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13_ncr:1_{84335338-958F-4D15-BD4B-1BD347488823}" xr6:coauthVersionLast="47" xr6:coauthVersionMax="47" xr10:uidLastSave="{00000000-0000-0000-0000-000000000000}"/>
  <bookViews>
    <workbookView xWindow="-120" yWindow="-120" windowWidth="20730" windowHeight="11160" firstSheet="2" activeTab="7" xr2:uid="{00000000-000D-0000-FFFF-FFFF00000000}"/>
  </bookViews>
  <sheets>
    <sheet name="MT" sheetId="1" state="hidden" r:id="rId1"/>
    <sheet name="MTE" sheetId="2" state="hidden" r:id="rId2"/>
    <sheet name="MT-Tracking" sheetId="4" r:id="rId3"/>
    <sheet name="HR OP" sheetId="6" r:id="rId4"/>
    <sheet name="MT-Tracking Co.op" sheetId="8" r:id="rId5"/>
    <sheet name="Data Co.op" sheetId="9" r:id="rId6"/>
    <sheet name="Target" sheetId="12" r:id="rId7"/>
    <sheet name="Giá base SP" sheetId="11" r:id="rId8"/>
    <sheet name="Ds Co.opfood" sheetId="10" state="hidden" r:id="rId9"/>
  </sheets>
  <definedNames>
    <definedName name="\" localSheetId="6" hidden="1">#REF!</definedName>
    <definedName name="\" hidden="1">#REF!</definedName>
    <definedName name="\1" localSheetId="6">#REF!</definedName>
    <definedName name="\1">#REF!</definedName>
    <definedName name="\2">#REF!</definedName>
    <definedName name="\3">#REF!</definedName>
    <definedName name="\4">#REF!</definedName>
    <definedName name="\5">#REF!</definedName>
    <definedName name="\6">#REF!</definedName>
    <definedName name="\a">#N/A</definedName>
    <definedName name="\B">#REF!</definedName>
    <definedName name="\C">#REF!</definedName>
    <definedName name="\d">#N/A</definedName>
    <definedName name="\E">#REF!</definedName>
    <definedName name="\F">#REF!</definedName>
    <definedName name="\g">#N/A</definedName>
    <definedName name="\H">#REF!</definedName>
    <definedName name="\I">#REF!</definedName>
    <definedName name="\J">#REF!</definedName>
    <definedName name="\K">#REF!</definedName>
    <definedName name="\L">#REF!</definedName>
    <definedName name="\M">#REF!</definedName>
    <definedName name="\n">#REF!</definedName>
    <definedName name="\O">#REF!</definedName>
    <definedName name="\P">#REF!</definedName>
    <definedName name="\q">#N/A</definedName>
    <definedName name="\R">#REF!</definedName>
    <definedName name="\s">#N/A</definedName>
    <definedName name="\T">#REF!</definedName>
    <definedName name="\U">#REF!</definedName>
    <definedName name="\V">#REF!</definedName>
    <definedName name="\w">#REF!</definedName>
    <definedName name="\X">#REF!</definedName>
    <definedName name="\y">#N/A</definedName>
    <definedName name="\z">#REF!</definedName>
    <definedName name="_" hidden="1">#REF!</definedName>
    <definedName name="_?">#REF!</definedName>
    <definedName name="_??????">#REF!</definedName>
    <definedName name="__?">#REF!</definedName>
    <definedName name="__??????">#REF!</definedName>
    <definedName name="___________NSO2" localSheetId="6" hidden="1">{"'Sheet1'!$L$16"}</definedName>
    <definedName name="___________NSO2" hidden="1">{"'Sheet1'!$L$16"}</definedName>
    <definedName name="__________osp1">#REF!</definedName>
    <definedName name="_________a1" localSheetId="6" hidden="1">{#N/A,#N/A,FALSE,"sum";#N/A,#N/A,FALSE,"MARTV";#N/A,#N/A,FALSE,"APRTV"}</definedName>
    <definedName name="_________a1" hidden="1">{#N/A,#N/A,FALSE,"sum";#N/A,#N/A,FALSE,"MARTV";#N/A,#N/A,FALSE,"APRTV"}</definedName>
    <definedName name="_________art25">#REF!</definedName>
    <definedName name="_________BTM1">#REF!</definedName>
    <definedName name="_________BTM11">#REF!</definedName>
    <definedName name="_________BTM13">#REF!</definedName>
    <definedName name="_________BTM15">#REF!</definedName>
    <definedName name="_________BTM3">#REF!</definedName>
    <definedName name="_________BTM5">#REF!</definedName>
    <definedName name="_________BTM7">#REF!</definedName>
    <definedName name="_________BTM9">#REF!</definedName>
    <definedName name="_________DAT11">#REF!</definedName>
    <definedName name="_________HAT1">#REF!</definedName>
    <definedName name="_________HAT10">#REF!</definedName>
    <definedName name="_________HAT11">#REF!</definedName>
    <definedName name="_________HAT12">#REF!</definedName>
    <definedName name="_________HAT13">#REF!</definedName>
    <definedName name="_________HAT14">#REF!</definedName>
    <definedName name="_________HAT15">#REF!</definedName>
    <definedName name="_________HAT2">#REF!</definedName>
    <definedName name="_________HAT3">#REF!</definedName>
    <definedName name="_________HAT4">#REF!</definedName>
    <definedName name="_________HAT5">#REF!</definedName>
    <definedName name="_________HAT6">#REF!</definedName>
    <definedName name="_________HAT7">#REF!</definedName>
    <definedName name="_________HAT8">#REF!</definedName>
    <definedName name="_________HAT9">#REF!</definedName>
    <definedName name="_________JUM1">#REF!</definedName>
    <definedName name="_________JUM10">#REF!</definedName>
    <definedName name="_________JUM11">#REF!</definedName>
    <definedName name="_________JUM12">#REF!</definedName>
    <definedName name="_________JUM13">#REF!</definedName>
    <definedName name="_________JUM14">#REF!</definedName>
    <definedName name="_________JUM15">#REF!</definedName>
    <definedName name="_________JUM2">#REF!</definedName>
    <definedName name="_________JUM3">#REF!</definedName>
    <definedName name="_________JUM4">#REF!</definedName>
    <definedName name="_________JUM5">#REF!</definedName>
    <definedName name="_________JUM6">#REF!</definedName>
    <definedName name="_________JUM7">#REF!</definedName>
    <definedName name="_________JUM8">#REF!</definedName>
    <definedName name="_________JUM9">#REF!</definedName>
    <definedName name="_________No21">#REF!</definedName>
    <definedName name="_________Not21">#REF!</definedName>
    <definedName name="_________NSO2" localSheetId="6" hidden="1">{"'Sheet1'!$L$16"}</definedName>
    <definedName name="_________NSO2" hidden="1">{"'Sheet1'!$L$16"}</definedName>
    <definedName name="_________osp1">#REF!</definedName>
    <definedName name="_________pm1">#REF!</definedName>
    <definedName name="_________poc01">#REF!</definedName>
    <definedName name="_________poc02">#REF!</definedName>
    <definedName name="_________poc03">#REF!</definedName>
    <definedName name="_________poc04">#REF!</definedName>
    <definedName name="_________poc05">#REF!</definedName>
    <definedName name="_________PPH25">#REF!</definedName>
    <definedName name="_________PPN1">#REF!</definedName>
    <definedName name="_________PPN2">#REF!</definedName>
    <definedName name="_________TPM15">#REF!</definedName>
    <definedName name="_________TTM1">#REF!</definedName>
    <definedName name="_________TTM10">#REF!</definedName>
    <definedName name="_________TTM11">#REF!</definedName>
    <definedName name="_________TTM12">#REF!</definedName>
    <definedName name="_________TTM13">#REF!</definedName>
    <definedName name="_________TTM14">#REF!</definedName>
    <definedName name="_________TTM15">#REF!</definedName>
    <definedName name="_________TTM2">#REF!</definedName>
    <definedName name="_________TTM3">#REF!</definedName>
    <definedName name="_________TTM4">#REF!</definedName>
    <definedName name="_________TTM5">#REF!</definedName>
    <definedName name="_________TTM6">#REF!</definedName>
    <definedName name="_________TTM7">#REF!</definedName>
    <definedName name="_________TTM8">#REF!</definedName>
    <definedName name="_________TTM9">#REF!</definedName>
    <definedName name="_________vib01">#REF!</definedName>
    <definedName name="_________vib02">#REF!</definedName>
    <definedName name="_________vib03">#REF!</definedName>
    <definedName name="_________vib04">#REF!</definedName>
    <definedName name="_________vib05">#REF!</definedName>
    <definedName name="_________vib06">#REF!</definedName>
    <definedName name="_________vib07">#REF!</definedName>
    <definedName name="_________wbs1">#REF!</definedName>
    <definedName name="_________wbs2">#REF!</definedName>
    <definedName name="_________WIR1">#N/A</definedName>
    <definedName name="_________xlnm.Print_Area_1">#REF!</definedName>
    <definedName name="________art25">#REF!</definedName>
    <definedName name="________BTM1">#REF!</definedName>
    <definedName name="________BTM11">#REF!</definedName>
    <definedName name="________BTM13">#REF!</definedName>
    <definedName name="________BTM15">#REF!</definedName>
    <definedName name="________BTM3">#REF!</definedName>
    <definedName name="________BTM5">#REF!</definedName>
    <definedName name="________BTM7">#REF!</definedName>
    <definedName name="________BTM9">#REF!</definedName>
    <definedName name="________DAT11">#REF!</definedName>
    <definedName name="________HAT1">#REF!</definedName>
    <definedName name="________HAT10">#REF!</definedName>
    <definedName name="________HAT11">#REF!</definedName>
    <definedName name="________HAT12">#REF!</definedName>
    <definedName name="________HAT13">#REF!</definedName>
    <definedName name="________HAT14">#REF!</definedName>
    <definedName name="________HAT15">#REF!</definedName>
    <definedName name="________HAT2">#REF!</definedName>
    <definedName name="________HAT3">#REF!</definedName>
    <definedName name="________HAT4">#REF!</definedName>
    <definedName name="________HAT5">#REF!</definedName>
    <definedName name="________HAT6">#REF!</definedName>
    <definedName name="________HAT7">#REF!</definedName>
    <definedName name="________HAT8">#REF!</definedName>
    <definedName name="________HAT9">#REF!</definedName>
    <definedName name="________JUM1">#REF!</definedName>
    <definedName name="________JUM10">#REF!</definedName>
    <definedName name="________JUM11">#REF!</definedName>
    <definedName name="________JUM12">#REF!</definedName>
    <definedName name="________JUM13">#REF!</definedName>
    <definedName name="________JUM14">#REF!</definedName>
    <definedName name="________JUM15">#REF!</definedName>
    <definedName name="________JUM2">#REF!</definedName>
    <definedName name="________JUM3">#REF!</definedName>
    <definedName name="________JUM4">#REF!</definedName>
    <definedName name="________JUM5">#REF!</definedName>
    <definedName name="________JUM6">#REF!</definedName>
    <definedName name="________JUM7">#REF!</definedName>
    <definedName name="________JUM8">#REF!</definedName>
    <definedName name="________JUM9">#REF!</definedName>
    <definedName name="________No21">#REF!</definedName>
    <definedName name="________Not21">#REF!</definedName>
    <definedName name="________osp1">#REF!</definedName>
    <definedName name="________pm1">#REF!</definedName>
    <definedName name="________poc01">#REF!</definedName>
    <definedName name="________poc02">#REF!</definedName>
    <definedName name="________poc03">#REF!</definedName>
    <definedName name="________poc04">#REF!</definedName>
    <definedName name="________poc05">#REF!</definedName>
    <definedName name="________PPH25">#REF!</definedName>
    <definedName name="________PPN1">#REF!</definedName>
    <definedName name="________PPN2">#REF!</definedName>
    <definedName name="________TPM15">#REF!</definedName>
    <definedName name="________TTM1">#REF!</definedName>
    <definedName name="________TTM10">#REF!</definedName>
    <definedName name="________TTM11">#REF!</definedName>
    <definedName name="________TTM12">#REF!</definedName>
    <definedName name="________TTM13">#REF!</definedName>
    <definedName name="________TTM14">#REF!</definedName>
    <definedName name="________TTM15">#REF!</definedName>
    <definedName name="________TTM2">#REF!</definedName>
    <definedName name="________TTM3">#REF!</definedName>
    <definedName name="________TTM4">#REF!</definedName>
    <definedName name="________TTM5">#REF!</definedName>
    <definedName name="________TTM6">#REF!</definedName>
    <definedName name="________TTM7">#REF!</definedName>
    <definedName name="________TTM8">#REF!</definedName>
    <definedName name="________TTM9">#REF!</definedName>
    <definedName name="________vib01">#REF!</definedName>
    <definedName name="________vib02">#REF!</definedName>
    <definedName name="________vib03">#REF!</definedName>
    <definedName name="________vib04">#REF!</definedName>
    <definedName name="________vib05">#REF!</definedName>
    <definedName name="________vib06">#REF!</definedName>
    <definedName name="________vib07">#REF!</definedName>
    <definedName name="________wbs1">#REF!</definedName>
    <definedName name="________wbs2">#REF!</definedName>
    <definedName name="________WIR1">#N/A</definedName>
    <definedName name="________xlnm.Print_Area_1">"$#REF!.$A$1:$R$62"</definedName>
    <definedName name="________xlnm.Print_Area_2">"$#REF!.$A$1:$Q$62"</definedName>
    <definedName name="________xlnm.Print_Titles_1">"$#REF!.$A$1:$AMJ$5"</definedName>
    <definedName name="________xlnm.Print_Titles_2">"$#REF!.$A$1:$AMJ$5"</definedName>
    <definedName name="_______a1" localSheetId="6" hidden="1">{#N/A,#N/A,FALSE,"sum";#N/A,#N/A,FALSE,"MARTV";#N/A,#N/A,FALSE,"APRTV"}</definedName>
    <definedName name="_______a1" hidden="1">{#N/A,#N/A,FALSE,"sum";#N/A,#N/A,FALSE,"MARTV";#N/A,#N/A,FALSE,"APRTV"}</definedName>
    <definedName name="_______art25">#REF!</definedName>
    <definedName name="_______BTM1">#REF!</definedName>
    <definedName name="_______BTM11">#REF!</definedName>
    <definedName name="_______BTM13">#REF!</definedName>
    <definedName name="_______BTM15">#REF!</definedName>
    <definedName name="_______BTM3">#REF!</definedName>
    <definedName name="_______BTM5">#REF!</definedName>
    <definedName name="_______BTM7">#REF!</definedName>
    <definedName name="_______BTM9">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HAT1">#REF!</definedName>
    <definedName name="_______HAT10">#REF!</definedName>
    <definedName name="_______HAT11">#REF!</definedName>
    <definedName name="_______HAT12">#REF!</definedName>
    <definedName name="_______HAT13">#REF!</definedName>
    <definedName name="_______HAT14">#REF!</definedName>
    <definedName name="_______HAT15">#REF!</definedName>
    <definedName name="_______HAT2">#REF!</definedName>
    <definedName name="_______HAT3">#REF!</definedName>
    <definedName name="_______HAT4">#REF!</definedName>
    <definedName name="_______HAT5">#REF!</definedName>
    <definedName name="_______HAT6">#REF!</definedName>
    <definedName name="_______HAT7">#REF!</definedName>
    <definedName name="_______HAT8">#REF!</definedName>
    <definedName name="_______HAT9">#REF!</definedName>
    <definedName name="_______HKQ2">#REF!</definedName>
    <definedName name="_______JUM1">#REF!</definedName>
    <definedName name="_______JUM10">#REF!</definedName>
    <definedName name="_______JUM11">#REF!</definedName>
    <definedName name="_______JUM12">#REF!</definedName>
    <definedName name="_______JUM13">#REF!</definedName>
    <definedName name="_______JUM14">#REF!</definedName>
    <definedName name="_______JUM15">#REF!</definedName>
    <definedName name="_______JUM2">#REF!</definedName>
    <definedName name="_______JUM3">#REF!</definedName>
    <definedName name="_______JUM4">#REF!</definedName>
    <definedName name="_______JUM5">#REF!</definedName>
    <definedName name="_______JUM6">#REF!</definedName>
    <definedName name="_______JUM7">#REF!</definedName>
    <definedName name="_______JUM8">#REF!</definedName>
    <definedName name="_______JUM9">#REF!</definedName>
    <definedName name="_______No21">#REF!</definedName>
    <definedName name="_______Not21">#REF!</definedName>
    <definedName name="_______NSO2" localSheetId="6" hidden="1">{"'Sheet1'!$L$16"}</definedName>
    <definedName name="_______NSO2" hidden="1">{"'Sheet1'!$L$16"}</definedName>
    <definedName name="_______osp1">#REF!</definedName>
    <definedName name="_______pm1">#REF!</definedName>
    <definedName name="_______poc01">#REF!</definedName>
    <definedName name="_______poc02">#REF!</definedName>
    <definedName name="_______poc03">#REF!</definedName>
    <definedName name="_______poc04">#REF!</definedName>
    <definedName name="_______poc05">#REF!</definedName>
    <definedName name="_______PPH25">#REF!</definedName>
    <definedName name="_______PPN1">#REF!</definedName>
    <definedName name="_______PPN2">#REF!</definedName>
    <definedName name="_______TPM15">#REF!</definedName>
    <definedName name="_______TTM1">#REF!</definedName>
    <definedName name="_______TTM10">#REF!</definedName>
    <definedName name="_______TTM11">#REF!</definedName>
    <definedName name="_______TTM12">#REF!</definedName>
    <definedName name="_______TTM13">#REF!</definedName>
    <definedName name="_______TTM14">#REF!</definedName>
    <definedName name="_______TTM15">#REF!</definedName>
    <definedName name="_______TTM2">#REF!</definedName>
    <definedName name="_______TTM3">#REF!</definedName>
    <definedName name="_______TTM4">#REF!</definedName>
    <definedName name="_______TTM5">#REF!</definedName>
    <definedName name="_______TTM6">#REF!</definedName>
    <definedName name="_______TTM7">#REF!</definedName>
    <definedName name="_______TTM8">#REF!</definedName>
    <definedName name="_______TTM9">#REF!</definedName>
    <definedName name="_______vib01">#REF!</definedName>
    <definedName name="_______vib02">#REF!</definedName>
    <definedName name="_______vib03">#REF!</definedName>
    <definedName name="_______vib04">#REF!</definedName>
    <definedName name="_______vib05">#REF!</definedName>
    <definedName name="_______vib06">#REF!</definedName>
    <definedName name="_______vib07">#REF!</definedName>
    <definedName name="_______wbs1">#REF!</definedName>
    <definedName name="_______wbs2">#REF!</definedName>
    <definedName name="_______WIR1">#N/A</definedName>
    <definedName name="_______xlnm.Print_Area_1">"$#REF!.$A$1:$R$62"</definedName>
    <definedName name="_______xlnm.Print_Area_2">"$#REF!.$A$1:$Q$62"</definedName>
    <definedName name="_______xlnm.Print_Titles_1">"$#REF!.$A$1:$AMJ$5"</definedName>
    <definedName name="_______xlnm.Print_Titles_2">"$#REF!.$A$1:$AMJ$5"</definedName>
    <definedName name="______art25">#REF!</definedName>
    <definedName name="______BTM1">#REF!</definedName>
    <definedName name="______BTM11">#REF!</definedName>
    <definedName name="______BTM13">#REF!</definedName>
    <definedName name="______BTM15">#REF!</definedName>
    <definedName name="______BTM3">#REF!</definedName>
    <definedName name="______BTM5">#REF!</definedName>
    <definedName name="______BTM7">#REF!</definedName>
    <definedName name="______BTM9">#REF!</definedName>
    <definedName name="______CON1">#REF!</definedName>
    <definedName name="______CON2">#REF!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Excel_BuiltIn_Print_Area_1">#REF!</definedName>
    <definedName name="______HAT1">#REF!</definedName>
    <definedName name="______HAT10">#REF!</definedName>
    <definedName name="______HAT11">#REF!</definedName>
    <definedName name="______HAT12">#REF!</definedName>
    <definedName name="______HAT13">#REF!</definedName>
    <definedName name="______HAT14">#REF!</definedName>
    <definedName name="______HAT15">#REF!</definedName>
    <definedName name="______HAT2">#REF!</definedName>
    <definedName name="______HAT3">#REF!</definedName>
    <definedName name="______HAT4">#REF!</definedName>
    <definedName name="______HAT5">#REF!</definedName>
    <definedName name="______HAT6">#REF!</definedName>
    <definedName name="______HAT7">#REF!</definedName>
    <definedName name="______HAT8">#REF!</definedName>
    <definedName name="______HAT9">#REF!</definedName>
    <definedName name="______HKQ2">#REF!</definedName>
    <definedName name="______JUM1">#REF!</definedName>
    <definedName name="______JUM10">#REF!</definedName>
    <definedName name="______JUM11">#REF!</definedName>
    <definedName name="______JUM12">#REF!</definedName>
    <definedName name="______JUM13">#REF!</definedName>
    <definedName name="______JUM14">#REF!</definedName>
    <definedName name="______JUM15">#REF!</definedName>
    <definedName name="______JUM2">#REF!</definedName>
    <definedName name="______JUM3">#REF!</definedName>
    <definedName name="______JUM4">#REF!</definedName>
    <definedName name="______JUM5">#REF!</definedName>
    <definedName name="______JUM6">#REF!</definedName>
    <definedName name="______JUM7">#REF!</definedName>
    <definedName name="______JUM8">#REF!</definedName>
    <definedName name="______JUM9">#REF!</definedName>
    <definedName name="______NET2">#REF!</definedName>
    <definedName name="______No21">#REF!</definedName>
    <definedName name="______Not21">#REF!</definedName>
    <definedName name="______NSO2" localSheetId="6" hidden="1">{"'Sheet1'!$L$16"}</definedName>
    <definedName name="______NSO2" hidden="1">{"'Sheet1'!$L$16"}</definedName>
    <definedName name="______osp1">#REF!</definedName>
    <definedName name="______pm1">#REF!</definedName>
    <definedName name="______poc01">#REF!</definedName>
    <definedName name="______poc02">#REF!</definedName>
    <definedName name="______poc03">#REF!</definedName>
    <definedName name="______poc04">#REF!</definedName>
    <definedName name="______poc05">#REF!</definedName>
    <definedName name="______PPH25">#REF!</definedName>
    <definedName name="______PPN1">#REF!</definedName>
    <definedName name="______PPN2">#REF!</definedName>
    <definedName name="______TPM15">#REF!</definedName>
    <definedName name="______TTM1">#REF!</definedName>
    <definedName name="______TTM10">#REF!</definedName>
    <definedName name="______TTM11">#REF!</definedName>
    <definedName name="______TTM12">#REF!</definedName>
    <definedName name="______TTM13">#REF!</definedName>
    <definedName name="______TTM14">#REF!</definedName>
    <definedName name="______TTM15">#REF!</definedName>
    <definedName name="______TTM2">#REF!</definedName>
    <definedName name="______TTM3">#REF!</definedName>
    <definedName name="______TTM4">#REF!</definedName>
    <definedName name="______TTM5">#REF!</definedName>
    <definedName name="______TTM6">#REF!</definedName>
    <definedName name="______TTM7">#REF!</definedName>
    <definedName name="______TTM8">#REF!</definedName>
    <definedName name="______TTM9">#REF!</definedName>
    <definedName name="______vib01">#REF!</definedName>
    <definedName name="______vib02">#REF!</definedName>
    <definedName name="______vib03">#REF!</definedName>
    <definedName name="______vib04">#REF!</definedName>
    <definedName name="______vib05">#REF!</definedName>
    <definedName name="______vib06">#REF!</definedName>
    <definedName name="______vib07">#REF!</definedName>
    <definedName name="______wbs1">#REF!</definedName>
    <definedName name="______wbs2">#REF!</definedName>
    <definedName name="______WIR1">#N/A</definedName>
    <definedName name="______xlnm.Print_Area_1">"$#REF!.$A$1:$R$62"</definedName>
    <definedName name="______xlnm.Print_Area_2">"$#REF!.$A$1:$Q$62"</definedName>
    <definedName name="______xlnm.Print_Titles_1">"$#REF!.$A$1:$AMJ$5"</definedName>
    <definedName name="______xlnm.Print_Titles_2">"$#REF!.$A$1:$AMJ$5"</definedName>
    <definedName name="_____1" localSheetId="6" hidden="1">{"'Sheet1'!$L$16"}</definedName>
    <definedName name="_____1" hidden="1">{"'Sheet1'!$L$16"}</definedName>
    <definedName name="_____2" localSheetId="6" hidden="1">{"'Sheet1'!$L$16"}</definedName>
    <definedName name="_____2" hidden="1">{"'Sheet1'!$L$16"}</definedName>
    <definedName name="_____a1" localSheetId="6" hidden="1">{#N/A,#N/A,FALSE,"sum";#N/A,#N/A,FALSE,"MARTV";#N/A,#N/A,FALSE,"APRTV"}</definedName>
    <definedName name="_____a1" hidden="1">{#N/A,#N/A,FALSE,"sum";#N/A,#N/A,FALSE,"MARTV";#N/A,#N/A,FALSE,"APRTV"}</definedName>
    <definedName name="_____agt03">#REF!</definedName>
    <definedName name="_____apr04">#REF!</definedName>
    <definedName name="_____art25">#REF!</definedName>
    <definedName name="_____bad12">#REF!</definedName>
    <definedName name="_____BTM1">#REF!</definedName>
    <definedName name="_____BTM11">#REF!</definedName>
    <definedName name="_____BTM13">#REF!</definedName>
    <definedName name="_____BTM15">#REF!</definedName>
    <definedName name="_____BTM3">#REF!</definedName>
    <definedName name="_____BTM5">#REF!</definedName>
    <definedName name="_____BTM7">#REF!</definedName>
    <definedName name="_____BTM9">#REF!</definedName>
    <definedName name="_____CAT1">"#N/A"</definedName>
    <definedName name="_____CAT2">"#N/A"</definedName>
    <definedName name="_____CON1">#REF!</definedName>
    <definedName name="_____CON2">#REF!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Excel_BuiltIn_Print_Area_1">#REF!</definedName>
    <definedName name="_____HAT1">#REF!</definedName>
    <definedName name="_____HAT10">#REF!</definedName>
    <definedName name="_____HAT11">#REF!</definedName>
    <definedName name="_____HAT12">#REF!</definedName>
    <definedName name="_____HAT13">#REF!</definedName>
    <definedName name="_____HAT14">#REF!</definedName>
    <definedName name="_____HAT15">#REF!</definedName>
    <definedName name="_____HAT2">#REF!</definedName>
    <definedName name="_____HAT3">#REF!</definedName>
    <definedName name="_____HAT4">#REF!</definedName>
    <definedName name="_____HAT5">#REF!</definedName>
    <definedName name="_____HAT6">#REF!</definedName>
    <definedName name="_____HAT7">#REF!</definedName>
    <definedName name="_____HAT8">#REF!</definedName>
    <definedName name="_____HAT9">#REF!</definedName>
    <definedName name="_____HKQ2">#REF!</definedName>
    <definedName name="_____hpp04">#REF!</definedName>
    <definedName name="_____hpp05">#REF!</definedName>
    <definedName name="_____hpp10">#REF!</definedName>
    <definedName name="_____hpp11">#REF!</definedName>
    <definedName name="_____hpp1203">#REF!</definedName>
    <definedName name="_____jul03">#REF!</definedName>
    <definedName name="_____JUM1">#REF!</definedName>
    <definedName name="_____JUM10">#REF!</definedName>
    <definedName name="_____JUM11">#REF!</definedName>
    <definedName name="_____JUM12">#REF!</definedName>
    <definedName name="_____JUM13">#REF!</definedName>
    <definedName name="_____JUM14">#REF!</definedName>
    <definedName name="_____JUM15">#REF!</definedName>
    <definedName name="_____JUM2">#REF!</definedName>
    <definedName name="_____JUM3">#REF!</definedName>
    <definedName name="_____JUM4">#REF!</definedName>
    <definedName name="_____JUM5">#REF!</definedName>
    <definedName name="_____JUM6">#REF!</definedName>
    <definedName name="_____JUM7">#REF!</definedName>
    <definedName name="_____JUM8">#REF!</definedName>
    <definedName name="_____JUM9">#REF!</definedName>
    <definedName name="_____jun03">#REF!</definedName>
    <definedName name="_____kok101">"#N/A"</definedName>
    <definedName name="_____kok106">"#N/A"</definedName>
    <definedName name="_____kok5">"#N/A"</definedName>
    <definedName name="_____mar03">#REF!</definedName>
    <definedName name="_____mei03">#REF!</definedName>
    <definedName name="_____NET2">#REF!</definedName>
    <definedName name="_____No21">#REF!</definedName>
    <definedName name="_____Not21">#REF!</definedName>
    <definedName name="_____NSO2" localSheetId="6" hidden="1">{"'Sheet1'!$L$16"}</definedName>
    <definedName name="_____NSO2" hidden="1">{"'Sheet1'!$L$16"}</definedName>
    <definedName name="_____osp1">#REF!</definedName>
    <definedName name="_____p4" localSheetId="6" hidden="1">{"'UIR'!$B$1:$U$37"}</definedName>
    <definedName name="_____p4" hidden="1">{"'UIR'!$B$1:$U$37"}</definedName>
    <definedName name="_____pm1">#REF!</definedName>
    <definedName name="_____poc01">#REF!</definedName>
    <definedName name="_____poc02">#REF!</definedName>
    <definedName name="_____poc03">#REF!</definedName>
    <definedName name="_____poc04">#REF!</definedName>
    <definedName name="_____poc05">#REF!</definedName>
    <definedName name="_____PPH25">#REF!</definedName>
    <definedName name="_____PPN1">#REF!</definedName>
    <definedName name="_____PPN2">#REF!</definedName>
    <definedName name="_____RET06">#REF!</definedName>
    <definedName name="_____sto10">#REF!</definedName>
    <definedName name="_____sto11">#REF!</definedName>
    <definedName name="_____tk1321">#REF!</definedName>
    <definedName name="_____tk1613">#REF!</definedName>
    <definedName name="_____tk1794">#REF!</definedName>
    <definedName name="_____tk1983">#REF!</definedName>
    <definedName name="_____TPM15">#REF!</definedName>
    <definedName name="_____TTM1">#REF!</definedName>
    <definedName name="_____TTM10">#REF!</definedName>
    <definedName name="_____TTM11">#REF!</definedName>
    <definedName name="_____TTM12">#REF!</definedName>
    <definedName name="_____TTM13">#REF!</definedName>
    <definedName name="_____TTM14">#REF!</definedName>
    <definedName name="_____TTM15">#REF!</definedName>
    <definedName name="_____TTM2">#REF!</definedName>
    <definedName name="_____TTM3">#REF!</definedName>
    <definedName name="_____TTM4">#REF!</definedName>
    <definedName name="_____TTM5">#REF!</definedName>
    <definedName name="_____TTM6">#REF!</definedName>
    <definedName name="_____TTM7">#REF!</definedName>
    <definedName name="_____TTM8">#REF!</definedName>
    <definedName name="_____TTM9">#REF!</definedName>
    <definedName name="_____vib01">#REF!</definedName>
    <definedName name="_____vib02">#REF!</definedName>
    <definedName name="_____vib03">#REF!</definedName>
    <definedName name="_____vib04">#REF!</definedName>
    <definedName name="_____vib05">#REF!</definedName>
    <definedName name="_____vib06">#REF!</definedName>
    <definedName name="_____vib07">#REF!</definedName>
    <definedName name="_____w5" hidden="1">#REF!</definedName>
    <definedName name="_____wbs1">#REF!</definedName>
    <definedName name="_____wbs2">#REF!</definedName>
    <definedName name="_____WIR1">#N/A</definedName>
    <definedName name="_____xlnm.Print_Area_1">"$#REF!.$A$1:$R$62"</definedName>
    <definedName name="_____xlnm.Print_Area_2">"$#REF!.$A$1:$Q$62"</definedName>
    <definedName name="_____xlnm.Print_Titles_1">"$#REF!.$A$1:$AMJ$5"</definedName>
    <definedName name="_____xlnm.Print_Titles_2">"$#REF!.$A$1:$AMJ$5"</definedName>
    <definedName name="____a1" localSheetId="6" hidden="1">{#N/A,#N/A,FALSE,"sum";#N/A,#N/A,FALSE,"MARTV";#N/A,#N/A,FALSE,"APRTV"}</definedName>
    <definedName name="____a1" hidden="1">{#N/A,#N/A,FALSE,"sum";#N/A,#N/A,FALSE,"MARTV";#N/A,#N/A,FALSE,"APRTV"}</definedName>
    <definedName name="____ADS7">NA()</definedName>
    <definedName name="____agt03">#REF!</definedName>
    <definedName name="____apr04">#REF!</definedName>
    <definedName name="____art25">#REF!</definedName>
    <definedName name="____bad12">#REF!</definedName>
    <definedName name="____BEL5">#REF!</definedName>
    <definedName name="____BTM1">#REF!</definedName>
    <definedName name="____BTM11">#REF!</definedName>
    <definedName name="____BTM13">#REF!</definedName>
    <definedName name="____BTM15">#REF!</definedName>
    <definedName name="____BTM3">#REF!</definedName>
    <definedName name="____BTM5">#REF!</definedName>
    <definedName name="____BTM7">#REF!</definedName>
    <definedName name="____BTM9">#REF!</definedName>
    <definedName name="____CON1">#REF!</definedName>
    <definedName name="____CON2">#REF!</definedName>
    <definedName name="____DAT1">#REF!</definedName>
    <definedName name="____DAT1_10">NA()</definedName>
    <definedName name="____DAT1_11">NA()</definedName>
    <definedName name="____DAT1_12">NA()</definedName>
    <definedName name="____DAT1_13">NA()</definedName>
    <definedName name="____DAT1_14">NA()</definedName>
    <definedName name="____DAT1_15">NA()</definedName>
    <definedName name="____DAT1_16">NA()</definedName>
    <definedName name="____DAT1_17">NA()</definedName>
    <definedName name="____DAT1_18">NA()</definedName>
    <definedName name="____DAT1_19">NA()</definedName>
    <definedName name="____DAT1_2">NA()</definedName>
    <definedName name="____DAT1_20">NA()</definedName>
    <definedName name="____DAT1_21">NA()</definedName>
    <definedName name="____DAT1_22">NA()</definedName>
    <definedName name="____DAT1_23">NA()</definedName>
    <definedName name="____DAT1_24">NA()</definedName>
    <definedName name="____DAT1_25">NA()</definedName>
    <definedName name="____DAT1_26">NA()</definedName>
    <definedName name="____DAT1_27">NA()</definedName>
    <definedName name="____DAT1_28">NA()</definedName>
    <definedName name="____DAT1_3">#REF!</definedName>
    <definedName name="____DAT1_4">#REF!</definedName>
    <definedName name="____DAT1_5">#REF!</definedName>
    <definedName name="____DAT1_6">#REF!</definedName>
    <definedName name="____DAT1_7">NA()</definedName>
    <definedName name="____DAT1_8">NA()</definedName>
    <definedName name="____DAT1_8_6">#N/A</definedName>
    <definedName name="____DAT1_9">NA()</definedName>
    <definedName name="____DAT10">#REF!</definedName>
    <definedName name="____DAT10_10">NA()</definedName>
    <definedName name="____DAT10_11">NA()</definedName>
    <definedName name="____DAT10_12">NA()</definedName>
    <definedName name="____DAT10_13">NA()</definedName>
    <definedName name="____DAT10_14">NA()</definedName>
    <definedName name="____DAT10_15">NA()</definedName>
    <definedName name="____DAT10_16">NA()</definedName>
    <definedName name="____DAT10_17">NA()</definedName>
    <definedName name="____DAT10_18">NA()</definedName>
    <definedName name="____DAT10_19">NA()</definedName>
    <definedName name="____DAT10_2">NA()</definedName>
    <definedName name="____DAT10_20">NA()</definedName>
    <definedName name="____DAT10_21">NA()</definedName>
    <definedName name="____DAT10_22">NA()</definedName>
    <definedName name="____DAT10_23">NA()</definedName>
    <definedName name="____DAT10_24">NA()</definedName>
    <definedName name="____DAT10_25">NA()</definedName>
    <definedName name="____DAT10_26">NA()</definedName>
    <definedName name="____DAT10_27">NA()</definedName>
    <definedName name="____DAT10_28">NA()</definedName>
    <definedName name="____DAT10_3">#REF!</definedName>
    <definedName name="____DAT10_4">#REF!</definedName>
    <definedName name="____DAT10_5">#REF!</definedName>
    <definedName name="____DAT10_6">#REF!</definedName>
    <definedName name="____DAT10_7">NA()</definedName>
    <definedName name="____DAT10_8">NA()</definedName>
    <definedName name="____DAT10_8_6">#N/A</definedName>
    <definedName name="____DAT10_9">NA()</definedName>
    <definedName name="____DAT11">#REF!</definedName>
    <definedName name="____DAT11_10">NA()</definedName>
    <definedName name="____DAT11_11">NA()</definedName>
    <definedName name="____DAT11_12">NA()</definedName>
    <definedName name="____DAT11_13">NA()</definedName>
    <definedName name="____DAT11_14">NA()</definedName>
    <definedName name="____DAT11_15">NA()</definedName>
    <definedName name="____DAT11_16">NA()</definedName>
    <definedName name="____DAT11_17">NA()</definedName>
    <definedName name="____DAT11_18">NA()</definedName>
    <definedName name="____DAT11_19">NA()</definedName>
    <definedName name="____DAT11_2">NA()</definedName>
    <definedName name="____DAT11_20">NA()</definedName>
    <definedName name="____DAT11_21">NA()</definedName>
    <definedName name="____DAT11_22">NA()</definedName>
    <definedName name="____DAT11_23">NA()</definedName>
    <definedName name="____DAT11_24">NA()</definedName>
    <definedName name="____DAT11_25">NA()</definedName>
    <definedName name="____DAT11_26">NA()</definedName>
    <definedName name="____DAT11_27">NA()</definedName>
    <definedName name="____DAT11_28">NA()</definedName>
    <definedName name="____DAT11_3">#REF!</definedName>
    <definedName name="____DAT11_4">#REF!</definedName>
    <definedName name="____DAT11_5">#REF!</definedName>
    <definedName name="____DAT11_6">#REF!</definedName>
    <definedName name="____DAT11_7">NA()</definedName>
    <definedName name="____DAT11_8">NA()</definedName>
    <definedName name="____DAT11_8_6">#N/A</definedName>
    <definedName name="____DAT11_9">NA()</definedName>
    <definedName name="____DAT12">#REF!</definedName>
    <definedName name="____DAT12_10">NA()</definedName>
    <definedName name="____DAT12_11">NA()</definedName>
    <definedName name="____DAT12_12">NA()</definedName>
    <definedName name="____DAT12_13">NA()</definedName>
    <definedName name="____DAT12_14">NA()</definedName>
    <definedName name="____DAT12_15">NA()</definedName>
    <definedName name="____DAT12_16">NA()</definedName>
    <definedName name="____DAT12_17">NA()</definedName>
    <definedName name="____DAT12_18">NA()</definedName>
    <definedName name="____DAT12_19">NA()</definedName>
    <definedName name="____DAT12_2">NA()</definedName>
    <definedName name="____DAT12_20">NA()</definedName>
    <definedName name="____DAT12_21">NA()</definedName>
    <definedName name="____DAT12_22">NA()</definedName>
    <definedName name="____DAT12_23">NA()</definedName>
    <definedName name="____DAT12_24">NA()</definedName>
    <definedName name="____DAT12_25">NA()</definedName>
    <definedName name="____DAT12_26">NA()</definedName>
    <definedName name="____DAT12_27">NA()</definedName>
    <definedName name="____DAT12_28">NA()</definedName>
    <definedName name="____DAT12_3">#REF!</definedName>
    <definedName name="____DAT12_4">#REF!</definedName>
    <definedName name="____DAT12_5">#REF!</definedName>
    <definedName name="____DAT12_6">#REF!</definedName>
    <definedName name="____DAT12_7">NA()</definedName>
    <definedName name="____DAT12_8">NA()</definedName>
    <definedName name="____DAT12_8_6">#N/A</definedName>
    <definedName name="____DAT12_9">NA()</definedName>
    <definedName name="____DAT13">#REF!</definedName>
    <definedName name="____DAT13_10">NA()</definedName>
    <definedName name="____DAT13_11">NA()</definedName>
    <definedName name="____DAT13_12">NA()</definedName>
    <definedName name="____DAT13_13">NA()</definedName>
    <definedName name="____DAT13_14">NA()</definedName>
    <definedName name="____DAT13_15">NA()</definedName>
    <definedName name="____DAT13_16">NA()</definedName>
    <definedName name="____DAT13_17">NA()</definedName>
    <definedName name="____DAT13_18">NA()</definedName>
    <definedName name="____DAT13_19">NA()</definedName>
    <definedName name="____DAT13_2">NA()</definedName>
    <definedName name="____DAT13_20">NA()</definedName>
    <definedName name="____DAT13_21">NA()</definedName>
    <definedName name="____DAT13_22">NA()</definedName>
    <definedName name="____DAT13_23">NA()</definedName>
    <definedName name="____DAT13_24">NA()</definedName>
    <definedName name="____DAT13_25">NA()</definedName>
    <definedName name="____DAT13_26">NA()</definedName>
    <definedName name="____DAT13_27">NA()</definedName>
    <definedName name="____DAT13_28">NA()</definedName>
    <definedName name="____DAT13_3">#REF!</definedName>
    <definedName name="____DAT13_4">#REF!</definedName>
    <definedName name="____DAT13_5">#REF!</definedName>
    <definedName name="____DAT13_6">#REF!</definedName>
    <definedName name="____DAT13_7">NA()</definedName>
    <definedName name="____DAT13_8">NA()</definedName>
    <definedName name="____DAT13_8_6">#N/A</definedName>
    <definedName name="____DAT13_9">NA()</definedName>
    <definedName name="____DAT2">#REF!</definedName>
    <definedName name="____DAT2_10">NA()</definedName>
    <definedName name="____DAT2_11">NA()</definedName>
    <definedName name="____DAT2_12">NA()</definedName>
    <definedName name="____DAT2_13">NA()</definedName>
    <definedName name="____DAT2_14">NA()</definedName>
    <definedName name="____DAT2_15">NA()</definedName>
    <definedName name="____DAT2_16">NA()</definedName>
    <definedName name="____DAT2_17">NA()</definedName>
    <definedName name="____DAT2_18">NA()</definedName>
    <definedName name="____DAT2_19">NA()</definedName>
    <definedName name="____DAT2_2">NA()</definedName>
    <definedName name="____DAT2_20">NA()</definedName>
    <definedName name="____DAT2_21">NA()</definedName>
    <definedName name="____DAT2_22">NA()</definedName>
    <definedName name="____DAT2_23">NA()</definedName>
    <definedName name="____DAT2_24">NA()</definedName>
    <definedName name="____DAT2_25">NA()</definedName>
    <definedName name="____DAT2_26">NA()</definedName>
    <definedName name="____DAT2_27">NA()</definedName>
    <definedName name="____DAT2_28">NA()</definedName>
    <definedName name="____DAT2_3">#REF!</definedName>
    <definedName name="____DAT2_4">#REF!</definedName>
    <definedName name="____DAT2_5">#REF!</definedName>
    <definedName name="____DAT2_6">#REF!</definedName>
    <definedName name="____DAT2_7">NA()</definedName>
    <definedName name="____DAT2_8">NA()</definedName>
    <definedName name="____DAT2_8_6">#N/A</definedName>
    <definedName name="____DAT2_9">NA()</definedName>
    <definedName name="____DAT3">#REF!</definedName>
    <definedName name="____DAT3_10">NA()</definedName>
    <definedName name="____DAT3_11">NA()</definedName>
    <definedName name="____DAT3_12">NA()</definedName>
    <definedName name="____DAT3_13">NA()</definedName>
    <definedName name="____DAT3_14">NA()</definedName>
    <definedName name="____DAT3_15">NA()</definedName>
    <definedName name="____DAT3_16">NA()</definedName>
    <definedName name="____DAT3_17">NA()</definedName>
    <definedName name="____DAT3_18">NA()</definedName>
    <definedName name="____DAT3_19">NA()</definedName>
    <definedName name="____DAT3_2">NA()</definedName>
    <definedName name="____DAT3_20">NA()</definedName>
    <definedName name="____DAT3_21">NA()</definedName>
    <definedName name="____DAT3_22">NA()</definedName>
    <definedName name="____DAT3_23">NA()</definedName>
    <definedName name="____DAT3_24">NA()</definedName>
    <definedName name="____DAT3_25">NA()</definedName>
    <definedName name="____DAT3_26">NA()</definedName>
    <definedName name="____DAT3_27">NA()</definedName>
    <definedName name="____DAT3_28">NA()</definedName>
    <definedName name="____DAT3_3">#REF!</definedName>
    <definedName name="____DAT3_4">#REF!</definedName>
    <definedName name="____DAT3_5">#REF!</definedName>
    <definedName name="____DAT3_6">#REF!</definedName>
    <definedName name="____DAT3_7">NA()</definedName>
    <definedName name="____DAT3_8">NA()</definedName>
    <definedName name="____DAT3_8_6">#N/A</definedName>
    <definedName name="____DAT3_9">NA()</definedName>
    <definedName name="____DAT4">#REF!</definedName>
    <definedName name="____DAT4_10">NA()</definedName>
    <definedName name="____DAT4_11">NA()</definedName>
    <definedName name="____DAT4_12">NA()</definedName>
    <definedName name="____DAT4_13">NA()</definedName>
    <definedName name="____DAT4_14">NA()</definedName>
    <definedName name="____DAT4_15">NA()</definedName>
    <definedName name="____DAT4_16">NA()</definedName>
    <definedName name="____DAT4_17">NA()</definedName>
    <definedName name="____DAT4_18">NA()</definedName>
    <definedName name="____DAT4_19">NA()</definedName>
    <definedName name="____DAT4_2">NA()</definedName>
    <definedName name="____DAT4_20">NA()</definedName>
    <definedName name="____DAT4_21">NA()</definedName>
    <definedName name="____DAT4_22">NA()</definedName>
    <definedName name="____DAT4_23">NA()</definedName>
    <definedName name="____DAT4_24">NA()</definedName>
    <definedName name="____DAT4_25">NA()</definedName>
    <definedName name="____DAT4_26">NA()</definedName>
    <definedName name="____DAT4_27">NA()</definedName>
    <definedName name="____DAT4_28">NA()</definedName>
    <definedName name="____DAT4_3">#REF!</definedName>
    <definedName name="____DAT4_4">#REF!</definedName>
    <definedName name="____DAT4_5">#REF!</definedName>
    <definedName name="____DAT4_6">#REF!</definedName>
    <definedName name="____DAT4_7">NA()</definedName>
    <definedName name="____DAT4_8">NA()</definedName>
    <definedName name="____DAT4_8_6">#N/A</definedName>
    <definedName name="____DAT4_9">NA()</definedName>
    <definedName name="____DAT5">#REF!</definedName>
    <definedName name="____DAT5_10">NA()</definedName>
    <definedName name="____DAT5_11">NA()</definedName>
    <definedName name="____DAT5_12">NA()</definedName>
    <definedName name="____DAT5_13">NA()</definedName>
    <definedName name="____DAT5_14">NA()</definedName>
    <definedName name="____DAT5_15">NA()</definedName>
    <definedName name="____DAT5_16">NA()</definedName>
    <definedName name="____DAT5_17">NA()</definedName>
    <definedName name="____DAT5_18">NA()</definedName>
    <definedName name="____DAT5_19">NA()</definedName>
    <definedName name="____DAT5_2">NA()</definedName>
    <definedName name="____DAT5_20">NA()</definedName>
    <definedName name="____DAT5_21">NA()</definedName>
    <definedName name="____DAT5_22">NA()</definedName>
    <definedName name="____DAT5_23">NA()</definedName>
    <definedName name="____DAT5_24">NA()</definedName>
    <definedName name="____DAT5_25">NA()</definedName>
    <definedName name="____DAT5_26">NA()</definedName>
    <definedName name="____DAT5_27">NA()</definedName>
    <definedName name="____DAT5_28">NA()</definedName>
    <definedName name="____DAT5_3">#REF!</definedName>
    <definedName name="____DAT5_4">#REF!</definedName>
    <definedName name="____DAT5_5">#REF!</definedName>
    <definedName name="____DAT5_6">#REF!</definedName>
    <definedName name="____DAT5_7">NA()</definedName>
    <definedName name="____DAT5_8">NA()</definedName>
    <definedName name="____DAT5_8_6">#N/A</definedName>
    <definedName name="____DAT5_9">NA()</definedName>
    <definedName name="____DAT6">#REF!</definedName>
    <definedName name="____DAT6_10">NA()</definedName>
    <definedName name="____DAT6_11">NA()</definedName>
    <definedName name="____DAT6_12">NA()</definedName>
    <definedName name="____DAT6_13">NA()</definedName>
    <definedName name="____DAT6_14">NA()</definedName>
    <definedName name="____DAT6_15">NA()</definedName>
    <definedName name="____DAT6_16">NA()</definedName>
    <definedName name="____DAT6_17">NA()</definedName>
    <definedName name="____DAT6_18">NA()</definedName>
    <definedName name="____DAT6_19">NA()</definedName>
    <definedName name="____DAT6_2">NA()</definedName>
    <definedName name="____DAT6_20">NA()</definedName>
    <definedName name="____DAT6_21">NA()</definedName>
    <definedName name="____DAT6_22">NA()</definedName>
    <definedName name="____DAT6_23">NA()</definedName>
    <definedName name="____DAT6_24">NA()</definedName>
    <definedName name="____DAT6_25">NA()</definedName>
    <definedName name="____DAT6_26">NA()</definedName>
    <definedName name="____DAT6_27">NA()</definedName>
    <definedName name="____DAT6_28">NA()</definedName>
    <definedName name="____DAT6_3">#REF!</definedName>
    <definedName name="____DAT6_4">#REF!</definedName>
    <definedName name="____DAT6_5">#REF!</definedName>
    <definedName name="____DAT6_6">#REF!</definedName>
    <definedName name="____DAT6_7">NA()</definedName>
    <definedName name="____DAT6_8">NA()</definedName>
    <definedName name="____DAT6_8_6">#N/A</definedName>
    <definedName name="____DAT6_9">NA()</definedName>
    <definedName name="____DAT7">#REF!</definedName>
    <definedName name="____DAT7_10">NA()</definedName>
    <definedName name="____DAT7_11">NA()</definedName>
    <definedName name="____DAT7_12">NA()</definedName>
    <definedName name="____DAT7_13">NA()</definedName>
    <definedName name="____DAT7_14">NA()</definedName>
    <definedName name="____DAT7_15">NA()</definedName>
    <definedName name="____DAT7_16">NA()</definedName>
    <definedName name="____DAT7_17">NA()</definedName>
    <definedName name="____DAT7_18">NA()</definedName>
    <definedName name="____DAT7_19">NA()</definedName>
    <definedName name="____DAT7_2">NA()</definedName>
    <definedName name="____DAT7_20">NA()</definedName>
    <definedName name="____DAT7_21">NA()</definedName>
    <definedName name="____DAT7_22">NA()</definedName>
    <definedName name="____DAT7_23">NA()</definedName>
    <definedName name="____DAT7_24">NA()</definedName>
    <definedName name="____DAT7_25">NA()</definedName>
    <definedName name="____DAT7_26">NA()</definedName>
    <definedName name="____DAT7_27">NA()</definedName>
    <definedName name="____DAT7_28">NA()</definedName>
    <definedName name="____DAT7_3">#REF!</definedName>
    <definedName name="____DAT7_4">#REF!</definedName>
    <definedName name="____DAT7_5">#REF!</definedName>
    <definedName name="____DAT7_6">#REF!</definedName>
    <definedName name="____DAT7_7">NA()</definedName>
    <definedName name="____DAT7_8">NA()</definedName>
    <definedName name="____DAT7_8_6">#N/A</definedName>
    <definedName name="____DAT7_9">NA()</definedName>
    <definedName name="____DAT8">#REF!</definedName>
    <definedName name="____DAT8_10">NA()</definedName>
    <definedName name="____DAT8_11">NA()</definedName>
    <definedName name="____DAT8_12">NA()</definedName>
    <definedName name="____DAT8_13">NA()</definedName>
    <definedName name="____DAT8_14">NA()</definedName>
    <definedName name="____DAT8_15">NA()</definedName>
    <definedName name="____DAT8_16">NA()</definedName>
    <definedName name="____DAT8_17">NA()</definedName>
    <definedName name="____DAT8_18">NA()</definedName>
    <definedName name="____DAT8_19">NA()</definedName>
    <definedName name="____DAT8_2">NA()</definedName>
    <definedName name="____DAT8_20">NA()</definedName>
    <definedName name="____DAT8_21">NA()</definedName>
    <definedName name="____DAT8_22">NA()</definedName>
    <definedName name="____DAT8_23">NA()</definedName>
    <definedName name="____DAT8_24">NA()</definedName>
    <definedName name="____DAT8_25">NA()</definedName>
    <definedName name="____DAT8_26">NA()</definedName>
    <definedName name="____DAT8_27">NA()</definedName>
    <definedName name="____DAT8_28">NA()</definedName>
    <definedName name="____DAT8_3">#REF!</definedName>
    <definedName name="____DAT8_4">#REF!</definedName>
    <definedName name="____DAT8_5">#REF!</definedName>
    <definedName name="____DAT8_6">#REF!</definedName>
    <definedName name="____DAT8_7">NA()</definedName>
    <definedName name="____DAT8_8">NA()</definedName>
    <definedName name="____DAT8_8_6">#N/A</definedName>
    <definedName name="____DAT8_9">NA()</definedName>
    <definedName name="____DAT9">#REF!</definedName>
    <definedName name="____DAT9_10">NA()</definedName>
    <definedName name="____DAT9_11">NA()</definedName>
    <definedName name="____DAT9_12">NA()</definedName>
    <definedName name="____DAT9_13">NA()</definedName>
    <definedName name="____DAT9_14">NA()</definedName>
    <definedName name="____DAT9_15">NA()</definedName>
    <definedName name="____DAT9_16">NA()</definedName>
    <definedName name="____DAT9_17">NA()</definedName>
    <definedName name="____DAT9_18">NA()</definedName>
    <definedName name="____DAT9_19">NA()</definedName>
    <definedName name="____DAT9_2">NA()</definedName>
    <definedName name="____DAT9_20">NA()</definedName>
    <definedName name="____DAT9_21">NA()</definedName>
    <definedName name="____DAT9_22">NA()</definedName>
    <definedName name="____DAT9_23">NA()</definedName>
    <definedName name="____DAT9_24">NA()</definedName>
    <definedName name="____DAT9_25">NA()</definedName>
    <definedName name="____DAT9_26">NA()</definedName>
    <definedName name="____DAT9_27">NA()</definedName>
    <definedName name="____DAT9_28">NA()</definedName>
    <definedName name="____DAT9_3">#REF!</definedName>
    <definedName name="____DAT9_4">#REF!</definedName>
    <definedName name="____DAT9_5">#REF!</definedName>
    <definedName name="____DAT9_6">#REF!</definedName>
    <definedName name="____DAT9_7">NA()</definedName>
    <definedName name="____DAT9_8">NA()</definedName>
    <definedName name="____DAT9_8_6">#N/A</definedName>
    <definedName name="____DAT9_9">NA()</definedName>
    <definedName name="____Dec2">#REF!</definedName>
    <definedName name="____Excel_BuiltIn_Print_Area_1">#REF!</definedName>
    <definedName name="____HAT1">#REF!</definedName>
    <definedName name="____HAT10">#REF!</definedName>
    <definedName name="____HAT11">#REF!</definedName>
    <definedName name="____HAT12">#REF!</definedName>
    <definedName name="____HAT13">#REF!</definedName>
    <definedName name="____HAT14">#REF!</definedName>
    <definedName name="____HAT15">#REF!</definedName>
    <definedName name="____HAT2">#REF!</definedName>
    <definedName name="____HAT3">#REF!</definedName>
    <definedName name="____HAT4">#REF!</definedName>
    <definedName name="____HAT5">#REF!</definedName>
    <definedName name="____HAT6">#REF!</definedName>
    <definedName name="____HAT7">#REF!</definedName>
    <definedName name="____HAT8">#REF!</definedName>
    <definedName name="____HAT9">#REF!</definedName>
    <definedName name="____HKQ2">#REF!</definedName>
    <definedName name="____HKQ2_2">NA()</definedName>
    <definedName name="____HKQ2_3">#REF!</definedName>
    <definedName name="____HKQ2_4">#REF!</definedName>
    <definedName name="____HKQ2_5">#REF!</definedName>
    <definedName name="____HKQ2_6">#REF!</definedName>
    <definedName name="____HKQ2_7">NA()</definedName>
    <definedName name="____HKQ2_8">NA()</definedName>
    <definedName name="____HKQ2_8_6">#N/A</definedName>
    <definedName name="____hpp04">#REF!</definedName>
    <definedName name="____hpp05">#REF!</definedName>
    <definedName name="____hpp10">#REF!</definedName>
    <definedName name="____hpp11">#REF!</definedName>
    <definedName name="____hpp1203">#REF!</definedName>
    <definedName name="____jul03">#REF!</definedName>
    <definedName name="____JUM1">#REF!</definedName>
    <definedName name="____JUM10">#REF!</definedName>
    <definedName name="____JUM11">#REF!</definedName>
    <definedName name="____JUM12">#REF!</definedName>
    <definedName name="____JUM13">#REF!</definedName>
    <definedName name="____JUM14">#REF!</definedName>
    <definedName name="____JUM15">#REF!</definedName>
    <definedName name="____JUM2">#REF!</definedName>
    <definedName name="____JUM3">#REF!</definedName>
    <definedName name="____JUM4">#REF!</definedName>
    <definedName name="____JUM5">#REF!</definedName>
    <definedName name="____JUM6">#REF!</definedName>
    <definedName name="____JUM7">#REF!</definedName>
    <definedName name="____JUM8">#REF!</definedName>
    <definedName name="____JUM9">#REF!</definedName>
    <definedName name="____jun03">#REF!</definedName>
    <definedName name="____KMT1">#REF!</definedName>
    <definedName name="____KMT11">#REF!</definedName>
    <definedName name="____KMT12">#REF!</definedName>
    <definedName name="____KMT13">#REF!</definedName>
    <definedName name="____KMT14">#REF!</definedName>
    <definedName name="____KMT15">#REF!</definedName>
    <definedName name="____KMT16">#REF!</definedName>
    <definedName name="____KMT17">#REF!</definedName>
    <definedName name="____KMT18">#REF!</definedName>
    <definedName name="____KMT19">#REF!</definedName>
    <definedName name="____KMT2">#REF!</definedName>
    <definedName name="____KMT3">#REF!</definedName>
    <definedName name="____KMT4">#REF!</definedName>
    <definedName name="____KMT5">#REF!</definedName>
    <definedName name="____KMT6">#REF!</definedName>
    <definedName name="____KMT7">#REF!</definedName>
    <definedName name="____KMT8">#REF!</definedName>
    <definedName name="____KMT9">#REF!</definedName>
    <definedName name="____loc1">#REF!</definedName>
    <definedName name="____mar03">#REF!</definedName>
    <definedName name="____mei03">#REF!</definedName>
    <definedName name="____NET2">#REF!</definedName>
    <definedName name="____No21">#REF!</definedName>
    <definedName name="____Not21">#REF!</definedName>
    <definedName name="____NSO2" localSheetId="6" hidden="1">{"'Sheet1'!$L$16"}</definedName>
    <definedName name="____NSO2" hidden="1">{"'Sheet1'!$L$16"}</definedName>
    <definedName name="____osp1">#REF!</definedName>
    <definedName name="____pm1">#REF!</definedName>
    <definedName name="____poc01">#REF!</definedName>
    <definedName name="____poc02">#REF!</definedName>
    <definedName name="____poc03">#REF!</definedName>
    <definedName name="____poc04">#REF!</definedName>
    <definedName name="____poc05">#REF!</definedName>
    <definedName name="____PPH25">#REF!</definedName>
    <definedName name="____PPN1">#REF!</definedName>
    <definedName name="____PPN2">#REF!</definedName>
    <definedName name="____RET06">#REF!</definedName>
    <definedName name="____RHC5">#REF!</definedName>
    <definedName name="____rot2">#REF!</definedName>
    <definedName name="____sto10">#REF!</definedName>
    <definedName name="____sto11">#REF!</definedName>
    <definedName name="____tk1010">#REF!</definedName>
    <definedName name="____tk1053">#REF!</definedName>
    <definedName name="____tk1096">#REF!</definedName>
    <definedName name="____tk1128">#REF!</definedName>
    <definedName name="____tk1139">#REF!</definedName>
    <definedName name="____tk1321">#REF!</definedName>
    <definedName name="____tk1463">#REF!</definedName>
    <definedName name="____tk1538">#REF!</definedName>
    <definedName name="____tk1613">#REF!</definedName>
    <definedName name="____tk1658">#REF!</definedName>
    <definedName name="____tk1778">#REF!</definedName>
    <definedName name="____tk1794">#REF!</definedName>
    <definedName name="____tk1805">#REF!</definedName>
    <definedName name="____tk1834">#REF!</definedName>
    <definedName name="____tk1983">#REF!</definedName>
    <definedName name="____tk2023">#REF!</definedName>
    <definedName name="____tk2066">#REF!</definedName>
    <definedName name="____tk2069">#REF!</definedName>
    <definedName name="____tk2174">#REF!</definedName>
    <definedName name="____tk2266">#REF!</definedName>
    <definedName name="____tk2267">#REF!</definedName>
    <definedName name="____tk2366">#REF!</definedName>
    <definedName name="____tk237">#REF!</definedName>
    <definedName name="____tk2373">#REF!</definedName>
    <definedName name="____tk2519">#REF!</definedName>
    <definedName name="____tk2542">#REF!</definedName>
    <definedName name="____tk2642">#REF!</definedName>
    <definedName name="____tk2693">#REF!</definedName>
    <definedName name="____tk2805">#REF!</definedName>
    <definedName name="____tk2871">#REF!</definedName>
    <definedName name="____tk3074">#REF!</definedName>
    <definedName name="____tk3075">#REF!</definedName>
    <definedName name="____tk3076">#REF!</definedName>
    <definedName name="____tk3079">#REF!</definedName>
    <definedName name="____tk3121">#REF!</definedName>
    <definedName name="____tk3176">#REF!</definedName>
    <definedName name="____tk3209">#REF!</definedName>
    <definedName name="____tk3337">#REF!</definedName>
    <definedName name="____tk3382">#REF!</definedName>
    <definedName name="____tk3451">#REF!</definedName>
    <definedName name="____tk3466">#REF!</definedName>
    <definedName name="____tk3534">#REF!</definedName>
    <definedName name="____tk3744">#REF!</definedName>
    <definedName name="____tk3755">#REF!</definedName>
    <definedName name="____tk3795">#REF!</definedName>
    <definedName name="____tk3817">#REF!</definedName>
    <definedName name="____tk4049">#REF!</definedName>
    <definedName name="____tk4117">#REF!</definedName>
    <definedName name="____tk4122">#REF!</definedName>
    <definedName name="____tk4254">#REF!</definedName>
    <definedName name="____tk4328">#REF!</definedName>
    <definedName name="____tk4414">#REF!</definedName>
    <definedName name="____tk4415">#REF!</definedName>
    <definedName name="____tk4536">#REF!</definedName>
    <definedName name="____tk4638">#REF!</definedName>
    <definedName name="____tk4677">#REF!</definedName>
    <definedName name="____tk4685">#REF!</definedName>
    <definedName name="____tk481">#REF!</definedName>
    <definedName name="____tk4833">#REF!</definedName>
    <definedName name="____tk485">#REF!</definedName>
    <definedName name="____tk4936">#REF!</definedName>
    <definedName name="____tk4958">#REF!</definedName>
    <definedName name="____tk501">#REF!</definedName>
    <definedName name="____tk5035">#REF!</definedName>
    <definedName name="____tk5036">#REF!</definedName>
    <definedName name="____tk5065">#REF!</definedName>
    <definedName name="____tk5138">#REF!</definedName>
    <definedName name="____tk5182">#REF!</definedName>
    <definedName name="____tk5218">#REF!</definedName>
    <definedName name="____tk5291">#REF!</definedName>
    <definedName name="____tk5292">#REF!</definedName>
    <definedName name="____tk553">#REF!</definedName>
    <definedName name="____tk5615">#REF!</definedName>
    <definedName name="____tk5740">#REF!</definedName>
    <definedName name="____tk5905">#REF!</definedName>
    <definedName name="____tk5941">#REF!</definedName>
    <definedName name="____tk5981">#REF!</definedName>
    <definedName name="____tk6034">#REF!</definedName>
    <definedName name="____tk6163">#REF!</definedName>
    <definedName name="____tk63">#REF!</definedName>
    <definedName name="____tk89">#REF!</definedName>
    <definedName name="____tk90">#REF!</definedName>
    <definedName name="____tk971">#REF!</definedName>
    <definedName name="____TO1">#REF!</definedName>
    <definedName name="____TO12">#REF!</definedName>
    <definedName name="____TPM15">#REF!</definedName>
    <definedName name="____TTM1">#REF!</definedName>
    <definedName name="____TTM10">#REF!</definedName>
    <definedName name="____TTM11">#REF!</definedName>
    <definedName name="____TTM12">#REF!</definedName>
    <definedName name="____TTM13">#REF!</definedName>
    <definedName name="____TTM14">#REF!</definedName>
    <definedName name="____TTM15">#REF!</definedName>
    <definedName name="____TTM2">#REF!</definedName>
    <definedName name="____TTM3">#REF!</definedName>
    <definedName name="____TTM4">#REF!</definedName>
    <definedName name="____TTM5">#REF!</definedName>
    <definedName name="____TTM6">#REF!</definedName>
    <definedName name="____TTM7">#REF!</definedName>
    <definedName name="____TTM8">#REF!</definedName>
    <definedName name="____TTM9">#REF!</definedName>
    <definedName name="____vib01">#REF!</definedName>
    <definedName name="____vib02">#REF!</definedName>
    <definedName name="____vib03">#REF!</definedName>
    <definedName name="____vib04">#REF!</definedName>
    <definedName name="____vib05">#REF!</definedName>
    <definedName name="____vib06">#REF!</definedName>
    <definedName name="____vib07">#REF!</definedName>
    <definedName name="____w5" hidden="1">#REF!</definedName>
    <definedName name="____wbs1">#REF!</definedName>
    <definedName name="____wbs2">#REF!</definedName>
    <definedName name="____WIR1">#N/A</definedName>
    <definedName name="____xlnm.Print_Area_1">"$#REF!.$A$1:$R$62"</definedName>
    <definedName name="____xlnm.Print_Area_2">"$#REF!.$A$1:$Q$62"</definedName>
    <definedName name="____xlnm.Print_Titles_1">"$#REF!.$A$1:$AMJ$5"</definedName>
    <definedName name="____xlnm.Print_Titles_2">"$#REF!.$A$1:$AMJ$5"</definedName>
    <definedName name="____YO31">#REF!</definedName>
    <definedName name="___a1" localSheetId="6" hidden="1">{#N/A,#N/A,FALSE,"sum";#N/A,#N/A,FALSE,"MARTV";#N/A,#N/A,FALSE,"APRTV"}</definedName>
    <definedName name="___a1" hidden="1">{#N/A,#N/A,FALSE,"sum";#N/A,#N/A,FALSE,"MARTV";#N/A,#N/A,FALSE,"APRTV"}</definedName>
    <definedName name="___ADS7">#REF!</definedName>
    <definedName name="___agt03">#REF!</definedName>
    <definedName name="___apr04">#REF!</definedName>
    <definedName name="___art25">#REF!</definedName>
    <definedName name="___bad12">#REF!</definedName>
    <definedName name="___BGT1">"#REF!"</definedName>
    <definedName name="___BGT2">"#REF!"</definedName>
    <definedName name="___BTM1">#REF!</definedName>
    <definedName name="___BTM11">#REF!</definedName>
    <definedName name="___BTM13">#REF!</definedName>
    <definedName name="___BTM15">#REF!</definedName>
    <definedName name="___BTM3">#REF!</definedName>
    <definedName name="___BTM5">#REF!</definedName>
    <definedName name="___BTM7">#REF!</definedName>
    <definedName name="___BTM9">#REF!</definedName>
    <definedName name="___CAT1">"#N/A"</definedName>
    <definedName name="___CAT2">"#N/A"</definedName>
    <definedName name="___CON1">#REF!</definedName>
    <definedName name="___CON2">#REF!</definedName>
    <definedName name="___DAT1">#REF!</definedName>
    <definedName name="___DAT1_10">NA()</definedName>
    <definedName name="___DAT1_11">NA()</definedName>
    <definedName name="___DAT1_12">NA()</definedName>
    <definedName name="___DAT1_13">NA()</definedName>
    <definedName name="___DAT1_14">NA()</definedName>
    <definedName name="___DAT1_15">NA()</definedName>
    <definedName name="___DAT1_16">NA()</definedName>
    <definedName name="___DAT1_17">NA()</definedName>
    <definedName name="___DAT1_18">NA()</definedName>
    <definedName name="___DAT1_19">NA()</definedName>
    <definedName name="___DAT1_2">NA()</definedName>
    <definedName name="___DAT1_20">NA()</definedName>
    <definedName name="___DAT1_21">NA()</definedName>
    <definedName name="___DAT1_22">NA()</definedName>
    <definedName name="___DAT1_23">NA()</definedName>
    <definedName name="___DAT1_24">NA()</definedName>
    <definedName name="___DAT1_25">NA()</definedName>
    <definedName name="___DAT1_26">NA()</definedName>
    <definedName name="___DAT1_27">NA()</definedName>
    <definedName name="___DAT1_28">NA()</definedName>
    <definedName name="___DAT1_3">#REF!</definedName>
    <definedName name="___DAT1_4">#REF!</definedName>
    <definedName name="___DAT1_5">#REF!</definedName>
    <definedName name="___DAT1_6">#REF!</definedName>
    <definedName name="___DAT1_7">NA()</definedName>
    <definedName name="___DAT1_8">NA()</definedName>
    <definedName name="___DAT1_8_6">#N/A</definedName>
    <definedName name="___DAT1_9">NA()</definedName>
    <definedName name="___DAT10">#REF!</definedName>
    <definedName name="___DAT10_10">NA()</definedName>
    <definedName name="___DAT10_11">NA()</definedName>
    <definedName name="___DAT10_12">NA()</definedName>
    <definedName name="___DAT10_13">NA()</definedName>
    <definedName name="___DAT10_14">NA()</definedName>
    <definedName name="___DAT10_15">NA()</definedName>
    <definedName name="___DAT10_16">NA()</definedName>
    <definedName name="___DAT10_17">NA()</definedName>
    <definedName name="___DAT10_18">NA()</definedName>
    <definedName name="___DAT10_19">NA()</definedName>
    <definedName name="___DAT10_2">NA()</definedName>
    <definedName name="___DAT10_20">NA()</definedName>
    <definedName name="___DAT10_21">NA()</definedName>
    <definedName name="___DAT10_22">NA()</definedName>
    <definedName name="___DAT10_23">NA()</definedName>
    <definedName name="___DAT10_24">NA()</definedName>
    <definedName name="___DAT10_25">NA()</definedName>
    <definedName name="___DAT10_26">NA()</definedName>
    <definedName name="___DAT10_27">NA()</definedName>
    <definedName name="___DAT10_28">NA()</definedName>
    <definedName name="___DAT10_3">#REF!</definedName>
    <definedName name="___DAT10_4">#REF!</definedName>
    <definedName name="___DAT10_5">#REF!</definedName>
    <definedName name="___DAT10_6">#REF!</definedName>
    <definedName name="___DAT10_7">NA()</definedName>
    <definedName name="___DAT10_8">NA()</definedName>
    <definedName name="___DAT10_8_6">#N/A</definedName>
    <definedName name="___DAT10_9">NA()</definedName>
    <definedName name="___DAT11">#REF!</definedName>
    <definedName name="___DAT11_10">NA()</definedName>
    <definedName name="___DAT11_11">NA()</definedName>
    <definedName name="___DAT11_12">NA()</definedName>
    <definedName name="___DAT11_13">NA()</definedName>
    <definedName name="___DAT11_14">NA()</definedName>
    <definedName name="___DAT11_15">NA()</definedName>
    <definedName name="___DAT11_16">NA()</definedName>
    <definedName name="___DAT11_17">NA()</definedName>
    <definedName name="___DAT11_18">NA()</definedName>
    <definedName name="___DAT11_19">NA()</definedName>
    <definedName name="___DAT11_2">NA()</definedName>
    <definedName name="___DAT11_20">NA()</definedName>
    <definedName name="___DAT11_21">NA()</definedName>
    <definedName name="___DAT11_22">NA()</definedName>
    <definedName name="___DAT11_23">NA()</definedName>
    <definedName name="___DAT11_24">NA()</definedName>
    <definedName name="___DAT11_25">NA()</definedName>
    <definedName name="___DAT11_26">NA()</definedName>
    <definedName name="___DAT11_27">NA()</definedName>
    <definedName name="___DAT11_28">NA()</definedName>
    <definedName name="___DAT11_3">#REF!</definedName>
    <definedName name="___DAT11_4">#REF!</definedName>
    <definedName name="___DAT11_5">#REF!</definedName>
    <definedName name="___DAT11_6">#REF!</definedName>
    <definedName name="___DAT11_7">NA()</definedName>
    <definedName name="___DAT11_8">NA()</definedName>
    <definedName name="___DAT11_8_6">#N/A</definedName>
    <definedName name="___DAT11_9">NA()</definedName>
    <definedName name="___DAT12">#REF!</definedName>
    <definedName name="___DAT12_10">NA()</definedName>
    <definedName name="___DAT12_11">NA()</definedName>
    <definedName name="___DAT12_12">NA()</definedName>
    <definedName name="___DAT12_13">NA()</definedName>
    <definedName name="___DAT12_14">NA()</definedName>
    <definedName name="___DAT12_15">NA()</definedName>
    <definedName name="___DAT12_16">NA()</definedName>
    <definedName name="___DAT12_17">NA()</definedName>
    <definedName name="___DAT12_18">NA()</definedName>
    <definedName name="___DAT12_19">NA()</definedName>
    <definedName name="___DAT12_2">NA()</definedName>
    <definedName name="___DAT12_20">NA()</definedName>
    <definedName name="___DAT12_21">NA()</definedName>
    <definedName name="___DAT12_22">NA()</definedName>
    <definedName name="___DAT12_23">NA()</definedName>
    <definedName name="___DAT12_24">NA()</definedName>
    <definedName name="___DAT12_25">NA()</definedName>
    <definedName name="___DAT12_26">NA()</definedName>
    <definedName name="___DAT12_27">NA()</definedName>
    <definedName name="___DAT12_28">NA()</definedName>
    <definedName name="___DAT12_3">#REF!</definedName>
    <definedName name="___DAT12_4">#REF!</definedName>
    <definedName name="___DAT12_5">#REF!</definedName>
    <definedName name="___DAT12_6">#REF!</definedName>
    <definedName name="___DAT12_7">NA()</definedName>
    <definedName name="___DAT12_8">NA()</definedName>
    <definedName name="___DAT12_8_6">#N/A</definedName>
    <definedName name="___DAT12_9">NA()</definedName>
    <definedName name="___DAT13">#REF!</definedName>
    <definedName name="___DAT13_10">NA()</definedName>
    <definedName name="___DAT13_11">NA()</definedName>
    <definedName name="___DAT13_12">NA()</definedName>
    <definedName name="___DAT13_13">NA()</definedName>
    <definedName name="___DAT13_14">NA()</definedName>
    <definedName name="___DAT13_15">NA()</definedName>
    <definedName name="___DAT13_16">NA()</definedName>
    <definedName name="___DAT13_17">NA()</definedName>
    <definedName name="___DAT13_18">NA()</definedName>
    <definedName name="___DAT13_19">NA()</definedName>
    <definedName name="___DAT13_2">NA()</definedName>
    <definedName name="___DAT13_20">NA()</definedName>
    <definedName name="___DAT13_21">NA()</definedName>
    <definedName name="___DAT13_22">NA()</definedName>
    <definedName name="___DAT13_23">NA()</definedName>
    <definedName name="___DAT13_24">NA()</definedName>
    <definedName name="___DAT13_25">NA()</definedName>
    <definedName name="___DAT13_26">NA()</definedName>
    <definedName name="___DAT13_27">NA()</definedName>
    <definedName name="___DAT13_28">NA()</definedName>
    <definedName name="___DAT13_3">#REF!</definedName>
    <definedName name="___DAT13_4">#REF!</definedName>
    <definedName name="___DAT13_5">#REF!</definedName>
    <definedName name="___DAT13_6">#REF!</definedName>
    <definedName name="___DAT13_7">NA()</definedName>
    <definedName name="___DAT13_8">NA()</definedName>
    <definedName name="___DAT13_8_6">#N/A</definedName>
    <definedName name="___DAT13_9">NA()</definedName>
    <definedName name="___DAT14">#REF!</definedName>
    <definedName name="___DAT15">#REF!</definedName>
    <definedName name="___DAT16">#REF!</definedName>
    <definedName name="___DAT17">#REF!</definedName>
    <definedName name="___DAT2">#REF!</definedName>
    <definedName name="___DAT2_10">NA()</definedName>
    <definedName name="___DAT2_11">NA()</definedName>
    <definedName name="___DAT2_12">NA()</definedName>
    <definedName name="___DAT2_13">NA()</definedName>
    <definedName name="___DAT2_14">NA()</definedName>
    <definedName name="___DAT2_15">NA()</definedName>
    <definedName name="___DAT2_16">NA()</definedName>
    <definedName name="___DAT2_17">NA()</definedName>
    <definedName name="___DAT2_18">NA()</definedName>
    <definedName name="___DAT2_19">NA()</definedName>
    <definedName name="___DAT2_2">NA()</definedName>
    <definedName name="___DAT2_20">NA()</definedName>
    <definedName name="___DAT2_21">NA()</definedName>
    <definedName name="___DAT2_22">NA()</definedName>
    <definedName name="___DAT2_23">NA()</definedName>
    <definedName name="___DAT2_24">NA()</definedName>
    <definedName name="___DAT2_25">NA()</definedName>
    <definedName name="___DAT2_26">NA()</definedName>
    <definedName name="___DAT2_27">NA()</definedName>
    <definedName name="___DAT2_28">NA()</definedName>
    <definedName name="___DAT2_3">#REF!</definedName>
    <definedName name="___DAT2_4">#REF!</definedName>
    <definedName name="___DAT2_5">#REF!</definedName>
    <definedName name="___DAT2_6">#REF!</definedName>
    <definedName name="___DAT2_7">NA()</definedName>
    <definedName name="___DAT2_8">NA()</definedName>
    <definedName name="___DAT2_8_6">#N/A</definedName>
    <definedName name="___DAT2_9">NA()</definedName>
    <definedName name="___DAT3">#REF!</definedName>
    <definedName name="___DAT3_10">NA()</definedName>
    <definedName name="___DAT3_11">NA()</definedName>
    <definedName name="___DAT3_12">NA()</definedName>
    <definedName name="___DAT3_13">NA()</definedName>
    <definedName name="___DAT3_14">NA()</definedName>
    <definedName name="___DAT3_15">NA()</definedName>
    <definedName name="___DAT3_16">NA()</definedName>
    <definedName name="___DAT3_17">NA()</definedName>
    <definedName name="___DAT3_18">NA()</definedName>
    <definedName name="___DAT3_19">NA()</definedName>
    <definedName name="___DAT3_2">NA()</definedName>
    <definedName name="___DAT3_20">NA()</definedName>
    <definedName name="___DAT3_21">NA()</definedName>
    <definedName name="___DAT3_22">NA()</definedName>
    <definedName name="___DAT3_23">NA()</definedName>
    <definedName name="___DAT3_24">NA()</definedName>
    <definedName name="___DAT3_25">NA()</definedName>
    <definedName name="___DAT3_26">NA()</definedName>
    <definedName name="___DAT3_27">NA()</definedName>
    <definedName name="___DAT3_28">NA()</definedName>
    <definedName name="___DAT3_3">#REF!</definedName>
    <definedName name="___DAT3_4">#REF!</definedName>
    <definedName name="___DAT3_5">#REF!</definedName>
    <definedName name="___DAT3_6">#REF!</definedName>
    <definedName name="___DAT3_7">NA()</definedName>
    <definedName name="___DAT3_8">NA()</definedName>
    <definedName name="___DAT3_8_6">#N/A</definedName>
    <definedName name="___DAT3_9">NA()</definedName>
    <definedName name="___DAT4">#REF!</definedName>
    <definedName name="___DAT4_10">NA()</definedName>
    <definedName name="___DAT4_11">NA()</definedName>
    <definedName name="___DAT4_12">NA()</definedName>
    <definedName name="___DAT4_13">NA()</definedName>
    <definedName name="___DAT4_14">NA()</definedName>
    <definedName name="___DAT4_15">NA()</definedName>
    <definedName name="___DAT4_16">NA()</definedName>
    <definedName name="___DAT4_17">NA()</definedName>
    <definedName name="___DAT4_18">NA()</definedName>
    <definedName name="___DAT4_19">NA()</definedName>
    <definedName name="___DAT4_2">NA()</definedName>
    <definedName name="___DAT4_20">NA()</definedName>
    <definedName name="___DAT4_21">NA()</definedName>
    <definedName name="___DAT4_22">NA()</definedName>
    <definedName name="___DAT4_23">NA()</definedName>
    <definedName name="___DAT4_24">NA()</definedName>
    <definedName name="___DAT4_25">NA()</definedName>
    <definedName name="___DAT4_26">NA()</definedName>
    <definedName name="___DAT4_27">NA()</definedName>
    <definedName name="___DAT4_28">NA()</definedName>
    <definedName name="___DAT4_3">#REF!</definedName>
    <definedName name="___DAT4_4">#REF!</definedName>
    <definedName name="___DAT4_5">#REF!</definedName>
    <definedName name="___DAT4_6">#REF!</definedName>
    <definedName name="___DAT4_7">NA()</definedName>
    <definedName name="___DAT4_8">NA()</definedName>
    <definedName name="___DAT4_8_6">#N/A</definedName>
    <definedName name="___DAT4_9">NA()</definedName>
    <definedName name="___DAT5">#REF!</definedName>
    <definedName name="___DAT5_10">NA()</definedName>
    <definedName name="___DAT5_11">NA()</definedName>
    <definedName name="___DAT5_12">NA()</definedName>
    <definedName name="___DAT5_13">NA()</definedName>
    <definedName name="___DAT5_14">NA()</definedName>
    <definedName name="___DAT5_15">NA()</definedName>
    <definedName name="___DAT5_16">NA()</definedName>
    <definedName name="___DAT5_17">NA()</definedName>
    <definedName name="___DAT5_18">NA()</definedName>
    <definedName name="___DAT5_19">NA()</definedName>
    <definedName name="___DAT5_2">NA()</definedName>
    <definedName name="___DAT5_20">NA()</definedName>
    <definedName name="___DAT5_21">NA()</definedName>
    <definedName name="___DAT5_22">NA()</definedName>
    <definedName name="___DAT5_23">NA()</definedName>
    <definedName name="___DAT5_24">NA()</definedName>
    <definedName name="___DAT5_25">NA()</definedName>
    <definedName name="___DAT5_26">NA()</definedName>
    <definedName name="___DAT5_27">NA()</definedName>
    <definedName name="___DAT5_28">NA()</definedName>
    <definedName name="___DAT5_3">#REF!</definedName>
    <definedName name="___DAT5_4">#REF!</definedName>
    <definedName name="___DAT5_5">#REF!</definedName>
    <definedName name="___DAT5_6">#REF!</definedName>
    <definedName name="___DAT5_7">NA()</definedName>
    <definedName name="___DAT5_8">NA()</definedName>
    <definedName name="___DAT5_8_6">#N/A</definedName>
    <definedName name="___DAT5_9">NA()</definedName>
    <definedName name="___DAT6">#REF!</definedName>
    <definedName name="___DAT6_10">NA()</definedName>
    <definedName name="___DAT6_11">NA()</definedName>
    <definedName name="___DAT6_12">NA()</definedName>
    <definedName name="___DAT6_13">NA()</definedName>
    <definedName name="___DAT6_14">NA()</definedName>
    <definedName name="___DAT6_15">NA()</definedName>
    <definedName name="___DAT6_16">NA()</definedName>
    <definedName name="___DAT6_17">NA()</definedName>
    <definedName name="___DAT6_18">NA()</definedName>
    <definedName name="___DAT6_19">NA()</definedName>
    <definedName name="___DAT6_2">NA()</definedName>
    <definedName name="___DAT6_20">NA()</definedName>
    <definedName name="___DAT6_21">NA()</definedName>
    <definedName name="___DAT6_22">NA()</definedName>
    <definedName name="___DAT6_23">NA()</definedName>
    <definedName name="___DAT6_24">NA()</definedName>
    <definedName name="___DAT6_25">NA()</definedName>
    <definedName name="___DAT6_26">NA()</definedName>
    <definedName name="___DAT6_27">NA()</definedName>
    <definedName name="___DAT6_28">NA()</definedName>
    <definedName name="___DAT6_3">#REF!</definedName>
    <definedName name="___DAT6_4">#REF!</definedName>
    <definedName name="___DAT6_5">#REF!</definedName>
    <definedName name="___DAT6_6">#REF!</definedName>
    <definedName name="___DAT6_7">NA()</definedName>
    <definedName name="___DAT6_8">NA()</definedName>
    <definedName name="___DAT6_8_6">#N/A</definedName>
    <definedName name="___DAT6_9">NA()</definedName>
    <definedName name="___DAT7">#REF!</definedName>
    <definedName name="___DAT7_10">NA()</definedName>
    <definedName name="___DAT7_11">NA()</definedName>
    <definedName name="___DAT7_12">NA()</definedName>
    <definedName name="___DAT7_13">NA()</definedName>
    <definedName name="___DAT7_14">NA()</definedName>
    <definedName name="___DAT7_15">NA()</definedName>
    <definedName name="___DAT7_16">NA()</definedName>
    <definedName name="___DAT7_17">NA()</definedName>
    <definedName name="___DAT7_18">NA()</definedName>
    <definedName name="___DAT7_19">NA()</definedName>
    <definedName name="___DAT7_2">NA()</definedName>
    <definedName name="___DAT7_20">NA()</definedName>
    <definedName name="___DAT7_21">NA()</definedName>
    <definedName name="___DAT7_22">NA()</definedName>
    <definedName name="___DAT7_23">NA()</definedName>
    <definedName name="___DAT7_24">NA()</definedName>
    <definedName name="___DAT7_25">NA()</definedName>
    <definedName name="___DAT7_26">NA()</definedName>
    <definedName name="___DAT7_27">NA()</definedName>
    <definedName name="___DAT7_28">NA()</definedName>
    <definedName name="___DAT7_3">#REF!</definedName>
    <definedName name="___DAT7_4">#REF!</definedName>
    <definedName name="___DAT7_5">#REF!</definedName>
    <definedName name="___DAT7_6">#REF!</definedName>
    <definedName name="___DAT7_7">NA()</definedName>
    <definedName name="___DAT7_8">NA()</definedName>
    <definedName name="___DAT7_8_6">#N/A</definedName>
    <definedName name="___DAT7_9">NA()</definedName>
    <definedName name="___DAT8">#REF!</definedName>
    <definedName name="___DAT8_10">NA()</definedName>
    <definedName name="___DAT8_11">NA()</definedName>
    <definedName name="___DAT8_12">NA()</definedName>
    <definedName name="___DAT8_13">NA()</definedName>
    <definedName name="___DAT8_14">NA()</definedName>
    <definedName name="___DAT8_15">NA()</definedName>
    <definedName name="___DAT8_16">NA()</definedName>
    <definedName name="___DAT8_17">NA()</definedName>
    <definedName name="___DAT8_18">NA()</definedName>
    <definedName name="___DAT8_19">NA()</definedName>
    <definedName name="___DAT8_2">NA()</definedName>
    <definedName name="___DAT8_20">NA()</definedName>
    <definedName name="___DAT8_21">NA()</definedName>
    <definedName name="___DAT8_22">NA()</definedName>
    <definedName name="___DAT8_23">NA()</definedName>
    <definedName name="___DAT8_24">NA()</definedName>
    <definedName name="___DAT8_25">NA()</definedName>
    <definedName name="___DAT8_26">NA()</definedName>
    <definedName name="___DAT8_27">NA()</definedName>
    <definedName name="___DAT8_28">NA()</definedName>
    <definedName name="___DAT8_3">#REF!</definedName>
    <definedName name="___DAT8_4">#REF!</definedName>
    <definedName name="___DAT8_5">#REF!</definedName>
    <definedName name="___DAT8_6">#REF!</definedName>
    <definedName name="___DAT8_7">NA()</definedName>
    <definedName name="___DAT8_8">NA()</definedName>
    <definedName name="___DAT8_8_6">#N/A</definedName>
    <definedName name="___DAT8_9">NA()</definedName>
    <definedName name="___DAT9">#REF!</definedName>
    <definedName name="___DAT9_10">NA()</definedName>
    <definedName name="___DAT9_11">NA()</definedName>
    <definedName name="___DAT9_12">NA()</definedName>
    <definedName name="___DAT9_13">NA()</definedName>
    <definedName name="___DAT9_14">NA()</definedName>
    <definedName name="___DAT9_15">NA()</definedName>
    <definedName name="___DAT9_16">NA()</definedName>
    <definedName name="___DAT9_17">NA()</definedName>
    <definedName name="___DAT9_18">NA()</definedName>
    <definedName name="___DAT9_19">NA()</definedName>
    <definedName name="___DAT9_2">NA()</definedName>
    <definedName name="___DAT9_20">NA()</definedName>
    <definedName name="___DAT9_21">NA()</definedName>
    <definedName name="___DAT9_22">NA()</definedName>
    <definedName name="___DAT9_23">NA()</definedName>
    <definedName name="___DAT9_24">NA()</definedName>
    <definedName name="___DAT9_25">NA()</definedName>
    <definedName name="___DAT9_26">NA()</definedName>
    <definedName name="___DAT9_27">NA()</definedName>
    <definedName name="___DAT9_28">NA()</definedName>
    <definedName name="___DAT9_3">#REF!</definedName>
    <definedName name="___DAT9_4">#REF!</definedName>
    <definedName name="___DAT9_5">#REF!</definedName>
    <definedName name="___DAT9_6">#REF!</definedName>
    <definedName name="___DAT9_7">NA()</definedName>
    <definedName name="___DAT9_8">NA()</definedName>
    <definedName name="___DAT9_8_6">#N/A</definedName>
    <definedName name="___DAT9_9">NA()</definedName>
    <definedName name="___DD2" localSheetId="6" hidden="1">{#N/A,#N/A,FALSE,"DATA"}</definedName>
    <definedName name="___DD2" hidden="1">{#N/A,#N/A,FALSE,"DATA"}</definedName>
    <definedName name="___Excel_BuiltIn_Print_Area_1">#N/A</definedName>
    <definedName name="___Excel_BuiltIn_Print_Area_1_10">#REF!</definedName>
    <definedName name="___Excel_BuiltIn_Print_Area_2_1">#REF!</definedName>
    <definedName name="___Excel_BuiltIn_Print_Area_2_1_1">#REF!</definedName>
    <definedName name="___Excel_BuiltIn_Print_Area_2_1_1_10">NA()</definedName>
    <definedName name="___Excel_BuiltIn_Print_Area_2_1_1_11">NA()</definedName>
    <definedName name="___Excel_BuiltIn_Print_Area_2_1_1_12">NA()</definedName>
    <definedName name="___Excel_BuiltIn_Print_Area_2_1_1_13">NA()</definedName>
    <definedName name="___Excel_BuiltIn_Print_Area_2_1_1_14">NA()</definedName>
    <definedName name="___Excel_BuiltIn_Print_Area_2_1_1_15">NA()</definedName>
    <definedName name="___Excel_BuiltIn_Print_Area_2_1_1_16">NA()</definedName>
    <definedName name="___Excel_BuiltIn_Print_Area_2_1_1_17">NA()</definedName>
    <definedName name="___Excel_BuiltIn_Print_Area_2_1_1_18">NA()</definedName>
    <definedName name="___Excel_BuiltIn_Print_Area_2_1_1_19">NA()</definedName>
    <definedName name="___Excel_BuiltIn_Print_Area_2_1_1_20">NA()</definedName>
    <definedName name="___Excel_BuiltIn_Print_Area_2_1_1_21">NA()</definedName>
    <definedName name="___Excel_BuiltIn_Print_Area_2_1_1_22">NA()</definedName>
    <definedName name="___Excel_BuiltIn_Print_Area_2_1_1_23">NA()</definedName>
    <definedName name="___Excel_BuiltIn_Print_Area_2_1_1_24">NA()</definedName>
    <definedName name="___Excel_BuiltIn_Print_Area_2_1_1_25">NA()</definedName>
    <definedName name="___Excel_BuiltIn_Print_Area_2_1_1_26">NA()</definedName>
    <definedName name="___Excel_BuiltIn_Print_Area_2_1_1_27">NA()</definedName>
    <definedName name="___Excel_BuiltIn_Print_Area_2_1_1_28">NA()</definedName>
    <definedName name="___Excel_BuiltIn_Print_Area_2_1_1_5">#REF!</definedName>
    <definedName name="___Excel_BuiltIn_Print_Area_2_1_1_9">NA()</definedName>
    <definedName name="___Excel_BuiltIn_Print_Area_2_1_12">#REF!</definedName>
    <definedName name="___Excel_BuiltIn_Print_Area_2_1_12_5">#REF!</definedName>
    <definedName name="___Excel_BuiltIn_Print_Area_2_1_2">#REF!</definedName>
    <definedName name="___Excel_BuiltIn_Print_Area_2_1_3">#REF!</definedName>
    <definedName name="___Excel_BuiltIn_Print_Area_2_1_4">#REF!</definedName>
    <definedName name="___Excel_BuiltIn_Print_Area_2_1_4_1">#REF!</definedName>
    <definedName name="___Excel_BuiltIn_Print_Area_2_1_5">#REF!</definedName>
    <definedName name="___Excel_BuiltIn_Print_Area_2_1_6">#N/A</definedName>
    <definedName name="___Excel_BuiltIn_Print_Area_4_1">#REF!</definedName>
    <definedName name="___Excel_BuiltIn_Print_Area_4_1_1">#REF!</definedName>
    <definedName name="___Excel_BuiltIn_Print_Area_4_1_1_10">NA()</definedName>
    <definedName name="___Excel_BuiltIn_Print_Area_4_1_1_11">NA()</definedName>
    <definedName name="___Excel_BuiltIn_Print_Area_4_1_1_12">NA()</definedName>
    <definedName name="___Excel_BuiltIn_Print_Area_4_1_1_13">NA()</definedName>
    <definedName name="___Excel_BuiltIn_Print_Area_4_1_1_14">NA()</definedName>
    <definedName name="___Excel_BuiltIn_Print_Area_4_1_1_15">NA()</definedName>
    <definedName name="___Excel_BuiltIn_Print_Area_4_1_1_16">NA()</definedName>
    <definedName name="___Excel_BuiltIn_Print_Area_4_1_1_17">NA()</definedName>
    <definedName name="___Excel_BuiltIn_Print_Area_4_1_1_18">NA()</definedName>
    <definedName name="___Excel_BuiltIn_Print_Area_4_1_1_19">NA()</definedName>
    <definedName name="___Excel_BuiltIn_Print_Area_4_1_1_20">NA()</definedName>
    <definedName name="___Excel_BuiltIn_Print_Area_4_1_1_21">NA()</definedName>
    <definedName name="___Excel_BuiltIn_Print_Area_4_1_1_22">NA()</definedName>
    <definedName name="___Excel_BuiltIn_Print_Area_4_1_1_23">NA()</definedName>
    <definedName name="___Excel_BuiltIn_Print_Area_4_1_1_24">NA()</definedName>
    <definedName name="___Excel_BuiltIn_Print_Area_4_1_1_25">NA()</definedName>
    <definedName name="___Excel_BuiltIn_Print_Area_4_1_1_26">NA()</definedName>
    <definedName name="___Excel_BuiltIn_Print_Area_4_1_1_27">NA()</definedName>
    <definedName name="___Excel_BuiltIn_Print_Area_4_1_1_28">NA()</definedName>
    <definedName name="___Excel_BuiltIn_Print_Area_4_1_1_5">#REF!</definedName>
    <definedName name="___Excel_BuiltIn_Print_Area_4_1_1_9">NA()</definedName>
    <definedName name="___Excel_BuiltIn_Print_Area_4_1_12">#REF!</definedName>
    <definedName name="___Excel_BuiltIn_Print_Area_4_1_12_5">#REF!</definedName>
    <definedName name="___Excel_BuiltIn_Print_Area_4_1_2">#REF!</definedName>
    <definedName name="___Excel_BuiltIn_Print_Area_4_1_3">#REF!</definedName>
    <definedName name="___Excel_BuiltIn_Print_Area_4_1_4">#REF!</definedName>
    <definedName name="___Excel_BuiltIn_Print_Area_4_1_4_1">#REF!</definedName>
    <definedName name="___Excel_BuiltIn_Print_Area_4_1_5">#REF!</definedName>
    <definedName name="___Excel_BuiltIn_Print_Area_4_1_6">#N/A</definedName>
    <definedName name="___ff3" localSheetId="6" hidden="1">{#N/A,#N/A,FALSE,"DATA"}</definedName>
    <definedName name="___ff3" hidden="1">{#N/A,#N/A,FALSE,"DATA"}</definedName>
    <definedName name="___G1" localSheetId="6" hidden="1">{#N/A,#N/A,FALSE,"DATA"}</definedName>
    <definedName name="___G1" hidden="1">{#N/A,#N/A,FALSE,"DATA"}</definedName>
    <definedName name="___G11" localSheetId="6" hidden="1">{#N/A,#N/A,FALSE,"DATA"}</definedName>
    <definedName name="___G11" hidden="1">{#N/A,#N/A,FALSE,"DATA"}</definedName>
    <definedName name="___G2" localSheetId="6" hidden="1">{#N/A,#N/A,FALSE,"DATA"}</definedName>
    <definedName name="___G2" hidden="1">{#N/A,#N/A,FALSE,"DATA"}</definedName>
    <definedName name="___HAT1">#REF!</definedName>
    <definedName name="___HAT10">#REF!</definedName>
    <definedName name="___HAT11">#REF!</definedName>
    <definedName name="___HAT12">#REF!</definedName>
    <definedName name="___HAT13">#REF!</definedName>
    <definedName name="___HAT14">#REF!</definedName>
    <definedName name="___HAT15">#REF!</definedName>
    <definedName name="___HAT2">#REF!</definedName>
    <definedName name="___HAT3">#REF!</definedName>
    <definedName name="___HAT4">#REF!</definedName>
    <definedName name="___HAT5">#REF!</definedName>
    <definedName name="___HAT6">#REF!</definedName>
    <definedName name="___HAT7">#REF!</definedName>
    <definedName name="___HAT8">#REF!</definedName>
    <definedName name="___HAT9">#REF!</definedName>
    <definedName name="___HKQ2">#REF!</definedName>
    <definedName name="___HKQ2_2">NA()</definedName>
    <definedName name="___HKQ2_3">#REF!</definedName>
    <definedName name="___HKQ2_4">#REF!</definedName>
    <definedName name="___HKQ2_5">#REF!</definedName>
    <definedName name="___HKQ2_6">#REF!</definedName>
    <definedName name="___HKQ2_7">NA()</definedName>
    <definedName name="___HKQ2_8">NA()</definedName>
    <definedName name="___HKQ2_8_6">#N/A</definedName>
    <definedName name="___hpp04">#REF!</definedName>
    <definedName name="___hpp05">#REF!</definedName>
    <definedName name="___hpp10">#REF!</definedName>
    <definedName name="___hpp11">#REF!</definedName>
    <definedName name="___hpp1203">#REF!</definedName>
    <definedName name="___IV65555">#REF!</definedName>
    <definedName name="___IV65999">#REF!</definedName>
    <definedName name="___IV66000">#REF!</definedName>
    <definedName name="___IV69999">#REF!</definedName>
    <definedName name="___IV99999">#REF!</definedName>
    <definedName name="___jul03">#REF!</definedName>
    <definedName name="___JUM1">#REF!</definedName>
    <definedName name="___JUM10">#REF!</definedName>
    <definedName name="___JUM11">#REF!</definedName>
    <definedName name="___JUM12">#REF!</definedName>
    <definedName name="___JUM13">#REF!</definedName>
    <definedName name="___JUM14">#REF!</definedName>
    <definedName name="___JUM15">#REF!</definedName>
    <definedName name="___JUM2">#REF!</definedName>
    <definedName name="___JUM3">#REF!</definedName>
    <definedName name="___JUM4">#REF!</definedName>
    <definedName name="___JUM5">#REF!</definedName>
    <definedName name="___JUM6">#REF!</definedName>
    <definedName name="___JUM7">#REF!</definedName>
    <definedName name="___JUM8">#REF!</definedName>
    <definedName name="___JUM9">#REF!</definedName>
    <definedName name="___jun03">#REF!</definedName>
    <definedName name="___KE8" hidden="1">#REF!</definedName>
    <definedName name="___key11" hidden="1">#REF!</definedName>
    <definedName name="___key12" hidden="1">#REF!</definedName>
    <definedName name="___KEY123" hidden="1">#REF!</definedName>
    <definedName name="___key2" hidden="1">#REF!</definedName>
    <definedName name="___KEY3" hidden="1">#REF!</definedName>
    <definedName name="___KEY4" hidden="1">#REF!</definedName>
    <definedName name="___KEY5" hidden="1">#REF!</definedName>
    <definedName name="___KEY6" hidden="1">#REF!</definedName>
    <definedName name="___KEY7" hidden="1">#REF!</definedName>
    <definedName name="___key8" hidden="1">#REF!</definedName>
    <definedName name="___KEY90" hidden="1">#REF!</definedName>
    <definedName name="___KMT1">#REF!</definedName>
    <definedName name="___KMT11">#REF!</definedName>
    <definedName name="___KMT12">#REF!</definedName>
    <definedName name="___KMT13">#REF!</definedName>
    <definedName name="___KMT14">#REF!</definedName>
    <definedName name="___KMT15">#REF!</definedName>
    <definedName name="___KMT16">#REF!</definedName>
    <definedName name="___KMT17">#REF!</definedName>
    <definedName name="___KMT18">#REF!</definedName>
    <definedName name="___KMT19">#REF!</definedName>
    <definedName name="___KMT2">#REF!</definedName>
    <definedName name="___KMT3">#REF!</definedName>
    <definedName name="___KMT4">#REF!</definedName>
    <definedName name="___KMT5">#REF!</definedName>
    <definedName name="___KMT6">#REF!</definedName>
    <definedName name="___KMT7">#REF!</definedName>
    <definedName name="___KMT8">#REF!</definedName>
    <definedName name="___KMT9">#REF!</definedName>
    <definedName name="___kok1">"#N/A"</definedName>
    <definedName name="___kok101">"#N/A"</definedName>
    <definedName name="___kok102">"#N/A"</definedName>
    <definedName name="___kok103">"#N/A"</definedName>
    <definedName name="___kok104">"#N/A"</definedName>
    <definedName name="___kok105">"#N/A"</definedName>
    <definedName name="___kok106">"#N/A"</definedName>
    <definedName name="___kok107">"#N/A"</definedName>
    <definedName name="___kok108">"#N/A"</definedName>
    <definedName name="___kok109">"#N/A"</definedName>
    <definedName name="___kok110">"#N/A"</definedName>
    <definedName name="___kok4">"#N/A"</definedName>
    <definedName name="___kok5">"#N/A"</definedName>
    <definedName name="___kok6">"#N/A"</definedName>
    <definedName name="___kok7">"#N/A"</definedName>
    <definedName name="___kok8">"#N/A"</definedName>
    <definedName name="___kok9">"#N/A"</definedName>
    <definedName name="___LAM1">#REF!</definedName>
    <definedName name="___LAM10">#REF!</definedName>
    <definedName name="___LAM11">#REF!</definedName>
    <definedName name="___LAM12">#REF!</definedName>
    <definedName name="___LAM13">#REF!</definedName>
    <definedName name="___LAM14">#REF!</definedName>
    <definedName name="___LAM15">#REF!</definedName>
    <definedName name="___LAM16">#REF!</definedName>
    <definedName name="___LAM2">#REF!</definedName>
    <definedName name="___LAM3">#REF!</definedName>
    <definedName name="___LAM4">#REF!</definedName>
    <definedName name="___LAM5">#REF!</definedName>
    <definedName name="___LAM6">#REF!</definedName>
    <definedName name="___LAM7">#REF!</definedName>
    <definedName name="___LAM8">#REF!</definedName>
    <definedName name="___LAM9">#REF!</definedName>
    <definedName name="___LL1714">#REF!</definedName>
    <definedName name="___loc1">#REF!</definedName>
    <definedName name="___mar03">#REF!</definedName>
    <definedName name="___mei03">#REF!</definedName>
    <definedName name="___NET2">#REF!</definedName>
    <definedName name="___No21">#REF!</definedName>
    <definedName name="___NOD1">#REF!</definedName>
    <definedName name="___Not21">#REF!</definedName>
    <definedName name="___NSO2" localSheetId="6" hidden="1">{"'Sheet1'!$L$16"}</definedName>
    <definedName name="___NSO2" hidden="1">{"'Sheet1'!$L$16"}</definedName>
    <definedName name="___osp1">#REF!</definedName>
    <definedName name="___pm1">#REF!</definedName>
    <definedName name="___poc01">#REF!</definedName>
    <definedName name="___poc02">#REF!</definedName>
    <definedName name="___poc03">#REF!</definedName>
    <definedName name="___poc04">#REF!</definedName>
    <definedName name="___poc05">#REF!</definedName>
    <definedName name="___PPH25">#REF!</definedName>
    <definedName name="___PPN1">#REF!</definedName>
    <definedName name="___PPN2">#REF!</definedName>
    <definedName name="___RET06">#REF!</definedName>
    <definedName name="___rot2">#REF!</definedName>
    <definedName name="___row1">"#N/A"</definedName>
    <definedName name="___row2">"#N/A"</definedName>
    <definedName name="___row3">"#N/A"</definedName>
    <definedName name="___RRR4">#REF!</definedName>
    <definedName name="___sto10">#REF!</definedName>
    <definedName name="___sto11">#REF!</definedName>
    <definedName name="___tig0708">#REF!</definedName>
    <definedName name="___tj1">#REF!</definedName>
    <definedName name="___tj2">#REF!</definedName>
    <definedName name="___tj3">#REF!</definedName>
    <definedName name="___tj4">#REF!</definedName>
    <definedName name="___tk1010">#REF!</definedName>
    <definedName name="___tk1053">#REF!</definedName>
    <definedName name="___tk1096">#REF!</definedName>
    <definedName name="___tk1128">#REF!</definedName>
    <definedName name="___tk1139">#REF!</definedName>
    <definedName name="___tk1463">#REF!</definedName>
    <definedName name="___tk1538">#REF!</definedName>
    <definedName name="___tk1658">#REF!</definedName>
    <definedName name="___tk1778">#REF!</definedName>
    <definedName name="___tk1805">#REF!</definedName>
    <definedName name="___tk1834">#REF!</definedName>
    <definedName name="___tk2023">#REF!</definedName>
    <definedName name="___tk2066">#REF!</definedName>
    <definedName name="___tk2069">#REF!</definedName>
    <definedName name="___tk2174">#REF!</definedName>
    <definedName name="___tk2266">#REF!</definedName>
    <definedName name="___tk2267">#REF!</definedName>
    <definedName name="___tk2366">#REF!</definedName>
    <definedName name="___tk237">#REF!</definedName>
    <definedName name="___tk2373">#REF!</definedName>
    <definedName name="___tk2519">#REF!</definedName>
    <definedName name="___tk2542">#REF!</definedName>
    <definedName name="___tk2642">#REF!</definedName>
    <definedName name="___tk2693">#REF!</definedName>
    <definedName name="___tk2805">#REF!</definedName>
    <definedName name="___tk2871">#REF!</definedName>
    <definedName name="___tk3074">#REF!</definedName>
    <definedName name="___tk3075">#REF!</definedName>
    <definedName name="___tk3076">#REF!</definedName>
    <definedName name="___tk3079">#REF!</definedName>
    <definedName name="___tk3121">#REF!</definedName>
    <definedName name="___tk3176">#REF!</definedName>
    <definedName name="___tk3209">#REF!</definedName>
    <definedName name="___tk3337">#REF!</definedName>
    <definedName name="___tk3382">#REF!</definedName>
    <definedName name="___tk3451">#REF!</definedName>
    <definedName name="___tk3466">#REF!</definedName>
    <definedName name="___tk3534">#REF!</definedName>
    <definedName name="___tk3744">#REF!</definedName>
    <definedName name="___tk3755">#REF!</definedName>
    <definedName name="___tk3795">#REF!</definedName>
    <definedName name="___tk3817">#REF!</definedName>
    <definedName name="___tk4049">#REF!</definedName>
    <definedName name="___tk4117">#REF!</definedName>
    <definedName name="___tk4122">#REF!</definedName>
    <definedName name="___tk4254">#REF!</definedName>
    <definedName name="___tk4328">#REF!</definedName>
    <definedName name="___tk4414">#REF!</definedName>
    <definedName name="___tk4415">#REF!</definedName>
    <definedName name="___tk4536">#REF!</definedName>
    <definedName name="___tk4638">#REF!</definedName>
    <definedName name="___tk4677">#REF!</definedName>
    <definedName name="___tk4685">#REF!</definedName>
    <definedName name="___tk481">#REF!</definedName>
    <definedName name="___tk4833">#REF!</definedName>
    <definedName name="___tk485">#REF!</definedName>
    <definedName name="___tk4936">#REF!</definedName>
    <definedName name="___tk4958">#REF!</definedName>
    <definedName name="___tk501">#REF!</definedName>
    <definedName name="___tk5035">#REF!</definedName>
    <definedName name="___tk5036">#REF!</definedName>
    <definedName name="___tk5065">#REF!</definedName>
    <definedName name="___tk5138">#REF!</definedName>
    <definedName name="___tk5182">#REF!</definedName>
    <definedName name="___tk5218">#REF!</definedName>
    <definedName name="___tk5291">#REF!</definedName>
    <definedName name="___tk5292">#REF!</definedName>
    <definedName name="___tk553">#REF!</definedName>
    <definedName name="___tk5615">#REF!</definedName>
    <definedName name="___tk5740">#REF!</definedName>
    <definedName name="___tk5905">#REF!</definedName>
    <definedName name="___tk5941">#REF!</definedName>
    <definedName name="___tk5981">#REF!</definedName>
    <definedName name="___tk6034">#REF!</definedName>
    <definedName name="___tk6163">#REF!</definedName>
    <definedName name="___tk63">#REF!</definedName>
    <definedName name="___tk89">#REF!</definedName>
    <definedName name="___tk90">#REF!</definedName>
    <definedName name="___tk971">#REF!</definedName>
    <definedName name="___TO1">#REF!</definedName>
    <definedName name="___TO12">#REF!</definedName>
    <definedName name="___TPM15">#REF!</definedName>
    <definedName name="___TTM1">#REF!</definedName>
    <definedName name="___TTM10">#REF!</definedName>
    <definedName name="___TTM11">#REF!</definedName>
    <definedName name="___TTM12">#REF!</definedName>
    <definedName name="___TTM13">#REF!</definedName>
    <definedName name="___TTM14">#REF!</definedName>
    <definedName name="___TTM15">#REF!</definedName>
    <definedName name="___TTM2">#REF!</definedName>
    <definedName name="___TTM3">#REF!</definedName>
    <definedName name="___TTM4">#REF!</definedName>
    <definedName name="___TTM5">#REF!</definedName>
    <definedName name="___TTM6">#REF!</definedName>
    <definedName name="___TTM7">#REF!</definedName>
    <definedName name="___TTM8">#REF!</definedName>
    <definedName name="___TTM9">#REF!</definedName>
    <definedName name="___vib01">#REF!</definedName>
    <definedName name="___vib02">#REF!</definedName>
    <definedName name="___vib03">#REF!</definedName>
    <definedName name="___vib04">#REF!</definedName>
    <definedName name="___vib05">#REF!</definedName>
    <definedName name="___vib06">#REF!</definedName>
    <definedName name="___vib07">#REF!</definedName>
    <definedName name="___w5" hidden="1">#REF!</definedName>
    <definedName name="___wbs1">#REF!</definedName>
    <definedName name="___wbs2">#REF!</definedName>
    <definedName name="___WIR1">#N/A</definedName>
    <definedName name="___xlnm._FilterDatabase">#REF!</definedName>
    <definedName name="___xlnm.Print_Area_1">"$#REF!.$A$1:$R$62"</definedName>
    <definedName name="___xlnm.Print_Area_2">"$#REF!.$A$1:$Q$62"</definedName>
    <definedName name="___xlnm.Print_Titles_1">"$#REF!.$A$1:$AMJ$5"</definedName>
    <definedName name="___xlnm.Print_Titles_2">"$#REF!.$A$1:$AMJ$5"</definedName>
    <definedName name="___YO31">#REF!</definedName>
    <definedName name="___ZZ28">#REF!</definedName>
    <definedName name="__1" localSheetId="6" hidden="1">{"'Sheet1'!$L$16"}</definedName>
    <definedName name="__1" hidden="1">{"'Sheet1'!$L$16"}</definedName>
    <definedName name="__123" hidden="1">#REF!</definedName>
    <definedName name="__123Graph_A" hidden="1">#REF!</definedName>
    <definedName name="__123Graph_ACURRENT" hidden="1">#REF!</definedName>
    <definedName name="__123Graph_AWEAKNESS" hidden="1">#REF!</definedName>
    <definedName name="__123Graph_B" hidden="1">#REF!</definedName>
    <definedName name="__123Graph_BCURRENT" hidden="1">#REF!</definedName>
    <definedName name="__123Graph_C" hidden="1">#REF!</definedName>
    <definedName name="__123Graph_CCURRENT" hidden="1">#REF!</definedName>
    <definedName name="__123Graph_D" hidden="1">#REF!</definedName>
    <definedName name="__123Graph_DCURRENT" hidden="1">#REF!</definedName>
    <definedName name="__123Graph_ECURRENT" hidden="1">#REF!</definedName>
    <definedName name="__123Graph_FCURRENT" hidden="1">#REF!</definedName>
    <definedName name="__123Graph_LBL_A" hidden="1">#REF!</definedName>
    <definedName name="__123Graph_LBL_AWEAKNESS" hidden="1">#REF!</definedName>
    <definedName name="__123Graph_LBL_B" hidden="1">#REF!</definedName>
    <definedName name="__123Graph_LBL_C" hidden="1">#REF!</definedName>
    <definedName name="__123Graph_LBL_D" hidden="1">#REF!</definedName>
    <definedName name="__123Graph_X" hidden="1">#REF!</definedName>
    <definedName name="__123Graph_XCURRENT" hidden="1">#REF!</definedName>
    <definedName name="__123Graph_XWEAKNESS" hidden="1">#REF!</definedName>
    <definedName name="__123GRPH">#REF!</definedName>
    <definedName name="__1Excel_BuiltIn_Print_Area_2_1">#REF!</definedName>
    <definedName name="__2" localSheetId="6" hidden="1">{"'Sheet1'!$L$16"}</definedName>
    <definedName name="__2" hidden="1">{"'Sheet1'!$L$16"}</definedName>
    <definedName name="__2Excel_BuiltIn_Print_Area_4_1">#REF!</definedName>
    <definedName name="__3_Excel_BuiltIn_Print_Area_1">#REF!</definedName>
    <definedName name="__a1" localSheetId="6" hidden="1">{#N/A,#N/A,FALSE,"sum";#N/A,#N/A,FALSE,"MARTV";#N/A,#N/A,FALSE,"APRTV"}</definedName>
    <definedName name="__a1" hidden="1">{#N/A,#N/A,FALSE,"sum";#N/A,#N/A,FALSE,"MARTV";#N/A,#N/A,FALSE,"APRTV"}</definedName>
    <definedName name="__A19999">#REF!</definedName>
    <definedName name="__A20000">#REF!</definedName>
    <definedName name="__ADS7">#REF!</definedName>
    <definedName name="__agt03">#REF!</definedName>
    <definedName name="__apr04">#REF!</definedName>
    <definedName name="__art25">#REF!</definedName>
    <definedName name="__bad12">#REF!</definedName>
    <definedName name="__BGT1">"#REF!"</definedName>
    <definedName name="__BGT2">"#REF!"</definedName>
    <definedName name="__BTM1">#REF!</definedName>
    <definedName name="__BTM11">#REF!</definedName>
    <definedName name="__BTM13">#REF!</definedName>
    <definedName name="__BTM15">#REF!</definedName>
    <definedName name="__BTM3">#REF!</definedName>
    <definedName name="__BTM5">#REF!</definedName>
    <definedName name="__BTM7">#REF!</definedName>
    <definedName name="__BTM9">#REF!</definedName>
    <definedName name="__CAT1">"#N/A"</definedName>
    <definedName name="__CAT2">"#N/A"</definedName>
    <definedName name="__cc123">#REF!</definedName>
    <definedName name="__cf145">#REF!</definedName>
    <definedName name="__CON1">#REF!</definedName>
    <definedName name="__CON2">#REF!</definedName>
    <definedName name="__DAT1">#REF!</definedName>
    <definedName name="__DAT1_10">NA()</definedName>
    <definedName name="__DAT1_11">NA()</definedName>
    <definedName name="__DAT1_12">NA()</definedName>
    <definedName name="__DAT1_13">NA()</definedName>
    <definedName name="__DAT1_14">NA()</definedName>
    <definedName name="__DAT1_15">NA()</definedName>
    <definedName name="__DAT1_16">NA()</definedName>
    <definedName name="__DAT1_17">NA()</definedName>
    <definedName name="__DAT1_18">NA()</definedName>
    <definedName name="__DAT1_19">NA()</definedName>
    <definedName name="__DAT1_2">NA()</definedName>
    <definedName name="__DAT1_20">NA()</definedName>
    <definedName name="__DAT1_21">NA()</definedName>
    <definedName name="__DAT1_22">NA()</definedName>
    <definedName name="__DAT1_23">NA()</definedName>
    <definedName name="__DAT1_24">NA()</definedName>
    <definedName name="__DAT1_25">NA()</definedName>
    <definedName name="__DAT1_26">NA()</definedName>
    <definedName name="__DAT1_27">NA()</definedName>
    <definedName name="__DAT1_28">NA()</definedName>
    <definedName name="__DAT1_3">#REF!</definedName>
    <definedName name="__DAT1_4">#REF!</definedName>
    <definedName name="__DAT1_5">#REF!</definedName>
    <definedName name="__DAT1_6">#REF!</definedName>
    <definedName name="__DAT1_7">NA()</definedName>
    <definedName name="__DAT1_8">NA()</definedName>
    <definedName name="__DAT1_8_6">#N/A</definedName>
    <definedName name="__DAT1_9">NA()</definedName>
    <definedName name="__DAT10">#REF!</definedName>
    <definedName name="__DAT10_10">NA()</definedName>
    <definedName name="__DAT10_11">NA()</definedName>
    <definedName name="__DAT10_12">NA()</definedName>
    <definedName name="__DAT10_13">NA()</definedName>
    <definedName name="__DAT10_14">NA()</definedName>
    <definedName name="__DAT10_15">NA()</definedName>
    <definedName name="__DAT10_16">NA()</definedName>
    <definedName name="__DAT10_17">NA()</definedName>
    <definedName name="__DAT10_18">NA()</definedName>
    <definedName name="__DAT10_19">NA()</definedName>
    <definedName name="__DAT10_2">NA()</definedName>
    <definedName name="__DAT10_20">NA()</definedName>
    <definedName name="__DAT10_21">NA()</definedName>
    <definedName name="__DAT10_22">NA()</definedName>
    <definedName name="__DAT10_23">NA()</definedName>
    <definedName name="__DAT10_24">NA()</definedName>
    <definedName name="__DAT10_25">NA()</definedName>
    <definedName name="__DAT10_26">NA()</definedName>
    <definedName name="__DAT10_27">NA()</definedName>
    <definedName name="__DAT10_28">NA()</definedName>
    <definedName name="__DAT10_3">#REF!</definedName>
    <definedName name="__DAT10_4">#REF!</definedName>
    <definedName name="__DAT10_5">#REF!</definedName>
    <definedName name="__DAT10_6">#REF!</definedName>
    <definedName name="__DAT10_7">NA()</definedName>
    <definedName name="__DAT10_8">NA()</definedName>
    <definedName name="__DAT10_8_6">#N/A</definedName>
    <definedName name="__DAT10_9">NA()</definedName>
    <definedName name="__DAT11">#REF!</definedName>
    <definedName name="__DAT11_10">NA()</definedName>
    <definedName name="__DAT11_11">NA()</definedName>
    <definedName name="__DAT11_12">NA()</definedName>
    <definedName name="__DAT11_13">NA()</definedName>
    <definedName name="__DAT11_14">NA()</definedName>
    <definedName name="__DAT11_15">NA()</definedName>
    <definedName name="__DAT11_16">NA()</definedName>
    <definedName name="__DAT11_17">NA()</definedName>
    <definedName name="__DAT11_18">NA()</definedName>
    <definedName name="__DAT11_19">NA()</definedName>
    <definedName name="__DAT11_2">NA()</definedName>
    <definedName name="__DAT11_20">NA()</definedName>
    <definedName name="__DAT11_21">NA()</definedName>
    <definedName name="__DAT11_22">NA()</definedName>
    <definedName name="__DAT11_23">NA()</definedName>
    <definedName name="__DAT11_24">NA()</definedName>
    <definedName name="__DAT11_25">NA()</definedName>
    <definedName name="__DAT11_26">NA()</definedName>
    <definedName name="__DAT11_27">NA()</definedName>
    <definedName name="__DAT11_28">NA()</definedName>
    <definedName name="__DAT11_3">#REF!</definedName>
    <definedName name="__DAT11_4">#REF!</definedName>
    <definedName name="__DAT11_5">#REF!</definedName>
    <definedName name="__DAT11_6">#REF!</definedName>
    <definedName name="__DAT11_7">NA()</definedName>
    <definedName name="__DAT11_8">NA()</definedName>
    <definedName name="__DAT11_8_6">#N/A</definedName>
    <definedName name="__DAT11_9">NA()</definedName>
    <definedName name="__DAT12">#REF!</definedName>
    <definedName name="__DAT12_10">NA()</definedName>
    <definedName name="__DAT12_11">NA()</definedName>
    <definedName name="__DAT12_12">NA()</definedName>
    <definedName name="__DAT12_13">NA()</definedName>
    <definedName name="__DAT12_14">NA()</definedName>
    <definedName name="__DAT12_15">NA()</definedName>
    <definedName name="__DAT12_16">NA()</definedName>
    <definedName name="__DAT12_17">NA()</definedName>
    <definedName name="__DAT12_18">NA()</definedName>
    <definedName name="__DAT12_19">NA()</definedName>
    <definedName name="__DAT12_2">NA()</definedName>
    <definedName name="__DAT12_20">NA()</definedName>
    <definedName name="__DAT12_21">NA()</definedName>
    <definedName name="__DAT12_22">NA()</definedName>
    <definedName name="__DAT12_23">NA()</definedName>
    <definedName name="__DAT12_24">NA()</definedName>
    <definedName name="__DAT12_25">NA()</definedName>
    <definedName name="__DAT12_26">NA()</definedName>
    <definedName name="__DAT12_27">NA()</definedName>
    <definedName name="__DAT12_28">NA()</definedName>
    <definedName name="__DAT12_3">#REF!</definedName>
    <definedName name="__DAT12_4">#REF!</definedName>
    <definedName name="__DAT12_5">#REF!</definedName>
    <definedName name="__DAT12_6">#REF!</definedName>
    <definedName name="__DAT12_7">NA()</definedName>
    <definedName name="__DAT12_8">NA()</definedName>
    <definedName name="__DAT12_8_6">#N/A</definedName>
    <definedName name="__DAT12_9">NA()</definedName>
    <definedName name="__DAT13">#REF!</definedName>
    <definedName name="__DAT13_10">NA()</definedName>
    <definedName name="__DAT13_11">NA()</definedName>
    <definedName name="__DAT13_12">NA()</definedName>
    <definedName name="__DAT13_13">NA()</definedName>
    <definedName name="__DAT13_14">NA()</definedName>
    <definedName name="__DAT13_15">NA()</definedName>
    <definedName name="__DAT13_16">NA()</definedName>
    <definedName name="__DAT13_17">NA()</definedName>
    <definedName name="__DAT13_18">NA()</definedName>
    <definedName name="__DAT13_19">NA()</definedName>
    <definedName name="__DAT13_2">NA()</definedName>
    <definedName name="__DAT13_20">NA()</definedName>
    <definedName name="__DAT13_21">NA()</definedName>
    <definedName name="__DAT13_22">NA()</definedName>
    <definedName name="__DAT13_23">NA()</definedName>
    <definedName name="__DAT13_24">NA()</definedName>
    <definedName name="__DAT13_25">NA()</definedName>
    <definedName name="__DAT13_26">NA()</definedName>
    <definedName name="__DAT13_27">NA()</definedName>
    <definedName name="__DAT13_28">NA()</definedName>
    <definedName name="__DAT13_3">#REF!</definedName>
    <definedName name="__DAT13_4">#REF!</definedName>
    <definedName name="__DAT13_5">#REF!</definedName>
    <definedName name="__DAT13_6">#REF!</definedName>
    <definedName name="__DAT13_7">NA()</definedName>
    <definedName name="__DAT13_8">NA()</definedName>
    <definedName name="__DAT13_8_6">#N/A</definedName>
    <definedName name="__DAT13_9">NA()</definedName>
    <definedName name="__DAT14">#REF!</definedName>
    <definedName name="__DAT15">#REF!</definedName>
    <definedName name="__DAT16">#REF!</definedName>
    <definedName name="__DAT17">#REF!</definedName>
    <definedName name="__DAT2">#REF!</definedName>
    <definedName name="__DAT2_10">NA()</definedName>
    <definedName name="__DAT2_11">NA()</definedName>
    <definedName name="__DAT2_12">NA()</definedName>
    <definedName name="__DAT2_13">NA()</definedName>
    <definedName name="__DAT2_14">NA()</definedName>
    <definedName name="__DAT2_15">NA()</definedName>
    <definedName name="__DAT2_16">NA()</definedName>
    <definedName name="__DAT2_17">NA()</definedName>
    <definedName name="__DAT2_18">NA()</definedName>
    <definedName name="__DAT2_19">NA()</definedName>
    <definedName name="__DAT2_2">NA()</definedName>
    <definedName name="__DAT2_20">NA()</definedName>
    <definedName name="__DAT2_21">NA()</definedName>
    <definedName name="__DAT2_22">NA()</definedName>
    <definedName name="__DAT2_23">NA()</definedName>
    <definedName name="__DAT2_24">NA()</definedName>
    <definedName name="__DAT2_25">NA()</definedName>
    <definedName name="__DAT2_26">NA()</definedName>
    <definedName name="__DAT2_27">NA()</definedName>
    <definedName name="__DAT2_28">NA()</definedName>
    <definedName name="__DAT2_3">#REF!</definedName>
    <definedName name="__DAT2_4">#REF!</definedName>
    <definedName name="__DAT2_5">#REF!</definedName>
    <definedName name="__DAT2_6">#REF!</definedName>
    <definedName name="__DAT2_7">NA()</definedName>
    <definedName name="__DAT2_8">NA()</definedName>
    <definedName name="__DAT2_8_6">#N/A</definedName>
    <definedName name="__DAT2_9">NA()</definedName>
    <definedName name="__DAT3">#REF!</definedName>
    <definedName name="__DAT3_10">NA()</definedName>
    <definedName name="__DAT3_11">NA()</definedName>
    <definedName name="__DAT3_12">NA()</definedName>
    <definedName name="__DAT3_13">NA()</definedName>
    <definedName name="__DAT3_14">NA()</definedName>
    <definedName name="__DAT3_15">NA()</definedName>
    <definedName name="__DAT3_16">NA()</definedName>
    <definedName name="__DAT3_17">NA()</definedName>
    <definedName name="__DAT3_18">NA()</definedName>
    <definedName name="__DAT3_19">NA()</definedName>
    <definedName name="__DAT3_2">NA()</definedName>
    <definedName name="__DAT3_20">NA()</definedName>
    <definedName name="__DAT3_21">NA()</definedName>
    <definedName name="__DAT3_22">NA()</definedName>
    <definedName name="__DAT3_23">NA()</definedName>
    <definedName name="__DAT3_24">NA()</definedName>
    <definedName name="__DAT3_25">NA()</definedName>
    <definedName name="__DAT3_26">NA()</definedName>
    <definedName name="__DAT3_27">NA()</definedName>
    <definedName name="__DAT3_28">NA()</definedName>
    <definedName name="__DAT3_3">#REF!</definedName>
    <definedName name="__DAT3_4">#REF!</definedName>
    <definedName name="__DAT3_5">#REF!</definedName>
    <definedName name="__DAT3_6">#REF!</definedName>
    <definedName name="__DAT3_7">NA()</definedName>
    <definedName name="__DAT3_8">NA()</definedName>
    <definedName name="__DAT3_8_6">#N/A</definedName>
    <definedName name="__DAT3_9">NA()</definedName>
    <definedName name="__DAT4">#REF!</definedName>
    <definedName name="__DAT4_10">NA()</definedName>
    <definedName name="__DAT4_11">NA()</definedName>
    <definedName name="__DAT4_12">NA()</definedName>
    <definedName name="__DAT4_13">NA()</definedName>
    <definedName name="__DAT4_14">NA()</definedName>
    <definedName name="__DAT4_15">NA()</definedName>
    <definedName name="__DAT4_16">NA()</definedName>
    <definedName name="__DAT4_17">NA()</definedName>
    <definedName name="__DAT4_18">NA()</definedName>
    <definedName name="__DAT4_19">NA()</definedName>
    <definedName name="__DAT4_2">NA()</definedName>
    <definedName name="__DAT4_20">NA()</definedName>
    <definedName name="__DAT4_21">NA()</definedName>
    <definedName name="__DAT4_22">NA()</definedName>
    <definedName name="__DAT4_23">NA()</definedName>
    <definedName name="__DAT4_24">NA()</definedName>
    <definedName name="__DAT4_25">NA()</definedName>
    <definedName name="__DAT4_26">NA()</definedName>
    <definedName name="__DAT4_27">NA()</definedName>
    <definedName name="__DAT4_28">NA()</definedName>
    <definedName name="__DAT4_3">#REF!</definedName>
    <definedName name="__DAT4_4">#REF!</definedName>
    <definedName name="__DAT4_5">#REF!</definedName>
    <definedName name="__DAT4_6">#REF!</definedName>
    <definedName name="__DAT4_7">NA()</definedName>
    <definedName name="__DAT4_8">NA()</definedName>
    <definedName name="__DAT4_8_6">#N/A</definedName>
    <definedName name="__DAT4_9">NA()</definedName>
    <definedName name="__DAT5">#REF!</definedName>
    <definedName name="__DAT5_10">NA()</definedName>
    <definedName name="__DAT5_11">NA()</definedName>
    <definedName name="__DAT5_12">NA()</definedName>
    <definedName name="__DAT5_13">NA()</definedName>
    <definedName name="__DAT5_14">NA()</definedName>
    <definedName name="__DAT5_15">NA()</definedName>
    <definedName name="__DAT5_16">NA()</definedName>
    <definedName name="__DAT5_17">NA()</definedName>
    <definedName name="__DAT5_18">NA()</definedName>
    <definedName name="__DAT5_19">NA()</definedName>
    <definedName name="__DAT5_2">NA()</definedName>
    <definedName name="__DAT5_20">NA()</definedName>
    <definedName name="__DAT5_21">NA()</definedName>
    <definedName name="__DAT5_22">NA()</definedName>
    <definedName name="__DAT5_23">NA()</definedName>
    <definedName name="__DAT5_24">NA()</definedName>
    <definedName name="__DAT5_25">NA()</definedName>
    <definedName name="__DAT5_26">NA()</definedName>
    <definedName name="__DAT5_27">NA()</definedName>
    <definedName name="__DAT5_28">NA()</definedName>
    <definedName name="__DAT5_3">#REF!</definedName>
    <definedName name="__DAT5_4">#REF!</definedName>
    <definedName name="__DAT5_5">#REF!</definedName>
    <definedName name="__DAT5_6">#REF!</definedName>
    <definedName name="__DAT5_7">NA()</definedName>
    <definedName name="__DAT5_8">NA()</definedName>
    <definedName name="__DAT5_8_6">#N/A</definedName>
    <definedName name="__DAT5_9">NA()</definedName>
    <definedName name="__DAT6">#REF!</definedName>
    <definedName name="__DAT6_10">NA()</definedName>
    <definedName name="__DAT6_11">NA()</definedName>
    <definedName name="__DAT6_12">NA()</definedName>
    <definedName name="__DAT6_13">NA()</definedName>
    <definedName name="__DAT6_14">NA()</definedName>
    <definedName name="__DAT6_15">NA()</definedName>
    <definedName name="__DAT6_16">NA()</definedName>
    <definedName name="__DAT6_17">NA()</definedName>
    <definedName name="__DAT6_18">NA()</definedName>
    <definedName name="__DAT6_19">NA()</definedName>
    <definedName name="__DAT6_2">NA()</definedName>
    <definedName name="__DAT6_20">NA()</definedName>
    <definedName name="__DAT6_21">NA()</definedName>
    <definedName name="__DAT6_22">NA()</definedName>
    <definedName name="__DAT6_23">NA()</definedName>
    <definedName name="__DAT6_24">NA()</definedName>
    <definedName name="__DAT6_25">NA()</definedName>
    <definedName name="__DAT6_26">NA()</definedName>
    <definedName name="__DAT6_27">NA()</definedName>
    <definedName name="__DAT6_28">NA()</definedName>
    <definedName name="__DAT6_3">#REF!</definedName>
    <definedName name="__DAT6_4">#REF!</definedName>
    <definedName name="__DAT6_5">#REF!</definedName>
    <definedName name="__DAT6_6">#REF!</definedName>
    <definedName name="__DAT6_7">NA()</definedName>
    <definedName name="__DAT6_8">NA()</definedName>
    <definedName name="__DAT6_8_6">#N/A</definedName>
    <definedName name="__DAT6_9">NA()</definedName>
    <definedName name="__DAT7">#REF!</definedName>
    <definedName name="__DAT7_10">NA()</definedName>
    <definedName name="__DAT7_11">NA()</definedName>
    <definedName name="__DAT7_12">NA()</definedName>
    <definedName name="__DAT7_13">NA()</definedName>
    <definedName name="__DAT7_14">NA()</definedName>
    <definedName name="__DAT7_15">NA()</definedName>
    <definedName name="__DAT7_16">NA()</definedName>
    <definedName name="__DAT7_17">NA()</definedName>
    <definedName name="__DAT7_18">NA()</definedName>
    <definedName name="__DAT7_19">NA()</definedName>
    <definedName name="__DAT7_2">NA()</definedName>
    <definedName name="__DAT7_20">NA()</definedName>
    <definedName name="__DAT7_21">NA()</definedName>
    <definedName name="__DAT7_22">NA()</definedName>
    <definedName name="__DAT7_23">NA()</definedName>
    <definedName name="__DAT7_24">NA()</definedName>
    <definedName name="__DAT7_25">NA()</definedName>
    <definedName name="__DAT7_26">NA()</definedName>
    <definedName name="__DAT7_27">NA()</definedName>
    <definedName name="__DAT7_28">NA()</definedName>
    <definedName name="__DAT7_3">#REF!</definedName>
    <definedName name="__DAT7_4">#REF!</definedName>
    <definedName name="__DAT7_5">#REF!</definedName>
    <definedName name="__DAT7_6">#REF!</definedName>
    <definedName name="__DAT7_7">NA()</definedName>
    <definedName name="__DAT7_8">NA()</definedName>
    <definedName name="__DAT7_8_6">#N/A</definedName>
    <definedName name="__DAT7_9">NA()</definedName>
    <definedName name="__DAT8">#REF!</definedName>
    <definedName name="__DAT8_10">NA()</definedName>
    <definedName name="__DAT8_11">NA()</definedName>
    <definedName name="__DAT8_12">NA()</definedName>
    <definedName name="__DAT8_13">NA()</definedName>
    <definedName name="__DAT8_14">NA()</definedName>
    <definedName name="__DAT8_15">NA()</definedName>
    <definedName name="__DAT8_16">NA()</definedName>
    <definedName name="__DAT8_17">NA()</definedName>
    <definedName name="__DAT8_18">NA()</definedName>
    <definedName name="__DAT8_19">NA()</definedName>
    <definedName name="__DAT8_2">NA()</definedName>
    <definedName name="__DAT8_20">NA()</definedName>
    <definedName name="__DAT8_21">NA()</definedName>
    <definedName name="__DAT8_22">NA()</definedName>
    <definedName name="__DAT8_23">NA()</definedName>
    <definedName name="__DAT8_24">NA()</definedName>
    <definedName name="__DAT8_25">NA()</definedName>
    <definedName name="__DAT8_26">NA()</definedName>
    <definedName name="__DAT8_27">NA()</definedName>
    <definedName name="__DAT8_28">NA()</definedName>
    <definedName name="__DAT8_3">#REF!</definedName>
    <definedName name="__DAT8_4">#REF!</definedName>
    <definedName name="__DAT8_5">#REF!</definedName>
    <definedName name="__DAT8_6">#REF!</definedName>
    <definedName name="__DAT8_7">NA()</definedName>
    <definedName name="__DAT8_8">NA()</definedName>
    <definedName name="__DAT8_8_6">#N/A</definedName>
    <definedName name="__DAT8_9">NA()</definedName>
    <definedName name="__DAT9">#REF!</definedName>
    <definedName name="__DAT9_10">NA()</definedName>
    <definedName name="__DAT9_11">NA()</definedName>
    <definedName name="__DAT9_12">NA()</definedName>
    <definedName name="__DAT9_13">NA()</definedName>
    <definedName name="__DAT9_14">NA()</definedName>
    <definedName name="__DAT9_15">NA()</definedName>
    <definedName name="__DAT9_16">NA()</definedName>
    <definedName name="__DAT9_17">NA()</definedName>
    <definedName name="__DAT9_18">NA()</definedName>
    <definedName name="__DAT9_19">NA()</definedName>
    <definedName name="__DAT9_2">NA()</definedName>
    <definedName name="__DAT9_20">NA()</definedName>
    <definedName name="__DAT9_21">NA()</definedName>
    <definedName name="__DAT9_22">NA()</definedName>
    <definedName name="__DAT9_23">NA()</definedName>
    <definedName name="__DAT9_24">NA()</definedName>
    <definedName name="__DAT9_25">NA()</definedName>
    <definedName name="__DAT9_26">NA()</definedName>
    <definedName name="__DAT9_27">NA()</definedName>
    <definedName name="__DAT9_28">NA()</definedName>
    <definedName name="__DAT9_3">#REF!</definedName>
    <definedName name="__DAT9_4">#REF!</definedName>
    <definedName name="__DAT9_5">#REF!</definedName>
    <definedName name="__DAT9_6">#REF!</definedName>
    <definedName name="__DAT9_7">NA()</definedName>
    <definedName name="__DAT9_8">NA()</definedName>
    <definedName name="__DAT9_8_6">#N/A</definedName>
    <definedName name="__DAT9_9">NA()</definedName>
    <definedName name="__DD2" localSheetId="6" hidden="1">{#N/A,#N/A,FALSE,"DATA"}</definedName>
    <definedName name="__DD2" hidden="1">{#N/A,#N/A,FALSE,"DATA"}</definedName>
    <definedName name="__dep1">#REF!</definedName>
    <definedName name="__DEP11">#REF!</definedName>
    <definedName name="__DEP2">#REF!</definedName>
    <definedName name="__DEP22">#REF!</definedName>
    <definedName name="__Excel_BuiltIn_Print_Area_1">#N/A</definedName>
    <definedName name="__Excel_BuiltIn_Print_Area_1_10">#REF!</definedName>
    <definedName name="__Excel_BuiltIn_Print_Area_2_1">#REF!</definedName>
    <definedName name="__Excel_BuiltIn_Print_Area_2_1_1">#REF!</definedName>
    <definedName name="__Excel_BuiltIn_Print_Area_2_1_1_10">NA()</definedName>
    <definedName name="__Excel_BuiltIn_Print_Area_2_1_1_11">NA()</definedName>
    <definedName name="__Excel_BuiltIn_Print_Area_2_1_1_12">NA()</definedName>
    <definedName name="__Excel_BuiltIn_Print_Area_2_1_1_13">NA()</definedName>
    <definedName name="__Excel_BuiltIn_Print_Area_2_1_1_14">NA()</definedName>
    <definedName name="__Excel_BuiltIn_Print_Area_2_1_1_15">NA()</definedName>
    <definedName name="__Excel_BuiltIn_Print_Area_2_1_1_16">NA()</definedName>
    <definedName name="__Excel_BuiltIn_Print_Area_2_1_1_17">NA()</definedName>
    <definedName name="__Excel_BuiltIn_Print_Area_2_1_1_18">NA()</definedName>
    <definedName name="__Excel_BuiltIn_Print_Area_2_1_1_19">NA()</definedName>
    <definedName name="__Excel_BuiltIn_Print_Area_2_1_1_20">NA()</definedName>
    <definedName name="__Excel_BuiltIn_Print_Area_2_1_1_21">NA()</definedName>
    <definedName name="__Excel_BuiltIn_Print_Area_2_1_1_22">NA()</definedName>
    <definedName name="__Excel_BuiltIn_Print_Area_2_1_1_23">NA()</definedName>
    <definedName name="__Excel_BuiltIn_Print_Area_2_1_1_24">NA()</definedName>
    <definedName name="__Excel_BuiltIn_Print_Area_2_1_1_25">NA()</definedName>
    <definedName name="__Excel_BuiltIn_Print_Area_2_1_1_26">NA()</definedName>
    <definedName name="__Excel_BuiltIn_Print_Area_2_1_1_27">NA()</definedName>
    <definedName name="__Excel_BuiltIn_Print_Area_2_1_1_28">NA()</definedName>
    <definedName name="__Excel_BuiltIn_Print_Area_2_1_1_5">#REF!</definedName>
    <definedName name="__Excel_BuiltIn_Print_Area_2_1_1_9">NA()</definedName>
    <definedName name="__Excel_BuiltIn_Print_Area_2_1_12">#REF!</definedName>
    <definedName name="__Excel_BuiltIn_Print_Area_2_1_12_5">#REF!</definedName>
    <definedName name="__Excel_BuiltIn_Print_Area_2_1_2">#REF!</definedName>
    <definedName name="__Excel_BuiltIn_Print_Area_2_1_3">#REF!</definedName>
    <definedName name="__Excel_BuiltIn_Print_Area_2_1_4">#REF!</definedName>
    <definedName name="__Excel_BuiltIn_Print_Area_2_1_4_1">#REF!</definedName>
    <definedName name="__Excel_BuiltIn_Print_Area_2_1_5">#REF!</definedName>
    <definedName name="__Excel_BuiltIn_Print_Area_2_1_6">#N/A</definedName>
    <definedName name="__Excel_BuiltIn_Print_Area_4_1">#REF!</definedName>
    <definedName name="__Excel_BuiltIn_Print_Area_4_1_1">#REF!</definedName>
    <definedName name="__Excel_BuiltIn_Print_Area_4_1_1_10">NA()</definedName>
    <definedName name="__Excel_BuiltIn_Print_Area_4_1_1_11">NA()</definedName>
    <definedName name="__Excel_BuiltIn_Print_Area_4_1_1_12">NA()</definedName>
    <definedName name="__Excel_BuiltIn_Print_Area_4_1_1_13">NA()</definedName>
    <definedName name="__Excel_BuiltIn_Print_Area_4_1_1_14">NA()</definedName>
    <definedName name="__Excel_BuiltIn_Print_Area_4_1_1_15">NA()</definedName>
    <definedName name="__Excel_BuiltIn_Print_Area_4_1_1_16">NA()</definedName>
    <definedName name="__Excel_BuiltIn_Print_Area_4_1_1_17">NA()</definedName>
    <definedName name="__Excel_BuiltIn_Print_Area_4_1_1_18">NA()</definedName>
    <definedName name="__Excel_BuiltIn_Print_Area_4_1_1_19">NA()</definedName>
    <definedName name="__Excel_BuiltIn_Print_Area_4_1_1_20">NA()</definedName>
    <definedName name="__Excel_BuiltIn_Print_Area_4_1_1_21">NA()</definedName>
    <definedName name="__Excel_BuiltIn_Print_Area_4_1_1_22">NA()</definedName>
    <definedName name="__Excel_BuiltIn_Print_Area_4_1_1_23">NA()</definedName>
    <definedName name="__Excel_BuiltIn_Print_Area_4_1_1_24">NA()</definedName>
    <definedName name="__Excel_BuiltIn_Print_Area_4_1_1_25">NA()</definedName>
    <definedName name="__Excel_BuiltIn_Print_Area_4_1_1_26">NA()</definedName>
    <definedName name="__Excel_BuiltIn_Print_Area_4_1_1_27">NA()</definedName>
    <definedName name="__Excel_BuiltIn_Print_Area_4_1_1_28">NA()</definedName>
    <definedName name="__Excel_BuiltIn_Print_Area_4_1_1_5">#REF!</definedName>
    <definedName name="__Excel_BuiltIn_Print_Area_4_1_1_9">NA()</definedName>
    <definedName name="__Excel_BuiltIn_Print_Area_4_1_12">#REF!</definedName>
    <definedName name="__Excel_BuiltIn_Print_Area_4_1_12_5">#REF!</definedName>
    <definedName name="__Excel_BuiltIn_Print_Area_4_1_2">#REF!</definedName>
    <definedName name="__Excel_BuiltIn_Print_Area_4_1_3">#REF!</definedName>
    <definedName name="__Excel_BuiltIn_Print_Area_4_1_4">#REF!</definedName>
    <definedName name="__Excel_BuiltIn_Print_Area_4_1_4_1">#REF!</definedName>
    <definedName name="__Excel_BuiltIn_Print_Area_4_1_5">#REF!</definedName>
    <definedName name="__Excel_BuiltIn_Print_Area_4_1_6">#N/A</definedName>
    <definedName name="__F1" localSheetId="6" hidden="1">{"'Sheet1'!$L$16"}</definedName>
    <definedName name="__F1" hidden="1">{"'Sheet1'!$L$16"}</definedName>
    <definedName name="__FDS_HYPERLINK_TOGGLE_STATE__">"ON"</definedName>
    <definedName name="__ff3" localSheetId="6" hidden="1">{#N/A,#N/A,FALSE,"DATA"}</definedName>
    <definedName name="__ff3" hidden="1">{#N/A,#N/A,FALSE,"DATA"}</definedName>
    <definedName name="__G1" localSheetId="6" hidden="1">{#N/A,#N/A,FALSE,"DATA"}</definedName>
    <definedName name="__G1" hidden="1">{#N/A,#N/A,FALSE,"DATA"}</definedName>
    <definedName name="__G11" localSheetId="6" hidden="1">{#N/A,#N/A,FALSE,"DATA"}</definedName>
    <definedName name="__G11" hidden="1">{#N/A,#N/A,FALSE,"DATA"}</definedName>
    <definedName name="__G2" localSheetId="6" hidden="1">{#N/A,#N/A,FALSE,"DATA"}</definedName>
    <definedName name="__G2" hidden="1">{#N/A,#N/A,FALSE,"DATA"}</definedName>
    <definedName name="__HAT1">#REF!</definedName>
    <definedName name="__HAT10">#REF!</definedName>
    <definedName name="__HAT11">#REF!</definedName>
    <definedName name="__HAT12">#REF!</definedName>
    <definedName name="__HAT13">#REF!</definedName>
    <definedName name="__HAT14">#REF!</definedName>
    <definedName name="__HAT15">#REF!</definedName>
    <definedName name="__HAT2">#REF!</definedName>
    <definedName name="__HAT3">#REF!</definedName>
    <definedName name="__HAT4">#REF!</definedName>
    <definedName name="__HAT5">#REF!</definedName>
    <definedName name="__HAT6">#REF!</definedName>
    <definedName name="__HAT7">#REF!</definedName>
    <definedName name="__HAT8">#REF!</definedName>
    <definedName name="__HAT9">#REF!</definedName>
    <definedName name="__HKQ2">#REF!</definedName>
    <definedName name="__HKQ2_2">NA()</definedName>
    <definedName name="__HKQ2_3">#REF!</definedName>
    <definedName name="__HKQ2_4">#REF!</definedName>
    <definedName name="__HKQ2_5">#REF!</definedName>
    <definedName name="__HKQ2_6">#REF!</definedName>
    <definedName name="__HKQ2_7">NA()</definedName>
    <definedName name="__HKQ2_8">NA()</definedName>
    <definedName name="__HKQ2_8_6">#N/A</definedName>
    <definedName name="__hpp04">#REF!</definedName>
    <definedName name="__hpp05">#REF!</definedName>
    <definedName name="__hpp10">#REF!</definedName>
    <definedName name="__hpp11">#REF!</definedName>
    <definedName name="__hpp1203">#REF!</definedName>
    <definedName name="__huy1" localSheetId="6" hidden="1">{"'Sheet1'!$L$16"}</definedName>
    <definedName name="__huy1" hidden="1">{"'Sheet1'!$L$16"}</definedName>
    <definedName name="__i7">#REF!</definedName>
    <definedName name="__IntlFixup" hidden="1">TRUE</definedName>
    <definedName name="__IntlFixupTable">#REF!</definedName>
    <definedName name="__IV65555">#REF!</definedName>
    <definedName name="__IV65999">#REF!</definedName>
    <definedName name="__IV66000">#REF!</definedName>
    <definedName name="__IV69999">#REF!</definedName>
    <definedName name="__IV99999">#REF!</definedName>
    <definedName name="__jul03">#REF!</definedName>
    <definedName name="__JUM1">#REF!</definedName>
    <definedName name="__JUM10">#REF!</definedName>
    <definedName name="__JUM11">#REF!</definedName>
    <definedName name="__JUM12">#REF!</definedName>
    <definedName name="__JUM13">#REF!</definedName>
    <definedName name="__JUM14">#REF!</definedName>
    <definedName name="__JUM15">#REF!</definedName>
    <definedName name="__JUM2">#REF!</definedName>
    <definedName name="__JUM3">#REF!</definedName>
    <definedName name="__JUM4">#REF!</definedName>
    <definedName name="__JUM5">#REF!</definedName>
    <definedName name="__JUM6">#REF!</definedName>
    <definedName name="__JUM7">#REF!</definedName>
    <definedName name="__JUM8">#REF!</definedName>
    <definedName name="__JUM9">#REF!</definedName>
    <definedName name="__jun03">#REF!</definedName>
    <definedName name="__KE8" hidden="1">#REF!</definedName>
    <definedName name="__key11" hidden="1">#REF!</definedName>
    <definedName name="__key12" hidden="1">#REF!</definedName>
    <definedName name="__KEY123" hidden="1">#REF!</definedName>
    <definedName name="__key2" hidden="1">#REF!</definedName>
    <definedName name="__KEY3" hidden="1">#REF!</definedName>
    <definedName name="__KEY4" hidden="1">#REF!</definedName>
    <definedName name="__KEY5" hidden="1">#REF!</definedName>
    <definedName name="__KEY6" hidden="1">#REF!</definedName>
    <definedName name="__KEY7" hidden="1">#REF!</definedName>
    <definedName name="__key8" hidden="1">#REF!</definedName>
    <definedName name="__KEY90" hidden="1">#REF!</definedName>
    <definedName name="__KMT1">#REF!</definedName>
    <definedName name="__KMT11">#REF!</definedName>
    <definedName name="__KMT12">#REF!</definedName>
    <definedName name="__KMT13">#REF!</definedName>
    <definedName name="__KMT14">#REF!</definedName>
    <definedName name="__KMT15">#REF!</definedName>
    <definedName name="__KMT16">#REF!</definedName>
    <definedName name="__KMT17">#REF!</definedName>
    <definedName name="__KMT18">#REF!</definedName>
    <definedName name="__KMT19">#REF!</definedName>
    <definedName name="__KMT2">#REF!</definedName>
    <definedName name="__KMT3">#REF!</definedName>
    <definedName name="__KMT4">#REF!</definedName>
    <definedName name="__KMT5">#REF!</definedName>
    <definedName name="__KMT6">#REF!</definedName>
    <definedName name="__KMT7">#REF!</definedName>
    <definedName name="__KMT8">#REF!</definedName>
    <definedName name="__KMT9">#REF!</definedName>
    <definedName name="__kok1">"#N/A"</definedName>
    <definedName name="__kok101">"#N/A"</definedName>
    <definedName name="__kok102">"#N/A"</definedName>
    <definedName name="__kok103">"#N/A"</definedName>
    <definedName name="__kok104">"#N/A"</definedName>
    <definedName name="__kok105">"#N/A"</definedName>
    <definedName name="__kok106">"#N/A"</definedName>
    <definedName name="__kok107">"#N/A"</definedName>
    <definedName name="__kok108">"#N/A"</definedName>
    <definedName name="__kok109">"#N/A"</definedName>
    <definedName name="__kok110">"#N/A"</definedName>
    <definedName name="__kok4">"#N/A"</definedName>
    <definedName name="__kok5">"#N/A"</definedName>
    <definedName name="__kok6">"#N/A"</definedName>
    <definedName name="__kok7">"#N/A"</definedName>
    <definedName name="__kok8">"#N/A"</definedName>
    <definedName name="__kok9">"#N/A"</definedName>
    <definedName name="__LAM1">#REF!</definedName>
    <definedName name="__LAM10">#REF!</definedName>
    <definedName name="__LAM11">#REF!</definedName>
    <definedName name="__LAM12">#REF!</definedName>
    <definedName name="__LAM13">#REF!</definedName>
    <definedName name="__LAM14">#REF!</definedName>
    <definedName name="__LAM15">#REF!</definedName>
    <definedName name="__LAM16">#REF!</definedName>
    <definedName name="__LAM2">#REF!</definedName>
    <definedName name="__LAM3">#REF!</definedName>
    <definedName name="__LAM4">#REF!</definedName>
    <definedName name="__LAM5">#REF!</definedName>
    <definedName name="__LAM6">#REF!</definedName>
    <definedName name="__LAM7">#REF!</definedName>
    <definedName name="__LAM8">#REF!</definedName>
    <definedName name="__LAM9">#REF!</definedName>
    <definedName name="__LL1714">#REF!</definedName>
    <definedName name="__loc1">#REF!</definedName>
    <definedName name="__mar03">#REF!</definedName>
    <definedName name="__mei03">#REF!</definedName>
    <definedName name="__NET2">#REF!</definedName>
    <definedName name="__No21">#REF!</definedName>
    <definedName name="__NOD1">#REF!</definedName>
    <definedName name="__Not21">#REF!</definedName>
    <definedName name="__NPW1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_NPW1_3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_NPW10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_NPW10_3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_NPW11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_NPW11_3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_NPW2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_NPW2_3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_NPW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_NPW3_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_NPW4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_NPW4_3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_NPW5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_NPW5_3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_NPW6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_NPW6_3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_NPW7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_NPW7_3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_NPW8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_NPW8_3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_NPW9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_NPW9_3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_NSO2" localSheetId="6" hidden="1">{"'Sheet1'!$L$16"}</definedName>
    <definedName name="__NSO2" hidden="1">{"'Sheet1'!$L$16"}</definedName>
    <definedName name="__NSO2_1" localSheetId="6" hidden="1">{"'Sheet1'!$L$16"}</definedName>
    <definedName name="__NSO2_1" hidden="1">{"'Sheet1'!$L$16"}</definedName>
    <definedName name="__NSO2_1_1" localSheetId="6" hidden="1">{"'Sheet1'!$L$16"}</definedName>
    <definedName name="__NSO2_1_1" hidden="1">{"'Sheet1'!$L$16"}</definedName>
    <definedName name="__NSO2_1_1_1" localSheetId="6" hidden="1">{"'Sheet1'!$L$16"}</definedName>
    <definedName name="__NSO2_1_1_1" hidden="1">{"'Sheet1'!$L$16"}</definedName>
    <definedName name="__NSO2_1_2" localSheetId="6" hidden="1">{"'Sheet1'!$L$16"}</definedName>
    <definedName name="__NSO2_1_2" hidden="1">{"'Sheet1'!$L$16"}</definedName>
    <definedName name="__NSO2_2" localSheetId="6" hidden="1">{"'Sheet1'!$L$16"}</definedName>
    <definedName name="__NSO2_2" hidden="1">{"'Sheet1'!$L$16"}</definedName>
    <definedName name="__NSO2_3" localSheetId="6" hidden="1">{"'Sheet1'!$L$16"}</definedName>
    <definedName name="__NSO2_3" hidden="1">{"'Sheet1'!$L$16"}</definedName>
    <definedName name="__NSO3" localSheetId="6" hidden="1">{"'Sheet1'!$L$16"}</definedName>
    <definedName name="__NSO3" hidden="1">{"'Sheet1'!$L$16"}</definedName>
    <definedName name="__o9" hidden="1">#REF!</definedName>
    <definedName name="__osp1">#REF!</definedName>
    <definedName name="__p23">#REF!</definedName>
    <definedName name="__P28" hidden="1">12</definedName>
    <definedName name="__P3" hidden="1">15</definedName>
    <definedName name="__PLL1">#REF!</definedName>
    <definedName name="__PLL2">#REF!</definedName>
    <definedName name="__pm1">#REF!</definedName>
    <definedName name="__poc01">"'file:///C:/Documents%20and%20Settings/PC_KOBSBY_003/Local%20Settings/Temporary%20Internet%20Files/Content.IE5/WZ67UD2L/DATA/BSC%202011/SHARED/Clients/I-L/KEBD/Quarter%202002/Q4-2002-c.xls'#$GeneralInfo.$S$8"</definedName>
    <definedName name="__poc01_3">"'file:///C:/Documents%20and%20Settings/PC_KOBSBY_003/Local%20Settings/Temporary%20Internet%20Files/Content.IE5/WZ67UD2L/DATA/BSC%202011/SHARED/Clients/I-L/KEBD/Quarter%202002/Q4-2002-c.xls'#$GeneralInfo.$S$8"</definedName>
    <definedName name="__poc02">"'file:///C:/Documents%20and%20Settings/PC_KOBSBY_003/Local%20Settings/Temporary%20Internet%20Files/Content.IE5/WZ67UD2L/DATA/BSC%202011/SHARED/Clients/I-L/KEBD/Quarter%202002/Q4-2002-c.xls'#$GeneralInfo.$T$8"</definedName>
    <definedName name="__poc02_3">"'file:///C:/Documents%20and%20Settings/PC_KOBSBY_003/Local%20Settings/Temporary%20Internet%20Files/Content.IE5/WZ67UD2L/DATA/BSC%202011/SHARED/Clients/I-L/KEBD/Quarter%202002/Q4-2002-c.xls'#$GeneralInfo.$T$8"</definedName>
    <definedName name="__poc03">"'file:///C:/Documents%20and%20Settings/PC_KOBSBY_003/Local%20Settings/Temporary%20Internet%20Files/Content.IE5/WZ67UD2L/DATA/BSC%202011/SHARED/Clients/I-L/KEBD/Quarter%202002/Q4-2002-c.xls'#$GeneralInfo.$U$8"</definedName>
    <definedName name="__poc03_3">"'file:///C:/Documents%20and%20Settings/PC_KOBSBY_003/Local%20Settings/Temporary%20Internet%20Files/Content.IE5/WZ67UD2L/DATA/BSC%202011/SHARED/Clients/I-L/KEBD/Quarter%202002/Q4-2002-c.xls'#$GeneralInfo.$U$8"</definedName>
    <definedName name="__poc04">"'file:///C:/Documents%20and%20Settings/PC_KOBSBY_003/Local%20Settings/Temporary%20Internet%20Files/Content.IE5/WZ67UD2L/DATA/BSC%202011/SHARED/Clients/I-L/KEBD/Quarter%202002/Q4-2002-c.xls'#$GeneralInfo.$V$8"</definedName>
    <definedName name="__poc04_3">"'file:///C:/Documents%20and%20Settings/PC_KOBSBY_003/Local%20Settings/Temporary%20Internet%20Files/Content.IE5/WZ67UD2L/DATA/BSC%202011/SHARED/Clients/I-L/KEBD/Quarter%202002/Q4-2002-c.xls'#$GeneralInfo.$V$8"</definedName>
    <definedName name="__poc05">"'file:///C:/Documents%20and%20Settings/PC_KOBSBY_003/Local%20Settings/Temporary%20Internet%20Files/Content.IE5/WZ67UD2L/DATA/BSC%202011/SHARED/Clients/I-L/KEBD/Quarter%202002/Q4-2002-c.xls'#$GeneralInfo.$W$8"</definedName>
    <definedName name="__poc05_3">"'file:///C:/Documents%20and%20Settings/PC_KOBSBY_003/Local%20Settings/Temporary%20Internet%20Files/Content.IE5/WZ67UD2L/DATA/BSC%202011/SHARED/Clients/I-L/KEBD/Quarter%202002/Q4-2002-c.xls'#$GeneralInfo.$W$8"</definedName>
    <definedName name="__PPH25">#REF!</definedName>
    <definedName name="__PPH25_3">"$#REF!.#REF!#REF!"</definedName>
    <definedName name="__PPN1">#REF!</definedName>
    <definedName name="__PPN2">#REF!</definedName>
    <definedName name="__RET06">#REF!</definedName>
    <definedName name="__RIC047">#REF!</definedName>
    <definedName name="__RIC220">#REF!</definedName>
    <definedName name="__RIC240">#REF!</definedName>
    <definedName name="__RIC291">#REF!</definedName>
    <definedName name="__RIC292">#REF!</definedName>
    <definedName name="__RIC372">#REF!</definedName>
    <definedName name="__RIC401">#REF!</definedName>
    <definedName name="__RIC402">#REF!</definedName>
    <definedName name="__RIC607">#REF!</definedName>
    <definedName name="__RIC663">#REF!</definedName>
    <definedName name="__RIC707">#REF!</definedName>
    <definedName name="__RIC865">#REF!</definedName>
    <definedName name="__RIC866">#REF!</definedName>
    <definedName name="__RIC902">#REF!</definedName>
    <definedName name="__RIC904">#REF!</definedName>
    <definedName name="__RIC918">#REF!</definedName>
    <definedName name="__rot2">#REF!</definedName>
    <definedName name="__row1">"#N/A"</definedName>
    <definedName name="__row2">"#N/A"</definedName>
    <definedName name="__row3">"#N/A"</definedName>
    <definedName name="__RRR4">#REF!</definedName>
    <definedName name="__shared_6_0_0">SUM(#REF!)</definedName>
    <definedName name="__sto10">#REF!</definedName>
    <definedName name="__sto11">#REF!</definedName>
    <definedName name="__SUM2">#REF!</definedName>
    <definedName name="__T01" hidden="1">#REF!</definedName>
    <definedName name="__tig">#REF!</definedName>
    <definedName name="__tj1">#REF!</definedName>
    <definedName name="__tj2">#REF!</definedName>
    <definedName name="__tj3">#REF!</definedName>
    <definedName name="__tj4">#REF!</definedName>
    <definedName name="__tk1010">#REF!</definedName>
    <definedName name="__tk1053">#REF!</definedName>
    <definedName name="__tk1096">#REF!</definedName>
    <definedName name="__tk1128">#REF!</definedName>
    <definedName name="__tk1139">#REF!</definedName>
    <definedName name="__tk1321">#REF!</definedName>
    <definedName name="__tk1463">#REF!</definedName>
    <definedName name="__tk1538">#REF!</definedName>
    <definedName name="__tk1613">#REF!</definedName>
    <definedName name="__tk1658">#REF!</definedName>
    <definedName name="__tk1778">#REF!</definedName>
    <definedName name="__tk1794">#REF!</definedName>
    <definedName name="__tk1805">#REF!</definedName>
    <definedName name="__tk1834">#REF!</definedName>
    <definedName name="__tk1983">#REF!</definedName>
    <definedName name="__tk2023">#REF!</definedName>
    <definedName name="__tk2066">#REF!</definedName>
    <definedName name="__tk2069">#REF!</definedName>
    <definedName name="__tk2174">#REF!</definedName>
    <definedName name="__tk2266">#REF!</definedName>
    <definedName name="__tk2267">#REF!</definedName>
    <definedName name="__tk2366">#REF!</definedName>
    <definedName name="__tk237">#REF!</definedName>
    <definedName name="__tk2373">#REF!</definedName>
    <definedName name="__tk2519">#REF!</definedName>
    <definedName name="__tk2542">#REF!</definedName>
    <definedName name="__tk2642">#REF!</definedName>
    <definedName name="__tk2693">#REF!</definedName>
    <definedName name="__tk2805">#REF!</definedName>
    <definedName name="__tk2871">#REF!</definedName>
    <definedName name="__tk3074">#REF!</definedName>
    <definedName name="__tk3075">#REF!</definedName>
    <definedName name="__tk3076">#REF!</definedName>
    <definedName name="__tk3079">#REF!</definedName>
    <definedName name="__tk3121">#REF!</definedName>
    <definedName name="__tk3176">#REF!</definedName>
    <definedName name="__tk3209">#REF!</definedName>
    <definedName name="__tk3337">#REF!</definedName>
    <definedName name="__tk3382">#REF!</definedName>
    <definedName name="__tk3451">#REF!</definedName>
    <definedName name="__tk3466">#REF!</definedName>
    <definedName name="__tk3534">#REF!</definedName>
    <definedName name="__tk3744">#REF!</definedName>
    <definedName name="__tk3755">#REF!</definedName>
    <definedName name="__tk3795">#REF!</definedName>
    <definedName name="__tk3817">#REF!</definedName>
    <definedName name="__tk4049">#REF!</definedName>
    <definedName name="__tk4117">#REF!</definedName>
    <definedName name="__tk4122">#REF!</definedName>
    <definedName name="__tk4254">#REF!</definedName>
    <definedName name="__tk4328">#REF!</definedName>
    <definedName name="__tk4414">#REF!</definedName>
    <definedName name="__tk4415">#REF!</definedName>
    <definedName name="__tk4536">#REF!</definedName>
    <definedName name="__tk4638">#REF!</definedName>
    <definedName name="__tk4677">#REF!</definedName>
    <definedName name="__tk4685">#REF!</definedName>
    <definedName name="__tk481">#REF!</definedName>
    <definedName name="__tk4833">#REF!</definedName>
    <definedName name="__tk485">#REF!</definedName>
    <definedName name="__tk4936">#REF!</definedName>
    <definedName name="__tk4958">#REF!</definedName>
    <definedName name="__tk501">#REF!</definedName>
    <definedName name="__tk5035">#REF!</definedName>
    <definedName name="__tk5036">#REF!</definedName>
    <definedName name="__tk5065">#REF!</definedName>
    <definedName name="__tk5138">#REF!</definedName>
    <definedName name="__tk5182">#REF!</definedName>
    <definedName name="__tk5218">#REF!</definedName>
    <definedName name="__tk5291">#REF!</definedName>
    <definedName name="__tk5292">#REF!</definedName>
    <definedName name="__tk553">#REF!</definedName>
    <definedName name="__tk5615">#REF!</definedName>
    <definedName name="__tk5740">#REF!</definedName>
    <definedName name="__tk5905">#REF!</definedName>
    <definedName name="__tk5941">#REF!</definedName>
    <definedName name="__tk5981">#REF!</definedName>
    <definedName name="__tk6034">#REF!</definedName>
    <definedName name="__tk6163">#REF!</definedName>
    <definedName name="__tk63">#REF!</definedName>
    <definedName name="__tk89">#REF!</definedName>
    <definedName name="__tk90">#REF!</definedName>
    <definedName name="__tk971">#REF!</definedName>
    <definedName name="__TO1">#REF!</definedName>
    <definedName name="__TO12">#REF!</definedName>
    <definedName name="__TPM15">#REF!</definedName>
    <definedName name="__TTM1">#REF!</definedName>
    <definedName name="__TTM10">#REF!</definedName>
    <definedName name="__TTM11">#REF!</definedName>
    <definedName name="__TTM12">#REF!</definedName>
    <definedName name="__TTM13">#REF!</definedName>
    <definedName name="__TTM14">#REF!</definedName>
    <definedName name="__TTM15">#REF!</definedName>
    <definedName name="__TTM2">#REF!</definedName>
    <definedName name="__TTM3">#REF!</definedName>
    <definedName name="__TTM4">#REF!</definedName>
    <definedName name="__TTM5">#REF!</definedName>
    <definedName name="__TTM6">#REF!</definedName>
    <definedName name="__TTM7">#REF!</definedName>
    <definedName name="__TTM8">#REF!</definedName>
    <definedName name="__TTM9">#REF!</definedName>
    <definedName name="__vib01">"'file:///C:/Documents%20and%20Settings/PC_KOBSBY_003/Local%20Settings/Temporary%20Internet%20Files/Content.IE5/WZ67UD2L/DATA/BSC%202011/SHARED/Clients/I-L/KEBD/Quarter%202002/Q4-2002-c.xls'#$GeneralInfo.$L$111"</definedName>
    <definedName name="__vib01_3">"'file:///C:/Documents%20and%20Settings/PC_KOBSBY_003/Local%20Settings/Temporary%20Internet%20Files/Content.IE5/WZ67UD2L/DATA/BSC%202011/SHARED/Clients/I-L/KEBD/Quarter%202002/Q4-2002-c.xls'#$GeneralInfo.$L$111"</definedName>
    <definedName name="__vib02">"'file:///C:/Documents%20and%20Settings/PC_KOBSBY_003/Local%20Settings/Temporary%20Internet%20Files/Content.IE5/WZ67UD2L/DATA/BSC%202011/SHARED/Clients/I-L/KEBD/Quarter%202002/Q4-2002-c.xls'#$GeneralInfo.$L$112"</definedName>
    <definedName name="__vib02_3">"'file:///C:/Documents%20and%20Settings/PC_KOBSBY_003/Local%20Settings/Temporary%20Internet%20Files/Content.IE5/WZ67UD2L/DATA/BSC%202011/SHARED/Clients/I-L/KEBD/Quarter%202002/Q4-2002-c.xls'#$GeneralInfo.$L$112"</definedName>
    <definedName name="__vib03">"'file:///C:/Documents%20and%20Settings/PC_KOBSBY_003/Local%20Settings/Temporary%20Internet%20Files/Content.IE5/WZ67UD2L/DATA/BSC%202011/SHARED/Clients/I-L/KEBD/Quarter%202002/Q4-2002-c.xls'#$GeneralInfo.$L$113"</definedName>
    <definedName name="__vib03_3">"'file:///C:/Documents%20and%20Settings/PC_KOBSBY_003/Local%20Settings/Temporary%20Internet%20Files/Content.IE5/WZ67UD2L/DATA/BSC%202011/SHARED/Clients/I-L/KEBD/Quarter%202002/Q4-2002-c.xls'#$GeneralInfo.$L$113"</definedName>
    <definedName name="__vib04">"'file:///C:/Documents%20and%20Settings/PC_KOBSBY_003/Local%20Settings/Temporary%20Internet%20Files/Content.IE5/WZ67UD2L/DATA/BSC%202011/SHARED/Clients/I-L/KEBD/Quarter%202002/Q4-2002-c.xls'#$GeneralInfo.$L$114"</definedName>
    <definedName name="__vib04_3">"'file:///C:/Documents%20and%20Settings/PC_KOBSBY_003/Local%20Settings/Temporary%20Internet%20Files/Content.IE5/WZ67UD2L/DATA/BSC%202011/SHARED/Clients/I-L/KEBD/Quarter%202002/Q4-2002-c.xls'#$GeneralInfo.$L$114"</definedName>
    <definedName name="__vib05">"'file:///C:/Documents%20and%20Settings/PC_KOBSBY_003/Local%20Settings/Temporary%20Internet%20Files/Content.IE5/WZ67UD2L/DATA/BSC%202011/SHARED/Clients/I-L/KEBD/Quarter%202002/Q4-2002-c.xls'#$GeneralInfo.$L$115"</definedName>
    <definedName name="__vib05_3">"'file:///C:/Documents%20and%20Settings/PC_KOBSBY_003/Local%20Settings/Temporary%20Internet%20Files/Content.IE5/WZ67UD2L/DATA/BSC%202011/SHARED/Clients/I-L/KEBD/Quarter%202002/Q4-2002-c.xls'#$GeneralInfo.$L$115"</definedName>
    <definedName name="__vib06">"'file:///C:/Documents%20and%20Settings/PC_KOBSBY_003/Local%20Settings/Temporary%20Internet%20Files/Content.IE5/WZ67UD2L/DATA/BSC%202011/SHARED/Clients/I-L/KEBD/Quarter%202002/Q4-2002-c.xls'#$GeneralInfo.$L$116"</definedName>
    <definedName name="__vib06_3">"'file:///C:/Documents%20and%20Settings/PC_KOBSBY_003/Local%20Settings/Temporary%20Internet%20Files/Content.IE5/WZ67UD2L/DATA/BSC%202011/SHARED/Clients/I-L/KEBD/Quarter%202002/Q4-2002-c.xls'#$GeneralInfo.$L$116"</definedName>
    <definedName name="__vib07">"'file:///C:/Documents%20and%20Settings/PC_KOBSBY_003/Local%20Settings/Temporary%20Internet%20Files/Content.IE5/WZ67UD2L/DATA/BSC%202011/SHARED/Clients/I-L/KEBD/Quarter%202002/Q4-2002-c.xls'#$GeneralInfo.$L$117"</definedName>
    <definedName name="__vib07_3">"'file:///C:/Documents%20and%20Settings/PC_KOBSBY_003/Local%20Settings/Temporary%20Internet%20Files/Content.IE5/WZ67UD2L/DATA/BSC%202011/SHARED/Clients/I-L/KEBD/Quarter%202002/Q4-2002-c.xls'#$GeneralInfo.$L$117"</definedName>
    <definedName name="__W1">#REF!</definedName>
    <definedName name="__w5" hidden="1">#REF!</definedName>
    <definedName name="__wbs1">#REF!</definedName>
    <definedName name="__wbs2">#REF!</definedName>
    <definedName name="__WIR1">#N/A</definedName>
    <definedName name="__xlcn.WorksheetConnection_Book2Table11" hidden="1">#REF!</definedName>
    <definedName name="__xlcn.WorksheetConnection_KPIatauSLAB15B171">#REF!</definedName>
    <definedName name="__xlcn.WorksheetConnection_TurnoverRateCountry.xlsxTable11" hidden="1">#REF!</definedName>
    <definedName name="__xlcn.WorksheetConnection_TurnoverRatePMA.xlsxTable1" hidden="1">#REF!</definedName>
    <definedName name="__xlcn.WorksheetConnection_TurnoverRateRKI.xlsxTable1" hidden="1">#REF!</definedName>
    <definedName name="__xlfn_AVERAGEIF">#N/A</definedName>
    <definedName name="__xlnm._FilterDatabase">"#N/A"</definedName>
    <definedName name="__xlnm._FilterDatabase_2">#REF!</definedName>
    <definedName name="__xlnm.Database">"#N/A"</definedName>
    <definedName name="__xlnm.Print_Area_1">"$#REF!.$A$1:$R$62"</definedName>
    <definedName name="__xlnm.Print_Area_2">"$#REF!.$A$1:$Q$62"</definedName>
    <definedName name="__xlnm.Print_Area_3">#REF!</definedName>
    <definedName name="__xlnm.Print_Titles_1">"$#REF!.$A$1:$AMJ$5"</definedName>
    <definedName name="__xlnm.Print_Titles_2">"$#REF!.$A$1:$AMJ$5"</definedName>
    <definedName name="__xlnm.Print_Titles_3">#REF!</definedName>
    <definedName name="__y6" hidden="1">#REF!</definedName>
    <definedName name="__YO31">#REF!</definedName>
    <definedName name="__ZZ28">#REF!</definedName>
    <definedName name="_0052538">"#N/A"</definedName>
    <definedName name="_0052541">"#N/A"</definedName>
    <definedName name="_0052542">"#N/A"</definedName>
    <definedName name="_0052543">"#REF!"</definedName>
    <definedName name="_0054549">"#N/A"</definedName>
    <definedName name="_0054550">"#N/A"</definedName>
    <definedName name="_0054555">"#N/A"</definedName>
    <definedName name="_01_01_99">#REF!</definedName>
    <definedName name="_01_02_99">#REF!</definedName>
    <definedName name="_01_03_99">#REF!</definedName>
    <definedName name="_01_04_99">#REF!</definedName>
    <definedName name="_01_05_99">#REF!</definedName>
    <definedName name="_01_06_99">#REF!</definedName>
    <definedName name="_01_07_99">#REF!</definedName>
    <definedName name="_01_08_1999">#REF!</definedName>
    <definedName name="_022043">"#REF!"</definedName>
    <definedName name="_022755">"#REF!"</definedName>
    <definedName name="_022756">"#REF!"</definedName>
    <definedName name="_025208">"#REF!"</definedName>
    <definedName name="_025209">"#REF!"</definedName>
    <definedName name="_029726">"#N/A"</definedName>
    <definedName name="_029728">"#N/A"</definedName>
    <definedName name="_029729">"#N/A"</definedName>
    <definedName name="_029802">"#N/A"</definedName>
    <definedName name="_029831">"#N/A"</definedName>
    <definedName name="_029832">"#N/A"</definedName>
    <definedName name="_029887">"#REF!"</definedName>
    <definedName name="_029889">"#REF!"</definedName>
    <definedName name="_029890">"#REF!"</definedName>
    <definedName name="_030642">"#N/A"</definedName>
    <definedName name="_030643">"#N/A"</definedName>
    <definedName name="_030644">"#N/A"</definedName>
    <definedName name="_030660">"#N/A"</definedName>
    <definedName name="_030867">"#N/A"</definedName>
    <definedName name="_030868">"#N/A"</definedName>
    <definedName name="_030869">"#N/A"</definedName>
    <definedName name="_030870">"#N/A"</definedName>
    <definedName name="_030871">"#N/A"</definedName>
    <definedName name="_030872">"#N/A"</definedName>
    <definedName name="_030873">"#N/A"</definedName>
    <definedName name="_030874">"#N/A"</definedName>
    <definedName name="_030875">"#N/A"</definedName>
    <definedName name="_031048">"#REF!"</definedName>
    <definedName name="_031596">"#N/A"</definedName>
    <definedName name="_031597">"#N/A"</definedName>
    <definedName name="_031598">"#N/A"</definedName>
    <definedName name="_031599">"#N/A"</definedName>
    <definedName name="_031600">"#N/A"</definedName>
    <definedName name="_031601">"#N/A"</definedName>
    <definedName name="_031602">"#N/A"</definedName>
    <definedName name="_031603">"#N/A"</definedName>
    <definedName name="_1" hidden="1">#REF!</definedName>
    <definedName name="_1.">#REF!</definedName>
    <definedName name="_1.1">#REF!</definedName>
    <definedName name="_1______Excel_BuiltIn_Print_Area_1">#REF!</definedName>
    <definedName name="_1___Excel_BuiltIn_Print_Area_1">#REF!</definedName>
    <definedName name="_1___Excel_BuiltIn_Print_Area_1_10">#REF!</definedName>
    <definedName name="_1___Excel_BuiltIn_Print_Area_2_1">#REF!</definedName>
    <definedName name="_1__123Graph_ACHART_1" hidden="1">#REF!</definedName>
    <definedName name="_1__123Graph_ACHART_2" hidden="1">#REF!</definedName>
    <definedName name="_1__Excel_BuiltIn_Print_Area_1">#REF!</definedName>
    <definedName name="_10">#REF!</definedName>
    <definedName name="_10___Excel_BuiltIn_Print_Area_4_1_4_1">#REF!</definedName>
    <definedName name="_10__123Graph_ACHART_13" hidden="1">#REF!</definedName>
    <definedName name="_10__123Graph_ACHART_18" hidden="1">#REF!</definedName>
    <definedName name="_100__123Graph_XCHART_14" hidden="1">#REF!</definedName>
    <definedName name="_1000A01">#REF!</definedName>
    <definedName name="_100BAMBANG_17_6_1">NA()</definedName>
    <definedName name="_100Excel_BuiltIn_Print_Area_2_1_2_1">NA()</definedName>
    <definedName name="_101BAMBANG_17_7_1">NA()</definedName>
    <definedName name="_101Excel_BuiltIn_Print_Area_2_1_4_1">#REF!</definedName>
    <definedName name="_102__123Graph_XCHART_15" hidden="1">#REF!</definedName>
    <definedName name="_102BAMBANG_17_8_1">NA()</definedName>
    <definedName name="_102Excel_BuiltIn_Print_Area_22_1">#REF!</definedName>
    <definedName name="_103BAMBANG_18_17_10_1">#REF!</definedName>
    <definedName name="_103Excel_BuiltIn_Print_Area_23_1">#REF!</definedName>
    <definedName name="_104__123Graph_XCHART_16" hidden="1">#REF!</definedName>
    <definedName name="_104BAMBANG_18_17_4_1">#REF!</definedName>
    <definedName name="_104Excel_BuiltIn_Print_Area_24_1">#REF!</definedName>
    <definedName name="_105BAMBANG_18_6_1">NA()</definedName>
    <definedName name="_105Excel_BuiltIn_Print_Area_26_1">#REF!</definedName>
    <definedName name="_106__123Graph_XCHART_18" hidden="1">#REF!</definedName>
    <definedName name="_106BAMBANG_18_7_1">NA()</definedName>
    <definedName name="_106Excel_BuiltIn_Print_Area_3_1">#REF!</definedName>
    <definedName name="_107BAMBANG_18_8_1">NA()</definedName>
    <definedName name="_107Excel_BuiltIn_Print_Area_4_1">#REF!</definedName>
    <definedName name="_108__123Graph_XCHART_19" hidden="1">#REF!</definedName>
    <definedName name="_108BAMBANG_19_17_10_1">#REF!</definedName>
    <definedName name="_108Excel_BuiltIn_Print_Area_4_1_1">#REF!</definedName>
    <definedName name="_109BAMBANG_19_17_4_1">#REF!</definedName>
    <definedName name="_109Excel_BuiltIn_Print_Area_4_1_2">#REF!</definedName>
    <definedName name="_10AAAA_17_1_1">NA()</definedName>
    <definedName name="_10cc123_">#REF!</definedName>
    <definedName name="_11.1">#REF!</definedName>
    <definedName name="_11__123Graph_ACHART_19" hidden="1">#REF!</definedName>
    <definedName name="_11__Excel_BuiltIn_Print_Area_2_1">#REF!</definedName>
    <definedName name="_11_111_01_000_000">#REF!</definedName>
    <definedName name="_11_111_01_000_000_10">#REF!</definedName>
    <definedName name="_110BAMBANG_19_6_1">NA()</definedName>
    <definedName name="_110Excel_BuiltIn_Print_Area_4_1_1_1">NA()</definedName>
    <definedName name="_111BAMBANG_19_7_1">NA()</definedName>
    <definedName name="_111Excel_BuiltIn_Print_Area_4_1_1_1_1">#REF!</definedName>
    <definedName name="_112__123Graph_XCHART_2" hidden="1">#REF!</definedName>
    <definedName name="_112BAMBANG_19_8_1">NA()</definedName>
    <definedName name="_112Excel_BuiltIn_Print_Area_4_1_2_1">NA()</definedName>
    <definedName name="_113BAMBANG_20_17_10_1">#REF!</definedName>
    <definedName name="_113Excel_BuiltIn_Print_Area_4_1_4_1">#REF!</definedName>
    <definedName name="_114__123Graph_XCHART_20" hidden="1">#REF!</definedName>
    <definedName name="_114BAMBANG_20_17_4_1">#REF!</definedName>
    <definedName name="_114Excel_BuiltIn_Print_Area_6_1">NA()</definedName>
    <definedName name="_115BAMBANG_20_6_1">NA()</definedName>
    <definedName name="_116__123Graph_XCHART_21" hidden="1">#REF!</definedName>
    <definedName name="_116BAMBANG_20_7_1">NA()</definedName>
    <definedName name="_116ff_1">#REF!</definedName>
    <definedName name="_117BAMBANG_20_8_1">NA()</definedName>
    <definedName name="_118BAMBANG_21_17_10_1">#REF!</definedName>
    <definedName name="_118ff_1_1">#REF!</definedName>
    <definedName name="_119BAMBANG_21_17_4_1">#REF!</definedName>
    <definedName name="_119ff_1_2_1">NA()</definedName>
    <definedName name="_11AAAA_17_17_10_1">#REF!</definedName>
    <definedName name="_11Excel_BuiltIn_Print_Area_2_1">#REF!</definedName>
    <definedName name="_11Excel_BuiltIn_Print_Area_6_1">#REF!</definedName>
    <definedName name="_12">#REF!</definedName>
    <definedName name="_12__123Graph_ACHART_14" hidden="1">#REF!</definedName>
    <definedName name="_12__Excel_BuiltIn_Print_Area_2_1_1">#REF!</definedName>
    <definedName name="_120BAMBANG_21_6_1">NA()</definedName>
    <definedName name="_120ff_2_1">NA()</definedName>
    <definedName name="_121BAMBANG_21_7_1">NA()</definedName>
    <definedName name="_121HK_3_1">#REF!</definedName>
    <definedName name="_122BAMBANG_21_8_1">NA()</definedName>
    <definedName name="_123BAMBANG_6_1">NA()</definedName>
    <definedName name="_123HTML_Control_1" localSheetId="6">{"'PRODUCTIONCOST SHEET'!$B$3:$G$48"}</definedName>
    <definedName name="_123HTML_Control_1">{"'PRODUCTIONCOST SHEET'!$B$3:$G$48"}</definedName>
    <definedName name="_124BAMBANG_7_1">NA()</definedName>
    <definedName name="_125BAMBANG_8_1">NA()</definedName>
    <definedName name="_125HTML_Control_2" localSheetId="6">{"'PRODUCTIONCOST SHEET'!$B$3:$G$48"}</definedName>
    <definedName name="_125HTML_Control_2">{"'PRODUCTIONCOST SHEET'!$B$3:$G$48"}</definedName>
    <definedName name="_126Biaya_ATK___IT_Dept._17_10_1">#REF!</definedName>
    <definedName name="_127Biaya_ATK___IT_Dept._17_4_1">#REF!</definedName>
    <definedName name="_127HTML_Control_3" localSheetId="6">{"'PRODUCTIONCOST SHEET'!$B$3:$G$48"}</definedName>
    <definedName name="_127HTML_Control_3">{"'PRODUCTIONCOST SHEET'!$B$3:$G$48"}</definedName>
    <definedName name="_128Biaya_ATK___IT_Dept._6_1">NA()</definedName>
    <definedName name="_129Biaya_ATK___IT_Dept._7_1">NA()</definedName>
    <definedName name="_129HTML_Control_4" localSheetId="6">{"'PRODUCTIONCOST SHEET'!$B$3:$G$48"}</definedName>
    <definedName name="_129HTML_Control_4">{"'PRODUCTIONCOST SHEET'!$B$3:$G$48"}</definedName>
    <definedName name="_12AAAA_17_17_4_1">#REF!</definedName>
    <definedName name="_12cf145_">#REF!</definedName>
    <definedName name="_12Excel_BuiltIn_Print_Area_2_1_1">#REF!</definedName>
    <definedName name="_12Excel_BuiltIn_Print_Area_6_1">#REF!</definedName>
    <definedName name="_13">#REF!</definedName>
    <definedName name="_13__Excel_BuiltIn_Print_Area_2_1_2">#REF!</definedName>
    <definedName name="_130Biaya_ATK___IT_Dept._8_1">NA()</definedName>
    <definedName name="_131Biaya_Maintenance_Perangkat_IT_17_10_1">#REF!</definedName>
    <definedName name="_131HTML_Control_5" localSheetId="6">{"'PRODUCTIONCOST SHEET'!$B$3:$G$48"}</definedName>
    <definedName name="_131HTML_Control_5">{"'PRODUCTIONCOST SHEET'!$B$3:$G$48"}</definedName>
    <definedName name="_132Biaya_Maintenance_Perangkat_IT_17_4_1">#REF!</definedName>
    <definedName name="_133Biaya_Maintenance_Perangkat_IT_6_1">NA()</definedName>
    <definedName name="_133HTML_Control_6" localSheetId="6">{"'PRODUCTIONCOST SHEET'!$B$3:$G$48"}</definedName>
    <definedName name="_133HTML_Control_6">{"'PRODUCTIONCOST SHEET'!$B$3:$G$48"}</definedName>
    <definedName name="_134Biaya_Maintenance_Perangkat_IT_7_1">NA()</definedName>
    <definedName name="_135Biaya_Maintenance_Perangkat_IT_8_1">NA()</definedName>
    <definedName name="_135HTML_Control_7" localSheetId="6">{"'PRODUCTIONCOST SHEET'!$B$3:$G$48"}</definedName>
    <definedName name="_135HTML_Control_7">{"'PRODUCTIONCOST SHEET'!$B$3:$G$48"}</definedName>
    <definedName name="_136BS_17_1_1">NA()</definedName>
    <definedName name="_137BS_17_17_10_1">#REF!</definedName>
    <definedName name="_137KMT11_1">#REF!</definedName>
    <definedName name="_138BS_17_17_4_1">#REF!</definedName>
    <definedName name="_139BS_17_6_1">NA()</definedName>
    <definedName name="_139KMT12_1">#REF!</definedName>
    <definedName name="_13AAAA_17_6_1">NA()</definedName>
    <definedName name="_13Excel_BuiltIn_Print_Area_2_1">#REF!</definedName>
    <definedName name="_14__123Graph_ACHART_15" hidden="1">#REF!</definedName>
    <definedName name="_14__Excel_BuiltIn_Print_Area_2_1_1_1">#REF!</definedName>
    <definedName name="_140BS_17_8_1">NA()</definedName>
    <definedName name="_141BS_18_17_10_1">#REF!</definedName>
    <definedName name="_141KMT13_1">#REF!</definedName>
    <definedName name="_142BS_18_17_4_1">#REF!</definedName>
    <definedName name="_143BS_18_6_1">NA()</definedName>
    <definedName name="_143KMT19_1">#REF!</definedName>
    <definedName name="_144BS_18_7_1">NA()</definedName>
    <definedName name="_145BS_18_8_1">NA()</definedName>
    <definedName name="_145KMT8_1">#REF!</definedName>
    <definedName name="_146436\" hidden="1">#REF!</definedName>
    <definedName name="_146BS_19_17_10_1">#REF!</definedName>
    <definedName name="_147BS_19_17_4_1">#REF!</definedName>
    <definedName name="_147RR_1">#REF!</definedName>
    <definedName name="_148BS_19_6_1">NA()</definedName>
    <definedName name="_148RR_2_1">NA()</definedName>
    <definedName name="_149BS_19_7_1">NA()</definedName>
    <definedName name="_14A">#N/A</definedName>
    <definedName name="_14AAAA_17_8_1">NA()</definedName>
    <definedName name="_14B">#N/A</definedName>
    <definedName name="_14C">#N/A</definedName>
    <definedName name="_14D">#N/A</definedName>
    <definedName name="_14Excel_BuiltIn_Print_Area_4_1">#REF!</definedName>
    <definedName name="_14i7_">#REF!</definedName>
    <definedName name="_15__Excel_BuiltIn_Print_Area_2_1_4_1">#REF!</definedName>
    <definedName name="_15_01_2006">#REF!</definedName>
    <definedName name="_15_08_2004">#REF!</definedName>
    <definedName name="_150BS_19_8_1">NA()</definedName>
    <definedName name="_150RTRT_1">#REF!</definedName>
    <definedName name="_151BS_20_17_10_1">#REF!</definedName>
    <definedName name="_151RTRT_2_1">NA()</definedName>
    <definedName name="_152BS_20_17_4_1">#REF!</definedName>
    <definedName name="_153BS_20_6_1">NA()</definedName>
    <definedName name="_153Tabel_3_1">#REF!</definedName>
    <definedName name="_154BS_20_7_1">NA()</definedName>
    <definedName name="_155BS_20_8_1">NA()</definedName>
    <definedName name="_155Tabel_4_1">#REF!</definedName>
    <definedName name="_156BS_21_17_10_1">#REF!</definedName>
    <definedName name="_157BS_21_17_4_1">#REF!</definedName>
    <definedName name="_157Tabel_6_1">#REF!</definedName>
    <definedName name="_158BS_21_6_1">NA()</definedName>
    <definedName name="_159BS_21_7_1">NA()</definedName>
    <definedName name="_159Tabel_6_12_1">#REF!</definedName>
    <definedName name="_15A">#N/A</definedName>
    <definedName name="_15AAAA_18_17_10_1">#REF!</definedName>
    <definedName name="_15B">#N/A</definedName>
    <definedName name="_15C">#N/A</definedName>
    <definedName name="_15Excel_BuiltIn_Print_Area_4_1_1">#REF!</definedName>
    <definedName name="_16__123Graph_ACHART_16" hidden="1">#REF!</definedName>
    <definedName name="_16__123Graph_ACHART_2" hidden="1">#REF!</definedName>
    <definedName name="_16__Excel_BuiltIn_Print_Area_4_1">#REF!</definedName>
    <definedName name="_160BS_21_8_1">NA()</definedName>
    <definedName name="_160Tabel_6_12_2_1">NA()</definedName>
    <definedName name="_161BS_6_1">NA()</definedName>
    <definedName name="_162BS_7_1">NA()</definedName>
    <definedName name="_162Tabel_6_21_1">#REF!</definedName>
    <definedName name="_163BS_8_1">NA()</definedName>
    <definedName name="_163Tabel_6_21_2_1">NA()</definedName>
    <definedName name="_164CL_17_1_1">NA()</definedName>
    <definedName name="_165CL_17_17_10_1">#REF!</definedName>
    <definedName name="_165Tabel_6_22_1">#REF!</definedName>
    <definedName name="_166CL_17_17_4_1">#REF!</definedName>
    <definedName name="_166Tabel_6_22_2_1">NA()</definedName>
    <definedName name="_167CL_17_6_1">NA()</definedName>
    <definedName name="_168CL_17_8_1">NA()</definedName>
    <definedName name="_169CL_18_17_10_1">#REF!</definedName>
    <definedName name="_169Tabel_6_4_2_1">NA()</definedName>
    <definedName name="_16AAAA_18_17_4_1">#REF!</definedName>
    <definedName name="_16o9_" hidden="1">#REF!</definedName>
    <definedName name="_17__123Graph_ACHART_20" hidden="1">#REF!</definedName>
    <definedName name="_17__Excel_BuiltIn_Print_Area_4_1_1">#REF!</definedName>
    <definedName name="_170CL_18_17_4_1">#REF!</definedName>
    <definedName name="_171CL_18_6_1">NA()</definedName>
    <definedName name="_171Tabel_7_12_1">#REF!</definedName>
    <definedName name="_172CL_18_7_1">NA()</definedName>
    <definedName name="_172Tabel_7_12_2_1">NA()</definedName>
    <definedName name="_173CL_18_8_1">NA()</definedName>
    <definedName name="_174CL_19_17_10_1">#REF!</definedName>
    <definedName name="_174Tabel_7_21_1">#REF!</definedName>
    <definedName name="_175CL_19_17_4_1">#REF!</definedName>
    <definedName name="_175Tabel_7_21_2_1">NA()</definedName>
    <definedName name="_176CL_19_6_1">NA()</definedName>
    <definedName name="_177CL_19_7_1">NA()</definedName>
    <definedName name="_177Tabel_7_22_1">#REF!</definedName>
    <definedName name="_178CL_19_8_1">NA()</definedName>
    <definedName name="_178Tabel_7_22_2_1">NA()</definedName>
    <definedName name="_179CL_20_17_10_1">#REF!</definedName>
    <definedName name="_17AAAA_18_6_1">NA()</definedName>
    <definedName name="_18__123Graph_ACHART_17" hidden="1">#REF!</definedName>
    <definedName name="_18__123Graph_ACHART_21" hidden="1">#REF!</definedName>
    <definedName name="_18__Excel_BuiltIn_Print_Area_4_1_2">#REF!</definedName>
    <definedName name="_180CL_20_17_4_1">#REF!</definedName>
    <definedName name="_181CL_20_6_1">NA()</definedName>
    <definedName name="_181Tabel_7_4_2_1">NA()</definedName>
    <definedName name="_182CL_20_7_1">NA()</definedName>
    <definedName name="_183CL_20_8_1">NA()</definedName>
    <definedName name="_183wrn.CapersPlotter._1" localSheetId="6">{#N/A,#N/A,FALSE,"DI 2 YEAR MASTER SCHEDULE"}</definedName>
    <definedName name="_183wrn.CapersPlotter._1">{#N/A,#N/A,FALSE,"DI 2 YEAR MASTER SCHEDULE"}</definedName>
    <definedName name="_184CL_21_17_10_1">#REF!</definedName>
    <definedName name="_185CL_21_17_4_1">#REF!</definedName>
    <definedName name="_185wrn.CapersPlotter._2" localSheetId="6">{#N/A,#N/A,FALSE,"DI 2 YEAR MASTER SCHEDULE"}</definedName>
    <definedName name="_185wrn.CapersPlotter._2">{#N/A,#N/A,FALSE,"DI 2 YEAR MASTER SCHEDULE"}</definedName>
    <definedName name="_186CL_21_6_1">NA()</definedName>
    <definedName name="_187CL_21_7_1">NA()</definedName>
    <definedName name="_187wrn.CapersPlotter._3" localSheetId="6">{#N/A,#N/A,FALSE,"DI 2 YEAR MASTER SCHEDULE"}</definedName>
    <definedName name="_187wrn.CapersPlotter._3">{#N/A,#N/A,FALSE,"DI 2 YEAR MASTER SCHEDULE"}</definedName>
    <definedName name="_188CL_21_8_1">NA()</definedName>
    <definedName name="_189CL_6_1">NA()</definedName>
    <definedName name="_189wrn.CapersPlotter._4" localSheetId="6">{#N/A,#N/A,FALSE,"DI 2 YEAR MASTER SCHEDULE"}</definedName>
    <definedName name="_189wrn.CapersPlotter._4">{#N/A,#N/A,FALSE,"DI 2 YEAR MASTER SCHEDULE"}</definedName>
    <definedName name="_18AAAA_18_7_1">NA()</definedName>
    <definedName name="_18p23_">#REF!</definedName>
    <definedName name="_19__123Graph_ACHART_22" hidden="1">#REF!</definedName>
    <definedName name="_19__Excel_BuiltIn_Print_Area_4_1_1_1">#REF!</definedName>
    <definedName name="_190CL_7_1">NA()</definedName>
    <definedName name="_191CL_8_1">NA()</definedName>
    <definedName name="_191wrn.CapersPlotter._5" localSheetId="6">{#N/A,#N/A,FALSE,"DI 2 YEAR MASTER SCHEDULE"}</definedName>
    <definedName name="_191wrn.CapersPlotter._5">{#N/A,#N/A,FALSE,"DI 2 YEAR MASTER SCHEDULE"}</definedName>
    <definedName name="_192D_17_1_1">NA()</definedName>
    <definedName name="_193D_17_17_10_1">#REF!</definedName>
    <definedName name="_193wrn.CapersPlotter._6" localSheetId="6">{#N/A,#N/A,FALSE,"DI 2 YEAR MASTER SCHEDULE"}</definedName>
    <definedName name="_193wrn.CapersPlotter._6">{#N/A,#N/A,FALSE,"DI 2 YEAR MASTER SCHEDULE"}</definedName>
    <definedName name="_194D_17_17_4_1">#REF!</definedName>
    <definedName name="_195D_17_4_1">NA()</definedName>
    <definedName name="_195wrn.CapersPlotter._7" localSheetId="6">{#N/A,#N/A,FALSE,"DI 2 YEAR MASTER SCHEDULE"}</definedName>
    <definedName name="_195wrn.CapersPlotter._7">{#N/A,#N/A,FALSE,"DI 2 YEAR MASTER SCHEDULE"}</definedName>
    <definedName name="_196D_17_6_1">NA()</definedName>
    <definedName name="_197D_17_7_1">NA()</definedName>
    <definedName name="_197wrn.Edutainment._.Priority._.List._1" localSheetId="6">{#N/A,#N/A,FALSE,"DI 2 YEAR MASTER SCHEDULE"}</definedName>
    <definedName name="_197wrn.Edutainment._.Priority._.List._1">{#N/A,#N/A,FALSE,"DI 2 YEAR MASTER SCHEDULE"}</definedName>
    <definedName name="_198D_17_8_1">NA()</definedName>
    <definedName name="_199D_18_17_10_1">#REF!</definedName>
    <definedName name="_199wrn.Edutainment._.Priority._.List._2" localSheetId="6">{#N/A,#N/A,FALSE,"DI 2 YEAR MASTER SCHEDULE"}</definedName>
    <definedName name="_199wrn.Edutainment._.Priority._.List._2">{#N/A,#N/A,FALSE,"DI 2 YEAR MASTER SCHEDULE"}</definedName>
    <definedName name="_19AAAA_18_8_1">NA()</definedName>
    <definedName name="_19P28_" hidden="1">12</definedName>
    <definedName name="_1Excel_BuiltIn__FilterDatabase_1">#REF!</definedName>
    <definedName name="_1Excel_BuiltIn__FilterDatabase_1_1_1">#REF!</definedName>
    <definedName name="_1Excel_BuiltIn__FilterDatabase_4_1">#REF!</definedName>
    <definedName name="_1Excel_BuiltIn_Database_1">#REF!</definedName>
    <definedName name="_1Excel_BuiltIn_Print_Area_1">#REF!</definedName>
    <definedName name="_1Excel_BuiltIn_Print_Area_1_10">#REF!</definedName>
    <definedName name="_1Excel_BuiltIn_Print_Area_2_1">#REF!</definedName>
    <definedName name="_1Excel_BuiltIn_Print_Area_2_1_1">NA()</definedName>
    <definedName name="_1Excel_BuiltIn_Print_Area_2_1_10">NA()</definedName>
    <definedName name="_1Excel_BuiltIn_Print_Area_2_1_11">NA()</definedName>
    <definedName name="_1Excel_BuiltIn_Print_Area_2_1_12">NA()</definedName>
    <definedName name="_1Excel_BuiltIn_Print_Area_2_1_13">NA()</definedName>
    <definedName name="_1Excel_BuiltIn_Print_Area_2_1_14">NA()</definedName>
    <definedName name="_1Excel_BuiltIn_Print_Area_2_1_15">NA()</definedName>
    <definedName name="_1Excel_BuiltIn_Print_Area_2_1_16">NA()</definedName>
    <definedName name="_1Excel_BuiltIn_Print_Area_2_1_17">NA()</definedName>
    <definedName name="_1Excel_BuiltIn_Print_Area_2_1_18">NA()</definedName>
    <definedName name="_1Excel_BuiltIn_Print_Area_2_1_19">NA()</definedName>
    <definedName name="_1Excel_BuiltIn_Print_Area_2_1_2">NA()</definedName>
    <definedName name="_1Excel_BuiltIn_Print_Area_2_1_2_1">NA()</definedName>
    <definedName name="_1Excel_BuiltIn_Print_Area_2_1_20">NA()</definedName>
    <definedName name="_1Excel_BuiltIn_Print_Area_2_1_21">NA()</definedName>
    <definedName name="_1Excel_BuiltIn_Print_Area_2_1_22">NA()</definedName>
    <definedName name="_1Excel_BuiltIn_Print_Area_2_1_23">NA()</definedName>
    <definedName name="_1Excel_BuiltIn_Print_Area_2_1_24">NA()</definedName>
    <definedName name="_1Excel_BuiltIn_Print_Area_2_1_25">NA()</definedName>
    <definedName name="_1Excel_BuiltIn_Print_Area_2_1_26">NA()</definedName>
    <definedName name="_1Excel_BuiltIn_Print_Area_2_1_27">NA()</definedName>
    <definedName name="_1Excel_BuiltIn_Print_Area_2_1_28">NA()</definedName>
    <definedName name="_1Excel_BuiltIn_Print_Area_2_1_3">#REF!</definedName>
    <definedName name="_1Excel_BuiltIn_Print_Area_2_1_4">#REF!</definedName>
    <definedName name="_1Excel_BuiltIn_Print_Area_2_1_5">#REF!</definedName>
    <definedName name="_1Excel_BuiltIn_Print_Area_2_1_6">#REF!</definedName>
    <definedName name="_1Excel_BuiltIn_Print_Area_2_1_7">NA()</definedName>
    <definedName name="_1Excel_BuiltIn_Print_Area_2_1_8">NA()</definedName>
    <definedName name="_1Excel_BuiltIn_Print_Area_2_1_8_6">#N/A</definedName>
    <definedName name="_1Excel_BuiltIn_Print_Area_2_1_9">NA()</definedName>
    <definedName name="_1Excel_BuiltIn_Print_Area_8_1">#REF!</definedName>
    <definedName name="_2" hidden="1">#REF!</definedName>
    <definedName name="_2_?">#REF!</definedName>
    <definedName name="_2_____Excel_BuiltIn_Print_Area_1">#REF!</definedName>
    <definedName name="_2___Excel_BuiltIn_Print_Area_2_1_1">#REF!</definedName>
    <definedName name="_2__123Graph_ACHART_1" hidden="1">#REF!</definedName>
    <definedName name="_2__123Graph_ACHART_10" hidden="1">#REF!</definedName>
    <definedName name="_2__123Graph_BCHART_2" hidden="1">#REF!</definedName>
    <definedName name="_2__Excel_BuiltIn_Print_Area_1">#REF!</definedName>
    <definedName name="_2__Excel_BuiltIn_Print_Area_1_1">NA()</definedName>
    <definedName name="_2__Excel_BuiltIn_Print_Area_1_10">#REF!</definedName>
    <definedName name="_20__123Graph_ACHART_18" hidden="1">#REF!</definedName>
    <definedName name="_20__123Graph_ACHART_3" hidden="1">#REF!</definedName>
    <definedName name="_20__Excel_BuiltIn_Print_Area_4_1_4_1">#REF!</definedName>
    <definedName name="_200D_18_17_4_1">#REF!</definedName>
    <definedName name="_201D_18_6_1">NA()</definedName>
    <definedName name="_201wrn.Edutainment._.Priority._.List._3" localSheetId="6">{#N/A,#N/A,FALSE,"DI 2 YEAR MASTER SCHEDULE"}</definedName>
    <definedName name="_201wrn.Edutainment._.Priority._.List._3">{#N/A,#N/A,FALSE,"DI 2 YEAR MASTER SCHEDULE"}</definedName>
    <definedName name="_202D_18_7_1">NA()</definedName>
    <definedName name="_203D_18_8_1">NA()</definedName>
    <definedName name="_203wrn.Edutainment._.Priority._.List._4" localSheetId="6">{#N/A,#N/A,FALSE,"DI 2 YEAR MASTER SCHEDULE"}</definedName>
    <definedName name="_203wrn.Edutainment._.Priority._.List._4">{#N/A,#N/A,FALSE,"DI 2 YEAR MASTER SCHEDULE"}</definedName>
    <definedName name="_204D_19_17_10_1">#REF!</definedName>
    <definedName name="_205D_19_17_4_1">#REF!</definedName>
    <definedName name="_205wrn.Edutainment._.Priority._.List._5" localSheetId="6">{#N/A,#N/A,FALSE,"DI 2 YEAR MASTER SCHEDULE"}</definedName>
    <definedName name="_205wrn.Edutainment._.Priority._.List._5">{#N/A,#N/A,FALSE,"DI 2 YEAR MASTER SCHEDULE"}</definedName>
    <definedName name="_206D_19_6_1">NA()</definedName>
    <definedName name="_207D_19_7_1">NA()</definedName>
    <definedName name="_207wrn.Edutainment._.Priority._.List._6" localSheetId="6">{#N/A,#N/A,FALSE,"DI 2 YEAR MASTER SCHEDULE"}</definedName>
    <definedName name="_207wrn.Edutainment._.Priority._.List._6">{#N/A,#N/A,FALSE,"DI 2 YEAR MASTER SCHEDULE"}</definedName>
    <definedName name="_208D_19_8_1">NA()</definedName>
    <definedName name="_209D_20_17_10_1">#REF!</definedName>
    <definedName name="_209wrn.Edutainment._.Priority._.List._7" localSheetId="6">{#N/A,#N/A,FALSE,"DI 2 YEAR MASTER SCHEDULE"}</definedName>
    <definedName name="_209wrn.Edutainment._.Priority._.List._7">{#N/A,#N/A,FALSE,"DI 2 YEAR MASTER SCHEDULE"}</definedName>
    <definedName name="_20AAAA_19_17_10_1">#REF!</definedName>
    <definedName name="_20P3_" hidden="1">15</definedName>
    <definedName name="_21__123Graph_ACHART_4" hidden="1">#REF!</definedName>
    <definedName name="_21_Excel_BuiltIn__FilterDatabase_3_1_1">NA()</definedName>
    <definedName name="_210D_20_17_4_1">#REF!</definedName>
    <definedName name="_211D_20_6_1">NA()</definedName>
    <definedName name="_211wrn.Japan_Capers_Ed._.Pub._1" localSheetId="6">{"Japan_Capers_Ed_Pub",#N/A,FALSE,"DI 2 YEAR MASTER SCHEDULE"}</definedName>
    <definedName name="_211wrn.Japan_Capers_Ed._.Pub._1">{"Japan_Capers_Ed_Pub",#N/A,FALSE,"DI 2 YEAR MASTER SCHEDULE"}</definedName>
    <definedName name="_212D_20_7_1">NA()</definedName>
    <definedName name="_213D_20_8_1">NA()</definedName>
    <definedName name="_213wrn.Japan_Capers_Ed._.Pub._2" localSheetId="6">{"Japan_Capers_Ed_Pub",#N/A,FALSE,"DI 2 YEAR MASTER SCHEDULE"}</definedName>
    <definedName name="_213wrn.Japan_Capers_Ed._.Pub._2">{"Japan_Capers_Ed_Pub",#N/A,FALSE,"DI 2 YEAR MASTER SCHEDULE"}</definedName>
    <definedName name="_214D_21_17_10_1">#REF!</definedName>
    <definedName name="_215D_21_17_4_1">#REF!</definedName>
    <definedName name="_215wrn.Japan_Capers_Ed._.Pub._3" localSheetId="6">{"Japan_Capers_Ed_Pub",#N/A,FALSE,"DI 2 YEAR MASTER SCHEDULE"}</definedName>
    <definedName name="_215wrn.Japan_Capers_Ed._.Pub._3">{"Japan_Capers_Ed_Pub",#N/A,FALSE,"DI 2 YEAR MASTER SCHEDULE"}</definedName>
    <definedName name="_216D_21_6_1">NA()</definedName>
    <definedName name="_217D_21_7_1">NA()</definedName>
    <definedName name="_217wrn.Japan_Capers_Ed._.Pub._4" localSheetId="6">{"Japan_Capers_Ed_Pub",#N/A,FALSE,"DI 2 YEAR MASTER SCHEDULE"}</definedName>
    <definedName name="_217wrn.Japan_Capers_Ed._.Pub._4">{"Japan_Capers_Ed_Pub",#N/A,FALSE,"DI 2 YEAR MASTER SCHEDULE"}</definedName>
    <definedName name="_218D_21_8_1">NA()</definedName>
    <definedName name="_219D_6_1">NA()</definedName>
    <definedName name="_219wrn.Japan_Capers_Ed._.Pub._5" localSheetId="6">{"Japan_Capers_Ed_Pub",#N/A,FALSE,"DI 2 YEAR MASTER SCHEDULE"}</definedName>
    <definedName name="_219wrn.Japan_Capers_Ed._.Pub._5">{"Japan_Capers_Ed_Pub",#N/A,FALSE,"DI 2 YEAR MASTER SCHEDULE"}</definedName>
    <definedName name="_21AAAA_19_17_4_1">#REF!</definedName>
    <definedName name="_21W1_">#REF!</definedName>
    <definedName name="_22__123Graph_ACHART_19" hidden="1">#REF!</definedName>
    <definedName name="_22__123Graph_ACHART_5" hidden="1">#REF!</definedName>
    <definedName name="_22_Excel_BuiltIn_Database_1">#REF!</definedName>
    <definedName name="_220D_7_1">NA()</definedName>
    <definedName name="_221D_8_1">NA()</definedName>
    <definedName name="_221wrn.Japan_Capers_Ed._.Pub._6" localSheetId="6">{"Japan_Capers_Ed_Pub",#N/A,FALSE,"DI 2 YEAR MASTER SCHEDULE"}</definedName>
    <definedName name="_221wrn.Japan_Capers_Ed._.Pub._6">{"Japan_Capers_Ed_Pub",#N/A,FALSE,"DI 2 YEAR MASTER SCHEDULE"}</definedName>
    <definedName name="_222daftar_6_1">NA()</definedName>
    <definedName name="_223daftar_7_1">NA()</definedName>
    <definedName name="_223wrn.Japan_Capers_Ed._.Pub._7" localSheetId="6">{"Japan_Capers_Ed_Pub",#N/A,FALSE,"DI 2 YEAR MASTER SCHEDULE"}</definedName>
    <definedName name="_223wrn.Japan_Capers_Ed._.Pub._7">{"Japan_Capers_Ed_Pub",#N/A,FALSE,"DI 2 YEAR MASTER SCHEDULE"}</definedName>
    <definedName name="_224daftar_8_1">NA()</definedName>
    <definedName name="_225daftar_harga_6_1">NA()</definedName>
    <definedName name="_225wrn.Priority._.list._1" localSheetId="6">{#N/A,#N/A,FALSE,"DI 2 YEAR MASTER SCHEDULE"}</definedName>
    <definedName name="_225wrn.Priority._.list._1">{#N/A,#N/A,FALSE,"DI 2 YEAR MASTER SCHEDULE"}</definedName>
    <definedName name="_226daftar_harga_7_1">NA()</definedName>
    <definedName name="_227daftar_harga_8_1">NA()</definedName>
    <definedName name="_227wrn.Priority._.list._2" localSheetId="6">{#N/A,#N/A,FALSE,"DI 2 YEAR MASTER SCHEDULE"}</definedName>
    <definedName name="_227wrn.Priority._.list._2">{#N/A,#N/A,FALSE,"DI 2 YEAR MASTER SCHEDULE"}</definedName>
    <definedName name="_228data_6_1">NA()</definedName>
    <definedName name="_229data_7_1">NA()</definedName>
    <definedName name="_229wrn.Priority._.list._3" localSheetId="6">{#N/A,#N/A,FALSE,"DI 2 YEAR MASTER SCHEDULE"}</definedName>
    <definedName name="_229wrn.Priority._.list._3">{#N/A,#N/A,FALSE,"DI 2 YEAR MASTER SCHEDULE"}</definedName>
    <definedName name="_22AAAA_19_6_1">NA()</definedName>
    <definedName name="_23__123Graph_ACHART_6" hidden="1">#REF!</definedName>
    <definedName name="_23_Excel_BuiltIn_Print_Area_1">#REF!</definedName>
    <definedName name="_230data_8_1">NA()</definedName>
    <definedName name="_231Detail_Training_17_10_1">#REF!</definedName>
    <definedName name="_231wrn.Priority._.list._4" localSheetId="6">{#N/A,#N/A,FALSE,"DI 2 YEAR MASTER SCHEDULE"}</definedName>
    <definedName name="_231wrn.Priority._.list._4">{#N/A,#N/A,FALSE,"DI 2 YEAR MASTER SCHEDULE"}</definedName>
    <definedName name="_232Detail_Training_17_4_1">#REF!</definedName>
    <definedName name="_233Detail_Training_6_1">NA()</definedName>
    <definedName name="_233wrn.Priority._.list._5" localSheetId="6">{#N/A,#N/A,FALSE,"DI 2 YEAR MASTER SCHEDULE"}</definedName>
    <definedName name="_233wrn.Priority._.list._5">{#N/A,#N/A,FALSE,"DI 2 YEAR MASTER SCHEDULE"}</definedName>
    <definedName name="_234Detail_Training_7_1">NA()</definedName>
    <definedName name="_235Detail_Training_8_1">NA()</definedName>
    <definedName name="_235wrn.Priority._.list._6" localSheetId="6">{#N/A,#N/A,FALSE,"DI 2 YEAR MASTER SCHEDULE"}</definedName>
    <definedName name="_235wrn.Priority._.list._6">{#N/A,#N/A,FALSE,"DI 2 YEAR MASTER SCHEDULE"}</definedName>
    <definedName name="_236Excel_BuiltIn__FilterDatabase_15_10_1">#REF!</definedName>
    <definedName name="_237Excel_BuiltIn__FilterDatabase_15_11_10_1">#REF!</definedName>
    <definedName name="_237wrn.Priority._.list._7" localSheetId="6">{#N/A,#N/A,FALSE,"DI 2 YEAR MASTER SCHEDULE"}</definedName>
    <definedName name="_237wrn.Priority._.list._7">{#N/A,#N/A,FALSE,"DI 2 YEAR MASTER SCHEDULE"}</definedName>
    <definedName name="_238Excel_BuiltIn__FilterDatabase_15_11_4_1">#REF!</definedName>
    <definedName name="_239Excel_BuiltIn__FilterDatabase_15_18_10_1">#REF!</definedName>
    <definedName name="_239wrn.Prjcted._.Mnthly._.Qtys._1" localSheetId="6">{#N/A,#N/A,FALSE,"PRJCTED MNTHLY QTY's"}</definedName>
    <definedName name="_239wrn.Prjcted._.Mnthly._.Qtys._1">{#N/A,#N/A,FALSE,"PRJCTED MNTHLY QTY's"}</definedName>
    <definedName name="_23AAAA_19_7_1">NA()</definedName>
    <definedName name="_23y6_" hidden="1">#REF!</definedName>
    <definedName name="_24__123Graph_ACHART_7" hidden="1">#REF!</definedName>
    <definedName name="_24_Excel_BuiltIn_Print_Area_2_1">#REF!</definedName>
    <definedName name="_240Excel_BuiltIn__FilterDatabase_15_18_4_1">#REF!</definedName>
    <definedName name="_241Excel_BuiltIn__FilterDatabase_15_4_1">NA()</definedName>
    <definedName name="_241wrn.Prjcted._.Mnthly._.Qtys._2" localSheetId="6">{#N/A,#N/A,FALSE,"PRJCTED MNTHLY QTY's"}</definedName>
    <definedName name="_241wrn.Prjcted._.Mnthly._.Qtys._2">{#N/A,#N/A,FALSE,"PRJCTED MNTHLY QTY's"}</definedName>
    <definedName name="_242Excel_BuiltIn__FilterDatabase_22_10_1">#REF!</definedName>
    <definedName name="_243Excel_BuiltIn__FilterDatabase_22_11_10_1">#REF!</definedName>
    <definedName name="_243wrn.Prjcted._.Mnthly._.Qtys._3" localSheetId="6">{#N/A,#N/A,FALSE,"PRJCTED MNTHLY QTY's"}</definedName>
    <definedName name="_243wrn.Prjcted._.Mnthly._.Qtys._3">{#N/A,#N/A,FALSE,"PRJCTED MNTHLY QTY's"}</definedName>
    <definedName name="_244Excel_BuiltIn__FilterDatabase_22_11_4_1">#REF!</definedName>
    <definedName name="_245Excel_BuiltIn__FilterDatabase_22_18_10_1">#REF!</definedName>
    <definedName name="_245wrn.Prjcted._.Mnthly._.Qtys._4" localSheetId="6">{#N/A,#N/A,FALSE,"PRJCTED MNTHLY QTY's"}</definedName>
    <definedName name="_245wrn.Prjcted._.Mnthly._.Qtys._4">{#N/A,#N/A,FALSE,"PRJCTED MNTHLY QTY's"}</definedName>
    <definedName name="_246Excel_BuiltIn__FilterDatabase_22_18_4_1">#REF!</definedName>
    <definedName name="_247Excel_BuiltIn__FilterDatabase_22_4_1">NA()</definedName>
    <definedName name="_247wrn.Prjcted._.Mnthly._.Qtys._5" localSheetId="6">{#N/A,#N/A,FALSE,"PRJCTED MNTHLY QTY's"}</definedName>
    <definedName name="_247wrn.Prjcted._.Mnthly._.Qtys._5">{#N/A,#N/A,FALSE,"PRJCTED MNTHLY QTY's"}</definedName>
    <definedName name="_248Excel_BuiltIn__FilterDatabase_5_10_1">#REF!</definedName>
    <definedName name="_249Excel_BuiltIn__FilterDatabase_5_11_10_1">#REF!</definedName>
    <definedName name="_249wrn.Prjcted._.Mnthly._.Qtys._6" localSheetId="6">{#N/A,#N/A,FALSE,"PRJCTED MNTHLY QTY's"}</definedName>
    <definedName name="_249wrn.Prjcted._.Mnthly._.Qtys._6">{#N/A,#N/A,FALSE,"PRJCTED MNTHLY QTY's"}</definedName>
    <definedName name="_24AAAA_19_8_1">NA()</definedName>
    <definedName name="_25__123Graph_ACHART_8" hidden="1">#REF!</definedName>
    <definedName name="_25_Excel_BuiltIn_Print_Area_2_1_1">#REF!</definedName>
    <definedName name="_250Excel_BuiltIn__FilterDatabase_5_11_4_1">#REF!</definedName>
    <definedName name="_251Excel_BuiltIn__FilterDatabase_5_18_10_1">#REF!</definedName>
    <definedName name="_251wrn.Prjcted._.Mnthly._.Qtys._7" localSheetId="6">{#N/A,#N/A,FALSE,"PRJCTED MNTHLY QTY's"}</definedName>
    <definedName name="_251wrn.Prjcted._.Mnthly._.Qtys._7">{#N/A,#N/A,FALSE,"PRJCTED MNTHLY QTY's"}</definedName>
    <definedName name="_252Excel_BuiltIn__FilterDatabase_5_18_4_1">#REF!</definedName>
    <definedName name="_253Excel_BuiltIn__FilterDatabase_5_4_1">NA()</definedName>
    <definedName name="_253wrn.Prjcted._.Qtrly._.Dollars._1" localSheetId="6">{#N/A,#N/A,FALSE,"PRJCTED QTRLY $'s"}</definedName>
    <definedName name="_253wrn.Prjcted._.Qtrly._.Dollars._1">{#N/A,#N/A,FALSE,"PRJCTED QTRLY $'s"}</definedName>
    <definedName name="_254Excel_BuiltIn__FilterDatabase_6_10_1">#REF!</definedName>
    <definedName name="_255Excel_BuiltIn__FilterDatabase_6_11_10_1">#REF!</definedName>
    <definedName name="_255wrn.Prjcted._.Qtrly._.Dollars._2" localSheetId="6">{#N/A,#N/A,FALSE,"PRJCTED QTRLY $'s"}</definedName>
    <definedName name="_255wrn.Prjcted._.Qtrly._.Dollars._2">{#N/A,#N/A,FALSE,"PRJCTED QTRLY $'s"}</definedName>
    <definedName name="_256Excel_BuiltIn__FilterDatabase_6_11_4_1">#REF!</definedName>
    <definedName name="_257Excel_BuiltIn__FilterDatabase_6_18_10_1">#REF!</definedName>
    <definedName name="_257wrn.Prjcted._.Qtrly._.Dollars._3" localSheetId="6">{#N/A,#N/A,FALSE,"PRJCTED QTRLY $'s"}</definedName>
    <definedName name="_257wrn.Prjcted._.Qtrly._.Dollars._3">{#N/A,#N/A,FALSE,"PRJCTED QTRLY $'s"}</definedName>
    <definedName name="_258Excel_BuiltIn__FilterDatabase_6_18_4_1">#REF!</definedName>
    <definedName name="_259Excel_BuiltIn__FilterDatabase_6_4_1">NA()</definedName>
    <definedName name="_259wrn.Prjcted._.Qtrly._.Dollars._4" localSheetId="6">{#N/A,#N/A,FALSE,"PRJCTED QTRLY $'s"}</definedName>
    <definedName name="_259wrn.Prjcted._.Qtrly._.Dollars._4">{#N/A,#N/A,FALSE,"PRJCTED QTRLY $'s"}</definedName>
    <definedName name="_25AAAA_20_17_10_1">#REF!</definedName>
    <definedName name="_26__123Graph_ACHART_2" hidden="1">#REF!</definedName>
    <definedName name="_26__123Graph_ACHART_9" hidden="1">#REF!</definedName>
    <definedName name="_26_Excel_BuiltIn_Print_Area_2_1_2">#REF!</definedName>
    <definedName name="_260Excel_BuiltIn__FilterDatabase_8_10_1">#REF!</definedName>
    <definedName name="_261Excel_BuiltIn__FilterDatabase_8_11_10_1">#REF!</definedName>
    <definedName name="_261wrn.Prjcted._.Qtrly._.Dollars._5" localSheetId="6">{#N/A,#N/A,FALSE,"PRJCTED QTRLY $'s"}</definedName>
    <definedName name="_261wrn.Prjcted._.Qtrly._.Dollars._5">{#N/A,#N/A,FALSE,"PRJCTED QTRLY $'s"}</definedName>
    <definedName name="_262Excel_BuiltIn__FilterDatabase_8_11_4_1">#REF!</definedName>
    <definedName name="_263Excel_BuiltIn__FilterDatabase_8_18_10_1">#REF!</definedName>
    <definedName name="_263wrn.Prjcted._.Qtrly._.Dollars._6" localSheetId="6">{#N/A,#N/A,FALSE,"PRJCTED QTRLY $'s"}</definedName>
    <definedName name="_263wrn.Prjcted._.Qtrly._.Dollars._6">{#N/A,#N/A,FALSE,"PRJCTED QTRLY $'s"}</definedName>
    <definedName name="_264Excel_BuiltIn__FilterDatabase_8_18_4_1">#REF!</definedName>
    <definedName name="_265Excel_BuiltIn__FilterDatabase_8_4_1">NA()</definedName>
    <definedName name="_265wrn.Prjcted._.Qtrly._.Dollars._7" localSheetId="6">{#N/A,#N/A,FALSE,"PRJCTED QTRLY $'s"}</definedName>
    <definedName name="_265wrn.Prjcted._.Qtrly._.Dollars._7">{#N/A,#N/A,FALSE,"PRJCTED QTRLY $'s"}</definedName>
    <definedName name="_266Excel_BuiltIn_Print_Area_1">#REF!</definedName>
    <definedName name="_267Excel_BuiltIn_Print_Area_15_10_1">#REF!</definedName>
    <definedName name="_267wrn.Prjcted._.Qtrly._.Qtys._1" localSheetId="6">{#N/A,#N/A,FALSE,"PRJCTED QTRLY QTY's"}</definedName>
    <definedName name="_267wrn.Prjcted._.Qtrly._.Qtys._1">{#N/A,#N/A,FALSE,"PRJCTED QTRLY QTY's"}</definedName>
    <definedName name="_268Excel_BuiltIn_Print_Area_15_11_10_1">#REF!</definedName>
    <definedName name="_269Excel_BuiltIn_Print_Area_15_11_4_1">#REF!</definedName>
    <definedName name="_269wrn.Prjcted._.Qtrly._.Qtys._2" localSheetId="6">{#N/A,#N/A,FALSE,"PRJCTED QTRLY QTY's"}</definedName>
    <definedName name="_269wrn.Prjcted._.Qtrly._.Qtys._2">{#N/A,#N/A,FALSE,"PRJCTED QTRLY QTY's"}</definedName>
    <definedName name="_26AAAA_20_17_4_1">#REF!</definedName>
    <definedName name="_26Excel_BuiltIn_Print_Area_4_1">#REF!</definedName>
    <definedName name="_27__123Graph_BCHART_1" hidden="1">#REF!</definedName>
    <definedName name="_27_Excel_BuiltIn_Print_Area_2_1_1_1">#REF!</definedName>
    <definedName name="_27_Mar">#REF!</definedName>
    <definedName name="_270Excel_BuiltIn_Print_Area_15_18_10_1">#REF!</definedName>
    <definedName name="_271Excel_BuiltIn_Print_Area_15_18_4_1">#REF!</definedName>
    <definedName name="_271wrn.Prjcted._.Qtrly._.Qtys._3" localSheetId="6">{#N/A,#N/A,FALSE,"PRJCTED QTRLY QTY's"}</definedName>
    <definedName name="_271wrn.Prjcted._.Qtrly._.Qtys._3">{#N/A,#N/A,FALSE,"PRJCTED QTRLY QTY's"}</definedName>
    <definedName name="_272Excel_BuiltIn_Print_Area_15_4_1">NA()</definedName>
    <definedName name="_273Excel_BuiltIn_Print_Area_17_1_10_1">#REF!</definedName>
    <definedName name="_273wrn.Prjcted._.Qtrly._.Qtys._4" localSheetId="6">{#N/A,#N/A,FALSE,"PRJCTED QTRLY QTY's"}</definedName>
    <definedName name="_273wrn.Prjcted._.Qtrly._.Qtys._4">{#N/A,#N/A,FALSE,"PRJCTED QTRLY QTY's"}</definedName>
    <definedName name="_274Excel_BuiltIn_Print_Area_17_1_4_1">#REF!</definedName>
    <definedName name="_275Excel_BuiltIn_Print_Area_17_10_1">#REF!</definedName>
    <definedName name="_275wrn.Prjcted._.Qtrly._.Qtys._5" localSheetId="6">{#N/A,#N/A,FALSE,"PRJCTED QTRLY QTY's"}</definedName>
    <definedName name="_275wrn.Prjcted._.Qtrly._.Qtys._5">{#N/A,#N/A,FALSE,"PRJCTED QTRLY QTY's"}</definedName>
    <definedName name="_276Excel_BuiltIn_Print_Area_17_11_10_1">#REF!</definedName>
    <definedName name="_277Excel_BuiltIn_Print_Area_17_11_4_1">#REF!</definedName>
    <definedName name="_277wrn.Prjcted._.Qtrly._.Qtys._6" localSheetId="6">{#N/A,#N/A,FALSE,"PRJCTED QTRLY QTY's"}</definedName>
    <definedName name="_277wrn.Prjcted._.Qtrly._.Qtys._6">{#N/A,#N/A,FALSE,"PRJCTED QTRLY QTY's"}</definedName>
    <definedName name="_278Excel_BuiltIn_Print_Area_17_18_10_1">#REF!</definedName>
    <definedName name="_279Excel_BuiltIn_Print_Area_17_18_4_1">#REF!</definedName>
    <definedName name="_279wrn.Prjcted._.Qtrly._.Qtys._7" localSheetId="6">{#N/A,#N/A,FALSE,"PRJCTED QTRLY QTY's"}</definedName>
    <definedName name="_279wrn.Prjcted._.Qtrly._.Qtys._7">{#N/A,#N/A,FALSE,"PRJCTED QTRLY QTY's"}</definedName>
    <definedName name="_27AAAA_20_6_1">NA()</definedName>
    <definedName name="_28__123Graph_ACHART_20" hidden="1">#REF!</definedName>
    <definedName name="_28__123Graph_BCHART_10" hidden="1">#REF!</definedName>
    <definedName name="_28_Excel_BuiltIn_Print_Area_2_1_4_1">#REF!</definedName>
    <definedName name="_280Excel_BuiltIn_Print_Area_17_4_1">NA()</definedName>
    <definedName name="_281Excel_BuiltIn_Print_Area_18_10_1">#REF!</definedName>
    <definedName name="_281wvu.CapersView._1" localSheetId="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1wvu.CapersView._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2Excel_BuiltIn_Print_Area_18_11_10_1">#REF!</definedName>
    <definedName name="_283Excel_BuiltIn_Print_Area_18_11_4_1">#REF!</definedName>
    <definedName name="_283wvu.CapersView._2" localSheetId="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3wvu.CapersView._2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4Excel_BuiltIn_Print_Area_18_18_10_1">#REF!</definedName>
    <definedName name="_285Excel_BuiltIn_Print_Area_18_18_4_1">#REF!</definedName>
    <definedName name="_285wvu.CapersView._3" localSheetId="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5wvu.CapersView._3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6Excel_BuiltIn_Print_Area_18_4_1">NA()</definedName>
    <definedName name="_287Excel_BuiltIn_Print_Area_19_10_1">#REF!</definedName>
    <definedName name="_287wvu.CapersView._4" localSheetId="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7wvu.CapersView._4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8Excel_BuiltIn_Print_Area_19_11_10_1">#REF!</definedName>
    <definedName name="_289Excel_BuiltIn_Print_Area_19_11_4_1">#REF!</definedName>
    <definedName name="_289wvu.CapersView._5" localSheetId="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9wvu.CapersView._5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AAAA_20_7_1">NA()</definedName>
    <definedName name="_29__123Graph_BCHART_11" hidden="1">#REF!</definedName>
    <definedName name="_29_Excel_BuiltIn_Print_Area_4_1">#REF!</definedName>
    <definedName name="_290Excel_BuiltIn_Print_Area_19_18_10_1">#REF!</definedName>
    <definedName name="_291Excel_BuiltIn_Print_Area_19_18_4_1">#REF!</definedName>
    <definedName name="_291wvu.CapersView._6" localSheetId="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1wvu.CapersView._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2Excel_BuiltIn_Print_Area_19_4_1">NA()</definedName>
    <definedName name="_293Excel_BuiltIn_Print_Area_20_10_1">#REF!</definedName>
    <definedName name="_293wvu.CapersView._7" localSheetId="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3wvu.CapersView._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4Excel_BuiltIn_Print_Area_20_11_10_1">#REF!</definedName>
    <definedName name="_295Excel_BuiltIn_Print_Area_20_11_4_1">#REF!</definedName>
    <definedName name="_295wvu.Japan_Capers_Ed_Pub._1" localSheetId="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5wvu.Japan_Capers_Ed_Pub._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6Excel_BuiltIn_Print_Area_20_18_10_1">#REF!</definedName>
    <definedName name="_297Excel_BuiltIn_Print_Area_20_18_4_1">#REF!</definedName>
    <definedName name="_297wvu.Japan_Capers_Ed_Pub._2" localSheetId="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7wvu.Japan_Capers_Ed_Pub._2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8Excel_BuiltIn_Print_Area_20_4_1">NA()</definedName>
    <definedName name="_299Excel_BuiltIn_Print_Area_21_10_1">#REF!</definedName>
    <definedName name="_299wvu.Japan_Capers_Ed_Pub._3" localSheetId="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9wvu.Japan_Capers_Ed_Pub._3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AAAA_20_8_1">NA()</definedName>
    <definedName name="_2Excel_BuiltIn__FilterDatabase_5_1">#REF!</definedName>
    <definedName name="_2Excel_BuiltIn_Print_Area_2_1_1">#REF!</definedName>
    <definedName name="_2Excel_BuiltIn_Print_Area_4_1">#REF!</definedName>
    <definedName name="_2Excel_BuiltIn_Print_Area_4_1_1">NA()</definedName>
    <definedName name="_2Excel_BuiltIn_Print_Area_4_1_10">NA()</definedName>
    <definedName name="_2Excel_BuiltIn_Print_Area_4_1_11">NA()</definedName>
    <definedName name="_2Excel_BuiltIn_Print_Area_4_1_12">NA()</definedName>
    <definedName name="_2Excel_BuiltIn_Print_Area_4_1_13">NA()</definedName>
    <definedName name="_2Excel_BuiltIn_Print_Area_4_1_14">NA()</definedName>
    <definedName name="_2Excel_BuiltIn_Print_Area_4_1_15">NA()</definedName>
    <definedName name="_2Excel_BuiltIn_Print_Area_4_1_16">NA()</definedName>
    <definedName name="_2Excel_BuiltIn_Print_Area_4_1_17">NA()</definedName>
    <definedName name="_2Excel_BuiltIn_Print_Area_4_1_18">NA()</definedName>
    <definedName name="_2Excel_BuiltIn_Print_Area_4_1_19">NA()</definedName>
    <definedName name="_2Excel_BuiltIn_Print_Area_4_1_2">NA()</definedName>
    <definedName name="_2Excel_BuiltIn_Print_Area_4_1_2_1">NA()</definedName>
    <definedName name="_2Excel_BuiltIn_Print_Area_4_1_20">NA()</definedName>
    <definedName name="_2Excel_BuiltIn_Print_Area_4_1_21">NA()</definedName>
    <definedName name="_2Excel_BuiltIn_Print_Area_4_1_22">NA()</definedName>
    <definedName name="_2Excel_BuiltIn_Print_Area_4_1_23">NA()</definedName>
    <definedName name="_2Excel_BuiltIn_Print_Area_4_1_24">NA()</definedName>
    <definedName name="_2Excel_BuiltIn_Print_Area_4_1_25">NA()</definedName>
    <definedName name="_2Excel_BuiltIn_Print_Area_4_1_26">NA()</definedName>
    <definedName name="_2Excel_BuiltIn_Print_Area_4_1_27">NA()</definedName>
    <definedName name="_2Excel_BuiltIn_Print_Area_4_1_28">NA()</definedName>
    <definedName name="_2Excel_BuiltIn_Print_Area_4_1_3">#REF!</definedName>
    <definedName name="_2Excel_BuiltIn_Print_Area_4_1_4">#REF!</definedName>
    <definedName name="_2Excel_BuiltIn_Print_Area_4_1_5">#REF!</definedName>
    <definedName name="_2Excel_BuiltIn_Print_Area_4_1_6">#REF!</definedName>
    <definedName name="_2Excel_BuiltIn_Print_Area_4_1_7">NA()</definedName>
    <definedName name="_2Excel_BuiltIn_Print_Area_4_1_8">NA()</definedName>
    <definedName name="_2Excel_BuiltIn_Print_Area_4_1_8_6">#N/A</definedName>
    <definedName name="_2Excel_BuiltIn_Print_Area_4_1_9">NA()</definedName>
    <definedName name="_3" hidden="1">#REF!</definedName>
    <definedName name="_3.1">#REF!</definedName>
    <definedName name="_3.2">#REF!</definedName>
    <definedName name="_3.3">#REF!</definedName>
    <definedName name="_3.4">#REF!</definedName>
    <definedName name="_3.5">#REF!</definedName>
    <definedName name="_3____Excel_BuiltIn_Print_Area_1">#REF!</definedName>
    <definedName name="_3___Excel_BuiltIn_Print_Area_2_1_2">#REF!</definedName>
    <definedName name="_3__123Graph_ACHART_11" hidden="1">#REF!</definedName>
    <definedName name="_3__123Graph_XCHART_2" hidden="1">#REF!</definedName>
    <definedName name="_3_Excel_BuiltIn_Print_Area_1">#REF!</definedName>
    <definedName name="_3_Excel_BuiltIn_Print_Area_1_10">#REF!</definedName>
    <definedName name="_30__123Graph_ACHART_21" hidden="1">#REF!</definedName>
    <definedName name="_30__123Graph_BCHART_12" hidden="1">#REF!</definedName>
    <definedName name="_30_11_2005">#REF!</definedName>
    <definedName name="_30_11_2006">#REF!</definedName>
    <definedName name="_30_Excel_BuiltIn_Print_Area_4_1_1">#REF!</definedName>
    <definedName name="_30_Nov_05">#REF!</definedName>
    <definedName name="_300Excel_BuiltIn_Print_Area_21_11_10_1">#REF!</definedName>
    <definedName name="_301Excel_BuiltIn_Print_Area_21_11_4_1">#REF!</definedName>
    <definedName name="_301wvu.Japan_Capers_Ed_Pub._4" localSheetId="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1wvu.Japan_Capers_Ed_Pub._4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2Excel_BuiltIn_Print_Area_21_18_10_1">#REF!</definedName>
    <definedName name="_303Excel_BuiltIn_Print_Area_21_18_4_1">#REF!</definedName>
    <definedName name="_303wvu.Japan_Capers_Ed_Pub._5" localSheetId="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3wvu.Japan_Capers_Ed_Pub._5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4Excel_BuiltIn_Print_Area_21_4_1">NA()</definedName>
    <definedName name="_305Excel_BuiltIn_Print_Area_22_10_1">#REF!</definedName>
    <definedName name="_305wvu.Japan_Capers_Ed_Pub._6" localSheetId="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5wvu.Japan_Capers_Ed_Pub._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6Excel_BuiltIn_Print_Area_22_11_10_1">#REF!</definedName>
    <definedName name="_307Excel_BuiltIn_Print_Area_22_11_4_1">#REF!</definedName>
    <definedName name="_307wvu.Japan_Capers_Ed_Pub._7" localSheetId="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7wvu.Japan_Capers_Ed_Pub._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8Excel_BuiltIn_Print_Area_22_18_10_1">#REF!</definedName>
    <definedName name="_309Excel_BuiltIn_Print_Area_22_18_4_1">#REF!</definedName>
    <definedName name="_309wvu.KJP_CC._1" localSheetId="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09wvu.KJP_CC._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0AAAA_21_17_10_1">#REF!</definedName>
    <definedName name="_31__123Graph_BCHART_13" hidden="1">#REF!</definedName>
    <definedName name="_31_05_2005">#REF!</definedName>
    <definedName name="_31_Dec_03">#REF!</definedName>
    <definedName name="_31_Excel_BuiltIn_Print_Area_4_1_2">#REF!</definedName>
    <definedName name="_31_May_04">#REF!</definedName>
    <definedName name="_310Excel_BuiltIn_Print_Area_22_4_1">NA()</definedName>
    <definedName name="_311Excel_BuiltIn_Print_Area_4_1">#REF!</definedName>
    <definedName name="_311wvu.KJP_CC._2" localSheetId="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1wvu.KJP_CC._2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3wvu.KJP_CC._3" localSheetId="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3wvu.KJP_CC._3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5wvu.KJP_CC._4" localSheetId="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5wvu.KJP_CC._4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7wvu.KJP_CC._5" localSheetId="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7wvu.KJP_CC._5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9wvu.KJP_CC._6" localSheetId="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9wvu.KJP_CC._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AAAA_21_17_4_1">#REF!</definedName>
    <definedName name="_32__123Graph_ACHART_22" hidden="1">#REF!</definedName>
    <definedName name="_32__123Graph_BCHART_14" hidden="1">#REF!</definedName>
    <definedName name="_32_Excel_BuiltIn_Print_Area_4_1_1_1">#REF!</definedName>
    <definedName name="_320Excel_BuiltIn_Print_Area_4_2">#REF!</definedName>
    <definedName name="_32132" hidden="1">#REF!</definedName>
    <definedName name="_321Excel_BuiltIn_Print_Area_4_10_1">#REF!</definedName>
    <definedName name="_321wvu.KJP_CC._7" localSheetId="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21wvu.KJP_CC._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22Excel_BuiltIn_Print_Area_4_11_10_1">#REF!</definedName>
    <definedName name="_323Excel_BuiltIn_Print_Area_4_11_4_1">#REF!</definedName>
    <definedName name="_324Excel_BuiltIn_Print_Area_4_18_10_1">#REF!</definedName>
    <definedName name="_325Excel_BuiltIn_Print_Area_4_18_4_1">#REF!</definedName>
    <definedName name="_326Excel_BuiltIn_Print_Area_4_2_1">#REF!</definedName>
    <definedName name="_327Excel_BuiltIn_Print_Area_4_4_1">NA()</definedName>
    <definedName name="_328Excel_BuiltIn_Print_Area_4_6_1">#REF!</definedName>
    <definedName name="_329Excel_BuiltIn_Print_Area_5_10_1">#REF!</definedName>
    <definedName name="_32AAAA_21_6_1">NA()</definedName>
    <definedName name="_33__123Graph_BCHART_15" hidden="1">#REF!</definedName>
    <definedName name="_33_Excel_BuiltIn_Print_Area_4_1_4_1">#REF!</definedName>
    <definedName name="_330Excel_BuiltIn_Print_Area_5_11_10_1">#REF!</definedName>
    <definedName name="_331Excel_BuiltIn_Print_Area_5_11_4_1">#REF!</definedName>
    <definedName name="_332Excel_BuiltIn_Print_Area_5_18_10_1">#REF!</definedName>
    <definedName name="_333Excel_BuiltIn_Print_Area_5_18_4_1">#REF!</definedName>
    <definedName name="_334Excel_BuiltIn_Print_Area_5_4_1">NA()</definedName>
    <definedName name="_335Excel_BuiltIn_Print_Area_6_1">#REF!</definedName>
    <definedName name="_336Excel_BuiltIn_Print_Area_6_1_1">#REF!</definedName>
    <definedName name="_337Excel_BuiltIn_Print_Area_6_1_10_1">#REF!</definedName>
    <definedName name="_338Excel_BuiltIn_Print_Area_6_1_4_1">#REF!</definedName>
    <definedName name="_339Excel_BuiltIn_Print_Area_6_10_1">#REF!</definedName>
    <definedName name="_33AAAA_21_7_1">NA()</definedName>
    <definedName name="_34__123Graph_ACHART_3" hidden="1">#REF!</definedName>
    <definedName name="_34__123Graph_BCHART_16" hidden="1">#REF!</definedName>
    <definedName name="_340Excel_BuiltIn_Print_Area_6_11_10_1">#REF!</definedName>
    <definedName name="_341Excel_BuiltIn_Print_Area_6_11_4_1">#REF!</definedName>
    <definedName name="_342Excel_BuiltIn_Print_Area_6_18_10_1">#REF!</definedName>
    <definedName name="_343Excel_BuiltIn_Print_Area_6_18_4_1">#REF!</definedName>
    <definedName name="_344Excel_BuiltIn_Print_Area_7_1">NA()</definedName>
    <definedName name="_345Excel_BuiltIn_Print_Area_8_1">#REF!</definedName>
    <definedName name="_346Excel_BuiltIn_Print_Area_8_1_1">#REF!</definedName>
    <definedName name="_347Excel_BuiltIn_Print_Area_8_1_10_1">#REF!</definedName>
    <definedName name="_348Excel_BuiltIn_Print_Area_8_1_4_1">#REF!</definedName>
    <definedName name="_349Excel_BuiltIn_Print_Area_8_10_1">#REF!</definedName>
    <definedName name="_34AAAA_21_8_1">NA()</definedName>
    <definedName name="_35__123Graph_BCHART_17" hidden="1">#REF!</definedName>
    <definedName name="_35_KMT11_1">#REF!</definedName>
    <definedName name="_350Excel_BuiltIn_Print_Area_8_11_10_1">#REF!</definedName>
    <definedName name="_351Excel_BuiltIn_Print_Area_8_11_4_1">#REF!</definedName>
    <definedName name="_352Excel_BuiltIn_Print_Area_8_18_10_1">#REF!</definedName>
    <definedName name="_353Excel_BuiltIn_Print_Area_8_18_4_1">#REF!</definedName>
    <definedName name="_354ggh_10_1">#REF!</definedName>
    <definedName name="_355ggh_6_1">#REF!</definedName>
    <definedName name="_356h_17_1_1">NA()</definedName>
    <definedName name="_357h_17_17_10_1">#REF!</definedName>
    <definedName name="_358h_17_17_4_1">#REF!</definedName>
    <definedName name="_359h_17_4_1">NA()</definedName>
    <definedName name="_35AAAA_6_1">NA()</definedName>
    <definedName name="_36__123Graph_ACHART_4" hidden="1">#REF!</definedName>
    <definedName name="_36__123Graph_BCHART_18" hidden="1">#REF!</definedName>
    <definedName name="_360h_17_6_1">NA()</definedName>
    <definedName name="_361h_17_7_1">NA()</definedName>
    <definedName name="_362h_17_8_1">NA()</definedName>
    <definedName name="_363h_18_17_10_1">#REF!</definedName>
    <definedName name="_364h_18_17_4_1">#REF!</definedName>
    <definedName name="_365h_18_6_1">NA()</definedName>
    <definedName name="_366h_18_7_1">NA()</definedName>
    <definedName name="_367h_18_8_1">NA()</definedName>
    <definedName name="_368h_19_17_10_1">#REF!</definedName>
    <definedName name="_369h_19_17_4_1">#REF!</definedName>
    <definedName name="_36AAAA_7_1">NA()</definedName>
    <definedName name="_37__123Graph_BCHART_19" hidden="1">#REF!</definedName>
    <definedName name="_37_KMT12_1">#REF!</definedName>
    <definedName name="_370h_19_6_1">NA()</definedName>
    <definedName name="_371h_19_7_1">NA()</definedName>
    <definedName name="_372h_19_8_1">NA()</definedName>
    <definedName name="_373h_20_17_10_1">#REF!</definedName>
    <definedName name="_374h_20_17_4_1">#REF!</definedName>
    <definedName name="_375h_20_6_1">NA()</definedName>
    <definedName name="_376h_20_7_1">NA()</definedName>
    <definedName name="_377h_20_8_1">NA()</definedName>
    <definedName name="_378h_21_17_10_1">#REF!</definedName>
    <definedName name="_379h_21_17_4_1">#REF!</definedName>
    <definedName name="_37AAAA_8_1">NA()</definedName>
    <definedName name="_38__123Graph_ACHART_5" hidden="1">#REF!</definedName>
    <definedName name="_380h_21_6_1">NA()</definedName>
    <definedName name="_381h_21_7_1">NA()</definedName>
    <definedName name="_382h_21_8_1">NA()</definedName>
    <definedName name="_383h_6_1">NA()</definedName>
    <definedName name="_384h_7_1">NA()</definedName>
    <definedName name="_385h_8_1">NA()</definedName>
    <definedName name="_386harga_6_1">NA()</definedName>
    <definedName name="_387harga_7_1">NA()</definedName>
    <definedName name="_388harga_8_1">NA()</definedName>
    <definedName name="_389hitung_6_1">NA()</definedName>
    <definedName name="_38Arial_17_1_1">NA()</definedName>
    <definedName name="_39_KMT13_1">#REF!</definedName>
    <definedName name="_390hitung_7_1">NA()</definedName>
    <definedName name="_391hitung_8_1">NA()</definedName>
    <definedName name="_392kategoria_6_1">NA()</definedName>
    <definedName name="_393kategoria_7_1">NA()</definedName>
    <definedName name="_394kategoria_8_1">NA()</definedName>
    <definedName name="_395kategorib_6_1">NA()</definedName>
    <definedName name="_396kategorib_7_1">NA()</definedName>
    <definedName name="_397kategorib_8_1">NA()</definedName>
    <definedName name="_398Par_17_1_1">NA()</definedName>
    <definedName name="_399Par_17_17_10_1">#REF!</definedName>
    <definedName name="_39Arial_17_17_10_1">#REF!</definedName>
    <definedName name="_3Excel_BuiltIn_Print_Area_1">#REF!</definedName>
    <definedName name="_3Excel_BuiltIn_Print_Area_6_1">#REF!</definedName>
    <definedName name="_4">#REF!</definedName>
    <definedName name="_4.1">#REF!</definedName>
    <definedName name="_4_??????">#REF!</definedName>
    <definedName name="_4___Excel_BuiltIn_Print_Area_1">#REF!</definedName>
    <definedName name="_4___Excel_BuiltIn_Print_Area_2_1_1_1">#REF!</definedName>
    <definedName name="_4__123Graph_ACHART_10" hidden="1">#REF!</definedName>
    <definedName name="_4__123Graph_ACHART_12" hidden="1">#REF!</definedName>
    <definedName name="_4_Excel_BuiltIn_Print_Area_1_1">NA()</definedName>
    <definedName name="_40__123Graph_ACHART_6" hidden="1">#REF!</definedName>
    <definedName name="_400Par_17_17_4_1">#REF!</definedName>
    <definedName name="_401Par_17_6_1">NA()</definedName>
    <definedName name="_402Par_17_8_1">NA()</definedName>
    <definedName name="_403Par_18_17_10_1">#REF!</definedName>
    <definedName name="_404Par_18_17_4_1">#REF!</definedName>
    <definedName name="_405Par_18_6_1">NA()</definedName>
    <definedName name="_406Par_18_7_1">NA()</definedName>
    <definedName name="_407Par_18_8_1">NA()</definedName>
    <definedName name="_408Par_19_17_10_1">#REF!</definedName>
    <definedName name="_409Par_19_17_4_1">#REF!</definedName>
    <definedName name="_40Arial_17_17_4_1">#REF!</definedName>
    <definedName name="_41_KMT19_1">#REF!</definedName>
    <definedName name="_410Par_19_6_1">NA()</definedName>
    <definedName name="_411Par_19_7_1">NA()</definedName>
    <definedName name="_412Par_19_8_1">NA()</definedName>
    <definedName name="_413Par_20_17_10_1">#REF!</definedName>
    <definedName name="_414Par_20_17_4_1">#REF!</definedName>
    <definedName name="_415Par_20_6_1">NA()</definedName>
    <definedName name="_416Par_20_7_1">NA()</definedName>
    <definedName name="_417Par_20_8_1">NA()</definedName>
    <definedName name="_418Par_21_17_10_1">#REF!</definedName>
    <definedName name="_419Par_21_17_4_1">#REF!</definedName>
    <definedName name="_41Arial_17_4_1">NA()</definedName>
    <definedName name="_42__123Graph_ACHART_7" hidden="1">#REF!</definedName>
    <definedName name="_42__123Graph_BCHART_2" hidden="1">#REF!</definedName>
    <definedName name="_420Par_21_6_1">NA()</definedName>
    <definedName name="_421Par_21_7_1">NA()</definedName>
    <definedName name="_422Par_21_8_1">NA()</definedName>
    <definedName name="_423Par_6_1">NA()</definedName>
    <definedName name="_424Par_7_1">NA()</definedName>
    <definedName name="_425Par_8_1">NA()</definedName>
    <definedName name="_426PRINT_AREA_MI_17_10_1">#REF!</definedName>
    <definedName name="_427PRINT_AREA_MI_17_4_1">#REF!</definedName>
    <definedName name="_428PRINT_AREA_MI_6_1">NA()</definedName>
    <definedName name="_429PRINT_AREA_MI_7_1">NA()</definedName>
    <definedName name="_42Arial_17_6_1">NA()</definedName>
    <definedName name="_43__123Graph_BCHART_20" hidden="1">#REF!</definedName>
    <definedName name="_43_KMT8_1">#REF!</definedName>
    <definedName name="_430PRINT_AREA_MI_8_1">NA()</definedName>
    <definedName name="_431SS_17_1_1">NA()</definedName>
    <definedName name="_432SS_17_17_10_1">#REF!</definedName>
    <definedName name="_433SS_17_17_4_1">#REF!</definedName>
    <definedName name="_434SS_17_4_1">NA()</definedName>
    <definedName name="_435SS_17_6_1">NA()</definedName>
    <definedName name="_436SS_17_7_1">NA()</definedName>
    <definedName name="_437SS_17_8_1">NA()</definedName>
    <definedName name="_438SS_18_17_10_1">#REF!</definedName>
    <definedName name="_439SS_18_17_4_1">#REF!</definedName>
    <definedName name="_43Arial_17_7_1">NA()</definedName>
    <definedName name="_44__123Graph_ACHART_8" hidden="1">#REF!</definedName>
    <definedName name="_44__123Graph_BCHART_21" hidden="1">#REF!</definedName>
    <definedName name="_44_Tabel_6_4_1">#REF!</definedName>
    <definedName name="_440SS_18_6_1">NA()</definedName>
    <definedName name="_441SS_18_7_1">NA()</definedName>
    <definedName name="_442SS_18_8_1">NA()</definedName>
    <definedName name="_443SS_19_17_10_1">#REF!</definedName>
    <definedName name="_444SS_19_17_4_1">#REF!</definedName>
    <definedName name="_445SS_19_6_1">NA()</definedName>
    <definedName name="_446SS_19_7_1">NA()</definedName>
    <definedName name="_447SS_19_8_1">NA()</definedName>
    <definedName name="_448SS_20_17_10_1">#REF!</definedName>
    <definedName name="_449SS_20_17_4_1">#REF!</definedName>
    <definedName name="_44Arial_17_8_1">NA()</definedName>
    <definedName name="_45__123Graph_BCHART_22" hidden="1">#REF!</definedName>
    <definedName name="_45_Tabel_7_4_1">#REF!</definedName>
    <definedName name="_450SS_20_6_1">NA()</definedName>
    <definedName name="_451SS_20_7_1">NA()</definedName>
    <definedName name="_452SS_20_8_1">NA()</definedName>
    <definedName name="_453SS_21_17_10_1">#REF!</definedName>
    <definedName name="_454SS_21_17_4_1">#REF!</definedName>
    <definedName name="_455SS_21_6_1">NA()</definedName>
    <definedName name="_456SS_21_7_1">NA()</definedName>
    <definedName name="_457SS_21_8_1">NA()</definedName>
    <definedName name="_458SS_6_1">NA()</definedName>
    <definedName name="_459SS_7_1">NA()</definedName>
    <definedName name="_45Arial_18_17_10_1">#REF!</definedName>
    <definedName name="_46__123Graph_ACHART_9" hidden="1">#REF!</definedName>
    <definedName name="_460SS_8_1">NA()</definedName>
    <definedName name="_461SUPRI_17_1_1">NA()</definedName>
    <definedName name="_462SUPRI_17_17_10_1">#REF!</definedName>
    <definedName name="_463SUPRI_17_17_4_1">#REF!</definedName>
    <definedName name="_464SUPRI_17_4_1">NA()</definedName>
    <definedName name="_465SUPRI_17_6_1">NA()</definedName>
    <definedName name="_466SUPRI_17_7_1">NA()</definedName>
    <definedName name="_467SUPRI_17_8_1">NA()</definedName>
    <definedName name="_468SUPRI_18_17_10_1">#REF!</definedName>
    <definedName name="_469SUPRI_18_17_4_1">#REF!</definedName>
    <definedName name="_46Arial_18_17_4_1">#REF!</definedName>
    <definedName name="_470SUPRI_18_6_1">NA()</definedName>
    <definedName name="_471SUPRI_18_7_1">NA()</definedName>
    <definedName name="_472SUPRI_18_8_1">NA()</definedName>
    <definedName name="_473SUPRI_19_17_10_1">#REF!</definedName>
    <definedName name="_474SUPRI_19_17_4_1">#REF!</definedName>
    <definedName name="_475SUPRI_19_6_1">NA()</definedName>
    <definedName name="_476SUPRI_19_7_1">NA()</definedName>
    <definedName name="_477SUPRI_19_8_1">NA()</definedName>
    <definedName name="_478SUPRI_20_17_10_1">#REF!</definedName>
    <definedName name="_479SUPRI_20_17_4_1">#REF!</definedName>
    <definedName name="_47AA_1">#REF!</definedName>
    <definedName name="_47Arial_18_6_1">NA()</definedName>
    <definedName name="_48__123Graph_BCHART_1" hidden="1">#REF!</definedName>
    <definedName name="_480SUPRI_20_6_1">NA()</definedName>
    <definedName name="_481SUPRI_20_7_1">NA()</definedName>
    <definedName name="_482SUPRI_20_8_1">NA()</definedName>
    <definedName name="_483SUPRI_21_17_10_1">#REF!</definedName>
    <definedName name="_484SUPRI_21_17_4_1">#REF!</definedName>
    <definedName name="_485SUPRI_21_6_1">NA()</definedName>
    <definedName name="_486SUPRI_21_7_1">NA()</definedName>
    <definedName name="_487SUPRI_21_8_1">NA()</definedName>
    <definedName name="_488SUPRI_6_1">NA()</definedName>
    <definedName name="_489SUPRI_7_1">NA()</definedName>
    <definedName name="_48AA_2_1">NA()</definedName>
    <definedName name="_48Arial_18_7_1">NA()</definedName>
    <definedName name="_490SUPRI_8_1">NA()</definedName>
    <definedName name="_491tabel_6_1">NA()</definedName>
    <definedName name="_492tabel_7_1">NA()</definedName>
    <definedName name="_493Total_DLK_Rutin_17_10_1">#REF!</definedName>
    <definedName name="_494Total_DLK_Rutin_17_4_1">#REF!</definedName>
    <definedName name="_495Total_DLK_Rutin_6_1">NA()</definedName>
    <definedName name="_496Total_DLK_Rutin_7_1">NA()</definedName>
    <definedName name="_497Total_DLK_Rutin_8_1">NA()</definedName>
    <definedName name="_49Arial_18_8_1">NA()</definedName>
    <definedName name="_4Excel_BuiltIn_Print_Area_1">#REF!</definedName>
    <definedName name="_4Excel_BuiltIn_Print_Area_1_10">#REF!</definedName>
    <definedName name="_4Excel_BuiltIn_Print_Area_6_1">#REF!</definedName>
    <definedName name="_5">#REF!</definedName>
    <definedName name="_5___Excel_BuiltIn_Print_Area_2_1_4_1">#REF!</definedName>
    <definedName name="_5__123Graph_ACHART_1" hidden="1">#REF!</definedName>
    <definedName name="_5__123Graph_ACHART_13" hidden="1">#REF!</definedName>
    <definedName name="_5__Excel_BuiltIn_Print_Area_1">#REF!</definedName>
    <definedName name="_50__123Graph_BCHART_10" hidden="1">#REF!</definedName>
    <definedName name="_50Arial_19_17_10_1">#REF!</definedName>
    <definedName name="_50ASS_1">#REF!</definedName>
    <definedName name="_51Arial_19_17_4_1">#REF!</definedName>
    <definedName name="_51ASS_2_1">NA()</definedName>
    <definedName name="_52__123Graph_BCHART_11" hidden="1">#REF!</definedName>
    <definedName name="_52Arial_19_6_1">NA()</definedName>
    <definedName name="_53__123Graph_BCHART_3" hidden="1">#REF!</definedName>
    <definedName name="_53Arial_19_7_1">NA()</definedName>
    <definedName name="_53DENI_DAT12_1">#REF!</definedName>
    <definedName name="_54__123Graph_BCHART_12" hidden="1">#REF!</definedName>
    <definedName name="_54__123Graph_BCHART_4" hidden="1">#REF!</definedName>
    <definedName name="_54Arial_19_8_1">NA()</definedName>
    <definedName name="_54DN_1">#N/A</definedName>
    <definedName name="_54Excel_BuiltIn_Print_Area_6_1">#REF!</definedName>
    <definedName name="_55__123Graph_BCHART_5" hidden="1">#REF!</definedName>
    <definedName name="_55Arial_20_17_10_1">#REF!</definedName>
    <definedName name="_55DN_2" localSheetId="6">OFFSET(#REF!,0,0,#REF!,1)</definedName>
    <definedName name="_55DN_2">OFFSET(#REF!,0,0,#REF!,1)</definedName>
    <definedName name="_56__123Graph_BCHART_13" hidden="1">#REF!</definedName>
    <definedName name="_56__123Graph_BCHART_6" hidden="1">#REF!</definedName>
    <definedName name="_56Arial_20_17_4_1">#REF!</definedName>
    <definedName name="_57__123Graph_BCHART_7" hidden="1">#REF!</definedName>
    <definedName name="_57Arial_20_6_1">NA()</definedName>
    <definedName name="_57Excel_BuiltIn__FilterDatabase_1">#REF!</definedName>
    <definedName name="_58__123Graph_BCHART_14" hidden="1">#REF!</definedName>
    <definedName name="_58__123Graph_BCHART_8" hidden="1">#REF!</definedName>
    <definedName name="_58Arial_20_7_1">NA()</definedName>
    <definedName name="_59__123Graph_BCHART_9" hidden="1">#REF!</definedName>
    <definedName name="_59Arial_20_8_1">NA()</definedName>
    <definedName name="_59Excel_BuiltIn__FilterDatabase_2">#REF!</definedName>
    <definedName name="_5AAA_17_10_1">#REF!</definedName>
    <definedName name="_5Excel_BuiltIn_Print_Area_6_1">#REF!</definedName>
    <definedName name="_6">#REF!</definedName>
    <definedName name="_6.1">#REF!</definedName>
    <definedName name="_6.1.1">#REF!</definedName>
    <definedName name="_6.1.2">#REF!</definedName>
    <definedName name="_6.2">#REF!</definedName>
    <definedName name="_6.2.1">#REF!</definedName>
    <definedName name="_6.2.2">#REF!</definedName>
    <definedName name="_6___Excel_BuiltIn_Print_Area_4_1">#REF!</definedName>
    <definedName name="_6__123Graph_ACHART_11" hidden="1">#REF!</definedName>
    <definedName name="_6__123Graph_ACHART_14" hidden="1">#REF!</definedName>
    <definedName name="_6_Excel_BuiltIn_Print_Area_1">#REF!</definedName>
    <definedName name="_60__123Graph_BCHART_15" hidden="1">#REF!</definedName>
    <definedName name="_60__123Graph_XCHART_14" hidden="1">#REF!</definedName>
    <definedName name="_60Arial_21_17_10_1">#REF!</definedName>
    <definedName name="_61__123Graph_XCHART_15" hidden="1">#REF!</definedName>
    <definedName name="_61Arial_21_17_4_1">#REF!</definedName>
    <definedName name="_61Excel_BuiltIn__FilterDatabase_3">#REF!</definedName>
    <definedName name="_62__123Graph_BCHART_16" hidden="1">#REF!</definedName>
    <definedName name="_62__123Graph_XCHART_16" hidden="1">#REF!</definedName>
    <definedName name="_62Arial_21_6_1">NA()</definedName>
    <definedName name="_62Excel_BuiltIn__FilterDatabase_10_1">#REF!</definedName>
    <definedName name="_63__123Graph_XCHART_18" hidden="1">#REF!</definedName>
    <definedName name="_63Arial_21_7_1">NA()</definedName>
    <definedName name="_63Excel_BuiltIn__FilterDatabase_11_1">#REF!</definedName>
    <definedName name="_64__123Graph_BCHART_17" hidden="1">#REF!</definedName>
    <definedName name="_64__123Graph_XCHART_19" hidden="1">#REF!</definedName>
    <definedName name="_64Arial_21_8_1">NA()</definedName>
    <definedName name="_64Excel_BuiltIn__FilterDatabase_12_1">#REF!</definedName>
    <definedName name="_65Arial_6_1">NA()</definedName>
    <definedName name="_65Excel_BuiltIn__FilterDatabase_3_1_1">NA()</definedName>
    <definedName name="_66__123Graph_BCHART_18" hidden="1">#REF!</definedName>
    <definedName name="_66Arial_7_1">NA()</definedName>
    <definedName name="_66Excel_BuiltIn__FilterDatabase_9_1">#REF!</definedName>
    <definedName name="_67Arial_8_1">NA()</definedName>
    <definedName name="_68__123Graph_BCHART_19" hidden="1">#REF!</definedName>
    <definedName name="_68as_17_1_1">NA()</definedName>
    <definedName name="_68Excel_BuiltIn_Database_1">#REF!</definedName>
    <definedName name="_69__123Graph_XCHART_2" hidden="1">#REF!</definedName>
    <definedName name="_69as_17_17_10_1">#REF!</definedName>
    <definedName name="_6A19999_">#REF!</definedName>
    <definedName name="_6AAA_17_4_1">#REF!</definedName>
    <definedName name="_6Excel_BuiltIn_Print_Area_11_1_1_1">#REF!</definedName>
    <definedName name="_6Excel_BuiltIn_Print_Area_6_1">#REF!</definedName>
    <definedName name="_7">#REF!</definedName>
    <definedName name="_7.1">#REF!</definedName>
    <definedName name="_7.1.1">#REF!</definedName>
    <definedName name="_7.1.2">#REF!</definedName>
    <definedName name="_7.2">#REF!</definedName>
    <definedName name="_7.2.1">#REF!</definedName>
    <definedName name="_7___Excel_BuiltIn_Print_Area_4_1_1">#REF!</definedName>
    <definedName name="_7__123Graph_ACHART_1" hidden="1">#REF!</definedName>
    <definedName name="_7__123Graph_ACHART_15" hidden="1">#REF!</definedName>
    <definedName name="_70__123Graph_XCHART_20" hidden="1">#REF!</definedName>
    <definedName name="_70as_17_17_4_1">#REF!</definedName>
    <definedName name="_70Excel_BuiltIn_Database_2">#REF!</definedName>
    <definedName name="_71__123Graph_XCHART_21" hidden="1">#REF!</definedName>
    <definedName name="_71as_17_6_1">NA()</definedName>
    <definedName name="_71Excel_BuiltIn_Database_3">#REF!</definedName>
    <definedName name="_72__123Graph_BCHART_2" hidden="1">#REF!</definedName>
    <definedName name="_72as_17_8_1">NA()</definedName>
    <definedName name="_72Excel_BuiltIn_Database_1_1">NA()</definedName>
    <definedName name="_73as_18_17_10_1">#REF!</definedName>
    <definedName name="_73Excel_BuiltIn_Database_1_1_1">#REF!</definedName>
    <definedName name="_74__123Graph_BCHART_20" hidden="1">#REF!</definedName>
    <definedName name="_74as_18_17_4_1">#REF!</definedName>
    <definedName name="_74Excel_BuiltIn_Database_2_1">NA()</definedName>
    <definedName name="_75as_18_6_1">NA()</definedName>
    <definedName name="_75Excel_BuiltIn_Database_4_1">#REF!</definedName>
    <definedName name="_76__123Graph_BCHART_21" hidden="1">#REF!</definedName>
    <definedName name="_76as_18_7_1">NA()</definedName>
    <definedName name="_76Excel_BuiltIn_Print_Area_1">#REF!</definedName>
    <definedName name="_77as_18_8_1">NA()</definedName>
    <definedName name="_77Excel_BuiltIn_Print_Area_2">#REF!</definedName>
    <definedName name="_78__123Graph_BCHART_22" hidden="1">#REF!</definedName>
    <definedName name="_78as_19_17_10_1">#REF!</definedName>
    <definedName name="_78Excel_BuiltIn_Print_Area_3">#REF!</definedName>
    <definedName name="_79as_19_17_4_1">#REF!</definedName>
    <definedName name="_79Excel_BuiltIn_Print_Area_7">#REF!</definedName>
    <definedName name="_7AAA_6_1">NA()</definedName>
    <definedName name="_7Excel_BuiltIn_Print_Area_6_1">#REF!</definedName>
    <definedName name="_8">#REF!</definedName>
    <definedName name="_8___Excel_BuiltIn_Print_Area_4_1_2">#REF!</definedName>
    <definedName name="_8__123Graph_ACHART_12" hidden="1">#REF!</definedName>
    <definedName name="_8__123Graph_ACHART_16" hidden="1">#REF!</definedName>
    <definedName name="_80as_19_6_1">NA()</definedName>
    <definedName name="_80Excel_BuiltIn_Print_Area_1_1">#REF!</definedName>
    <definedName name="_81as_19_7_1">NA()</definedName>
    <definedName name="_82as_19_8_1">NA()</definedName>
    <definedName name="_82Excel_BuiltIn_Print_Area_1_1_1">#REF!</definedName>
    <definedName name="_83as_20_17_10_1">#REF!</definedName>
    <definedName name="_83Excel_BuiltIn_Print_Area_1_1_1_1_1_1_1">#REF!</definedName>
    <definedName name="_84as_20_17_4_1">#REF!</definedName>
    <definedName name="_84Excel_BuiltIn_Print_Area_1_1_1_1_1_1_1_1">NA()</definedName>
    <definedName name="_85as_20_6_1">NA()</definedName>
    <definedName name="_85Excel_BuiltIn_Print_Area_1_1_1_1_1_1_1_1_1">NA()</definedName>
    <definedName name="_86as_20_7_1">NA()</definedName>
    <definedName name="_86Excel_BuiltIn_Print_Area_1_1_1_1_1_1_1_1_1_1">NA()</definedName>
    <definedName name="_87as_20_8_1">NA()</definedName>
    <definedName name="_87Excel_BuiltIn_Print_Area_1_1_2_1">NA()</definedName>
    <definedName name="_88__123Graph_BCHART_4" hidden="1">#REF!</definedName>
    <definedName name="_88as_21_17_10_1">#REF!</definedName>
    <definedName name="_88Excel_BuiltIn_Print_Area_1_4_1">#REF!</definedName>
    <definedName name="_89as_21_17_4_1">#REF!</definedName>
    <definedName name="_8A20000_">#REF!</definedName>
    <definedName name="_8AAA_7_1">NA()</definedName>
    <definedName name="_9">#REF!</definedName>
    <definedName name="_9.B">#REF!</definedName>
    <definedName name="_9___Excel_BuiltIn_Print_Area_4_1_1_1">#REF!</definedName>
    <definedName name="_9__123Graph_ACHART_17" hidden="1">#REF!</definedName>
    <definedName name="_90__123Graph_BCHART_5" hidden="1">#REF!</definedName>
    <definedName name="_90as_21_6_1">NA()</definedName>
    <definedName name="_90Excel_BuiltIn_Print_Area_1_5_1">#REF!</definedName>
    <definedName name="_91as_21_7_1">NA()</definedName>
    <definedName name="_92__123Graph_BCHART_6" hidden="1">#REF!</definedName>
    <definedName name="_92as_21_8_1">NA()</definedName>
    <definedName name="_92Excel_BuiltIn_Print_Area_10_1">#REF!</definedName>
    <definedName name="_93as_6_1">NA()</definedName>
    <definedName name="_93Excel_BuiltIn_Print_Area_10_2_1">NA()</definedName>
    <definedName name="_94__123Graph_BCHART_7" hidden="1">#REF!</definedName>
    <definedName name="_94as_7_1">NA()</definedName>
    <definedName name="_94Excel_BuiltIn_Print_Area_18_1">#REF!</definedName>
    <definedName name="_95as_8_1">NA()</definedName>
    <definedName name="_95Excel_BuiltIn_Print_Area_2_1">#REF!</definedName>
    <definedName name="_96__123Graph_BCHART_8" hidden="1">#REF!</definedName>
    <definedName name="_96BAMBANG_17_1_1">NA()</definedName>
    <definedName name="_96Excel_BuiltIn_Print_Area_2_1_1">#REF!</definedName>
    <definedName name="_97BAMBANG_17_17_10_1">#REF!</definedName>
    <definedName name="_97Excel_BuiltIn_Print_Area_2_1_2">#REF!</definedName>
    <definedName name="_98__123Graph_BCHART_9" hidden="1">#REF!</definedName>
    <definedName name="_98BAMBANG_17_17_4_1">#REF!</definedName>
    <definedName name="_98Excel_BuiltIn_Print_Area_2_1_1_1">NA()</definedName>
    <definedName name="_99BAMBANG_17_4_1">NA()</definedName>
    <definedName name="_99Excel_BuiltIn_Print_Area_2_1_1_1_1">#REF!</definedName>
    <definedName name="_9AAA_8_1">NA()</definedName>
    <definedName name="_9Excel_BuiltIn_Print_Area_6_1">#REF!</definedName>
    <definedName name="_a" hidden="1">#REF!</definedName>
    <definedName name="_a_1">#REF!</definedName>
    <definedName name="_a_11">#REF!</definedName>
    <definedName name="_a_12">#REF!</definedName>
    <definedName name="_a_13">#REF!</definedName>
    <definedName name="_a_14">#REF!</definedName>
    <definedName name="_a_15">#REF!</definedName>
    <definedName name="_a_16">#REF!</definedName>
    <definedName name="_a_17">#REF!</definedName>
    <definedName name="_a_18">#REF!</definedName>
    <definedName name="_a_19">#REF!</definedName>
    <definedName name="_a_2">#REF!</definedName>
    <definedName name="_a_20">#REF!</definedName>
    <definedName name="_a_21">#REF!</definedName>
    <definedName name="_a_22">#REF!</definedName>
    <definedName name="_a_23">#REF!</definedName>
    <definedName name="_a_24">#REF!</definedName>
    <definedName name="_a_25">#REF!</definedName>
    <definedName name="_a_26">#REF!</definedName>
    <definedName name="_a_27">#REF!</definedName>
    <definedName name="_a_28">#REF!</definedName>
    <definedName name="_a_29">#REF!</definedName>
    <definedName name="_a_3">#REF!</definedName>
    <definedName name="_a_30">#REF!</definedName>
    <definedName name="_a_31">#REF!</definedName>
    <definedName name="_a_32">#REF!</definedName>
    <definedName name="_a_33">#REF!</definedName>
    <definedName name="_a_34">#REF!</definedName>
    <definedName name="_a_35">#REF!</definedName>
    <definedName name="_a_38">#REF!</definedName>
    <definedName name="_a_39">#REF!</definedName>
    <definedName name="_a_4">#REF!</definedName>
    <definedName name="_a_40">#REF!</definedName>
    <definedName name="_a_41">#REF!</definedName>
    <definedName name="_a_42">#REF!</definedName>
    <definedName name="_a_43">#REF!</definedName>
    <definedName name="_a_44">#REF!</definedName>
    <definedName name="_a_45">#REF!</definedName>
    <definedName name="_a_46">#REF!</definedName>
    <definedName name="_a_47">#REF!</definedName>
    <definedName name="_a_48">#REF!</definedName>
    <definedName name="_a_49">#REF!</definedName>
    <definedName name="_a_5">#REF!</definedName>
    <definedName name="_a_50">#REF!</definedName>
    <definedName name="_a_51">#REF!</definedName>
    <definedName name="_a_52">#REF!</definedName>
    <definedName name="_a_53">#REF!</definedName>
    <definedName name="_a_54">#REF!</definedName>
    <definedName name="_a_55">#REF!</definedName>
    <definedName name="_a_56">#REF!</definedName>
    <definedName name="_a_57">#REF!</definedName>
    <definedName name="_a_58">#REF!</definedName>
    <definedName name="_a_59">#REF!</definedName>
    <definedName name="_a_6">#REF!</definedName>
    <definedName name="_a_60">#REF!</definedName>
    <definedName name="_a_61">#REF!</definedName>
    <definedName name="_a_62">#REF!</definedName>
    <definedName name="_a_63">#REF!</definedName>
    <definedName name="_a_64">#REF!</definedName>
    <definedName name="_a_65">#REF!</definedName>
    <definedName name="_a_66">#REF!</definedName>
    <definedName name="_a_7">#REF!</definedName>
    <definedName name="_a_8">#REF!</definedName>
    <definedName name="_a_9">#REF!</definedName>
    <definedName name="_a1" localSheetId="6" hidden="1">{#N/A,#N/A,FALSE,"sum";#N/A,#N/A,FALSE,"MARTV";#N/A,#N/A,FALSE,"APRTV"}</definedName>
    <definedName name="_a1" hidden="1">{#N/A,#N/A,FALSE,"sum";#N/A,#N/A,FALSE,"MARTV";#N/A,#N/A,FALSE,"APRTV"}</definedName>
    <definedName name="_a123" localSheetId="6" hidden="1">{"'Sheet1'!$L$16"}</definedName>
    <definedName name="_a123" hidden="1">{"'Sheet1'!$L$16"}</definedName>
    <definedName name="_A19999">#REF!</definedName>
    <definedName name="_A2">#REF!</definedName>
    <definedName name="_A20000">#REF!</definedName>
    <definedName name="_A3">#REF!</definedName>
    <definedName name="_A4">#REF!</definedName>
    <definedName name="_A5">#REF!</definedName>
    <definedName name="_aam822">#REF!</definedName>
    <definedName name="_AD68045">#REF!</definedName>
    <definedName name="_ADS7">#REF!</definedName>
    <definedName name="_agt03">#REF!</definedName>
    <definedName name="_apr04">#REF!</definedName>
    <definedName name="_AQU2">#REF!</definedName>
    <definedName name="_art25">#REF!</definedName>
    <definedName name="_AST1">#REF!</definedName>
    <definedName name="_AST2">#REF!</definedName>
    <definedName name="_ate65">#REF!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z1">#REF!</definedName>
    <definedName name="_AZ2">#REF!</definedName>
    <definedName name="_bad12">#REF!</definedName>
    <definedName name="_BEL5">#REF!</definedName>
    <definedName name="_BGT1">"#REF!"</definedName>
    <definedName name="_BGT2">"#REF!"</definedName>
    <definedName name="_BIV2128">#REF!</definedName>
    <definedName name="_BIV2933">#REF!</definedName>
    <definedName name="_blank_mtr" hidden="1">#REF!</definedName>
    <definedName name="_BTM1">#REF!</definedName>
    <definedName name="_BTM11">#REF!</definedName>
    <definedName name="_BTM13">#REF!</definedName>
    <definedName name="_BTM15">#REF!</definedName>
    <definedName name="_BTM3">#REF!</definedName>
    <definedName name="_BTM5">#REF!</definedName>
    <definedName name="_BTM7">#REF!</definedName>
    <definedName name="_BTM9">#REF!</definedName>
    <definedName name="_CAT1">"#N/A"</definedName>
    <definedName name="_CAT2">"#N/A"</definedName>
    <definedName name="_cc123">#REF!</definedName>
    <definedName name="_cf145">#REF!</definedName>
    <definedName name="_CFL1">#REF!</definedName>
    <definedName name="_CFL2">#REF!</definedName>
    <definedName name="_CON1">#REF!</definedName>
    <definedName name="_CON2">#REF!</definedName>
    <definedName name="_CWC2128">#REF!</definedName>
    <definedName name="_CWC2933">#REF!</definedName>
    <definedName name="_d">#REF!</definedName>
    <definedName name="_DAF_ISI">"$#REF!.#REF!#REF!"</definedName>
    <definedName name="_DAF_ISI_3">"$#REF!.#REF!#REF!"</definedName>
    <definedName name="_DAT1">#REF!</definedName>
    <definedName name="_DAT1_1">NA()</definedName>
    <definedName name="_DAT1_10">NA()</definedName>
    <definedName name="_DAT1_11">NA()</definedName>
    <definedName name="_DAT1_12">NA()</definedName>
    <definedName name="_DAT1_13">NA()</definedName>
    <definedName name="_DAT1_14">NA()</definedName>
    <definedName name="_DAT1_15">NA()</definedName>
    <definedName name="_DAT1_16">NA()</definedName>
    <definedName name="_DAT1_17">NA()</definedName>
    <definedName name="_DAT1_18">NA()</definedName>
    <definedName name="_DAT1_19">NA()</definedName>
    <definedName name="_DAT1_2">NA()</definedName>
    <definedName name="_DAT1_2_1">NA()</definedName>
    <definedName name="_DAT1_20">NA()</definedName>
    <definedName name="_DAT1_21">NA()</definedName>
    <definedName name="_DAT1_22">NA()</definedName>
    <definedName name="_DAT1_23">NA()</definedName>
    <definedName name="_DAT1_24">NA()</definedName>
    <definedName name="_DAT1_25">NA()</definedName>
    <definedName name="_DAT1_26">NA()</definedName>
    <definedName name="_DAT1_27">NA()</definedName>
    <definedName name="_DAT1_28">NA()</definedName>
    <definedName name="_DAT1_3">#REF!</definedName>
    <definedName name="_DAT1_4">#REF!</definedName>
    <definedName name="_DAT1_5">#REF!</definedName>
    <definedName name="_DAT1_6">#REF!</definedName>
    <definedName name="_DAT1_7">NA()</definedName>
    <definedName name="_DAT1_8">NA()</definedName>
    <definedName name="_DAT1_8_6">#N/A</definedName>
    <definedName name="_DAT1_9">NA()</definedName>
    <definedName name="_DAT10">#REF!</definedName>
    <definedName name="_DAT10_1">NA()</definedName>
    <definedName name="_DAT10_10">NA()</definedName>
    <definedName name="_DAT10_11">NA()</definedName>
    <definedName name="_DAT10_12">NA()</definedName>
    <definedName name="_DAT10_13">NA()</definedName>
    <definedName name="_DAT10_14">NA()</definedName>
    <definedName name="_DAT10_15">NA()</definedName>
    <definedName name="_DAT10_16">NA()</definedName>
    <definedName name="_DAT10_17">NA()</definedName>
    <definedName name="_DAT10_18">NA()</definedName>
    <definedName name="_DAT10_19">NA()</definedName>
    <definedName name="_DAT10_2">NA()</definedName>
    <definedName name="_DAT10_2_1">NA()</definedName>
    <definedName name="_DAT10_20">NA()</definedName>
    <definedName name="_DAT10_21">NA()</definedName>
    <definedName name="_DAT10_22">NA()</definedName>
    <definedName name="_DAT10_23">NA()</definedName>
    <definedName name="_DAT10_24">NA()</definedName>
    <definedName name="_DAT10_25">NA()</definedName>
    <definedName name="_DAT10_26">NA()</definedName>
    <definedName name="_DAT10_27">NA()</definedName>
    <definedName name="_DAT10_28">NA()</definedName>
    <definedName name="_DAT10_3">#REF!</definedName>
    <definedName name="_DAT10_4">#REF!</definedName>
    <definedName name="_DAT10_5">#REF!</definedName>
    <definedName name="_DAT10_6">#REF!</definedName>
    <definedName name="_DAT10_7">NA()</definedName>
    <definedName name="_DAT10_8">NA()</definedName>
    <definedName name="_DAT10_8_6">#N/A</definedName>
    <definedName name="_DAT10_9">NA()</definedName>
    <definedName name="_DAT11">#REF!</definedName>
    <definedName name="_DAT11_1">NA()</definedName>
    <definedName name="_DAT11_10">NA()</definedName>
    <definedName name="_DAT11_11">NA()</definedName>
    <definedName name="_DAT11_12">NA()</definedName>
    <definedName name="_DAT11_13">NA()</definedName>
    <definedName name="_DAT11_14">NA()</definedName>
    <definedName name="_DAT11_15">NA()</definedName>
    <definedName name="_DAT11_16">NA()</definedName>
    <definedName name="_DAT11_17">NA()</definedName>
    <definedName name="_DAT11_18">NA()</definedName>
    <definedName name="_DAT11_19">NA()</definedName>
    <definedName name="_DAT11_2">NA()</definedName>
    <definedName name="_DAT11_2_1">NA()</definedName>
    <definedName name="_DAT11_20">NA()</definedName>
    <definedName name="_DAT11_21">NA()</definedName>
    <definedName name="_DAT11_22">NA()</definedName>
    <definedName name="_DAT11_23">NA()</definedName>
    <definedName name="_DAT11_24">NA()</definedName>
    <definedName name="_DAT11_25">NA()</definedName>
    <definedName name="_DAT11_26">NA()</definedName>
    <definedName name="_DAT11_27">NA()</definedName>
    <definedName name="_DAT11_28">NA()</definedName>
    <definedName name="_DAT11_3">#REF!</definedName>
    <definedName name="_DAT11_4">#REF!</definedName>
    <definedName name="_DAT11_5">#REF!</definedName>
    <definedName name="_DAT11_6">#REF!</definedName>
    <definedName name="_DAT11_7">NA()</definedName>
    <definedName name="_DAT11_8">NA()</definedName>
    <definedName name="_DAT11_8_6">#N/A</definedName>
    <definedName name="_DAT11_9">NA()</definedName>
    <definedName name="_DAT12">#REF!</definedName>
    <definedName name="_DAT12_1">NA()</definedName>
    <definedName name="_DAT12_10">NA()</definedName>
    <definedName name="_DAT12_11">NA()</definedName>
    <definedName name="_DAT12_12">NA()</definedName>
    <definedName name="_DAT12_13">NA()</definedName>
    <definedName name="_DAT12_14">NA()</definedName>
    <definedName name="_DAT12_15">NA()</definedName>
    <definedName name="_DAT12_16">NA()</definedName>
    <definedName name="_DAT12_17">NA()</definedName>
    <definedName name="_DAT12_18">NA()</definedName>
    <definedName name="_DAT12_19">NA()</definedName>
    <definedName name="_DAT12_2">NA()</definedName>
    <definedName name="_DAT12_2_1">NA()</definedName>
    <definedName name="_DAT12_20">NA()</definedName>
    <definedName name="_DAT12_21">NA()</definedName>
    <definedName name="_DAT12_22">NA()</definedName>
    <definedName name="_DAT12_23">NA()</definedName>
    <definedName name="_DAT12_24">NA()</definedName>
    <definedName name="_DAT12_25">NA()</definedName>
    <definedName name="_DAT12_26">NA()</definedName>
    <definedName name="_DAT12_27">NA()</definedName>
    <definedName name="_DAT12_28">NA()</definedName>
    <definedName name="_DAT12_3">#REF!</definedName>
    <definedName name="_DAT12_4">#REF!</definedName>
    <definedName name="_DAT12_5">#REF!</definedName>
    <definedName name="_DAT12_6">#REF!</definedName>
    <definedName name="_DAT12_7">NA()</definedName>
    <definedName name="_DAT12_8">NA()</definedName>
    <definedName name="_DAT12_8_6">#N/A</definedName>
    <definedName name="_DAT12_9">NA()</definedName>
    <definedName name="_DAT13">#REF!</definedName>
    <definedName name="_DAT13_1">NA()</definedName>
    <definedName name="_DAT13_10">NA()</definedName>
    <definedName name="_DAT13_11">NA()</definedName>
    <definedName name="_DAT13_12">NA()</definedName>
    <definedName name="_DAT13_13">NA()</definedName>
    <definedName name="_DAT13_14">NA()</definedName>
    <definedName name="_DAT13_15">NA()</definedName>
    <definedName name="_DAT13_16">NA()</definedName>
    <definedName name="_DAT13_17">NA()</definedName>
    <definedName name="_DAT13_18">NA()</definedName>
    <definedName name="_DAT13_19">NA()</definedName>
    <definedName name="_DAT13_2">NA()</definedName>
    <definedName name="_DAT13_2_1">NA()</definedName>
    <definedName name="_DAT13_20">NA()</definedName>
    <definedName name="_DAT13_21">NA()</definedName>
    <definedName name="_DAT13_22">NA()</definedName>
    <definedName name="_DAT13_23">NA()</definedName>
    <definedName name="_DAT13_24">NA()</definedName>
    <definedName name="_DAT13_25">NA()</definedName>
    <definedName name="_DAT13_26">NA()</definedName>
    <definedName name="_DAT13_27">NA()</definedName>
    <definedName name="_DAT13_28">NA()</definedName>
    <definedName name="_DAT13_3">#REF!</definedName>
    <definedName name="_DAT13_4">#REF!</definedName>
    <definedName name="_DAT13_5">#REF!</definedName>
    <definedName name="_DAT13_6">#REF!</definedName>
    <definedName name="_DAT13_7">NA()</definedName>
    <definedName name="_DAT13_8">NA()</definedName>
    <definedName name="_DAT13_8_6">#N/A</definedName>
    <definedName name="_DAT13_9">NA()</definedName>
    <definedName name="_DAT14">#REF!</definedName>
    <definedName name="_DAT15">#REF!</definedName>
    <definedName name="_DAT16">#REF!</definedName>
    <definedName name="_DAT17">#REF!</definedName>
    <definedName name="_DAT2">#REF!</definedName>
    <definedName name="_DAT2_1">NA()</definedName>
    <definedName name="_DAT2_10">NA()</definedName>
    <definedName name="_DAT2_11">NA()</definedName>
    <definedName name="_DAT2_12">NA()</definedName>
    <definedName name="_DAT2_13">NA()</definedName>
    <definedName name="_DAT2_14">NA()</definedName>
    <definedName name="_DAT2_15">NA()</definedName>
    <definedName name="_DAT2_16">NA()</definedName>
    <definedName name="_DAT2_17">NA()</definedName>
    <definedName name="_DAT2_18">NA()</definedName>
    <definedName name="_DAT2_19">NA()</definedName>
    <definedName name="_DAT2_2">NA()</definedName>
    <definedName name="_DAT2_2_1">NA()</definedName>
    <definedName name="_DAT2_20">NA()</definedName>
    <definedName name="_DAT2_21">NA()</definedName>
    <definedName name="_DAT2_22">NA()</definedName>
    <definedName name="_DAT2_23">NA()</definedName>
    <definedName name="_DAT2_24">NA()</definedName>
    <definedName name="_DAT2_25">NA()</definedName>
    <definedName name="_DAT2_26">NA()</definedName>
    <definedName name="_DAT2_27">NA()</definedName>
    <definedName name="_DAT2_28">NA()</definedName>
    <definedName name="_DAT2_3">#REF!</definedName>
    <definedName name="_DAT2_4">#REF!</definedName>
    <definedName name="_DAT2_5">#REF!</definedName>
    <definedName name="_DAT2_6">#REF!</definedName>
    <definedName name="_DAT2_7">NA()</definedName>
    <definedName name="_DAT2_8">NA()</definedName>
    <definedName name="_DAT2_8_6">#N/A</definedName>
    <definedName name="_DAT2_9">NA()</definedName>
    <definedName name="_DAT3">#REF!</definedName>
    <definedName name="_DAT3_1">NA()</definedName>
    <definedName name="_DAT3_10">NA()</definedName>
    <definedName name="_DAT3_11">NA()</definedName>
    <definedName name="_DAT3_12">NA()</definedName>
    <definedName name="_DAT3_13">NA()</definedName>
    <definedName name="_DAT3_14">NA()</definedName>
    <definedName name="_DAT3_15">NA()</definedName>
    <definedName name="_DAT3_16">NA()</definedName>
    <definedName name="_DAT3_17">NA()</definedName>
    <definedName name="_DAT3_18">NA()</definedName>
    <definedName name="_DAT3_19">NA()</definedName>
    <definedName name="_DAT3_2">NA()</definedName>
    <definedName name="_DAT3_2_1">NA()</definedName>
    <definedName name="_DAT3_20">NA()</definedName>
    <definedName name="_DAT3_21">NA()</definedName>
    <definedName name="_DAT3_22">NA()</definedName>
    <definedName name="_DAT3_23">NA()</definedName>
    <definedName name="_DAT3_24">NA()</definedName>
    <definedName name="_DAT3_25">NA()</definedName>
    <definedName name="_DAT3_26">NA()</definedName>
    <definedName name="_DAT3_27">NA()</definedName>
    <definedName name="_DAT3_28">NA()</definedName>
    <definedName name="_DAT3_3">#REF!</definedName>
    <definedName name="_DAT3_4">#REF!</definedName>
    <definedName name="_DAT3_5">#REF!</definedName>
    <definedName name="_DAT3_6">#REF!</definedName>
    <definedName name="_DAT3_7">NA()</definedName>
    <definedName name="_DAT3_8">NA()</definedName>
    <definedName name="_DAT3_8_6">#N/A</definedName>
    <definedName name="_DAT3_9">NA()</definedName>
    <definedName name="_DAT4">#REF!</definedName>
    <definedName name="_DAT4_1">NA()</definedName>
    <definedName name="_DAT4_10">NA()</definedName>
    <definedName name="_DAT4_11">NA()</definedName>
    <definedName name="_DAT4_12">NA()</definedName>
    <definedName name="_DAT4_13">NA()</definedName>
    <definedName name="_DAT4_14">NA()</definedName>
    <definedName name="_DAT4_15">NA()</definedName>
    <definedName name="_DAT4_16">NA()</definedName>
    <definedName name="_DAT4_17">NA()</definedName>
    <definedName name="_DAT4_18">NA()</definedName>
    <definedName name="_DAT4_19">NA()</definedName>
    <definedName name="_DAT4_2">NA()</definedName>
    <definedName name="_DAT4_2_1">NA()</definedName>
    <definedName name="_DAT4_20">NA()</definedName>
    <definedName name="_DAT4_21">NA()</definedName>
    <definedName name="_DAT4_22">NA()</definedName>
    <definedName name="_DAT4_23">NA()</definedName>
    <definedName name="_DAT4_24">NA()</definedName>
    <definedName name="_DAT4_25">NA()</definedName>
    <definedName name="_DAT4_26">NA()</definedName>
    <definedName name="_DAT4_27">NA()</definedName>
    <definedName name="_DAT4_28">NA()</definedName>
    <definedName name="_DAT4_3">#REF!</definedName>
    <definedName name="_DAT4_4">#REF!</definedName>
    <definedName name="_DAT4_5">#REF!</definedName>
    <definedName name="_DAT4_6">#REF!</definedName>
    <definedName name="_DAT4_7">NA()</definedName>
    <definedName name="_DAT4_8">NA()</definedName>
    <definedName name="_DAT4_8_6">#N/A</definedName>
    <definedName name="_DAT4_9">NA()</definedName>
    <definedName name="_DAT5">#REF!</definedName>
    <definedName name="_DAT5_1">NA()</definedName>
    <definedName name="_DAT5_10">NA()</definedName>
    <definedName name="_DAT5_11">NA()</definedName>
    <definedName name="_DAT5_12">NA()</definedName>
    <definedName name="_DAT5_13">NA()</definedName>
    <definedName name="_DAT5_14">NA()</definedName>
    <definedName name="_DAT5_15">NA()</definedName>
    <definedName name="_DAT5_16">NA()</definedName>
    <definedName name="_DAT5_17">NA()</definedName>
    <definedName name="_DAT5_18">NA()</definedName>
    <definedName name="_DAT5_19">NA()</definedName>
    <definedName name="_DAT5_2">NA()</definedName>
    <definedName name="_DAT5_2_1">NA()</definedName>
    <definedName name="_DAT5_20">NA()</definedName>
    <definedName name="_DAT5_21">NA()</definedName>
    <definedName name="_DAT5_22">NA()</definedName>
    <definedName name="_DAT5_23">NA()</definedName>
    <definedName name="_DAT5_24">NA()</definedName>
    <definedName name="_DAT5_25">NA()</definedName>
    <definedName name="_DAT5_26">NA()</definedName>
    <definedName name="_DAT5_27">NA()</definedName>
    <definedName name="_DAT5_28">NA()</definedName>
    <definedName name="_DAT5_3">#REF!</definedName>
    <definedName name="_DAT5_4">#REF!</definedName>
    <definedName name="_DAT5_5">#REF!</definedName>
    <definedName name="_DAT5_6">#REF!</definedName>
    <definedName name="_DAT5_7">NA()</definedName>
    <definedName name="_DAT5_8">NA()</definedName>
    <definedName name="_DAT5_8_6">#N/A</definedName>
    <definedName name="_DAT5_9">NA()</definedName>
    <definedName name="_DAT6">#REF!</definedName>
    <definedName name="_DAT6_1">NA()</definedName>
    <definedName name="_DAT6_10">NA()</definedName>
    <definedName name="_DAT6_11">NA()</definedName>
    <definedName name="_DAT6_12">NA()</definedName>
    <definedName name="_DAT6_13">NA()</definedName>
    <definedName name="_DAT6_14">NA()</definedName>
    <definedName name="_DAT6_15">NA()</definedName>
    <definedName name="_DAT6_16">NA()</definedName>
    <definedName name="_DAT6_17">NA()</definedName>
    <definedName name="_DAT6_18">NA()</definedName>
    <definedName name="_DAT6_19">NA()</definedName>
    <definedName name="_DAT6_2">NA()</definedName>
    <definedName name="_DAT6_2_1">NA()</definedName>
    <definedName name="_DAT6_20">NA()</definedName>
    <definedName name="_DAT6_21">NA()</definedName>
    <definedName name="_DAT6_22">NA()</definedName>
    <definedName name="_DAT6_23">NA()</definedName>
    <definedName name="_DAT6_24">NA()</definedName>
    <definedName name="_DAT6_25">NA()</definedName>
    <definedName name="_DAT6_26">NA()</definedName>
    <definedName name="_DAT6_27">NA()</definedName>
    <definedName name="_DAT6_28">NA()</definedName>
    <definedName name="_DAT6_3">#REF!</definedName>
    <definedName name="_DAT6_4">#REF!</definedName>
    <definedName name="_DAT6_5">#REF!</definedName>
    <definedName name="_DAT6_6">#REF!</definedName>
    <definedName name="_DAT6_7">NA()</definedName>
    <definedName name="_DAT6_8">NA()</definedName>
    <definedName name="_DAT6_8_6">#N/A</definedName>
    <definedName name="_DAT6_9">NA()</definedName>
    <definedName name="_DAT7">#REF!</definedName>
    <definedName name="_DAT7_1">NA()</definedName>
    <definedName name="_DAT7_10">NA()</definedName>
    <definedName name="_DAT7_11">NA()</definedName>
    <definedName name="_DAT7_12">NA()</definedName>
    <definedName name="_DAT7_13">NA()</definedName>
    <definedName name="_DAT7_14">NA()</definedName>
    <definedName name="_DAT7_15">NA()</definedName>
    <definedName name="_DAT7_16">NA()</definedName>
    <definedName name="_DAT7_17">NA()</definedName>
    <definedName name="_DAT7_18">NA()</definedName>
    <definedName name="_DAT7_19">NA()</definedName>
    <definedName name="_DAT7_2">NA()</definedName>
    <definedName name="_DAT7_2_1">NA()</definedName>
    <definedName name="_DAT7_20">NA()</definedName>
    <definedName name="_DAT7_21">NA()</definedName>
    <definedName name="_DAT7_22">NA()</definedName>
    <definedName name="_DAT7_23">NA()</definedName>
    <definedName name="_DAT7_24">NA()</definedName>
    <definedName name="_DAT7_25">NA()</definedName>
    <definedName name="_DAT7_26">NA()</definedName>
    <definedName name="_DAT7_27">NA()</definedName>
    <definedName name="_DAT7_28">NA()</definedName>
    <definedName name="_DAT7_3">#REF!</definedName>
    <definedName name="_DAT7_4">#REF!</definedName>
    <definedName name="_DAT7_5">#REF!</definedName>
    <definedName name="_DAT7_6">#REF!</definedName>
    <definedName name="_DAT7_7">NA()</definedName>
    <definedName name="_DAT7_8">NA()</definedName>
    <definedName name="_DAT7_8_6">#N/A</definedName>
    <definedName name="_DAT7_9">NA()</definedName>
    <definedName name="_DAT8">#REF!</definedName>
    <definedName name="_DAT8_1">NA()</definedName>
    <definedName name="_DAT8_10">NA()</definedName>
    <definedName name="_DAT8_11">NA()</definedName>
    <definedName name="_DAT8_12">NA()</definedName>
    <definedName name="_DAT8_13">NA()</definedName>
    <definedName name="_DAT8_14">NA()</definedName>
    <definedName name="_DAT8_15">NA()</definedName>
    <definedName name="_DAT8_16">NA()</definedName>
    <definedName name="_DAT8_17">NA()</definedName>
    <definedName name="_DAT8_18">NA()</definedName>
    <definedName name="_DAT8_19">NA()</definedName>
    <definedName name="_DAT8_2">NA()</definedName>
    <definedName name="_DAT8_2_1">NA()</definedName>
    <definedName name="_DAT8_20">NA()</definedName>
    <definedName name="_DAT8_21">NA()</definedName>
    <definedName name="_DAT8_22">NA()</definedName>
    <definedName name="_DAT8_23">NA()</definedName>
    <definedName name="_DAT8_24">NA()</definedName>
    <definedName name="_DAT8_25">NA()</definedName>
    <definedName name="_DAT8_26">NA()</definedName>
    <definedName name="_DAT8_27">NA()</definedName>
    <definedName name="_DAT8_28">NA()</definedName>
    <definedName name="_DAT8_3">#REF!</definedName>
    <definedName name="_DAT8_4">#REF!</definedName>
    <definedName name="_DAT8_5">#REF!</definedName>
    <definedName name="_DAT8_6">#REF!</definedName>
    <definedName name="_DAT8_7">NA()</definedName>
    <definedName name="_DAT8_8">NA()</definedName>
    <definedName name="_DAT8_8_6">#N/A</definedName>
    <definedName name="_DAT8_9">NA()</definedName>
    <definedName name="_DAT9">#REF!</definedName>
    <definedName name="_DAT9_1">NA()</definedName>
    <definedName name="_DAT9_10">NA()</definedName>
    <definedName name="_DAT9_11">NA()</definedName>
    <definedName name="_DAT9_12">NA()</definedName>
    <definedName name="_DAT9_13">NA()</definedName>
    <definedName name="_DAT9_14">NA()</definedName>
    <definedName name="_DAT9_15">NA()</definedName>
    <definedName name="_DAT9_16">NA()</definedName>
    <definedName name="_DAT9_17">NA()</definedName>
    <definedName name="_DAT9_18">NA()</definedName>
    <definedName name="_DAT9_19">NA()</definedName>
    <definedName name="_DAT9_2">NA()</definedName>
    <definedName name="_DAT9_2_1">NA()</definedName>
    <definedName name="_DAT9_20">NA()</definedName>
    <definedName name="_DAT9_21">NA()</definedName>
    <definedName name="_DAT9_22">NA()</definedName>
    <definedName name="_DAT9_23">NA()</definedName>
    <definedName name="_DAT9_24">NA()</definedName>
    <definedName name="_DAT9_25">NA()</definedName>
    <definedName name="_DAT9_26">NA()</definedName>
    <definedName name="_DAT9_27">NA()</definedName>
    <definedName name="_DAT9_28">NA()</definedName>
    <definedName name="_DAT9_3">#REF!</definedName>
    <definedName name="_DAT9_4">#REF!</definedName>
    <definedName name="_DAT9_5">#REF!</definedName>
    <definedName name="_DAT9_6">#REF!</definedName>
    <definedName name="_DAT9_7">NA()</definedName>
    <definedName name="_DAT9_8">NA()</definedName>
    <definedName name="_DAT9_8_6">#N/A</definedName>
    <definedName name="_DAT9_9">NA()</definedName>
    <definedName name="_DD2" localSheetId="6" hidden="1">{#N/A,#N/A,FALSE,"DATA"}</definedName>
    <definedName name="_DD2" hidden="1">{#N/A,#N/A,FALSE,"DATA"}</definedName>
    <definedName name="_Dec2">#REF!</definedName>
    <definedName name="_dep1">#REF!</definedName>
    <definedName name="_DEP11">#REF!</definedName>
    <definedName name="_DEP2">#REF!</definedName>
    <definedName name="_DEP22">#REF!</definedName>
    <definedName name="_Excel_BuiltIn_Print_Area_1">#N/A</definedName>
    <definedName name="_Excel_BuiltIn_Print_Area_1_10">#REF!</definedName>
    <definedName name="_Excel_BuiltIn_Print_Area_2_1">#REF!</definedName>
    <definedName name="_Excel_BuiltIn_Print_Area_2_1_1">#REF!</definedName>
    <definedName name="_Excel_BuiltIn_Print_Area_2_1_1_10">NA()</definedName>
    <definedName name="_Excel_BuiltIn_Print_Area_2_1_1_11">NA()</definedName>
    <definedName name="_Excel_BuiltIn_Print_Area_2_1_1_12">NA()</definedName>
    <definedName name="_Excel_BuiltIn_Print_Area_2_1_1_13">NA()</definedName>
    <definedName name="_Excel_BuiltIn_Print_Area_2_1_1_14">NA()</definedName>
    <definedName name="_Excel_BuiltIn_Print_Area_2_1_1_15">NA()</definedName>
    <definedName name="_Excel_BuiltIn_Print_Area_2_1_1_16">NA()</definedName>
    <definedName name="_Excel_BuiltIn_Print_Area_2_1_1_17">NA()</definedName>
    <definedName name="_Excel_BuiltIn_Print_Area_2_1_1_18">NA()</definedName>
    <definedName name="_Excel_BuiltIn_Print_Area_2_1_1_19">NA()</definedName>
    <definedName name="_Excel_BuiltIn_Print_Area_2_1_1_20">NA()</definedName>
    <definedName name="_Excel_BuiltIn_Print_Area_2_1_1_21">NA()</definedName>
    <definedName name="_Excel_BuiltIn_Print_Area_2_1_1_22">NA()</definedName>
    <definedName name="_Excel_BuiltIn_Print_Area_2_1_1_23">NA()</definedName>
    <definedName name="_Excel_BuiltIn_Print_Area_2_1_1_24">NA()</definedName>
    <definedName name="_Excel_BuiltIn_Print_Area_2_1_1_25">NA()</definedName>
    <definedName name="_Excel_BuiltIn_Print_Area_2_1_1_26">NA()</definedName>
    <definedName name="_Excel_BuiltIn_Print_Area_2_1_1_27">NA()</definedName>
    <definedName name="_Excel_BuiltIn_Print_Area_2_1_1_28">NA()</definedName>
    <definedName name="_Excel_BuiltIn_Print_Area_2_1_1_5">#REF!</definedName>
    <definedName name="_Excel_BuiltIn_Print_Area_2_1_1_9">NA()</definedName>
    <definedName name="_Excel_BuiltIn_Print_Area_2_1_12">#REF!</definedName>
    <definedName name="_Excel_BuiltIn_Print_Area_2_1_12_5">#REF!</definedName>
    <definedName name="_Excel_BuiltIn_Print_Area_2_1_2">#REF!</definedName>
    <definedName name="_Excel_BuiltIn_Print_Area_2_1_3">#REF!</definedName>
    <definedName name="_Excel_BuiltIn_Print_Area_2_1_4">#REF!</definedName>
    <definedName name="_Excel_BuiltIn_Print_Area_2_1_4_1">#REF!</definedName>
    <definedName name="_Excel_BuiltIn_Print_Area_2_1_5">#REF!</definedName>
    <definedName name="_Excel_BuiltIn_Print_Area_2_1_6">#N/A</definedName>
    <definedName name="_Excel_BuiltIn_Print_Area_4_1">#REF!</definedName>
    <definedName name="_Excel_BuiltIn_Print_Area_4_1_1">#REF!</definedName>
    <definedName name="_Excel_BuiltIn_Print_Area_4_1_1_10">NA()</definedName>
    <definedName name="_Excel_BuiltIn_Print_Area_4_1_1_11">NA()</definedName>
    <definedName name="_Excel_BuiltIn_Print_Area_4_1_1_12">NA()</definedName>
    <definedName name="_Excel_BuiltIn_Print_Area_4_1_1_13">NA()</definedName>
    <definedName name="_Excel_BuiltIn_Print_Area_4_1_1_14">NA()</definedName>
    <definedName name="_Excel_BuiltIn_Print_Area_4_1_1_15">NA()</definedName>
    <definedName name="_Excel_BuiltIn_Print_Area_4_1_1_16">NA()</definedName>
    <definedName name="_Excel_BuiltIn_Print_Area_4_1_1_17">NA()</definedName>
    <definedName name="_Excel_BuiltIn_Print_Area_4_1_1_18">NA()</definedName>
    <definedName name="_Excel_BuiltIn_Print_Area_4_1_1_19">NA()</definedName>
    <definedName name="_Excel_BuiltIn_Print_Area_4_1_1_20">NA()</definedName>
    <definedName name="_Excel_BuiltIn_Print_Area_4_1_1_21">NA()</definedName>
    <definedName name="_Excel_BuiltIn_Print_Area_4_1_1_22">NA()</definedName>
    <definedName name="_Excel_BuiltIn_Print_Area_4_1_1_23">NA()</definedName>
    <definedName name="_Excel_BuiltIn_Print_Area_4_1_1_24">NA()</definedName>
    <definedName name="_Excel_BuiltIn_Print_Area_4_1_1_25">NA()</definedName>
    <definedName name="_Excel_BuiltIn_Print_Area_4_1_1_26">NA()</definedName>
    <definedName name="_Excel_BuiltIn_Print_Area_4_1_1_27">NA()</definedName>
    <definedName name="_Excel_BuiltIn_Print_Area_4_1_1_28">NA()</definedName>
    <definedName name="_Excel_BuiltIn_Print_Area_4_1_1_5">#REF!</definedName>
    <definedName name="_Excel_BuiltIn_Print_Area_4_1_1_9">NA()</definedName>
    <definedName name="_Excel_BuiltIn_Print_Area_4_1_12">#REF!</definedName>
    <definedName name="_Excel_BuiltIn_Print_Area_4_1_12_5">#REF!</definedName>
    <definedName name="_Excel_BuiltIn_Print_Area_4_1_2">#REF!</definedName>
    <definedName name="_Excel_BuiltIn_Print_Area_4_1_3">#REF!</definedName>
    <definedName name="_Excel_BuiltIn_Print_Area_4_1_4">#REF!</definedName>
    <definedName name="_Excel_BuiltIn_Print_Area_4_1_4_1">#REF!</definedName>
    <definedName name="_Excel_BuiltIn_Print_Area_4_1_5">#REF!</definedName>
    <definedName name="_Excel_BuiltIn_Print_Area_4_1_6">#N/A</definedName>
    <definedName name="_f">#REF!</definedName>
    <definedName name="_F1" localSheetId="6" hidden="1">{"'Sheet1'!$L$16"}</definedName>
    <definedName name="_F1" hidden="1">{"'Sheet1'!$L$16"}</definedName>
    <definedName name="_f5" localSheetId="6" hidden="1">{"'Sheet1'!$L$16"}</definedName>
    <definedName name="_f5" hidden="1">{"'Sheet1'!$L$16"}</definedName>
    <definedName name="_FAC1">#REF!</definedName>
    <definedName name="_FAC2">#REF!</definedName>
    <definedName name="_ff3" localSheetId="6" hidden="1">{#N/A,#N/A,FALSE,"DATA"}</definedName>
    <definedName name="_ff3" hidden="1">{#N/A,#N/A,FALSE,"DATA"}</definedName>
    <definedName name="_Fill" hidden="1">#REF!</definedName>
    <definedName name="_Fill_mtr" hidden="1">#REF!</definedName>
    <definedName name="_Fill1" hidden="1">#REF!</definedName>
    <definedName name="_Fillx">#REF!</definedName>
    <definedName name="_xlnm._FilterDatabase" localSheetId="5" hidden="1">'Data Co.op'!$A$1:$W$3452</definedName>
    <definedName name="_xlnm._FilterDatabase" localSheetId="8" hidden="1">'Ds Co.opfood'!$B$1:$E$57</definedName>
    <definedName name="_xlnm._FilterDatabase" localSheetId="0" hidden="1">MT!$A$1:$G$679</definedName>
    <definedName name="_xlnm._FilterDatabase" localSheetId="2" hidden="1">'MT-Tracking'!$A$6:$AX$4471</definedName>
    <definedName name="_xlnm._FilterDatabase" localSheetId="4" hidden="1">'MT-Tracking Co.op'!$A$6:$AY$406</definedName>
    <definedName name="_xlnm._FilterDatabase" localSheetId="6" hidden="1">Target!$A$3:$Q$569</definedName>
    <definedName name="_xlnm._FilterDatabase" hidden="1">#REF!</definedName>
    <definedName name="_G1" localSheetId="6" hidden="1">{#N/A,#N/A,FALSE,"DATA"}</definedName>
    <definedName name="_G1" hidden="1">{#N/A,#N/A,FALSE,"DATA"}</definedName>
    <definedName name="_G11" localSheetId="6" hidden="1">{#N/A,#N/A,FALSE,"DATA"}</definedName>
    <definedName name="_G11" hidden="1">{#N/A,#N/A,FALSE,"DATA"}</definedName>
    <definedName name="_G2" localSheetId="6" hidden="1">{#N/A,#N/A,FALSE,"DATA"}</definedName>
    <definedName name="_G2" hidden="1">{#N/A,#N/A,FALSE,"DATA"}</definedName>
    <definedName name="_GIA1">#REF!</definedName>
    <definedName name="_Goi8" localSheetId="6" hidden="1">{"'Sheet1'!$L$16"}</definedName>
    <definedName name="_Goi8" hidden="1">{"'Sheet1'!$L$16"}</definedName>
    <definedName name="_GOTO_N1_">#REF!</definedName>
    <definedName name="_HAT1">#REF!</definedName>
    <definedName name="_HAT10">#REF!</definedName>
    <definedName name="_HAT11">#REF!</definedName>
    <definedName name="_HAT12">#REF!</definedName>
    <definedName name="_HAT13">#REF!</definedName>
    <definedName name="_HAT14">#REF!</definedName>
    <definedName name="_HAT15">#REF!</definedName>
    <definedName name="_HAT2">#REF!</definedName>
    <definedName name="_HAT3">#REF!</definedName>
    <definedName name="_HAT4">#REF!</definedName>
    <definedName name="_HAT5">#REF!</definedName>
    <definedName name="_HAT6">#REF!</definedName>
    <definedName name="_HAT7">#REF!</definedName>
    <definedName name="_HAT8">#REF!</definedName>
    <definedName name="_HAT9">#REF!</definedName>
    <definedName name="_HDG2">#REF!</definedName>
    <definedName name="_HKQ2">#REF!</definedName>
    <definedName name="_HKQ2_1">NA()</definedName>
    <definedName name="_HKQ2_10">NA()</definedName>
    <definedName name="_HKQ2_11">NA()</definedName>
    <definedName name="_HKQ2_12">NA()</definedName>
    <definedName name="_HKQ2_13">NA()</definedName>
    <definedName name="_HKQ2_14">NA()</definedName>
    <definedName name="_HKQ2_15">NA()</definedName>
    <definedName name="_HKQ2_16">NA()</definedName>
    <definedName name="_HKQ2_17">NA()</definedName>
    <definedName name="_HKQ2_18">NA()</definedName>
    <definedName name="_HKQ2_19">NA()</definedName>
    <definedName name="_HKQ2_2">NA()</definedName>
    <definedName name="_HKQ2_2_1">NA()</definedName>
    <definedName name="_HKQ2_20">NA()</definedName>
    <definedName name="_HKQ2_21">NA()</definedName>
    <definedName name="_HKQ2_22">NA()</definedName>
    <definedName name="_HKQ2_23">NA()</definedName>
    <definedName name="_HKQ2_24">NA()</definedName>
    <definedName name="_HKQ2_25">NA()</definedName>
    <definedName name="_HKQ2_26">NA()</definedName>
    <definedName name="_HKQ2_27">NA()</definedName>
    <definedName name="_HKQ2_28">NA()</definedName>
    <definedName name="_HKQ2_3">#REF!</definedName>
    <definedName name="_HKQ2_4">#REF!</definedName>
    <definedName name="_HKQ2_5">#REF!</definedName>
    <definedName name="_HKQ2_6">#REF!</definedName>
    <definedName name="_HKQ2_7">NA()</definedName>
    <definedName name="_HKQ2_8">NA()</definedName>
    <definedName name="_HKQ2_8_6">#N/A</definedName>
    <definedName name="_HKQ2_9">NA()</definedName>
    <definedName name="_hpp04">#REF!</definedName>
    <definedName name="_hpp05">#REF!</definedName>
    <definedName name="_hpp10">#REF!</definedName>
    <definedName name="_hpp11">#REF!</definedName>
    <definedName name="_hpp1203">#REF!</definedName>
    <definedName name="_huy1" localSheetId="6" hidden="1">{"'Sheet1'!$L$16"}</definedName>
    <definedName name="_huy1" hidden="1">{"'Sheet1'!$L$16"}</definedName>
    <definedName name="_i7">#REF!</definedName>
    <definedName name="_INS2128">#REF!</definedName>
    <definedName name="_INS2933">#REF!</definedName>
    <definedName name="_Inv2">#REF!</definedName>
    <definedName name="_ISP1">#REF!</definedName>
    <definedName name="_ISP2">#REF!</definedName>
    <definedName name="_ISP3">#REF!</definedName>
    <definedName name="_IV65555">#REF!</definedName>
    <definedName name="_IV65999">#REF!</definedName>
    <definedName name="_IV66000">#REF!</definedName>
    <definedName name="_IV69999">#REF!</definedName>
    <definedName name="_IV99999">#REF!</definedName>
    <definedName name="_jul03">#REF!</definedName>
    <definedName name="_JUM1">#REF!</definedName>
    <definedName name="_JUM10">#REF!</definedName>
    <definedName name="_JUM11">#REF!</definedName>
    <definedName name="_JUM12">#REF!</definedName>
    <definedName name="_JUM13">#REF!</definedName>
    <definedName name="_JUM14">#REF!</definedName>
    <definedName name="_JUM15">#REF!</definedName>
    <definedName name="_JUM2">#REF!</definedName>
    <definedName name="_JUM3">#REF!</definedName>
    <definedName name="_JUM4">#REF!</definedName>
    <definedName name="_JUM5">#REF!</definedName>
    <definedName name="_JUM6">#REF!</definedName>
    <definedName name="_JUM7">#REF!</definedName>
    <definedName name="_JUM8">#REF!</definedName>
    <definedName name="_JUM9">#REF!</definedName>
    <definedName name="_jun03">#REF!</definedName>
    <definedName name="_KBC1724">#REF!</definedName>
    <definedName name="_KBC18">#REF!</definedName>
    <definedName name="_KBC2532">#REF!</definedName>
    <definedName name="_KBC3339">#REF!</definedName>
    <definedName name="_KBC3740">#REF!</definedName>
    <definedName name="_KBC916">#REF!</definedName>
    <definedName name="_KE8" hidden="1">#REF!</definedName>
    <definedName name="_key_1" hidden="1">#REF!</definedName>
    <definedName name="_Key1" hidden="1">#REF!</definedName>
    <definedName name="_key1_mtr" hidden="1">#REF!</definedName>
    <definedName name="_key11" hidden="1">#REF!</definedName>
    <definedName name="_key12" hidden="1">#REF!</definedName>
    <definedName name="_KEY123" hidden="1">#REF!</definedName>
    <definedName name="_Key2" hidden="1">#REF!</definedName>
    <definedName name="_Key2_mtr" hidden="1">#REF!</definedName>
    <definedName name="_KEY3" hidden="1">#REF!</definedName>
    <definedName name="_KEY4" hidden="1">#REF!</definedName>
    <definedName name="_KEY5" hidden="1">#REF!</definedName>
    <definedName name="_KEY6" hidden="1">#REF!</definedName>
    <definedName name="_KEY7" hidden="1">#REF!</definedName>
    <definedName name="_key8" hidden="1">#REF!</definedName>
    <definedName name="_KEY90" hidden="1">#REF!</definedName>
    <definedName name="_KMT1">#REF!</definedName>
    <definedName name="_KMT1_10">NA()</definedName>
    <definedName name="_KMT1_11">NA()</definedName>
    <definedName name="_KMT1_12">NA()</definedName>
    <definedName name="_KMT1_13">NA()</definedName>
    <definedName name="_KMT1_14">NA()</definedName>
    <definedName name="_KMT1_15">NA()</definedName>
    <definedName name="_KMT1_16">NA()</definedName>
    <definedName name="_KMT1_17">NA()</definedName>
    <definedName name="_KMT1_18">NA()</definedName>
    <definedName name="_KMT1_19">NA()</definedName>
    <definedName name="_KMT1_2">NA()</definedName>
    <definedName name="_KMT1_20">NA()</definedName>
    <definedName name="_KMT1_21">NA()</definedName>
    <definedName name="_KMT1_22">NA()</definedName>
    <definedName name="_KMT1_23">NA()</definedName>
    <definedName name="_KMT1_24">NA()</definedName>
    <definedName name="_KMT1_25">NA()</definedName>
    <definedName name="_KMT1_26">NA()</definedName>
    <definedName name="_KMT1_27">NA()</definedName>
    <definedName name="_KMT1_28">NA()</definedName>
    <definedName name="_KMT1_3">#REF!</definedName>
    <definedName name="_KMT1_4">#REF!</definedName>
    <definedName name="_KMT1_5">#REF!</definedName>
    <definedName name="_KMT1_6">#REF!</definedName>
    <definedName name="_KMT1_7">NA()</definedName>
    <definedName name="_KMT1_8">NA()</definedName>
    <definedName name="_KMT1_8_6">#N/A</definedName>
    <definedName name="_KMT1_9">NA()</definedName>
    <definedName name="_KMT11">#REF!</definedName>
    <definedName name="_KMT11_12">#REF!</definedName>
    <definedName name="_KMT11_12_5">#REF!</definedName>
    <definedName name="_KMT11_2">#REF!</definedName>
    <definedName name="_KMT11_3">#REF!</definedName>
    <definedName name="_KMT11_4">#REF!</definedName>
    <definedName name="_KMT11_5">#REF!</definedName>
    <definedName name="_KMT11_6">#N/A</definedName>
    <definedName name="_KMT12">#REF!</definedName>
    <definedName name="_KMT12_12">#REF!</definedName>
    <definedName name="_KMT12_12_5">#REF!</definedName>
    <definedName name="_KMT12_2">#REF!</definedName>
    <definedName name="_KMT12_3">#REF!</definedName>
    <definedName name="_KMT12_4">#REF!</definedName>
    <definedName name="_KMT12_5">#REF!</definedName>
    <definedName name="_KMT12_6">#N/A</definedName>
    <definedName name="_KMT13">#REF!</definedName>
    <definedName name="_KMT13_12">#REF!</definedName>
    <definedName name="_KMT13_12_5">#REF!</definedName>
    <definedName name="_KMT13_2">#REF!</definedName>
    <definedName name="_KMT13_3">#REF!</definedName>
    <definedName name="_KMT13_4">#REF!</definedName>
    <definedName name="_KMT13_5">#REF!</definedName>
    <definedName name="_KMT13_6">#N/A</definedName>
    <definedName name="_KMT14">#REF!</definedName>
    <definedName name="_KMT14_2">NA()</definedName>
    <definedName name="_KMT14_6">#N/A</definedName>
    <definedName name="_KMT15">#REF!</definedName>
    <definedName name="_KMT15_10">NA()</definedName>
    <definedName name="_KMT15_11">NA()</definedName>
    <definedName name="_KMT15_12">NA()</definedName>
    <definedName name="_KMT15_13">NA()</definedName>
    <definedName name="_KMT15_14">NA()</definedName>
    <definedName name="_KMT15_15">NA()</definedName>
    <definedName name="_KMT15_16">NA()</definedName>
    <definedName name="_KMT15_17">NA()</definedName>
    <definedName name="_KMT15_18">NA()</definedName>
    <definedName name="_KMT15_19">NA()</definedName>
    <definedName name="_KMT15_2">NA()</definedName>
    <definedName name="_KMT15_20">NA()</definedName>
    <definedName name="_KMT15_21">NA()</definedName>
    <definedName name="_KMT15_22">NA()</definedName>
    <definedName name="_KMT15_23">NA()</definedName>
    <definedName name="_KMT15_24">NA()</definedName>
    <definedName name="_KMT15_25">NA()</definedName>
    <definedName name="_KMT15_26">NA()</definedName>
    <definedName name="_KMT15_27">NA()</definedName>
    <definedName name="_KMT15_28">NA()</definedName>
    <definedName name="_KMT15_3">#REF!</definedName>
    <definedName name="_KMT15_4">#REF!</definedName>
    <definedName name="_KMT15_5">#REF!</definedName>
    <definedName name="_KMT15_6">#REF!</definedName>
    <definedName name="_KMT15_7">NA()</definedName>
    <definedName name="_KMT15_8">NA()</definedName>
    <definedName name="_KMT15_8_6">#N/A</definedName>
    <definedName name="_KMT15_9">NA()</definedName>
    <definedName name="_KMT16">#REF!</definedName>
    <definedName name="_KMT16_10">NA()</definedName>
    <definedName name="_KMT16_11">NA()</definedName>
    <definedName name="_KMT16_12">NA()</definedName>
    <definedName name="_KMT16_13">NA()</definedName>
    <definedName name="_KMT16_14">NA()</definedName>
    <definedName name="_KMT16_15">NA()</definedName>
    <definedName name="_KMT16_16">NA()</definedName>
    <definedName name="_KMT16_17">NA()</definedName>
    <definedName name="_KMT16_18">NA()</definedName>
    <definedName name="_KMT16_19">NA()</definedName>
    <definedName name="_KMT16_2">NA()</definedName>
    <definedName name="_KMT16_20">NA()</definedName>
    <definedName name="_KMT16_21">NA()</definedName>
    <definedName name="_KMT16_22">NA()</definedName>
    <definedName name="_KMT16_23">NA()</definedName>
    <definedName name="_KMT16_24">NA()</definedName>
    <definedName name="_KMT16_25">NA()</definedName>
    <definedName name="_KMT16_26">NA()</definedName>
    <definedName name="_KMT16_27">NA()</definedName>
    <definedName name="_KMT16_28">NA()</definedName>
    <definedName name="_KMT16_3">#REF!</definedName>
    <definedName name="_KMT16_4">#REF!</definedName>
    <definedName name="_KMT16_5">#REF!</definedName>
    <definedName name="_KMT16_6">#REF!</definedName>
    <definedName name="_KMT16_7">NA()</definedName>
    <definedName name="_KMT16_8">NA()</definedName>
    <definedName name="_KMT16_8_6">#N/A</definedName>
    <definedName name="_KMT16_9">NA()</definedName>
    <definedName name="_KMT17">#REF!</definedName>
    <definedName name="_KMT17_2">NA()</definedName>
    <definedName name="_KMT17_6">#N/A</definedName>
    <definedName name="_KMT18">#REF!</definedName>
    <definedName name="_KMT18_10">NA()</definedName>
    <definedName name="_KMT18_11">NA()</definedName>
    <definedName name="_KMT18_12">NA()</definedName>
    <definedName name="_KMT18_13">NA()</definedName>
    <definedName name="_KMT18_14">NA()</definedName>
    <definedName name="_KMT18_15">NA()</definedName>
    <definedName name="_KMT18_16">NA()</definedName>
    <definedName name="_KMT18_17">NA()</definedName>
    <definedName name="_KMT18_18">NA()</definedName>
    <definedName name="_KMT18_19">NA()</definedName>
    <definedName name="_KMT18_2">NA()</definedName>
    <definedName name="_KMT18_20">NA()</definedName>
    <definedName name="_KMT18_21">NA()</definedName>
    <definedName name="_KMT18_22">NA()</definedName>
    <definedName name="_KMT18_23">NA()</definedName>
    <definedName name="_KMT18_24">NA()</definedName>
    <definedName name="_KMT18_25">NA()</definedName>
    <definedName name="_KMT18_26">NA()</definedName>
    <definedName name="_KMT18_27">NA()</definedName>
    <definedName name="_KMT18_28">NA()</definedName>
    <definedName name="_KMT18_3">#REF!</definedName>
    <definedName name="_KMT18_4">#REF!</definedName>
    <definedName name="_KMT18_5">#REF!</definedName>
    <definedName name="_KMT18_6">#REF!</definedName>
    <definedName name="_KMT18_7">NA()</definedName>
    <definedName name="_KMT18_8">NA()</definedName>
    <definedName name="_KMT18_8_6">#N/A</definedName>
    <definedName name="_KMT18_9">NA()</definedName>
    <definedName name="_KMT19">#REF!</definedName>
    <definedName name="_KMT19_12">#REF!</definedName>
    <definedName name="_KMT19_12_5">#REF!</definedName>
    <definedName name="_KMT19_2">#REF!</definedName>
    <definedName name="_KMT19_3">#REF!</definedName>
    <definedName name="_KMT19_4">#REF!</definedName>
    <definedName name="_KMT19_5">#REF!</definedName>
    <definedName name="_KMT19_6">#N/A</definedName>
    <definedName name="_KMT2">#REF!</definedName>
    <definedName name="_KMT2_10">NA()</definedName>
    <definedName name="_KMT2_11">NA()</definedName>
    <definedName name="_KMT2_12">NA()</definedName>
    <definedName name="_KMT2_13">NA()</definedName>
    <definedName name="_KMT2_14">NA()</definedName>
    <definedName name="_KMT2_15">NA()</definedName>
    <definedName name="_KMT2_16">NA()</definedName>
    <definedName name="_KMT2_17">NA()</definedName>
    <definedName name="_KMT2_18">NA()</definedName>
    <definedName name="_KMT2_19">NA()</definedName>
    <definedName name="_KMT2_2">NA()</definedName>
    <definedName name="_KMT2_20">NA()</definedName>
    <definedName name="_KMT2_21">NA()</definedName>
    <definedName name="_KMT2_22">NA()</definedName>
    <definedName name="_KMT2_23">NA()</definedName>
    <definedName name="_KMT2_24">NA()</definedName>
    <definedName name="_KMT2_25">NA()</definedName>
    <definedName name="_KMT2_26">NA()</definedName>
    <definedName name="_KMT2_27">NA()</definedName>
    <definedName name="_KMT2_28">NA()</definedName>
    <definedName name="_KMT2_3">#REF!</definedName>
    <definedName name="_KMT2_4">#REF!</definedName>
    <definedName name="_KMT2_5">#REF!</definedName>
    <definedName name="_KMT2_6">#REF!</definedName>
    <definedName name="_KMT2_7">NA()</definedName>
    <definedName name="_KMT2_8">NA()</definedName>
    <definedName name="_KMT2_8_6">#N/A</definedName>
    <definedName name="_KMT2_9">NA()</definedName>
    <definedName name="_KMT3">#REF!</definedName>
    <definedName name="_KMT3_10">NA()</definedName>
    <definedName name="_KMT3_11">NA()</definedName>
    <definedName name="_KMT3_12">NA()</definedName>
    <definedName name="_KMT3_13">NA()</definedName>
    <definedName name="_KMT3_14">NA()</definedName>
    <definedName name="_KMT3_15">NA()</definedName>
    <definedName name="_KMT3_16">NA()</definedName>
    <definedName name="_KMT3_17">NA()</definedName>
    <definedName name="_KMT3_18">NA()</definedName>
    <definedName name="_KMT3_19">NA()</definedName>
    <definedName name="_KMT3_2">NA()</definedName>
    <definedName name="_KMT3_20">NA()</definedName>
    <definedName name="_KMT3_21">NA()</definedName>
    <definedName name="_KMT3_22">NA()</definedName>
    <definedName name="_KMT3_23">NA()</definedName>
    <definedName name="_KMT3_24">NA()</definedName>
    <definedName name="_KMT3_25">NA()</definedName>
    <definedName name="_KMT3_26">NA()</definedName>
    <definedName name="_KMT3_27">NA()</definedName>
    <definedName name="_KMT3_28">NA()</definedName>
    <definedName name="_KMT3_3">#REF!</definedName>
    <definedName name="_KMT3_4">#REF!</definedName>
    <definedName name="_KMT3_5">#REF!</definedName>
    <definedName name="_KMT3_6">#REF!</definedName>
    <definedName name="_KMT3_7">NA()</definedName>
    <definedName name="_KMT3_8">NA()</definedName>
    <definedName name="_KMT3_8_6">#N/A</definedName>
    <definedName name="_KMT3_9">NA()</definedName>
    <definedName name="_KMT4">#REF!</definedName>
    <definedName name="_KMT4_10">NA()</definedName>
    <definedName name="_KMT4_11">NA()</definedName>
    <definedName name="_KMT4_12">NA()</definedName>
    <definedName name="_KMT4_13">NA()</definedName>
    <definedName name="_KMT4_14">NA()</definedName>
    <definedName name="_KMT4_15">NA()</definedName>
    <definedName name="_KMT4_16">NA()</definedName>
    <definedName name="_KMT4_17">NA()</definedName>
    <definedName name="_KMT4_18">NA()</definedName>
    <definedName name="_KMT4_19">NA()</definedName>
    <definedName name="_KMT4_2">NA()</definedName>
    <definedName name="_KMT4_20">NA()</definedName>
    <definedName name="_KMT4_21">NA()</definedName>
    <definedName name="_KMT4_22">NA()</definedName>
    <definedName name="_KMT4_23">NA()</definedName>
    <definedName name="_KMT4_24">NA()</definedName>
    <definedName name="_KMT4_25">NA()</definedName>
    <definedName name="_KMT4_26">NA()</definedName>
    <definedName name="_KMT4_27">NA()</definedName>
    <definedName name="_KMT4_28">NA()</definedName>
    <definedName name="_KMT4_3">#REF!</definedName>
    <definedName name="_KMT4_4">#REF!</definedName>
    <definedName name="_KMT4_5">#REF!</definedName>
    <definedName name="_KMT4_6">#REF!</definedName>
    <definedName name="_KMT4_7">NA()</definedName>
    <definedName name="_KMT4_8">NA()</definedName>
    <definedName name="_KMT4_8_6">#N/A</definedName>
    <definedName name="_KMT4_9">NA()</definedName>
    <definedName name="_KMT5">#REF!</definedName>
    <definedName name="_KMT5_10">NA()</definedName>
    <definedName name="_KMT5_11">NA()</definedName>
    <definedName name="_KMT5_12">NA()</definedName>
    <definedName name="_KMT5_13">NA()</definedName>
    <definedName name="_KMT5_14">NA()</definedName>
    <definedName name="_KMT5_15">NA()</definedName>
    <definedName name="_KMT5_16">NA()</definedName>
    <definedName name="_KMT5_17">NA()</definedName>
    <definedName name="_KMT5_18">NA()</definedName>
    <definedName name="_KMT5_19">NA()</definedName>
    <definedName name="_KMT5_2">NA()</definedName>
    <definedName name="_KMT5_20">NA()</definedName>
    <definedName name="_KMT5_21">NA()</definedName>
    <definedName name="_KMT5_22">NA()</definedName>
    <definedName name="_KMT5_23">NA()</definedName>
    <definedName name="_KMT5_24">NA()</definedName>
    <definedName name="_KMT5_25">NA()</definedName>
    <definedName name="_KMT5_26">NA()</definedName>
    <definedName name="_KMT5_27">NA()</definedName>
    <definedName name="_KMT5_28">NA()</definedName>
    <definedName name="_KMT5_3">#REF!</definedName>
    <definedName name="_KMT5_4">#REF!</definedName>
    <definedName name="_KMT5_5">#REF!</definedName>
    <definedName name="_KMT5_6">#REF!</definedName>
    <definedName name="_KMT5_7">NA()</definedName>
    <definedName name="_KMT5_8">NA()</definedName>
    <definedName name="_KMT5_8_6">#N/A</definedName>
    <definedName name="_KMT5_9">NA()</definedName>
    <definedName name="_KMT6">#REF!</definedName>
    <definedName name="_KMT6_2">NA()</definedName>
    <definedName name="_KMT6_6">#N/A</definedName>
    <definedName name="_KMT7">#REF!</definedName>
    <definedName name="_KMT7_10">NA()</definedName>
    <definedName name="_KMT7_11">NA()</definedName>
    <definedName name="_KMT7_12">NA()</definedName>
    <definedName name="_KMT7_13">NA()</definedName>
    <definedName name="_KMT7_14">NA()</definedName>
    <definedName name="_KMT7_15">NA()</definedName>
    <definedName name="_KMT7_16">NA()</definedName>
    <definedName name="_KMT7_17">NA()</definedName>
    <definedName name="_KMT7_18">NA()</definedName>
    <definedName name="_KMT7_19">NA()</definedName>
    <definedName name="_KMT7_2">NA()</definedName>
    <definedName name="_KMT7_20">NA()</definedName>
    <definedName name="_KMT7_21">NA()</definedName>
    <definedName name="_KMT7_22">NA()</definedName>
    <definedName name="_KMT7_23">NA()</definedName>
    <definedName name="_KMT7_24">NA()</definedName>
    <definedName name="_KMT7_25">NA()</definedName>
    <definedName name="_KMT7_26">NA()</definedName>
    <definedName name="_KMT7_27">NA()</definedName>
    <definedName name="_KMT7_28">NA()</definedName>
    <definedName name="_KMT7_3">#REF!</definedName>
    <definedName name="_KMT7_4">#REF!</definedName>
    <definedName name="_KMT7_5">#REF!</definedName>
    <definedName name="_KMT7_6">#REF!</definedName>
    <definedName name="_KMT7_7">NA()</definedName>
    <definedName name="_KMT7_8">NA()</definedName>
    <definedName name="_KMT7_8_6">#N/A</definedName>
    <definedName name="_KMT7_9">NA()</definedName>
    <definedName name="_KMT8">#REF!</definedName>
    <definedName name="_KMT8_12">#REF!</definedName>
    <definedName name="_KMT8_12_5">#REF!</definedName>
    <definedName name="_KMT8_2">#REF!</definedName>
    <definedName name="_KMT8_3">#REF!</definedName>
    <definedName name="_KMT8_4">#REF!</definedName>
    <definedName name="_KMT8_5">#REF!</definedName>
    <definedName name="_KMT8_6">#N/A</definedName>
    <definedName name="_KMT9">#REF!</definedName>
    <definedName name="_KMT9_2">NA()</definedName>
    <definedName name="_KMT9_6">#N/A</definedName>
    <definedName name="_kok1">"#N/A"</definedName>
    <definedName name="_kok101">"#N/A"</definedName>
    <definedName name="_kok102">"#N/A"</definedName>
    <definedName name="_kok103">"#N/A"</definedName>
    <definedName name="_kok104">"#N/A"</definedName>
    <definedName name="_kok105">"#N/A"</definedName>
    <definedName name="_kok106">"#N/A"</definedName>
    <definedName name="_kok107">"#N/A"</definedName>
    <definedName name="_kok108">"#N/A"</definedName>
    <definedName name="_kok109">"#N/A"</definedName>
    <definedName name="_kok110">"#N/A"</definedName>
    <definedName name="_kok4">"#N/A"</definedName>
    <definedName name="_kok5">"#N/A"</definedName>
    <definedName name="_kok6">"#N/A"</definedName>
    <definedName name="_kok7">"#N/A"</definedName>
    <definedName name="_kok8">"#N/A"</definedName>
    <definedName name="_kok9">"#N/A"</definedName>
    <definedName name="_LAM1">#REF!</definedName>
    <definedName name="_LAM10">#REF!</definedName>
    <definedName name="_LAM11">#REF!</definedName>
    <definedName name="_LAM12">#REF!</definedName>
    <definedName name="_LAM13">#REF!</definedName>
    <definedName name="_LAM14">#REF!</definedName>
    <definedName name="_LAM15">#REF!</definedName>
    <definedName name="_LAM16">#REF!</definedName>
    <definedName name="_LAM2">#REF!</definedName>
    <definedName name="_LAM3">#REF!</definedName>
    <definedName name="_LAM4">#REF!</definedName>
    <definedName name="_LAM5">#REF!</definedName>
    <definedName name="_LAM6">#REF!</definedName>
    <definedName name="_LAM7">#REF!</definedName>
    <definedName name="_LAM8">#REF!</definedName>
    <definedName name="_LAM9">#REF!</definedName>
    <definedName name="_LIA01">#REF!</definedName>
    <definedName name="_LIA1">#REF!</definedName>
    <definedName name="_LIA2">#REF!</definedName>
    <definedName name="_LL1714">#REF!</definedName>
    <definedName name="_loc1">#REF!</definedName>
    <definedName name="_loc2">#REF!</definedName>
    <definedName name="_mar03">#REF!</definedName>
    <definedName name="_mei03">#REF!</definedName>
    <definedName name="_mm02">"$#REF!.#REF!#REF!"</definedName>
    <definedName name="_mm02_3">"$#REF!.#REF!#REF!"</definedName>
    <definedName name="_mm2">"$#REF!.#REF!#REF!"</definedName>
    <definedName name="_mm2_3">"$#REF!.#REF!#REF!"</definedName>
    <definedName name="_MP2">#REF!</definedName>
    <definedName name="_MR01">#REF!</definedName>
    <definedName name="_MR02">#REF!</definedName>
    <definedName name="_MR03">#REF!</definedName>
    <definedName name="_MR04">#REF!</definedName>
    <definedName name="_MR05">#REF!</definedName>
    <definedName name="_MR06">#REF!</definedName>
    <definedName name="_MR07">#REF!</definedName>
    <definedName name="_MR08">#REF!</definedName>
    <definedName name="_MR10">#REF!</definedName>
    <definedName name="_MR11">#REF!</definedName>
    <definedName name="_MR12">#REF!</definedName>
    <definedName name="_MR13">#REF!</definedName>
    <definedName name="_MR14">#REF!</definedName>
    <definedName name="_MR15">#REF!</definedName>
    <definedName name="_MR16">#REF!</definedName>
    <definedName name="_MR17">#REF!</definedName>
    <definedName name="_MR18">#REF!</definedName>
    <definedName name="_MR19">#REF!</definedName>
    <definedName name="_MR20">#REF!</definedName>
    <definedName name="_MR21">#REF!</definedName>
    <definedName name="_MR22">#REF!</definedName>
    <definedName name="_MR23">#REF!</definedName>
    <definedName name="_MR24">#REF!</definedName>
    <definedName name="_MR25">#REF!</definedName>
    <definedName name="_n.kl" hidden="1">#REF!</definedName>
    <definedName name="_NDS1">#REF!</definedName>
    <definedName name="_NDS10">#REF!</definedName>
    <definedName name="_NDS11">#REF!</definedName>
    <definedName name="_NDS12">#REF!</definedName>
    <definedName name="_NDS2">#REF!</definedName>
    <definedName name="_NDS3">#REF!</definedName>
    <definedName name="_NDS4">#REF!</definedName>
    <definedName name="_NDS5">#REF!</definedName>
    <definedName name="_NDS6">#REF!</definedName>
    <definedName name="_NDS7">#REF!</definedName>
    <definedName name="_NDS8">#REF!</definedName>
    <definedName name="_NDS9">#REF!</definedName>
    <definedName name="_NET2">#REF!</definedName>
    <definedName name="_No21">#REF!</definedName>
    <definedName name="_NOD1">#REF!</definedName>
    <definedName name="_NOM10">#REF!</definedName>
    <definedName name="_NOM11">#REF!</definedName>
    <definedName name="_NOM13">#REF!</definedName>
    <definedName name="_NOM14">#REF!</definedName>
    <definedName name="_NOM15">#REF!</definedName>
    <definedName name="_NOM16">#REF!</definedName>
    <definedName name="_NOM17">#REF!</definedName>
    <definedName name="_NOM4">#REF!</definedName>
    <definedName name="_NOM5">#REF!</definedName>
    <definedName name="_NOM7">#REF!</definedName>
    <definedName name="_NOM8">#REF!</definedName>
    <definedName name="_NOM9">#REF!</definedName>
    <definedName name="_Not21">#REF!</definedName>
    <definedName name="_NPW1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NPW10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NPW11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NPW2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NPW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NPW4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NPW5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NPW6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NPW7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NPW8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NPW9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NSO2" localSheetId="6" hidden="1">{"'Sheet1'!$L$16"}</definedName>
    <definedName name="_NSO2" hidden="1">{"'Sheet1'!$L$16"}</definedName>
    <definedName name="_NSO2_1" localSheetId="6" hidden="1">{"'Sheet1'!$L$16"}</definedName>
    <definedName name="_NSO2_1" hidden="1">{"'Sheet1'!$L$16"}</definedName>
    <definedName name="_NSO2_2" localSheetId="6" hidden="1">{"'Sheet1'!$L$16"}</definedName>
    <definedName name="_NSO2_2" hidden="1">{"'Sheet1'!$L$16"}</definedName>
    <definedName name="_NSO2_3" localSheetId="6" hidden="1">{"'Sheet1'!$L$16"}</definedName>
    <definedName name="_NSO2_3" hidden="1">{"'Sheet1'!$L$16"}</definedName>
    <definedName name="_o9" hidden="1">#REF!</definedName>
    <definedName name="_Order1" hidden="1">255</definedName>
    <definedName name="_Order2" hidden="1">0</definedName>
    <definedName name="_OSP1">#REF!</definedName>
    <definedName name="_OSP2">#REF!</definedName>
    <definedName name="_p">"$#REF!.#REF!#REF!"</definedName>
    <definedName name="_p_3">"$#REF!.#REF!#REF!"</definedName>
    <definedName name="_P1">#REF!</definedName>
    <definedName name="_P2">#REF!</definedName>
    <definedName name="_p23">#REF!</definedName>
    <definedName name="_P28" hidden="1">12</definedName>
    <definedName name="_P3" hidden="1">15</definedName>
    <definedName name="_Parse_In" hidden="1">#REF!</definedName>
    <definedName name="_Parse_Out" hidden="1">#REF!</definedName>
    <definedName name="_PL1">"$#REF!.#REF!#REF!"</definedName>
    <definedName name="_PL1_3">"$#REF!.#REF!#REF!"</definedName>
    <definedName name="_PL2">"$#REF!.#REF!#REF!"</definedName>
    <definedName name="_PL2_3">"$#REF!.#REF!#REF!"</definedName>
    <definedName name="_PL3">"$#REF!.#REF!#REF!"</definedName>
    <definedName name="_PL3_3">"$#REF!.#REF!#REF!"</definedName>
    <definedName name="_PLL1">#REF!</definedName>
    <definedName name="_PLL2">#REF!</definedName>
    <definedName name="_pm1">#REF!</definedName>
    <definedName name="_poc01">"'file:///C:/Documents%20and%20Settings/PC_KOBSBY_003/Local%20Settings/Temporary%20Internet%20Files/Content.IE5/WZ67UD2L/DATA/BSC%202011/SHARED/Clients/I-L/KEBD/Quarter%202002/Q4-2002-c.xls'#$GeneralInfo.$S$8"</definedName>
    <definedName name="_poc02">"'file:///C:/Documents%20and%20Settings/PC_KOBSBY_003/Local%20Settings/Temporary%20Internet%20Files/Content.IE5/WZ67UD2L/DATA/BSC%202011/SHARED/Clients/I-L/KEBD/Quarter%202002/Q4-2002-c.xls'#$GeneralInfo.$T$8"</definedName>
    <definedName name="_poc03">"'file:///C:/Documents%20and%20Settings/PC_KOBSBY_003/Local%20Settings/Temporary%20Internet%20Files/Content.IE5/WZ67UD2L/DATA/BSC%202011/SHARED/Clients/I-L/KEBD/Quarter%202002/Q4-2002-c.xls'#$GeneralInfo.$U$8"</definedName>
    <definedName name="_poc04">"'file:///C:/Documents%20and%20Settings/PC_KOBSBY_003/Local%20Settings/Temporary%20Internet%20Files/Content.IE5/WZ67UD2L/DATA/BSC%202011/SHARED/Clients/I-L/KEBD/Quarter%202002/Q4-2002-c.xls'#$GeneralInfo.$V$8"</definedName>
    <definedName name="_poc05">"'file:///C:/Documents%20and%20Settings/PC_KOBSBY_003/Local%20Settings/Temporary%20Internet%20Files/Content.IE5/WZ67UD2L/DATA/BSC%202011/SHARED/Clients/I-L/KEBD/Quarter%202002/Q4-2002-c.xls'#$GeneralInfo.$W$8"</definedName>
    <definedName name="_PPH23">"$#REF!.#REF!#REF!"</definedName>
    <definedName name="_PPH23_3">"$#REF!.#REF!#REF!"</definedName>
    <definedName name="_PPH25">#REF!</definedName>
    <definedName name="_PPH25_3">"$#REF!.#REF!#REF!"</definedName>
    <definedName name="_PPN1">#REF!</definedName>
    <definedName name="_PPN2">#REF!</definedName>
    <definedName name="_q">NA()</definedName>
    <definedName name="_QE11">#REF!</definedName>
    <definedName name="_qqw34545">#REF!</definedName>
    <definedName name="_QW1">#REF!</definedName>
    <definedName name="_QW10">#REF!</definedName>
    <definedName name="_QW3">#REF!</definedName>
    <definedName name="_QW5">#REF!</definedName>
    <definedName name="_QW9">#REF!</definedName>
    <definedName name="_r">"$#REF!.#REF!#REF!"</definedName>
    <definedName name="_r_3">"$#REF!.#REF!#REF!"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06">#REF!</definedName>
    <definedName name="_RHC5">#REF!</definedName>
    <definedName name="_RIC047">#REF!</definedName>
    <definedName name="_RIC220">#REF!</definedName>
    <definedName name="_RIC240">#REF!</definedName>
    <definedName name="_RIC291">#REF!</definedName>
    <definedName name="_RIC292">#REF!</definedName>
    <definedName name="_RIC372">#REF!</definedName>
    <definedName name="_RIC401">#REF!</definedName>
    <definedName name="_RIC402">#REF!</definedName>
    <definedName name="_RIC607">#REF!</definedName>
    <definedName name="_RIC663">#REF!</definedName>
    <definedName name="_RIC707">#REF!</definedName>
    <definedName name="_RIC865">#REF!</definedName>
    <definedName name="_RIC866">#REF!</definedName>
    <definedName name="_RIC902">#REF!</definedName>
    <definedName name="_RIC904">#REF!</definedName>
    <definedName name="_RIC918">#REF!</definedName>
    <definedName name="_rot2">#REF!</definedName>
    <definedName name="_row1">"#N/A"</definedName>
    <definedName name="_row2">"#N/A"</definedName>
    <definedName name="_row3">"#N/A"</definedName>
    <definedName name="_RRR4">#REF!</definedName>
    <definedName name="_s">#REF!</definedName>
    <definedName name="_s_3">"$#REF!.#REF!#REF!"</definedName>
    <definedName name="_s10">#REF!</definedName>
    <definedName name="_s11">#REF!</definedName>
    <definedName name="_s12">#REF!</definedName>
    <definedName name="_s2">#REF!</definedName>
    <definedName name="_s3">#REF!</definedName>
    <definedName name="_s4">#REF!</definedName>
    <definedName name="_s5">#REF!</definedName>
    <definedName name="_s6">#REF!</definedName>
    <definedName name="_s7">#REF!</definedName>
    <definedName name="_s8">#REF!</definedName>
    <definedName name="_s9">#REF!</definedName>
    <definedName name="_sc1">#REF!</definedName>
    <definedName name="_sc10">#REF!</definedName>
    <definedName name="_sd597">#REF!</definedName>
    <definedName name="_si2012">#REF!</definedName>
    <definedName name="_Sort" hidden="1">#REF!</definedName>
    <definedName name="_sort_mtr" hidden="1">#REF!</definedName>
    <definedName name="_Sort2">#REF!</definedName>
    <definedName name="_Spm2">"'file://Ems16/Data%20Share%20Acct/Shared/Data%20Audit%202005/Documents%20and%20Settings/ems19/My%20Documents/TAX%20FILLE/PPh%20PASAL%2021/formpjk.xls'#$FKT_PJK.$A$1"</definedName>
    <definedName name="_SPm21">"$#REF!.#REF!#REF!"</definedName>
    <definedName name="_SPm21_3">"$#REF!.#REF!#REF!"</definedName>
    <definedName name="_SR01">#REF!</definedName>
    <definedName name="_SR02">#REF!</definedName>
    <definedName name="_SR03">#REF!</definedName>
    <definedName name="_SR04">#REF!</definedName>
    <definedName name="_SR10">#REF!</definedName>
    <definedName name="_SR11">#REF!</definedName>
    <definedName name="_SR12">#REF!</definedName>
    <definedName name="_SR2">#REF!</definedName>
    <definedName name="_SR3">#REF!</definedName>
    <definedName name="_sr4">#REF!</definedName>
    <definedName name="_sr5">#REF!</definedName>
    <definedName name="_sr6">#REF!</definedName>
    <definedName name="_sr7">#REF!</definedName>
    <definedName name="_sr8">#REF!</definedName>
    <definedName name="_sr9">#REF!</definedName>
    <definedName name="_SRA2">#REF!</definedName>
    <definedName name="_SRA3">#REF!</definedName>
    <definedName name="_SRA4">#REF!</definedName>
    <definedName name="_SRA5">#REF!</definedName>
    <definedName name="_SRA6">#REF!</definedName>
    <definedName name="_SRA7">#REF!</definedName>
    <definedName name="_SRA8">#REF!</definedName>
    <definedName name="_SRA9">#REF!</definedName>
    <definedName name="_sto10">#REF!</definedName>
    <definedName name="_sto11">#REF!</definedName>
    <definedName name="_SUB1">#REF!</definedName>
    <definedName name="_SUB10">#REF!</definedName>
    <definedName name="_SUB12">#REF!</definedName>
    <definedName name="_SUB13">#REF!</definedName>
    <definedName name="_SUB15">#REF!</definedName>
    <definedName name="_SUB2">#REF!</definedName>
    <definedName name="_SUB3">#REF!</definedName>
    <definedName name="_SUB4">#REF!</definedName>
    <definedName name="_SUB5">#REF!</definedName>
    <definedName name="_SUB6">#REF!</definedName>
    <definedName name="_SUB8">#REF!</definedName>
    <definedName name="_SUB9">#REF!</definedName>
    <definedName name="_SUM2">#REF!</definedName>
    <definedName name="_T01" hidden="1">#REF!</definedName>
    <definedName name="_T02" hidden="1">#REF!</definedName>
    <definedName name="_t02_mtr" hidden="1">#REF!</definedName>
    <definedName name="_t02_mtr_1" hidden="1">#REF!</definedName>
    <definedName name="_Table1_In1" hidden="1">#REF!</definedName>
    <definedName name="_Table1_Out" hidden="1">#REF!</definedName>
    <definedName name="_Table2_In1" hidden="1">#REF!</definedName>
    <definedName name="_Table2_Out" hidden="1">#REF!</definedName>
    <definedName name="_tig0708">#REF!</definedName>
    <definedName name="_tj1">#REF!</definedName>
    <definedName name="_tj2">#REF!</definedName>
    <definedName name="_tj3">#REF!</definedName>
    <definedName name="_tj4">#REF!</definedName>
    <definedName name="_tk1010">#REF!</definedName>
    <definedName name="_tk1053">#REF!</definedName>
    <definedName name="_tk1096">#REF!</definedName>
    <definedName name="_tk1097">#REF!</definedName>
    <definedName name="_tk1128">#REF!</definedName>
    <definedName name="_tk1129">#REF!</definedName>
    <definedName name="_tk1139">#REF!</definedName>
    <definedName name="_tk1321">#REF!</definedName>
    <definedName name="_tk1463">#REF!</definedName>
    <definedName name="_tk1538">#REF!</definedName>
    <definedName name="_tk1613">#REF!</definedName>
    <definedName name="_tk1658">#REF!</definedName>
    <definedName name="_tk1778">#REF!</definedName>
    <definedName name="_tk1794">#REF!</definedName>
    <definedName name="_tk1805">#REF!</definedName>
    <definedName name="_tk1834">#REF!</definedName>
    <definedName name="_tk1983">#REF!</definedName>
    <definedName name="_tk2023">#REF!</definedName>
    <definedName name="_tk2066">#REF!</definedName>
    <definedName name="_tk2069">#REF!</definedName>
    <definedName name="_tk2174">#REF!</definedName>
    <definedName name="_tk2266">#REF!</definedName>
    <definedName name="_tk2267">#REF!</definedName>
    <definedName name="_tk2366">#REF!</definedName>
    <definedName name="_tk237">#REF!</definedName>
    <definedName name="_tk2373">#REF!</definedName>
    <definedName name="_tk2519">#REF!</definedName>
    <definedName name="_tk2542">#REF!</definedName>
    <definedName name="_tk2642">#REF!</definedName>
    <definedName name="_tk2693">#REF!</definedName>
    <definedName name="_tk2805">#REF!</definedName>
    <definedName name="_tk2871">#REF!</definedName>
    <definedName name="_tk3074">#REF!</definedName>
    <definedName name="_tk3075">#REF!</definedName>
    <definedName name="_tk3076">#REF!</definedName>
    <definedName name="_tk3079">#REF!</definedName>
    <definedName name="_tk3121">#REF!</definedName>
    <definedName name="_tk3176">#REF!</definedName>
    <definedName name="_tk3209">#REF!</definedName>
    <definedName name="_tk3337">#REF!</definedName>
    <definedName name="_tk3382">#REF!</definedName>
    <definedName name="_tk3451">#REF!</definedName>
    <definedName name="_tk3466">#REF!</definedName>
    <definedName name="_tk3534">#REF!</definedName>
    <definedName name="_tk3744">#REF!</definedName>
    <definedName name="_tk3755">#REF!</definedName>
    <definedName name="_tk3795">#REF!</definedName>
    <definedName name="_tk3817">#REF!</definedName>
    <definedName name="_tk4049">#REF!</definedName>
    <definedName name="_tk4117">#REF!</definedName>
    <definedName name="_tk4122">#REF!</definedName>
    <definedName name="_tk4254">#REF!</definedName>
    <definedName name="_tk4328">#REF!</definedName>
    <definedName name="_tk4414">#REF!</definedName>
    <definedName name="_tk4415">#REF!</definedName>
    <definedName name="_tk4536">#REF!</definedName>
    <definedName name="_tk4638">#REF!</definedName>
    <definedName name="_tk4677">#REF!</definedName>
    <definedName name="_tk4685">#REF!</definedName>
    <definedName name="_tk481">#REF!</definedName>
    <definedName name="_tk4833">#REF!</definedName>
    <definedName name="_tk485">#REF!</definedName>
    <definedName name="_tk4936">#REF!</definedName>
    <definedName name="_tk4958">#REF!</definedName>
    <definedName name="_tk501">#REF!</definedName>
    <definedName name="_tk5035">#REF!</definedName>
    <definedName name="_tk5036">#REF!</definedName>
    <definedName name="_tk5065">#REF!</definedName>
    <definedName name="_tk5138">#REF!</definedName>
    <definedName name="_tk5182">#REF!</definedName>
    <definedName name="_tk5218">#REF!</definedName>
    <definedName name="_tk5291">#REF!</definedName>
    <definedName name="_tk5292">#REF!</definedName>
    <definedName name="_tk553">#REF!</definedName>
    <definedName name="_tk5615">#REF!</definedName>
    <definedName name="_tk5740">#REF!</definedName>
    <definedName name="_tk5905">#REF!</definedName>
    <definedName name="_tk5941">#REF!</definedName>
    <definedName name="_tk5981">#REF!</definedName>
    <definedName name="_tk6034">#REF!</definedName>
    <definedName name="_tk6163">#REF!</definedName>
    <definedName name="_tk63">#REF!</definedName>
    <definedName name="_tk89">#REF!</definedName>
    <definedName name="_tk90">#REF!</definedName>
    <definedName name="_tk971">#REF!</definedName>
    <definedName name="_TO1">#REF!</definedName>
    <definedName name="_TO1_10">NA()</definedName>
    <definedName name="_TO1_11">NA()</definedName>
    <definedName name="_TO1_12">NA()</definedName>
    <definedName name="_TO1_13">NA()</definedName>
    <definedName name="_TO1_14">NA()</definedName>
    <definedName name="_TO1_15">NA()</definedName>
    <definedName name="_TO1_16">NA()</definedName>
    <definedName name="_TO1_17">NA()</definedName>
    <definedName name="_TO1_18">NA()</definedName>
    <definedName name="_TO1_19">NA()</definedName>
    <definedName name="_TO1_2">NA()</definedName>
    <definedName name="_TO1_20">NA()</definedName>
    <definedName name="_TO1_21">NA()</definedName>
    <definedName name="_TO1_22">NA()</definedName>
    <definedName name="_TO1_23">NA()</definedName>
    <definedName name="_TO1_24">NA()</definedName>
    <definedName name="_TO1_25">NA()</definedName>
    <definedName name="_TO1_26">NA()</definedName>
    <definedName name="_TO1_27">NA()</definedName>
    <definedName name="_TO1_28">NA()</definedName>
    <definedName name="_TO1_3">#REF!</definedName>
    <definedName name="_TO1_4">#REF!</definedName>
    <definedName name="_TO1_5">#REF!</definedName>
    <definedName name="_TO1_6">#REF!</definedName>
    <definedName name="_TO1_7">NA()</definedName>
    <definedName name="_TO1_8">NA()</definedName>
    <definedName name="_TO1_8_6">#N/A</definedName>
    <definedName name="_TO1_9">NA()</definedName>
    <definedName name="_TO12">#REF!</definedName>
    <definedName name="_TO12_10">NA()</definedName>
    <definedName name="_TO12_11">NA()</definedName>
    <definedName name="_TO12_12">NA()</definedName>
    <definedName name="_TO12_13">NA()</definedName>
    <definedName name="_TO12_14">NA()</definedName>
    <definedName name="_TO12_15">NA()</definedName>
    <definedName name="_TO12_16">NA()</definedName>
    <definedName name="_TO12_17">NA()</definedName>
    <definedName name="_TO12_18">NA()</definedName>
    <definedName name="_TO12_19">NA()</definedName>
    <definedName name="_TO12_2">NA()</definedName>
    <definedName name="_TO12_20">NA()</definedName>
    <definedName name="_TO12_21">NA()</definedName>
    <definedName name="_TO12_22">NA()</definedName>
    <definedName name="_TO12_23">NA()</definedName>
    <definedName name="_TO12_24">NA()</definedName>
    <definedName name="_TO12_25">NA()</definedName>
    <definedName name="_TO12_26">NA()</definedName>
    <definedName name="_TO12_27">NA()</definedName>
    <definedName name="_TO12_28">NA()</definedName>
    <definedName name="_TO12_3">#REF!</definedName>
    <definedName name="_TO12_4">#REF!</definedName>
    <definedName name="_TO12_5">#REF!</definedName>
    <definedName name="_TO12_6">#REF!</definedName>
    <definedName name="_TO12_7">NA()</definedName>
    <definedName name="_TO12_8">NA()</definedName>
    <definedName name="_TO12_8_6">#N/A</definedName>
    <definedName name="_TO12_9">NA()</definedName>
    <definedName name="_TPM15">#REF!</definedName>
    <definedName name="_TTM1">#REF!</definedName>
    <definedName name="_TTM10">#REF!</definedName>
    <definedName name="_TTM11">#REF!</definedName>
    <definedName name="_TTM12">#REF!</definedName>
    <definedName name="_TTM13">#REF!</definedName>
    <definedName name="_TTM14">#REF!</definedName>
    <definedName name="_TTM15">#REF!</definedName>
    <definedName name="_TTM2">#REF!</definedName>
    <definedName name="_TTM3">#REF!</definedName>
    <definedName name="_TTM4">#REF!</definedName>
    <definedName name="_TTM5">#REF!</definedName>
    <definedName name="_TTM6">#REF!</definedName>
    <definedName name="_TTM7">#REF!</definedName>
    <definedName name="_TTM8">#REF!</definedName>
    <definedName name="_TTM9">#REF!</definedName>
    <definedName name="_TVL1">#REF!</definedName>
    <definedName name="_Unknown_User_Defined_Name_154" hidden="1">12</definedName>
    <definedName name="_Unknown_User_Defined_Name_155" hidden="1">15</definedName>
    <definedName name="_usd1">#REF!</definedName>
    <definedName name="_vib01">"'file:///C:/Documents%20and%20Settings/PC_KOBSBY_003/Local%20Settings/Temporary%20Internet%20Files/Content.IE5/WZ67UD2L/DATA/BSC%202011/SHARED/Clients/I-L/KEBD/Quarter%202002/Q4-2002-c.xls'#$GeneralInfo.$L$111"</definedName>
    <definedName name="_vib02">"'file:///C:/Documents%20and%20Settings/PC_KOBSBY_003/Local%20Settings/Temporary%20Internet%20Files/Content.IE5/WZ67UD2L/DATA/BSC%202011/SHARED/Clients/I-L/KEBD/Quarter%202002/Q4-2002-c.xls'#$GeneralInfo.$L$112"</definedName>
    <definedName name="_vib03">"'file:///C:/Documents%20and%20Settings/PC_KOBSBY_003/Local%20Settings/Temporary%20Internet%20Files/Content.IE5/WZ67UD2L/DATA/BSC%202011/SHARED/Clients/I-L/KEBD/Quarter%202002/Q4-2002-c.xls'#$GeneralInfo.$L$113"</definedName>
    <definedName name="_vib04">"'file:///C:/Documents%20and%20Settings/PC_KOBSBY_003/Local%20Settings/Temporary%20Internet%20Files/Content.IE5/WZ67UD2L/DATA/BSC%202011/SHARED/Clients/I-L/KEBD/Quarter%202002/Q4-2002-c.xls'#$GeneralInfo.$L$114"</definedName>
    <definedName name="_vib05">"'file:///C:/Documents%20and%20Settings/PC_KOBSBY_003/Local%20Settings/Temporary%20Internet%20Files/Content.IE5/WZ67UD2L/DATA/BSC%202011/SHARED/Clients/I-L/KEBD/Quarter%202002/Q4-2002-c.xls'#$GeneralInfo.$L$115"</definedName>
    <definedName name="_vib06">"'file:///C:/Documents%20and%20Settings/PC_KOBSBY_003/Local%20Settings/Temporary%20Internet%20Files/Content.IE5/WZ67UD2L/DATA/BSC%202011/SHARED/Clients/I-L/KEBD/Quarter%202002/Q4-2002-c.xls'#$GeneralInfo.$L$116"</definedName>
    <definedName name="_vib07">"'file:///C:/Documents%20and%20Settings/PC_KOBSBY_003/Local%20Settings/Temporary%20Internet%20Files/Content.IE5/WZ67UD2L/DATA/BSC%202011/SHARED/Clients/I-L/KEBD/Quarter%202002/Q4-2002-c.xls'#$GeneralInfo.$L$117"</definedName>
    <definedName name="_VR01">#REF!</definedName>
    <definedName name="_W1">#REF!</definedName>
    <definedName name="_w5" hidden="1">#REF!</definedName>
    <definedName name="_wbs1">#REF!</definedName>
    <definedName name="_wbs2">#REF!</definedName>
    <definedName name="_WIR1">#N/A</definedName>
    <definedName name="_xlcn.WorksheetConnection_Book2Table11" hidden="1">#REF!</definedName>
    <definedName name="_xlcn.WorksheetConnection_DataZSD01JANtoJUL2018.xlsxTable11" hidden="1">#REF!</definedName>
    <definedName name="_xlcn.WorksheetConnection_R06DBASELOTTEBANTEN.xlsxGABUNGANA1T8354" hidden="1">#REF!</definedName>
    <definedName name="_xlcn.WorksheetConnection_R06DBASELOTTEBANTEN.xlsxGABUNGANA1T835411" hidden="1">#REF!</definedName>
    <definedName name="_xlcn.WorksheetConnection_TurnoverRateCountry.xlsxTable11" hidden="1">#REF!</definedName>
    <definedName name="_xlcn.WorksheetConnection_TurnoverRatePMA.xlsxTable1" hidden="1">#REF!</definedName>
    <definedName name="_xlcn.WorksheetConnection_TurnoverRateRKI.xlsxTable1" hidden="1">#REF!</definedName>
    <definedName name="_Y2005">#REF!</definedName>
    <definedName name="_y6" hidden="1">#REF!</definedName>
    <definedName name="_YO31">#REF!</definedName>
    <definedName name="_Z1">#REF!</definedName>
    <definedName name="_Z2">#REF!</definedName>
    <definedName name="_Z3">#REF!</definedName>
    <definedName name="_Z4">#REF!</definedName>
    <definedName name="_Z5">#REF!</definedName>
    <definedName name="_Z6">#REF!</definedName>
    <definedName name="_Z7">#REF!</definedName>
    <definedName name="_ZZ28">#REF!</definedName>
    <definedName name="±a¼oAμ¾E">"#N/A"</definedName>
    <definedName name="°¡¶÷≫o≫c">"#N/A"</definedName>
    <definedName name="A">#REF!</definedName>
    <definedName name="á">#REF!</definedName>
    <definedName name="A_1">#REF!</definedName>
    <definedName name="A_11">#REF!</definedName>
    <definedName name="A_12">#REF!</definedName>
    <definedName name="A_13">#REF!</definedName>
    <definedName name="A_14">#REF!</definedName>
    <definedName name="A_15">#REF!</definedName>
    <definedName name="A_16">#REF!</definedName>
    <definedName name="A_17">#REF!</definedName>
    <definedName name="A_18">#REF!</definedName>
    <definedName name="A_19">#REF!</definedName>
    <definedName name="A_2">#REF!</definedName>
    <definedName name="A_20">#REF!</definedName>
    <definedName name="A_21">#REF!</definedName>
    <definedName name="A_22">#REF!</definedName>
    <definedName name="A_23">#REF!</definedName>
    <definedName name="A_24">#REF!</definedName>
    <definedName name="A_25">#REF!</definedName>
    <definedName name="A_26">#REF!</definedName>
    <definedName name="A_27">#REF!</definedName>
    <definedName name="A_28">#REF!</definedName>
    <definedName name="A_29">#REF!</definedName>
    <definedName name="a_3">"'file:///C:/Documents%20and%20Settings/PC_KOBSBY_003/Local%20Settings/Temporary%20Internet%20Files/Content.IE5/WZ67UD2L/DATA/BSC%202011/SHARED/Clients/U-Z/WILEY/SPT%2099/1999%20CITR.xls'#$GeneralInfo.$I$5"</definedName>
    <definedName name="A_30">#REF!</definedName>
    <definedName name="A_31">#REF!</definedName>
    <definedName name="A_32">#REF!</definedName>
    <definedName name="A_33">#REF!</definedName>
    <definedName name="A_34">#REF!</definedName>
    <definedName name="A_35">#REF!</definedName>
    <definedName name="A_38">#REF!</definedName>
    <definedName name="A_39">#REF!</definedName>
    <definedName name="A_4">#REF!</definedName>
    <definedName name="A_40">#REF!</definedName>
    <definedName name="A_41">#REF!</definedName>
    <definedName name="A_42">#REF!</definedName>
    <definedName name="A_43">#REF!</definedName>
    <definedName name="A_44">#REF!</definedName>
    <definedName name="A_45">#REF!</definedName>
    <definedName name="A_46">#REF!</definedName>
    <definedName name="A_47">#REF!</definedName>
    <definedName name="A_48">#REF!</definedName>
    <definedName name="A_49">#REF!</definedName>
    <definedName name="A_5">#REF!</definedName>
    <definedName name="A_50">#REF!</definedName>
    <definedName name="A_51">#REF!</definedName>
    <definedName name="A_52">#REF!</definedName>
    <definedName name="A_53">#REF!</definedName>
    <definedName name="A_54">#REF!</definedName>
    <definedName name="A_55">#REF!</definedName>
    <definedName name="A_56">#REF!</definedName>
    <definedName name="A_57">#REF!</definedName>
    <definedName name="A_58">#REF!</definedName>
    <definedName name="A_59">#REF!</definedName>
    <definedName name="A_6">#REF!</definedName>
    <definedName name="A_60">#REF!</definedName>
    <definedName name="A_61">#REF!</definedName>
    <definedName name="A_62">#REF!</definedName>
    <definedName name="A_63">#REF!</definedName>
    <definedName name="A_64">#REF!</definedName>
    <definedName name="A_65">#REF!</definedName>
    <definedName name="A_66">#REF!</definedName>
    <definedName name="A_7">#REF!</definedName>
    <definedName name="A_8">#REF!</definedName>
    <definedName name="A_9">#REF!</definedName>
    <definedName name="A_END_COST">#REF!</definedName>
    <definedName name="A_END_DEP">#REF!</definedName>
    <definedName name="A_INSERT">#REF!</definedName>
    <definedName name="A01_">#REF!</definedName>
    <definedName name="A01AC">#REF!</definedName>
    <definedName name="A01CAT">#REF!</definedName>
    <definedName name="A01CODE">#REF!</definedName>
    <definedName name="A01DATA">#REF!</definedName>
    <definedName name="A01MI">#REF!</definedName>
    <definedName name="A01TO">#REF!</definedName>
    <definedName name="a277Print_Titles">#REF!</definedName>
    <definedName name="AA">#REF!</definedName>
    <definedName name="AA.Report.Files">#REF!</definedName>
    <definedName name="AA.Reports.Available">#REF!</definedName>
    <definedName name="AA_1">NA()</definedName>
    <definedName name="AA_1_1">NA()</definedName>
    <definedName name="AA_10">NA()</definedName>
    <definedName name="AA_12">NA()</definedName>
    <definedName name="AA_13">NA()</definedName>
    <definedName name="AA_2">NA()</definedName>
    <definedName name="AA_2_1">NA()</definedName>
    <definedName name="AA_3">#REF!</definedName>
    <definedName name="AA_34">NA()</definedName>
    <definedName name="AA_4">#REF!</definedName>
    <definedName name="AA_5">#REF!</definedName>
    <definedName name="AA_6">#N/A</definedName>
    <definedName name="AA_7">NA()</definedName>
    <definedName name="AA_8">NA()</definedName>
    <definedName name="AA_8_6">#N/A</definedName>
    <definedName name="AA_9">NA()</definedName>
    <definedName name="aa11111111111111111" hidden="1">#REF!</definedName>
    <definedName name="aaa" hidden="1">#REF!</definedName>
    <definedName name="AAA_1">NA()</definedName>
    <definedName name="AAA_11">#N/A</definedName>
    <definedName name="AAA_12">#REF!</definedName>
    <definedName name="AAA_17">#REF!</definedName>
    <definedName name="AAA_17_10">#REF!</definedName>
    <definedName name="AAA_17_2">#REF!</definedName>
    <definedName name="AAA_17_4">#REF!</definedName>
    <definedName name="AAA_17_6">#REF!</definedName>
    <definedName name="AAA_17_7">#REF!</definedName>
    <definedName name="AAA_17_8">#REF!</definedName>
    <definedName name="AAA_17_9">#REF!</definedName>
    <definedName name="AAA_3">#REF!</definedName>
    <definedName name="AAA_4">NA()</definedName>
    <definedName name="AAA_6">#N/A</definedName>
    <definedName name="AAA_6_6">NA()</definedName>
    <definedName name="AAA_7">#N/A</definedName>
    <definedName name="AAA_7_6">NA()</definedName>
    <definedName name="AAA_8">NA()</definedName>
    <definedName name="aaa111111111" hidden="1">#REF!</definedName>
    <definedName name="aaaa">#REF!</definedName>
    <definedName name="AAAA_12">#REF!</definedName>
    <definedName name="AAAA_17">NA()</definedName>
    <definedName name="AAAA_17_1">#N/A</definedName>
    <definedName name="AAAA_17_1_1">NA()</definedName>
    <definedName name="AAAA_17_1_6">NA()</definedName>
    <definedName name="AAAA_17_10">NA()</definedName>
    <definedName name="AAAA_17_12">#REF!</definedName>
    <definedName name="AAAA_17_17">#REF!</definedName>
    <definedName name="AAAA_17_17_10">#REF!</definedName>
    <definedName name="AAAA_17_17_2">#REF!</definedName>
    <definedName name="AAAA_17_17_4">#REF!</definedName>
    <definedName name="AAAA_17_17_6">#REF!</definedName>
    <definedName name="AAAA_17_17_7">#REF!</definedName>
    <definedName name="AAAA_17_17_8">#REF!</definedName>
    <definedName name="AAAA_17_17_9">#REF!</definedName>
    <definedName name="AAAA_17_2">NA()</definedName>
    <definedName name="AAAA_17_6">#N/A</definedName>
    <definedName name="AAAA_17_6_6">NA()</definedName>
    <definedName name="AAAA_17_7">#N/A</definedName>
    <definedName name="AAAA_17_7_6">NA()</definedName>
    <definedName name="AAAA_17_8">NA()</definedName>
    <definedName name="AAAA_18">#N/A</definedName>
    <definedName name="AAAA_18_12">#REF!</definedName>
    <definedName name="AAAA_18_17">#REF!</definedName>
    <definedName name="AAAA_18_17_10">#REF!</definedName>
    <definedName name="AAAA_18_17_2">#REF!</definedName>
    <definedName name="AAAA_18_17_4">#REF!</definedName>
    <definedName name="AAAA_18_17_6">#REF!</definedName>
    <definedName name="AAAA_18_17_7">#REF!</definedName>
    <definedName name="AAAA_18_17_8">#REF!</definedName>
    <definedName name="AAAA_18_17_9">#REF!</definedName>
    <definedName name="AAAA_18_4">NA()</definedName>
    <definedName name="AAAA_18_6">#N/A</definedName>
    <definedName name="AAAA_18_6_6">NA()</definedName>
    <definedName name="AAAA_18_7">#N/A</definedName>
    <definedName name="AAAA_18_7_6">NA()</definedName>
    <definedName name="AAAA_18_8">NA()</definedName>
    <definedName name="AAAA_19">#N/A</definedName>
    <definedName name="AAAA_19_12">#REF!</definedName>
    <definedName name="AAAA_19_17">#REF!</definedName>
    <definedName name="AAAA_19_17_10">#REF!</definedName>
    <definedName name="AAAA_19_17_2">#REF!</definedName>
    <definedName name="AAAA_19_17_4">#REF!</definedName>
    <definedName name="AAAA_19_17_6">#REF!</definedName>
    <definedName name="AAAA_19_17_7">#REF!</definedName>
    <definedName name="AAAA_19_17_8">#REF!</definedName>
    <definedName name="AAAA_19_17_9">#REF!</definedName>
    <definedName name="AAAA_19_4">NA()</definedName>
    <definedName name="AAAA_19_6">#N/A</definedName>
    <definedName name="AAAA_19_6_6">NA()</definedName>
    <definedName name="AAAA_19_7">#N/A</definedName>
    <definedName name="AAAA_19_7_6">NA()</definedName>
    <definedName name="AAAA_19_8">NA()</definedName>
    <definedName name="AAAA_20">#N/A</definedName>
    <definedName name="AAAA_20_12">#REF!</definedName>
    <definedName name="AAAA_20_17">#REF!</definedName>
    <definedName name="AAAA_20_17_10">#REF!</definedName>
    <definedName name="AAAA_20_17_2">#REF!</definedName>
    <definedName name="AAAA_20_17_4">#REF!</definedName>
    <definedName name="AAAA_20_17_6">#REF!</definedName>
    <definedName name="AAAA_20_17_7">#REF!</definedName>
    <definedName name="AAAA_20_17_8">#REF!</definedName>
    <definedName name="AAAA_20_17_9">#REF!</definedName>
    <definedName name="AAAA_20_4">NA()</definedName>
    <definedName name="AAAA_20_6">#N/A</definedName>
    <definedName name="AAAA_20_6_6">NA()</definedName>
    <definedName name="AAAA_20_7">#N/A</definedName>
    <definedName name="AAAA_20_7_6">NA()</definedName>
    <definedName name="AAAA_20_8">NA()</definedName>
    <definedName name="AAAA_21">#N/A</definedName>
    <definedName name="AAAA_21_12">#REF!</definedName>
    <definedName name="AAAA_21_17">#REF!</definedName>
    <definedName name="AAAA_21_17_10">#REF!</definedName>
    <definedName name="AAAA_21_17_2">#REF!</definedName>
    <definedName name="AAAA_21_17_4">#REF!</definedName>
    <definedName name="AAAA_21_17_6">#REF!</definedName>
    <definedName name="AAAA_21_17_7">#REF!</definedName>
    <definedName name="AAAA_21_17_8">#REF!</definedName>
    <definedName name="AAAA_21_17_9">#REF!</definedName>
    <definedName name="AAAA_21_4">NA()</definedName>
    <definedName name="AAAA_21_6">#N/A</definedName>
    <definedName name="AAAA_21_6_6">NA()</definedName>
    <definedName name="AAAA_21_7">#N/A</definedName>
    <definedName name="AAAA_21_7_6">NA()</definedName>
    <definedName name="AAAA_21_8">NA()</definedName>
    <definedName name="AAAA_3">#REF!</definedName>
    <definedName name="AAAA_4">NA()</definedName>
    <definedName name="AAAA_6">#N/A</definedName>
    <definedName name="AAAA_6_6">NA()</definedName>
    <definedName name="AAAA_7">#N/A</definedName>
    <definedName name="AAAA_7_6">NA()</definedName>
    <definedName name="AAAA_8">NA()</definedName>
    <definedName name="AAAA_8_10">#REF!</definedName>
    <definedName name="AAAA_9">#REF!</definedName>
    <definedName name="aaaaa" localSheetId="6" hidden="1">{#N/A,#N/A,FALSE,"Cost Report";#N/A,#N/A,FALSE,"Qtly Summ.";#N/A,#N/A,FALSE,"Mar  Qtr";#N/A,#N/A,FALSE,"Report Summary"}</definedName>
    <definedName name="aaaaa" hidden="1">{#N/A,#N/A,FALSE,"Cost Report";#N/A,#N/A,FALSE,"Qtly Summ.";#N/A,#N/A,FALSE,"Mar  Qtr";#N/A,#N/A,FALSE,"Report Summary"}</definedName>
    <definedName name="aaaaaa">#REF!</definedName>
    <definedName name="aaaaaaa" hidden="1">#REF!</definedName>
    <definedName name="aaaaaaaa">#REF!</definedName>
    <definedName name="aaaddd" hidden="1">#REF!</definedName>
    <definedName name="aabb">#REF!</definedName>
    <definedName name="aad" hidden="1">#REF!</definedName>
    <definedName name="aadafd">#REF!</definedName>
    <definedName name="AALI">#REF!</definedName>
    <definedName name="aas" localSheetId="6" hidden="1">{#N/A,#N/A,TRUE,"BT M200 da 10x20"}</definedName>
    <definedName name="aas" hidden="1">{#N/A,#N/A,TRUE,"BT M200 da 10x20"}</definedName>
    <definedName name="ab">#REF!</definedName>
    <definedName name="abc" hidden="1">#REF!</definedName>
    <definedName name="abc_mocca">#REF!</definedName>
    <definedName name="abc_mocca_1">#REF!</definedName>
    <definedName name="abc_mocca_1_1">#REF!</definedName>
    <definedName name="abc_mocca_1_1_1">#REF!</definedName>
    <definedName name="abc_mocca_1_1_1_1">#REF!</definedName>
    <definedName name="abc_mocca_bns">#REF!</definedName>
    <definedName name="abc_mocca_bns_1">#REF!</definedName>
    <definedName name="abc_mocca_bns_1_1">#REF!</definedName>
    <definedName name="abc_mocca_bns_1_1_1">#REF!</definedName>
    <definedName name="abc_mocca_bns_1_1_1_1">#REF!</definedName>
    <definedName name="abc_mocca_Real">#REF!</definedName>
    <definedName name="abc_mocca_Real_1">#REF!</definedName>
    <definedName name="abc_mocca_Real_1_1">#REF!</definedName>
    <definedName name="abc_mocca_Real_1_1_1">#REF!</definedName>
    <definedName name="abc_mocca_Real_1_1_1_1">#REF!</definedName>
    <definedName name="abc_plus">#REF!</definedName>
    <definedName name="abc_plus_1">#REF!</definedName>
    <definedName name="abc_plus_1_1">#REF!</definedName>
    <definedName name="abc_plus_1_1_1">#REF!</definedName>
    <definedName name="abc_plus_1_1_1_1">#REF!</definedName>
    <definedName name="abc_plus_bns">#REF!</definedName>
    <definedName name="abc_plus_bns_1">#REF!</definedName>
    <definedName name="abc_plus_bns_1_1">#REF!</definedName>
    <definedName name="abc_plus_bns_1_1_1">#REF!</definedName>
    <definedName name="abc_plus_bns_1_1_1_1">#REF!</definedName>
    <definedName name="abc_plus_real">#REF!</definedName>
    <definedName name="abc_plus_real_1">#REF!</definedName>
    <definedName name="abc_plus_real_1_1">#REF!</definedName>
    <definedName name="abc_plus_real_1_1_1">#REF!</definedName>
    <definedName name="abc_plus_real_1_1_1_1">#REF!</definedName>
    <definedName name="abc_susu">#REF!</definedName>
    <definedName name="abc_susu_1">#REF!</definedName>
    <definedName name="abc_susu_1_1">#REF!</definedName>
    <definedName name="abc_susu_1_1_1">#REF!</definedName>
    <definedName name="abc_susu_1_1_1_1">#REF!</definedName>
    <definedName name="abc_susu_bns">#REF!</definedName>
    <definedName name="abc_susu_bns_1">#REF!</definedName>
    <definedName name="abc_susu_bns_1_1">#REF!</definedName>
    <definedName name="abc_susu_bns_1_1_1">#REF!</definedName>
    <definedName name="abc_susu_bns_1_1_1_1">#REF!</definedName>
    <definedName name="abc_susu_Real">#REF!</definedName>
    <definedName name="abc_susu_Real_1">#REF!</definedName>
    <definedName name="abc_susu_Real_1_1">#REF!</definedName>
    <definedName name="abc_susu_Real_1_1_1">#REF!</definedName>
    <definedName name="abc_susu_Real_1_1_1_1">#REF!</definedName>
    <definedName name="abcd">#N/A</definedName>
    <definedName name="abis">#REF!</definedName>
    <definedName name="absentsanitasi" localSheetId="6" hidden="1">{#N/A,#N/A,FALSE,"Sheet1";#N/A,#N/A,FALSE,"Sheet2"}</definedName>
    <definedName name="absentsanitasi" hidden="1">{#N/A,#N/A,FALSE,"Sheet1";#N/A,#N/A,FALSE,"Sheet2"}</definedName>
    <definedName name="ac" hidden="1">#REF!</definedName>
    <definedName name="acc">#REF!</definedName>
    <definedName name="acc.num">#REF!</definedName>
    <definedName name="acc.num_13">#REF!</definedName>
    <definedName name="acc.num_22">#REF!</definedName>
    <definedName name="acc.num_dummy">#REF!</definedName>
    <definedName name="AccessDatabase">"C:\My Documents\MAUI MALL1.mdb"</definedName>
    <definedName name="ACCOUNT">#REF!</definedName>
    <definedName name="ACCOUNT1">"#N/A"</definedName>
    <definedName name="ACCOUNT2">#REF!</definedName>
    <definedName name="ACCOUNT3">"#N/A"</definedName>
    <definedName name="ACCOUNT4">"#N/A"</definedName>
    <definedName name="ACCOUNT5">"#N/A"</definedName>
    <definedName name="ACCOUNT7">"#N/A"</definedName>
    <definedName name="ACCOUNTEDPERIODTYPE1">"#N/A"</definedName>
    <definedName name="accountmgr">"#N/A"</definedName>
    <definedName name="AccountNo">#REF!</definedName>
    <definedName name="accrual">"'file:///C:/Documents%20and%20Settings/PC_KOBSBY_003/Local%20Settings/Temporary%20Internet%20Files/Content.IE5/WZ67UD2L/DATA/BSC%202011/SHARED/Clients/I-L/KEBD/Quarter%202002/Q4-2002-c.xls'#$GeneralInfo.$F$19"</definedName>
    <definedName name="accrual_3">"'file:///C:/Documents%20and%20Settings/PC_KOBSBY_003/Local%20Settings/Temporary%20Internet%20Files/Content.IE5/WZ67UD2L/DATA/BSC%202011/SHARED/Clients/I-L/KEBD/Quarter%202002/Q4-2002-c.xls'#$GeneralInfo.$F$19"</definedName>
    <definedName name="ACCTA">#REF!,#REF!,#REF!</definedName>
    <definedName name="ACCTD">#REF!,#REF!</definedName>
    <definedName name="ACCTI">#REF!</definedName>
    <definedName name="ACCTN">#REF!</definedName>
    <definedName name="AcctPeriod">1202</definedName>
    <definedName name="ach_1">#REF!</definedName>
    <definedName name="ach_2">#REF!</definedName>
    <definedName name="ach_3">#REF!</definedName>
    <definedName name="ach_4">#REF!</definedName>
    <definedName name="ach_5">#REF!</definedName>
    <definedName name="ach_from">#REF!</definedName>
    <definedName name="Achieved_Delivery_Exp">"#N/A"</definedName>
    <definedName name="Achieved_Delivery_Inc">"#N/A"</definedName>
    <definedName name="Achieved_Fran_Fee">"#N/A"</definedName>
    <definedName name="Achieved_Fran_Fee_Rec">"#N/A"</definedName>
    <definedName name="ACRONYME">#REF!</definedName>
    <definedName name="Act.Acc">#REF!</definedName>
    <definedName name="act_month">#REF!</definedName>
    <definedName name="Activ">#REF!</definedName>
    <definedName name="active">#REF!</definedName>
    <definedName name="ACTUAL">#REF!</definedName>
    <definedName name="ACwvu.CapersView." hidden="1">#REF!</definedName>
    <definedName name="ACwvu.Japan_Capers_Ed_Pub." hidden="1">#REF!</definedName>
    <definedName name="ACwvu.KJP_CC." hidden="1">#REF!</definedName>
    <definedName name="AD">#REF!</definedName>
    <definedName name="AD_1">NA()</definedName>
    <definedName name="AD_2">NA()</definedName>
    <definedName name="AD68045_10">#REF!</definedName>
    <definedName name="AD68045_11">#REF!</definedName>
    <definedName name="AD68045_15">#REF!</definedName>
    <definedName name="AD68045_17">#REF!</definedName>
    <definedName name="AD68045_19">#REF!</definedName>
    <definedName name="AD68045_22">#REF!</definedName>
    <definedName name="AD68045_26">#REF!</definedName>
    <definedName name="AD68045_8">#REF!</definedName>
    <definedName name="AD68045_9">#REF!</definedName>
    <definedName name="ada">#REF!</definedName>
    <definedName name="adad" hidden="1">#REF!</definedName>
    <definedName name="adadada">#REF!</definedName>
    <definedName name="ádasd" hidden="1">#REF!</definedName>
    <definedName name="adasda\" hidden="1">#REF!</definedName>
    <definedName name="adasdasdad" hidden="1">#REF!</definedName>
    <definedName name="adc" localSheetId="6" hidden="1">{#N/A,#N/A,FALSE,"HCMP"}</definedName>
    <definedName name="adc" hidden="1">{#N/A,#N/A,FALSE,"HCMP"}</definedName>
    <definedName name="adddddddddddd">#REF!</definedName>
    <definedName name="addggggg">#REF!</definedName>
    <definedName name="additional">"$#REF!.#REF!#REF!"</definedName>
    <definedName name="additional_3">"$#REF!.#REF!#REF!"</definedName>
    <definedName name="address01">"'file:///C:/Documents%20and%20Settings/PC_KOBSBY_003/Local%20Settings/Temporary%20Internet%20Files/Content.IE5/WZ67UD2L/DATA/BSC%202011/SHARED/Clients/I-L/KEBD/Quarter%202002/Q4-2002-c.xls'#$GeneralInfo.$I$6"</definedName>
    <definedName name="address01_3">"'file:///C:/Documents%20and%20Settings/PC_KOBSBY_003/Local%20Settings/Temporary%20Internet%20Files/Content.IE5/WZ67UD2L/DATA/BSC%202011/SHARED/Clients/I-L/KEBD/Quarter%202002/Q4-2002-c.xls'#$GeneralInfo.$I$6"</definedName>
    <definedName name="address02">"'file:///C:/Documents%20and%20Settings/PC_KOBSBY_003/Local%20Settings/Temporary%20Internet%20Files/Content.IE5/WZ67UD2L/DATA/BSC%202011/SHARED/Clients/I-L/KEBD/Quarter%202002/Q4-2002-c.xls'#$GeneralInfo.$I$7"</definedName>
    <definedName name="address02_3">"'file:///C:/Documents%20and%20Settings/PC_KOBSBY_003/Local%20Settings/Temporary%20Internet%20Files/Content.IE5/WZ67UD2L/DATA/BSC%202011/SHARED/Clients/I-L/KEBD/Quarter%202002/Q4-2002-c.xls'#$GeneralInfo.$I$7"</definedName>
    <definedName name="address03">"'file:///C:/Documents%20and%20Settings/PC_KOBSBY_003/Local%20Settings/Temporary%20Internet%20Files/Content.IE5/WZ67UD2L/DATA/BSC%202011/SHARED/Clients/I-L/KEBD/Quarter%202002/Q4-2002-c.xls'#$GeneralInfo.$I$8"</definedName>
    <definedName name="address03_3">"'file:///C:/Documents%20and%20Settings/PC_KOBSBY_003/Local%20Settings/Temporary%20Internet%20Files/Content.IE5/WZ67UD2L/DATA/BSC%202011/SHARED/Clients/I-L/KEBD/Quarter%202002/Q4-2002-c.xls'#$GeneralInfo.$I$8"</definedName>
    <definedName name="ADDRESS1">#REF!</definedName>
    <definedName name="ADDRESS3">#REF!</definedName>
    <definedName name="adf" hidden="1">#REF!</definedName>
    <definedName name="adfefwe" localSheetId="6" hidden="1">{"Biscuit Sales",#N/A,FALSE,"Reports"}</definedName>
    <definedName name="adfefwe" hidden="1">{"Biscuit Sales",#N/A,FALSE,"Reports"}</definedName>
    <definedName name="Adformat">#REF!</definedName>
    <definedName name="adgSFadzj">"#N/A"</definedName>
    <definedName name="ADJ">#REF!</definedName>
    <definedName name="adm">"$#REF!.#REF!#REF!"</definedName>
    <definedName name="adm_3">"$#REF!.#REF!#REF!"</definedName>
    <definedName name="adresse1Vermarkter">#REF!</definedName>
    <definedName name="adrian">#REF!</definedName>
    <definedName name="adriancopy1">#REF!</definedName>
    <definedName name="Adriatic">"#N/A"</definedName>
    <definedName name="ADS7_1">NA()</definedName>
    <definedName name="ADS7_2">NA()</definedName>
    <definedName name="ADSD" localSheetId="6" hidden="1">{"'Sheet1'!$L$16"}</definedName>
    <definedName name="ADSD" hidden="1">{"'Sheet1'!$L$16"}</definedName>
    <definedName name="Adserverimplementierung">#REF!</definedName>
    <definedName name="Adservernamen">#REF!</definedName>
    <definedName name="adsv">"#N/A"</definedName>
    <definedName name="ADT">#REF!</definedName>
    <definedName name="ADT_10">#REF!</definedName>
    <definedName name="ADT_6">"$#REF!.$C$13:$N$13"</definedName>
    <definedName name="ADT_8">#REF!</definedName>
    <definedName name="aefeafta">#REF!</definedName>
    <definedName name="AF">#REF!</definedName>
    <definedName name="AF_CSG_0AND12">#REF!</definedName>
    <definedName name="AF_CSG_3AND9">#REF!</definedName>
    <definedName name="AF_CSG_6AND6">#REF!</definedName>
    <definedName name="AF_CSG_9AND3">#REF!</definedName>
    <definedName name="AF_CSG_ACT">#REF!</definedName>
    <definedName name="AF_CSG_AOP">#REF!</definedName>
    <definedName name="AF_CSG_F03">#REF!</definedName>
    <definedName name="AF_OH_0AND12">#REF!</definedName>
    <definedName name="AF_OH_3AND9">#REF!</definedName>
    <definedName name="AF_OH_6AND6">#REF!</definedName>
    <definedName name="AF_OH_9AND3">#REF!</definedName>
    <definedName name="AF_OH_ACT">#REF!</definedName>
    <definedName name="AF_OH_AOP">#REF!</definedName>
    <definedName name="AF_OH_F03">#REF!</definedName>
    <definedName name="afhsgfd" localSheetId="6" hidden="1">{"'Sheet1'!$L$16"}</definedName>
    <definedName name="afhsgfd" hidden="1">{"'Sheet1'!$L$16"}</definedName>
    <definedName name="agahaja">#REF!</definedName>
    <definedName name="AGUS">#REF!</definedName>
    <definedName name="AGUS_10">#REF!</definedName>
    <definedName name="Agust">#REF!</definedName>
    <definedName name="Agustus">#REF!</definedName>
    <definedName name="Agustus_10">#REF!</definedName>
    <definedName name="ah">#REF!</definedName>
    <definedName name="ahe">#REF!</definedName>
    <definedName name="ai">#REF!</definedName>
    <definedName name="ai_11">#REF!</definedName>
    <definedName name="ai_2">NA()</definedName>
    <definedName name="ai_3">#REF!</definedName>
    <definedName name="ai_5">#REF!</definedName>
    <definedName name="ai_6">#N/A</definedName>
    <definedName name="ai_7">#REF!</definedName>
    <definedName name="ai_7_10">NA()</definedName>
    <definedName name="ai_7_11">NA()</definedName>
    <definedName name="ai_7_12">NA()</definedName>
    <definedName name="ai_7_13">NA()</definedName>
    <definedName name="ai_7_14">NA()</definedName>
    <definedName name="ai_7_15">NA()</definedName>
    <definedName name="ai_7_16">NA()</definedName>
    <definedName name="ai_7_17">NA()</definedName>
    <definedName name="ai_7_18">NA()</definedName>
    <definedName name="ai_7_19">NA()</definedName>
    <definedName name="ai_7_20">NA()</definedName>
    <definedName name="ai_7_21">NA()</definedName>
    <definedName name="ai_7_22">NA()</definedName>
    <definedName name="ai_7_23">NA()</definedName>
    <definedName name="ai_7_24">NA()</definedName>
    <definedName name="ai_7_25">NA()</definedName>
    <definedName name="ai_7_26">NA()</definedName>
    <definedName name="ai_7_27">NA()</definedName>
    <definedName name="ai_7_28">NA()</definedName>
    <definedName name="ai_7_6">#REF!</definedName>
    <definedName name="ai_7_9">NA()</definedName>
    <definedName name="ajaja" localSheetId="6" hidden="1">{#N/A,#N/A,FALSE,"sum";#N/A,#N/A,FALSE,"MARTV";#N/A,#N/A,FALSE,"APRTV"}</definedName>
    <definedName name="ajaja" hidden="1">{#N/A,#N/A,FALSE,"sum";#N/A,#N/A,FALSE,"MARTV";#N/A,#N/A,FALSE,"APRTV"}</definedName>
    <definedName name="AKHIR">#REF!</definedName>
    <definedName name="aklfikrjfjthfj">#REF!</definedName>
    <definedName name="AKS2B">#REF!</definedName>
    <definedName name="AKTIVA">#REF!</definedName>
    <definedName name="AKTIVA_5">#REF!</definedName>
    <definedName name="aku" localSheetId="6" hidden="1">{#N/A,#N/A,FALSE,"Sheet1";#N/A,#N/A,FALSE,"Sheet2"}</definedName>
    <definedName name="aku" hidden="1">{#N/A,#N/A,FALSE,"Sheet1";#N/A,#N/A,FALSE,"Sheet2"}</definedName>
    <definedName name="Akun">#REF!</definedName>
    <definedName name="akunting">#REF!</definedName>
    <definedName name="AL_A">#REF!</definedName>
    <definedName name="AL_BC">#REF!</definedName>
    <definedName name="al_d">#REF!</definedName>
    <definedName name="AL_DD">#REF!</definedName>
    <definedName name="al_fg">#REF!</definedName>
    <definedName name="AL_FM">#REF!</definedName>
    <definedName name="AL_GA">#REF!</definedName>
    <definedName name="AL_HRD">#REF!</definedName>
    <definedName name="al_mtc">#REF!</definedName>
    <definedName name="al_office">#REF!</definedName>
    <definedName name="al_pe">#REF!</definedName>
    <definedName name="al_ppic">#REF!</definedName>
    <definedName name="al_qa">#REF!</definedName>
    <definedName name="al_QC">#REF!</definedName>
    <definedName name="al_sporting1">#REF!</definedName>
    <definedName name="al_sprpat">#REF!</definedName>
    <definedName name="al_sprting">#REF!</definedName>
    <definedName name="AL_TMBRK">#REF!</definedName>
    <definedName name="AL_WHRM">#REF!</definedName>
    <definedName name="Alamat">"$#REF!.#REF!#REF!"</definedName>
    <definedName name="Alamat_3">"$#REF!.#REF!#REF!"</definedName>
    <definedName name="ALDI">#REF!</definedName>
    <definedName name="ALEXANDER">#REF!</definedName>
    <definedName name="All_Item">#REF!</definedName>
    <definedName name="all_ppic">#REF!</definedName>
    <definedName name="allexpat20050">"$#REF!.#REF!#REF!"</definedName>
    <definedName name="allexpat20050_3">"$#REF!.#REF!#REF!"</definedName>
    <definedName name="allinkind20020">"$#REF!.#REF!#REF!"</definedName>
    <definedName name="allinkind20020_3">"$#REF!.#REF!#REF!"</definedName>
    <definedName name="Allinkind21020">"$#REF!.#REF!#REF!"</definedName>
    <definedName name="Allinkind21020_3">"$#REF!.#REF!#REF!"</definedName>
    <definedName name="AllNet">#REF!</definedName>
    <definedName name="alloc_ga">#REF!</definedName>
    <definedName name="alloc_sls">#REF!</definedName>
    <definedName name="aloc_it">#REF!</definedName>
    <definedName name="ALOFFICE">#REF!</definedName>
    <definedName name="ALPIN">#REF!</definedName>
    <definedName name="ALPJYOU">#REF!</definedName>
    <definedName name="ALPTOI">#REF!</definedName>
    <definedName name="alvin">#REF!</definedName>
    <definedName name="AM">#REF!</definedName>
    <definedName name="AM_">#REF!</definedName>
    <definedName name="AME">"#N/A"</definedName>
    <definedName name="AMENWC">"#N/A"</definedName>
    <definedName name="American_Express_Bank">"$#REF!.#REF!#REF!"</definedName>
    <definedName name="American_Express_Bank_3">"$#REF!.#REF!#REF!"</definedName>
    <definedName name="Amount">"#N/A"</definedName>
    <definedName name="AMOUNT_TARG">#REF!</definedName>
    <definedName name="Amount1">"#N/A"</definedName>
    <definedName name="Amount2">"#N/A"</definedName>
    <definedName name="Ampang_Point">"#N/A"</definedName>
    <definedName name="Amperjuni">#REF!</definedName>
    <definedName name="ampm">#REF!</definedName>
    <definedName name="ANALISA">#REF!</definedName>
    <definedName name="analisis">#REF!</definedName>
    <definedName name="ANDI">#REF!</definedName>
    <definedName name="ANIMATION_MUST_START">#REF!</definedName>
    <definedName name="anscount" hidden="1">1</definedName>
    <definedName name="Antarabangsa">"#N/A"</definedName>
    <definedName name="AntDescription">#REF!</definedName>
    <definedName name="AntEricssonProduct">#REF!</definedName>
    <definedName name="AO">#REF!</definedName>
    <definedName name="AOFICE">#REF!</definedName>
    <definedName name="aoko">#REF!</definedName>
    <definedName name="AP">#REF!</definedName>
    <definedName name="AP_2">#N/A</definedName>
    <definedName name="APM">#REF!</definedName>
    <definedName name="APM_">#REF!</definedName>
    <definedName name="apml">#REF!</definedName>
    <definedName name="APPENDIX_P">#REF!</definedName>
    <definedName name="APPSUSERNAME1">"#N/A"</definedName>
    <definedName name="apr">#REF!</definedName>
    <definedName name="Apr_10">#REF!</definedName>
    <definedName name="APRAISAL">#REF!</definedName>
    <definedName name="APRAISAL09">#REF!</definedName>
    <definedName name="april">#REF!</definedName>
    <definedName name="april_10">#REF!</definedName>
    <definedName name="april_6">"$#REF!.$B$30:$N$40"</definedName>
    <definedName name="april_8">#REF!</definedName>
    <definedName name="APRO">#REF!</definedName>
    <definedName name="APRO_10">#REF!</definedName>
    <definedName name="APRR">#REF!</definedName>
    <definedName name="APRR_10">#REF!</definedName>
    <definedName name="AprSum">#REF!</definedName>
    <definedName name="APsummary">#N/A</definedName>
    <definedName name="AQMIN1">#REF!</definedName>
    <definedName name="AQMIN2">#REF!</definedName>
    <definedName name="aqua">#REF!</definedName>
    <definedName name="AR_1">"$#REF!.#REF!#REF!"</definedName>
    <definedName name="AR_1_3">"$#REF!.#REF!#REF!"</definedName>
    <definedName name="AR_2">"$#REF!.#REF!#REF!"</definedName>
    <definedName name="AR_2_3">"$#REF!.#REF!#REF!"</definedName>
    <definedName name="ARA_Threshold">#REF!</definedName>
    <definedName name="Area">#REF!</definedName>
    <definedName name="Area1">#REF!</definedName>
    <definedName name="AREA1010">#REF!</definedName>
    <definedName name="AREA1128">#REF!</definedName>
    <definedName name="AREA1321">#REF!</definedName>
    <definedName name="AREA1538">#REF!</definedName>
    <definedName name="AREA1613">#REF!</definedName>
    <definedName name="AREA1658">#REF!</definedName>
    <definedName name="AREA1794">#REF!</definedName>
    <definedName name="AREA1983">#REF!</definedName>
    <definedName name="AREA2023">#REF!</definedName>
    <definedName name="AREA2066">#REF!</definedName>
    <definedName name="AREA2174">#REF!</definedName>
    <definedName name="AREA2693">#REF!</definedName>
    <definedName name="AREA3282">#REF!</definedName>
    <definedName name="AREA3287">#REF!</definedName>
    <definedName name="AREA4135">#REF!</definedName>
    <definedName name="AREA4625">#REF!</definedName>
    <definedName name="AREA4626">#REF!</definedName>
    <definedName name="AREA4685">#REF!</definedName>
    <definedName name="AREA501">#REF!</definedName>
    <definedName name="AREA5138">#REF!</definedName>
    <definedName name="AREA5615">#REF!</definedName>
    <definedName name="AREA5740">#REF!</definedName>
    <definedName name="AREA5941">#REF!</definedName>
    <definedName name="AREA6034">#REF!</definedName>
    <definedName name="AREA971">#REF!</definedName>
    <definedName name="AREANWC">"#N/A"</definedName>
    <definedName name="Arial">#REF!</definedName>
    <definedName name="Arial_12">#REF!</definedName>
    <definedName name="Arial_17">#REF!</definedName>
    <definedName name="Arial_17_1">#N/A</definedName>
    <definedName name="Arial_17_1_1">NA()</definedName>
    <definedName name="Arial_17_1_6">NA()</definedName>
    <definedName name="Arial_17_10">#REF!</definedName>
    <definedName name="Arial_17_12">#REF!</definedName>
    <definedName name="Arial_17_17">#REF!</definedName>
    <definedName name="Arial_17_17_10">#REF!</definedName>
    <definedName name="Arial_17_17_2">#REF!</definedName>
    <definedName name="Arial_17_17_4">#REF!</definedName>
    <definedName name="Arial_17_17_6">#REF!</definedName>
    <definedName name="Arial_17_17_7">#REF!</definedName>
    <definedName name="Arial_17_17_8">#REF!</definedName>
    <definedName name="Arial_17_17_9">#REF!</definedName>
    <definedName name="Arial_17_2">#REF!</definedName>
    <definedName name="Arial_17_4">NA()</definedName>
    <definedName name="Arial_17_6">#N/A</definedName>
    <definedName name="Arial_17_6_6">NA()</definedName>
    <definedName name="Arial_17_7">#N/A</definedName>
    <definedName name="Arial_17_7_6">NA()</definedName>
    <definedName name="Arial_17_8">NA()</definedName>
    <definedName name="Arial_17_9">#REF!</definedName>
    <definedName name="Arial_18">#N/A</definedName>
    <definedName name="Arial_18_12">#REF!</definedName>
    <definedName name="Arial_18_17">#REF!</definedName>
    <definedName name="Arial_18_17_10">#REF!</definedName>
    <definedName name="Arial_18_17_2">#REF!</definedName>
    <definedName name="Arial_18_17_4">#REF!</definedName>
    <definedName name="Arial_18_17_6">#REF!</definedName>
    <definedName name="Arial_18_17_7">#REF!</definedName>
    <definedName name="Arial_18_17_8">#REF!</definedName>
    <definedName name="Arial_18_17_9">#REF!</definedName>
    <definedName name="Arial_18_4">NA()</definedName>
    <definedName name="Arial_18_6">#N/A</definedName>
    <definedName name="Arial_18_6_6">NA()</definedName>
    <definedName name="Arial_18_7">#N/A</definedName>
    <definedName name="Arial_18_7_6">NA()</definedName>
    <definedName name="Arial_18_8">NA()</definedName>
    <definedName name="Arial_19">#N/A</definedName>
    <definedName name="Arial_19_12">#REF!</definedName>
    <definedName name="Arial_19_17">#REF!</definedName>
    <definedName name="Arial_19_17_10">#REF!</definedName>
    <definedName name="Arial_19_17_2">#REF!</definedName>
    <definedName name="Arial_19_17_4">#REF!</definedName>
    <definedName name="Arial_19_17_6">#REF!</definedName>
    <definedName name="Arial_19_17_7">#REF!</definedName>
    <definedName name="Arial_19_17_8">#REF!</definedName>
    <definedName name="Arial_19_17_9">#REF!</definedName>
    <definedName name="Arial_19_4">NA()</definedName>
    <definedName name="Arial_19_6">#N/A</definedName>
    <definedName name="Arial_19_6_6">NA()</definedName>
    <definedName name="Arial_19_7">#N/A</definedName>
    <definedName name="Arial_19_7_6">NA()</definedName>
    <definedName name="Arial_19_8">NA()</definedName>
    <definedName name="Arial_20">#N/A</definedName>
    <definedName name="Arial_20_12">#REF!</definedName>
    <definedName name="Arial_20_17">#REF!</definedName>
    <definedName name="Arial_20_17_10">#REF!</definedName>
    <definedName name="Arial_20_17_2">#REF!</definedName>
    <definedName name="Arial_20_17_4">#REF!</definedName>
    <definedName name="Arial_20_17_6">#REF!</definedName>
    <definedName name="Arial_20_17_7">#REF!</definedName>
    <definedName name="Arial_20_17_8">#REF!</definedName>
    <definedName name="Arial_20_17_9">#REF!</definedName>
    <definedName name="Arial_20_4">NA()</definedName>
    <definedName name="Arial_20_6">#N/A</definedName>
    <definedName name="Arial_20_6_6">NA()</definedName>
    <definedName name="Arial_20_7">#N/A</definedName>
    <definedName name="Arial_20_7_6">NA()</definedName>
    <definedName name="Arial_20_8">NA()</definedName>
    <definedName name="Arial_21">#N/A</definedName>
    <definedName name="Arial_21_12">#REF!</definedName>
    <definedName name="Arial_21_17">#REF!</definedName>
    <definedName name="Arial_21_17_10">#REF!</definedName>
    <definedName name="Arial_21_17_2">#REF!</definedName>
    <definedName name="Arial_21_17_4">#REF!</definedName>
    <definedName name="Arial_21_17_6">#REF!</definedName>
    <definedName name="Arial_21_17_7">#REF!</definedName>
    <definedName name="Arial_21_17_8">#REF!</definedName>
    <definedName name="Arial_21_17_9">#REF!</definedName>
    <definedName name="Arial_21_4">NA()</definedName>
    <definedName name="Arial_21_6">#N/A</definedName>
    <definedName name="Arial_21_6_6">NA()</definedName>
    <definedName name="Arial_21_7">#N/A</definedName>
    <definedName name="Arial_21_7_6">NA()</definedName>
    <definedName name="Arial_21_8">NA()</definedName>
    <definedName name="Arial_3">#REF!</definedName>
    <definedName name="Arial_4">NA()</definedName>
    <definedName name="Arial_6">#N/A</definedName>
    <definedName name="Arial_6_6">NA()</definedName>
    <definedName name="Arial_7">#N/A</definedName>
    <definedName name="Arial_7_6">NA()</definedName>
    <definedName name="Arial_8">NA()</definedName>
    <definedName name="Arial_8_10">#REF!</definedName>
    <definedName name="Arial_9">#REF!</definedName>
    <definedName name="armada3">OFFSET(#REF!,0,0,COUNTA(#REF!),1)</definedName>
    <definedName name="armada4">OFFSET(#REF!,0,0,COUNTA(#REF!),1)</definedName>
    <definedName name="armada5">OFFSET(#REF!,0,0,COUNTA(#REF!),1)</definedName>
    <definedName name="ARP_Threshold">#REF!</definedName>
    <definedName name="arta">#REF!</definedName>
    <definedName name="as" hidden="1">#REF!</definedName>
    <definedName name="as_12">#REF!</definedName>
    <definedName name="as_17">NA()</definedName>
    <definedName name="as_17_1">#N/A</definedName>
    <definedName name="as_17_1_1">NA()</definedName>
    <definedName name="as_17_1_6">NA()</definedName>
    <definedName name="as_17_10">NA()</definedName>
    <definedName name="as_17_12">#REF!</definedName>
    <definedName name="as_17_17">#REF!</definedName>
    <definedName name="as_17_17_10">#REF!</definedName>
    <definedName name="as_17_17_2">#REF!</definedName>
    <definedName name="as_17_17_4">#REF!</definedName>
    <definedName name="as_17_17_6">#REF!</definedName>
    <definedName name="as_17_17_7">#REF!</definedName>
    <definedName name="as_17_17_8">#REF!</definedName>
    <definedName name="as_17_17_9">#REF!</definedName>
    <definedName name="as_17_2">NA()</definedName>
    <definedName name="as_17_6">#N/A</definedName>
    <definedName name="as_17_6_6">NA()</definedName>
    <definedName name="as_17_7">#N/A</definedName>
    <definedName name="as_17_7_6">NA()</definedName>
    <definedName name="as_17_8">NA()</definedName>
    <definedName name="as_18">#N/A</definedName>
    <definedName name="as_18_12">#REF!</definedName>
    <definedName name="as_18_17">#REF!</definedName>
    <definedName name="as_18_17_10">#REF!</definedName>
    <definedName name="as_18_17_2">#REF!</definedName>
    <definedName name="as_18_17_4">#REF!</definedName>
    <definedName name="as_18_17_6">#REF!</definedName>
    <definedName name="as_18_17_7">#REF!</definedName>
    <definedName name="as_18_17_8">#REF!</definedName>
    <definedName name="as_18_17_9">#REF!</definedName>
    <definedName name="as_18_4">NA()</definedName>
    <definedName name="as_18_6">#N/A</definedName>
    <definedName name="as_18_6_6">NA()</definedName>
    <definedName name="as_18_7">#N/A</definedName>
    <definedName name="as_18_7_6">NA()</definedName>
    <definedName name="as_18_8">NA()</definedName>
    <definedName name="as_19">#N/A</definedName>
    <definedName name="as_19_12">#REF!</definedName>
    <definedName name="as_19_17">#REF!</definedName>
    <definedName name="as_19_17_10">#REF!</definedName>
    <definedName name="as_19_17_2">#REF!</definedName>
    <definedName name="as_19_17_4">#REF!</definedName>
    <definedName name="as_19_17_6">#REF!</definedName>
    <definedName name="as_19_17_7">#REF!</definedName>
    <definedName name="as_19_17_8">#REF!</definedName>
    <definedName name="as_19_17_9">#REF!</definedName>
    <definedName name="as_19_4">NA()</definedName>
    <definedName name="as_19_6">#N/A</definedName>
    <definedName name="as_19_6_6">NA()</definedName>
    <definedName name="as_19_7">#N/A</definedName>
    <definedName name="as_19_7_6">NA()</definedName>
    <definedName name="as_19_8">NA()</definedName>
    <definedName name="as_20">#N/A</definedName>
    <definedName name="as_20_12">#REF!</definedName>
    <definedName name="as_20_17">#REF!</definedName>
    <definedName name="as_20_17_10">#REF!</definedName>
    <definedName name="as_20_17_2">#REF!</definedName>
    <definedName name="as_20_17_4">#REF!</definedName>
    <definedName name="as_20_17_6">#REF!</definedName>
    <definedName name="as_20_17_7">#REF!</definedName>
    <definedName name="as_20_17_8">#REF!</definedName>
    <definedName name="as_20_17_9">#REF!</definedName>
    <definedName name="as_20_4">NA()</definedName>
    <definedName name="as_20_6">#N/A</definedName>
    <definedName name="as_20_6_6">NA()</definedName>
    <definedName name="as_20_7">#N/A</definedName>
    <definedName name="as_20_7_6">NA()</definedName>
    <definedName name="as_20_8">NA()</definedName>
    <definedName name="as_21">#N/A</definedName>
    <definedName name="as_21_12">#REF!</definedName>
    <definedName name="as_21_17">#REF!</definedName>
    <definedName name="as_21_17_10">#REF!</definedName>
    <definedName name="as_21_17_2">#REF!</definedName>
    <definedName name="as_21_17_4">#REF!</definedName>
    <definedName name="as_21_17_6">#REF!</definedName>
    <definedName name="as_21_17_7">#REF!</definedName>
    <definedName name="as_21_17_8">#REF!</definedName>
    <definedName name="as_21_17_9">#REF!</definedName>
    <definedName name="as_21_4">NA()</definedName>
    <definedName name="as_21_6">#N/A</definedName>
    <definedName name="as_21_6_6">NA()</definedName>
    <definedName name="as_21_7">#N/A</definedName>
    <definedName name="as_21_7_6">NA()</definedName>
    <definedName name="as_21_8">NA()</definedName>
    <definedName name="as_3">#REF!</definedName>
    <definedName name="as_4">NA()</definedName>
    <definedName name="as_6">#N/A</definedName>
    <definedName name="as_6_6">NA()</definedName>
    <definedName name="as_7">#N/A</definedName>
    <definedName name="as_7_6">NA()</definedName>
    <definedName name="as_8">NA()</definedName>
    <definedName name="as_8_10">#REF!</definedName>
    <definedName name="as_9">#REF!</definedName>
    <definedName name="AS2DocOpenMode" hidden="1">"AS2DocumentEdit"</definedName>
    <definedName name="AS2HasNoAutoHeaderFooter">" "</definedName>
    <definedName name="AS2ReportLS">1</definedName>
    <definedName name="AS2StaticLC" hidden="1">#REF!</definedName>
    <definedName name="AS2StaticLS" hidden="1">#REF!</definedName>
    <definedName name="AS2SyncStepLS">0</definedName>
    <definedName name="AS2TickmarkLS" hidden="1">#REF!</definedName>
    <definedName name="AS2VersionLS">300</definedName>
    <definedName name="asa" hidden="1">#REF!</definedName>
    <definedName name="ASAS">#REF!</definedName>
    <definedName name="asasasa">#REF!</definedName>
    <definedName name="asd" hidden="1">#REF!</definedName>
    <definedName name="ASD_10">#REF!</definedName>
    <definedName name="ASD_11">#REF!</definedName>
    <definedName name="ASD_12">#REF!</definedName>
    <definedName name="ASD_4">#REF!</definedName>
    <definedName name="ASD_5">#REF!</definedName>
    <definedName name="ASD_6">#REF!</definedName>
    <definedName name="ASD_7">#REF!</definedName>
    <definedName name="ASD_8">#REF!</definedName>
    <definedName name="ASD_9">#REF!</definedName>
    <definedName name="asdasd">#REF!</definedName>
    <definedName name="asdf">#REF!</definedName>
    <definedName name="ASDFASDGAG">#REF!</definedName>
    <definedName name="asdfasgd" localSheetId="6" hidden="1">{#N/A,#N/A,TRUE,"BT M200 da 10x20"}</definedName>
    <definedName name="asdfasgd" hidden="1">{#N/A,#N/A,TRUE,"BT M200 da 10x20"}</definedName>
    <definedName name="asdfgh">#REF!</definedName>
    <definedName name="asdfgsgdsa" localSheetId="6" hidden="1">{"'Sheet1'!$L$16"}</definedName>
    <definedName name="asdfgsgdsa" hidden="1">{"'Sheet1'!$L$16"}</definedName>
    <definedName name="asdgrefgj" localSheetId="6" hidden="1">{#N/A,#N/A,FALSE,"sum";#N/A,#N/A,FALSE,"MARTV";#N/A,#N/A,FALSE,"APRTV"}</definedName>
    <definedName name="asdgrefgj" hidden="1">{#N/A,#N/A,FALSE,"sum";#N/A,#N/A,FALSE,"MARTV";#N/A,#N/A,FALSE,"APRTV"}</definedName>
    <definedName name="ASE">#REF!</definedName>
    <definedName name="ASE_1">NA()</definedName>
    <definedName name="ASE_2">NA()</definedName>
    <definedName name="ase4ry">#REF!</definedName>
    <definedName name="ASEP" hidden="1">#REF!</definedName>
    <definedName name="asfafsa" localSheetId="6" hidden="1">{#N/A,#N/A,TRUE,"BT M200 da 10x20"}</definedName>
    <definedName name="asfafsa" hidden="1">{#N/A,#N/A,TRUE,"BT M200 da 10x20"}</definedName>
    <definedName name="asfdfsafasfsfsdfafadfa" hidden="1">#REF!</definedName>
    <definedName name="asfsagdds" localSheetId="6" hidden="1">{#N/A,#N/A,FALSE,"sum";#N/A,#N/A,FALSE,"MARTV";#N/A,#N/A,FALSE,"APRTV"}</definedName>
    <definedName name="asfsagdds" hidden="1">{#N/A,#N/A,FALSE,"sum";#N/A,#N/A,FALSE,"MARTV";#N/A,#N/A,FALSE,"APRTV"}</definedName>
    <definedName name="asfsdgsfds" localSheetId="6" hidden="1">{#N/A,#N/A,TRUE,"BT M200 da 10x20"}</definedName>
    <definedName name="asfsdgsfds" hidden="1">{#N/A,#N/A,TRUE,"BT M200 da 10x20"}</definedName>
    <definedName name="asgfd" localSheetId="6" hidden="1">{"'Sheet1'!$L$16"}</definedName>
    <definedName name="asgfd" hidden="1">{"'Sheet1'!$L$16"}</definedName>
    <definedName name="asgsda" localSheetId="6" hidden="1">{#N/A,#N/A,FALSE,"sum";#N/A,#N/A,FALSE,"MARTV";#N/A,#N/A,FALSE,"APRTV"}</definedName>
    <definedName name="asgsda" hidden="1">{#N/A,#N/A,FALSE,"sum";#N/A,#N/A,FALSE,"MARTV";#N/A,#N/A,FALSE,"APRTV"}</definedName>
    <definedName name="ASI">#REF!</definedName>
    <definedName name="ASI_1">NA()</definedName>
    <definedName name="ASI_2">NA()</definedName>
    <definedName name="Asiavol">#REF!</definedName>
    <definedName name="ask" hidden="1">#REF!</definedName>
    <definedName name="aslkjslkkjfeawhi">#REF!</definedName>
    <definedName name="asm">"$#REF!.#REF!#REF!"</definedName>
    <definedName name="asm_3">"$#REF!.#REF!#REF!"</definedName>
    <definedName name="ASO">#REF!</definedName>
    <definedName name="ASO_1">NA()</definedName>
    <definedName name="ASO_2">NA()</definedName>
    <definedName name="ASS">#REF!</definedName>
    <definedName name="ASS_1">NA()</definedName>
    <definedName name="ASS_1_1">NA()</definedName>
    <definedName name="ASS_10">NA()</definedName>
    <definedName name="ASS_12">NA()</definedName>
    <definedName name="ASS_13">NA()</definedName>
    <definedName name="ASS_2">NA()</definedName>
    <definedName name="ASS_2_1">NA()</definedName>
    <definedName name="ASS_3">#REF!</definedName>
    <definedName name="ASS_34">NA()</definedName>
    <definedName name="ASS_4">#REF!</definedName>
    <definedName name="ASS_5">#REF!</definedName>
    <definedName name="ASS_6">#N/A</definedName>
    <definedName name="ASS_7">NA()</definedName>
    <definedName name="ASS_8">NA()</definedName>
    <definedName name="ASS_8_6">#N/A</definedName>
    <definedName name="ASS_9">NA()</definedName>
    <definedName name="assasa" hidden="1">#REF!</definedName>
    <definedName name="ASSETS">#REF!</definedName>
    <definedName name="ASSUMPTIONS">#REF!</definedName>
    <definedName name="ASTRI" localSheetId="6" hidden="1">{#N/A,#N/A,FALSE,"Cost Report";#N/A,#N/A,FALSE,"Qtly Summ.";#N/A,#N/A,FALSE,"Mar  Qtr";#N/A,#N/A,FALSE,"Report Summary"}</definedName>
    <definedName name="ASTRI" hidden="1">{#N/A,#N/A,FALSE,"Cost Report";#N/A,#N/A,FALSE,"Qtly Summ.";#N/A,#N/A,FALSE,"Mar  Qtr";#N/A,#N/A,FALSE,"Report Summary"}</definedName>
    <definedName name="ASU" hidden="1">#REF!</definedName>
    <definedName name="ASU_1">NA()</definedName>
    <definedName name="ASU_2">NA()</definedName>
    <definedName name="ASUMSI">#REF!</definedName>
    <definedName name="ATAP">#REF!</definedName>
    <definedName name="ATK_A">#REF!</definedName>
    <definedName name="ATK_AGUSTUS">#REF!</definedName>
    <definedName name="ATK_BB">#REF!</definedName>
    <definedName name="ATK_BC">#REF!</definedName>
    <definedName name="ATK_BCC">#REF!</definedName>
    <definedName name="ATK_C">#REF!</definedName>
    <definedName name="atk_d">#REF!</definedName>
    <definedName name="ATK_DD">#REF!</definedName>
    <definedName name="atk_e">#REF!</definedName>
    <definedName name="ATK_FG">#REF!</definedName>
    <definedName name="atk_fm">#REF!</definedName>
    <definedName name="ATK_GA">#REF!</definedName>
    <definedName name="ATK_GD_A">#REF!</definedName>
    <definedName name="atk_gd_d">#REF!</definedName>
    <definedName name="atk_gdA">#REF!</definedName>
    <definedName name="ATK_HRD">#REF!</definedName>
    <definedName name="atk_mtc">#REF!</definedName>
    <definedName name="atk_mtc1">#REF!</definedName>
    <definedName name="atk_office">#REF!</definedName>
    <definedName name="ATK_OFFICE1">#REF!</definedName>
    <definedName name="atk_pe">#REF!</definedName>
    <definedName name="atk_ppic">#REF!</definedName>
    <definedName name="atk_qa">#REF!</definedName>
    <definedName name="atk_QC">#REF!</definedName>
    <definedName name="atk_sporting1">#REF!</definedName>
    <definedName name="atk_sprepat">#REF!</definedName>
    <definedName name="atk_sprpat">#REF!</definedName>
    <definedName name="atk_sprting">#REF!</definedName>
    <definedName name="atk_tmbrk">#REF!</definedName>
    <definedName name="ATK_WHRM">#REF!</definedName>
    <definedName name="atk2_sprpat">#REF!</definedName>
    <definedName name="ATK5_SPRPAT">#REF!</definedName>
    <definedName name="ATKAGUSTUS">#REF!</definedName>
    <definedName name="ATL">#REF!</definedName>
    <definedName name="ATL_4">#REF!</definedName>
    <definedName name="ATL_6">#REF!</definedName>
    <definedName name="ATL_9">#REF!</definedName>
    <definedName name="ATRIA" hidden="1">#REF!</definedName>
    <definedName name="attachVI">#REF!</definedName>
    <definedName name="attachVI_3">"$#REF!.#REF!#REF!"</definedName>
    <definedName name="attk">#REF!</definedName>
    <definedName name="AttVI">"'file:///C:/Documents%20and%20Settings/PC_KOBSBY_003/Local%20Settings/Temporary%20Internet%20Files/Content.IE5/WZ67UD2L/DATA/BSC%202011/TAX/fama/sefege/1771.return.xls'#$A.$A$16:$AA$231"</definedName>
    <definedName name="AttVI_3">"'file:///C:/Documents%20and%20Settings/PC_KOBSBY_003/Local%20Settings/Temporary%20Internet%20Files/Content.IE5/WZ67UD2L/DATA/BSC%202011/TAX/fama/sefege/1771.return.xls'#$A.$A$16:$AA$231"</definedName>
    <definedName name="aug">#REF!</definedName>
    <definedName name="AugSum">#REF!</definedName>
    <definedName name="august">#REF!</definedName>
    <definedName name="august_10">#REF!</definedName>
    <definedName name="august_6">"$#REF!.$B$78:$N$88"</definedName>
    <definedName name="august_8">#REF!</definedName>
    <definedName name="AUS">#REF!</definedName>
    <definedName name="australia">#REF!</definedName>
    <definedName name="av" hidden="1">#REF!</definedName>
    <definedName name="Avail_3" hidden="1">#REF!</definedName>
    <definedName name="Avail_4" hidden="1">#REF!</definedName>
    <definedName name="AvailabilityPRService">#REF!</definedName>
    <definedName name="AvailabilityPRService_4">"$#REF!.$C$1:$AA$3363"</definedName>
    <definedName name="Availble" hidden="1">#REF!</definedName>
    <definedName name="AVERAGE">#REF!</definedName>
    <definedName name="AVERAGE_1">#REF!</definedName>
    <definedName name="average2">#REF!</definedName>
    <definedName name="AW">#REF!</definedName>
    <definedName name="AWAL">#REF!</definedName>
    <definedName name="AWAL_JUNI">#REF!</definedName>
    <definedName name="AWAL_OPEN">#REF!</definedName>
    <definedName name="AWAL_TGR_OPEN">#REF!</definedName>
    <definedName name="awdas">"$#REF!.$L$5:$L$71"</definedName>
    <definedName name="AWI">#REF!</definedName>
    <definedName name="Aws">#REF!</definedName>
    <definedName name="Aws_3">"$#REF!.#REF!#REF!"</definedName>
    <definedName name="azx">#REF!</definedName>
    <definedName name="B">#REF!</definedName>
    <definedName name="b_3">"$#REF!.#REF!#REF!"</definedName>
    <definedName name="B_ANTMN">#REF!</definedName>
    <definedName name="B_BUMI">#REF!</definedName>
    <definedName name="B_EPMT_N">#REF!</definedName>
    <definedName name="B_GJTL_N">#REF!</definedName>
    <definedName name="B_Isc">#REF!</definedName>
    <definedName name="b_pb">#REF!</definedName>
    <definedName name="B_RP_BBNI_J">#REF!</definedName>
    <definedName name="B_RP_BNGA_J_19">#REF!</definedName>
    <definedName name="B_RP_BUMI_N">#REF!</definedName>
    <definedName name="B_RP_CTRS_A">#REF!</definedName>
    <definedName name="B_RP_DYNA_J">#REF!</definedName>
    <definedName name="B_RP_FISK_J">#REF!</definedName>
    <definedName name="B_RP_KOMI_J">#REF!</definedName>
    <definedName name="B_RP_LSIP_N">#REF!</definedName>
    <definedName name="B_RP_MYOR_N">#REF!</definedName>
    <definedName name="B_RP_TINS_J">#REF!</definedName>
    <definedName name="B_RP_WICO_N">#REF!</definedName>
    <definedName name="B_UNIT">#REF!</definedName>
    <definedName name="B_UNIT_ANTMN_A_19">#REF!</definedName>
    <definedName name="B_UNIT_BBNI_J">#REF!</definedName>
    <definedName name="B_UNIT_BNGA_J_19">#REF!</definedName>
    <definedName name="B_UNIT_BUMI_N">#REF!</definedName>
    <definedName name="B_UNIT_CTRS_A">#REF!</definedName>
    <definedName name="B_UNIT_DYNA_J">#REF!</definedName>
    <definedName name="B_UNIT_KOMI_J">#REF!</definedName>
    <definedName name="B_UNIT_LSIP_N">#REF!</definedName>
    <definedName name="B_UNIT_MYOR_N">#REF!</definedName>
    <definedName name="B_UNIT_TINS_J">#REF!</definedName>
    <definedName name="bachmai" localSheetId="6" hidden="1">{"'Sheet1'!$L$16"}</definedName>
    <definedName name="bachmai" hidden="1">{"'Sheet1'!$L$16"}</definedName>
    <definedName name="BAD_STK">#REF!</definedName>
    <definedName name="BADDEBT">"'file:///C:/Documents%20and%20Settings/PC_KOBSBY_003/Local%20Settings/Temporary%20Internet%20Files/Content.IE5/WZ67UD2L/DATA/BSC%202011/SHARED/TAX/Trisna/RBW/PHARMAS/1998/CITR/marshall.xls'#$Marshal.$A$1"</definedName>
    <definedName name="BADDEBT_3">"'file:///C:/Documents%20and%20Settings/PC_KOBSBY_003/Local%20Settings/Temporary%20Internet%20Files/Content.IE5/WZ67UD2L/DATA/BSC%202011/SHARED/TAX/Trisna/RBW/PHARMAS/1998/CITR/marshall.xls'#$Marshal.$A$1"</definedName>
    <definedName name="badmurni12">#REF!</definedName>
    <definedName name="badpkl12">#REF!</definedName>
    <definedName name="badsmg12">#REF!</definedName>
    <definedName name="badsolo12">#REF!</definedName>
    <definedName name="badstok">#REF!</definedName>
    <definedName name="BADSTOK06">#REF!</definedName>
    <definedName name="bag">#REF!</definedName>
    <definedName name="Baja">#REF!</definedName>
    <definedName name="Balakong">"#N/A"</definedName>
    <definedName name="BALANCE_CHK">#REF!</definedName>
    <definedName name="balancesheets">"'file:///C:/Documents%20and%20Settings/PC_KOBSBY_003/Local%20Settings/Temporary%20Internet%20Files/Content.IE5/WZ67UD2L/DATA/BSC%202011/SHARED/Clients/I-L/KEBD/Quarter%202002/Q4-2002-c.xls'#$GeneralInfo.$H$38"</definedName>
    <definedName name="balancesheets_3">"'file:///C:/Documents%20and%20Settings/PC_KOBSBY_003/Local%20Settings/Temporary%20Internet%20Files/Content.IE5/WZ67UD2L/DATA/BSC%202011/SHARED/Clients/I-L/KEBD/Quarter%202002/Q4-2002-c.xls'#$GeneralInfo.$H$38"</definedName>
    <definedName name="BALANCING_FACTOR">#REF!</definedName>
    <definedName name="BALANCING_FACTOR___0">#REF!</definedName>
    <definedName name="balmfCurrentAssets">"$#REF!.#REF!#REF!"</definedName>
    <definedName name="balmfCurrentAssets_3">"$#REF!.#REF!#REF!"</definedName>
    <definedName name="balmfCurrentLiabilities">"$#REF!.#REF!#REF!"</definedName>
    <definedName name="balmfCurrentLiabilities_3">"$#REF!.#REF!#REF!"</definedName>
    <definedName name="balmfNonCurrentAssets">"$#REF!.#REF!#REF!"</definedName>
    <definedName name="balmfNonCurrentAssets_3">"$#REF!.#REF!#REF!"</definedName>
    <definedName name="balmfNonCurrentLiabilities">"$#REF!.#REF!#REF!"</definedName>
    <definedName name="balmfNonCurrentLiabilities_3">"$#REF!.#REF!#REF!"</definedName>
    <definedName name="balmfNonCurrentProvisions">"$#REF!.#REF!#REF!"</definedName>
    <definedName name="balmfNonCurrentProvisions_3">"$#REF!.#REF!#REF!"</definedName>
    <definedName name="balmfOtherNonCurrentAssets">"$#REF!.#REF!#REF!"</definedName>
    <definedName name="balmfOtherNonCurrentAssets_3">"$#REF!.#REF!#REF!"</definedName>
    <definedName name="balmfShareEquity">"$#REF!.#REF!#REF!"</definedName>
    <definedName name="balmfShareEquity_3">"$#REF!.#REF!#REF!"</definedName>
    <definedName name="BALSHEET_P">#REF!</definedName>
    <definedName name="BAMBANG">#REF!</definedName>
    <definedName name="BAMBANG_12">#REF!</definedName>
    <definedName name="BAMBANG_17">#REF!</definedName>
    <definedName name="BAMBANG_17_1">#N/A</definedName>
    <definedName name="BAMBANG_17_1_1">NA()</definedName>
    <definedName name="BAMBANG_17_1_6">NA()</definedName>
    <definedName name="BAMBANG_17_10">#REF!</definedName>
    <definedName name="BAMBANG_17_12">#REF!</definedName>
    <definedName name="BAMBANG_17_17">#REF!</definedName>
    <definedName name="BAMBANG_17_17_10">#REF!</definedName>
    <definedName name="BAMBANG_17_17_2">#REF!</definedName>
    <definedName name="BAMBANG_17_17_4">#REF!</definedName>
    <definedName name="BAMBANG_17_17_6">#REF!</definedName>
    <definedName name="BAMBANG_17_17_7">#REF!</definedName>
    <definedName name="BAMBANG_17_17_8">#REF!</definedName>
    <definedName name="BAMBANG_17_17_9">#REF!</definedName>
    <definedName name="BAMBANG_17_2">#REF!</definedName>
    <definedName name="BAMBANG_17_4">NA()</definedName>
    <definedName name="BAMBANG_17_6">#N/A</definedName>
    <definedName name="BAMBANG_17_6_6">NA()</definedName>
    <definedName name="BAMBANG_17_7">#N/A</definedName>
    <definedName name="BAMBANG_17_7_6">NA()</definedName>
    <definedName name="BAMBANG_17_8">NA()</definedName>
    <definedName name="BAMBANG_17_9">#REF!</definedName>
    <definedName name="BAMBANG_18">#N/A</definedName>
    <definedName name="BAMBANG_18_12">#REF!</definedName>
    <definedName name="BAMBANG_18_17">#REF!</definedName>
    <definedName name="BAMBANG_18_17_10">#REF!</definedName>
    <definedName name="BAMBANG_18_17_2">#REF!</definedName>
    <definedName name="BAMBANG_18_17_4">#REF!</definedName>
    <definedName name="BAMBANG_18_17_6">#REF!</definedName>
    <definedName name="BAMBANG_18_17_7">#REF!</definedName>
    <definedName name="BAMBANG_18_17_8">#REF!</definedName>
    <definedName name="BAMBANG_18_17_9">#REF!</definedName>
    <definedName name="BAMBANG_18_4">NA()</definedName>
    <definedName name="BAMBANG_18_6">#N/A</definedName>
    <definedName name="BAMBANG_18_6_6">NA()</definedName>
    <definedName name="BAMBANG_18_7">#N/A</definedName>
    <definedName name="BAMBANG_18_7_6">NA()</definedName>
    <definedName name="BAMBANG_18_8">NA()</definedName>
    <definedName name="BAMBANG_19">#N/A</definedName>
    <definedName name="BAMBANG_19_12">#REF!</definedName>
    <definedName name="BAMBANG_19_17">#REF!</definedName>
    <definedName name="BAMBANG_19_17_10">#REF!</definedName>
    <definedName name="BAMBANG_19_17_2">#REF!</definedName>
    <definedName name="BAMBANG_19_17_4">#REF!</definedName>
    <definedName name="BAMBANG_19_17_6">#REF!</definedName>
    <definedName name="BAMBANG_19_17_7">#REF!</definedName>
    <definedName name="BAMBANG_19_17_8">#REF!</definedName>
    <definedName name="BAMBANG_19_17_9">#REF!</definedName>
    <definedName name="BAMBANG_19_4">NA()</definedName>
    <definedName name="BAMBANG_19_6">#N/A</definedName>
    <definedName name="BAMBANG_19_6_6">NA()</definedName>
    <definedName name="BAMBANG_19_7">#N/A</definedName>
    <definedName name="BAMBANG_19_7_6">NA()</definedName>
    <definedName name="BAMBANG_19_8">NA()</definedName>
    <definedName name="BAMBANG_20">#N/A</definedName>
    <definedName name="BAMBANG_20_12">#REF!</definedName>
    <definedName name="BAMBANG_20_17">#REF!</definedName>
    <definedName name="BAMBANG_20_17_10">#REF!</definedName>
    <definedName name="BAMBANG_20_17_2">#REF!</definedName>
    <definedName name="BAMBANG_20_17_4">#REF!</definedName>
    <definedName name="BAMBANG_20_17_6">#REF!</definedName>
    <definedName name="BAMBANG_20_17_7">#REF!</definedName>
    <definedName name="BAMBANG_20_17_8">#REF!</definedName>
    <definedName name="BAMBANG_20_17_9">#REF!</definedName>
    <definedName name="BAMBANG_20_4">NA()</definedName>
    <definedName name="BAMBANG_20_6">#N/A</definedName>
    <definedName name="BAMBANG_20_6_6">NA()</definedName>
    <definedName name="BAMBANG_20_7">#N/A</definedName>
    <definedName name="BAMBANG_20_7_6">NA()</definedName>
    <definedName name="BAMBANG_20_8">NA()</definedName>
    <definedName name="BAMBANG_21">#N/A</definedName>
    <definedName name="BAMBANG_21_12">#REF!</definedName>
    <definedName name="BAMBANG_21_17">#REF!</definedName>
    <definedName name="BAMBANG_21_17_10">#REF!</definedName>
    <definedName name="BAMBANG_21_17_2">#REF!</definedName>
    <definedName name="BAMBANG_21_17_4">#REF!</definedName>
    <definedName name="BAMBANG_21_17_6">#REF!</definedName>
    <definedName name="BAMBANG_21_17_7">#REF!</definedName>
    <definedName name="BAMBANG_21_17_8">#REF!</definedName>
    <definedName name="BAMBANG_21_17_9">#REF!</definedName>
    <definedName name="BAMBANG_21_4">NA()</definedName>
    <definedName name="BAMBANG_21_6">#N/A</definedName>
    <definedName name="BAMBANG_21_6_6">NA()</definedName>
    <definedName name="BAMBANG_21_7">#N/A</definedName>
    <definedName name="BAMBANG_21_7_6">NA()</definedName>
    <definedName name="BAMBANG_21_8">NA()</definedName>
    <definedName name="BAMBANG_3">#REF!</definedName>
    <definedName name="BAMBANG_4">NA()</definedName>
    <definedName name="BAMBANG_6">#N/A</definedName>
    <definedName name="BAMBANG_6_6">NA()</definedName>
    <definedName name="BAMBANG_7">#N/A</definedName>
    <definedName name="BAMBANG_7_6">NA()</definedName>
    <definedName name="BAMBANG_8">NA()</definedName>
    <definedName name="BAMBANG_8_10">#REF!</definedName>
    <definedName name="BAMBANG_9">#REF!</definedName>
    <definedName name="Bang">#REF!</definedName>
    <definedName name="Bang_cly">#REF!</definedName>
    <definedName name="Bang_CVC">#REF!</definedName>
    <definedName name="Bang_travl">#REF!</definedName>
    <definedName name="bang1">#REF!</definedName>
    <definedName name="bangunan">#REF!</definedName>
    <definedName name="bangunan_1">#REF!</definedName>
    <definedName name="bangunan_10_11">#REF!</definedName>
    <definedName name="bangunan_12_13">#REF!</definedName>
    <definedName name="bangunan_14_15">#REF!</definedName>
    <definedName name="Bangunan_2">#REF!</definedName>
    <definedName name="bangunan_2_3">#REF!</definedName>
    <definedName name="Bangunan_3">#REF!</definedName>
    <definedName name="Bangunan_4">#REF!</definedName>
    <definedName name="bangunan_4_5">#REF!</definedName>
    <definedName name="bangunan_5">#REF!</definedName>
    <definedName name="Bangunan_6">#REF!</definedName>
    <definedName name="bangunan_6_7">#REF!</definedName>
    <definedName name="bangunan_7">#REF!</definedName>
    <definedName name="bangunan_8_9">#REF!</definedName>
    <definedName name="bangunan1">#REF!</definedName>
    <definedName name="bank">"'file:///C:/Documents%20and%20Settings/PC_KOBSBY_003/Local%20Settings/Temporary%20Internet%20Files/Content.IE5/WZ67UD2L/DATA/BSC%202011/SHARED/Clients/I-L/KEBD/Quarter%202002/Q4-2002-c.xls'#$GeneralInfo.$O$16"</definedName>
    <definedName name="bank_3">"'file:///C:/Documents%20and%20Settings/PC_KOBSBY_003/Local%20Settings/Temporary%20Internet%20Files/Content.IE5/WZ67UD2L/DATA/BSC%202011/SHARED/Clients/I-L/KEBD/Quarter%202002/Q4-2002-c.xls'#$GeneralInfo.$O$16"</definedName>
    <definedName name="BANK_EXP">#REF!</definedName>
    <definedName name="Bao" localSheetId="6" hidden="1">{#N/A,#N/A,FALSE,"Chi tiÆt"}</definedName>
    <definedName name="Bao" hidden="1">{#N/A,#N/A,FALSE,"Chi tiÆt"}</definedName>
    <definedName name="baocao" localSheetId="6" hidden="1">{#N/A,#N/A,FALSE,"sum";#N/A,#N/A,FALSE,"MARTV";#N/A,#N/A,FALSE,"APRTV"}</definedName>
    <definedName name="baocao" hidden="1">{#N/A,#N/A,FALSE,"sum";#N/A,#N/A,FALSE,"MARTV";#N/A,#N/A,FALSE,"APRTV"}</definedName>
    <definedName name="baocaotktp" localSheetId="6" hidden="1">{#N/A,#N/A,FALSE,"sum";#N/A,#N/A,FALSE,"MARTV";#N/A,#N/A,FALSE,"APRTV"}</definedName>
    <definedName name="baocaotktp" hidden="1">{#N/A,#N/A,FALSE,"sum";#N/A,#N/A,FALSE,"MARTV";#N/A,#N/A,FALSE,"APRTV"}</definedName>
    <definedName name="Barang">#REF!</definedName>
    <definedName name="BarData">#REF!</definedName>
    <definedName name="BARIS">OFFSET(#REF!,0,0,COUNTA(#REF!),1)</definedName>
    <definedName name="BARRY">#REF!</definedName>
    <definedName name="BARU">#REF!</definedName>
    <definedName name="BASENAMECODES">"#N/A"</definedName>
    <definedName name="Basic5S">#REF!</definedName>
    <definedName name="BB">#REF!</definedName>
    <definedName name="BBB">#REF!</definedName>
    <definedName name="bbbb">#REF!</definedName>
    <definedName name="bbbbb">#REF!</definedName>
    <definedName name="bbbbbb">#REF!</definedName>
    <definedName name="bbbbbbb">#REF!</definedName>
    <definedName name="bbbbbbbb">#REF!</definedName>
    <definedName name="bbbbbbbbb">#REF!</definedName>
    <definedName name="bbbbbbbbbb">#REF!</definedName>
    <definedName name="bbbbbbbbbbb">#REF!</definedName>
    <definedName name="bbbbbbbbbbbb">#REF!</definedName>
    <definedName name="bbbbbbbbbbbbb">#REF!</definedName>
    <definedName name="bbbbbbbbbbbbbbb">#REF!</definedName>
    <definedName name="BBT">"$#REF!.#REF!#REF!"</definedName>
    <definedName name="BBT_3">"$#REF!.#REF!#REF!"</definedName>
    <definedName name="BC" localSheetId="6" hidden="1">{#N/A,#N/A,FALSE,"sum";#N/A,#N/A,FALSE,"MARTV";#N/A,#N/A,FALSE,"APRTV"}</definedName>
    <definedName name="BC" hidden="1">{#N/A,#N/A,FALSE,"sum";#N/A,#N/A,FALSE,"MARTV";#N/A,#N/A,FALSE,"APRTV"}</definedName>
    <definedName name="BC_ATK">#REF!</definedName>
    <definedName name="BC_PBRIK">#REF!</definedName>
    <definedName name="BCDELAPAN">#REF!</definedName>
    <definedName name="BCDELAPANBELAS">#REF!</definedName>
    <definedName name="BCDELAPANBELASN">#REF!</definedName>
    <definedName name="BCDELAPANN">#REF!</definedName>
    <definedName name="BCDUA">#REF!</definedName>
    <definedName name="BCDUABELAS">#REF!</definedName>
    <definedName name="BCDUABELASN">#REF!</definedName>
    <definedName name="BCDUAN">#REF!</definedName>
    <definedName name="BCDUAPULUH">#REF!</definedName>
    <definedName name="BCDUAPULUHDELAPAN">#REF!</definedName>
    <definedName name="BCDUAPULUHDELAPANN">#REF!</definedName>
    <definedName name="BCDUAPULUHDUA">#REF!</definedName>
    <definedName name="BCDUAPULUHDUAN">#REF!</definedName>
    <definedName name="BCDUAPULUHEMPAT">#REF!</definedName>
    <definedName name="BCDUAPULUHEMPATN">#REF!</definedName>
    <definedName name="BCDUAPULUHENAM">#REF!</definedName>
    <definedName name="BCDUAPULUHENAMN">#REF!</definedName>
    <definedName name="BCDUAPULUHLIMA">#REF!</definedName>
    <definedName name="BCDUAPULUHLIMAN">#REF!</definedName>
    <definedName name="BCDUAPULUHN">#REF!</definedName>
    <definedName name="BCDUAPULUHSATU">#REF!</definedName>
    <definedName name="BCDUAPULUHSATUN">#REF!</definedName>
    <definedName name="BCDUAPULUHSEMBILAN">#REF!</definedName>
    <definedName name="BCDUAPULUHSEMBILANN">#REF!</definedName>
    <definedName name="BCDUAPULUHTIGA">#REF!</definedName>
    <definedName name="BCDUAPULUHTIGAN">#REF!</definedName>
    <definedName name="BCDUAPULUHTUJUH">#REF!</definedName>
    <definedName name="BCDUAPULUHTUJUHN">#REF!</definedName>
    <definedName name="BCEMPAT">#REF!</definedName>
    <definedName name="BCEMPATBELAS">#REF!</definedName>
    <definedName name="BCEMPATBELASN">#REF!</definedName>
    <definedName name="BCEMPATN">#REF!</definedName>
    <definedName name="BCEMPATPULUH">#REF!</definedName>
    <definedName name="BCEMPATPULUHDELAPAN">#REF!</definedName>
    <definedName name="BCEMPATPULUHDELAPANN">#REF!</definedName>
    <definedName name="BCEMPATPULUHDUA">#REF!</definedName>
    <definedName name="BCEMPATPULUHDUAN">#REF!</definedName>
    <definedName name="BCEMPATPULUHEMPAT">#REF!</definedName>
    <definedName name="BCEMPATPULUHEMPATN">#REF!</definedName>
    <definedName name="BCEMPATPULUHENAM">#REF!</definedName>
    <definedName name="BCEMPATPULUHENAMN">#REF!</definedName>
    <definedName name="BCEMPATPULUHLIMA">#REF!</definedName>
    <definedName name="BCEMPATPULUHLIMAN">#REF!</definedName>
    <definedName name="BCEMPATPULUHN">#REF!</definedName>
    <definedName name="BCEMPATPULUHSATU">#REF!</definedName>
    <definedName name="BCEMPATPULUHSATUN">#REF!</definedName>
    <definedName name="BCEMPATPULUHSEMBILAN">#REF!</definedName>
    <definedName name="BCEMPATPULUHSEMBILANN">#REF!</definedName>
    <definedName name="BCEMPATPULUHTIGA">#REF!</definedName>
    <definedName name="BCEMPATPULUHTIGAN">#REF!</definedName>
    <definedName name="BCEMPATPULUHTUJUH">#REF!</definedName>
    <definedName name="BCEMPATPULUHTUJUHN">#REF!</definedName>
    <definedName name="BCENAM">#REF!</definedName>
    <definedName name="BCENAMBELAS">#REF!</definedName>
    <definedName name="BCENAMBELASN">#REF!</definedName>
    <definedName name="BCENAMN">#REF!</definedName>
    <definedName name="BCLIMA">#REF!</definedName>
    <definedName name="BCLIMABELAS">#REF!</definedName>
    <definedName name="BCLIMABELASN">#REF!</definedName>
    <definedName name="BCLIMAN">#REF!</definedName>
    <definedName name="BCLIMAPULUH">#REF!</definedName>
    <definedName name="BCLIMAPULUHDUA">#REF!</definedName>
    <definedName name="BCLIMAPULUHDUAN">#REF!</definedName>
    <definedName name="BCLIMAPULUHEMPAT">#REF!</definedName>
    <definedName name="BCLIMAPULUHEMPATN">#REF!</definedName>
    <definedName name="BCLIMAPULUHN">#REF!</definedName>
    <definedName name="BCLIMAPULUHSATU">#REF!</definedName>
    <definedName name="BCLIMAPULUHSATUN">#REF!</definedName>
    <definedName name="BCLIMAPULUHTIGA">#REF!</definedName>
    <definedName name="BCLIMAPULUHTIGAN">#REF!</definedName>
    <definedName name="BCSATU">#REF!</definedName>
    <definedName name="BCSATUN">#REF!</definedName>
    <definedName name="BCSEBELAS">#REF!</definedName>
    <definedName name="BCSEBELASN">#REF!</definedName>
    <definedName name="BCSEMBILAN">#REF!</definedName>
    <definedName name="BCSEMBILANBELAS">#REF!</definedName>
    <definedName name="BCSEMBILANBELASN">#REF!</definedName>
    <definedName name="BCSEMBILANN">#REF!</definedName>
    <definedName name="BCSEPULUH">#REF!</definedName>
    <definedName name="BCSEPULUHN">#REF!</definedName>
    <definedName name="BCT">#REF!</definedName>
    <definedName name="BCTIGA">#REF!</definedName>
    <definedName name="BCTIGABELAS">#REF!</definedName>
    <definedName name="BCTIGABELASN">#REF!</definedName>
    <definedName name="BCTIGAN">#REF!</definedName>
    <definedName name="BCTIGAPULUH">#REF!</definedName>
    <definedName name="BCTIGAPULUHDELAPAN">#REF!</definedName>
    <definedName name="BCTIGAPULUHDELAPANN">#REF!</definedName>
    <definedName name="BCTIGAPULUHDUA">#REF!</definedName>
    <definedName name="BCTIGAPULUHDUAN">#REF!</definedName>
    <definedName name="BCTIGAPULUHEMPAT">#REF!</definedName>
    <definedName name="BCTIGAPULUHEMPATN">#REF!</definedName>
    <definedName name="BCTIGAPULUHENAM">#REF!</definedName>
    <definedName name="BCTIGAPULUHENAMN">#REF!</definedName>
    <definedName name="BCTIGAPULUHLIMA">#REF!</definedName>
    <definedName name="BCTIGAPULUHLIMAN">#REF!</definedName>
    <definedName name="BCTIGAPULUHN">#REF!</definedName>
    <definedName name="BCTIGAPULUHSATU">#REF!</definedName>
    <definedName name="BCTIGAPULUHSATUN">#REF!</definedName>
    <definedName name="BCTIGAPULUHSEMBILAN">#REF!</definedName>
    <definedName name="BCTIGAPULUHSEMBILANN">#REF!</definedName>
    <definedName name="BCTIGAPULUHTIGA">#REF!</definedName>
    <definedName name="BCTIGAPULUHTIGAN">#REF!</definedName>
    <definedName name="BCTIGAPULUHTUJUH">#REF!</definedName>
    <definedName name="BCTIGAPULUHTUJUHN">#REF!</definedName>
    <definedName name="bctp" localSheetId="6" hidden="1">{"'Sheet1'!$L$16"}</definedName>
    <definedName name="bctp" hidden="1">{"'Sheet1'!$L$16"}</definedName>
    <definedName name="BCTUJUH">#REF!</definedName>
    <definedName name="BCTUJUHBELAS">#REF!</definedName>
    <definedName name="BCTUJUHBELASN">#REF!</definedName>
    <definedName name="BCTUJUHN">#REF!</definedName>
    <definedName name="BCXBcXB">"$#REF!.#REF!#REF!"</definedName>
    <definedName name="BCXBcXB_3">"$#REF!.#REF!#REF!"</definedName>
    <definedName name="BddProd">"'file:///C:/Documents%20and%20Settings/PC_KOBSBY_003/Local%20Settings/Temporary%20Internet%20Files/Content.IE5/WZ67UD2L/DATA/BSC%202011/FOURNIER/Finance/Indon%20ENV.xls'#$List.$A$1:$M$744"</definedName>
    <definedName name="BddProd_3">"'file:///C:/Documents%20and%20Settings/PC_KOBSBY_003/Local%20Settings/Temporary%20Internet%20Files/Content.IE5/WZ67UD2L/DATA/BSC%202011/FOURNIER/Finance/Indon%20ENV.xls'#$List.$A$1:$M$744"</definedName>
    <definedName name="BDMN">#REF!</definedName>
    <definedName name="BDN_RP">#REF!</definedName>
    <definedName name="BDN_RPD">#REF!</definedName>
    <definedName name="BDN_USD">#REF!</definedName>
    <definedName name="BDN_USD1">#REF!</definedName>
    <definedName name="BEBADM">#REF!</definedName>
    <definedName name="BEBADM_5">#REF!</definedName>
    <definedName name="BEBAS1">#REF!</definedName>
    <definedName name="BEBUSAHA">#REF!</definedName>
    <definedName name="BEBUSAHA_5">#REF!</definedName>
    <definedName name="Beg_Bal">#REF!</definedName>
    <definedName name="BEL5_10">#REF!</definedName>
    <definedName name="BELI">#REF!</definedName>
    <definedName name="BELI_BKS">#REF!</definedName>
    <definedName name="BELI_CPN">#REF!</definedName>
    <definedName name="BELI_CPN_05">#REF!</definedName>
    <definedName name="BELI_JUNI">#REF!</definedName>
    <definedName name="BELI_NON">#REF!</definedName>
    <definedName name="beli05">#REF!</definedName>
    <definedName name="beli06">#REF!</definedName>
    <definedName name="beli10">#REF!</definedName>
    <definedName name="BELI11">#REF!</definedName>
    <definedName name="BELIBKS">#REF!</definedName>
    <definedName name="BELICPN">#REF!</definedName>
    <definedName name="BELIJHTFS">#REF!</definedName>
    <definedName name="BELIJHTFT">#REF!</definedName>
    <definedName name="BELINJHTFS">#REF!</definedName>
    <definedName name="BELINJHTFT">#REF!</definedName>
    <definedName name="BELINON">#REF!</definedName>
    <definedName name="BELIPKL10">#REF!</definedName>
    <definedName name="belipkl11">#REF!</definedName>
    <definedName name="belismg10">#REF!</definedName>
    <definedName name="BELISMG1003">#REF!</definedName>
    <definedName name="belismg11">#REF!</definedName>
    <definedName name="BELISOLO11">#REF!</definedName>
    <definedName name="BELISRG">#REF!</definedName>
    <definedName name="BELITGR">#REF!</definedName>
    <definedName name="ben_data">#REF!</definedName>
    <definedName name="ben_tbl_mo1">#REF!</definedName>
    <definedName name="ben_tbl_yr1">#REF!</definedName>
    <definedName name="benn">#REF!</definedName>
    <definedName name="Bentuk_Tanah">#REF!</definedName>
    <definedName name="bentuk1">#REF!</definedName>
    <definedName name="Beton">#REF!</definedName>
    <definedName name="BF">#REF!</definedName>
    <definedName name="BF_CSG_0AND12">#REF!</definedName>
    <definedName name="BF_CSG_3AND9">#REF!</definedName>
    <definedName name="BF_CSG_6AND6">#REF!</definedName>
    <definedName name="BF_CSG_9AND3">#REF!</definedName>
    <definedName name="BF_CSG_ACT">#REF!</definedName>
    <definedName name="BF_CSG_AOP">#REF!</definedName>
    <definedName name="BF_CSG_F03">#REF!</definedName>
    <definedName name="bffcn">"'file://Ems16/Data%20Share%20Acct/Shared/Data%20Audit%202005/Documents%20and%20Settings/ems19/My%20Documents/TAX%20FILLE/PPh%20PASAL%2021/formpjk.xls'#$FKT_PJK.$A$1"</definedName>
    <definedName name="BfStock">#REF!</definedName>
    <definedName name="BfStock_2">NA()</definedName>
    <definedName name="BfStock_3">#REF!</definedName>
    <definedName name="BfStock_4">#REF!</definedName>
    <definedName name="BfStock_5">#REF!</definedName>
    <definedName name="BfStock_6">#REF!</definedName>
    <definedName name="BfStock_7">NA()</definedName>
    <definedName name="BfStock_8">NA()</definedName>
    <definedName name="BfStock_8_6">#N/A</definedName>
    <definedName name="BG_Del">15</definedName>
    <definedName name="BG_Ins">4</definedName>
    <definedName name="BG_Mod">6</definedName>
    <definedName name="BGF">#REF!</definedName>
    <definedName name="BGF_10">#REF!</definedName>
    <definedName name="BGF_11">#REF!</definedName>
    <definedName name="BGF_12">#REF!</definedName>
    <definedName name="BGF_6">#REF!</definedName>
    <definedName name="BGF_7">#REF!</definedName>
    <definedName name="BGF_8">#REF!</definedName>
    <definedName name="BGF_9">#REF!</definedName>
    <definedName name="bgt" localSheetId="6">{"DCF","UPSIDE CASE",FALSE,"Sheet1";"DCF","BASE CASE",FALSE,"Sheet1";"DCF","DOWNSIDE CASE",FALSE,"Sheet1"}</definedName>
    <definedName name="bgt">{"DCF","UPSIDE CASE",FALSE,"Sheet1";"DCF","BASE CASE",FALSE,"Sheet1";"DCF","DOWNSIDE CASE",FALSE,"Sheet1"}</definedName>
    <definedName name="BGV">#REF!</definedName>
    <definedName name="BGV_10">#REF!</definedName>
    <definedName name="BGV_11">#REF!</definedName>
    <definedName name="BGV_12">#REF!</definedName>
    <definedName name="BGV_6">#REF!</definedName>
    <definedName name="BGV_7">#REF!</definedName>
    <definedName name="BGV_8">#REF!</definedName>
    <definedName name="BGV_9">#REF!</definedName>
    <definedName name="bh" localSheetId="6" hidden="1">{#N/A,#N/A,FALSE,"DATA"}</definedName>
    <definedName name="bh" hidden="1">{#N/A,#N/A,FALSE,"DATA"}</definedName>
    <definedName name="BIANCA">#REF!</definedName>
    <definedName name="Biaya">#REF!</definedName>
    <definedName name="Biaya_ATK___IT_Dept.">#REF!</definedName>
    <definedName name="Biaya_ATK___IT_Dept._1">NA()</definedName>
    <definedName name="Biaya_ATK___IT_Dept._11">#N/A</definedName>
    <definedName name="Biaya_ATK___IT_Dept._12">#REF!</definedName>
    <definedName name="Biaya_ATK___IT_Dept._17">#REF!</definedName>
    <definedName name="Biaya_ATK___IT_Dept._17_10">#REF!</definedName>
    <definedName name="Biaya_ATK___IT_Dept._17_2">#REF!</definedName>
    <definedName name="Biaya_ATK___IT_Dept._17_4">#REF!</definedName>
    <definedName name="Biaya_ATK___IT_Dept._17_6">#REF!</definedName>
    <definedName name="Biaya_ATK___IT_Dept._17_7">#REF!</definedName>
    <definedName name="Biaya_ATK___IT_Dept._17_8">#REF!</definedName>
    <definedName name="Biaya_ATK___IT_Dept._17_9">#REF!</definedName>
    <definedName name="Biaya_ATK___IT_Dept._3">#REF!</definedName>
    <definedName name="Biaya_ATK___IT_Dept._4">NA()</definedName>
    <definedName name="Biaya_ATK___IT_Dept._6">#N/A</definedName>
    <definedName name="Biaya_ATK___IT_Dept._6_6">NA()</definedName>
    <definedName name="Biaya_ATK___IT_Dept._7">#N/A</definedName>
    <definedName name="Biaya_ATK___IT_Dept._7_6">NA()</definedName>
    <definedName name="Biaya_ATK___IT_Dept._8">NA()</definedName>
    <definedName name="Biaya_Maintenance_Perangkat_IT">#REF!</definedName>
    <definedName name="Biaya_Maintenance_Perangkat_IT_1">NA()</definedName>
    <definedName name="Biaya_Maintenance_Perangkat_IT_11">#N/A</definedName>
    <definedName name="Biaya_Maintenance_Perangkat_IT_12">#REF!</definedName>
    <definedName name="Biaya_Maintenance_Perangkat_IT_17">#REF!</definedName>
    <definedName name="Biaya_Maintenance_Perangkat_IT_17_10">#REF!</definedName>
    <definedName name="Biaya_Maintenance_Perangkat_IT_17_2">#REF!</definedName>
    <definedName name="Biaya_Maintenance_Perangkat_IT_17_4">#REF!</definedName>
    <definedName name="Biaya_Maintenance_Perangkat_IT_17_6">#REF!</definedName>
    <definedName name="Biaya_Maintenance_Perangkat_IT_17_7">#REF!</definedName>
    <definedName name="Biaya_Maintenance_Perangkat_IT_17_8">#REF!</definedName>
    <definedName name="Biaya_Maintenance_Perangkat_IT_17_9">#REF!</definedName>
    <definedName name="Biaya_Maintenance_Perangkat_IT_3">#REF!</definedName>
    <definedName name="Biaya_Maintenance_Perangkat_IT_4">NA()</definedName>
    <definedName name="Biaya_Maintenance_Perangkat_IT_6">#N/A</definedName>
    <definedName name="Biaya_Maintenance_Perangkat_IT_6_6">NA()</definedName>
    <definedName name="Biaya_Maintenance_Perangkat_IT_7">#N/A</definedName>
    <definedName name="Biaya_Maintenance_Perangkat_IT_7_6">NA()</definedName>
    <definedName name="Biaya_Maintenance_Perangkat_IT_8">NA()</definedName>
    <definedName name="bich">#REF!</definedName>
    <definedName name="BIK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BIK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bikexpenses">"$#REF!.#REF!#REF!"</definedName>
    <definedName name="bikexpenses_3">"$#REF!.#REF!#REF!"</definedName>
    <definedName name="bikxpenses">"'file:///C:/Documents%20and%20Settings/PC_KOBSBY_003/Local%20Settings/Temporary%20Internet%20Files/Content.IE5/WZ67UD2L/DATA/BSC%202011/SHARED/TAX/Mulyo/Maitland%20Smith/2000/MAithland%20-%20citr%20-%20new%20-%20Dec%202000-a.xls'#$Marshal.$P$207"</definedName>
    <definedName name="bikxpenses_3">"'file:///C:/Documents%20and%20Settings/PC_KOBSBY_003/Local%20Settings/Temporary%20Internet%20Files/Content.IE5/WZ67UD2L/DATA/BSC%202011/SHARED/TAX/Mulyo/Maitland%20Smith/2000/MAithland%20-%20citr%20-%20new%20-%20Dec%202000-a.xls'#$Marshal.$P$207"</definedName>
    <definedName name="Billing" hidden="1">#REF!</definedName>
    <definedName name="BISBEV">#REF!</definedName>
    <definedName name="BIZ">"#REF!"</definedName>
    <definedName name="bjr">#REF!</definedName>
    <definedName name="bl">#REF!</definedName>
    <definedName name="Black_Wafer_50g">#REF!</definedName>
    <definedName name="Blank" hidden="1">#REF!</definedName>
    <definedName name="BLCPN">#REF!</definedName>
    <definedName name="Bln">#REF!</definedName>
    <definedName name="BLNON">#REF!</definedName>
    <definedName name="BLSRG">#REF!</definedName>
    <definedName name="BLTAN">#REF!</definedName>
    <definedName name="BLTGR">#REF!</definedName>
    <definedName name="BMCFADJ">#REF!</definedName>
    <definedName name="BMCFCIG">#REF!</definedName>
    <definedName name="BMCFCON">#REF!</definedName>
    <definedName name="BMCFKAR">#REF!</definedName>
    <definedName name="BMSUMCF">#REF!</definedName>
    <definedName name="BMTRN">#REF!</definedName>
    <definedName name="BMWC">#REF!</definedName>
    <definedName name="BN">#REF!</definedName>
    <definedName name="BNH">#REF!</definedName>
    <definedName name="BNH_10">#REF!</definedName>
    <definedName name="BNH_11">#REF!</definedName>
    <definedName name="BNH_12">#REF!</definedName>
    <definedName name="BNH_6">#REF!</definedName>
    <definedName name="BNH_7">#REF!</definedName>
    <definedName name="BNH_8">#REF!</definedName>
    <definedName name="BNH_9">#REF!</definedName>
    <definedName name="BNII">#REF!</definedName>
    <definedName name="BNIIJ">#REF!</definedName>
    <definedName name="BNIIN">#REF!</definedName>
    <definedName name="BNLI">#REF!</definedName>
    <definedName name="bnm">#REF!</definedName>
    <definedName name="BNNIN">#REF!</definedName>
    <definedName name="BO">#REF!</definedName>
    <definedName name="BỘ_PHẬN">#REF!</definedName>
    <definedName name="bobot">#REF!</definedName>
    <definedName name="bobot2">#REF!</definedName>
    <definedName name="bone">#REF!</definedName>
    <definedName name="BONUSAPR">#REF!</definedName>
    <definedName name="BONUSJAN">#REF!</definedName>
    <definedName name="BONUSJUL">#REF!</definedName>
    <definedName name="BONUSJUN">#REF!</definedName>
    <definedName name="BONUSMEI">#REF!</definedName>
    <definedName name="BONUSMRT">#REF!</definedName>
    <definedName name="BONUSNOP">#REF!</definedName>
    <definedName name="BONUSOKT">#REF!</definedName>
    <definedName name="BONUSSEPT">#REF!</definedName>
    <definedName name="book">#REF!</definedName>
    <definedName name="book1">#REF!</definedName>
    <definedName name="book2">#REF!</definedName>
    <definedName name="bookyear">"'file:///C:/Documents%20and%20Settings/PC_KOBSBY_003/Local%20Settings/Temporary%20Internet%20Files/Content.IE5/WZ67UD2L/DATA/BSC%202011/SHARED/Clients/I-L/KEBD/Quarter%202002/Q4-2002-c.xls'#$GeneralInfo.$L$25"</definedName>
    <definedName name="bookyear_3">"'file:///C:/Documents%20and%20Settings/PC_KOBSBY_003/Local%20Settings/Temporary%20Internet%20Files/Content.IE5/WZ67UD2L/DATA/BSC%202011/SHARED/Clients/I-L/KEBD/Quarter%202002/Q4-2002-c.xls'#$GeneralInfo.$L$25"</definedName>
    <definedName name="BOP">#REF!</definedName>
    <definedName name="BOQ">#REF!</definedName>
    <definedName name="BP">OFFSET(#REF!,0,0,COUNTA(#REF!),COUNTA(#REF!))</definedName>
    <definedName name="BP_23">"'file://192.168.100.16/audit%20upto%20dec%202007/Documents%20and%20Settings/ems16.MINDAINDO.000/Desktop/Data%20Agus/Agus/Minda%202007/Salary/Salary%20December%20%202007%20final.xls'#$BP1_23.$A$1"</definedName>
    <definedName name="BPDELAPAN">#REF!</definedName>
    <definedName name="BPDELAPANBELAS">#REF!</definedName>
    <definedName name="BPDELAPANBELASN">#REF!</definedName>
    <definedName name="BPDELAPANN">#REF!</definedName>
    <definedName name="BPDUA">#REF!</definedName>
    <definedName name="BPDUABELAS">#REF!</definedName>
    <definedName name="BPDUABELASN">#REF!</definedName>
    <definedName name="BPDUAN">#REF!</definedName>
    <definedName name="BPDUAPULUH">#REF!</definedName>
    <definedName name="BPDUAPULUHDELAPAN">#REF!</definedName>
    <definedName name="BPDUAPULUHDELAPANN">#REF!</definedName>
    <definedName name="BPDUAPULUHDUA">#REF!</definedName>
    <definedName name="BPDUAPULUHDUAN">#REF!</definedName>
    <definedName name="BPDUAPULUHEMPAT">#REF!</definedName>
    <definedName name="BPDUAPULUHEMPATN">#REF!</definedName>
    <definedName name="BPDUAPULUHENAM">#REF!</definedName>
    <definedName name="BPDUAPULUHENAMN">#REF!</definedName>
    <definedName name="BPDUAPULUHLIMA">#REF!</definedName>
    <definedName name="BPDUAPULUHLIMAN">#REF!</definedName>
    <definedName name="BPDUAPULUHN">#REF!</definedName>
    <definedName name="BPDUAPULUHSATU">#REF!</definedName>
    <definedName name="BPDUAPULUHSATUN">#REF!</definedName>
    <definedName name="BPDUAPULUHSEMBILAN">#REF!</definedName>
    <definedName name="BPDUAPULUHSEMBILANN">#REF!</definedName>
    <definedName name="BPDUAPULUHTIGA">#REF!</definedName>
    <definedName name="BPDUAPULUHTIGAN">#REF!</definedName>
    <definedName name="BPDUAPULUHTUJUH">#REF!</definedName>
    <definedName name="BPDUAPULUHTUJUHN">#REF!</definedName>
    <definedName name="BPEMPAT">#REF!</definedName>
    <definedName name="BPEMPATBELAS">#REF!</definedName>
    <definedName name="BPEMPATBELASN">#REF!</definedName>
    <definedName name="BPEMPATN">#REF!</definedName>
    <definedName name="BPEMPATPULUH">#REF!</definedName>
    <definedName name="BPEMPATPULUHDELAPAN">#REF!</definedName>
    <definedName name="BPEMPATPULUHDELAPANN">#REF!</definedName>
    <definedName name="BPEMPATPULUHDUA">#REF!</definedName>
    <definedName name="BPEMPATPULUHDUAN">#REF!</definedName>
    <definedName name="BPEMPATPULUHEMPAT">#REF!</definedName>
    <definedName name="BPEMPATPULUHEMPATN">#REF!</definedName>
    <definedName name="BPEMPATPULUHENAM">#REF!</definedName>
    <definedName name="BPEMPATPULUHENAMN">#REF!</definedName>
    <definedName name="BPEMPATPULUHLIMA">#REF!</definedName>
    <definedName name="BPEMPATPULUHLIMAN">#REF!</definedName>
    <definedName name="BPEMPATPULUHN">#REF!</definedName>
    <definedName name="BPEMPATPULUHSATU">#REF!</definedName>
    <definedName name="BPEMPATPULUHSATUN">#REF!</definedName>
    <definedName name="BPEMPATPULUHSEMBILAN">#REF!</definedName>
    <definedName name="BPEMPATPULUHSEMBILANN">#REF!</definedName>
    <definedName name="BPEMPATPULUHTIGA">#REF!</definedName>
    <definedName name="BPEMPATPULUHTIGAN">#REF!</definedName>
    <definedName name="BPEMPATPULUHTUJUH">#REF!</definedName>
    <definedName name="BPEMPATPULUHTUJUHN">#REF!</definedName>
    <definedName name="BPENAM">#REF!</definedName>
    <definedName name="BPENAMBELAS">#REF!</definedName>
    <definedName name="BPENAMBELASN">#REF!</definedName>
    <definedName name="BPENAMN">#REF!</definedName>
    <definedName name="BPhuoc">#REF!</definedName>
    <definedName name="BPI_RP">#REF!</definedName>
    <definedName name="BPI_RPD">#REF!</definedName>
    <definedName name="BPI_USD">#REF!</definedName>
    <definedName name="BPI_USD1">#REF!</definedName>
    <definedName name="BPLIMA">#REF!</definedName>
    <definedName name="BPLIMABELAS">#REF!</definedName>
    <definedName name="BPLIMABELASN">#REF!</definedName>
    <definedName name="BPLIMAN">#REF!</definedName>
    <definedName name="BPLIMAPULUH">#REF!</definedName>
    <definedName name="BPLIMAPULUHDUA">#REF!</definedName>
    <definedName name="BPLIMAPULUHDUAN">#REF!</definedName>
    <definedName name="BPLIMAPULUHEMPAT">#REF!</definedName>
    <definedName name="BPLIMAPULUHEMPATN">#REF!</definedName>
    <definedName name="BPLIMAPULUHN">#REF!</definedName>
    <definedName name="BPLIMAPULUHSATU">#REF!</definedName>
    <definedName name="BPLIMAPULUHSATUN">#REF!</definedName>
    <definedName name="BPLIMAPULUHTIGA">#REF!</definedName>
    <definedName name="BPLIMAPULUHTIGAN">#REF!</definedName>
    <definedName name="bpnb">#REF!</definedName>
    <definedName name="bpnb_1">#REF!</definedName>
    <definedName name="bpnb_1_1">#REF!</definedName>
    <definedName name="bpnb_1_1_1">#REF!</definedName>
    <definedName name="bpnb_1_1_1_1">#REF!</definedName>
    <definedName name="BPSATU">#REF!</definedName>
    <definedName name="BPSATUN">#REF!</definedName>
    <definedName name="BPSEBELAS">#REF!</definedName>
    <definedName name="BPSEBELASN">#REF!</definedName>
    <definedName name="BPSEMBILAN">#REF!</definedName>
    <definedName name="BPSEMBILANBELAS">#REF!</definedName>
    <definedName name="BPSEMBILANBELASN">#REF!</definedName>
    <definedName name="BPSEMBILANN">#REF!</definedName>
    <definedName name="BPSEPULUH">#REF!</definedName>
    <definedName name="BPSEPULUHN">#REF!</definedName>
    <definedName name="BPTIGA">#REF!</definedName>
    <definedName name="BPTIGABELAS">#REF!</definedName>
    <definedName name="BPTIGABELASN">#REF!</definedName>
    <definedName name="BPTIGAN">#REF!</definedName>
    <definedName name="BPTIGAPULUH">#REF!</definedName>
    <definedName name="BPTIGAPULUHDELAPAN">#REF!</definedName>
    <definedName name="BPTIGAPULUHDELAPANN">#REF!</definedName>
    <definedName name="BPTIGAPULUHDUA">#REF!</definedName>
    <definedName name="BPTIGAPULUHDUAN">#REF!</definedName>
    <definedName name="BPTIGAPULUHEMPAT">#REF!</definedName>
    <definedName name="BPTIGAPULUHEMPATN">#REF!</definedName>
    <definedName name="BPTIGAPULUHENAM">#REF!</definedName>
    <definedName name="BPTIGAPULUHENAMN">#REF!</definedName>
    <definedName name="BPTIGAPULUHLIMA">#REF!</definedName>
    <definedName name="BPTIGAPULUHLIMAN">#REF!</definedName>
    <definedName name="BPTIGAPULUHN">#REF!</definedName>
    <definedName name="BPTIGAPULUHSATU">#REF!</definedName>
    <definedName name="BPTIGAPULUHSATUN">#REF!</definedName>
    <definedName name="BPTIGAPULUHSEMBILAN">#REF!</definedName>
    <definedName name="BPTIGAPULUHSEMBILANN">#REF!</definedName>
    <definedName name="BPTIGAPULUHTIGA">#REF!</definedName>
    <definedName name="BPTIGAPULUHTIGAN">#REF!</definedName>
    <definedName name="BPTIGAPULUHTUJUH">#REF!</definedName>
    <definedName name="BPTIGAPULUHTUJUHN">#REF!</definedName>
    <definedName name="BPTUJUH">#REF!</definedName>
    <definedName name="BPTUJUHBELAS">#REF!</definedName>
    <definedName name="BPTUJUHBELASN">#REF!</definedName>
    <definedName name="BPTUJUHN">#REF!</definedName>
    <definedName name="BR">#REF!</definedName>
    <definedName name="Branch">#REF!</definedName>
    <definedName name="brand">#REF!</definedName>
    <definedName name="BRAND_10">#REF!</definedName>
    <definedName name="BRAND_6">"$#REF!.$C$8:$N$8"</definedName>
    <definedName name="BRAND_8">#REF!</definedName>
    <definedName name="BRAND_CODE">"#N/A"</definedName>
    <definedName name="Brand_Trade">#REF!</definedName>
    <definedName name="BrandCodes">"#N/A"</definedName>
    <definedName name="BreakPoint">"'file://JK001333/aws/Documents%20and%20Settings/PAIMPA/My%20Documents/1_TRANS/PBC%20TRay/Trial%20Balance%20June%202003.xls'#$'Cover Sheet'.$A$1"</definedName>
    <definedName name="Brid_IDR_Rate">#REF!</definedName>
    <definedName name="bs">#REF!</definedName>
    <definedName name="BS_12">#REF!</definedName>
    <definedName name="BS_17">NA()</definedName>
    <definedName name="BS_17_1">#N/A</definedName>
    <definedName name="BS_17_1_1">NA()</definedName>
    <definedName name="BS_17_1_6">NA()</definedName>
    <definedName name="BS_17_10">NA()</definedName>
    <definedName name="BS_17_12">#REF!</definedName>
    <definedName name="BS_17_17">#REF!</definedName>
    <definedName name="BS_17_17_10">#REF!</definedName>
    <definedName name="BS_17_17_2">#REF!</definedName>
    <definedName name="BS_17_17_4">#REF!</definedName>
    <definedName name="BS_17_17_6">#REF!</definedName>
    <definedName name="BS_17_17_7">#REF!</definedName>
    <definedName name="BS_17_17_8">#REF!</definedName>
    <definedName name="BS_17_17_9">#REF!</definedName>
    <definedName name="BS_17_2">NA()</definedName>
    <definedName name="BS_17_6">#N/A</definedName>
    <definedName name="BS_17_6_6">NA()</definedName>
    <definedName name="BS_17_7">#N/A</definedName>
    <definedName name="BS_17_7_6">NA()</definedName>
    <definedName name="BS_17_8">NA()</definedName>
    <definedName name="BS_18">#N/A</definedName>
    <definedName name="BS_18_12">#REF!</definedName>
    <definedName name="BS_18_17">#REF!</definedName>
    <definedName name="BS_18_17_10">#REF!</definedName>
    <definedName name="BS_18_17_2">#REF!</definedName>
    <definedName name="BS_18_17_4">#REF!</definedName>
    <definedName name="BS_18_17_6">#REF!</definedName>
    <definedName name="BS_18_17_7">#REF!</definedName>
    <definedName name="BS_18_17_8">#REF!</definedName>
    <definedName name="BS_18_17_9">#REF!</definedName>
    <definedName name="BS_18_4">NA()</definedName>
    <definedName name="BS_18_6">#N/A</definedName>
    <definedName name="BS_18_6_6">NA()</definedName>
    <definedName name="BS_18_7">#N/A</definedName>
    <definedName name="BS_18_7_6">NA()</definedName>
    <definedName name="BS_18_8">NA()</definedName>
    <definedName name="BS_19">#N/A</definedName>
    <definedName name="BS_19_12">#REF!</definedName>
    <definedName name="BS_19_17">#REF!</definedName>
    <definedName name="BS_19_17_10">#REF!</definedName>
    <definedName name="BS_19_17_2">#REF!</definedName>
    <definedName name="BS_19_17_4">#REF!</definedName>
    <definedName name="BS_19_17_6">#REF!</definedName>
    <definedName name="BS_19_17_7">#REF!</definedName>
    <definedName name="BS_19_17_8">#REF!</definedName>
    <definedName name="BS_19_17_9">#REF!</definedName>
    <definedName name="BS_19_4">NA()</definedName>
    <definedName name="BS_19_6">#N/A</definedName>
    <definedName name="BS_19_6_6">NA()</definedName>
    <definedName name="BS_19_7">#N/A</definedName>
    <definedName name="BS_19_7_6">NA()</definedName>
    <definedName name="BS_19_8">NA()</definedName>
    <definedName name="BS_2">#N/A</definedName>
    <definedName name="BS_20">#N/A</definedName>
    <definedName name="BS_20_12">#REF!</definedName>
    <definedName name="BS_20_17">#REF!</definedName>
    <definedName name="BS_20_17_10">#REF!</definedName>
    <definedName name="BS_20_17_2">#REF!</definedName>
    <definedName name="BS_20_17_4">#REF!</definedName>
    <definedName name="BS_20_17_6">#REF!</definedName>
    <definedName name="BS_20_17_7">#REF!</definedName>
    <definedName name="BS_20_17_8">#REF!</definedName>
    <definedName name="BS_20_17_9">#REF!</definedName>
    <definedName name="BS_20_4">NA()</definedName>
    <definedName name="BS_20_6">#N/A</definedName>
    <definedName name="BS_20_6_6">NA()</definedName>
    <definedName name="BS_20_7">#N/A</definedName>
    <definedName name="BS_20_7_6">NA()</definedName>
    <definedName name="BS_20_8">NA()</definedName>
    <definedName name="BS_21">#N/A</definedName>
    <definedName name="BS_21_12">#REF!</definedName>
    <definedName name="BS_21_17">#REF!</definedName>
    <definedName name="BS_21_17_10">#REF!</definedName>
    <definedName name="BS_21_17_2">#REF!</definedName>
    <definedName name="BS_21_17_4">#REF!</definedName>
    <definedName name="BS_21_17_6">#REF!</definedName>
    <definedName name="BS_21_17_7">#REF!</definedName>
    <definedName name="BS_21_17_8">#REF!</definedName>
    <definedName name="BS_21_17_9">#REF!</definedName>
    <definedName name="BS_21_4">NA()</definedName>
    <definedName name="BS_21_6">#N/A</definedName>
    <definedName name="BS_21_6_6">NA()</definedName>
    <definedName name="BS_21_7">#N/A</definedName>
    <definedName name="BS_21_7_6">NA()</definedName>
    <definedName name="BS_21_8">NA()</definedName>
    <definedName name="BS_3">#REF!</definedName>
    <definedName name="BS_4">NA()</definedName>
    <definedName name="BS_6">#N/A</definedName>
    <definedName name="BS_6_6">NA()</definedName>
    <definedName name="BS_7">#N/A</definedName>
    <definedName name="BS_7_6">NA()</definedName>
    <definedName name="BS_8">NA()</definedName>
    <definedName name="BS_8_10">#REF!</definedName>
    <definedName name="BS_9">#REF!</definedName>
    <definedName name="BS_ALL">#REF!</definedName>
    <definedName name="BS_ISM">#REF!</definedName>
    <definedName name="BS_ORG.INDF">#REF!</definedName>
    <definedName name="BS1_">#N/A</definedName>
    <definedName name="BS2_">#N/A</definedName>
    <definedName name="BS2LWP">#N/A</definedName>
    <definedName name="BSCON">#REF!</definedName>
    <definedName name="BSDT1">"$#REF!.#REF!#REF!"</definedName>
    <definedName name="BSDT1_3">"$#REF!.#REF!#REF!"</definedName>
    <definedName name="BSDT2">"$#REF!.#REF!#REF!"</definedName>
    <definedName name="BSDT2_3">"$#REF!.#REF!#REF!"</definedName>
    <definedName name="BSMADJ">#REF!</definedName>
    <definedName name="BSMCIG">#REF!</definedName>
    <definedName name="BSMCON">#REF!</definedName>
    <definedName name="BSMKAR">#REF!</definedName>
    <definedName name="BTL">"$#REF!.#REF!#REF!"</definedName>
    <definedName name="BTL_3">"$#REF!.#REF!#REF!"</definedName>
    <definedName name="BTS2BW">#REF!</definedName>
    <definedName name="BTS2FW">#REF!</definedName>
    <definedName name="BTS2HW">#REF!</definedName>
    <definedName name="btup" hidden="1">#REF!</definedName>
    <definedName name="Budget">#REF!</definedName>
    <definedName name="BUDGET_ATK">#REF!</definedName>
    <definedName name="BUDGET_CMC">#REF!</definedName>
    <definedName name="BUDGET_OBT">#REF!</definedName>
    <definedName name="BUDGET_PB">#REF!</definedName>
    <definedName name="BUDGET_RT">#REF!</definedName>
    <definedName name="Budget_sd">#REF!</definedName>
    <definedName name="Budget15">#REF!</definedName>
    <definedName name="BufferHari">#REF!</definedName>
    <definedName name="BufferHari_2">NA()</definedName>
    <definedName name="BufferHari_6">#N/A</definedName>
    <definedName name="BUGET91V">#REF!</definedName>
    <definedName name="BUILD_COST">#REF!</definedName>
    <definedName name="BUILD_DEP">#REF!</definedName>
    <definedName name="BuiltIn_AutoFilter___10">#REF!</definedName>
    <definedName name="BuiltIn_AutoFilter___13">#REF!</definedName>
    <definedName name="BuiltIn_AutoFilter___3">#REF!</definedName>
    <definedName name="BuiltIn_AutoFilter___4">#REF!</definedName>
    <definedName name="BuiltIn_AutoFilter___4_1">#REF!</definedName>
    <definedName name="BuiltIn_AutoFilter___5">#REF!</definedName>
    <definedName name="BuiltIn_AutoFilter___6">#REF!</definedName>
    <definedName name="BuiltIn_AutoFilter___6_1">#REF!</definedName>
    <definedName name="BuiltIn_AutoFilter___7">#REF!</definedName>
    <definedName name="BuiltIn_AutoFilter___7_1">#REF!</definedName>
    <definedName name="BuiltIn_AutoFilter___7_10">#REF!</definedName>
    <definedName name="BuiltIn_AutoFilter___7_11">#REF!</definedName>
    <definedName name="BuiltIn_AutoFilter___7_2">#REF!</definedName>
    <definedName name="BuiltIn_AutoFilter___7_3">#REF!</definedName>
    <definedName name="BuiltIn_AutoFilter___7_4">#REF!</definedName>
    <definedName name="BuiltIn_AutoFilter___7_5">#REF!</definedName>
    <definedName name="BuiltIn_AutoFilter___7_6">#REF!</definedName>
    <definedName name="BuiltIn_AutoFilter___7_7">#REF!</definedName>
    <definedName name="BuiltIn_AutoFilter___7_8">#REF!</definedName>
    <definedName name="BuiltIn_AutoFilter___7_9">#REF!</definedName>
    <definedName name="BuiltIn_AutoFilter___8">#REF!</definedName>
    <definedName name="BuiltIn_Print_Area___0">#REF!</definedName>
    <definedName name="BuiltIn_Print_Area___0_1">#REF!</definedName>
    <definedName name="BuiltIn_Print_Area___0_1_10">#REF!</definedName>
    <definedName name="BuiltIn_Print_Area___0_1_11">#REF!</definedName>
    <definedName name="BuiltIn_Print_Area___0_1_15">#REF!</definedName>
    <definedName name="BuiltIn_Print_Area___0_1_17">#REF!</definedName>
    <definedName name="BuiltIn_Print_Area___0_1_19">#REF!</definedName>
    <definedName name="BuiltIn_Print_Area___0_1_22">#REF!</definedName>
    <definedName name="BuiltIn_Print_Area___0_1_26">#REF!</definedName>
    <definedName name="BuiltIn_Print_Area___0_1_8">#REF!</definedName>
    <definedName name="BuiltIn_Print_Area___0_1_9">#REF!</definedName>
    <definedName name="BuiltIn_Print_Area___0_10">#REF!</definedName>
    <definedName name="BuiltIn_Print_Area___0_11">#REF!</definedName>
    <definedName name="BuiltIn_Print_Area___0_12">"$#REF!.$A$10:$H$27"</definedName>
    <definedName name="BuiltIn_Print_Area___0_13">#REF!</definedName>
    <definedName name="BuiltIn_Print_Area___0_13_1">#REF!</definedName>
    <definedName name="BuiltIn_Print_Area___0_13_1_10">#REF!</definedName>
    <definedName name="BuiltIn_Print_Area___0_13_1_11">#REF!</definedName>
    <definedName name="BuiltIn_Print_Area___0_13_1_15">#REF!</definedName>
    <definedName name="BuiltIn_Print_Area___0_13_1_17">#REF!</definedName>
    <definedName name="BuiltIn_Print_Area___0_13_1_19">#REF!</definedName>
    <definedName name="BuiltIn_Print_Area___0_13_1_22">#REF!</definedName>
    <definedName name="BuiltIn_Print_Area___0_13_1_26">#REF!</definedName>
    <definedName name="BuiltIn_Print_Area___0_13_1_8">#REF!</definedName>
    <definedName name="BuiltIn_Print_Area___0_13_1_9">#REF!</definedName>
    <definedName name="BuiltIn_Print_Area___0_13_10">#REF!</definedName>
    <definedName name="BuiltIn_Print_Area___0_13_11">#REF!</definedName>
    <definedName name="BuiltIn_Print_Area___0_13_15">#REF!</definedName>
    <definedName name="BuiltIn_Print_Area___0_13_17">#REF!</definedName>
    <definedName name="BuiltIn_Print_Area___0_13_19">#REF!</definedName>
    <definedName name="BuiltIn_Print_Area___0_13_22">#REF!</definedName>
    <definedName name="BuiltIn_Print_Area___0_13_26">#REF!</definedName>
    <definedName name="BuiltIn_Print_Area___0_13_8">#REF!</definedName>
    <definedName name="BuiltIn_Print_Area___0_13_9">#REF!</definedName>
    <definedName name="BuiltIn_Print_Area___0_15">#REF!</definedName>
    <definedName name="BuiltIn_Print_Area___0_17">#REF!</definedName>
    <definedName name="BuiltIn_Print_Area___0_19">#REF!</definedName>
    <definedName name="BuiltIn_Print_Area___0_22">#REF!</definedName>
    <definedName name="BuiltIn_Print_Area___0_26">#REF!</definedName>
    <definedName name="BuiltIn_Print_Area___0_5">#REF!</definedName>
    <definedName name="BuiltIn_Print_Area___0_5_1">#REF!</definedName>
    <definedName name="BuiltIn_Print_Area___0_5_1_10">#REF!</definedName>
    <definedName name="BuiltIn_Print_Area___0_5_1_11">#REF!</definedName>
    <definedName name="BuiltIn_Print_Area___0_5_1_15">#REF!</definedName>
    <definedName name="BuiltIn_Print_Area___0_5_1_17">#REF!</definedName>
    <definedName name="BuiltIn_Print_Area___0_5_1_19">#REF!</definedName>
    <definedName name="BuiltIn_Print_Area___0_5_1_22">#REF!</definedName>
    <definedName name="BuiltIn_Print_Area___0_5_1_26">#REF!</definedName>
    <definedName name="BuiltIn_Print_Area___0_5_1_8">#REF!</definedName>
    <definedName name="BuiltIn_Print_Area___0_5_1_9">#REF!</definedName>
    <definedName name="BuiltIn_Print_Area___0_5_10">#REF!</definedName>
    <definedName name="BuiltIn_Print_Area___0_5_11">#REF!</definedName>
    <definedName name="BuiltIn_Print_Area___0_5_15">#REF!</definedName>
    <definedName name="BuiltIn_Print_Area___0_5_17">#REF!</definedName>
    <definedName name="BuiltIn_Print_Area___0_5_19">#REF!</definedName>
    <definedName name="BuiltIn_Print_Area___0_5_22">#REF!</definedName>
    <definedName name="BuiltIn_Print_Area___0_5_26">#REF!</definedName>
    <definedName name="BuiltIn_Print_Area___0_5_7">#REF!</definedName>
    <definedName name="BuiltIn_Print_Area___0_5_8">#REF!</definedName>
    <definedName name="BuiltIn_Print_Area___0_5_9">#REF!</definedName>
    <definedName name="BuiltIn_Print_Area___0_6">#REF!</definedName>
    <definedName name="BuiltIn_Print_Area___0_6_1">#REF!</definedName>
    <definedName name="BuiltIn_Print_Area___0_6_1_10">#REF!</definedName>
    <definedName name="BuiltIn_Print_Area___0_6_1_11">#REF!</definedName>
    <definedName name="BuiltIn_Print_Area___0_6_1_15">#REF!</definedName>
    <definedName name="BuiltIn_Print_Area___0_6_1_17">#REF!</definedName>
    <definedName name="BuiltIn_Print_Area___0_6_1_19">#REF!</definedName>
    <definedName name="BuiltIn_Print_Area___0_6_1_22">#REF!</definedName>
    <definedName name="BuiltIn_Print_Area___0_6_1_26">#REF!</definedName>
    <definedName name="BuiltIn_Print_Area___0_6_1_8">#REF!</definedName>
    <definedName name="BuiltIn_Print_Area___0_6_1_9">#REF!</definedName>
    <definedName name="BuiltIn_Print_Area___0_6_10">#REF!</definedName>
    <definedName name="BuiltIn_Print_Area___0_6_11">#REF!</definedName>
    <definedName name="BuiltIn_Print_Area___0_6_15">#REF!</definedName>
    <definedName name="BuiltIn_Print_Area___0_6_17">#REF!</definedName>
    <definedName name="BuiltIn_Print_Area___0_6_19">#REF!</definedName>
    <definedName name="BuiltIn_Print_Area___0_6_22">#REF!</definedName>
    <definedName name="BuiltIn_Print_Area___0_6_26">#REF!</definedName>
    <definedName name="BuiltIn_Print_Area___0_6_8">#REF!</definedName>
    <definedName name="BuiltIn_Print_Area___0_6_9">#REF!</definedName>
    <definedName name="BuiltIn_Print_Area___0_7">#REF!</definedName>
    <definedName name="BuiltIn_Print_Area___0_7_1">#REF!</definedName>
    <definedName name="BuiltIn_Print_Area___0_7_1_10">#REF!</definedName>
    <definedName name="BuiltIn_Print_Area___0_7_1_11">#REF!</definedName>
    <definedName name="BuiltIn_Print_Area___0_7_1_15">#REF!</definedName>
    <definedName name="BuiltIn_Print_Area___0_7_1_17">#REF!</definedName>
    <definedName name="BuiltIn_Print_Area___0_7_1_19">#REF!</definedName>
    <definedName name="BuiltIn_Print_Area___0_7_1_22">#REF!</definedName>
    <definedName name="BuiltIn_Print_Area___0_7_1_26">#REF!</definedName>
    <definedName name="BuiltIn_Print_Area___0_7_1_8">#REF!</definedName>
    <definedName name="BuiltIn_Print_Area___0_7_1_9">#REF!</definedName>
    <definedName name="BuiltIn_Print_Area___0_7_10">#REF!</definedName>
    <definedName name="BuiltIn_Print_Area___0_7_11">#REF!</definedName>
    <definedName name="BuiltIn_Print_Area___0_7_15">#REF!</definedName>
    <definedName name="BuiltIn_Print_Area___0_7_17">#REF!</definedName>
    <definedName name="BuiltIn_Print_Area___0_7_19">#REF!</definedName>
    <definedName name="BuiltIn_Print_Area___0_7_22">#REF!</definedName>
    <definedName name="BuiltIn_Print_Area___0_7_26">#REF!</definedName>
    <definedName name="BuiltIn_Print_Area___0_7_8">#REF!</definedName>
    <definedName name="BuiltIn_Print_Area___0_7_9">#REF!</definedName>
    <definedName name="BuiltIn_Print_Area___0_8">#REF!</definedName>
    <definedName name="BuiltIn_Print_Area___0_8_1">#REF!</definedName>
    <definedName name="BuiltIn_Print_Area___0_8_1_10">#REF!</definedName>
    <definedName name="BuiltIn_Print_Area___0_8_1_11">#REF!</definedName>
    <definedName name="BuiltIn_Print_Area___0_8_1_15">#REF!</definedName>
    <definedName name="BuiltIn_Print_Area___0_8_1_17">#REF!</definedName>
    <definedName name="BuiltIn_Print_Area___0_8_1_19">#REF!</definedName>
    <definedName name="BuiltIn_Print_Area___0_8_1_22">#REF!</definedName>
    <definedName name="BuiltIn_Print_Area___0_8_1_26">#REF!</definedName>
    <definedName name="BuiltIn_Print_Area___0_8_1_8">#REF!</definedName>
    <definedName name="BuiltIn_Print_Area___0_8_1_9">#REF!</definedName>
    <definedName name="BuiltIn_Print_Area___0_8_10">#REF!</definedName>
    <definedName name="BuiltIn_Print_Area___0_8_11">#REF!</definedName>
    <definedName name="BuiltIn_Print_Area___0_8_15">#REF!</definedName>
    <definedName name="BuiltIn_Print_Area___0_8_17">#REF!</definedName>
    <definedName name="BuiltIn_Print_Area___0_8_19">#REF!</definedName>
    <definedName name="BuiltIn_Print_Area___0_8_22">#REF!</definedName>
    <definedName name="BuiltIn_Print_Area___0_8_26">#REF!</definedName>
    <definedName name="BuiltIn_Print_Area___0_8_8">#REF!</definedName>
    <definedName name="BuiltIn_Print_Area___0_8_9">#REF!</definedName>
    <definedName name="BuiltIn_Print_Area___0_9">#REF!</definedName>
    <definedName name="BuiltIn_Print_Titles___0">#REF!</definedName>
    <definedName name="BuiltIn_Print_Titles___0_10">#REF!</definedName>
    <definedName name="BuiltIn_Print_Titles___0_11">#REF!</definedName>
    <definedName name="BuiltIn_Print_Titles___0_12">"$#REF!.$A$1:$IV$7"</definedName>
    <definedName name="BuiltIn_Print_Titles___0_13">#REF!</definedName>
    <definedName name="BuiltIn_Print_Titles___0_13_10">#REF!</definedName>
    <definedName name="BuiltIn_Print_Titles___0_13_11">#REF!</definedName>
    <definedName name="BuiltIn_Print_Titles___0_13_15">#REF!</definedName>
    <definedName name="BuiltIn_Print_Titles___0_13_17">#REF!</definedName>
    <definedName name="BuiltIn_Print_Titles___0_13_19">#REF!</definedName>
    <definedName name="BuiltIn_Print_Titles___0_13_22">#REF!</definedName>
    <definedName name="BuiltIn_Print_Titles___0_13_26">#REF!</definedName>
    <definedName name="BuiltIn_Print_Titles___0_13_8">#REF!</definedName>
    <definedName name="BuiltIn_Print_Titles___0_13_9">#REF!</definedName>
    <definedName name="BuiltIn_Print_Titles___0_15">#REF!</definedName>
    <definedName name="BuiltIn_Print_Titles___0_17">#REF!</definedName>
    <definedName name="BuiltIn_Print_Titles___0_19">#REF!</definedName>
    <definedName name="BuiltIn_Print_Titles___0_22">#REF!</definedName>
    <definedName name="BuiltIn_Print_Titles___0_26">#REF!</definedName>
    <definedName name="BuiltIn_Print_Titles___0_5">#REF!</definedName>
    <definedName name="BuiltIn_Print_Titles___0_5_10">#REF!</definedName>
    <definedName name="BuiltIn_Print_Titles___0_5_11">#REF!</definedName>
    <definedName name="BuiltIn_Print_Titles___0_5_15">#REF!</definedName>
    <definedName name="BuiltIn_Print_Titles___0_5_17">#REF!</definedName>
    <definedName name="BuiltIn_Print_Titles___0_5_19">#REF!</definedName>
    <definedName name="BuiltIn_Print_Titles___0_5_22">#REF!</definedName>
    <definedName name="BuiltIn_Print_Titles___0_5_26">#REF!</definedName>
    <definedName name="BuiltIn_Print_Titles___0_5_7">#REF!</definedName>
    <definedName name="BuiltIn_Print_Titles___0_5_8">#REF!</definedName>
    <definedName name="BuiltIn_Print_Titles___0_5_9">#REF!</definedName>
    <definedName name="BuiltIn_Print_Titles___0_6">#REF!</definedName>
    <definedName name="BuiltIn_Print_Titles___0_6_10">#REF!</definedName>
    <definedName name="BuiltIn_Print_Titles___0_6_11">#REF!</definedName>
    <definedName name="BuiltIn_Print_Titles___0_6_15">#REF!</definedName>
    <definedName name="BuiltIn_Print_Titles___0_6_17">#REF!</definedName>
    <definedName name="BuiltIn_Print_Titles___0_6_19">#REF!</definedName>
    <definedName name="BuiltIn_Print_Titles___0_6_22">#REF!</definedName>
    <definedName name="BuiltIn_Print_Titles___0_6_26">#REF!</definedName>
    <definedName name="BuiltIn_Print_Titles___0_6_8">#REF!</definedName>
    <definedName name="BuiltIn_Print_Titles___0_6_9">#REF!</definedName>
    <definedName name="BuiltIn_Print_Titles___0_7">#REF!</definedName>
    <definedName name="BuiltIn_Print_Titles___0_7_10">#REF!</definedName>
    <definedName name="BuiltIn_Print_Titles___0_7_11">#REF!</definedName>
    <definedName name="BuiltIn_Print_Titles___0_7_15">#REF!</definedName>
    <definedName name="BuiltIn_Print_Titles___0_7_17">#REF!</definedName>
    <definedName name="BuiltIn_Print_Titles___0_7_19">#REF!</definedName>
    <definedName name="BuiltIn_Print_Titles___0_7_22">#REF!</definedName>
    <definedName name="BuiltIn_Print_Titles___0_7_26">#REF!</definedName>
    <definedName name="BuiltIn_Print_Titles___0_7_8">#REF!</definedName>
    <definedName name="BuiltIn_Print_Titles___0_7_9">#REF!</definedName>
    <definedName name="BuiltIn_Print_Titles___0_8">#REF!</definedName>
    <definedName name="BuiltIn_Print_Titles___0_8_10">#REF!</definedName>
    <definedName name="BuiltIn_Print_Titles___0_8_11">#REF!</definedName>
    <definedName name="BuiltIn_Print_Titles___0_8_15">#REF!</definedName>
    <definedName name="BuiltIn_Print_Titles___0_8_17">#REF!</definedName>
    <definedName name="BuiltIn_Print_Titles___0_8_19">#REF!</definedName>
    <definedName name="BuiltIn_Print_Titles___0_8_22">#REF!</definedName>
    <definedName name="BuiltIn_Print_Titles___0_8_26">#REF!</definedName>
    <definedName name="BuiltIn_Print_Titles___0_8_8">#REF!</definedName>
    <definedName name="BuiltIn_Print_Titles___0_8_9">#REF!</definedName>
    <definedName name="BuiltIn_Print_Titles___0_9">#REF!</definedName>
    <definedName name="Bulan">#REF!</definedName>
    <definedName name="bulan_">#REF!</definedName>
    <definedName name="Bulan_2">NA()</definedName>
    <definedName name="BULAN_3">"$#REF!.#REF!#REF!"</definedName>
    <definedName name="Bulan_6">#N/A</definedName>
    <definedName name="BUMI">#REF!</definedName>
    <definedName name="bunga">#REF!</definedName>
    <definedName name="BUNIT">#REF!</definedName>
    <definedName name="Busines">#REF!</definedName>
    <definedName name="BusinessIncome">"'file:///C:/Documents%20and%20Settings/PC_KOBSBY_003/Local%20Settings/Temporary%20Internet%20Files/Content.IE5/WZ67UD2L/DATA/BSC%202011/SHARED/TAX/Indra%20Setiawan/others/SPT1770.xls'#$FE_1770_I.$AE$35"</definedName>
    <definedName name="BusinessIncome_3">"'file:///C:/Documents%20and%20Settings/PC_KOBSBY_003/Local%20Settings/Temporary%20Internet%20Files/Content.IE5/WZ67UD2L/DATA/BSC%202011/SHARED/TAX/Indra%20Setiawan/others/SPT1770.xls'#$FE_1770_I.$AE$35"</definedName>
    <definedName name="businesstype">"'file:///C:/Documents%20and%20Settings/PC_KOBSBY_003/Local%20Settings/Temporary%20Internet%20Files/Content.IE5/WZ67UD2L/DATA/BSC%202011/SHARED/Clients/I-L/KEBD/Quarter%202002/Q4-2002-c.xls'#$GeneralInfo.$I$9"</definedName>
    <definedName name="businesstype_3">"'file:///C:/Documents%20and%20Settings/PC_KOBSBY_003/Local%20Settings/Temporary%20Internet%20Files/Content.IE5/WZ67UD2L/DATA/BSC%202011/SHARED/Clients/I-L/KEBD/Quarter%202002/Q4-2002-c.xls'#$GeneralInfo.$I$9"</definedName>
    <definedName name="Bust">#REF!</definedName>
    <definedName name="Button_15">"MAUI_MALL_MAUI_MALLARD_INPUT_List"</definedName>
    <definedName name="Button_16">"MAUI_MALL_MAUI_MALLARD_INPUT_List"</definedName>
    <definedName name="Buy">#REF!</definedName>
    <definedName name="BVC">#REF!</definedName>
    <definedName name="BVCISUMMARY">#REF!</definedName>
    <definedName name="bvf">#REF!</definedName>
    <definedName name="bybunga">"$#REF!.#REF!#REF!"</definedName>
    <definedName name="bybunga_3">"$#REF!.#REF!#REF!"</definedName>
    <definedName name="BYDT">#REF!</definedName>
    <definedName name="BYDT_5">#REF!</definedName>
    <definedName name="BYMH">#REF!</definedName>
    <definedName name="BYMH_5">#REF!</definedName>
    <definedName name="BYPJKDIMUKA">#REF!</definedName>
    <definedName name="BYPJKDIMUKA_5">#REF!</definedName>
    <definedName name="BZCXBcxb">"$#REF!.#REF!#REF!"</definedName>
    <definedName name="BZCXBcxb_3">"$#REF!.#REF!#REF!"</definedName>
    <definedName name="BZCXBzcx">"$#REF!.#REF!#REF!"</definedName>
    <definedName name="BZCXBzcx_3">"$#REF!.#REF!#REF!"</definedName>
    <definedName name="C.Update" hidden="1">#REF!</definedName>
    <definedName name="C_">#N/A</definedName>
    <definedName name="c_atk">#REF!</definedName>
    <definedName name="C_COUNTRY">#REF!</definedName>
    <definedName name="C_F_RP">#REF!</definedName>
    <definedName name="C_F_USD">#REF!</definedName>
    <definedName name="c_pb">#REF!</definedName>
    <definedName name="CADJ">#REF!</definedName>
    <definedName name="caforward">#REF!</definedName>
    <definedName name="caforward_3">"$#REF!.#REF!#REF!"</definedName>
    <definedName name="caje">#REF!</definedName>
    <definedName name="CALAMUS">#REF!</definedName>
    <definedName name="calendar">"'file:///C:/Documents%20and%20Settings/PC_KOBSBY_003/Local%20Settings/Temporary%20Internet%20Files/Content.IE5/WZ67UD2L/DATA/BSC%202011/SHARED/Clients/I-L/KEBD/Quarter%202002/Q4-2002-c.xls'#$GeneralInfo.$F$25"</definedName>
    <definedName name="calendar_3">"'file:///C:/Documents%20and%20Settings/PC_KOBSBY_003/Local%20Settings/Temporary%20Internet%20Files/Content.IE5/WZ67UD2L/DATA/BSC%202011/SHARED/Clients/I-L/KEBD/Quarter%202002/Q4-2002-c.xls'#$GeneralInfo.$F$25"</definedName>
    <definedName name="Cap" hidden="1">#REF!</definedName>
    <definedName name="CAPACITY_ANIMATION_FRAMES_PER_WEEK">#REF!</definedName>
    <definedName name="CAPACITY_INK___PAINT_FRAMES_PER_WEEK">#REF!</definedName>
    <definedName name="CAPACITY_PREP_FRAMES_PER_WEEK">#REF!</definedName>
    <definedName name="CAPEX">#REF!</definedName>
    <definedName name="CAPEX_SUMMARY">#REF!</definedName>
    <definedName name="capexnov" localSheetId="6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capexnov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CAPGAINS">"'file:///C:/Documents%20and%20Settings/PC_KOBSBY_003/Local%20Settings/Temporary%20Internet%20Files/Content.IE5/WZ67UD2L/DATA/BSC%202011/Client/Korea%20Exch.%20Bank%20Danamon/Annual%20Tax%20Return/Draft/SHARED/TAX/Marwan/DBS%20BUANA/DBS-SPT1771-1998.xls'#$"</definedName>
    <definedName name="CAPGAINS_3">"'file:///C:/Documents%20and%20Settings/PC_KOBSBY_003/Local%20Settings/Temporary%20Internet%20Files/Content.IE5/WZ67UD2L/DATA/BSC%202011/Client/Korea%20Exch.%20Bank%20Danamon/Annual%20Tax%20Return/Draft/SHARED/TAX/Marwan/DBS%20BUANA/DBS-SPT1771-1998.xls'#$"</definedName>
    <definedName name="CAPLOSS">"'file:///C:/Documents%20and%20Settings/PC_KOBSBY_003/Local%20Settings/Temporary%20Internet%20Files/Content.IE5/WZ67UD2L/DATA/BSC%202011/SHARED/TAX/Trisna/RBW/PHARMAS/1998/CITR/marshall.xls'#$Marshal.$A$1"</definedName>
    <definedName name="CAPLOSS_3">"'file:///C:/Documents%20and%20Settings/PC_KOBSBY_003/Local%20Settings/Temporary%20Internet%20Files/Content.IE5/WZ67UD2L/DATA/BSC%202011/SHARED/TAX/Trisna/RBW/PHARMAS/1998/CITR/marshall.xls'#$Marshal.$A$1"</definedName>
    <definedName name="carried5542">"'file://Imam/client/Client/Dai%20Hwa/Annual%20Tax%20Return/spt%20dai%20hwa%202001%20paling%20akhir.xls'#$'SUMMARY NDE'.$F$11"</definedName>
    <definedName name="CARS_COST">#REF!</definedName>
    <definedName name="CARS_DEP">#REF!</definedName>
    <definedName name="cash">"'file:///C:/Documents%20and%20Settings/PC_KOBSBY_003/Local%20Settings/Temporary%20Internet%20Files/Content.IE5/WZ67UD2L/DATA/BSC%202011/SHARED/Clients/I-L/KEBD/Quarter%202002/Q4-2002-c.xls'#$GeneralInfo.$F$18"</definedName>
    <definedName name="cash_3">"'file:///C:/Documents%20and%20Settings/PC_KOBSBY_003/Local%20Settings/Temporary%20Internet%20Files/Content.IE5/WZ67UD2L/DATA/BSC%202011/SHARED/Clients/I-L/KEBD/Quarter%202002/Q4-2002-c.xls'#$GeneralInfo.$F$18"</definedName>
    <definedName name="Cash_FCast1">"'file://JK001333/aws/Documents%20and%20Settings/PAIMPA/My%20Documents/1_TRANS/PBC%20TRay/Trial%20Balance%20June%202003.xls'#$'Cover Sheet'.$A$1"</definedName>
    <definedName name="Cash_FCast2">"'file://JK001333/aws/Documents%20and%20Settings/PAIMPA/My%20Documents/1_TRANS/PBC%20TRay/Trial%20Balance%20June%202003.xls'#$'Cover Sheet'.$A$1"</definedName>
    <definedName name="Cash_NetFlow1">"'file://JK001333/aws/Documents%20and%20Settings/PAIMPA/My%20Documents/1_TRANS/PBC%20TRay/Trial%20Balance%20June%202003.xls'#$'Cover Sheet'.$A$1"</definedName>
    <definedName name="Cash_NetFlow2">"'file://JK001333/aws/Documents%20and%20Settings/PAIMPA/My%20Documents/1_TRANS/PBC%20TRay/Trial%20Balance%20June%202003.xls'#$'Cover Sheet'.$A$1"</definedName>
    <definedName name="Cash_Period">"'file://JK001333/aws/Documents%20and%20Settings/PAIMPA/My%20Documents/1_TRANS/PBC%20TRay/Trial%20Balance%20June%202003.xls'#$'Cover Sheet'.$A$1"</definedName>
    <definedName name="Cash_RepEnt1">"'file://JK001333/aws/Documents%20and%20Settings/PAIMPA/My%20Documents/1_TRANS/PBC%20TRay/Trial%20Balance%20June%202003.xls'#$'Cover Sheet'.$A$1"</definedName>
    <definedName name="Cash_RepEnt2">"'file://JK001333/aws/Documents%20and%20Settings/PAIMPA/My%20Documents/1_TRANS/PBC%20TRay/Trial%20Balance%20June%202003.xls'#$'Cover Sheet'.$A$1"</definedName>
    <definedName name="cashf">#REF!</definedName>
    <definedName name="CASHFL_P">#REF!</definedName>
    <definedName name="CASHFLOW">"#N/A"</definedName>
    <definedName name="CASHFLOW3">#REF!</definedName>
    <definedName name="Cashflows" localSheetId="6" hidden="1">{#N/A,#N/A,FALSE,"Act.Fcst Costs"}</definedName>
    <definedName name="Cashflows" hidden="1">{#N/A,#N/A,FALSE,"Act.Fcst Costs"}</definedName>
    <definedName name="cat">#REF!</definedName>
    <definedName name="Cat_1" localSheetId="6">OFFSET(#REF!,1,MATCH(#REF!,#REF!,0)-1,COUNTA(OFFSET(#REF!,1,MATCH(#REF!,#REF!,0)-1,100,1)),1)</definedName>
    <definedName name="Cat_1">OFFSET(#REF!,1,MATCH(#REF!,#REF!,0)-1,COUNTA(OFFSET(#REF!,1,MATCH(#REF!,#REF!,0)-1,100,1)),1)</definedName>
    <definedName name="Cat_2" localSheetId="6">OFFSET(#REF!,1,MATCH(#REF!,#REF!,0)-1,COUNTA(OFFSET(#REF!,1,MATCH(#REF!,#REF!,0)-1,100,1)),1)</definedName>
    <definedName name="Cat_2">OFFSET(#REF!,1,MATCH(#REF!,#REF!,0)-1,COUNTA(OFFSET(#REF!,1,MATCH(#REF!,#REF!,0)-1,100,1)),1)</definedName>
    <definedName name="CAT_Trade">#REF!</definedName>
    <definedName name="CatBox">#REF!</definedName>
    <definedName name="CATDET2">#REF!</definedName>
    <definedName name="CATDET2_1">#REF!</definedName>
    <definedName name="CATDET2_2">#REF!</definedName>
    <definedName name="category">"#N/A"</definedName>
    <definedName name="Category_All">#REF!</definedName>
    <definedName name="Cathay_Pacific">"$#REF!.#REF!#REF!"</definedName>
    <definedName name="Cathay_Pacific_3">"$#REF!.#REF!#REF!"</definedName>
    <definedName name="CATIN">#REF!</definedName>
    <definedName name="CATJYOU">#REF!</definedName>
    <definedName name="CATREC">#REF!</definedName>
    <definedName name="CATSYU">#REF!</definedName>
    <definedName name="CB">#REF!</definedName>
    <definedName name="CBcxbb">"$#REF!.#REF!#REF!"</definedName>
    <definedName name="CBcxbb_3">"$#REF!.#REF!#REF!"</definedName>
    <definedName name="CBXCBe">"$#REF!.#REF!#REF!"</definedName>
    <definedName name="CBXCBe_3">"$#REF!.#REF!#REF!"</definedName>
    <definedName name="cc">#REF!</definedName>
    <definedName name="ccc">#REF!</definedName>
    <definedName name="cccc">#REF!</definedName>
    <definedName name="ccccc">#REF!</definedName>
    <definedName name="cccccc">#REF!</definedName>
    <definedName name="ccccccc">#REF!</definedName>
    <definedName name="cccccccc">#REF!</definedName>
    <definedName name="ccccccccc">#REF!</definedName>
    <definedName name="CCENTRE">#REF!</definedName>
    <definedName name="CCK">#REF!</definedName>
    <definedName name="cdb">#REF!</definedName>
    <definedName name="CDELAPAN">#REF!</definedName>
    <definedName name="CDELAPANBELAS">#REF!</definedName>
    <definedName name="CDELAPANBELASN">#REF!</definedName>
    <definedName name="CDELAPANN">#REF!</definedName>
    <definedName name="CDF">#REF!</definedName>
    <definedName name="CDF_10">#REF!</definedName>
    <definedName name="cdszgtfdshg">#REF!</definedName>
    <definedName name="CDUA">#REF!</definedName>
    <definedName name="CDUABELAS">#REF!</definedName>
    <definedName name="CDUABELASN">#REF!</definedName>
    <definedName name="CDUAN">#REF!</definedName>
    <definedName name="CDUAPULUH">#REF!</definedName>
    <definedName name="CDUAPULUHDELAPAN">#REF!</definedName>
    <definedName name="CDUAPULUHDELAPANN">#REF!</definedName>
    <definedName name="CDUAPULUHDUA">#REF!</definedName>
    <definedName name="CDUAPULUHDUAN">#REF!</definedName>
    <definedName name="CDUAPULUHEMPAT">#REF!</definedName>
    <definedName name="CDUAPULUHEMPATN">#REF!</definedName>
    <definedName name="CDUAPULUHENAM">#REF!</definedName>
    <definedName name="CDUAPULUHENAMN">#REF!</definedName>
    <definedName name="CDUAPULUHLIMA">#REF!</definedName>
    <definedName name="CDUAPULUHLIMAN">#REF!</definedName>
    <definedName name="CDUAPULUHN">#REF!</definedName>
    <definedName name="CDUAPULUHSATU">#REF!</definedName>
    <definedName name="CDUAPULUHSATUN">#REF!</definedName>
    <definedName name="CDUAPULUHSEMBILAN">#REF!</definedName>
    <definedName name="CDUAPULUHSEMBILANN">#REF!</definedName>
    <definedName name="CDUAPULUHTIGA">#REF!</definedName>
    <definedName name="CDUAPULUHTIGAN">#REF!</definedName>
    <definedName name="CDUAPULUHTUJUH">#REF!</definedName>
    <definedName name="CDUAPULUHTUJUHN">#REF!</definedName>
    <definedName name="CE">"$#REF!.#REF!#REF!"</definedName>
    <definedName name="CE_3">"$#REF!.#REF!#REF!"</definedName>
    <definedName name="CEK">#REF!</definedName>
    <definedName name="CekPM">#REF!</definedName>
    <definedName name="CEMPAT">#REF!</definedName>
    <definedName name="CEMPATBELAS">#REF!</definedName>
    <definedName name="CEMPATBELASN">#REF!</definedName>
    <definedName name="CEMPATN">#REF!</definedName>
    <definedName name="CEMPATPULUH">#REF!</definedName>
    <definedName name="CEMPATPULUHDELAPAN">#REF!</definedName>
    <definedName name="CEMPATPULUHDELAPANN">#REF!</definedName>
    <definedName name="CEMPATPULUHDUA">#REF!</definedName>
    <definedName name="CEMPATPULUHDUAN">#REF!</definedName>
    <definedName name="CEMPATPULUHEMPAT">#REF!</definedName>
    <definedName name="CEMPATPULUHEMPATN">#REF!</definedName>
    <definedName name="CEMPATPULUHENAM">#REF!</definedName>
    <definedName name="CEMPATPULUHENAMN">#REF!</definedName>
    <definedName name="CEMPATPULUHLIMA">#REF!</definedName>
    <definedName name="CEMPATPULUHLIMAN">#REF!</definedName>
    <definedName name="CEMPATPULUHN">#REF!</definedName>
    <definedName name="CEMPATPULUHSATU">#REF!</definedName>
    <definedName name="CEMPATPULUHSATUN">#REF!</definedName>
    <definedName name="CEMPATPULUHSEMBILAN">#REF!</definedName>
    <definedName name="CEMPATPULUHSEMBILANN">#REF!</definedName>
    <definedName name="CEMPATPULUHTIGA">#REF!</definedName>
    <definedName name="CEMPATPULUHTIGAN">#REF!</definedName>
    <definedName name="CEMPATPULUHTUJUH">#REF!</definedName>
    <definedName name="CEMPATPULUHTUJUHN">#REF!</definedName>
    <definedName name="CEN_2">#REF!</definedName>
    <definedName name="CENAM">#REF!</definedName>
    <definedName name="CENAMBELAS">#REF!</definedName>
    <definedName name="CENAMBELASN">#REF!</definedName>
    <definedName name="CENAMN">#REF!</definedName>
    <definedName name="Cetak">#REF!</definedName>
    <definedName name="CETAK_SUMMARY">#REF!</definedName>
    <definedName name="CETAK4">#REF!</definedName>
    <definedName name="CF" localSheetId="6">{"'PRODUCTIONCOST SHEET'!$B$3:$G$48"}</definedName>
    <definedName name="CF">{"'PRODUCTIONCOST SHEET'!$B$3:$G$48"}</definedName>
    <definedName name="CF_ALL">#REF!</definedName>
    <definedName name="CF_Capital_contributions">#REF!</definedName>
    <definedName name="CF_Date2">"'file://JK001333/aws/Documents%20and%20Settings/PAIMPA/My%20Documents/1_TRANS/PBC%20TRay/Trial%20Balance%20June%202003.xls'#$'Cover Sheet'.$A$1"</definedName>
    <definedName name="CF_Date3">"'file://JK001333/aws/Documents%20and%20Settings/PAIMPA/My%20Documents/1_TRANS/PBC%20TRay/Trial%20Balance%20June%202003.xls'#$'Cover Sheet'.$A$1"</definedName>
    <definedName name="CF_Depreciation">#REF!</definedName>
    <definedName name="CF_ISM">#REF!</definedName>
    <definedName name="CF_ORG.INDF">#REF!</definedName>
    <definedName name="CF_Other_assets">#REF!</definedName>
    <definedName name="CF_Payables">#REF!</definedName>
    <definedName name="CF_Prov_for_impairment">#REF!</definedName>
    <definedName name="CF_Receivables">#REF!</definedName>
    <definedName name="cfbbgs">#REF!</definedName>
    <definedName name="CFIN">#REF!</definedName>
    <definedName name="cg">#REF!</definedName>
    <definedName name="cgo">#REF!</definedName>
    <definedName name="cgp">#REF!</definedName>
    <definedName name="CH">#REF!</definedName>
    <definedName name="CH_3">"$#REF!.#REF!#REF!"</definedName>
    <definedName name="CHAM" localSheetId="6" hidden="1">{"'Sheet1'!$L$16"}</definedName>
    <definedName name="CHAM" hidden="1">{"'Sheet1'!$L$16"}</definedName>
    <definedName name="CHANGE_CF">#REF!</definedName>
    <definedName name="CHANGE_TP">#REF!</definedName>
    <definedName name="Channel">#REF!</definedName>
    <definedName name="Channel_2">NA()</definedName>
    <definedName name="Channel_6">#N/A</definedName>
    <definedName name="Chart1">"'file://JK001333/aws/Documents%20and%20Settings/PAIMPA/My%20Documents/1_TRANS/PBC%20TRay/Trial%20Balance%20June%202003.xls'#$PRO.$L$7"</definedName>
    <definedName name="Chart2">"'file://JK001333/aws/Documents%20and%20Settings/PAIMPA/My%20Documents/1_TRANS/PBC%20TRay/Trial%20Balance%20June%202003.xls'#$PRO.$L$23"</definedName>
    <definedName name="Chart3">"'file://JK001333/aws/Documents%20and%20Settings/PAIMPA/My%20Documents/1_TRANS/PBC%20TRay/Trial%20Balance%20June%202003.xls'#$PRO.$L$39"</definedName>
    <definedName name="Chart4">"'file://JK001333/aws/Documents%20and%20Settings/PAIMPA/My%20Documents/1_TRANS/PBC%20TRay/Trial%20Balance%20June%202003.xls'#$PRO.$L$55"</definedName>
    <definedName name="CHARTOFACCOUNTSID1">"#N/A"</definedName>
    <definedName name="CHECK">#REF!</definedName>
    <definedName name="China">"#N/A"</definedName>
    <definedName name="CHN">#REF!</definedName>
    <definedName name="christian">#REF!</definedName>
    <definedName name="CICA_ORDER">#REF!</definedName>
    <definedName name="cicalengka">#REF!</definedName>
    <definedName name="CILEGON_2006">#REF!</definedName>
    <definedName name="cip">"$#REF!.#REF!#REF!"</definedName>
    <definedName name="cip_3">"$#REF!.#REF!#REF!"</definedName>
    <definedName name="Citizenship">#REF!</definedName>
    <definedName name="city">#REF!</definedName>
    <definedName name="city2">#REF!</definedName>
    <definedName name="city3">#REF!</definedName>
    <definedName name="CIVILITE">#REF!</definedName>
    <definedName name="cjv">#REF!</definedName>
    <definedName name="CK_BANK">#REF!</definedName>
    <definedName name="CL">#REF!</definedName>
    <definedName name="CL_12">#REF!</definedName>
    <definedName name="CL_17">NA()</definedName>
    <definedName name="CL_17_1">#N/A</definedName>
    <definedName name="CL_17_1_1">NA()</definedName>
    <definedName name="CL_17_1_6">NA()</definedName>
    <definedName name="CL_17_10">NA()</definedName>
    <definedName name="CL_17_12">#REF!</definedName>
    <definedName name="CL_17_17">#REF!</definedName>
    <definedName name="CL_17_17_10">#REF!</definedName>
    <definedName name="CL_17_17_2">#REF!</definedName>
    <definedName name="CL_17_17_4">#REF!</definedName>
    <definedName name="CL_17_17_6">#REF!</definedName>
    <definedName name="CL_17_17_7">#REF!</definedName>
    <definedName name="CL_17_17_8">#REF!</definedName>
    <definedName name="CL_17_17_9">#REF!</definedName>
    <definedName name="CL_17_2">NA()</definedName>
    <definedName name="CL_17_6">#N/A</definedName>
    <definedName name="CL_17_6_6">NA()</definedName>
    <definedName name="CL_17_7">#N/A</definedName>
    <definedName name="CL_17_7_6">NA()</definedName>
    <definedName name="CL_17_8">NA()</definedName>
    <definedName name="CL_18">#N/A</definedName>
    <definedName name="CL_18_12">#REF!</definedName>
    <definedName name="CL_18_17">#REF!</definedName>
    <definedName name="CL_18_17_10">#REF!</definedName>
    <definedName name="CL_18_17_2">#REF!</definedName>
    <definedName name="CL_18_17_4">#REF!</definedName>
    <definedName name="CL_18_17_6">#REF!</definedName>
    <definedName name="CL_18_17_7">#REF!</definedName>
    <definedName name="CL_18_17_8">#REF!</definedName>
    <definedName name="CL_18_17_9">#REF!</definedName>
    <definedName name="CL_18_4">NA()</definedName>
    <definedName name="CL_18_6">#N/A</definedName>
    <definedName name="CL_18_6_6">NA()</definedName>
    <definedName name="CL_18_7">#N/A</definedName>
    <definedName name="CL_18_7_6">NA()</definedName>
    <definedName name="CL_18_8">NA()</definedName>
    <definedName name="CL_19">#N/A</definedName>
    <definedName name="CL_19_12">#REF!</definedName>
    <definedName name="CL_19_17">#REF!</definedName>
    <definedName name="CL_19_17_10">#REF!</definedName>
    <definedName name="CL_19_17_2">#REF!</definedName>
    <definedName name="CL_19_17_4">#REF!</definedName>
    <definedName name="CL_19_17_6">#REF!</definedName>
    <definedName name="CL_19_17_7">#REF!</definedName>
    <definedName name="CL_19_17_8">#REF!</definedName>
    <definedName name="CL_19_17_9">#REF!</definedName>
    <definedName name="CL_19_4">NA()</definedName>
    <definedName name="CL_19_6">#N/A</definedName>
    <definedName name="CL_19_6_6">NA()</definedName>
    <definedName name="CL_19_7">#N/A</definedName>
    <definedName name="CL_19_7_6">NA()</definedName>
    <definedName name="CL_19_8">NA()</definedName>
    <definedName name="CL_20">#N/A</definedName>
    <definedName name="CL_20_12">#REF!</definedName>
    <definedName name="CL_20_17">#REF!</definedName>
    <definedName name="CL_20_17_10">#REF!</definedName>
    <definedName name="CL_20_17_2">#REF!</definedName>
    <definedName name="CL_20_17_4">#REF!</definedName>
    <definedName name="CL_20_17_6">#REF!</definedName>
    <definedName name="CL_20_17_7">#REF!</definedName>
    <definedName name="CL_20_17_8">#REF!</definedName>
    <definedName name="CL_20_17_9">#REF!</definedName>
    <definedName name="CL_20_4">NA()</definedName>
    <definedName name="CL_20_6">#N/A</definedName>
    <definedName name="CL_20_6_6">NA()</definedName>
    <definedName name="CL_20_7">#N/A</definedName>
    <definedName name="CL_20_7_6">NA()</definedName>
    <definedName name="CL_20_8">NA()</definedName>
    <definedName name="CL_21">#N/A</definedName>
    <definedName name="CL_21_12">#REF!</definedName>
    <definedName name="CL_21_17">#REF!</definedName>
    <definedName name="CL_21_17_10">#REF!</definedName>
    <definedName name="CL_21_17_2">#REF!</definedName>
    <definedName name="CL_21_17_4">#REF!</definedName>
    <definedName name="CL_21_17_6">#REF!</definedName>
    <definedName name="CL_21_17_7">#REF!</definedName>
    <definedName name="CL_21_17_8">#REF!</definedName>
    <definedName name="CL_21_17_9">#REF!</definedName>
    <definedName name="CL_21_4">NA()</definedName>
    <definedName name="CL_21_6">#N/A</definedName>
    <definedName name="CL_21_6_6">NA()</definedName>
    <definedName name="CL_21_7">#N/A</definedName>
    <definedName name="CL_21_7_6">NA()</definedName>
    <definedName name="CL_21_8">NA()</definedName>
    <definedName name="CL_3">#REF!</definedName>
    <definedName name="CL_4">NA()</definedName>
    <definedName name="CL_6">#N/A</definedName>
    <definedName name="CL_6_6">NA()</definedName>
    <definedName name="CL_7">#N/A</definedName>
    <definedName name="CL_7_6">NA()</definedName>
    <definedName name="CL_8">NA()</definedName>
    <definedName name="CL_8_10">#REF!</definedName>
    <definedName name="CL_9">#REF!</definedName>
    <definedName name="clapma" hidden="1">#REF!</definedName>
    <definedName name="CLEAR1">#REF!,#REF!,#REF!,#REF!,#REF!,#REF!,#REF!,#REF!,#REF!,#REF!</definedName>
    <definedName name="CLEAR2">#REF!,#REF!,#REF!,#REF!,#REF!,#REF!,#REF!,#REF!,#REF!,#REF!</definedName>
    <definedName name="CLEAR3">#REF!,#REF!,#REF!,#REF!,#REF!,#REF!,#REF!,#REF!,#REF!,#REF!,#REF!</definedName>
    <definedName name="CLEAR4">#REF!,#REF!,#REF!,#REF!,#REF!,#REF!,#REF!,#REF!,#REF!,#REF!</definedName>
    <definedName name="CLEAR5">#REF!,#REF!,#REF!,#REF!,#REF!,#REF!,#REF!,#REF!,#REF!,#REF!</definedName>
    <definedName name="CLEAR6">#REF!,#REF!,#REF!,#REF!,#REF!,#REF!,#REF!,#REF!</definedName>
    <definedName name="CLEAR7">#REF!,#REF!,#REF!,#REF!,#REF!,#REF!,#REF!,#REF!,#REF!</definedName>
    <definedName name="CLEAR8">#REF!,#REF!,#REF!,#REF!,#REF!,#REF!,#REF!,#REF!,#REF!</definedName>
    <definedName name="Clerical">#REF!</definedName>
    <definedName name="clients">#REF!</definedName>
    <definedName name="clients_3">"$#REF!.#REF!#REF!"</definedName>
    <definedName name="CLIMA">#REF!</definedName>
    <definedName name="CLIMABELAS">#REF!</definedName>
    <definedName name="CLIMABELASN">#REF!</definedName>
    <definedName name="CLIMAN">#REF!</definedName>
    <definedName name="CLIMAPULUH">#REF!</definedName>
    <definedName name="CLIMAPULUHDUA">#REF!</definedName>
    <definedName name="CLIMAPULUHDUAN">#REF!</definedName>
    <definedName name="CLIMAPULUHEMPAT">#REF!</definedName>
    <definedName name="CLIMAPULUHEMPATN">#REF!</definedName>
    <definedName name="CLIMAPULUHN">#REF!</definedName>
    <definedName name="CLIMAPULUHSATU">#REF!</definedName>
    <definedName name="CLIMAPULUHSATUN">#REF!</definedName>
    <definedName name="CLIMAPULUHTIGA">#REF!</definedName>
    <definedName name="CLIMAPULUHTIGAN">#REF!</definedName>
    <definedName name="Club">#REF!</definedName>
    <definedName name="CLUSTER">#REF!</definedName>
    <definedName name="CM">#REF!</definedName>
    <definedName name="CM_">#REF!</definedName>
    <definedName name="CMNP">#REF!</definedName>
    <definedName name="CMNPN">#REF!</definedName>
    <definedName name="Co">#REF!</definedName>
    <definedName name="CỐ">#REF!</definedName>
    <definedName name="co_name">#REF!</definedName>
    <definedName name="Co_PL_Delivery_Exp">"#N/A"</definedName>
    <definedName name="Co_PL_Delivery_Inc">"#N/A"</definedName>
    <definedName name="Co_PL_Fcst_Delivery_Exp">"#N/A"</definedName>
    <definedName name="Co_PL_Fcst_Delivery_Inc">"#N/A"</definedName>
    <definedName name="Co_PL_Fcst_Fran_Fee">"#N/A"</definedName>
    <definedName name="Co_PL_Fcst_Fran_Fee_Rec">"#N/A"</definedName>
    <definedName name="Co_PL_Fran_Fee">"#N/A"</definedName>
    <definedName name="Co_PL_Fran_Fee_Rec">"#N/A"</definedName>
    <definedName name="CO_PL_R_Del_Exp">"#N/A"</definedName>
    <definedName name="CO_PL_R_Del_Inc">"#N/A"</definedName>
    <definedName name="CO_PL_R_Fran_Area">"#N/A"</definedName>
    <definedName name="CO_PL_R_Fran_GP">"#N/A"</definedName>
    <definedName name="CO_PL_R_Fran_Rec">"#N/A"</definedName>
    <definedName name="coa">#REF!</definedName>
    <definedName name="COA_NAME">#REF!</definedName>
    <definedName name="COBA">#REF!</definedName>
    <definedName name="COBA_3">#REF!</definedName>
    <definedName name="COBA_4">#REF!</definedName>
    <definedName name="COBA_64">#REF!</definedName>
    <definedName name="COBA_65">#REF!</definedName>
    <definedName name="cocon" localSheetId="6" hidden="1">{#N/A,#N/A,TRUE,"BT M200 da 10x20"}</definedName>
    <definedName name="cocon" hidden="1">{#N/A,#N/A,TRUE,"BT M200 da 10x20"}</definedName>
    <definedName name="Code">#N/A</definedName>
    <definedName name="Code_ĐH">#REF!</definedName>
    <definedName name="code_mtr" hidden="1">#REF!</definedName>
    <definedName name="codebudget">#REF!</definedName>
    <definedName name="coft">#REF!</definedName>
    <definedName name="COGM">#REF!</definedName>
    <definedName name="COGMApr">#REF!</definedName>
    <definedName name="COGMAug">#REF!</definedName>
    <definedName name="COGMDec">#REF!</definedName>
    <definedName name="COGMFeb">#REF!</definedName>
    <definedName name="COGMJan">#REF!</definedName>
    <definedName name="COGMJul">#REF!</definedName>
    <definedName name="COGMJun">#REF!</definedName>
    <definedName name="COGMMar">#REF!</definedName>
    <definedName name="COGMMay">#REF!</definedName>
    <definedName name="COGMNov">#REF!</definedName>
    <definedName name="COGMOct">#REF!</definedName>
    <definedName name="COGMSep">#REF!</definedName>
    <definedName name="COGS">#REF!</definedName>
    <definedName name="COGS_3">"$#REF!.#REF!#REF!"</definedName>
    <definedName name="COM_RP">#REF!</definedName>
    <definedName name="COM_USD">#REF!</definedName>
    <definedName name="COMBINE">#N/A</definedName>
    <definedName name="COMMENT">#REF!</definedName>
    <definedName name="COMMON">#REF!</definedName>
    <definedName name="communi20720">"$#REF!.#REF!#REF!"</definedName>
    <definedName name="communi20720_3">"$#REF!.#REF!#REF!"</definedName>
    <definedName name="Company">#REF!</definedName>
    <definedName name="Company_2">NA()</definedName>
    <definedName name="Company_6">#N/A</definedName>
    <definedName name="Company_Name">#REF!</definedName>
    <definedName name="companyofficer">"'file:///C:/Documents%20and%20Settings/PC_KOBSBY_003/Local%20Settings/Temporary%20Internet%20Files/Content.IE5/WZ67UD2L/DATA/BSC%202011/SHARED/Clients/I-L/KEBD/Quarter%202002/Q4-2002-c.xls'#$GeneralInfo.$X$42"</definedName>
    <definedName name="companyofficer_3">"'file:///C:/Documents%20and%20Settings/PC_KOBSBY_003/Local%20Settings/Temporary%20Internet%20Files/Content.IE5/WZ67UD2L/DATA/BSC%202011/SHARED/Clients/I-L/KEBD/Quarter%202002/Q4-2002-c.xls'#$GeneralInfo.$X$42"</definedName>
    <definedName name="Comparison">#N/A</definedName>
    <definedName name="comput">#REF!</definedName>
    <definedName name="computer">"'file:///C:/Documents%20and%20Settings/PC_KOBSBY_003/Local%20Settings/Temporary%20Internet%20Files/Content.IE5/WZ67UD2L/DATA/BSC%202011/SHARED/Clients/I-L/KEBD/Quarter%202002/Q4-2002-c.xls'#$GeneralInfo.$J$19"</definedName>
    <definedName name="computer_3">"'file:///C:/Documents%20and%20Settings/PC_KOBSBY_003/Local%20Settings/Temporary%20Internet%20Files/Content.IE5/WZ67UD2L/DATA/BSC%202011/SHARED/Clients/I-L/KEBD/Quarter%202002/Q4-2002-c.xls'#$GeneralInfo.$J$19"</definedName>
    <definedName name="COMR">#REF!</definedName>
    <definedName name="CON_EQP_COS">#REF!</definedName>
    <definedName name="CON_EQP_COST">#REF!</definedName>
    <definedName name="conco" localSheetId="6" hidden="1">{#N/A,#N/A,TRUE,"BT M200 da 10x20"}</definedName>
    <definedName name="conco" hidden="1">{#N/A,#N/A,TRUE,"BT M200 da 10x20"}</definedName>
    <definedName name="Cong_HM_DTCT">#REF!</definedName>
    <definedName name="Cong_M_DTCT">#REF!</definedName>
    <definedName name="Cong_NC_DTCT">#REF!</definedName>
    <definedName name="Cong_VL_DTCT">#REF!</definedName>
    <definedName name="CONNECTSTRING1">"#N/A"</definedName>
    <definedName name="CONS">#N/A</definedName>
    <definedName name="CONSL">#REF!</definedName>
    <definedName name="CONST_EQ">#REF!</definedName>
    <definedName name="consumable5541">"'file://Imam/client/Client/Dai%20Hwa/Annual%20Tax%20Return/spt%20dai%20hwa%202001%20paling%20akhir.xls'#$'SUMMARY NDE'.$F$13"</definedName>
    <definedName name="Contact">#REF!</definedName>
    <definedName name="Contact_1">NA()</definedName>
    <definedName name="Contact_2">NA()</definedName>
    <definedName name="Contact_2_1">NA()</definedName>
    <definedName name="Contact_3">#REF!</definedName>
    <definedName name="Contact_4">#REF!</definedName>
    <definedName name="Contact_5">#REF!</definedName>
    <definedName name="Contact_6">#REF!</definedName>
    <definedName name="Contact_7">NA()</definedName>
    <definedName name="Contact_8">NA()</definedName>
    <definedName name="Contact_8_6">#N/A</definedName>
    <definedName name="CONTENTS">#REF!</definedName>
    <definedName name="Continue">#REF!</definedName>
    <definedName name="contract">#REF!</definedName>
    <definedName name="contract_3">"$#REF!.#REF!#REF!"</definedName>
    <definedName name="CONTRACT_MFG">#REF!</definedName>
    <definedName name="CONTRACT_MFG_10">#REF!</definedName>
    <definedName name="CONTRACT_MFG_6">"$#REF!.$C$15:$N$15"</definedName>
    <definedName name="CONTRACT_MFG_8">#REF!</definedName>
    <definedName name="cooperation">"'file:///C:/Documents%20and%20Settings/PC_KOBSBY_003/Local%20Settings/Temporary%20Internet%20Files/Content.IE5/WZ67UD2L/DATA/BSC%202011/SHARED/Clients/I-L/KEBD/Quarter%202002/Q4-2002-c.xls'#$GeneralInfo.$T$15"</definedName>
    <definedName name="cooperation_3">"'file:///C:/Documents%20and%20Settings/PC_KOBSBY_003/Local%20Settings/Temporary%20Internet%20Files/Content.IE5/WZ67UD2L/DATA/BSC%202011/SHARED/Clients/I-L/KEBD/Quarter%202002/Q4-2002-c.xls'#$GeneralInfo.$T$15"</definedName>
    <definedName name="copyfrom">#REF!</definedName>
    <definedName name="CORP_PERF">#REF!</definedName>
    <definedName name="Corporate">"$#REF!.#REF!#REF!"</definedName>
    <definedName name="Corporate_3">"$#REF!.#REF!#REF!"</definedName>
    <definedName name="CORPSUMM">#REF!</definedName>
    <definedName name="COST">#REF!</definedName>
    <definedName name="COST_CENTER">#REF!</definedName>
    <definedName name="Cost_of_Manufactured__99">#REF!</definedName>
    <definedName name="COST_TRADING">#REF!</definedName>
    <definedName name="COST1">#REF!</definedName>
    <definedName name="COST2">#REF!</definedName>
    <definedName name="COST3">#REF!</definedName>
    <definedName name="Costcenter">#REF!</definedName>
    <definedName name="COSTCENTER1">#REF!</definedName>
    <definedName name="costing">#N/A</definedName>
    <definedName name="Countries">#REF!</definedName>
    <definedName name="Country">#REF!</definedName>
    <definedName name="COVER">#REF!</definedName>
    <definedName name="COVER_MBR">#REF!</definedName>
    <definedName name="CP" hidden="1">#REF!</definedName>
    <definedName name="CP_IDR_Rate">#REF!</definedName>
    <definedName name="cp_mtr" hidden="1">#REF!</definedName>
    <definedName name="CP_USD_Rate">#REF!</definedName>
    <definedName name="CPAGE">"37"</definedName>
    <definedName name="CPF_1">"'file://JK001333/aws/Documents%20and%20Settings/PAIMPA/My%20Documents/1_TRANS/PBC%20TRay/Trial%20Balance%20June%202003.xls'#$'Cover Sheet'.$A$1"</definedName>
    <definedName name="CPF_2">"'file://JK001333/aws/Documents%20and%20Settings/PAIMPA/My%20Documents/1_TRANS/PBC%20TRay/Trial%20Balance%20June%202003.xls'#$'Cover Sheet'.$A$1"</definedName>
    <definedName name="CPF_3">"'file://JK001333/aws/Documents%20and%20Settings/PAIMPA/My%20Documents/1_TRANS/PBC%20TRay/Trial%20Balance%20June%202003.xls'#$'Cover Sheet'.$A$1"</definedName>
    <definedName name="CPF_4">"'file://JK001333/aws/Documents%20and%20Settings/PAIMPA/My%20Documents/1_TRANS/PBC%20TRay/Trial%20Balance%20June%202003.xls'#$'Cover Sheet'.$A$1"</definedName>
    <definedName name="CPF_5">"'file://JK001333/aws/Documents%20and%20Settings/PAIMPA/My%20Documents/1_TRANS/PBC%20TRay/Trial%20Balance%20June%202003.xls'#$'Cover Sheet'.$A$1"</definedName>
    <definedName name="CPF_6">"'file://JK001333/aws/Documents%20and%20Settings/PAIMPA/My%20Documents/1_TRANS/PBC%20TRay/Trial%20Balance%20June%202003.xls'#$'Cover Sheet'.$A$1"</definedName>
    <definedName name="CPIN">#REF!</definedName>
    <definedName name="CPN">#REF!</definedName>
    <definedName name="CPNMB">"1"</definedName>
    <definedName name="CPNNI">#REF!</definedName>
    <definedName name="CQA">#REF!</definedName>
    <definedName name="CQB">#REF!</definedName>
    <definedName name="CQC">#REF!</definedName>
    <definedName name="CQD">#REF!</definedName>
    <definedName name="CREATESUMMARYJNLS1">"#N/A"</definedName>
    <definedName name="_xlnm.Criteria">#REF!</definedName>
    <definedName name="Criteria_MI">#REF!</definedName>
    <definedName name="CRITERIACOLUMN1">"#N/A"</definedName>
    <definedName name="CRITINST">#REF!</definedName>
    <definedName name="CRITPURC">#REF!</definedName>
    <definedName name="CS">"$#REF!.#REF!#REF!"</definedName>
    <definedName name="CS_10">#REF!</definedName>
    <definedName name="CS_100">#REF!</definedName>
    <definedName name="CS_10S">#REF!</definedName>
    <definedName name="CS_120">#REF!</definedName>
    <definedName name="CS_140">#REF!</definedName>
    <definedName name="CS_160">#REF!</definedName>
    <definedName name="CS_20">#REF!</definedName>
    <definedName name="CS_3">"$#REF!.#REF!#REF!"</definedName>
    <definedName name="CS_30">#REF!</definedName>
    <definedName name="CS_40">#REF!</definedName>
    <definedName name="CS_40S">#REF!</definedName>
    <definedName name="CS_5S">#REF!</definedName>
    <definedName name="CS_60">#REF!</definedName>
    <definedName name="CS_80">#REF!</definedName>
    <definedName name="CS_80S">#REF!</definedName>
    <definedName name="CS_Bangsar">"#N/A"</definedName>
    <definedName name="CS_Gurney_Plaza">"#N/A"</definedName>
    <definedName name="CS_Ikea">"#N/A"</definedName>
    <definedName name="CS_Mont_Kiara">"#N/A"</definedName>
    <definedName name="CS_PJ">"#N/A"</definedName>
    <definedName name="CS_STD">#REF!</definedName>
    <definedName name="CS_XS">#REF!</definedName>
    <definedName name="CS_XXS">#REF!</definedName>
    <definedName name="csaa" hidden="1">#REF!</definedName>
    <definedName name="CSATU">#REF!</definedName>
    <definedName name="CSATUN">#REF!</definedName>
    <definedName name="csDesignMode">1</definedName>
    <definedName name="CSEBELAS">#REF!</definedName>
    <definedName name="CSEBELASN">#REF!</definedName>
    <definedName name="CSEMBILAN">#REF!</definedName>
    <definedName name="CSEMBILANBELAS">#REF!</definedName>
    <definedName name="CSEMBILANBELASN">#REF!</definedName>
    <definedName name="CSEMBILANN">#REF!</definedName>
    <definedName name="CSEPULUH">#REF!</definedName>
    <definedName name="CSEPULUHN">#REF!</definedName>
    <definedName name="CSGSeq">#REF!</definedName>
    <definedName name="CSGSeqAcs">#REF!</definedName>
    <definedName name="ctiep">#REF!</definedName>
    <definedName name="CTIGA">#REF!</definedName>
    <definedName name="CTIGABELAS">#REF!</definedName>
    <definedName name="CTIGABELASN">#REF!</definedName>
    <definedName name="CTIGAN">#REF!</definedName>
    <definedName name="CTIGAPULUH">#REF!</definedName>
    <definedName name="CTIGAPULUHDELAPAN">#REF!</definedName>
    <definedName name="CTIGAPULUHDELAPANN">#REF!</definedName>
    <definedName name="CTIGAPULUHDUA">#REF!</definedName>
    <definedName name="CTIGAPULUHDUAN">#REF!</definedName>
    <definedName name="CTIGAPULUHEMPAT">#REF!</definedName>
    <definedName name="CTIGAPULUHEMPATN">#REF!</definedName>
    <definedName name="CTIGAPULUHENAM">#REF!</definedName>
    <definedName name="CTIGAPULUHENAMN">#REF!</definedName>
    <definedName name="CTIGAPULUHLIMA">#REF!</definedName>
    <definedName name="CTIGAPULUHLIMAN">#REF!</definedName>
    <definedName name="CTIGAPULUHN">#REF!</definedName>
    <definedName name="CTIGAPULUHSATU">#REF!</definedName>
    <definedName name="CTIGAPULUHSATUN">#REF!</definedName>
    <definedName name="CTIGAPULUHSEMBILAN">#REF!</definedName>
    <definedName name="CTIGAPULUHSEMBILANN">#REF!</definedName>
    <definedName name="CTIGAPULUHTIGA">#REF!</definedName>
    <definedName name="CTIGAPULUHTIGAN">#REF!</definedName>
    <definedName name="CTIGAPULUHTUJUH">#REF!</definedName>
    <definedName name="CTIGAPULUHTUJUHN">#REF!</definedName>
    <definedName name="CTP">#REF!</definedName>
    <definedName name="CTUJUH">#REF!</definedName>
    <definedName name="CTUJUHBELAS">#REF!</definedName>
    <definedName name="CTUJUHBELASN">#REF!</definedName>
    <definedName name="CTUJUHN">#REF!</definedName>
    <definedName name="CUB42T">#REF!</definedName>
    <definedName name="CUB42T_1">#REF!</definedName>
    <definedName name="CUB42T_2">#REF!</definedName>
    <definedName name="Cum_Int">#REF!</definedName>
    <definedName name="Cumulatif">#REF!</definedName>
    <definedName name="Cur_mth">#REF!</definedName>
    <definedName name="Curr">#REF!</definedName>
    <definedName name="CURRENCY">#REF!</definedName>
    <definedName name="Current">#REF!</definedName>
    <definedName name="Current_Actual">#REF!</definedName>
    <definedName name="Current_Order">#REF!</definedName>
    <definedName name="current_plan">"#N/A"</definedName>
    <definedName name="currex">#REF!</definedName>
    <definedName name="CurrView">"$#REF!.#REF!#REF!"</definedName>
    <definedName name="CurrView_3">"$#REF!.#REF!#REF!"</definedName>
    <definedName name="CUSTDATABASE">#REF!</definedName>
    <definedName name="CutClay">30</definedName>
    <definedName name="CutPor">15</definedName>
    <definedName name="CutSw">70</definedName>
    <definedName name="CV_CSG_0AND12">#REF!</definedName>
    <definedName name="CV_CSG_3AND9">#REF!</definedName>
    <definedName name="CV_CSG_6AND6">#REF!</definedName>
    <definedName name="CV_CSG_9AND3">#REF!</definedName>
    <definedName name="CV_CSG_ACT">#REF!</definedName>
    <definedName name="CV_CSG_AOP">#REF!</definedName>
    <definedName name="CV_CSG_F03">#REF!</definedName>
    <definedName name="CVB">#REF!</definedName>
    <definedName name="CVX">#REF!</definedName>
    <definedName name="CVX_10">#REF!</definedName>
    <definedName name="CVX_11">#REF!</definedName>
    <definedName name="CVX_12">#REF!</definedName>
    <definedName name="CVX_6">#REF!</definedName>
    <definedName name="CVX_7">#REF!</definedName>
    <definedName name="CVX_8">#REF!</definedName>
    <definedName name="CVX_9">#REF!</definedName>
    <definedName name="CWC">#REF!</definedName>
    <definedName name="Cwvu.CapersView." hidden="1">#REF!</definedName>
    <definedName name="Cwvu.Japan_Capers_Ed_Pub." hidden="1">#REF!</definedName>
    <definedName name="Cwvu.KJP_CC." hidden="1">#REF!,#REF!,#REF!,#REF!,#REF!,#REF!,#REF!,#REF!,#REF!,#REF!,#REF!,#REF!,#REF!,#REF!,#REF!,#REF!,#REF!,#REF!,#REF!,#REF!</definedName>
    <definedName name="CX" hidden="1">#REF!</definedName>
    <definedName name="CXZ">#REF!</definedName>
    <definedName name="CXZ_10">#REF!</definedName>
    <definedName name="CXZ_11">#REF!</definedName>
    <definedName name="CXZ_12">#REF!</definedName>
    <definedName name="CXZ_4">#REF!</definedName>
    <definedName name="CXZ_5">#REF!</definedName>
    <definedName name="CXZ_6">#REF!</definedName>
    <definedName name="CXZ_7">#REF!</definedName>
    <definedName name="CXZ_8">#REF!</definedName>
    <definedName name="CXZ_9">#REF!</definedName>
    <definedName name="cycle">#REF!</definedName>
    <definedName name="cycle_1">NA()</definedName>
    <definedName name="cycle_2">NA()</definedName>
    <definedName name="Czech_Slovakia">"#N/A"</definedName>
    <definedName name="CZPM">#REF!</definedName>
    <definedName name="d" hidden="1">#REF!</definedName>
    <definedName name="D_12">#REF!</definedName>
    <definedName name="D_17">#REF!</definedName>
    <definedName name="D_17_1">#N/A</definedName>
    <definedName name="D_17_1_1">NA()</definedName>
    <definedName name="D_17_1_6">NA()</definedName>
    <definedName name="D_17_10">#REF!</definedName>
    <definedName name="D_17_12">#REF!</definedName>
    <definedName name="D_17_17">#REF!</definedName>
    <definedName name="D_17_17_10">#REF!</definedName>
    <definedName name="D_17_17_2">#REF!</definedName>
    <definedName name="D_17_17_4">#REF!</definedName>
    <definedName name="D_17_17_6">#REF!</definedName>
    <definedName name="D_17_17_7">#REF!</definedName>
    <definedName name="D_17_17_8">#REF!</definedName>
    <definedName name="D_17_17_9">#REF!</definedName>
    <definedName name="D_17_2">#REF!</definedName>
    <definedName name="D_17_4">NA()</definedName>
    <definedName name="D_17_6">#N/A</definedName>
    <definedName name="D_17_6_6">NA()</definedName>
    <definedName name="D_17_7">#N/A</definedName>
    <definedName name="D_17_7_6">NA()</definedName>
    <definedName name="D_17_8">NA()</definedName>
    <definedName name="D_17_9">#REF!</definedName>
    <definedName name="D_18">#N/A</definedName>
    <definedName name="D_18_12">#REF!</definedName>
    <definedName name="D_18_17">#REF!</definedName>
    <definedName name="D_18_17_10">#REF!</definedName>
    <definedName name="D_18_17_2">#REF!</definedName>
    <definedName name="D_18_17_4">#REF!</definedName>
    <definedName name="D_18_17_6">#REF!</definedName>
    <definedName name="D_18_17_7">#REF!</definedName>
    <definedName name="D_18_17_8">#REF!</definedName>
    <definedName name="D_18_17_9">#REF!</definedName>
    <definedName name="D_18_4">NA()</definedName>
    <definedName name="D_18_6">#N/A</definedName>
    <definedName name="D_18_6_6">NA()</definedName>
    <definedName name="D_18_7">#N/A</definedName>
    <definedName name="D_18_7_6">NA()</definedName>
    <definedName name="D_18_8">NA()</definedName>
    <definedName name="D_19">#N/A</definedName>
    <definedName name="D_19_12">#REF!</definedName>
    <definedName name="D_19_17">#REF!</definedName>
    <definedName name="D_19_17_10">#REF!</definedName>
    <definedName name="D_19_17_2">#REF!</definedName>
    <definedName name="D_19_17_4">#REF!</definedName>
    <definedName name="D_19_17_6">#REF!</definedName>
    <definedName name="D_19_17_7">#REF!</definedName>
    <definedName name="D_19_17_8">#REF!</definedName>
    <definedName name="D_19_17_9">#REF!</definedName>
    <definedName name="D_19_4">NA()</definedName>
    <definedName name="D_19_6">#N/A</definedName>
    <definedName name="D_19_6_6">NA()</definedName>
    <definedName name="D_19_7">#N/A</definedName>
    <definedName name="D_19_7_6">NA()</definedName>
    <definedName name="D_19_8">NA()</definedName>
    <definedName name="D_20">#N/A</definedName>
    <definedName name="D_20_12">#REF!</definedName>
    <definedName name="D_20_17">#REF!</definedName>
    <definedName name="D_20_17_10">#REF!</definedName>
    <definedName name="D_20_17_2">#REF!</definedName>
    <definedName name="D_20_17_4">#REF!</definedName>
    <definedName name="D_20_17_6">#REF!</definedName>
    <definedName name="D_20_17_7">#REF!</definedName>
    <definedName name="D_20_17_8">#REF!</definedName>
    <definedName name="D_20_17_9">#REF!</definedName>
    <definedName name="D_20_4">NA()</definedName>
    <definedName name="D_20_6">#N/A</definedName>
    <definedName name="D_20_6_6">NA()</definedName>
    <definedName name="D_20_7">#N/A</definedName>
    <definedName name="D_20_7_6">NA()</definedName>
    <definedName name="D_20_8">NA()</definedName>
    <definedName name="D_21">#N/A</definedName>
    <definedName name="D_21_12">#REF!</definedName>
    <definedName name="D_21_17">#REF!</definedName>
    <definedName name="D_21_17_10">#REF!</definedName>
    <definedName name="D_21_17_2">#REF!</definedName>
    <definedName name="D_21_17_4">#REF!</definedName>
    <definedName name="D_21_17_6">#REF!</definedName>
    <definedName name="D_21_17_7">#REF!</definedName>
    <definedName name="D_21_17_8">#REF!</definedName>
    <definedName name="D_21_17_9">#REF!</definedName>
    <definedName name="D_21_4">NA()</definedName>
    <definedName name="D_21_6">#N/A</definedName>
    <definedName name="D_21_6_6">NA()</definedName>
    <definedName name="D_21_7">#N/A</definedName>
    <definedName name="D_21_7_6">NA()</definedName>
    <definedName name="D_21_8">NA()</definedName>
    <definedName name="D_3">#REF!</definedName>
    <definedName name="D_4">NA()</definedName>
    <definedName name="d_5">#REF!</definedName>
    <definedName name="D_6">#N/A</definedName>
    <definedName name="D_6_6">NA()</definedName>
    <definedName name="D_7">#N/A</definedName>
    <definedName name="D_7_6">NA()</definedName>
    <definedName name="D_7101A_B">#REF!</definedName>
    <definedName name="D_8">NA()</definedName>
    <definedName name="D_8_10">#REF!</definedName>
    <definedName name="d_9">#REF!</definedName>
    <definedName name="D_AL">#REF!</definedName>
    <definedName name="d_atk">#REF!</definedName>
    <definedName name="D_BIRTH">#REF!</definedName>
    <definedName name="D_COUNTRY">#REF!</definedName>
    <definedName name="D_OBT">#REF!</definedName>
    <definedName name="d_pb">#REF!</definedName>
    <definedName name="D_PBRIK">#REF!</definedName>
    <definedName name="D_RT">#REF!</definedName>
    <definedName name="DA">#REF!</definedName>
    <definedName name="đâ" hidden="1">#REF!</definedName>
    <definedName name="daada" hidden="1">OFFSET(#REF!,1,0)</definedName>
    <definedName name="Daada2" localSheetId="6" hidden="1">OFFSET([0]!Data.Top.Left,1,0)</definedName>
    <definedName name="Daada2" hidden="1">OFFSET(#REF!,1,0)</definedName>
    <definedName name="dada" hidden="1">#REF!</definedName>
    <definedName name="DÀESFGRFEDEW" localSheetId="6">#REF!</definedName>
    <definedName name="DÀESFGRFEDEW">#REF!</definedName>
    <definedName name="DAFASDFA" localSheetId="6">#REF!</definedName>
    <definedName name="DAFASDFA">#REF!</definedName>
    <definedName name="dafta">#REF!</definedName>
    <definedName name="daftar">#REF!</definedName>
    <definedName name="daftar_1">NA()</definedName>
    <definedName name="daftar_11">#N/A</definedName>
    <definedName name="daftar_12">#REF!</definedName>
    <definedName name="daftar_3">#REF!</definedName>
    <definedName name="daftar_4">NA()</definedName>
    <definedName name="daftar_6">#N/A</definedName>
    <definedName name="daftar_6_6">NA()</definedName>
    <definedName name="daftar_7">#N/A</definedName>
    <definedName name="daftar_7_6">NA()</definedName>
    <definedName name="daftar_8">NA()</definedName>
    <definedName name="daftar_8_11">"'file://gunawan/my%20data/budget%20tk%2004/windows/desktop/teknik/laporan%20bulanan/sparepart%20tahunan/fac.1/laporan%20teknik%20gbb/des%20gbb.xls'#$daftar.$b$3:$c$748"</definedName>
    <definedName name="daftar_8_7">"'file://gunawan/my%20data/budget%20tk%2004/windows/desktop/teknik/laporan%20bulanan/sparepart%20tahunan/fac.1/laporan%20teknik%20gbb/des%20gbb.xls'#$daftar.$b$3:$c$748"</definedName>
    <definedName name="daftar_9">#REF!</definedName>
    <definedName name="daftar_harga">#REF!</definedName>
    <definedName name="daftar_harga_12">#REF!</definedName>
    <definedName name="daftar_harga_3">#REF!</definedName>
    <definedName name="daftar_harga_4">NA()</definedName>
    <definedName name="daftar_harga_6">#N/A</definedName>
    <definedName name="daftar_harga_6_6">NA()</definedName>
    <definedName name="daftar_harga_7">#N/A</definedName>
    <definedName name="daftar_harga_7_6">NA()</definedName>
    <definedName name="daftar_harga_8">NA()</definedName>
    <definedName name="daftar_harga_8_11">"'file://gunawan/my%20data/budget%20tk%2004/windows/desktop/teknik/laporan%20bulanan/laporan%20bengkel/laporan%20bengkel%20juni%2002.xls'#$harga.$a$3:$b$1046"</definedName>
    <definedName name="daftar_harga_8_7">"'file://gunawan/my%20data/budget%20tk%2004/windows/desktop/teknik/laporan%20bulanan/laporan%20bengkel/laporan%20bengkel%20juni%2002.xls'#$harga.$a$3:$b$1046"</definedName>
    <definedName name="daftar_harga_9">#REF!</definedName>
    <definedName name="Daftar1">#REF!</definedName>
    <definedName name="daftarkpp">#REF!</definedName>
    <definedName name="DailyCon">"#N/A"</definedName>
    <definedName name="DailySales">"#N/A"</definedName>
    <definedName name="dalak">#REF!</definedName>
    <definedName name="Dalmatians_Game">#REF!</definedName>
    <definedName name="dami">#REF!</definedName>
    <definedName name="das">#REF!</definedName>
    <definedName name="DAT">#REF!</definedName>
    <definedName name="DAT1_10">NA()</definedName>
    <definedName name="DAT1_11">NA()</definedName>
    <definedName name="DAT1_12">NA()</definedName>
    <definedName name="DAT1_13">NA()</definedName>
    <definedName name="DAT1_14">NA()</definedName>
    <definedName name="DAT1_15">NA()</definedName>
    <definedName name="DAT1_16">NA()</definedName>
    <definedName name="DAT1_17">NA()</definedName>
    <definedName name="DAT1_18">NA()</definedName>
    <definedName name="DAT1_19">NA()</definedName>
    <definedName name="DAT1_2">NA()</definedName>
    <definedName name="DAT1_20">NA()</definedName>
    <definedName name="DAT1_21">NA()</definedName>
    <definedName name="DAT1_22">NA()</definedName>
    <definedName name="DAT1_23">NA()</definedName>
    <definedName name="DAT1_24">NA()</definedName>
    <definedName name="DAT1_25">NA()</definedName>
    <definedName name="DAT1_26">NA()</definedName>
    <definedName name="DAT1_27">NA()</definedName>
    <definedName name="DAT1_28">NA()</definedName>
    <definedName name="DAT1_3">#REF!</definedName>
    <definedName name="DAT1_4">#REF!</definedName>
    <definedName name="DAT1_5">#REF!</definedName>
    <definedName name="DAT1_6">#REF!</definedName>
    <definedName name="DAT1_7">NA()</definedName>
    <definedName name="DAT1_8">NA()</definedName>
    <definedName name="DAT1_8_6">#N/A</definedName>
    <definedName name="DAT1_9">NA()</definedName>
    <definedName name="DAT10_10">NA()</definedName>
    <definedName name="DAT10_11">NA()</definedName>
    <definedName name="DAT10_12">NA()</definedName>
    <definedName name="DAT10_13">NA()</definedName>
    <definedName name="DAT10_14">NA()</definedName>
    <definedName name="DAT10_15">NA()</definedName>
    <definedName name="DAT10_16">NA()</definedName>
    <definedName name="DAT10_17">NA()</definedName>
    <definedName name="DAT10_18">NA()</definedName>
    <definedName name="DAT10_19">NA()</definedName>
    <definedName name="DAT10_2">NA()</definedName>
    <definedName name="DAT10_20">NA()</definedName>
    <definedName name="DAT10_21">NA()</definedName>
    <definedName name="DAT10_22">NA()</definedName>
    <definedName name="DAT10_23">NA()</definedName>
    <definedName name="DAT10_24">NA()</definedName>
    <definedName name="DAT10_25">NA()</definedName>
    <definedName name="DAT10_26">NA()</definedName>
    <definedName name="DAT10_27">NA()</definedName>
    <definedName name="DAT10_28">NA()</definedName>
    <definedName name="DAT10_3">#REF!</definedName>
    <definedName name="DAT10_4">#REF!</definedName>
    <definedName name="DAT10_5">#REF!</definedName>
    <definedName name="DAT10_6">#REF!</definedName>
    <definedName name="DAT10_7">NA()</definedName>
    <definedName name="DAT10_8">NA()</definedName>
    <definedName name="DAT10_8_6">#N/A</definedName>
    <definedName name="DAT10_9">NA()</definedName>
    <definedName name="DAT10a">#REF!</definedName>
    <definedName name="DAT10B">#REF!</definedName>
    <definedName name="DAT10C">#REF!</definedName>
    <definedName name="DAT11_10">NA()</definedName>
    <definedName name="DAT11_11">NA()</definedName>
    <definedName name="DAT11_12">NA()</definedName>
    <definedName name="DAT11_13">NA()</definedName>
    <definedName name="DAT11_14">NA()</definedName>
    <definedName name="DAT11_15">NA()</definedName>
    <definedName name="DAT11_16">NA()</definedName>
    <definedName name="DAT11_17">NA()</definedName>
    <definedName name="DAT11_18">NA()</definedName>
    <definedName name="DAT11_19">NA()</definedName>
    <definedName name="DAT11_2">NA()</definedName>
    <definedName name="DAT11_20">NA()</definedName>
    <definedName name="DAT11_21">NA()</definedName>
    <definedName name="DAT11_22">NA()</definedName>
    <definedName name="DAT11_23">NA()</definedName>
    <definedName name="DAT11_24">NA()</definedName>
    <definedName name="DAT11_25">NA()</definedName>
    <definedName name="DAT11_26">NA()</definedName>
    <definedName name="DAT11_27">NA()</definedName>
    <definedName name="DAT11_28">NA()</definedName>
    <definedName name="DAT11_3">#REF!</definedName>
    <definedName name="DAT11_4">#REF!</definedName>
    <definedName name="DAT11_5">#REF!</definedName>
    <definedName name="DAT11_6">#REF!</definedName>
    <definedName name="DAT11_7">NA()</definedName>
    <definedName name="DAT11_8">NA()</definedName>
    <definedName name="DAT11_8_6">#N/A</definedName>
    <definedName name="DAT11_9">NA()</definedName>
    <definedName name="DAT11a">#REF!</definedName>
    <definedName name="DAT11aa">#REF!</definedName>
    <definedName name="DAT11b">#REF!</definedName>
    <definedName name="DAT12_10">NA()</definedName>
    <definedName name="DAT12_11">NA()</definedName>
    <definedName name="DAT12_12">NA()</definedName>
    <definedName name="DAT12_13">NA()</definedName>
    <definedName name="DAT12_14">NA()</definedName>
    <definedName name="DAT12_15">NA()</definedName>
    <definedName name="DAT12_16">NA()</definedName>
    <definedName name="DAT12_17">NA()</definedName>
    <definedName name="DAT12_18">NA()</definedName>
    <definedName name="DAT12_19">NA()</definedName>
    <definedName name="DAT12_2">NA()</definedName>
    <definedName name="DAT12_20">NA()</definedName>
    <definedName name="DAT12_21">NA()</definedName>
    <definedName name="DAT12_22">NA()</definedName>
    <definedName name="DAT12_23">NA()</definedName>
    <definedName name="DAT12_24">NA()</definedName>
    <definedName name="DAT12_25">NA()</definedName>
    <definedName name="DAT12_26">NA()</definedName>
    <definedName name="DAT12_27">NA()</definedName>
    <definedName name="DAT12_28">NA()</definedName>
    <definedName name="DAT12_3">#REF!</definedName>
    <definedName name="DAT12_4">#REF!</definedName>
    <definedName name="DAT12_5">#REF!</definedName>
    <definedName name="DAT12_6">#REF!</definedName>
    <definedName name="DAT12_7">NA()</definedName>
    <definedName name="DAT12_8">NA()</definedName>
    <definedName name="DAT12_8_6">#N/A</definedName>
    <definedName name="DAT12_9">NA()</definedName>
    <definedName name="DAT12a">#REF!</definedName>
    <definedName name="DAT13_10">NA()</definedName>
    <definedName name="DAT13_11">NA()</definedName>
    <definedName name="DAT13_12">NA()</definedName>
    <definedName name="DAT13_13">NA()</definedName>
    <definedName name="DAT13_14">NA()</definedName>
    <definedName name="DAT13_15">NA()</definedName>
    <definedName name="DAT13_16">NA()</definedName>
    <definedName name="DAT13_17">NA()</definedName>
    <definedName name="DAT13_18">NA()</definedName>
    <definedName name="DAT13_19">NA()</definedName>
    <definedName name="DAT13_2">NA()</definedName>
    <definedName name="DAT13_20">NA()</definedName>
    <definedName name="DAT13_21">NA()</definedName>
    <definedName name="DAT13_22">NA()</definedName>
    <definedName name="DAT13_23">NA()</definedName>
    <definedName name="DAT13_24">NA()</definedName>
    <definedName name="DAT13_25">NA()</definedName>
    <definedName name="DAT13_26">NA()</definedName>
    <definedName name="DAT13_27">NA()</definedName>
    <definedName name="DAT13_28">NA()</definedName>
    <definedName name="DAT13_3">#REF!</definedName>
    <definedName name="DAT13_4">#REF!</definedName>
    <definedName name="DAT13_5">#REF!</definedName>
    <definedName name="DAT13_6">#REF!</definedName>
    <definedName name="DAT13_7">NA()</definedName>
    <definedName name="DAT13_8">NA()</definedName>
    <definedName name="DAT13_8_6">#N/A</definedName>
    <definedName name="DAT13_9">NA()</definedName>
    <definedName name="DAT13a">#REF!</definedName>
    <definedName name="DAT13aa">#REF!</definedName>
    <definedName name="DAT13b">#REF!</definedName>
    <definedName name="DAT14a">#REF!</definedName>
    <definedName name="DAT15a">#REF!</definedName>
    <definedName name="DAT16a">#REF!</definedName>
    <definedName name="DAT17a">#REF!</definedName>
    <definedName name="DAT17aa">#REF!</definedName>
    <definedName name="DAT1a">#REF!</definedName>
    <definedName name="DAT2_10">NA()</definedName>
    <definedName name="DAT2_11">NA()</definedName>
    <definedName name="DAT2_12">NA()</definedName>
    <definedName name="DAT2_13">NA()</definedName>
    <definedName name="DAT2_14">NA()</definedName>
    <definedName name="DAT2_15">NA()</definedName>
    <definedName name="DAT2_16">NA()</definedName>
    <definedName name="DAT2_17">NA()</definedName>
    <definedName name="DAT2_18">NA()</definedName>
    <definedName name="DAT2_19">NA()</definedName>
    <definedName name="DAT2_2">NA()</definedName>
    <definedName name="DAT2_20">NA()</definedName>
    <definedName name="DAT2_21">NA()</definedName>
    <definedName name="DAT2_22">NA()</definedName>
    <definedName name="DAT2_23">NA()</definedName>
    <definedName name="DAT2_24">NA()</definedName>
    <definedName name="DAT2_25">NA()</definedName>
    <definedName name="DAT2_26">NA()</definedName>
    <definedName name="DAT2_27">NA()</definedName>
    <definedName name="DAT2_28">NA()</definedName>
    <definedName name="DAT2_3">#REF!</definedName>
    <definedName name="DAT2_4">#REF!</definedName>
    <definedName name="DAT2_5">#REF!</definedName>
    <definedName name="DAT2_6">#REF!</definedName>
    <definedName name="DAT2_7">NA()</definedName>
    <definedName name="DAT2_8">NA()</definedName>
    <definedName name="DAT2_8_6">#N/A</definedName>
    <definedName name="DAT2_9">NA()</definedName>
    <definedName name="DAT2a">#REF!</definedName>
    <definedName name="DAT3_10">NA()</definedName>
    <definedName name="DAT3_11">NA()</definedName>
    <definedName name="DAT3_12">NA()</definedName>
    <definedName name="DAT3_13">NA()</definedName>
    <definedName name="DAT3_14">NA()</definedName>
    <definedName name="DAT3_15">NA()</definedName>
    <definedName name="DAT3_16">NA()</definedName>
    <definedName name="DAT3_17">NA()</definedName>
    <definedName name="DAT3_18">NA()</definedName>
    <definedName name="DAT3_19">NA()</definedName>
    <definedName name="DAT3_2">NA()</definedName>
    <definedName name="DAT3_20">NA()</definedName>
    <definedName name="DAT3_21">NA()</definedName>
    <definedName name="DAT3_22">NA()</definedName>
    <definedName name="DAT3_23">NA()</definedName>
    <definedName name="DAT3_24">NA()</definedName>
    <definedName name="DAT3_25">NA()</definedName>
    <definedName name="DAT3_26">NA()</definedName>
    <definedName name="DAT3_27">NA()</definedName>
    <definedName name="DAT3_28">NA()</definedName>
    <definedName name="DAT3_3">#REF!</definedName>
    <definedName name="DAT3_4">#REF!</definedName>
    <definedName name="DAT3_5">#REF!</definedName>
    <definedName name="DAT3_6">#REF!</definedName>
    <definedName name="DAT3_7">NA()</definedName>
    <definedName name="DAT3_8">NA()</definedName>
    <definedName name="DAT3_8_6">#N/A</definedName>
    <definedName name="DAT3_9">NA()</definedName>
    <definedName name="DAT3a">#REF!</definedName>
    <definedName name="DAT4_10">NA()</definedName>
    <definedName name="DAT4_11">NA()</definedName>
    <definedName name="DAT4_12">NA()</definedName>
    <definedName name="DAT4_13">NA()</definedName>
    <definedName name="DAT4_14">NA()</definedName>
    <definedName name="DAT4_15">NA()</definedName>
    <definedName name="DAT4_16">NA()</definedName>
    <definedName name="DAT4_17">NA()</definedName>
    <definedName name="DAT4_18">NA()</definedName>
    <definedName name="DAT4_19">NA()</definedName>
    <definedName name="DAT4_2">NA()</definedName>
    <definedName name="DAT4_20">NA()</definedName>
    <definedName name="DAT4_21">NA()</definedName>
    <definedName name="DAT4_22">NA()</definedName>
    <definedName name="DAT4_23">NA()</definedName>
    <definedName name="DAT4_24">NA()</definedName>
    <definedName name="DAT4_25">NA()</definedName>
    <definedName name="DAT4_26">NA()</definedName>
    <definedName name="DAT4_27">NA()</definedName>
    <definedName name="DAT4_28">NA()</definedName>
    <definedName name="DAT4_3">#REF!</definedName>
    <definedName name="DAT4_4">#REF!</definedName>
    <definedName name="DAT4_5">#REF!</definedName>
    <definedName name="DAT4_6">#REF!</definedName>
    <definedName name="DAT4_7">NA()</definedName>
    <definedName name="DAT4_8">NA()</definedName>
    <definedName name="DAT4_8_6">#N/A</definedName>
    <definedName name="DAT4_9">NA()</definedName>
    <definedName name="DAT4a">#REF!</definedName>
    <definedName name="DAT5_10">NA()</definedName>
    <definedName name="DAT5_11">NA()</definedName>
    <definedName name="DAT5_12">NA()</definedName>
    <definedName name="DAT5_13">NA()</definedName>
    <definedName name="DAT5_14">NA()</definedName>
    <definedName name="DAT5_15">NA()</definedName>
    <definedName name="DAT5_16">NA()</definedName>
    <definedName name="DAT5_17">NA()</definedName>
    <definedName name="DAT5_18">NA()</definedName>
    <definedName name="DAT5_19">NA()</definedName>
    <definedName name="DAT5_2">NA()</definedName>
    <definedName name="DAT5_20">NA()</definedName>
    <definedName name="DAT5_21">NA()</definedName>
    <definedName name="DAT5_22">NA()</definedName>
    <definedName name="DAT5_23">NA()</definedName>
    <definedName name="DAT5_24">NA()</definedName>
    <definedName name="DAT5_25">NA()</definedName>
    <definedName name="DAT5_26">NA()</definedName>
    <definedName name="DAT5_27">NA()</definedName>
    <definedName name="DAT5_28">NA()</definedName>
    <definedName name="DAT5_3">#REF!</definedName>
    <definedName name="DAT5_4">#REF!</definedName>
    <definedName name="DAT5_5">#REF!</definedName>
    <definedName name="DAT5_6">#REF!</definedName>
    <definedName name="DAT5_7">NA()</definedName>
    <definedName name="DAT5_8">NA()</definedName>
    <definedName name="DAT5_8_6">#N/A</definedName>
    <definedName name="DAT5_9">NA()</definedName>
    <definedName name="DAT5a">#REF!</definedName>
    <definedName name="DAT6_10">NA()</definedName>
    <definedName name="DAT6_11">NA()</definedName>
    <definedName name="DAT6_12">NA()</definedName>
    <definedName name="DAT6_13">NA()</definedName>
    <definedName name="DAT6_14">NA()</definedName>
    <definedName name="DAT6_15">NA()</definedName>
    <definedName name="DAT6_16">NA()</definedName>
    <definedName name="DAT6_17">NA()</definedName>
    <definedName name="DAT6_18">NA()</definedName>
    <definedName name="DAT6_19">NA()</definedName>
    <definedName name="DAT6_2">NA()</definedName>
    <definedName name="DAT6_20">NA()</definedName>
    <definedName name="DAT6_21">NA()</definedName>
    <definedName name="DAT6_22">NA()</definedName>
    <definedName name="DAT6_23">NA()</definedName>
    <definedName name="DAT6_24">NA()</definedName>
    <definedName name="DAT6_25">NA()</definedName>
    <definedName name="DAT6_26">NA()</definedName>
    <definedName name="DAT6_27">NA()</definedName>
    <definedName name="DAT6_28">NA()</definedName>
    <definedName name="DAT6_3">#REF!</definedName>
    <definedName name="DAT6_4">#REF!</definedName>
    <definedName name="DAT6_5">#REF!</definedName>
    <definedName name="DAT6_6">#REF!</definedName>
    <definedName name="DAT6_7">NA()</definedName>
    <definedName name="DAT6_8">NA()</definedName>
    <definedName name="DAT6_8_6">#N/A</definedName>
    <definedName name="DAT6_9">NA()</definedName>
    <definedName name="DAT6a">#REF!</definedName>
    <definedName name="DAT7_10">NA()</definedName>
    <definedName name="DAT7_11">NA()</definedName>
    <definedName name="DAT7_12">NA()</definedName>
    <definedName name="DAT7_13">NA()</definedName>
    <definedName name="DAT7_14">NA()</definedName>
    <definedName name="DAT7_15">NA()</definedName>
    <definedName name="DAT7_16">NA()</definedName>
    <definedName name="DAT7_17">NA()</definedName>
    <definedName name="DAT7_18">NA()</definedName>
    <definedName name="DAT7_19">NA()</definedName>
    <definedName name="DAT7_2">NA()</definedName>
    <definedName name="DAT7_20">NA()</definedName>
    <definedName name="DAT7_21">NA()</definedName>
    <definedName name="DAT7_22">NA()</definedName>
    <definedName name="DAT7_23">NA()</definedName>
    <definedName name="DAT7_24">NA()</definedName>
    <definedName name="DAT7_25">NA()</definedName>
    <definedName name="DAT7_26">NA()</definedName>
    <definedName name="DAT7_27">NA()</definedName>
    <definedName name="DAT7_28">NA()</definedName>
    <definedName name="DAT7_3">#REF!</definedName>
    <definedName name="DAT7_4">#REF!</definedName>
    <definedName name="DAT7_5">#REF!</definedName>
    <definedName name="DAT7_6">#REF!</definedName>
    <definedName name="DAT7_7">NA()</definedName>
    <definedName name="DAT7_8">NA()</definedName>
    <definedName name="DAT7_8_6">#N/A</definedName>
    <definedName name="DAT7_9">NA()</definedName>
    <definedName name="DAT7a">#REF!</definedName>
    <definedName name="DAT8_10">NA()</definedName>
    <definedName name="DAT8_11">NA()</definedName>
    <definedName name="DAT8_12">NA()</definedName>
    <definedName name="DAT8_13">NA()</definedName>
    <definedName name="DAT8_14">NA()</definedName>
    <definedName name="DAT8_15">NA()</definedName>
    <definedName name="DAT8_16">NA()</definedName>
    <definedName name="DAT8_17">NA()</definedName>
    <definedName name="DAT8_18">NA()</definedName>
    <definedName name="DAT8_19">NA()</definedName>
    <definedName name="DAT8_2">NA()</definedName>
    <definedName name="DAT8_20">NA()</definedName>
    <definedName name="DAT8_21">NA()</definedName>
    <definedName name="DAT8_22">NA()</definedName>
    <definedName name="DAT8_23">NA()</definedName>
    <definedName name="DAT8_24">NA()</definedName>
    <definedName name="DAT8_25">NA()</definedName>
    <definedName name="DAT8_26">NA()</definedName>
    <definedName name="DAT8_27">NA()</definedName>
    <definedName name="DAT8_28">NA()</definedName>
    <definedName name="DAT8_3">#REF!</definedName>
    <definedName name="DAT8_4">#REF!</definedName>
    <definedName name="DAT8_5">#REF!</definedName>
    <definedName name="DAT8_6">#REF!</definedName>
    <definedName name="DAT8_7">NA()</definedName>
    <definedName name="DAT8_8">NA()</definedName>
    <definedName name="DAT8_8_6">#N/A</definedName>
    <definedName name="DAT8_9">NA()</definedName>
    <definedName name="DAT8a">#REF!</definedName>
    <definedName name="DAT9_10">NA()</definedName>
    <definedName name="DAT9_11">NA()</definedName>
    <definedName name="DAT9_12">NA()</definedName>
    <definedName name="DAT9_13">NA()</definedName>
    <definedName name="DAT9_14">NA()</definedName>
    <definedName name="DAT9_15">NA()</definedName>
    <definedName name="DAT9_16">NA()</definedName>
    <definedName name="DAT9_17">NA()</definedName>
    <definedName name="DAT9_18">NA()</definedName>
    <definedName name="DAT9_19">NA()</definedName>
    <definedName name="DAT9_2">NA()</definedName>
    <definedName name="DAT9_20">NA()</definedName>
    <definedName name="DAT9_21">NA()</definedName>
    <definedName name="DAT9_22">NA()</definedName>
    <definedName name="DAT9_23">NA()</definedName>
    <definedName name="DAT9_24">NA()</definedName>
    <definedName name="DAT9_25">NA()</definedName>
    <definedName name="DAT9_26">NA()</definedName>
    <definedName name="DAT9_27">NA()</definedName>
    <definedName name="DAT9_28">NA()</definedName>
    <definedName name="DAT9_3">#REF!</definedName>
    <definedName name="DAT9_4">#REF!</definedName>
    <definedName name="DAT9_5">#REF!</definedName>
    <definedName name="DAT9_6">#REF!</definedName>
    <definedName name="DAT9_7">NA()</definedName>
    <definedName name="DAT9_8">NA()</definedName>
    <definedName name="DAT9_8_6">#N/A</definedName>
    <definedName name="DAT9_9">NA()</definedName>
    <definedName name="DAT9a">#REF!</definedName>
    <definedName name="DAT9aa">#REF!</definedName>
    <definedName name="DAT9b">#REF!</definedName>
    <definedName name="DATA">#REF!</definedName>
    <definedName name="Data.Dump" hidden="1">OFFSET(#REF!,1,0)</definedName>
    <definedName name="data_12">#REF!</definedName>
    <definedName name="Data_21">"$#REF!.#REF!#REF!"</definedName>
    <definedName name="Data_21_3">"$#REF!.#REF!#REF!"</definedName>
    <definedName name="Data_23">"$#REF!.#REF!#REF!"</definedName>
    <definedName name="Data_23_3">"$#REF!.#REF!#REF!"</definedName>
    <definedName name="data_3">#REF!</definedName>
    <definedName name="data_4">NA()</definedName>
    <definedName name="data_6">#N/A</definedName>
    <definedName name="data_6_6">NA()</definedName>
    <definedName name="data_7">#N/A</definedName>
    <definedName name="data_7_6">NA()</definedName>
    <definedName name="data_8">NA()</definedName>
    <definedName name="data_8_11">"'file://gunawan/my%20data/budget%20tk%2004/windows/desktop/teknik/laporan%20bulanan/pemakaian%20sparepart/factory%202/laporan%20sparepart%20juni%20(02).xls'#$harga.$b$4:$c$423"</definedName>
    <definedName name="data_8_7">"'file://gunawan/my%20data/budget%20tk%2004/windows/desktop/teknik/laporan%20bulanan/pemakaian%20sparepart/factory%202/laporan%20sparepart%20juni%20(02).xls'#$harga.$b$4:$c$423"</definedName>
    <definedName name="data_9">#REF!</definedName>
    <definedName name="Data_FP">"$#REF!.#REF!#REF!"</definedName>
    <definedName name="Data_FP_3">"$#REF!.#REF!#REF!"</definedName>
    <definedName name="Data_Pint">#REF!</definedName>
    <definedName name="Data_SSP">"$#REF!.#REF!#REF!"</definedName>
    <definedName name="Data_SSP_3">"$#REF!.#REF!#REF!"</definedName>
    <definedName name="DATA_VAL">#REF!</definedName>
    <definedName name="data0">#REF!</definedName>
    <definedName name="DATA1">#REF!</definedName>
    <definedName name="data1_mtr" hidden="1">#REF!</definedName>
    <definedName name="DATA10">#REF!</definedName>
    <definedName name="data101" hidden="1">#REF!</definedName>
    <definedName name="Data11">#REF!</definedName>
    <definedName name="data11b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_mtr" hidden="1">#REF!</definedName>
    <definedName name="DATA20">#REF!</definedName>
    <definedName name="data2013">#REF!</definedName>
    <definedName name="DATA21">#REF!</definedName>
    <definedName name="DATA22">#REF!</definedName>
    <definedName name="DATA23">#REF!</definedName>
    <definedName name="Data23_2">"$#REF!.#REF!#REF!"</definedName>
    <definedName name="Data23_2_3">"$#REF!.#REF!#REF!"</definedName>
    <definedName name="Data23_3">"$#REF!.#REF!#REF!"</definedName>
    <definedName name="data231">"$#REF!.$A$6:$BU$538"</definedName>
    <definedName name="data231_3">"$#REF!.$A$6:$BU$538"</definedName>
    <definedName name="DATA24">#REF!</definedName>
    <definedName name="DATA25">#REF!</definedName>
    <definedName name="DATA26">#REF!</definedName>
    <definedName name="DATA26_3">"$#REF!.#REF!#REF!"</definedName>
    <definedName name="data261">"$#REF!.$A$5:$BP$512"</definedName>
    <definedName name="data261_3">"$#REF!.$A$5:$BP$512"</definedName>
    <definedName name="DATA27">#REF!</definedName>
    <definedName name="DATA28">#REF!</definedName>
    <definedName name="DATA29">#REF!</definedName>
    <definedName name="DATA3">#REF!</definedName>
    <definedName name="data3_mtr" hidden="1">#REF!</definedName>
    <definedName name="DATA30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"#N/A"</definedName>
    <definedName name="DATA38">"#N/A"</definedName>
    <definedName name="DATA39">"#N/A"</definedName>
    <definedName name="DATA4">#REF!</definedName>
    <definedName name="DATA40">"#N/A"</definedName>
    <definedName name="Data41">#REF!</definedName>
    <definedName name="DATA42">"#N/A"</definedName>
    <definedName name="DATA43">"#N/A"</definedName>
    <definedName name="DATA44">"#N/A"</definedName>
    <definedName name="DATA45">"#N/A"</definedName>
    <definedName name="DATA46">"#N/A"</definedName>
    <definedName name="DATA47">"#N/A"</definedName>
    <definedName name="DATA48">"#N/A"</definedName>
    <definedName name="DATA49">"#N/A"</definedName>
    <definedName name="DATA5">#REF!</definedName>
    <definedName name="DATA50">"#N/A"</definedName>
    <definedName name="DATA51">"#N/A"</definedName>
    <definedName name="DATA52">"#N/A"</definedName>
    <definedName name="DATA53">"#N/A"</definedName>
    <definedName name="DATA54">"#N/A"</definedName>
    <definedName name="DATA55">"#N/A"</definedName>
    <definedName name="DATA56">"#N/A"</definedName>
    <definedName name="DATA57">"#N/A"</definedName>
    <definedName name="DATA58">"#N/A"</definedName>
    <definedName name="DATA59">"#N/A"</definedName>
    <definedName name="DATA6">#REF!</definedName>
    <definedName name="DATA60">"#N/A"</definedName>
    <definedName name="DATA61">"#N/A"</definedName>
    <definedName name="DATA62">"#N/A"</definedName>
    <definedName name="DATA63">"#N/A"</definedName>
    <definedName name="DATA64">"#N/A"</definedName>
    <definedName name="DATA65">"#N/A"</definedName>
    <definedName name="DATA66">"#N/A"</definedName>
    <definedName name="DATA67">"#N/A"</definedName>
    <definedName name="DATA68">"#N/A"</definedName>
    <definedName name="DATA69">"#N/A"</definedName>
    <definedName name="DATA7">#REF!</definedName>
    <definedName name="DATA70">"#N/A"</definedName>
    <definedName name="DATA71">"#N/A"</definedName>
    <definedName name="DATA72">"#N/A"</definedName>
    <definedName name="DATA73">"#N/A"</definedName>
    <definedName name="DATA74">"#N/A"</definedName>
    <definedName name="DATA75">"#N/A"</definedName>
    <definedName name="DATA8">#REF!</definedName>
    <definedName name="DATA9">#REF!</definedName>
    <definedName name="_xlnm.Database">#REF!</definedName>
    <definedName name="Database.File">#REF!</definedName>
    <definedName name="Database_MI">#REF!</definedName>
    <definedName name="DATABASE1">#REF!</definedName>
    <definedName name="database1_3">"$#REF!.$A$2:$T$606"</definedName>
    <definedName name="DATABASE2">OFFSET(#REF!,0,0,COUNTA(#REF!),19)</definedName>
    <definedName name="datai">#REF!</definedName>
    <definedName name="DATAIMM">"#N/A"</definedName>
    <definedName name="DataJB">"#N/A"</definedName>
    <definedName name="datakary02">#REF!</definedName>
    <definedName name="datakaryPA">#REF!</definedName>
    <definedName name="DataKF">"$#REF!.#REF!#REF!"</definedName>
    <definedName name="DataKF_3">"$#REF!.#REF!#REF!"</definedName>
    <definedName name="DATALM">"#N/A"</definedName>
    <definedName name="DATAS">#REF!</definedName>
    <definedName name="datasa">#REF!</definedName>
    <definedName name="datasalesup">#REF!</definedName>
    <definedName name="DataSF">"$#REF!.#REF!#REF!"</definedName>
    <definedName name="DataSF_3">"$#REF!.#REF!#REF!"</definedName>
    <definedName name="datasm">#REF!</definedName>
    <definedName name="DataSPC">#REF!</definedName>
    <definedName name="datass">#REF!</definedName>
    <definedName name="DATASS2">#REF!</definedName>
    <definedName name="datastart">"$#REF!.#REF!#REF!"</definedName>
    <definedName name="datastart_3">"$#REF!.#REF!#REF!"</definedName>
    <definedName name="DATASUBANG">"#N/A"</definedName>
    <definedName name="datat">#REF!</definedName>
    <definedName name="DataTC">"#N/A"</definedName>
    <definedName name="Date">#REF!</definedName>
    <definedName name="DATE_3">"$#REF!.#REF!#REF!"</definedName>
    <definedName name="DATE_AUGMENTATION">#REF!</definedName>
    <definedName name="DATE_DEB_ANNEE">#REF!</definedName>
    <definedName name="DATE_FIN_ANNEE">#REF!</definedName>
    <definedName name="DATE_START_COMPANY">#REF!</definedName>
    <definedName name="Date1">#REF!</definedName>
    <definedName name="DATEE">#REF!</definedName>
    <definedName name="DateRange">#REF!</definedName>
    <definedName name="dateToday">#REF!</definedName>
    <definedName name="datimm">"#N/A"</definedName>
    <definedName name="datjb">"#N/A"</definedName>
    <definedName name="DATK_MTC">#REF!</definedName>
    <definedName name="days">#REF!</definedName>
    <definedName name="DB">#REF!</definedName>
    <definedName name="DBASE">OFFSET(#REF!,0,0,COUNTA(#REF!,0,0)-2,19)</definedName>
    <definedName name="dbase_">OFFSET(#REF!,0,0,COUNTA(#REF!,0,0)-2,19)</definedName>
    <definedName name="dbasepopulasi">#REF!</definedName>
    <definedName name="dbm">"'file:///C:/Documents%20and%20Settings/PC_KOBSBY_003/Local%20Settings/Temporary%20Internet%20Files/Content.IE5/WZ67UD2L/DATA/BSC%202011/SHARED/Clients/I-L/KEBD/Quarter%202002/Q4-2002-c.xls'#$GeneralInfo.$V$22"</definedName>
    <definedName name="dbm_3">"'file:///C:/Documents%20and%20Settings/PC_KOBSBY_003/Local%20Settings/Temporary%20Internet%20Files/Content.IE5/WZ67UD2L/DATA/BSC%202011/SHARED/Clients/I-L/KEBD/Quarter%202002/Q4-2002-c.xls'#$GeneralInfo.$V$22"</definedName>
    <definedName name="DBNAME1">"#N/A"</definedName>
    <definedName name="dbtgg">#REF!</definedName>
    <definedName name="DBUSERNAME1">"#N/A"</definedName>
    <definedName name="DC">#REF!</definedName>
    <definedName name="DC_10">#REF!</definedName>
    <definedName name="DCR">#REF!</definedName>
    <definedName name="DCUNEARNED1">#REF!</definedName>
    <definedName name="DCUNEARNED1_3">"$#REF!.#REF!#REF!"</definedName>
    <definedName name="DCUNEARNED2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CUNEARNED2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d">#REF!</definedName>
    <definedName name="ddd">#REF!</definedName>
    <definedName name="dddd">#REF!</definedName>
    <definedName name="ddddd">#REF!</definedName>
    <definedName name="dddddd" hidden="1">#REF!</definedName>
    <definedName name="ddddddd">#REF!</definedName>
    <definedName name="dddddddd">#REF!</definedName>
    <definedName name="ddddddddd">#REF!</definedName>
    <definedName name="dddddddddd">#REF!</definedName>
    <definedName name="ddiee">"'file:///C:/Documents%20and%20Settings/PC_KOBSBY_003/Local%20Settings/Temporary%20Internet%20Files/Content.IE5/WZ67UD2L/DATA/BSC%202011/SHARED/TAX/ROSA/1998/KYC/CITR/Calculation/Mashalling98.xls'#$'Permanent info'.$E$7"</definedName>
    <definedName name="ddiee_3">"'file:///C:/Documents%20and%20Settings/PC_KOBSBY_003/Local%20Settings/Temporary%20Internet%20Files/Content.IE5/WZ67UD2L/DATA/BSC%202011/SHARED/TAX/ROSA/1998/KYC/CITR/Calculation/Mashalling98.xls'#$'Permanent info'.$E$7"</definedName>
    <definedName name="de">#REF!</definedName>
    <definedName name="DE_DescriptionMy">#REF!</definedName>
    <definedName name="DEBET">#REF!</definedName>
    <definedName name="debtdays">#REF!</definedName>
    <definedName name="dec">#REF!</definedName>
    <definedName name="Dec_10">#REF!</definedName>
    <definedName name="Dec2_10">#REF!</definedName>
    <definedName name="december">#REF!</definedName>
    <definedName name="december_10">#REF!</definedName>
    <definedName name="december_6">"$#REF!.$B$126:$N$136"</definedName>
    <definedName name="december_8">#REF!</definedName>
    <definedName name="decrement">#REF!</definedName>
    <definedName name="DecSum">#REF!</definedName>
    <definedName name="DEFFTAX">#REF!</definedName>
    <definedName name="DEL">#REF!</definedName>
    <definedName name="DEL_10">#REF!</definedName>
    <definedName name="DELETELOGICTYPE1">"#N/A"</definedName>
    <definedName name="delima" localSheetId="4">Scheduled_Payment+Extra_Payment</definedName>
    <definedName name="delima" localSheetId="6">Scheduled_Payment+Extra_Payment</definedName>
    <definedName name="delima">Scheduled_Payment+Extra_Payment</definedName>
    <definedName name="den_bu" localSheetId="6">#REF!</definedName>
    <definedName name="den_bu">#REF!</definedName>
    <definedName name="DENI_DAT12" localSheetId="6">#REF!</definedName>
    <definedName name="DENI_DAT12">#REF!</definedName>
    <definedName name="DENI_DAT12_12" localSheetId="6">#REF!</definedName>
    <definedName name="DENI_DAT12_12">#REF!</definedName>
    <definedName name="DENI_DAT12_12_5">#REF!</definedName>
    <definedName name="DENI_DAT12_2">#REF!</definedName>
    <definedName name="DENI_DAT12_3">#REF!</definedName>
    <definedName name="DENI_DAT12_4">#REF!</definedName>
    <definedName name="DENI_DAT12_5">#REF!</definedName>
    <definedName name="DENI_DAT12_6">#N/A</definedName>
    <definedName name="Deno_Wafer">#REF!</definedName>
    <definedName name="DEO_UFM">#REF!</definedName>
    <definedName name="DEO_UFM_10">#REF!</definedName>
    <definedName name="DEO_UFM_6">"$#REF!.$C$12:$N$12"</definedName>
    <definedName name="DEO_UFM_8">#REF!</definedName>
    <definedName name="DEP">"$#REF!.#REF!#REF!"</definedName>
    <definedName name="DEP_3">"$#REF!.#REF!#REF!"</definedName>
    <definedName name="Departemen">#REF!</definedName>
    <definedName name="DEPARTEMENTAL_COSTING_ON_MARCH_99">"MCOST1"</definedName>
    <definedName name="Department">#REF!</definedName>
    <definedName name="Department1">#REF!</definedName>
    <definedName name="Dependant">"'file:///C:/Documents%20and%20Settings/PC_KOBSBY_003/Local%20Settings/Temporary%20Internet%20Files/Content.IE5/WZ67UD2L/DATA/BSC%202011/SHARED/TAX/Indra%20Setiawan/others/SPT1770.xls'#$FE_1770_P1.$AA$70"</definedName>
    <definedName name="Dependant_3">"'file:///C:/Documents%20and%20Settings/PC_KOBSBY_003/Local%20Settings/Temporary%20Internet%20Files/Content.IE5/WZ67UD2L/DATA/BSC%202011/SHARED/TAX/Indra%20Setiawan/others/SPT1770.xls'#$FE_1770_P1.$AA$70"</definedName>
    <definedName name="Dependen">#REF!</definedName>
    <definedName name="Dependen_13">#REF!</definedName>
    <definedName name="Dependen_22">#REF!</definedName>
    <definedName name="depo1_1">#REF!</definedName>
    <definedName name="depo2_1">#REF!</definedName>
    <definedName name="DEPOSITO">#REF!</definedName>
    <definedName name="DEPOSITO_5">#REF!</definedName>
    <definedName name="depr">"'file:///C:/Documents%20and%20Settings/PC_KOBSBY_003/Local%20Settings/Temporary%20Internet%20Files/Content.IE5/WZ67UD2L/DATA/BSC%202011/SHARED/TAX/Mulyo/Maitland%20Smith/2000/MAithland%20-%20citr%20-%20new%20-%20Dec%202000-a.xls'#$Marshal.$K$207"</definedName>
    <definedName name="depr_3">"'file:///C:/Documents%20and%20Settings/PC_KOBSBY_003/Local%20Settings/Temporary%20Internet%20Files/Content.IE5/WZ67UD2L/DATA/BSC%202011/SHARED/TAX/Mulyo/Maitland%20Smith/2000/MAithland%20-%20citr%20-%20new%20-%20Dec%202000-a.xls'#$Marshal.$K$207"</definedName>
    <definedName name="DEPRE">#REF!</definedName>
    <definedName name="depre20300">"'file:///C:/Documents%20and%20Settings/PC_KOBSBY_003/Local%20Settings/Temporary%20Internet%20Files/Content.IE5/WZ67UD2L/DATA/BSC%202011/Documents%20and%20Settings/fahri/Local%20Settings/Temp/SPT%201771%20Tahun%202005%20-%20s.d%20Nov%20(20-2-06)%20tuk%20Ya"+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depre20300_3">"'file:///C:/Documents%20and%20Settings/PC_KOBSBY_003/Local%20Settings/Temporary%20Internet%20Files/Content.IE5/WZ67UD2L/DATA/BSC%202011/Documents%20and%20Settings/fahri/Local%20Settings/Temp/SPT%201771%20Tahun%202005%20-%20s.d%20Nov%20(20-2-06)%20tuk%20Ya"+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depre21300">"$#REF!.#REF!#REF!"</definedName>
    <definedName name="depre21300_3">"$#REF!.#REF!#REF!"</definedName>
    <definedName name="DEPREC">#REF!</definedName>
    <definedName name="depreciation">"'file://JK001333/aws/INDTAX/SOCG0001/2000SPTamendment/Tax2000l.xls'#$Marshal.A$31745"</definedName>
    <definedName name="DEPRECIATION0">#REF!</definedName>
    <definedName name="DEPRECIATION0_3">"$#REF!.#REF!#REF!"</definedName>
    <definedName name="depreciationcalculation">"'file:///C:/Documents%20and%20Settings/PC_KOBSBY_003/Local%20Settings/Temporary%20Internet%20Files/Content.IE5/WZ67UD2L/DATA/BSC%202011/SHARED/Clients/I-L/KEBD/Quarter%202002/Q4-2002-c.xls'#$GeneralInfo.$X$38"</definedName>
    <definedName name="depreciationcalculation_3">"'file:///C:/Documents%20and%20Settings/PC_KOBSBY_003/Local%20Settings/Temporary%20Internet%20Files/Content.IE5/WZ67UD2L/DATA/BSC%202011/SHARED/Clients/I-L/KEBD/Quarter%202002/Q4-2002-c.xls'#$GeneralInfo.$X$38"</definedName>
    <definedName name="Depreop">#REF!</definedName>
    <definedName name="Depreop_3">"$#REF!.#REF!#REF!"</definedName>
    <definedName name="DEPREP">#REF!</definedName>
    <definedName name="Deprepro">#REF!</definedName>
    <definedName name="Deprepro_3">"$#REF!.#REF!#REF!"</definedName>
    <definedName name="DEPRESIASI">"$#REF!.#REF!#REF!"</definedName>
    <definedName name="DEPRESIASI_3">"$#REF!.#REF!#REF!"</definedName>
    <definedName name="DEPRIOR1">#REF!</definedName>
    <definedName name="DEPRIOR2">#REF!</definedName>
    <definedName name="Dept">#REF!</definedName>
    <definedName name="DER">#REF!</definedName>
    <definedName name="DER_10">#REF!</definedName>
    <definedName name="DER_11">#REF!</definedName>
    <definedName name="DER_12">#REF!</definedName>
    <definedName name="DER_6">#REF!</definedName>
    <definedName name="DER_7">#REF!</definedName>
    <definedName name="DER_8">#REF!</definedName>
    <definedName name="DER_9">#REF!</definedName>
    <definedName name="desc">#REF!</definedName>
    <definedName name="Description">#REF!</definedName>
    <definedName name="DETAIL" hidden="1">#REF!</definedName>
    <definedName name="Detail_Training">#REF!</definedName>
    <definedName name="Detail_Training_1">NA()</definedName>
    <definedName name="Detail_Training_11">#N/A</definedName>
    <definedName name="Detail_Training_12">#REF!</definedName>
    <definedName name="Detail_Training_17">#REF!</definedName>
    <definedName name="Detail_Training_17_10">#REF!</definedName>
    <definedName name="Detail_Training_17_2">#REF!</definedName>
    <definedName name="Detail_Training_17_4">#REF!</definedName>
    <definedName name="Detail_Training_17_6">#REF!</definedName>
    <definedName name="Detail_Training_17_7">#REF!</definedName>
    <definedName name="Detail_Training_17_8">#REF!</definedName>
    <definedName name="Detail_Training_17_9">#REF!</definedName>
    <definedName name="Detail_Training_3">#REF!</definedName>
    <definedName name="Detail_Training_4">NA()</definedName>
    <definedName name="Detail_Training_6">#N/A</definedName>
    <definedName name="Detail_Training_6_6">NA()</definedName>
    <definedName name="Detail_Training_7">#N/A</definedName>
    <definedName name="Detail_Training_7_6">NA()</definedName>
    <definedName name="Detail_Training_8">NA()</definedName>
    <definedName name="df" hidden="1">#REF!</definedName>
    <definedName name="dfa">#REF!</definedName>
    <definedName name="dfahiudysr" localSheetId="6" hidden="1">{"'Sheet1'!$L$16"}</definedName>
    <definedName name="dfahiudysr" hidden="1">{"'Sheet1'!$L$16"}</definedName>
    <definedName name="DFAWDFAFWERFC" hidden="1">#REF!</definedName>
    <definedName name="dfd" hidden="1">#REF!</definedName>
    <definedName name="dfdf">"'file:///C:/Documents%20and%20Settings/PC_KOBSBY_003/Local%20Settings/Temporary%20Internet%20Files/Content.IE5/WZ67UD2L/DATA/BSC%202011/SHARED/TAX/Mulyo/Maitland%20Smith/2000/Maitland-2000-1771-nov%2030.xls'#$GeneralInfo.$I$5"</definedName>
    <definedName name="dfdf_3">"'file:///C:/Documents%20and%20Settings/PC_KOBSBY_003/Local%20Settings/Temporary%20Internet%20Files/Content.IE5/WZ67UD2L/DATA/BSC%202011/SHARED/TAX/Mulyo/Maitland%20Smith/2000/Maitland-2000-1771-nov%2030.xls'#$GeneralInfo.$I$5"</definedName>
    <definedName name="dfdfdfdfth">"'file:///C:/Documents%20and%20Settings/PC_KOBSBY_003/Local%20Settings/Temporary%20Internet%20Files/Content.IE5/WZ67UD2L/DATA/BSC%202011/SHARED/TAX/Mulyo/Maitland%20Smith/2000/Maitland-2000-1771-nov%2030.xls'#$GeneralInfo.$I$5"</definedName>
    <definedName name="dfdfdfdfth_3">"'file:///C:/Documents%20and%20Settings/PC_KOBSBY_003/Local%20Settings/Temporary%20Internet%20Files/Content.IE5/WZ67UD2L/DATA/BSC%202011/SHARED/TAX/Mulyo/Maitland%20Smith/2000/Maitland-2000-1771-nov%2030.xls'#$GeneralInfo.$I$5"</definedName>
    <definedName name="dfds">#N/A</definedName>
    <definedName name="dfebthyttdssssss" localSheetId="6" hidden="1">{#N/A,#N/A,TRUE,"BT M200 da 10x20"}</definedName>
    <definedName name="dfebthyttdssssss" hidden="1">{#N/A,#N/A,TRUE,"BT M200 da 10x20"}</definedName>
    <definedName name="DFF">#REF!</definedName>
    <definedName name="dffdsdf">#REF!</definedName>
    <definedName name="dfg" hidden="1">#REF!</definedName>
    <definedName name="dfgfdgfg" localSheetId="6" hidden="1">{"'Sheet1'!$L$16"}</definedName>
    <definedName name="dfgfdgfg" hidden="1">{"'Sheet1'!$L$16"}</definedName>
    <definedName name="dfgga" localSheetId="6" hidden="1">{"'Sheet1'!$L$16"}</definedName>
    <definedName name="dfgga" hidden="1">{"'Sheet1'!$L$16"}</definedName>
    <definedName name="dfghj">#REF!</definedName>
    <definedName name="dfgjg">#REF!</definedName>
    <definedName name="dfgwe">#REF!</definedName>
    <definedName name="dfhaeyytey" localSheetId="6" hidden="1">{"'Sheet1'!$L$16"}</definedName>
    <definedName name="dfhaeyytey" hidden="1">{"'Sheet1'!$L$16"}</definedName>
    <definedName name="dfhj" localSheetId="6" hidden="1">{#N/A,#N/A,TRUE,"BT M200 da 10x20"}</definedName>
    <definedName name="dfhj" hidden="1">{#N/A,#N/A,TRUE,"BT M200 da 10x20"}</definedName>
    <definedName name="dfhryfdd" localSheetId="6" hidden="1">{"'Sheet1'!$L$16"}</definedName>
    <definedName name="dfhryfdd" hidden="1">{"'Sheet1'!$L$16"}</definedName>
    <definedName name="DFSDAFDAS">#REF!</definedName>
    <definedName name="dfsdf" hidden="1">#REF!</definedName>
    <definedName name="dfsmskmja">#REF!</definedName>
    <definedName name="dfssd">#REF!</definedName>
    <definedName name="DFUNEARNED1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1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2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2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G">#REF!</definedName>
    <definedName name="DGCTI592">#REF!</definedName>
    <definedName name="dgf">#REF!</definedName>
    <definedName name="DGSA">#REF!</definedName>
    <definedName name="dgsgg">#REF!</definedName>
    <definedName name="dgssgsg">#REF!</definedName>
    <definedName name="dhfu" localSheetId="6" hidden="1">{#N/A,#N/A,TRUE,"BT M200 da 10x20"}</definedName>
    <definedName name="dhfu" hidden="1">{#N/A,#N/A,TRUE,"BT M200 da 10x20"}</definedName>
    <definedName name="DIA">#REF!</definedName>
    <definedName name="DIAH">#REF!</definedName>
    <definedName name="dian" hidden="1">#REF!</definedName>
    <definedName name="diana">#REF!</definedName>
    <definedName name="didin">"#N/A"</definedName>
    <definedName name="DINDING">#REF!</definedName>
    <definedName name="dino">#REF!</definedName>
    <definedName name="DISC_RATE">#REF!</definedName>
    <definedName name="disc2_rate">#REF!</definedName>
    <definedName name="DISCMSR1">#REF!</definedName>
    <definedName name="DISCMSR10">#REF!</definedName>
    <definedName name="DISCMSR11">#REF!</definedName>
    <definedName name="DISCMSR12">#REF!</definedName>
    <definedName name="DISCMSR2">#REF!</definedName>
    <definedName name="DISCMSR3">#REF!</definedName>
    <definedName name="DISCMSR4">#REF!</definedName>
    <definedName name="DISCMSR5">#REF!</definedName>
    <definedName name="DISCMSR6">#REF!</definedName>
    <definedName name="DISCMSR7">#REF!</definedName>
    <definedName name="DISCMSR8">#REF!</definedName>
    <definedName name="DISCMSR9">#REF!</definedName>
    <definedName name="Discount">#REF!</definedName>
    <definedName name="discount_mtr_01" hidden="1">#REF!</definedName>
    <definedName name="DISHWASHER_ADDITIVES___DETERGENTS">"#N/A"</definedName>
    <definedName name="display_area_2" hidden="1">#REF!</definedName>
    <definedName name="Dist_description">#REF!</definedName>
    <definedName name="disyplay_area_2_mtr" hidden="1">#REF!</definedName>
    <definedName name="Div">#N/A</definedName>
    <definedName name="dividen">"'file:///C:/Documents%20and%20Settings/PC_KOBSBY_003/Local%20Settings/Temporary%20Internet%20Files/Content.IE5/WZ67UD2L/DATA/BSC%202011/SHARED/TAX/Mulyo/Maitland%20Smith/2000/MAithland%20-%20citr%20-%20new%20-%20Dec%202000-a.xls'#$Marshal.$D$215"</definedName>
    <definedName name="dividen_3">"'file:///C:/Documents%20and%20Settings/PC_KOBSBY_003/Local%20Settings/Temporary%20Internet%20Files/Content.IE5/WZ67UD2L/DATA/BSC%202011/SHARED/TAX/Mulyo/Maitland%20Smith/2000/MAithland%20-%20citr%20-%20new%20-%20Dec%202000-a.xls'#$Marshal.$D$215"</definedName>
    <definedName name="dividend">"$#REF!.#REF!#REF!"</definedName>
    <definedName name="dividend_3">"$#REF!.#REF!#REF!"</definedName>
    <definedName name="DIVISI">#REF!</definedName>
    <definedName name="Division">#REF!</definedName>
    <definedName name="DKKrate">450</definedName>
    <definedName name="DL_IDL">#REF!</definedName>
    <definedName name="DL50SEC">#REF!</definedName>
    <definedName name="DLSCM15">#REF!</definedName>
    <definedName name="DLSCM30">#REF!</definedName>
    <definedName name="DLSCM40">#REF!</definedName>
    <definedName name="DLUHT">#REF!</definedName>
    <definedName name="DLUHT30">#REF!</definedName>
    <definedName name="DLUHT40">#REF!</definedName>
    <definedName name="dmkh">#REF!</definedName>
    <definedName name="DN">OFFSET(#REF!,0,0,#REF!,1)</definedName>
    <definedName name="DN_01">#REF!</definedName>
    <definedName name="DO">"'file:///C:/Documents%20and%20Settings/PC_KOBSBY_003/Local%20Settings/Temporary%20Internet%20Files/Content.IE5/WZ67UD2L/DATA/BSC%202011/SHARED/TAX/Indra%20Setiawan/others/Power1770-2000%20NEW%20NPWP.xls'#$Family.$J$5"</definedName>
    <definedName name="DÒ">#REF!</definedName>
    <definedName name="DO_3">"'file:///C:/Documents%20and%20Settings/PC_KOBSBY_003/Local%20Settings/Temporary%20Internet%20Files/Content.IE5/WZ67UD2L/DATA/BSC%202011/SHARED/TAX/Indra%20Setiawan/others/Power1770-2000%20NEW%20NPWP.xls'#$Family.$J$5"</definedName>
    <definedName name="DOBT_MTC">#REF!</definedName>
    <definedName name="DocApprovedRBS">#REF!</definedName>
    <definedName name="DocPreparedRBS">#REF!</definedName>
    <definedName name="Documents_array">#REF!</definedName>
    <definedName name="DocumentYear">#REF!</definedName>
    <definedName name="Domvol">#REF!</definedName>
    <definedName name="DON">#REF!</definedName>
    <definedName name="donation20900">"$#REF!.#REF!#REF!"</definedName>
    <definedName name="donation20900_3">"$#REF!.#REF!#REF!"</definedName>
    <definedName name="dor">#REF!</definedName>
    <definedName name="DOUBLE">#REF!</definedName>
    <definedName name="DOUBLE_1">NA()</definedName>
    <definedName name="DOUBLE_10">NA()</definedName>
    <definedName name="DOUBLE_11">NA()</definedName>
    <definedName name="DOUBLE_12">NA()</definedName>
    <definedName name="DOUBLE_13">NA()</definedName>
    <definedName name="DOUBLE_14">NA()</definedName>
    <definedName name="DOUBLE_15">NA()</definedName>
    <definedName name="DOUBLE_16">NA()</definedName>
    <definedName name="DOUBLE_17">NA()</definedName>
    <definedName name="DOUBLE_18">NA()</definedName>
    <definedName name="DOUBLE_19">NA()</definedName>
    <definedName name="DOUBLE_2">NA()</definedName>
    <definedName name="DOUBLE_2_1">NA()</definedName>
    <definedName name="DOUBLE_20">NA()</definedName>
    <definedName name="DOUBLE_21">NA()</definedName>
    <definedName name="DOUBLE_22">NA()</definedName>
    <definedName name="DOUBLE_23">NA()</definedName>
    <definedName name="DOUBLE_24">NA()</definedName>
    <definedName name="DOUBLE_25">NA()</definedName>
    <definedName name="DOUBLE_26">NA()</definedName>
    <definedName name="DOUBLE_27">NA()</definedName>
    <definedName name="DOUBLE_28">NA()</definedName>
    <definedName name="DOUBLE_3">#REF!</definedName>
    <definedName name="DOUBLE_4">#REF!</definedName>
    <definedName name="DOUBLE_5">#REF!</definedName>
    <definedName name="DOUBLE_6">#REF!</definedName>
    <definedName name="DOUBLE_7">NA()</definedName>
    <definedName name="DOUBLE_8">NA()</definedName>
    <definedName name="DOUBLE_8_6">#N/A</definedName>
    <definedName name="DOUBLE_9">NA()</definedName>
    <definedName name="dov">#REF!</definedName>
    <definedName name="DP">#REF!</definedName>
    <definedName name="DP6b">#REF!</definedName>
    <definedName name="DP6C">#REF!</definedName>
    <definedName name="DP7A">#REF!</definedName>
    <definedName name="DP7B">#REF!</definedName>
    <definedName name="DP7C">#REF!</definedName>
    <definedName name="DP7D">#REF!</definedName>
    <definedName name="DP8A">#REF!</definedName>
    <definedName name="DP8B">#REF!</definedName>
    <definedName name="DP8C">#REF!</definedName>
    <definedName name="DP9A">#REF!</definedName>
    <definedName name="DP9B">#REF!</definedName>
    <definedName name="DP9C">#REF!</definedName>
    <definedName name="DP9d">#REF!</definedName>
    <definedName name="DPA_KRS">#REF!</definedName>
    <definedName name="DPA_RP">#REF!</definedName>
    <definedName name="DPA_USD">#REF!</definedName>
    <definedName name="DPBRIK_MTC">#REF!</definedName>
    <definedName name="DR">#REF!</definedName>
    <definedName name="DR_KRS">#REF!</definedName>
    <definedName name="DR_RP">#REF!</definedName>
    <definedName name="DR_USD">#REF!</definedName>
    <definedName name="draft_date">#REF!</definedName>
    <definedName name="DRIVERS">#REF!</definedName>
    <definedName name="DrNum">#REF!</definedName>
    <definedName name="DRT">#REF!</definedName>
    <definedName name="DRT_10">#REF!</definedName>
    <definedName name="DRT_11">#REF!</definedName>
    <definedName name="DRT_12">#REF!</definedName>
    <definedName name="DRT_6">#REF!</definedName>
    <definedName name="DRT_7">#REF!</definedName>
    <definedName name="DRT_8">#REF!</definedName>
    <definedName name="DRT_9">#REF!</definedName>
    <definedName name="DRT_MTC">#REF!</definedName>
    <definedName name="dryheuyerueut">#REF!</definedName>
    <definedName name="DS">#REF!</definedName>
    <definedName name="DSA">#REF!</definedName>
    <definedName name="DSA_10">#REF!</definedName>
    <definedName name="DSA_11">#REF!</definedName>
    <definedName name="DSA_12">#REF!</definedName>
    <definedName name="DSA_4">#REF!</definedName>
    <definedName name="DSA_5">#REF!</definedName>
    <definedName name="DSA_6">#REF!</definedName>
    <definedName name="DSA_7">#REF!</definedName>
    <definedName name="DSA_8">#REF!</definedName>
    <definedName name="DSA_9">#REF!</definedName>
    <definedName name="dsad">#REF!</definedName>
    <definedName name="dsafe" hidden="1">#REF!</definedName>
    <definedName name="dsd" localSheetId="6" hidden="1">{"'Sheet1'!$L$16"}</definedName>
    <definedName name="dsd" hidden="1">{"'Sheet1'!$L$16"}</definedName>
    <definedName name="dsdfgf" localSheetId="6" hidden="1">{#N/A,#N/A,FALSE,"Chi tiÆt"}</definedName>
    <definedName name="dsdfgf" hidden="1">{#N/A,#N/A,FALSE,"Chi tiÆt"}</definedName>
    <definedName name="dsdsd">#REF!</definedName>
    <definedName name="dsf">#REF!</definedName>
    <definedName name="dsfa" localSheetId="6" hidden="1">{"'Sheet1'!$L$16"}</definedName>
    <definedName name="dsfa" hidden="1">{"'Sheet1'!$L$16"}</definedName>
    <definedName name="dsfds">#REF!</definedName>
    <definedName name="dsfghk">"$#REF!.#REF!#REF!"</definedName>
    <definedName name="dsfghk_3">"$#REF!.#REF!#REF!"</definedName>
    <definedName name="DSFGSAGA">#REF!</definedName>
    <definedName name="dsfosugs" localSheetId="6" hidden="1">{#N/A,#N/A,TRUE,"BT M200 da 10x20"}</definedName>
    <definedName name="dsfosugs" hidden="1">{#N/A,#N/A,TRUE,"BT M200 da 10x20"}</definedName>
    <definedName name="dsgryjj" localSheetId="6" hidden="1">{#N/A,#N/A,TRUE,"BT M200 da 10x20"}</definedName>
    <definedName name="dsgryjj" hidden="1">{#N/A,#N/A,TRUE,"BT M200 da 10x20"}</definedName>
    <definedName name="dsku">#REF!</definedName>
    <definedName name="DSSM">#REF!</definedName>
    <definedName name="DSUC">#REF!</definedName>
    <definedName name="DSUMDATA">#REF!</definedName>
    <definedName name="DSVGDFV" hidden="1">#REF!</definedName>
    <definedName name="dswwqqq">#REF!</definedName>
    <definedName name="DTCLC4">#REF!</definedName>
    <definedName name="DTCLS4">#REF!</definedName>
    <definedName name="dtmt">#REF!</definedName>
    <definedName name="DUA">#REF!</definedName>
    <definedName name="DUA_10">#REF!</definedName>
    <definedName name="DUA_10_10">#REF!</definedName>
    <definedName name="DUA_10_11">#REF!</definedName>
    <definedName name="DUA_10_15">#REF!</definedName>
    <definedName name="DUA_10_17">#REF!</definedName>
    <definedName name="DUA_10_19">#REF!</definedName>
    <definedName name="DUA_10_22">#REF!</definedName>
    <definedName name="DUA_10_26">#REF!</definedName>
    <definedName name="DUA_10_8">#REF!</definedName>
    <definedName name="DUA_10_9">#REF!</definedName>
    <definedName name="Dual">#REF!</definedName>
    <definedName name="DƯATEWDAWD" hidden="1">#REF!</definedName>
    <definedName name="DueDate1">#REF!</definedName>
    <definedName name="DueDate2">#REF!</definedName>
    <definedName name="DueDate3">#REF!</definedName>
    <definedName name="DUIT">#REF!</definedName>
    <definedName name="DUTY">#REF!</definedName>
    <definedName name="DVDFSVG" hidden="1">#REF!</definedName>
    <definedName name="DVNAM">"X25PRT04"</definedName>
    <definedName name="DVTYP">"PRINTER"</definedName>
    <definedName name="DWAADD">"#N/A"</definedName>
    <definedName name="dwcb1">#REF!</definedName>
    <definedName name="dwcb2">#REF!</definedName>
    <definedName name="dwcb3">#REF!</definedName>
    <definedName name="dwcbfb1">#REF!</definedName>
    <definedName name="dwcbfb2">#REF!</definedName>
    <definedName name="e">#REF!</definedName>
    <definedName name="E_R">#REF!</definedName>
    <definedName name="EA">"#N/A"</definedName>
    <definedName name="EANWC">"#N/A"</definedName>
    <definedName name="Eastern_Europe">"#N/A"</definedName>
    <definedName name="ebittax">#REF!</definedName>
    <definedName name="ebittax_3">"$#REF!.#REF!#REF!"</definedName>
    <definedName name="EBS">#REF!</definedName>
    <definedName name="EBT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EBT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EC">#REF!</definedName>
    <definedName name="edas">#REF!</definedName>
    <definedName name="edefdsfregrttyt">#N/A</definedName>
    <definedName name="Education">#REF!</definedName>
    <definedName name="EDY">#REF!</definedName>
    <definedName name="EDY_3">#REF!</definedName>
    <definedName name="EDY_4">#REF!</definedName>
    <definedName name="EDY_64">#REF!</definedName>
    <definedName name="EDY_65">#REF!</definedName>
    <definedName name="ee">#REF!</definedName>
    <definedName name="eee">#REF!</definedName>
    <definedName name="EEEE">#REF!</definedName>
    <definedName name="EENWC">"#N/A"</definedName>
    <definedName name="efisiensi" hidden="1">#REF!</definedName>
    <definedName name="EGLV080000425107">#REF!</definedName>
    <definedName name="ègsEGFS" hidden="1">#REF!</definedName>
    <definedName name="ehm">#REF!</definedName>
    <definedName name="Elec_PerPond">#REF!</definedName>
    <definedName name="ELECT">#REF!</definedName>
    <definedName name="ELECT_3">#REF!</definedName>
    <definedName name="ELECT_4">#REF!</definedName>
    <definedName name="ELECT_64">#REF!</definedName>
    <definedName name="ELECT_65">#REF!</definedName>
    <definedName name="empat">#REF!</definedName>
    <definedName name="empat_10">#REF!</definedName>
    <definedName name="emplinctax20014">"$#REF!.#REF!#REF!"</definedName>
    <definedName name="emplinctax20014_3">"$#REF!.#REF!#REF!"</definedName>
    <definedName name="EmploymentIncome">"'file:///C:/Documents%20and%20Settings/PC_KOBSBY_003/Local%20Settings/Temporary%20Internet%20Files/Content.IE5/WZ67UD2L/DATA/BSC%202011/SHARED/TAX/Indra%20Setiawan/others/SPT1770.xls'#$FE_1770_I.$AB$70"</definedName>
    <definedName name="EmploymentIncome_3">"'file:///C:/Documents%20and%20Settings/PC_KOBSBY_003/Local%20Settings/Temporary%20Internet%20Files/Content.IE5/WZ67UD2L/DATA/BSC%202011/SHARED/TAX/Indra%20Setiawan/others/SPT1770.xls'#$FE_1770_I.$AB$70"</definedName>
    <definedName name="EmpNum">#REF!</definedName>
    <definedName name="EmpStatus">#REF!</definedName>
    <definedName name="EmpType">#REF!</definedName>
    <definedName name="enam">#REF!</definedName>
    <definedName name="enam_10">#REF!</definedName>
    <definedName name="End_1">#REF!</definedName>
    <definedName name="End_10">#REF!</definedName>
    <definedName name="End_11">#REF!</definedName>
    <definedName name="End_12">#REF!</definedName>
    <definedName name="End_13">#REF!</definedName>
    <definedName name="End_2">#REF!</definedName>
    <definedName name="End_3">#REF!</definedName>
    <definedName name="End_4">#REF!</definedName>
    <definedName name="End_5">#REF!</definedName>
    <definedName name="End_6">#REF!</definedName>
    <definedName name="End_7">#REF!</definedName>
    <definedName name="End_8">#REF!</definedName>
    <definedName name="End_9">#REF!</definedName>
    <definedName name="End_Bal">#REF!</definedName>
    <definedName name="END_INV_PRIOR">#REF!</definedName>
    <definedName name="ENDING">#REF!</definedName>
    <definedName name="endyear">"'file:///C:/Documents%20and%20Settings/PC_KOBSBY_003/Local%20Settings/Temporary%20Internet%20Files/Content.IE5/WZ67UD2L/DATA/BSC%202011/SHARED/Clients/I-L/KEBD/Quarter%202002/Q4-2002-c.xls'#$GeneralInfo.$U$25"</definedName>
    <definedName name="endyear_3">"'file:///C:/Documents%20and%20Settings/PC_KOBSBY_003/Local%20Settings/Temporary%20Internet%20Files/Content.IE5/WZ67UD2L/DATA/BSC%202011/SHARED/Clients/I-L/KEBD/Quarter%202002/Q4-2002-c.xls'#$GeneralInfo.$U$25"</definedName>
    <definedName name="ENER">#REF!</definedName>
    <definedName name="ENER1724">#REF!</definedName>
    <definedName name="ENER18">#REF!</definedName>
    <definedName name="ENER2532">#REF!</definedName>
    <definedName name="ENER3339">#REF!</definedName>
    <definedName name="ENER3740">#REF!</definedName>
    <definedName name="ENER916">#REF!</definedName>
    <definedName name="ENG">#REF!</definedName>
    <definedName name="english">"'file:///C:/Documents%20and%20Settings/PC_KOBSBY_003/Local%20Settings/Temporary%20Internet%20Files/Content.IE5/WZ67UD2L/DATA/BSC%202011/SHARED/Clients/I-L/KEBD/Quarter%202002/Q4-2002-c.xls'#$GeneralInfo.$F$22"</definedName>
    <definedName name="english_3">"'file:///C:/Documents%20and%20Settings/PC_KOBSBY_003/Local%20Settings/Temporary%20Internet%20Files/Content.IE5/WZ67UD2L/DATA/BSC%202011/SHARED/Clients/I-L/KEBD/Quarter%202002/Q4-2002-c.xls'#$GeneralInfo.$F$22"</definedName>
    <definedName name="enr" hidden="1">#REF!</definedName>
    <definedName name="ent" localSheetId="6" hidden="1">{#N/A,#N/A,FALSE,"Act.Fcst Costs"}</definedName>
    <definedName name="ent" hidden="1">{#N/A,#N/A,FALSE,"Act.Fcst Costs"}</definedName>
    <definedName name="Ent_List">"$#REF!.$L$5:$L$71"</definedName>
    <definedName name="ENT_OR_EDU_GROUP_INPUT">#REF!</definedName>
    <definedName name="Ent_Table">"#REF!"</definedName>
    <definedName name="entertain20810">"$#REF!.#REF!#REF!"</definedName>
    <definedName name="entertain20810_3">"$#REF!.#REF!#REF!"</definedName>
    <definedName name="Entity">"$#REF!.#REF!#REF!"</definedName>
    <definedName name="Entity_3">"$#REF!.#REF!#REF!"</definedName>
    <definedName name="Entity_List">"#REF!"</definedName>
    <definedName name="Entity_Name">"#REF!"</definedName>
    <definedName name="Entity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Entity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Entity_table">"#REF!"</definedName>
    <definedName name="EPHP">"'file://Irsan/data%20fournie/My%20Documents/Data%20Fournier%20Pharma/Monthly%20Finance%20Report%20''04/June''04/Documents%20and%20Settings/user/My%20Documents/Fournier%20Pharma%20Indonesia/Nvelle%20structure/PL%20Chgt%20structure%206%20mai%2020031.xls'#$I"</definedName>
    <definedName name="EPMT">#REF!</definedName>
    <definedName name="EPMWorkbookOptions_1" hidden="1">"dgEAAB+LCAAAAAAABACF0MEOgjAMBuC7ie+w7C4DTTwYwINeTCQYTdRrhQKL0JFtOh9fokGjHrz+/dqmDee3pmZX1EYqinjg+ZwhZSqXVEb8YotRMOXzeDgID0qfT0qd09Z21LCuj8zsZvKIV9a2MyGcc56beEqXYuz7gTgm611WYQP8heV/PJJkLFCGvNvKWLjFQqOpUkpbpLiA2mAoPsOHW9QIegkWUtrBFXv5HT9sf8tGK4uZxbzXv4VP"</definedName>
    <definedName name="EPMWorkbookOptions_2" hidden="1">"73ImntHK7EFLONWYoC7fE37y7nXi63fxHS3iv392AQAA"</definedName>
    <definedName name="Equipment">#REF!</definedName>
    <definedName name="er">OFFSET(#REF!,0,0,COUNTA(#REF!)-1)</definedName>
    <definedName name="er\">#REF!</definedName>
    <definedName name="er_">#REF!</definedName>
    <definedName name="er_pc">#REF!</definedName>
    <definedName name="era_f">#REF!</definedName>
    <definedName name="era_m">#REF!</definedName>
    <definedName name="erawere34r4">#REF!</definedName>
    <definedName name="ere">#REF!</definedName>
    <definedName name="ere_data">#REF!</definedName>
    <definedName name="erer">#REF!</definedName>
    <definedName name="erf" hidden="1">#REF!</definedName>
    <definedName name="erg">#REF!</definedName>
    <definedName name="erlang_to_lines">#REF!</definedName>
    <definedName name="ers">#REF!</definedName>
    <definedName name="ers_f">#REF!</definedName>
    <definedName name="ers_m">#REF!</definedName>
    <definedName name="ert">"'file:///C:/Documents%20and%20Settings/PC_KOBSBY_003/Local%20Settings/Temporary%20Internet%20Files/Content.IE5/WZ67UD2L/DATA/BSC%202011/SHARED/TAX/ROSA/1999/PT%20Betzdearborn%20Persada/Citr-1998/CITR98.xls'#$GeneralInfo.$T$73"</definedName>
    <definedName name="ert_3">"'file:///C:/Documents%20and%20Settings/PC_KOBSBY_003/Local%20Settings/Temporary%20Internet%20Files/Content.IE5/WZ67UD2L/DATA/BSC%202011/SHARED/TAX/ROSA/1999/PT%20Betzdearborn%20Persada/Citr-1998/CITR98.xls'#$GeneralInfo.$T$73"</definedName>
    <definedName name="ertwret">#REF!</definedName>
    <definedName name="ertyuio">#REF!</definedName>
    <definedName name="ERW">#REF!</definedName>
    <definedName name="ERW_10">#REF!</definedName>
    <definedName name="ERW_11">#REF!</definedName>
    <definedName name="ERW_12">#REF!</definedName>
    <definedName name="ERW_4">#REF!</definedName>
    <definedName name="ERW_5">#REF!</definedName>
    <definedName name="ERW_6">#REF!</definedName>
    <definedName name="ERW_7">#REF!</definedName>
    <definedName name="ERW_8">#REF!</definedName>
    <definedName name="ERW_9">#REF!</definedName>
    <definedName name="ESC">#REF!</definedName>
    <definedName name="Est">#REF!</definedName>
    <definedName name="est_csc_dt">#REF!</definedName>
    <definedName name="ETWA">#REF!</definedName>
    <definedName name="ETY">#REF!</definedName>
    <definedName name="EV">#REF!</definedName>
    <definedName name="EV_51">#REF!</definedName>
    <definedName name="EV_52">#REF!</definedName>
    <definedName name="EVI">#REF!</definedName>
    <definedName name="EWQ">#REF!</definedName>
    <definedName name="EWQ_10">#REF!</definedName>
    <definedName name="EWQ_11">#REF!</definedName>
    <definedName name="EWQ_12">#REF!</definedName>
    <definedName name="EWQ_4">#REF!</definedName>
    <definedName name="EWQ_5">#REF!</definedName>
    <definedName name="EWQ_6">#REF!</definedName>
    <definedName name="EWQ_7">#REF!</definedName>
    <definedName name="EWQ_8">#REF!</definedName>
    <definedName name="EWQ_9">#REF!</definedName>
    <definedName name="Ex">#REF!</definedName>
    <definedName name="Ex_rates">#REF!</definedName>
    <definedName name="ExactAddinConnection.002" hidden="1">"CPNT01;003;mengtalekk;1"</definedName>
    <definedName name="ExactAddinConnection.003" hidden="1">"CPNT01;006;mengtalekk;1"</definedName>
    <definedName name="excel">#REF!</definedName>
    <definedName name="Excel_BuiltIn__FilterDatabase">#REF!</definedName>
    <definedName name="Excel_BuiltIn__FilterDatabase_1">#REF!</definedName>
    <definedName name="Excel_BuiltIn__FilterDatabase_1_1">#REF!</definedName>
    <definedName name="Excel_BuiltIn__FilterDatabase_1_1_1">NA()</definedName>
    <definedName name="Excel_BuiltIn__FilterDatabase_1_1_1_1">"'file:///E:/My%20Files/My%20Office%20Files/Mayora/NR.%20RANCAEKEK/MARET%202012/LAMP%20KELENGKAPAN%20MASTER%20OUTLET_BRANCH%20NR.%20RANCAEKEK%201.xls'#$''.$A$5:$AG$1420"</definedName>
    <definedName name="Excel_BuiltIn__FilterDatabase_1_1_1_1_1">"'file:///E:/My%20Files/My%20Office%20Files/Mayora/NR.%20RANCAEKEK/MARET%202012/LAMP%20KELENGKAPAN%20MASTER%20OUTLET_BRANCH%20NR.%20RANCAEKEK%201.xls'#$''.$A$5:$AM$846"</definedName>
    <definedName name="Excel_BuiltIn__FilterDatabase_1_1_1_1_1_1">#REF!</definedName>
    <definedName name="Excel_BuiltIn__FilterDatabase_1_1_1_12">"'file:///E:/My%20Files/My%20Office%20Files/Mayora/NR.%20RANCAEKEK/MARET%202012/LAMP%20KELENGKAPAN%20MASTER%20OUTLET_BRANCH%20NR.%20RANCAEKEK%201.xls'#$''.$A$5:$AG$1420"</definedName>
    <definedName name="Excel_BuiltIn__FilterDatabase_1_1_1_13">"'file:///E:/My%20Files/My%20Office%20Files/Mayora/NR.%20RANCAEKEK/MARET%202012/LAMP%20KELENGKAPAN%20MASTER%20OUTLET_BRANCH%20NR.%20RANCAEKEK%201.xls'#$''.$A$5:$AG$1420"</definedName>
    <definedName name="Excel_BuiltIn__FilterDatabase_1_1_1_14">"'file:///E:/My%20Files/My%20Office%20Files/Mayora/NR.%20RANCAEKEK/MARET%202012/LAMP%20KELENGKAPAN%20MASTER%20OUTLET_BRANCH%20NR.%20RANCAEKEK%201.xls'#$''.$A$5:$AG$1420"</definedName>
    <definedName name="Excel_BuiltIn__FilterDatabase_1_1_1_15">"'file:///E:/My%20Files/My%20Office%20Files/Mayora/NR.%20RANCAEKEK/MARET%202012/LAMP%20KELENGKAPAN%20MASTER%20OUTLET_BRANCH%20NR.%20RANCAEKEK%201.xls'#$''.$A$5:$AG$1420"</definedName>
    <definedName name="Excel_BuiltIn__FilterDatabase_1_1_1_16">"'file:///E:/My%20Files/My%20Office%20Files/Mayora/NR.%20RANCAEKEK/MARET%202012/LAMP%20KELENGKAPAN%20MASTER%20OUTLET_BRANCH%20NR.%20RANCAEKEK%201.xls'#$''.$A$5:$AG$1420"</definedName>
    <definedName name="Excel_BuiltIn__FilterDatabase_1_1_1_17">"'file:///E:/My%20Files/My%20Office%20Files/Mayora/NR.%20RANCAEKEK/MARET%202012/LAMP%20KELENGKAPAN%20MASTER%20OUTLET_BRANCH%20NR.%20RANCAEKEK%201.xls'#$''.$A$5:$AG$1420"</definedName>
    <definedName name="Excel_BuiltIn__FilterDatabase_1_1_1_18">"'file:///E:/My%20Files/My%20Office%20Files/Mayora/NR.%20RANCAEKEK/MARET%202012/LAMP%20KELENGKAPAN%20MASTER%20OUTLET_BRANCH%20NR.%20RANCAEKEK%201.xls'#$''.$A$5:$AG$1420"</definedName>
    <definedName name="Excel_BuiltIn__FilterDatabase_1_1_1_4">"'file:///E:/My%20Files/My%20Office%20Files/Mayora/NR.%20RANCAEKEK/MARET%202012/LAMP%20KELENGKAPAN%20MASTER%20OUTLET_BRANCH%20NR.%20RANCAEKEK%201.xls'#$''.$A$5:$AG$1420"</definedName>
    <definedName name="Excel_BuiltIn__FilterDatabase_1_1_1_5">"'file:///E:/My%20Files/My%20Office%20Files/Mayora/NR.%20RANCAEKEK/MARET%202012/LAMP%20KELENGKAPAN%20MASTER%20OUTLET_BRANCH%20NR.%20RANCAEKEK%201.xls'#$''.$A$5:$AG$1420"</definedName>
    <definedName name="Excel_BuiltIn__FilterDatabase_1_1_1_6">"'file:///E:/My%20Files/My%20Office%20Files/Mayora/NR.%20RANCAEKEK/MARET%202012/LAMP%20KELENGKAPAN%20MASTER%20OUTLET_BRANCH%20NR.%20RANCAEKEK%201.xls'#$''.$A$5:$AG$1420"</definedName>
    <definedName name="Excel_BuiltIn__FilterDatabase_1_1_1_7">"'file:///E:/My%20Files/My%20Office%20Files/Mayora/NR.%20RANCAEKEK/MARET%202012/LAMP%20KELENGKAPAN%20MASTER%20OUTLET_BRANCH%20NR.%20RANCAEKEK%201.xls'#$''.$A$5:$AG$1420"</definedName>
    <definedName name="Excel_BuiltIn__FilterDatabase_1_1_1_8">"'file:///E:/My%20Files/My%20Office%20Files/Mayora/NR.%20RANCAEKEK/MARET%202012/LAMP%20KELENGKAPAN%20MASTER%20OUTLET_BRANCH%20NR.%20RANCAEKEK%201.xls'#$''.$A$5:$AG$1420"</definedName>
    <definedName name="Excel_BuiltIn__FilterDatabase_1_1_1_9">"'file:///E:/My%20Files/My%20Office%20Files/Mayora/NR.%20RANCAEKEK/MARET%202012/LAMP%20KELENGKAPAN%20MASTER%20OUTLET_BRANCH%20NR.%20RANCAEKEK%201.xls'#$''.$A$5:$AG$1420"</definedName>
    <definedName name="Excel_BuiltIn__FilterDatabase_1_1_4">#REF!</definedName>
    <definedName name="Excel_BuiltIn__FilterDatabase_1_10">NA()</definedName>
    <definedName name="Excel_BuiltIn__FilterDatabase_1_11">NA()</definedName>
    <definedName name="Excel_BuiltIn__FilterDatabase_1_12">NA()</definedName>
    <definedName name="Excel_BuiltIn__FilterDatabase_1_13">NA()</definedName>
    <definedName name="Excel_BuiltIn__FilterDatabase_1_14">NA()</definedName>
    <definedName name="Excel_BuiltIn__FilterDatabase_1_15">NA()</definedName>
    <definedName name="Excel_BuiltIn__FilterDatabase_1_16">NA()</definedName>
    <definedName name="Excel_BuiltIn__FilterDatabase_1_17">NA()</definedName>
    <definedName name="Excel_BuiltIn__FilterDatabase_1_18">NA()</definedName>
    <definedName name="Excel_BuiltIn__FilterDatabase_1_19">NA()</definedName>
    <definedName name="Excel_BuiltIn__FilterDatabase_1_2">#REF!</definedName>
    <definedName name="Excel_BuiltIn__FilterDatabase_1_20">NA()</definedName>
    <definedName name="Excel_BuiltIn__FilterDatabase_1_21">NA()</definedName>
    <definedName name="Excel_BuiltIn__FilterDatabase_1_22">NA()</definedName>
    <definedName name="Excel_BuiltIn__FilterDatabase_1_23">NA()</definedName>
    <definedName name="Excel_BuiltIn__FilterDatabase_1_24">NA()</definedName>
    <definedName name="Excel_BuiltIn__FilterDatabase_1_25">NA()</definedName>
    <definedName name="Excel_BuiltIn__FilterDatabase_1_26">NA()</definedName>
    <definedName name="Excel_BuiltIn__FilterDatabase_1_27">NA()</definedName>
    <definedName name="Excel_BuiltIn__FilterDatabase_1_28">NA()</definedName>
    <definedName name="Excel_BuiltIn__FilterDatabase_1_3">#REF!</definedName>
    <definedName name="Excel_BuiltIn__FilterDatabase_1_4">#REF!</definedName>
    <definedName name="Excel_BuiltIn__FilterDatabase_1_5">#REF!</definedName>
    <definedName name="Excel_BuiltIn__FilterDatabase_1_6">#REF!</definedName>
    <definedName name="Excel_BuiltIn__FilterDatabase_1_9">NA()</definedName>
    <definedName name="Excel_BuiltIn__FilterDatabase_10">#REF!</definedName>
    <definedName name="Excel_BuiltIn__FilterDatabase_10_1">"$#REF!.$A$1:$AR$88"</definedName>
    <definedName name="Excel_BuiltIn__FilterDatabase_10_4">"$#REF!.$A$1:$AR$88"</definedName>
    <definedName name="Excel_BuiltIn__FilterDatabase_11">#REF!</definedName>
    <definedName name="Excel_BuiltIn__FilterDatabase_11_10">#REF!</definedName>
    <definedName name="Excel_BuiltIn__FilterDatabase_11_11">NA()</definedName>
    <definedName name="Excel_BuiltIn__FilterDatabase_11_12">NA()</definedName>
    <definedName name="Excel_BuiltIn__FilterDatabase_11_13">NA()</definedName>
    <definedName name="Excel_BuiltIn__FilterDatabase_11_14">NA()</definedName>
    <definedName name="Excel_BuiltIn__FilterDatabase_11_15">NA()</definedName>
    <definedName name="Excel_BuiltIn__FilterDatabase_11_16">NA()</definedName>
    <definedName name="Excel_BuiltIn__FilterDatabase_11_17">NA()</definedName>
    <definedName name="Excel_BuiltIn__FilterDatabase_11_18">NA()</definedName>
    <definedName name="Excel_BuiltIn__FilterDatabase_11_19">NA()</definedName>
    <definedName name="Excel_BuiltIn__FilterDatabase_11_20">NA()</definedName>
    <definedName name="Excel_BuiltIn__FilterDatabase_11_21">NA()</definedName>
    <definedName name="Excel_BuiltIn__FilterDatabase_11_22">NA()</definedName>
    <definedName name="Excel_BuiltIn__FilterDatabase_11_23">NA()</definedName>
    <definedName name="Excel_BuiltIn__FilterDatabase_11_24">NA()</definedName>
    <definedName name="Excel_BuiltIn__FilterDatabase_11_25">NA()</definedName>
    <definedName name="Excel_BuiltIn__FilterDatabase_11_26">NA()</definedName>
    <definedName name="Excel_BuiltIn__FilterDatabase_11_27">NA()</definedName>
    <definedName name="Excel_BuiltIn__FilterDatabase_11_28">NA()</definedName>
    <definedName name="Excel_BuiltIn__FilterDatabase_11_9">NA()</definedName>
    <definedName name="Excel_BuiltIn__FilterDatabase_12">#REF!</definedName>
    <definedName name="Excel_BuiltIn__FilterDatabase_13">#REF!</definedName>
    <definedName name="Excel_BuiltIn__FilterDatabase_14">#REF!</definedName>
    <definedName name="Excel_BuiltIn__FilterDatabase_14_4">"$#REF!.$A$1:$T$55"</definedName>
    <definedName name="Excel_BuiltIn__FilterDatabase_15">#REF!</definedName>
    <definedName name="Excel_BuiltIn__FilterDatabase_15_1">"$#REF!.$A$1:$T$60"</definedName>
    <definedName name="Excel_BuiltIn__FilterDatabase_15_10">#REF!</definedName>
    <definedName name="Excel_BuiltIn__FilterDatabase_15_11">#REF!</definedName>
    <definedName name="Excel_BuiltIn__FilterDatabase_15_11_10">#REF!</definedName>
    <definedName name="Excel_BuiltIn__FilterDatabase_15_11_2">#REF!</definedName>
    <definedName name="Excel_BuiltIn__FilterDatabase_15_11_4">#REF!</definedName>
    <definedName name="Excel_BuiltIn__FilterDatabase_15_11_6">#REF!</definedName>
    <definedName name="Excel_BuiltIn__FilterDatabase_15_11_7">#REF!</definedName>
    <definedName name="Excel_BuiltIn__FilterDatabase_15_11_8">#REF!</definedName>
    <definedName name="Excel_BuiltIn__FilterDatabase_15_11_9">#REF!</definedName>
    <definedName name="Excel_BuiltIn__FilterDatabase_15_18">#REF!</definedName>
    <definedName name="Excel_BuiltIn__FilterDatabase_15_18_10">#REF!</definedName>
    <definedName name="Excel_BuiltIn__FilterDatabase_15_18_2">#REF!</definedName>
    <definedName name="Excel_BuiltIn__FilterDatabase_15_18_4">#REF!</definedName>
    <definedName name="Excel_BuiltIn__FilterDatabase_15_18_6">#REF!</definedName>
    <definedName name="Excel_BuiltIn__FilterDatabase_15_18_7">#REF!</definedName>
    <definedName name="Excel_BuiltIn__FilterDatabase_15_18_8">#REF!</definedName>
    <definedName name="Excel_BuiltIn__FilterDatabase_15_18_9">#REF!</definedName>
    <definedName name="Excel_BuiltIn__FilterDatabase_15_2">#REF!</definedName>
    <definedName name="Excel_BuiltIn__FilterDatabase_15_4">NA()</definedName>
    <definedName name="Excel_BuiltIn__FilterDatabase_15_6">#REF!</definedName>
    <definedName name="Excel_BuiltIn__FilterDatabase_15_7">#REF!</definedName>
    <definedName name="Excel_BuiltIn__FilterDatabase_15_8">#REF!</definedName>
    <definedName name="Excel_BuiltIn__FilterDatabase_15_9">#REF!</definedName>
    <definedName name="Excel_BuiltIn__FilterDatabase_17">#REF!</definedName>
    <definedName name="Excel_BuiltIn__FilterDatabase_18">#REF!</definedName>
    <definedName name="Excel_BuiltIn__FilterDatabase_2">#REF!</definedName>
    <definedName name="Excel_BuiltIn__FilterDatabase_2_1">#REF!</definedName>
    <definedName name="Excel_BuiltIn__FilterDatabase_2_1_4">"$#REF!.$#REF!$#REF!:$#REF!$#REF!"</definedName>
    <definedName name="Excel_BuiltIn__FilterDatabase_2_4">"$#REF!.$A$1:$B$56"</definedName>
    <definedName name="Excel_BuiltIn__FilterDatabase_20">#REF!</definedName>
    <definedName name="Excel_BuiltIn__FilterDatabase_22">#REF!</definedName>
    <definedName name="Excel_BuiltIn__FilterDatabase_22_10">#REF!</definedName>
    <definedName name="Excel_BuiltIn__FilterDatabase_22_11">#REF!</definedName>
    <definedName name="Excel_BuiltIn__FilterDatabase_22_11_10">#REF!</definedName>
    <definedName name="Excel_BuiltIn__FilterDatabase_22_11_2">#REF!</definedName>
    <definedName name="Excel_BuiltIn__FilterDatabase_22_11_4">#REF!</definedName>
    <definedName name="Excel_BuiltIn__FilterDatabase_22_11_6">#REF!</definedName>
    <definedName name="Excel_BuiltIn__FilterDatabase_22_11_7">#REF!</definedName>
    <definedName name="Excel_BuiltIn__FilterDatabase_22_11_8">#REF!</definedName>
    <definedName name="Excel_BuiltIn__FilterDatabase_22_11_9">#REF!</definedName>
    <definedName name="Excel_BuiltIn__FilterDatabase_22_18">#REF!</definedName>
    <definedName name="Excel_BuiltIn__FilterDatabase_22_18_10">#REF!</definedName>
    <definedName name="Excel_BuiltIn__FilterDatabase_22_18_2">#REF!</definedName>
    <definedName name="Excel_BuiltIn__FilterDatabase_22_18_4">#REF!</definedName>
    <definedName name="Excel_BuiltIn__FilterDatabase_22_18_6">#REF!</definedName>
    <definedName name="Excel_BuiltIn__FilterDatabase_22_18_7">#REF!</definedName>
    <definedName name="Excel_BuiltIn__FilterDatabase_22_18_8">#REF!</definedName>
    <definedName name="Excel_BuiltIn__FilterDatabase_22_18_9">#REF!</definedName>
    <definedName name="Excel_BuiltIn__FilterDatabase_22_2">#REF!</definedName>
    <definedName name="Excel_BuiltIn__FilterDatabase_22_4">NA()</definedName>
    <definedName name="Excel_BuiltIn__FilterDatabase_22_6">#REF!</definedName>
    <definedName name="Excel_BuiltIn__FilterDatabase_22_7">#REF!</definedName>
    <definedName name="Excel_BuiltIn__FilterDatabase_22_8">#REF!</definedName>
    <definedName name="Excel_BuiltIn__FilterDatabase_22_9">#REF!</definedName>
    <definedName name="Excel_BuiltIn__FilterDatabase_23">#REF!</definedName>
    <definedName name="Excel_BuiltIn__FilterDatabase_24">#REF!</definedName>
    <definedName name="Excel_BuiltIn__FilterDatabase_3">"$#REF!.$A$1:$H$72"</definedName>
    <definedName name="Excel_BuiltIn__FilterDatabase_3_1">NA()</definedName>
    <definedName name="Excel_BuiltIn__FilterDatabase_3_1_1">NA()</definedName>
    <definedName name="Excel_BuiltIn__FilterDatabase_3_2">NA()</definedName>
    <definedName name="Excel_BuiltIn__FilterDatabase_3_4">"$#REF!.$A$1:$G$88"</definedName>
    <definedName name="Excel_BuiltIn__FilterDatabase_35">#REF!</definedName>
    <definedName name="Excel_BuiltIn__FilterDatabase_4">"$#REF!.$A$1:$H$72"</definedName>
    <definedName name="Excel_BuiltIn__FilterDatabase_4_1">"$#REF!.$A$1:$G$88"</definedName>
    <definedName name="Excel_BuiltIn__FilterDatabase_4_4">"$#REF!.$A$1:$G$88"</definedName>
    <definedName name="Excel_BuiltIn__FilterDatabase_42">#REF!</definedName>
    <definedName name="Excel_BuiltIn__FilterDatabase_49">#REF!</definedName>
    <definedName name="Excel_BuiltIn__FilterDatabase_5">#REF!</definedName>
    <definedName name="Excel_BuiltIn__FilterDatabase_5_1">#REF!</definedName>
    <definedName name="Excel_BuiltIn__FilterDatabase_5_10">#REF!</definedName>
    <definedName name="Excel_BuiltIn__FilterDatabase_5_11">#REF!</definedName>
    <definedName name="Excel_BuiltIn__FilterDatabase_5_11_10">#REF!</definedName>
    <definedName name="Excel_BuiltIn__FilterDatabase_5_11_2">#REF!</definedName>
    <definedName name="Excel_BuiltIn__FilterDatabase_5_11_4">#REF!</definedName>
    <definedName name="Excel_BuiltIn__FilterDatabase_5_11_6">#REF!</definedName>
    <definedName name="Excel_BuiltIn__FilterDatabase_5_11_7">#REF!</definedName>
    <definedName name="Excel_BuiltIn__FilterDatabase_5_11_8">#REF!</definedName>
    <definedName name="Excel_BuiltIn__FilterDatabase_5_11_9">#REF!</definedName>
    <definedName name="Excel_BuiltIn__FilterDatabase_5_18">#REF!</definedName>
    <definedName name="Excel_BuiltIn__FilterDatabase_5_18_10">#REF!</definedName>
    <definedName name="Excel_BuiltIn__FilterDatabase_5_18_2">#REF!</definedName>
    <definedName name="Excel_BuiltIn__FilterDatabase_5_18_4">#REF!</definedName>
    <definedName name="Excel_BuiltIn__FilterDatabase_5_18_6">#REF!</definedName>
    <definedName name="Excel_BuiltIn__FilterDatabase_5_18_7">#REF!</definedName>
    <definedName name="Excel_BuiltIn__FilterDatabase_5_18_8">#REF!</definedName>
    <definedName name="Excel_BuiltIn__FilterDatabase_5_18_9">#REF!</definedName>
    <definedName name="Excel_BuiltIn__FilterDatabase_5_2">#REF!</definedName>
    <definedName name="Excel_BuiltIn__FilterDatabase_5_4">NA()</definedName>
    <definedName name="Excel_BuiltIn__FilterDatabase_5_6">#REF!</definedName>
    <definedName name="Excel_BuiltIn__FilterDatabase_5_7">#REF!</definedName>
    <definedName name="Excel_BuiltIn__FilterDatabase_5_8">#REF!</definedName>
    <definedName name="Excel_BuiltIn__FilterDatabase_5_9">#REF!</definedName>
    <definedName name="Excel_BuiltIn__FilterDatabase_51">#REF!</definedName>
    <definedName name="Excel_BuiltIn__FilterDatabase_52">#REF!</definedName>
    <definedName name="Excel_BuiltIn__FilterDatabase_6">#REF!</definedName>
    <definedName name="Excel_BuiltIn__FilterDatabase_6___0">#REF!</definedName>
    <definedName name="Excel_BuiltIn__FilterDatabase_6___2">#REF!</definedName>
    <definedName name="Excel_BuiltIn__FilterDatabase_6_1">"$#REF!.$A$1:$G$88"</definedName>
    <definedName name="Excel_BuiltIn__FilterDatabase_6_10">#REF!</definedName>
    <definedName name="Excel_BuiltIn__FilterDatabase_6_11">#REF!</definedName>
    <definedName name="Excel_BuiltIn__FilterDatabase_6_11_10">#REF!</definedName>
    <definedName name="Excel_BuiltIn__FilterDatabase_6_11_2">#REF!</definedName>
    <definedName name="Excel_BuiltIn__FilterDatabase_6_11_4">#REF!</definedName>
    <definedName name="Excel_BuiltIn__FilterDatabase_6_11_6">#REF!</definedName>
    <definedName name="Excel_BuiltIn__FilterDatabase_6_11_7">#REF!</definedName>
    <definedName name="Excel_BuiltIn__FilterDatabase_6_11_8">#REF!</definedName>
    <definedName name="Excel_BuiltIn__FilterDatabase_6_11_9">#REF!</definedName>
    <definedName name="Excel_BuiltIn__FilterDatabase_6_18">#REF!</definedName>
    <definedName name="Excel_BuiltIn__FilterDatabase_6_18_10">#REF!</definedName>
    <definedName name="Excel_BuiltIn__FilterDatabase_6_18_2">#REF!</definedName>
    <definedName name="Excel_BuiltIn__FilterDatabase_6_18_4">#REF!</definedName>
    <definedName name="Excel_BuiltIn__FilterDatabase_6_18_6">#REF!</definedName>
    <definedName name="Excel_BuiltIn__FilterDatabase_6_18_7">#REF!</definedName>
    <definedName name="Excel_BuiltIn__FilterDatabase_6_18_8">#REF!</definedName>
    <definedName name="Excel_BuiltIn__FilterDatabase_6_18_9">#REF!</definedName>
    <definedName name="Excel_BuiltIn__FilterDatabase_6_2">#REF!</definedName>
    <definedName name="Excel_BuiltIn__FilterDatabase_6_4">NA()</definedName>
    <definedName name="Excel_BuiltIn__FilterDatabase_6_6">#REF!</definedName>
    <definedName name="Excel_BuiltIn__FilterDatabase_6_7">#REF!</definedName>
    <definedName name="Excel_BuiltIn__FilterDatabase_6_8">#REF!</definedName>
    <definedName name="Excel_BuiltIn__FilterDatabase_6_9">#REF!</definedName>
    <definedName name="Excel_BuiltIn__FilterDatabase_7">#REF!</definedName>
    <definedName name="Excel_BuiltIn__FilterDatabase_7_4">"$#REF!.$A$1:$AR$88"</definedName>
    <definedName name="Excel_BuiltIn__FilterDatabase_8">#REF!</definedName>
    <definedName name="Excel_BuiltIn__FilterDatabase_8_1">"$#REF!.$A$1:$AR$88"</definedName>
    <definedName name="Excel_BuiltIn__FilterDatabase_8_10">#REF!</definedName>
    <definedName name="Excel_BuiltIn__FilterDatabase_8_11">#REF!</definedName>
    <definedName name="Excel_BuiltIn__FilterDatabase_8_11_10">#REF!</definedName>
    <definedName name="Excel_BuiltIn__FilterDatabase_8_11_2">#REF!</definedName>
    <definedName name="Excel_BuiltIn__FilterDatabase_8_11_4">#REF!</definedName>
    <definedName name="Excel_BuiltIn__FilterDatabase_8_11_6">#REF!</definedName>
    <definedName name="Excel_BuiltIn__FilterDatabase_8_11_7">#REF!</definedName>
    <definedName name="Excel_BuiltIn__FilterDatabase_8_11_8">#REF!</definedName>
    <definedName name="Excel_BuiltIn__FilterDatabase_8_11_9">#REF!</definedName>
    <definedName name="Excel_BuiltIn__FilterDatabase_8_18">#REF!</definedName>
    <definedName name="Excel_BuiltIn__FilterDatabase_8_18_10">#REF!</definedName>
    <definedName name="Excel_BuiltIn__FilterDatabase_8_18_2">#REF!</definedName>
    <definedName name="Excel_BuiltIn__FilterDatabase_8_18_4">#REF!</definedName>
    <definedName name="Excel_BuiltIn__FilterDatabase_8_18_6">#REF!</definedName>
    <definedName name="Excel_BuiltIn__FilterDatabase_8_18_7">#REF!</definedName>
    <definedName name="Excel_BuiltIn__FilterDatabase_8_18_8">#REF!</definedName>
    <definedName name="Excel_BuiltIn__FilterDatabase_8_18_9">#REF!</definedName>
    <definedName name="Excel_BuiltIn__FilterDatabase_8_2">#REF!</definedName>
    <definedName name="Excel_BuiltIn__FilterDatabase_8_4">NA()</definedName>
    <definedName name="Excel_BuiltIn__FilterDatabase_8_6">#REF!</definedName>
    <definedName name="Excel_BuiltIn__FilterDatabase_8_7">#REF!</definedName>
    <definedName name="Excel_BuiltIn__FilterDatabase_8_8">#REF!</definedName>
    <definedName name="Excel_BuiltIn__FilterDatabase_8_9">#REF!</definedName>
    <definedName name="Excel_BuiltIn__FilterDatabase_9">#REF!</definedName>
    <definedName name="Excel_BuiltIn__FilterDatabase_9_4">"$#REF!.$A$1:$AR$88"</definedName>
    <definedName name="Excel_BuiltIn_Criteria">"$#REF!.#REF!#REF!"</definedName>
    <definedName name="Excel_BuiltIn_Criteria_3">"$#REF!.#REF!#REF!"</definedName>
    <definedName name="Excel_BuiltIn_Database">#REF!</definedName>
    <definedName name="Excel_BuiltIn_Database_0">#REF!</definedName>
    <definedName name="Excel_BuiltIn_Database_0___0">#REF!</definedName>
    <definedName name="Excel_BuiltIn_Database_1">#REF!</definedName>
    <definedName name="Excel_BuiltIn_Database_1_1">NA()</definedName>
    <definedName name="Excel_BuiltIn_Database_1_1_1">NA()</definedName>
    <definedName name="Excel_BuiltIn_Database_1_1_1_1">NA()</definedName>
    <definedName name="Excel_BuiltIn_Database_1_1_1_1_1">NA()</definedName>
    <definedName name="Excel_BuiltIn_Database_1_1_1_1_1_1">NA()</definedName>
    <definedName name="Excel_BuiltIn_Database_1_1_10">NA()</definedName>
    <definedName name="Excel_BuiltIn_Database_1_1_11">NA()</definedName>
    <definedName name="Excel_BuiltIn_Database_1_1_12">NA()</definedName>
    <definedName name="Excel_BuiltIn_Database_1_1_13">NA()</definedName>
    <definedName name="Excel_BuiltIn_Database_1_1_14">NA()</definedName>
    <definedName name="Excel_BuiltIn_Database_1_1_15">NA()</definedName>
    <definedName name="Excel_BuiltIn_Database_1_1_16">NA()</definedName>
    <definedName name="Excel_BuiltIn_Database_1_1_17">NA()</definedName>
    <definedName name="Excel_BuiltIn_Database_1_1_18">NA()</definedName>
    <definedName name="Excel_BuiltIn_Database_1_1_19">NA()</definedName>
    <definedName name="Excel_BuiltIn_Database_1_1_20">NA()</definedName>
    <definedName name="Excel_BuiltIn_Database_1_1_21">NA()</definedName>
    <definedName name="Excel_BuiltIn_Database_1_1_22">NA()</definedName>
    <definedName name="Excel_BuiltIn_Database_1_1_23">NA()</definedName>
    <definedName name="Excel_BuiltIn_Database_1_1_24">NA()</definedName>
    <definedName name="Excel_BuiltIn_Database_1_1_25">NA()</definedName>
    <definedName name="Excel_BuiltIn_Database_1_1_26">NA()</definedName>
    <definedName name="Excel_BuiltIn_Database_1_1_27">NA()</definedName>
    <definedName name="Excel_BuiltIn_Database_1_1_28">NA()</definedName>
    <definedName name="Excel_BuiltIn_Database_1_1_6">NA()</definedName>
    <definedName name="Excel_BuiltIn_Database_1_1_9">NA()</definedName>
    <definedName name="Excel_BuiltIn_Database_1_10">NA()</definedName>
    <definedName name="Excel_BuiltIn_Database_1_11">NA()</definedName>
    <definedName name="Excel_BuiltIn_Database_1_12">NA()</definedName>
    <definedName name="Excel_BuiltIn_Database_1_13">NA()</definedName>
    <definedName name="Excel_BuiltIn_Database_1_14">NA()</definedName>
    <definedName name="Excel_BuiltIn_Database_1_15">NA()</definedName>
    <definedName name="Excel_BuiltIn_Database_1_16">NA()</definedName>
    <definedName name="Excel_BuiltIn_Database_1_17">NA()</definedName>
    <definedName name="Excel_BuiltIn_Database_1_18">NA()</definedName>
    <definedName name="Excel_BuiltIn_Database_1_19">NA()</definedName>
    <definedName name="Excel_BuiltIn_Database_1_20">NA()</definedName>
    <definedName name="Excel_BuiltIn_Database_1_21">NA()</definedName>
    <definedName name="Excel_BuiltIn_Database_1_22">NA()</definedName>
    <definedName name="Excel_BuiltIn_Database_1_23">NA()</definedName>
    <definedName name="Excel_BuiltIn_Database_1_24">NA()</definedName>
    <definedName name="Excel_BuiltIn_Database_1_25">NA()</definedName>
    <definedName name="Excel_BuiltIn_Database_1_26">NA()</definedName>
    <definedName name="Excel_BuiltIn_Database_1_27">NA()</definedName>
    <definedName name="Excel_BuiltIn_Database_1_28">NA()</definedName>
    <definedName name="Excel_BuiltIn_Database_1_3">#REF!</definedName>
    <definedName name="Excel_BuiltIn_Database_1_4">#REF!</definedName>
    <definedName name="Excel_BuiltIn_Database_1_5">#REF!</definedName>
    <definedName name="Excel_BuiltIn_Database_1_6">#REF!</definedName>
    <definedName name="Excel_BuiltIn_Database_1_9">NA()</definedName>
    <definedName name="Excel_BuiltIn_Database_10">#REF!</definedName>
    <definedName name="Excel_BuiltIn_Database_11">"'file:///E:/My%20Files/My%20Office%20Files/Mayora/NR.%20RANCAEKEK/JANUARI%202012/SRT.%2001.%20LAMP%20KELENGKAPAN%20MASTER%20OUTLET_BRANCH%20NR.%20RANCAEKEK%20update%20170112.xls'#$''.$A$3:$E$270"</definedName>
    <definedName name="Excel_BuiltIn_Database_12">#REF!</definedName>
    <definedName name="Excel_BuiltIn_Database_12_5">#REF!</definedName>
    <definedName name="Excel_BuiltIn_Database_13">"'file:///E:/My%20Files/My%20Office%20Files/Mayora/NR.%20RANCAEKEK/MARET%202012/LAMP%20KELENGKAPAN%20MASTER%20OUTLET_BRANCH%20NR.%20RANCAEKEK%201.xls'#$''.$A$3:$E$276"</definedName>
    <definedName name="Excel_BuiltIn_Database_14">"'file:///E:/My%20Files/My%20Office%20Files/Mayora/NR.%20RANCAEKEK/MARET%202012/LAMP%20KELENGKAPAN%20MASTER%20OUTLET_BRANCH%20NR.%20RANCAEKEK%201.xls'#$''.$A$3:$E$276"</definedName>
    <definedName name="Excel_BuiltIn_Database_15">"'file:///E:/My%20Files/My%20Office%20Files/Mayora/NR.%20RANCAEKEK/MARET%202012/LAMP%20KELENGKAPAN%20MASTER%20OUTLET_BRANCH%20NR.%20RANCAEKEK%201.xls'#$''.$A$3:$E$276"</definedName>
    <definedName name="Excel_BuiltIn_Database_16">"'file:///E:/My%20Files/My%20Office%20Files/Mayora/NR.%20RANCAEKEK/MARET%202012/LAMP%20KELENGKAPAN%20MASTER%20OUTLET_BRANCH%20NR.%20RANCAEKEK%201.xls'#$''.$A$3:$E$276"</definedName>
    <definedName name="Excel_BuiltIn_Database_17">"'file:///E:/My%20Files/My%20Office%20Files/Mayora/NR.%20RANCAEKEK/MARET%202012/LAMP%20KELENGKAPAN%20MASTER%20OUTLET_BRANCH%20NR.%20RANCAEKEK%201.xls'#$''.$A$3:$E$276"</definedName>
    <definedName name="Excel_BuiltIn_Database_18">"'file:///E:/My%20Files/My%20Office%20Files/Mayora/NR.%20RANCAEKEK/MARET%202012/LAMP%20KELENGKAPAN%20MASTER%20OUTLET_BRANCH%20NR.%20RANCAEKEK%201.xls'#$''.$A$3:$E$276"</definedName>
    <definedName name="Excel_BuiltIn_Database_2">NA()</definedName>
    <definedName name="Excel_BuiltIn_Database_2_1">NA()</definedName>
    <definedName name="Excel_BuiltIn_Database_2_1_1">NA()</definedName>
    <definedName name="Excel_BuiltIn_Database_2_2">NA()</definedName>
    <definedName name="Excel_BuiltIn_Database_3">#REF!</definedName>
    <definedName name="Excel_BuiltIn_Database_4">#REF!</definedName>
    <definedName name="Excel_BuiltIn_Database_4_1">#REF!</definedName>
    <definedName name="Excel_BuiltIn_Database_5">#REF!</definedName>
    <definedName name="Excel_BuiltIn_Database_6">#N/A</definedName>
    <definedName name="Excel_BuiltIn_Database_7">"'file:///E:/My%20Files/My%20Office%20Files/Mayora/NR.%20RANCAEKEK/MARET%202012/LAMP%20KELENGKAPAN%20MASTER%20OUTLET_BRANCH%20NR.%20RANCAEKEK%201.xls'#$''.$A$3:$E$276"</definedName>
    <definedName name="Excel_BuiltIn_Database_8">NA()</definedName>
    <definedName name="Excel_BuiltIn_Database_8_6">#N/A</definedName>
    <definedName name="Excel_BuiltIn_Database_9">"'file:///E:/My%20Files/My%20Office%20Files/Mayora/NR.%20RANCAEKEK/MARET%202012/LAMP%20KELENGKAPAN%20MASTER%20OUTLET_BRANCH%20NR.%20RANCAEKEK%201.xls'#$''.$A$3:$E$276"</definedName>
    <definedName name="excel_builtin_FilterDatabase_15">#REF!</definedName>
    <definedName name="Excel_BuiltIn_filterdatabase_9">#REF!</definedName>
    <definedName name="Excel_BuiltIn_Print_Area">#REF!</definedName>
    <definedName name="Excel_BuiltIn_Print_Area_0">#REF!</definedName>
    <definedName name="Excel_BuiltIn_Print_Area_1">#REF!</definedName>
    <definedName name="Excel_BuiltIn_Print_Area_1_1">#REF!</definedName>
    <definedName name="Excel_BuiltIn_Print_Area_1_1_1">#REF!</definedName>
    <definedName name="Excel_BuiltIn_Print_Area_1_1_1_1">#REF!</definedName>
    <definedName name="Excel_BuiltIn_Print_Area_1_1_1_1_1">#REF!</definedName>
    <definedName name="Excel_BuiltIn_Print_Area_1_1_1_1_1_1">#REF!</definedName>
    <definedName name="Excel_BuiltIn_Print_Area_1_1_1_1_1_1_1">NA()</definedName>
    <definedName name="Excel_BuiltIn_Print_Area_1_1_1_1_1_1_1_1">NA()</definedName>
    <definedName name="Excel_BuiltIn_Print_Area_1_1_1_1_1_1_1_1_1">#REF!</definedName>
    <definedName name="Excel_BuiltIn_Print_Area_1_1_1_1_1_1_1_1_1_1">#REF!</definedName>
    <definedName name="Excel_BuiltIn_Print_Area_1_1_1_1_1_1_1_1_1_1_1">NA()</definedName>
    <definedName name="Excel_BuiltIn_Print_Area_1_1_1_1_1_1_1_1_1_1_1_1">#REF!</definedName>
    <definedName name="Excel_BuiltIn_Print_Area_1_1_1_1_1_1_1_1_1_1_1_1_1">#REF!</definedName>
    <definedName name="Excel_BuiltIn_Print_Area_1_1_1_1_1_1_1_1_1_1_1_1_1_1">#REF!</definedName>
    <definedName name="Excel_BuiltIn_Print_Area_1_1_1_1_1_1_1_1_1_1_1_1_1_1_1">#REF!</definedName>
    <definedName name="Excel_BuiltIn_Print_Area_1_1_1_1_1_1_1_1_1_1_1_1_1_1_1_1">#REF!</definedName>
    <definedName name="Excel_BuiltIn_Print_Area_1_1_1_1_1_1_1_1_1_1_1_1_1_1_1_1_1">#REF!</definedName>
    <definedName name="Excel_BuiltIn_Print_Area_1_1_1_1_1_1_1_1_1_1_1_1_1_1_1_1_1_1">#REF!</definedName>
    <definedName name="Excel_BuiltIn_Print_Area_1_1_1_1_1_1_6">NA()</definedName>
    <definedName name="Excel_BuiltIn_Print_Area_1_1_1_1_1_10">#REF!</definedName>
    <definedName name="Excel_BuiltIn_Print_Area_1_1_1_1_1_10_1">NA()</definedName>
    <definedName name="Excel_BuiltIn_Print_Area_1_1_1_1_1_11">NA()</definedName>
    <definedName name="Excel_BuiltIn_Print_Area_1_1_1_1_1_11_1">NA()</definedName>
    <definedName name="Excel_BuiltIn_Print_Area_1_1_1_1_1_12">NA()</definedName>
    <definedName name="Excel_BuiltIn_Print_Area_1_1_1_1_1_12_1">NA()</definedName>
    <definedName name="Excel_BuiltIn_Print_Area_1_1_1_1_1_13">NA()</definedName>
    <definedName name="Excel_BuiltIn_Print_Area_1_1_1_1_1_13_1">NA()</definedName>
    <definedName name="Excel_BuiltIn_Print_Area_1_1_1_1_1_14">NA()</definedName>
    <definedName name="Excel_BuiltIn_Print_Area_1_1_1_1_1_14_1">NA()</definedName>
    <definedName name="Excel_BuiltIn_Print_Area_1_1_1_1_1_15">NA()</definedName>
    <definedName name="Excel_BuiltIn_Print_Area_1_1_1_1_1_15_1">NA()</definedName>
    <definedName name="Excel_BuiltIn_Print_Area_1_1_1_1_1_16">NA()</definedName>
    <definedName name="Excel_BuiltIn_Print_Area_1_1_1_1_1_16_1">NA()</definedName>
    <definedName name="Excel_BuiltIn_Print_Area_1_1_1_1_1_17">NA()</definedName>
    <definedName name="Excel_BuiltIn_Print_Area_1_1_1_1_1_17_1">NA()</definedName>
    <definedName name="Excel_BuiltIn_Print_Area_1_1_1_1_1_18">NA()</definedName>
    <definedName name="Excel_BuiltIn_Print_Area_1_1_1_1_1_18_1">NA()</definedName>
    <definedName name="Excel_BuiltIn_Print_Area_1_1_1_1_1_19">NA()</definedName>
    <definedName name="Excel_BuiltIn_Print_Area_1_1_1_1_1_19_1">NA()</definedName>
    <definedName name="Excel_BuiltIn_Print_Area_1_1_1_1_1_20">NA()</definedName>
    <definedName name="Excel_BuiltIn_Print_Area_1_1_1_1_1_20_1">NA()</definedName>
    <definedName name="Excel_BuiltIn_Print_Area_1_1_1_1_1_21">NA()</definedName>
    <definedName name="Excel_BuiltIn_Print_Area_1_1_1_1_1_21_1">NA()</definedName>
    <definedName name="Excel_BuiltIn_Print_Area_1_1_1_1_1_22">NA()</definedName>
    <definedName name="Excel_BuiltIn_Print_Area_1_1_1_1_1_22_1">NA()</definedName>
    <definedName name="Excel_BuiltIn_Print_Area_1_1_1_1_1_23">NA()</definedName>
    <definedName name="Excel_BuiltIn_Print_Area_1_1_1_1_1_23_1">NA()</definedName>
    <definedName name="Excel_BuiltIn_Print_Area_1_1_1_1_1_24">NA()</definedName>
    <definedName name="Excel_BuiltIn_Print_Area_1_1_1_1_1_24_1">NA()</definedName>
    <definedName name="Excel_BuiltIn_Print_Area_1_1_1_1_1_25">NA()</definedName>
    <definedName name="Excel_BuiltIn_Print_Area_1_1_1_1_1_25_1">NA()</definedName>
    <definedName name="Excel_BuiltIn_Print_Area_1_1_1_1_1_26">NA()</definedName>
    <definedName name="Excel_BuiltIn_Print_Area_1_1_1_1_1_26_1">NA()</definedName>
    <definedName name="Excel_BuiltIn_Print_Area_1_1_1_1_1_27">NA()</definedName>
    <definedName name="Excel_BuiltIn_Print_Area_1_1_1_1_1_27_1">NA()</definedName>
    <definedName name="Excel_BuiltIn_Print_Area_1_1_1_1_1_28">NA()</definedName>
    <definedName name="Excel_BuiltIn_Print_Area_1_1_1_1_1_28_1">NA()</definedName>
    <definedName name="Excel_BuiltIn_Print_Area_1_1_1_1_1_9">NA()</definedName>
    <definedName name="Excel_BuiltIn_Print_Area_1_1_1_1_1_9_1">NA()</definedName>
    <definedName name="Excel_BuiltIn_Print_Area_1_1_1_1_10">#REF!</definedName>
    <definedName name="Excel_BuiltIn_Print_Area_1_1_1_1_11">NA()</definedName>
    <definedName name="Excel_BuiltIn_Print_Area_1_1_1_1_12">NA()</definedName>
    <definedName name="Excel_BuiltIn_Print_Area_1_1_1_1_13">NA()</definedName>
    <definedName name="Excel_BuiltIn_Print_Area_1_1_1_1_14">NA()</definedName>
    <definedName name="Excel_BuiltIn_Print_Area_1_1_1_1_15">NA()</definedName>
    <definedName name="Excel_BuiltIn_Print_Area_1_1_1_1_16">NA()</definedName>
    <definedName name="Excel_BuiltIn_Print_Area_1_1_1_1_17">NA()</definedName>
    <definedName name="Excel_BuiltIn_Print_Area_1_1_1_1_18">NA()</definedName>
    <definedName name="Excel_BuiltIn_Print_Area_1_1_1_1_19">NA()</definedName>
    <definedName name="Excel_BuiltIn_Print_Area_1_1_1_1_2">NA()</definedName>
    <definedName name="Excel_BuiltIn_Print_Area_1_1_1_1_20">NA()</definedName>
    <definedName name="Excel_BuiltIn_Print_Area_1_1_1_1_21">NA()</definedName>
    <definedName name="Excel_BuiltIn_Print_Area_1_1_1_1_22">NA()</definedName>
    <definedName name="Excel_BuiltIn_Print_Area_1_1_1_1_23">NA()</definedName>
    <definedName name="Excel_BuiltIn_Print_Area_1_1_1_1_24">NA()</definedName>
    <definedName name="Excel_BuiltIn_Print_Area_1_1_1_1_25">NA()</definedName>
    <definedName name="Excel_BuiltIn_Print_Area_1_1_1_1_26">NA()</definedName>
    <definedName name="Excel_BuiltIn_Print_Area_1_1_1_1_27">NA()</definedName>
    <definedName name="Excel_BuiltIn_Print_Area_1_1_1_1_28">NA()</definedName>
    <definedName name="Excel_BuiltIn_Print_Area_1_1_1_1_3">#REF!</definedName>
    <definedName name="Excel_BuiltIn_Print_Area_1_1_1_1_4">#REF!</definedName>
    <definedName name="Excel_BuiltIn_Print_Area_1_1_1_1_5">#REF!</definedName>
    <definedName name="Excel_BuiltIn_Print_Area_1_1_1_1_6">#REF!</definedName>
    <definedName name="Excel_BuiltIn_Print_Area_1_1_1_1_7">NA()</definedName>
    <definedName name="Excel_BuiltIn_Print_Area_1_1_1_1_8">NA()</definedName>
    <definedName name="Excel_BuiltIn_Print_Area_1_1_1_1_8_6">#N/A</definedName>
    <definedName name="Excel_BuiltIn_Print_Area_1_1_1_1_9">NA()</definedName>
    <definedName name="Excel_BuiltIn_Print_Area_1_1_1_10">#REF!</definedName>
    <definedName name="Excel_BuiltIn_Print_Area_1_1_1_12">"'file:///E:/My%20Files/My%20Office%20Files/Mayora/NR.%20RANCAEKEK/MARET%202012/LAMP%20KELENGKAPAN%20MASTER%20OUTLET_BRANCH%20NR.%20RANCAEKEK%201.xls'#$''.$A$2:$AG$5"</definedName>
    <definedName name="Excel_BuiltIn_Print_Area_1_1_1_13">"'file:///E:/My%20Files/My%20Office%20Files/Mayora/NR.%20RANCAEKEK/MARET%202012/LAMP%20KELENGKAPAN%20MASTER%20OUTLET_BRANCH%20NR.%20RANCAEKEK%201.xls'#$''.$A$2:$AG$5"</definedName>
    <definedName name="Excel_BuiltIn_Print_Area_1_1_1_14">"'file:///E:/My%20Files/My%20Office%20Files/Mayora/NR.%20RANCAEKEK/MARET%202012/LAMP%20KELENGKAPAN%20MASTER%20OUTLET_BRANCH%20NR.%20RANCAEKEK%201.xls'#$''.$A$2:$AG$5"</definedName>
    <definedName name="Excel_BuiltIn_Print_Area_1_1_1_15">"'file:///E:/My%20Files/My%20Office%20Files/Mayora/NR.%20RANCAEKEK/MARET%202012/LAMP%20KELENGKAPAN%20MASTER%20OUTLET_BRANCH%20NR.%20RANCAEKEK%201.xls'#$''.$A$2:$AG$5"</definedName>
    <definedName name="Excel_BuiltIn_Print_Area_1_1_1_16">"'file:///E:/My%20Files/My%20Office%20Files/Mayora/NR.%20RANCAEKEK/MARET%202012/LAMP%20KELENGKAPAN%20MASTER%20OUTLET_BRANCH%20NR.%20RANCAEKEK%201.xls'#$''.$A$2:$AG$5"</definedName>
    <definedName name="Excel_BuiltIn_Print_Area_1_1_1_17">"'file:///E:/My%20Files/My%20Office%20Files/Mayora/NR.%20RANCAEKEK/MARET%202012/LAMP%20KELENGKAPAN%20MASTER%20OUTLET_BRANCH%20NR.%20RANCAEKEK%201.xls'#$''.$A$2:$AG$5"</definedName>
    <definedName name="Excel_BuiltIn_Print_Area_1_1_1_18">"'file:///E:/My%20Files/My%20Office%20Files/Mayora/NR.%20RANCAEKEK/MARET%202012/LAMP%20KELENGKAPAN%20MASTER%20OUTLET_BRANCH%20NR.%20RANCAEKEK%201.xls'#$''.$A$2:$AG$5"</definedName>
    <definedName name="Excel_BuiltIn_Print_Area_1_1_1_2">NA()</definedName>
    <definedName name="Excel_BuiltIn_Print_Area_1_1_1_3">#REF!</definedName>
    <definedName name="Excel_BuiltIn_Print_Area_1_1_1_4">#REF!</definedName>
    <definedName name="Excel_BuiltIn_Print_Area_1_1_1_4_10">#REF!</definedName>
    <definedName name="Excel_BuiltIn_Print_Area_1_1_1_5">#REF!</definedName>
    <definedName name="Excel_BuiltIn_Print_Area_1_1_1_6">#REF!</definedName>
    <definedName name="Excel_BuiltIn_Print_Area_1_1_1_7">"'file:///E:/My%20Files/My%20Office%20Files/Mayora/NR.%20RANCAEKEK/MARET%202012/LAMP%20KELENGKAPAN%20MASTER%20OUTLET_BRANCH%20NR.%20RANCAEKEK%201.xls'#$''.$A$2:$AG$5"</definedName>
    <definedName name="Excel_BuiltIn_Print_Area_1_1_1_8">NA()</definedName>
    <definedName name="Excel_BuiltIn_Print_Area_1_1_1_8_6">#N/A</definedName>
    <definedName name="Excel_BuiltIn_Print_Area_1_1_1_9">"'file:///E:/My%20Files/My%20Office%20Files/Mayora/NR.%20RANCAEKEK/MARET%202012/LAMP%20KELENGKAPAN%20MASTER%20OUTLET_BRANCH%20NR.%20RANCAEKEK%201.xls'#$''.$A$2:$AG$5"</definedName>
    <definedName name="Excel_BuiltIn_Print_Area_1_1_10">#REF!</definedName>
    <definedName name="Excel_BuiltIn_Print_Area_1_1_12">NA()</definedName>
    <definedName name="Excel_BuiltIn_Print_Area_1_1_13">NA()</definedName>
    <definedName name="Excel_BuiltIn_Print_Area_1_1_2">NA()</definedName>
    <definedName name="Excel_BuiltIn_Print_Area_1_1_2_1">NA()</definedName>
    <definedName name="Excel_BuiltIn_Print_Area_1_1_3">#REF!</definedName>
    <definedName name="Excel_BuiltIn_Print_Area_1_1_34">NA()</definedName>
    <definedName name="Excel_BuiltIn_Print_Area_1_1_4">"$#REF!.$A$1:$U$72"</definedName>
    <definedName name="Excel_BuiltIn_Print_Area_1_1_5">#REF!</definedName>
    <definedName name="Excel_BuiltIn_Print_Area_1_1_6">#N/A</definedName>
    <definedName name="Excel_BuiltIn_Print_Area_1_1_7">NA()</definedName>
    <definedName name="Excel_BuiltIn_Print_Area_1_1_8">NA()</definedName>
    <definedName name="Excel_BuiltIn_Print_Area_1_1_8_6">#N/A</definedName>
    <definedName name="Excel_BuiltIn_Print_Area_1_1_9">NA()</definedName>
    <definedName name="Excel_BuiltIn_Print_Area_1_10">#REF!</definedName>
    <definedName name="Excel_BuiltIn_Print_Area_1_2">#REF!,#REF!</definedName>
    <definedName name="Excel_BuiltIn_Print_Area_1_2_1">NA()</definedName>
    <definedName name="Excel_BuiltIn_Print_Area_1_2_1_1">NA()</definedName>
    <definedName name="Excel_BuiltIn_Print_Area_1_2_1_1_1">NA()</definedName>
    <definedName name="Excel_BuiltIn_Print_Area_1_2_10">#REF!,#REF!</definedName>
    <definedName name="Excel_BuiltIn_Print_Area_1_2_4">#REF!,#REF!</definedName>
    <definedName name="Excel_BuiltIn_Print_Area_1_2_4_10">#REF!,#REF!</definedName>
    <definedName name="Excel_BuiltIn_Print_Area_1_3">#REF!</definedName>
    <definedName name="Excel_BuiltIn_Print_Area_1_4">#REF!</definedName>
    <definedName name="Excel_BuiltIn_Print_Area_1_4_1">#REF!</definedName>
    <definedName name="Excel_BuiltIn_Print_Area_1_5">#REF!</definedName>
    <definedName name="Excel_BuiltIn_Print_Area_1_5_1">#REF!</definedName>
    <definedName name="Excel_BuiltIn_Print_Area_1_6">#REF!</definedName>
    <definedName name="Excel_BuiltIn_Print_Area_1_7">#REF!</definedName>
    <definedName name="Excel_BuiltIn_Print_Area_1_8">NA()</definedName>
    <definedName name="Excel_BuiltIn_Print_Area_1_8_6">#N/A</definedName>
    <definedName name="Excel_BuiltIn_Print_Area_10">#REF!</definedName>
    <definedName name="Excel_BuiltIn_Print_Area_10_1">#REF!</definedName>
    <definedName name="Excel_BuiltIn_Print_Area_10_1_1">#REF!</definedName>
    <definedName name="Excel_BuiltIn_Print_Area_10_1_1_1_1">#REF!</definedName>
    <definedName name="Excel_BuiltIn_Print_Area_10_1_10">#REF!</definedName>
    <definedName name="Excel_BuiltIn_Print_Area_10_10">#REF!</definedName>
    <definedName name="Excel_BuiltIn_Print_Area_10_12">#REF!</definedName>
    <definedName name="Excel_BuiltIn_Print_Area_10_12_5">#REF!</definedName>
    <definedName name="Excel_BuiltIn_Print_Area_10_2">NA()</definedName>
    <definedName name="Excel_BuiltIn_Print_Area_10_2_1">NA()</definedName>
    <definedName name="Excel_BuiltIn_Print_Area_10_3">#REF!</definedName>
    <definedName name="Excel_BuiltIn_Print_Area_10_3_10">#REF!</definedName>
    <definedName name="Excel_BuiltIn_Print_Area_10_3_4">#REF!</definedName>
    <definedName name="Excel_BuiltIn_Print_Area_10_3_4_10">#REF!</definedName>
    <definedName name="Excel_BuiltIn_Print_Area_10_4">#REF!</definedName>
    <definedName name="Excel_BuiltIn_Print_Area_10_4_10">#REF!</definedName>
    <definedName name="Excel_BuiltIn_Print_Area_10_5">#REF!</definedName>
    <definedName name="Excel_BuiltIn_Print_Area_10_5_10">#REF!</definedName>
    <definedName name="Excel_BuiltIn_Print_Area_10_5_4">#REF!</definedName>
    <definedName name="Excel_BuiltIn_Print_Area_10_5_4_10">#REF!</definedName>
    <definedName name="Excel_BuiltIn_Print_Area_10_6">#N/A</definedName>
    <definedName name="Excel_BuiltIn_Print_Area_11">#REF!</definedName>
    <definedName name="Excel_BuiltIn_Print_Area_11_1">#REF!</definedName>
    <definedName name="Excel_BuiltIn_Print_Area_11_1_1">#REF!</definedName>
    <definedName name="Excel_BuiltIn_Print_Area_11_1_1_1">#REF!</definedName>
    <definedName name="Excel_BuiltIn_Print_Area_11_1_1_10">#REF!</definedName>
    <definedName name="Excel_BuiltIn_Print_Area_11_1_10">#REF!</definedName>
    <definedName name="Excel_BuiltIn_Print_Area_11_10">#REF!</definedName>
    <definedName name="Excel_BuiltIn_Print_Area_12">#REF!</definedName>
    <definedName name="Excel_BuiltIn_Print_Area_12_1">#REF!</definedName>
    <definedName name="Excel_BuiltIn_Print_Area_12_10">#REF!</definedName>
    <definedName name="Excel_BuiltIn_Print_Area_12_2">#REF!</definedName>
    <definedName name="Excel_BuiltIn_Print_Area_12_2_3">#REF!</definedName>
    <definedName name="Excel_BuiltIn_Print_Area_12_2_3_1">#REF!</definedName>
    <definedName name="Excel_BuiltIn_Print_Area_12_2_3_1_1">#REF!</definedName>
    <definedName name="Excel_BuiltIn_Print_Area_12_2_4">#REF!</definedName>
    <definedName name="Excel_BuiltIn_Print_Area_12_2_5">#REF!</definedName>
    <definedName name="Excel_BuiltIn_Print_Area_12_2_6">#REF!</definedName>
    <definedName name="Excel_BuiltIn_Print_Area_12_2_7">#REF!</definedName>
    <definedName name="Excel_BuiltIn_Print_Area_12_2_8">#REF!</definedName>
    <definedName name="Excel_BuiltIn_Print_Area_12_3">#REF!</definedName>
    <definedName name="Excel_BuiltIn_Print_Area_12_5">#REF!</definedName>
    <definedName name="Excel_BuiltIn_Print_Area_13">#REF!</definedName>
    <definedName name="Excel_BuiltIn_Print_Area_13_1">#REF!</definedName>
    <definedName name="Excel_BuiltIn_Print_Area_13_1_1">#REF!</definedName>
    <definedName name="Excel_BuiltIn_Print_Area_13_10">#REF!</definedName>
    <definedName name="Excel_BuiltIn_Print_Area_13_3">#REF!</definedName>
    <definedName name="Excel_BuiltIn_Print_Area_13_3_10">#REF!</definedName>
    <definedName name="Excel_BuiltIn_Print_Area_13_3_4">#REF!</definedName>
    <definedName name="Excel_BuiltIn_Print_Area_13_3_4_10">#REF!</definedName>
    <definedName name="Excel_BuiltIn_Print_Area_13_4">#REF!</definedName>
    <definedName name="Excel_BuiltIn_Print_Area_13_4_10">#REF!</definedName>
    <definedName name="Excel_BuiltIn_Print_Area_13_5">#REF!</definedName>
    <definedName name="Excel_BuiltIn_Print_Area_13_5_10">#REF!</definedName>
    <definedName name="Excel_BuiltIn_Print_Area_13_5_4">#REF!</definedName>
    <definedName name="Excel_BuiltIn_Print_Area_13_5_4_10">#REF!</definedName>
    <definedName name="Excel_BuiltIn_Print_Area_14">#REF!</definedName>
    <definedName name="Excel_BuiltIn_Print_Area_14_1">#REF!</definedName>
    <definedName name="Excel_BuiltIn_Print_Area_14_1_1">#REF!</definedName>
    <definedName name="Excel_BuiltIn_Print_Area_14_10">#REF!</definedName>
    <definedName name="Excel_BuiltIn_Print_Area_15">#REF!</definedName>
    <definedName name="Excel_BuiltIn_Print_Area_15_1">#REF!</definedName>
    <definedName name="Excel_BuiltIn_Print_Area_15_1_1">#REF!</definedName>
    <definedName name="Excel_BuiltIn_Print_Area_15_10">#REF!</definedName>
    <definedName name="Excel_BuiltIn_Print_Area_15_11">#REF!</definedName>
    <definedName name="Excel_BuiltIn_Print_Area_15_11_10">#REF!</definedName>
    <definedName name="Excel_BuiltIn_Print_Area_15_11_2">#REF!</definedName>
    <definedName name="Excel_BuiltIn_Print_Area_15_11_4">#REF!</definedName>
    <definedName name="Excel_BuiltIn_Print_Area_15_11_6">#REF!</definedName>
    <definedName name="Excel_BuiltIn_Print_Area_15_11_7">#REF!</definedName>
    <definedName name="Excel_BuiltIn_Print_Area_15_11_8">#REF!</definedName>
    <definedName name="Excel_BuiltIn_Print_Area_15_11_9">#REF!</definedName>
    <definedName name="Excel_BuiltIn_Print_Area_15_18">#REF!</definedName>
    <definedName name="Excel_BuiltIn_Print_Area_15_18_10">#REF!</definedName>
    <definedName name="Excel_BuiltIn_Print_Area_15_18_2">#REF!</definedName>
    <definedName name="Excel_BuiltIn_Print_Area_15_18_4">#REF!</definedName>
    <definedName name="Excel_BuiltIn_Print_Area_15_18_6">#REF!</definedName>
    <definedName name="Excel_BuiltIn_Print_Area_15_18_7">#REF!</definedName>
    <definedName name="Excel_BuiltIn_Print_Area_15_18_8">#REF!</definedName>
    <definedName name="Excel_BuiltIn_Print_Area_15_18_9">#REF!</definedName>
    <definedName name="Excel_BuiltIn_Print_Area_15_2">#REF!</definedName>
    <definedName name="Excel_BuiltIn_Print_Area_15_3">#REF!</definedName>
    <definedName name="Excel_BuiltIn_Print_Area_15_3_10">#REF!</definedName>
    <definedName name="Excel_BuiltIn_Print_Area_15_3_4">#REF!</definedName>
    <definedName name="Excel_BuiltIn_Print_Area_15_3_4_10">#REF!</definedName>
    <definedName name="Excel_BuiltIn_Print_Area_15_4">NA()</definedName>
    <definedName name="Excel_BuiltIn_Print_Area_15_4_10">#REF!</definedName>
    <definedName name="Excel_BuiltIn_Print_Area_15_5">#REF!</definedName>
    <definedName name="Excel_BuiltIn_Print_Area_15_5_10">#REF!</definedName>
    <definedName name="Excel_BuiltIn_Print_Area_15_5_4">#REF!</definedName>
    <definedName name="Excel_BuiltIn_Print_Area_15_5_4_10">#REF!</definedName>
    <definedName name="Excel_BuiltIn_Print_Area_15_6">#REF!</definedName>
    <definedName name="Excel_BuiltIn_Print_Area_15_7">#REF!</definedName>
    <definedName name="Excel_BuiltIn_Print_Area_15_8">#REF!</definedName>
    <definedName name="Excel_BuiltIn_Print_Area_15_9">#REF!</definedName>
    <definedName name="Excel_BuiltIn_Print_Area_16">#REF!</definedName>
    <definedName name="Excel_BuiltIn_Print_Area_16_1">#REF!</definedName>
    <definedName name="Excel_BuiltIn_Print_Area_16_1_1">#REF!</definedName>
    <definedName name="Excel_BuiltIn_Print_Area_16_1_1_1">#REF!</definedName>
    <definedName name="Excel_BuiltIn_Print_Area_16_1_1_10">#REF!</definedName>
    <definedName name="Excel_BuiltIn_Print_Area_16_1_10">#REF!</definedName>
    <definedName name="Excel_BuiltIn_Print_Area_16_10">#REF!</definedName>
    <definedName name="Excel_BuiltIn_Print_Area_17">#REF!</definedName>
    <definedName name="Excel_BuiltIn_Print_Area_17_1">#REF!</definedName>
    <definedName name="Excel_BuiltIn_Print_Area_17_1_1_1_1_1_1_1">#REF!</definedName>
    <definedName name="Excel_BuiltIn_Print_Area_17_1_10">#REF!</definedName>
    <definedName name="Excel_BuiltIn_Print_Area_17_1_2">#REF!</definedName>
    <definedName name="Excel_BuiltIn_Print_Area_17_1_4">#REF!</definedName>
    <definedName name="Excel_BuiltIn_Print_Area_17_1_6">#REF!</definedName>
    <definedName name="Excel_BuiltIn_Print_Area_17_1_7">#REF!</definedName>
    <definedName name="Excel_BuiltIn_Print_Area_17_1_8">#REF!</definedName>
    <definedName name="Excel_BuiltIn_Print_Area_17_1_9">#REF!</definedName>
    <definedName name="Excel_BuiltIn_Print_Area_17_10">#REF!</definedName>
    <definedName name="Excel_BuiltIn_Print_Area_17_11">#REF!</definedName>
    <definedName name="Excel_BuiltIn_Print_Area_17_11_10">#REF!</definedName>
    <definedName name="Excel_BuiltIn_Print_Area_17_11_2">#REF!</definedName>
    <definedName name="Excel_BuiltIn_Print_Area_17_11_4">#REF!</definedName>
    <definedName name="Excel_BuiltIn_Print_Area_17_11_6">#REF!</definedName>
    <definedName name="Excel_BuiltIn_Print_Area_17_11_7">#REF!</definedName>
    <definedName name="Excel_BuiltIn_Print_Area_17_11_8">#REF!</definedName>
    <definedName name="Excel_BuiltIn_Print_Area_17_11_9">#REF!</definedName>
    <definedName name="Excel_BuiltIn_Print_Area_17_18">#REF!</definedName>
    <definedName name="Excel_BuiltIn_Print_Area_17_18_10">#REF!</definedName>
    <definedName name="Excel_BuiltIn_Print_Area_17_18_2">#REF!</definedName>
    <definedName name="Excel_BuiltIn_Print_Area_17_18_4">#REF!</definedName>
    <definedName name="Excel_BuiltIn_Print_Area_17_18_6">#REF!</definedName>
    <definedName name="Excel_BuiltIn_Print_Area_17_18_7">#REF!</definedName>
    <definedName name="Excel_BuiltIn_Print_Area_17_18_8">#REF!</definedName>
    <definedName name="Excel_BuiltIn_Print_Area_17_18_9">#REF!</definedName>
    <definedName name="Excel_BuiltIn_Print_Area_17_2">#REF!</definedName>
    <definedName name="Excel_BuiltIn_Print_Area_17_4">NA()</definedName>
    <definedName name="Excel_BuiltIn_Print_Area_17_6">#REF!</definedName>
    <definedName name="Excel_BuiltIn_Print_Area_17_7">#REF!</definedName>
    <definedName name="Excel_BuiltIn_Print_Area_17_8">#REF!</definedName>
    <definedName name="Excel_BuiltIn_Print_Area_17_9">#REF!</definedName>
    <definedName name="Excel_BuiltIn_Print_Area_18">#REF!</definedName>
    <definedName name="Excel_BuiltIn_Print_Area_18_1">#REF!</definedName>
    <definedName name="Excel_BuiltIn_Print_Area_18_1_1">#REF!</definedName>
    <definedName name="Excel_BuiltIn_Print_Area_18_1_1_1_1_1">#REF!</definedName>
    <definedName name="Excel_BuiltIn_Print_Area_18_1_1_1_1_1_1">#REF!</definedName>
    <definedName name="Excel_BuiltIn_Print_Area_18_1_1_10">#REF!</definedName>
    <definedName name="Excel_BuiltIn_Print_Area_18_1_10">#REF!</definedName>
    <definedName name="Excel_BuiltIn_Print_Area_18_10">#REF!</definedName>
    <definedName name="Excel_BuiltIn_Print_Area_18_11">#REF!</definedName>
    <definedName name="Excel_BuiltIn_Print_Area_18_11_10">#REF!</definedName>
    <definedName name="Excel_BuiltIn_Print_Area_18_11_2">#REF!</definedName>
    <definedName name="Excel_BuiltIn_Print_Area_18_11_4">#REF!</definedName>
    <definedName name="Excel_BuiltIn_Print_Area_18_11_6">#REF!</definedName>
    <definedName name="Excel_BuiltIn_Print_Area_18_11_7">#REF!</definedName>
    <definedName name="Excel_BuiltIn_Print_Area_18_11_8">#REF!</definedName>
    <definedName name="Excel_BuiltIn_Print_Area_18_11_9">#REF!</definedName>
    <definedName name="Excel_BuiltIn_Print_Area_18_12">#REF!</definedName>
    <definedName name="Excel_BuiltIn_Print_Area_18_12_5">#REF!</definedName>
    <definedName name="Excel_BuiltIn_Print_Area_18_18">#REF!</definedName>
    <definedName name="Excel_BuiltIn_Print_Area_18_18_10">#REF!</definedName>
    <definedName name="Excel_BuiltIn_Print_Area_18_18_2">#REF!</definedName>
    <definedName name="Excel_BuiltIn_Print_Area_18_18_4">#REF!</definedName>
    <definedName name="Excel_BuiltIn_Print_Area_18_18_6">#REF!</definedName>
    <definedName name="Excel_BuiltIn_Print_Area_18_18_7">#REF!</definedName>
    <definedName name="Excel_BuiltIn_Print_Area_18_18_8">#REF!</definedName>
    <definedName name="Excel_BuiltIn_Print_Area_18_18_9">#REF!</definedName>
    <definedName name="Excel_BuiltIn_Print_Area_18_2">#REF!</definedName>
    <definedName name="Excel_BuiltIn_Print_Area_18_3">#REF!</definedName>
    <definedName name="Excel_BuiltIn_Print_Area_18_4">NA()</definedName>
    <definedName name="Excel_BuiltIn_Print_Area_18_5">#REF!</definedName>
    <definedName name="Excel_BuiltIn_Print_Area_18_6">#REF!</definedName>
    <definedName name="Excel_BuiltIn_Print_Area_18_7">#REF!</definedName>
    <definedName name="Excel_BuiltIn_Print_Area_18_8">#REF!</definedName>
    <definedName name="Excel_BuiltIn_Print_Area_18_9">#REF!</definedName>
    <definedName name="Excel_BuiltIn_Print_Area_19">#REF!</definedName>
    <definedName name="Excel_BuiltIn_Print_Area_19_1">#REF!</definedName>
    <definedName name="Excel_BuiltIn_Print_Area_19_1_1">#REF!</definedName>
    <definedName name="Excel_BuiltIn_Print_Area_19_1_1_1">#REF!</definedName>
    <definedName name="Excel_BuiltIn_Print_Area_19_1_1_10">#REF!</definedName>
    <definedName name="Excel_BuiltIn_Print_Area_19_1_10">#REF!</definedName>
    <definedName name="Excel_BuiltIn_Print_Area_19_10">#REF!</definedName>
    <definedName name="Excel_BuiltIn_Print_Area_19_11">#REF!</definedName>
    <definedName name="Excel_BuiltIn_Print_Area_19_11_10">#REF!</definedName>
    <definedName name="Excel_BuiltIn_Print_Area_19_11_2">#REF!</definedName>
    <definedName name="Excel_BuiltIn_Print_Area_19_11_4">#REF!</definedName>
    <definedName name="Excel_BuiltIn_Print_Area_19_11_6">#REF!</definedName>
    <definedName name="Excel_BuiltIn_Print_Area_19_11_7">#REF!</definedName>
    <definedName name="Excel_BuiltIn_Print_Area_19_11_8">#REF!</definedName>
    <definedName name="Excel_BuiltIn_Print_Area_19_11_9">#REF!</definedName>
    <definedName name="Excel_BuiltIn_Print_Area_19_18">#REF!</definedName>
    <definedName name="Excel_BuiltIn_Print_Area_19_18_10">#REF!</definedName>
    <definedName name="Excel_BuiltIn_Print_Area_19_18_2">#REF!</definedName>
    <definedName name="Excel_BuiltIn_Print_Area_19_18_4">#REF!</definedName>
    <definedName name="Excel_BuiltIn_Print_Area_19_18_6">#REF!</definedName>
    <definedName name="Excel_BuiltIn_Print_Area_19_18_7">#REF!</definedName>
    <definedName name="Excel_BuiltIn_Print_Area_19_18_8">#REF!</definedName>
    <definedName name="Excel_BuiltIn_Print_Area_19_18_9">#REF!</definedName>
    <definedName name="Excel_BuiltIn_Print_Area_19_2">#REF!</definedName>
    <definedName name="Excel_BuiltIn_Print_Area_19_4">NA()</definedName>
    <definedName name="Excel_BuiltIn_Print_Area_19_6">#REF!</definedName>
    <definedName name="Excel_BuiltIn_Print_Area_19_7">#REF!</definedName>
    <definedName name="Excel_BuiltIn_Print_Area_19_8">#REF!</definedName>
    <definedName name="Excel_BuiltIn_Print_Area_19_9">#REF!</definedName>
    <definedName name="Excel_BuiltIn_Print_Area_2">#REF!</definedName>
    <definedName name="Excel_BuiltIn_Print_Area_2_1">#REF!</definedName>
    <definedName name="Excel_BuiltIn_Print_Area_2_1_1">#REF!</definedName>
    <definedName name="Excel_BuiltIn_Print_Area_2_1_1_1">#REF!</definedName>
    <definedName name="Excel_BuiltIn_Print_Area_2_1_1_1_1">#REF!</definedName>
    <definedName name="Excel_BuiltIn_Print_Area_2_1_1_1_1_1">NA()</definedName>
    <definedName name="Excel_BuiltIn_Print_Area_2_1_1_1_1_1_1">NA()</definedName>
    <definedName name="Excel_BuiltIn_Print_Area_2_1_1_1_1_1_1_1">NA()</definedName>
    <definedName name="Excel_BuiltIn_Print_Area_2_1_1_1_1_10">#REF!</definedName>
    <definedName name="Excel_BuiltIn_Print_Area_2_1_1_1_10">#REF!</definedName>
    <definedName name="Excel_BuiltIn_Print_Area_2_1_1_1_11">NA()</definedName>
    <definedName name="Excel_BuiltIn_Print_Area_2_1_1_1_12">NA()</definedName>
    <definedName name="Excel_BuiltIn_Print_Area_2_1_1_1_13">NA()</definedName>
    <definedName name="Excel_BuiltIn_Print_Area_2_1_1_1_14">NA()</definedName>
    <definedName name="Excel_BuiltIn_Print_Area_2_1_1_1_15">NA()</definedName>
    <definedName name="Excel_BuiltIn_Print_Area_2_1_1_1_16">NA()</definedName>
    <definedName name="Excel_BuiltIn_Print_Area_2_1_1_1_17">NA()</definedName>
    <definedName name="Excel_BuiltIn_Print_Area_2_1_1_1_18">NA()</definedName>
    <definedName name="Excel_BuiltIn_Print_Area_2_1_1_1_19">NA()</definedName>
    <definedName name="Excel_BuiltIn_Print_Area_2_1_1_1_2">#REF!</definedName>
    <definedName name="Excel_BuiltIn_Print_Area_2_1_1_1_2_1">#REF!</definedName>
    <definedName name="Excel_BuiltIn_Print_Area_2_1_1_1_2_1_10">#REF!</definedName>
    <definedName name="Excel_BuiltIn_Print_Area_2_1_1_1_2_10">#REF!</definedName>
    <definedName name="Excel_BuiltIn_Print_Area_2_1_1_1_20">NA()</definedName>
    <definedName name="Excel_BuiltIn_Print_Area_2_1_1_1_21">NA()</definedName>
    <definedName name="Excel_BuiltIn_Print_Area_2_1_1_1_22">NA()</definedName>
    <definedName name="Excel_BuiltIn_Print_Area_2_1_1_1_23">NA()</definedName>
    <definedName name="Excel_BuiltIn_Print_Area_2_1_1_1_24">NA()</definedName>
    <definedName name="Excel_BuiltIn_Print_Area_2_1_1_1_25">NA()</definedName>
    <definedName name="Excel_BuiltIn_Print_Area_2_1_1_1_26">NA()</definedName>
    <definedName name="Excel_BuiltIn_Print_Area_2_1_1_1_27">NA()</definedName>
    <definedName name="Excel_BuiltIn_Print_Area_2_1_1_1_28">NA()</definedName>
    <definedName name="Excel_BuiltIn_Print_Area_2_1_1_1_6">NA()</definedName>
    <definedName name="Excel_BuiltIn_Print_Area_2_1_1_1_9">NA()</definedName>
    <definedName name="Excel_BuiltIn_Print_Area_2_1_1_10">#REF!</definedName>
    <definedName name="Excel_BuiltIn_Print_Area_2_1_1_11">NA()</definedName>
    <definedName name="Excel_BuiltIn_Print_Area_2_1_1_12">NA()</definedName>
    <definedName name="Excel_BuiltIn_Print_Area_2_1_1_13">NA()</definedName>
    <definedName name="Excel_BuiltIn_Print_Area_2_1_1_14">NA()</definedName>
    <definedName name="Excel_BuiltIn_Print_Area_2_1_1_15">NA()</definedName>
    <definedName name="Excel_BuiltIn_Print_Area_2_1_1_16">NA()</definedName>
    <definedName name="Excel_BuiltIn_Print_Area_2_1_1_17">NA()</definedName>
    <definedName name="Excel_BuiltIn_Print_Area_2_1_1_18">NA()</definedName>
    <definedName name="Excel_BuiltIn_Print_Area_2_1_1_19">NA()</definedName>
    <definedName name="Excel_BuiltIn_Print_Area_2_1_1_20">NA()</definedName>
    <definedName name="Excel_BuiltIn_Print_Area_2_1_1_21">NA()</definedName>
    <definedName name="Excel_BuiltIn_Print_Area_2_1_1_22">NA()</definedName>
    <definedName name="Excel_BuiltIn_Print_Area_2_1_1_23">NA()</definedName>
    <definedName name="Excel_BuiltIn_Print_Area_2_1_1_24">NA()</definedName>
    <definedName name="Excel_BuiltIn_Print_Area_2_1_1_25">NA()</definedName>
    <definedName name="Excel_BuiltIn_Print_Area_2_1_1_26">NA()</definedName>
    <definedName name="Excel_BuiltIn_Print_Area_2_1_1_27">NA()</definedName>
    <definedName name="Excel_BuiltIn_Print_Area_2_1_1_28">NA()</definedName>
    <definedName name="Excel_BuiltIn_Print_Area_2_1_1_3">#REF!</definedName>
    <definedName name="Excel_BuiltIn_Print_Area_2_1_1_4">#REF!</definedName>
    <definedName name="Excel_BuiltIn_Print_Area_2_1_1_5">#REF!</definedName>
    <definedName name="Excel_BuiltIn_Print_Area_2_1_1_6">#REF!</definedName>
    <definedName name="Excel_BuiltIn_Print_Area_2_1_1_9">NA()</definedName>
    <definedName name="Excel_BuiltIn_Print_Area_2_1_10">#REF!</definedName>
    <definedName name="Excel_BuiltIn_Print_Area_2_1_12">#REF!</definedName>
    <definedName name="Excel_BuiltIn_Print_Area_2_1_12_5">#REF!</definedName>
    <definedName name="Excel_BuiltIn_Print_Area_2_1_2">NA()</definedName>
    <definedName name="Excel_BuiltIn_Print_Area_2_1_2_1">NA()</definedName>
    <definedName name="Excel_BuiltIn_Print_Area_2_1_3">#REF!</definedName>
    <definedName name="Excel_BuiltIn_Print_Area_2_1_4">#REF!</definedName>
    <definedName name="Excel_BuiltIn_Print_Area_2_1_4_1">#REF!</definedName>
    <definedName name="Excel_BuiltIn_Print_Area_2_1_5">#REF!</definedName>
    <definedName name="Excel_BuiltIn_Print_Area_2_1_6">#N/A</definedName>
    <definedName name="Excel_BuiltIn_Print_Area_2_1_7">NA()</definedName>
    <definedName name="Excel_BuiltIn_Print_Area_2_1_8">NA()</definedName>
    <definedName name="Excel_BuiltIn_Print_Area_2_1_8_6">#N/A</definedName>
    <definedName name="Excel_BuiltIn_Print_Area_2_10">#REF!</definedName>
    <definedName name="Excel_BuiltIn_Print_Area_2_11">NA()</definedName>
    <definedName name="Excel_BuiltIn_Print_Area_2_12">NA()</definedName>
    <definedName name="Excel_BuiltIn_Print_Area_2_13">NA()</definedName>
    <definedName name="Excel_BuiltIn_Print_Area_2_14">NA()</definedName>
    <definedName name="Excel_BuiltIn_Print_Area_2_15">NA()</definedName>
    <definedName name="Excel_BuiltIn_Print_Area_2_16">NA()</definedName>
    <definedName name="Excel_BuiltIn_Print_Area_2_17">NA()</definedName>
    <definedName name="Excel_BuiltIn_Print_Area_2_18">NA()</definedName>
    <definedName name="Excel_BuiltIn_Print_Area_2_19">NA()</definedName>
    <definedName name="Excel_BuiltIn_Print_Area_2_2">NA()</definedName>
    <definedName name="Excel_BuiltIn_Print_Area_2_20">NA()</definedName>
    <definedName name="Excel_BuiltIn_Print_Area_2_21">NA()</definedName>
    <definedName name="Excel_BuiltIn_Print_Area_2_22">NA()</definedName>
    <definedName name="Excel_BuiltIn_Print_Area_2_23">NA()</definedName>
    <definedName name="Excel_BuiltIn_Print_Area_2_24">NA()</definedName>
    <definedName name="Excel_BuiltIn_Print_Area_2_25">NA()</definedName>
    <definedName name="Excel_BuiltIn_Print_Area_2_26">NA()</definedName>
    <definedName name="Excel_BuiltIn_Print_Area_2_27">NA()</definedName>
    <definedName name="Excel_BuiltIn_Print_Area_2_28">NA()</definedName>
    <definedName name="Excel_BuiltIn_Print_Area_2_3">#REF!</definedName>
    <definedName name="Excel_BuiltIn_Print_Area_2_4">#REF!</definedName>
    <definedName name="Excel_BuiltIn_Print_Area_2_5">#REF!</definedName>
    <definedName name="Excel_BuiltIn_Print_Area_2_6">#REF!</definedName>
    <definedName name="Excel_BuiltIn_Print_Area_2_7">NA()</definedName>
    <definedName name="Excel_BuiltIn_Print_Area_2_8">NA()</definedName>
    <definedName name="Excel_BuiltIn_Print_Area_2_8_6">#N/A</definedName>
    <definedName name="Excel_BuiltIn_Print_Area_2_9">NA()</definedName>
    <definedName name="Excel_BuiltIn_Print_Area_20">#REF!</definedName>
    <definedName name="Excel_BuiltIn_Print_Area_20_1">"$'18'.$#REF!$#REF!:$#REF!$#REF!"</definedName>
    <definedName name="Excel_BuiltIn_Print_Area_20_1_1">#REF!</definedName>
    <definedName name="Excel_BuiltIn_Print_Area_20_1_1_1">#REF!</definedName>
    <definedName name="Excel_BuiltIn_Print_Area_20_10">#REF!</definedName>
    <definedName name="Excel_BuiltIn_Print_Area_20_11">#REF!</definedName>
    <definedName name="Excel_BuiltIn_Print_Area_20_11_10">#REF!</definedName>
    <definedName name="Excel_BuiltIn_Print_Area_20_11_2">#REF!</definedName>
    <definedName name="Excel_BuiltIn_Print_Area_20_11_4">#REF!</definedName>
    <definedName name="Excel_BuiltIn_Print_Area_20_11_6">#REF!</definedName>
    <definedName name="Excel_BuiltIn_Print_Area_20_11_7">#REF!</definedName>
    <definedName name="Excel_BuiltIn_Print_Area_20_11_8">#REF!</definedName>
    <definedName name="Excel_BuiltIn_Print_Area_20_11_9">#REF!</definedName>
    <definedName name="Excel_BuiltIn_Print_Area_20_18">#REF!</definedName>
    <definedName name="Excel_BuiltIn_Print_Area_20_18_10">#REF!</definedName>
    <definedName name="Excel_BuiltIn_Print_Area_20_18_2">#REF!</definedName>
    <definedName name="Excel_BuiltIn_Print_Area_20_18_4">#REF!</definedName>
    <definedName name="Excel_BuiltIn_Print_Area_20_18_6">#REF!</definedName>
    <definedName name="Excel_BuiltIn_Print_Area_20_18_7">#REF!</definedName>
    <definedName name="Excel_BuiltIn_Print_Area_20_18_8">#REF!</definedName>
    <definedName name="Excel_BuiltIn_Print_Area_20_18_9">#REF!</definedName>
    <definedName name="Excel_BuiltIn_Print_Area_20_2">#REF!</definedName>
    <definedName name="Excel_BuiltIn_Print_Area_20_4">NA()</definedName>
    <definedName name="Excel_BuiltIn_Print_Area_20_6">#REF!</definedName>
    <definedName name="Excel_BuiltIn_Print_Area_20_7">#REF!</definedName>
    <definedName name="Excel_BuiltIn_Print_Area_20_8">#REF!</definedName>
    <definedName name="Excel_BuiltIn_Print_Area_20_9">#REF!</definedName>
    <definedName name="Excel_BuiltIn_Print_Area_21">#REF!</definedName>
    <definedName name="Excel_BuiltIn_Print_Area_21_1">"$'19'.$#REF!$#REF!:$#REF!$#REF!"</definedName>
    <definedName name="Excel_BuiltIn_Print_Area_21_1_1">#REF!</definedName>
    <definedName name="Excel_BuiltIn_Print_Area_21_1_1_1">#REF!</definedName>
    <definedName name="Excel_BuiltIn_Print_Area_21_10">#REF!</definedName>
    <definedName name="Excel_BuiltIn_Print_Area_21_11">#REF!</definedName>
    <definedName name="Excel_BuiltIn_Print_Area_21_11_10">#REF!</definedName>
    <definedName name="Excel_BuiltIn_Print_Area_21_11_2">#REF!</definedName>
    <definedName name="Excel_BuiltIn_Print_Area_21_11_4">#REF!</definedName>
    <definedName name="Excel_BuiltIn_Print_Area_21_11_6">#REF!</definedName>
    <definedName name="Excel_BuiltIn_Print_Area_21_11_7">#REF!</definedName>
    <definedName name="Excel_BuiltIn_Print_Area_21_11_8">#REF!</definedName>
    <definedName name="Excel_BuiltIn_Print_Area_21_11_9">#REF!</definedName>
    <definedName name="Excel_BuiltIn_Print_Area_21_18">#REF!</definedName>
    <definedName name="Excel_BuiltIn_Print_Area_21_18_10">#REF!</definedName>
    <definedName name="Excel_BuiltIn_Print_Area_21_18_2">#REF!</definedName>
    <definedName name="Excel_BuiltIn_Print_Area_21_18_4">#REF!</definedName>
    <definedName name="Excel_BuiltIn_Print_Area_21_18_6">#REF!</definedName>
    <definedName name="Excel_BuiltIn_Print_Area_21_18_7">#REF!</definedName>
    <definedName name="Excel_BuiltIn_Print_Area_21_18_8">#REF!</definedName>
    <definedName name="Excel_BuiltIn_Print_Area_21_18_9">#REF!</definedName>
    <definedName name="Excel_BuiltIn_Print_Area_21_2">#REF!</definedName>
    <definedName name="Excel_BuiltIn_Print_Area_21_4">NA()</definedName>
    <definedName name="Excel_BuiltIn_Print_Area_21_6">#REF!</definedName>
    <definedName name="Excel_BuiltIn_Print_Area_21_7">#REF!</definedName>
    <definedName name="Excel_BuiltIn_Print_Area_21_8">#REF!</definedName>
    <definedName name="Excel_BuiltIn_Print_Area_21_9">#REF!</definedName>
    <definedName name="Excel_BuiltIn_Print_Area_22">#REF!</definedName>
    <definedName name="Excel_BuiltIn_Print_Area_22_1">NA()</definedName>
    <definedName name="Excel_BuiltIn_Print_Area_22_1_1_1">#REF!</definedName>
    <definedName name="Excel_BuiltIn_Print_Area_22_1_1_1_1">#REF!</definedName>
    <definedName name="Excel_BuiltIn_Print_Area_22_10">#REF!</definedName>
    <definedName name="Excel_BuiltIn_Print_Area_22_11">#REF!</definedName>
    <definedName name="Excel_BuiltIn_Print_Area_22_11_10">#REF!</definedName>
    <definedName name="Excel_BuiltIn_Print_Area_22_11_2">#REF!</definedName>
    <definedName name="Excel_BuiltIn_Print_Area_22_11_4">#REF!</definedName>
    <definedName name="Excel_BuiltIn_Print_Area_22_11_6">#REF!</definedName>
    <definedName name="Excel_BuiltIn_Print_Area_22_11_7">#REF!</definedName>
    <definedName name="Excel_BuiltIn_Print_Area_22_11_8">#REF!</definedName>
    <definedName name="Excel_BuiltIn_Print_Area_22_11_9">#REF!</definedName>
    <definedName name="Excel_BuiltIn_Print_Area_22_12">#REF!</definedName>
    <definedName name="Excel_BuiltIn_Print_Area_22_12_5">#REF!</definedName>
    <definedName name="Excel_BuiltIn_Print_Area_22_18">#REF!</definedName>
    <definedName name="Excel_BuiltIn_Print_Area_22_18_10">#REF!</definedName>
    <definedName name="Excel_BuiltIn_Print_Area_22_18_2">#REF!</definedName>
    <definedName name="Excel_BuiltIn_Print_Area_22_18_4">#REF!</definedName>
    <definedName name="Excel_BuiltIn_Print_Area_22_18_6">#REF!</definedName>
    <definedName name="Excel_BuiltIn_Print_Area_22_18_7">#REF!</definedName>
    <definedName name="Excel_BuiltIn_Print_Area_22_18_8">#REF!</definedName>
    <definedName name="Excel_BuiltIn_Print_Area_22_18_9">#REF!</definedName>
    <definedName name="Excel_BuiltIn_Print_Area_22_2">#REF!</definedName>
    <definedName name="Excel_BuiltIn_Print_Area_22_3">#REF!</definedName>
    <definedName name="Excel_BuiltIn_Print_Area_22_4">NA()</definedName>
    <definedName name="Excel_BuiltIn_Print_Area_22_5">#REF!</definedName>
    <definedName name="Excel_BuiltIn_Print_Area_22_6">#REF!</definedName>
    <definedName name="Excel_BuiltIn_Print_Area_22_7">#REF!</definedName>
    <definedName name="Excel_BuiltIn_Print_Area_22_8">#REF!</definedName>
    <definedName name="Excel_BuiltIn_Print_Area_22_9">#REF!</definedName>
    <definedName name="Excel_BuiltIn_Print_Area_23">#REF!</definedName>
    <definedName name="Excel_BuiltIn_Print_Area_23_1">NA()</definedName>
    <definedName name="Excel_BuiltIn_Print_Area_23_1_1_1_1">#REF!</definedName>
    <definedName name="Excel_BuiltIn_Print_Area_23_1_1_1_1_1">#REF!</definedName>
    <definedName name="Excel_BuiltIn_Print_Area_23_1_1_1_1_1_1">#REF!</definedName>
    <definedName name="Excel_BuiltIn_Print_Area_23_12">#REF!</definedName>
    <definedName name="Excel_BuiltIn_Print_Area_23_12_5">#REF!</definedName>
    <definedName name="Excel_BuiltIn_Print_Area_23_2">#REF!</definedName>
    <definedName name="Excel_BuiltIn_Print_Area_23_3">#REF!</definedName>
    <definedName name="Excel_BuiltIn_Print_Area_23_4">#REF!</definedName>
    <definedName name="Excel_BuiltIn_Print_Area_23_5">#REF!</definedName>
    <definedName name="Excel_BuiltIn_Print_Area_23_6">#N/A</definedName>
    <definedName name="Excel_BuiltIn_Print_Area_24">#REF!</definedName>
    <definedName name="Excel_BuiltIn_Print_Area_24_1">NA()</definedName>
    <definedName name="Excel_BuiltIn_Print_Area_24_1_1">#REF!</definedName>
    <definedName name="Excel_BuiltIn_Print_Area_24_12">#REF!</definedName>
    <definedName name="Excel_BuiltIn_Print_Area_24_12_5">#REF!</definedName>
    <definedName name="Excel_BuiltIn_Print_Area_24_2">#REF!</definedName>
    <definedName name="Excel_BuiltIn_Print_Area_24_3">#REF!</definedName>
    <definedName name="Excel_BuiltIn_Print_Area_24_4">#REF!</definedName>
    <definedName name="Excel_BuiltIn_Print_Area_24_5">#REF!</definedName>
    <definedName name="Excel_BuiltIn_Print_Area_24_6">#N/A</definedName>
    <definedName name="Excel_BuiltIn_Print_Area_25">NA()</definedName>
    <definedName name="Excel_BuiltIn_Print_Area_25_1_1_1_1_1">#REF!</definedName>
    <definedName name="Excel_BuiltIn_Print_Area_25_1_1_1_1_1_1">#REF!</definedName>
    <definedName name="Excel_BuiltIn_Print_Area_26">#REF!</definedName>
    <definedName name="Excel_BuiltIn_Print_Area_26_1">NA()</definedName>
    <definedName name="Excel_BuiltIn_Print_Area_26_1_1">#REF!</definedName>
    <definedName name="Excel_BuiltIn_Print_Area_26_12">#REF!</definedName>
    <definedName name="Excel_BuiltIn_Print_Area_26_12_5">#REF!</definedName>
    <definedName name="Excel_BuiltIn_Print_Area_26_2">#REF!</definedName>
    <definedName name="Excel_BuiltIn_Print_Area_26_3">#REF!</definedName>
    <definedName name="Excel_BuiltIn_Print_Area_26_4">#REF!</definedName>
    <definedName name="Excel_BuiltIn_Print_Area_26_5">#REF!</definedName>
    <definedName name="Excel_BuiltIn_Print_Area_26_6">#N/A</definedName>
    <definedName name="Excel_BuiltIn_Print_Area_27">NA()</definedName>
    <definedName name="Excel_BuiltIn_Print_Area_27_1">"$'25'.$#REF!$#REF!:$#REF!$#REF!"</definedName>
    <definedName name="Excel_BuiltIn_Print_Area_27_1_1">#REF!</definedName>
    <definedName name="Excel_BuiltIn_Print_Area_27_1_1_1">#REF!</definedName>
    <definedName name="Excel_BuiltIn_Print_Area_28">NA()</definedName>
    <definedName name="Excel_BuiltIn_Print_Area_28_1">"$'26'.$#REF!$#REF!:$#REF!$#REF!"</definedName>
    <definedName name="Excel_BuiltIn_Print_Area_29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3_1_1_1">#REF!</definedName>
    <definedName name="Excel_BuiltIn_Print_Area_3_1_1_1_1">"$#REF!.$#REF!$#REF!:$#REF!$#REF!"</definedName>
    <definedName name="Excel_BuiltIn_Print_Area_3_1_1_1_10">#REF!</definedName>
    <definedName name="Excel_BuiltIn_Print_Area_3_1_1_10">#REF!</definedName>
    <definedName name="Excel_BuiltIn_Print_Area_3_1_10">#REF!</definedName>
    <definedName name="Excel_BuiltIn_Print_Area_3_1_4">#REF!</definedName>
    <definedName name="Excel_BuiltIn_Print_Area_3_1_4_10">#REF!</definedName>
    <definedName name="Excel_BuiltIn_Print_Area_3_10">#REF!</definedName>
    <definedName name="Excel_BuiltIn_Print_Area_3_11">NA()</definedName>
    <definedName name="Excel_BuiltIn_Print_Area_3_12">NA()</definedName>
    <definedName name="Excel_BuiltIn_Print_Area_3_13">NA()</definedName>
    <definedName name="Excel_BuiltIn_Print_Area_3_14">NA()</definedName>
    <definedName name="Excel_BuiltIn_Print_Area_3_15">NA()</definedName>
    <definedName name="Excel_BuiltIn_Print_Area_3_16">NA()</definedName>
    <definedName name="Excel_BuiltIn_Print_Area_3_17">NA()</definedName>
    <definedName name="Excel_BuiltIn_Print_Area_3_18">NA()</definedName>
    <definedName name="Excel_BuiltIn_Print_Area_3_19">NA()</definedName>
    <definedName name="Excel_BuiltIn_Print_Area_3_2">#REF!</definedName>
    <definedName name="Excel_BuiltIn_Print_Area_3_2_10">#REF!</definedName>
    <definedName name="Excel_BuiltIn_Print_Area_3_2_4">#REF!</definedName>
    <definedName name="Excel_BuiltIn_Print_Area_3_2_4_10">#REF!</definedName>
    <definedName name="Excel_BuiltIn_Print_Area_3_20">NA()</definedName>
    <definedName name="Excel_BuiltIn_Print_Area_3_21">NA()</definedName>
    <definedName name="Excel_BuiltIn_Print_Area_3_22">NA()</definedName>
    <definedName name="Excel_BuiltIn_Print_Area_3_23">NA()</definedName>
    <definedName name="Excel_BuiltIn_Print_Area_3_24">NA()</definedName>
    <definedName name="Excel_BuiltIn_Print_Area_3_25">NA()</definedName>
    <definedName name="Excel_BuiltIn_Print_Area_3_26">NA()</definedName>
    <definedName name="Excel_BuiltIn_Print_Area_3_27">NA()</definedName>
    <definedName name="Excel_BuiltIn_Print_Area_3_28">NA()</definedName>
    <definedName name="Excel_BuiltIn_Print_Area_3_3">#REF!</definedName>
    <definedName name="Excel_BuiltIn_Print_Area_3_4">#REF!</definedName>
    <definedName name="Excel_BuiltIn_Print_Area_3_5">#REF!</definedName>
    <definedName name="Excel_BuiltIn_Print_Area_3_6">#REF!</definedName>
    <definedName name="Excel_BuiltIn_Print_Area_3_7">NA()</definedName>
    <definedName name="Excel_BuiltIn_Print_Area_3_8">NA()</definedName>
    <definedName name="Excel_BuiltIn_Print_Area_3_8_6">#N/A</definedName>
    <definedName name="Excel_BuiltIn_Print_Area_3_9">NA()</definedName>
    <definedName name="Excel_BuiltIn_Print_Area_30_1">"$'28'.$#REF!$#REF!:$#REF!$#REF!"</definedName>
    <definedName name="Excel_BuiltIn_Print_Area_31_1">#REF!</definedName>
    <definedName name="Excel_BuiltIn_Print_Area_32_1">NA()</definedName>
    <definedName name="Excel_BuiltIn_Print_Area_33_1">#REF!</definedName>
    <definedName name="Excel_BuiltIn_Print_Area_33_1_1">#REF!</definedName>
    <definedName name="Excel_BuiltIn_Print_Area_33_1_1_1">#REF!</definedName>
    <definedName name="Excel_BuiltIn_Print_Area_34">#REF!</definedName>
    <definedName name="Excel_BuiltIn_Print_Area_34_1_1">#REF!</definedName>
    <definedName name="Excel_BuiltIn_Print_Area_36_1">#REF!</definedName>
    <definedName name="Excel_BuiltIn_Print_Area_36_1_1">#REF!</definedName>
    <definedName name="Excel_BuiltIn_Print_Area_37">#REF!</definedName>
    <definedName name="Excel_BuiltIn_Print_Area_37_1">#REF!</definedName>
    <definedName name="Excel_BuiltIn_Print_Area_37_1_1">#REF!</definedName>
    <definedName name="Excel_BuiltIn_Print_Area_38">#REF!</definedName>
    <definedName name="Excel_BuiltIn_Print_Area_38_1">#REF!</definedName>
    <definedName name="Excel_BuiltIn_Print_Area_39_1">#REF!</definedName>
    <definedName name="Excel_BuiltIn_Print_Area_4">#REF!</definedName>
    <definedName name="Excel_BuiltIn_Print_Area_4_1">#REF!</definedName>
    <definedName name="Excel_BuiltIn_Print_Area_4_1_1">#REF!</definedName>
    <definedName name="Excel_BuiltIn_Print_Area_4_1_1_1">#REF!</definedName>
    <definedName name="Excel_BuiltIn_Print_Area_4_1_1_1_1">"$#REF!.$B$1:$P$286"</definedName>
    <definedName name="Excel_BuiltIn_Print_Area_4_1_1_1_1_1">NA()</definedName>
    <definedName name="Excel_BuiltIn_Print_Area_4_1_1_1_1_1_1">NA()</definedName>
    <definedName name="Excel_BuiltIn_Print_Area_4_1_1_1_10">#REF!</definedName>
    <definedName name="Excel_BuiltIn_Print_Area_4_1_1_1_11">NA()</definedName>
    <definedName name="Excel_BuiltIn_Print_Area_4_1_1_1_12">NA()</definedName>
    <definedName name="Excel_BuiltIn_Print_Area_4_1_1_1_13">NA()</definedName>
    <definedName name="Excel_BuiltIn_Print_Area_4_1_1_1_14">NA()</definedName>
    <definedName name="Excel_BuiltIn_Print_Area_4_1_1_1_15">NA()</definedName>
    <definedName name="Excel_BuiltIn_Print_Area_4_1_1_1_16">NA()</definedName>
    <definedName name="Excel_BuiltIn_Print_Area_4_1_1_1_17">NA()</definedName>
    <definedName name="Excel_BuiltIn_Print_Area_4_1_1_1_18">NA()</definedName>
    <definedName name="Excel_BuiltIn_Print_Area_4_1_1_1_19">NA()</definedName>
    <definedName name="Excel_BuiltIn_Print_Area_4_1_1_1_20">NA()</definedName>
    <definedName name="Excel_BuiltIn_Print_Area_4_1_1_1_21">NA()</definedName>
    <definedName name="Excel_BuiltIn_Print_Area_4_1_1_1_22">NA()</definedName>
    <definedName name="Excel_BuiltIn_Print_Area_4_1_1_1_23">NA()</definedName>
    <definedName name="Excel_BuiltIn_Print_Area_4_1_1_1_24">NA()</definedName>
    <definedName name="Excel_BuiltIn_Print_Area_4_1_1_1_25">NA()</definedName>
    <definedName name="Excel_BuiltIn_Print_Area_4_1_1_1_26">NA()</definedName>
    <definedName name="Excel_BuiltIn_Print_Area_4_1_1_1_27">NA()</definedName>
    <definedName name="Excel_BuiltIn_Print_Area_4_1_1_1_28">NA()</definedName>
    <definedName name="Excel_BuiltIn_Print_Area_4_1_1_1_6">NA()</definedName>
    <definedName name="Excel_BuiltIn_Print_Area_4_1_1_1_9">NA()</definedName>
    <definedName name="Excel_BuiltIn_Print_Area_4_1_1_10">#REF!</definedName>
    <definedName name="Excel_BuiltIn_Print_Area_4_1_1_11">NA()</definedName>
    <definedName name="Excel_BuiltIn_Print_Area_4_1_1_12">NA()</definedName>
    <definedName name="Excel_BuiltIn_Print_Area_4_1_1_13">NA()</definedName>
    <definedName name="Excel_BuiltIn_Print_Area_4_1_1_14">NA()</definedName>
    <definedName name="Excel_BuiltIn_Print_Area_4_1_1_15">NA()</definedName>
    <definedName name="Excel_BuiltIn_Print_Area_4_1_1_16">NA()</definedName>
    <definedName name="Excel_BuiltIn_Print_Area_4_1_1_17">NA()</definedName>
    <definedName name="Excel_BuiltIn_Print_Area_4_1_1_18">NA()</definedName>
    <definedName name="Excel_BuiltIn_Print_Area_4_1_1_19">NA()</definedName>
    <definedName name="Excel_BuiltIn_Print_Area_4_1_1_20">NA()</definedName>
    <definedName name="Excel_BuiltIn_Print_Area_4_1_1_21">NA()</definedName>
    <definedName name="Excel_BuiltIn_Print_Area_4_1_1_22">NA()</definedName>
    <definedName name="Excel_BuiltIn_Print_Area_4_1_1_23">NA()</definedName>
    <definedName name="Excel_BuiltIn_Print_Area_4_1_1_24">NA()</definedName>
    <definedName name="Excel_BuiltIn_Print_Area_4_1_1_25">NA()</definedName>
    <definedName name="Excel_BuiltIn_Print_Area_4_1_1_26">NA()</definedName>
    <definedName name="Excel_BuiltIn_Print_Area_4_1_1_27">NA()</definedName>
    <definedName name="Excel_BuiltIn_Print_Area_4_1_1_28">NA()</definedName>
    <definedName name="Excel_BuiltIn_Print_Area_4_1_1_3">#REF!</definedName>
    <definedName name="Excel_BuiltIn_Print_Area_4_1_1_4">#REF!</definedName>
    <definedName name="Excel_BuiltIn_Print_Area_4_1_1_5">#REF!</definedName>
    <definedName name="Excel_BuiltIn_Print_Area_4_1_1_6">#REF!</definedName>
    <definedName name="Excel_BuiltIn_Print_Area_4_1_1_9">NA()</definedName>
    <definedName name="Excel_BuiltIn_Print_Area_4_1_10">#REF!</definedName>
    <definedName name="Excel_BuiltIn_Print_Area_4_1_12">#REF!</definedName>
    <definedName name="Excel_BuiltIn_Print_Area_4_1_12_5">#REF!</definedName>
    <definedName name="Excel_BuiltIn_Print_Area_4_1_2">NA()</definedName>
    <definedName name="Excel_BuiltIn_Print_Area_4_1_2_1">NA()</definedName>
    <definedName name="Excel_BuiltIn_Print_Area_4_1_3">#REF!</definedName>
    <definedName name="Excel_BuiltIn_Print_Area_4_1_4">#REF!</definedName>
    <definedName name="Excel_BuiltIn_Print_Area_4_1_4_1">#REF!</definedName>
    <definedName name="Excel_BuiltIn_Print_Area_4_1_4_10">#REF!</definedName>
    <definedName name="Excel_BuiltIn_Print_Area_4_1_5">#REF!</definedName>
    <definedName name="Excel_BuiltIn_Print_Area_4_1_6">#N/A</definedName>
    <definedName name="Excel_BuiltIn_Print_Area_4_1_7">NA()</definedName>
    <definedName name="Excel_BuiltIn_Print_Area_4_1_8">NA()</definedName>
    <definedName name="Excel_BuiltIn_Print_Area_4_1_8_6">#N/A</definedName>
    <definedName name="Excel_BuiltIn_Print_Area_4_10">#REF!</definedName>
    <definedName name="Excel_BuiltIn_Print_Area_4_11">#REF!</definedName>
    <definedName name="Excel_BuiltIn_Print_Area_4_11_10">#REF!</definedName>
    <definedName name="Excel_BuiltIn_Print_Area_4_11_2">#REF!</definedName>
    <definedName name="Excel_BuiltIn_Print_Area_4_11_4">#REF!</definedName>
    <definedName name="Excel_BuiltIn_Print_Area_4_11_6">#REF!</definedName>
    <definedName name="Excel_BuiltIn_Print_Area_4_11_7">#REF!</definedName>
    <definedName name="Excel_BuiltIn_Print_Area_4_11_8">#REF!</definedName>
    <definedName name="Excel_BuiltIn_Print_Area_4_11_9">#REF!</definedName>
    <definedName name="Excel_BuiltIn_Print_Area_4_18">#REF!</definedName>
    <definedName name="Excel_BuiltIn_Print_Area_4_18_10">#REF!</definedName>
    <definedName name="Excel_BuiltIn_Print_Area_4_18_2">#REF!</definedName>
    <definedName name="Excel_BuiltIn_Print_Area_4_18_4">#REF!</definedName>
    <definedName name="Excel_BuiltIn_Print_Area_4_18_6">#REF!</definedName>
    <definedName name="Excel_BuiltIn_Print_Area_4_18_7">#REF!</definedName>
    <definedName name="Excel_BuiltIn_Print_Area_4_18_8">#REF!</definedName>
    <definedName name="Excel_BuiltIn_Print_Area_4_18_9">#REF!</definedName>
    <definedName name="Excel_BuiltIn_Print_Area_4_2">#REF!</definedName>
    <definedName name="Excel_BuiltIn_Print_Area_4_3">#REF!</definedName>
    <definedName name="Excel_BuiltIn_Print_Area_4_3_10">#REF!</definedName>
    <definedName name="Excel_BuiltIn_Print_Area_4_3_4">#REF!</definedName>
    <definedName name="Excel_BuiltIn_Print_Area_4_3_4_10">#REF!</definedName>
    <definedName name="Excel_BuiltIn_Print_Area_4_4">NA()</definedName>
    <definedName name="Excel_BuiltIn_Print_Area_4_4_10">#REF!</definedName>
    <definedName name="Excel_BuiltIn_Print_Area_4_5">#REF!</definedName>
    <definedName name="Excel_BuiltIn_Print_Area_4_5_10">#REF!</definedName>
    <definedName name="Excel_BuiltIn_Print_Area_4_5_4">#REF!</definedName>
    <definedName name="Excel_BuiltIn_Print_Area_4_5_4_10">#REF!</definedName>
    <definedName name="Excel_BuiltIn_Print_Area_4_6">#REF!</definedName>
    <definedName name="Excel_BuiltIn_Print_Area_4_7">#REF!</definedName>
    <definedName name="Excel_BuiltIn_Print_Area_4_8">#REF!</definedName>
    <definedName name="Excel_BuiltIn_Print_Area_4_9">#REF!</definedName>
    <definedName name="Excel_BuiltIn_Print_Area_41">#REF!</definedName>
    <definedName name="Excel_BuiltIn_Print_Area_41_1">#REF!</definedName>
    <definedName name="Excel_BuiltIn_Print_Area_41_1_1">#REF!</definedName>
    <definedName name="Excel_BuiltIn_Print_Area_41_1_1_1">#REF!</definedName>
    <definedName name="Excel_BuiltIn_Print_Area_41_1_1_1_1">#REF!</definedName>
    <definedName name="Excel_BuiltIn_Print_Area_42_1">#REF!</definedName>
    <definedName name="Excel_BuiltIn_Print_Area_45">#REF!</definedName>
    <definedName name="Excel_BuiltIn_Print_Area_45_1_1_1">#REF!</definedName>
    <definedName name="Excel_BuiltIn_Print_Area_45_1_1_1_1">#REF!</definedName>
    <definedName name="Excel_BuiltIn_Print_Area_46_1_1_1_1">#REF!</definedName>
    <definedName name="Excel_BuiltIn_Print_Area_48_1">"$'REKAP BATAL PER ITEM '.$#REF!$#REF!:$#REF!$#REF!"</definedName>
    <definedName name="Excel_BuiltIn_Print_Area_5">#REF!</definedName>
    <definedName name="Excel_BuiltIn_Print_Area_5_1">#REF!</definedName>
    <definedName name="Excel_BuiltIn_Print_Area_5_1_1">#REF!</definedName>
    <definedName name="Excel_BuiltIn_Print_Area_5_1_1_1">#REF!</definedName>
    <definedName name="Excel_BuiltIn_Print_Area_5_1_1_1_10">#REF!</definedName>
    <definedName name="Excel_BuiltIn_Print_Area_5_1_1_10">#REF!</definedName>
    <definedName name="Excel_BuiltIn_Print_Area_5_1_10">#REF!</definedName>
    <definedName name="Excel_BuiltIn_Print_Area_5_1_4">#REF!</definedName>
    <definedName name="Excel_BuiltIn_Print_Area_5_1_4_10">#REF!</definedName>
    <definedName name="Excel_BuiltIn_Print_Area_5_10">#REF!</definedName>
    <definedName name="Excel_BuiltIn_Print_Area_5_11">#REF!</definedName>
    <definedName name="Excel_BuiltIn_Print_Area_5_11_10">#REF!</definedName>
    <definedName name="Excel_BuiltIn_Print_Area_5_11_2">#REF!</definedName>
    <definedName name="Excel_BuiltIn_Print_Area_5_11_4">#REF!</definedName>
    <definedName name="Excel_BuiltIn_Print_Area_5_11_6">#REF!</definedName>
    <definedName name="Excel_BuiltIn_Print_Area_5_11_7">#REF!</definedName>
    <definedName name="Excel_BuiltIn_Print_Area_5_11_8">#REF!</definedName>
    <definedName name="Excel_BuiltIn_Print_Area_5_11_9">#REF!</definedName>
    <definedName name="Excel_BuiltIn_Print_Area_5_15">#REF!</definedName>
    <definedName name="Excel_BuiltIn_Print_Area_5_17">#REF!</definedName>
    <definedName name="Excel_BuiltIn_Print_Area_5_18">#REF!</definedName>
    <definedName name="Excel_BuiltIn_Print_Area_5_18_10">#REF!</definedName>
    <definedName name="Excel_BuiltIn_Print_Area_5_18_2">#REF!</definedName>
    <definedName name="Excel_BuiltIn_Print_Area_5_18_4">#REF!</definedName>
    <definedName name="Excel_BuiltIn_Print_Area_5_18_6">#REF!</definedName>
    <definedName name="Excel_BuiltIn_Print_Area_5_18_7">#REF!</definedName>
    <definedName name="Excel_BuiltIn_Print_Area_5_18_8">#REF!</definedName>
    <definedName name="Excel_BuiltIn_Print_Area_5_18_9">#REF!</definedName>
    <definedName name="Excel_BuiltIn_Print_Area_5_19">#REF!</definedName>
    <definedName name="Excel_BuiltIn_Print_Area_5_2">#REF!</definedName>
    <definedName name="Excel_BuiltIn_Print_Area_5_2_10">#REF!</definedName>
    <definedName name="Excel_BuiltIn_Print_Area_5_2_4">#REF!</definedName>
    <definedName name="Excel_BuiltIn_Print_Area_5_2_4_10">#REF!</definedName>
    <definedName name="Excel_BuiltIn_Print_Area_5_22">#REF!</definedName>
    <definedName name="Excel_BuiltIn_Print_Area_5_26">#REF!</definedName>
    <definedName name="Excel_BuiltIn_Print_Area_5_4">NA()</definedName>
    <definedName name="Excel_BuiltIn_Print_Area_5_6">#REF!</definedName>
    <definedName name="Excel_BuiltIn_Print_Area_5_7">#REF!</definedName>
    <definedName name="Excel_BuiltIn_Print_Area_5_8">#REF!</definedName>
    <definedName name="Excel_BuiltIn_Print_Area_5_9">#REF!</definedName>
    <definedName name="Excel_BuiltIn_Print_Area_52_1">"$'R EFEK KEND'.$#REF!$#REF!:$#REF!$#REF!"</definedName>
    <definedName name="Excel_BuiltIn_Print_Area_55">#REF!</definedName>
    <definedName name="Excel_BuiltIn_Print_Area_56_1">"$'R MPO GARUT'.$#REF!$#REF!:$#REF!$#REF!"</definedName>
    <definedName name="Excel_BuiltIn_Print_Area_57">#REF!</definedName>
    <definedName name="Excel_BuiltIn_Print_Area_58">#REF!</definedName>
    <definedName name="Excel_BuiltIn_Print_Area_58_1_1">#REF!</definedName>
    <definedName name="Excel_BuiltIn_Print_Area_6">#REF!</definedName>
    <definedName name="Excel_BuiltIn_Print_Area_6_1">#REF!</definedName>
    <definedName name="Excel_BuiltIn_Print_Area_6_1_1">#REF!</definedName>
    <definedName name="Excel_BuiltIn_Print_Area_6_1_1_1">#REF!</definedName>
    <definedName name="Excel_BuiltIn_Print_Area_6_1_1_1_10">#REF!</definedName>
    <definedName name="Excel_BuiltIn_Print_Area_6_1_1_10">#REF!</definedName>
    <definedName name="Excel_BuiltIn_Print_Area_6_1_10">#REF!</definedName>
    <definedName name="Excel_BuiltIn_Print_Area_6_1_2">#REF!</definedName>
    <definedName name="Excel_BuiltIn_Print_Area_6_1_34">NA()</definedName>
    <definedName name="Excel_BuiltIn_Print_Area_6_1_4">#REF!</definedName>
    <definedName name="Excel_BuiltIn_Print_Area_6_1_4_10">#REF!</definedName>
    <definedName name="Excel_BuiltIn_Print_Area_6_1_6">#REF!</definedName>
    <definedName name="Excel_BuiltIn_Print_Area_6_1_7">#REF!</definedName>
    <definedName name="Excel_BuiltIn_Print_Area_6_1_8">#REF!</definedName>
    <definedName name="Excel_BuiltIn_Print_Area_6_1_9">#REF!</definedName>
    <definedName name="Excel_BuiltIn_Print_Area_6_10">#REF!</definedName>
    <definedName name="Excel_BuiltIn_Print_Area_6_11">#REF!</definedName>
    <definedName name="Excel_BuiltIn_Print_Area_6_11_10">#REF!</definedName>
    <definedName name="Excel_BuiltIn_Print_Area_6_11_2">#REF!</definedName>
    <definedName name="Excel_BuiltIn_Print_Area_6_11_4">#REF!</definedName>
    <definedName name="Excel_BuiltIn_Print_Area_6_11_6">#REF!</definedName>
    <definedName name="Excel_BuiltIn_Print_Area_6_11_7">#REF!</definedName>
    <definedName name="Excel_BuiltIn_Print_Area_6_11_8">#REF!</definedName>
    <definedName name="Excel_BuiltIn_Print_Area_6_11_9">#REF!</definedName>
    <definedName name="Excel_BuiltIn_Print_Area_6_18">#REF!</definedName>
    <definedName name="Excel_BuiltIn_Print_Area_6_18_10">#REF!</definedName>
    <definedName name="Excel_BuiltIn_Print_Area_6_18_2">#REF!</definedName>
    <definedName name="Excel_BuiltIn_Print_Area_6_18_4">#REF!</definedName>
    <definedName name="Excel_BuiltIn_Print_Area_6_18_6">#REF!</definedName>
    <definedName name="Excel_BuiltIn_Print_Area_6_18_7">#REF!</definedName>
    <definedName name="Excel_BuiltIn_Print_Area_6_18_8">#REF!</definedName>
    <definedName name="Excel_BuiltIn_Print_Area_6_18_9">#REF!</definedName>
    <definedName name="Excel_BuiltIn_Print_Area_6_2">NA()</definedName>
    <definedName name="Excel_BuiltIn_Print_Area_6_2_1">NA()</definedName>
    <definedName name="Excel_BuiltIn_Print_Area_6_3">#REF!</definedName>
    <definedName name="Excel_BuiltIn_Print_Area_6_3_10">#REF!</definedName>
    <definedName name="Excel_BuiltIn_Print_Area_6_3_4">#REF!</definedName>
    <definedName name="Excel_BuiltIn_Print_Area_6_3_4_10">#REF!</definedName>
    <definedName name="Excel_BuiltIn_Print_Area_6_4">NA()</definedName>
    <definedName name="Excel_BuiltIn_Print_Area_6_4_10">#REF!</definedName>
    <definedName name="Excel_BuiltIn_Print_Area_6_5">#REF!</definedName>
    <definedName name="Excel_BuiltIn_Print_Area_6_5_10">#REF!</definedName>
    <definedName name="Excel_BuiltIn_Print_Area_6_5_4">#REF!</definedName>
    <definedName name="Excel_BuiltIn_Print_Area_6_5_4_10">#REF!</definedName>
    <definedName name="Excel_BuiltIn_Print_Area_6_6">#REF!</definedName>
    <definedName name="Excel_BuiltIn_Print_Area_6_7">#REF!</definedName>
    <definedName name="Excel_BuiltIn_Print_Area_6_8">#REF!</definedName>
    <definedName name="Excel_BuiltIn_Print_Area_7">#REF!</definedName>
    <definedName name="Excel_BuiltIn_Print_Area_7_1">#REF!</definedName>
    <definedName name="Excel_BuiltIn_Print_Area_7_1_1">NA()</definedName>
    <definedName name="Excel_BuiltIn_Print_Area_7_1_10">#REF!</definedName>
    <definedName name="Excel_BuiltIn_Print_Area_7_10">NA()</definedName>
    <definedName name="Excel_BuiltIn_Print_Area_7_11">NA()</definedName>
    <definedName name="Excel_BuiltIn_Print_Area_7_12">NA()</definedName>
    <definedName name="Excel_BuiltIn_Print_Area_7_13">NA()</definedName>
    <definedName name="Excel_BuiltIn_Print_Area_7_14">NA()</definedName>
    <definedName name="Excel_BuiltIn_Print_Area_7_15">NA()</definedName>
    <definedName name="Excel_BuiltIn_Print_Area_7_16">NA()</definedName>
    <definedName name="Excel_BuiltIn_Print_Area_7_17">NA()</definedName>
    <definedName name="Excel_BuiltIn_Print_Area_7_18">NA()</definedName>
    <definedName name="Excel_BuiltIn_Print_Area_7_19">NA()</definedName>
    <definedName name="Excel_BuiltIn_Print_Area_7_2">NA()</definedName>
    <definedName name="Excel_BuiltIn_Print_Area_7_2_1">NA()</definedName>
    <definedName name="Excel_BuiltIn_Print_Area_7_20">NA()</definedName>
    <definedName name="Excel_BuiltIn_Print_Area_7_21">NA()</definedName>
    <definedName name="Excel_BuiltIn_Print_Area_7_22">NA()</definedName>
    <definedName name="Excel_BuiltIn_Print_Area_7_23">NA()</definedName>
    <definedName name="Excel_BuiltIn_Print_Area_7_24">NA()</definedName>
    <definedName name="Excel_BuiltIn_Print_Area_7_25">NA()</definedName>
    <definedName name="Excel_BuiltIn_Print_Area_7_26">NA()</definedName>
    <definedName name="Excel_BuiltIn_Print_Area_7_27">NA()</definedName>
    <definedName name="Excel_BuiltIn_Print_Area_7_28">NA()</definedName>
    <definedName name="Excel_BuiltIn_Print_Area_7_3">#REF!</definedName>
    <definedName name="Excel_BuiltIn_Print_Area_7_4">#REF!</definedName>
    <definedName name="Excel_BuiltIn_Print_Area_7_5">#REF!</definedName>
    <definedName name="Excel_BuiltIn_Print_Area_7_6">NA()</definedName>
    <definedName name="Excel_BuiltIn_Print_Area_7_7">NA()</definedName>
    <definedName name="Excel_BuiltIn_Print_Area_7_8">NA()</definedName>
    <definedName name="Excel_BuiltIn_Print_Area_7_8_6">#N/A</definedName>
    <definedName name="Excel_BuiltIn_Print_Area_7_9">NA()</definedName>
    <definedName name="Excel_BuiltIn_Print_Area_8">#REF!</definedName>
    <definedName name="Excel_BuiltIn_Print_Area_8_1">#REF!</definedName>
    <definedName name="Excel_BuiltIn_Print_Area_8_1_1">"$#REF!.$B$1:$I$58"</definedName>
    <definedName name="Excel_BuiltIn_Print_Area_8_1_10">#REF!</definedName>
    <definedName name="Excel_BuiltIn_Print_Area_8_1_2">#REF!</definedName>
    <definedName name="Excel_BuiltIn_Print_Area_8_1_4">#REF!</definedName>
    <definedName name="Excel_BuiltIn_Print_Area_8_1_6">#REF!</definedName>
    <definedName name="Excel_BuiltIn_Print_Area_8_1_7">#REF!</definedName>
    <definedName name="Excel_BuiltIn_Print_Area_8_1_8">#REF!</definedName>
    <definedName name="Excel_BuiltIn_Print_Area_8_1_9">#REF!</definedName>
    <definedName name="Excel_BuiltIn_Print_Area_8_10">#REF!</definedName>
    <definedName name="Excel_BuiltIn_Print_Area_8_11">#REF!</definedName>
    <definedName name="Excel_BuiltIn_Print_Area_8_11_10">#REF!</definedName>
    <definedName name="Excel_BuiltIn_Print_Area_8_11_2">#REF!</definedName>
    <definedName name="Excel_BuiltIn_Print_Area_8_11_4">#REF!</definedName>
    <definedName name="Excel_BuiltIn_Print_Area_8_11_6">#REF!</definedName>
    <definedName name="Excel_BuiltIn_Print_Area_8_11_7">#REF!</definedName>
    <definedName name="Excel_BuiltIn_Print_Area_8_11_8">#REF!</definedName>
    <definedName name="Excel_BuiltIn_Print_Area_8_11_9">#REF!</definedName>
    <definedName name="Excel_BuiltIn_Print_Area_8_18">#REF!</definedName>
    <definedName name="Excel_BuiltIn_Print_Area_8_18_10">#REF!</definedName>
    <definedName name="Excel_BuiltIn_Print_Area_8_18_2">#REF!</definedName>
    <definedName name="Excel_BuiltIn_Print_Area_8_18_4">#REF!</definedName>
    <definedName name="Excel_BuiltIn_Print_Area_8_18_6">#REF!</definedName>
    <definedName name="Excel_BuiltIn_Print_Area_8_18_7">#REF!</definedName>
    <definedName name="Excel_BuiltIn_Print_Area_8_18_8">#REF!</definedName>
    <definedName name="Excel_BuiltIn_Print_Area_8_18_9">#REF!</definedName>
    <definedName name="Excel_BuiltIn_Print_Area_8_2">NA()</definedName>
    <definedName name="Excel_BuiltIn_Print_Area_8_3">#REF!</definedName>
    <definedName name="Excel_BuiltIn_Print_Area_8_3_10">#REF!</definedName>
    <definedName name="Excel_BuiltIn_Print_Area_8_3_4">#REF!</definedName>
    <definedName name="Excel_BuiltIn_Print_Area_8_3_4_10">#REF!</definedName>
    <definedName name="Excel_BuiltIn_Print_Area_8_4">#REF!</definedName>
    <definedName name="Excel_BuiltIn_Print_Area_8_4_10">#REF!</definedName>
    <definedName name="Excel_BuiltIn_Print_Area_8_5">#REF!</definedName>
    <definedName name="Excel_BuiltIn_Print_Area_8_5_10">#REF!</definedName>
    <definedName name="Excel_BuiltIn_Print_Area_8_5_4">#REF!</definedName>
    <definedName name="Excel_BuiltIn_Print_Area_8_5_4_10">#REF!</definedName>
    <definedName name="Excel_BuiltIn_Print_Area_8_6">#N/A</definedName>
    <definedName name="Excel_BuiltIn_Print_Area_8_7">#REF!</definedName>
    <definedName name="Excel_BuiltIn_Print_Area_8_8">#REF!</definedName>
    <definedName name="Excel_BuiltIn_Print_Area_9">#REF!</definedName>
    <definedName name="Excel_BuiltIn_Print_Area_9_1">#REF!</definedName>
    <definedName name="Excel_BuiltIn_Print_Area_9_1_1">#REF!</definedName>
    <definedName name="Excel_BuiltIn_Print_Area_9_1_10">#REF!</definedName>
    <definedName name="Excel_BuiltIn_Print_Area_9_1_5">#REF!</definedName>
    <definedName name="Excel_BuiltIn_Print_Area_9_10">NA()</definedName>
    <definedName name="Excel_BuiltIn_Print_Area_9_11">NA()</definedName>
    <definedName name="Excel_BuiltIn_Print_Area_9_12">NA()</definedName>
    <definedName name="Excel_BuiltIn_Print_Area_9_13">NA()</definedName>
    <definedName name="Excel_BuiltIn_Print_Area_9_14">NA()</definedName>
    <definedName name="Excel_BuiltIn_Print_Area_9_15">NA()</definedName>
    <definedName name="Excel_BuiltIn_Print_Area_9_16">NA()</definedName>
    <definedName name="Excel_BuiltIn_Print_Area_9_17">NA()</definedName>
    <definedName name="Excel_BuiltIn_Print_Area_9_18">NA()</definedName>
    <definedName name="Excel_BuiltIn_Print_Area_9_19">NA()</definedName>
    <definedName name="Excel_BuiltIn_Print_Area_9_2">NA()</definedName>
    <definedName name="Excel_BuiltIn_Print_Area_9_20">NA()</definedName>
    <definedName name="Excel_BuiltIn_Print_Area_9_21">NA()</definedName>
    <definedName name="Excel_BuiltIn_Print_Area_9_22">NA()</definedName>
    <definedName name="Excel_BuiltIn_Print_Area_9_23">NA()</definedName>
    <definedName name="Excel_BuiltIn_Print_Area_9_24">NA()</definedName>
    <definedName name="Excel_BuiltIn_Print_Area_9_25">NA()</definedName>
    <definedName name="Excel_BuiltIn_Print_Area_9_26">NA()</definedName>
    <definedName name="Excel_BuiltIn_Print_Area_9_27">NA()</definedName>
    <definedName name="Excel_BuiltIn_Print_Area_9_28">NA()</definedName>
    <definedName name="Excel_BuiltIn_Print_Area_9_4">#REF!</definedName>
    <definedName name="Excel_BuiltIn_Print_Area_9_6">#REF!</definedName>
    <definedName name="Excel_BuiltIn_Print_Area_9_7">NA()</definedName>
    <definedName name="Excel_BuiltIn_Print_Area_9_8">NA()</definedName>
    <definedName name="Excel_BuiltIn_Print_Area_9_8_6">#N/A</definedName>
    <definedName name="Excel_BuiltIn_Print_Area_9_9">NA()</definedName>
    <definedName name="Excel_BuiltIn_Print_Titles">#REF!</definedName>
    <definedName name="Excel_BuiltIn_Print_Titles_1">#REF!</definedName>
    <definedName name="Excel_BuiltIn_Print_Titles_1_1">#REF!</definedName>
    <definedName name="Excel_BuiltIn_Print_Titles_1_1_1">#REF!</definedName>
    <definedName name="Excel_BuiltIn_Print_Titles_1_1_4">"$#REF!.$A$1:$H$5"</definedName>
    <definedName name="Excel_BuiltIn_Print_Titles_1_2">#REF!</definedName>
    <definedName name="Excel_BuiltIn_Print_Titles_1_2_10">#REF!</definedName>
    <definedName name="Excel_BuiltIn_Print_Titles_10">#REF!</definedName>
    <definedName name="Excel_BuiltIn_Print_Titles_11">#REF!</definedName>
    <definedName name="Excel_BuiltIn_Print_Titles_12">#REF!</definedName>
    <definedName name="Excel_BuiltIn_Print_Titles_12_4">"$#REF!.#REF!#REF!:#REF!#REF!"</definedName>
    <definedName name="Excel_BuiltIn_Print_Titles_12_5">#REF!</definedName>
    <definedName name="Excel_BuiltIn_Print_Titles_12_6">#REF!</definedName>
    <definedName name="Excel_BuiltIn_Print_Titles_12_7">#REF!</definedName>
    <definedName name="Excel_BuiltIn_Print_Titles_14_1">#REF!</definedName>
    <definedName name="Excel_BuiltIn_Print_Titles_15">#REF!</definedName>
    <definedName name="Excel_BuiltIn_Print_Titles_16">#REF!</definedName>
    <definedName name="Excel_BuiltIn_Print_Titles_17">#REF!</definedName>
    <definedName name="Excel_BuiltIn_Print_Titles_19">#REF!</definedName>
    <definedName name="Excel_BuiltIn_Print_Titles_2">#REF!</definedName>
    <definedName name="Excel_BuiltIn_Print_Titles_2_1">#REF!</definedName>
    <definedName name="Excel_BuiltIn_Print_Titles_2_1_10">#REF!</definedName>
    <definedName name="Excel_BuiltIn_Print_Titles_2_10">#REF!</definedName>
    <definedName name="Excel_BuiltIn_Print_Titles_20">#REF!</definedName>
    <definedName name="Excel_BuiltIn_Print_Titles_22">#REF!</definedName>
    <definedName name="Excel_BuiltIn_Print_Titles_24">#REF!</definedName>
    <definedName name="Excel_BuiltIn_Print_Titles_26">#REF!</definedName>
    <definedName name="Excel_BuiltIn_Print_Titles_3">#REF!</definedName>
    <definedName name="Excel_BuiltIn_Print_Titles_3_1">#REF!</definedName>
    <definedName name="Excel_BuiltIn_Print_Titles_3_1_1">#REF!</definedName>
    <definedName name="Excel_BuiltIn_Print_Titles_3_1_1_10">#REF!</definedName>
    <definedName name="Excel_BuiltIn_Print_Titles_3_1_10">#REF!</definedName>
    <definedName name="Excel_BuiltIn_Print_Titles_3_10">#REF!</definedName>
    <definedName name="Excel_BuiltIn_Print_Titles_3_16">#REF!</definedName>
    <definedName name="Excel_BuiltIn_Print_Titles_3_16_10">#REF!</definedName>
    <definedName name="Excel_BuiltIn_Print_Titles_4">#REF!</definedName>
    <definedName name="Excel_BuiltIn_Print_Titles_5">#REF!</definedName>
    <definedName name="Excel_BuiltIn_Print_Titles_6">#REF!</definedName>
    <definedName name="Excel_BuiltIn_Print_Titles_8">#REF!</definedName>
    <definedName name="Excel_BuiltIn_Print_Titles_9">#REF!</definedName>
    <definedName name="ExchangeRate">#REF!</definedName>
    <definedName name="ExchangeRates">#REF!</definedName>
    <definedName name="Existing__Agustus">#REF!</definedName>
    <definedName name="Exiting_Cold_Storage">"#N/A"</definedName>
    <definedName name="Exiting_Hypers">"#N/A"</definedName>
    <definedName name="Exiting_SS">"#N/A"</definedName>
    <definedName name="Exiting_Supermarkets">"#N/A"</definedName>
    <definedName name="exittax">#REF!</definedName>
    <definedName name="exittax_3">"$#REF!.#REF!#REF!"</definedName>
    <definedName name="exittaxtotal">"'file:///C:/Documents%20and%20Settings/PC_KOBSBY_003/Local%20Settings/Temporary%20Internet%20Files/Content.IE5/WZ67UD2L/DATA/BSC%202011/SHARED/Clients/I-L/KEBD/Quarter%202002/Q4-2002-c.xls'#$GeneralInfo.$T$76"</definedName>
    <definedName name="exittaxtotal_3">"'file:///C:/Documents%20and%20Settings/PC_KOBSBY_003/Local%20Settings/Temporary%20Internet%20Files/Content.IE5/WZ67UD2L/DATA/BSC%202011/SHARED/Clients/I-L/KEBD/Quarter%202002/Q4-2002-c.xls'#$GeneralInfo.$T$76"</definedName>
    <definedName name="EXP" hidden="1">#REF!</definedName>
    <definedName name="Export_CorporateBrand">"#N/A"</definedName>
    <definedName name="Export_CorporteBrand1">"#N/A"</definedName>
    <definedName name="EXPORT_DB">#REF!</definedName>
    <definedName name="EXPORT_HEADER">#REF!</definedName>
    <definedName name="EXPORT_MA">#REF!</definedName>
    <definedName name="EXPORT_RANGE">#REF!</definedName>
    <definedName name="EXPUNIT">#REF!</definedName>
    <definedName name="EXPVALUE">#REF!</definedName>
    <definedName name="ExRate">#REF!</definedName>
    <definedName name="Extra_Pay">#REF!</definedName>
    <definedName name="_xlnm.Extract">#REF!</definedName>
    <definedName name="Extract_MI">#REF!</definedName>
    <definedName name="ExYTDAv">NA()</definedName>
    <definedName name="ExYTDAv_3">NA()</definedName>
    <definedName name="f" hidden="1">#REF!</definedName>
    <definedName name="f_6">#REF!</definedName>
    <definedName name="F02_S2.10080">"$#REF!.#REF!#REF!"</definedName>
    <definedName name="F02_S2.10080_3">"$#REF!.#REF!#REF!"</definedName>
    <definedName name="F02_S2.10190">"$#REF!.#REF!#REF!"</definedName>
    <definedName name="F02_S2.10190_3">"$#REF!.#REF!#REF!"</definedName>
    <definedName name="F02_S2.10200">"$#REF!.#REF!#REF!"</definedName>
    <definedName name="F02_S2.10200_3">"$#REF!.#REF!#REF!"</definedName>
    <definedName name="F02_S2.10270">"$#REF!.#REF!#REF!"</definedName>
    <definedName name="F02_S2.10270_3">"$#REF!.#REF!#REF!"</definedName>
    <definedName name="F02_S2.10350">"$#REF!.#REF!#REF!"</definedName>
    <definedName name="F02_S2.10350_3">"$#REF!.#REF!#REF!"</definedName>
    <definedName name="F02_S2.10360">"$#REF!.#REF!#REF!"</definedName>
    <definedName name="F02_S2.10360_3">"$#REF!.#REF!#REF!"</definedName>
    <definedName name="F1F1">#REF!</definedName>
    <definedName name="F2F2">#REF!</definedName>
    <definedName name="F3F3">#REF!</definedName>
    <definedName name="F3F4">#REF!</definedName>
    <definedName name="F4F4">#REF!</definedName>
    <definedName name="F5F5">#REF!</definedName>
    <definedName name="F6F6">#REF!</definedName>
    <definedName name="f99h1">#REF!</definedName>
    <definedName name="FACTOR">#REF!</definedName>
    <definedName name="FACTORS">#REF!</definedName>
    <definedName name="Factory_Location">#REF!</definedName>
    <definedName name="FACTSHEET">#REF!</definedName>
    <definedName name="FACTSHEET2">#REF!</definedName>
    <definedName name="FACTSHEET3">#REF!</definedName>
    <definedName name="FAD3AUP">#REF!</definedName>
    <definedName name="FAKTUR">#REF!</definedName>
    <definedName name="faridz">#REF!</definedName>
    <definedName name="fas" localSheetId="6" hidden="1">OFFSET([0]!Data.Top.Left,1,0)</definedName>
    <definedName name="fas" hidden="1">OFFSET(#REF!,1,0)</definedName>
    <definedName name="FC" localSheetId="6" hidden="1">#REF!</definedName>
    <definedName name="FC" hidden="1">#REF!</definedName>
    <definedName name="fcastPeriod">"$#REF!.#REF!#REF!"</definedName>
    <definedName name="fcastPeriod_3">"$#REF!.#REF!#REF!"</definedName>
    <definedName name="FCode" hidden="1">#REF!</definedName>
    <definedName name="Fcode_mtr" hidden="1">#REF!</definedName>
    <definedName name="FCR">#REF!</definedName>
    <definedName name="Fcst_vs_Bud">"#N/A"</definedName>
    <definedName name="FCT_GT">#REF!</definedName>
    <definedName name="fdfsfs">"#N/A"</definedName>
    <definedName name="fdhzcb">"$#REF!.#REF!#REF!"</definedName>
    <definedName name="fdhzcb_3">"$#REF!.#REF!#REF!"</definedName>
    <definedName name="fds">"#N/A"</definedName>
    <definedName name="FDS_10">#REF!</definedName>
    <definedName name="FDS_11">#REF!</definedName>
    <definedName name="FDS_12">#REF!</definedName>
    <definedName name="FDS_6">#REF!</definedName>
    <definedName name="FDS_7">#REF!</definedName>
    <definedName name="FDS_8">#REF!</definedName>
    <definedName name="FDS_9">#REF!</definedName>
    <definedName name="fdsd" localSheetId="4">F_INCOME,F_BALANCE,f_free_cash_flow,f_ratios,f_valuation</definedName>
    <definedName name="fdsd" localSheetId="6">F_INCOME,F_BALANCE,f_free_cash_flow,f_ratios,f_valuation</definedName>
    <definedName name="fdsd">F_INCOME,F_BALANCE,f_free_cash_flow,f_ratios,f_valuation</definedName>
    <definedName name="fdsfsd" localSheetId="6" hidden="1">#REF!</definedName>
    <definedName name="fdsfsd" hidden="1">#REF!</definedName>
    <definedName name="fdsfsfg" localSheetId="6" hidden="1">{"'Sheet1'!$L$16"}</definedName>
    <definedName name="fdsfsfg" hidden="1">{"'Sheet1'!$L$16"}</definedName>
    <definedName name="fdsgdfgdfg" localSheetId="6" hidden="1">{#N/A,#N/A,TRUE,"BT M200 da 10x20"}</definedName>
    <definedName name="fdsgdfgdfg" hidden="1">{#N/A,#N/A,TRUE,"BT M200 da 10x20"}</definedName>
    <definedName name="feb">#REF!</definedName>
    <definedName name="Feb_10">#REF!</definedName>
    <definedName name="Februari">#REF!</definedName>
    <definedName name="Februari_10">#REF!</definedName>
    <definedName name="february">#REF!</definedName>
    <definedName name="february_10">#REF!</definedName>
    <definedName name="february_6">"$#REF!.$B$6:$N$16"</definedName>
    <definedName name="february_8">#REF!</definedName>
    <definedName name="FebSum">#REF!</definedName>
    <definedName name="fefehusagdfgosdekdh" localSheetId="6" hidden="1">{#N/A,#N/A,TRUE,"BT M200 da 10x20"}</definedName>
    <definedName name="fefehusagdfgosdekdh" hidden="1">{#N/A,#N/A,TRUE,"BT M200 da 10x20"}</definedName>
    <definedName name="FEI">#REF!</definedName>
    <definedName name="FEMALE">#REF!</definedName>
    <definedName name="fewgfds">#REF!</definedName>
    <definedName name="FEWRACFSDCA" hidden="1">#REF!</definedName>
    <definedName name="fey">#REF!</definedName>
    <definedName name="ff">#REF!</definedName>
    <definedName name="ff_1">#REF!</definedName>
    <definedName name="ff_1_1">NA()</definedName>
    <definedName name="ff_1_1_1">NA()</definedName>
    <definedName name="ff_1_1_1_1">NA()</definedName>
    <definedName name="ff_1_1_1_1_1">NA()</definedName>
    <definedName name="ff_1_10">NA()</definedName>
    <definedName name="ff_1_12">NA()</definedName>
    <definedName name="ff_1_13">NA()</definedName>
    <definedName name="ff_1_2">NA()</definedName>
    <definedName name="ff_1_2_1">NA()</definedName>
    <definedName name="ff_1_3">#REF!</definedName>
    <definedName name="ff_1_34">NA()</definedName>
    <definedName name="ff_1_4">#REF!</definedName>
    <definedName name="ff_1_5">#REF!</definedName>
    <definedName name="ff_1_6">#N/A</definedName>
    <definedName name="ff_1_7">NA()</definedName>
    <definedName name="ff_1_8">NA()</definedName>
    <definedName name="ff_1_8_6">#N/A</definedName>
    <definedName name="ff_1_9">NA()</definedName>
    <definedName name="ff_10">NA()</definedName>
    <definedName name="ff_12">NA()</definedName>
    <definedName name="ff_13">NA()</definedName>
    <definedName name="ff_2">NA()</definedName>
    <definedName name="ff_2_1">NA()</definedName>
    <definedName name="FF_3">"$#REF!.#REF!#REF!"</definedName>
    <definedName name="ff_34">NA()</definedName>
    <definedName name="ff_4">#REF!</definedName>
    <definedName name="ff_5">#REF!</definedName>
    <definedName name="ff_6">#N/A</definedName>
    <definedName name="ff_7">NA()</definedName>
    <definedName name="ff_8">NA()</definedName>
    <definedName name="ff_8_6">#N/A</definedName>
    <definedName name="ff_9">NA()</definedName>
    <definedName name="FFAPPCOLNAME1_1">"#N/A"</definedName>
    <definedName name="FFAPPCOLNAME2_1">"#N/A"</definedName>
    <definedName name="FFAPPCOLNAME3_1">"#N/A"</definedName>
    <definedName name="FFAPPCOLNAME4_1">"#N/A"</definedName>
    <definedName name="FFAPPCOLNAME5_1">"#N/A"</definedName>
    <definedName name="FFAPPCOLNAME6_1">"#N/A"</definedName>
    <definedName name="FFAPPCOLNAME7_1">"#N/A"</definedName>
    <definedName name="FFAPPCOLNAME8_1">"#N/A"</definedName>
    <definedName name="FFESUMM">#REF!</definedName>
    <definedName name="fff">#REF!</definedName>
    <definedName name="ffff" localSheetId="6" hidden="1">{"'Sheet1'!$L$16"}</definedName>
    <definedName name="ffff" hidden="1">{"'Sheet1'!$L$16"}</definedName>
    <definedName name="ffgf" hidden="1">#REF!</definedName>
    <definedName name="FFSEGMENT1_1">"#N/A"</definedName>
    <definedName name="FFSEGMENT2_1">"#N/A"</definedName>
    <definedName name="FFSEGMENT3_1">"#N/A"</definedName>
    <definedName name="FFSEGMENT4_1">"#N/A"</definedName>
    <definedName name="FFSEGMENT5_1">"#N/A"</definedName>
    <definedName name="FFSEGMENT6_1">"#N/A"</definedName>
    <definedName name="FFSEGMENT7_1">"#N/A"</definedName>
    <definedName name="FFSEGMENT8_1">"#N/A"</definedName>
    <definedName name="FFSEGSEPARATOR1">"#N/A"</definedName>
    <definedName name="fg" localSheetId="6" hidden="1">{"'Sheet1'!$L$16"}</definedName>
    <definedName name="fg" hidden="1">{"'Sheet1'!$L$16"}</definedName>
    <definedName name="FG_ALL">#REF!</definedName>
    <definedName name="FG_ATK">#REF!</definedName>
    <definedName name="FG_PBRIK">#REF!</definedName>
    <definedName name="FG_RT">#REF!</definedName>
    <definedName name="fgfgfg">#N/A</definedName>
    <definedName name="fgfgfgff">"'file:///C:/Documents%20and%20Settings/PC_KOBSBY_003/Local%20Settings/Temporary%20Internet%20Files/Content.IE5/WZ67UD2L/DATA/BSC%202011/SHARED/TAX/Mulyo/Maitland%20Smith/2000/Maitland-2000-1771-nov%2030.xls'#$GeneralInfo.$I$5"</definedName>
    <definedName name="fgfgfgff_3">"'file:///C:/Documents%20and%20Settings/PC_KOBSBY_003/Local%20Settings/Temporary%20Internet%20Files/Content.IE5/WZ67UD2L/DATA/BSC%202011/SHARED/TAX/Mulyo/Maitland%20Smith/2000/Maitland-2000-1771-nov%2030.xls'#$GeneralInfo.$I$5"</definedName>
    <definedName name="fgfix">#REF!</definedName>
    <definedName name="FGH">#REF!</definedName>
    <definedName name="fghg" localSheetId="6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ghg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ghhj">#REF!</definedName>
    <definedName name="fghj">#REF!</definedName>
    <definedName name="fghjk">#REF!</definedName>
    <definedName name="fgjtdcdgg" localSheetId="6" hidden="1">{"'Sheet1'!$L$16"}</definedName>
    <definedName name="fgjtdcdgg" hidden="1">{"'Sheet1'!$L$16"}</definedName>
    <definedName name="fgrrrfsds" localSheetId="6" hidden="1">{#N/A,#N/A,TRUE,"BT M200 da 10x20"}</definedName>
    <definedName name="fgrrrfsds" hidden="1">{#N/A,#N/A,TRUE,"BT M200 da 10x20"}</definedName>
    <definedName name="fgs">#REF!</definedName>
    <definedName name="fhgdfgd">#REF!</definedName>
    <definedName name="fhkfkld" localSheetId="6" hidden="1">{"'Sheet1'!$L$16"}</definedName>
    <definedName name="fhkfkld" hidden="1">{"'Sheet1'!$L$16"}</definedName>
    <definedName name="fhll" localSheetId="6" hidden="1">{"'Sheet1'!$L$16"}</definedName>
    <definedName name="fhll" hidden="1">{"'Sheet1'!$L$16"}</definedName>
    <definedName name="fhtktks">"$#REF!.$#REF!$#REF!"</definedName>
    <definedName name="fhtktks_3">"$#REF!.$#REF!$#REF!"</definedName>
    <definedName name="fh月报到职人员_管产_">#REF!</definedName>
    <definedName name="fh月报离职人员_管产_">#REF!</definedName>
    <definedName name="fh查询工资明细">#REF!</definedName>
    <definedName name="fh离职人员">#REF!</definedName>
    <definedName name="Field_Plasa">#REF!</definedName>
    <definedName name="FIELDNAMECOLUMN1">"#N/A"</definedName>
    <definedName name="FIELDNAMEROW1">"#N/A"</definedName>
    <definedName name="fifo">"'file:///C:/Documents%20and%20Settings/PC_KOBSBY_003/Local%20Settings/Temporary%20Internet%20Files/Content.IE5/WZ67UD2L/DATA/BSC%202011/SHARED/Clients/I-L/KEBD/Quarter%202002/Q4-2002-c.xls'#$GeneralInfo.$T$19"</definedName>
    <definedName name="fifo_3">"'file:///C:/Documents%20and%20Settings/PC_KOBSBY_003/Local%20Settings/Temporary%20Internet%20Files/Content.IE5/WZ67UD2L/DATA/BSC%202011/SHARED/Clients/I-L/KEBD/Quarter%202002/Q4-2002-c.xls'#$GeneralInfo.$T$19"</definedName>
    <definedName name="fil">#REF!</definedName>
    <definedName name="FILE">"SS"</definedName>
    <definedName name="File.Type">#REF!</definedName>
    <definedName name="Fill" hidden="1">#REF!</definedName>
    <definedName name="FIN">"$#REF!.#REF!#REF!"</definedName>
    <definedName name="FIN_3">"$#REF!.#REF!#REF!"</definedName>
    <definedName name="FIN_PERF">#REF!</definedName>
    <definedName name="Finance">"$#REF!.#REF!#REF!"</definedName>
    <definedName name="Finance_3">"$#REF!.#REF!#REF!"</definedName>
    <definedName name="FIOS_V_REPORT_D2">"$#REF!.#REF!#REF!"</definedName>
    <definedName name="FIOS_V_REPORT_D2_3">"$#REF!.#REF!#REF!"</definedName>
    <definedName name="FIRSTDATAROW1">"#N/A"</definedName>
    <definedName name="FirstMonth">#REF!</definedName>
    <definedName name="FirstMonth_2">NA()</definedName>
    <definedName name="FirstMonth_3">#REF!</definedName>
    <definedName name="FirstMonth_4">#REF!</definedName>
    <definedName name="FirstMonth_5">#REF!</definedName>
    <definedName name="FirstMonth_6">#REF!</definedName>
    <definedName name="FirstMonth_7">NA()</definedName>
    <definedName name="FirstMonth_8">NA()</definedName>
    <definedName name="FirstMonth_8_6">#N/A</definedName>
    <definedName name="FISCAL_DEPRECIATION_1999">#REF!</definedName>
    <definedName name="FiscalDepr_95">#REF!</definedName>
    <definedName name="FiscalDepr95_99">#REF!</definedName>
    <definedName name="fiscalprofit">"'file:///C:/Documents%20and%20Settings/PC_KOBSBY_003/Local%20Settings/Temporary%20Internet%20Files/Content.IE5/WZ67UD2L/DATA/BSC%202011/SHARED/TAX/Mulyo/Maitland%20Smith/2000/MAithland%20-%20citr%20-%20new%20-%20Dec%202000-a.xls'#$Marshal.$D$221"</definedName>
    <definedName name="fiscalprofit_3">"'file:///C:/Documents%20and%20Settings/PC_KOBSBY_003/Local%20Settings/Temporary%20Internet%20Files/Content.IE5/WZ67UD2L/DATA/BSC%202011/SHARED/TAX/Mulyo/Maitland%20Smith/2000/MAithland%20-%20citr%20-%20new%20-%20Dec%202000-a.xls'#$Marshal.$D$221"</definedName>
    <definedName name="fiscalprofits">"$#REF!.#REF!#REF!"</definedName>
    <definedName name="fiscalprofits_3">"$#REF!.#REF!#REF!"</definedName>
    <definedName name="Fiscloss">#REF!</definedName>
    <definedName name="Fiscloss_3">"$#REF!.#REF!#REF!"</definedName>
    <definedName name="fix_data">#REF!</definedName>
    <definedName name="FIXED">#REF!</definedName>
    <definedName name="fjdfjdff" localSheetId="6" hidden="1">{#N/A,#N/A,FALSE,"sum";#N/A,#N/A,FALSE,"MARTV";#N/A,#N/A,FALSE,"APRTV"}</definedName>
    <definedName name="fjdfjdff" hidden="1">{#N/A,#N/A,FALSE,"sum";#N/A,#N/A,FALSE,"MARTV";#N/A,#N/A,FALSE,"APRTV"}</definedName>
    <definedName name="fjdk" localSheetId="6" hidden="1">{"'Sheet1'!$L$16"}</definedName>
    <definedName name="fjdk" hidden="1">{"'Sheet1'!$L$16"}</definedName>
    <definedName name="fjstj">"$#REF!.#REF!#REF!"</definedName>
    <definedName name="fjstj_3">"$#REF!.#REF!#REF!"</definedName>
    <definedName name="fkieifi" hidden="1">#REF!</definedName>
    <definedName name="Flanker">"#N/A"</definedName>
    <definedName name="FLAT_MT_50G">#REF!</definedName>
    <definedName name="FlDen">0.97</definedName>
    <definedName name="FlDt">190</definedName>
    <definedName name="FLOW0">#REF!</definedName>
    <definedName name="FM_AL">#REF!</definedName>
    <definedName name="fm_atk">#REF!</definedName>
    <definedName name="FM_OBT">#REF!</definedName>
    <definedName name="fm_pb">#REF!</definedName>
    <definedName name="FM_RT">#REF!</definedName>
    <definedName name="FMLfrom1998to2001">#REF!</definedName>
    <definedName name="FMTYP">"*STD"</definedName>
    <definedName name="FNDNAM1">"#N/A"</definedName>
    <definedName name="FNDUSERID1">"#N/A"</definedName>
    <definedName name="FOB_RP">#REF!</definedName>
    <definedName name="FOB_USD">#REF!</definedName>
    <definedName name="FOCI_ROY">"'file://JK001333/aws/Documents%20and%20Settings/PAIMPA/My%20Documents/1_TRANS/PBC%20TRay/Trial%20Balance%20June%202003.xls'#$'Cover Sheet'.$A$1"</definedName>
    <definedName name="FOCO_ROY">"'file://JK001333/aws/Documents%20and%20Settings/PAIMPA/My%20Documents/1_TRANS/PBC%20TRay/Trial%20Balance%20June%202003.xls'#$'Cover Sheet'.$A$1"</definedName>
    <definedName name="Follow">#REF!</definedName>
    <definedName name="food" localSheetId="6" hidden="1">{#N/A,#N/A,FALSE,"Sheet1";#N/A,#N/A,FALSE,"Sheet2"}</definedName>
    <definedName name="food" hidden="1">{#N/A,#N/A,FALSE,"Sheet1";#N/A,#N/A,FALSE,"Sheet2"}</definedName>
    <definedName name="forecast">"#N/A"</definedName>
    <definedName name="FORM">#REF!</definedName>
    <definedName name="FORM_NONPERUMAHAN">#REF!</definedName>
    <definedName name="FORM_PERUMAHAN">#REF!</definedName>
    <definedName name="form3" hidden="1">#REF!</definedName>
    <definedName name="form31" hidden="1">#REF!</definedName>
    <definedName name="formasi">#REF!</definedName>
    <definedName name="Format">"#REF!"</definedName>
    <definedName name="Format_List">"#REF!"</definedName>
    <definedName name="FORMAT_LVMH">#REF!</definedName>
    <definedName name="Format_Matrix">"#REF!"</definedName>
    <definedName name="FORMAT_PL_Del_Exp">"#N/A"</definedName>
    <definedName name="FORMAT_PL_Del_Inc">"#N/A"</definedName>
    <definedName name="Format_PL_Delivery_Exp">"#N/A"</definedName>
    <definedName name="Format_PL_Delivery_Inc">"#N/A"</definedName>
    <definedName name="Format_PL_Fcst_Delivery_Exp">"#N/A"</definedName>
    <definedName name="Format_PL_Fcst_Delivery_Inc">"#N/A"</definedName>
    <definedName name="Format_PL_Fcst_Fran_Fee">"#N/A"</definedName>
    <definedName name="Format_PL_Fcst_Fran_Fee_GP">"#N/A"</definedName>
    <definedName name="Format_PL_Fcst_Fran_Fee_Rec">"#N/A"</definedName>
    <definedName name="FORMAT_PL_Fran_Area">"#N/A"</definedName>
    <definedName name="Format_PL_Fran_Fee">"#N/A"</definedName>
    <definedName name="Format_PL_Fran_Fee_GP">"#N/A"</definedName>
    <definedName name="Format_PL_Fran_Fee_Rec">"#N/A"</definedName>
    <definedName name="FORMAT_PL_Fran_GP">"#N/A"</definedName>
    <definedName name="FORMAT_PL_Fran_Rec">"#N/A"</definedName>
    <definedName name="FORMAT_PL_R_Del_Exp">"#N/A"</definedName>
    <definedName name="FORMAT_PL_R_Del_Inc">"#N/A"</definedName>
    <definedName name="FORMAT_PL_R_Fran_Area">"#N/A"</definedName>
    <definedName name="FORMAT_PL_R_Fran_GP">"#N/A"</definedName>
    <definedName name="FORMAT_PL_R_Fran_Rec">"#N/A"</definedName>
    <definedName name="Format_Sales_Delivery_IE">"#N/A"</definedName>
    <definedName name="Format_Sales_Delivery_Inc">"#N/A"</definedName>
    <definedName name="Format_Sales_Fran_Fee">"#N/A"</definedName>
    <definedName name="Format_Sales_Fran_Fee_Rec">"#N/A"</definedName>
    <definedName name="Format_Table">"#REF!"</definedName>
    <definedName name="Formatliste">#REF!</definedName>
    <definedName name="FORNISMO">#REF!</definedName>
    <definedName name="foundation">"'file:///C:/Documents%20and%20Settings/PC_KOBSBY_003/Local%20Settings/Temporary%20Internet%20Files/Content.IE5/WZ67UD2L/DATA/BSC%202011/SHARED/Clients/I-L/KEBD/Quarter%202002/Q4-2002-c.xls'#$GeneralInfo.$O$15"</definedName>
    <definedName name="foundation_3">"'file:///C:/Documents%20and%20Settings/PC_KOBSBY_003/Local%20Settings/Temporary%20Internet%20Files/Content.IE5/WZ67UD2L/DATA/BSC%202011/SHARED/Clients/I-L/KEBD/Quarter%202002/Q4-2002-c.xls'#$GeneralInfo.$O$15"</definedName>
    <definedName name="FP">"$#REF!.#REF!#REF!"</definedName>
    <definedName name="FP_3">"$#REF!.#REF!#REF!"</definedName>
    <definedName name="fr" localSheetId="6" hidden="1">{#N/A,#N/A,FALSE,"DATA"}</definedName>
    <definedName name="fr" hidden="1">{#N/A,#N/A,FALSE,"DATA"}</definedName>
    <definedName name="frag">#REF!</definedName>
    <definedName name="FREIGHT">#REF!</definedName>
    <definedName name="FRG_RP">#REF!</definedName>
    <definedName name="FRG_USD">#REF!</definedName>
    <definedName name="fries_density">#REF!</definedName>
    <definedName name="frtt">#REF!</definedName>
    <definedName name="fs">#REF!</definedName>
    <definedName name="FS_ALL">#REF!</definedName>
    <definedName name="FS_FA">#REF!</definedName>
    <definedName name="FS_INPUT">#REF!</definedName>
    <definedName name="FS_MGTONLY">#REF!</definedName>
    <definedName name="FS_SUMMARY">#REF!</definedName>
    <definedName name="fsdf">#REF!</definedName>
    <definedName name="fsdsdgs" localSheetId="6" hidden="1">{"'Sheet1'!$L$16"}</definedName>
    <definedName name="fsdsdgs" hidden="1">{"'Sheet1'!$L$16"}</definedName>
    <definedName name="fsfd" hidden="1">#REF!</definedName>
    <definedName name="FSvol">#REF!</definedName>
    <definedName name="FT" hidden="1">#REF!</definedName>
    <definedName name="FTY">#REF!</definedName>
    <definedName name="FTY_10">#REF!</definedName>
    <definedName name="FTY_11">#REF!</definedName>
    <definedName name="FTY_12">#REF!</definedName>
    <definedName name="FTY_6">#REF!</definedName>
    <definedName name="FTY_7">#REF!</definedName>
    <definedName name="FTY_8">#REF!</definedName>
    <definedName name="FTY_9">#REF!</definedName>
    <definedName name="Full_Print">#REF!</definedName>
    <definedName name="FUNCTIONALCURRENCY1">"#N/A"</definedName>
    <definedName name="fvmmxbgm">"$#REF!.#REF!#REF!"</definedName>
    <definedName name="fvmmxbgm_3">"$#REF!.#REF!#REF!"</definedName>
    <definedName name="fxrate">"'file:///C:/Documents%20and%20Settings/PC_KOBSBY_003/Local%20Settings/Temporary%20Internet%20Files/Content.IE5/WZ67UD2L/DATA/BSC%202011/SHARED/Clients/I-L/KEBD/Quarter%202002/Q4-2002-c.xls'#$GeneralInfo.$H$23"</definedName>
    <definedName name="fxrate_3">"'file:///C:/Documents%20and%20Settings/PC_KOBSBY_003/Local%20Settings/Temporary%20Internet%20Files/Content.IE5/WZ67UD2L/DATA/BSC%202011/SHARED/Clients/I-L/KEBD/Quarter%202002/Q4-2002-c.xls'#$GeneralInfo.$H$23"</definedName>
    <definedName name="FYT">#REF!</definedName>
    <definedName name="FYT_10">#REF!</definedName>
    <definedName name="FYT_11">#REF!</definedName>
    <definedName name="FYT_12">#REF!</definedName>
    <definedName name="FYT_6">#REF!</definedName>
    <definedName name="FYT_7">#REF!</definedName>
    <definedName name="FYT_8">#REF!</definedName>
    <definedName name="FYT_9">#REF!</definedName>
    <definedName name="fzdjfdjzd">"'file://JK001333/aws/Documents%20and%20Settings/PAIMPA/My%20Documents/1_TRANS/PBC%20TRay/Trial%20Balance%20June%202003.xls'#$'Cover Sheet'.$A$1"</definedName>
    <definedName name="g" localSheetId="6" hidden="1">{#N/A,#N/A,FALSE,"DATA"}</definedName>
    <definedName name="g" hidden="1">{#N/A,#N/A,FALSE,"DATA"}</definedName>
    <definedName name="g___0">#REF!</definedName>
    <definedName name="GAB">OFFSET(#REF!,0,0,COUNTA(#REF!),22)</definedName>
    <definedName name="gag" hidden="1">#REF!</definedName>
    <definedName name="gain">"'file:///C:/Documents%20and%20Settings/PC_KOBSBY_003/Local%20Settings/Temporary%20Internet%20Files/Content.IE5/WZ67UD2L/DATA/BSC%202011/SHARED/TAX/Mulyo/Maitland%20Smith/2000/MAithland%20-%20citr%20-%20new%20-%20Dec%202000-a.xls'#$Marshal.$D$218"</definedName>
    <definedName name="gain_3">"'file:///C:/Documents%20and%20Settings/PC_KOBSBY_003/Local%20Settings/Temporary%20Internet%20Files/Content.IE5/WZ67UD2L/DATA/BSC%202011/SHARED/TAX/Mulyo/Maitland%20Smith/2000/MAithland%20-%20citr%20-%20new%20-%20Dec%202000-a.xls'#$Marshal.$D$218"</definedName>
    <definedName name="gains">"$#REF!.#REF!#REF!"</definedName>
    <definedName name="gains_3">"$#REF!.#REF!#REF!"</definedName>
    <definedName name="GANT_DATE_RANGE">#REF!</definedName>
    <definedName name="GANT_PREP">#REF!,#REF!,#REF!</definedName>
    <definedName name="GANT_TOTALS_RANGE">#REF!</definedName>
    <definedName name="GASBGA">#REF!</definedName>
    <definedName name="Gatito_Cheese_32g">#REF!</definedName>
    <definedName name="Gatito_Tin_260g">#REF!</definedName>
    <definedName name="GD_AA">#REF!</definedName>
    <definedName name="gdk" localSheetId="6" hidden="1">{"'Sheet1'!$L$16"}</definedName>
    <definedName name="gdk" hidden="1">{"'Sheet1'!$L$16"}</definedName>
    <definedName name="GE">#REF!</definedName>
    <definedName name="GEA">#REF!</definedName>
    <definedName name="GEDUNG">#REF!</definedName>
    <definedName name="Gender">#REF!</definedName>
    <definedName name="GENERAL">#REF!</definedName>
    <definedName name="GENRE">#REF!</definedName>
    <definedName name="gerry">#REF!</definedName>
    <definedName name="gf">#REF!</definedName>
    <definedName name="GFD">#REF!</definedName>
    <definedName name="GFGFGFG" hidden="1">#REF!</definedName>
    <definedName name="gfhll" localSheetId="6" hidden="1">{"'Sheet1'!$L$16"}</definedName>
    <definedName name="gfhll" hidden="1">{"'Sheet1'!$L$16"}</definedName>
    <definedName name="gfjhfhfk" localSheetId="6" hidden="1">{"'Sheet1'!$L$16"}</definedName>
    <definedName name="gfjhfhfk" hidden="1">{"'Sheet1'!$L$16"}</definedName>
    <definedName name="gg">#N/A</definedName>
    <definedName name="GGCFGFC" hidden="1">#REF!</definedName>
    <definedName name="ggfdjhgjgk" localSheetId="6" hidden="1">{"'Sheet1'!$L$16"}</definedName>
    <definedName name="ggfdjhgjgk" hidden="1">{"'Sheet1'!$L$16"}</definedName>
    <definedName name="GGG">#REF!</definedName>
    <definedName name="gggg">#REF!</definedName>
    <definedName name="ggggg" hidden="1">#REF!</definedName>
    <definedName name="ggh">#REF!</definedName>
    <definedName name="ggh_10">#REF!</definedName>
    <definedName name="ggh_6">#REF!</definedName>
    <definedName name="ggh_7">#REF!</definedName>
    <definedName name="ggh_8">#REF!</definedName>
    <definedName name="ggh_9">#REF!</definedName>
    <definedName name="gghj" localSheetId="6" hidden="1">{#N/A,#N/A,FALSE,"Chi tiÆt"}</definedName>
    <definedName name="gghj" hidden="1">{#N/A,#N/A,FALSE,"Chi tiÆt"}</definedName>
    <definedName name="GH" hidden="1">#REF!</definedName>
    <definedName name="ghbngr">"#N/A"</definedName>
    <definedName name="ghffgfg">#REF!</definedName>
    <definedName name="ghgh" localSheetId="6" hidden="1">{#N/A,#N/A,FALSE,"Sheet1";#N/A,#N/A,FALSE,"Sheet2"}</definedName>
    <definedName name="ghgh" hidden="1">{#N/A,#N/A,FALSE,"Sheet1";#N/A,#N/A,FALSE,"Sheet2"}</definedName>
    <definedName name="GHH">#REF!</definedName>
    <definedName name="GHJ">#REF!</definedName>
    <definedName name="ghjk">#REF!</definedName>
    <definedName name="ghjkl">#REF!</definedName>
    <definedName name="ghkfk" localSheetId="6" hidden="1">{"invbud-1",#N/A,FALSE,"A";"invbud-1CW",#N/A,FALSE,"A";"Desinvesteringen",#N/A,FALSE,"C"}</definedName>
    <definedName name="ghkfk" hidden="1">{"invbud-1",#N/A,FALSE,"A";"invbud-1CW",#N/A,FALSE,"A";"Desinvesteringen",#N/A,FALSE,"C"}</definedName>
    <definedName name="GHT">#REF!</definedName>
    <definedName name="gia">#REF!</definedName>
    <definedName name="gia_tien_BTN">#REF!</definedName>
    <definedName name="Giant_Penang">"#N/A"</definedName>
    <definedName name="Giant_PJ">"#N/A"</definedName>
    <definedName name="gInsertNewCompany">#N/A</definedName>
    <definedName name="giro">#REF!</definedName>
    <definedName name="gjk" localSheetId="6" hidden="1">{#N/A,#N/A,TRUE,"BT M200 da 10x20"}</definedName>
    <definedName name="gjk" hidden="1">{#N/A,#N/A,TRUE,"BT M200 da 10x20"}</definedName>
    <definedName name="gjmsfmf">"$#REF!.#REF!#REF!"</definedName>
    <definedName name="gjmsfmf_3">"$#REF!.#REF!#REF!"</definedName>
    <definedName name="GJTL">#REF!</definedName>
    <definedName name="gl">"$#REF!.#REF!#REF!"</definedName>
    <definedName name="gl_3">"$#REF!.#REF!#REF!"</definedName>
    <definedName name="GL_DETAIL">#REF!</definedName>
    <definedName name="GLA">#REF!</definedName>
    <definedName name="gll">#REF!</definedName>
    <definedName name="GLOAKHIRBS0803">#REF!</definedName>
    <definedName name="GMR">#REF!</definedName>
    <definedName name="GNA">#REF!</definedName>
    <definedName name="gogon" hidden="1">#REF!</definedName>
    <definedName name="GOL">#REF!</definedName>
    <definedName name="Golongan">#REF!</definedName>
    <definedName name="good12">#REF!</definedName>
    <definedName name="goodmurni12">#REF!</definedName>
    <definedName name="goodpkl12">#REF!</definedName>
    <definedName name="goodsmg12">#REF!</definedName>
    <definedName name="goodsolo12">#REF!</definedName>
    <definedName name="goodstok">#REF!</definedName>
    <definedName name="GOODSTOK06">#REF!</definedName>
    <definedName name="goodwill">"$#REF!.#REF!#REF!"</definedName>
    <definedName name="goodwill_3">"$#REF!.#REF!#REF!"</definedName>
    <definedName name="GOVTBORNE">#REF!</definedName>
    <definedName name="GOVTBORNE_3">"$#REF!.#REF!#REF!"</definedName>
    <definedName name="GP" hidden="1">#REF!</definedName>
    <definedName name="gp_amount_sale">#REF!</definedName>
    <definedName name="GPFeb" hidden="1">#REF!</definedName>
    <definedName name="gPrintActivitiesPage">#N/A</definedName>
    <definedName name="gPrintAll">#N/A</definedName>
    <definedName name="gPrintBaseDataPage">#N/A</definedName>
    <definedName name="gPrintBBExecPage">#N/A</definedName>
    <definedName name="gPrintMultiplesPage">#N/A</definedName>
    <definedName name="gPrintTitlePage">#N/A</definedName>
    <definedName name="gProtectAll">#N/A</definedName>
    <definedName name="Grad">#REF!</definedName>
    <definedName name="Grade">#REF!</definedName>
    <definedName name="GRAEME">#REF!</definedName>
    <definedName name="Graph_MTR" hidden="1">#REF!</definedName>
    <definedName name="Graph1In">NA()</definedName>
    <definedName name="Graph1In_3">NA()</definedName>
    <definedName name="Graph1Net">NA()</definedName>
    <definedName name="Graph1Net_3">NA()</definedName>
    <definedName name="Graph1Out">NA()</definedName>
    <definedName name="Graph1Out_3">NA()</definedName>
    <definedName name="Graph2In">NA()</definedName>
    <definedName name="Graph2In_3">NA()</definedName>
    <definedName name="Graph2Net">NA()</definedName>
    <definedName name="Graph2Net_3">NA()</definedName>
    <definedName name="Graph2Out">NA()</definedName>
    <definedName name="Graph2Out_3">NA()</definedName>
    <definedName name="Graph3In">NA()</definedName>
    <definedName name="Graph3In_3">NA()</definedName>
    <definedName name="Graph3Net">NA()</definedName>
    <definedName name="Graph3Net_3">NA()</definedName>
    <definedName name="Graph3Out">NA()</definedName>
    <definedName name="Graph3Out_3">NA()</definedName>
    <definedName name="Graph4In">NA()</definedName>
    <definedName name="Graph4In_3">NA()</definedName>
    <definedName name="Graph4Net">NA()</definedName>
    <definedName name="Graph4Net_3">NA()</definedName>
    <definedName name="Graph4Out">NA()</definedName>
    <definedName name="Graph4Out_3">NA()</definedName>
    <definedName name="GRD">#REF!</definedName>
    <definedName name="grdedwwdwgrjht" localSheetId="6" hidden="1">{#N/A,#N/A,TRUE,"BT M200 da 10x20"}</definedName>
    <definedName name="grdedwwdwgrjht" hidden="1">{#N/A,#N/A,TRUE,"BT M200 da 10x20"}</definedName>
    <definedName name="Green_Tea_40g">#REF!</definedName>
    <definedName name="grgrgrgrgrgr" localSheetId="6" hidden="1">{#N/A,#N/A,FALSE,"sum";#N/A,#N/A,FALSE,"MARTV";#N/A,#N/A,FALSE,"APRTV"}</definedName>
    <definedName name="grgrgrgrgrgr" hidden="1">{#N/A,#N/A,FALSE,"sum";#N/A,#N/A,FALSE,"MARTV";#N/A,#N/A,FALSE,"APRTV"}</definedName>
    <definedName name="Grid">"#REF!"</definedName>
    <definedName name="GROSS">#REF!</definedName>
    <definedName name="group">"$#REF!.#REF!#REF!"</definedName>
    <definedName name="group_3">"$#REF!.#REF!#REF!"</definedName>
    <definedName name="Group_BS">"#N/A"</definedName>
    <definedName name="Group_CF">"#N/A"</definedName>
    <definedName name="GROUP_INSURANCE">#REF!</definedName>
    <definedName name="GROUP_INSURANCE___0">#REF!</definedName>
    <definedName name="Group_PnL">"#N/A"</definedName>
    <definedName name="Growth_FCE">#REF!</definedName>
    <definedName name="grrahstr">"#N/A"</definedName>
    <definedName name="GSDSDFASFD" localSheetId="6" hidden="1">{"'Sheet1'!$L$16"}</definedName>
    <definedName name="GSDSDFASFD" hidden="1">{"'Sheet1'!$L$16"}</definedName>
    <definedName name="gsnwrr">#REF!</definedName>
    <definedName name="gt">#REF!</definedName>
    <definedName name="GT_FG">#REF!</definedName>
    <definedName name="GT_FM">#REF!</definedName>
    <definedName name="GT_GA">#REF!</definedName>
    <definedName name="GT_GD_D">#REF!</definedName>
    <definedName name="GT_GDG_A">#REF!</definedName>
    <definedName name="GT_GDG_BC">#REF!</definedName>
    <definedName name="GT_GDG_D">#REF!</definedName>
    <definedName name="GT_HRD">#REF!</definedName>
    <definedName name="GT_MT">#REF!</definedName>
    <definedName name="GT_MTC">#REF!</definedName>
    <definedName name="GT_OFFICE">#REF!</definedName>
    <definedName name="GT_PE">#REF!</definedName>
    <definedName name="GT_PPIC">#REF!</definedName>
    <definedName name="GT_QA">#REF!</definedName>
    <definedName name="GT_QC">#REF!</definedName>
    <definedName name="GT_SPAREPART">#REF!</definedName>
    <definedName name="GT_SPORTING">#REF!</definedName>
    <definedName name="GT_TMBRK">#REF!</definedName>
    <definedName name="GT_WHRM">#REF!</definedName>
    <definedName name="GTX">#REF!</definedName>
    <definedName name="GUNAWAN">#REF!</definedName>
    <definedName name="gUnprotectAll">#N/A</definedName>
    <definedName name="GWYUID1">"#N/A"</definedName>
    <definedName name="GYT">#REF!</definedName>
    <definedName name="GYT_10">#REF!</definedName>
    <definedName name="GYT_11">#REF!</definedName>
    <definedName name="GYT_12">#REF!</definedName>
    <definedName name="GYT_6">#REF!</definedName>
    <definedName name="GYT_7">#REF!</definedName>
    <definedName name="GYT_8">#REF!</definedName>
    <definedName name="GYT_9">#REF!</definedName>
    <definedName name="GZA">#REF!</definedName>
    <definedName name="GZB">#REF!</definedName>
    <definedName name="GZC">#REF!</definedName>
    <definedName name="gzc.">#REF!</definedName>
    <definedName name="GZD">#REF!</definedName>
    <definedName name="gzi">#REF!</definedName>
    <definedName name="H" hidden="1">#REF!</definedName>
    <definedName name="h_1">#REF!</definedName>
    <definedName name="h_1_1">NA()</definedName>
    <definedName name="h_1_1_1">NA()</definedName>
    <definedName name="h_1_10">NA()</definedName>
    <definedName name="h_1_11">NA()</definedName>
    <definedName name="h_1_12">NA()</definedName>
    <definedName name="h_1_13">NA()</definedName>
    <definedName name="h_1_14">NA()</definedName>
    <definedName name="h_1_15">NA()</definedName>
    <definedName name="h_1_16">NA()</definedName>
    <definedName name="h_1_17">NA()</definedName>
    <definedName name="h_1_18">NA()</definedName>
    <definedName name="h_1_19">NA()</definedName>
    <definedName name="h_1_2">NA()</definedName>
    <definedName name="h_1_2_1">NA()</definedName>
    <definedName name="h_1_20">NA()</definedName>
    <definedName name="h_1_21">NA()</definedName>
    <definedName name="h_1_22">NA()</definedName>
    <definedName name="h_1_23">NA()</definedName>
    <definedName name="h_1_24">NA()</definedName>
    <definedName name="h_1_25">NA()</definedName>
    <definedName name="h_1_26">NA()</definedName>
    <definedName name="h_1_27">NA()</definedName>
    <definedName name="h_1_28">NA()</definedName>
    <definedName name="h_1_3">#REF!</definedName>
    <definedName name="h_1_4">#REF!</definedName>
    <definedName name="h_1_5">#REF!</definedName>
    <definedName name="h_1_6">#REF!</definedName>
    <definedName name="h_1_7">NA()</definedName>
    <definedName name="h_1_8">NA()</definedName>
    <definedName name="h_1_8_6">#N/A</definedName>
    <definedName name="h_1_9">NA()</definedName>
    <definedName name="h_10">NA()</definedName>
    <definedName name="h_11">NA()</definedName>
    <definedName name="h_12">#REF!</definedName>
    <definedName name="h_13">NA()</definedName>
    <definedName name="h_14">NA()</definedName>
    <definedName name="h_15">NA()</definedName>
    <definedName name="h_16">NA()</definedName>
    <definedName name="h_17">#REF!</definedName>
    <definedName name="h_17_1">#N/A</definedName>
    <definedName name="h_17_1_1">NA()</definedName>
    <definedName name="h_17_1_6">NA()</definedName>
    <definedName name="h_17_10">#REF!</definedName>
    <definedName name="h_17_12">#REF!</definedName>
    <definedName name="h_17_17">#REF!</definedName>
    <definedName name="h_17_17_10">#REF!</definedName>
    <definedName name="h_17_17_2">#REF!</definedName>
    <definedName name="h_17_17_4">#REF!</definedName>
    <definedName name="h_17_17_6">#REF!</definedName>
    <definedName name="h_17_17_7">#REF!</definedName>
    <definedName name="h_17_17_8">#REF!</definedName>
    <definedName name="h_17_17_9">#REF!</definedName>
    <definedName name="h_17_2">#REF!</definedName>
    <definedName name="h_17_4">NA()</definedName>
    <definedName name="h_17_6">#N/A</definedName>
    <definedName name="h_17_6_6">NA()</definedName>
    <definedName name="h_17_7">#N/A</definedName>
    <definedName name="h_17_7_6">NA()</definedName>
    <definedName name="h_17_8">NA()</definedName>
    <definedName name="h_17_9">#REF!</definedName>
    <definedName name="h_18">#N/A</definedName>
    <definedName name="h_18_12">#REF!</definedName>
    <definedName name="h_18_17">#REF!</definedName>
    <definedName name="h_18_17_10">#REF!</definedName>
    <definedName name="h_18_17_2">#REF!</definedName>
    <definedName name="h_18_17_4">#REF!</definedName>
    <definedName name="h_18_17_6">#REF!</definedName>
    <definedName name="h_18_17_7">#REF!</definedName>
    <definedName name="h_18_17_8">#REF!</definedName>
    <definedName name="h_18_17_9">#REF!</definedName>
    <definedName name="h_18_4">NA()</definedName>
    <definedName name="h_18_6">#N/A</definedName>
    <definedName name="h_18_6_6">NA()</definedName>
    <definedName name="h_18_7">#N/A</definedName>
    <definedName name="h_18_7_6">NA()</definedName>
    <definedName name="h_18_8">NA()</definedName>
    <definedName name="h_19">#N/A</definedName>
    <definedName name="h_19_12">#REF!</definedName>
    <definedName name="h_19_17">#REF!</definedName>
    <definedName name="h_19_17_10">#REF!</definedName>
    <definedName name="h_19_17_2">#REF!</definedName>
    <definedName name="h_19_17_4">#REF!</definedName>
    <definedName name="h_19_17_6">#REF!</definedName>
    <definedName name="h_19_17_7">#REF!</definedName>
    <definedName name="h_19_17_8">#REF!</definedName>
    <definedName name="h_19_17_9">#REF!</definedName>
    <definedName name="h_19_4">NA()</definedName>
    <definedName name="h_19_6">#N/A</definedName>
    <definedName name="h_19_6_6">NA()</definedName>
    <definedName name="h_19_7">#N/A</definedName>
    <definedName name="h_19_7_6">NA()</definedName>
    <definedName name="h_19_8">NA()</definedName>
    <definedName name="h_2">NA()</definedName>
    <definedName name="h_2_1">NA()</definedName>
    <definedName name="h_20">#N/A</definedName>
    <definedName name="h_20_12">#REF!</definedName>
    <definedName name="h_20_17">#REF!</definedName>
    <definedName name="h_20_17_10">#REF!</definedName>
    <definedName name="h_20_17_2">#REF!</definedName>
    <definedName name="h_20_17_4">#REF!</definedName>
    <definedName name="h_20_17_6">#REF!</definedName>
    <definedName name="h_20_17_7">#REF!</definedName>
    <definedName name="h_20_17_8">#REF!</definedName>
    <definedName name="h_20_17_9">#REF!</definedName>
    <definedName name="h_20_4">NA()</definedName>
    <definedName name="h_20_6">#N/A</definedName>
    <definedName name="h_20_6_6">NA()</definedName>
    <definedName name="h_20_7">#N/A</definedName>
    <definedName name="h_20_7_6">NA()</definedName>
    <definedName name="h_20_8">NA()</definedName>
    <definedName name="h_21">#N/A</definedName>
    <definedName name="h_21_12">#REF!</definedName>
    <definedName name="h_21_17">#REF!</definedName>
    <definedName name="h_21_17_10">#REF!</definedName>
    <definedName name="h_21_17_2">#REF!</definedName>
    <definedName name="h_21_17_4">#REF!</definedName>
    <definedName name="h_21_17_6">#REF!</definedName>
    <definedName name="h_21_17_7">#REF!</definedName>
    <definedName name="h_21_17_8">#REF!</definedName>
    <definedName name="h_21_17_9">#REF!</definedName>
    <definedName name="h_21_4">NA()</definedName>
    <definedName name="h_21_6">#N/A</definedName>
    <definedName name="h_21_6_6">NA()</definedName>
    <definedName name="h_21_7">#N/A</definedName>
    <definedName name="h_21_7_6">NA()</definedName>
    <definedName name="h_21_8">NA()</definedName>
    <definedName name="h_22">NA()</definedName>
    <definedName name="h_23">NA()</definedName>
    <definedName name="h_24">NA()</definedName>
    <definedName name="h_25">NA()</definedName>
    <definedName name="h_26">NA()</definedName>
    <definedName name="h_27">NA()</definedName>
    <definedName name="h_28">NA()</definedName>
    <definedName name="h_3">#REF!</definedName>
    <definedName name="h_4">NA()</definedName>
    <definedName name="h_5">#REF!</definedName>
    <definedName name="h_6">#N/A</definedName>
    <definedName name="h_6_6">NA()</definedName>
    <definedName name="h_7">#N/A</definedName>
    <definedName name="h_7_6">NA()</definedName>
    <definedName name="h_8">NA()</definedName>
    <definedName name="h_8_10">#REF!</definedName>
    <definedName name="h_8_6">#N/A</definedName>
    <definedName name="h_9">#REF!</definedName>
    <definedName name="ha">#REF!</definedName>
    <definedName name="hADY">#REF!</definedName>
    <definedName name="HAJH">#REF!</definedName>
    <definedName name="HANH">#REF!</definedName>
    <definedName name="hanh1">#REF!</definedName>
    <definedName name="HAP">#REF!</definedName>
    <definedName name="hapcpn">#REF!</definedName>
    <definedName name="hapsrg">#REF!</definedName>
    <definedName name="HAPUS1">("#REF!,#REF!,#REF!)")</definedName>
    <definedName name="HAPUS2">("#REF!,#REF!,#REF!,#REF!,#REF!,#REF!)")</definedName>
    <definedName name="HAPUS3">("#REF!,#REF!,#REF!,#REF!)")</definedName>
    <definedName name="har">#REF!</definedName>
    <definedName name="Hardware">#REF!</definedName>
    <definedName name="Hardware_____________BSC__TCSM_and_Spareparts">#REF!</definedName>
    <definedName name="harga">#REF!</definedName>
    <definedName name="harga_1">NA()</definedName>
    <definedName name="harga_10">#REF!</definedName>
    <definedName name="harga_11">#N/A</definedName>
    <definedName name="harga_12">#REF!</definedName>
    <definedName name="harga_3">#REF!</definedName>
    <definedName name="harga_4">NA()</definedName>
    <definedName name="harga_6">#N/A</definedName>
    <definedName name="harga_6_6">NA()</definedName>
    <definedName name="harga_7">#N/A</definedName>
    <definedName name="harga_7_6">NA()</definedName>
    <definedName name="harga_8">NA()</definedName>
    <definedName name="harga_8_11">"'file://gunawan/my%20data/budget%20tk%2004/windows/desktop/teknik/laporan%20bulanan/sparepart%20tahunan/fac.1/laporan%20bengkel/desember%202000.xls'#$harga.$a$2:$b$639"</definedName>
    <definedName name="harga_8_7">"'file://gunawan/my%20data/budget%20tk%2004/windows/desktop/teknik/laporan%20bulanan/sparepart%20tahunan/fac.1/laporan%20bengkel/desember%202000.xls'#$harga.$a$2:$b$639"</definedName>
    <definedName name="harga_9">#REF!</definedName>
    <definedName name="HARGA_BELI">#REF!</definedName>
    <definedName name="Harga1">#REF!</definedName>
    <definedName name="hari">#REF!</definedName>
    <definedName name="Hari_sd">#REF!</definedName>
    <definedName name="HARM1">#REF!</definedName>
    <definedName name="HARM10">#REF!</definedName>
    <definedName name="HARM11">#REF!</definedName>
    <definedName name="HARM12">#REF!</definedName>
    <definedName name="HARM13">#REF!</definedName>
    <definedName name="HARM14">#REF!</definedName>
    <definedName name="HARM15">#REF!</definedName>
    <definedName name="HARM2">#REF!</definedName>
    <definedName name="HARM3">#REF!</definedName>
    <definedName name="HARM4">#REF!</definedName>
    <definedName name="HARM5">#REF!</definedName>
    <definedName name="HARM6">#REF!</definedName>
    <definedName name="HARM7">#REF!</definedName>
    <definedName name="HARM8">#REF!</definedName>
    <definedName name="HARM9">#REF!</definedName>
    <definedName name="HASIL">#REF!</definedName>
    <definedName name="HATRUC" localSheetId="6" hidden="1">{"'Sheet1'!$L$16"}</definedName>
    <definedName name="HATRUC" hidden="1">{"'Sheet1'!$L$16"}</definedName>
    <definedName name="HD_BH_TT" localSheetId="6" hidden="1">{"'Sheet1'!$L$16"}</definedName>
    <definedName name="HD_BH_TT" hidden="1">{"'Sheet1'!$L$16"}</definedName>
    <definedName name="hdhd">#REF!</definedName>
    <definedName name="HDP">#REF!</definedName>
    <definedName name="hdsak">#REF!</definedName>
    <definedName name="hdtt" localSheetId="6" hidden="1">{"'Sheet1'!$L$16"}</definedName>
    <definedName name="hdtt" hidden="1">{"'Sheet1'!$L$16"}</definedName>
    <definedName name="hdtu" localSheetId="6" hidden="1">{"'Sheet1'!$L$16"}</definedName>
    <definedName name="hdtu" hidden="1">{"'Sheet1'!$L$16"}</definedName>
    <definedName name="HDuong">#REF!</definedName>
    <definedName name="HEADDAYA3" localSheetId="6">(#REF!,#REF!,#REF!,#REF!,#REF!,#REF!,#REF!,#REF!,#REF!,#REF!,#REF!,#REF!,#REF!)</definedName>
    <definedName name="HEADDAYA3">(#REF!,#REF!,#REF!,#REF!,#REF!,#REF!,#REF!,#REF!,#REF!,#REF!,#REF!,#REF!,#REF!)</definedName>
    <definedName name="HEADDAYA3_12">(#REF!,#REF!,#REF!,#REF!,#REF!,#REF!,#REF!,#REF!,#REF!,#REF!,#REF!,#REF!,#REF!)</definedName>
    <definedName name="HEADDAYA4">#REF!</definedName>
    <definedName name="HEADDAYA4_12">#REF!</definedName>
    <definedName name="Header">#REF!</definedName>
    <definedName name="Header_Row">ROW(#REF!)</definedName>
    <definedName name="HEADWEEKA3">(#REF!,#REF!,#REF!,#REF!,#REF!,#REF!,#REF!,#REF!,#REF!,#REF!,#REF!,#REF!)</definedName>
    <definedName name="HEADWEEKA3_12">(#REF!,#REF!,#REF!,#REF!,#REF!,#REF!,#REF!,#REF!,#REF!,#REF!,#REF!,#REF!)</definedName>
    <definedName name="HEADWEEKA4">(#REF!,#REF!,#REF!,#REF!,#REF!,#REF!,#REF!,#REF!,#REF!,#REF!,#REF!,#REF!)</definedName>
    <definedName name="HEADWEEKA4_12">(#REF!,#REF!,#REF!,#REF!,#REF!,#REF!,#REF!,#REF!,#REF!,#REF!,#REF!,#REF!)</definedName>
    <definedName name="Hello">#REF!</definedName>
    <definedName name="HELMI">#REF!</definedName>
    <definedName name="help8" localSheetId="6" hidden="1">{#N/A,#N/A,FALSE,"W-Cons";#N/A,#N/A,FALSE,"MTAs";#N/A,#N/A,FALSE,"BTAs";#N/A,#N/A,FALSE,"D.C.";#N/A,#N/A,FALSE,"L.A."}</definedName>
    <definedName name="help8" hidden="1">{#N/A,#N/A,FALSE,"W-Cons";#N/A,#N/A,FALSE,"MTAs";#N/A,#N/A,FALSE,"BTAs";#N/A,#N/A,FALSE,"D.C.";#N/A,#N/A,FALSE,"L.A."}</definedName>
    <definedName name="hera">#REF!</definedName>
    <definedName name="HERI">#REF!</definedName>
    <definedName name="HERO">#REF!</definedName>
    <definedName name="HERON">#REF!</definedName>
    <definedName name="HF">#REF!</definedName>
    <definedName name="hg" hidden="1">#REF!</definedName>
    <definedName name="Hg_10">#REF!</definedName>
    <definedName name="Hg_6">"$#REF!.$H$9"</definedName>
    <definedName name="Hg_8">#REF!</definedName>
    <definedName name="HGF">#REF!</definedName>
    <definedName name="HGN">#REF!</definedName>
    <definedName name="HGN_10">#REF!</definedName>
    <definedName name="HGN_11">#REF!</definedName>
    <definedName name="HGN_12">#REF!</definedName>
    <definedName name="HGN_6">#REF!</definedName>
    <definedName name="HGN_7">#REF!</definedName>
    <definedName name="HGN_8">#REF!</definedName>
    <definedName name="HGN_9">#REF!</definedName>
    <definedName name="hgsadfujhfdsahj">#REF!</definedName>
    <definedName name="hh">#REF!</definedName>
    <definedName name="HH_1">NA()</definedName>
    <definedName name="HH_10">NA()</definedName>
    <definedName name="HH_11">NA()</definedName>
    <definedName name="HH_12">NA()</definedName>
    <definedName name="HH_13">NA()</definedName>
    <definedName name="HH_14">NA()</definedName>
    <definedName name="HH_15">NA()</definedName>
    <definedName name="HH_16">NA()</definedName>
    <definedName name="HH_17">NA()</definedName>
    <definedName name="HH_18">NA()</definedName>
    <definedName name="HH_19">NA()</definedName>
    <definedName name="HH_2">NA()</definedName>
    <definedName name="HH_2_1">NA()</definedName>
    <definedName name="HH_20">NA()</definedName>
    <definedName name="HH_21">NA()</definedName>
    <definedName name="HH_22">NA()</definedName>
    <definedName name="HH_23">NA()</definedName>
    <definedName name="HH_24">NA()</definedName>
    <definedName name="HH_25">NA()</definedName>
    <definedName name="HH_26">NA()</definedName>
    <definedName name="HH_27">NA()</definedName>
    <definedName name="HH_28">NA()</definedName>
    <definedName name="HH_3">#REF!</definedName>
    <definedName name="HH_4">#REF!</definedName>
    <definedName name="HH_5">#REF!</definedName>
    <definedName name="HH_6">#REF!</definedName>
    <definedName name="HH_7">NA()</definedName>
    <definedName name="HH_8">NA()</definedName>
    <definedName name="HH_8_6">#N/A</definedName>
    <definedName name="HH_9">NA()</definedName>
    <definedName name="hhh">#REF!</definedName>
    <definedName name="HHHH">#REF!</definedName>
    <definedName name="HHOnly">"#N/A"</definedName>
    <definedName name="HHP">#REF!</definedName>
    <definedName name="HHT">#REF!</definedName>
    <definedName name="hhtw">#REF!</definedName>
    <definedName name="HI" hidden="1">#REF!</definedName>
    <definedName name="HiddenRows" hidden="1">#REF!</definedName>
    <definedName name="hien">#REF!</definedName>
    <definedName name="hifehugerfapd" localSheetId="6" hidden="1">{"'Sheet1'!$L$16"}</definedName>
    <definedName name="hifehugerfapd" hidden="1">{"'Sheet1'!$L$16"}</definedName>
    <definedName name="hijp" hidden="1">#REF!</definedName>
    <definedName name="hitung">#REF!</definedName>
    <definedName name="hitung_1">NA()</definedName>
    <definedName name="hitung_11">#N/A</definedName>
    <definedName name="hitung_12">#REF!</definedName>
    <definedName name="hitung_3">#REF!</definedName>
    <definedName name="hitung_4">NA()</definedName>
    <definedName name="hitung_6">#N/A</definedName>
    <definedName name="hitung_6_6">NA()</definedName>
    <definedName name="hitung_7">#N/A</definedName>
    <definedName name="hitung_7_6">NA()</definedName>
    <definedName name="hitung_8">NA()</definedName>
    <definedName name="hitung_8_11">"'file://gunawan/my%20data/budget%20tk%2004/windows/desktop/teknik/laporan%20bulanan/sparepart%20tahunan/fac.1/laporan%20kc.%20jepang/des.xls'#$hitung.$b$2:$c$699"</definedName>
    <definedName name="hitung_8_7">"'file://gunawan/my%20data/budget%20tk%2004/windows/desktop/teknik/laporan%20bulanan/sparepart%20tahunan/fac.1/laporan%20kc.%20jepang/des.xls'#$hitung.$b$2:$c$699"</definedName>
    <definedName name="hitung_9">#REF!</definedName>
    <definedName name="Hitung1">#REF!</definedName>
    <definedName name="hjhgjg" localSheetId="6" hidden="1">{#N/A,#N/A,FALSE,"Chi tiÆt"}</definedName>
    <definedName name="hjhgjg" hidden="1">{#N/A,#N/A,FALSE,"Chi tiÆt"}</definedName>
    <definedName name="hjhj" localSheetId="6" hidden="1">{#N/A,#N/A,FALSE,"DATA"}</definedName>
    <definedName name="hjhj" hidden="1">{#N/A,#N/A,FALSE,"DATA"}</definedName>
    <definedName name="hjk">#REF!</definedName>
    <definedName name="HK">#REF!</definedName>
    <definedName name="HK.3">#REF!</definedName>
    <definedName name="HK.3_2">NA()</definedName>
    <definedName name="HK.3_4">#REF!</definedName>
    <definedName name="HK.3_6">#REF!</definedName>
    <definedName name="HK.3_7">NA()</definedName>
    <definedName name="HK.3_8">NA()</definedName>
    <definedName name="HK.3_8_6">#N/A</definedName>
    <definedName name="HK.MAR">#REF!</definedName>
    <definedName name="HK.MAR_2">NA()</definedName>
    <definedName name="HK.MAR_4">#REF!</definedName>
    <definedName name="HK.MAR_6">#REF!</definedName>
    <definedName name="HK.MAR_7">NA()</definedName>
    <definedName name="HK.MAR_8">NA()</definedName>
    <definedName name="HK.MAR_8_6">#N/A</definedName>
    <definedName name="HK_1">#REF!</definedName>
    <definedName name="HK_1_1">NA()</definedName>
    <definedName name="HK_1_2">NA()</definedName>
    <definedName name="HK_1_2_1">NA()</definedName>
    <definedName name="HK_1_3">#REF!</definedName>
    <definedName name="HK_1_4">#REF!</definedName>
    <definedName name="HK_1_5">#REF!</definedName>
    <definedName name="HK_1_6">#REF!</definedName>
    <definedName name="HK_1_7">NA()</definedName>
    <definedName name="HK_1_8">NA()</definedName>
    <definedName name="HK_1_8_6">#N/A</definedName>
    <definedName name="HK_2">#REF!</definedName>
    <definedName name="HK_2_1">NA()</definedName>
    <definedName name="HK_2_1_1">NA()</definedName>
    <definedName name="HK_2_2">NA()</definedName>
    <definedName name="HK_2_2_1">NA()</definedName>
    <definedName name="HK_2_3">#REF!</definedName>
    <definedName name="HK_2_4">#REF!</definedName>
    <definedName name="HK_2_5">#REF!</definedName>
    <definedName name="HK_2_6">#REF!</definedName>
    <definedName name="HK_2_7">NA()</definedName>
    <definedName name="HK_2_8">NA()</definedName>
    <definedName name="HK_2_8_6">#N/A</definedName>
    <definedName name="HK_3">#REF!</definedName>
    <definedName name="HK_3_1">NA()</definedName>
    <definedName name="HK_3_2">NA()</definedName>
    <definedName name="HK_3_2_1">NA()</definedName>
    <definedName name="HK_3_3">#REF!</definedName>
    <definedName name="HK_3_4">#REF!</definedName>
    <definedName name="HK_3_5">#REF!</definedName>
    <definedName name="HK_3_6">#REF!</definedName>
    <definedName name="HK_3_7">NA()</definedName>
    <definedName name="HK_3_8">NA()</definedName>
    <definedName name="HK_3_8_6">#N/A</definedName>
    <definedName name="HK_4">#REF!</definedName>
    <definedName name="HK_5">#REF!</definedName>
    <definedName name="HK_6">#REF!</definedName>
    <definedName name="HK_7">NA()</definedName>
    <definedName name="HK_8">NA()</definedName>
    <definedName name="HK_8_6">#N/A</definedName>
    <definedName name="HK_MAR">#REF!</definedName>
    <definedName name="HK_MAR_4">#REF!</definedName>
    <definedName name="HK_MAR_5">#REF!</definedName>
    <definedName name="HK_Q">#REF!</definedName>
    <definedName name="HK_Q_2">NA()</definedName>
    <definedName name="HK_Q_3">#REF!</definedName>
    <definedName name="HK_Q_4">#REF!</definedName>
    <definedName name="HK_Q_5">#REF!</definedName>
    <definedName name="HK_Q_6">#REF!</definedName>
    <definedName name="HK_Q_7">NA()</definedName>
    <definedName name="HK_Q_8">NA()</definedName>
    <definedName name="HK_Q_8_6">#N/A</definedName>
    <definedName name="hkborong">#REF!</definedName>
    <definedName name="hkdhykldh">"$#REF!.#REF!#REF!"</definedName>
    <definedName name="hkdhykldh_3">"$#REF!.#REF!#REF!"</definedName>
    <definedName name="hkdinas">#REF!</definedName>
    <definedName name="HKFEB">#REF!</definedName>
    <definedName name="HKFEB_2">NA()</definedName>
    <definedName name="HKFEB_3">#REF!</definedName>
    <definedName name="HKFEB_4">#REF!</definedName>
    <definedName name="HKFEB_5">#REF!</definedName>
    <definedName name="HKFEB_6">#REF!</definedName>
    <definedName name="HKFEB_7">NA()</definedName>
    <definedName name="HKFEB_8">NA()</definedName>
    <definedName name="HKFEB_8_6">#N/A</definedName>
    <definedName name="HKG">#REF!</definedName>
    <definedName name="hkhsfhdsfdashfdsh">#REF!</definedName>
    <definedName name="HKJAN">#REF!</definedName>
    <definedName name="HKJAN_1">NA()</definedName>
    <definedName name="HKJAN_2">NA()</definedName>
    <definedName name="HKJAN_2_1">NA()</definedName>
    <definedName name="HKJAN_3">#REF!</definedName>
    <definedName name="HKJAN_4">#REF!</definedName>
    <definedName name="HKJAN_5">#REF!</definedName>
    <definedName name="HKJAN_6">#REF!</definedName>
    <definedName name="HKJAN_7">NA()</definedName>
    <definedName name="HKJAN_8">NA()</definedName>
    <definedName name="HKJAN_8_6">#N/A</definedName>
    <definedName name="hkl">#REF!</definedName>
    <definedName name="HKMAR">#REF!</definedName>
    <definedName name="HKMAR_2">NA()</definedName>
    <definedName name="HKMAR_3">#REF!</definedName>
    <definedName name="HKMAR_4">#REF!</definedName>
    <definedName name="HKMAR_5">#REF!</definedName>
    <definedName name="HKMAR_6">#REF!</definedName>
    <definedName name="HKMAR_7">NA()</definedName>
    <definedName name="HKMAR_8">NA()</definedName>
    <definedName name="HKMAR_8_6">#N/A</definedName>
    <definedName name="HKQ2_2">NA()</definedName>
    <definedName name="HKQ2_3">#REF!</definedName>
    <definedName name="HKQ2_4">#REF!</definedName>
    <definedName name="HKQ2_5">#REF!</definedName>
    <definedName name="HKQ2_6">#REF!</definedName>
    <definedName name="HKQ2_7">NA()</definedName>
    <definedName name="HKQ2_8">NA()</definedName>
    <definedName name="HKQ2_8_6">#N/A</definedName>
    <definedName name="hl">#REF!</definedName>
    <definedName name="HM">#REF!</definedName>
    <definedName name="HMPS">#REF!</definedName>
    <definedName name="hng" localSheetId="6" hidden="1">{"'Sheet1'!$L$16"}</definedName>
    <definedName name="hng" hidden="1">{"'Sheet1'!$L$16"}</definedName>
    <definedName name="hoaian" localSheetId="6" hidden="1">{#N/A,#N/A,FALSE,"sum";#N/A,#N/A,FALSE,"MARTV";#N/A,#N/A,FALSE,"APRTV"}</definedName>
    <definedName name="hoaian" hidden="1">{#N/A,#N/A,FALSE,"sum";#N/A,#N/A,FALSE,"MARTV";#N/A,#N/A,FALSE,"APRTV"}</definedName>
    <definedName name="Holiday">"#REF!"</definedName>
    <definedName name="home">"$#REF!.#REF!#REF!"</definedName>
    <definedName name="home_3">"$#REF!.#REF!#REF!"</definedName>
    <definedName name="HOME_MANP">#REF!</definedName>
    <definedName name="homeaddress">"'file:///C:/Documents%20and%20Settings/PC_KOBSBY_003/Local%20Settings/Temporary%20Internet%20Files/Content.IE5/WZ67UD2L/DATA/BSC%202011/SHARED/Clients/I-L/KEBD/Quarter%202002/Q4-2002-c.xls'#$GeneralInfo.$I$12"</definedName>
    <definedName name="homeaddress_3">"'file:///C:/Documents%20and%20Settings/PC_KOBSBY_003/Local%20Settings/Temporary%20Internet%20Files/Content.IE5/WZ67UD2L/DATA/BSC%202011/SHARED/Clients/I-L/KEBD/Quarter%202002/Q4-2002-c.xls'#$GeneralInfo.$I$12"</definedName>
    <definedName name="HOMEOFFICE_COST">#REF!</definedName>
    <definedName name="homephone">"'file:///C:/Documents%20and%20Settings/PC_KOBSBY_003/Local%20Settings/Temporary%20Internet%20Files/Content.IE5/WZ67UD2L/DATA/BSC%202011/SHARED/Clients/I-L/KEBD/Quarter%202002/Q4-2002-c.xls'#$GeneralInfo.$M$13"</definedName>
    <definedName name="homephone_3">"'file:///C:/Documents%20and%20Settings/PC_KOBSBY_003/Local%20Settings/Temporary%20Internet%20Files/Content.IE5/WZ67UD2L/DATA/BSC%202011/SHARED/Clients/I-L/KEBD/Quarter%202002/Q4-2002-c.xls'#$GeneralInfo.$M$13"</definedName>
    <definedName name="hongkong">#REF!</definedName>
    <definedName name="hongkong1">#REF!</definedName>
    <definedName name="HOSPITAL___PT_BII">#REF!</definedName>
    <definedName name="hospitl20030">"$#REF!.#REF!#REF!"</definedName>
    <definedName name="hospitl20030_3">"$#REF!.#REF!#REF!"</definedName>
    <definedName name="Hospitl21030">"$#REF!.#REF!#REF!"</definedName>
    <definedName name="Hospitl21030_3">"$#REF!.#REF!#REF!"</definedName>
    <definedName name="hostel5525">"'file://Imam/client/Client/Dai%20Hwa/Annual%20Tax%20Return/spt%20dai%20hwa%202001%20paling%20akhir.xls'#$'SUMMARY NDE'.$F$9"</definedName>
    <definedName name="hostel6220">"'file://Imam/client/Client/Dai%20Hwa/Annual%20Tax%20Return/spt%20dai%20hwa%202001%20paling%20akhir.xls'#$'SUMMARY NDE'.$F$16"</definedName>
    <definedName name="Hotel" localSheetId="6">{"DCF","UPSIDE CASE",FALSE,"Sheet1";"DCF","BASE CASE",FALSE,"Sheet1";"DCF","DOWNSIDE CASE",FALSE,"Sheet1"}</definedName>
    <definedName name="Hotel">{"DCF","UPSIDE CASE",FALSE,"Sheet1";"DCF","BASE CASE",FALSE,"Sheet1";"DCF","DOWNSIDE CASE",FALSE,"Sheet1"}</definedName>
    <definedName name="hour">#REF!</definedName>
    <definedName name="hours">#REF!</definedName>
    <definedName name="HOUSE">#REF!</definedName>
    <definedName name="HOUSE_CAPACITY">#REF!</definedName>
    <definedName name="hp">#REF!</definedName>
    <definedName name="hpab">#REF!</definedName>
    <definedName name="hpp">#REF!</definedName>
    <definedName name="HPP_0503">#REF!</definedName>
    <definedName name="HPP_0503_CPN">#REF!</definedName>
    <definedName name="HPP_BKS">#REF!</definedName>
    <definedName name="HPP_CPN">#REF!</definedName>
    <definedName name="HPP_NON">#REF!</definedName>
    <definedName name="HPP_SRG">#REF!</definedName>
    <definedName name="HPPBKS">#REF!</definedName>
    <definedName name="HPPCPN">#REF!</definedName>
    <definedName name="HPPCPN2">#REF!</definedName>
    <definedName name="hppjtng11">#REF!</definedName>
    <definedName name="HPPNON">#REF!</definedName>
    <definedName name="hpppkl1203">#REF!</definedName>
    <definedName name="HPPSL11">#REF!</definedName>
    <definedName name="HPPSMG10">#REF!</definedName>
    <definedName name="hppsmg11">#REF!</definedName>
    <definedName name="hppsmg1203">#REF!</definedName>
    <definedName name="HPPSMG6">#REF!</definedName>
    <definedName name="hppsolo1203">#REF!</definedName>
    <definedName name="HPPSRG">#REF!</definedName>
    <definedName name="HPPTGR">#REF!</definedName>
    <definedName name="hRATE">#REF!</definedName>
    <definedName name="hsetj">"'file://192.168.100.16/audit%20upto%20dec%202007/Documents%20and%20Settings/ems16.MINDAINDO.000/Desktop/Data%20Agus/Agus/Minda%202007/Salary/Salary%20December%20%202007%20final.xls'#$BP1_23.$A$1"</definedName>
    <definedName name="hsodfi" localSheetId="6" hidden="1">{"'Sheet1'!$L$16"}</definedName>
    <definedName name="hsodfi" hidden="1">{"'Sheet1'!$L$16"}</definedName>
    <definedName name="Ht">#REF!</definedName>
    <definedName name="htgjkjljkl" localSheetId="6" hidden="1">{"'Sheet1'!$L$16"}</definedName>
    <definedName name="htgjkjljkl" hidden="1">{"'Sheet1'!$L$16"}</definedName>
    <definedName name="Htinh">#REF!</definedName>
    <definedName name="HTML_CodePage" hidden="1">1252</definedName>
    <definedName name="HTML_Control" localSheetId="6" hidden="1">{"'Sheet1'!$L$16"}</definedName>
    <definedName name="HTML_Control" hidden="1">{"'Sheet1'!$L$16"}</definedName>
    <definedName name="HTML_Control_1" localSheetId="6" hidden="1">{"'Sheet1'!$L$16"}</definedName>
    <definedName name="HTML_Control_1" hidden="1">{"'Sheet1'!$L$16"}</definedName>
    <definedName name="HTML_Control_2" localSheetId="6" hidden="1">{"'Sheet1'!$L$16"}</definedName>
    <definedName name="HTML_Control_2" hidden="1">{"'Sheet1'!$L$16"}</definedName>
    <definedName name="HTML_Control_3" localSheetId="6" hidden="1">{"'Sheet1'!$L$16"}</definedName>
    <definedName name="HTML_Control_3" hidden="1">{"'Sheet1'!$L$16"}</definedName>
    <definedName name="HTML_Description" hidden="1">""</definedName>
    <definedName name="HTML_Email" hidden="1">"eliap.lumbantoruan@eid.ericsson.se"</definedName>
    <definedName name="HTML_Header" hidden="1">"Boq-dxnew"</definedName>
    <definedName name="HTML_LastUpdate" hidden="1">"7/27/98"</definedName>
    <definedName name="HTML_LineAfter" hidden="1">FALSE</definedName>
    <definedName name="HTML_LineBefore" hidden="1">FALSE</definedName>
    <definedName name="HTML_Name" hidden="1">"EIDELT"</definedName>
    <definedName name="HTML_OBDlg2" hidden="1">TRUE</definedName>
    <definedName name="HTML_OBDlg4" hidden="1">TRUE</definedName>
    <definedName name="HTML_OS" hidden="1">0</definedName>
    <definedName name="HTML_PathFile" hidden="1">"C:\My Documents\CANOF_DIAX.htm"</definedName>
    <definedName name="HTML_PathFileMac" hidden="1">"Macintosh HD:HomePageStuff:New_Home_Page:datafile:ctryprem.html"</definedName>
    <definedName name="HTML_Title" hidden="1">"DIAX-CO-EID"</definedName>
    <definedName name="HTML1_1" hidden="1">"'[BSC-MTX Tool 4.04.02.xls]Materials List'!$A$1:$E$72"</definedName>
    <definedName name="HTML1_10" hidden="1">""</definedName>
    <definedName name="HTML1_11" hidden="1">1</definedName>
    <definedName name="HTML1_12" hidden="1">"C:\WINDOWS\DESKTOP\dallas.htm"</definedName>
    <definedName name="HTML1_2" hidden="1">1</definedName>
    <definedName name="HTML1_3" hidden="1">"BSC-MTX Equipment"</definedName>
    <definedName name="HTML1_4" hidden="1">"Materials List - Dallas Switch"</definedName>
    <definedName name="HTML1_5" hidden="1">""</definedName>
    <definedName name="HTML1_6" hidden="1">1</definedName>
    <definedName name="HTML1_7" hidden="1">1</definedName>
    <definedName name="HTML1_8" hidden="1">"2/10/97"</definedName>
    <definedName name="HTML1_9" hidden="1">"Nortel - CDMA Network Planning"</definedName>
    <definedName name="HTML2_1" hidden="1">"'[BSC-MTX Tool 4.04.02.xls]Materials List'!$A$1:$E$72,$F$1:$I$8"</definedName>
    <definedName name="HTML2_10" hidden="1">""</definedName>
    <definedName name="HTML2_11" hidden="1">1</definedName>
    <definedName name="HTML2_12" hidden="1">"C:\WINDOWS\DESKTOP\dallas.htm"</definedName>
    <definedName name="HTML2_2" hidden="1">1</definedName>
    <definedName name="HTML2_3" hidden="1">"BSC-MTX Tool 4"</definedName>
    <definedName name="HTML2_4" hidden="1">"Materials List"</definedName>
    <definedName name="HTML2_5" hidden="1">""</definedName>
    <definedName name="HTML2_6" hidden="1">-4146</definedName>
    <definedName name="HTML2_7" hidden="1">-4146</definedName>
    <definedName name="HTML2_8" hidden="1">"2/10/97"</definedName>
    <definedName name="HTML2_9" hidden="1">"Nortel"</definedName>
    <definedName name="HTML3_1" hidden="1">"'[BSC-MTX Tool 4.04.02.xls]Materials List'!$A$1:$E$73"</definedName>
    <definedName name="HTML3_10" hidden="1">""</definedName>
    <definedName name="HTML3_11" hidden="1">1</definedName>
    <definedName name="HTML3_12" hidden="1">"C:\WINDOWS\DESKTOP\MyHTML.htm"</definedName>
    <definedName name="HTML3_2" hidden="1">1</definedName>
    <definedName name="HTML3_3" hidden="1">"BSC-MTX Tool 4"</definedName>
    <definedName name="HTML3_4" hidden="1">"Materials List"</definedName>
    <definedName name="HTML3_5" hidden="1">""</definedName>
    <definedName name="HTML3_6" hidden="1">1</definedName>
    <definedName name="HTML3_7" hidden="1">1</definedName>
    <definedName name="HTML3_8" hidden="1">"2/10/97"</definedName>
    <definedName name="HTML3_9" hidden="1">"Nortel"</definedName>
    <definedName name="HTML4_1" hidden="1">"'[BSC-MTX Tool 4.04.03.xls]BSC Order Tool'!$B$10:$E$31"</definedName>
    <definedName name="HTML4_10" hidden="1">""</definedName>
    <definedName name="HTML4_11" hidden="1">1</definedName>
    <definedName name="HTML4_12" hidden="1">"C:\My Documents\MyHTML.htm"</definedName>
    <definedName name="HTML4_2" hidden="1">1</definedName>
    <definedName name="HTML4_3" hidden="1">"BSC-MTX Tool 4"</definedName>
    <definedName name="HTML4_4" hidden="1">"BSC Order Tool"</definedName>
    <definedName name="HTML4_5" hidden="1">""</definedName>
    <definedName name="HTML4_6" hidden="1">-4146</definedName>
    <definedName name="HTML4_7" hidden="1">-4146</definedName>
    <definedName name="HTML4_8" hidden="1">"2/10/97"</definedName>
    <definedName name="HTML4_9" hidden="1">"Nortel"</definedName>
    <definedName name="HTML5_1" hidden="1">"'[BSC-MTX Tool 4.04.03.xls]Materials List'!$A$1:$E$72"</definedName>
    <definedName name="HTML5_10" hidden="1">""</definedName>
    <definedName name="HTML5_11" hidden="1">1</definedName>
    <definedName name="HTML5_12" hidden="1">"C:\My Documents\MyHTML.htm"</definedName>
    <definedName name="HTML5_2" hidden="1">1</definedName>
    <definedName name="HTML5_3" hidden="1">"BSC-MTX Tool 4"</definedName>
    <definedName name="HTML5_4" hidden="1">"Materials List"</definedName>
    <definedName name="HTML5_5" hidden="1">""</definedName>
    <definedName name="HTML5_6" hidden="1">1</definedName>
    <definedName name="HTML5_7" hidden="1">1</definedName>
    <definedName name="HTML5_8" hidden="1">"2/10/97"</definedName>
    <definedName name="HTML5_9" hidden="1">"Nortel"</definedName>
    <definedName name="HTML6_1" hidden="1">"'[BSC-MTX Tool 4.04.03.xls]Results'!$A$1:$E$73"</definedName>
    <definedName name="HTML6_10" hidden="1">""</definedName>
    <definedName name="HTML6_11" hidden="1">1</definedName>
    <definedName name="HTML6_12" hidden="1">"C:\WINDOWS\DESKTOP\NetDesigns\KSCY02.htm"</definedName>
    <definedName name="HTML6_2" hidden="1">1</definedName>
    <definedName name="HTML6_3" hidden="1">"BSC-MTX Tool 4"</definedName>
    <definedName name="HTML6_4" hidden="1">"Materials List"</definedName>
    <definedName name="HTML6_5" hidden="1">""</definedName>
    <definedName name="HTML6_6" hidden="1">1</definedName>
    <definedName name="HTML6_7" hidden="1">1</definedName>
    <definedName name="HTML6_8" hidden="1">"2/11/97"</definedName>
    <definedName name="HTML6_9" hidden="1">"Nortel - CDMA Network Planning"</definedName>
    <definedName name="HTMLCount" hidden="1">6</definedName>
    <definedName name="HTR">#REF!</definedName>
    <definedName name="HTR_10">#REF!</definedName>
    <definedName name="HTR_11">#REF!</definedName>
    <definedName name="HTR_12">#REF!</definedName>
    <definedName name="HTR_6">#REF!</definedName>
    <definedName name="HTR_7">#REF!</definedName>
    <definedName name="HTR_8">#REF!</definedName>
    <definedName name="HTR_9">#REF!</definedName>
    <definedName name="hu" localSheetId="6" hidden="1">{#N/A,#N/A,FALSE,"DATA"}</definedName>
    <definedName name="hu" hidden="1">{#N/A,#N/A,FALSE,"DATA"}</definedName>
    <definedName name="Hue">ROW(#REF!)</definedName>
    <definedName name="hufegyatsdgeoires" localSheetId="6" hidden="1">{#N/A,#N/A,TRUE,"BT M200 da 10x20"}</definedName>
    <definedName name="hufegyatsdgeoires" hidden="1">{#N/A,#N/A,TRUE,"BT M200 da 10x20"}</definedName>
    <definedName name="Huggies">#REF!</definedName>
    <definedName name="Hujan">#REF!</definedName>
    <definedName name="Hujan_sd">#REF!</definedName>
    <definedName name="Hungary">"#N/A"</definedName>
    <definedName name="HungYen">#REF!</definedName>
    <definedName name="huongg" localSheetId="6" hidden="1">{0}</definedName>
    <definedName name="huongg" hidden="1">{0}</definedName>
    <definedName name="HUTAFFI">#REF!</definedName>
    <definedName name="HUTAFFI_5">#REF!</definedName>
    <definedName name="HUTPAJAK">#REF!</definedName>
    <definedName name="HUTPAJAK_5">#REF!</definedName>
    <definedName name="HUTPIT">#REF!</definedName>
    <definedName name="huy" localSheetId="6" hidden="1">{"'Sheet1'!$L$16"}</definedName>
    <definedName name="huy" hidden="1">{"'Sheet1'!$L$16"}</definedName>
    <definedName name="huy_1" localSheetId="6" hidden="1">{"'Sheet1'!$L$16"}</definedName>
    <definedName name="huy_1" hidden="1">{"'Sheet1'!$L$16"}</definedName>
    <definedName name="HUY_10">#REF!</definedName>
    <definedName name="HUY_11">#REF!</definedName>
    <definedName name="HUY_12">#REF!</definedName>
    <definedName name="huy_2" localSheetId="6" hidden="1">{"'Sheet1'!$L$16"}</definedName>
    <definedName name="huy_2" hidden="1">{"'Sheet1'!$L$16"}</definedName>
    <definedName name="huy_3" localSheetId="6" hidden="1">{"'Sheet1'!$L$16"}</definedName>
    <definedName name="huy_3" hidden="1">{"'Sheet1'!$L$16"}</definedName>
    <definedName name="HUY_6">#REF!</definedName>
    <definedName name="HUY_7">#REF!</definedName>
    <definedName name="HUY_8">#REF!</definedName>
    <definedName name="HUY_9">#REF!</definedName>
    <definedName name="HWUPG">#REF!</definedName>
    <definedName name="HYen">#REF!</definedName>
    <definedName name="HYen2">#REF!</definedName>
    <definedName name="HYT">#REF!</definedName>
    <definedName name="HYT_10">#REF!</definedName>
    <definedName name="HYT_11">#REF!</definedName>
    <definedName name="HYT_12">#REF!</definedName>
    <definedName name="HYT_6">#REF!</definedName>
    <definedName name="HYT_7">#REF!</definedName>
    <definedName name="HYT_8">#REF!</definedName>
    <definedName name="HYT_9">#REF!</definedName>
    <definedName name="HZA">#REF!</definedName>
    <definedName name="HZB">#REF!</definedName>
    <definedName name="HZC">#REF!</definedName>
    <definedName name="HZD">#REF!</definedName>
    <definedName name="hzgfxm">"#N/A"</definedName>
    <definedName name="I">#REF!</definedName>
    <definedName name="ia">#REF!</definedName>
    <definedName name="IC">#REF!</definedName>
    <definedName name="ICM_factor">1.09</definedName>
    <definedName name="IDLAB_COST">#REF!</definedName>
    <definedName name="IDN">#REF!</definedName>
    <definedName name="IDR">#REF!</definedName>
    <definedName name="IDR_2">#REF!</definedName>
    <definedName name="IDR_3">#REF!</definedName>
    <definedName name="IE" hidden="1">#REF!</definedName>
    <definedName name="IEComplain">#REF!</definedName>
    <definedName name="IfError">#REF!</definedName>
    <definedName name="ighdfnsb">"$#REF!.#REF!#REF!"</definedName>
    <definedName name="ighdfnsb_3">"$#REF!.#REF!#REF!"</definedName>
    <definedName name="IHH_KRS">#REF!</definedName>
    <definedName name="IHH_RP">#REF!</definedName>
    <definedName name="ii">#REF!</definedName>
    <definedName name="iii">#REF!</definedName>
    <definedName name="iiii">#REF!</definedName>
    <definedName name="iiiii" hidden="1">#REF!</definedName>
    <definedName name="iiiiii">#REF!</definedName>
    <definedName name="iiiiiii">#REF!</definedName>
    <definedName name="IIR">#REF!</definedName>
    <definedName name="ijhfhzdg">"$#REF!.#REF!#REF!"</definedName>
    <definedName name="ijhfhzdg_3">"$#REF!.#REF!#REF!"</definedName>
    <definedName name="ijk">#REF!</definedName>
    <definedName name="ijk_3">"$#REF!.#REF!#REF!"</definedName>
    <definedName name="IK">#REF!</definedName>
    <definedName name="iktisarcabang">"'file:///C:/Documents%20and%20Settings/PC_KOBSBY_003/Local%20Settings/Temporary%20Internet%20Files/Content.IE5/WZ67UD2L/DATA/BSC%202011/SHARED/Clients/I-L/KEBD/Quarter%202002/Q4-2002-c.xls'#$GeneralInfo.$T$56"</definedName>
    <definedName name="iktisarcabang_3">"'file:///C:/Documents%20and%20Settings/PC_KOBSBY_003/Local%20Settings/Temporary%20Internet%20Files/Content.IE5/WZ67UD2L/DATA/BSC%202011/SHARED/Clients/I-L/KEBD/Quarter%202002/Q4-2002-c.xls'#$GeneralInfo.$T$56"</definedName>
    <definedName name="iktisarpemegangsaham">"'file:///C:/Documents%20and%20Settings/PC_KOBSBY_003/Local%20Settings/Temporary%20Internet%20Files/Content.IE5/WZ67UD2L/DATA/BSC%202011/SHARED/Clients/I-L/KEBD/Quarter%202002/Q4-2002-c.xls'#$GeneralInfo.$T$55"</definedName>
    <definedName name="iktisarpemegangsaham_3">"'file:///C:/Documents%20and%20Settings/PC_KOBSBY_003/Local%20Settings/Temporary%20Internet%20Files/Content.IE5/WZ67UD2L/DATA/BSC%202011/SHARED/Clients/I-L/KEBD/Quarter%202002/Q4-2002-c.xls'#$GeneralInfo.$T$55"</definedName>
    <definedName name="iktisarpenerima">"'file:///C:/Documents%20and%20Settings/PC_KOBSBY_003/Local%20Settings/Temporary%20Internet%20Files/Content.IE5/WZ67UD2L/DATA/BSC%202011/SHARED/Clients/I-L/KEBD/Quarter%202002/Q4-2002-c.xls'#$GeneralInfo.$T$53"</definedName>
    <definedName name="iktisarpenerima_3">"'file:///C:/Documents%20and%20Settings/PC_KOBSBY_003/Local%20Settings/Temporary%20Internet%20Files/Content.IE5/WZ67UD2L/DATA/BSC%202011/SHARED/Clients/I-L/KEBD/Quarter%202002/Q4-2002-c.xls'#$GeneralInfo.$T$53"</definedName>
    <definedName name="iktisarpengurus">"'file:///C:/Documents%20and%20Settings/PC_KOBSBY_003/Local%20Settings/Temporary%20Internet%20Files/Content.IE5/WZ67UD2L/DATA/BSC%202011/SHARED/Clients/I-L/KEBD/Quarter%202002/Q4-2002-c.xls'#$GeneralInfo.$T$54"</definedName>
    <definedName name="iktisarpengurus_3">"'file:///C:/Documents%20and%20Settings/PC_KOBSBY_003/Local%20Settings/Temporary%20Internet%20Files/Content.IE5/WZ67UD2L/DATA/BSC%202011/SHARED/Clients/I-L/KEBD/Quarter%202002/Q4-2002-c.xls'#$GeneralInfo.$T$54"</definedName>
    <definedName name="iktisarpph22">"'file:///C:/Documents%20and%20Settings/PC_KOBSBY_003/Local%20Settings/Temporary%20Internet%20Files/Content.IE5/WZ67UD2L/DATA/BSC%202011/SHARED/Clients/I-L/KEBD/Quarter%202002/Q4-2002-c.xls'#$GeneralInfo.$T$48"</definedName>
    <definedName name="iktisarpph22_3">"'file:///C:/Documents%20and%20Settings/PC_KOBSBY_003/Local%20Settings/Temporary%20Internet%20Files/Content.IE5/WZ67UD2L/DATA/BSC%202011/SHARED/Clients/I-L/KEBD/Quarter%202002/Q4-2002-c.xls'#$GeneralInfo.$T$48"</definedName>
    <definedName name="iktisarpph23">"'file:///C:/Documents%20and%20Settings/PC_KOBSBY_003/Local%20Settings/Temporary%20Internet%20Files/Content.IE5/WZ67UD2L/DATA/BSC%202011/SHARED/Clients/I-L/KEBD/Quarter%202002/Q4-2002-c.xls'#$GeneralInfo.$T$49"</definedName>
    <definedName name="iktisarpph23_3">"'file:///C:/Documents%20and%20Settings/PC_KOBSBY_003/Local%20Settings/Temporary%20Internet%20Files/Content.IE5/WZ67UD2L/DATA/BSC%202011/SHARED/Clients/I-L/KEBD/Quarter%202002/Q4-2002-c.xls'#$GeneralInfo.$T$49"</definedName>
    <definedName name="iktisarpph24">"'file:///C:/Documents%20and%20Settings/PC_KOBSBY_003/Local%20Settings/Temporary%20Internet%20Files/Content.IE5/WZ67UD2L/DATA/BSC%202011/SHARED/Clients/I-L/KEBD/Quarter%202002/Q4-2002-c.xls'#$GeneralInfo.$T$51"</definedName>
    <definedName name="iktisarpph24_3">"'file:///C:/Documents%20and%20Settings/PC_KOBSBY_003/Local%20Settings/Temporary%20Internet%20Files/Content.IE5/WZ67UD2L/DATA/BSC%202011/SHARED/Clients/I-L/KEBD/Quarter%202002/Q4-2002-c.xls'#$GeneralInfo.$T$51"</definedName>
    <definedName name="iktisarpph25">"'file:///C:/Documents%20and%20Settings/PC_KOBSBY_003/Local%20Settings/Temporary%20Internet%20Files/Content.IE5/WZ67UD2L/DATA/BSC%202011/SHARED/Clients/I-L/KEBD/Quarter%202002/Q4-2002-c.xls'#$GeneralInfo.$T$52"</definedName>
    <definedName name="iktisarpph25_3">"'file:///C:/Documents%20and%20Settings/PC_KOBSBY_003/Local%20Settings/Temporary%20Internet%20Files/Content.IE5/WZ67UD2L/DATA/BSC%202011/SHARED/Clients/I-L/KEBD/Quarter%202002/Q4-2002-c.xls'#$GeneralInfo.$T$52"</definedName>
    <definedName name="iktisarpphgvb">"'file:///C:/Documents%20and%20Settings/PC_KOBSBY_003/Local%20Settings/Temporary%20Internet%20Files/Content.IE5/WZ67UD2L/DATA/BSC%202011/SHARED/Clients/I-L/KEBD/Quarter%202002/Q4-2002-c.xls'#$GeneralInfo.$T$50"</definedName>
    <definedName name="iktisarpphgvb_3">"'file:///C:/Documents%20and%20Settings/PC_KOBSBY_003/Local%20Settings/Temporary%20Internet%20Files/Content.IE5/WZ67UD2L/DATA/BSC%202011/SHARED/Clients/I-L/KEBD/Quarter%202002/Q4-2002-c.xls'#$GeneralInfo.$T$50"</definedName>
    <definedName name="il">#REF!</definedName>
    <definedName name="ilyas">"'file:///C:/Documents%20and%20Settings/PC_KOBSBY_003/Local%20Settings/Temporary%20Internet%20Files/Content.IE5/WZ67UD2L/DATA/BSC%202011/SHARED/Clients/I-L/KEBD/Quarterly/Q2-2000.xls'#$GeneralInfo.$I$5"</definedName>
    <definedName name="ilyas_3">"'file:///C:/Documents%20and%20Settings/PC_KOBSBY_003/Local%20Settings/Temporary%20Internet%20Files/Content.IE5/WZ67UD2L/DATA/BSC%202011/SHARED/Clients/I-L/KEBD/Quarterly/Q2-2000.xls'#$GeneralInfo.$I$5"</definedName>
    <definedName name="imp">"#N/A"</definedName>
    <definedName name="Implementation">#REF!</definedName>
    <definedName name="IMPORTDFF1">"#N/A"</definedName>
    <definedName name="ImprovementsKoord">#REF!</definedName>
    <definedName name="IN_MILLION_Rp">#REF!</definedName>
    <definedName name="IN_MILLION_Rp_10">#REF!</definedName>
    <definedName name="IN_MILLION_Rp_6">"$#REF!.$C$7:$N$7"</definedName>
    <definedName name="IN_MILLION_Rp_8">#REF!</definedName>
    <definedName name="in_procces_7">#REF!</definedName>
    <definedName name="INAF">#REF!</definedName>
    <definedName name="INAFJ">#REF!</definedName>
    <definedName name="INAFN">#REF!</definedName>
    <definedName name="inboundincomes">#REF!</definedName>
    <definedName name="inboundincomes_3">"$#REF!.#REF!#REF!"</definedName>
    <definedName name="INC_LAST_YEAR">#REF!</definedName>
    <definedName name="INC_TAX">#N/A</definedName>
    <definedName name="INCOME">#REF!</definedName>
    <definedName name="IND">#REF!</definedName>
    <definedName name="IND_LAB">#REF!</definedName>
    <definedName name="indeks">#REF!</definedName>
    <definedName name="India">"#N/A"</definedName>
    <definedName name="INDMANP">#REF!</definedName>
    <definedName name="INDONESIA">#REF!</definedName>
    <definedName name="indonesian">"'file:///C:/Documents%20and%20Settings/PC_KOBSBY_003/Local%20Settings/Temporary%20Internet%20Files/Content.IE5/WZ67UD2L/DATA/BSC%202011/SHARED/Clients/I-L/KEBD/Quarter%202002/Q4-2002-c.xls'#$GeneralInfo.$F$21"</definedName>
    <definedName name="indonesian_3">"'file:///C:/Documents%20and%20Settings/PC_KOBSBY_003/Local%20Settings/Temporary%20Internet%20Files/Content.IE5/WZ67UD2L/DATA/BSC%202011/SHARED/Clients/I-L/KEBD/Quarter%202002/Q4-2002-c.xls'#$GeneralInfo.$F$21"</definedName>
    <definedName name="INDR">#REF!</definedName>
    <definedName name="indri">#REF!</definedName>
    <definedName name="indri_4">"$#REF!.#REF!#REF!:#REF!#REF!"</definedName>
    <definedName name="indri_5">#REF!</definedName>
    <definedName name="indri_6">#REF!</definedName>
    <definedName name="indri_7">#REF!</definedName>
    <definedName name="industry">"'file:///C:/Documents%20and%20Settings/PC_KOBSBY_003/Local%20Settings/Temporary%20Internet%20Files/Content.IE5/WZ67UD2L/DATA/BSC%202011/SHARED/Clients/I-L/KEBD/Quarter%202002/Q4-2002-c.xls'#$GeneralInfo.$Y$9"</definedName>
    <definedName name="industry_3">"'file:///C:/Documents%20and%20Settings/PC_KOBSBY_003/Local%20Settings/Temporary%20Internet%20Files/Content.IE5/WZ67UD2L/DATA/BSC%202011/SHARED/Clients/I-L/KEBD/Quarter%202002/Q4-2002-c.xls'#$GeneralInfo.$Y$9"</definedName>
    <definedName name="info" localSheetId="6" hidden="1">{#N/A,#N/A,FALSE,"DATA"}</definedName>
    <definedName name="info" hidden="1">{#N/A,#N/A,FALSE,"DATA"}</definedName>
    <definedName name="information" localSheetId="6" hidden="1">{#N/A,#N/A,FALSE,"DATA"}</definedName>
    <definedName name="information" hidden="1">{#N/A,#N/A,FALSE,"DATA"}</definedName>
    <definedName name="INFORMATIONS" localSheetId="6" hidden="1">{#N/A,#N/A,FALSE,"DATA"}</definedName>
    <definedName name="INFORMATIONS" hidden="1">{#N/A,#N/A,FALSE,"DATA"}</definedName>
    <definedName name="INI">"$#REF!.#REF!#REF!"</definedName>
    <definedName name="INI_3">"$#REF!.#REF!#REF!"</definedName>
    <definedName name="INK_PAINT_MUST_START">#REF!</definedName>
    <definedName name="Inp">"#N/A"</definedName>
    <definedName name="Inp_Set1">"#N/A"</definedName>
    <definedName name="Inp_Set2">"#N/A"</definedName>
    <definedName name="Inp_Set2.0">"#N/A"</definedName>
    <definedName name="Inp_Set20">"#N/A"</definedName>
    <definedName name="Inp_Set3">"#N/A"</definedName>
    <definedName name="Inp_Set4">"#N/A"</definedName>
    <definedName name="Inp_Set5">"#N/A"</definedName>
    <definedName name="Inp_Set6">"#N/A"</definedName>
    <definedName name="Inp_Set7">"#N/A"</definedName>
    <definedName name="Inp_Set8">"#N/A"</definedName>
    <definedName name="Inp_Set9">"#N/A"</definedName>
    <definedName name="Input">#REF!</definedName>
    <definedName name="INR">#REF!</definedName>
    <definedName name="InRp">#REF!</definedName>
    <definedName name="INS_RP">#REF!</definedName>
    <definedName name="INS_USD">#REF!</definedName>
    <definedName name="installment">#REF!</definedName>
    <definedName name="installment_3">"$#REF!.#REF!#REF!"</definedName>
    <definedName name="INSTI">#REF!</definedName>
    <definedName name="instrefs">"'file://JK001333/aws/Documents%20and%20Settings/PAIMPA/My%20Documents/1_TRANS/PBC%20TRay/Trial%20Balance%20June%202003.xls'#$PRO.$A$1"</definedName>
    <definedName name="INSURANCE">#REF!</definedName>
    <definedName name="Int">#REF!</definedName>
    <definedName name="INTER_CO">#REF!</definedName>
    <definedName name="interes">"'file:///C:/Documents%20and%20Settings/PC_KOBSBY_003/Local%20Settings/Temporary%20Internet%20Files/Content.IE5/WZ67UD2L/DATA/BSC%202011/SHARED/TAX/Mulyo/Maitland%20Smith/2000/MAithland%20-%20citr%20-%20new%20-%20Dec%202000-a.xls'#$Marshal.$D$214"</definedName>
    <definedName name="interes_3">"'file:///C:/Documents%20and%20Settings/PC_KOBSBY_003/Local%20Settings/Temporary%20Internet%20Files/Content.IE5/WZ67UD2L/DATA/BSC%202011/SHARED/TAX/Mulyo/Maitland%20Smith/2000/MAithland%20-%20citr%20-%20new%20-%20Dec%202000-a.xls'#$Marshal.$D$214"</definedName>
    <definedName name="Interest">#REF!</definedName>
    <definedName name="interest_3">"$#REF!.#REF!#REF!"</definedName>
    <definedName name="Interest_Cap">#REF!</definedName>
    <definedName name="Interest_Rate">#REF!</definedName>
    <definedName name="INTP">#REF!</definedName>
    <definedName name="Investasi">#REF!</definedName>
    <definedName name="investmentfund">"'file:///C:/Documents%20and%20Settings/PC_KOBSBY_003/Local%20Settings/Temporary%20Internet%20Files/Content.IE5/WZ67UD2L/DATA/BSC%202011/SHARED/Clients/I-L/KEBD/Quarter%202002/Q4-2002-c.xls'#$GeneralInfo.$T$16"</definedName>
    <definedName name="investmentfund_3">"'file:///C:/Documents%20and%20Settings/PC_KOBSBY_003/Local%20Settings/Temporary%20Internet%20Files/Content.IE5/WZ67UD2L/DATA/BSC%202011/SHARED/Clients/I-L/KEBD/Quarter%202002/Q4-2002-c.xls'#$GeneralInfo.$T$16"</definedName>
    <definedName name="IOI">"#N/A"</definedName>
    <definedName name="iop">#REF!</definedName>
    <definedName name="IP">#REF!</definedName>
    <definedName name="IPATH">"\\Idfs02\Op_account\OA_Betty\Download"</definedName>
    <definedName name="IQ_ADDIN">"AUTO"</definedName>
    <definedName name="IQ_AE_BR">"c10"</definedName>
    <definedName name="IQ_AP_BR">"c34"</definedName>
    <definedName name="IQ_AR_BR">"c41"</definedName>
    <definedName name="IQ_ASSET_WRITEDOWN_BR">"c50"</definedName>
    <definedName name="IQ_ASSET_WRITEDOWN_CF_BR">"c53"</definedName>
    <definedName name="IQ_CAPEX_BR">"c111"</definedName>
    <definedName name="IQ_CASH_OPER_ACT_OR_EST">"c4164"</definedName>
    <definedName name="IQ_CH">110000</definedName>
    <definedName name="IQ_CHANGE_AP_BR">"c135"</definedName>
    <definedName name="IQ_CHANGE_AR_BR">"c142"</definedName>
    <definedName name="IQ_CHANGE_OTHER_NET_OPER_ASSETS_BR">"c3595"</definedName>
    <definedName name="IQ_CHANGE_OTHER_WORK_CAP_BR">"c154"</definedName>
    <definedName name="IQ_COMMON_APIC_BR">"c185"</definedName>
    <definedName name="IQ_COMMON_ISSUED_BR">"c199"</definedName>
    <definedName name="IQ_COMMON_REP_BR">"c208"</definedName>
    <definedName name="IQ_CQ">5000</definedName>
    <definedName name="IQ_CURRENCY_GAIN_BR">"c236"</definedName>
    <definedName name="IQ_CURRENT_PORT_DEBT_BR">"c1567"</definedName>
    <definedName name="IQ_CY">10000</definedName>
    <definedName name="IQ_DA_BR">"c248"</definedName>
    <definedName name="IQ_DA_CF_BR">"c251"</definedName>
    <definedName name="IQ_DA_SUPPL_BR">"c260"</definedName>
    <definedName name="IQ_DA_SUPPL_CF_BR">"c263"</definedName>
    <definedName name="IQ_DAILY">500000</definedName>
    <definedName name="IQ_DEF_AMORT_BR">"c278"</definedName>
    <definedName name="IQ_DEF_CHARGES_BR">"c288"</definedName>
    <definedName name="IQ_DEF_CHARGES_LT_BR">"c294"</definedName>
    <definedName name="IQ_DEF_TAX_ASSET_LT_BR">"c304"</definedName>
    <definedName name="IQ_DEF_TAX_LIAB_LT_BR">"c315"</definedName>
    <definedName name="IQ_DNTM">700000</definedName>
    <definedName name="IQ_EBT_BR">"c378"</definedName>
    <definedName name="IQ_EBT_EXCL_BR">"c381"</definedName>
    <definedName name="IQ_EXTRA_ACC_ITEMS_BR">"c412"</definedName>
    <definedName name="IQ_FH">100000</definedName>
    <definedName name="IQ_FQ">500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Y">1000</definedName>
    <definedName name="IQ_GAIN_ASSETS_BR">"c454"</definedName>
    <definedName name="IQ_GAIN_ASSETS_CF_BR">"c457"</definedName>
    <definedName name="IQ_GAIN_ASSETS_REV_BR">"c474"</definedName>
    <definedName name="IQ_GAIN_INVEST_BR">"c1464"</definedName>
    <definedName name="IQ_GAIN_INVEST_CF_BR">"c482"</definedName>
    <definedName name="IQ_GAIN_INVEST_REV_BR">"c496"</definedName>
    <definedName name="IQ_GW_AMORT_BR">"c532"</definedName>
    <definedName name="IQ_GW_INTAN_AMORT_BR">"c1470"</definedName>
    <definedName name="IQ_GW_INTAN_AMORT_CF_BR">"c1473"</definedName>
    <definedName name="IQ_INC_EQUITY_BR">"c550"</definedName>
    <definedName name="IQ_INS_SETTLE_BR">"c572"</definedName>
    <definedName name="IQ_INT_EXP_BR">"c586"</definedName>
    <definedName name="IQ_INT_INC_BR">"c593"</definedName>
    <definedName name="IQ_INVEST_LOANS_CF_BR">"c630"</definedName>
    <definedName name="IQ_INVEST_SECURITY_CF_BR">"c639"</definedName>
    <definedName name="IQ_LATESTK">1000</definedName>
    <definedName name="IQ_LATESTQ">500</definedName>
    <definedName name="IQ_LEGAL_SETTLE_BR">"c649"</definedName>
    <definedName name="IQ_LOANS_CF_BR">"c661"</definedName>
    <definedName name="IQ_LT_DEBT_BR">"c676"</definedName>
    <definedName name="IQ_LT_DEBT_ISSUED_BR">"c683"</definedName>
    <definedName name="IQ_LT_DEBT_REPAID_BR">"c691"</definedName>
    <definedName name="IQ_LT_INVEST_BR">"c698"</definedName>
    <definedName name="IQ_LTM">2000</definedName>
    <definedName name="IQ_LTMMONTH">120000</definedName>
    <definedName name="IQ_MAINT_CAPEX_ACT_OR_EST">"c4458"</definedName>
    <definedName name="IQ_MERGER_BR">"c715"</definedName>
    <definedName name="IQ_MERGER_RESTRUCTURE_BR">"c721"</definedName>
    <definedName name="IQ_MINORITY_INTEREST_BR">"c729"</definedName>
    <definedName name="IQ_MONTH">15000</definedName>
    <definedName name="IQ_MTD">800000</definedName>
    <definedName name="IQ_NAMES_REVISION_DATE_">40745.539525463</definedName>
    <definedName name="IQ_NET_DEBT_ISSUED_BR">"c753"</definedName>
    <definedName name="IQ_NET_INT_INC_BR">"c765"</definedName>
    <definedName name="IQ_NTM">6000</definedName>
    <definedName name="IQ_OPER_INC_BR">"c850"</definedName>
    <definedName name="IQ_OTHER_AMORT_BR">"c5566"</definedName>
    <definedName name="IQ_OTHER_ASSETS_BR">"c862"</definedName>
    <definedName name="IQ_OTHER_CA_SUPPL_BR">"c871"</definedName>
    <definedName name="IQ_OTHER_CL_SUPPL_BR">"c880"</definedName>
    <definedName name="IQ_OTHER_EQUITY_BR">"c888"</definedName>
    <definedName name="IQ_OTHER_FINANCE_ACT_BR">"c895"</definedName>
    <definedName name="IQ_OTHER_FINANCE_ACT_SUPPL_BR">"c901"</definedName>
    <definedName name="IQ_OTHER_INTAN_BR">"c909"</definedName>
    <definedName name="IQ_OTHER_INVEST_ACT_BR">"c918"</definedName>
    <definedName name="IQ_OTHER_INVEST_ACT_SUPPL_BR">"c924"</definedName>
    <definedName name="IQ_OTHER_LIAB_BR">"c932"</definedName>
    <definedName name="IQ_OTHER_LIAB_LT_BR">"c937"</definedName>
    <definedName name="IQ_OTHER_LT_ASSETS_BR">"c948"</definedName>
    <definedName name="IQ_OTHER_NON_OPER_EXP_BR">"c957"</definedName>
    <definedName name="IQ_OTHER_NON_OPER_EXP_SUPPL_BR">"c962"</definedName>
    <definedName name="IQ_OTHER_OPER_ACT_BR">"c985"</definedName>
    <definedName name="IQ_OTHER_OPER_BR">"c990"</definedName>
    <definedName name="IQ_OTHER_OPER_SUPPL_BR">"c994"</definedName>
    <definedName name="IQ_OTHER_OPER_TOT_BR">"c1000"</definedName>
    <definedName name="IQ_OTHER_REV_BR">"c1011"</definedName>
    <definedName name="IQ_OTHER_REV_SUPPL_BR">"c1016"</definedName>
    <definedName name="IQ_OTHER_UNUSUAL_BR">"c1561"</definedName>
    <definedName name="IQ_OTHER_UNUSUAL_SUPPL_BR">"c1496"</definedName>
    <definedName name="IQ_PC_WRITTEN">"c1027"</definedName>
    <definedName name="IQ_PREF_ISSUED_BR">"c1047"</definedName>
    <definedName name="IQ_PREF_OTHER_BR">"c1055"</definedName>
    <definedName name="IQ_PREF_REP_BR">"c1062"</definedName>
    <definedName name="IQ_QTD">750000</definedName>
    <definedName name="IQ_RESTRUCTURE_BR">"c1106"</definedName>
    <definedName name="IQ_RETURN_ASSETS_BROK">"c1115"</definedName>
    <definedName name="IQ_RETURN_EQUITY_BROK">"c1120"</definedName>
    <definedName name="IQ_SALE_INTAN_CF_BR">"c1133"</definedName>
    <definedName name="IQ_SALE_PPE_CF_BR">"c1139"</definedName>
    <definedName name="IQ_SALE_REAL_ESTATE_CF_BR">"c1145"</definedName>
    <definedName name="IQ_SPECIAL_DIV_CF_BR">"c1171"</definedName>
    <definedName name="IQ_ST_DEBT_BR">"c1178"</definedName>
    <definedName name="IQ_ST_DEBT_ISSUED_BR">"c1183"</definedName>
    <definedName name="IQ_ST_DEBT_REPAID_BR">"c1191"</definedName>
    <definedName name="IQ_TODAY">0</definedName>
    <definedName name="IQ_TOTAL_AR_BR">"c1231"</definedName>
    <definedName name="IQ_TOTAL_DEBT_ISSUED_BR">"c1253"</definedName>
    <definedName name="IQ_TOTAL_DEBT_REPAID_BR">"c1260"</definedName>
    <definedName name="IQ_TOTAL_LIAB_BR">"c1278"</definedName>
    <definedName name="IQ_TOTAL_OPER_EXP_BR">"c1284"</definedName>
    <definedName name="IQ_TOTAL_REV_BR">"c1303"</definedName>
    <definedName name="IQ_TOTAL_UNUSUAL_BR">"c5517"</definedName>
    <definedName name="IQ_TREASURY_OTHER_EQUITY_BR">"c1314"</definedName>
    <definedName name="IQ_UNEARN_REV_CURRENT_BR">"c1324"</definedName>
    <definedName name="IQ_WEEK">50000</definedName>
    <definedName name="IQ_YTD">3000</definedName>
    <definedName name="IQ_YTDMONTH">130000</definedName>
    <definedName name="ira" hidden="1">#REF!</definedName>
    <definedName name="IRR">#REF!</definedName>
    <definedName name="irrc">"$#REF!.#REF!#REF!"</definedName>
    <definedName name="irrc_">"'file:///C:/Documents%20and%20Settings/PC_KOBSBY_003/Local%20Settings/Temporary%20Internet%20Files/Content.IE5/WZ67UD2L/DATA/BSC%202011/SHARED/TAX/Mulyo/Maitland%20Smith/2000/MAithland%20-%20citr%20-%20new%20-%20Dec%202000-a.xls'#$Marshal.$N$207"</definedName>
    <definedName name="irrc__3">"'file:///C:/Documents%20and%20Settings/PC_KOBSBY_003/Local%20Settings/Temporary%20Internet%20Files/Content.IE5/WZ67UD2L/DATA/BSC%202011/SHARED/TAX/Mulyo/Maitland%20Smith/2000/MAithland%20-%20citr%20-%20new%20-%20Dec%202000-a.xls'#$Marshal.$N$207"</definedName>
    <definedName name="irrc_3">"$#REF!.#REF!#REF!"</definedName>
    <definedName name="IrregularIncome">"'file:///T:/SHARED/TAX/SUKENDAR/CITR/SPT-1770-BLANK.xls'#$'Irregular Income'.$D$37"</definedName>
    <definedName name="irrsc">"$#REF!.#REF!#REF!"</definedName>
    <definedName name="irrsc_3">"$#REF!.#REF!#REF!"</definedName>
    <definedName name="Isi_Calculate">OFFSET(#REF!,0,0,COUNTA(#REF!)-2,19)</definedName>
    <definedName name="Islam">#REF!</definedName>
    <definedName name="ISP1R">#REF!</definedName>
    <definedName name="ISP2R">#REF!</definedName>
    <definedName name="ISP3R">#REF!</definedName>
    <definedName name="istf">"'file:///C:/Documents%20and%20Settings/PC_KOBSBY_003/Local%20Settings/Temporary%20Internet%20Files/Content.IE5/WZ67UD2L/DATA/BSC%202011/SHARED/TAX/Mulyo/Maitland%20Smith/2000/MAithland%20-%20citr%20-%20new%20-%20Dec%202000-a.xls'#$Marshal.$F$201"</definedName>
    <definedName name="istf_3">"'file:///C:/Documents%20and%20Settings/PC_KOBSBY_003/Local%20Settings/Temporary%20Internet%20Files/Content.IE5/WZ67UD2L/DATA/BSC%202011/SHARED/TAX/Mulyo/Maitland%20Smith/2000/MAithland%20-%20citr%20-%20new%20-%20Dec%202000-a.xls'#$Marshal.$F$201"</definedName>
    <definedName name="istft">"$#REF!.#REF!#REF!"</definedName>
    <definedName name="istft_3">"$#REF!.#REF!#REF!"</definedName>
    <definedName name="ITA" hidden="1">#REF!</definedName>
    <definedName name="Item">#REF!</definedName>
    <definedName name="item_1">#REF!</definedName>
    <definedName name="item_1_1">#REF!</definedName>
    <definedName name="item_1_1_1">#REF!</definedName>
    <definedName name="item_1_1_1_1">#REF!</definedName>
    <definedName name="ITEM_ID">#REF!</definedName>
    <definedName name="Itemcode">#REF!</definedName>
    <definedName name="Items">#REF!</definedName>
    <definedName name="iuh">#REF!</definedName>
    <definedName name="IUY">#REF!</definedName>
    <definedName name="IV">#REF!</definedName>
    <definedName name="IX">#REF!</definedName>
    <definedName name="j">#REF!</definedName>
    <definedName name="j_1" localSheetId="6" hidden="1">{"'Sheet1'!$L$16"}</definedName>
    <definedName name="j_1" hidden="1">{"'Sheet1'!$L$16"}</definedName>
    <definedName name="j_2" localSheetId="6" hidden="1">{"'Sheet1'!$L$16"}</definedName>
    <definedName name="j_2" hidden="1">{"'Sheet1'!$L$16"}</definedName>
    <definedName name="J_BHIT_N">#REF!</definedName>
    <definedName name="J_BNII_J">#REF!</definedName>
    <definedName name="J_BUMI">#REF!</definedName>
    <definedName name="J_CTRS_J">#REF!</definedName>
    <definedName name="J_HERO_J">#REF!</definedName>
    <definedName name="J_HERO_N">#REF!</definedName>
    <definedName name="J_INDRN">#REF!</definedName>
    <definedName name="J_PR_INAFJ">#REF!</definedName>
    <definedName name="J_RP_BBNI_J">#REF!</definedName>
    <definedName name="J_RP_BUMI_N">#REF!</definedName>
    <definedName name="J_RP_CTRS_A">#REF!</definedName>
    <definedName name="J_RP_DYNA_J">#REF!</definedName>
    <definedName name="J_RP_EMPT">#REF!</definedName>
    <definedName name="J_RP_GGRM_J">#REF!</definedName>
    <definedName name="J_RP_KOMI_J">#REF!</definedName>
    <definedName name="J_RP_LSIP_N">#REF!</definedName>
    <definedName name="J_RP_MYOR_N">#REF!</definedName>
    <definedName name="J_RP_TINS_J">#REF!</definedName>
    <definedName name="J_UNIT_BBNI_J">#REF!</definedName>
    <definedName name="J_UNIT_BUMI_N">#REF!</definedName>
    <definedName name="J_UNIT_CTRS_A">#REF!</definedName>
    <definedName name="J_UNIT_DYNA_J">#REF!</definedName>
    <definedName name="J_UNIT_EMPT">#REF!</definedName>
    <definedName name="J_UNIT_KOMI_J">#REF!</definedName>
    <definedName name="J_UNIT_LSIP_N">#REF!</definedName>
    <definedName name="J_UNIT_MREI_N">#REF!</definedName>
    <definedName name="J_UNIT_MYOR_N">#REF!</definedName>
    <definedName name="J_UNIT_SMCB_N">#REF!</definedName>
    <definedName name="J_UNIT_SMSM_N">#REF!</definedName>
    <definedName name="J_UNIT_SULI_N">#REF!</definedName>
    <definedName name="J_UNIT_TBLA">#REF!</definedName>
    <definedName name="J_UNIT_TINS_J">#REF!</definedName>
    <definedName name="J_UNIT_ULTJ_J">#REF!</definedName>
    <definedName name="J_UNIT_UNSP_N">#REF!</definedName>
    <definedName name="j7j6j">"$#REF!.#REF!#REF!"</definedName>
    <definedName name="j7j6j_3">"$#REF!.#REF!#REF!"</definedName>
    <definedName name="Jakarta_Int_l_School">"$#REF!.#REF!#REF!"</definedName>
    <definedName name="Jakarta_Int_l_School_3">"$#REF!.#REF!#REF!"</definedName>
    <definedName name="jam">#REF!</definedName>
    <definedName name="jammesint">#REF!</definedName>
    <definedName name="JAMUAN_MAKAN">"$#REF!.#REF!#REF!"</definedName>
    <definedName name="JAMUAN_MAKAN_3">"$#REF!.#REF!#REF!"</definedName>
    <definedName name="jan">#REF!</definedName>
    <definedName name="Jan_10">#REF!</definedName>
    <definedName name="JanSum">#REF!</definedName>
    <definedName name="JANUARY">#REF!</definedName>
    <definedName name="JASAAGUST">#REF!</definedName>
    <definedName name="JASAAPR">#REF!</definedName>
    <definedName name="JASADES">#REF!</definedName>
    <definedName name="JASAFEB">#REF!</definedName>
    <definedName name="JASAJAN">#REF!</definedName>
    <definedName name="JASAJUL">#REF!</definedName>
    <definedName name="JASAJUN">#REF!</definedName>
    <definedName name="JASAMEI">#REF!</definedName>
    <definedName name="JASAMRT">#REF!</definedName>
    <definedName name="JASANOP">#REF!</definedName>
    <definedName name="JASAOKT">#REF!</definedName>
    <definedName name="JASASEPT">#REF!</definedName>
    <definedName name="JAVAENTITY">"#REF!"</definedName>
    <definedName name="JBNAM">"QPRTJOB"</definedName>
    <definedName name="JBNMB">"182504"</definedName>
    <definedName name="JCDELAPAN">#REF!</definedName>
    <definedName name="JCDELAPANBELAS">#REF!</definedName>
    <definedName name="JCDELAPANBELASN">#REF!</definedName>
    <definedName name="JCDELAPANN">#REF!</definedName>
    <definedName name="JCDUA">#REF!</definedName>
    <definedName name="JCDUABELAS">#REF!</definedName>
    <definedName name="JCDUABELASN">#REF!</definedName>
    <definedName name="JCDUAN">#REF!</definedName>
    <definedName name="JCDUAPULUH">#REF!</definedName>
    <definedName name="JCDUAPULUHDELAPAN">#REF!</definedName>
    <definedName name="JCDUAPULUHDELAPANN">#REF!</definedName>
    <definedName name="JCDUAPULUHDUA">#REF!</definedName>
    <definedName name="JCDUAPULUHDUAN">#REF!</definedName>
    <definedName name="JCDUAPULUHEMPAT">#REF!</definedName>
    <definedName name="JCDUAPULUHEMPATN">#REF!</definedName>
    <definedName name="JCDUAPULUHENAM">#REF!</definedName>
    <definedName name="JCDUAPULUHENAMN">#REF!</definedName>
    <definedName name="JCDUAPULUHLIMA">#REF!</definedName>
    <definedName name="JCDUAPULUHLIMAN">#REF!</definedName>
    <definedName name="JCDUAPULUHN">#REF!</definedName>
    <definedName name="JCDUAPULUHSATU">#REF!</definedName>
    <definedName name="JCDUAPULUHSATUN">#REF!</definedName>
    <definedName name="JCDUAPULUHSEMBILAN">#REF!</definedName>
    <definedName name="JCDUAPULUHSEMBILANN">#REF!</definedName>
    <definedName name="JCDUAPULUHTIGA">#REF!</definedName>
    <definedName name="JCDUAPULUHTIGAN">#REF!</definedName>
    <definedName name="JCDUAPULUHTUJUH">#REF!</definedName>
    <definedName name="JCDUAPULUHTUJUHN">#REF!</definedName>
    <definedName name="JCEMPAT">#REF!</definedName>
    <definedName name="JCEMPATBELAS">#REF!</definedName>
    <definedName name="JCEMPATBELASN">#REF!</definedName>
    <definedName name="JCEMPATN">#REF!</definedName>
    <definedName name="JCEMPATPULUH">#REF!</definedName>
    <definedName name="JCEMPATPULUHDELAPAN">#REF!</definedName>
    <definedName name="JCEMPATPULUHDELAPANN">#REF!</definedName>
    <definedName name="JCEMPATPULUHDUA">#REF!</definedName>
    <definedName name="JCEMPATPULUHDUAN">#REF!</definedName>
    <definedName name="JCEMPATPULUHEMPAT">#REF!</definedName>
    <definedName name="JCEMPATPULUHEMPATN">#REF!</definedName>
    <definedName name="JCEMPATPULUHENAM">#REF!</definedName>
    <definedName name="JCEMPATPULUHENAMN">#REF!</definedName>
    <definedName name="JCEMPATPULUHLIMA">#REF!</definedName>
    <definedName name="JCEMPATPULUHLIMAN">#REF!</definedName>
    <definedName name="JCEMPATPULUHN">#REF!</definedName>
    <definedName name="JCEMPATPULUHSATU">#REF!</definedName>
    <definedName name="JCEMPATPULUHSATUN">#REF!</definedName>
    <definedName name="JCEMPATPULUHSEMBILAN">#REF!</definedName>
    <definedName name="JCEMPATPULUHSEMBILANN">#REF!</definedName>
    <definedName name="JCEMPATPULUHTIGA">#REF!</definedName>
    <definedName name="JCEMPATPULUHTIGAN">#REF!</definedName>
    <definedName name="JCEMPATPULUHTUJUH">#REF!</definedName>
    <definedName name="JCEMPATPULUHTUJUHN">#REF!</definedName>
    <definedName name="JCENAM">#REF!</definedName>
    <definedName name="JCENAMBELAS">#REF!</definedName>
    <definedName name="JCENAMBELASN">#REF!</definedName>
    <definedName name="JCENAMN">#REF!</definedName>
    <definedName name="JCLIMA">#REF!</definedName>
    <definedName name="JCLIMABELAS">#REF!</definedName>
    <definedName name="JCLIMABELASN">#REF!</definedName>
    <definedName name="JCLIMAN">#REF!</definedName>
    <definedName name="JCLIMAPULUH">#REF!</definedName>
    <definedName name="JCLIMAPULUHDUA">#REF!</definedName>
    <definedName name="JCLIMAPULUHDUAN">#REF!</definedName>
    <definedName name="JCLIMAPULUHEMPAT">#REF!</definedName>
    <definedName name="JCLIMAPULUHEMPATN">#REF!</definedName>
    <definedName name="JCLIMAPULUHN">#REF!</definedName>
    <definedName name="JCLIMAPULUHSATU">#REF!</definedName>
    <definedName name="JCLIMAPULUHSATUN">#REF!</definedName>
    <definedName name="JCLIMAPULUHTIGA">#REF!</definedName>
    <definedName name="JCLIMAPULUHTIGAN">#REF!</definedName>
    <definedName name="JCPN">#REF!</definedName>
    <definedName name="JCSATU">#REF!</definedName>
    <definedName name="JCSATUN">#REF!</definedName>
    <definedName name="JCSEBELAS">#REF!</definedName>
    <definedName name="JCSEBELASN">#REF!</definedName>
    <definedName name="JCSEMBILAN">#REF!</definedName>
    <definedName name="JCSEMBILANBELAS">#REF!</definedName>
    <definedName name="JCSEMBILANBELASN">#REF!</definedName>
    <definedName name="JCSEMBILANN">#REF!</definedName>
    <definedName name="JCSEPULUH">#REF!</definedName>
    <definedName name="JCSEPULUHN">#REF!</definedName>
    <definedName name="JCTIGA">#REF!</definedName>
    <definedName name="JCTIGABELAS">#REF!</definedName>
    <definedName name="JCTIGABELASN">#REF!</definedName>
    <definedName name="JCTIGAN">#REF!</definedName>
    <definedName name="JCTIGAPULUH">#REF!</definedName>
    <definedName name="JCTIGAPULUHDELAPAN">#REF!</definedName>
    <definedName name="JCTIGAPULUHDELAPANN">#REF!</definedName>
    <definedName name="JCTIGAPULUHDUA">#REF!</definedName>
    <definedName name="JCTIGAPULUHDUAN">#REF!</definedName>
    <definedName name="JCTIGAPULUHEMPAT">#REF!</definedName>
    <definedName name="JCTIGAPULUHEMPATN">#REF!</definedName>
    <definedName name="JCTIGAPULUHENAM">#REF!</definedName>
    <definedName name="JCTIGAPULUHENAMN">#REF!</definedName>
    <definedName name="JCTIGAPULUHLIMA">#REF!</definedName>
    <definedName name="JCTIGAPULUHLIMAN">#REF!</definedName>
    <definedName name="JCTIGAPULUHN">#REF!</definedName>
    <definedName name="JCTIGAPULUHSATU">#REF!</definedName>
    <definedName name="JCTIGAPULUHSATUN">#REF!</definedName>
    <definedName name="JCTIGAPULUHSEMBILAN">#REF!</definedName>
    <definedName name="JCTIGAPULUHSEMBILANN">#REF!</definedName>
    <definedName name="JCTIGAPULUHTIGA">#REF!</definedName>
    <definedName name="JCTIGAPULUHTIGAN">#REF!</definedName>
    <definedName name="JCTIGAPULUHTUJUH">#REF!</definedName>
    <definedName name="JCTIGAPULUHTUJUHN">#REF!</definedName>
    <definedName name="JCTUJUH">#REF!</definedName>
    <definedName name="JCTUJUHBELAS">#REF!</definedName>
    <definedName name="JCTUJUHBELASN">#REF!</definedName>
    <definedName name="JCTUJUHN">#REF!</definedName>
    <definedName name="JCvol">#REF!</definedName>
    <definedName name="jdghsnf">"$#REF!.#REF!#REF!"</definedName>
    <definedName name="jdghsnf_3">"$#REF!.#REF!#REF!"</definedName>
    <definedName name="jdjdjdjd" localSheetId="6" hidden="1">{#N/A,#N/A,FALSE,"sum";#N/A,#N/A,FALSE,"MARTV";#N/A,#N/A,FALSE,"APRTV"}</definedName>
    <definedName name="jdjdjdjd" hidden="1">{#N/A,#N/A,FALSE,"sum";#N/A,#N/A,FALSE,"MARTV";#N/A,#N/A,FALSE,"APRTV"}</definedName>
    <definedName name="JE">#REF!</definedName>
    <definedName name="JED">#REF!</definedName>
    <definedName name="JENDELA">#REF!</definedName>
    <definedName name="JENIS">#REF!</definedName>
    <definedName name="Jenis_Kendaraan">#REF!</definedName>
    <definedName name="Jenis_Properti">#REF!</definedName>
    <definedName name="jenis1">#REF!</definedName>
    <definedName name="jfjfjjajajajaj" localSheetId="6" hidden="1">{0}</definedName>
    <definedName name="jfjfjjajajajaj" hidden="1">{0}</definedName>
    <definedName name="jfryury" localSheetId="6" hidden="1">{"'Sheet1'!$L$16"}</definedName>
    <definedName name="jfryury" hidden="1">{"'Sheet1'!$L$16"}</definedName>
    <definedName name="JHG">#REF!</definedName>
    <definedName name="JHG_10">#REF!</definedName>
    <definedName name="JHG_11">#REF!</definedName>
    <definedName name="JHG_12">#REF!</definedName>
    <definedName name="JHG_6">#REF!</definedName>
    <definedName name="JHG_7">#REF!</definedName>
    <definedName name="JHG_8">#REF!</definedName>
    <definedName name="JHG_9">#REF!</definedName>
    <definedName name="jhgjhfg">#REF!</definedName>
    <definedName name="jj">#REF!</definedName>
    <definedName name="jjaa" hidden="1">#REF!</definedName>
    <definedName name="jjgbgt">#REF!</definedName>
    <definedName name="jjgborong">#REF!</definedName>
    <definedName name="jjgdinas">#REF!</definedName>
    <definedName name="jjj" hidden="1">#REF!</definedName>
    <definedName name="JJJJ">#REF!</definedName>
    <definedName name="jjjjjjjj">#REF!</definedName>
    <definedName name="jk">#REF!</definedName>
    <definedName name="JKFHJK" localSheetId="6" hidden="1">{"invbud-1",#N/A,FALSE,"A";"invbud-1CW",#N/A,FALSE,"A";"Desinvesteringen",#N/A,FALSE,"C"}</definedName>
    <definedName name="JKFHJK" hidden="1">{"invbud-1",#N/A,FALSE,"A";"invbud-1CW",#N/A,FALSE,"A";"Desinvesteringen",#N/A,FALSE,"C"}</definedName>
    <definedName name="jkghgj" localSheetId="6" hidden="1">{"'Sheet1'!$L$16"}</definedName>
    <definedName name="jkghgj" hidden="1">{"'Sheet1'!$L$16"}</definedName>
    <definedName name="jkjđ" localSheetId="6" hidden="1">{"'Sheet1'!$L$16"}</definedName>
    <definedName name="jkjđ" hidden="1">{"'Sheet1'!$L$16"}</definedName>
    <definedName name="jkl">#REF!</definedName>
    <definedName name="JKT">"$#REF!.#REF!#REF!"</definedName>
    <definedName name="JKT_3">"$#REF!.#REF!#REF!"</definedName>
    <definedName name="JKT_AMT">"$#REF!.#REF!#REF!"</definedName>
    <definedName name="JKT_AMT_3">"$#REF!.#REF!#REF!"</definedName>
    <definedName name="JKT_AMT_NR">"$#REF!.#REF!#REF!"</definedName>
    <definedName name="JKT_AMT_NR_3">"$#REF!.#REF!#REF!"</definedName>
    <definedName name="JKT_AMT_R">"$#REF!.#REF!#REF!"</definedName>
    <definedName name="JKT_AMT_R_3">"$#REF!.#REF!#REF!"</definedName>
    <definedName name="JKT_BAL">"$#REF!.#REF!#REF!"</definedName>
    <definedName name="JKT_BAL_3">"$#REF!.#REF!#REF!"</definedName>
    <definedName name="JKT_LN_Reg_Cust_30sep04">"$#REF!.#REF!#REF!"</definedName>
    <definedName name="JKT_LN_Reg_Cust_30sep04_3">"$#REF!.#REF!#REF!"</definedName>
    <definedName name="JmlHK">#REF!</definedName>
    <definedName name="JmlHK_2">NA()</definedName>
    <definedName name="JmlHK_6">#N/A</definedName>
    <definedName name="JmlWeek">#REF!</definedName>
    <definedName name="JmlWeek_2">NA()</definedName>
    <definedName name="JmlWeek_6">#N/A</definedName>
    <definedName name="jmnbv">"$#REF!.#REF!#REF!"</definedName>
    <definedName name="jmnbv_3">"$#REF!.#REF!#REF!"</definedName>
    <definedName name="JN">#REF!</definedName>
    <definedName name="jni">#REF!</definedName>
    <definedName name="joblevel">#REF!</definedName>
    <definedName name="JOHAN">#REF!</definedName>
    <definedName name="JOPROAGUST">#REF!</definedName>
    <definedName name="JOPROAPR">#REF!</definedName>
    <definedName name="JOPRODES">#REF!</definedName>
    <definedName name="JOPROFEB">#REF!</definedName>
    <definedName name="JOPROJAN">#REF!</definedName>
    <definedName name="JOPROJUL">#REF!</definedName>
    <definedName name="JOPROJUN">#REF!</definedName>
    <definedName name="JOPROMEI">#REF!</definedName>
    <definedName name="JOPROMRT">#REF!</definedName>
    <definedName name="JOPRONOP">#REF!</definedName>
    <definedName name="JOPROOKT">#REF!</definedName>
    <definedName name="JOPROSEPT">#REF!</definedName>
    <definedName name="Journal_Details">#REF!</definedName>
    <definedName name="Journal_Headers">#REF!</definedName>
    <definedName name="jowrioewrmcsfl">#REF!</definedName>
    <definedName name="JP">#REF!</definedName>
    <definedName name="JPDELAPAN">#REF!</definedName>
    <definedName name="JPDELAPANBELAS">#REF!</definedName>
    <definedName name="JPDELAPANBELASN">#REF!</definedName>
    <definedName name="JPDELAPANN">#REF!</definedName>
    <definedName name="JPDUA">#REF!</definedName>
    <definedName name="JPDUABELAS">#REF!</definedName>
    <definedName name="JPDUABELASN">#REF!</definedName>
    <definedName name="JPDUAN">#REF!</definedName>
    <definedName name="JPDUAPULUH">#REF!</definedName>
    <definedName name="JPDUAPULUHDELAPAN">#REF!</definedName>
    <definedName name="JPDUAPULUHDELAPANN">#REF!</definedName>
    <definedName name="JPDUAPULUHDUA">#REF!</definedName>
    <definedName name="JPDUAPULUHDUAN">#REF!</definedName>
    <definedName name="JPDUAPULUHEMPAT">#REF!</definedName>
    <definedName name="JPDUAPULUHEMPATN">#REF!</definedName>
    <definedName name="JPDUAPULUHENAM">#REF!</definedName>
    <definedName name="JPDUAPULUHENAMN">#REF!</definedName>
    <definedName name="JPDUAPULUHLIMA">#REF!</definedName>
    <definedName name="JPDUAPULUHLIMAN">#REF!</definedName>
    <definedName name="JPDUAPULUHN">#REF!</definedName>
    <definedName name="JPDUAPULUHSATU">#REF!</definedName>
    <definedName name="JPDUAPULUHSATUN">#REF!</definedName>
    <definedName name="JPDUAPULUHSEMBILAN">#REF!</definedName>
    <definedName name="JPDUAPULUHSEMBILANN">#REF!</definedName>
    <definedName name="JPDUAPULUHTIGA">#REF!</definedName>
    <definedName name="JPDUAPULUHTIGAN">#REF!</definedName>
    <definedName name="JPDUAPULUHTUJUH">#REF!</definedName>
    <definedName name="JPDUAPULUHTUJUHN">#REF!</definedName>
    <definedName name="JPEMPAT">#REF!</definedName>
    <definedName name="JPEMPATBELAS">#REF!</definedName>
    <definedName name="JPEMPATBELASN">#REF!</definedName>
    <definedName name="JPEMPATN">#REF!</definedName>
    <definedName name="JPEMPATPULUH">#REF!</definedName>
    <definedName name="JPEMPATPULUHDELAPAN">#REF!</definedName>
    <definedName name="JPEMPATPULUHDELAPANN">#REF!</definedName>
    <definedName name="JPEMPATPULUHDUA">#REF!</definedName>
    <definedName name="JPEMPATPULUHDUAN">#REF!</definedName>
    <definedName name="JPEMPATPULUHEMPAT">#REF!</definedName>
    <definedName name="JPEMPATPULUHEMPATN">#REF!</definedName>
    <definedName name="JPEMPATPULUHENAM">#REF!</definedName>
    <definedName name="JPEMPATPULUHENAMN">#REF!</definedName>
    <definedName name="JPEMPATPULUHLIMA">#REF!</definedName>
    <definedName name="JPEMPATPULUHLIMAN">#REF!</definedName>
    <definedName name="JPEMPATPULUHN">#REF!</definedName>
    <definedName name="JPEMPATPULUHSATU">#REF!</definedName>
    <definedName name="JPEMPATPULUHSATUN">#REF!</definedName>
    <definedName name="JPEMPATPULUHSEMBILAN">#REF!</definedName>
    <definedName name="JPEMPATPULUHSEMBILANN">#REF!</definedName>
    <definedName name="JPEMPATPULUHTIGA">#REF!</definedName>
    <definedName name="JPEMPATPULUHTIGAN">#REF!</definedName>
    <definedName name="JPEMPATPULUHTUJUH">#REF!</definedName>
    <definedName name="JPEMPATPULUHTUJUHN">#REF!</definedName>
    <definedName name="JPENAM">#REF!</definedName>
    <definedName name="JPENAMBELAS">#REF!</definedName>
    <definedName name="JPENAMBELASN">#REF!</definedName>
    <definedName name="JPENAMN">#REF!</definedName>
    <definedName name="JPLIMA">#REF!</definedName>
    <definedName name="JPLIMABELAS">#REF!</definedName>
    <definedName name="JPLIMABELASN">#REF!</definedName>
    <definedName name="JPLIMAN">#REF!</definedName>
    <definedName name="JPLIMAPULUH">#REF!</definedName>
    <definedName name="JPLIMAPULUHDUA">#REF!</definedName>
    <definedName name="JPLIMAPULUHDUAN">#REF!</definedName>
    <definedName name="JPLIMAPULUHEMPAT">#REF!</definedName>
    <definedName name="JPLIMAPULUHEMPATN">#REF!</definedName>
    <definedName name="JPLIMAPULUHN">#REF!</definedName>
    <definedName name="JPLIMAPULUHSATU">#REF!</definedName>
    <definedName name="JPLIMAPULUHSATUN">#REF!</definedName>
    <definedName name="JPLIMAPULUHTIGA">#REF!</definedName>
    <definedName name="JPLIMAPULUHTIGAN">#REF!</definedName>
    <definedName name="JPSATU">#REF!</definedName>
    <definedName name="JPSATUN">#REF!</definedName>
    <definedName name="JPSEBELAS">#REF!</definedName>
    <definedName name="JPSEBELASN">#REF!</definedName>
    <definedName name="JPSEMBILAN">#REF!</definedName>
    <definedName name="JPSEMBILANBELAS">#REF!</definedName>
    <definedName name="JPSEMBILANBELASN">#REF!</definedName>
    <definedName name="JPSEMBILANN">#REF!</definedName>
    <definedName name="JPSEPULUH">#REF!</definedName>
    <definedName name="JPSEPULUHN">#REF!</definedName>
    <definedName name="JPTIGA">#REF!</definedName>
    <definedName name="JPTIGABELAS">#REF!</definedName>
    <definedName name="JPTIGABELASN">#REF!</definedName>
    <definedName name="JPTIGAN">#REF!</definedName>
    <definedName name="JPTIGAPULUH">#REF!</definedName>
    <definedName name="JPTIGAPULUHDELAPAN">#REF!</definedName>
    <definedName name="JPTIGAPULUHDELAPANN">#REF!</definedName>
    <definedName name="JPTIGAPULUHDUA">#REF!</definedName>
    <definedName name="JPTIGAPULUHDUAN">#REF!</definedName>
    <definedName name="JPTIGAPULUHEMPAT">#REF!</definedName>
    <definedName name="JPTIGAPULUHEMPATN">#REF!</definedName>
    <definedName name="JPTIGAPULUHENAM">#REF!</definedName>
    <definedName name="JPTIGAPULUHENAMN">#REF!</definedName>
    <definedName name="JPTIGAPULUHLIMA">#REF!</definedName>
    <definedName name="JPTIGAPULUHLIMAN">#REF!</definedName>
    <definedName name="JPTIGAPULUHN">#REF!</definedName>
    <definedName name="JPTIGAPULUHSATU">#REF!</definedName>
    <definedName name="JPTIGAPULUHSATUN">#REF!</definedName>
    <definedName name="JPTIGAPULUHSEMBILAN">#REF!</definedName>
    <definedName name="JPTIGAPULUHSEMBILANN">#REF!</definedName>
    <definedName name="JPTIGAPULUHTIGA">#REF!</definedName>
    <definedName name="JPTIGAPULUHTIGAN">#REF!</definedName>
    <definedName name="JPTIGAPULUHTUJUH">#REF!</definedName>
    <definedName name="JPTIGAPULUHTUJUHN">#REF!</definedName>
    <definedName name="JPTUJUH">#REF!</definedName>
    <definedName name="JPTUJUHBELAS">#REF!</definedName>
    <definedName name="JPTUJUHBELASN">#REF!</definedName>
    <definedName name="JPTUJUHN">#REF!</definedName>
    <definedName name="jryjsj">"'file://JK001333/aws/Documents%20and%20Settings/PAIMPA/My%20Documents/1_TRANS/PBC%20TRay/Trial%20Balance%20June%202003.xls'#$'Cover Sheet'.$A$1"</definedName>
    <definedName name="JSRG">#REF!</definedName>
    <definedName name="JTGR">#REF!</definedName>
    <definedName name="ju" localSheetId="6" hidden="1">{#N/A,#N/A,FALSE,"DATA"}</definedName>
    <definedName name="ju" hidden="1">{#N/A,#N/A,FALSE,"DATA"}</definedName>
    <definedName name="jual">#REF!</definedName>
    <definedName name="JUAL06">#REF!</definedName>
    <definedName name="JUAL10">#REF!</definedName>
    <definedName name="jual11">#REF!</definedName>
    <definedName name="jual12">#REF!</definedName>
    <definedName name="JUALBKS">#REF!</definedName>
    <definedName name="jualcpn">#REF!</definedName>
    <definedName name="JUALJHT">#REF!</definedName>
    <definedName name="JUALJHTFS">#REF!</definedName>
    <definedName name="JUALJHTFT">#REF!</definedName>
    <definedName name="jualkotor">#REF!</definedName>
    <definedName name="JUALNJHT">#REF!</definedName>
    <definedName name="JUALNJHTFS">#REF!</definedName>
    <definedName name="JUALNJHTFT">#REF!</definedName>
    <definedName name="JUALNON">#REF!</definedName>
    <definedName name="jualsrg">#REF!</definedName>
    <definedName name="JUALTGR">#REF!</definedName>
    <definedName name="judul">#REF!</definedName>
    <definedName name="JUHAI">#REF!</definedName>
    <definedName name="JUIN">#REF!</definedName>
    <definedName name="jul">#REF!</definedName>
    <definedName name="JUL_10">#REF!</definedName>
    <definedName name="juli">#REF!</definedName>
    <definedName name="juli_10">#REF!</definedName>
    <definedName name="julspt">#REF!</definedName>
    <definedName name="JulSum">#REF!</definedName>
    <definedName name="july">#REF!</definedName>
    <definedName name="july_10">#REF!</definedName>
    <definedName name="july_6">"$#REF!.$B$66:$N$76"</definedName>
    <definedName name="july_8">#REF!</definedName>
    <definedName name="Jumlah_Total">#REF!</definedName>
    <definedName name="jun">#REF!</definedName>
    <definedName name="june">#REF!</definedName>
    <definedName name="june_10">#REF!</definedName>
    <definedName name="june_6">"$#REF!.$B$54:$N$64"</definedName>
    <definedName name="june_8">#REF!</definedName>
    <definedName name="juni">#REF!</definedName>
    <definedName name="juni_10">#REF!</definedName>
    <definedName name="JunSum">#REF!</definedName>
    <definedName name="Juta">#REF!</definedName>
    <definedName name="JUY">#REF!</definedName>
    <definedName name="JUY_10">#REF!</definedName>
    <definedName name="JUY_11">#REF!</definedName>
    <definedName name="JUY_12">#REF!</definedName>
    <definedName name="JUY_6">#REF!</definedName>
    <definedName name="JUY_7">#REF!</definedName>
    <definedName name="JUY_8">#REF!</definedName>
    <definedName name="JUY_9">#REF!</definedName>
    <definedName name="jyrerfts" localSheetId="6" hidden="1">{"'Sheet1'!$L$16"}</definedName>
    <definedName name="jyrerfts" hidden="1">{"'Sheet1'!$L$16"}</definedName>
    <definedName name="jytajbsfb">#REF!</definedName>
    <definedName name="k" hidden="1">#REF!</definedName>
    <definedName name="Kajang_Prima_Saujana">"#N/A"</definedName>
    <definedName name="KAL">#REF!</definedName>
    <definedName name="KALI">#REF!</definedName>
    <definedName name="kalimantan">#REF!</definedName>
    <definedName name="KANTOR">#REF!</definedName>
    <definedName name="KAPAL">#REF!</definedName>
    <definedName name="KAREB">#REF!</definedName>
    <definedName name="KAREB_PERF">#REF!</definedName>
    <definedName name="Kas">#REF!</definedName>
    <definedName name="KAS_3">"$#REF!.#REF!#REF!"</definedName>
    <definedName name="KASBANK">#REF!</definedName>
    <definedName name="KASBANK_5">#REF!</definedName>
    <definedName name="kategoria">#REF!</definedName>
    <definedName name="kategoria_12">#REF!</definedName>
    <definedName name="kategoria_3">#REF!</definedName>
    <definedName name="kategoria_4">NA()</definedName>
    <definedName name="kategoria_6">#N/A</definedName>
    <definedName name="kategoria_6_6">NA()</definedName>
    <definedName name="kategoria_7">#N/A</definedName>
    <definedName name="kategoria_7_6">NA()</definedName>
    <definedName name="kategoria_8">NA()</definedName>
    <definedName name="kategoria_8_11">"'file://srisuryanti/atom/susi%20c/susi/2004/12/rkp%20gbb%201204.xls'#$kode.$a$1:$b$394"</definedName>
    <definedName name="kategoria_8_7">"'file://srisuryanti/atom/susi%20c/susi/2004/12/rkp%20gbb%201204.xls'#$kode.$a$1:$b$394"</definedName>
    <definedName name="kategoria_9">#REF!</definedName>
    <definedName name="kategorib">#REF!</definedName>
    <definedName name="kategorib_12">#REF!</definedName>
    <definedName name="kategorib_3">#REF!</definedName>
    <definedName name="kategorib_4">NA()</definedName>
    <definedName name="kategorib_6">#N/A</definedName>
    <definedName name="kategorib_6_6">NA()</definedName>
    <definedName name="kategorib_7">#N/A</definedName>
    <definedName name="kategorib_7_6">NA()</definedName>
    <definedName name="kategorib_8">NA()</definedName>
    <definedName name="kategorib_8_11">"'file://srisuryanti/atom/susi%20c/susi/2004/12/rkp%20gbb%201204.xls'#$kode.$a$397:$b$909"</definedName>
    <definedName name="kategorib_8_7">"'file://srisuryanti/atom/susi%20c/susi/2004/12/rkp%20gbb%201204.xls'#$kode.$a$397:$b$909"</definedName>
    <definedName name="kategorib_9">#REF!</definedName>
    <definedName name="kayu">#REF!</definedName>
    <definedName name="kcong">#REF!</definedName>
    <definedName name="KCSCM">#REF!</definedName>
    <definedName name="KD_BRG">#REF!</definedName>
    <definedName name="Kd_Cust">OFFSET(#REF!,0,0,COUNTA(#REF!,0,0)-3,5)</definedName>
    <definedName name="kdHFASHFASJK" hidden="1">#REF!</definedName>
    <definedName name="KE">#REF!</definedName>
    <definedName name="keb">"$#REF!.#REF!#REF!"</definedName>
    <definedName name="keb_3">"$#REF!.#REF!#REF!"</definedName>
    <definedName name="Kebun">#REF!</definedName>
    <definedName name="Kelana_Jaya">"#N/A"</definedName>
    <definedName name="kelompok">#REF!</definedName>
    <definedName name="KEY">OFFSET(#REF!,0,0,#REF!-1,1)</definedName>
    <definedName name="KEY_CONTRIBUTOR">#REF!</definedName>
    <definedName name="KEYY" hidden="1">#REF!</definedName>
    <definedName name="kgp">7700</definedName>
    <definedName name="KHSX" localSheetId="6" hidden="1">{"'Sheet1'!$L$16"}</definedName>
    <definedName name="KHSX" hidden="1">{"'Sheet1'!$L$16"}</definedName>
    <definedName name="ki" localSheetId="6" hidden="1">{#N/A,#N/A,FALSE,"DATA"}</definedName>
    <definedName name="ki" hidden="1">{#N/A,#N/A,FALSE,"DATA"}</definedName>
    <definedName name="Kiem_tra_trung_ten">#REF!</definedName>
    <definedName name="kilo">"$#REF!.#REF!#REF!"</definedName>
    <definedName name="kilo_3">"$#REF!.#REF!#REF!"</definedName>
    <definedName name="Kirim">#REF!</definedName>
    <definedName name="Kirim_sd">#REF!</definedName>
    <definedName name="kiuy" localSheetId="6" hidden="1">{#N/A,#N/A,FALSE,"DATA"}</definedName>
    <definedName name="kiuy" hidden="1">{#N/A,#N/A,FALSE,"DATA"}</definedName>
    <definedName name="kj">#REF!</definedName>
    <definedName name="KJHG">#REF!</definedName>
    <definedName name="kjjjajfja" hidden="1">#REF!</definedName>
    <definedName name="kk">"'file://JK001333/aws/INDTAX/ABHI0001/ACR%202002/INDTAX/BANK0001/ATR/ACR97/BPEDEC97.XLS'#$'Table Array'.$B$3:$C$29"</definedName>
    <definedName name="KKD">"'file://JK001333/aws/INDTAX/ENERGIZER/ACR%20ENI%2003/ACR%20''03%20Calculation.xls'#$Credit_22.$A$1"</definedName>
    <definedName name="kkk">#REF!</definedName>
    <definedName name="KKKK">#REF!</definedName>
    <definedName name="kkkkk">#REF!</definedName>
    <definedName name="kkkkkkkkkk">#REF!</definedName>
    <definedName name="KKKKKKKKKKK" hidden="1">#REF!</definedName>
    <definedName name="kkkkkkkkkkkkkkk">#REF!</definedName>
    <definedName name="kko">(#REF!,#REF!,#REF!,#REF!,#REF!,#REF!,#REF!,#REF!,#REF!,#REF!,#REF!,#REF!)</definedName>
    <definedName name="kkp" hidden="1">#REF!</definedName>
    <definedName name="kl">#REF!</definedName>
    <definedName name="kl0">#REF!</definedName>
    <definedName name="KLASIFIKASI1">#REF!</definedName>
    <definedName name="klien">"$#REF!.#REF!#REF!"</definedName>
    <definedName name="klien_3">"$#REF!.#REF!#REF!"</definedName>
    <definedName name="KLL">#REF!</definedName>
    <definedName name="KLVL1">#REF!</definedName>
    <definedName name="KLZ">#REF!</definedName>
    <definedName name="KM" hidden="1">#REF!</definedName>
    <definedName name="KMCKX">#REF!</definedName>
    <definedName name="KMCKXX">#REF!</definedName>
    <definedName name="KMT">#REF!</definedName>
    <definedName name="KMT_1">NA()</definedName>
    <definedName name="KMT_10">NA()</definedName>
    <definedName name="KMT_11">NA()</definedName>
    <definedName name="KMT_12">NA()</definedName>
    <definedName name="KMT_13">NA()</definedName>
    <definedName name="KMT_14">NA()</definedName>
    <definedName name="KMT_15">NA()</definedName>
    <definedName name="KMT_16">NA()</definedName>
    <definedName name="KMT_17">NA()</definedName>
    <definedName name="KMT_18">NA()</definedName>
    <definedName name="KMT_19">NA()</definedName>
    <definedName name="KMT_2">NA()</definedName>
    <definedName name="KMT_2_1">NA()</definedName>
    <definedName name="KMT_20">NA()</definedName>
    <definedName name="KMT_21">NA()</definedName>
    <definedName name="KMT_22">NA()</definedName>
    <definedName name="KMT_23">NA()</definedName>
    <definedName name="KMT_24">NA()</definedName>
    <definedName name="KMT_25">NA()</definedName>
    <definedName name="KMT_26">NA()</definedName>
    <definedName name="KMT_27">NA()</definedName>
    <definedName name="KMT_28">NA()</definedName>
    <definedName name="KMT_3">#REF!</definedName>
    <definedName name="KMT_4">#REF!</definedName>
    <definedName name="KMT_5">#REF!</definedName>
    <definedName name="KMT_6">#REF!</definedName>
    <definedName name="KMT_7">NA()</definedName>
    <definedName name="KMT_8">NA()</definedName>
    <definedName name="KMT_8_6">#N/A</definedName>
    <definedName name="KMT_9">NA()</definedName>
    <definedName name="KMT1_1">NA()</definedName>
    <definedName name="KMT1_10">NA()</definedName>
    <definedName name="KMT1_11">NA()</definedName>
    <definedName name="KMT1_12">NA()</definedName>
    <definedName name="KMT1_13">NA()</definedName>
    <definedName name="KMT1_14">NA()</definedName>
    <definedName name="KMT1_15">NA()</definedName>
    <definedName name="KMT1_16">NA()</definedName>
    <definedName name="KMT1_17">NA()</definedName>
    <definedName name="KMT1_18">NA()</definedName>
    <definedName name="KMT1_19">NA()</definedName>
    <definedName name="KMT1_2">NA()</definedName>
    <definedName name="KMT1_2_1">NA()</definedName>
    <definedName name="KMT1_20">NA()</definedName>
    <definedName name="KMT1_21">NA()</definedName>
    <definedName name="KMT1_22">NA()</definedName>
    <definedName name="KMT1_23">NA()</definedName>
    <definedName name="KMT1_24">NA()</definedName>
    <definedName name="KMT1_25">NA()</definedName>
    <definedName name="KMT1_26">NA()</definedName>
    <definedName name="KMT1_27">NA()</definedName>
    <definedName name="KMT1_28">NA()</definedName>
    <definedName name="KMT1_3">#REF!</definedName>
    <definedName name="KMT1_4">#REF!</definedName>
    <definedName name="KMT1_5">#REF!</definedName>
    <definedName name="KMT1_6">#REF!</definedName>
    <definedName name="KMT1_7">NA()</definedName>
    <definedName name="KMT1_8">NA()</definedName>
    <definedName name="KMT1_8_6">#N/A</definedName>
    <definedName name="KMT1_9">NA()</definedName>
    <definedName name="KMT11_12">#REF!</definedName>
    <definedName name="KMT11_12_5">#REF!</definedName>
    <definedName name="KMT11_2">#REF!</definedName>
    <definedName name="KMT11_3">#REF!</definedName>
    <definedName name="KMT11_4">#REF!</definedName>
    <definedName name="KMT11_5">#REF!</definedName>
    <definedName name="KMT11_6">#N/A</definedName>
    <definedName name="KMT12_12">#REF!</definedName>
    <definedName name="KMT12_12_5">#REF!</definedName>
    <definedName name="KMT12_2">#REF!</definedName>
    <definedName name="KMT12_3">#REF!</definedName>
    <definedName name="KMT12_4">#REF!</definedName>
    <definedName name="KMT12_5">#REF!</definedName>
    <definedName name="KMT12_6">#N/A</definedName>
    <definedName name="KMT13_12">#REF!</definedName>
    <definedName name="KMT13_12_5">#REF!</definedName>
    <definedName name="KMT13_2">#REF!</definedName>
    <definedName name="KMT13_3">#REF!</definedName>
    <definedName name="KMT13_4">#REF!</definedName>
    <definedName name="KMT13_5">#REF!</definedName>
    <definedName name="KMT13_6">#N/A</definedName>
    <definedName name="KMT14_2">NA()</definedName>
    <definedName name="KMT14_6">#N/A</definedName>
    <definedName name="KMT15_1">NA()</definedName>
    <definedName name="KMT15_10">NA()</definedName>
    <definedName name="KMT15_11">NA()</definedName>
    <definedName name="KMT15_12">NA()</definedName>
    <definedName name="KMT15_13">NA()</definedName>
    <definedName name="KMT15_14">NA()</definedName>
    <definedName name="KMT15_15">NA()</definedName>
    <definedName name="KMT15_16">NA()</definedName>
    <definedName name="KMT15_17">NA()</definedName>
    <definedName name="KMT15_18">NA()</definedName>
    <definedName name="KMT15_19">NA()</definedName>
    <definedName name="KMT15_2">NA()</definedName>
    <definedName name="KMT15_2_1">NA()</definedName>
    <definedName name="KMT15_20">NA()</definedName>
    <definedName name="KMT15_21">NA()</definedName>
    <definedName name="KMT15_22">NA()</definedName>
    <definedName name="KMT15_23">NA()</definedName>
    <definedName name="KMT15_24">NA()</definedName>
    <definedName name="KMT15_25">NA()</definedName>
    <definedName name="KMT15_26">NA()</definedName>
    <definedName name="KMT15_27">NA()</definedName>
    <definedName name="KMT15_28">NA()</definedName>
    <definedName name="KMT15_3">#REF!</definedName>
    <definedName name="KMT15_4">#REF!</definedName>
    <definedName name="KMT15_5">#REF!</definedName>
    <definedName name="KMT15_6">#REF!</definedName>
    <definedName name="KMT15_7">NA()</definedName>
    <definedName name="KMT15_8">NA()</definedName>
    <definedName name="KMT15_8_6">#N/A</definedName>
    <definedName name="KMT15_9">NA()</definedName>
    <definedName name="KMT16_1">NA()</definedName>
    <definedName name="KMT16_10">NA()</definedName>
    <definedName name="KMT16_11">NA()</definedName>
    <definedName name="KMT16_12">NA()</definedName>
    <definedName name="KMT16_13">NA()</definedName>
    <definedName name="KMT16_14">NA()</definedName>
    <definedName name="KMT16_15">NA()</definedName>
    <definedName name="KMT16_16">NA()</definedName>
    <definedName name="KMT16_17">NA()</definedName>
    <definedName name="KMT16_18">NA()</definedName>
    <definedName name="KMT16_19">NA()</definedName>
    <definedName name="KMT16_2">NA()</definedName>
    <definedName name="KMT16_2_1">NA()</definedName>
    <definedName name="KMT16_20">NA()</definedName>
    <definedName name="KMT16_21">NA()</definedName>
    <definedName name="KMT16_22">NA()</definedName>
    <definedName name="KMT16_23">NA()</definedName>
    <definedName name="KMT16_24">NA()</definedName>
    <definedName name="KMT16_25">NA()</definedName>
    <definedName name="KMT16_26">NA()</definedName>
    <definedName name="KMT16_27">NA()</definedName>
    <definedName name="KMT16_28">NA()</definedName>
    <definedName name="KMT16_3">#REF!</definedName>
    <definedName name="KMT16_4">#REF!</definedName>
    <definedName name="KMT16_5">#REF!</definedName>
    <definedName name="KMT16_6">#REF!</definedName>
    <definedName name="KMT16_7">NA()</definedName>
    <definedName name="KMT16_8">NA()</definedName>
    <definedName name="KMT16_8_6">#N/A</definedName>
    <definedName name="KMT16_9">NA()</definedName>
    <definedName name="KMT17_2">NA()</definedName>
    <definedName name="KMT17_6">#N/A</definedName>
    <definedName name="KMT18_1">NA()</definedName>
    <definedName name="KMT18_10">NA()</definedName>
    <definedName name="KMT18_11">NA()</definedName>
    <definedName name="KMT18_12">NA()</definedName>
    <definedName name="KMT18_13">NA()</definedName>
    <definedName name="KMT18_14">NA()</definedName>
    <definedName name="KMT18_15">NA()</definedName>
    <definedName name="KMT18_16">NA()</definedName>
    <definedName name="KMT18_17">NA()</definedName>
    <definedName name="KMT18_18">NA()</definedName>
    <definedName name="KMT18_19">NA()</definedName>
    <definedName name="KMT18_2">NA()</definedName>
    <definedName name="KMT18_2_1">NA()</definedName>
    <definedName name="KMT18_20">NA()</definedName>
    <definedName name="KMT18_21">NA()</definedName>
    <definedName name="KMT18_22">NA()</definedName>
    <definedName name="KMT18_23">NA()</definedName>
    <definedName name="KMT18_24">NA()</definedName>
    <definedName name="KMT18_25">NA()</definedName>
    <definedName name="KMT18_26">NA()</definedName>
    <definedName name="KMT18_27">NA()</definedName>
    <definedName name="KMT18_28">NA()</definedName>
    <definedName name="KMT18_3">#REF!</definedName>
    <definedName name="KMT18_4">#REF!</definedName>
    <definedName name="KMT18_5">#REF!</definedName>
    <definedName name="KMT18_6">#REF!</definedName>
    <definedName name="KMT18_7">NA()</definedName>
    <definedName name="KMT18_8">NA()</definedName>
    <definedName name="KMT18_8_6">#N/A</definedName>
    <definedName name="KMT18_9">NA()</definedName>
    <definedName name="KMT19_12">#REF!</definedName>
    <definedName name="KMT19_12_5">#REF!</definedName>
    <definedName name="KMT19_2">#REF!</definedName>
    <definedName name="KMT19_3">#REF!</definedName>
    <definedName name="KMT19_4">#REF!</definedName>
    <definedName name="KMT19_5">#REF!</definedName>
    <definedName name="KMT19_6">#N/A</definedName>
    <definedName name="KMT2_1">NA()</definedName>
    <definedName name="KMT2_10">NA()</definedName>
    <definedName name="KMT2_11">NA()</definedName>
    <definedName name="KMT2_12">NA()</definedName>
    <definedName name="KMT2_13">NA()</definedName>
    <definedName name="KMT2_14">NA()</definedName>
    <definedName name="KMT2_15">NA()</definedName>
    <definedName name="KMT2_16">NA()</definedName>
    <definedName name="KMT2_17">NA()</definedName>
    <definedName name="KMT2_18">NA()</definedName>
    <definedName name="KMT2_19">NA()</definedName>
    <definedName name="KMT2_2">NA()</definedName>
    <definedName name="KMT2_2_1">NA()</definedName>
    <definedName name="KMT2_20">NA()</definedName>
    <definedName name="KMT2_21">NA()</definedName>
    <definedName name="KMT2_22">NA()</definedName>
    <definedName name="KMT2_23">NA()</definedName>
    <definedName name="KMT2_24">NA()</definedName>
    <definedName name="KMT2_25">NA()</definedName>
    <definedName name="KMT2_26">NA()</definedName>
    <definedName name="KMT2_27">NA()</definedName>
    <definedName name="KMT2_28">NA()</definedName>
    <definedName name="KMT2_3">#REF!</definedName>
    <definedName name="KMT2_4">#REF!</definedName>
    <definedName name="KMT2_5">#REF!</definedName>
    <definedName name="KMT2_6">#REF!</definedName>
    <definedName name="KMT2_7">NA()</definedName>
    <definedName name="KMT2_8">NA()</definedName>
    <definedName name="KMT2_8_6">#N/A</definedName>
    <definedName name="KMT2_9">NA()</definedName>
    <definedName name="KMT3_1">NA()</definedName>
    <definedName name="KMT3_10">NA()</definedName>
    <definedName name="KMT3_11">NA()</definedName>
    <definedName name="KMT3_12">NA()</definedName>
    <definedName name="KMT3_13">NA()</definedName>
    <definedName name="KMT3_14">NA()</definedName>
    <definedName name="KMT3_15">NA()</definedName>
    <definedName name="KMT3_16">NA()</definedName>
    <definedName name="KMT3_17">NA()</definedName>
    <definedName name="KMT3_18">NA()</definedName>
    <definedName name="KMT3_19">NA()</definedName>
    <definedName name="KMT3_2">NA()</definedName>
    <definedName name="KMT3_2_1">NA()</definedName>
    <definedName name="KMT3_20">NA()</definedName>
    <definedName name="KMT3_21">NA()</definedName>
    <definedName name="KMT3_22">NA()</definedName>
    <definedName name="KMT3_23">NA()</definedName>
    <definedName name="KMT3_24">NA()</definedName>
    <definedName name="KMT3_25">NA()</definedName>
    <definedName name="KMT3_26">NA()</definedName>
    <definedName name="KMT3_27">NA()</definedName>
    <definedName name="KMT3_28">NA()</definedName>
    <definedName name="KMT3_3">#REF!</definedName>
    <definedName name="KMT3_4">#REF!</definedName>
    <definedName name="KMT3_5">#REF!</definedName>
    <definedName name="KMT3_6">#REF!</definedName>
    <definedName name="KMT3_7">NA()</definedName>
    <definedName name="KMT3_8">NA()</definedName>
    <definedName name="KMT3_8_6">#N/A</definedName>
    <definedName name="KMT3_9">NA()</definedName>
    <definedName name="KMT4_1">NA()</definedName>
    <definedName name="KMT4_10">NA()</definedName>
    <definedName name="KMT4_11">NA()</definedName>
    <definedName name="KMT4_12">NA()</definedName>
    <definedName name="KMT4_13">NA()</definedName>
    <definedName name="KMT4_14">NA()</definedName>
    <definedName name="KMT4_15">NA()</definedName>
    <definedName name="KMT4_16">NA()</definedName>
    <definedName name="KMT4_17">NA()</definedName>
    <definedName name="KMT4_18">NA()</definedName>
    <definedName name="KMT4_19">NA()</definedName>
    <definedName name="KMT4_2">NA()</definedName>
    <definedName name="KMT4_2_1">NA()</definedName>
    <definedName name="KMT4_20">NA()</definedName>
    <definedName name="KMT4_21">NA()</definedName>
    <definedName name="KMT4_22">NA()</definedName>
    <definedName name="KMT4_23">NA()</definedName>
    <definedName name="KMT4_24">NA()</definedName>
    <definedName name="KMT4_25">NA()</definedName>
    <definedName name="KMT4_26">NA()</definedName>
    <definedName name="KMT4_27">NA()</definedName>
    <definedName name="KMT4_28">NA()</definedName>
    <definedName name="KMT4_3">#REF!</definedName>
    <definedName name="KMT4_4">#REF!</definedName>
    <definedName name="KMT4_5">#REF!</definedName>
    <definedName name="KMT4_6">#REF!</definedName>
    <definedName name="KMT4_7">NA()</definedName>
    <definedName name="KMT4_8">NA()</definedName>
    <definedName name="KMT4_8_6">#N/A</definedName>
    <definedName name="KMT4_9">NA()</definedName>
    <definedName name="KMT5_1">NA()</definedName>
    <definedName name="KMT5_10">NA()</definedName>
    <definedName name="KMT5_11">NA()</definedName>
    <definedName name="KMT5_12">NA()</definedName>
    <definedName name="KMT5_13">NA()</definedName>
    <definedName name="KMT5_14">NA()</definedName>
    <definedName name="KMT5_15">NA()</definedName>
    <definedName name="KMT5_16">NA()</definedName>
    <definedName name="KMT5_17">NA()</definedName>
    <definedName name="KMT5_18">NA()</definedName>
    <definedName name="KMT5_19">NA()</definedName>
    <definedName name="KMT5_2">NA()</definedName>
    <definedName name="KMT5_2_1">NA()</definedName>
    <definedName name="KMT5_20">NA()</definedName>
    <definedName name="KMT5_21">NA()</definedName>
    <definedName name="KMT5_22">NA()</definedName>
    <definedName name="KMT5_23">NA()</definedName>
    <definedName name="KMT5_24">NA()</definedName>
    <definedName name="KMT5_25">NA()</definedName>
    <definedName name="KMT5_26">NA()</definedName>
    <definedName name="KMT5_27">NA()</definedName>
    <definedName name="KMT5_28">NA()</definedName>
    <definedName name="KMT5_3">#REF!</definedName>
    <definedName name="KMT5_4">#REF!</definedName>
    <definedName name="KMT5_5">#REF!</definedName>
    <definedName name="KMT5_6">#REF!</definedName>
    <definedName name="KMT5_7">NA()</definedName>
    <definedName name="KMT5_8">NA()</definedName>
    <definedName name="KMT5_8_6">#N/A</definedName>
    <definedName name="KMT5_9">NA()</definedName>
    <definedName name="KMT6_2">NA()</definedName>
    <definedName name="KMT6_6">#N/A</definedName>
    <definedName name="KMT7_1">NA()</definedName>
    <definedName name="KMT7_10">NA()</definedName>
    <definedName name="KMT7_11">NA()</definedName>
    <definedName name="KMT7_12">NA()</definedName>
    <definedName name="KMT7_13">NA()</definedName>
    <definedName name="KMT7_14">NA()</definedName>
    <definedName name="KMT7_15">NA()</definedName>
    <definedName name="KMT7_16">NA()</definedName>
    <definedName name="KMT7_17">NA()</definedName>
    <definedName name="KMT7_18">NA()</definedName>
    <definedName name="KMT7_19">NA()</definedName>
    <definedName name="KMT7_2">NA()</definedName>
    <definedName name="KMT7_2_1">NA()</definedName>
    <definedName name="KMT7_20">NA()</definedName>
    <definedName name="KMT7_21">NA()</definedName>
    <definedName name="KMT7_22">NA()</definedName>
    <definedName name="KMT7_23">NA()</definedName>
    <definedName name="KMT7_24">NA()</definedName>
    <definedName name="KMT7_25">NA()</definedName>
    <definedName name="KMT7_26">NA()</definedName>
    <definedName name="KMT7_27">NA()</definedName>
    <definedName name="KMT7_28">NA()</definedName>
    <definedName name="KMT7_3">#REF!</definedName>
    <definedName name="KMT7_4">#REF!</definedName>
    <definedName name="KMT7_5">#REF!</definedName>
    <definedName name="KMT7_6">#REF!</definedName>
    <definedName name="KMT7_7">NA()</definedName>
    <definedName name="KMT7_8">NA()</definedName>
    <definedName name="KMT7_8_6">#N/A</definedName>
    <definedName name="KMT7_9">NA()</definedName>
    <definedName name="KMT8_12">#REF!</definedName>
    <definedName name="KMT8_12_5">#REF!</definedName>
    <definedName name="KMT8_2">#REF!</definedName>
    <definedName name="KMT8_3">#REF!</definedName>
    <definedName name="KMT8_4">#REF!</definedName>
    <definedName name="KMT8_5">#REF!</definedName>
    <definedName name="KMT8_6">#N/A</definedName>
    <definedName name="KMT9_2">NA()</definedName>
    <definedName name="KMT9_6">#N/A</definedName>
    <definedName name="KODE">#REF!</definedName>
    <definedName name="KODE_10">#REF!</definedName>
    <definedName name="KODE_CUS_SUP">#REF!</definedName>
    <definedName name="KODE_KARTU">#REF!</definedName>
    <definedName name="Kode_Sektor">#REF!</definedName>
    <definedName name="Kode_Subsektor">#REF!</definedName>
    <definedName name="KODE_TGR">#REF!</definedName>
    <definedName name="KODEE">#REF!</definedName>
    <definedName name="KOI">#REF!</definedName>
    <definedName name="kok">"#N/A"</definedName>
    <definedName name="Kondisi">#REF!</definedName>
    <definedName name="Kondisi_fisik">#REF!</definedName>
    <definedName name="konstruksi">#REF!</definedName>
    <definedName name="KONVERSI">#REF!</definedName>
    <definedName name="KOPI">#REF!</definedName>
    <definedName name="Kota">#REF!</definedName>
    <definedName name="KOTAK1">#REF!</definedName>
    <definedName name="KOTAK2">#REF!</definedName>
    <definedName name="KOTAK3">#REF!</definedName>
    <definedName name="KOTAK4">#REF!</definedName>
    <definedName name="KOTAK6">#REF!</definedName>
    <definedName name="Kowie">#REF!</definedName>
    <definedName name="kpi">#REF!</definedName>
    <definedName name="KREDIT">#REF!</definedName>
    <definedName name="kskgkd">"$#REF!.#REF!#REF!"</definedName>
    <definedName name="kskgkd_3">"$#REF!.#REF!#REF!"</definedName>
    <definedName name="KSS">#REF!</definedName>
    <definedName name="kt" localSheetId="6" hidden="1">{"'Sheet1'!$L$16"}</definedName>
    <definedName name="kt" hidden="1">{"'Sheet1'!$L$16"}</definedName>
    <definedName name="kualitas">#REF!</definedName>
    <definedName name="Kuantan">"#N/A"</definedName>
    <definedName name="kurniawan">#REF!</definedName>
    <definedName name="Kurs">#REF!</definedName>
    <definedName name="kurs_pajak">#REF!</definedName>
    <definedName name="Kurs_Var">#REF!</definedName>
    <definedName name="kurs1">#REF!</definedName>
    <definedName name="kurs3">#REF!</definedName>
    <definedName name="Kurs4">#REF!</definedName>
    <definedName name="KURSS">#REF!</definedName>
    <definedName name="KWH_Amount">#REF!</definedName>
    <definedName name="kygsdfnh">"$#REF!.#REF!#REF!"</definedName>
    <definedName name="kygsdfnh_3">"$#REF!.#REF!#REF!"</definedName>
    <definedName name="kyrsgn">"$#REF!.#REF!#REF!"</definedName>
    <definedName name="kyrsgn_3">"$#REF!.#REF!#REF!"</definedName>
    <definedName name="L" hidden="1">#REF!</definedName>
    <definedName name="L_Adjust">#REF!</definedName>
    <definedName name="L_AJE_Tot">#REF!</definedName>
    <definedName name="L_BLN">OFFSET(#REF!,0,0,COUNT(#REF!,0,0)-2,3)</definedName>
    <definedName name="L_C_O_F">#REF!</definedName>
    <definedName name="L_COUNTRY_NEW" localSheetId="6">OFFSET(D_COUNTRY,0,0,COUNTA(C_COUNTRY)-1,1)</definedName>
    <definedName name="L_COUNTRY_NEW">OFFSET(D_COUNTRY,0,0,COUNTA(C_COUNTRY)-1,1)</definedName>
    <definedName name="L_CY_Beg" localSheetId="6">#REF!</definedName>
    <definedName name="L_CY_Beg">#REF!</definedName>
    <definedName name="L_CY_End">#REF!</definedName>
    <definedName name="L_Pekan">OFFSET(#REF!,0,0,COUNTA(#REF!)-1,1)</definedName>
    <definedName name="L_PY_End">#REF!</definedName>
    <definedName name="L_RJE_Tot">#REF!</definedName>
    <definedName name="labarugiaktiva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abarugiaktiva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ABELTEXTCOLUMN1">"#N/A"</definedName>
    <definedName name="LABELTEXTROW1">"#N/A"</definedName>
    <definedName name="lalu?" hidden="1">#REF!</definedName>
    <definedName name="Lampiran">#REF!</definedName>
    <definedName name="lan" localSheetId="6" hidden="1">{#N/A,#N/A,TRUE,"BT M200 da 10x20"}</definedName>
    <definedName name="lan" hidden="1">{#N/A,#N/A,TRUE,"BT M200 da 10x20"}</definedName>
    <definedName name="LAND_COST">#REF!</definedName>
    <definedName name="LANGIT_LANGIT">#REF!</definedName>
    <definedName name="lantai">#REF!</definedName>
    <definedName name="lapsewa">"'file:///H:/TAX/TSK/TSK8/TSK_PHF.XLS'#$FKT_PJK.$A$1"</definedName>
    <definedName name="LAST_DATE">#REF!</definedName>
    <definedName name="Last_Row">#REF!</definedName>
    <definedName name="LASTDAY">#REF!+DAY(DATE(YEAR(#REF!),MONTH(#REF!),1)-1)</definedName>
    <definedName name="lasti">#REF!</definedName>
    <definedName name="LCY">"#REF!"</definedName>
    <definedName name="ldskjgc">#REF!</definedName>
    <definedName name="leha" localSheetId="6" hidden="1">{"'Sheet1'!$L$16"}</definedName>
    <definedName name="leha" hidden="1">{"'Sheet1'!$L$16"}</definedName>
    <definedName name="lembar" hidden="1">#REF!</definedName>
    <definedName name="len">OFFSET(#REF!,0,0,COUNTA(#REF!)-1)</definedName>
    <definedName name="leni">OFFSET(#REF!,0,0,COUNTA(#REF!)-1)</definedName>
    <definedName name="level9">#REF!</definedName>
    <definedName name="LH">"$#REF!.#REF!#REF!"</definedName>
    <definedName name="LH_3">"$#REF!.#REF!#REF!"</definedName>
    <definedName name="LIABILITIES">#REF!</definedName>
    <definedName name="LIMA">#REF!</definedName>
    <definedName name="LIMA_10">#REF!</definedName>
    <definedName name="limcount">1</definedName>
    <definedName name="Limit">#REF!</definedName>
    <definedName name="lines_to_erlang">#REF!</definedName>
    <definedName name="LINK">OFFSET(#REF!,0,0,COUNTA(#REF!),46)</definedName>
    <definedName name="Liquor">#REF!</definedName>
    <definedName name="lis">#REF!</definedName>
    <definedName name="list">#REF!</definedName>
    <definedName name="List_Cust">OFFSET(#REF!,0,0,COUNT(#REF!,0,0)-2,1)</definedName>
    <definedName name="LIST_OUTLET">OFFSET(#REF!,0,0,COUNTA(#REF!),56)</definedName>
    <definedName name="list_timeband2">OFFSET(#REF!,0,0,COUNTA(#REF!),COUNTA(#REF!)-1)</definedName>
    <definedName name="list2">#REF!</definedName>
    <definedName name="LISTDN">OFFSET(#REF!,0,0,COUNTA(#REF!),1)</definedName>
    <definedName name="Liste" localSheetId="6">OFFSET(PAYS,,,COUNTA(PAYS)-1)</definedName>
    <definedName name="Liste">OFFSET(PAYS,,,COUNTA(PAYS)-1)</definedName>
    <definedName name="ListOffset">1</definedName>
    <definedName name="lIWA" localSheetId="6">OFFSET(#REF!,0,0,COUNTA(#REF!)-1)</definedName>
    <definedName name="lIWA">OFFSET(#REF!,0,0,COUNTA(#REF!)-1)</definedName>
    <definedName name="lkglll">#REF!</definedName>
    <definedName name="LKJ">#REF!</definedName>
    <definedName name="LKOP">#REF!</definedName>
    <definedName name="LKP">"'file:///C:/Documents%20and%20Settings/PC_KOBSBY_003/Local%20Settings/Temporary%20Internet%20Files/Content.IE5/WZ67UD2L/DATA/BSC%202011/SHARED/TAX/Jafir/Sdp/Annual99/CITR/Power99-1a.xls'#$GeneralInfo.$T$73"</definedName>
    <definedName name="LKP_3">"'file:///C:/Documents%20and%20Settings/PC_KOBSBY_003/Local%20Settings/Temporary%20Internet%20Files/Content.IE5/WZ67UD2L/DATA/BSC%202011/SHARED/TAX/Jafir/Sdp/Annual99/CITR/Power99-1a.xls'#$GeneralInfo.$T$73"</definedName>
    <definedName name="lkuykjs">"$#REF!.$#REF!$#REF!"</definedName>
    <definedName name="lkuykjs_3">"$#REF!.$#REF!$#REF!"</definedName>
    <definedName name="llk">#REF!</definedName>
    <definedName name="lll">#REF!</definedName>
    <definedName name="LLLL">#REF!</definedName>
    <definedName name="lmdf">#REF!</definedName>
    <definedName name="lm人员查询">#REF!</definedName>
    <definedName name="Lnsc">#REF!</definedName>
    <definedName name="lo" localSheetId="6" hidden="1">{#N/A,#N/A,FALSE,"DATA"}</definedName>
    <definedName name="lo" hidden="1">{#N/A,#N/A,FALSE,"DATA"}</definedName>
    <definedName name="loan">#REF!</definedName>
    <definedName name="Loan_Amount">#REF!</definedName>
    <definedName name="Loan_bag">#REF!</definedName>
    <definedName name="Loan_Start">#REF!</definedName>
    <definedName name="Loan_Years">#REF!</definedName>
    <definedName name="loan2" hidden="1">#REF!</definedName>
    <definedName name="lobe">#REF!</definedName>
    <definedName name="loc">#REF!</definedName>
    <definedName name="LOCAL">#REF!</definedName>
    <definedName name="LocalDBase">"\\NSWMPT03\E&amp;C HO\MGT REPORTING\CONP"</definedName>
    <definedName name="location">"$#REF!.#REF!#REF!"</definedName>
    <definedName name="location_3">"$#REF!.#REF!#REF!"</definedName>
    <definedName name="LOG3AUP">#REF!</definedName>
    <definedName name="LogisticSense">#REF!</definedName>
    <definedName name="lokasi">#REF!</definedName>
    <definedName name="lol" localSheetId="6" hidden="1">{#N/A,#N/A,FALSE,"W-Cons";#N/A,#N/A,FALSE,"MTAs";#N/A,#N/A,FALSE,"BTAs";#N/A,#N/A,FALSE,"D.C.";#N/A,#N/A,FALSE,"L.A."}</definedName>
    <definedName name="lol" hidden="1">{#N/A,#N/A,FALSE,"W-Cons";#N/A,#N/A,FALSE,"MTAs";#N/A,#N/A,FALSE,"BTAs";#N/A,#N/A,FALSE,"D.C.";#N/A,#N/A,FALSE,"L.A."}</definedName>
    <definedName name="lop" localSheetId="6" hidden="1">{#N/A,#N/A,FALSE,"DATA"}</definedName>
    <definedName name="lop" hidden="1">{#N/A,#N/A,FALSE,"DATA"}</definedName>
    <definedName name="lossdisposalasset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ossdisposalasset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ossondisposals">"'file:///C:/Documents%20and%20Settings/PC_KOBSBY_003/Local%20Settings/Temporary%20Internet%20Files/Content.IE5/WZ67UD2L/DATA/BSC%202011/SHARED/TAX/Mulyo/Maitland%20Smith/2000/MAithland%20-%20citr%20-%20new%20-%20Dec%202000-a.xls'#$Marshal.$O$207"</definedName>
    <definedName name="lossondisposals_3">"'file:///C:/Documents%20and%20Settings/PC_KOBSBY_003/Local%20Settings/Temporary%20Internet%20Files/Content.IE5/WZ67UD2L/DATA/BSC%202011/SHARED/TAX/Mulyo/Maitland%20Smith/2000/MAithland%20-%20citr%20-%20new%20-%20Dec%202000-a.xls'#$Marshal.$O$207"</definedName>
    <definedName name="lossonfadisposal">"$#REF!.#REF!#REF!"</definedName>
    <definedName name="lossonfadisposal_3">"$#REF!.#REF!#REF!"</definedName>
    <definedName name="LOWER_GANT">#REF!</definedName>
    <definedName name="lpohh">#REF!</definedName>
    <definedName name="LPPS">#REF!</definedName>
    <definedName name="LSIP">#REF!</definedName>
    <definedName name="lungtung" localSheetId="6" hidden="1">{"'Sheet1'!$L$16"}</definedName>
    <definedName name="lungtung" hidden="1">{"'Sheet1'!$L$16"}</definedName>
    <definedName name="LY">"#REF!"</definedName>
    <definedName name="LZX">#REF!</definedName>
    <definedName name="m">#REF!</definedName>
    <definedName name="M_U_T_A_S_I">#REF!</definedName>
    <definedName name="M2W1724">#REF!</definedName>
    <definedName name="M2W18">#REF!</definedName>
    <definedName name="M2W2532">#REF!</definedName>
    <definedName name="M2W3339">#REF!</definedName>
    <definedName name="M2W3740">#REF!</definedName>
    <definedName name="M2W916">#REF!</definedName>
    <definedName name="m64ukjet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m64ukjet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ma">#REF!</definedName>
    <definedName name="MÂ">#REF!</definedName>
    <definedName name="Mã_KH">#REF!</definedName>
    <definedName name="ma0">#REF!</definedName>
    <definedName name="MACH_COST">#REF!</definedName>
    <definedName name="MADONNA">#REF!</definedName>
    <definedName name="MADONNA_10">#REF!</definedName>
    <definedName name="MADONNA_6">"$#REF!.$C$11:$N$11"</definedName>
    <definedName name="MADONNA_8">#REF!</definedName>
    <definedName name="máds">#REF!</definedName>
    <definedName name="Maithland">"'file:///C:/Documents%20and%20Settings/PC_KOBSBY_003/Local%20Settings/Temporary%20Internet%20Files/Content.IE5/WZ67UD2L/DATA/BSC%202011/SHARED/TAX/Mulyo/Maitland%20Smith/Cornov1-1999.xls'#$'Permanent info'.$E$7"</definedName>
    <definedName name="Maithland_3">"'file:///C:/Documents%20and%20Settings/PC_KOBSBY_003/Local%20Settings/Temporary%20Internet%20Files/Content.IE5/WZ67UD2L/DATA/BSC%202011/SHARED/TAX/Mulyo/Maitland%20Smith/Cornov1-1999.xls'#$'Permanent info'.$E$7"</definedName>
    <definedName name="MAJ_CON_EQP">#REF!</definedName>
    <definedName name="MAJAC">#REF!</definedName>
    <definedName name="majalengka" hidden="1">#REF!</definedName>
    <definedName name="MajorHeader">#REF!</definedName>
    <definedName name="malaysia">#REF!</definedName>
    <definedName name="Male">#REF!</definedName>
    <definedName name="mamet" localSheetId="6" hidden="1">{#N/A,#N/A,FALSE,"Sheet1";#N/A,#N/A,FALSE,"Sheet2"}</definedName>
    <definedName name="mamet" hidden="1">{#N/A,#N/A,FALSE,"Sheet1";#N/A,#N/A,FALSE,"Sheet2"}</definedName>
    <definedName name="MANAGER">#REF!</definedName>
    <definedName name="manual">"'file:///C:/Documents%20and%20Settings/PC_KOBSBY_003/Local%20Settings/Temporary%20Internet%20Files/Content.IE5/WZ67UD2L/DATA/BSC%202011/SHARED/Clients/I-L/KEBD/Quarter%202002/Q4-2002-c.xls'#$GeneralInfo.$J$18"</definedName>
    <definedName name="manual_3">"'file:///C:/Documents%20and%20Settings/PC_KOBSBY_003/Local%20Settings/Temporary%20Internet%20Files/Content.IE5/WZ67UD2L/DATA/BSC%202011/SHARED/Clients/I-L/KEBD/Quarter%202002/Q4-2002-c.xls'#$GeneralInfo.$J$18"</definedName>
    <definedName name="mar">#REF!</definedName>
    <definedName name="Mar_10">#REF!</definedName>
    <definedName name="march">#REF!</definedName>
    <definedName name="march_10">#REF!</definedName>
    <definedName name="march_6">"$#REF!.$B$18:$N$28"</definedName>
    <definedName name="march_8">#REF!</definedName>
    <definedName name="mare">#REF!</definedName>
    <definedName name="mare_10">#REF!</definedName>
    <definedName name="MARGIN">39%</definedName>
    <definedName name="Marihat">#REF!</definedName>
    <definedName name="Marital">"'file:///C:/Documents%20and%20Settings/PC_KOBSBY_003/Local%20Settings/Temporary%20Internet%20Files/Content.IE5/WZ67UD2L/DATA/BSC%202011/SHARED/TAX/Indra%20Setiawan/others/SPT1770.xls'#$FE_1770_P1.$V$70"</definedName>
    <definedName name="Marital_3">"'file:///C:/Documents%20and%20Settings/PC_KOBSBY_003/Local%20Settings/Temporary%20Internet%20Files/Content.IE5/WZ67UD2L/DATA/BSC%202011/SHARED/TAX/Indra%20Setiawan/others/SPT1770.xls'#$FE_1770_P1.$V$70"</definedName>
    <definedName name="MARK">OFFSET(#REF!,0,0,COUNT(#REF!),1)</definedName>
    <definedName name="marketability">#REF!</definedName>
    <definedName name="Marketing">#REF!</definedName>
    <definedName name="Married">#REF!</definedName>
    <definedName name="MarSum">#REF!</definedName>
    <definedName name="masbrg">#REF!</definedName>
    <definedName name="masbrg_10">#REF!</definedName>
    <definedName name="Master">#REF!</definedName>
    <definedName name="master_1">#REF!</definedName>
    <definedName name="master_1_1">#REF!</definedName>
    <definedName name="master_1_1_1">#REF!</definedName>
    <definedName name="master_1_1_1_1">#REF!</definedName>
    <definedName name="master_1_1_1_1_1">#REF!</definedName>
    <definedName name="master_42">#REF!</definedName>
    <definedName name="master_53">"$#REF!.$A$3:$E$7691"</definedName>
    <definedName name="master_54">#REF!</definedName>
    <definedName name="master2">#REF!</definedName>
    <definedName name="MASUKAN">#REF!</definedName>
    <definedName name="Material_Name">#REF!</definedName>
    <definedName name="maud">#REF!</definedName>
    <definedName name="maudoanhso">#REF!</definedName>
    <definedName name="MAUDS">#REF!</definedName>
    <definedName name="may">#REF!</definedName>
    <definedName name="may_10">#REF!</definedName>
    <definedName name="may_6">"$#REF!.$B$42:$N$52"</definedName>
    <definedName name="may_8">#REF!</definedName>
    <definedName name="MaySum">#REF!</definedName>
    <definedName name="MCR">"#N/A"</definedName>
    <definedName name="mdgkd" localSheetId="6" hidden="1">{"'Sheet1'!$L$16"}</definedName>
    <definedName name="mdgkd" hidden="1">{"'Sheet1'!$L$16"}</definedName>
    <definedName name="me">#REF!</definedName>
    <definedName name="me_10">#REF!</definedName>
    <definedName name="MEDCN">#REF!</definedName>
    <definedName name="mediaplan">#REF!</definedName>
    <definedName name="Mediatypes">#REF!</definedName>
    <definedName name="mei">#REF!</definedName>
    <definedName name="Mentah">#REF!</definedName>
    <definedName name="MENU">#REF!</definedName>
    <definedName name="MENU_1">#REF!</definedName>
    <definedName name="MENU_11">#REF!</definedName>
    <definedName name="MENU_12">#REF!</definedName>
    <definedName name="MENU_13">#REF!</definedName>
    <definedName name="MENU_14">#REF!</definedName>
    <definedName name="MENU_15">#REF!</definedName>
    <definedName name="MENU_16">#REF!</definedName>
    <definedName name="MENU_17">#REF!</definedName>
    <definedName name="MENU_18">#REF!</definedName>
    <definedName name="MENU_19">#REF!</definedName>
    <definedName name="MENU_2">#REF!</definedName>
    <definedName name="MENU_20">#REF!</definedName>
    <definedName name="MENU_21">#REF!</definedName>
    <definedName name="MENU_22">#REF!</definedName>
    <definedName name="MENU_23">#REF!</definedName>
    <definedName name="MENU_24">#REF!</definedName>
    <definedName name="MENU_25">#REF!</definedName>
    <definedName name="MENU_26">#REF!</definedName>
    <definedName name="MENU_27">#REF!</definedName>
    <definedName name="MENU_28">#REF!</definedName>
    <definedName name="MENU_29">#REF!</definedName>
    <definedName name="MENU_3">#REF!</definedName>
    <definedName name="MENU_30">#REF!</definedName>
    <definedName name="MENU_31">#REF!</definedName>
    <definedName name="MENU_32">#REF!</definedName>
    <definedName name="MENU_33">#REF!</definedName>
    <definedName name="MENU_34">#REF!</definedName>
    <definedName name="MENU_35">#REF!</definedName>
    <definedName name="MENU_38">#REF!</definedName>
    <definedName name="MENU_39">#REF!</definedName>
    <definedName name="MENU_4">#REF!</definedName>
    <definedName name="MENU_40">#REF!</definedName>
    <definedName name="MENU_41">#REF!</definedName>
    <definedName name="MENU_42">#REF!</definedName>
    <definedName name="MENU_43">#REF!</definedName>
    <definedName name="MENU_44">#REF!</definedName>
    <definedName name="MENU_45">#REF!</definedName>
    <definedName name="MENU_46">#REF!</definedName>
    <definedName name="MENU_47">#REF!</definedName>
    <definedName name="MENU_48">#REF!</definedName>
    <definedName name="MENU_49">#REF!</definedName>
    <definedName name="MENU_5">#REF!</definedName>
    <definedName name="MENU_50">#REF!</definedName>
    <definedName name="MENU_51">#REF!</definedName>
    <definedName name="MENU_52">#REF!</definedName>
    <definedName name="MENU_53">#REF!</definedName>
    <definedName name="MENU_54">#REF!</definedName>
    <definedName name="MENU_55">#REF!</definedName>
    <definedName name="MENU_56">#REF!</definedName>
    <definedName name="MENU_57">#REF!</definedName>
    <definedName name="MENU_58">#REF!</definedName>
    <definedName name="MENU_59">#REF!</definedName>
    <definedName name="MENU_6">#REF!</definedName>
    <definedName name="MENU_60">#REF!</definedName>
    <definedName name="MENU_61">#REF!</definedName>
    <definedName name="MENU_62">#REF!</definedName>
    <definedName name="MENU_63">#REF!</definedName>
    <definedName name="MENU_64">#REF!</definedName>
    <definedName name="MENU_65">#REF!</definedName>
    <definedName name="MENU_66">#REF!</definedName>
    <definedName name="MENU_7">#REF!</definedName>
    <definedName name="MENU_8">#REF!</definedName>
    <definedName name="MENU_9">#REF!</definedName>
    <definedName name="MENU_APP_LETTER">#REF!</definedName>
    <definedName name="MENU_APP_RANGE">#REF!</definedName>
    <definedName name="MENU_APP_SELECT">#REF!</definedName>
    <definedName name="MENU_CATEGORY">#REF!</definedName>
    <definedName name="MENU_DATE_RANGE">#REF!</definedName>
    <definedName name="MENU_DATE_SELECT">#REF!</definedName>
    <definedName name="MENU_ENT_SELECT">#REF!</definedName>
    <definedName name="MENU_FREQ_RANGE">#REF!</definedName>
    <definedName name="MENU_FREQ_SELECT">#REF!</definedName>
    <definedName name="messing5518">"'file://Imam/client/Client/Dai%20Hwa/Annual%20Tax%20Return/spt%20dai%20hwa%202001%20paling%20akhir.xls'#$'SUMMARY NDE'.$F$8"</definedName>
    <definedName name="messing6218">"'file://Imam/client/Client/Dai%20Hwa/Annual%20Tax%20Return/spt%20dai%20hwa%202001%20paling%20akhir.xls'#$'SUMMARY NDE'.$F$15"</definedName>
    <definedName name="mETRO1">4743</definedName>
    <definedName name="MG">#REF!</definedName>
    <definedName name="MG_A">#REF!</definedName>
    <definedName name="MHAPS_individual">#REF!</definedName>
    <definedName name="MID003_LBU11_Garansi_yang_Diberikan">"$#REF!.#REF!#REF!"</definedName>
    <definedName name="MID003_LBU11_Garansi_yang_Diberikan_3">"$#REF!.#REF!#REF!"</definedName>
    <definedName name="MIKE">#REF!</definedName>
    <definedName name="MINAC">#REF!</definedName>
    <definedName name="miscel5540">"'file://Imam/client/Client/Dai%20Hwa/Annual%20Tax%20Return/spt%20dai%20hwa%202001%20paling%20akhir.xls'#$'SUMMARY NDE'.$F$10"</definedName>
    <definedName name="miscel6249">"'file://Imam/client/Client/Dai%20Hwa/Annual%20Tax%20Return/spt%20dai%20hwa%202001%20paling%20akhir.xls'#$'SUMMARY NDE'.$F$17"</definedName>
    <definedName name="miscellexp20820">"$#REF!.#REF!#REF!"</definedName>
    <definedName name="miscellexp20820_3">"$#REF!.#REF!#REF!"</definedName>
    <definedName name="MISSING_PRICELIST">#REF!</definedName>
    <definedName name="MK" hidden="1">#REF!</definedName>
    <definedName name="MK_1">#REF!</definedName>
    <definedName name="MK_2">#REF!</definedName>
    <definedName name="MLIA">#REF!</definedName>
    <definedName name="mm">#REF!</definedName>
    <definedName name="mmm" localSheetId="6" hidden="1">{#N/A,#N/A,FALSE,"Sheet1";#N/A,#N/A,FALSE,"Sheet2"}</definedName>
    <definedName name="mmm" hidden="1">{#N/A,#N/A,FALSE,"Sheet1";#N/A,#N/A,FALSE,"Sheet2"}</definedName>
    <definedName name="mmmm">#REF!</definedName>
    <definedName name="mmmmmm">#REF!</definedName>
    <definedName name="mmmmmmm">#REF!</definedName>
    <definedName name="mmmmmmmmmmmmm">#REF!</definedName>
    <definedName name="mnb">#REF!</definedName>
    <definedName name="MNB_10">#REF!</definedName>
    <definedName name="MNB_11">#REF!</definedName>
    <definedName name="MNB_12">#REF!</definedName>
    <definedName name="MNB_6">#REF!</definedName>
    <definedName name="MNB_7">#REF!</definedName>
    <definedName name="MNB_8">#REF!</definedName>
    <definedName name="MNB_9">#REF!</definedName>
    <definedName name="Mode">"$#REF!.#REF!#REF!"</definedName>
    <definedName name="Mode_3">"$#REF!.#REF!#REF!"</definedName>
    <definedName name="Month">#REF!</definedName>
    <definedName name="Month_3">"$#REF!.#REF!#REF!"</definedName>
    <definedName name="MONTH_RANGE">#REF!</definedName>
    <definedName name="month_sale">#REF!</definedName>
    <definedName name="monthly">#REF!</definedName>
    <definedName name="monthly25">"'file://JK000522/aws/SHARED/Clients/C-D/Dong%20SUng/99CITR.xls'#$Marshal.$H$195"</definedName>
    <definedName name="monthlydept">#REF!</definedName>
    <definedName name="monthlypph25">"$#REF!.#REF!#REF!"</definedName>
    <definedName name="monthlypph25_">"'file:///C:/Documents%20and%20Settings/PC_KOBSBY_003/Local%20Settings/Temporary%20Internet%20Files/Content.IE5/WZ67UD2L/DATA/BSC%202011/SHARED/TAX/Mulyo/Maitland%20Smith/2000/MAithland%20-%20citr%20-%20new%20-%20Dec%202000-a.xls'#$Marshal.$G$216"</definedName>
    <definedName name="monthlypph25__3">"'file:///C:/Documents%20and%20Settings/PC_KOBSBY_003/Local%20Settings/Temporary%20Internet%20Files/Content.IE5/WZ67UD2L/DATA/BSC%202011/SHARED/TAX/Mulyo/Maitland%20Smith/2000/MAithland%20-%20citr%20-%20new%20-%20Dec%202000-a.xls'#$Marshal.$G$216"</definedName>
    <definedName name="monthlypph25_3">"$#REF!.#REF!#REF!"</definedName>
    <definedName name="monthlyusd">#REF!</definedName>
    <definedName name="monthNames">#REF!</definedName>
    <definedName name="MONTHS">#REF!</definedName>
    <definedName name="Morong">#REF!</definedName>
    <definedName name="Morong4054_85">#REF!</definedName>
    <definedName name="mort_pc">#REF!</definedName>
    <definedName name="MPP_EXPLAINATION">#REF!</definedName>
    <definedName name="MPP_EXPLAINATION_3">#REF!</definedName>
    <definedName name="MPP_EXPLAINATION_4">#REF!</definedName>
    <definedName name="MPP_EXPLAINATION_64">#REF!</definedName>
    <definedName name="MPP_EXPLAINATION_65">#REF!</definedName>
    <definedName name="MPP_STATUT">#REF!</definedName>
    <definedName name="MPPS">#REF!</definedName>
    <definedName name="MR_Summ_BG_Act">"$#REF!.#REF!#REF!"</definedName>
    <definedName name="MR_Summ_BG_Act_3">"$#REF!.#REF!#REF!"</definedName>
    <definedName name="MR_Summ_BG_YTD">"$#REF!.#REF!#REF!"</definedName>
    <definedName name="MR_Summ_BG_YTD_3">"$#REF!.#REF!#REF!"</definedName>
    <definedName name="MR1_Period">"$#REF!.#REF!#REF!"</definedName>
    <definedName name="MR1_Period_3">"$#REF!.#REF!#REF!"</definedName>
    <definedName name="MR1_RepEnt">"$#REF!.#REF!#REF!"</definedName>
    <definedName name="MR1_RepEnt_3">"$#REF!.#REF!#REF!"</definedName>
    <definedName name="MR1_Tag">"$#REF!.#REF!#REF!"</definedName>
    <definedName name="MR1_Tag_3">"$#REF!.#REF!#REF!"</definedName>
    <definedName name="MR4_13Month">"$#REF!.#REF!#REF!"</definedName>
    <definedName name="MR4_13Month_3">"$#REF!.#REF!#REF!"</definedName>
    <definedName name="MR4_Cash_Net">"$#REF!.#REF!#REF!"</definedName>
    <definedName name="MR4_Cash_Net_3">"$#REF!.#REF!#REF!"</definedName>
    <definedName name="MR4_Cash_Pos">"$#REF!.#REF!#REF!"</definedName>
    <definedName name="MR4_Cash_Pos_3">"$#REF!.#REF!#REF!"</definedName>
    <definedName name="MR4_CC_4">"'file://JK001333/aws/Documents%20and%20Settings/PAIMPA/My%20Documents/1_TRANS/PBC%20TRay/Trial%20Balance%20June%202003.xls'#$'Cover Sheet'.$A$1"</definedName>
    <definedName name="MR4_CC_6">"'file://JK001333/aws/Documents%20and%20Settings/PAIMPA/My%20Documents/1_TRANS/PBC%20TRay/Trial%20Balance%20June%202003.xls'#$'Cover Sheet'.$A$1"</definedName>
    <definedName name="MR4_MR5_1b">"'file://JK001333/aws/Documents%20and%20Settings/PAIMPA/My%20Documents/1_TRANS/PBC%20TRay/Trial%20Balance%20June%202003.xls'#$'Cover Sheet'.$A$1"</definedName>
    <definedName name="MR4_MR5_2b">"'file://JK001333/aws/Documents%20and%20Settings/PAIMPA/My%20Documents/1_TRANS/PBC%20TRay/Trial%20Balance%20June%202003.xls'#$'Cover Sheet'.$A$1"</definedName>
    <definedName name="MR4_MR5_3b">"'file://JK001333/aws/Documents%20and%20Settings/PAIMPA/My%20Documents/1_TRANS/PBC%20TRay/Trial%20Balance%20June%202003.xls'#$'Cover Sheet'.$A$1"</definedName>
    <definedName name="MR4_MR5_4a">"'file://JK001333/aws/Documents%20and%20Settings/PAIMPA/My%20Documents/1_TRANS/PBC%20TRay/Trial%20Balance%20June%202003.xls'#$'Cover Sheet'.$A$1"</definedName>
    <definedName name="MR4_MR5_4b">"'file://JK001333/aws/Documents%20and%20Settings/PAIMPA/My%20Documents/1_TRANS/PBC%20TRay/Trial%20Balance%20June%202003.xls'#$'Cover Sheet'.$A$1"</definedName>
    <definedName name="MR4_MR5_5b">"'file://JK001333/aws/Documents%20and%20Settings/PAIMPA/My%20Documents/1_TRANS/PBC%20TRay/Trial%20Balance%20June%202003.xls'#$'Cover Sheet'.$A$1"</definedName>
    <definedName name="MR4_MR5_6a">"'file://JK001333/aws/Documents%20and%20Settings/PAIMPA/My%20Documents/1_TRANS/PBC%20TRay/Trial%20Balance%20June%202003.xls'#$'Cover Sheet'.$A$1"</definedName>
    <definedName name="MR4_MR5_6b">"'file://JK001333/aws/Documents%20and%20Settings/PAIMPA/My%20Documents/1_TRANS/PBC%20TRay/Trial%20Balance%20June%202003.xls'#$'Cover Sheet'.$A$1"</definedName>
    <definedName name="MR4_MR5_7b">"'file://JK001333/aws/Documents%20and%20Settings/PAIMPA/My%20Documents/1_TRANS/PBC%20TRay/Trial%20Balance%20June%202003.xls'#$'Cover Sheet'.$A$1"</definedName>
    <definedName name="MR4_MR9_1a">"'file://JK001333/aws/Documents%20and%20Settings/PAIMPA/My%20Documents/1_TRANS/PBC%20TRay/Trial%20Balance%20June%202003.xls'#$'Cover Sheet'.$A$1"</definedName>
    <definedName name="MR4_MR9_1b">"'file://JK001333/aws/Documents%20and%20Settings/PAIMPA/My%20Documents/1_TRANS/PBC%20TRay/Trial%20Balance%20June%202003.xls'#$'Cover Sheet'.$A$1"</definedName>
    <definedName name="MR4_MR9_1c">"'file://JK001333/aws/Documents%20and%20Settings/PAIMPA/My%20Documents/1_TRANS/PBC%20TRay/Trial%20Balance%20June%202003.xls'#$'Cover Sheet'.$A$1"</definedName>
    <definedName name="MR4_MR9_1d">"'file://JK001333/aws/Documents%20and%20Settings/PAIMPA/My%20Documents/1_TRANS/PBC%20TRay/Trial%20Balance%20June%202003.xls'#$'Cover Sheet'.$A$1"</definedName>
    <definedName name="MR4_MR9_2a">"'file://JK001333/aws/Documents%20and%20Settings/PAIMPA/My%20Documents/1_TRANS/PBC%20TRay/Trial%20Balance%20June%202003.xls'#$'Cover Sheet'.$A$1"</definedName>
    <definedName name="MR4_MR9_2b">"'file://JK001333/aws/Documents%20and%20Settings/PAIMPA/My%20Documents/1_TRANS/PBC%20TRay/Trial%20Balance%20June%202003.xls'#$'Cover Sheet'.$A$1"</definedName>
    <definedName name="MR4_MR9_2c">"'file://JK001333/aws/Documents%20and%20Settings/PAIMPA/My%20Documents/1_TRANS/PBC%20TRay/Trial%20Balance%20June%202003.xls'#$'Cover Sheet'.$A$1"</definedName>
    <definedName name="MR4_MR9_2d">"'file://JK001333/aws/Documents%20and%20Settings/PAIMPA/My%20Documents/1_TRANS/PBC%20TRay/Trial%20Balance%20June%202003.xls'#$'Cover Sheet'.$A$1"</definedName>
    <definedName name="MR4_MR9_6a">"'file://JK001333/aws/Documents%20and%20Settings/PAIMPA/My%20Documents/1_TRANS/PBC%20TRay/Trial%20Balance%20June%202003.xls'#$'Cover Sheet'.$A$1"</definedName>
    <definedName name="MR4_MR9_6b">"'file://JK001333/aws/Documents%20and%20Settings/PAIMPA/My%20Documents/1_TRANS/PBC%20TRay/Trial%20Balance%20June%202003.xls'#$'Cover Sheet'.$A$1"</definedName>
    <definedName name="MR4_MR9_6c">"'file://JK001333/aws/Documents%20and%20Settings/PAIMPA/My%20Documents/1_TRANS/PBC%20TRay/Trial%20Balance%20June%202003.xls'#$'Cover Sheet'.$A$1"</definedName>
    <definedName name="MR4_MR9_6d">"'file://JK001333/aws/Documents%20and%20Settings/PAIMPA/My%20Documents/1_TRANS/PBC%20TRay/Trial%20Balance%20June%202003.xls'#$'Cover Sheet'.$A$1"</definedName>
    <definedName name="MR4_OC1">"$#REF!.#REF!#REF!"</definedName>
    <definedName name="MR4_OC1_3">"$#REF!.#REF!#REF!"</definedName>
    <definedName name="MR4_OC2">"$#REF!.#REF!#REF!"</definedName>
    <definedName name="MR4_OC2_3">"$#REF!.#REF!#REF!"</definedName>
    <definedName name="MR4_OC3">"$#REF!.#REF!#REF!"</definedName>
    <definedName name="MR4_OC3_3">"$#REF!.#REF!#REF!"</definedName>
    <definedName name="MR4_OC4">"$#REF!.#REF!#REF!"</definedName>
    <definedName name="MR4_OC4_3">"$#REF!.#REF!#REF!"</definedName>
    <definedName name="MR4_OC5">"$#REF!.#REF!#REF!"</definedName>
    <definedName name="MR4_OC5_3">"$#REF!.#REF!#REF!"</definedName>
    <definedName name="MR4_OC6">"$#REF!.#REF!#REF!"</definedName>
    <definedName name="MR4_OC6_3">"$#REF!.#REF!#REF!"</definedName>
    <definedName name="MR4_OC7">"$#REF!.#REF!#REF!"</definedName>
    <definedName name="MR4_OC7_3">"$#REF!.#REF!#REF!"</definedName>
    <definedName name="MR4_RepEnt">"$#REF!.#REF!#REF!"</definedName>
    <definedName name="MR4_RepEnt_3">"$#REF!.#REF!#REF!"</definedName>
    <definedName name="MR4_Tag">"$#REF!.#REF!#REF!"</definedName>
    <definedName name="MR4_Tag_3">"$#REF!.#REF!#REF!"</definedName>
    <definedName name="MR4CashFALF">"$#REF!.#REF!#REF!"</definedName>
    <definedName name="MR4CashFALF_3">"$#REF!.#REF!#REF!"</definedName>
    <definedName name="MR4CashFATF">"$#REF!.#REF!#REF!"</definedName>
    <definedName name="MR4CashFATF_3">"$#REF!.#REF!#REF!"</definedName>
    <definedName name="MR4CashIALF">"$#REF!.#REF!#REF!"</definedName>
    <definedName name="MR4CashIALF_3">"$#REF!.#REF!#REF!"</definedName>
    <definedName name="MR4CashIATF">"$#REF!.#REF!#REF!"</definedName>
    <definedName name="MR4CashIATF_3">"$#REF!.#REF!#REF!"</definedName>
    <definedName name="MR4CashOALF">"$#REF!.#REF!#REF!"</definedName>
    <definedName name="MR4CashOALF_3">"$#REF!.#REF!#REF!"</definedName>
    <definedName name="MR4CashOATF">"$#REF!.#REF!#REF!"</definedName>
    <definedName name="MR4CashOATF_3">"$#REF!.#REF!#REF!"</definedName>
    <definedName name="MR4CashPELF">"$#REF!.#REF!#REF!"</definedName>
    <definedName name="MR4CashPELF_3">"$#REF!.#REF!#REF!"</definedName>
    <definedName name="MR4CashPETF">"$#REF!.#REF!#REF!"</definedName>
    <definedName name="MR4CashPETF_3">"$#REF!.#REF!#REF!"</definedName>
    <definedName name="MR5_Depn_TMM_Act">"'file://JK001333/aws/Documents%20and%20Settings/PAIMPA/My%20Documents/1_TRANS/PBC%20TRay/Trial%20Balance%20June%202003.xls'#$'Cover Sheet'.$A$1"</definedName>
    <definedName name="MR5_Depn_TMM_Bud">"'file://JK001333/aws/Documents%20and%20Settings/PAIMPA/My%20Documents/1_TRANS/PBC%20TRay/Trial%20Balance%20June%202003.xls'#$'Cover Sheet'.$A$1"</definedName>
    <definedName name="MR5_Depn_WY_Bud">"'file://JK001333/aws/Documents%20and%20Settings/PAIMPA/My%20Documents/1_TRANS/PBC%20TRay/Trial%20Balance%20June%202003.xls'#$'Cover Sheet'.$A$1"</definedName>
    <definedName name="MR5_Depn_WY_TF">"'file://JK001333/aws/Documents%20and%20Settings/PAIMPA/My%20Documents/1_TRANS/PBC%20TRay/Trial%20Balance%20June%202003.xls'#$'Cover Sheet'.$A$1"</definedName>
    <definedName name="MR5_Depn_YTD_Act">"'file://JK001333/aws/Documents%20and%20Settings/PAIMPA/My%20Documents/1_TRANS/PBC%20TRay/Trial%20Balance%20June%202003.xls'#$'Cover Sheet'.$A$1"</definedName>
    <definedName name="MR5_Depn_YTD_Bud">"'file://JK001333/aws/Documents%20and%20Settings/PAIMPA/My%20Documents/1_TRANS/PBC%20TRay/Trial%20Balance%20June%202003.xls'#$'Cover Sheet'.$A$1"</definedName>
    <definedName name="MR5CashInbound">"$#REF!.#REF!#REF!"</definedName>
    <definedName name="MR5CashInbound_3">"$#REF!.#REF!#REF!"</definedName>
    <definedName name="MR5CashTMM">"$#REF!.#REF!#REF!"</definedName>
    <definedName name="MR5CashTMM_3">"$#REF!.#REF!#REF!"</definedName>
    <definedName name="MR5CashTMMClose">"$#REF!.#REF!#REF!"</definedName>
    <definedName name="MR5CashTMMClose_3">"$#REF!.#REF!#REF!"</definedName>
    <definedName name="MR5CashWY">"$#REF!.#REF!#REF!"</definedName>
    <definedName name="MR5CashWY_3">"$#REF!.#REF!#REF!"</definedName>
    <definedName name="MR5CashWYClose">"$#REF!.#REF!#REF!"</definedName>
    <definedName name="MR5CashWYClose_3">"$#REF!.#REF!#REF!"</definedName>
    <definedName name="MR5CashYTD">"$#REF!.#REF!#REF!"</definedName>
    <definedName name="MR5CashYTD_3">"$#REF!.#REF!#REF!"</definedName>
    <definedName name="MR5CashYTDClose">"$#REF!.#REF!#REF!"</definedName>
    <definedName name="MR5CashYTDClose_3">"$#REF!.#REF!#REF!"</definedName>
    <definedName name="MR5NetCash">"$#REF!.#REF!#REF!"</definedName>
    <definedName name="MR5NetCash_3">"$#REF!.#REF!#REF!"</definedName>
    <definedName name="MR8_Tag">"$#REF!.#REF!#REF!"</definedName>
    <definedName name="MR8_Tag_3">"$#REF!.#REF!#REF!"</definedName>
    <definedName name="MRADJ">#REF!</definedName>
    <definedName name="MRCIG">#REF!</definedName>
    <definedName name="MRCON">#REF!</definedName>
    <definedName name="MRcsh1">"$#REF!.#REF!#REF!"</definedName>
    <definedName name="MRcsh1_3">"$#REF!.#REF!#REF!"</definedName>
    <definedName name="MRcsh2">"$#REF!.#REF!#REF!"</definedName>
    <definedName name="MRcsh2_3">"$#REF!.#REF!#REF!"</definedName>
    <definedName name="MRKAR">#REF!</definedName>
    <definedName name="mrn.inv._.budget" localSheetId="6" hidden="1">{"invbud-1",#N/A,FALSE,"A";"invbud-1CW",#N/A,FALSE,"A";"Desinvesteringen",#N/A,FALSE,"C"}</definedName>
    <definedName name="mrn.inv._.budget" hidden="1">{"invbud-1",#N/A,FALSE,"A";"invbud-1CW",#N/A,FALSE,"A";"Desinvesteringen",#N/A,FALSE,"C"}</definedName>
    <definedName name="mrym">"$#REF!.#REF!#REF!"</definedName>
    <definedName name="mrym_3">"$#REF!.#REF!#REF!"</definedName>
    <definedName name="msbud">#REF!</definedName>
    <definedName name="msrzdtfj">"$#REF!.#REF!#REF!"</definedName>
    <definedName name="msrzdtfj_3">"$#REF!.#REF!#REF!"</definedName>
    <definedName name="MST_ITEM">OFFSET(#REF!,0,0,COUNTA(#REF!),4)</definedName>
    <definedName name="MSTRA8">#REF!</definedName>
    <definedName name="MSTRA81">#REF!</definedName>
    <definedName name="MT">#REF!</definedName>
    <definedName name="mtc_atk">#REF!</definedName>
    <definedName name="mtc_pb">#REF!</definedName>
    <definedName name="mtc_rt">#REF!</definedName>
    <definedName name="mtc2_atk">#REF!</definedName>
    <definedName name="mtc2_obt">#REF!</definedName>
    <definedName name="mtc2_pb">#REF!</definedName>
    <definedName name="mtc2_rt">#REF!</definedName>
    <definedName name="MTD_Actual">#REF!</definedName>
    <definedName name="MTD_Order">#REF!</definedName>
    <definedName name="MTH">"#REF!"</definedName>
    <definedName name="MTR" hidden="1">#REF!</definedName>
    <definedName name="MULTI" hidden="1">#REF!</definedName>
    <definedName name="MUT11PLL">#REF!</definedName>
    <definedName name="MUT11PP">#REF!</definedName>
    <definedName name="MUT1PP">#REF!</definedName>
    <definedName name="MUT21PLL">#REF!</definedName>
    <definedName name="MUT2PLL">#REF!</definedName>
    <definedName name="MUTA1">#REF!</definedName>
    <definedName name="MUTA11">#REF!</definedName>
    <definedName name="MUTA2">#REF!</definedName>
    <definedName name="MUTA21">#REF!</definedName>
    <definedName name="MUTA3">#REF!</definedName>
    <definedName name="MUTA31">#REF!</definedName>
    <definedName name="MV">"$#REF!.#REF!#REF!"</definedName>
    <definedName name="MV_3">"$#REF!.#REF!#REF!"</definedName>
    <definedName name="MY">#REF!</definedName>
    <definedName name="MYOR">#REF!</definedName>
    <definedName name="MYS">#REF!</definedName>
    <definedName name="n">ROW(#REF!)</definedName>
    <definedName name="na" localSheetId="6" hidden="1">{"'Sheet1'!$L$16"}</definedName>
    <definedName name="na" hidden="1">{"'Sheet1'!$L$16"}</definedName>
    <definedName name="NAccount">#REF!</definedName>
    <definedName name="nacha">#REF!</definedName>
    <definedName name="NADINE">#REF!</definedName>
    <definedName name="nadsf" localSheetId="6" hidden="1">{"'Sheet1'!$L$16"}</definedName>
    <definedName name="nadsf" hidden="1">{"'Sheet1'!$L$16"}</definedName>
    <definedName name="NAGA">#REF!</definedName>
    <definedName name="nai">"$#REF!.#REF!#REF!"</definedName>
    <definedName name="nai_">"'file:///C:/Documents%20and%20Settings/PC_KOBSBY_003/Local%20Settings/Temporary%20Internet%20Files/Content.IE5/WZ67UD2L/DATA/BSC%202011/SHARED/TAX/Mulyo/Maitland%20Smith/2000/MAithland%20-%20citr%20-%20new%20-%20Dec%202000-a.xls'#$Marshal.$F$202"</definedName>
    <definedName name="nai__3">"'file:///C:/Documents%20and%20Settings/PC_KOBSBY_003/Local%20Settings/Temporary%20Internet%20Files/Content.IE5/WZ67UD2L/DATA/BSC%202011/SHARED/TAX/Mulyo/Maitland%20Smith/2000/MAithland%20-%20citr%20-%20new%20-%20Dec%202000-a.xls'#$Marshal.$F$202"</definedName>
    <definedName name="nai_3">"$#REF!.#REF!#REF!"</definedName>
    <definedName name="NAMA">#N/A</definedName>
    <definedName name="nama_3">"'file:///C:/Documents%20and%20Settings/PC_KOBSBY_003/Local%20Settings/Temporary%20Internet%20Files/Content.IE5/WZ67UD2L/DATA/BSC%202011/Client/Korea%20Exch.%20Bank%20Danamon/Annual%20Tax%20Return/Draft/SHARED/TAX/ida/CCI/1998%20CITR/1771''98-Adj%20Rev2.xl"</definedName>
    <definedName name="Nama_Pemotong">"$#REF!.#REF!#REF!"</definedName>
    <definedName name="Nama_Pemotong_3">"$#REF!.#REF!#REF!"</definedName>
    <definedName name="Name">#REF!</definedName>
    <definedName name="name_3">"'file:///C:/Documents%20and%20Settings/PC_KOBSBY_003/Local%20Settings/Temporary%20Internet%20Files/Content.IE5/WZ67UD2L/DATA/BSC%202011/SHARED/Clients/I-L/KEBD/2002%20CITR/Citr-2002-final-d.xls'#$GeneralInfo.$I$5"</definedName>
    <definedName name="names">"'file://JK000522/aws/Documents%20and%20Settings/Dono%20Pertolo/My%20Documents/DBS%20CITR%202002/DBS-CITR2001.xls'#$GeneralInfo.$I$5"</definedName>
    <definedName name="nameSites">#REF!</definedName>
    <definedName name="nana">#REF!</definedName>
    <definedName name="NARTO">#REF!</definedName>
    <definedName name="NATURE">#REF!</definedName>
    <definedName name="NATUREBPS">#REF!</definedName>
    <definedName name="NBG">#REF!</definedName>
    <definedName name="NBG_10">#REF!</definedName>
    <definedName name="NBG_11">#REF!</definedName>
    <definedName name="NBG_12">#REF!</definedName>
    <definedName name="NBG_6">#REF!</definedName>
    <definedName name="NBG_7">#REF!</definedName>
    <definedName name="NBG_8">#REF!</definedName>
    <definedName name="NBG_9">#REF!</definedName>
    <definedName name="NBV">#REF!</definedName>
    <definedName name="NBV_10">#REF!</definedName>
    <definedName name="NBV_11">#REF!</definedName>
    <definedName name="NBV_12">#REF!</definedName>
    <definedName name="NBV_6">#REF!</definedName>
    <definedName name="NBV_7">#REF!</definedName>
    <definedName name="NBV_8">#REF!</definedName>
    <definedName name="NBV_9">#REF!</definedName>
    <definedName name="NDSM1">#REF!</definedName>
    <definedName name="ne" hidden="1">#REF!</definedName>
    <definedName name="NEGARA">#REF!</definedName>
    <definedName name="NEGATIF">#REF!</definedName>
    <definedName name="NEGATIF_13">#REF!</definedName>
    <definedName name="NEGATIF_22">#REF!</definedName>
    <definedName name="negnfn">"$#REF!.$#REF!$#REF!"</definedName>
    <definedName name="negnfn_3">"$#REF!.$#REF!$#REF!"</definedName>
    <definedName name="nen3n">"$#REF!.#REF!#REF!"</definedName>
    <definedName name="nen3n_3">"$#REF!.#REF!#REF!"</definedName>
    <definedName name="NERACA1">#REF!</definedName>
    <definedName name="NERACA1_5">#REF!</definedName>
    <definedName name="NERACA2">#REF!</definedName>
    <definedName name="NERACA2_5">#REF!</definedName>
    <definedName name="NET">#REF!</definedName>
    <definedName name="NET_1">#REF!</definedName>
    <definedName name="NET_ANA">#REF!</definedName>
    <definedName name="NET_ANA_1">#REF!</definedName>
    <definedName name="NET_ANA_2">#REF!</definedName>
    <definedName name="NETINCOME">#REF!</definedName>
    <definedName name="NETINCOME_3">"$#REF!.#REF!#REF!"</definedName>
    <definedName name="new">#REF!</definedName>
    <definedName name="new_fill" hidden="1">#REF!</definedName>
    <definedName name="New_Hypers">"#N/A"</definedName>
    <definedName name="New_SS">"#N/A"</definedName>
    <definedName name="New_Supermarket">"#N/A"</definedName>
    <definedName name="Newdepr">#REF!</definedName>
    <definedName name="Newdepr_3">"$#REF!.#REF!#REF!"</definedName>
    <definedName name="NEWPRODUCT">#REF!</definedName>
    <definedName name="Ngày_giao">#REF!</definedName>
    <definedName name="Ngày_Giao_Hàng">#REF!</definedName>
    <definedName name="Ngày_nhập_liệu">#REF!</definedName>
    <definedName name="ngay23" localSheetId="6" hidden="1">{"'Sheet1'!$L$16"}</definedName>
    <definedName name="ngay23" hidden="1">{"'Sheet1'!$L$16"}</definedName>
    <definedName name="nghia">#REF!</definedName>
    <definedName name="NH">#REF!</definedName>
    <definedName name="NHot">#REF!</definedName>
    <definedName name="NICHOLAS">#REF!</definedName>
    <definedName name="NIGHT">#REF!</definedName>
    <definedName name="nilai">#REF!</definedName>
    <definedName name="NJHT_2_1">#REF!</definedName>
    <definedName name="nlkl">"#N/A"</definedName>
    <definedName name="nm" hidden="1">#REF!</definedName>
    <definedName name="NMH">#REF!</definedName>
    <definedName name="NMH_10">#REF!</definedName>
    <definedName name="NMH_11">#REF!</definedName>
    <definedName name="NMH_12">#REF!</definedName>
    <definedName name="NMH_6">#REF!</definedName>
    <definedName name="NMH_7">#REF!</definedName>
    <definedName name="NMH_8">#REF!</definedName>
    <definedName name="NMH_9">#REF!</definedName>
    <definedName name="nmm" hidden="1">#REF!</definedName>
    <definedName name="nn">#REF!</definedName>
    <definedName name="nnm" hidden="1">#REF!</definedName>
    <definedName name="nnn" localSheetId="6" hidden="1">{#N/A,#N/A,FALSE,"Sheet1";#N/A,#N/A,FALSE,"Sheet2"}</definedName>
    <definedName name="nnn" hidden="1">{#N/A,#N/A,FALSE,"Sheet1";#N/A,#N/A,FALSE,"Sheet2"}</definedName>
    <definedName name="nnnn">#REF!</definedName>
    <definedName name="nnnnnn">#REF!</definedName>
    <definedName name="nnnnnnn">#REF!</definedName>
    <definedName name="nnnnnnnn">#REF!</definedName>
    <definedName name="nnnnnnnnnnnn">#REF!</definedName>
    <definedName name="nnnnnnnnnnnnn">#REF!</definedName>
    <definedName name="No">#REF!</definedName>
    <definedName name="NO.">#REF!</definedName>
    <definedName name="NO_BF">#REF!</definedName>
    <definedName name="NO_BK">#REF!</definedName>
    <definedName name="No_GL">#REF!</definedName>
    <definedName name="NO_IN">#REF!</definedName>
    <definedName name="NO_LC">#REF!</definedName>
    <definedName name="NO_PEB">#REF!</definedName>
    <definedName name="NO_SR">#REF!</definedName>
    <definedName name="NoAkun">#REF!</definedName>
    <definedName name="NOD">#REF!</definedName>
    <definedName name="NOFAK">#REF!</definedName>
    <definedName name="NOMOR">#REF!</definedName>
    <definedName name="Non">#REF!</definedName>
    <definedName name="NON_STAFF">OFFSET(#REF!,0,0,COUNTA(#REF!),1)</definedName>
    <definedName name="NONI">#REF!</definedName>
    <definedName name="NOOFFFSEGMENTS1">"#N/A"</definedName>
    <definedName name="NOR1_">#REF!</definedName>
    <definedName name="NOR2_">#REF!</definedName>
    <definedName name="NOR3_">#REF!</definedName>
    <definedName name="North" localSheetId="4">Scheduled_Payment+Extra_Payment</definedName>
    <definedName name="North" localSheetId="6">Scheduled_Payment+Extra_Payment</definedName>
    <definedName name="North">Scheduled_Payment+Extra_Payment</definedName>
    <definedName name="not" localSheetId="6">#REF!</definedName>
    <definedName name="not">#REF!</definedName>
    <definedName name="NOTES" localSheetId="6">#REF!</definedName>
    <definedName name="NOTES">#REF!</definedName>
    <definedName name="nourut161" localSheetId="6">#REF!</definedName>
    <definedName name="nourut161">#REF!</definedName>
    <definedName name="nov">#REF!</definedName>
    <definedName name="nov_10">#REF!</definedName>
    <definedName name="november">#REF!</definedName>
    <definedName name="november_10">#REF!</definedName>
    <definedName name="november_6">"$#REF!.$B$114:$N$124"</definedName>
    <definedName name="november_8">#REF!</definedName>
    <definedName name="NovSum">#REF!</definedName>
    <definedName name="Now">#REF!</definedName>
    <definedName name="NPD">#REF!</definedName>
    <definedName name="NPV">#REF!</definedName>
    <definedName name="NPWP">"$#REF!.#REF!#REF!"</definedName>
    <definedName name="NPWP_3">"$#REF!.#REF!#REF!"</definedName>
    <definedName name="npwp01">"'file:///C:/Documents%20and%20Settings/PC_KOBSBY_003/Local%20Settings/Temporary%20Internet%20Files/Content.IE5/WZ67UD2L/DATA/BSC%202011/SHARED/Clients/I-L/KEBD/Quarter%202002/Q4-2002-c.xls'#$GeneralInfo.$I$4"</definedName>
    <definedName name="npwp01_3">"'file:///C:/Documents%20and%20Settings/PC_KOBSBY_003/Local%20Settings/Temporary%20Internet%20Files/Content.IE5/WZ67UD2L/DATA/BSC%202011/SHARED/Clients/I-L/KEBD/Quarter%202002/Q4-2002-c.xls'#$GeneralInfo.$I$4"</definedName>
    <definedName name="npwp02">"'file:///C:/Documents%20and%20Settings/PC_KOBSBY_003/Local%20Settings/Temporary%20Internet%20Files/Content.IE5/WZ67UD2L/DATA/BSC%202011/SHARED/Clients/I-L/KEBD/Quarter%202002/Q4-2002-c.xls'#$GeneralInfo.$K$4"</definedName>
    <definedName name="npwp02_3">"'file:///C:/Documents%20and%20Settings/PC_KOBSBY_003/Local%20Settings/Temporary%20Internet%20Files/Content.IE5/WZ67UD2L/DATA/BSC%202011/SHARED/Clients/I-L/KEBD/Quarter%202002/Q4-2002-c.xls'#$GeneralInfo.$K$4"</definedName>
    <definedName name="npwp03">"'file:///C:/Documents%20and%20Settings/PC_KOBSBY_003/Local%20Settings/Temporary%20Internet%20Files/Content.IE5/WZ67UD2L/DATA/BSC%202011/SHARED/Clients/I-L/KEBD/Quarter%202002/Q4-2002-c.xls'#$GeneralInfo.$L$4"</definedName>
    <definedName name="npwp03_3">"'file:///C:/Documents%20and%20Settings/PC_KOBSBY_003/Local%20Settings/Temporary%20Internet%20Files/Content.IE5/WZ67UD2L/DATA/BSC%202011/SHARED/Clients/I-L/KEBD/Quarter%202002/Q4-2002-c.xls'#$GeneralInfo.$L$4"</definedName>
    <definedName name="npwp04">"'file:///C:/Documents%20and%20Settings/PC_KOBSBY_003/Local%20Settings/Temporary%20Internet%20Files/Content.IE5/WZ67UD2L/DATA/BSC%202011/SHARED/Clients/I-L/KEBD/Quarter%202002/Q4-2002-c.xls'#$GeneralInfo.$M$4"</definedName>
    <definedName name="npwp04_3">"'file:///C:/Documents%20and%20Settings/PC_KOBSBY_003/Local%20Settings/Temporary%20Internet%20Files/Content.IE5/WZ67UD2L/DATA/BSC%202011/SHARED/Clients/I-L/KEBD/Quarter%202002/Q4-2002-c.xls'#$GeneralInfo.$M$4"</definedName>
    <definedName name="npwp05">"'file:///C:/Documents%20and%20Settings/PC_KOBSBY_003/Local%20Settings/Temporary%20Internet%20Files/Content.IE5/WZ67UD2L/DATA/BSC%202011/SHARED/Clients/I-L/KEBD/Quarter%202002/Q4-2002-c.xls'#$GeneralInfo.$O$4"</definedName>
    <definedName name="npwp05_3">"'file:///C:/Documents%20and%20Settings/PC_KOBSBY_003/Local%20Settings/Temporary%20Internet%20Files/Content.IE5/WZ67UD2L/DATA/BSC%202011/SHARED/Clients/I-L/KEBD/Quarter%202002/Q4-2002-c.xls'#$GeneralInfo.$O$4"</definedName>
    <definedName name="npwp06">"'file:///C:/Documents%20and%20Settings/PC_KOBSBY_003/Local%20Settings/Temporary%20Internet%20Files/Content.IE5/WZ67UD2L/DATA/BSC%202011/SHARED/Clients/I-L/KEBD/Quarter%202002/Q4-2002-c.xls'#$GeneralInfo.$P$4"</definedName>
    <definedName name="npwp06_3">"'file:///C:/Documents%20and%20Settings/PC_KOBSBY_003/Local%20Settings/Temporary%20Internet%20Files/Content.IE5/WZ67UD2L/DATA/BSC%202011/SHARED/Clients/I-L/KEBD/Quarter%202002/Q4-2002-c.xls'#$GeneralInfo.$P$4"</definedName>
    <definedName name="npwp07">"'file:///C:/Documents%20and%20Settings/PC_KOBSBY_003/Local%20Settings/Temporary%20Internet%20Files/Content.IE5/WZ67UD2L/DATA/BSC%202011/SHARED/Clients/I-L/KEBD/Quarter%202002/Q4-2002-c.xls'#$GeneralInfo.$Q$4"</definedName>
    <definedName name="npwp07_3">"'file:///C:/Documents%20and%20Settings/PC_KOBSBY_003/Local%20Settings/Temporary%20Internet%20Files/Content.IE5/WZ67UD2L/DATA/BSC%202011/SHARED/Clients/I-L/KEBD/Quarter%202002/Q4-2002-c.xls'#$GeneralInfo.$Q$4"</definedName>
    <definedName name="npwp08">"'file:///C:/Documents%20and%20Settings/PC_KOBSBY_003/Local%20Settings/Temporary%20Internet%20Files/Content.IE5/WZ67UD2L/DATA/BSC%202011/SHARED/Clients/I-L/KEBD/Quarter%202002/Q4-2002-c.xls'#$GeneralInfo.$S$4"</definedName>
    <definedName name="npwp08_3">"'file:///C:/Documents%20and%20Settings/PC_KOBSBY_003/Local%20Settings/Temporary%20Internet%20Files/Content.IE5/WZ67UD2L/DATA/BSC%202011/SHARED/Clients/I-L/KEBD/Quarter%202002/Q4-2002-c.xls'#$GeneralInfo.$S$4"</definedName>
    <definedName name="npwp09">"'file:///C:/Documents%20and%20Settings/PC_KOBSBY_003/Local%20Settings/Temporary%20Internet%20Files/Content.IE5/WZ67UD2L/DATA/BSC%202011/SHARED/Clients/I-L/KEBD/Quarter%202002/Q4-2002-c.xls'#$GeneralInfo.$U$4"</definedName>
    <definedName name="npwp09_3">"'file:///C:/Documents%20and%20Settings/PC_KOBSBY_003/Local%20Settings/Temporary%20Internet%20Files/Content.IE5/WZ67UD2L/DATA/BSC%202011/SHARED/Clients/I-L/KEBD/Quarter%202002/Q4-2002-c.xls'#$GeneralInfo.$U$4"</definedName>
    <definedName name="npwp1">"'file:///C:/Documents%20and%20Settings/PC_KOBSBY_003/Local%20Settings/Temporary%20Internet%20Files/Content.IE5/WZ67UD2L/DATA/BSC%202011/SHARED/TAX/Indra%20Setiawan/BRI/Form/CITR-2002.xls'#$GeneralInfo.$I$4"</definedName>
    <definedName name="npwp1_3">"'file:///C:/Documents%20and%20Settings/PC_KOBSBY_003/Local%20Settings/Temporary%20Internet%20Files/Content.IE5/WZ67UD2L/DATA/BSC%202011/SHARED/TAX/Indra%20Setiawan/BRI/Form/CITR-2002.xls'#$GeneralInfo.$I$4"</definedName>
    <definedName name="npwp10">"'file:///C:/Documents%20and%20Settings/PC_KOBSBY_003/Local%20Settings/Temporary%20Internet%20Files/Content.IE5/WZ67UD2L/DATA/BSC%202011/SHARED/Clients/I-L/KEBD/Quarter%202002/Q4-2002-c.xls'#$GeneralInfo.$V$4"</definedName>
    <definedName name="npwp10_3">"'file:///C:/Documents%20and%20Settings/PC_KOBSBY_003/Local%20Settings/Temporary%20Internet%20Files/Content.IE5/WZ67UD2L/DATA/BSC%202011/SHARED/Clients/I-L/KEBD/Quarter%202002/Q4-2002-c.xls'#$GeneralInfo.$V$4"</definedName>
    <definedName name="npwp11">"'file:///C:/Documents%20and%20Settings/PC_KOBSBY_003/Local%20Settings/Temporary%20Internet%20Files/Content.IE5/WZ67UD2L/DATA/BSC%202011/SHARED/Clients/I-L/KEBD/Quarter%202002/Q4-2002-c.xls'#$GeneralInfo.$W$4"</definedName>
    <definedName name="npwp11_3">"'file:///C:/Documents%20and%20Settings/PC_KOBSBY_003/Local%20Settings/Temporary%20Internet%20Files/Content.IE5/WZ67UD2L/DATA/BSC%202011/SHARED/Clients/I-L/KEBD/Quarter%202002/Q4-2002-c.xls'#$GeneralInfo.$W$4"</definedName>
    <definedName name="npwp12">"'file:///C:/Documents%20and%20Settings/PC_KOBSBY_003/Local%20Settings/Temporary%20Internet%20Files/Content.IE5/WZ67UD2L/DATA/BSC%202011/SHARED/TAX/Indra%20Setiawan/BRI/Form/CITR-2002.xls'#$GeneralInfo.$X$4"</definedName>
    <definedName name="npwp12_3">"'file:///C:/Documents%20and%20Settings/PC_KOBSBY_003/Local%20Settings/Temporary%20Internet%20Files/Content.IE5/WZ67UD2L/DATA/BSC%202011/SHARED/TAX/Indra%20Setiawan/BRI/Form/CITR-2002.xls'#$GeneralInfo.$X$4"</definedName>
    <definedName name="npwp13">"'file:///C:/Documents%20and%20Settings/PC_KOBSBY_003/Local%20Settings/Temporary%20Internet%20Files/Content.IE5/WZ67UD2L/DATA/BSC%202011/SHARED/TAX/Indra%20Setiawan/BRI/Form/CITR-2002.xls'#$GeneralInfo.$Z$4"</definedName>
    <definedName name="npwp13_3">"'file:///C:/Documents%20and%20Settings/PC_KOBSBY_003/Local%20Settings/Temporary%20Internet%20Files/Content.IE5/WZ67UD2L/DATA/BSC%202011/SHARED/TAX/Indra%20Setiawan/BRI/Form/CITR-2002.xls'#$GeneralInfo.$Z$4"</definedName>
    <definedName name="npwp14">"'file:///C:/Documents%20and%20Settings/PC_KOBSBY_003/Local%20Settings/Temporary%20Internet%20Files/Content.IE5/WZ67UD2L/DATA/BSC%202011/SHARED/TAX/Indra%20Setiawan/BRI/Form/CITR-2002.xls'#$GeneralInfo.$AA$4"</definedName>
    <definedName name="npwp14_3">"'file:///C:/Documents%20and%20Settings/PC_KOBSBY_003/Local%20Settings/Temporary%20Internet%20Files/Content.IE5/WZ67UD2L/DATA/BSC%202011/SHARED/TAX/Indra%20Setiawan/BRI/Form/CITR-2002.xls'#$GeneralInfo.$AA$4"</definedName>
    <definedName name="npwp15">"'file:///C:/Documents%20and%20Settings/PC_KOBSBY_003/Local%20Settings/Temporary%20Internet%20Files/Content.IE5/WZ67UD2L/DATA/BSC%202011/SHARED/TAX/Indra%20Setiawan/BRI/Form/CITR-2002.xls'#$GeneralInfo.$AB$4"</definedName>
    <definedName name="npwp15_3">"'file:///C:/Documents%20and%20Settings/PC_KOBSBY_003/Local%20Settings/Temporary%20Internet%20Files/Content.IE5/WZ67UD2L/DATA/BSC%202011/SHARED/TAX/Indra%20Setiawan/BRI/Form/CITR-2002.xls'#$GeneralInfo.$AB$4"</definedName>
    <definedName name="npwp2">"'file:///C:/Documents%20and%20Settings/PC_KOBSBY_003/Local%20Settings/Temporary%20Internet%20Files/Content.IE5/WZ67UD2L/DATA/BSC%202011/SHARED/TAX/Indra%20Setiawan/BRI/Form/CITR-2002.xls'#$GeneralInfo.$J$4"</definedName>
    <definedName name="npwp2_3">"'file:///C:/Documents%20and%20Settings/PC_KOBSBY_003/Local%20Settings/Temporary%20Internet%20Files/Content.IE5/WZ67UD2L/DATA/BSC%202011/SHARED/TAX/Indra%20Setiawan/BRI/Form/CITR-2002.xls'#$GeneralInfo.$J$4"</definedName>
    <definedName name="npwp3">"'file:///C:/Documents%20and%20Settings/PC_KOBSBY_003/Local%20Settings/Temporary%20Internet%20Files/Content.IE5/WZ67UD2L/DATA/BSC%202011/SHARED/TAX/Indra%20Setiawan/BRI/Form/CITR-2002.xls'#$GeneralInfo.$L$4"</definedName>
    <definedName name="npwp3_3">"'file:///C:/Documents%20and%20Settings/PC_KOBSBY_003/Local%20Settings/Temporary%20Internet%20Files/Content.IE5/WZ67UD2L/DATA/BSC%202011/SHARED/TAX/Indra%20Setiawan/BRI/Form/CITR-2002.xls'#$GeneralInfo.$L$4"</definedName>
    <definedName name="npwp4">"'file:///C:/Documents%20and%20Settings/PC_KOBSBY_003/Local%20Settings/Temporary%20Internet%20Files/Content.IE5/WZ67UD2L/DATA/BSC%202011/SHARED/TAX/Indra%20Setiawan/BRI/Form/CITR-2002.xls'#$GeneralInfo.$M$4"</definedName>
    <definedName name="npwp4_3">"'file:///C:/Documents%20and%20Settings/PC_KOBSBY_003/Local%20Settings/Temporary%20Internet%20Files/Content.IE5/WZ67UD2L/DATA/BSC%202011/SHARED/TAX/Indra%20Setiawan/BRI/Form/CITR-2002.xls'#$GeneralInfo.$M$4"</definedName>
    <definedName name="npwp5">"'file:///C:/Documents%20and%20Settings/PC_KOBSBY_003/Local%20Settings/Temporary%20Internet%20Files/Content.IE5/WZ67UD2L/DATA/BSC%202011/SHARED/TAX/Indra%20Setiawan/BRI/Form/CITR-2002.xls'#$GeneralInfo.$N$4"</definedName>
    <definedName name="npwp5_3">"'file:///C:/Documents%20and%20Settings/PC_KOBSBY_003/Local%20Settings/Temporary%20Internet%20Files/Content.IE5/WZ67UD2L/DATA/BSC%202011/SHARED/TAX/Indra%20Setiawan/BRI/Form/CITR-2002.xls'#$GeneralInfo.$N$4"</definedName>
    <definedName name="npwp6">"'file:///C:/Documents%20and%20Settings/PC_KOBSBY_003/Local%20Settings/Temporary%20Internet%20Files/Content.IE5/WZ67UD2L/DATA/BSC%202011/SHARED/TAX/Indra%20Setiawan/BRI/Form/CITR-2002.xls'#$GeneralInfo.$P$4"</definedName>
    <definedName name="npwp6_3">"'file:///C:/Documents%20and%20Settings/PC_KOBSBY_003/Local%20Settings/Temporary%20Internet%20Files/Content.IE5/WZ67UD2L/DATA/BSC%202011/SHARED/TAX/Indra%20Setiawan/BRI/Form/CITR-2002.xls'#$GeneralInfo.$P$4"</definedName>
    <definedName name="npwp7">"'file:///C:/Documents%20and%20Settings/PC_KOBSBY_003/Local%20Settings/Temporary%20Internet%20Files/Content.IE5/WZ67UD2L/DATA/BSC%202011/SHARED/TAX/Indra%20Setiawan/BRI/Form/CITR-2002.xls'#$GeneralInfo.$Q$4"</definedName>
    <definedName name="npwp7_3">"'file:///C:/Documents%20and%20Settings/PC_KOBSBY_003/Local%20Settings/Temporary%20Internet%20Files/Content.IE5/WZ67UD2L/DATA/BSC%202011/SHARED/TAX/Indra%20Setiawan/BRI/Form/CITR-2002.xls'#$GeneralInfo.$Q$4"</definedName>
    <definedName name="npwp8">"'file:///C:/Documents%20and%20Settings/PC_KOBSBY_003/Local%20Settings/Temporary%20Internet%20Files/Content.IE5/WZ67UD2L/DATA/BSC%202011/SHARED/TAX/Indra%20Setiawan/BRI/Form/CITR-2002.xls'#$GeneralInfo.$R$4"</definedName>
    <definedName name="npwp8_3">"'file:///C:/Documents%20and%20Settings/PC_KOBSBY_003/Local%20Settings/Temporary%20Internet%20Files/Content.IE5/WZ67UD2L/DATA/BSC%202011/SHARED/TAX/Indra%20Setiawan/BRI/Form/CITR-2002.xls'#$GeneralInfo.$R$4"</definedName>
    <definedName name="npwp9">"'file:///C:/Documents%20and%20Settings/PC_KOBSBY_003/Local%20Settings/Temporary%20Internet%20Files/Content.IE5/WZ67UD2L/DATA/BSC%202011/SHARED/TAX/Indra%20Setiawan/BRI/Form/CITR-2002.xls'#$GeneralInfo.$T$4"</definedName>
    <definedName name="npwp9_3">"'file:///C:/Documents%20and%20Settings/PC_KOBSBY_003/Local%20Settings/Temporary%20Internet%20Files/Content.IE5/WZ67UD2L/DATA/BSC%202011/SHARED/TAX/Indra%20Setiawan/BRI/Form/CITR-2002.xls'#$GeneralInfo.$T$4"</definedName>
    <definedName name="NPWPALL">"'file:///C:/Documents%20and%20Settings/PC_KOBSBY_003/Local%20Settings/Temporary%20Internet%20Files/Content.IE5/WZ67UD2L/DATA/BSC%202011/SHARED/TAX/Andi/ChaseBank/Annual98/23CITR98eForms.xls'#$'Permanent info'.$W$5"</definedName>
    <definedName name="NPWPALL_3">"'file:///C:/Documents%20and%20Settings/PC_KOBSBY_003/Local%20Settings/Temporary%20Internet%20Files/Content.IE5/WZ67UD2L/DATA/BSC%202011/SHARED/TAX/Andi/ChaseBank/Annual98/23CITR98eForms.xls'#$'Permanent info'.$W$5"</definedName>
    <definedName name="npwpsignatory">#REF!</definedName>
    <definedName name="nra">#REF!</definedName>
    <definedName name="NRAREA">"#N/A"</definedName>
    <definedName name="NRC">#REF!</definedName>
    <definedName name="NRC_5">#REF!</definedName>
    <definedName name="nrcmar">#REF!</definedName>
    <definedName name="nrcmar_5">#REF!</definedName>
    <definedName name="NTA">#REF!</definedName>
    <definedName name="NUM">#REF!</definedName>
    <definedName name="NUM_10">#REF!</definedName>
    <definedName name="NUM_3">#REF!</definedName>
    <definedName name="NUM_3_10">#REF!</definedName>
    <definedName name="NUM_4">#REF!</definedName>
    <definedName name="NUM_4_10">#REF!</definedName>
    <definedName name="NUM_5">#REF!</definedName>
    <definedName name="NUM_5_10">#REF!</definedName>
    <definedName name="Num_Pmt_Per_Year">#REF!</definedName>
    <definedName name="NUMBER">"#N/A"</definedName>
    <definedName name="Number_of_Payments">MATCH(0.01,#REF!,-1)+1</definedName>
    <definedName name="NUMBEROFDETAILFIELDS1">"#N/A"</definedName>
    <definedName name="NUMBEROFHEADERFIELDS1">"#N/A"</definedName>
    <definedName name="numnetm5">"$#REF!.$#REF!$#REF!"</definedName>
    <definedName name="numnetm5_3">"$#REF!.$#REF!$#REF!"</definedName>
    <definedName name="NvsASD">"V2001-04-30"</definedName>
    <definedName name="NvsAutoDrillOk">"VN"</definedName>
    <definedName name="NvsElapsedTime">0.000668865744955838</definedName>
    <definedName name="NvsEndTime">37015.4016922454</definedName>
    <definedName name="NvsInstSpec">"%"</definedName>
    <definedName name="NvsLayoutType">"M3"</definedName>
    <definedName name="NvsPanelEffdt">"V1990-01-01"</definedName>
    <definedName name="NvsPanelSetid">"VUSCOM"</definedName>
    <definedName name="NvsReqBU">"VUSCOM"</definedName>
    <definedName name="NvsReqBUOnly">"VY"</definedName>
    <definedName name="NvsTransLed">"VN"</definedName>
    <definedName name="NvsTreeASD">"V2001-04-30"</definedName>
    <definedName name="NZvol">#REF!</definedName>
    <definedName name="o">#REF!</definedName>
    <definedName name="o_5">#REF!</definedName>
    <definedName name="o_6">#REF!</definedName>
    <definedName name="o_7">#REF!</definedName>
    <definedName name="o4to525n92g" hidden="1">#REF!</definedName>
    <definedName name="ò82">#REF!</definedName>
    <definedName name="OARTS">#REF!</definedName>
    <definedName name="OBOFFICE">#REF!</definedName>
    <definedName name="OBT_A">#REF!</definedName>
    <definedName name="OBT_BC">#REF!</definedName>
    <definedName name="obt_d">#REF!</definedName>
    <definedName name="OBT_DD">#REF!</definedName>
    <definedName name="obt_fg">#REF!</definedName>
    <definedName name="obt_fm">#REF!</definedName>
    <definedName name="OBT_GA">#REF!</definedName>
    <definedName name="OBT_HRD">#REF!</definedName>
    <definedName name="obt_mtc">#REF!</definedName>
    <definedName name="obt_office">#REF!</definedName>
    <definedName name="obt_pe">#REF!</definedName>
    <definedName name="OBT_PPIC">#REF!</definedName>
    <definedName name="obt_qa">#REF!</definedName>
    <definedName name="obt_QC">#REF!</definedName>
    <definedName name="obt_sporting1">#REF!</definedName>
    <definedName name="obt_sprpat">#REF!</definedName>
    <definedName name="obt_sprting">#REF!</definedName>
    <definedName name="obt_tmbrk">#REF!</definedName>
    <definedName name="OBT_WHRM">#REF!</definedName>
    <definedName name="oct">#REF!</definedName>
    <definedName name="october">#REF!</definedName>
    <definedName name="october_10">#REF!</definedName>
    <definedName name="october_6">"$#REF!.$B$102:$N$112"</definedName>
    <definedName name="october_8">#REF!</definedName>
    <definedName name="OctSum">#REF!</definedName>
    <definedName name="oexp_summ_34">NA()</definedName>
    <definedName name="OF">"$#REF!.#REF!#REF!"</definedName>
    <definedName name="OF_3">"$#REF!.#REF!#REF!"</definedName>
    <definedName name="OFF_COST">#REF!</definedName>
    <definedName name="OFF_DEP">#REF!</definedName>
    <definedName name="OFFICE_AL">#REF!</definedName>
    <definedName name="OFFICE_ATK">#REF!</definedName>
    <definedName name="OFFICE_OBT">#REF!</definedName>
    <definedName name="OFFICE_PBRIK">#REF!</definedName>
    <definedName name="OFFICE_RT">#REF!</definedName>
    <definedName name="officephone">"'file:///C:/Documents%20and%20Settings/PC_KOBSBY_003/Local%20Settings/Temporary%20Internet%20Files/Content.IE5/WZ67UD2L/DATA/BSC%202011/SHARED/Clients/I-L/KEBD/Quarter%202002/Q4-2002-c.xls'#$GeneralInfo.$Y$13"</definedName>
    <definedName name="officephone_3">"'file:///C:/Documents%20and%20Settings/PC_KOBSBY_003/Local%20Settings/Temporary%20Internet%20Files/Content.IE5/WZ67UD2L/DATA/BSC%202011/SHARED/Clients/I-L/KEBD/Quarter%202002/Q4-2002-c.xls'#$GeneralInfo.$Y$13"</definedName>
    <definedName name="OFFICER">#REF!</definedName>
    <definedName name="offset">"'file:///C:/Documents%20and%20Settings/PC_KOBSBY_003/Local%20Settings/Temporary%20Internet%20Files/Content.IE5/WZ67UD2L/DATA/BSC%202011/SHARED/Clients/I-L/KEBD/Quarter%202002/Q4-2002-c.xls'#$GeneralInfo.$H$35"</definedName>
    <definedName name="offset_3">"'file:///C:/Documents%20and%20Settings/PC_KOBSBY_003/Local%20Settings/Temporary%20Internet%20Files/Content.IE5/WZ67UD2L/DATA/BSC%202011/SHARED/Clients/I-L/KEBD/Quarter%202002/Q4-2002-c.xls'#$GeneralInfo.$H$35"</definedName>
    <definedName name="OHEAD">#REF!</definedName>
    <definedName name="oi">OFFSET(#REF!,0,0,COUNTA(#REF!)-1)</definedName>
    <definedName name="OIU">#REF!</definedName>
    <definedName name="ok">#REF!</definedName>
    <definedName name="okto">#REF!</definedName>
    <definedName name="okto_10">#REF!</definedName>
    <definedName name="ol" localSheetId="6" hidden="1">{#N/A,#N/A,FALSE,"DATA"}</definedName>
    <definedName name="ol" hidden="1">{#N/A,#N/A,FALSE,"DATA"}</definedName>
    <definedName name="old" localSheetId="6" hidden="1">{#N/A,#N/A,FALSE,"Sheet1";#N/A,#N/A,FALSE,"Sheet2"}</definedName>
    <definedName name="old" hidden="1">{#N/A,#N/A,FALSE,"Sheet1";#N/A,#N/A,FALSE,"Sheet2"}</definedName>
    <definedName name="old_10">#REF!</definedName>
    <definedName name="old_6">#REF!</definedName>
    <definedName name="old_6_10">#REF!</definedName>
    <definedName name="OldCODE">#REF!</definedName>
    <definedName name="OM">"$#REF!.#REF!#REF!"</definedName>
    <definedName name="OM_3">"$#REF!.#REF!#REF!"</definedName>
    <definedName name="one">#REF!</definedName>
    <definedName name="ONE_CLICK_PAST">#REF!</definedName>
    <definedName name="OneTwoThree">#REF!</definedName>
    <definedName name="ooo">#REF!</definedName>
    <definedName name="oooo">#REF!</definedName>
    <definedName name="ooooo">#REF!</definedName>
    <definedName name="oooooo">#REF!</definedName>
    <definedName name="ooooooo">#REF!</definedName>
    <definedName name="oooooooo">#REF!</definedName>
    <definedName name="oooooooooooo">#REF!</definedName>
    <definedName name="oooooooooooooo">#REF!</definedName>
    <definedName name="oooooooooooooooooo">#REF!</definedName>
    <definedName name="op">#REF!</definedName>
    <definedName name="OP_Int" hidden="1">#REF!</definedName>
    <definedName name="OP_plsm" hidden="1">#REF!</definedName>
    <definedName name="OP_proj" hidden="1">#REF!</definedName>
    <definedName name="op0">#REF!</definedName>
    <definedName name="opact">#REF!</definedName>
    <definedName name="opaid">"'file:///C:/Documents%20and%20Settings/PC_KOBSBY_003/Local%20Settings/Temporary%20Internet%20Files/Content.IE5/WZ67UD2L/DATA/BSC%202011/SHARED/Clients/M-P/Matsuzawa/CITR99/spt$99ind.xls'#$FE_1771___1.$AL$107"</definedName>
    <definedName name="opaid_3">"'file:///C:/Documents%20and%20Settings/PC_KOBSBY_003/Local%20Settings/Temporary%20Internet%20Files/Content.IE5/WZ67UD2L/DATA/BSC%202011/SHARED/Clients/M-P/Matsuzawa/CITR99/spt$99ind.xls'#$FE_1771___1.$AL$107"</definedName>
    <definedName name="opbud">#REF!</definedName>
    <definedName name="opencreditamount">#REF!</definedName>
    <definedName name="opendebitamount">#REF!</definedName>
    <definedName name="opennaturalamount">#REF!</definedName>
    <definedName name="opennetbalance">#REF!</definedName>
    <definedName name="Opex" localSheetId="6" hidden="1">{#N/A,#N/A,FALSE,"Cost Report";#N/A,#N/A,FALSE,"Qtly Summ.";#N/A,#N/A,FALSE,"Mar  Qtr";#N/A,#N/A,FALSE,"Report Summary"}</definedName>
    <definedName name="Opex" hidden="1">{#N/A,#N/A,FALSE,"Cost Report";#N/A,#N/A,FALSE,"Qtly Summ.";#N/A,#N/A,FALSE,"Mar  Qtr";#N/A,#N/A,FALSE,"Report Summary"}</definedName>
    <definedName name="opfct">#REF!</definedName>
    <definedName name="opl">#REF!</definedName>
    <definedName name="OPNAME_BS">#REF!</definedName>
    <definedName name="OPNAME_GS">#REF!</definedName>
    <definedName name="OPP">#REF!</definedName>
    <definedName name="OPR3AUP">#REF!</definedName>
    <definedName name="OpUSDbal">#REF!</definedName>
    <definedName name="OQLIB">"QUSRSYS"</definedName>
    <definedName name="OQNAM">"X25PRT04"</definedName>
    <definedName name="ORDER">#REF!</definedName>
    <definedName name="OrderTable" hidden="1">#REF!</definedName>
    <definedName name="ORG" hidden="1">#REF!</definedName>
    <definedName name="Orte">#REF!</definedName>
    <definedName name="osp">#REF!</definedName>
    <definedName name="OSP1R">#REF!</definedName>
    <definedName name="OSP2R">#REF!</definedName>
    <definedName name="oth_data">#REF!</definedName>
    <definedName name="OTH_EXP">#REF!</definedName>
    <definedName name="OTHER">"'file://JK000522/aws/SHARED/TAX/Ditta/Hadiputranto%20Hadinoto/SPT%201771%201998/marshall%20spt%201771%201998%20ke%20satu.xls'#$Marshal.$A$1"</definedName>
    <definedName name="OTHER_INDIRECT">#REF!</definedName>
    <definedName name="OTHER_INDIRECT___0">#REF!</definedName>
    <definedName name="OTHEREXP">"'file:///C:/Documents%20and%20Settings/PC_KOBSBY_003/Local%20Settings/Temporary%20Internet%20Files/Content.IE5/WZ67UD2L/DATA/BSC%202011/SHARED/TAX/Trisna/RBW/PHARMAS/1998/CITR/marshall.xls'#$Marshal.$A$1"</definedName>
    <definedName name="OTHEREXP_3">"'file:///C:/Documents%20and%20Settings/PC_KOBSBY_003/Local%20Settings/Temporary%20Internet%20Files/Content.IE5/WZ67UD2L/DATA/BSC%202011/SHARED/TAX/Trisna/RBW/PHARMAS/1998/CITR/marshall.xls'#$Marshal.$A$1"</definedName>
    <definedName name="otherexpense">"'file:///C:/Documents%20and%20Settings/PC_KOBSBY_003/Local%20Settings/Temporary%20Internet%20Files/Content.IE5/WZ67UD2L/DATA/BSC%202011/SHARED/TAX/Mulyo/Maitland%20Smith/2000/MAithland%20-%20citr%20-%20new%20-%20Dec%202000-a.xls'#$Marshal.$Q$207"</definedName>
    <definedName name="otherexpense_3">"'file:///C:/Documents%20and%20Settings/PC_KOBSBY_003/Local%20Settings/Temporary%20Internet%20Files/Content.IE5/WZ67UD2L/DATA/BSC%202011/SHARED/TAX/Mulyo/Maitland%20Smith/2000/MAithland%20-%20citr%20-%20new%20-%20Dec%202000-a.xls'#$Marshal.$Q$207"</definedName>
    <definedName name="otherexpenses">"$#REF!.#REF!#REF!"</definedName>
    <definedName name="otherexpenses_3">"$#REF!.#REF!#REF!"</definedName>
    <definedName name="OtherIncome">"'file:///C:/Documents%20and%20Settings/PC_KOBSBY_003/Local%20Settings/Temporary%20Internet%20Files/Content.IE5/WZ67UD2L/DATA/BSC%202011/SHARED/TAX/Indra%20Setiawan/others/SPT1770.xls'#$FE_1770_I.$AA$98"</definedName>
    <definedName name="OtherIncome_3">"'file:///C:/Documents%20and%20Settings/PC_KOBSBY_003/Local%20Settings/Temporary%20Internet%20Files/Content.IE5/WZ67UD2L/DATA/BSC%202011/SHARED/TAX/Indra%20Setiawan/others/SPT1770.xls'#$FE_1770_I.$AA$98"</definedName>
    <definedName name="otherincomes">"$#REF!.#REF!#REF!"</definedName>
    <definedName name="otherincomes_3">"$#REF!.#REF!#REF!"</definedName>
    <definedName name="others">"'file:///C:/Documents%20and%20Settings/PC_KOBSBY_003/Local%20Settings/Temporary%20Internet%20Files/Content.IE5/WZ67UD2L/DATA/BSC%202011/SHARED/Clients/I-L/KEBD/Quarter%202002/Q4-2002-c.xls'#$GeneralInfo.$Y$16"</definedName>
    <definedName name="others_3">"'file:///C:/Documents%20and%20Settings/PC_KOBSBY_003/Local%20Settings/Temporary%20Internet%20Files/Content.IE5/WZ67UD2L/DATA/BSC%202011/SHARED/Clients/I-L/KEBD/Quarter%202002/Q4-2002-c.xls'#$GeneralInfo.$Y$16"</definedName>
    <definedName name="othertype">"'file:///C:/Documents%20and%20Settings/PC_KOBSBY_003/Local%20Settings/Temporary%20Internet%20Files/Content.IE5/WZ67UD2L/DATA/BSC%202011/SHARED/Clients/I-L/KEBD/Quarter%202002/Q4-2002-c.xls'#$GeneralInfo.$Y$11"</definedName>
    <definedName name="othertype_3">"'file:///C:/Documents%20and%20Settings/PC_KOBSBY_003/Local%20Settings/Temporary%20Internet%20Files/Content.IE5/WZ67UD2L/DATA/BSC%202011/SHARED/Clients/I-L/KEBD/Quarter%202002/Q4-2002-c.xls'#$GeneralInfo.$Y$11"</definedName>
    <definedName name="Othvol">#REF!</definedName>
    <definedName name="outboundincomes">"'file:///C:/Documents%20and%20Settings/PC_KOBSBY_003/Local%20Settings/Temporary%20Internet%20Files/Content.IE5/WZ67UD2L/DATA/BSC%202011/SHARED/Clients/I-L/KEBD/Quarter%202002/Q4-2002-c.xls'#$GeneralInfo.$T$82"</definedName>
    <definedName name="outboundincomes_3">"'file:///C:/Documents%20and%20Settings/PC_KOBSBY_003/Local%20Settings/Temporary%20Internet%20Files/Content.IE5/WZ67UD2L/DATA/BSC%202011/SHARED/Clients/I-L/KEBD/Quarter%202002/Q4-2002-c.xls'#$GeneralInfo.$T$82"</definedName>
    <definedName name="OutboundNetIncome">"'file:///C:/Documents%20and%20Settings/PC_KOBSBY_003/Local%20Settings/Temporary%20Internet%20Files/Content.IE5/WZ67UD2L/DATA/BSC%202011/SHARED/TAX/Indra%20Setiawan/others/SPT1770.xls'#$FE_1770_II.$Q$69"</definedName>
    <definedName name="OutboundNetIncome_3">"'file:///C:/Documents%20and%20Settings/PC_KOBSBY_003/Local%20Settings/Temporary%20Internet%20Files/Content.IE5/WZ67UD2L/DATA/BSC%202011/SHARED/TAX/Indra%20Setiawan/others/SPT1770.xls'#$FE_1770_II.$Q$69"</definedName>
    <definedName name="OUTLET">#REF!</definedName>
    <definedName name="outlookrev1">#REF!</definedName>
    <definedName name="OUTPUT">#REF!</definedName>
    <definedName name="OutputCurrency">#REF!</definedName>
    <definedName name="overpaidtax">#REF!</definedName>
    <definedName name="overpaidtax_3">"$#REF!.#REF!#REF!"</definedName>
    <definedName name="Ownership" hidden="1">OFFSET(#REF!,1,0)</definedName>
    <definedName name="oyt">"'file:///C:/Documents%20and%20Settings/PC_KOBSBY_003/Local%20Settings/Temporary%20Internet%20Files/Content.IE5/WZ67UD2L/DATA/BSC%202011/SHARED/TAX/ROSA/1999/PT%20Betzdearborn%20Persada/Citr-1998/CITR98.xls'#$Marshal.$S$136"</definedName>
    <definedName name="oyt_3">"'file:///C:/Documents%20and%20Settings/PC_KOBSBY_003/Local%20Settings/Temporary%20Internet%20Files/Content.IE5/WZ67UD2L/DATA/BSC%202011/SHARED/TAX/ROSA/1999/PT%20Betzdearborn%20Persada/Citr-1998/CITR98.xls'#$Marshal.$S$136"</definedName>
    <definedName name="p">0.92</definedName>
    <definedName name="p.2.2">#REF!</definedName>
    <definedName name="P.list">#REF!</definedName>
    <definedName name="P.T.ECCO_INDONESIA">#REF!</definedName>
    <definedName name="P_2_4">#REF!</definedName>
    <definedName name="p_3">"$#REF!.$#REF!$#REF!"</definedName>
    <definedName name="p_atk">#REF!</definedName>
    <definedName name="p_cmc">#REF!</definedName>
    <definedName name="P_L1">#REF!</definedName>
    <definedName name="P_L2">#REF!</definedName>
    <definedName name="p_obt">#REF!</definedName>
    <definedName name="p_pb">#REF!</definedName>
    <definedName name="p_rt">#REF!</definedName>
    <definedName name="p3yuni">#REF!</definedName>
    <definedName name="p5.2">#REF!</definedName>
    <definedName name="PA">#REF!</definedName>
    <definedName name="pabrik_mtc">#REF!</definedName>
    <definedName name="Pack_counts_Trade">#REF!</definedName>
    <definedName name="PAGE_1">#REF!</definedName>
    <definedName name="PAGE_2">#REF!</definedName>
    <definedName name="palanning">(#REF!,#REF!,#REF!,#REF!,#REF!,#REF!,#REF!,#REF!,#REF!,#REF!,#REF!,#REF!)</definedName>
    <definedName name="Panen">#REF!</definedName>
    <definedName name="Panen_sd">#REF!</definedName>
    <definedName name="Par">#REF!</definedName>
    <definedName name="Par_12">#REF!</definedName>
    <definedName name="Par_17">NA()</definedName>
    <definedName name="Par_17_1">#N/A</definedName>
    <definedName name="Par_17_1_1">NA()</definedName>
    <definedName name="Par_17_1_6">NA()</definedName>
    <definedName name="Par_17_10">NA()</definedName>
    <definedName name="Par_17_12">#REF!</definedName>
    <definedName name="Par_17_17">#REF!</definedName>
    <definedName name="Par_17_17_10">#REF!</definedName>
    <definedName name="Par_17_17_2">#REF!</definedName>
    <definedName name="Par_17_17_4">#REF!</definedName>
    <definedName name="Par_17_17_6">#REF!</definedName>
    <definedName name="Par_17_17_7">#REF!</definedName>
    <definedName name="Par_17_17_8">#REF!</definedName>
    <definedName name="Par_17_17_9">#REF!</definedName>
    <definedName name="Par_17_2">NA()</definedName>
    <definedName name="Par_17_6">#N/A</definedName>
    <definedName name="Par_17_6_6">NA()</definedName>
    <definedName name="Par_17_7">#N/A</definedName>
    <definedName name="Par_17_7_6">NA()</definedName>
    <definedName name="Par_17_8">NA()</definedName>
    <definedName name="Par_18">#N/A</definedName>
    <definedName name="Par_18_12">#REF!</definedName>
    <definedName name="Par_18_17">#REF!</definedName>
    <definedName name="Par_18_17_10">#REF!</definedName>
    <definedName name="Par_18_17_2">#REF!</definedName>
    <definedName name="Par_18_17_4">#REF!</definedName>
    <definedName name="Par_18_17_6">#REF!</definedName>
    <definedName name="Par_18_17_7">#REF!</definedName>
    <definedName name="Par_18_17_8">#REF!</definedName>
    <definedName name="Par_18_17_9">#REF!</definedName>
    <definedName name="Par_18_4">NA()</definedName>
    <definedName name="Par_18_6">#N/A</definedName>
    <definedName name="Par_18_6_6">NA()</definedName>
    <definedName name="Par_18_7">#N/A</definedName>
    <definedName name="Par_18_7_6">NA()</definedName>
    <definedName name="Par_18_8">NA()</definedName>
    <definedName name="Par_19">#N/A</definedName>
    <definedName name="Par_19_12">#REF!</definedName>
    <definedName name="Par_19_17">#REF!</definedName>
    <definedName name="Par_19_17_10">#REF!</definedName>
    <definedName name="Par_19_17_2">#REF!</definedName>
    <definedName name="Par_19_17_4">#REF!</definedName>
    <definedName name="Par_19_17_6">#REF!</definedName>
    <definedName name="Par_19_17_7">#REF!</definedName>
    <definedName name="Par_19_17_8">#REF!</definedName>
    <definedName name="Par_19_17_9">#REF!</definedName>
    <definedName name="Par_19_4">NA()</definedName>
    <definedName name="Par_19_6">#N/A</definedName>
    <definedName name="Par_19_6_6">NA()</definedName>
    <definedName name="Par_19_7">#N/A</definedName>
    <definedName name="Par_19_7_6">NA()</definedName>
    <definedName name="Par_19_8">NA()</definedName>
    <definedName name="Par_20">#N/A</definedName>
    <definedName name="Par_20_12">#REF!</definedName>
    <definedName name="Par_20_17">#REF!</definedName>
    <definedName name="Par_20_17_10">#REF!</definedName>
    <definedName name="Par_20_17_2">#REF!</definedName>
    <definedName name="Par_20_17_4">#REF!</definedName>
    <definedName name="Par_20_17_6">#REF!</definedName>
    <definedName name="Par_20_17_7">#REF!</definedName>
    <definedName name="Par_20_17_8">#REF!</definedName>
    <definedName name="Par_20_17_9">#REF!</definedName>
    <definedName name="Par_20_4">NA()</definedName>
    <definedName name="Par_20_6">#N/A</definedName>
    <definedName name="Par_20_6_6">NA()</definedName>
    <definedName name="Par_20_7">#N/A</definedName>
    <definedName name="Par_20_7_6">NA()</definedName>
    <definedName name="Par_20_8">NA()</definedName>
    <definedName name="Par_21">#N/A</definedName>
    <definedName name="Par_21_12">#REF!</definedName>
    <definedName name="Par_21_17">#REF!</definedName>
    <definedName name="Par_21_17_10">#REF!</definedName>
    <definedName name="Par_21_17_2">#REF!</definedName>
    <definedName name="Par_21_17_4">#REF!</definedName>
    <definedName name="Par_21_17_6">#REF!</definedName>
    <definedName name="Par_21_17_7">#REF!</definedName>
    <definedName name="Par_21_17_8">#REF!</definedName>
    <definedName name="Par_21_17_9">#REF!</definedName>
    <definedName name="Par_21_4">NA()</definedName>
    <definedName name="Par_21_6">#N/A</definedName>
    <definedName name="Par_21_6_6">NA()</definedName>
    <definedName name="Par_21_7">#N/A</definedName>
    <definedName name="Par_21_7_6">NA()</definedName>
    <definedName name="Par_21_8">NA()</definedName>
    <definedName name="Par_3">#REF!</definedName>
    <definedName name="Par_4">NA()</definedName>
    <definedName name="Par_6">#N/A</definedName>
    <definedName name="Par_6_6">NA()</definedName>
    <definedName name="Par_7">#N/A</definedName>
    <definedName name="Par_7_6">NA()</definedName>
    <definedName name="Par_8">NA()</definedName>
    <definedName name="Par_8_10">#REF!</definedName>
    <definedName name="Par_9">#REF!</definedName>
    <definedName name="PAretoTSI">#REF!</definedName>
    <definedName name="PARITY">#REF!</definedName>
    <definedName name="PARTISI">#REF!</definedName>
    <definedName name="PASAR">#REF!</definedName>
    <definedName name="patk">#REF!</definedName>
    <definedName name="PatraLink">#REF!,#REF!,#REF!,#REF!,#REF!,#REF!</definedName>
    <definedName name="PatraNet">#REF!,#REF!,#REF!</definedName>
    <definedName name="PatraShare">#REF!,#REF!,#REF!,#REF!</definedName>
    <definedName name="Pay_Date">#REF!</definedName>
    <definedName name="Pay_Num">#REF!</definedName>
    <definedName name="PAYMENT">#REF!</definedName>
    <definedName name="Payment_Date" localSheetId="4">DATE(YEAR([0]!Loan_Start),MONTH([0]!Loan_Start)+Payment_Number,DAY([0]!Loan_Start))</definedName>
    <definedName name="Payment_Date" localSheetId="6">DATE(YEAR(Loan_Start),MONTH(Loan_Start)+Payment_Number,DAY(Loan_Start))</definedName>
    <definedName name="Payment_Date">DATE(YEAR(Loan_Start),MONTH(Loan_Start)+Payment_Number,DAY(Loan_Start))</definedName>
    <definedName name="paymentdatepph29">"'file:///C:/Documents%20and%20Settings/PC_KOBSBY_003/Local%20Settings/Temporary%20Internet%20Files/Content.IE5/WZ67UD2L/DATA/BSC%202011/SHARED/Clients/I-L/KEBD/Quarter%202002/Q4-2002-c.xls'#$GeneralInfo.$H$31"</definedName>
    <definedName name="paymentdatepph29_3">"'file:///C:/Documents%20and%20Settings/PC_KOBSBY_003/Local%20Settings/Temporary%20Internet%20Files/Content.IE5/WZ67UD2L/DATA/BSC%202011/SHARED/Clients/I-L/KEBD/Quarter%202002/Q4-2002-c.xls'#$GeneralInfo.$H$31"</definedName>
    <definedName name="PAYS">#REF!</definedName>
    <definedName name="PB_BUMI">#REF!</definedName>
    <definedName name="PB_D">#REF!</definedName>
    <definedName name="pb_e">#REF!</definedName>
    <definedName name="PB_EPMT_N">#REF!</definedName>
    <definedName name="pb_gdA">#REF!</definedName>
    <definedName name="PB_GJTL_N">#REF!</definedName>
    <definedName name="pb_mtc">#REF!</definedName>
    <definedName name="pb_pe">#REF!</definedName>
    <definedName name="PB_SPRTING1">#REF!</definedName>
    <definedName name="PBRIK_A">#REF!</definedName>
    <definedName name="PBRIK_BB">#REF!</definedName>
    <definedName name="PBRIK_BC">#REF!</definedName>
    <definedName name="PBRIK_BCC">#REF!</definedName>
    <definedName name="PBRIK_C">#REF!</definedName>
    <definedName name="pbrik_d">#REF!</definedName>
    <definedName name="PBRIK_DD">#REF!</definedName>
    <definedName name="PBRIK_FG">#REF!</definedName>
    <definedName name="pbrik_fm">#REF!</definedName>
    <definedName name="PBRIK_GA">#REF!</definedName>
    <definedName name="PBRIK_GD_A">#REF!</definedName>
    <definedName name="PBRIK_HDR">#REF!</definedName>
    <definedName name="PBRIK_HRD">#REF!</definedName>
    <definedName name="PBRIK_MTC">#REF!</definedName>
    <definedName name="PBRIK_OFFICE">#REF!</definedName>
    <definedName name="PBRIK_OFFICE_1">#REF!</definedName>
    <definedName name="PBRIK_OFFICE1">#REF!</definedName>
    <definedName name="pbrik_pe">#REF!</definedName>
    <definedName name="PBRIK_PPIC">#REF!</definedName>
    <definedName name="pbrik_qa">#REF!</definedName>
    <definedName name="pbrik_QC">#REF!</definedName>
    <definedName name="pbrik_sporting1">#REF!</definedName>
    <definedName name="pbrik_sprpat">#REF!</definedName>
    <definedName name="pbrik_sprting">#REF!</definedName>
    <definedName name="pbrik_tmbrk">#REF!</definedName>
    <definedName name="PBRIK_WHRM">#REF!</definedName>
    <definedName name="pbrk_office">#REF!</definedName>
    <definedName name="PCDAT">"9/15/2006"</definedName>
    <definedName name="PCDT2">"20060915"</definedName>
    <definedName name="pct_1month">#REF!</definedName>
    <definedName name="pct_1week">#REF!</definedName>
    <definedName name="pct_3days">#REF!</definedName>
    <definedName name="pct_churn">#REF!</definedName>
    <definedName name="pct_dth">#REF!</definedName>
    <definedName name="pct_ott">#REF!</definedName>
    <definedName name="pct_rejoin">#REF!</definedName>
    <definedName name="PCTIM">"8:40:41 AM"</definedName>
    <definedName name="PDCAGUST">#REF!</definedName>
    <definedName name="PDCAPR">#REF!</definedName>
    <definedName name="PDCDES">#REF!</definedName>
    <definedName name="PDCFEB">#REF!</definedName>
    <definedName name="PDCJAN">#REF!</definedName>
    <definedName name="PDCJUL">#REF!</definedName>
    <definedName name="PDCJUN">#REF!</definedName>
    <definedName name="PDCMEI">#REF!</definedName>
    <definedName name="PDCMRT">#REF!</definedName>
    <definedName name="PDCNOP">#REF!</definedName>
    <definedName name="PDCOKT">#REF!</definedName>
    <definedName name="PDCSEPT">#REF!</definedName>
    <definedName name="PDELAPAN">#REF!</definedName>
    <definedName name="PDELAPANBELAS">#REF!</definedName>
    <definedName name="PDELAPANBELASN">#REF!</definedName>
    <definedName name="PDELAPANN">#REF!</definedName>
    <definedName name="PDUA">#REF!</definedName>
    <definedName name="PDUABELAS">#REF!</definedName>
    <definedName name="PDUABELASN">#REF!</definedName>
    <definedName name="PDUAN">#REF!</definedName>
    <definedName name="PDUAPULUH">#REF!</definedName>
    <definedName name="PDUAPULUHDELAPAN">#REF!</definedName>
    <definedName name="PDUAPULUHDELAPANN">#REF!</definedName>
    <definedName name="PDUAPULUHDUA">#REF!</definedName>
    <definedName name="PDUAPULUHDUAN">#REF!</definedName>
    <definedName name="PDUAPULUHEMPAT">#REF!</definedName>
    <definedName name="PDUAPULUHEMPATN">#REF!</definedName>
    <definedName name="PDUAPULUHENAM">#REF!</definedName>
    <definedName name="PDUAPULUHENAMN">#REF!</definedName>
    <definedName name="PDUAPULUHLIMA">#REF!</definedName>
    <definedName name="PDUAPULUHLIMAN">#REF!</definedName>
    <definedName name="PDUAPULUHN">#REF!</definedName>
    <definedName name="PDUAPULUHSATU">#REF!</definedName>
    <definedName name="PDUAPULUHSATUN">#REF!</definedName>
    <definedName name="PDUAPULUHSEMBILAN">#REF!</definedName>
    <definedName name="PDUAPULUHSEMBILANN">#REF!</definedName>
    <definedName name="PDUAPULUHTIGA">#REF!</definedName>
    <definedName name="PDUAPULUHTIGAN">#REF!</definedName>
    <definedName name="PDUAPULUHTUJUH">#REF!</definedName>
    <definedName name="PDUAPULUHTUJUHN">#REF!</definedName>
    <definedName name="PE_BHIT_N">#REF!</definedName>
    <definedName name="PE_BNII_J">#REF!</definedName>
    <definedName name="PE_BUMI">#REF!</definedName>
    <definedName name="PE_BUMI_ADJ">#REF!</definedName>
    <definedName name="PE_CTRS_ADJ">#REF!</definedName>
    <definedName name="PE_CTRS_J">#REF!</definedName>
    <definedName name="PE_DGSA_ADJ">#REF!</definedName>
    <definedName name="PE_ETWA_A">#REF!</definedName>
    <definedName name="PE_GJTLN">#REF!</definedName>
    <definedName name="PE_HERO_J">#REF!</definedName>
    <definedName name="PE_HERO_N">#REF!</definedName>
    <definedName name="PE_INDRN">#REF!</definedName>
    <definedName name="PE_J_CFIN">#REF!</definedName>
    <definedName name="PE_J_R_EPMTN">#REF!</definedName>
    <definedName name="PE_J_R_ETWAN">#REF!</definedName>
    <definedName name="PE_J_R_LPPS">#REF!</definedName>
    <definedName name="PE_J_R_MLIAN">#REF!</definedName>
    <definedName name="PE_J_R_SULI">#REF!</definedName>
    <definedName name="PE_J_R_TMPIN">#REF!</definedName>
    <definedName name="PE_J_RP_BNIIN">#REF!</definedName>
    <definedName name="PE_J_U_BNIIN">#REF!</definedName>
    <definedName name="PE_J_U_EPMTN">#REF!</definedName>
    <definedName name="PE_J_U_ETWAN">#REF!</definedName>
    <definedName name="PE_J_U_INCON">#REF!</definedName>
    <definedName name="PE_J_U_LPPSN">#REF!</definedName>
    <definedName name="PE_J_U_MLIAN">#REF!</definedName>
    <definedName name="PE_J_U_SULI">#REF!</definedName>
    <definedName name="PE_J_U_TMPIN">#REF!</definedName>
    <definedName name="PE_JR_CFIN">#REF!</definedName>
    <definedName name="PE_KOPI_ADJ">#REF!</definedName>
    <definedName name="PE_MLIA_ADJ">#REF!</definedName>
    <definedName name="PE_RP_DSUC">#REF!</definedName>
    <definedName name="PE_RP_DVLAN">#REF!</definedName>
    <definedName name="PE_RP_GJTLN">#REF!</definedName>
    <definedName name="PE_RP_KOPIN">#REF!</definedName>
    <definedName name="PE_RP_MPPAJ">#REF!</definedName>
    <definedName name="PE_SULI_ADJ">#REF!</definedName>
    <definedName name="PE_TMPI_ADJ">#REF!</definedName>
    <definedName name="PE_UNIT_DSUC">#REF!</definedName>
    <definedName name="PE_UNIT_DVLAN">#REF!</definedName>
    <definedName name="PE_UNIT_GJTLN">#REF!</definedName>
    <definedName name="PE_UNIT_KOPIN">#REF!</definedName>
    <definedName name="PE_UNIT_MPPAJ">#REF!</definedName>
    <definedName name="PEKANAN">#REF!</definedName>
    <definedName name="PEMBELI">#REF!</definedName>
    <definedName name="PEMBSPAGUST">#REF!</definedName>
    <definedName name="PEMBSPAPR">#REF!</definedName>
    <definedName name="PEMBSPDES">#REF!</definedName>
    <definedName name="PEMBSPFEB">#REF!</definedName>
    <definedName name="PEMBSPJAN">#REF!</definedName>
    <definedName name="PEMBSPJUL">#REF!</definedName>
    <definedName name="PEMBSPJUN">#REF!</definedName>
    <definedName name="PEMBSPMEI">#REF!</definedName>
    <definedName name="PEMBSPMRT">#REF!</definedName>
    <definedName name="PEMBSPNOP">#REF!</definedName>
    <definedName name="PEMBSPOKT">#REF!</definedName>
    <definedName name="PEMBSPSEPT">#REF!</definedName>
    <definedName name="PEMPAT">#REF!</definedName>
    <definedName name="PEMPATBELAS">#REF!</definedName>
    <definedName name="PEMPATBELASN">#REF!</definedName>
    <definedName name="PEMPATN">#REF!</definedName>
    <definedName name="PEMPATPULUH">#REF!</definedName>
    <definedName name="PEMPATPULUHDELAPAN">#REF!</definedName>
    <definedName name="PEMPATPULUHDELAPANN">#REF!</definedName>
    <definedName name="PEMPATPULUHDUA">#REF!</definedName>
    <definedName name="PEMPATPULUHDUAN">#REF!</definedName>
    <definedName name="PEMPATPULUHEMPAT">#REF!</definedName>
    <definedName name="PEMPATPULUHEMPATN">#REF!</definedName>
    <definedName name="PEMPATPULUHENAM">#REF!</definedName>
    <definedName name="PEMPATPULUHENAMN">#REF!</definedName>
    <definedName name="PEMPATPULUHLIMA">#REF!</definedName>
    <definedName name="PEMPATPULUHLIMAN">#REF!</definedName>
    <definedName name="PEMPATPULUHN">#REF!</definedName>
    <definedName name="PEMPATPULUHSATU">#REF!</definedName>
    <definedName name="PEMPATPULUHSATUN">#REF!</definedName>
    <definedName name="PEMPATPULUHSEMBILAN">#REF!</definedName>
    <definedName name="PEMPATPULUHSEMBILANN">#REF!</definedName>
    <definedName name="PEMPATPULUHTIGA">#REF!</definedName>
    <definedName name="PEMPATPULUHTIGAN">#REF!</definedName>
    <definedName name="PEMPATPULUHTUJUH">#REF!</definedName>
    <definedName name="PEMPATPULUHTUJUHN">#REF!</definedName>
    <definedName name="PENAM">#REF!</definedName>
    <definedName name="PENAMBAHAN_COST_TRADING">#REF!</definedName>
    <definedName name="PENAMBAHAN_PAR_TRADING">#REF!</definedName>
    <definedName name="PENAMBELAS">#REF!</definedName>
    <definedName name="PENAMBELASN">#REF!</definedName>
    <definedName name="PENAMN">#REF!</definedName>
    <definedName name="penawa" hidden="1">#REF!</definedName>
    <definedName name="penawaran" hidden="1">#REF!</definedName>
    <definedName name="penawaran1">#REF!</definedName>
    <definedName name="PENDAPATAN">#REF!</definedName>
    <definedName name="PENDAPATAN_5">#REF!</definedName>
    <definedName name="pendaptbunga">"$#REF!.#REF!#REF!"</definedName>
    <definedName name="pendaptbunga_3">"$#REF!.#REF!#REF!"</definedName>
    <definedName name="pendaptlain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endaptlain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ENGECATAN">#REF!</definedName>
    <definedName name="pengobat5546">"'file://Imam/client/Client/Dai%20Hwa/Annual%20Tax%20Return/spt%20dai%20hwa%202001%20paling%20akhir.xls'#$'SUMMARY NDE'.$F$12"</definedName>
    <definedName name="PENGURANGAN_COST_TRADING">#REF!</definedName>
    <definedName name="PENGURANGAN_PAR_TRADING">#REF!</definedName>
    <definedName name="PENJ" hidden="1">#REF!</definedName>
    <definedName name="PENJ.MPP">#REF!</definedName>
    <definedName name="PENJ.MPP_3">#REF!</definedName>
    <definedName name="PENJ.MPP_4">#REF!</definedName>
    <definedName name="PENJ.MPP_64">#REF!</definedName>
    <definedName name="PENJ.MPP_65">#REF!</definedName>
    <definedName name="Penjelasan" hidden="1">#REF!</definedName>
    <definedName name="PENJSPAGUST">#REF!</definedName>
    <definedName name="PENJSPAPR">#REF!</definedName>
    <definedName name="PENJSPDES">#REF!</definedName>
    <definedName name="PENJSPFEB">#REF!</definedName>
    <definedName name="PENJSPJAN">#REF!</definedName>
    <definedName name="PENJSPJUL">#REF!</definedName>
    <definedName name="PENJSPJUN">#REF!</definedName>
    <definedName name="PENJSPMEI">#REF!</definedName>
    <definedName name="PENJSPMRT">#REF!</definedName>
    <definedName name="PENJSPNOP">#REF!</definedName>
    <definedName name="PENJSPOKT">#REF!</definedName>
    <definedName name="PENJSPSEPT">#REF!</definedName>
    <definedName name="pensionfund">"'file:///C:/Documents%20and%20Settings/PC_KOBSBY_003/Local%20Settings/Temporary%20Internet%20Files/Content.IE5/WZ67UD2L/DATA/BSC%202011/SHARED/Clients/I-L/KEBD/Quarter%202002/Q4-2002-c.xls'#$GeneralInfo.$Y$15"</definedName>
    <definedName name="pensionfund_3">"'file:///C:/Documents%20and%20Settings/PC_KOBSBY_003/Local%20Settings/Temporary%20Internet%20Files/Content.IE5/WZ67UD2L/DATA/BSC%202011/SHARED/Clients/I-L/KEBD/Quarter%202002/Q4-2002-c.xls'#$GeneralInfo.$Y$15"</definedName>
    <definedName name="PENY">"$#REF!.#REF!#REF!"</definedName>
    <definedName name="PENY_3">"$#REF!.#REF!#REF!"</definedName>
    <definedName name="PENYBKLJAN">#REF!</definedName>
    <definedName name="PER">#REF!</definedName>
    <definedName name="PercentageOfSalesSpinner">#REF!</definedName>
    <definedName name="PERIKSA">#N/A</definedName>
    <definedName name="PERIOD">#REF!</definedName>
    <definedName name="PeriodBox">#REF!</definedName>
    <definedName name="Periode">#REF!</definedName>
    <definedName name="periodFrom">#REF!</definedName>
    <definedName name="Periodic">"#REF!"</definedName>
    <definedName name="Periods">#REF!</definedName>
    <definedName name="PERIODSETNAME1">"#N/A"</definedName>
    <definedName name="PeriodsInYear">#REF!</definedName>
    <definedName name="peripherals">#REF!</definedName>
    <definedName name="permanent">#REF!</definedName>
    <definedName name="PERSONELCOST">"'file:///C:/Documents%20and%20Settings/PC_KOBSBY_003/Local%20Settings/Temporary%20Internet%20Files/Content.IE5/WZ67UD2L/DATA/BSC%202011/SHARED/TAX/Trisna/RBW/PHARMAS/1998/CITR/marshall.xls'#$Marshal.$A$1"</definedName>
    <definedName name="PERSONELCOST_3">"'file:///C:/Documents%20and%20Settings/PC_KOBSBY_003/Local%20Settings/Temporary%20Internet%20Files/Content.IE5/WZ67UD2L/DATA/BSC%202011/SHARED/TAX/Trisna/RBW/PHARMAS/1998/CITR/marshall.xls'#$Marshal.$A$1"</definedName>
    <definedName name="personnelcost">"$#REF!.#REF!#REF!"</definedName>
    <definedName name="personnelcost_">"'file:///C:/Documents%20and%20Settings/PC_KOBSBY_003/Local%20Settings/Temporary%20Internet%20Files/Content.IE5/WZ67UD2L/DATA/BSC%202011/SHARED/TAX/Mulyo/Maitland%20Smith/2000/MAithland%20-%20citr%20-%20new%20-%20Dec%202000-a.xls'#$Marshal.$J$207"</definedName>
    <definedName name="personnelcost__3">"'file:///C:/Documents%20and%20Settings/PC_KOBSBY_003/Local%20Settings/Temporary%20Internet%20Files/Content.IE5/WZ67UD2L/DATA/BSC%202011/SHARED/TAX/Mulyo/Maitland%20Smith/2000/MAithland%20-%20citr%20-%20new%20-%20Dec%202000-a.xls'#$Marshal.$J$207"</definedName>
    <definedName name="personnelcost_3">"$#REF!.#REF!#REF!"</definedName>
    <definedName name="Peruntukan">#REF!</definedName>
    <definedName name="PG">#REF!</definedName>
    <definedName name="phanphu" localSheetId="6" hidden="1">{#N/A,#N/A,FALSE,"Chi tiÆt"}</definedName>
    <definedName name="phanphu" hidden="1">{#N/A,#N/A,FALSE,"Chi tiÆt"}</definedName>
    <definedName name="PHI">#REF!</definedName>
    <definedName name="Philip">#REF!</definedName>
    <definedName name="philippine">#REF!</definedName>
    <definedName name="PHP">#REF!</definedName>
    <definedName name="phu" localSheetId="6" hidden="1">{"'Sheet1'!$L$16"}</definedName>
    <definedName name="phu" hidden="1">{"'Sheet1'!$L$16"}</definedName>
    <definedName name="phu_luc_vua">#REF!</definedName>
    <definedName name="phuphan" localSheetId="6" hidden="1">{"'Sheet1'!$L$16"}</definedName>
    <definedName name="phuphan" hidden="1">{"'Sheet1'!$L$16"}</definedName>
    <definedName name="pi">3.14159265</definedName>
    <definedName name="PICA">#REF!</definedName>
    <definedName name="PILIH">#REF!</definedName>
    <definedName name="PINTU">#REF!</definedName>
    <definedName name="pird">3.14159265/180</definedName>
    <definedName name="PIUTAFFI">#REF!</definedName>
    <definedName name="PIUTAFFI_5">#REF!</definedName>
    <definedName name="PIUTLAIN">#REF!</definedName>
    <definedName name="PIUTLAIN_5">#REF!</definedName>
    <definedName name="PIUTUSAHA">#REF!</definedName>
    <definedName name="PIUTUSAHA_5">#REF!</definedName>
    <definedName name="PJ">#REF!</definedName>
    <definedName name="pjcopy">#REF!</definedName>
    <definedName name="PJMts">#REF!</definedName>
    <definedName name="PK_DN">#REF!</definedName>
    <definedName name="PKBN">"'file:///C:/Documents%20and%20Settings/PC_KOBSBY_003/Local%20Settings/Temporary%20Internet%20Files/Content.IE5/WZ67UD2L/Acc_rgms/acc-rgms-d/MY%20DOCUMENT/FILES/sunardi/1999/rgms1299.xls'#$TBM.$A$1"</definedName>
    <definedName name="PKPPENJUAL">#REF!</definedName>
    <definedName name="PL">#REF!</definedName>
    <definedName name="pl_all">#REF!</definedName>
    <definedName name="pl_ism">#REF!</definedName>
    <definedName name="pl_jkt">"$#REF!.#REF!#REF!"</definedName>
    <definedName name="pl_jkt_3">"$#REF!.#REF!#REF!"</definedName>
    <definedName name="pl_org.indf">#REF!</definedName>
    <definedName name="PL_SBY">"$#REF!.#REF!#REF!"</definedName>
    <definedName name="PL_SBY_3">"$#REF!.#REF!#REF!"</definedName>
    <definedName name="PLAN">#REF!</definedName>
    <definedName name="PLAN92">#REF!</definedName>
    <definedName name="PLAN92VA">#REF!</definedName>
    <definedName name="Planning">#REF!</definedName>
    <definedName name="PLANT_I">"$#REF!.#REF!#REF!"</definedName>
    <definedName name="PLANT_I_3">"$#REF!.#REF!#REF!"</definedName>
    <definedName name="PlantSeq">#REF!</definedName>
    <definedName name="PlantSeqAcs">#REF!</definedName>
    <definedName name="Plat">#REF!</definedName>
    <definedName name="PLATFORM_RANGE_INPUT">#REF!</definedName>
    <definedName name="PLIMA">#REF!</definedName>
    <definedName name="PLIMABELAS">#REF!</definedName>
    <definedName name="PLIMABELASN">#REF!</definedName>
    <definedName name="PLIMAN">#REF!</definedName>
    <definedName name="PLIMAPULUH">#REF!</definedName>
    <definedName name="PLIMAPULUHDUA">#REF!</definedName>
    <definedName name="PLIMAPULUHDUAN">#REF!</definedName>
    <definedName name="PLIMAPULUHEMPAT">#REF!</definedName>
    <definedName name="PLIMAPULUHEMPATN">#REF!</definedName>
    <definedName name="PLIMAPULUHN">#REF!</definedName>
    <definedName name="PLIMAPULUHSATU">#REF!</definedName>
    <definedName name="PLIMAPULUHSATUN">#REF!</definedName>
    <definedName name="PLIMAPULUHTIGA">#REF!</definedName>
    <definedName name="PLIMAPULUHTIGAN">#REF!</definedName>
    <definedName name="PLIST">#REF!</definedName>
    <definedName name="PLKAR">#REF!</definedName>
    <definedName name="PLTI">"'file:///C:/Documents%20and%20Settings/PC_KOBSBY_003/Local%20Settings/Temporary%20Internet%20Files/Content.IE5/WZ67UD2L/Acc_rgms/acc-rgms-d/MY%20DOCUMENT/FILES/sunardi/1999/rgms1299.xls'#$TBM.$A$1"</definedName>
    <definedName name="PM">#REF!</definedName>
    <definedName name="PNG">#REF!</definedName>
    <definedName name="PNSPrice">#REF!</definedName>
    <definedName name="po" localSheetId="6" hidden="1">{#N/A,#N/A,FALSE,"DATA"}</definedName>
    <definedName name="po" hidden="1">{#N/A,#N/A,FALSE,"DATA"}</definedName>
    <definedName name="POFFICE">#REF!</definedName>
    <definedName name="POI">#REF!</definedName>
    <definedName name="PoissonSpares">#REF!</definedName>
    <definedName name="pol">#REF!</definedName>
    <definedName name="Poland">"#N/A"</definedName>
    <definedName name="Pond_Sold">#REF!</definedName>
    <definedName name="PONDASI">#REF!</definedName>
    <definedName name="PONG">#REF!</definedName>
    <definedName name="Pos_Jaga">#REF!</definedName>
    <definedName name="POSCODE">"'file:///C:/Documents%20and%20Settings/PC_KOBSBY_003/Local%20Settings/Temporary%20Internet%20Files/Content.IE5/WZ67UD2L/DATA/BSC%202011/SHARED/TAX/Indra%20Setiawan/others/SPT1770.xls'#$FE_1770_P1.$AY$29"</definedName>
    <definedName name="POSCODE_3">"'file:///C:/Documents%20and%20Settings/PC_KOBSBY_003/Local%20Settings/Temporary%20Internet%20Files/Content.IE5/WZ67UD2L/DATA/BSC%202011/SHARED/TAX/Indra%20Setiawan/others/SPT1770.xls'#$FE_1770_P1.$AY$29"</definedName>
    <definedName name="POSISI">#REF!</definedName>
    <definedName name="POSITIF">#REF!</definedName>
    <definedName name="POSITIF_13">#REF!</definedName>
    <definedName name="POSITIF_22">#REF!</definedName>
    <definedName name="Position">#REF!</definedName>
    <definedName name="postedcreditamount">#REF!</definedName>
    <definedName name="posteddebitamount">#REF!</definedName>
    <definedName name="postednaturalamount">#REF!</definedName>
    <definedName name="postednetbalance">#REF!</definedName>
    <definedName name="postel5506">"'file://Imam/client/Client/Dai%20Hwa/Annual%20Tax%20Return/spt%20dai%20hwa%202001%20paling%20akhir.xls'#$'SUMMARY NDE'.$F$7"</definedName>
    <definedName name="postel6206">"'file://Imam/client/Client/Dai%20Hwa/Annual%20Tax%20Return/spt%20dai%20hwa%202001%20paling%20akhir.xls'#$'SUMMARY NDE'.$F$14"</definedName>
    <definedName name="POSTERRORSTOSUSP1">"#N/A"</definedName>
    <definedName name="POTMSR1">#REF!</definedName>
    <definedName name="POTMSR4">#REF!</definedName>
    <definedName name="POTMSR5">#REF!</definedName>
    <definedName name="POTMSR6">#REF!</definedName>
    <definedName name="POTMSR7">#REF!</definedName>
    <definedName name="POTMSR8">#REF!</definedName>
    <definedName name="POTMSR9">#REF!</definedName>
    <definedName name="PP">#REF!</definedName>
    <definedName name="PPATK">#REF!</definedName>
    <definedName name="PPCMC">#REF!</definedName>
    <definedName name="PPD" hidden="1">#REF!</definedName>
    <definedName name="ppe" hidden="1">#REF!</definedName>
    <definedName name="PPh21total">"'file:///C:/Documents%20and%20Settings/PC_KOBSBY_003/Local%20Settings/Temporary%20Internet%20Files/Content.IE5/WZ67UD2L/DATA/BSC%202011/SHARED/TAX/Indra%20Setiawan/others/SPT1770.xls'#$FE_1770_II.$I$42"</definedName>
    <definedName name="PPh21total_3">"'file:///C:/Documents%20and%20Settings/PC_KOBSBY_003/Local%20Settings/Temporary%20Internet%20Files/Content.IE5/WZ67UD2L/DATA/BSC%202011/SHARED/TAX/Indra%20Setiawan/others/SPT1770.xls'#$FE_1770_II.$I$42"</definedName>
    <definedName name="PPh22total">"'file:///C:/Documents%20and%20Settings/PC_KOBSBY_003/Local%20Settings/Temporary%20Internet%20Files/Content.IE5/WZ67UD2L/DATA/BSC%202011/SHARED/Clients/I-L/KEBD/Quarter%202002/Q4-2002-c.xls'#$GeneralInfo.$T$78"</definedName>
    <definedName name="PPh22total_3">"'file:///C:/Documents%20and%20Settings/PC_KOBSBY_003/Local%20Settings/Temporary%20Internet%20Files/Content.IE5/WZ67UD2L/DATA/BSC%202011/SHARED/Clients/I-L/KEBD/Quarter%202002/Q4-2002-c.xls'#$GeneralInfo.$T$78"</definedName>
    <definedName name="PPh23total">"'file:///C:/Documents%20and%20Settings/PC_KOBSBY_003/Local%20Settings/Temporary%20Internet%20Files/Content.IE5/WZ67UD2L/DATA/BSC%202011/SHARED/Clients/I-L/KEBD/Quarter%202002/Q4-2002-c.xls'#$GeneralInfo.$T$79"</definedName>
    <definedName name="PPh23total_3">"'file:///C:/Documents%20and%20Settings/PC_KOBSBY_003/Local%20Settings/Temporary%20Internet%20Files/Content.IE5/WZ67UD2L/DATA/BSC%202011/SHARED/Clients/I-L/KEBD/Quarter%202002/Q4-2002-c.xls'#$GeneralInfo.$T$79"</definedName>
    <definedName name="pph24refund">"'file:///C:/Documents%20and%20Settings/PC_KOBSBY_003/Local%20Settings/Temporary%20Internet%20Files/Content.IE5/WZ67UD2L/DATA/BSC%202011/SHARED/Clients/I-L/KEBD/Quarter%202002/Q4-2002-c.xls'#$GeneralInfo.$T$83"</definedName>
    <definedName name="pph24refund_3">"'file:///C:/Documents%20and%20Settings/PC_KOBSBY_003/Local%20Settings/Temporary%20Internet%20Files/Content.IE5/WZ67UD2L/DATA/BSC%202011/SHARED/Clients/I-L/KEBD/Quarter%202002/Q4-2002-c.xls'#$GeneralInfo.$T$83"</definedName>
    <definedName name="PPh24total">"'file:///C:/Documents%20and%20Settings/PC_KOBSBY_003/Local%20Settings/Temporary%20Internet%20Files/Content.IE5/WZ67UD2L/DATA/BSC%202011/SHARED/Clients/I-L/KEBD/Quarter%202002/Q4-2002-c.xls'#$GeneralInfo.$T$81"</definedName>
    <definedName name="PPh24total_3">"'file:///C:/Documents%20and%20Settings/PC_KOBSBY_003/Local%20Settings/Temporary%20Internet%20Files/Content.IE5/WZ67UD2L/DATA/BSC%202011/SHARED/Clients/I-L/KEBD/Quarter%202002/Q4-2002-c.xls'#$GeneralInfo.$T$81"</definedName>
    <definedName name="pph25calculation">"'file:///C:/Documents%20and%20Settings/PC_KOBSBY_003/Local%20Settings/Temporary%20Internet%20Files/Content.IE5/WZ67UD2L/DATA/BSC%202011/SHARED/Clients/I-L/KEBD/Quarter%202002/Q4-2002-c.xls'#$GeneralInfo.$H$40"</definedName>
    <definedName name="pph25calculation_3">"'file:///C:/Documents%20and%20Settings/PC_KOBSBY_003/Local%20Settings/Temporary%20Internet%20Files/Content.IE5/WZ67UD2L/DATA/BSC%202011/SHARED/Clients/I-L/KEBD/Quarter%202002/Q4-2002-c.xls'#$GeneralInfo.$H$40"</definedName>
    <definedName name="pph25calculation01">"'file:///C:/Documents%20and%20Settings/PC_KOBSBY_003/Local%20Settings/Temporary%20Internet%20Files/Content.IE5/WZ67UD2L/DATA/BSC%202011/SHARED/Clients/I-L/KEBD/Quarter%202002/Q4-2002-c.xls'#$GeneralInfo.$U$33"</definedName>
    <definedName name="pph25calculation01_3">"'file:///C:/Documents%20and%20Settings/PC_KOBSBY_003/Local%20Settings/Temporary%20Internet%20Files/Content.IE5/WZ67UD2L/DATA/BSC%202011/SHARED/Clients/I-L/KEBD/Quarter%202002/Q4-2002-c.xls'#$GeneralInfo.$U$33"</definedName>
    <definedName name="pph25calculation02">"'file:///C:/Documents%20and%20Settings/PC_KOBSBY_003/Local%20Settings/Temporary%20Internet%20Files/Content.IE5/WZ67UD2L/DATA/BSC%202011/SHARED/Clients/I-L/KEBD/Quarter%202002/Q4-2002-c.xls'#$GeneralInfo.$U$35"</definedName>
    <definedName name="pph25calculation02_3">"'file:///C:/Documents%20and%20Settings/PC_KOBSBY_003/Local%20Settings/Temporary%20Internet%20Files/Content.IE5/WZ67UD2L/DATA/BSC%202011/SHARED/Clients/I-L/KEBD/Quarter%202002/Q4-2002-c.xls'#$GeneralInfo.$U$35"</definedName>
    <definedName name="pph25calculation02amt">"'file:///C:/Documents%20and%20Settings/PC_KOBSBY_003/Local%20Settings/Temporary%20Internet%20Files/Content.IE5/WZ67UD2L/DATA/BSC%202011/SHARED/Clients/I-L/KEBD/Quarter%202002/Q4-2002-c.xls'#$GeneralInfo.$Y$36"</definedName>
    <definedName name="pph25calculation02amt_3">"'file:///C:/Documents%20and%20Settings/PC_KOBSBY_003/Local%20Settings/Temporary%20Internet%20Files/Content.IE5/WZ67UD2L/DATA/BSC%202011/SHARED/Clients/I-L/KEBD/Quarter%202002/Q4-2002-c.xls'#$GeneralInfo.$Y$36"</definedName>
    <definedName name="pph25exstp">"'file:///C:/Documents%20and%20Settings/PC_KOBSBY_003/Local%20Settings/Temporary%20Internet%20Files/Content.IE5/WZ67UD2L/DATA/BSC%202011/SHARED/Clients/I-L/KEBD/Quarter%202002/Q4-2002-c.xls'#$GeneralInfo.$T$75"</definedName>
    <definedName name="pph25exstp_3">"'file:///C:/Documents%20and%20Settings/PC_KOBSBY_003/Local%20Settings/Temporary%20Internet%20Files/Content.IE5/WZ67UD2L/DATA/BSC%202011/SHARED/Clients/I-L/KEBD/Quarter%202002/Q4-2002-c.xls'#$GeneralInfo.$T$75"</definedName>
    <definedName name="pph25total">"'file:///C:/Documents%20and%20Settings/PC_KOBSBY_003/Local%20Settings/Temporary%20Internet%20Files/Content.IE5/WZ67UD2L/DATA/BSC%202011/SHARED/Clients/I-L/KEBD/Quarter%202002/Q4-2002-c.xls'#$GeneralInfo.$T$74"</definedName>
    <definedName name="pph25total_3">"'file:///C:/Documents%20and%20Settings/PC_KOBSBY_003/Local%20Settings/Temporary%20Internet%20Files/Content.IE5/WZ67UD2L/DATA/BSC%202011/SHARED/Clients/I-L/KEBD/Quarter%202002/Q4-2002-c.xls'#$GeneralInfo.$T$74"</definedName>
    <definedName name="PPhGvBtotal">"'file:///C:/Documents%20and%20Settings/PC_KOBSBY_003/Local%20Settings/Temporary%20Internet%20Files/Content.IE5/WZ67UD2L/DATA/BSC%202011/SHARED/Clients/I-L/KEBD/Quarter%202002/Q4-2002-c.xls'#$GeneralInfo.$T$80"</definedName>
    <definedName name="PPhGvBtotal_3">"'file:///C:/Documents%20and%20Settings/PC_KOBSBY_003/Local%20Settings/Temporary%20Internet%20Files/Content.IE5/WZ67UD2L/DATA/BSC%202011/SHARED/Clients/I-L/KEBD/Quarter%202002/Q4-2002-c.xls'#$GeneralInfo.$T$80"</definedName>
    <definedName name="pphlnbtotal">"'file:///C:/Documents%20and%20Settings/PC_KOBSBY_003/Local%20Settings/Temporary%20Internet%20Files/Content.IE5/WZ67UD2L/DATA/BSC%202011/SHARED/Clients/I-L/KEBD/Quarter%202002/Q4-2002-c.xls'#$GeneralInfo.$T$77"</definedName>
    <definedName name="pphlnbtotal_3">"'file:///C:/Documents%20and%20Settings/PC_KOBSBY_003/Local%20Settings/Temporary%20Internet%20Files/Content.IE5/WZ67UD2L/DATA/BSC%202011/SHARED/Clients/I-L/KEBD/Quarter%202002/Q4-2002-c.xls'#$GeneralInfo.$T$77"</definedName>
    <definedName name="PPHPS22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2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3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4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4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5">#REF!</definedName>
    <definedName name="PPHPS25_3">"$#REF!.#REF!#REF!"</definedName>
    <definedName name="PPIC_OBT">#REF!</definedName>
    <definedName name="PPn">#REF!</definedName>
    <definedName name="PPN_MASUKAN">#REF!</definedName>
    <definedName name="PPOBT">#REF!</definedName>
    <definedName name="ppp">#REF!</definedName>
    <definedName name="pppatk">#REF!</definedName>
    <definedName name="PPPB">#REF!</definedName>
    <definedName name="pppp">#REF!</definedName>
    <definedName name="pPrint_titles">#REF!</definedName>
    <definedName name="PPRT">#REF!</definedName>
    <definedName name="prange" localSheetId="4">F_INCOME,F_BALANCE,f_free_cash_flow,f_ratios,f_valuation</definedName>
    <definedName name="prange" localSheetId="6">F_INCOME,F_BALANCE,f_free_cash_flow,f_ratios,f_valuation</definedName>
    <definedName name="prange">F_INCOME,F_BALANCE,f_free_cash_flow,f_ratios,f_valuation</definedName>
    <definedName name="prdbgt" localSheetId="6">#REF!</definedName>
    <definedName name="prdbgt">#REF!</definedName>
    <definedName name="prdtbs" localSheetId="6">#REF!</definedName>
    <definedName name="prdtbs">#REF!</definedName>
    <definedName name="PREP_MUST_START">#REF!</definedName>
    <definedName name="President">"$#REF!.#REF!#REF!"</definedName>
    <definedName name="President_3">"$#REF!.#REF!#REF!"</definedName>
    <definedName name="pri">#REF!</definedName>
    <definedName name="PRICE">#REF!</definedName>
    <definedName name="price_type">#REF!</definedName>
    <definedName name="PRICE1">#REF!</definedName>
    <definedName name="priceee">#REF!</definedName>
    <definedName name="pricelist">#REF!</definedName>
    <definedName name="PRICES">#REF!</definedName>
    <definedName name="PRICESLIST">#REF!</definedName>
    <definedName name="PRICESMONTH">#REF!</definedName>
    <definedName name="Pricing">#REF!</definedName>
    <definedName name="Primary">#REF!</definedName>
    <definedName name="Primary_sales__for_use">#REF!</definedName>
    <definedName name="Prin_Area2">#REF!</definedName>
    <definedName name="Princ">#REF!</definedName>
    <definedName name="print">#REF!</definedName>
    <definedName name="PRINT_3">"$#REF!.#REF!#REF!"</definedName>
    <definedName name="_xlnm.Print_Area">#REF!</definedName>
    <definedName name="Print_Area_1">#REF!</definedName>
    <definedName name="Print_Area_18">#REF!</definedName>
    <definedName name="Print_Area_18_10">#REF!</definedName>
    <definedName name="Print_Area_6">#REF!</definedName>
    <definedName name="Print_Area_6_10">#REF!</definedName>
    <definedName name="Print_Area_6_2">#REF!</definedName>
    <definedName name="Print_Area_8">#REF!</definedName>
    <definedName name="Print_Area_8_10">#REF!</definedName>
    <definedName name="Print_Area_8_2">#REF!</definedName>
    <definedName name="PRINT_AREA_MI">#REF!</definedName>
    <definedName name="PRINT_AREA_MI___0">#REF!</definedName>
    <definedName name="PRINT_AREA_MI_1">#REF!</definedName>
    <definedName name="PRINT_AREA_MI_10">#REF!</definedName>
    <definedName name="PRINT_AREA_MI_11">#N/A</definedName>
    <definedName name="PRINT_AREA_MI_12">#REF!</definedName>
    <definedName name="PRINT_AREA_MI_13">NA()</definedName>
    <definedName name="PRINT_AREA_MI_14">NA()</definedName>
    <definedName name="PRINT_AREA_MI_15">#REF!</definedName>
    <definedName name="PRINT_AREA_MI_16">NA()</definedName>
    <definedName name="PRINT_AREA_MI_17">#REF!</definedName>
    <definedName name="PRINT_AREA_MI_17_10">#REF!</definedName>
    <definedName name="PRINT_AREA_MI_17_2">#REF!</definedName>
    <definedName name="PRINT_AREA_MI_17_4">#REF!</definedName>
    <definedName name="PRINT_AREA_MI_17_6">#REF!</definedName>
    <definedName name="PRINT_AREA_MI_17_7">#REF!</definedName>
    <definedName name="PRINT_AREA_MI_17_8">#REF!</definedName>
    <definedName name="PRINT_AREA_MI_17_9">#REF!</definedName>
    <definedName name="PRINT_AREA_MI_18">NA()</definedName>
    <definedName name="PRINT_AREA_MI_19">#REF!</definedName>
    <definedName name="PRINT_AREA_MI_2">NA()</definedName>
    <definedName name="PRINT_AREA_MI_20">NA()</definedName>
    <definedName name="PRINT_AREA_MI_21">NA()</definedName>
    <definedName name="PRINT_AREA_MI_22">#REF!</definedName>
    <definedName name="PRINT_AREA_MI_23">NA()</definedName>
    <definedName name="PRINT_AREA_MI_24">NA()</definedName>
    <definedName name="PRINT_AREA_MI_25">NA()</definedName>
    <definedName name="PRINT_AREA_MI_26">#REF!</definedName>
    <definedName name="PRINT_AREA_MI_27">NA()</definedName>
    <definedName name="PRINT_AREA_MI_28">NA()</definedName>
    <definedName name="PRINT_AREA_MI_3">#REF!</definedName>
    <definedName name="PRINT_AREA_MI_3_10">#REF!</definedName>
    <definedName name="PRINT_AREA_MI_4">#REF!</definedName>
    <definedName name="PRINT_AREA_MI_5">#REF!</definedName>
    <definedName name="PRINT_AREA_MI_5_10">#REF!</definedName>
    <definedName name="PRINT_AREA_MI_6">#N/A</definedName>
    <definedName name="PRINT_AREA_MI_6_6">NA()</definedName>
    <definedName name="PRINT_AREA_MI_7">#N/A</definedName>
    <definedName name="PRINT_AREA_MI_7_6">NA()</definedName>
    <definedName name="PRINT_AREA_MI_8">NA()</definedName>
    <definedName name="PRINT_AREA_MI_8_6">#N/A</definedName>
    <definedName name="PRINT_AREA_MI_9">#REF!</definedName>
    <definedName name="print_area_mi2">#REF!</definedName>
    <definedName name="Print_Area_Reset">#REF!</definedName>
    <definedName name="Print_equip">#REF!</definedName>
    <definedName name="Print_tannery">#REF!</definedName>
    <definedName name="print_title">#REF!</definedName>
    <definedName name="_xlnm.Print_Titles">#REF!</definedName>
    <definedName name="Print_Titles_MI">#REF!</definedName>
    <definedName name="Print_Titles_MI_1">#REF!</definedName>
    <definedName name="PRINT_TITLES_MI_10">#REF!</definedName>
    <definedName name="PRINT_TITLES_MI_11">#REF!</definedName>
    <definedName name="PRINT_TITLES_MI_12">"$#REF!.$A$1:$IV$7"</definedName>
    <definedName name="PRINT_TITLES_MI_13">#REF!</definedName>
    <definedName name="PRINT_TITLES_MI_13_10">#REF!</definedName>
    <definedName name="PRINT_TITLES_MI_13_11">#REF!</definedName>
    <definedName name="PRINT_TITLES_MI_13_15">#REF!</definedName>
    <definedName name="PRINT_TITLES_MI_13_17">#REF!</definedName>
    <definedName name="PRINT_TITLES_MI_13_19">#REF!</definedName>
    <definedName name="PRINT_TITLES_MI_13_22">#REF!</definedName>
    <definedName name="PRINT_TITLES_MI_13_26">#REF!</definedName>
    <definedName name="PRINT_TITLES_MI_13_8">#REF!</definedName>
    <definedName name="PRINT_TITLES_MI_13_9">#REF!</definedName>
    <definedName name="PRINT_TITLES_MI_15">#REF!</definedName>
    <definedName name="PRINT_TITLES_MI_17">#REF!</definedName>
    <definedName name="PRINT_TITLES_MI_19">#REF!</definedName>
    <definedName name="PRINT_TITLES_MI_22">#REF!</definedName>
    <definedName name="PRINT_TITLES_MI_26">#REF!</definedName>
    <definedName name="Print_Titles_MI_3">"$#REF!.#REF!#REF!"</definedName>
    <definedName name="PRINT_TITLES_MI_5">#REF!</definedName>
    <definedName name="PRINT_TITLES_MI_5_10">#REF!</definedName>
    <definedName name="PRINT_TITLES_MI_5_11">#REF!</definedName>
    <definedName name="PRINT_TITLES_MI_5_15">#REF!</definedName>
    <definedName name="PRINT_TITLES_MI_5_17">#REF!</definedName>
    <definedName name="PRINT_TITLES_MI_5_19">#REF!</definedName>
    <definedName name="PRINT_TITLES_MI_5_22">#REF!</definedName>
    <definedName name="PRINT_TITLES_MI_5_26">#REF!</definedName>
    <definedName name="PRINT_TITLES_MI_5_7">#REF!</definedName>
    <definedName name="PRINT_TITLES_MI_5_8">#REF!</definedName>
    <definedName name="PRINT_TITLES_MI_5_9">#REF!</definedName>
    <definedName name="PRINT_TITLES_MI_6">#REF!</definedName>
    <definedName name="PRINT_TITLES_MI_6_10">#REF!</definedName>
    <definedName name="PRINT_TITLES_MI_6_11">#REF!</definedName>
    <definedName name="PRINT_TITLES_MI_6_15">#REF!</definedName>
    <definedName name="PRINT_TITLES_MI_6_17">#REF!</definedName>
    <definedName name="PRINT_TITLES_MI_6_19">#REF!</definedName>
    <definedName name="PRINT_TITLES_MI_6_22">#REF!</definedName>
    <definedName name="PRINT_TITLES_MI_6_26">#REF!</definedName>
    <definedName name="PRINT_TITLES_MI_6_8">#REF!</definedName>
    <definedName name="PRINT_TITLES_MI_6_9">#REF!</definedName>
    <definedName name="PRINT_TITLES_MI_7">#REF!</definedName>
    <definedName name="PRINT_TITLES_MI_7_10">#REF!</definedName>
    <definedName name="PRINT_TITLES_MI_7_11">#REF!</definedName>
    <definedName name="PRINT_TITLES_MI_7_15">#REF!</definedName>
    <definedName name="PRINT_TITLES_MI_7_17">#REF!</definedName>
    <definedName name="PRINT_TITLES_MI_7_19">#REF!</definedName>
    <definedName name="PRINT_TITLES_MI_7_22">#REF!</definedName>
    <definedName name="PRINT_TITLES_MI_7_26">#REF!</definedName>
    <definedName name="PRINT_TITLES_MI_7_8">#REF!</definedName>
    <definedName name="PRINT_TITLES_MI_7_9">#REF!</definedName>
    <definedName name="PRINT_TITLES_MI_8">#REF!</definedName>
    <definedName name="PRINT_TITLES_MI_8_10">#REF!</definedName>
    <definedName name="PRINT_TITLES_MI_8_11">#REF!</definedName>
    <definedName name="PRINT_TITLES_MI_8_15">#REF!</definedName>
    <definedName name="PRINT_TITLES_MI_8_17">#REF!</definedName>
    <definedName name="PRINT_TITLES_MI_8_19">#REF!</definedName>
    <definedName name="PRINT_TITLES_MI_8_22">#REF!</definedName>
    <definedName name="PRINT_TITLES_MI_8_26">#REF!</definedName>
    <definedName name="PRINT_TITLES_MI_8_8">#REF!</definedName>
    <definedName name="PRINT_TITLES_MI_8_9">#REF!</definedName>
    <definedName name="PRINT_TITLES_MI_9">#REF!</definedName>
    <definedName name="Print_upper">#REF!</definedName>
    <definedName name="print_vehicle">#REF!</definedName>
    <definedName name="PRINT1">#REF!</definedName>
    <definedName name="PRINT1_3">#REF!</definedName>
    <definedName name="PRINT1_4">#REF!</definedName>
    <definedName name="PRINT1_64">#REF!</definedName>
    <definedName name="PRINT1_65">#REF!</definedName>
    <definedName name="PRINT2">#REF!</definedName>
    <definedName name="PRINT2_3">#REF!</definedName>
    <definedName name="PRINT2_4">#REF!</definedName>
    <definedName name="PRINT2_64">#REF!</definedName>
    <definedName name="PRINT2_65">#REF!</definedName>
    <definedName name="PRINTA">#REF!</definedName>
    <definedName name="PRINTALL">#REF!</definedName>
    <definedName name="PRINTAPP">#REF!</definedName>
    <definedName name="PrintArea">#REF!</definedName>
    <definedName name="PrintArea_3">"$#REF!.#REF!#REF!"</definedName>
    <definedName name="PRINTASS">#REF!</definedName>
    <definedName name="PRINTB">#REF!</definedName>
    <definedName name="PRINTBAL">#REF!</definedName>
    <definedName name="PRINTBBEXEC">#REF!</definedName>
    <definedName name="PRINTC">#REF!</definedName>
    <definedName name="PRINTCASH">#REF!</definedName>
    <definedName name="PRINTDATA">#REF!</definedName>
    <definedName name="PRINTPANDL">#REF!</definedName>
    <definedName name="PRINTPVCALCS">#REF!</definedName>
    <definedName name="PRINTSENS">#REF!</definedName>
    <definedName name="PRINTSYN">#REF!</definedName>
    <definedName name="PRINTTITLE">#REF!</definedName>
    <definedName name="PRIOR">" 7"</definedName>
    <definedName name="prlngkpn_pbrik">#REF!</definedName>
    <definedName name="PROD">OFFSET(#REF!,0,0,COUNTA(#REF!),1)</definedName>
    <definedName name="ProdForm" hidden="1">#REF!</definedName>
    <definedName name="Product" hidden="1">#REF!</definedName>
    <definedName name="Product_Name">#REF!</definedName>
    <definedName name="ProductForm">"#N/A"</definedName>
    <definedName name="Products">#REF!</definedName>
    <definedName name="PRODUK">#REF!</definedName>
    <definedName name="PRODUK_1">NA()</definedName>
    <definedName name="PRODUK_2">NA()</definedName>
    <definedName name="Produktivitas">#REF!</definedName>
    <definedName name="program">#REF!</definedName>
    <definedName name="PROJ">#REF!</definedName>
    <definedName name="PROJ01">#REF!</definedName>
    <definedName name="Project" hidden="1">#REF!</definedName>
    <definedName name="project_status">"#N/A"</definedName>
    <definedName name="project_type">"#N/A"</definedName>
    <definedName name="Project2">#REF!</definedName>
    <definedName name="PROJECTED_ANIMATION_START">#REF!</definedName>
    <definedName name="PROJECTION">#REF!</definedName>
    <definedName name="ProjectName" localSheetId="6">{"Client Name or Project Name"}</definedName>
    <definedName name="ProjectName">{"Client Name or Project Name"}</definedName>
    <definedName name="promo">#REF!</definedName>
    <definedName name="promodiscount">"#N/A"</definedName>
    <definedName name="promodiscountabs">"#N/A"</definedName>
    <definedName name="promomechanics">"#N/A"</definedName>
    <definedName name="promoobjective">"#N/A"</definedName>
    <definedName name="promotactics">"#N/A"</definedName>
    <definedName name="Property">"$#REF!.#REF!#REF!"</definedName>
    <definedName name="Property_3">"$#REF!.#REF!#REF!"</definedName>
    <definedName name="propinsi">#REF!</definedName>
    <definedName name="PROPOSAL">#REF!</definedName>
    <definedName name="PROTECT">#REF!</definedName>
    <definedName name="provbonus20802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rovbonus20802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ROVISION">"'file:///C:/Documents%20and%20Settings/PC_KOBSBY_003/Local%20Settings/Temporary%20Internet%20Files/Content.IE5/WZ67UD2L/DATA/BSC%202011/SHARED/TAX/Trisna/RBW/PHARMAS/1998/CITR/marshall.xls'#$Marshal.$A$1"</definedName>
    <definedName name="PROVISION_3">"'file:///C:/Documents%20and%20Settings/PC_KOBSBY_003/Local%20Settings/Temporary%20Internet%20Files/Content.IE5/WZ67UD2L/DATA/BSC%202011/SHARED/TAX/Trisna/RBW/PHARMAS/1998/CITR/marshall.xls'#$Marshal.$A$1"</definedName>
    <definedName name="provisions">"$#REF!.#REF!#REF!"</definedName>
    <definedName name="provisions_3">"$#REF!.#REF!#REF!"</definedName>
    <definedName name="provretire20801">"$#REF!.#REF!#REF!"</definedName>
    <definedName name="provretire20801_3">"$#REF!.#REF!#REF!"</definedName>
    <definedName name="proxy">"'file:///C:/Documents%20and%20Settings/PC_KOBSBY_003/Local%20Settings/Temporary%20Internet%20Files/Content.IE5/WZ67UD2L/DATA/BSC%202011/SHARED/Clients/I-L/KEBD/Quarter%202002/Q4-2002-c.xls'#$GeneralInfo.$S$40"</definedName>
    <definedName name="proxy_3">"'file:///C:/Documents%20and%20Settings/PC_KOBSBY_003/Local%20Settings/Temporary%20Internet%20Files/Content.IE5/WZ67UD2L/DATA/BSC%202011/SHARED/Clients/I-L/KEBD/Quarter%202002/Q4-2002-c.xls'#$GeneralInfo.$S$40"</definedName>
    <definedName name="PRV3UNIT">#REF!</definedName>
    <definedName name="PRV4UNIT">#REF!</definedName>
    <definedName name="pryk" hidden="1">#REF!</definedName>
    <definedName name="PSATU">#REF!</definedName>
    <definedName name="PSATUN">#REF!</definedName>
    <definedName name="psd">#REF!</definedName>
    <definedName name="PSEBELAS">#REF!</definedName>
    <definedName name="PSEBELASN">#REF!</definedName>
    <definedName name="PSEMBILAN">#REF!</definedName>
    <definedName name="PSEMBILANBELAS">#REF!</definedName>
    <definedName name="PSEMBILANBELASN">#REF!</definedName>
    <definedName name="PSEMBILANN">#REF!</definedName>
    <definedName name="PSEPULUH">#REF!</definedName>
    <definedName name="PSEPULUHN">#REF!</definedName>
    <definedName name="Pt">#REF!</definedName>
    <definedName name="pt_3">"'file:///C:/Documents%20and%20Settings/PC_KOBSBY_003/Local%20Settings/Temporary%20Internet%20Files/Content.IE5/WZ67UD2L/DATA/BSC%202011/SHARED/Clients/I-L/KEBD/Quarter%202002/Q4-2002-c.xls'#$GeneralInfo.$J$15"</definedName>
    <definedName name="ptdg">#REF!</definedName>
    <definedName name="PTDG_cau">#REF!</definedName>
    <definedName name="PTIGA">#REF!</definedName>
    <definedName name="PTIGABELAS">#REF!</definedName>
    <definedName name="PTIGABELASN">#REF!</definedName>
    <definedName name="PTIGAN">#REF!</definedName>
    <definedName name="PTIGAPULUH">#REF!</definedName>
    <definedName name="PTIGAPULUHDELAPAN">#REF!</definedName>
    <definedName name="PTIGAPULUHDELAPANN">#REF!</definedName>
    <definedName name="PTIGAPULUHDUA">#REF!</definedName>
    <definedName name="PTIGAPULUHDUAN">#REF!</definedName>
    <definedName name="PTIGAPULUHEMPAT">#REF!</definedName>
    <definedName name="PTIGAPULUHEMPATN">#REF!</definedName>
    <definedName name="PTIGAPULUHENAM">#REF!</definedName>
    <definedName name="PTIGAPULUHENAMN">#REF!</definedName>
    <definedName name="PTIGAPULUHLIMA">#REF!</definedName>
    <definedName name="PTIGAPULUHLIMAN">#REF!</definedName>
    <definedName name="PTIGAPULUHN">#REF!</definedName>
    <definedName name="PTIGAPULUHSATU">#REF!</definedName>
    <definedName name="PTIGAPULUHSATUN">#REF!</definedName>
    <definedName name="PTIGAPULUHSEMBILAN">#REF!</definedName>
    <definedName name="PTIGAPULUHSEMBILANN">#REF!</definedName>
    <definedName name="PTIGAPULUHTIGA">#REF!</definedName>
    <definedName name="PTIGAPULUHTIGAN">#REF!</definedName>
    <definedName name="PTIGAPULUHTUJUH">#REF!</definedName>
    <definedName name="PTIGAPULUHTUJUHN">#REF!</definedName>
    <definedName name="PTUJUH">#REF!</definedName>
    <definedName name="PTUJUHBELAS">#REF!</definedName>
    <definedName name="PTUJUHBELASN">#REF!</definedName>
    <definedName name="PTUJUHN">#REF!</definedName>
    <definedName name="Puchong_Utama">"#N/A"</definedName>
    <definedName name="PUNGUT">#REF!</definedName>
    <definedName name="PUNGUT1">#REF!</definedName>
    <definedName name="PURCENT10">#REF!</definedName>
    <definedName name="PVCALCS_P">#REF!</definedName>
    <definedName name="PVT">OFFSET(#REF!,0,0,COUNTA(#REF!),10)</definedName>
    <definedName name="PVTPVT">OFFSET(#REF!,0,0,COUNTA(#REF!),13)</definedName>
    <definedName name="PWKT">#REF!</definedName>
    <definedName name="PYFA">#REF!</definedName>
    <definedName name="q">#REF!</definedName>
    <definedName name="q_1">NA()</definedName>
    <definedName name="q_10">NA()</definedName>
    <definedName name="q_11">NA()</definedName>
    <definedName name="q_12">NA()</definedName>
    <definedName name="q_13">NA()</definedName>
    <definedName name="q_14">NA()</definedName>
    <definedName name="q_15">NA()</definedName>
    <definedName name="q_16">NA()</definedName>
    <definedName name="q_17">NA()</definedName>
    <definedName name="q_18">NA()</definedName>
    <definedName name="q_19">NA()</definedName>
    <definedName name="q_2">NA()</definedName>
    <definedName name="q_2_1">NA()</definedName>
    <definedName name="q_20">NA()</definedName>
    <definedName name="q_21">NA()</definedName>
    <definedName name="q_22">NA()</definedName>
    <definedName name="q_23">NA()</definedName>
    <definedName name="q_24">NA()</definedName>
    <definedName name="q_25">NA()</definedName>
    <definedName name="q_26">NA()</definedName>
    <definedName name="q_27">NA()</definedName>
    <definedName name="q_28">NA()</definedName>
    <definedName name="q_3">#REF!</definedName>
    <definedName name="q_4">#REF!</definedName>
    <definedName name="q_5">#REF!</definedName>
    <definedName name="q_6">#REF!</definedName>
    <definedName name="q_7">#REF!</definedName>
    <definedName name="q_8">NA()</definedName>
    <definedName name="q_8_6">#N/A</definedName>
    <definedName name="q_9">NA()</definedName>
    <definedName name="Q_Check_Master_Exp">#REF!</definedName>
    <definedName name="qc" localSheetId="6" hidden="1">{#N/A,#N/A,FALSE,"Sheet1";#N/A,#N/A,FALSE,"Sheet2"}</definedName>
    <definedName name="qc" hidden="1">{#N/A,#N/A,FALSE,"Sheet1";#N/A,#N/A,FALSE,"Sheet2"}</definedName>
    <definedName name="QER">#REF!</definedName>
    <definedName name="qfwfaf" localSheetId="6" hidden="1">{#N/A,#N/A,TRUE,"BT M200 da 10x20"}</definedName>
    <definedName name="qfwfaf" hidden="1">{#N/A,#N/A,TRUE,"BT M200 da 10x20"}</definedName>
    <definedName name="qq">#REF!</definedName>
    <definedName name="QQ_1">NA()</definedName>
    <definedName name="QQ_10">#REF!</definedName>
    <definedName name="QQ_11">#REF!</definedName>
    <definedName name="QQ_12">#REF!</definedName>
    <definedName name="QQ_2">NA()</definedName>
    <definedName name="QQ_2_1">NA()</definedName>
    <definedName name="QQ_2_1_1">NA()</definedName>
    <definedName name="QQ_2_2">NA()</definedName>
    <definedName name="QQ_3">#REF!</definedName>
    <definedName name="QQ_4">#REF!</definedName>
    <definedName name="QQ_5">#REF!</definedName>
    <definedName name="QQ_6">#REF!</definedName>
    <definedName name="QQ_7">#REF!</definedName>
    <definedName name="QQ_8">#REF!</definedName>
    <definedName name="QQ_9">#REF!</definedName>
    <definedName name="qqq">#REF!</definedName>
    <definedName name="QQQ_10">#REF!</definedName>
    <definedName name="QQQ_11">#REF!</definedName>
    <definedName name="QQQ_12">#REF!</definedName>
    <definedName name="QQQ_4">#REF!</definedName>
    <definedName name="QQQ_5">#REF!</definedName>
    <definedName name="QQQ_6">#REF!</definedName>
    <definedName name="QQQ_7">#REF!</definedName>
    <definedName name="QQQ_8">#REF!</definedName>
    <definedName name="QQQ_9">#REF!</definedName>
    <definedName name="QQQQ" hidden="1">#REF!</definedName>
    <definedName name="QQQQQQ" hidden="1">#REF!</definedName>
    <definedName name="QQQQQQTTTTT" hidden="1">#REF!</definedName>
    <definedName name="qqwq" localSheetId="6" hidden="1">{#N/A,#N/A,FALSE,"sum";#N/A,#N/A,FALSE,"MARTV";#N/A,#N/A,FALSE,"APRTV"}</definedName>
    <definedName name="qqwq" hidden="1">{#N/A,#N/A,FALSE,"sum";#N/A,#N/A,FALSE,"MARTV";#N/A,#N/A,FALSE,"APRTV"}</definedName>
    <definedName name="QRY.3" hidden="1">#REF!</definedName>
    <definedName name="Qty_in_base_UOM">#REF!</definedName>
    <definedName name="QUALITY">#REF!</definedName>
    <definedName name="Query_Asset">#REF!</definedName>
    <definedName name="QUERY7_FINAL">#REF!</definedName>
    <definedName name="Qunion_Penerimaan_Pabrik">#REF!</definedName>
    <definedName name="Qunion_Penjualan_PerBULAN_JULI">#REF!</definedName>
    <definedName name="quota">#REF!</definedName>
    <definedName name="qw">#REF!</definedName>
    <definedName name="qwd" hidden="1">#REF!</definedName>
    <definedName name="qwe" localSheetId="6" hidden="1">{#N/A,#N/A,FALSE,"W-Cons";#N/A,#N/A,FALSE,"MTAs";#N/A,#N/A,FALSE,"BTAs";#N/A,#N/A,FALSE,"D.C.";#N/A,#N/A,FALSE,"L.A."}</definedName>
    <definedName name="qwe" hidden="1">{#N/A,#N/A,FALSE,"W-Cons";#N/A,#N/A,FALSE,"MTAs";#N/A,#N/A,FALSE,"BTAs";#N/A,#N/A,FALSE,"D.C.";#N/A,#N/A,FALSE,"L.A."}</definedName>
    <definedName name="QWE_10">#REF!</definedName>
    <definedName name="QWE_11">#REF!</definedName>
    <definedName name="QWE_12">#REF!</definedName>
    <definedName name="QWE_4">#REF!</definedName>
    <definedName name="QWE_5">#REF!</definedName>
    <definedName name="QWE_6">#REF!</definedName>
    <definedName name="QWE_7">#REF!</definedName>
    <definedName name="QWE_8">#REF!</definedName>
    <definedName name="QWE_9">#REF!</definedName>
    <definedName name="qwer" localSheetId="6" hidden="1">{"Value to Sprint PCS",#N/A,FALSE,"Value to Sprint PCS";"Value to Affiliate",#N/A,FALSE,"Value of 8% Royalty";#N/A,#N/A,FALSE,"Value Summary"}</definedName>
    <definedName name="qwer" hidden="1">{"Value to Sprint PCS",#N/A,FALSE,"Value to Sprint PCS";"Value to Affiliate",#N/A,FALSE,"Value of 8% Royalty";#N/A,#N/A,FALSE,"Value Summary"}</definedName>
    <definedName name="QWQQQS\">#REF!</definedName>
    <definedName name="QWQQQS_">#REF!</definedName>
    <definedName name="QWQW" hidden="1">#REF!</definedName>
    <definedName name="qwwe" hidden="1">#REF!</definedName>
    <definedName name="R_IC_BS" localSheetId="6">#REF!,#REF!,#REF!,#REF!,#REF!,#REF!,#REF!,#REF!</definedName>
    <definedName name="R_IC_BS">#REF!,#REF!,#REF!,#REF!,#REF!,#REF!,#REF!,#REF!</definedName>
    <definedName name="R_IC_IS">#REF!,#REF!,#REF!,#REF!,#REF!,#REF!,#REF!,#REF!,#REF!</definedName>
    <definedName name="range">#REF!</definedName>
    <definedName name="RANGE_2_OR3D_INPUT">#REF!</definedName>
    <definedName name="range_bs">"$#REF!.#REF!#REF!"</definedName>
    <definedName name="range_bs_3">"$#REF!.#REF!#REF!"</definedName>
    <definedName name="range_cf">"$#REF!.#REF!#REF!"</definedName>
    <definedName name="range_cf_3">"$#REF!.#REF!#REF!"</definedName>
    <definedName name="range_nrl">"$#REF!.#REF!#REF!"</definedName>
    <definedName name="range_nrl_3">"$#REF!.#REF!#REF!"</definedName>
    <definedName name="range_pl">"$#REF!.#REF!#REF!"</definedName>
    <definedName name="range_pl_3">"$#REF!.#REF!#REF!"</definedName>
    <definedName name="rangking1">#REF!</definedName>
    <definedName name="rate">#REF!</definedName>
    <definedName name="rate_dep">#REF!</definedName>
    <definedName name="Rate_IDR_Dep">#REF!</definedName>
    <definedName name="Rate1">5000</definedName>
    <definedName name="rate10">#REF!</definedName>
    <definedName name="Rate2004Print">#REF!</definedName>
    <definedName name="Ratecard">#REF!</definedName>
    <definedName name="rateù0">#REF!</definedName>
    <definedName name="RATIO_ACTUAL">#REF!</definedName>
    <definedName name="RATIO_PROJECTION">#REF!</definedName>
    <definedName name="RATIO1">#REF!</definedName>
    <definedName name="RATIO2">#REF!</definedName>
    <definedName name="RATIO3">#REF!</definedName>
    <definedName name="Rawang">"#N/A"</definedName>
    <definedName name="RawData">#REF!</definedName>
    <definedName name="RawHeader">#REF!</definedName>
    <definedName name="RAYON">#REF!</definedName>
    <definedName name="RAYON_1">NA()</definedName>
    <definedName name="RAYON_2">NA()</definedName>
    <definedName name="RBM">#REF!</definedName>
    <definedName name="rc_code">"'file://JK001333/aws/TEMP/hardware100445_B.xls'#$SCORE_RC_Code.$B$11:$C$275"</definedName>
    <definedName name="RCArea" hidden="1">#REF!</definedName>
    <definedName name="rck" hidden="1">#REF!</definedName>
    <definedName name="RCPN">#REF!</definedName>
    <definedName name="rd">#REF!</definedName>
    <definedName name="rdjmnyz">"$#REF!.$#REF!$#REF!"</definedName>
    <definedName name="rdjmnyz_3">"$#REF!.$#REF!$#REF!"</definedName>
    <definedName name="re">#REF!</definedName>
    <definedName name="RE_BE">#N/A</definedName>
    <definedName name="RE_KU">#N/A</definedName>
    <definedName name="REAKHIR">#N/A</definedName>
    <definedName name="REAL85">#REF!</definedName>
    <definedName name="REASON">#REF!</definedName>
    <definedName name="REASON_INC_ZER">#REF!</definedName>
    <definedName name="REASON_INC0">#REF!</definedName>
    <definedName name="REASON_N1">#REF!</definedName>
    <definedName name="REASON09">#REF!</definedName>
    <definedName name="REASON10">#REF!</definedName>
    <definedName name="record">"#N/A"</definedName>
    <definedName name="_xlnm.Recorder">#REF!</definedName>
    <definedName name="RECORE">"#N/A"</definedName>
    <definedName name="RECOUT">#REF!</definedName>
    <definedName name="REF">#REF!</definedName>
    <definedName name="refund">"'file:///C:/Documents%20and%20Settings/PC_KOBSBY_003/Local%20Settings/Temporary%20Internet%20Files/Content.IE5/WZ67UD2L/DATA/BSC%202011/SHARED/Clients/I-L/KEBD/Quarter%202002/Q4-2002-c.xls'#$GeneralInfo.$H$33"</definedName>
    <definedName name="refund_3">"'file:///C:/Documents%20and%20Settings/PC_KOBSBY_003/Local%20Settings/Temporary%20Internet%20Files/Content.IE5/WZ67UD2L/DATA/BSC%202011/SHARED/Clients/I-L/KEBD/Quarter%202002/Q4-2002-c.xls'#$GeneralInfo.$H$33"</definedName>
    <definedName name="Region">#REF!</definedName>
    <definedName name="Regions">#REF!</definedName>
    <definedName name="Reifer">#REF!</definedName>
    <definedName name="Rekap">#REF!</definedName>
    <definedName name="Rekap_3">"$#REF!.#REF!#REF!"</definedName>
    <definedName name="REKAP1">#REF!</definedName>
    <definedName name="rekap14">#REF!</definedName>
    <definedName name="RekapAktual_BlnLalu">#REF!</definedName>
    <definedName name="RekapBgt_BlnLalu">#REF!</definedName>
    <definedName name="RekapCurahHujan_BlnLalu">#REF!</definedName>
    <definedName name="RekapHariHujan_BlnLalu">#REF!</definedName>
    <definedName name="REKENING">#REF!</definedName>
    <definedName name="REKENING2">#REF!</definedName>
    <definedName name="REKPA" hidden="1">#REF!</definedName>
    <definedName name="rela" localSheetId="6" hidden="1">{#N/A,#N/A,FALSE,"DATA"}</definedName>
    <definedName name="rela" hidden="1">{#N/A,#N/A,FALSE,"DATA"}</definedName>
    <definedName name="related" localSheetId="6" hidden="1">{#N/A,#N/A,FALSE,"DATA"}</definedName>
    <definedName name="related" hidden="1">{#N/A,#N/A,FALSE,"DATA"}</definedName>
    <definedName name="Religion">#REF!</definedName>
    <definedName name="Relocation">"$#REF!.#REF!#REF!"</definedName>
    <definedName name="Relocation_3">"$#REF!.#REF!#REF!"</definedName>
    <definedName name="RemuType">#REF!</definedName>
    <definedName name="rental">"'file:///C:/Documents%20and%20Settings/PC_KOBSBY_003/Local%20Settings/Temporary%20Internet%20Files/Content.IE5/WZ67UD2L/DATA/BSC%202011/SHARED/TAX/Mulyo/Maitland%20Smith/2000/MAithland%20-%20citr%20-%20new%20-%20Dec%202000-a.xls'#$Marshal.$D$217"</definedName>
    <definedName name="rental_3">"'file:///C:/Documents%20and%20Settings/PC_KOBSBY_003/Local%20Settings/Temporary%20Internet%20Files/Content.IE5/WZ67UD2L/DATA/BSC%202011/SHARED/TAX/Mulyo/Maitland%20Smith/2000/MAithland%20-%20citr%20-%20new%20-%20Dec%202000-a.xls'#$Marshal.$D$217"</definedName>
    <definedName name="Rental_Office">#REF!</definedName>
    <definedName name="rentals">"$#REF!.#REF!#REF!"</definedName>
    <definedName name="rentals_3">"$#REF!.#REF!#REF!"</definedName>
    <definedName name="rep">#REF!</definedName>
    <definedName name="repair20220">"$#REF!.#REF!#REF!"</definedName>
    <definedName name="repair20220_3">"$#REF!.#REF!#REF!"</definedName>
    <definedName name="Report">"$#REF!.#REF!#REF!"</definedName>
    <definedName name="Report_3">"$#REF!.#REF!#REF!"</definedName>
    <definedName name="Report_Date">#REF!</definedName>
    <definedName name="resign_pc">#REF!</definedName>
    <definedName name="RESPONSIBILITYAPPLICATIONID1">"#N/A"</definedName>
    <definedName name="RESPONSIBILITYID1">"#N/A"</definedName>
    <definedName name="RESPONSIBILITYNAME1">"#N/A"</definedName>
    <definedName name="Restan">#REF!</definedName>
    <definedName name="result">#REF!</definedName>
    <definedName name="result2">#REF!</definedName>
    <definedName name="Resume_NP">#REF!</definedName>
    <definedName name="ret">#REF!</definedName>
    <definedName name="RET_10">#REF!</definedName>
    <definedName name="RET_11">#REF!</definedName>
    <definedName name="RET_12">#REF!</definedName>
    <definedName name="RET_6">#REF!</definedName>
    <definedName name="RET_7">#REF!</definedName>
    <definedName name="RET_8">#REF!</definedName>
    <definedName name="RET_9">#REF!</definedName>
    <definedName name="Retail">"$#REF!.#REF!#REF!"</definedName>
    <definedName name="Retail_3">"$#REF!.#REF!#REF!"</definedName>
    <definedName name="RETCPN">#REF!</definedName>
    <definedName name="RETETERT">#REF!</definedName>
    <definedName name="RETNON">#REF!</definedName>
    <definedName name="RETSRG">#REF!</definedName>
    <definedName name="RETTGR">#REF!</definedName>
    <definedName name="Retur">#REF!</definedName>
    <definedName name="RETUR06">#REF!</definedName>
    <definedName name="retur11">#REF!</definedName>
    <definedName name="retur12">#REF!</definedName>
    <definedName name="RETURBELI">#REF!</definedName>
    <definedName name="returcpn">#REF!</definedName>
    <definedName name="returjual">#REF!</definedName>
    <definedName name="RETURJUAL10">#REF!</definedName>
    <definedName name="returjual12">#REF!</definedName>
    <definedName name="returkotor">#REF!</definedName>
    <definedName name="returpab">#REF!</definedName>
    <definedName name="returpab11">#REF!</definedName>
    <definedName name="REVBAD06">#REF!</definedName>
    <definedName name="REVENUE">#REF!</definedName>
    <definedName name="REVGOODSTOK06">#REF!</definedName>
    <definedName name="REVHPP">#REF!</definedName>
    <definedName name="Revised_with_increased30s" hidden="1">#REF!</definedName>
    <definedName name="rew">#REF!</definedName>
    <definedName name="REW_10">#REF!</definedName>
    <definedName name="REW_11">#REF!</definedName>
    <definedName name="REW_12">#REF!</definedName>
    <definedName name="REW_4">#REF!</definedName>
    <definedName name="REW_5">#REF!</definedName>
    <definedName name="REW_6">#REF!</definedName>
    <definedName name="REW_7">#REF!</definedName>
    <definedName name="REW_8">#REF!</definedName>
    <definedName name="REW_9">#REF!</definedName>
    <definedName name="REWARD">#REF!</definedName>
    <definedName name="RF">"$#REF!.#REF!#REF!"</definedName>
    <definedName name="RF_3">"$#REF!.#REF!#REF!"</definedName>
    <definedName name="RFN">#REF!</definedName>
    <definedName name="RFP003A">#REF!</definedName>
    <definedName name="RFP003B">#REF!</definedName>
    <definedName name="RFP003C">#REF!</definedName>
    <definedName name="RFP003D">#REF!</definedName>
    <definedName name="RFP003E">#REF!</definedName>
    <definedName name="RFP003F">#REF!</definedName>
    <definedName name="rghaertyjyruj">"#N/A"</definedName>
    <definedName name="RGLB">#REF!</definedName>
    <definedName name="RHC">#REF!</definedName>
    <definedName name="RHC_10">#REF!</definedName>
    <definedName name="RHC_6">"$#REF!.$C$10:$N$10"</definedName>
    <definedName name="RHC_8">#REF!</definedName>
    <definedName name="RHC5_10">#REF!</definedName>
    <definedName name="Richeese_Ahh_15g">#REF!</definedName>
    <definedName name="Richeese_Tincan_350g">#REF!</definedName>
    <definedName name="Richeese_Wafer_130_gr___TET">#REF!</definedName>
    <definedName name="Richeese_Wafer_130g">#REF!</definedName>
    <definedName name="Richeese_Wafer_140g">#REF!</definedName>
    <definedName name="Richeese_Wafer_16g">#REF!</definedName>
    <definedName name="Richeese_Wafer_16g___Tết">#REF!</definedName>
    <definedName name="Richeese_Wafer_20g">#REF!</definedName>
    <definedName name="Richeese_Wafer_24g">#REF!</definedName>
    <definedName name="Richeese_Wafer_50g">#REF!</definedName>
    <definedName name="Richeese_Wafer_50g_Tet">#REF!</definedName>
    <definedName name="Richeese_Wafer_52g">#REF!</definedName>
    <definedName name="Richeese_Wafer_7.5g">#REF!</definedName>
    <definedName name="Richeese_Wafer_8_g">#REF!</definedName>
    <definedName name="Richoco_Pasta_8g">#REF!</definedName>
    <definedName name="Richoco_Wafer_130g">#REF!</definedName>
    <definedName name="Richoco_Wafer_140g">#REF!</definedName>
    <definedName name="Richoco_Wafer_16g">#REF!</definedName>
    <definedName name="Richoco_Wafer_20g">#REF!</definedName>
    <definedName name="Richoco_Wafer_24g">#REF!</definedName>
    <definedName name="Richoco_Wafer_50g">#REF!</definedName>
    <definedName name="Richoco_Wafer_52g">#REF!</definedName>
    <definedName name="RICUNITS">#REF!</definedName>
    <definedName name="RINALDI">#REF!</definedName>
    <definedName name="rinjani" localSheetId="6">IF(#REF!*#REF!*#REF!*[0]!Loan_Start&gt;0,1,0)</definedName>
    <definedName name="rinjani">IF(#REF!*#REF!*#REF!*#REF!&gt;0,1,0)</definedName>
    <definedName name="rinjanidelima" localSheetId="6">IF(#REF!,Header_Row+#REF!,Header_Row)</definedName>
    <definedName name="rinjanidelima">IF(#REF!,Header_Row+#REF!,Header_Row)</definedName>
    <definedName name="ririn">#REF!</definedName>
    <definedName name="ririndelima" localSheetId="4">DATE(YEAR([0]!Loan_Start),MONTH([0]!Loan_Start)+Payment_Number,DAY([0]!Loan_Start))</definedName>
    <definedName name="ririndelima" localSheetId="6">DATE(YEAR(Loan_Start),MONTH(Loan_Start)+Payment_Number,DAY(Loan_Start))</definedName>
    <definedName name="ririndelima">DATE(YEAR(Loan_Start),MONTH(Loan_Start)+Payment_Number,DAY(Loan_Start))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KP" localSheetId="6">#REF!</definedName>
    <definedName name="RKP">#REF!</definedName>
    <definedName name="RKPAGUSTUS" localSheetId="6">#REF!</definedName>
    <definedName name="RKPAGUSTUS">#REF!</definedName>
    <definedName name="RKPDES">#REF!</definedName>
    <definedName name="RKPDESEMBER">#REF!</definedName>
    <definedName name="RKPDESEMBER1">#REF!</definedName>
    <definedName name="RkpKF">"$#REF!.#REF!#REF!"</definedName>
    <definedName name="RkpKF_3">"$#REF!.#REF!#REF!"</definedName>
    <definedName name="RKPNOVEMBER">#REF!</definedName>
    <definedName name="RKPOKTOBER">#REF!</definedName>
    <definedName name="RKPSEPTEMBER">#REF!</definedName>
    <definedName name="RKPSEPTEMBER1">#REF!</definedName>
    <definedName name="Rks">#REF!</definedName>
    <definedName name="rl">#REF!</definedName>
    <definedName name="RM">OFFSET(#REF!,0,0,COUNTA(#REF!)-1)</definedName>
    <definedName name="rm_data">#REF!</definedName>
    <definedName name="RMB">#REF!</definedName>
    <definedName name="rmcAccount">2605</definedName>
    <definedName name="rmcApplication">"group"</definedName>
    <definedName name="rmcCategory">"ACT95"</definedName>
    <definedName name="rmcFrequency">"MON"</definedName>
    <definedName name="rmcName">"97RODM"</definedName>
    <definedName name="RMCOptions">"*000000000000000"</definedName>
    <definedName name="rmcPeriod">9513</definedName>
    <definedName name="rmh_tgga">#REF!</definedName>
    <definedName name="RO">OFFSET(#REF!,0,0,COUNTA(#REF!,0,0)-2,27)</definedName>
    <definedName name="RO_BASE">OFFSET(#REF!,0,0,COUNTA(#REF!)-2,30)</definedName>
    <definedName name="RO_REG2">INDEX(#REF!,COUNTA(#REF!)):INDEX(#REF!,COUNTA(#REF!))</definedName>
    <definedName name="roa">#REF!</definedName>
    <definedName name="ROA_MTD_P1">OFFSET(#REF!,0,0,COUNT(#REF!),1)</definedName>
    <definedName name="ROA_MTD_P2">OFFSET(#REF!,0,0,COUNT(#REF!),1)</definedName>
    <definedName name="ROA_MTD_P3">OFFSET(#REF!,0,0,COUNT(#REF!),1)</definedName>
    <definedName name="ROA_MTD_P4">OFFSET(#REF!,0,0,COUNT(#REF!),1)</definedName>
    <definedName name="ROFFICE">#REF!</definedName>
    <definedName name="Role">#REF!</definedName>
    <definedName name="Roles">#REF!</definedName>
    <definedName name="Romania">"#N/A"</definedName>
    <definedName name="rot">#REF!</definedName>
    <definedName name="rotsc" localSheetId="6" hidden="1">{"'Sheet1'!$L$16"}</definedName>
    <definedName name="rotsc" hidden="1">{"'Sheet1'!$L$16"}</definedName>
    <definedName name="rotxha">#REF!</definedName>
    <definedName name="Row">#REF!</definedName>
    <definedName name="ROWSHIFT">#REF!</definedName>
    <definedName name="ROWSTOUPLOAD1">"#N/A"</definedName>
    <definedName name="royalties">"$#REF!.#REF!#REF!"</definedName>
    <definedName name="royalties_3">"$#REF!.#REF!#REF!"</definedName>
    <definedName name="Rp">#REF!</definedName>
    <definedName name="RP_ANTM_T">#REF!</definedName>
    <definedName name="RP_BMRA">#REF!</definedName>
    <definedName name="RP_BNGA_19">#REF!</definedName>
    <definedName name="RP_BNLI">#REF!</definedName>
    <definedName name="RP_BUMI_N">#REF!</definedName>
    <definedName name="RP_BUNI">#REF!</definedName>
    <definedName name="RP_CEKA">#REF!</definedName>
    <definedName name="RP_CTRS">#REF!</definedName>
    <definedName name="RP_DNKS">#REF!</definedName>
    <definedName name="RP_DYNA">#REF!</definedName>
    <definedName name="RP_FISK">#REF!</definedName>
    <definedName name="RP_GGST">#REF!</definedName>
    <definedName name="RP_INRU">#REF!</definedName>
    <definedName name="RP_KOMI">#REF!</definedName>
    <definedName name="RP_LSIP">#REF!</definedName>
    <definedName name="RP_MDRN">#REF!</definedName>
    <definedName name="RP_MEDC">#REF!</definedName>
    <definedName name="RP_MYOR">#REF!</definedName>
    <definedName name="RP_PTRO">#REF!</definedName>
    <definedName name="RP_SMSM">#REF!</definedName>
    <definedName name="RP_SULIN">#REF!</definedName>
    <definedName name="RP_TBLA">#REF!</definedName>
    <definedName name="RP_ULTJ">#REF!</definedName>
    <definedName name="RP_UNSP">#REF!</definedName>
    <definedName name="RP_WICO">#REF!</definedName>
    <definedName name="RPF_02">#REF!</definedName>
    <definedName name="rpint_titles">#REF!</definedName>
    <definedName name="RR">#REF!</definedName>
    <definedName name="RR_1">NA()</definedName>
    <definedName name="RR_1_1">NA()</definedName>
    <definedName name="RR_10">NA()</definedName>
    <definedName name="RR_12">NA()</definedName>
    <definedName name="RR_13">NA()</definedName>
    <definedName name="RR_2">NA()</definedName>
    <definedName name="RR_2_1">NA()</definedName>
    <definedName name="RR_3">#REF!</definedName>
    <definedName name="RR_34">NA()</definedName>
    <definedName name="RR_4">#REF!</definedName>
    <definedName name="RR_5">#REF!</definedName>
    <definedName name="RR_6">#N/A</definedName>
    <definedName name="RR_7">NA()</definedName>
    <definedName name="RR_8">NA()</definedName>
    <definedName name="RR_8_6">#N/A</definedName>
    <definedName name="RR_9">NA()</definedName>
    <definedName name="rrr">#REF!</definedName>
    <definedName name="RRRR">#REF!</definedName>
    <definedName name="RRRR_1">NA()</definedName>
    <definedName name="RRRR_10">NA()</definedName>
    <definedName name="RRRR_11">NA()</definedName>
    <definedName name="RRRR_12">NA()</definedName>
    <definedName name="RRRR_13">NA()</definedName>
    <definedName name="RRRR_14">NA()</definedName>
    <definedName name="RRRR_15">NA()</definedName>
    <definedName name="RRRR_16">NA()</definedName>
    <definedName name="RRRR_17">NA()</definedName>
    <definedName name="RRRR_18">NA()</definedName>
    <definedName name="RRRR_19">NA()</definedName>
    <definedName name="RRRR_2">NA()</definedName>
    <definedName name="RRRR_2_1">NA()</definedName>
    <definedName name="RRRR_20">NA()</definedName>
    <definedName name="RRRR_21">NA()</definedName>
    <definedName name="RRRR_22">NA()</definedName>
    <definedName name="RRRR_23">NA()</definedName>
    <definedName name="RRRR_24">NA()</definedName>
    <definedName name="RRRR_25">NA()</definedName>
    <definedName name="RRRR_26">NA()</definedName>
    <definedName name="RRRR_27">NA()</definedName>
    <definedName name="RRRR_28">NA()</definedName>
    <definedName name="RRRR_3">#REF!</definedName>
    <definedName name="RRRR_4">#REF!</definedName>
    <definedName name="RRRR_5">#REF!</definedName>
    <definedName name="RRRR_6">#REF!</definedName>
    <definedName name="RRRR_7">NA()</definedName>
    <definedName name="RRRR_8">NA()</definedName>
    <definedName name="RRRR_8_6">#N/A</definedName>
    <definedName name="RRRR_9">NA()</definedName>
    <definedName name="rrrrr">#REF!</definedName>
    <definedName name="RRRRR_1">NA()</definedName>
    <definedName name="RRRRR_10">NA()</definedName>
    <definedName name="RRRRR_11">NA()</definedName>
    <definedName name="RRRRR_12">NA()</definedName>
    <definedName name="RRRRR_13">NA()</definedName>
    <definedName name="RRRRR_14">NA()</definedName>
    <definedName name="RRRRR_15">NA()</definedName>
    <definedName name="RRRRR_16">NA()</definedName>
    <definedName name="RRRRR_17">NA()</definedName>
    <definedName name="RRRRR_18">NA()</definedName>
    <definedName name="RRRRR_19">NA()</definedName>
    <definedName name="RRRRR_2">NA()</definedName>
    <definedName name="RRRRR_2_1">NA()</definedName>
    <definedName name="RRRRR_20">NA()</definedName>
    <definedName name="RRRRR_21">NA()</definedName>
    <definedName name="RRRRR_22">NA()</definedName>
    <definedName name="RRRRR_23">NA()</definedName>
    <definedName name="RRRRR_24">NA()</definedName>
    <definedName name="RRRRR_25">NA()</definedName>
    <definedName name="RRRRR_26">NA()</definedName>
    <definedName name="RRRRR_27">NA()</definedName>
    <definedName name="RRRRR_28">NA()</definedName>
    <definedName name="RRRRR_3">#REF!</definedName>
    <definedName name="RRRRR_4">#REF!</definedName>
    <definedName name="RRRRR_5">#REF!</definedName>
    <definedName name="RRRRR_6">#REF!</definedName>
    <definedName name="RRRRR_7">NA()</definedName>
    <definedName name="RRRRR_8">NA()</definedName>
    <definedName name="RRRRR_8_6">#N/A</definedName>
    <definedName name="RRRRR_9">NA()</definedName>
    <definedName name="rrrrrr">#REF!</definedName>
    <definedName name="rsdfjng">"$#REF!.#REF!#REF!"</definedName>
    <definedName name="rsdfjng_3">"$#REF!.#REF!#REF!"</definedName>
    <definedName name="rsdrzdj">"$#REF!.#REF!#REF!"</definedName>
    <definedName name="rsdrzdj_3">"$#REF!.#REF!#REF!"</definedName>
    <definedName name="Rsm_PERUMAHAN">#REF!</definedName>
    <definedName name="RSRG">#REF!</definedName>
    <definedName name="rstkja">"'file:///C:/Documents%20and%20Settings/PC_KOBSBY_003/Local%20Settings/Temporary%20Internet%20Files/Content.IE5/WZ67UD2L/DATA/BSC%202011/SHARED/TAX/Trisna/RBW/PHARMAS/1998/CITR/marshall.xls'#$Marshal.$A$1"</definedName>
    <definedName name="rstkja_3">"'file:///C:/Documents%20and%20Settings/PC_KOBSBY_003/Local%20Settings/Temporary%20Internet%20Files/Content.IE5/WZ67UD2L/DATA/BSC%202011/SHARED/TAX/Trisna/RBW/PHARMAS/1998/CITR/marshall.xls'#$Marshal.$A$1"</definedName>
    <definedName name="RT">#REF!</definedName>
    <definedName name="RT_A">#REF!</definedName>
    <definedName name="RT_BC">#REF!</definedName>
    <definedName name="rt_d">#REF!</definedName>
    <definedName name="RT_DD">#REF!</definedName>
    <definedName name="RT_FG">#REF!</definedName>
    <definedName name="rt_fm">#REF!</definedName>
    <definedName name="RT_GA">#REF!</definedName>
    <definedName name="RT_HRD">#REF!</definedName>
    <definedName name="rt_mtc">#REF!</definedName>
    <definedName name="rt_office">#REF!</definedName>
    <definedName name="RT_PBRIK">#REF!</definedName>
    <definedName name="rt_pe">#REF!</definedName>
    <definedName name="RT_PPIC">#REF!</definedName>
    <definedName name="rt_qa">#REF!</definedName>
    <definedName name="rt_QC">#REF!</definedName>
    <definedName name="rt_sporting1">#REF!</definedName>
    <definedName name="rt_sprpat">#REF!</definedName>
    <definedName name="rt_sprting">#REF!</definedName>
    <definedName name="RT_TMBRK">#REF!</definedName>
    <definedName name="RT_WHRM">#REF!</definedName>
    <definedName name="rtagust">#REF!</definedName>
    <definedName name="rtapril">#REF!</definedName>
    <definedName name="rtdes">#REF!</definedName>
    <definedName name="rtfeb">#REF!</definedName>
    <definedName name="rtgff">#REF!</definedName>
    <definedName name="rtjan">#REF!</definedName>
    <definedName name="rtjuli">#REF!</definedName>
    <definedName name="rtjuni">#REF!</definedName>
    <definedName name="rtmaret">#REF!</definedName>
    <definedName name="rtmei">#REF!</definedName>
    <definedName name="rtnop">#REF!</definedName>
    <definedName name="rtokt">#REF!</definedName>
    <definedName name="RTR">#REF!</definedName>
    <definedName name="RTRT">#REF!</definedName>
    <definedName name="RTRT_1">NA()</definedName>
    <definedName name="RTRT_1_1">NA()</definedName>
    <definedName name="RTRT_10">NA()</definedName>
    <definedName name="RTRT_12">NA()</definedName>
    <definedName name="RTRT_13">NA()</definedName>
    <definedName name="RTRT_2">NA()</definedName>
    <definedName name="RTRT_2_1">NA()</definedName>
    <definedName name="RTRT_3">#REF!</definedName>
    <definedName name="RTRT_34">NA()</definedName>
    <definedName name="RTRT_4">#REF!</definedName>
    <definedName name="RTRT_5">#REF!</definedName>
    <definedName name="RTRT_6">#N/A</definedName>
    <definedName name="RTRT_7">NA()</definedName>
    <definedName name="RTRT_8">NA()</definedName>
    <definedName name="RTRT_8_6">#N/A</definedName>
    <definedName name="RTRT_9">NA()</definedName>
    <definedName name="rtsept">#REF!</definedName>
    <definedName name="RTY">#REF!</definedName>
    <definedName name="RUDI">#REF!</definedName>
    <definedName name="RUGILABA">#REF!</definedName>
    <definedName name="RUGILABA_5">#REF!</definedName>
    <definedName name="Rumah_Tinggal">#REF!</definedName>
    <definedName name="RUNSENS">#REF!</definedName>
    <definedName name="RUNSENS1">#REF!</definedName>
    <definedName name="RUNSENS2">#REF!</definedName>
    <definedName name="rupiah">"'file:///C:/Documents%20and%20Settings/PC_KOBSBY_003/Local%20Settings/Temporary%20Internet%20Files/Content.IE5/WZ67UD2L/DATA/BSC%202011/SHARED/Clients/I-L/KEBD/Quarter%202002/Q4-2002-c.xls'#$GeneralInfo.$J$21"</definedName>
    <definedName name="rupiah_3">"'file:///C:/Documents%20and%20Settings/PC_KOBSBY_003/Local%20Settings/Temporary%20Internet%20Files/Content.IE5/WZ67UD2L/DATA/BSC%202011/SHARED/Clients/I-L/KEBD/Quarter%202002/Q4-2002-c.xls'#$GeneralInfo.$J$21"</definedName>
    <definedName name="RWD_2BLN">OFFSET(#REF!,0,0,COUNTA(#REF!,0,0)-4,4)</definedName>
    <definedName name="RWD_3BLN_KSNI">OFFSET(#REF!,0,0,COUNTA(#REF!,0,0)-4,4)</definedName>
    <definedName name="RWD_3BLN_LOTTE">OFFSET(#REF!,0,0,COUNTA(#REF!,0,0)-4,4)</definedName>
    <definedName name="RWD_3BLN_SIMBA">OFFSET(#REF!,0,0,COUNTA(#REF!,0,0)-4,4)</definedName>
    <definedName name="RWD_BULANAN">OFFSET(#REF!,0,0,COUNTA(#REF!,0,0)-4,4)</definedName>
    <definedName name="RWD_BULANAN_LOTTE">OFFSET(#REF!,0,0,COUNTA(#REF!,0,0)-4,4)</definedName>
    <definedName name="RWD_BULANAN_SIMBA">OFFSET(#REF!,0,0,COUNTA(#REF!,0,0)-4,4)</definedName>
    <definedName name="Rwvu.CapersView." hidden="1">#REF!</definedName>
    <definedName name="Rwvu.Japan_Capers_Ed_Pub." hidden="1">#REF!</definedName>
    <definedName name="Rwvu.KJP_CC." hidden="1">#REF!</definedName>
    <definedName name="Rx_ETHICAL__PT_BII">#REF!</definedName>
    <definedName name="Rx_HOSPITAL___PT_BII">#REF!</definedName>
    <definedName name="RYN">#REF!</definedName>
    <definedName name="RYU">#REF!</definedName>
    <definedName name="ryur">#REF!</definedName>
    <definedName name="s" hidden="1">#REF!</definedName>
    <definedName name="S_AcctDes">#REF!</definedName>
    <definedName name="S_Adjust">#REF!</definedName>
    <definedName name="S_Adjust_GT">#REF!</definedName>
    <definedName name="S_AJE_Tot">#REF!</definedName>
    <definedName name="S_AJE_Tot_GT">#REF!</definedName>
    <definedName name="S_ANTM_T">#REF!</definedName>
    <definedName name="S_ASTR">#REF!</definedName>
    <definedName name="S_BMRA">#REF!</definedName>
    <definedName name="S_BNGA_19">#REF!</definedName>
    <definedName name="S_BNLI">#REF!</definedName>
    <definedName name="S_BUMI_N">#REF!</definedName>
    <definedName name="S_BUNI">#REF!</definedName>
    <definedName name="S_CEKA">#REF!</definedName>
    <definedName name="S_CompNum">#REF!</definedName>
    <definedName name="S_CTRS">#REF!</definedName>
    <definedName name="S_CY_Beg">#REF!</definedName>
    <definedName name="S_CY_Beg_GT">#REF!</definedName>
    <definedName name="S_CY_End">#REF!</definedName>
    <definedName name="S_CY_End_GT">#REF!</definedName>
    <definedName name="S_Diff_Amt">#REF!</definedName>
    <definedName name="S_Diff_Pct">#REF!</definedName>
    <definedName name="S_DYNA">#REF!</definedName>
    <definedName name="S_GrpNum">#REF!</definedName>
    <definedName name="S_Headings">#REF!</definedName>
    <definedName name="S_KeyValue">#REF!</definedName>
    <definedName name="S_KOMI">#REF!</definedName>
    <definedName name="S_LSIP">#REF!</definedName>
    <definedName name="S_MYOR">#REF!</definedName>
    <definedName name="S_PY_End">#REF!</definedName>
    <definedName name="S_PY_End_GT">#REF!</definedName>
    <definedName name="S_RJE_Tot">#REF!</definedName>
    <definedName name="S_RJE_Tot_GT">#REF!</definedName>
    <definedName name="S_RowNum">#REF!</definedName>
    <definedName name="SA">"#N/A"</definedName>
    <definedName name="sadjhg">#REF!</definedName>
    <definedName name="sadsa" hidden="1">#REF!</definedName>
    <definedName name="SAHAM" hidden="1">#REF!</definedName>
    <definedName name="SAI">#REF!</definedName>
    <definedName name="SAI_10">#REF!</definedName>
    <definedName name="SAJAKA">#REF!</definedName>
    <definedName name="Sakthi" hidden="1">#REF!</definedName>
    <definedName name="sal_data">#REF!</definedName>
    <definedName name="sal_date">#REF!</definedName>
    <definedName name="Sal_inc">#REF!</definedName>
    <definedName name="sal_rate">#REF!</definedName>
    <definedName name="salah">#N/A</definedName>
    <definedName name="salah2">#N/A</definedName>
    <definedName name="salah3">#N/A</definedName>
    <definedName name="salary">#REF!</definedName>
    <definedName name="SALARY09">#REF!</definedName>
    <definedName name="SALARY10">#REF!</definedName>
    <definedName name="SALDO_AKHIR">#REF!</definedName>
    <definedName name="SALDO_GS">#REF!</definedName>
    <definedName name="SALDO_GS_CPN">#REF!</definedName>
    <definedName name="SALDO_SALES">#REF!</definedName>
    <definedName name="sale">#REF!</definedName>
    <definedName name="SALES">#REF!</definedName>
    <definedName name="Sales___Fresh">"#N/A"</definedName>
    <definedName name="SALES_1">NA()</definedName>
    <definedName name="SALES_2">NA()</definedName>
    <definedName name="Sales_Performance_by_unit">#REF!</definedName>
    <definedName name="SALESMAN">#REF!</definedName>
    <definedName name="SALESMAN_1">NA()</definedName>
    <definedName name="SALESMAN_2">NA()</definedName>
    <definedName name="salnew">#REF!</definedName>
    <definedName name="SALREP">#REF!</definedName>
    <definedName name="SAMPAI">#REF!</definedName>
    <definedName name="SANG">#REF!</definedName>
    <definedName name="Sanitasi" hidden="1">#REF!</definedName>
    <definedName name="santunan">#REF!</definedName>
    <definedName name="SANWC">"#N/A"</definedName>
    <definedName name="SAP">#REF!</definedName>
    <definedName name="SAPBEXdnldView" hidden="1">"3UQTG61FWD0NXQT53AUYKZNNK"</definedName>
    <definedName name="SAPBEXrevision" hidden="1">19</definedName>
    <definedName name="SAPBEXsysID" hidden="1">"GFP"</definedName>
    <definedName name="SAPBEXwbID" hidden="1">"DICDQ2GD7PTBMID2LIK3LA4MD"</definedName>
    <definedName name="SAPCrosstab1">#REF!</definedName>
    <definedName name="SAPCrosstab2">#REF!</definedName>
    <definedName name="SAPsysID" hidden="1">"708C5W7SBKP804JT78WJ0JNKI"</definedName>
    <definedName name="SAPwbID" hidden="1">"ARS"</definedName>
    <definedName name="sasas">#REF!</definedName>
    <definedName name="sasasa">#REF!</definedName>
    <definedName name="SASC" hidden="1">#REF!</definedName>
    <definedName name="sat">"#REF!"</definedName>
    <definedName name="SATA">#REF!</definedName>
    <definedName name="SATU">#REF!</definedName>
    <definedName name="SATU_10">#REF!</definedName>
    <definedName name="SATU_10_10">#REF!</definedName>
    <definedName name="SATU_10_11">#REF!</definedName>
    <definedName name="SATU_10_15">#REF!</definedName>
    <definedName name="SATU_10_17">#REF!</definedName>
    <definedName name="SATU_10_19">#REF!</definedName>
    <definedName name="SATU_10_22">#REF!</definedName>
    <definedName name="SATU_10_26">#REF!</definedName>
    <definedName name="SATU_10_8">#REF!</definedName>
    <definedName name="SATU_10_9">#REF!</definedName>
    <definedName name="saya">#REF!</definedName>
    <definedName name="SBRAND">#REF!</definedName>
    <definedName name="SBS">#REF!</definedName>
    <definedName name="sby">"$#REF!.#REF!#REF!"</definedName>
    <definedName name="sby_3">"$#REF!.#REF!#REF!"</definedName>
    <definedName name="SBY_AMT">"$#REF!.#REF!#REF!"</definedName>
    <definedName name="SBY_AMT_3">"$#REF!.#REF!#REF!"</definedName>
    <definedName name="SBY_AMT_NR">"$#REF!.#REF!#REF!"</definedName>
    <definedName name="SBY_AMT_NR_3">"$#REF!.#REF!#REF!"</definedName>
    <definedName name="SBY_AMT_R">"$#REF!.#REF!#REF!"</definedName>
    <definedName name="SBY_AMT_R_3">"$#REF!.#REF!#REF!"</definedName>
    <definedName name="sby_bal">"$#REF!.#REF!#REF!"</definedName>
    <definedName name="sby_bal_3">"$#REF!.#REF!#REF!"</definedName>
    <definedName name="SC">#REF!</definedName>
    <definedName name="Scenario_Korrektion_1">"#N/A"</definedName>
    <definedName name="Scenario_Korrektion_2">"#N/A"</definedName>
    <definedName name="SCH">#REF!</definedName>
    <definedName name="Schaltzeitraum">#REF!</definedName>
    <definedName name="Sched_Pay">#REF!</definedName>
    <definedName name="Scheduled_Extra_Payments">#REF!</definedName>
    <definedName name="Scheduled_Interest_Rate">#REF!</definedName>
    <definedName name="Scheduled_Monthly_Payment">#REF!</definedName>
    <definedName name="scores3">#REF!</definedName>
    <definedName name="scores4">#REF!</definedName>
    <definedName name="Screenshots" localSheetId="6" hidden="1">{#N/A,#N/A,FALSE,"W-Cons";#N/A,#N/A,FALSE,"MTAs";#N/A,#N/A,FALSE,"BTAs";#N/A,#N/A,FALSE,"D.C.";#N/A,#N/A,FALSE,"L.A."}</definedName>
    <definedName name="Screenshots" hidden="1">{#N/A,#N/A,FALSE,"W-Cons";#N/A,#N/A,FALSE,"MTAs";#N/A,#N/A,FALSE,"BTAs";#N/A,#N/A,FALSE,"D.C.";#N/A,#N/A,FALSE,"L.A."}</definedName>
    <definedName name="SD">#REF!</definedName>
    <definedName name="SDA">#REF!</definedName>
    <definedName name="SDA_10">#REF!</definedName>
    <definedName name="SDA_11">#REF!</definedName>
    <definedName name="SDA_12">#REF!</definedName>
    <definedName name="SDA_4">#REF!</definedName>
    <definedName name="SDA_5">#REF!</definedName>
    <definedName name="SDA_6">#REF!</definedName>
    <definedName name="SDA_7">#REF!</definedName>
    <definedName name="SDA_8">#REF!</definedName>
    <definedName name="SDA_9">#REF!</definedName>
    <definedName name="sdaasdasda" hidden="1">#REF!</definedName>
    <definedName name="sdad">#REF!</definedName>
    <definedName name="sdas" hidden="1">#REF!</definedName>
    <definedName name="sdasdasd">#REF!</definedName>
    <definedName name="SDC_OH_HF">#REF!</definedName>
    <definedName name="SDCHF">#REF!</definedName>
    <definedName name="sdf" hidden="1">#REF!</definedName>
    <definedName name="sdfghjk">#REF!</definedName>
    <definedName name="sdfsgsp" localSheetId="6" hidden="1">{#N/A,#N/A,FALSE,"sum";#N/A,#N/A,FALSE,"MARTV";#N/A,#N/A,FALSE,"APRTV"}</definedName>
    <definedName name="sdfsgsp" hidden="1">{#N/A,#N/A,FALSE,"sum";#N/A,#N/A,FALSE,"MARTV";#N/A,#N/A,FALSE,"APRTV"}</definedName>
    <definedName name="sdfupoisdf" localSheetId="6" hidden="1">{"'Sheet1'!$L$16"}</definedName>
    <definedName name="sdfupoisdf" hidden="1">{"'Sheet1'!$L$16"}</definedName>
    <definedName name="sdgd">#REF!</definedName>
    <definedName name="sdgfsdgdsg" localSheetId="6" hidden="1">{"'Sheet1'!$L$16"}</definedName>
    <definedName name="sdgfsdgdsg" hidden="1">{"'Sheet1'!$L$16"}</definedName>
    <definedName name="sdgjpsghslfdk" localSheetId="6" hidden="1">{#N/A,#N/A,TRUE,"BT M200 da 10x20"}</definedName>
    <definedName name="sdgjpsghslfdk" hidden="1">{#N/A,#N/A,TRUE,"BT M200 da 10x20"}</definedName>
    <definedName name="sdgs" localSheetId="6" hidden="1">{"'Sheet1'!$L$16"}</definedName>
    <definedName name="sdgs" hidden="1">{"'Sheet1'!$L$16"}</definedName>
    <definedName name="sdhg" localSheetId="6" hidden="1">{"'Sheet1'!$L$16"}</definedName>
    <definedName name="sdhg" hidden="1">{"'Sheet1'!$L$16"}</definedName>
    <definedName name="sdhgjhdg" localSheetId="6" hidden="1">{"'Sheet1'!$L$16"}</definedName>
    <definedName name="sdhgjhdg" hidden="1">{"'Sheet1'!$L$16"}</definedName>
    <definedName name="sdjgjk" localSheetId="6" hidden="1">{"'Sheet1'!$L$16"}</definedName>
    <definedName name="sdjgjk" hidden="1">{"'Sheet1'!$L$16"}</definedName>
    <definedName name="SDR">#REF!</definedName>
    <definedName name="sdsadsa" localSheetId="6" hidden="1">{#N/A,#N/A,FALSE,"Sheet1";#N/A,#N/A,FALSE,"Sheet2"}</definedName>
    <definedName name="sdsadsa" hidden="1">{#N/A,#N/A,FALSE,"Sheet1";#N/A,#N/A,FALSE,"Sheet2"}</definedName>
    <definedName name="SDU">#REF!</definedName>
    <definedName name="se">#REF!</definedName>
    <definedName name="SE_2">#REF!</definedName>
    <definedName name="Secondary">#REF!</definedName>
    <definedName name="Section">#REF!</definedName>
    <definedName name="SectionHead">#REF!</definedName>
    <definedName name="SEGMENT_DEC">#REF!</definedName>
    <definedName name="SEKTORAL">#REF!</definedName>
    <definedName name="sektroral">#REF!</definedName>
    <definedName name="SEL">#REF!</definedName>
    <definedName name="SELF_MEDICATION___PT_BII">#REF!</definedName>
    <definedName name="SelfPaidTax">"'file:///T:/SHARED/TAX/SUKENDAR/CITR/SPT-1770-BLANK.xls'#$FE_1770_P1.$AL$103"</definedName>
    <definedName name="semua">#REF!</definedName>
    <definedName name="sencount" hidden="1">1</definedName>
    <definedName name="SENG">#REF!</definedName>
    <definedName name="SENS_P">#REF!</definedName>
    <definedName name="Sensus">#REF!</definedName>
    <definedName name="Sensus_sd">#REF!</definedName>
    <definedName name="sep">#REF!</definedName>
    <definedName name="SepSum">#REF!</definedName>
    <definedName name="september">#REF!</definedName>
    <definedName name="september_10">#REF!</definedName>
    <definedName name="september_6">"$#REF!.$B$90:$N$100"</definedName>
    <definedName name="september_8">#REF!</definedName>
    <definedName name="SER">#REF!</definedName>
    <definedName name="SER_10">#REF!</definedName>
    <definedName name="SER_11">#REF!</definedName>
    <definedName name="SER_12">#REF!</definedName>
    <definedName name="SER_6">#REF!</definedName>
    <definedName name="SER_7">#REF!</definedName>
    <definedName name="SER_8">#REF!</definedName>
    <definedName name="SER_9">#REF!</definedName>
    <definedName name="SERGI">#REF!</definedName>
    <definedName name="sertipikat1">#REF!</definedName>
    <definedName name="service">"'file:///C:/Documents%20and%20Settings/PC_KOBSBY_003/Local%20Settings/Temporary%20Internet%20Files/Content.IE5/WZ67UD2L/DATA/BSC%202011/SHARED/Clients/I-L/KEBD/Quarter%202002/Q4-2002-c.xls'#$GeneralInfo.$Y$10"</definedName>
    <definedName name="service_3">"'file:///C:/Documents%20and%20Settings/PC_KOBSBY_003/Local%20Settings/Temporary%20Internet%20Files/Content.IE5/WZ67UD2L/DATA/BSC%202011/SHARED/Clients/I-L/KEBD/Quarter%202002/Q4-2002-c.xls'#$GeneralInfo.$Y$10"</definedName>
    <definedName name="set">#REF!</definedName>
    <definedName name="SetBulan">#REF!</definedName>
    <definedName name="SetBulan_2">NA()</definedName>
    <definedName name="SetBulan_6">#N/A</definedName>
    <definedName name="Setiawangsa">"#N/A"</definedName>
    <definedName name="SETOFBOOKSID1">"#N/A"</definedName>
    <definedName name="SETOFBOOKSNAME1">"#N/A"</definedName>
    <definedName name="SEVILLA1">#REF!</definedName>
    <definedName name="SEVILLA3">#REF!</definedName>
    <definedName name="SEVILLA4">#REF!</definedName>
    <definedName name="SEWA">#REF!</definedName>
    <definedName name="sf">1.1</definedName>
    <definedName name="sFADSGHfj">"#N/A"</definedName>
    <definedName name="sff" localSheetId="6" hidden="1">{"'Sheet1'!$L$16"}</definedName>
    <definedName name="sff" hidden="1">{"'Sheet1'!$L$16"}</definedName>
    <definedName name="sfgdshte" localSheetId="6" hidden="1">{#N/A,#N/A,TRUE,"BT M200 da 10x20"}</definedName>
    <definedName name="sfgdshte" hidden="1">{#N/A,#N/A,TRUE,"BT M200 da 10x20"}</definedName>
    <definedName name="SFSSF" hidden="1">#REF!</definedName>
    <definedName name="SG">#REF!</definedName>
    <definedName name="SG_format">#REF!</definedName>
    <definedName name="SGD">#REF!</definedName>
    <definedName name="sgdsgGdsg">"$#REF!.#REF!#REF!"</definedName>
    <definedName name="sgdsgGdsg_3">"$#REF!.#REF!#REF!"</definedName>
    <definedName name="sgfdsfaf" localSheetId="6" hidden="1">{"'Sheet1'!$L$16"}</definedName>
    <definedName name="sgfdsfaf" hidden="1">{"'Sheet1'!$L$16"}</definedName>
    <definedName name="sghfgestre" localSheetId="6" hidden="1">{#N/A,#N/A,TRUE,"BT M200 da 10x20"}</definedName>
    <definedName name="sghfgestre" hidden="1">{#N/A,#N/A,TRUE,"BT M200 da 10x20"}</definedName>
    <definedName name="SGP">#REF!</definedName>
    <definedName name="SHA">#REF!</definedName>
    <definedName name="Shah_Alam_S18">"#N/A"</definedName>
    <definedName name="shanghai">#REF!</definedName>
    <definedName name="SHB">#REF!</definedName>
    <definedName name="SHC">#REF!</definedName>
    <definedName name="SHD">#REF!</definedName>
    <definedName name="Sheet1">#REF!</definedName>
    <definedName name="sheet1_10">#REF!</definedName>
    <definedName name="sheet3">#REF!</definedName>
    <definedName name="sheetw">"#N/A"</definedName>
    <definedName name="shgd">"#N/A"</definedName>
    <definedName name="SHIFT1">#REF!</definedName>
    <definedName name="shingapore">#REF!</definedName>
    <definedName name="SHIP">#REF!</definedName>
    <definedName name="Ship_to_Customer">#REF!</definedName>
    <definedName name="Ship_to_Name">#REF!</definedName>
    <definedName name="SHM" hidden="1">#REF!</definedName>
    <definedName name="Show.Acct.Update.Warning">#REF!</definedName>
    <definedName name="Show.MDB.Update.Warning">#REF!</definedName>
    <definedName name="shrsdgrhs" localSheetId="6" hidden="1">{#N/A,#N/A,FALSE,"sum";#N/A,#N/A,FALSE,"MARTV";#N/A,#N/A,FALSE,"APRTV"}</definedName>
    <definedName name="shrsdgrhs" hidden="1">{#N/A,#N/A,FALSE,"sum";#N/A,#N/A,FALSE,"MARTV";#N/A,#N/A,FALSE,"APRTV"}</definedName>
    <definedName name="sieucao">#REF!</definedName>
    <definedName name="signdate">"'file:///C:/Documents%20and%20Settings/PC_KOBSBY_003/Local%20Settings/Temporary%20Internet%20Files/Content.IE5/WZ67UD2L/DATA/BSC%202011/SHARED/Clients/I-L/KEBD/Quarter%202002/Q4-2002-c.xls'#$GeneralInfo.$O$44"</definedName>
    <definedName name="signdate_3">"'file:///C:/Documents%20and%20Settings/PC_KOBSBY_003/Local%20Settings/Temporary%20Internet%20Files/Content.IE5/WZ67UD2L/DATA/BSC%202011/SHARED/Clients/I-L/KEBD/Quarter%202002/Q4-2002-c.xls'#$GeneralInfo.$O$44"</definedName>
    <definedName name="signername">"'file:///C:/Documents%20and%20Settings/PC_KOBSBY_003/Local%20Settings/Temporary%20Internet%20Files/Content.IE5/WZ67UD2L/DATA/BSC%202011/SHARED/Clients/I-L/KEBD/2001%20CITR/kebd-1771-2001.xls'#$GeneralInfo.$O$42"</definedName>
    <definedName name="signername_3">"'file:///C:/Documents%20and%20Settings/PC_KOBSBY_003/Local%20Settings/Temporary%20Internet%20Files/Content.IE5/WZ67UD2L/DATA/BSC%202011/SHARED/Clients/I-L/KEBD/2001%20CITR/kebd-1771-2001.xls'#$GeneralInfo.$O$42"</definedName>
    <definedName name="signplace">"'file:///C:/Documents%20and%20Settings/PC_KOBSBY_003/Local%20Settings/Temporary%20Internet%20Files/Content.IE5/WZ67UD2L/DATA/BSC%202011/SHARED/Clients/I-L/KEBD/Quarter%202002/Q4-2002-c.xls'#$GeneralInfo.$O$43"</definedName>
    <definedName name="signplace_3">"'file:///C:/Documents%20and%20Settings/PC_KOBSBY_003/Local%20Settings/Temporary%20Internet%20Files/Content.IE5/WZ67UD2L/DATA/BSC%202011/SHARED/Clients/I-L/KEBD/Quarter%202002/Q4-2002-c.xls'#$GeneralInfo.$O$43"</definedName>
    <definedName name="Simba_choco_chips_30g">#REF!</definedName>
    <definedName name="Simba_ngũ_cốc_2_in_1_24g">#REF!</definedName>
    <definedName name="SIMP">#REF!</definedName>
    <definedName name="singapore">#REF!</definedName>
    <definedName name="sip">"'file://JK001333/aws/WINDOWS/TEMP/notesE1EF34/WINDOWS/TEMP/notesE1EF34/WINDOWS/TEMP/notesE1EF34/Documents%20and%20Settings/gracoc/My%20Documents/clients/IIS%20and%20AARJ%20Dec%202003/Taxation%20IIS%20Riau%20+%20AARJ%20Group/Data-'#$TBM.$A$1"</definedName>
    <definedName name="Site">#REF!</definedName>
    <definedName name="Site_Name">#REF!</definedName>
    <definedName name="size">#REF!</definedName>
    <definedName name="ska">#REF!</definedName>
    <definedName name="SKU__with__">#REF!</definedName>
    <definedName name="SKUI">#REF!</definedName>
    <definedName name="SKUINF">#REF!</definedName>
    <definedName name="slaes">"#N/A"</definedName>
    <definedName name="Slicer_Distributor">#N/A</definedName>
    <definedName name="Slicer_Khu_vực">#N/A</definedName>
    <definedName name="Slicer_Khu_vực1">#N/A</definedName>
    <definedName name="Slicer_Khu_vực2">#N/A</definedName>
    <definedName name="Slicer_Khu_vực3">#N/A</definedName>
    <definedName name="Slicer_Khu_vực4">#N/A</definedName>
    <definedName name="Slicer_Tên_NVBH">#N/A</definedName>
    <definedName name="Slicer_Tên_NVBH1">#N/A</definedName>
    <definedName name="Slicer_Tên_NVBH2">#N/A</definedName>
    <definedName name="Slicer_Tên_NVBH3">#N/A</definedName>
    <definedName name="Slicer_Tên_NVBH4">#N/A</definedName>
    <definedName name="Slicer_Vùng">#N/A</definedName>
    <definedName name="Slicer_Vùng1">#N/A</definedName>
    <definedName name="slm">"'file:///C:/Documents%20and%20Settings/PC_KOBSBY_003/Local%20Settings/Temporary%20Internet%20Files/Content.IE5/WZ67UD2L/DATA/BSC%202011/SHARED/Clients/I-L/KEBD/Quarter%202002/Q4-2002-c.xls'#$GeneralInfo.$V$21"</definedName>
    <definedName name="slm_3">"'file:///C:/Documents%20and%20Settings/PC_KOBSBY_003/Local%20Settings/Temporary%20Internet%20Files/Content.IE5/WZ67UD2L/DATA/BSC%202011/SHARED/Clients/I-L/KEBD/Quarter%202002/Q4-2002-c.xls'#$GeneralInfo.$V$21"</definedName>
    <definedName name="SLS_SRG">#REF!</definedName>
    <definedName name="SLS2CDOWN">#REF!</definedName>
    <definedName name="SLS3AUP">#REF!</definedName>
    <definedName name="sm">#REF!</definedName>
    <definedName name="smtr5">#REF!</definedName>
    <definedName name="Số_RQ">#REF!</definedName>
    <definedName name="Số_thùng">#REF!</definedName>
    <definedName name="soet1" hidden="1">#REF!</definedName>
    <definedName name="Software">#REF!</definedName>
    <definedName name="Software_Options">#REF!</definedName>
    <definedName name="Soluongbim">#REF!</definedName>
    <definedName name="solver_adj" hidden="1">#REF!</definedName>
    <definedName name="solver_lin" hidden="1">0</definedName>
    <definedName name="solver_num" hidden="1">0</definedName>
    <definedName name="solver_opt" hidden="1">#REF!</definedName>
    <definedName name="solver_tmp" hidden="1">#REF!</definedName>
    <definedName name="solver_typ" hidden="1">3</definedName>
    <definedName name="solver_val" hidden="1">0</definedName>
    <definedName name="SONAJ">#REF!</definedName>
    <definedName name="SORT">#REF!</definedName>
    <definedName name="SORTI">#REF!</definedName>
    <definedName name="South_Africa">"#N/A"</definedName>
    <definedName name="South_City">"#N/A"</definedName>
    <definedName name="SP">#REF!</definedName>
    <definedName name="spares2">#REF!</definedName>
    <definedName name="SPATH">"ID400B\X25PRT04"</definedName>
    <definedName name="SPDAT">"9/15/2006"</definedName>
    <definedName name="SPDT2">"20060915"</definedName>
    <definedName name="SPEC">#REF!</definedName>
    <definedName name="spec_10">#REF!</definedName>
    <definedName name="spec_3">"$#REF!.#REF!#REF!"</definedName>
    <definedName name="SpecialPrice" hidden="1">#REF!</definedName>
    <definedName name="Specialty">"#N/A"</definedName>
    <definedName name="SPECSUMMARY">#REF!</definedName>
    <definedName name="SPm21_2">"$#REF!.#REF!#REF!"</definedName>
    <definedName name="SPm21_2_3">"$#REF!.#REF!#REF!"</definedName>
    <definedName name="SPNAM">"PLTTBR"</definedName>
    <definedName name="SPNMB">"8490"</definedName>
    <definedName name="SPO42T">#REF!</definedName>
    <definedName name="SPO42T_1">#REF!</definedName>
    <definedName name="SPO42T_2">#REF!</definedName>
    <definedName name="SPOT광주">"#N/A"</definedName>
    <definedName name="SPRPAT_AT">#REF!</definedName>
    <definedName name="sprpat_atk">#REF!</definedName>
    <definedName name="SPRPAT_OBT">#REF!</definedName>
    <definedName name="SPRPAT_PB">#REF!</definedName>
    <definedName name="sprpat_pbrik">#REF!</definedName>
    <definedName name="SPRPAT_RT">#REF!</definedName>
    <definedName name="SPRTING_AL">#REF!</definedName>
    <definedName name="SPT23_1">"$#REF!.#REF!#REF!"</definedName>
    <definedName name="SPT23_1_3">"$#REF!.#REF!#REF!"</definedName>
    <definedName name="SPT23_2">"$#REF!.#REF!#REF!"</definedName>
    <definedName name="SPT23_2_3">"$#REF!.#REF!#REF!"</definedName>
    <definedName name="SPTIM">"08:36:53"</definedName>
    <definedName name="SPWS_WBID">"5AE468A8-33AD-4533-A697-A17945E65B85"</definedName>
    <definedName name="SRAC1">#REF!</definedName>
    <definedName name="SRAC10">#REF!</definedName>
    <definedName name="SRAC11">#REF!</definedName>
    <definedName name="SRAC12">#REF!</definedName>
    <definedName name="SRAC2">#REF!</definedName>
    <definedName name="SRAC3">#REF!</definedName>
    <definedName name="SRAC4">#REF!</definedName>
    <definedName name="SRAC5">#REF!</definedName>
    <definedName name="SRAC6">#REF!</definedName>
    <definedName name="SRAC7">#REF!</definedName>
    <definedName name="SRAC8">#REF!</definedName>
    <definedName name="SRAC9">#REF!</definedName>
    <definedName name="Sri_Gombak">"#N/A"</definedName>
    <definedName name="ss">#REF!</definedName>
    <definedName name="Ss_10">#REF!</definedName>
    <definedName name="SS_12">#REF!</definedName>
    <definedName name="SS_17">#REF!</definedName>
    <definedName name="SS_17_1">#N/A</definedName>
    <definedName name="SS_17_1_1">NA()</definedName>
    <definedName name="SS_17_1_6">NA()</definedName>
    <definedName name="SS_17_10">#REF!</definedName>
    <definedName name="SS_17_12">#REF!</definedName>
    <definedName name="SS_17_17">#REF!</definedName>
    <definedName name="SS_17_17_10">#REF!</definedName>
    <definedName name="SS_17_17_2">#REF!</definedName>
    <definedName name="SS_17_17_4">#REF!</definedName>
    <definedName name="SS_17_17_6">#REF!</definedName>
    <definedName name="SS_17_17_7">#REF!</definedName>
    <definedName name="SS_17_17_8">#REF!</definedName>
    <definedName name="SS_17_17_9">#REF!</definedName>
    <definedName name="SS_17_2">#REF!</definedName>
    <definedName name="SS_17_4">NA()</definedName>
    <definedName name="SS_17_6">#N/A</definedName>
    <definedName name="SS_17_6_6">NA()</definedName>
    <definedName name="SS_17_7">#N/A</definedName>
    <definedName name="SS_17_7_6">NA()</definedName>
    <definedName name="SS_17_8">NA()</definedName>
    <definedName name="SS_17_9">#REF!</definedName>
    <definedName name="SS_18">#N/A</definedName>
    <definedName name="SS_18_12">#REF!</definedName>
    <definedName name="SS_18_17">#REF!</definedName>
    <definedName name="SS_18_17_10">#REF!</definedName>
    <definedName name="SS_18_17_2">#REF!</definedName>
    <definedName name="SS_18_17_4">#REF!</definedName>
    <definedName name="SS_18_17_6">#REF!</definedName>
    <definedName name="SS_18_17_7">#REF!</definedName>
    <definedName name="SS_18_17_8">#REF!</definedName>
    <definedName name="SS_18_17_9">#REF!</definedName>
    <definedName name="SS_18_4">NA()</definedName>
    <definedName name="SS_18_6">#N/A</definedName>
    <definedName name="SS_18_6_6">NA()</definedName>
    <definedName name="SS_18_7">#N/A</definedName>
    <definedName name="SS_18_7_6">NA()</definedName>
    <definedName name="SS_18_8">NA()</definedName>
    <definedName name="SS_19">#N/A</definedName>
    <definedName name="SS_19_12">#REF!</definedName>
    <definedName name="SS_19_17">#REF!</definedName>
    <definedName name="SS_19_17_10">#REF!</definedName>
    <definedName name="SS_19_17_2">#REF!</definedName>
    <definedName name="SS_19_17_4">#REF!</definedName>
    <definedName name="SS_19_17_6">#REF!</definedName>
    <definedName name="SS_19_17_7">#REF!</definedName>
    <definedName name="SS_19_17_8">#REF!</definedName>
    <definedName name="SS_19_17_9">#REF!</definedName>
    <definedName name="SS_19_4">NA()</definedName>
    <definedName name="SS_19_6">#N/A</definedName>
    <definedName name="SS_19_6_6">NA()</definedName>
    <definedName name="SS_19_7">#N/A</definedName>
    <definedName name="SS_19_7_6">NA()</definedName>
    <definedName name="SS_19_8">NA()</definedName>
    <definedName name="SS_20">#N/A</definedName>
    <definedName name="SS_20_12">#REF!</definedName>
    <definedName name="SS_20_17">#REF!</definedName>
    <definedName name="SS_20_17_10">#REF!</definedName>
    <definedName name="SS_20_17_2">#REF!</definedName>
    <definedName name="SS_20_17_4">#REF!</definedName>
    <definedName name="SS_20_17_6">#REF!</definedName>
    <definedName name="SS_20_17_7">#REF!</definedName>
    <definedName name="SS_20_17_8">#REF!</definedName>
    <definedName name="SS_20_17_9">#REF!</definedName>
    <definedName name="SS_20_4">NA()</definedName>
    <definedName name="SS_20_6">#N/A</definedName>
    <definedName name="SS_20_6_6">NA()</definedName>
    <definedName name="SS_20_7">#N/A</definedName>
    <definedName name="SS_20_7_6">NA()</definedName>
    <definedName name="SS_20_8">NA()</definedName>
    <definedName name="SS_21">#N/A</definedName>
    <definedName name="SS_21_12">#REF!</definedName>
    <definedName name="SS_21_17">#REF!</definedName>
    <definedName name="SS_21_17_10">#REF!</definedName>
    <definedName name="SS_21_17_2">#REF!</definedName>
    <definedName name="SS_21_17_4">#REF!</definedName>
    <definedName name="SS_21_17_6">#REF!</definedName>
    <definedName name="SS_21_17_7">#REF!</definedName>
    <definedName name="SS_21_17_8">#REF!</definedName>
    <definedName name="SS_21_17_9">#REF!</definedName>
    <definedName name="SS_21_4">NA()</definedName>
    <definedName name="SS_21_6">#N/A</definedName>
    <definedName name="SS_21_6_6">NA()</definedName>
    <definedName name="SS_21_7">#N/A</definedName>
    <definedName name="SS_21_7_6">NA()</definedName>
    <definedName name="SS_21_8">NA()</definedName>
    <definedName name="SS_3">#REF!</definedName>
    <definedName name="SS_4">NA()</definedName>
    <definedName name="SS_6">#N/A</definedName>
    <definedName name="SS_6_6">NA()</definedName>
    <definedName name="SS_7">#N/A</definedName>
    <definedName name="SS_7_6">NA()</definedName>
    <definedName name="SS_8">NA()</definedName>
    <definedName name="SS_8_10">#REF!</definedName>
    <definedName name="SS_9">#REF!</definedName>
    <definedName name="ssddddd">#REF!</definedName>
    <definedName name="ssnew">"$#REF!.#REF!#REF!"</definedName>
    <definedName name="ssnew_3">"$#REF!.#REF!#REF!"</definedName>
    <definedName name="SSP_Final">"$#REF!.#REF!#REF!"</definedName>
    <definedName name="SSP_Final_3">"$#REF!.#REF!#REF!"</definedName>
    <definedName name="SSP21_tjo">"$#REF!.#REF!#REF!"</definedName>
    <definedName name="SSP21_tjo_3">"$#REF!.#REF!#REF!"</definedName>
    <definedName name="SSP21_tsk">"Text Box 20"</definedName>
    <definedName name="SSP23_tsk">"$#REF!.#REF!#REF!"</definedName>
    <definedName name="SSP23_tsk_3">"$#REF!.#REF!#REF!"</definedName>
    <definedName name="SSP25_tjo">"$#REF!.#REF!#REF!"</definedName>
    <definedName name="SSP25_tjo_3">"$#REF!.#REF!#REF!"</definedName>
    <definedName name="SSP25_tsk">"$#REF!.#REF!#REF!"</definedName>
    <definedName name="SSP25_tsk_3">"$#REF!.#REF!#REF!"</definedName>
    <definedName name="ssppph29">"'file:///C:/Documents%20and%20Settings/PC_KOBSBY_003/Local%20Settings/Temporary%20Internet%20Files/Content.IE5/WZ67UD2L/DATA/BSC%202011/SHARED/Clients/I-L/KEBD/Quarter%202002/Q4-2002-c.xls'#$GeneralInfo.$S$38"</definedName>
    <definedName name="ssppph29_3">"'file:///C:/Documents%20and%20Settings/PC_KOBSBY_003/Local%20Settings/Temporary%20Internet%20Files/Content.IE5/WZ67UD2L/DATA/BSC%202011/SHARED/Clients/I-L/KEBD/Quarter%202002/Q4-2002-c.xls'#$GeneralInfo.$S$38"</definedName>
    <definedName name="SSPppn_tjo">"$#REF!.#REF!#REF!"</definedName>
    <definedName name="SSPppn_tjo_3">"$#REF!.#REF!#REF!"</definedName>
    <definedName name="SSPppn_tsk">"$#REF!.#REF!#REF!"</definedName>
    <definedName name="SSPppn_tsk_3">"$#REF!.#REF!#REF!"</definedName>
    <definedName name="sss" localSheetId="6" hidden="1">{#N/A,#N/A,FALSE,"Sheet1";#N/A,#N/A,FALSE,"Sheet2"}</definedName>
    <definedName name="sss" hidden="1">{#N/A,#N/A,FALSE,"Sheet1";#N/A,#N/A,FALSE,"Sheet2"}</definedName>
    <definedName name="SSSS" hidden="1">#REF!</definedName>
    <definedName name="sssss">#REF!</definedName>
    <definedName name="ssssss">#REF!</definedName>
    <definedName name="sssssss">#REF!</definedName>
    <definedName name="ssssssss">#REF!</definedName>
    <definedName name="sssssssss">#REF!</definedName>
    <definedName name="sssssssssaaaaaaa">#REF!</definedName>
    <definedName name="ssssssssss">#REF!</definedName>
    <definedName name="ssv">#REF!</definedName>
    <definedName name="STAFF">OFFSET(#REF!,0,0,COUNTA(#REF!),1)</definedName>
    <definedName name="STANDARD_COLUMN">#REF!</definedName>
    <definedName name="Start_1">#REF!</definedName>
    <definedName name="Start_10">#REF!</definedName>
    <definedName name="Start_11">#REF!</definedName>
    <definedName name="Start_12">#REF!</definedName>
    <definedName name="Start_13">#REF!</definedName>
    <definedName name="Start_2">#REF!</definedName>
    <definedName name="Start_3">#REF!</definedName>
    <definedName name="Start_4">#REF!</definedName>
    <definedName name="Start_5">#REF!</definedName>
    <definedName name="Start_6">#REF!</definedName>
    <definedName name="Start_7">#REF!</definedName>
    <definedName name="Start_8">#REF!</definedName>
    <definedName name="Start_9">#REF!</definedName>
    <definedName name="START_DATE">#REF!</definedName>
    <definedName name="STARTJOURNALIMPORT1">"#N/A"</definedName>
    <definedName name="startyear">"'file:///C:/Documents%20and%20Settings/PC_KOBSBY_003/Local%20Settings/Temporary%20Internet%20Files/Content.IE5/WZ67UD2L/DATA/BSC%202011/SHARED/Clients/I-L/KEBD/Quarter%202002/Q4-2002-c.xls'#$GeneralInfo.$P$25"</definedName>
    <definedName name="startyear_3">"'file:///C:/Documents%20and%20Settings/PC_KOBSBY_003/Local%20Settings/Temporary%20Internet%20Files/Content.IE5/WZ67UD2L/DATA/BSC%202011/SHARED/Clients/I-L/KEBD/Quarter%202002/Q4-2002-c.xls'#$GeneralInfo.$P$25"</definedName>
    <definedName name="STATE">"*READY"</definedName>
    <definedName name="Status">#REF!</definedName>
    <definedName name="Status_kary">#REF!</definedName>
    <definedName name="Status_kary_13">#REF!</definedName>
    <definedName name="Status_kary_22">#REF!</definedName>
    <definedName name="statusA">"TM1 2004"</definedName>
    <definedName name="statusB">"TM2 2004"</definedName>
    <definedName name="STATUT">#REF!</definedName>
    <definedName name="STFTI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STFTI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STK_AWAL">#REF!</definedName>
    <definedName name="stobad11">#REF!</definedName>
    <definedName name="Stock_Out_Report_Up_Date_21_September_2005">#REF!</definedName>
    <definedName name="Stock_Out_Report_Up_Date_31_Oktober_2005">#REF!</definedName>
    <definedName name="StockDate">#REF!</definedName>
    <definedName name="StockDate_2">NA()</definedName>
    <definedName name="StockDate_6">#N/A</definedName>
    <definedName name="stogood11">#REF!</definedName>
    <definedName name="stok_april">#REF!</definedName>
    <definedName name="stok11">#REF!</definedName>
    <definedName name="stok1103">#REF!</definedName>
    <definedName name="STOKBAD10">#REF!</definedName>
    <definedName name="stokbadsl11">#REF!</definedName>
    <definedName name="STOKGOOD10">#REF!</definedName>
    <definedName name="stokgoodpkl11">#REF!</definedName>
    <definedName name="stokgoodsl11">#REF!</definedName>
    <definedName name="STOKPKL09">#REF!</definedName>
    <definedName name="STOKPKL10">#REF!</definedName>
    <definedName name="stokpklbad11">#REF!</definedName>
    <definedName name="stoksmg10">#REF!</definedName>
    <definedName name="stoksmgbad11">#REF!</definedName>
    <definedName name="stoksmggood11">#REF!</definedName>
    <definedName name="STOKSOLO10">#REF!</definedName>
    <definedName name="stoopenbad11">#REF!</definedName>
    <definedName name="stoopengood11">#REF!</definedName>
    <definedName name="Store_code">#REF!</definedName>
    <definedName name="store_info">"#REF!"</definedName>
    <definedName name="STOSMG10">#REF!</definedName>
    <definedName name="STREET_DATE_RANGE">#REF!</definedName>
    <definedName name="STRUCT_COST">#REF!</definedName>
    <definedName name="STRUCT_DEP">#REF!</definedName>
    <definedName name="STRUKTUR">#REF!</definedName>
    <definedName name="SUB_ACCTS_34">NA()</definedName>
    <definedName name="sub_brand">#REF!</definedName>
    <definedName name="sub_cat">#REF!</definedName>
    <definedName name="Sub_cat1">OFFSET(#REF!,1,MATCH(#REF!,#REF!,0)-1,COUNTA(OFFSET(#REF!,1,MATCH(#REF!,#REF!,0)-1,50,1)),1)</definedName>
    <definedName name="Sub_Cat2">OFFSET(#REF!,1,MATCH(#REF!,#REF!,0)-1,COUNTA(OFFSET(#REF!,1,MATCH(#REF!,#REF!,0)-1,50,1)),1)</definedName>
    <definedName name="SUB_JN">#REF!</definedName>
    <definedName name="SUBAC">#REF!</definedName>
    <definedName name="subcat">#REF!</definedName>
    <definedName name="Subcatname">#REF!</definedName>
    <definedName name="SubDist">#REF!</definedName>
    <definedName name="SubDist_2">NA()</definedName>
    <definedName name="SubDist_6">#N/A</definedName>
    <definedName name="SubProductForm">"#N/A"</definedName>
    <definedName name="SUD" localSheetId="6" hidden="1">{#N/A,#N/A,FALSE,"Act.Fcst Costs"}</definedName>
    <definedName name="SUD" hidden="1">{#N/A,#N/A,FALSE,"Act.Fcst Costs"}</definedName>
    <definedName name="SUD_31.12.07" localSheetId="6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SUD_31.12.07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SULI">#REF!</definedName>
    <definedName name="sum">#REF!</definedName>
    <definedName name="Sum_South">#REF!</definedName>
    <definedName name="SUMBER_DATA" localSheetId="6">OFFSET(#REF!,0,0,#REF!,25)</definedName>
    <definedName name="SUMBER_DATA">OFFSET(#REF!,0,0,#REF!,25)</definedName>
    <definedName name="SUMDATA">#REF!</definedName>
    <definedName name="SUMMARY">#REF!</definedName>
    <definedName name="summarybranches">"'file:///C:/Documents%20and%20Settings/PC_KOBSBY_003/Local%20Settings/Temporary%20Internet%20Files/Content.IE5/WZ67UD2L/DATA/BSC%202011/SHARED/Clients/I-L/KEBD/Quarter%202002/Q4-2002-c.xls'#$GeneralInfo.$Z$56"</definedName>
    <definedName name="summarybranches_3">"'file:///C:/Documents%20and%20Settings/PC_KOBSBY_003/Local%20Settings/Temporary%20Internet%20Files/Content.IE5/WZ67UD2L/DATA/BSC%202011/SHARED/Clients/I-L/KEBD/Quarter%202002/Q4-2002-c.xls'#$GeneralInfo.$Z$56"</definedName>
    <definedName name="summaryofficers">"'file:///C:/Documents%20and%20Settings/PC_KOBSBY_003/Local%20Settings/Temporary%20Internet%20Files/Content.IE5/WZ67UD2L/DATA/BSC%202011/SHARED/Clients/I-L/KEBD/Quarter%202002/Q4-2002-c.xls'#$GeneralInfo.$Z$54"</definedName>
    <definedName name="summaryofficers_3">"'file:///C:/Documents%20and%20Settings/PC_KOBSBY_003/Local%20Settings/Temporary%20Internet%20Files/Content.IE5/WZ67UD2L/DATA/BSC%202011/SHARED/Clients/I-L/KEBD/Quarter%202002/Q4-2002-c.xls'#$GeneralInfo.$Z$54"</definedName>
    <definedName name="summarypph22">"'file:///C:/Documents%20and%20Settings/PC_KOBSBY_003/Local%20Settings/Temporary%20Internet%20Files/Content.IE5/WZ67UD2L/DATA/BSC%202011/SHARED/Clients/I-L/KEBD/Quarter%202002/Q4-2002-c.xls'#$GeneralInfo.$Z$48"</definedName>
    <definedName name="summarypph22_3">"'file:///C:/Documents%20and%20Settings/PC_KOBSBY_003/Local%20Settings/Temporary%20Internet%20Files/Content.IE5/WZ67UD2L/DATA/BSC%202011/SHARED/Clients/I-L/KEBD/Quarter%202002/Q4-2002-c.xls'#$GeneralInfo.$Z$48"</definedName>
    <definedName name="summarypph23">"'file:///C:/Documents%20and%20Settings/PC_KOBSBY_003/Local%20Settings/Temporary%20Internet%20Files/Content.IE5/WZ67UD2L/DATA/BSC%202011/SHARED/Clients/I-L/KEBD/Quarter%202002/Q4-2002-c.xls'#$GeneralInfo.$Z$49"</definedName>
    <definedName name="summarypph23_3">"'file:///C:/Documents%20and%20Settings/PC_KOBSBY_003/Local%20Settings/Temporary%20Internet%20Files/Content.IE5/WZ67UD2L/DATA/BSC%202011/SHARED/Clients/I-L/KEBD/Quarter%202002/Q4-2002-c.xls'#$GeneralInfo.$Z$49"</definedName>
    <definedName name="summarypph24">"'file:///C:/Documents%20and%20Settings/PC_KOBSBY_003/Local%20Settings/Temporary%20Internet%20Files/Content.IE5/WZ67UD2L/DATA/BSC%202011/SHARED/Clients/I-L/KEBD/Quarter%202002/Q4-2002-c.xls'#$GeneralInfo.$Z$51"</definedName>
    <definedName name="summarypph24_3">"'file:///C:/Documents%20and%20Settings/PC_KOBSBY_003/Local%20Settings/Temporary%20Internet%20Files/Content.IE5/WZ67UD2L/DATA/BSC%202011/SHARED/Clients/I-L/KEBD/Quarter%202002/Q4-2002-c.xls'#$GeneralInfo.$Z$51"</definedName>
    <definedName name="summarypph25">"'file:///C:/Documents%20and%20Settings/PC_KOBSBY_003/Local%20Settings/Temporary%20Internet%20Files/Content.IE5/WZ67UD2L/DATA/BSC%202011/SHARED/Clients/I-L/KEBD/Quarter%202002/Q4-2002-c.xls'#$GeneralInfo.$Z$52"</definedName>
    <definedName name="summarypph25_3">"'file:///C:/Documents%20and%20Settings/PC_KOBSBY_003/Local%20Settings/Temporary%20Internet%20Files/Content.IE5/WZ67UD2L/DATA/BSC%202011/SHARED/Clients/I-L/KEBD/Quarter%202002/Q4-2002-c.xls'#$GeneralInfo.$Z$52"</definedName>
    <definedName name="summarypphgvb">"'file:///C:/Documents%20and%20Settings/PC_KOBSBY_003/Local%20Settings/Temporary%20Internet%20Files/Content.IE5/WZ67UD2L/DATA/BSC%202011/SHARED/Clients/I-L/KEBD/Quarter%202002/Q4-2002-c.xls'#$GeneralInfo.$Z$50"</definedName>
    <definedName name="summarypphgvb_3">"'file:///C:/Documents%20and%20Settings/PC_KOBSBY_003/Local%20Settings/Temporary%20Internet%20Files/Content.IE5/WZ67UD2L/DATA/BSC%202011/SHARED/Clients/I-L/KEBD/Quarter%202002/Q4-2002-c.xls'#$GeneralInfo.$Z$50"</definedName>
    <definedName name="summaryrecipients">"'file:///C:/Documents%20and%20Settings/PC_KOBSBY_003/Local%20Settings/Temporary%20Internet%20Files/Content.IE5/WZ67UD2L/DATA/BSC%202011/SHARED/Clients/I-L/KEBD/Quarter%202002/Q4-2002-c.xls'#$GeneralInfo.$Z$53"</definedName>
    <definedName name="summaryrecipients_3">"'file:///C:/Documents%20and%20Settings/PC_KOBSBY_003/Local%20Settings/Temporary%20Internet%20Files/Content.IE5/WZ67UD2L/DATA/BSC%202011/SHARED/Clients/I-L/KEBD/Quarter%202002/Q4-2002-c.xls'#$GeneralInfo.$Z$53"</definedName>
    <definedName name="summaryshareholders">"'file:///C:/Documents%20and%20Settings/PC_KOBSBY_003/Local%20Settings/Temporary%20Internet%20Files/Content.IE5/WZ67UD2L/DATA/BSC%202011/SHARED/Clients/I-L/KEBD/Quarter%202002/Q4-2002-c.xls'#$GeneralInfo.$Z$55"</definedName>
    <definedName name="summaryshareholders_3">"'file:///C:/Documents%20and%20Settings/PC_KOBSBY_003/Local%20Settings/Temporary%20Internet%20Files/Content.IE5/WZ67UD2L/DATA/BSC%202011/SHARED/Clients/I-L/KEBD/Quarter%202002/Q4-2002-c.xls'#$GeneralInfo.$Z$55"</definedName>
    <definedName name="Sungai_Petani">"#N/A"</definedName>
    <definedName name="Sunway">"#N/A"</definedName>
    <definedName name="sup_data">#REF!</definedName>
    <definedName name="supcode2013">#REF!</definedName>
    <definedName name="Supervisor">#REF!</definedName>
    <definedName name="SUPPLIER">#REF!</definedName>
    <definedName name="SupplierCode">#REF!</definedName>
    <definedName name="SupplierName">#REF!</definedName>
    <definedName name="supportatl">"#N/A"</definedName>
    <definedName name="supportbtl">"#N/A"</definedName>
    <definedName name="SUPRI">#REF!</definedName>
    <definedName name="SUPRI_12">#REF!</definedName>
    <definedName name="SUPRI_17">#REF!</definedName>
    <definedName name="SUPRI_17_1">#N/A</definedName>
    <definedName name="SUPRI_17_1_1">NA()</definedName>
    <definedName name="SUPRI_17_1_6">NA()</definedName>
    <definedName name="SUPRI_17_10">#REF!</definedName>
    <definedName name="SUPRI_17_12">#REF!</definedName>
    <definedName name="SUPRI_17_17">#REF!</definedName>
    <definedName name="SUPRI_17_17_10">#REF!</definedName>
    <definedName name="SUPRI_17_17_2">#REF!</definedName>
    <definedName name="SUPRI_17_17_4">#REF!</definedName>
    <definedName name="SUPRI_17_17_6">#REF!</definedName>
    <definedName name="SUPRI_17_17_7">#REF!</definedName>
    <definedName name="SUPRI_17_17_8">#REF!</definedName>
    <definedName name="SUPRI_17_17_9">#REF!</definedName>
    <definedName name="SUPRI_17_2">#REF!</definedName>
    <definedName name="SUPRI_17_4">NA()</definedName>
    <definedName name="SUPRI_17_6">#N/A</definedName>
    <definedName name="SUPRI_17_6_6">NA()</definedName>
    <definedName name="SUPRI_17_7">#N/A</definedName>
    <definedName name="SUPRI_17_7_6">NA()</definedName>
    <definedName name="SUPRI_17_8">NA()</definedName>
    <definedName name="SUPRI_17_9">#REF!</definedName>
    <definedName name="SUPRI_18">#N/A</definedName>
    <definedName name="SUPRI_18_12">#REF!</definedName>
    <definedName name="SUPRI_18_17">#REF!</definedName>
    <definedName name="SUPRI_18_17_10">#REF!</definedName>
    <definedName name="SUPRI_18_17_2">#REF!</definedName>
    <definedName name="SUPRI_18_17_4">#REF!</definedName>
    <definedName name="SUPRI_18_17_6">#REF!</definedName>
    <definedName name="SUPRI_18_17_7">#REF!</definedName>
    <definedName name="SUPRI_18_17_8">#REF!</definedName>
    <definedName name="SUPRI_18_17_9">#REF!</definedName>
    <definedName name="SUPRI_18_4">NA()</definedName>
    <definedName name="SUPRI_18_6">#N/A</definedName>
    <definedName name="SUPRI_18_6_6">NA()</definedName>
    <definedName name="SUPRI_18_7">#N/A</definedName>
    <definedName name="SUPRI_18_7_6">NA()</definedName>
    <definedName name="SUPRI_18_8">NA()</definedName>
    <definedName name="SUPRI_19">#N/A</definedName>
    <definedName name="SUPRI_19_12">#REF!</definedName>
    <definedName name="SUPRI_19_17">#REF!</definedName>
    <definedName name="SUPRI_19_17_10">#REF!</definedName>
    <definedName name="SUPRI_19_17_2">#REF!</definedName>
    <definedName name="SUPRI_19_17_4">#REF!</definedName>
    <definedName name="SUPRI_19_17_6">#REF!</definedName>
    <definedName name="SUPRI_19_17_7">#REF!</definedName>
    <definedName name="SUPRI_19_17_8">#REF!</definedName>
    <definedName name="SUPRI_19_17_9">#REF!</definedName>
    <definedName name="SUPRI_19_4">NA()</definedName>
    <definedName name="SUPRI_19_6">#N/A</definedName>
    <definedName name="SUPRI_19_6_6">NA()</definedName>
    <definedName name="SUPRI_19_7">#N/A</definedName>
    <definedName name="SUPRI_19_7_6">NA()</definedName>
    <definedName name="SUPRI_19_8">NA()</definedName>
    <definedName name="SUPRI_20">#N/A</definedName>
    <definedName name="SUPRI_20_12">#REF!</definedName>
    <definedName name="SUPRI_20_17">#REF!</definedName>
    <definedName name="SUPRI_20_17_10">#REF!</definedName>
    <definedName name="SUPRI_20_17_2">#REF!</definedName>
    <definedName name="SUPRI_20_17_4">#REF!</definedName>
    <definedName name="SUPRI_20_17_6">#REF!</definedName>
    <definedName name="SUPRI_20_17_7">#REF!</definedName>
    <definedName name="SUPRI_20_17_8">#REF!</definedName>
    <definedName name="SUPRI_20_17_9">#REF!</definedName>
    <definedName name="SUPRI_20_4">NA()</definedName>
    <definedName name="SUPRI_20_6">#N/A</definedName>
    <definedName name="SUPRI_20_6_6">NA()</definedName>
    <definedName name="SUPRI_20_7">#N/A</definedName>
    <definedName name="SUPRI_20_7_6">NA()</definedName>
    <definedName name="SUPRI_20_8">NA()</definedName>
    <definedName name="SUPRI_21">#N/A</definedName>
    <definedName name="SUPRI_21_12">#REF!</definedName>
    <definedName name="SUPRI_21_17">#REF!</definedName>
    <definedName name="SUPRI_21_17_10">#REF!</definedName>
    <definedName name="SUPRI_21_17_2">#REF!</definedName>
    <definedName name="SUPRI_21_17_4">#REF!</definedName>
    <definedName name="SUPRI_21_17_6">#REF!</definedName>
    <definedName name="SUPRI_21_17_7">#REF!</definedName>
    <definedName name="SUPRI_21_17_8">#REF!</definedName>
    <definedName name="SUPRI_21_17_9">#REF!</definedName>
    <definedName name="SUPRI_21_4">NA()</definedName>
    <definedName name="SUPRI_21_6">#N/A</definedName>
    <definedName name="SUPRI_21_6_6">NA()</definedName>
    <definedName name="SUPRI_21_7">#N/A</definedName>
    <definedName name="SUPRI_21_7_6">NA()</definedName>
    <definedName name="SUPRI_21_8">NA()</definedName>
    <definedName name="SUPRI_3">#REF!</definedName>
    <definedName name="SUPRI_4">NA()</definedName>
    <definedName name="SUPRI_6">#N/A</definedName>
    <definedName name="SUPRI_6_6">NA()</definedName>
    <definedName name="SUPRI_7">#N/A</definedName>
    <definedName name="SUPRI_7_6">NA()</definedName>
    <definedName name="SUPRI_8">NA()</definedName>
    <definedName name="SUPRI_8_10">#REF!</definedName>
    <definedName name="SUPRI_9">#REF!</definedName>
    <definedName name="Surat_Tanah">#REF!</definedName>
    <definedName name="susan">"Comment 15"</definedName>
    <definedName name="SUV">#REF!</definedName>
    <definedName name="svc_data">#REF!</definedName>
    <definedName name="svds">#REF!</definedName>
    <definedName name="Swm">1.87</definedName>
    <definedName name="Swn">1.87</definedName>
    <definedName name="Swvu.CapersView." hidden="1">#REF!</definedName>
    <definedName name="Swvu.Japan_Capers_Ed_Pub." hidden="1">#REF!</definedName>
    <definedName name="Swvu.KJP_CC." hidden="1">#REF!</definedName>
    <definedName name="SX">#REF!</definedName>
    <definedName name="SYA">#REF!</definedName>
    <definedName name="SYB">#REF!</definedName>
    <definedName name="SYC">#REF!</definedName>
    <definedName name="SYD">#REF!</definedName>
    <definedName name="Syn_USD_Rate">#REF!</definedName>
    <definedName name="SYNERGIES_P">#REF!</definedName>
    <definedName name="t">#REF!</definedName>
    <definedName name="T_BARANG_KD_NPN">#REF!</definedName>
    <definedName name="t_Cust">OFFSET(#REF!,0,0,COUNTA(#REF!,0,0)-3,4)</definedName>
    <definedName name="t_DBase">OFFSET(#REF!,0,0,COUNTA(#REF!,0,0)-2,21)</definedName>
    <definedName name="T_GTM_9570">#REF!</definedName>
    <definedName name="t_KELAS">OFFSET(#REF!,0,0,COUNT(#REF!,0,0)-2,2)</definedName>
    <definedName name="t_kelas_lotte">#REF!</definedName>
    <definedName name="t_kelas_simba">#REF!</definedName>
    <definedName name="t_List_Peserta">OFFSET(#REF!,0,0,COUNTA(#REF!,0,0)-3,6)</definedName>
    <definedName name="T_Master_Kegiatan_Promosi">#REF!</definedName>
    <definedName name="T_Outlet">OFFSET(#REF!,0,0,COUNT(#REF!,0,0)-1,29)</definedName>
    <definedName name="T_Rekap">OFFSET(#REF!,0,0,COUNTA(#REF!,0,0)-2,14)</definedName>
    <definedName name="TAB">#REF!</definedName>
    <definedName name="TAB_1">NA()</definedName>
    <definedName name="TAB_10">NA()</definedName>
    <definedName name="TAB_11">NA()</definedName>
    <definedName name="TAB_12">NA()</definedName>
    <definedName name="TAB_13">NA()</definedName>
    <definedName name="TAB_14">NA()</definedName>
    <definedName name="TAB_15">NA()</definedName>
    <definedName name="TAB_16">NA()</definedName>
    <definedName name="TAB_17">NA()</definedName>
    <definedName name="TAB_18">NA()</definedName>
    <definedName name="TAB_19">NA()</definedName>
    <definedName name="TAB_2">NA()</definedName>
    <definedName name="TAB_2_1">NA()</definedName>
    <definedName name="TAB_2_1_1">NA()</definedName>
    <definedName name="TAB_2_2">NA()</definedName>
    <definedName name="TAB_20">NA()</definedName>
    <definedName name="TAB_21">NA()</definedName>
    <definedName name="TAB_22">NA()</definedName>
    <definedName name="TAB_23">NA()</definedName>
    <definedName name="TAB_24">NA()</definedName>
    <definedName name="TAB_25">#REF!</definedName>
    <definedName name="TAB_25_1">NA()</definedName>
    <definedName name="TAB_25_1_1">NA()</definedName>
    <definedName name="TAB_25_2">NA()</definedName>
    <definedName name="TAB_25_2_1">NA()</definedName>
    <definedName name="TAB_25_6">#N/A</definedName>
    <definedName name="TAB_26">NA()</definedName>
    <definedName name="TAB_27">NA()</definedName>
    <definedName name="TAB_28">NA()</definedName>
    <definedName name="TAB_3">#REF!</definedName>
    <definedName name="TAB_4">#REF!</definedName>
    <definedName name="TAB_5">#REF!</definedName>
    <definedName name="TAB_6">#REF!</definedName>
    <definedName name="TAB_7">#REF!</definedName>
    <definedName name="TAB_8">NA()</definedName>
    <definedName name="TAB_8_6">#N/A</definedName>
    <definedName name="TAB_9">NA()</definedName>
    <definedName name="TABEL">#REF!</definedName>
    <definedName name="Tabel_1">#REF!</definedName>
    <definedName name="Tabel_1_1">NA()</definedName>
    <definedName name="Tabel_1_1_1">NA()</definedName>
    <definedName name="Tabel_1_10">NA()</definedName>
    <definedName name="Tabel_1_11">NA()</definedName>
    <definedName name="Tabel_1_12">NA()</definedName>
    <definedName name="Tabel_1_13">NA()</definedName>
    <definedName name="Tabel_1_14">NA()</definedName>
    <definedName name="Tabel_1_15">NA()</definedName>
    <definedName name="Tabel_1_16">NA()</definedName>
    <definedName name="Tabel_1_17">NA()</definedName>
    <definedName name="Tabel_1_18">NA()</definedName>
    <definedName name="Tabel_1_19">NA()</definedName>
    <definedName name="Tabel_1_2">NA()</definedName>
    <definedName name="Tabel_1_2_1">NA()</definedName>
    <definedName name="Tabel_1_2_1_1">NA()</definedName>
    <definedName name="Tabel_1_2_2">NA()</definedName>
    <definedName name="Tabel_1_20">NA()</definedName>
    <definedName name="Tabel_1_21">NA()</definedName>
    <definedName name="Tabel_1_22">NA()</definedName>
    <definedName name="Tabel_1_23">NA()</definedName>
    <definedName name="Tabel_1_24">NA()</definedName>
    <definedName name="Tabel_1_25">#REF!</definedName>
    <definedName name="Tabel_1_25_1">NA()</definedName>
    <definedName name="Tabel_1_25_1_1">NA()</definedName>
    <definedName name="Tabel_1_25_2">NA()</definedName>
    <definedName name="Tabel_1_25_2_1">NA()</definedName>
    <definedName name="Tabel_1_25_6">#N/A</definedName>
    <definedName name="Tabel_1_26">NA()</definedName>
    <definedName name="Tabel_1_27">NA()</definedName>
    <definedName name="Tabel_1_28">NA()</definedName>
    <definedName name="Tabel_1_3">#REF!</definedName>
    <definedName name="Tabel_1_4">#REF!</definedName>
    <definedName name="Tabel_1_5">#REF!</definedName>
    <definedName name="Tabel_1_6">#REF!</definedName>
    <definedName name="Tabel_1_7">#REF!</definedName>
    <definedName name="Tabel_1_8">NA()</definedName>
    <definedName name="Tabel_1_8_6">#N/A</definedName>
    <definedName name="Tabel_1_9">NA()</definedName>
    <definedName name="Tabel_10">#REF!</definedName>
    <definedName name="Tabel_10_1">NA()</definedName>
    <definedName name="Tabel_10_10">NA()</definedName>
    <definedName name="Tabel_10_11">NA()</definedName>
    <definedName name="Tabel_10_12">NA()</definedName>
    <definedName name="Tabel_10_13">NA()</definedName>
    <definedName name="Tabel_10_14">NA()</definedName>
    <definedName name="Tabel_10_15">NA()</definedName>
    <definedName name="Tabel_10_16">NA()</definedName>
    <definedName name="Tabel_10_17">NA()</definedName>
    <definedName name="Tabel_10_18">NA()</definedName>
    <definedName name="Tabel_10_19">NA()</definedName>
    <definedName name="Tabel_10_2">NA()</definedName>
    <definedName name="Tabel_10_2_1">NA()</definedName>
    <definedName name="Tabel_10_2_1_1">NA()</definedName>
    <definedName name="Tabel_10_2_2">NA()</definedName>
    <definedName name="Tabel_10_20">NA()</definedName>
    <definedName name="Tabel_10_21">NA()</definedName>
    <definedName name="Tabel_10_22">NA()</definedName>
    <definedName name="Tabel_10_23">NA()</definedName>
    <definedName name="Tabel_10_24">NA()</definedName>
    <definedName name="Tabel_10_25">#REF!</definedName>
    <definedName name="Tabel_10_25_1">NA()</definedName>
    <definedName name="Tabel_10_25_1_1">NA()</definedName>
    <definedName name="Tabel_10_25_2">NA()</definedName>
    <definedName name="Tabel_10_25_2_1">NA()</definedName>
    <definedName name="Tabel_10_25_6">#N/A</definedName>
    <definedName name="Tabel_10_26">NA()</definedName>
    <definedName name="Tabel_10_27">NA()</definedName>
    <definedName name="Tabel_10_28">NA()</definedName>
    <definedName name="Tabel_10_3">#REF!</definedName>
    <definedName name="Tabel_10_4">#REF!</definedName>
    <definedName name="Tabel_10_5">#REF!</definedName>
    <definedName name="Tabel_10_6">#REF!</definedName>
    <definedName name="Tabel_10_7">#REF!</definedName>
    <definedName name="Tabel_10_8">NA()</definedName>
    <definedName name="Tabel_10_8_6">#N/A</definedName>
    <definedName name="Tabel_10_9">NA()</definedName>
    <definedName name="tabel_11">#N/A</definedName>
    <definedName name="Tabel_12">#REF!</definedName>
    <definedName name="Tabel_12_1">NA()</definedName>
    <definedName name="Tabel_12_10">NA()</definedName>
    <definedName name="Tabel_12_11">NA()</definedName>
    <definedName name="Tabel_12_12">NA()</definedName>
    <definedName name="Tabel_12_13">NA()</definedName>
    <definedName name="Tabel_12_14">NA()</definedName>
    <definedName name="Tabel_12_15">NA()</definedName>
    <definedName name="Tabel_12_16">NA()</definedName>
    <definedName name="Tabel_12_17">NA()</definedName>
    <definedName name="Tabel_12_18">NA()</definedName>
    <definedName name="Tabel_12_19">NA()</definedName>
    <definedName name="Tabel_12_2">NA()</definedName>
    <definedName name="Tabel_12_2_1">NA()</definedName>
    <definedName name="Tabel_12_2_1_1">NA()</definedName>
    <definedName name="Tabel_12_2_2">NA()</definedName>
    <definedName name="Tabel_12_20">NA()</definedName>
    <definedName name="Tabel_12_21">NA()</definedName>
    <definedName name="Tabel_12_22">NA()</definedName>
    <definedName name="Tabel_12_23">NA()</definedName>
    <definedName name="Tabel_12_24">NA()</definedName>
    <definedName name="Tabel_12_25">#REF!</definedName>
    <definedName name="Tabel_12_25_1">NA()</definedName>
    <definedName name="Tabel_12_25_1_1">NA()</definedName>
    <definedName name="Tabel_12_25_2">NA()</definedName>
    <definedName name="Tabel_12_25_2_1">NA()</definedName>
    <definedName name="Tabel_12_25_6">#N/A</definedName>
    <definedName name="Tabel_12_26">NA()</definedName>
    <definedName name="Tabel_12_27">NA()</definedName>
    <definedName name="Tabel_12_28">NA()</definedName>
    <definedName name="Tabel_12_3">#REF!</definedName>
    <definedName name="Tabel_12_4">#REF!</definedName>
    <definedName name="Tabel_12_5">#REF!</definedName>
    <definedName name="Tabel_12_6">#REF!</definedName>
    <definedName name="Tabel_12_7">#REF!</definedName>
    <definedName name="Tabel_12_8">NA()</definedName>
    <definedName name="Tabel_12_8_6">#N/A</definedName>
    <definedName name="Tabel_12_9">NA()</definedName>
    <definedName name="Tabel_14">#REF!</definedName>
    <definedName name="Tabel_14_1">NA()</definedName>
    <definedName name="Tabel_14_10">NA()</definedName>
    <definedName name="Tabel_14_11">NA()</definedName>
    <definedName name="Tabel_14_12">NA()</definedName>
    <definedName name="Tabel_14_13">NA()</definedName>
    <definedName name="Tabel_14_14">NA()</definedName>
    <definedName name="Tabel_14_15">NA()</definedName>
    <definedName name="Tabel_14_16">NA()</definedName>
    <definedName name="Tabel_14_17">NA()</definedName>
    <definedName name="Tabel_14_18">NA()</definedName>
    <definedName name="Tabel_14_19">NA()</definedName>
    <definedName name="Tabel_14_2">NA()</definedName>
    <definedName name="Tabel_14_2_1">NA()</definedName>
    <definedName name="Tabel_14_2_1_1">NA()</definedName>
    <definedName name="Tabel_14_2_2">NA()</definedName>
    <definedName name="Tabel_14_20">NA()</definedName>
    <definedName name="Tabel_14_21">NA()</definedName>
    <definedName name="Tabel_14_22">NA()</definedName>
    <definedName name="Tabel_14_23">NA()</definedName>
    <definedName name="Tabel_14_24">NA()</definedName>
    <definedName name="Tabel_14_25">#REF!</definedName>
    <definedName name="Tabel_14_25_1">NA()</definedName>
    <definedName name="Tabel_14_25_1_1">NA()</definedName>
    <definedName name="Tabel_14_25_2">NA()</definedName>
    <definedName name="Tabel_14_25_2_1">NA()</definedName>
    <definedName name="Tabel_14_25_6">#N/A</definedName>
    <definedName name="Tabel_14_26">NA()</definedName>
    <definedName name="Tabel_14_27">NA()</definedName>
    <definedName name="Tabel_14_28">NA()</definedName>
    <definedName name="Tabel_14_3">#REF!</definedName>
    <definedName name="Tabel_14_4">#REF!</definedName>
    <definedName name="Tabel_14_5">#REF!</definedName>
    <definedName name="Tabel_14_6">#REF!</definedName>
    <definedName name="Tabel_14_7">#REF!</definedName>
    <definedName name="Tabel_14_8">NA()</definedName>
    <definedName name="Tabel_14_8_6">#N/A</definedName>
    <definedName name="Tabel_14_9">NA()</definedName>
    <definedName name="TABEL_15">#REF!</definedName>
    <definedName name="TABEL_17">#REF!</definedName>
    <definedName name="TABEL_19">#REF!</definedName>
    <definedName name="Tabel_2">#REF!</definedName>
    <definedName name="Tabel_2_1">NA()</definedName>
    <definedName name="Tabel_2_1_1">NA()</definedName>
    <definedName name="Tabel_2_1_1_1">NA()</definedName>
    <definedName name="Tabel_2_10">NA()</definedName>
    <definedName name="Tabel_2_11">NA()</definedName>
    <definedName name="Tabel_2_12">NA()</definedName>
    <definedName name="Tabel_2_13">NA()</definedName>
    <definedName name="Tabel_2_14">NA()</definedName>
    <definedName name="Tabel_2_15">NA()</definedName>
    <definedName name="Tabel_2_16">NA()</definedName>
    <definedName name="Tabel_2_17">NA()</definedName>
    <definedName name="Tabel_2_18">NA()</definedName>
    <definedName name="Tabel_2_19">NA()</definedName>
    <definedName name="Tabel_2_2">NA()</definedName>
    <definedName name="Tabel_2_2_1">NA()</definedName>
    <definedName name="Tabel_2_2_1_1">NA()</definedName>
    <definedName name="Tabel_2_2_2">NA()</definedName>
    <definedName name="Tabel_2_20">NA()</definedName>
    <definedName name="Tabel_2_21">NA()</definedName>
    <definedName name="Tabel_2_22">NA()</definedName>
    <definedName name="Tabel_2_23">NA()</definedName>
    <definedName name="Tabel_2_24">NA()</definedName>
    <definedName name="Tabel_2_25">#REF!</definedName>
    <definedName name="Tabel_2_25_1">NA()</definedName>
    <definedName name="Tabel_2_25_1_1">NA()</definedName>
    <definedName name="Tabel_2_25_2">NA()</definedName>
    <definedName name="Tabel_2_25_2_1">NA()</definedName>
    <definedName name="Tabel_2_25_6">#N/A</definedName>
    <definedName name="Tabel_2_26">NA()</definedName>
    <definedName name="Tabel_2_27">NA()</definedName>
    <definedName name="Tabel_2_28">NA()</definedName>
    <definedName name="Tabel_2_3">#REF!</definedName>
    <definedName name="Tabel_2_4">#REF!</definedName>
    <definedName name="Tabel_2_5">#REF!</definedName>
    <definedName name="Tabel_2_6">#REF!</definedName>
    <definedName name="Tabel_2_7">#REF!</definedName>
    <definedName name="Tabel_2_8">NA()</definedName>
    <definedName name="Tabel_2_8_6">#N/A</definedName>
    <definedName name="Tabel_2_9">NA()</definedName>
    <definedName name="TABEL_22">#REF!</definedName>
    <definedName name="TABEL_26">#REF!</definedName>
    <definedName name="Tabel_3">#REF!</definedName>
    <definedName name="Tabel_3_1">NA()</definedName>
    <definedName name="Tabel_3_10">NA()</definedName>
    <definedName name="Tabel_3_11">NA()</definedName>
    <definedName name="Tabel_3_12">NA()</definedName>
    <definedName name="Tabel_3_13">NA()</definedName>
    <definedName name="Tabel_3_14">NA()</definedName>
    <definedName name="Tabel_3_15">NA()</definedName>
    <definedName name="Tabel_3_16">NA()</definedName>
    <definedName name="Tabel_3_17">NA()</definedName>
    <definedName name="Tabel_3_18">NA()</definedName>
    <definedName name="Tabel_3_19">NA()</definedName>
    <definedName name="Tabel_3_2">NA()</definedName>
    <definedName name="Tabel_3_2_1">NA()</definedName>
    <definedName name="Tabel_3_2_1_1">NA()</definedName>
    <definedName name="Tabel_3_2_2">NA()</definedName>
    <definedName name="Tabel_3_20">NA()</definedName>
    <definedName name="Tabel_3_21">NA()</definedName>
    <definedName name="Tabel_3_22">NA()</definedName>
    <definedName name="Tabel_3_23">NA()</definedName>
    <definedName name="Tabel_3_24">NA()</definedName>
    <definedName name="Tabel_3_25">#REF!</definedName>
    <definedName name="Tabel_3_25_1">NA()</definedName>
    <definedName name="Tabel_3_25_1_1">NA()</definedName>
    <definedName name="Tabel_3_25_2">NA()</definedName>
    <definedName name="Tabel_3_25_2_1">NA()</definedName>
    <definedName name="Tabel_3_25_6">#N/A</definedName>
    <definedName name="Tabel_3_26">NA()</definedName>
    <definedName name="Tabel_3_27">NA()</definedName>
    <definedName name="Tabel_3_28">NA()</definedName>
    <definedName name="Tabel_3_3">#REF!</definedName>
    <definedName name="Tabel_3_4">#REF!</definedName>
    <definedName name="Tabel_3_5">#REF!</definedName>
    <definedName name="Tabel_3_6">#REF!</definedName>
    <definedName name="Tabel_3_7">#REF!</definedName>
    <definedName name="Tabel_3_8">NA()</definedName>
    <definedName name="Tabel_3_8_6">#N/A</definedName>
    <definedName name="Tabel_3_9">NA()</definedName>
    <definedName name="Tabel_4">#REF!</definedName>
    <definedName name="Tabel_4_1">NA()</definedName>
    <definedName name="Tabel_4_10">NA()</definedName>
    <definedName name="Tabel_4_11">NA()</definedName>
    <definedName name="Tabel_4_12">NA()</definedName>
    <definedName name="Tabel_4_13">NA()</definedName>
    <definedName name="Tabel_4_14">NA()</definedName>
    <definedName name="Tabel_4_15">NA()</definedName>
    <definedName name="Tabel_4_16">NA()</definedName>
    <definedName name="Tabel_4_17">NA()</definedName>
    <definedName name="Tabel_4_18">NA()</definedName>
    <definedName name="Tabel_4_19">NA()</definedName>
    <definedName name="Tabel_4_2">NA()</definedName>
    <definedName name="Tabel_4_2_1">NA()</definedName>
    <definedName name="Tabel_4_2_1_1">NA()</definedName>
    <definedName name="Tabel_4_2_2">NA()</definedName>
    <definedName name="Tabel_4_20">NA()</definedName>
    <definedName name="Tabel_4_21">NA()</definedName>
    <definedName name="Tabel_4_22">NA()</definedName>
    <definedName name="Tabel_4_23">NA()</definedName>
    <definedName name="Tabel_4_24">NA()</definedName>
    <definedName name="Tabel_4_25">#REF!</definedName>
    <definedName name="Tabel_4_25_1">NA()</definedName>
    <definedName name="Tabel_4_25_1_1">NA()</definedName>
    <definedName name="Tabel_4_25_2">NA()</definedName>
    <definedName name="Tabel_4_25_2_1">NA()</definedName>
    <definedName name="Tabel_4_25_6">#N/A</definedName>
    <definedName name="Tabel_4_26">NA()</definedName>
    <definedName name="Tabel_4_27">NA()</definedName>
    <definedName name="Tabel_4_28">NA()</definedName>
    <definedName name="Tabel_4_3">#REF!</definedName>
    <definedName name="Tabel_4_4">#REF!</definedName>
    <definedName name="Tabel_4_5">#REF!</definedName>
    <definedName name="Tabel_4_6">#REF!</definedName>
    <definedName name="Tabel_4_7">#REF!</definedName>
    <definedName name="Tabel_4_8">NA()</definedName>
    <definedName name="Tabel_4_8_6">#N/A</definedName>
    <definedName name="Tabel_4_9">NA()</definedName>
    <definedName name="TABEL_5">#REF!</definedName>
    <definedName name="Tabel_6">#REF!</definedName>
    <definedName name="Tabel_6_1">NA()</definedName>
    <definedName name="Tabel_6_10">NA()</definedName>
    <definedName name="Tabel_6_11">NA()</definedName>
    <definedName name="Tabel_6_12">#REF!</definedName>
    <definedName name="Tabel_6_12_1">NA()</definedName>
    <definedName name="Tabel_6_12_1_1">NA()</definedName>
    <definedName name="Tabel_6_12_12">#REF!</definedName>
    <definedName name="Tabel_6_12_12_5">#REF!</definedName>
    <definedName name="Tabel_6_12_2">NA()</definedName>
    <definedName name="Tabel_6_12_2_1">NA()</definedName>
    <definedName name="Tabel_6_12_3">#REF!</definedName>
    <definedName name="Tabel_6_12_4">#REF!</definedName>
    <definedName name="Tabel_6_12_5">#REF!</definedName>
    <definedName name="Tabel_6_12_6">#N/A</definedName>
    <definedName name="Tabel_6_13">NA()</definedName>
    <definedName name="Tabel_6_14">NA()</definedName>
    <definedName name="Tabel_6_15">NA()</definedName>
    <definedName name="Tabel_6_16">NA()</definedName>
    <definedName name="Tabel_6_17">NA()</definedName>
    <definedName name="Tabel_6_18">NA()</definedName>
    <definedName name="Tabel_6_19">NA()</definedName>
    <definedName name="Tabel_6_2">NA()</definedName>
    <definedName name="Tabel_6_2_1">NA()</definedName>
    <definedName name="Tabel_6_2_1_1">NA()</definedName>
    <definedName name="Tabel_6_2_2">NA()</definedName>
    <definedName name="Tabel_6_20">NA()</definedName>
    <definedName name="Tabel_6_21">#REF!</definedName>
    <definedName name="Tabel_6_21_1">NA()</definedName>
    <definedName name="Tabel_6_21_1_1">NA()</definedName>
    <definedName name="Tabel_6_21_12">#REF!</definedName>
    <definedName name="Tabel_6_21_12_5">#REF!</definedName>
    <definedName name="Tabel_6_21_2">NA()</definedName>
    <definedName name="Tabel_6_21_2_1">NA()</definedName>
    <definedName name="Tabel_6_21_3">#REF!</definedName>
    <definedName name="Tabel_6_21_4">#REF!</definedName>
    <definedName name="Tabel_6_21_5">#REF!</definedName>
    <definedName name="Tabel_6_21_6">#N/A</definedName>
    <definedName name="Tabel_6_22">#REF!</definedName>
    <definedName name="Tabel_6_22_1">NA()</definedName>
    <definedName name="Tabel_6_22_1_1">NA()</definedName>
    <definedName name="Tabel_6_22_12">#REF!</definedName>
    <definedName name="Tabel_6_22_12_5">#REF!</definedName>
    <definedName name="Tabel_6_22_2">NA()</definedName>
    <definedName name="Tabel_6_22_2_1">NA()</definedName>
    <definedName name="Tabel_6_22_3">#REF!</definedName>
    <definedName name="Tabel_6_22_4">#REF!</definedName>
    <definedName name="Tabel_6_22_5">#REF!</definedName>
    <definedName name="Tabel_6_22_6">#N/A</definedName>
    <definedName name="Tabel_6_23">NA()</definedName>
    <definedName name="Tabel_6_24">NA()</definedName>
    <definedName name="Tabel_6_25">#REF!</definedName>
    <definedName name="Tabel_6_25_1">NA()</definedName>
    <definedName name="Tabel_6_25_1_1">NA()</definedName>
    <definedName name="Tabel_6_25_2">NA()</definedName>
    <definedName name="Tabel_6_25_2_1">NA()</definedName>
    <definedName name="Tabel_6_25_6">#N/A</definedName>
    <definedName name="Tabel_6_26">NA()</definedName>
    <definedName name="Tabel_6_27">NA()</definedName>
    <definedName name="Tabel_6_28">NA()</definedName>
    <definedName name="Tabel_6_3">#REF!</definedName>
    <definedName name="Tabel_6_4">#REF!</definedName>
    <definedName name="Tabel_6_4_1">NA()</definedName>
    <definedName name="Tabel_6_4_12">#REF!</definedName>
    <definedName name="Tabel_6_4_12_5">#REF!</definedName>
    <definedName name="Tabel_6_4_2">NA()</definedName>
    <definedName name="Tabel_6_4_2_1">NA()</definedName>
    <definedName name="Tabel_6_4_3">#REF!</definedName>
    <definedName name="Tabel_6_4_4">#REF!</definedName>
    <definedName name="Tabel_6_4_5">#REF!</definedName>
    <definedName name="Tabel_6_4_6">#N/A</definedName>
    <definedName name="Tabel_6_5">#REF!</definedName>
    <definedName name="tabel_6_6">NA()</definedName>
    <definedName name="Tabel_6_7">#REF!</definedName>
    <definedName name="Tabel_6_8">NA()</definedName>
    <definedName name="Tabel_6_8_6">#N/A</definedName>
    <definedName name="Tabel_6_9">NA()</definedName>
    <definedName name="Tabel_7">#REF!</definedName>
    <definedName name="Tabel_7_1">NA()</definedName>
    <definedName name="Tabel_7_1_1">NA()</definedName>
    <definedName name="Tabel_7_10">NA()</definedName>
    <definedName name="Tabel_7_11">NA()</definedName>
    <definedName name="Tabel_7_12">#REF!</definedName>
    <definedName name="Tabel_7_12_1">NA()</definedName>
    <definedName name="Tabel_7_12_1_1">NA()</definedName>
    <definedName name="Tabel_7_12_12">#REF!</definedName>
    <definedName name="Tabel_7_12_12_5">#REF!</definedName>
    <definedName name="Tabel_7_12_2">NA()</definedName>
    <definedName name="Tabel_7_12_2_1">NA()</definedName>
    <definedName name="Tabel_7_12_3">#REF!</definedName>
    <definedName name="Tabel_7_12_4">#REF!</definedName>
    <definedName name="Tabel_7_12_5">#REF!</definedName>
    <definedName name="Tabel_7_12_6">#N/A</definedName>
    <definedName name="Tabel_7_13">NA()</definedName>
    <definedName name="Tabel_7_14">NA()</definedName>
    <definedName name="Tabel_7_15">NA()</definedName>
    <definedName name="Tabel_7_16">NA()</definedName>
    <definedName name="Tabel_7_17">NA()</definedName>
    <definedName name="Tabel_7_18">NA()</definedName>
    <definedName name="Tabel_7_19">NA()</definedName>
    <definedName name="Tabel_7_2">NA()</definedName>
    <definedName name="Tabel_7_2_1">NA()</definedName>
    <definedName name="Tabel_7_2_1_1">NA()</definedName>
    <definedName name="Tabel_7_2_2">NA()</definedName>
    <definedName name="Tabel_7_20">NA()</definedName>
    <definedName name="Tabel_7_21">#REF!</definedName>
    <definedName name="Tabel_7_21_1">NA()</definedName>
    <definedName name="Tabel_7_21_1_1">NA()</definedName>
    <definedName name="Tabel_7_21_12">#REF!</definedName>
    <definedName name="Tabel_7_21_12_5">#REF!</definedName>
    <definedName name="Tabel_7_21_2">NA()</definedName>
    <definedName name="Tabel_7_21_2_1">NA()</definedName>
    <definedName name="Tabel_7_21_3">#REF!</definedName>
    <definedName name="Tabel_7_21_4">#REF!</definedName>
    <definedName name="Tabel_7_21_5">#REF!</definedName>
    <definedName name="Tabel_7_21_6">#N/A</definedName>
    <definedName name="Tabel_7_22">#REF!</definedName>
    <definedName name="Tabel_7_22_1">NA()</definedName>
    <definedName name="Tabel_7_22_1_1">NA()</definedName>
    <definedName name="Tabel_7_22_12">#REF!</definedName>
    <definedName name="Tabel_7_22_12_5">#REF!</definedName>
    <definedName name="Tabel_7_22_2">NA()</definedName>
    <definedName name="Tabel_7_22_2_1">NA()</definedName>
    <definedName name="Tabel_7_22_3">#REF!</definedName>
    <definedName name="Tabel_7_22_4">#REF!</definedName>
    <definedName name="Tabel_7_22_5">#REF!</definedName>
    <definedName name="Tabel_7_22_6">#N/A</definedName>
    <definedName name="Tabel_7_23">NA()</definedName>
    <definedName name="Tabel_7_24">NA()</definedName>
    <definedName name="Tabel_7_25">#REF!</definedName>
    <definedName name="Tabel_7_25_1">NA()</definedName>
    <definedName name="Tabel_7_25_1_1">NA()</definedName>
    <definedName name="Tabel_7_25_2">NA()</definedName>
    <definedName name="Tabel_7_25_2_1">NA()</definedName>
    <definedName name="Tabel_7_25_6">#N/A</definedName>
    <definedName name="Tabel_7_26">NA()</definedName>
    <definedName name="Tabel_7_27">NA()</definedName>
    <definedName name="Tabel_7_28">NA()</definedName>
    <definedName name="Tabel_7_3">#REF!</definedName>
    <definedName name="Tabel_7_4">#REF!</definedName>
    <definedName name="Tabel_7_4_1">NA()</definedName>
    <definedName name="Tabel_7_4_12">#REF!</definedName>
    <definedName name="Tabel_7_4_12_5">#REF!</definedName>
    <definedName name="Tabel_7_4_2">NA()</definedName>
    <definedName name="Tabel_7_4_2_1">NA()</definedName>
    <definedName name="Tabel_7_4_3">#REF!</definedName>
    <definedName name="Tabel_7_4_4">#REF!</definedName>
    <definedName name="Tabel_7_4_5">#REF!</definedName>
    <definedName name="Tabel_7_4_6">#N/A</definedName>
    <definedName name="Tabel_7_5">#REF!</definedName>
    <definedName name="tabel_7_6">NA()</definedName>
    <definedName name="Tabel_7_7">#REF!</definedName>
    <definedName name="Tabel_7_8">NA()</definedName>
    <definedName name="Tabel_7_8_6">#N/A</definedName>
    <definedName name="Tabel_7_9">NA()</definedName>
    <definedName name="tabel_8">NA()</definedName>
    <definedName name="tabel_8_11">"$#REF!.$B$4:$C$771"</definedName>
    <definedName name="TABEL_8_6">#N/A</definedName>
    <definedName name="tabel_8_7">"$#REF!.$B$4:$C$771"</definedName>
    <definedName name="Tabel_9">#REF!</definedName>
    <definedName name="Tabel_9_1">NA()</definedName>
    <definedName name="Tabel_9_10">NA()</definedName>
    <definedName name="Tabel_9_11">NA()</definedName>
    <definedName name="Tabel_9_12">NA()</definedName>
    <definedName name="Tabel_9_13">NA()</definedName>
    <definedName name="Tabel_9_14">NA()</definedName>
    <definedName name="Tabel_9_15">NA()</definedName>
    <definedName name="Tabel_9_16">NA()</definedName>
    <definedName name="Tabel_9_17">NA()</definedName>
    <definedName name="Tabel_9_18">NA()</definedName>
    <definedName name="Tabel_9_19">NA()</definedName>
    <definedName name="Tabel_9_2">NA()</definedName>
    <definedName name="Tabel_9_2_1">NA()</definedName>
    <definedName name="Tabel_9_2_1_1">NA()</definedName>
    <definedName name="Tabel_9_2_2">NA()</definedName>
    <definedName name="Tabel_9_20">NA()</definedName>
    <definedName name="Tabel_9_21">NA()</definedName>
    <definedName name="Tabel_9_22">NA()</definedName>
    <definedName name="Tabel_9_23">NA()</definedName>
    <definedName name="Tabel_9_24">NA()</definedName>
    <definedName name="Tabel_9_25">#REF!</definedName>
    <definedName name="Tabel_9_25_1">NA()</definedName>
    <definedName name="Tabel_9_25_1_1">NA()</definedName>
    <definedName name="Tabel_9_25_2">NA()</definedName>
    <definedName name="Tabel_9_25_2_1">NA()</definedName>
    <definedName name="Tabel_9_25_6">#N/A</definedName>
    <definedName name="Tabel_9_26">NA()</definedName>
    <definedName name="Tabel_9_27">NA()</definedName>
    <definedName name="Tabel_9_28">NA()</definedName>
    <definedName name="Tabel_9_3">#REF!</definedName>
    <definedName name="Tabel_9_4">#REF!</definedName>
    <definedName name="Tabel_9_5">#REF!</definedName>
    <definedName name="Tabel_9_6">#REF!</definedName>
    <definedName name="Tabel_9_7">#REF!</definedName>
    <definedName name="Tabel_9_8">NA()</definedName>
    <definedName name="Tabel_9_8_6">#N/A</definedName>
    <definedName name="Tabel_9_9">NA()</definedName>
    <definedName name="tabel1">#REF!</definedName>
    <definedName name="tabel1_1">NA()</definedName>
    <definedName name="tabel1_10">NA()</definedName>
    <definedName name="tabel1_11">NA()</definedName>
    <definedName name="tabel1_12">NA()</definedName>
    <definedName name="tabel1_13">NA()</definedName>
    <definedName name="tabel1_14">NA()</definedName>
    <definedName name="tabel1_15">NA()</definedName>
    <definedName name="tabel1_16">NA()</definedName>
    <definedName name="tabel1_17">NA()</definedName>
    <definedName name="tabel1_18">NA()</definedName>
    <definedName name="tabel1_19">NA()</definedName>
    <definedName name="tabel1_2">NA()</definedName>
    <definedName name="tabel1_2_1">NA()</definedName>
    <definedName name="tabel1_2_1_1">NA()</definedName>
    <definedName name="tabel1_2_2">NA()</definedName>
    <definedName name="tabel1_20">NA()</definedName>
    <definedName name="tabel1_21">NA()</definedName>
    <definedName name="tabel1_22">NA()</definedName>
    <definedName name="tabel1_23">NA()</definedName>
    <definedName name="tabel1_24">NA()</definedName>
    <definedName name="tabel1_25">#REF!</definedName>
    <definedName name="tabel1_25_1">NA()</definedName>
    <definedName name="tabel1_25_1_1">NA()</definedName>
    <definedName name="tabel1_25_2">NA()</definedName>
    <definedName name="tabel1_25_2_1">NA()</definedName>
    <definedName name="tabel1_25_6">#N/A</definedName>
    <definedName name="tabel1_26">NA()</definedName>
    <definedName name="tabel1_27">NA()</definedName>
    <definedName name="tabel1_28">NA()</definedName>
    <definedName name="tabel1_3">#REF!</definedName>
    <definedName name="tabel1_4">#REF!</definedName>
    <definedName name="tabel1_5">#REF!</definedName>
    <definedName name="tabel1_6">#REF!</definedName>
    <definedName name="tabel1_7">#REF!</definedName>
    <definedName name="tabel1_8">NA()</definedName>
    <definedName name="tabel1_8_6">#N/A</definedName>
    <definedName name="tabel1_9">NA()</definedName>
    <definedName name="TABEL2">#REF!</definedName>
    <definedName name="TABEL6">#REF!</definedName>
    <definedName name="TabelKota">#REF!</definedName>
    <definedName name="Tabelkotabaru">#REF!</definedName>
    <definedName name="TabelROA">#REF!</definedName>
    <definedName name="TabelROABARU">#REF!</definedName>
    <definedName name="Table">#REF!</definedName>
    <definedName name="TABLE_2">#REF!</definedName>
    <definedName name="TABLE1">#REF!</definedName>
    <definedName name="TABLE2">#REF!</definedName>
    <definedName name="TableName">"Dummy"</definedName>
    <definedName name="TAG">#REF!</definedName>
    <definedName name="TAG_1">NA()</definedName>
    <definedName name="TAG_10">NA()</definedName>
    <definedName name="TAG_11">NA()</definedName>
    <definedName name="TAG_12">NA()</definedName>
    <definedName name="TAG_13">NA()</definedName>
    <definedName name="TAG_14">NA()</definedName>
    <definedName name="TAG_15">NA()</definedName>
    <definedName name="TAG_16">NA()</definedName>
    <definedName name="TAG_17">NA()</definedName>
    <definedName name="TAG_18">NA()</definedName>
    <definedName name="TAG_19">NA()</definedName>
    <definedName name="TAG_2">NA()</definedName>
    <definedName name="TAG_2_1">NA()</definedName>
    <definedName name="TAG_20">NA()</definedName>
    <definedName name="TAG_21">NA()</definedName>
    <definedName name="TAG_22">NA()</definedName>
    <definedName name="TAG_23">NA()</definedName>
    <definedName name="TAG_24">NA()</definedName>
    <definedName name="TAG_25">NA()</definedName>
    <definedName name="TAG_26">NA()</definedName>
    <definedName name="TAG_27">NA()</definedName>
    <definedName name="TAG_28">NA()</definedName>
    <definedName name="TAG_3">#REF!</definedName>
    <definedName name="TAG_4">#REF!</definedName>
    <definedName name="TAG_5">#REF!</definedName>
    <definedName name="TAG_6">#REF!</definedName>
    <definedName name="TAG_7">NA()</definedName>
    <definedName name="TAG_8">NA()</definedName>
    <definedName name="TAG_8_6">#N/A</definedName>
    <definedName name="TAG_9">NA()</definedName>
    <definedName name="TAHUN">#REF!</definedName>
    <definedName name="TAHUN_1">NA()</definedName>
    <definedName name="TAHUN_2">NA()</definedName>
    <definedName name="taiwan">#REF!</definedName>
    <definedName name="Taman_Connaught">"#N/A"</definedName>
    <definedName name="Taman_Dagang">"#N/A"</definedName>
    <definedName name="tan">#REF!</definedName>
    <definedName name="Tanah">#REF!</definedName>
    <definedName name="Tanah_">#REF!</definedName>
    <definedName name="tanaha">#REF!</definedName>
    <definedName name="tanahb">#REF!</definedName>
    <definedName name="Tanggal">#REF!</definedName>
    <definedName name="TARGET2005">#REF!</definedName>
    <definedName name="TARGET2005_10">#REF!</definedName>
    <definedName name="TARGI">#REF!</definedName>
    <definedName name="Tasks">#REF!</definedName>
    <definedName name="TATK">#REF!</definedName>
    <definedName name="TATK_GDG_D">#REF!</definedName>
    <definedName name="TATK_OFFICE">#REF!</definedName>
    <definedName name="TATK_SPAREPART">#REF!</definedName>
    <definedName name="taux">#REF!</definedName>
    <definedName name="TAX">#REF!</definedName>
    <definedName name="TAX_3">"$#REF!.#REF!#REF!"</definedName>
    <definedName name="taxableincome">"$#REF!.#REF!#REF!"</definedName>
    <definedName name="taxableincome_3">"$#REF!.#REF!#REF!"</definedName>
    <definedName name="taxdue">"$#REF!.#REF!#REF!"</definedName>
    <definedName name="taxdue_3">"$#REF!.#REF!#REF!"</definedName>
    <definedName name="TaxDueMinusTaxCredits">"'file:///T:/SHARED/TAX/SUKENDAR/CITR/SPT-1770-BLANK.xls'#$FE_1770_P1.$AL$89"</definedName>
    <definedName name="taxdueorpaidabroad">"'file:///C:/Documents%20and%20Settings/PC_KOBSBY_003/Local%20Settings/Temporary%20Internet%20Files/Content.IE5/WZ67UD2L/DATA/BSC%202011/SHARED/Clients/I-L/KEBD/Quarter%202002/Q4-2002-c.xls'#$GeneralInfo.$T$84"</definedName>
    <definedName name="taxdueorpaidabroad_3">"'file:///C:/Documents%20and%20Settings/PC_KOBSBY_003/Local%20Settings/Temporary%20Internet%20Files/Content.IE5/WZ67UD2L/DATA/BSC%202011/SHARED/Clients/I-L/KEBD/Quarter%202002/Q4-2002-c.xls'#$GeneralInfo.$T$84"</definedName>
    <definedName name="taxlosstotal">"'file:///C:/Documents%20and%20Settings/PC_KOBSBY_003/Local%20Settings/Temporary%20Internet%20Files/Content.IE5/WZ67UD2L/DATA/BSC%202011/SHARED/Clients/I-L/KEBD/Quarter%202002/Q4-2002-c.xls'#$GeneralInfo.$T$73"</definedName>
    <definedName name="taxlosstotal_3">"'file:///C:/Documents%20and%20Settings/PC_KOBSBY_003/Local%20Settings/Temporary%20Internet%20Files/Content.IE5/WZ67UD2L/DATA/BSC%202011/SHARED/Clients/I-L/KEBD/Quarter%202002/Q4-2002-c.xls'#$GeneralInfo.$T$73"</definedName>
    <definedName name="taxrate">#REF!</definedName>
    <definedName name="TaxTV">10%</definedName>
    <definedName name="TaxXL">5%</definedName>
    <definedName name="TB_WBS1">#REF!</definedName>
    <definedName name="TB_WBS1___0">#REF!</definedName>
    <definedName name="TB_WBS2">#REF!</definedName>
    <definedName name="TB_WBS2___0">#REF!</definedName>
    <definedName name="TB000c117b_df97_413e_becc_dab6e650e88c" hidden="1">#REF!</definedName>
    <definedName name="TB001cbd44_755a_4cf0_a301_e098815cf38b" hidden="1">#REF!</definedName>
    <definedName name="TB004aa21f_0316_4735_baee_31d6391ff5d4" hidden="1">#REF!</definedName>
    <definedName name="TB009f9f42_4095_41e9_9b3e_f0c3731b01b9" hidden="1">#REF!</definedName>
    <definedName name="TB00ae0a33_c6d7_4835_8aa6_4c35179e1f76" hidden="1">#REF!</definedName>
    <definedName name="TB0120e6a6_20dd_43b6_a249_6e96ce0d6b1d" hidden="1">#REF!</definedName>
    <definedName name="TB0121d6e1_2fde_46b2_9f20_b7e632f6d3ce" hidden="1">#REF!</definedName>
    <definedName name="TB0148e46f_8f62_4da6_b782_9e86094b4ead" hidden="1">#REF!</definedName>
    <definedName name="TB017af806_66ec_4c0b_a7fa_7506a6007117" hidden="1">#REF!</definedName>
    <definedName name="TB0195a126_54df_48d2_bdfb_78cc21898ac2" hidden="1">#REF!</definedName>
    <definedName name="TB01b5666b_e60b_48d7_98b6_122334e07fdf" hidden="1">#REF!</definedName>
    <definedName name="TB01ccbaf9_52e8_45fc_bd98_d0f528b4bf80" hidden="1">#REF!</definedName>
    <definedName name="TB01df658f_4b82_4919_806a_124f68339708" hidden="1">#REF!</definedName>
    <definedName name="TB020b0628_9fe6_4c98_af44_9eecfe2ea1f3" hidden="1">#REF!</definedName>
    <definedName name="TB020e6883_a475_41df_a223_bab8cf4c262a" hidden="1">#REF!</definedName>
    <definedName name="TB02382427_2692_4177_8e53_9c6d8c6b7927" hidden="1">#REF!</definedName>
    <definedName name="TB0261e930_56ee_44c0_9d58_c02f04695811" hidden="1">#REF!</definedName>
    <definedName name="TB026c92a6_85e2_4130_a716_94fde4551f98" hidden="1">#REF!</definedName>
    <definedName name="TB0270181f_c771_40d1_96e2_02447eaa4c79" hidden="1">#REF!</definedName>
    <definedName name="TB027424a0_89f3_4b42_bd12_0ce072b99ac5" hidden="1">#REF!</definedName>
    <definedName name="TB027f490c_d7b1_4630_a1dc_2eb0796133c2" hidden="1">#REF!</definedName>
    <definedName name="TB02d79008_0697_4144_a63c_5c79351987ec" hidden="1">#REF!</definedName>
    <definedName name="TB038d7769_7ec1_4b0f_9d39_46451fb654ef" hidden="1">#REF!</definedName>
    <definedName name="TB03a44fb1_b0e8_484d_a32b_a501fc3dd615" hidden="1">#REF!</definedName>
    <definedName name="TB03ec9373_ed5b_4559_af75_bfcf7ef387e7" hidden="1">#REF!</definedName>
    <definedName name="TB045b2350_43f6_4265_8ad8_cddd81cfec99" hidden="1">#REF!</definedName>
    <definedName name="TB04bc20ab_39c7_444f_ba2b_304ca61f9153" hidden="1">#REF!</definedName>
    <definedName name="TB04ec4491_4167_4778_9538_3583e9ddb5b0" hidden="1">#REF!</definedName>
    <definedName name="TB04ede742_df24_42cd_8004_a20d887bb1be" hidden="1">#REF!</definedName>
    <definedName name="TB04f2257b_b2cd_467e_bd39_97ea8e858237" hidden="1">#REF!</definedName>
    <definedName name="TB05639ecf_5b0d_46a5_bc41_68bac056fbcb" hidden="1">#REF!</definedName>
    <definedName name="TB05a3b7bb_b466_4fd0_b86d_b7e2d928d97a" hidden="1">#REF!</definedName>
    <definedName name="TB05ea0e28_1faf_413e_aa86_b3e4bbf707bf" hidden="1">#REF!</definedName>
    <definedName name="TB06140fbc_bfc2_4ab3_9526_681dc77c28d3" hidden="1">#REF!</definedName>
    <definedName name="TB063b3d40_61da_4850_8741_e46b02d157ee" hidden="1">#REF!</definedName>
    <definedName name="TB06738994_5e01_41d1_8b11_16b536dca483" hidden="1">#REF!</definedName>
    <definedName name="TB06923e1c_4ef8_477d_a0f8_48ac3bbe35a4" hidden="1">#REF!</definedName>
    <definedName name="TB06955687_9339_4e8c_9b57_da3e240a95cd" hidden="1">#REF!</definedName>
    <definedName name="TB06bf6654_528c_4611_9842_f204992ea2ac" hidden="1">#REF!</definedName>
    <definedName name="TB06dbfc68_2630_4b02_b5a3_375250196905" hidden="1">#REF!</definedName>
    <definedName name="TB06f05be9_10e9_42e6_be6f_96b4ad4e9764" hidden="1">#REF!</definedName>
    <definedName name="TB07378bc3_841d_4037_9263_956f487fa4af" hidden="1">#REF!</definedName>
    <definedName name="TB073af401_043d_4ed4_821d_c78fb309d037" hidden="1">#REF!</definedName>
    <definedName name="TB0741683a_cd1e_4e85_be44_e7a0cf3c638f" hidden="1">#REF!</definedName>
    <definedName name="TB0747c004_66a1_4fe4_9f94_557007125dea" hidden="1">#REF!</definedName>
    <definedName name="TB075205e4_b590_47ce_894a_851b0557fcb2" hidden="1">#REF!</definedName>
    <definedName name="TB077a222d_cebb_4780_aa51_9eb06ffa4084" hidden="1">#REF!</definedName>
    <definedName name="TB077e9bf7_d692_4f59_89a3_f43e26a3edb6" hidden="1">#REF!</definedName>
    <definedName name="TB07adee9e_df79_4050_b356_73aa3ea3f1c5" hidden="1">#REF!</definedName>
    <definedName name="TB07baaa3f_afa0_4d8c_acfe_68fe9fe67522" hidden="1">#REF!</definedName>
    <definedName name="TB07c35054_1ac6_4a5a_8ab1_468cdf32b526" hidden="1">#REF!</definedName>
    <definedName name="TB07d102d7_2f73_4279_a467_16be9e3ccd65" hidden="1">#REF!</definedName>
    <definedName name="TB07ef3053_789c_4c07_a374_3a450e3e522c" hidden="1">#REF!</definedName>
    <definedName name="TB07ff0388_9aa4_4c81_8643_063e9342951c" hidden="1">#REF!</definedName>
    <definedName name="TB08082678_c8f3_4676_9cce_f7df7032f734" hidden="1">#REF!</definedName>
    <definedName name="TB08101522_13bb_45fe_9bab_7496bd3e658e" hidden="1">#REF!</definedName>
    <definedName name="TB08587ac4_a75e_42af_9a40_ad2c009f680c" hidden="1">#REF!</definedName>
    <definedName name="TB08a95335_1dbe_4cba_ae7d_7dd26a062b18" hidden="1">#REF!</definedName>
    <definedName name="TB08f491b3_5366_41e3_927d_f0b4d30f5940" hidden="1">#REF!</definedName>
    <definedName name="TB0900d940_6158_4dea_898a_3894e70b9f2d" hidden="1">#REF!</definedName>
    <definedName name="TB0927d3b1_1b95_4277_8f81_c5fccf99096c" hidden="1">#REF!</definedName>
    <definedName name="TB09339f4b_2f89_4c4c_9084_76eef207f13b" hidden="1">#REF!</definedName>
    <definedName name="TB0933e678_50f4_4a9e_b64e_569687bcfdea" hidden="1">#REF!</definedName>
    <definedName name="TB09550a77_5109_481f_8604_243476388afc" hidden="1">#REF!</definedName>
    <definedName name="TB098f1053_1a0d_4dcd_a5a1_f0f3463f3f5c" hidden="1">#REF!</definedName>
    <definedName name="TB09ba63e8_45bc_422c_aeb3_521c609df9f1" hidden="1">#REF!</definedName>
    <definedName name="TB0a32335f_9fbb_455c_ae71_850083130638" hidden="1">#REF!</definedName>
    <definedName name="TB0ab52def_7aca_4424_be2c_859885e453f6" hidden="1">#REF!</definedName>
    <definedName name="TB0ad16cd0_ddbe_4127_883e_61d617519be4" hidden="1">#REF!</definedName>
    <definedName name="TB0ae6c287_8da9_4378_9e52_78eed9d68523" hidden="1">#REF!</definedName>
    <definedName name="TB0aeca8c0_526d_4bf5_8007_bd47965249c1" hidden="1">#REF!</definedName>
    <definedName name="TB0afd45d3_6c21_4b97_a488_40701bb4f3a1" hidden="1">#REF!</definedName>
    <definedName name="TB0b119404_5b9a_4b73_9a0a_464cd94355c3" hidden="1">#REF!</definedName>
    <definedName name="TB0b2ca35d_bc34_4f54_b6aa_ecb3ee31e2d8" hidden="1">#REF!</definedName>
    <definedName name="TB0b785780_11ed_4da2_adc2_d1be6794453f" hidden="1">#REF!</definedName>
    <definedName name="TB0ba0c4e3_2c64_4ce2_be6c_19dc30735060" hidden="1">#REF!</definedName>
    <definedName name="TB0baef717_8509_485f_8cc1_d11841d982cc" hidden="1">#REF!</definedName>
    <definedName name="TB0bbcc672_5c71_43fe_b4be_dd46f9ccebe9" hidden="1">#REF!</definedName>
    <definedName name="TB0bf4cef9_152e_4011_b63e_1c1221d377b6" hidden="1">#REF!</definedName>
    <definedName name="TB0c1f3bfe_84ec_4161_bc2f_53c03bfa4880" hidden="1">#REF!</definedName>
    <definedName name="TB0c2d03c3_b049_4218_bc0d_be99fd425f84" hidden="1">#REF!</definedName>
    <definedName name="TB0c328610_c6a9_4f70_a526_2b6711fa883e" hidden="1">#REF!</definedName>
    <definedName name="TB0c4e4d6d_7718_4cda_b73a_98f295562858" hidden="1">#REF!</definedName>
    <definedName name="TB0c8e3884_5c64_490a_aa75_6a769b00b459" hidden="1">#REF!</definedName>
    <definedName name="TB0ca2e0e9_f637_4d4e_97d5_1a9f082960e8" hidden="1">#REF!</definedName>
    <definedName name="TB0cab163c_580a_472f_b33a_95e80938efd1" hidden="1">#REF!</definedName>
    <definedName name="TB0cb11b25_1759_4e53_a789_4f2c4550eea8" hidden="1">#REF!</definedName>
    <definedName name="TB0cb4f61a_111c_4efa_bda6_ef9c2b358355" hidden="1">#REF!</definedName>
    <definedName name="TB0cbf2509_749e_4b7a_97ce_18bafa91eebd" hidden="1">#REF!</definedName>
    <definedName name="TB0ce5e3bc_1f3b_494b_a567_db0ab3bc7ae9" hidden="1">#REF!</definedName>
    <definedName name="TB0cfd33cd_1e32_4016_9a46_049d100d1ad7" hidden="1">#REF!</definedName>
    <definedName name="TB0d4eceda_954e_4f7d_8ac1_9276f94a4739" hidden="1">#REF!</definedName>
    <definedName name="TB0d6f04a3_04d2_45f5_b68f_1516ba388268" hidden="1">#REF!</definedName>
    <definedName name="TB0d9c71a6_7897_4b84_9b1e_fbeb54c0e544" hidden="1">#REF!</definedName>
    <definedName name="TB0ddadd8b_0345_4c48_b376_407e419f5db1" hidden="1">#REF!</definedName>
    <definedName name="TB0df7b1ac_ddba_4bd9_9c44_7060a9c21bba" hidden="1">#REF!</definedName>
    <definedName name="TB0dfb5e8f_5948_4ebf_9d09_d6adc9acce56" hidden="1">#REF!</definedName>
    <definedName name="TB0e761069_3e6a_4533_b7ca_a4e5c3d67b4c" hidden="1">#REF!</definedName>
    <definedName name="TB0e997259_7413_4831_8542_bc832b6c629c" hidden="1">#REF!</definedName>
    <definedName name="TB0eae99bb_43d9_4a82_8bcd_0717b4013be0" hidden="1">#REF!</definedName>
    <definedName name="TB0ed97107_5cb5_452e_939d_18a7b05539bb" hidden="1">#REF!</definedName>
    <definedName name="TB0eec11e0_ad42_4e0c_becc_b79a6ce70c66" hidden="1">#REF!</definedName>
    <definedName name="TB0ef88bc1_e925_469e_b16e_49523b4d5444" hidden="1">#REF!</definedName>
    <definedName name="TB0f8b5686_fca5_42f2_aee3_763049b4d8ab" hidden="1">#REF!</definedName>
    <definedName name="TB0fec7934_dcd8_4b4c_b97e_ed4a74b69646" hidden="1">#REF!</definedName>
    <definedName name="TB0fecaa80_bd0e_4c71_8981_21fbb662c994" hidden="1">#REF!</definedName>
    <definedName name="TB0ff7ab1a_8ea6_40fb_8d33_711e931c9402" hidden="1">#REF!</definedName>
    <definedName name="TB10095618_d310_4985_8af6_cbcd50cf7d74" hidden="1">#REF!</definedName>
    <definedName name="TB103bfafd_da94_4d97_b183_e142a89da725" hidden="1">#REF!</definedName>
    <definedName name="TB1041628f_c7e7_4403_bba5_f3a94529cbe6" hidden="1">#REF!</definedName>
    <definedName name="TB108fca0e_4992_4f42_8616_4e015ab01be4" hidden="1">#REF!</definedName>
    <definedName name="TB10fa4b6a_f33b_4682_b22f_b0620e57edec" hidden="1">#REF!</definedName>
    <definedName name="TB112e1ea5_fd5f_433f_b681_fcb238fb4063" hidden="1">#REF!</definedName>
    <definedName name="TB1147a0a4_0353_4cda_a398_9312465ddbed" hidden="1">#REF!</definedName>
    <definedName name="TB116e15d8_5f54_4c14_96b9_a9ff9d02c025" hidden="1">#REF!</definedName>
    <definedName name="TB11e6afe3_9673_440d_a285_c8c73a4d61b7" hidden="1">#REF!</definedName>
    <definedName name="TB11ec1fe6_8786_499f_8af2_81e6e95f0334" hidden="1">#REF!</definedName>
    <definedName name="TB120e671d_0cfa_4425_9724_bfb37f699621" hidden="1">#REF!</definedName>
    <definedName name="TB12686495_7d93_46d7_9c27_0a16b354e541" hidden="1">#REF!</definedName>
    <definedName name="TB126c2189_e1ac_4b0b_a04f_e6a59e1db143" hidden="1">#REF!</definedName>
    <definedName name="TB126c5b2d_63f7_4bbb_90cb_c65dd7a74ade" hidden="1">#REF!</definedName>
    <definedName name="TB12806311_a0f9_4cf2_9cb9_62b5cc7a4c77" hidden="1">#REF!</definedName>
    <definedName name="TB12851c22_248f_4636_b143_06a627ad8c50" hidden="1">#REF!</definedName>
    <definedName name="TB12ba99ec_f007_4e69_a267_1569070d63d2" hidden="1">#REF!</definedName>
    <definedName name="TB12bdd57b_6ba1_4907_9bb3_9cfd9b285adf" hidden="1">#REF!</definedName>
    <definedName name="TB12ea1809_e509_43f3_82e4_1e04373322b1" hidden="1">#REF!</definedName>
    <definedName name="TB130798b9_18d9_403c_b962_72336f87983b" hidden="1">#REF!</definedName>
    <definedName name="TB130f4553_43d9_4ec0_a0dc_fc00425f2f78" hidden="1">#REF!</definedName>
    <definedName name="TB1384daac_b978_4e21_a343_b66463c21c93" hidden="1">#REF!</definedName>
    <definedName name="TB13ab34e1_2c02_46a9_b149_74148f590751" hidden="1">#REF!</definedName>
    <definedName name="TB149b63c7_2a0d_4566_bc8c_ffc7ca2cfc06" hidden="1">#REF!</definedName>
    <definedName name="TB14afd9e9_6679_414f_9d8e_35f9ba6902b6" hidden="1">#REF!</definedName>
    <definedName name="TB14b23524_1e1a_43e1_8e48_532f4d25b558" hidden="1">#REF!</definedName>
    <definedName name="TB14c105de_de61_422e_8f3e_cf4bfe493083" hidden="1">#REF!</definedName>
    <definedName name="TB14dbadd2_6e19_4f1f_b6d6_455b198ce608" hidden="1">#REF!</definedName>
    <definedName name="TB150d79ba_d673_47b2_9e38_97d6c4f50e8a" hidden="1">#REF!</definedName>
    <definedName name="TB153a8192_8e86_41ef_9f63_ea3a88f675eb" hidden="1">#REF!</definedName>
    <definedName name="TB1584740b_5ee8_4525_8460_211298886afa" hidden="1">#REF!</definedName>
    <definedName name="TB159f8b7f_7015_4de6_8490_42c3a61706b8" hidden="1">#REF!</definedName>
    <definedName name="TB15fd1617_cfd4_4277_a630_efc295b33674" hidden="1">#REF!</definedName>
    <definedName name="TB15ffd093_abbc_4b46_9a1f_06ddabfc64bb" hidden="1">#REF!</definedName>
    <definedName name="TB16428134_f540_4c5e_a2f3_bc46f290e103" hidden="1">#REF!</definedName>
    <definedName name="TB16596d07_d214_43a6_962d_389133be67bf" hidden="1">#REF!</definedName>
    <definedName name="TB1676ca39_eac7_497a_ad61_3c28efd833a5" hidden="1">#REF!</definedName>
    <definedName name="TB167b2841_2539_45d7_b63e_34130675ef5a" hidden="1">#REF!</definedName>
    <definedName name="TB169b02c3_0435_47f1_ae43_571a53cd5301" hidden="1">#REF!</definedName>
    <definedName name="TB16a84ad3_f61a_49ff_8c38_98a664cd5cb7" hidden="1">#REF!</definedName>
    <definedName name="TB16d5edc0_c88d_41e9_aa30_fd8c151a5828" hidden="1">#REF!</definedName>
    <definedName name="TB170fd1d4_0e85_4a83_9329_1c3c34b77dfa" hidden="1">#REF!</definedName>
    <definedName name="TB1760bbed_4b2f_426a_897e_eb773df64b30" hidden="1">#REF!</definedName>
    <definedName name="TB1767cedd_2eb3_4b67_8e7c_ed6243c08525" hidden="1">#REF!</definedName>
    <definedName name="TB179e0b7b_01dd_4076_8ce6_0fbac9b5afeb" hidden="1">#REF!</definedName>
    <definedName name="TB17bbb458_9361_4bcf_a343_df5e858de6cc" hidden="1">#REF!</definedName>
    <definedName name="TB17c020e0_4c3e_4a29_8b96_4ad1bbc21250" hidden="1">#REF!</definedName>
    <definedName name="TB17cb4939_93db_41b6_b9b8_265edb04f00a" hidden="1">#REF!</definedName>
    <definedName name="TB180f9cf7_a533_4c38_8aec_ef59c32912b6" hidden="1">#REF!</definedName>
    <definedName name="TB186a9e18_fefb_4711_a595_0cc64aa208e5" hidden="1">#REF!</definedName>
    <definedName name="TB19026d5e_8da3_4da9_8af6_2b29710b50b8" hidden="1">#REF!</definedName>
    <definedName name="TB190a556d_c974_4ad1_9061_a047a8638677" hidden="1">#REF!</definedName>
    <definedName name="TB190f9d30_bb28_464a_8f1d_82279faaa026" hidden="1">#REF!</definedName>
    <definedName name="TB1947912c_64a4_4365_b934_6f93ff6881de" hidden="1">#REF!</definedName>
    <definedName name="TB1949727b_10b8_4d88_b607_f56e651fbee7" hidden="1">#REF!</definedName>
    <definedName name="TB1964d29b_69c6_4e98_801e_59a5babda774" hidden="1">#REF!</definedName>
    <definedName name="TB198f190c_b900_4364_ae68_c76ee667f28d" hidden="1">#REF!</definedName>
    <definedName name="TB19cc31f4_5bdc_4339_926b_d6b30b7e619e" hidden="1">#REF!</definedName>
    <definedName name="TB19d4dd35_5fa5_4910_9947_03fe7b7ffb1e" hidden="1">#REF!</definedName>
    <definedName name="TB19f9c213_d029_46fc_a595_2f8ad2ec0298" hidden="1">#REF!</definedName>
    <definedName name="TB1a04fd60_febc_4c6a_82e3_4a6599672f4d" hidden="1">#REF!</definedName>
    <definedName name="TB1a1e72c9_2965_4fdb_938f_03d49b69cd72" hidden="1">#REF!</definedName>
    <definedName name="TB1a6e7d37_f025_46c9_a6be_2046b6c8ed46" hidden="1">#REF!</definedName>
    <definedName name="TB1a74e3fe_cb57_4568_991e_c787526538ce" hidden="1">#REF!</definedName>
    <definedName name="TB1a882564_f669_424c_9585_85e2e5f55a29" hidden="1">#REF!</definedName>
    <definedName name="TB1a91a64a_8a4c_424b_8574_47e3ac323790" hidden="1">#REF!</definedName>
    <definedName name="TB1aa582fb_0078_4cf6_838f_ae47997da49e" hidden="1">#REF!</definedName>
    <definedName name="TB1ac2ba79_1207_48b5_ab07_4d46d252802e" hidden="1">#REF!</definedName>
    <definedName name="TB1b1726df_10f3_4f73_a199_99eaeedacdbe" hidden="1">#REF!</definedName>
    <definedName name="TB1b66c510_5682_44b6_b0e0_fa8bc9d278a9" hidden="1">#REF!</definedName>
    <definedName name="TB1bf4cc95_b28f_4c5a_a2f6_f2e993f1c7dc" hidden="1">#REF!</definedName>
    <definedName name="TB1c128c6d_ec2c_447c_8826_b6071e016367" hidden="1">#REF!</definedName>
    <definedName name="TB1c262ca4_07ab_4074_bda0_6c5b84e25451" hidden="1">#REF!</definedName>
    <definedName name="TB1c4915c4_5ce4_43d8_a052_31e686d96e83" hidden="1">#REF!</definedName>
    <definedName name="TB1c4a47a3_19e2_457a_9fff_74df2e7939e1" hidden="1">#REF!</definedName>
    <definedName name="TB1cab5b9d_55e4_4606_9d2c_6c742d6d1cb2" hidden="1">#REF!</definedName>
    <definedName name="TB1cc04157_cd0c_4089_b3a4_e270f9998663" hidden="1">#REF!</definedName>
    <definedName name="TB1cf5a4e3_c7aa_4f6e_afec_6873be5f4bc8" hidden="1">#REF!</definedName>
    <definedName name="TB1d5d6464_1ffc_41cd_86d4_f3949b307da5" hidden="1">#REF!</definedName>
    <definedName name="TB1d86b8d6_29f5_45fc_bacb_c80a681a9119" hidden="1">#REF!</definedName>
    <definedName name="TB1d8bc6a5_3a43_4d04_ba75_d725400d213b" hidden="1">#REF!</definedName>
    <definedName name="TB1d91701a_df93_40d7_bb4c_7f2a111b2e65" hidden="1">#REF!</definedName>
    <definedName name="TB1daacd19_8852_4877_9b73_a4e9d84a3ba2" hidden="1">#REF!</definedName>
    <definedName name="TB1dbb919f_709d_4414_825b_a350c28bacc5" hidden="1">#REF!</definedName>
    <definedName name="TB1e54b4a7_393d_4e8a_ae3f_69b8325e2bd1" hidden="1">#REF!</definedName>
    <definedName name="TB1e5d1c7b_d286_4b4d_ba63_77c05c05cc23" hidden="1">#REF!</definedName>
    <definedName name="TB1e622967_01a5_4a3d_9b7e_d3f244954095" hidden="1">#REF!</definedName>
    <definedName name="TB1e9737e5_6383_4014_b250_6440e632a6dd" hidden="1">#REF!</definedName>
    <definedName name="TB1ecb961c_3a65_460d_aecf_149c0d5b2f66" hidden="1">#REF!</definedName>
    <definedName name="TB1eda2857_38ab_49b0_8b00_ae7790d4e1cd" hidden="1">#REF!</definedName>
    <definedName name="TB1ee365bf_5e55_4a8d_93dc_e81b2f545b06" hidden="1">#REF!</definedName>
    <definedName name="TB1f020405_37fc_43bf_aad5_2ab58429a19a" hidden="1">#REF!</definedName>
    <definedName name="TB1f3c6f16_e498_4d6b_bb97_36a1b67607df" hidden="1">#REF!</definedName>
    <definedName name="TB1f68b02e_4c9a_400c_ad41_c9e5fcfb61b2" hidden="1">#REF!</definedName>
    <definedName name="TB1f8330a6_1cdb_422d_a7a8_bfa8baf9f541" hidden="1">#REF!</definedName>
    <definedName name="TB1f9f289e_ac0f_4305_93b4_fca92e8abf45" hidden="1">#REF!</definedName>
    <definedName name="TB1fa1e0b7_d101_4013_972b_c0f26a390320" hidden="1">#REF!</definedName>
    <definedName name="TB1fb1d8c1_394a_4ebe_8c5f_d09ac6db0bc5" hidden="1">#REF!</definedName>
    <definedName name="TB1fbf84e4_c069_4b3d_b23f_f1da41f279d0" hidden="1">#REF!</definedName>
    <definedName name="TB1fcf2c12_3ab1_4792_890d_85864121aef6" hidden="1">#REF!</definedName>
    <definedName name="TB1fda4d3e_ea65_4682_b8ad_ca2a908f3578" hidden="1">#REF!</definedName>
    <definedName name="TB1fe43666_a1b4_438d_9b0c_7c23658a781d" hidden="1">#REF!</definedName>
    <definedName name="TB1ff1f7af_1524_4871_8f89_78fd57de2d5f" hidden="1">#REF!</definedName>
    <definedName name="TB1ffbad1c_42a5_430a_b15e_4e2235b786c3" hidden="1">#REF!</definedName>
    <definedName name="TB20056b32_2951_44c0_8fd5_3049b98f9375" hidden="1">#REF!</definedName>
    <definedName name="TB201d96cc_d682_43b4_99c2_43f2824c2d62" hidden="1">#REF!</definedName>
    <definedName name="TB202adc59_e940_440d_97f9_6c4a529580ba" hidden="1">#REF!</definedName>
    <definedName name="TB2048b45b_66d0_4026_b84f_4b71be6acbd8" hidden="1">#REF!</definedName>
    <definedName name="TB205dc295_37b7_45a9_9d56_0a45703f01d7" hidden="1">#REF!</definedName>
    <definedName name="TB20d77aff_053b_4d25_9d3b_1d62844a271b" hidden="1">#REF!</definedName>
    <definedName name="TB20debe09_a03b_451c_8c7a_8d07d2b09fa1" hidden="1">#REF!</definedName>
    <definedName name="TB20f7bed3_c938_4622_829d_63038b9e5209" hidden="1">#REF!</definedName>
    <definedName name="TB213b3293_edf1_4fc8_8a86_24d5a03a3be1" hidden="1">#REF!</definedName>
    <definedName name="TB213e8108_91b6_4637_902f_04af317446ab" hidden="1">#REF!</definedName>
    <definedName name="TB215124ac_3bd1_4c24_b934_121f4a90e660" hidden="1">#REF!</definedName>
    <definedName name="TB216b3f77_4a99_4ff8_8da9_73bac8a3e3bd" hidden="1">#REF!</definedName>
    <definedName name="TB2191deaa_a96a_42ee_807b_5d6cc785f1fc" hidden="1">#REF!</definedName>
    <definedName name="TB2194a105_b817_40e5_81f5_4a0950f42c78" hidden="1">#REF!</definedName>
    <definedName name="TB219a8774_ef96_4ae1_82ad_9e090201f98b" hidden="1">#REF!</definedName>
    <definedName name="TB21eb35d6_1d9a_4d34_90e2_b0effb021559" hidden="1">#REF!</definedName>
    <definedName name="TB2215920e_afc6_422e_94d5_f25260f3a761" hidden="1">#REF!</definedName>
    <definedName name="TB2224c6e2_d238_4a73_ad24_eb2ef6821dbc" hidden="1">#REF!</definedName>
    <definedName name="TB222b0fce_54aa_4a1f_a4fd_2ffa3a5e6396" hidden="1">#REF!</definedName>
    <definedName name="TB223c9a77_4970_42bd_93c0_2c3c842260f5" hidden="1">#REF!</definedName>
    <definedName name="TB2241bc35_e269_4cb8_b541_8f9bfb2bcd33" hidden="1">#REF!</definedName>
    <definedName name="TB22537984_a5be_43fe_9dbe_460ea27c66c7" hidden="1">#REF!</definedName>
    <definedName name="TB22a17595_3e35_47cb_9330_28411afbd972" hidden="1">#REF!</definedName>
    <definedName name="TB22cd70c3_e615_4051_b895_4ae58172bd0a" hidden="1">#REF!</definedName>
    <definedName name="TB22e5d349_4021_43de_9e6a_459516a84afb" hidden="1">#REF!</definedName>
    <definedName name="TB2334664f_cd06_4419_9242_7bdcf89af5f4" hidden="1">#REF!</definedName>
    <definedName name="TB23764f17_042e_4aff_bced_04b4e154150d" hidden="1">#REF!</definedName>
    <definedName name="TB23906a45_be20_4b92_a2bf_ecfb7d3aa000" hidden="1">#REF!</definedName>
    <definedName name="TB23c4281c_4712_4260_b963_5bcc6dfdfd58" hidden="1">#REF!</definedName>
    <definedName name="TB23e989e6_82c3_4e2b_b41c_c1bcca3b2c65" hidden="1">#REF!</definedName>
    <definedName name="TB23ea4181_02bd_46db_a187_6c975307c9f7" hidden="1">#REF!</definedName>
    <definedName name="TB23ef8808_c001_4ca7_8cc9_87a2745751e8" hidden="1">#REF!</definedName>
    <definedName name="TB2464f1c2_e685_4ff0_96ef_d8349d80e5a3" hidden="1">#REF!</definedName>
    <definedName name="TB2486affa_f7fa_425f_8148_e9be622c3d9c" hidden="1">#REF!</definedName>
    <definedName name="TB24db2ee3_a4c2_4fc4_8e58_be37beef407a" hidden="1">#REF!</definedName>
    <definedName name="TB24fbfaa2_66b0_4127_953f_7a8a2f025451" hidden="1">#REF!</definedName>
    <definedName name="TB24fc97c1_c563_497d_a347_c6d7eda1a1cb" hidden="1">#REF!</definedName>
    <definedName name="TB251e6478_5293_41b9_92bc_458f77f71a69" hidden="1">#REF!</definedName>
    <definedName name="TB2539597e_1756_49e4_a275_9a5c06d84522" hidden="1">#REF!</definedName>
    <definedName name="TB2545ed56_ecd6_4d0b_9ebc_4bbe98237c53" hidden="1">#REF!</definedName>
    <definedName name="TB257cab49_d3ff_4cec_9569_57eec081d2c0" hidden="1">#REF!</definedName>
    <definedName name="TB2585c8d8_bd6b_422d_a87d_443d67365f6e" hidden="1">#REF!</definedName>
    <definedName name="TB258667b2_2297_4eec_a179_e2573cffa634" hidden="1">#REF!</definedName>
    <definedName name="TB25befe03_17f3_4692_9e39_e1682f2ffd8f" hidden="1">#REF!</definedName>
    <definedName name="TB25fe248d_253a_413a_8960_3cc36d748f5b" hidden="1">#REF!</definedName>
    <definedName name="TB2613fa45_d151_47d2_88c6_64fe415fc317" hidden="1">#REF!</definedName>
    <definedName name="TB26382b9d_efa5_46de_8555_3eb2cddaa5d7" hidden="1">#REF!</definedName>
    <definedName name="TB264304ea_0df1_4b53_8ce2_a9ebaf73affa" hidden="1">#REF!</definedName>
    <definedName name="TB268f3e56_79d0_435e_9805_d5e612681c7b" hidden="1">#REF!</definedName>
    <definedName name="TB26f8ff07_7c15_4ed0_bbdf_b16f20ffe168" hidden="1">#REF!</definedName>
    <definedName name="TB270a537f_01b9_4386_8fa9_bd886309a9c2" hidden="1">#REF!</definedName>
    <definedName name="TB273e4a32_7ae2_4ead_a329_41338e04745b" hidden="1">#REF!</definedName>
    <definedName name="TB27664811_331f_4541_bee8_24c70b466440" hidden="1">#REF!</definedName>
    <definedName name="TB2773c373_62da_4b34_ad34_c598f6463741" hidden="1">#REF!</definedName>
    <definedName name="TB27f900a4_99e1_4b9e_b198_4bbc7b18eb7f" hidden="1">#REF!</definedName>
    <definedName name="TB27fa6107_2588_4113_90f0_e275594afaab" hidden="1">#REF!</definedName>
    <definedName name="TB28436495_204e_4254_8da2_20f4fd4748ac" hidden="1">#REF!</definedName>
    <definedName name="TB28ca6ae1_a423_4b65_9de4_ea83e8f684c3" hidden="1">#REF!</definedName>
    <definedName name="TB28ddda2e_d90c_4883_b38c_943d07bc2bd6" hidden="1">#REF!</definedName>
    <definedName name="TB28f2124b_2a4c_4e0d_8345_a20e6e725775" hidden="1">#REF!</definedName>
    <definedName name="TB28f7f2b4_57f4_4d6b_b6fe_cd21e2bb888c" hidden="1">#REF!</definedName>
    <definedName name="TB29161627_cbe6_4a8a_9e24_495555ca944f" hidden="1">#REF!</definedName>
    <definedName name="TB291c0a52_9449_49e3_8cdc_2926665c0636" hidden="1">#REF!</definedName>
    <definedName name="TB2928bbeb_b713_48d6_ab9e_7263b4a0fdfc" hidden="1">#REF!</definedName>
    <definedName name="TB2954a250_1600_4384_b4f6_fdc15dff7cb2" hidden="1">#REF!</definedName>
    <definedName name="TB29698ce0_1928_4520_a03f_14cd7688f902" hidden="1">#REF!</definedName>
    <definedName name="TB29b514a0_0ad5_4da0_9230_696246cc66a9" hidden="1">#REF!</definedName>
    <definedName name="TB29c1be99_5df8_4368_8456_eaa3ae4afef2" hidden="1">#REF!</definedName>
    <definedName name="TB29d7efad_6db3_4a83_bdfb_76a2889a4e06" hidden="1">#REF!</definedName>
    <definedName name="TB29e2bdcd_2393_4ea8_9c1a_641f6d1a9a03" hidden="1">#REF!</definedName>
    <definedName name="TB2a9a4c73_269a_46e6_920d_c3ae7bce6a8d" hidden="1">#REF!</definedName>
    <definedName name="TB2accd056_f91b_43ca_86b2_55fa03a0f0aa" hidden="1">#REF!</definedName>
    <definedName name="TB2ada65b1_999f_4516_9c11_0294d29ef30e" hidden="1">#REF!</definedName>
    <definedName name="TB2aee54df_4cff_41d6_abbb_0eaea37c1190" hidden="1">#REF!</definedName>
    <definedName name="TB2b08863b_2f11_4e99_8e05_77febd0bda35" hidden="1">#REF!</definedName>
    <definedName name="TB2b1ae6fa_8001_4c03_a940_89cbae252e89" hidden="1">#REF!</definedName>
    <definedName name="TB2b1b0241_ccc2_4f59_a07e_8509116c819c" hidden="1">#REF!</definedName>
    <definedName name="TB2b1c1152_3a31_4264_9932_e313b1fd7aea" hidden="1">#REF!</definedName>
    <definedName name="TB2b61d4b9_449a_4206_bc1a_31ea4fbda099" hidden="1">#REF!</definedName>
    <definedName name="TB2b86c11d_58e2_49ce_8219_a5c186bd3556" hidden="1">#REF!</definedName>
    <definedName name="TB2bb0f4ec_6247_4837_ab87_efb96ea337b6" hidden="1">#REF!</definedName>
    <definedName name="TB2bb4a562_d53f_42e1_82f5_16e150cbb03f" hidden="1">#REF!</definedName>
    <definedName name="TB2c0000f9_2227_4856_b7e7_68595ef82b76" hidden="1">#REF!</definedName>
    <definedName name="TB2c2b4711_9a3a_44cf_82da_578150fabfca" hidden="1">#REF!</definedName>
    <definedName name="TB2c32f525_44a2_42b7_b0b4_cd9d40529a95" hidden="1">#REF!</definedName>
    <definedName name="TB2c3aa6c3_e8f0_4395_97d3_a02f58debf36" hidden="1">#REF!</definedName>
    <definedName name="TB2c8060d6_b8ae_4a72_9070_ee3b90887083" hidden="1">#REF!</definedName>
    <definedName name="TB2cbdd1d1_5c52_4bb7_b7c7_6f2590326b83" hidden="1">#REF!</definedName>
    <definedName name="TB2d3c12ee_634a_4c54_b883_acfe2faad262" hidden="1">#REF!</definedName>
    <definedName name="TB2d47c10e_8b1e_47a1_a0df_207cce5153c6" hidden="1">#REF!</definedName>
    <definedName name="TB2d93501f_5538_4bf1_a593_4e1396e082b6" hidden="1">#REF!</definedName>
    <definedName name="TB2da5dec3_0146_47f0_a3ea_b36ae4a72f22" hidden="1">#REF!</definedName>
    <definedName name="TB2dcb04a7_ea26_4578_89ed_58d4ba97b7f1" hidden="1">#REF!</definedName>
    <definedName name="TB2dec7184_8581_4b01_bdae_e53fab524758" hidden="1">#REF!</definedName>
    <definedName name="TB2e627119_7d1e_41fe_a005_ee046c106f4f" hidden="1">#REF!</definedName>
    <definedName name="TB2e7c3f31_9cd6_4318_b4cf_caa4f9c43793" hidden="1">#REF!</definedName>
    <definedName name="TB2e809958_426c_4143_95ed_7f37bcc221e7" hidden="1">#REF!</definedName>
    <definedName name="TB2f0218ff_50a7_4e6f_bfd3_40c67438bcd1" hidden="1">#REF!</definedName>
    <definedName name="TB2f59314b_4696_4558_ab32_0fd93ba58353" hidden="1">#REF!</definedName>
    <definedName name="TB2f80f1fd_540e_46e7_a551_e5dc4150e9b7" hidden="1">#REF!</definedName>
    <definedName name="TB2f9e353e_9b78_444e_ab86_2813ed4854bb" hidden="1">#REF!</definedName>
    <definedName name="TB2fa35c7a_2954_4c24_be99_936e907f08fd" hidden="1">#REF!</definedName>
    <definedName name="TB2ffc27d2_cda5_4994_9536_60499b4e365a" hidden="1">#REF!</definedName>
    <definedName name="TB30443b38_d1a2_411f_ab31_b4068f19fd95" hidden="1">#REF!</definedName>
    <definedName name="TB30475a4e_82cc_43de_a348_f0467f4c6e29" hidden="1">#REF!</definedName>
    <definedName name="TB3072bece_849b_486c_ba50_5ccc0cca9cad" hidden="1">#REF!</definedName>
    <definedName name="TB307e846d_74df_4394_b267_a0c9d2b9a526" hidden="1">#REF!</definedName>
    <definedName name="TB309c2e19_bc23_4cfe_a325_50bb71cdec06" hidden="1">#REF!</definedName>
    <definedName name="TB30c88df6_5a7c_436d_a572_15995021308e" hidden="1">#REF!</definedName>
    <definedName name="TB30e4de60_dbf5_4310_8cc0_795df7e3e9db" hidden="1">#REF!</definedName>
    <definedName name="TB30f29c93_d1f4_4fa2_aef1_f9e9282b5935" hidden="1">#REF!</definedName>
    <definedName name="TB315dcc43_ab93_4c54_8767_c0cb6426ff86" hidden="1">#REF!</definedName>
    <definedName name="TB317cb33c_b3dc_44cc_8383_127845c256fb" hidden="1">#REF!</definedName>
    <definedName name="TB31aa593a_be03_4b49_91fe_5baa4a52d041" hidden="1">#REF!</definedName>
    <definedName name="TB31af55b2_ff09_4ac7_8edb_de6ab354520d" hidden="1">#REF!</definedName>
    <definedName name="TB31fd7114_20d8_49ab_a712_b6411abe105b" hidden="1">#REF!</definedName>
    <definedName name="TB3228134d_4703_4c52_a2e0_bca1d191c441" hidden="1">#REF!</definedName>
    <definedName name="TB32443483_2e25_4a1a_8413_223199d4a1cc" hidden="1">#REF!</definedName>
    <definedName name="TB3250300b_e5bc_43d7_a324_8f7d800f35b6" hidden="1">#REF!</definedName>
    <definedName name="TB32509f4a_87dc_45f4_8ef0_015130368581" hidden="1">#REF!</definedName>
    <definedName name="TB3271dfa2_1ca2_4843_b513_3b86b39e6ffd" hidden="1">#REF!</definedName>
    <definedName name="TB3285bc6c_a5e9_4a01_8b19_dc601cc0b3fc" hidden="1">#REF!</definedName>
    <definedName name="TB32a685bc_9e28_4319_9b23_f3959ad33d34" hidden="1">#REF!</definedName>
    <definedName name="TB32ce931e_868e_4c38_9354_676342bce315" hidden="1">#REF!</definedName>
    <definedName name="TB335f36ad_c2d0_4e10_8f60_798cb8d0c416" hidden="1">#REF!</definedName>
    <definedName name="TB33720cc3_68b2_47fc_80c9_0febcd154bb3" hidden="1">#REF!</definedName>
    <definedName name="TB3372c258_f6ee_4b98_8710_a4bb217a3e28" hidden="1">#REF!</definedName>
    <definedName name="TB33a23784_260f_460b_a58d_a940d6258eb4" hidden="1">#REF!</definedName>
    <definedName name="TB33a40925_9b11_45fc_8827_031ca00ea92b" hidden="1">#REF!</definedName>
    <definedName name="TB33bd7614_94b2_4d6a_884c_316256205900" hidden="1">#REF!</definedName>
    <definedName name="TB341abd86_6e7f_4745_ab89_64b71606eebf" hidden="1">#REF!</definedName>
    <definedName name="TB346d4832_1803_4511_8709_a604c050f472" hidden="1">#REF!</definedName>
    <definedName name="TB3470807f_17a9_466b_92ec_21283291662c" hidden="1">#REF!</definedName>
    <definedName name="TB349befc3_9e9d_4c4a_9ccb_1db029edf674" hidden="1">#REF!</definedName>
    <definedName name="TB349f88ca_ffdf_4809_9929_0b35f714fc8b" hidden="1">#REF!</definedName>
    <definedName name="TB34b2e792_112d_4505_a0ee_e18e6527b3d1" hidden="1">#REF!</definedName>
    <definedName name="TB34ba67a7_6060_4b6c_af30_19b15e214d37" hidden="1">#REF!</definedName>
    <definedName name="TB34d3572e_528b_401d_a56e_dc21473cf4b9" hidden="1">#REF!</definedName>
    <definedName name="TB34dfedb7_ccb6_4766_95d3_47058156955b" hidden="1">#REF!</definedName>
    <definedName name="TB34ebc84b_11dc_4a14_bb00_80db44fc507c" hidden="1">#REF!</definedName>
    <definedName name="TB3518631e_2b98_4a68_9e86_4ae4646cd6da" hidden="1">#REF!</definedName>
    <definedName name="TB351a1ca8_13af_4c71_8a3e_0e7e5d8fe8e5" hidden="1">#REF!</definedName>
    <definedName name="TB3535eff0_f5eb_4226_9029_e4c5ce35d035" hidden="1">#REF!</definedName>
    <definedName name="TB35534ad4_9888_4c60_90c4_d698220a5b63" hidden="1">#REF!</definedName>
    <definedName name="TB357327ad_472f_4a49_ab49_5e3a56a2592d" hidden="1">#REF!</definedName>
    <definedName name="TB357cf48b_db2e_4a09_8ab6_0f5f1d99ec6d" hidden="1">#REF!</definedName>
    <definedName name="TB35ab39d6_e6b5_4346_aa25_7c3196187af1" hidden="1">#REF!</definedName>
    <definedName name="TB35de672f_bf09_4f6f_a6c0_828ebbfca127" hidden="1">#REF!</definedName>
    <definedName name="TB36124fce_b263_479f_8615_f306f2657724" hidden="1">#REF!</definedName>
    <definedName name="TB364a5de8_d262_4ca4_9266_7bf439bdccd5" hidden="1">#REF!</definedName>
    <definedName name="TB36637661_49d8_40c9_afbd_7be91a584541" hidden="1">#REF!</definedName>
    <definedName name="TB36751cdf_1d83_4286_a74d_e5ac980252d7" hidden="1">#REF!</definedName>
    <definedName name="TB367761f3_c674_4f9c_833b_1b884f4eeee9" hidden="1">#REF!</definedName>
    <definedName name="TB36987f88_53fb_4215_b816_c9d21ed317de" hidden="1">#REF!</definedName>
    <definedName name="TB36c62420_284f_48d5_8ed2_59c3110ef8c2" hidden="1">#REF!</definedName>
    <definedName name="TB37237ee6_d6d6_43fb_99cd_2066ec496b4e" hidden="1">#REF!</definedName>
    <definedName name="TB3727821a_c36a_43d1_b31b_e51f3c6e95b2" hidden="1">#REF!</definedName>
    <definedName name="TB3728c072_8f28_4e49_be20_e6b29859707c" hidden="1">#REF!</definedName>
    <definedName name="TB3761f5b3_dc6c_4c06_9627_e4cccd65a0f8" hidden="1">#REF!</definedName>
    <definedName name="TB379a0885_5824_4e6e_bab8_9e39ccbe2d69" hidden="1">#REF!</definedName>
    <definedName name="TB37ad258a_2b2d_4249_b233_6d2e803bfa2b" hidden="1">#REF!</definedName>
    <definedName name="TB37bde7b8_c66a_4530_9c24_75d1ce22965c" hidden="1">#REF!</definedName>
    <definedName name="TB37d6c29e_af1f_4b3d_99a3_dce5d4d8559b" hidden="1">#REF!</definedName>
    <definedName name="TB38163179_b24b_4ee0_ae89_4022b4169aba" hidden="1">#REF!</definedName>
    <definedName name="TB381af3a4_409f_40f8_b39a_50a263f0335a" hidden="1">#REF!</definedName>
    <definedName name="TB38380b59_c0ac_48cf_be9e_5341d20c82eb" hidden="1">#REF!</definedName>
    <definedName name="TB38639ca9_de23_4b7b_9478_63663359dc68" hidden="1">#REF!</definedName>
    <definedName name="TB3890d1a7_a099_4928_bb71_13a92ae40e51" hidden="1">#REF!</definedName>
    <definedName name="TB38950240_ad03_4197_8ca0_a0fb13ea5199" hidden="1">#REF!</definedName>
    <definedName name="TB3897d11f_3bbb_470f_a9e9_c8538f657ddf" hidden="1">#REF!</definedName>
    <definedName name="TB38b7fd54_214b_4051_9a00_18cfbacafe18" hidden="1">#REF!</definedName>
    <definedName name="TB38e57cb1_776d_4e2a_a2dd_dc0064435db2" hidden="1">#REF!</definedName>
    <definedName name="TB39237f25_8ae0_4c2a_b635_10bf3e8cb6f4" hidden="1">#REF!</definedName>
    <definedName name="TB39331220_22b3_4530_884c_68b3c65730d1" hidden="1">#REF!</definedName>
    <definedName name="TB395b4cf5_7fc6_416b_b200_349412f17503" hidden="1">#REF!</definedName>
    <definedName name="TB396ea8b3_0261_4dac_b34e_d561ae81feff" hidden="1">#REF!</definedName>
    <definedName name="TB398abad5_2082_423d_9674_a5bcbfe0f685" hidden="1">#REF!</definedName>
    <definedName name="TB39bbefbc_814c_4612_8728_997233fa7f9e" hidden="1">#REF!</definedName>
    <definedName name="TB39d19c3b_17a4_4f28_9fa7_abdf58f8e4e6" hidden="1">#REF!</definedName>
    <definedName name="TB39edec54_b229_458d_b5b7_7db4da07dfcf" hidden="1">#REF!</definedName>
    <definedName name="TB3a2d0134_290b_415a_8c76_8bb080f7710d" hidden="1">#REF!</definedName>
    <definedName name="TB3a6b71a2_1aa4_4ad2_9d7f_6ad6dc3ef57f" hidden="1">#REF!</definedName>
    <definedName name="TB3a923c54_02ef_4baa_8fb0_148e405e4ac9" hidden="1">#REF!</definedName>
    <definedName name="TB3aa83b83_d155_4d63_97ab_d84cb4920705" hidden="1">#REF!</definedName>
    <definedName name="TB3af4ac4c_a50f_4518_9dd2_066071ba4439" hidden="1">#REF!</definedName>
    <definedName name="TB3afaa6ef_eb27_4e49_8577_bc19a84a06d5" hidden="1">#REF!</definedName>
    <definedName name="TB3b83da41_0acd_49f1_95c0_97b9a621dce0" hidden="1">#REF!</definedName>
    <definedName name="TB3b890b9c_7d5c_4a6a_8811_835e53244aeb" hidden="1">#REF!</definedName>
    <definedName name="TB3bb5c6a3_855c_44be_b740_0f05af931f12" hidden="1">#REF!</definedName>
    <definedName name="TB3bd24b64_0ac2_4610_a69c_71252e973650" hidden="1">#REF!</definedName>
    <definedName name="TB3be768ee_1342_4f78_9729_41ae9b4a568d" hidden="1">#REF!</definedName>
    <definedName name="TB3c0f03bf_662e_4746_8188_2af9d6692604" hidden="1">#REF!</definedName>
    <definedName name="TB3c7d2ab6_1606_4ecb_bc7d_b36f7bf2fca6" hidden="1">#REF!</definedName>
    <definedName name="TB3c8f7495_c5fb_4483_9067_ab003db54903" hidden="1">#REF!</definedName>
    <definedName name="TB3c9a929d_4748_4c19_ad2f_4608340039a1" hidden="1">#REF!</definedName>
    <definedName name="TB3cb8b0c5_05cf_4647_b42d_6b55bf7727ea" hidden="1">#REF!</definedName>
    <definedName name="TB3d4fdf2e_307b_442f_bfb2_2e37cddfec61" hidden="1">#REF!</definedName>
    <definedName name="TB3d5d3303_2cf6_40fe_8e5a_9b1f93ed0948" hidden="1">#REF!</definedName>
    <definedName name="TB3d880ddb_5888_4a87_bf86_395d09ca3e8c" hidden="1">#REF!</definedName>
    <definedName name="TB3d9126e1_78ff_4d81_9084_323c1c137a5a" hidden="1">#REF!</definedName>
    <definedName name="TB3da054c9_3fb8_45c1_941c_036d55b73585" hidden="1">#REF!</definedName>
    <definedName name="TB3dba2aa4_930f_4d1e_b7e0_176836553b6a" hidden="1">#REF!</definedName>
    <definedName name="TB3dfad572_c358_4bac_8b8b_edc84020b468" hidden="1">#REF!</definedName>
    <definedName name="TB3e181ea0_25d4_46f2_8342_ba0dc7613a66" hidden="1">#REF!</definedName>
    <definedName name="TB3e858dc0_8bfe_4352_bfd6_d61867458272" hidden="1">#REF!</definedName>
    <definedName name="TB3f28aa91_ad54_40f6_9ce7_530afc9a316d" hidden="1">#REF!</definedName>
    <definedName name="TB3fb39b89_ff80_40a9_ba65_57a75b36e43e" hidden="1">#REF!</definedName>
    <definedName name="TB3fe97a43_e2aa_4652_a4f4_5529cd45be5b" hidden="1">#REF!</definedName>
    <definedName name="TB3fec5f33_0ba0_4846_acc5_8029e99ace95" hidden="1">#REF!</definedName>
    <definedName name="TB401876f7_af9e_4f84_8fa6_019237c3b271" hidden="1">#REF!</definedName>
    <definedName name="TB40583a90_2d7f_43c9_987b_fe4d253a7f0a" hidden="1">#REF!</definedName>
    <definedName name="TB40724fed_b2ae_4445_a30f_4f6b70e73ea0" hidden="1">#REF!</definedName>
    <definedName name="TB40ba5d11_f5d6_4009_a5d3_91ebba756c2c" hidden="1">#REF!</definedName>
    <definedName name="TB410ebac8_6cad_40b7_84cb_4b8b98194693" hidden="1">#REF!</definedName>
    <definedName name="TB418c48be_60e7_4398_85d0_dd9a42605b36" hidden="1">#REF!</definedName>
    <definedName name="TB41dfceb7_216f_4a83_bfeb_de04f33d2675" hidden="1">#REF!</definedName>
    <definedName name="TB42076902_fda7_4a00_b396_319b1c034692" hidden="1">#REF!</definedName>
    <definedName name="TB421c7098_1cc3_433b_83d4_bdceb9ddd47d" hidden="1">#REF!</definedName>
    <definedName name="TB42270e25_05d1_4bf7_9215_230a588306c0" hidden="1">#REF!</definedName>
    <definedName name="TB4237ddcf_0cfc_4b30_bcc7_e62d1d2d2f2d" hidden="1">#REF!</definedName>
    <definedName name="TB4288ece2_89c0_4451_aecd_cb471430ee33" hidden="1">#REF!</definedName>
    <definedName name="TB42a9ef9f_1cc6_4f90_894e_66d81b79c885" hidden="1">#REF!</definedName>
    <definedName name="TB42e3263e_26f3_47ad_9417_c15be6824d19" hidden="1">#REF!</definedName>
    <definedName name="TB437afd62_882c_467c_a007_ad2b7a828cc3" hidden="1">#REF!</definedName>
    <definedName name="TB4391e4f0_d5c5_47a8_b66a_943e218d118e" hidden="1">#REF!</definedName>
    <definedName name="TB43a99259_148c_414c_9f82_ad874fe3a18b" hidden="1">#REF!</definedName>
    <definedName name="TB43aa223d_c448_420f_8187_4321978b49ea" hidden="1">#REF!</definedName>
    <definedName name="TB43fa4de1_83cb_4613_9a4b_2e2a13427f46" hidden="1">#REF!</definedName>
    <definedName name="TB441d2315_af11_4a45_84df_c16d7791ab28" hidden="1">#REF!</definedName>
    <definedName name="TB4438573b_8b76_4662_958b_cb2a1bea181f" hidden="1">#REF!</definedName>
    <definedName name="TB44964efd_f80c_4e73_bcbe_53bef9eaaa9e" hidden="1">#REF!</definedName>
    <definedName name="TB44d4d70d_c3ff_440d_84e7_b7f149e2d2e8" hidden="1">#REF!</definedName>
    <definedName name="TB44e848bc_0a1f_4c92_9ed5_a3e864479c6d" hidden="1">#REF!</definedName>
    <definedName name="TB451f5dd2_6ea7_488c_abf5_534f861bb1df" hidden="1">#REF!</definedName>
    <definedName name="TB452fb441_48c3_43af_9643_2779850a7bd5" hidden="1">#REF!</definedName>
    <definedName name="TB455e2610_1e21_4846_9d94_4369b650bfe6" hidden="1">#REF!</definedName>
    <definedName name="TB45800ae9_b481_49da_83ef_3351ebb3d06b" hidden="1">#REF!</definedName>
    <definedName name="TB4586e28d_95f4_49d9_99c6_75e9f455fa80" hidden="1">#REF!</definedName>
    <definedName name="TB458ef0c6_b7b6_43eb_a601_5865b61d740f" hidden="1">#REF!</definedName>
    <definedName name="TB45b0425d_c039_4d95_81cc_e231754b4eac" hidden="1">#REF!</definedName>
    <definedName name="TB45b4a926_e19d_4b14_99e1_4822766295c4" hidden="1">#REF!</definedName>
    <definedName name="TB45dfe145_cc1c_4283_9571_7314fee9f234" hidden="1">#REF!</definedName>
    <definedName name="TB46487da1_624a_4f0d_9795_a0a544f70ec0" hidden="1">#REF!</definedName>
    <definedName name="TB4655cd5d_37ba_4006_b8cd_3dc8c525b392" hidden="1">#REF!</definedName>
    <definedName name="TB46626415_b7b0_4f1b_ae4e_0d13bbb7e8c1" hidden="1">#REF!</definedName>
    <definedName name="TB467b57b8_bbeb_475a_94c2_fb5aa8511cf5" hidden="1">#REF!</definedName>
    <definedName name="TB467b5f00_cf5d_4168_ab00_3e698299aec1" hidden="1">#REF!</definedName>
    <definedName name="TB46907d10_1c78_4385_8fd5_7a7b57541c3f" hidden="1">#REF!</definedName>
    <definedName name="TB47358069_e87b_4bbe_9b8a_cf2fd36573be" hidden="1">#REF!</definedName>
    <definedName name="TB47725ca5_5c72_4ba6_a21b_d8808e9c1866" hidden="1">#REF!</definedName>
    <definedName name="TB478582d9_2689_449e_adb6_7f2eae573401" hidden="1">#REF!</definedName>
    <definedName name="TB47a5f52e_0518_4858_a2b5_2ae1eff81706" hidden="1">#REF!</definedName>
    <definedName name="TB47aaf181_a390_46b2_93b0_d7ae2bb5612a" hidden="1">#REF!</definedName>
    <definedName name="TB47abd9a2_61eb_4bd9_9c9d_0d21d05b3962" hidden="1">#REF!</definedName>
    <definedName name="TB47c513b0_17a5_49f9_a634_de5a25e8b55c" hidden="1">#REF!</definedName>
    <definedName name="TB47e272a6_47c5_4b0b_aa90_804604c00618" hidden="1">#REF!</definedName>
    <definedName name="TB47f56a67_8c6d_458a_b5da_8e4fe5340ace" hidden="1">#REF!</definedName>
    <definedName name="TB48123527_6d1a_4878_a823_d91f81937d96" hidden="1">#REF!</definedName>
    <definedName name="TB4813fc6f_702f_48bc_bdb7_94506ebdb714" hidden="1">#REF!</definedName>
    <definedName name="TB481bdfbf_074b_4421_85d7_5a89bd354f36" hidden="1">#REF!</definedName>
    <definedName name="TB4829950e_5188_4663_939a_06442b719e19" hidden="1">#REF!</definedName>
    <definedName name="TB4846288c_f35c_4f1d_9fde_e9c4acb9b826" hidden="1">#REF!</definedName>
    <definedName name="TB4880bce2_3e0f_430c_9d48_8ecf96c496c9" hidden="1">#REF!</definedName>
    <definedName name="TB4882c0d9_1efc_4403_af4a_1502cc6ea166" hidden="1">#REF!</definedName>
    <definedName name="TB48cf8307_fab4_4ec5_9f0d_1aafc039a26b" hidden="1">#REF!</definedName>
    <definedName name="TB48d0a9d4_a931_47a5_b3d4_addb9d8e1c6f" hidden="1">#REF!</definedName>
    <definedName name="TB48dbfbda_e6df_4df0_9319_3850bbbd178b" hidden="1">#REF!</definedName>
    <definedName name="TB48ecd501_caea_4b69_95a9_46ac6bbc7c21" hidden="1">#REF!</definedName>
    <definedName name="TB4905cebd_9408_4c1e_9eaf_c9fd97def301" hidden="1">#REF!</definedName>
    <definedName name="TB49299a12_66ed_4927_84f5_b9916dfd05e1" hidden="1">#REF!</definedName>
    <definedName name="TB49487641_024f_40ff_8b51_745375ba1212" hidden="1">#REF!</definedName>
    <definedName name="TB49e26ce5_0ad0_4110_b31e_3af32af3d9ce" hidden="1">#REF!</definedName>
    <definedName name="TB49ec3302_2721_4744_a71e_5c0bf90ee1b4" hidden="1">#REF!</definedName>
    <definedName name="TB4a394de8_eeea_4e57_aad0_9a64b54f5483" hidden="1">#REF!</definedName>
    <definedName name="TB4a40bf35_1a1e_4cbd_802e_221a596b63af" hidden="1">#REF!</definedName>
    <definedName name="TB4a5f1dd4_d515_4251_8495_a3993ec966e3" hidden="1">#REF!</definedName>
    <definedName name="TB4a80a62d_50c6_4f12_bede_832cf2ca4570" hidden="1">#REF!</definedName>
    <definedName name="TB4aa29fb8_e6b2_4d17_a068_f047d7852a89" hidden="1">#REF!</definedName>
    <definedName name="TB4aede9d8_73b0_4853_bdf1_fd9b16e89f60" hidden="1">#REF!</definedName>
    <definedName name="TB4b34fa75_cb5f_42f5_bda9_30e38b786009" hidden="1">#REF!</definedName>
    <definedName name="TB4b86fe9c_7820_458b_9870_83203b585b10" hidden="1">#REF!</definedName>
    <definedName name="TB4b93831e_8601_46a2_a474_1f8c556cd386" hidden="1">#REF!</definedName>
    <definedName name="TB4ba3edb7_2785_4c75_ae73_0d2f4078ab5c" hidden="1">#REF!</definedName>
    <definedName name="TB4baa507a_4e7d_4957_9098_2ffd6d9b335c" hidden="1">#REF!</definedName>
    <definedName name="TB4be91416_7244_419a_ad36_fb1c65c77ae5" hidden="1">#REF!</definedName>
    <definedName name="TB4c0b639b_8436_495c_9359_f92a31ad1ee3" hidden="1">#REF!</definedName>
    <definedName name="TB4c52ab9e_aa9a_4cfb_b8fb_f30f8abd036f" hidden="1">#REF!</definedName>
    <definedName name="TB4c81f4a7_4bb1_4388_9f56_8421b18c41eb" hidden="1">#REF!</definedName>
    <definedName name="TB4c8ddb9a_8737_4c45_947c_de9a2f0a1a8e" hidden="1">#REF!</definedName>
    <definedName name="TB4c92853e_fd64_4fd2_8588_a89202772159" hidden="1">#REF!</definedName>
    <definedName name="TB4ca257f9_8fcb_41cb_91c7_8306a131d3f9" hidden="1">#REF!</definedName>
    <definedName name="TB4cc1f273_1b4c_442e_af5c_49745a727176" hidden="1">#REF!</definedName>
    <definedName name="TB4cf7da9f_7f3b_4c74_a21d_1c0daf430bbc" hidden="1">#REF!</definedName>
    <definedName name="TB4d12d0f8_3da4_4d53_9ec5_6b19af29343a" hidden="1">#REF!</definedName>
    <definedName name="TB4d1a1e7a_236a_434e_b215_b53088d22654" hidden="1">#REF!</definedName>
    <definedName name="TB4da2f8d9_e659_4a06_979d_f7aff23da5a4" hidden="1">#REF!</definedName>
    <definedName name="TB4de78a6e_c07a_45ef_8e3d_858511853fc1" hidden="1">#REF!</definedName>
    <definedName name="TB4e0201b4_1fe8_4560_bdc8_a83164851f4a" hidden="1">#REF!</definedName>
    <definedName name="TB4e18d57b_e3e0_48b4_b730_3a35f6854e51" hidden="1">#REF!</definedName>
    <definedName name="TB4e32366f_7610_414e_a455_958bb5b964c9" hidden="1">#REF!</definedName>
    <definedName name="TB4e44f64f_b7a7_49d1_93b2_40f45cf9bf79" hidden="1">#REF!</definedName>
    <definedName name="TB4e4a26cf_fb3e_4109_90fc_db7fb68776d5" hidden="1">#REF!</definedName>
    <definedName name="TB4eadaa02_4a15_489a_820b_6ecf48ce0d07" hidden="1">#REF!</definedName>
    <definedName name="TB4eb20b44_c6c0_4cd1_9f9a_49d49cdf2c05" hidden="1">#REF!</definedName>
    <definedName name="TB4ec11468_8409_46cf_899f_658337de5c34" hidden="1">#REF!</definedName>
    <definedName name="TB4ec44115_9ec9_448e_a310_45c1b04fd336" hidden="1">#REF!</definedName>
    <definedName name="TB4ed8b16e_7cba_4523_9e96_45f43eba3f5c" hidden="1">#REF!</definedName>
    <definedName name="TB4f3ea62a_d5ad_42d9_893b_c6818e37f21f" hidden="1">#REF!</definedName>
    <definedName name="TB4f60c228_f8d4_4fdc_abf6_3a3f48cc0aaa" hidden="1">#REF!</definedName>
    <definedName name="TB4f79f59d_004f_4929_a0ca_226caf1a2557" hidden="1">#REF!</definedName>
    <definedName name="TB4f7bc63b_2195_4523_88bb_1ea9ae26a0ad" hidden="1">#REF!</definedName>
    <definedName name="TB4fd0fdc8_866e_4a4d_80ef_97f365888f04" hidden="1">#REF!</definedName>
    <definedName name="TB50066cdc_8b0c_45af_86a0_d3eff9148a68" hidden="1">#REF!</definedName>
    <definedName name="TB500766c8_df9b_44eb_acd7_f0da4919675f" hidden="1">#REF!</definedName>
    <definedName name="TB506e48e8_2c3d_435d_a716_027fc30d61fe" hidden="1">#REF!</definedName>
    <definedName name="TB506ef7f7_b335_4d7a_889a_aacde85ffae9" hidden="1">#REF!</definedName>
    <definedName name="TB5099c3ed_84eb_409d_a47c_c10ecf77aabf" hidden="1">#REF!</definedName>
    <definedName name="TB510a8243_c373_4d2f_ae44_361b56a40d62" hidden="1">#REF!</definedName>
    <definedName name="TB51109aa8_c6cd_40c2_9592_f40a67d87762" hidden="1">#REF!</definedName>
    <definedName name="TB511d6201_180c_4606_bc17_be890af002c6" hidden="1">#REF!</definedName>
    <definedName name="TB513d47cf_e020_41a5_b3d7_3dd053be9056" hidden="1">#REF!</definedName>
    <definedName name="TB5173c241_4d91_47a6_8eb5_69d3758c7d14" hidden="1">#REF!</definedName>
    <definedName name="TB51849087_cc6b_431f_abd4_afd9afb29200" hidden="1">#REF!</definedName>
    <definedName name="TB51a28475_9a48_4170_9f5b_1160c03be567" hidden="1">#REF!</definedName>
    <definedName name="TB51c864cd_2136_40bb_9516_a0204f066f0f" hidden="1">#REF!</definedName>
    <definedName name="TB5216d7c6_5060_40f4_a46d_4c1103b9fa9c" hidden="1">#REF!</definedName>
    <definedName name="TB52205d31_3733_40be_b36a_aaacabece38c" hidden="1">#REF!</definedName>
    <definedName name="TB524cb6ba_47ea_485b_abe1_90a029b50539" hidden="1">#REF!</definedName>
    <definedName name="TB52b9710b_c352_4f07_9668_e589d92c7057" hidden="1">#REF!</definedName>
    <definedName name="TB52d1961c_e75d_4c69_a206_1ed8ded45a8a" hidden="1">#REF!</definedName>
    <definedName name="TB52d46f31_1350_4361_aa51_54a233b028d6" hidden="1">#REF!</definedName>
    <definedName name="TB536b8f67_d589_4c4f_bfd4_9e0441948034" hidden="1">#REF!</definedName>
    <definedName name="TB536bb1a8_2cc6_40b1_8f98_276647fef020" hidden="1">#REF!</definedName>
    <definedName name="TB537642a2_b8f1_4612_9c37_8db74145e73e" hidden="1">#REF!</definedName>
    <definedName name="TB53b5a4d7_89be_4deb_b980_de73ecfee845" hidden="1">#REF!</definedName>
    <definedName name="TB5437c28a_5997_49a6_9ede_f1da69f3aaee" hidden="1">#REF!</definedName>
    <definedName name="TB545d4371_180f_43ae_82d7_796a0a15a4a3" hidden="1">#REF!</definedName>
    <definedName name="TB548a19f9_96f3_4397_afe9_578f311e598a" hidden="1">#REF!</definedName>
    <definedName name="TB5491f609_16a5_45f9_91a2_2b1986f0fcf1" hidden="1">#REF!</definedName>
    <definedName name="TB54e275d8_54c5_4325_aabd_ea8c70d19b17" hidden="1">#REF!</definedName>
    <definedName name="TB54ee55a9_a5b6_4af5_a1b0_fec84f0f16d3" hidden="1">#REF!</definedName>
    <definedName name="TB54fd51dc_eb45_47c2_ac4e_1a48c30859d6" hidden="1">#REF!</definedName>
    <definedName name="TB550811e9_7d20_447c_a221_4a98d5d073f4" hidden="1">#REF!</definedName>
    <definedName name="TB550dffc0_45d4_444a_8c48_c895be41f66c" hidden="1">#REF!</definedName>
    <definedName name="TB55253621_788f_47ef_875c_22cc8470b2a5" hidden="1">#REF!</definedName>
    <definedName name="TB552bdd00_64f6_4e23_b331_474fa27b9cd3" hidden="1">#REF!</definedName>
    <definedName name="TB5550f5a0_dc7c_48a6_862f_559886f137c5" hidden="1">#REF!</definedName>
    <definedName name="TB55ade240_4d67_45b1_bddc_0cf5ace4d7a8" hidden="1">#REF!</definedName>
    <definedName name="TB560032c5_6d71_4dc1_96f9_94520bb45b99" hidden="1">#REF!</definedName>
    <definedName name="TB5663ba4e_6ad2_4d9d_ac26_a13ad7195355" hidden="1">#REF!</definedName>
    <definedName name="TB56abefc7_35f7_42f6_8b0d_0d0a4ad96324" hidden="1">#REF!</definedName>
    <definedName name="TB56b4345f_6fb6_4eda_bd8f_d4d1a279d6c1" hidden="1">#REF!</definedName>
    <definedName name="TB56b53153_5355_416d_8e92_3600c0a66e1e" hidden="1">#REF!</definedName>
    <definedName name="TB56e4c633_2176_4df7_803c_5f8405cf762e" hidden="1">#REF!</definedName>
    <definedName name="TB56e8d291_7bc4_42c1_8bee_4ce93223f4b5" hidden="1">#REF!</definedName>
    <definedName name="TB570c88bc_2175_4568_bdb9_99e4956469d9" hidden="1">#REF!</definedName>
    <definedName name="TB576b8243_6779_4e84_bfb8_697bc4fd0ca5" hidden="1">#REF!</definedName>
    <definedName name="TB576c9318_15a9_44dd_90df_6c478785e66c" hidden="1">#REF!</definedName>
    <definedName name="TB576deae2_7e42_494e_bad8_b60f4b7b3386" hidden="1">#REF!</definedName>
    <definedName name="TB578c0085_5067_45fd_8f5d_1b49e472fa74" hidden="1">#REF!</definedName>
    <definedName name="TB57902012_3922_47ff_845e_33914600292f" hidden="1">#REF!</definedName>
    <definedName name="TB57a022ae_ac76_4aae_a338_293d7d8ee688" hidden="1">#REF!</definedName>
    <definedName name="TB57cb4a91_c9ad_4d6b_8e9c_e0a226d5159a" hidden="1">#REF!</definedName>
    <definedName name="TB57ce55db_2e49_4d35_b57b_feda3f9a40af" hidden="1">#REF!</definedName>
    <definedName name="TB57d29772_33e2_446d_ac14_1dd6f47519be" hidden="1">#REF!</definedName>
    <definedName name="TB57dc0f7d_ce5e_4de2_9ac0_064c5c221c92" hidden="1">#REF!</definedName>
    <definedName name="TB57dc639c_e6ea_45f9_84ac_bc3c97f31c3a" hidden="1">#REF!</definedName>
    <definedName name="TB57e8b7f3_cb32_4d90_89b2_be4f2a3f3e9e" hidden="1">#REF!</definedName>
    <definedName name="TB57ef98e5_0922_4dcb_b3b4_3c396efee935" hidden="1">#REF!</definedName>
    <definedName name="TB58a0594c_aa8d_4f72_95e8_66c6115e2f16" hidden="1">#REF!</definedName>
    <definedName name="TB58a61499_c546_47d5_8c73_673361f6b7ef" hidden="1">#REF!</definedName>
    <definedName name="TB58fa8a24_90dd_46be_89db_cc5728dd0423" hidden="1">#REF!</definedName>
    <definedName name="TB591203b2_1454_4b40_9fbe_246e9bffffae" hidden="1">#REF!</definedName>
    <definedName name="TB59257d50_7718_4250_9231_64947408cf4a" hidden="1">#REF!</definedName>
    <definedName name="TB59349b9a_8d45_4ed6_b789_e5830b28314b" hidden="1">#REF!</definedName>
    <definedName name="TB5948ca0b_877c_4c60_885b_4a123c45993c" hidden="1">#REF!</definedName>
    <definedName name="TB5963a261_cd24_4196_bffb_92286670d92e" hidden="1">#REF!</definedName>
    <definedName name="TB596a7ef9_49c4_45fd_8b73_832289db65b6" hidden="1">#REF!</definedName>
    <definedName name="TB59b9276c_a5aa_46b8_9976_ae85a7832f7a" hidden="1">#REF!</definedName>
    <definedName name="TB59c42822_e6e0_4cf5_ab05_4beddb1c5328" hidden="1">#REF!</definedName>
    <definedName name="TB5a4ce84e_a3c1_4645_bf0c_016795eec5ff" hidden="1">#REF!</definedName>
    <definedName name="TB5a64de0d_8a13_489c_9915_963d05e298c3" hidden="1">#REF!</definedName>
    <definedName name="TB5a81ea89_92e2_4a45_b170_1d35e831285c" hidden="1">#REF!</definedName>
    <definedName name="TB5aac990d_8f88_4e67_a4d3_bbf4ad1ffff0" hidden="1">#REF!</definedName>
    <definedName name="TB5ab3d815_80e4_49d7_92d4_1c93cd60b8e9" hidden="1">#REF!</definedName>
    <definedName name="TB5b062eea_d2e4_4258_8060_df944853693d" hidden="1">#REF!</definedName>
    <definedName name="TB5b2f8345_4819_43e1_a865_ae713dc6d1bb" hidden="1">#REF!</definedName>
    <definedName name="TB5b4d91f1_d158_4663_a001_3e3a09b3c103" hidden="1">#REF!</definedName>
    <definedName name="TB5b556b1f_a397_47dd_ba99_8fc0fcc9cabc" hidden="1">#REF!</definedName>
    <definedName name="TB5b686235_a69e_4e7e_a9e3_bc92e1f85e2f" hidden="1">#REF!</definedName>
    <definedName name="TB5b708614_40f3_4fc9_8858_85c9321b533c" hidden="1">#REF!</definedName>
    <definedName name="TB5bbb8271_e989_4fc2_984a_2f48d60d4048" hidden="1">#REF!</definedName>
    <definedName name="TB5bed84e9_8d7f_44f1_85d7_18c0ddd1d249" hidden="1">#REF!</definedName>
    <definedName name="TB5bf52d89_1406_4c03_b705_4afeb1778e2a" hidden="1">#REF!</definedName>
    <definedName name="TB5c5ffef3_7d53_43d6_926c_0735210cff00" hidden="1">#REF!</definedName>
    <definedName name="TB5c64f2e2_a4d4_4841_b007_5bb3f03390a4" hidden="1">#REF!</definedName>
    <definedName name="TB5d2b9b73_0d89_471e_baa3_beb55f5e3d78" hidden="1">#REF!</definedName>
    <definedName name="TB5d6ea1f1_4317_43f8_8631_ae58abac8067" hidden="1">#REF!</definedName>
    <definedName name="TB5d93e690_4ed1_4b0f_be04_ff08d1b27ccb" hidden="1">#REF!</definedName>
    <definedName name="TB5d9f40c1_18bb_45d3_a57a_6d6ba421db61" hidden="1">#REF!</definedName>
    <definedName name="TB5dad7a7d_879b_478d_840c_3d21d08dda81" hidden="1">#REF!</definedName>
    <definedName name="TB5dd5a431_81df_4648_95cb_70507ae9ea81" hidden="1">#REF!</definedName>
    <definedName name="TB5de4e2f8_0244_4eb7_9658_eecf4765b79a" hidden="1">#REF!</definedName>
    <definedName name="TB5e4429e8_2b7a_44c3_82da_9a2c251f5dc6" hidden="1">#REF!</definedName>
    <definedName name="TB5e478bb2_99ab_400d_ad97_c2a257001556" hidden="1">#REF!</definedName>
    <definedName name="TB5e9043c0_47f3_4973_85c5_582e7d735330" hidden="1">#REF!</definedName>
    <definedName name="TB5eb28c9d_9518_4754_928e_b03ba65e5b72" hidden="1">#REF!</definedName>
    <definedName name="TB5ed6ccd7_0ad6_4d98_acc3_5caf663f6bf7" hidden="1">#REF!</definedName>
    <definedName name="TB5f2c5a16_7685_4cf8_8f0e_2b48bd612a54" hidden="1">#REF!</definedName>
    <definedName name="TB5f4fa182_704d_47bd_8da1_fa3d471a56ec" hidden="1">#REF!</definedName>
    <definedName name="TB5f71b1ff_bb94_4577_87e2_840fe79b2ff1" hidden="1">#REF!</definedName>
    <definedName name="TB5f8c0aae_7149_4f80_a862_48047be45b33" hidden="1">#REF!</definedName>
    <definedName name="TB5fc1e39b_bab5_41b2_b87a_6c7e612c6963" hidden="1">#REF!</definedName>
    <definedName name="TB5fe19f1f_4b19_490f_9737_37fc677df47a" hidden="1">#REF!</definedName>
    <definedName name="TB601c1bba_3706_46ee_ae1f_9e85730f99e5" hidden="1">#REF!</definedName>
    <definedName name="TB60572bf1_4f4e_4261_9455_87abc7c53de8" hidden="1">#REF!</definedName>
    <definedName name="TB60635159_bfa9_41dc_9470_d5a3124fea57" hidden="1">#REF!</definedName>
    <definedName name="TB608e1f6f_d8ca_4bd7_bd44_a20f6fda89f2" hidden="1">#REF!</definedName>
    <definedName name="TB609496c6_c290_4332_85b6_0ac37474cca3" hidden="1">#REF!</definedName>
    <definedName name="TB60a09aa7_67ce_45dd_adc3_ae5a703e84b2" hidden="1">#REF!</definedName>
    <definedName name="TB60a7f6eb_c8da_4d16_ad37_98abbc629ea1" hidden="1">#REF!</definedName>
    <definedName name="TB61391441_73df_44cd_a084_ebf34e5e615d" hidden="1">#REF!</definedName>
    <definedName name="TB613c32d9_2722_43ae_bdb5_c3421d5923ec" hidden="1">#REF!</definedName>
    <definedName name="TB6145242e_3f1f_469a_a2a9_fa5ea0ee025e" hidden="1">#REF!</definedName>
    <definedName name="TB61834e39_7f00_4daa_8e17_64dcade4d2ba" hidden="1">#REF!</definedName>
    <definedName name="TB61c7cf9d_31bf_42c6_906a_967823fabce4" hidden="1">#REF!</definedName>
    <definedName name="TB61edf2df_2f98_4336_ad08_ce0368106f4c" hidden="1">#REF!</definedName>
    <definedName name="TB61fe47aa_f2c5_4160_aaa0_0ff2d3c80bff" hidden="1">#REF!</definedName>
    <definedName name="TB624b1e4f_ef0f_4bce_86d4_7daa7ec5258c" hidden="1">#REF!</definedName>
    <definedName name="TB625fb456_d202_44c6_84bc_6cd01d42e452" hidden="1">#REF!</definedName>
    <definedName name="TB6284c682_c769_4844_a217_4a209ad10c2b" hidden="1">#REF!</definedName>
    <definedName name="TB62949571_9e26_4f6d_be99_fe9c585781b2" hidden="1">#REF!</definedName>
    <definedName name="TB629d8def_749a_4869_8ea9_300ff4501d27" hidden="1">#REF!</definedName>
    <definedName name="TB62acd2c1_c472_44e4_9095_2b9b9faaf3a0" hidden="1">#REF!</definedName>
    <definedName name="TB62cf968b_6769_4cc4_836a_11d6358f9029" hidden="1">#REF!</definedName>
    <definedName name="TB62d3f394_8a9c_4fb9_8f5c_621c0422907b" hidden="1">#REF!</definedName>
    <definedName name="TB62f02f3a_c107_4028_b258_feca98419b89" hidden="1">#REF!</definedName>
    <definedName name="TB6340efb1_d8a1_45b7_b887_f62e30a07bcd" hidden="1">#REF!</definedName>
    <definedName name="TB63429b42_4637_45cc_b2ea_f6ac45bda8c0" hidden="1">#REF!</definedName>
    <definedName name="TB634c2109_ec17_42de_8769_396fc16ed066" hidden="1">#REF!</definedName>
    <definedName name="TB63dcdd87_f060_4ccb_a8d8_d0e590766a5d" hidden="1">#REF!</definedName>
    <definedName name="TB63e79036_c5f4_4ac0_bf73_fd074916ba70" hidden="1">#REF!</definedName>
    <definedName name="TB63fcb6ea_8414_4057_a1fb_7bd578e3b74a" hidden="1">#REF!</definedName>
    <definedName name="TB63ff5c8b_bcc1_4246_813f_b074958d4980" hidden="1">#REF!</definedName>
    <definedName name="TB64343f0d_0efa_4dbe_882f_4eab12e87451" hidden="1">#REF!</definedName>
    <definedName name="TB645515cb_d832_4192_8902_b53f964a720d" hidden="1">#REF!</definedName>
    <definedName name="TB646c84e6_ff9b_4733_9ad2_9885fd1dde24" hidden="1">#REF!</definedName>
    <definedName name="TB64979e78_f547_4265_8b75_11178f7e89c6" hidden="1">#REF!</definedName>
    <definedName name="TB64985f84_88b9_4d63_afdf_d365cabc3c1b" hidden="1">#REF!</definedName>
    <definedName name="TB64ba8dff_9664_4bf0_b848_30c603496910" hidden="1">#REF!</definedName>
    <definedName name="TB64d80851_6c8a_4b8f_b176_44633c4fa938" hidden="1">#REF!</definedName>
    <definedName name="TB65249622_1367_41a5_9a6f_282e8a4a5743" hidden="1">#REF!</definedName>
    <definedName name="TB6537a544_77a7_4a8f_9bbe_022a86c1633e" hidden="1">#REF!</definedName>
    <definedName name="TB654e3249_07a7_4e60_8ff8_2ba388b5f5dc" hidden="1">#REF!</definedName>
    <definedName name="TB656d2afc_e3eb_40ed_97af_99b618dfb80d" hidden="1">#REF!</definedName>
    <definedName name="TB65b6c156_cd68_48ec_8ffe_288814beb650" hidden="1">#REF!</definedName>
    <definedName name="TB65ca1de7_98c8_43e0_bf92_5d897d6572de" hidden="1">#REF!</definedName>
    <definedName name="TB65cfffd0_7525_4d3f_9042_2a6bc980feb3" hidden="1">#REF!</definedName>
    <definedName name="TB6626e46a_9dcb_4cb4_a4cd_ea21ff077d3c" hidden="1">#REF!</definedName>
    <definedName name="TB6677e5c7_25f4_47fe_84b6_bcdd1c3e2002" hidden="1">#REF!</definedName>
    <definedName name="TB6695d372_3376_455d_8b76_aadd1c494517" hidden="1">#REF!</definedName>
    <definedName name="TB66d7c0de_6517_4cdb_9407_6076924d60dc" hidden="1">#REF!</definedName>
    <definedName name="TB66f4c818_c6fc_4ed1_b5ae_07e1e0b742ae" hidden="1">#REF!</definedName>
    <definedName name="TB678cc0fc_c811_401d_b43b_68f5d399b115" hidden="1">#REF!</definedName>
    <definedName name="TB679044fd_4ebe_4683_add4_75432455cf22" hidden="1">#REF!</definedName>
    <definedName name="TB6795392f_8a54_485d_90c5_656cea9c7d2e" hidden="1">#REF!</definedName>
    <definedName name="TB6796c761_b5a5_432d_a194_ef2648b3a74d" hidden="1">#REF!</definedName>
    <definedName name="TB67a0ccdd_e9bf_4768_aa7e_095c13143973" hidden="1">#REF!</definedName>
    <definedName name="TB67e214ce_54c4_4d5a_9d1d_318bda4d9225" hidden="1">#REF!</definedName>
    <definedName name="TB67e22c03_8c27_4a76_b68b_68419a23edf0" hidden="1">#REF!</definedName>
    <definedName name="TB680ca973_f444_4aa6_8565_d687b86032b3" hidden="1">#REF!</definedName>
    <definedName name="TB68346bf7_bb50_468d_a4f7_cd03e1b1c476" hidden="1">#REF!</definedName>
    <definedName name="TB689338e2_0e54_4438_bc40_0548e04efaa8" hidden="1">#REF!</definedName>
    <definedName name="TB68cb700d_b4c5_44ec_9bd1_ff4ce66e3994" hidden="1">#REF!</definedName>
    <definedName name="TB68daac74_37df_415d_aa0a_3338d6796ca2" hidden="1">#REF!</definedName>
    <definedName name="TB68e30427_b7e8_45ac_88f5_c6bdddd76d6b" hidden="1">#REF!</definedName>
    <definedName name="TB691d3ffb_0c23_4a9f_a752_2288a36cf142" hidden="1">#REF!</definedName>
    <definedName name="TB695530d7_4d4d_4fa7_a410_04af108d1daa" hidden="1">#REF!</definedName>
    <definedName name="TB6974e0ee_1665_4387_a635_36f50d9a4878" hidden="1">#REF!</definedName>
    <definedName name="TB69c225a6_3d9d_4301_a0a4_6e1d937d39ef" hidden="1">#REF!</definedName>
    <definedName name="TB6a352f47_5fb1_4224_b315_eda570af91cb" hidden="1">#REF!</definedName>
    <definedName name="TB6a78d577_37ed_4a47_baa7_587abab09921" hidden="1">#REF!</definedName>
    <definedName name="TB6aad406c_77db_40eb_aad4_dd74001680ba" hidden="1">#REF!</definedName>
    <definedName name="TB6aad87b4_0380_4c7d_8bbf_6360fd4d3165" hidden="1">#REF!</definedName>
    <definedName name="TB6ac90a6c_112b_4b2b_b735_4b213447dbae" hidden="1">#REF!</definedName>
    <definedName name="TB6acab8ca_a9b6_4c1e_970a_c032087f8914" hidden="1">#REF!</definedName>
    <definedName name="TB6ad3d2a6_4d5d_4d7f_95b2_6c25e47c3521" hidden="1">#REF!</definedName>
    <definedName name="TB6ae45d3a_01d2_4b44_b186_881ce468651a" hidden="1">#REF!</definedName>
    <definedName name="TB6b020ebf_513b_442c_9ba9_1e47971e09c3" hidden="1">#REF!</definedName>
    <definedName name="TB6b06c526_99a3_49d9_9778_93d138c3034c" hidden="1">#REF!</definedName>
    <definedName name="TB6b147926_a2e5_4efb_986c_e6dd91a9df5b" hidden="1">#REF!</definedName>
    <definedName name="TB6b7c21e4_3a69_4db6_96ad_a90c2b774d8b" hidden="1">#REF!</definedName>
    <definedName name="TB6babb240_0b1a_4faf_98a8_a2c4f4861889" hidden="1">#REF!</definedName>
    <definedName name="TB6bd2b365_83a5_4403_ac57_9a43b021fe4e" hidden="1">#REF!</definedName>
    <definedName name="TB6bd780e6_7a49_47a3_8b03_cdea7f1a20a1" hidden="1">#REF!</definedName>
    <definedName name="TB6bfde820_bd4b_4006_98a0_ee648178f34c" hidden="1">#REF!</definedName>
    <definedName name="TB6c006d86_8a03_4238_8336_5500a957e128" hidden="1">#REF!</definedName>
    <definedName name="TB6c0928a6_3130_4465_950b_4952ab53dd21" hidden="1">#REF!</definedName>
    <definedName name="TB6c5bc45b_6fda_4a3c_a05c_d7b05456d402" hidden="1">#REF!</definedName>
    <definedName name="TB6c98e1f2_6061_4661_83d2_10ff7cbb30aa" hidden="1">#REF!</definedName>
    <definedName name="TB6cc2991f_a03b_4c56_8f53_ba19f35d7fdd" hidden="1">#REF!</definedName>
    <definedName name="TB6cfa009e_0d13_4c2e_baed_1264ac6165d3" hidden="1">#REF!</definedName>
    <definedName name="TB6d24c7ec_1fa4_42ec_b9d4_061ba8080ebb" hidden="1">#REF!</definedName>
    <definedName name="TB6d3e0ced_b5f7_4bbb_b863_3fcc2d0f146c" hidden="1">#REF!</definedName>
    <definedName name="TB6d61ab14_890f_46d8_8b7d_caa7a61f4734" hidden="1">#REF!</definedName>
    <definedName name="TB6da22bfd_232f_4fcc_aa36_54a45cb9fd12" hidden="1">#REF!</definedName>
    <definedName name="TB6dbf4083_4032_4bfb_8581_c2bb54410b11" hidden="1">#REF!</definedName>
    <definedName name="TB6ddb892f_f8b7_42dd_a04d_e34225fc356c" hidden="1">#REF!</definedName>
    <definedName name="TB6e24ddd9_a299_4682_b9af_a249ac3d8656" hidden="1">#REF!</definedName>
    <definedName name="TB6e2ff7c5_80eb_4e27_90f6_2b993c9c8f70" hidden="1">#REF!</definedName>
    <definedName name="TB6e36dab2_bf14_42bc_a6dc_715d139fc588" hidden="1">#REF!</definedName>
    <definedName name="TB6e77bb44_fcac_436f_896f_4603faa6d8b0" hidden="1">#REF!</definedName>
    <definedName name="TB6ebbc913_ae5e_4c32_9522_3495fba5b669" hidden="1">#REF!</definedName>
    <definedName name="TB6ec5f496_8110_42f7_9df9_805c34bfc793" hidden="1">#REF!</definedName>
    <definedName name="TB6edb0ba5_4794_4541_9584_1000929f5569" hidden="1">#REF!</definedName>
    <definedName name="TB6f0aaa36_3317_467b_bec6_cc35ea91d454" hidden="1">#REF!</definedName>
    <definedName name="TB6fa8bec9_fb0e_49d7_8d95_959ebddbead4" hidden="1">#REF!</definedName>
    <definedName name="TB70071c34_9715_4e29_a479_d9a25d03dac6" hidden="1">#REF!</definedName>
    <definedName name="TB70144a96_2bdd_41dd_81c2_d0ef921f8706" hidden="1">#REF!</definedName>
    <definedName name="TB70180054_a7f8_4170_a7a5_b38233143432" hidden="1">#REF!</definedName>
    <definedName name="TB7020700e_4f30_4689_ac96_ccd0af7e4411" hidden="1">#REF!</definedName>
    <definedName name="TB703f7048_c267_4654_b681_e1fafef93491" hidden="1">#REF!</definedName>
    <definedName name="TB7090a7c5_ac92_4686_bcdf_86e4a7e997b5" hidden="1">#REF!</definedName>
    <definedName name="TB7093a0db_55dc_46f8_9657_7fa9d3b23e7e" hidden="1">#REF!</definedName>
    <definedName name="TB70cda34a_ad41_441c_a76a_349debed4921" hidden="1">#REF!</definedName>
    <definedName name="TB7149b0aa_71ee_4647_94d8_baaaf28186e4" hidden="1">#REF!</definedName>
    <definedName name="TB7153834d_cf0c_4340_a5f8_5eb429dfde57" hidden="1">#REF!</definedName>
    <definedName name="TB717a44b5_9fa4_45d4_b2d5_977a9bd17b45" hidden="1">#REF!</definedName>
    <definedName name="TB71be85c9_f724_4816_9110_67c3192ec94e" hidden="1">#REF!</definedName>
    <definedName name="TB71e9dc54_0bf4_4ee4_afb1_23e3bcd55e9b" hidden="1">#REF!</definedName>
    <definedName name="TB722101d5_1a36_4bd1_b641_2d4bcd874a2b" hidden="1">#REF!</definedName>
    <definedName name="TB72282c94_9650_4e98_91f7_afc2508ba38e" hidden="1">#REF!</definedName>
    <definedName name="TB723027bb_4e82_4808_9dd0_07e1ea39b019" hidden="1">#REF!</definedName>
    <definedName name="TB724e58c0_ca5f_43f8_b083_c3ad2a5c2328" hidden="1">#REF!</definedName>
    <definedName name="TB727d4283_8ea1_47a1_9b7d_2ee7d9990966" hidden="1">#REF!</definedName>
    <definedName name="TB7296a6e3_5efd_4cd8_a725_025bf8d037bd" hidden="1">#REF!</definedName>
    <definedName name="TB72db2c9a_78c1_4052_9ce0_50dcfc142112" hidden="1">#REF!</definedName>
    <definedName name="TB72dcc9f6_6cf2_442c_b44b_bed2015959d5" hidden="1">#REF!</definedName>
    <definedName name="TB72ff8aa3_c587_406e_8ae7_07291ac6f78a" hidden="1">#REF!</definedName>
    <definedName name="TB7319540a_5f10_4782_8e6b_4d2c20db9ed2" hidden="1">#REF!</definedName>
    <definedName name="TB73b9b078_c24e_4de2_bbdc_c89f573633f6" hidden="1">#REF!</definedName>
    <definedName name="TB73e5e6ee_4492_487d_9d14_b85e6b542426" hidden="1">#REF!</definedName>
    <definedName name="TB73f8521a_e491_4acb_95ec_1021d5ff9f17" hidden="1">#REF!</definedName>
    <definedName name="TB740ff501_6094_4425_8a44_6c18977896ce" hidden="1">#REF!</definedName>
    <definedName name="TB741fca97_e8a1_4fb9_8e0e_3d753ee97044" hidden="1">#REF!</definedName>
    <definedName name="TB743ca879_1a90_4fa3_bf93_e5dd5ac1848b" hidden="1">#REF!</definedName>
    <definedName name="TB744b7710_d95d_4542_a6a0_ce82f3e9a4a5" hidden="1">#REF!</definedName>
    <definedName name="TB749b9142_7d73_4d41_a857_fbfe53b7fcb0" hidden="1">#REF!</definedName>
    <definedName name="TB74a83003_2c2a_429e_beb2_a67dc906edb1" hidden="1">#REF!</definedName>
    <definedName name="TB74b9ecb7_0b1a_49a0_b8d8_3047b7ebf38f" hidden="1">#REF!</definedName>
    <definedName name="TB74bd707e_61c2_4efc_bfd5_b2331c092202" hidden="1">#REF!</definedName>
    <definedName name="TB75091e85_1074_45ad_a748_3e2c5092623b" hidden="1">#REF!</definedName>
    <definedName name="TB752456b7_e8a2_4703_b6e6_ace6165f168d" hidden="1">#REF!</definedName>
    <definedName name="TB752cb924_62f7_4c37_8cfd_b010b1ef979e" hidden="1">#REF!</definedName>
    <definedName name="TB75f43f20_5b70_4327_bbe3_f2621ecf1f7f" hidden="1">#REF!</definedName>
    <definedName name="TB76844d45_7860_412f_ad95_21cb2521c033" hidden="1">#REF!</definedName>
    <definedName name="TB7721d1a7_7159_4b67_8279_a73e3bb84dd0" hidden="1">#REF!</definedName>
    <definedName name="TB7771df9e_01e6_46d9_9c9a_f2f61ac72132" hidden="1">#REF!</definedName>
    <definedName name="TB77e36ad3_088f_4906_831f_9f18907b0f1d" hidden="1">#REF!</definedName>
    <definedName name="TB77e7e70c_b81f_4035_85c4_e156388cb792" hidden="1">#REF!</definedName>
    <definedName name="TB784cc0e2_2991_49ee_ad53_95e343aa960a" hidden="1">#REF!</definedName>
    <definedName name="TB785cea9c_8705_48ec_8bc4_7f86a2098400" hidden="1">#REF!</definedName>
    <definedName name="TB785da875_ab61_49d6_b9d9_ee314eca3dd4" hidden="1">#REF!</definedName>
    <definedName name="TB786b7156_ecca_47e3_ae38_aaf0fa294ea2" hidden="1">#REF!</definedName>
    <definedName name="TB78d4f5a3_f568_49fd_b9af_9e4c1d456319" hidden="1">#REF!</definedName>
    <definedName name="TB7924a503_9a9b_4b8c_ae07_82fb6d7d34ff" hidden="1">#REF!</definedName>
    <definedName name="TB7928b58d_c58d_4ed6_b513_e1c33a6bb701" hidden="1">#REF!</definedName>
    <definedName name="TB7940ee2a_5bcb_4f38_8497_5655b8f5714e" hidden="1">#REF!</definedName>
    <definedName name="TB796c19da_400c_4538_81dd_cb827d3d868e" hidden="1">#REF!</definedName>
    <definedName name="TB796c4feb_bc7c_4a2d_b463_a9b5ed008cfa" hidden="1">#REF!</definedName>
    <definedName name="TB79709d14_a8cb_491a_9a96_425e53898f39" hidden="1">#REF!</definedName>
    <definedName name="TB797b7f49_9368_4a3b_8605_2d56187606c9" hidden="1">#REF!</definedName>
    <definedName name="TB79939cc6_2a14_49c5_aef8_3130b692584c" hidden="1">#REF!</definedName>
    <definedName name="TB7a343dca_5522_4cea_8897_afde206e6636" hidden="1">#REF!</definedName>
    <definedName name="TB7a570524_d7ac_4a05_8ec3_c461000de1ef" hidden="1">#REF!</definedName>
    <definedName name="TB7a5a8344_4dc9_49d6_815b_4e525db5ce0b" hidden="1">#REF!</definedName>
    <definedName name="TB7a70e6db_95cd_442e_af53_3180450c86a2" hidden="1">#REF!</definedName>
    <definedName name="TB7aa63f4a_41a6_45d4_baf0_17f5f266bbda" hidden="1">#REF!</definedName>
    <definedName name="TB7ac88396_db8d_47ca_9264_27d50a0c4ec5" hidden="1">#REF!</definedName>
    <definedName name="TB7b1eba7b_2aa0_4ffe_bb47_4c360c026edb" hidden="1">#REF!</definedName>
    <definedName name="TB7b3e1013_2f9a_413d_aa8a_220f14c758dd" hidden="1">#REF!</definedName>
    <definedName name="TB7b3f4a1c_0bfd_43d3_aa5d_0f2a49992563" hidden="1">#REF!</definedName>
    <definedName name="TB7b4d6c97_8fae_4d39_b11c_4ed5a30d38af" hidden="1">#REF!</definedName>
    <definedName name="TB7b76a256_7d9b_4747_80e2_462a98df287e" hidden="1">#REF!</definedName>
    <definedName name="TB7b8870e4_558b_4b03_a5fb_935a1b27a4b3" hidden="1">#REF!</definedName>
    <definedName name="TB7bf711cd_4e03_4a69_ac53_f9f392216489" hidden="1">#REF!</definedName>
    <definedName name="TB7c0c1078_568a_48a3_a210_65494e026058" hidden="1">#REF!</definedName>
    <definedName name="TB7c1d4fdf_ab79_41b7_8290_f01a3ab053b0" hidden="1">#REF!</definedName>
    <definedName name="TB7c32abcb_0cca_4f65_b093_a2aea1552d84" hidden="1">#REF!</definedName>
    <definedName name="TB7c3d6e2d_23e0_4cfd_b20e_d3b7ee362ff1" hidden="1">#REF!</definedName>
    <definedName name="TB7c43e520_3083_4deb_b1ea_234ce9e7dec7" hidden="1">#REF!</definedName>
    <definedName name="TB7ca7fe50_3f4a_4049_83f0_fbc8dcde8f79" hidden="1">#REF!</definedName>
    <definedName name="TB7cd9124f_b5bc_4e11_aa92_49819206c132" hidden="1">#REF!</definedName>
    <definedName name="TB7cda30d9_8740_4cd9_a427_f48fe02ac028" hidden="1">#REF!</definedName>
    <definedName name="TB7cdf2fd0_4982_4b1c_a9be_7255f20d6883" hidden="1">#REF!</definedName>
    <definedName name="TB7ce2f10a_ffe8_4d32_9e1d_c1de93f848f0" hidden="1">#REF!</definedName>
    <definedName name="TB7cfe4e46_3fa6_4367_a36b_cdc157be76b5" hidden="1">#REF!</definedName>
    <definedName name="TB7d207848_b1a9_4d9b_a8d8_b90f6e29086e" hidden="1">#REF!</definedName>
    <definedName name="TB7d542b3b_7dbd_435d_acbb_74f54646d539" hidden="1">#REF!</definedName>
    <definedName name="TB7d6faab5_6771_429d_b4e4_353569865be5" hidden="1">#REF!</definedName>
    <definedName name="TB7d75a9cb_12cb_4f39_ae70_c41c7d1ddd48" hidden="1">#REF!</definedName>
    <definedName name="TB7d7ea495_2d08_4ba6_8d99_b03504e217ee" hidden="1">#REF!</definedName>
    <definedName name="TB7d874fd8_d0bf_4566_9c6e_6519ae75c25b" hidden="1">#REF!</definedName>
    <definedName name="TB7d9610dd_c0be_4b90_9375_4c4e9b499483" hidden="1">#REF!</definedName>
    <definedName name="TB7e039fef_3682_4e83_adea_edb6426f5f8f" hidden="1">#REF!</definedName>
    <definedName name="TB7e1775bd_59f5_4c48_838b_d723607f2368" hidden="1">#REF!</definedName>
    <definedName name="TB7e18b315_11a4_41ca_b1ef_35e693a54cc3" hidden="1">#REF!</definedName>
    <definedName name="TB7e4b6bdb_fb04_44c2_91f6_b91d7d9911ae" hidden="1">#REF!</definedName>
    <definedName name="TB7e694666_ff5b_4d7a_b85e_61a1de0a8ed1" hidden="1">#REF!</definedName>
    <definedName name="TB7eb263f4_8850_4759_8cc0_e922a481bc62" hidden="1">#REF!</definedName>
    <definedName name="TB7ecaa0df_5e43_42d1_b75e_c247a5dae5e7" hidden="1">#REF!</definedName>
    <definedName name="TB7f3f09f9_7058_4897_b542_a629166218c2" hidden="1">#REF!</definedName>
    <definedName name="TB7f655dd9_e6ba_4ef5_bf09_51d28e4158fb" hidden="1">#REF!</definedName>
    <definedName name="TB7f88e902_4ead_4f9f_ab60_ecad08416885" hidden="1">#REF!</definedName>
    <definedName name="TB801c75e8_0971_45d0_95fc_1966980e9506" hidden="1">#REF!</definedName>
    <definedName name="TB801dacb9_c35f_4c32_a03e_be4ae4bdbe68" hidden="1">#REF!</definedName>
    <definedName name="TB80205486_1711_4d9f_a96e_ff07e3d3d01a" hidden="1">#REF!</definedName>
    <definedName name="TB8027e5bf_3abc_47bc_a4fb_ef0ded8af146" hidden="1">#REF!</definedName>
    <definedName name="TB8082bf7d_68e5_49bd_8b4b_e399e066e47c" hidden="1">#REF!</definedName>
    <definedName name="TB808fd2bd_9239_4355_b7c2_c799557c1d28" hidden="1">#REF!</definedName>
    <definedName name="TB80c56c05_9b9a_4e40_a3e4_9f65f18bb7af" hidden="1">#REF!</definedName>
    <definedName name="TB80fdce6b_452f_4988_aafb_d76ccb1c2350" hidden="1">#REF!</definedName>
    <definedName name="TB811bc972_ff0a_4ef2_adbe_4c8e1ea5b59b" hidden="1">#REF!</definedName>
    <definedName name="TB812eac7d_56b4_4a72_a906_34a0d0cc7e3d" hidden="1">#REF!</definedName>
    <definedName name="TB8134e858_689a_4355_b2d4_e332f485695b" hidden="1">#REF!</definedName>
    <definedName name="TB81409d0f_6cbe_4e51_9a91_48e2d1cae87e" hidden="1">#REF!</definedName>
    <definedName name="TB817e2dfa_78b7_4640_a0fe_8a7d40baf945" hidden="1">#REF!</definedName>
    <definedName name="TB81a65d98_8a48_4eb4_99dc_10e921a319a1" hidden="1">#REF!</definedName>
    <definedName name="TB81b6e5c7_dda2_4bab_a10b_c40954b2f51e" hidden="1">#REF!</definedName>
    <definedName name="TB81c17990_9424_40d9_b304_0293d009c986" hidden="1">#REF!</definedName>
    <definedName name="TB81c5e7bf_8759_4df4_8dac_153b44b65595" hidden="1">#REF!</definedName>
    <definedName name="TB81d738c2_cfe6_4cf3_9ea4_1209ba47cf6d" hidden="1">#REF!</definedName>
    <definedName name="TB81de13ee_d650_4070_a4e0_34c9c47c734c" hidden="1">#REF!</definedName>
    <definedName name="TB81e8b1a1_21fa_49bb_976b_023552cb79d9" hidden="1">#REF!</definedName>
    <definedName name="TB81ec08b2_f551_4711_a692_86462f1c7ab4" hidden="1">#REF!</definedName>
    <definedName name="TB8201a292_285d_4ee5_a065_a2f71e93da8c" hidden="1">#REF!</definedName>
    <definedName name="TB8212fce7_3729_40ce_a572_d9f9e6e44ddf" hidden="1">#REF!</definedName>
    <definedName name="TB825952a5_3795_4f42_a8c7_ecf28ef98f41" hidden="1">#REF!</definedName>
    <definedName name="TB825d25b4_4795_47ec_bbe5_5d053b62ab76" hidden="1">#REF!</definedName>
    <definedName name="TB825facbd_7912_4336_80b8_90210cdb943f" hidden="1">#REF!</definedName>
    <definedName name="TB827c3767_c8f8_4f17_bfe1_c0c044fa217e" hidden="1">#REF!</definedName>
    <definedName name="TB82908e5a_8962_4e4a_9526_deb97542cd69" hidden="1">#REF!</definedName>
    <definedName name="TB8290d923_80a9_432d_bee4_e36a1b2f8494" hidden="1">#REF!</definedName>
    <definedName name="TB829b0da7_fdff_47af_81f5_a98a6ae12d03" hidden="1">#REF!</definedName>
    <definedName name="TB82a525aa_a9fb_4be1_8ace_763fea1e7e78" hidden="1">#REF!</definedName>
    <definedName name="TB82ed8834_e968_4445_9581_0fbeaffd244a" hidden="1">#REF!</definedName>
    <definedName name="TB82f23b0a_5237_4eec_a594_b4cbfee55093" hidden="1">#REF!</definedName>
    <definedName name="TB82f5da2a_181a_4753_8f9d_b736e43b54e5" hidden="1">#REF!</definedName>
    <definedName name="TB83180dba_246c_4a4c_8993_93063f639735" hidden="1">#REF!</definedName>
    <definedName name="TB8330560d_1797_4f66_a035_6001fa90d83e" hidden="1">#REF!</definedName>
    <definedName name="TB83368a91_3bcb_4d57_b874_cc7895895dd2" hidden="1">#REF!</definedName>
    <definedName name="TB833d82c5_d89d_49ea_85a2_d997be2d566f" hidden="1">#REF!</definedName>
    <definedName name="TB83bf767a_6675_4b3c_859f_2fe59fd0e131" hidden="1">#REF!</definedName>
    <definedName name="TB83f726df_7783_4b11_aae6_ae2d6d0d1535" hidden="1">#REF!</definedName>
    <definedName name="TB83fe888f_e8f8_41dd_b669_0254e122b7a9" hidden="1">#REF!</definedName>
    <definedName name="TB84165dea_3af4_400b_9352_524ad0e18041" hidden="1">#REF!</definedName>
    <definedName name="TB8420628c_3bc5_4fb8_b17c_c2e53c6cc63d" hidden="1">#REF!</definedName>
    <definedName name="TB845205f4_d6db_436f_adbe_b4982def4cd2" hidden="1">#REF!</definedName>
    <definedName name="TB845d4d74_4b95_4ade_aae8_511bfbe618a7" hidden="1">#REF!</definedName>
    <definedName name="TB847e3bdd_1021_49a3_895a_0f6dd697d8e0" hidden="1">#REF!</definedName>
    <definedName name="TB84ac90a7_3085_4bd7_87d0_947628cedfc6" hidden="1">#REF!</definedName>
    <definedName name="TB84c3352e_4bf3_4537_b48e_c6f026db087b" hidden="1">#REF!</definedName>
    <definedName name="TB84c874c9_0e39_474c_b60f_6e853c5d65b7" hidden="1">#REF!</definedName>
    <definedName name="TB84e66dc4_e4a7_465c_bb80_06e209ccc750" hidden="1">#REF!</definedName>
    <definedName name="TB85172f59_734d_4ee7_81dc_413158b6af08" hidden="1">#REF!</definedName>
    <definedName name="TB858a0e87_9c64_4b6b_b596_295006cbe7c0" hidden="1">#REF!</definedName>
    <definedName name="TB85c21d09_985f_4cd7_88bf_b72da43fb9b8" hidden="1">#REF!</definedName>
    <definedName name="TB8638785e_fd2e_4e46_a438_067b8973bad5" hidden="1">#REF!</definedName>
    <definedName name="TB863cf06c_f151_4e60_b5ee_d4e01cf7e1eb" hidden="1">#REF!</definedName>
    <definedName name="TB867bf50f_1939_4843_bc9a_47a524478616" hidden="1">#REF!</definedName>
    <definedName name="TB86d81b2f_0870_40f9_a7fe_39f820fcc168" hidden="1">#REF!</definedName>
    <definedName name="TB870e7a0c_31c9_41dc_a08c_bf83404821b7" hidden="1">#REF!</definedName>
    <definedName name="TB872d3aeb_2363_479b_a856_bfafc8fc4495" hidden="1">#REF!</definedName>
    <definedName name="TB873c0aff_056d_41d3_b6ee_c92ca3e65504" hidden="1">#REF!</definedName>
    <definedName name="TB874e1d2d_1034_4bda_b3b4_422ea23e0eb7" hidden="1">#REF!</definedName>
    <definedName name="TB877b68d8_4f54_49f4_8a18_1708cb0a5e91" hidden="1">#REF!</definedName>
    <definedName name="TB878ca54a_3e29_4e00_854c_9862ac87545d" hidden="1">#REF!</definedName>
    <definedName name="TB878f1dc2_f215_4542_bdd8_46f02d720351" hidden="1">#REF!</definedName>
    <definedName name="TB87dd9616_07b2_416d_935f_8172afc61f74" hidden="1">#REF!</definedName>
    <definedName name="TB87e29edd_fbf9_401c_9b7a_98e9de32e792" hidden="1">#REF!</definedName>
    <definedName name="TB87fb7142_5bf2_483b_941a_d6d113c92018" hidden="1">#REF!</definedName>
    <definedName name="TB880a85f7_3ebf_4399_a891_631384d49097" hidden="1">#REF!</definedName>
    <definedName name="TB883ac763_7f5b_456f_8da7_8be6fad4a094" hidden="1">#REF!</definedName>
    <definedName name="TB88463b63_09af_4c40_9e9c_2aa2fd022c17" hidden="1">#REF!</definedName>
    <definedName name="TB886c03a4_c756_4727_aa57_54c213d28823" hidden="1">#REF!</definedName>
    <definedName name="TB88da3d86_15f6_4c62_b73c_5b32b51c2ee5" hidden="1">#REF!</definedName>
    <definedName name="TB8914834d_e2ac_47bf_b44f_430230616a98" hidden="1">#REF!</definedName>
    <definedName name="TB8930fec7_8d7f_4ba1_8f62_51eedebb9bda" hidden="1">#REF!</definedName>
    <definedName name="TB8933accf_42cd_4c83_a71f_d8fe0d3c0ec4" hidden="1">#REF!</definedName>
    <definedName name="TB8962cd60_c826_4b88_8098_99ca576ca115" hidden="1">#REF!</definedName>
    <definedName name="TB898e6d5d_4e7c_4ea4_8bb0_ccb513dcd27e" hidden="1">#REF!</definedName>
    <definedName name="TB89d8f08f_abc1_4c13_8da8_b81d3b369971" hidden="1">#REF!</definedName>
    <definedName name="TB89dcaa70_85fe_4a75_b700_b47594b317c5" hidden="1">#REF!</definedName>
    <definedName name="TB89e320ed_a38e_452b_9556_27c1f34781bd" hidden="1">#REF!</definedName>
    <definedName name="TB89e91842_90cb_4b89_b7f7_cca2c7301e26" hidden="1">#REF!</definedName>
    <definedName name="TB8a0d6711_38cd_488c_9411_acef8ee42e07" hidden="1">#REF!</definedName>
    <definedName name="TB8a228a6b_1762_400d_b87a_f60abe2afb65" hidden="1">#REF!</definedName>
    <definedName name="TB8a2f4bd5_cb0b_4167_a95f_5cd6186b0fc6" hidden="1">#REF!</definedName>
    <definedName name="TB8a876d2c_ff6a_4e1a_8b72_323e673e68d3" hidden="1">#REF!</definedName>
    <definedName name="TB8b3c4ff3_1d41_40ff_bade_bfee1dc79d84" hidden="1">#REF!</definedName>
    <definedName name="TB8b3dc79c_fe5e_402e_bbc1_3cf9403530f2" hidden="1">#REF!</definedName>
    <definedName name="TB8b787963_f45e_4f7c_a059_d8e7e54b3977" hidden="1">#REF!</definedName>
    <definedName name="TB8b7ebc11_7c10_4d31_b673_73127a37593c" hidden="1">#REF!</definedName>
    <definedName name="TB8b98ec39_5930_4862_8156_576192bfe2b4" hidden="1">#REF!</definedName>
    <definedName name="TB8c06e971_cfb7_48a8_84b6_eb1feae187e5" hidden="1">#REF!</definedName>
    <definedName name="TB8c0d6db2_6d27_4991_94df_32121df2d575" hidden="1">#REF!</definedName>
    <definedName name="TB8c127cda_2e85_42fb_9e99_50e18d5f2aec" hidden="1">#REF!</definedName>
    <definedName name="TB8c16ef58_6e62_4931_9ae4_8012f938ec40" hidden="1">#REF!</definedName>
    <definedName name="TB8c3eddd3_2801_4236_afd2_bb8ac333ff20" hidden="1">#REF!</definedName>
    <definedName name="TB8c51e89f_13b6_4bb8_a0a2_563b12342100" hidden="1">#REF!</definedName>
    <definedName name="TB8c624174_6092_48b0_83b0_bafa56383d0b" hidden="1">#REF!</definedName>
    <definedName name="TB8c72f53e_6e59_4d55_8328_9748a73718cb" hidden="1">#REF!</definedName>
    <definedName name="TB8c85e62c_3ec8_426e_8645_78f9eb8acaae" hidden="1">#REF!</definedName>
    <definedName name="TB8cb21133_4407_4cd5_bd25_784a8994882a" hidden="1">#REF!</definedName>
    <definedName name="TB8cb56052_dae2_42d7_9781_f2587ea7add5" hidden="1">#REF!</definedName>
    <definedName name="TB8cbcf3a9_1e1d_4b6b_93bc_3b165f206a14" hidden="1">#REF!</definedName>
    <definedName name="TB8cc9531e_0218_455a_9ac3_a006ce0ab2cd" hidden="1">#REF!</definedName>
    <definedName name="TB8d2f0e75_0cd1_4d30_9b3c_7b3376e55d44" hidden="1">#REF!</definedName>
    <definedName name="TB8d48b21d_1be0_42c9_aa29_4ac39b9aff1c" hidden="1">#REF!</definedName>
    <definedName name="TB8d684a07_9285_4e49_9b86_b09feda671f9" hidden="1">#REF!</definedName>
    <definedName name="TB8d84421b_f738_465a_a8d9_d58e183b5f9d" hidden="1">#REF!</definedName>
    <definedName name="TB8db7454f_d07c_42d3_9a5c_19a700e2a0d9" hidden="1">#REF!</definedName>
    <definedName name="TB8dca671a_db64_499c_99ee_c5dd1077b378" hidden="1">#REF!</definedName>
    <definedName name="TB8de27bd6_0aea_4298_b509_62a6453c3af6" hidden="1">#REF!</definedName>
    <definedName name="TB8de73be2_5c9b_4d8f_8070_84e7821f1c9d" hidden="1">#REF!</definedName>
    <definedName name="TB8e088e2a_8d38_40c5_a3b4_76e56448187e" hidden="1">#REF!</definedName>
    <definedName name="TB8e0ba710_bea8_4d74_b63b_ea807c13c45e" hidden="1">#REF!</definedName>
    <definedName name="TB8e5a2839_1a27_44f8_8abc_60cf47bd83bd" hidden="1">#REF!</definedName>
    <definedName name="TB8e9e42cd_7ae0_4622_a101_5a837bb028f6" hidden="1">#REF!</definedName>
    <definedName name="TB8ede2c6d_cb98_4b49_a3f1_43d0a305d3da" hidden="1">#REF!</definedName>
    <definedName name="TB8eefe722_6097_4753_87c6_87e865e5a786" hidden="1">#REF!</definedName>
    <definedName name="TB8ef52c47_0cfe_4d7c_a903_1f6cc6b81883" hidden="1">#REF!</definedName>
    <definedName name="TB8f04a8a0_2ff7_440e_b714_f71d4e8e4604" hidden="1">#REF!</definedName>
    <definedName name="TB8f295fd9_681a_48bb_b951_75ebee59ae1b" hidden="1">#REF!</definedName>
    <definedName name="TB8f38fd6c_46f7_452c_88ce_28130768bd0b" hidden="1">#REF!</definedName>
    <definedName name="TB8f51f173_e40b_4cab_9b7c_9548061a7dd7" hidden="1">#REF!</definedName>
    <definedName name="TB8f93e09f_0999_42fa_9424_7eb5c5a55549" hidden="1">#REF!</definedName>
    <definedName name="TB8fe29a27_8209_4b2e_9b9f_f23b31583e89" hidden="1">#REF!</definedName>
    <definedName name="TB9039102f_3888_4bc6_951b_4a517c58c0b1" hidden="1">#REF!</definedName>
    <definedName name="TB90a45ae0_283d_44d1_b68f_a3e02e6cb768" hidden="1">#REF!</definedName>
    <definedName name="TB90b7f3fb_cb5e_4875_91d8_8f46020c1cf8" hidden="1">#REF!</definedName>
    <definedName name="TB9114022c_bb3c_485c_9a5b_1f4f071da63b" hidden="1">#REF!</definedName>
    <definedName name="TB912839fd_ec76_4c52_b889_563a0e959a7b" hidden="1">#REF!</definedName>
    <definedName name="TB916d2b50_a96a_4f61_a12a_93e406811d1f" hidden="1">#REF!</definedName>
    <definedName name="TB9177dd8e_00c5_4858_87ec_193922d3118d" hidden="1">#REF!</definedName>
    <definedName name="TB9181dc78_47f4_45ae_baf4_b6306469866f" hidden="1">#REF!</definedName>
    <definedName name="TB91a38739_e386_47ae_b8b1_474441cdba29" hidden="1">#REF!</definedName>
    <definedName name="TB91b5a47b_67ec_4667_a587_f8c64e79e05a" hidden="1">#REF!</definedName>
    <definedName name="TB91c097ea_ac63_4c70_a9c3_9df28f4b42e8" hidden="1">#REF!</definedName>
    <definedName name="TB9200d357_13de_45a2_a818_13a2ea9c5422" hidden="1">#REF!</definedName>
    <definedName name="TB920370c1_ca6d_4ad1_8c6f_57acd98cd044" hidden="1">#REF!</definedName>
    <definedName name="TB920be963_dbd9_4eda_b9d2_972c22d52f2d" hidden="1">#REF!</definedName>
    <definedName name="TB92357db0_38f0_4ef7_aa13_b2e6ff5bbb8b" hidden="1">#REF!</definedName>
    <definedName name="TB92dbfff9_5831_4ea7_8fca_1d94f3aa0613" hidden="1">#REF!</definedName>
    <definedName name="TB930fa2a0_ff32_4e60_aecb_c4d10ebeb218" hidden="1">#REF!</definedName>
    <definedName name="TB9370c4e3_196e_46b1_bf10_d98c51794409" hidden="1">#REF!</definedName>
    <definedName name="TB93a10456_2e30_419f_8e97_928b4cd2457d" hidden="1">#REF!</definedName>
    <definedName name="TB93a24c89_4837_481f_b7dd_528ab32876ed" hidden="1">#REF!</definedName>
    <definedName name="TB93b6ac3f_d827_4fb4_a10f_e0336b308bac" hidden="1">#REF!</definedName>
    <definedName name="TB93b89692_05d7_4d8e_8412_047e61a1a524" hidden="1">#REF!</definedName>
    <definedName name="TB93e61ec8_8cc0_43d7_a49e_d38f2f1ee627" hidden="1">#REF!</definedName>
    <definedName name="TB93f37da8_c3bf_4be1_a141_ba6a0a3481b2" hidden="1">#REF!</definedName>
    <definedName name="TB942b0281_f7f2_441d_84de_f7aad3646f5a" hidden="1">#REF!</definedName>
    <definedName name="TB9480ff33_5d6a_4515_8738_6210b0527f57" hidden="1">#REF!</definedName>
    <definedName name="TB950e2b53_21ed_4af5_afd1_9865e0e5b156" hidden="1">#REF!</definedName>
    <definedName name="TB9510368d_ca06_40e6_b94b_82d07c87f65f" hidden="1">#REF!</definedName>
    <definedName name="TB95121857_e57d_45c3_9828_b1c4d7760573" hidden="1">#REF!</definedName>
    <definedName name="TB95976196_3ac2_4f72_a4bd_bd9685de4fb1" hidden="1">#REF!</definedName>
    <definedName name="TB95ae76f0_7447_4d7c_beee_98a50219e389" hidden="1">#REF!</definedName>
    <definedName name="TB962746f5_6e47_42ff_a972_3ce9662c0364" hidden="1">#REF!</definedName>
    <definedName name="TB962f583f_cd96_4754_a552_c1115e9b6f52" hidden="1">#REF!</definedName>
    <definedName name="TB96332a9d_f1e0_4ec5_acc0_67c2a474327e" hidden="1">#REF!</definedName>
    <definedName name="TB9691d3ad_7a7f_4620_ad9f_888f2226d35d" hidden="1">#REF!</definedName>
    <definedName name="TB96b5045e_a048_4b75_83b7_0d5bdd504359" hidden="1">#REF!</definedName>
    <definedName name="TB96c5a41d_da17_4368_b70b_e83214e4e038" hidden="1">#REF!</definedName>
    <definedName name="TB9724aed5_38a1_4b2c_8f39_dbeafae27f48" hidden="1">#REF!</definedName>
    <definedName name="TB97459010_fc62_495d_99ea_d4c8b0665184" hidden="1">#REF!</definedName>
    <definedName name="TB9749d741_e3bc_482f_995d_f112fb837d6f" hidden="1">#REF!</definedName>
    <definedName name="TB976589d5_6eed_4c4d_9ae0_144e0e591250" hidden="1">#REF!</definedName>
    <definedName name="TB9769fd04_8e50_4416_9eba_82047842e180" hidden="1">#REF!</definedName>
    <definedName name="TB977200bb_412a_4f63_9446_d2da72ffbc09" hidden="1">#REF!</definedName>
    <definedName name="TB9787663e_c659_4f4a_8b8f_c2fc60ae4434" hidden="1">#REF!</definedName>
    <definedName name="TB97d43118_995a_4802_a713_940375a4b6d1" hidden="1">#REF!</definedName>
    <definedName name="TB983dfd97_40e3_47ca_a33d_7ea6bea7e1a0" hidden="1">#REF!</definedName>
    <definedName name="TB984b867d_57e1_4035_878c_286e167e64c6" hidden="1">#REF!</definedName>
    <definedName name="TB985eebad_0680_432a_a038_f475fcbf125e" hidden="1">#REF!</definedName>
    <definedName name="TB9888299f_8030_4997_addf_977bcec08b60" hidden="1">#REF!</definedName>
    <definedName name="TB98a7255c_b683_4043_be13_be68d26347c7" hidden="1">#REF!</definedName>
    <definedName name="TB98d4bc0a_bf23_4f94_8a80_c9a6446c3205" hidden="1">#REF!</definedName>
    <definedName name="TB98e1e1d7_eb0b_4b3a_b0ef_a2ec18bf53f4" hidden="1">#REF!</definedName>
    <definedName name="TB98ec85f1_1227_494a_9e45_24f47e652fcc" hidden="1">#REF!</definedName>
    <definedName name="TB98f1c66c_2dca_4e6b_ad38_7ab0be65615d" hidden="1">#REF!</definedName>
    <definedName name="TB99432436_f5f2_4c84_a285_902f27d6ed32" hidden="1">#REF!</definedName>
    <definedName name="TB9959e8d0_d972_41ce_8a2a_8f53406d3025" hidden="1">#REF!</definedName>
    <definedName name="TB9981b76e_08d6_4dad_930e_05c8afa4eb11" hidden="1">#REF!</definedName>
    <definedName name="TB99e0c3fb_263f_4e3b_adc9_803a1ac06375" hidden="1">#REF!</definedName>
    <definedName name="TB99e738a4_f85f_492f_9f39_35bb0e36cfd3" hidden="1">#REF!</definedName>
    <definedName name="TB9a1a479b_bdaf_4685_aaae_838ddcf8d761" hidden="1">#REF!</definedName>
    <definedName name="TB9a836cfd_bab9_461f_8eb5_475b2f0bae58" hidden="1">#REF!</definedName>
    <definedName name="TB9b5c38a7_eef7_46be_8be3_a87280d3329d" hidden="1">#REF!</definedName>
    <definedName name="TB9b862993_88fa_403e_8ef0_bbb957c48877" hidden="1">#REF!</definedName>
    <definedName name="TB9ba4e3d5_e45f_48b3_b0ba_e8cae51464c8" hidden="1">#REF!</definedName>
    <definedName name="TB9bbbef9d_98e1_47d7_8295_8aed47eed62f" hidden="1">#REF!</definedName>
    <definedName name="TB9bd674d4_6cfd_4b7a_8160_ee3627a1f68e" hidden="1">#REF!</definedName>
    <definedName name="TB9c6926f0_a6e1_4e78_8938_72b2b69a0452" hidden="1">#REF!</definedName>
    <definedName name="TB9c767786_7e68_4916_a724_cedd33608f82" hidden="1">#REF!</definedName>
    <definedName name="TB9cac42d9_2ad9_46af_ad77_f1b679f01e3e" hidden="1">#REF!</definedName>
    <definedName name="TB9cd89e01_bd47_4c8b_b700_bda279e18b7f" hidden="1">#REF!</definedName>
    <definedName name="TB9d02d35e_0225_474b_bc61_83595ffbad08" hidden="1">#REF!</definedName>
    <definedName name="TB9d10c5b5_2e2c_4098_a35b_c671f45d6b88" hidden="1">#REF!</definedName>
    <definedName name="TB9d24a248_9876_4d9f_8cc4_27deef6fdd42" hidden="1">#REF!</definedName>
    <definedName name="TB9d27360f_1024_4616_8797_f4fef83b3a80" hidden="1">#REF!</definedName>
    <definedName name="TB9d29ac68_6a2a_4bd9_aee9_597a862f655c" hidden="1">#REF!</definedName>
    <definedName name="TB9d3d3aa1_dd28_45ad_92dd_ae4e7f19a434" hidden="1">#REF!</definedName>
    <definedName name="TB9d75898c_9735_41fa_8e98_2ec3060be035" hidden="1">#REF!</definedName>
    <definedName name="TB9d7be518_3b15_470b_86be_7cd1ac2271a7" hidden="1">#REF!</definedName>
    <definedName name="TB9d9593b5_e06f_455b_8390_a2c2d0eb71ba" hidden="1">#REF!</definedName>
    <definedName name="TB9da2e3c3_304a_4d9c_93e7_e87f6129e7fb" hidden="1">#REF!</definedName>
    <definedName name="TB9da5271b_f590_4038_8055_c3b9a5982728" hidden="1">#REF!</definedName>
    <definedName name="TB9dc154da_360e_4097_8a5c_6b180f8e37c0" hidden="1">#REF!</definedName>
    <definedName name="TB9dde4641_bba1_43bf_ae4e_904c1ff90ec0" hidden="1">#REF!</definedName>
    <definedName name="TB9df9947f_80a7_4a71_a9ad_6c647883b430" hidden="1">#REF!</definedName>
    <definedName name="TB9e0db55e_f162_4926_a47c_9a9d064cf87a" hidden="1">#REF!</definedName>
    <definedName name="TB9e8d460e_d417_4050_8724_db6b9f360b88" hidden="1">#REF!</definedName>
    <definedName name="TB9eb9086b_d9d6_4c1c_a0cf_b59350e66c3e" hidden="1">#REF!</definedName>
    <definedName name="TB9ed20532_52e9_4e87_b465_ee7d2b85fc70" hidden="1">#REF!</definedName>
    <definedName name="TB9ed643da_7305_4f8f_857a_d355cca9ec72" hidden="1">#REF!</definedName>
    <definedName name="TB9edd11fc_7fae_4f07_b05e_9643ea375aee" hidden="1">#REF!</definedName>
    <definedName name="TB9ee90a69_0df5_49c6_966a_7a227a2788e8" hidden="1">#REF!</definedName>
    <definedName name="TB9f1600a4_7a35_46cc_9bcf_2a2117a67bd8" hidden="1">#REF!</definedName>
    <definedName name="TB9f3e050c_7e47_4a2a_a500_caeb4706e438" hidden="1">#REF!</definedName>
    <definedName name="TB9f460273_6a27_4700_bcdf_6a81f78ac41c" hidden="1">#REF!</definedName>
    <definedName name="TB9f551956_cf08_4af6_b210_0144eb848ecd" hidden="1">#REF!</definedName>
    <definedName name="TB9f5a95a3_7f49_4987_ac9a_923fad7056a4" hidden="1">#REF!</definedName>
    <definedName name="TB9f6a8a96_9a58_4fae_8c42_206f438f8f19" hidden="1">#REF!</definedName>
    <definedName name="TB9f86b8f4_af5a_4c36_bbed_f991caeaeca8" hidden="1">#REF!</definedName>
    <definedName name="TB9f8af3e8_1b51_48ac_83ce_9c034555b284" hidden="1">#REF!</definedName>
    <definedName name="TBa01dc7ca_a4be_4f65_a910_043fbb448e19" hidden="1">#REF!</definedName>
    <definedName name="TBa025e275_21ae_4862_8372_5bd1a99c2f85" hidden="1">#REF!</definedName>
    <definedName name="TBa0b411b8_4ce5_431f_bb8e_e8fb065eda5f" hidden="1">#REF!</definedName>
    <definedName name="TBa0dfa038_c4ae_415e_9ddb_56d52d2b9db1" hidden="1">#REF!</definedName>
    <definedName name="TBa0ecc9e4_036b_407b_b88f_1f89c18dd707" hidden="1">#REF!</definedName>
    <definedName name="TBa117ee78_d17d_4c98_acff_941a7ccc55c1" hidden="1">#REF!</definedName>
    <definedName name="TBa12fb59b_bac2_410f_ba3a_29691a78ffec" hidden="1">#REF!</definedName>
    <definedName name="TBa1322349_978b_468d_918a_99f939388891" hidden="1">#REF!</definedName>
    <definedName name="TBa13659ce_ac79_43db_ad67_12702e381b49" hidden="1">#REF!</definedName>
    <definedName name="TBa1403ef2_1306_4065_8003_2aeee394cc99" hidden="1">#REF!</definedName>
    <definedName name="TBa188cb01_b7fc_435a_ad78_8044b0eed2fa" hidden="1">#REF!</definedName>
    <definedName name="TBa1b5a80a_6345_4675_bd0b_c32f80ce6101" hidden="1">#REF!</definedName>
    <definedName name="TBa1ec800e_3071_490d_bec2_f9dc523ed845" hidden="1">#REF!</definedName>
    <definedName name="TBa23cecb8_bc9d_4e6b_b161_6814bd72b197" hidden="1">#REF!</definedName>
    <definedName name="TBa23d8a54_8bbb_4d03_83ea_42430fbe8f0f" hidden="1">#REF!</definedName>
    <definedName name="TBa23f5034_ec82_4f6c_b066_2ceaa74e72d3" hidden="1">#REF!</definedName>
    <definedName name="TBa26573f0_afdc_4a27_9357_58737223f268" hidden="1">#REF!</definedName>
    <definedName name="TBa268c892_a7fa_4fe6_a5ea_f1a1548bde1d" hidden="1">#REF!</definedName>
    <definedName name="TBa26961a0_211c_481f_942d_a0db77cfe572" hidden="1">#REF!</definedName>
    <definedName name="TBa26e0991_f070_4784_b140_cdc03d32bcd5" hidden="1">#REF!</definedName>
    <definedName name="TBa272cb5f_d6e2_4439_834e_3e29c0a39ea6" hidden="1">#REF!</definedName>
    <definedName name="TBa2ba3c0f_13eb_4783_b67b_7c7c64dc54fb" hidden="1">#REF!</definedName>
    <definedName name="TBa2bf4099_8304_46b6_8609_bec6eb424864" hidden="1">#REF!</definedName>
    <definedName name="TBa3467a68_b21d_44a1_95f9_7e38c704e6f9" hidden="1">#REF!</definedName>
    <definedName name="TBa3551f96_93c8_4e7a_80ec_338f0137a3b5" hidden="1">#REF!</definedName>
    <definedName name="TBa3ad4b40_ef6d_40d9_bd2f_dcd2beaff329" hidden="1">#REF!</definedName>
    <definedName name="TBa3c89051_6769_427a_bab0_a664dcf0cefd" hidden="1">#REF!</definedName>
    <definedName name="TBa3de51df_2462_4b42_8b2c_32f970b9b82a" hidden="1">#REF!</definedName>
    <definedName name="TBa4169860_cfd0_4e26_9190_c1b76451c898" hidden="1">#REF!</definedName>
    <definedName name="TBa417ccec_b9f7_4bea_b14b_407d0f3dedd8" hidden="1">#REF!</definedName>
    <definedName name="TBa4475b90_8141_4822_af47_4a3b2c8a9e98" hidden="1">#REF!</definedName>
    <definedName name="TBa44c28ef_a2db_49ab_82f4_f7fa87d8ed37" hidden="1">#REF!</definedName>
    <definedName name="TBa509ce6c_2c29_4e92_9e92_bd54a0263ee5" hidden="1">#REF!</definedName>
    <definedName name="TBa50ea2f7_fb63_4e47_b865_876e92d541a8" hidden="1">#REF!</definedName>
    <definedName name="TBa558781e_37b9_4183_9891_5b5aaacff790" hidden="1">#REF!</definedName>
    <definedName name="TBa58828aa_6b01_4faf_a149_85b5d651b567" hidden="1">#REF!</definedName>
    <definedName name="TBa5a51e24_a90b_446e_adb1_459153c70b19" hidden="1">#REF!</definedName>
    <definedName name="TBa5ae41ae_31b2_45d0_b615_eedd50cb067e" hidden="1">#REF!</definedName>
    <definedName name="TBa5e899fb_4e22_4a0e_90c8_8c75b95de14f" hidden="1">#REF!</definedName>
    <definedName name="TBa60d24ef_f030_4333_ac8d_963f100380eb" hidden="1">#REF!</definedName>
    <definedName name="TBa60fe0eb_fb55_41b1_9586_5dc3708b12fe" hidden="1">#REF!</definedName>
    <definedName name="TBa615a111_e250_4a7c_bd1e_f735cfbaf815" hidden="1">#REF!</definedName>
    <definedName name="TBa6b0f6be_149f_4033_bfa6_533237cbee87" hidden="1">#REF!</definedName>
    <definedName name="TBa6b252e8_e2d9_4e98_859a_52d7c12ec2da" hidden="1">#REF!</definedName>
    <definedName name="TBa7396010_dbe0_4d44_b342_6ca00310051d" hidden="1">#REF!</definedName>
    <definedName name="TBa73fc546_1335_4c11_8e49_8f41da89f77a" hidden="1">#REF!</definedName>
    <definedName name="TBa7416e7f_7e2f_4d12_913a_545baad2cfe9" hidden="1">#REF!</definedName>
    <definedName name="TBa743896f_a800_4668_931d_d0ddebf821a5" hidden="1">#REF!</definedName>
    <definedName name="TBa745fd6f_b0e2_4b91_ba01_f2365c588404" hidden="1">#REF!</definedName>
    <definedName name="TBa78efb2b_0ea6_4ea6_8f20_61838ce422b7" hidden="1">#REF!</definedName>
    <definedName name="TBa7a46f77_0b96_4753_b564_1053944ad3a1" hidden="1">#REF!</definedName>
    <definedName name="TBa8183759_fa7d_471e_bdeb_55328bd46d6e" hidden="1">#REF!</definedName>
    <definedName name="TBa81cbcb4_713e_4f08_a099_8b94d6b2ca04" hidden="1">#REF!</definedName>
    <definedName name="TBa8d2d5f8_e656_467a_91b4_9669e64545ad" hidden="1">#REF!</definedName>
    <definedName name="TBa8dab8c5_d19c_4eaa_8f2d_ba58cdd33f36" hidden="1">#REF!</definedName>
    <definedName name="TBa8ffb948_297a_402e_9c20_cfae83c5cad7" hidden="1">#REF!</definedName>
    <definedName name="TBa97f5c5b_d120_4d0b_9594_11d2042917f8" hidden="1">#REF!</definedName>
    <definedName name="TBaa15f093_aa21_4fd2_bc8c_f89a72975f4f" hidden="1">#REF!</definedName>
    <definedName name="TBaa6ed7fa_beab_4b47_950e_611b46167e8f" hidden="1">#REF!</definedName>
    <definedName name="TBaa77c8a1_e453_4140_81ff_4b5bb72063e3" hidden="1">#REF!</definedName>
    <definedName name="TBaa9bf688_10e7_4ed4_b646_4aacec4b0fb4" hidden="1">#REF!</definedName>
    <definedName name="TBaaa23d15_4905_48e2_bc5a_cc907dd81eff" hidden="1">#REF!</definedName>
    <definedName name="TBaaa8fa5b_5d5e_4d61_adec_56fef1f388d1" hidden="1">#REF!</definedName>
    <definedName name="TBab32f4fb_4a72_4f08_b188_f0df0dfbefe3" hidden="1">#REF!</definedName>
    <definedName name="TBab50acbe_7d97_408e_bf86_c7aa3f7ef14a" hidden="1">#REF!</definedName>
    <definedName name="TBab5f7635_a696_430c_b0e2_5ddc98eb919c" hidden="1">#REF!</definedName>
    <definedName name="TBab73b8b4_b7c9_4333_83a6_21fbef845509" hidden="1">#REF!</definedName>
    <definedName name="TBab8282a1_52f4_42f6_99a8_62cbbaf352cc" hidden="1">#REF!</definedName>
    <definedName name="TBaba187c0_deb3_409d_8e25_2cf99ea49d81" hidden="1">#REF!</definedName>
    <definedName name="TBac40fffd_764e_4e59_b336_98f99596192d" hidden="1">#REF!</definedName>
    <definedName name="TBac7b5256_3be1_4bb9_9a32_b4d5e5f8933e" hidden="1">#REF!</definedName>
    <definedName name="TBacb07ff9_5c00_41ab_ae49_c5bd18b5bff2" hidden="1">#REF!</definedName>
    <definedName name="TBacc3e838_6e3b_4a23_8042_e8c128acb917" hidden="1">#REF!</definedName>
    <definedName name="TBacc4eb4f_b5ce_4774_8876_6757975b40ca" hidden="1">#REF!</definedName>
    <definedName name="TBace44e66_8727_4104_a87d_ccf7696add14" hidden="1">#REF!</definedName>
    <definedName name="TBad1eb8ad_688c_4770_ad6e_18fac4306aa0" hidden="1">#REF!</definedName>
    <definedName name="TBad258614_a92e_40dc_88de_4a4de8f388ea" hidden="1">#REF!</definedName>
    <definedName name="TBad318415_9062_4117_aba8_8cf0a2338df6" hidden="1">#REF!</definedName>
    <definedName name="TBad4620b5_d14d_4130_9710_4bbfd5dd8dc5" hidden="1">#REF!</definedName>
    <definedName name="TBad4cab39_94fc_41a4_9685_1b2c3347cfed" hidden="1">#REF!</definedName>
    <definedName name="TBad6a298c_f33f_4901_b0cf_f480c7f69e94" hidden="1">#REF!</definedName>
    <definedName name="TBad8e7c5e_5475_4197_b780_be547bec88ba" hidden="1">#REF!</definedName>
    <definedName name="TBadfc437b_b17d_4320_8d9d_0888da8f8cfe" hidden="1">#REF!</definedName>
    <definedName name="TBae051f10_c118_4971_adb9_a1a4fe72892d" hidden="1">#REF!</definedName>
    <definedName name="TBae610db9_e997_42ed_b56c_da5abcad3c0c" hidden="1">#REF!</definedName>
    <definedName name="TBae7afba5_8b64_4424_ad06_8417748ff833" hidden="1">#REF!</definedName>
    <definedName name="TBae8bf9ba_e2f2_49d0_9b81_8c7024ab4a26" hidden="1">#REF!</definedName>
    <definedName name="TBae8e0e4b_f35b_49ca_8503_87acbd6fce34" hidden="1">#REF!</definedName>
    <definedName name="TBaf0195f2_46a3_41ec_9d71_0a5a1ade51a0" hidden="1">#REF!</definedName>
    <definedName name="TBaf085a5c_09a4_463f_923e_9ecda76231f7" hidden="1">#REF!</definedName>
    <definedName name="TBaf3f632c_f321_4004_9020_111742c74baa" hidden="1">#REF!</definedName>
    <definedName name="TBaf54853e_4722_4dda_8224_a6c877205a90" hidden="1">#REF!</definedName>
    <definedName name="TBaf598b9c_edb1_4ecd_aaf6_3d34eae9f6ed" hidden="1">#REF!</definedName>
    <definedName name="TBafb1ff53_5f89_4365_9ff7_d088308163a5" hidden="1">#REF!</definedName>
    <definedName name="TBafb9393f_f79f_4e3f_b143_89cadf3f85ec" hidden="1">#REF!</definedName>
    <definedName name="TBafc54c33_6779_49b8_901d_ece5be3aa32c" hidden="1">#REF!</definedName>
    <definedName name="TBafcd6b7f_0762_4592_a326_a110ad287b51" hidden="1">#REF!</definedName>
    <definedName name="TBafdaf584_7ad4_49aa_9801_a226e56e49eb" hidden="1">#REF!</definedName>
    <definedName name="TBb04623c5_dcd8_4e51_933e_e3a633f2fedd" hidden="1">#REF!</definedName>
    <definedName name="TBb0547c10_22f1_40f9_b93a_8799e0f7f5c6" hidden="1">#REF!</definedName>
    <definedName name="TBb0c38df3_7e4f_4b17_b72d_9320d73143ed" hidden="1">#REF!</definedName>
    <definedName name="TBb0d23a11_f44d_40fe_8be0_55dd246d0caf" hidden="1">#REF!</definedName>
    <definedName name="TBb0ea0b1f_bf1a_4981_9d17_fac83b1243fc" hidden="1">#REF!</definedName>
    <definedName name="TBb1073735_5ed4_463c_a989_b8814fc3a884" hidden="1">#REF!</definedName>
    <definedName name="TBb173edcd_761c_45ab_8ed0_3f435eba1e9a" hidden="1">#REF!</definedName>
    <definedName name="TBb181e123_2cfa_46f4_97da_918186672668" hidden="1">#REF!</definedName>
    <definedName name="TBb1d2997f_d27a_405e_992f_33914652e1e9" hidden="1">#REF!</definedName>
    <definedName name="TBb2022182_9321_431c_a8da_1f276fd109e0" hidden="1">#REF!</definedName>
    <definedName name="TBb21c743e_4a8d_4d0d_8f6d_d5ebfdedb928" hidden="1">#REF!</definedName>
    <definedName name="TBb22b3dd6_977a_4b2f_a9a9_7a5239826e47" hidden="1">#REF!</definedName>
    <definedName name="TBb2808e2d_e38c_4618_8b53_48a60ba3e115" hidden="1">#REF!</definedName>
    <definedName name="TBb298acc1_a020_496d_9d6c_cf97d5ffdf47" hidden="1">#REF!</definedName>
    <definedName name="TBb2d4db48_7d52_4687_b9d6_a74e37b8d8c1" hidden="1">#REF!</definedName>
    <definedName name="TBb2ebb6be_9eb7_4f98_a889_1d41fc71568e" hidden="1">#REF!</definedName>
    <definedName name="TBb322b9fb_6aac_49db_9b12_853c85394aec" hidden="1">#REF!</definedName>
    <definedName name="TBb329c301_9327_402a_941f_c8035df75bd5" hidden="1">#REF!</definedName>
    <definedName name="TBb339e48d_8ae8_4e0e_b06e_63d25e228625" hidden="1">#REF!</definedName>
    <definedName name="TBb33a17f1_e982_4788_8da3_0c7e461ed3c4" hidden="1">#REF!</definedName>
    <definedName name="TBb33f0448_a612_4f71_b37f_558ccea0f492" hidden="1">#REF!</definedName>
    <definedName name="TBb34c1ad1_d0ff_4d32_8d4a_8794055d9d10" hidden="1">#REF!</definedName>
    <definedName name="TBb3c811ba_41c7_4d36_83dd_f69e2bc91d62" hidden="1">#REF!</definedName>
    <definedName name="TBb3da99b1_f818_4d2c_a081_6a00546a8e9b" hidden="1">#REF!</definedName>
    <definedName name="TBb40017fd_ba0a_4e24_9a5b_feebe7203669" hidden="1">#REF!</definedName>
    <definedName name="TBb4290fd2_c819_464b_81ef_30782e410cfe" hidden="1">#REF!</definedName>
    <definedName name="TBb445c002_f42a_4fc9_9e1e_b5c67d152172" hidden="1">#REF!</definedName>
    <definedName name="TBb4a72880_c1a6_4419_804a_9ddc9ca1da1a" hidden="1">#REF!</definedName>
    <definedName name="TBb4c01b5d_544d_448f_94d7_273859acf59e" hidden="1">#REF!</definedName>
    <definedName name="TBb542123d_bb65_4d70_94c7_0a76dc4da3e0" hidden="1">#REF!</definedName>
    <definedName name="TBb566d66b_c1c8_4070_a98f_be62463b998f" hidden="1">#REF!</definedName>
    <definedName name="TBb56eb4df_9c2b_4cc1_930e_02d16d439ac6" hidden="1">#REF!</definedName>
    <definedName name="TBb5f0d455_8ff2_4ddd_83dd_c27dc083cc86" hidden="1">#REF!</definedName>
    <definedName name="TBb639fca8_8cb4_454f_8225_bbc4488cb62e" hidden="1">#REF!</definedName>
    <definedName name="TBb65b76b7_f7b9_496b_ab82_41fefd69e65c" hidden="1">#REF!</definedName>
    <definedName name="TBb65d953f_e6b6_421a_88eb_3dc52d3486c8" hidden="1">#REF!</definedName>
    <definedName name="TBb6d3936f_389e_4eaf_8a46_e2ac89e609a4" hidden="1">#REF!</definedName>
    <definedName name="TBb6e3b947_8122_48d1_8c86_e058d6922d4b" hidden="1">#REF!</definedName>
    <definedName name="TBb72989ba_fa02_4c7c_9246_1a4d80c98992" hidden="1">#REF!</definedName>
    <definedName name="TBb73bef37_db97_4318_867d_3f1b844a6ea9" hidden="1">#REF!</definedName>
    <definedName name="TBb793cc5c_100f_4a65_bd1f_c5e6c433f8bf" hidden="1">#REF!</definedName>
    <definedName name="TBb831695c_9a79_4c45_a887_177eb4589b89" hidden="1">#REF!</definedName>
    <definedName name="TBb8490c52_adf6_405e_9508_5413d5a48526" hidden="1">#REF!</definedName>
    <definedName name="TBb89c8b4a_c204_4003_b948_d28e8bdbab38" hidden="1">#REF!</definedName>
    <definedName name="TBb8a0ff8a_cc4e_41f6_9a7d_5d2ad3626b9a" hidden="1">#REF!</definedName>
    <definedName name="TBb8b7dea0_12c4_423b_882a_0f3f2a3a115d" hidden="1">#REF!</definedName>
    <definedName name="TBb8c3611e_7e21_4b81_9c96_b354258ade0d" hidden="1">#REF!</definedName>
    <definedName name="TBb8d58769_86df_4a89_a300_c7aa5cf6070d" hidden="1">#REF!</definedName>
    <definedName name="TBb8dfa540_61aa_45d0_ae1f_d422681b9a53" hidden="1">#REF!</definedName>
    <definedName name="TBb8eae70a_1b20_437d_ae48_1445d243d693" hidden="1">#REF!</definedName>
    <definedName name="TBb8eccd17_a33e_4c58_b0dc_e5a2ab980500" hidden="1">#REF!</definedName>
    <definedName name="TBb9150bed_26e2_4725_92d2_be9f8c2d7f98" hidden="1">#REF!</definedName>
    <definedName name="TBb9bfef97_8b47_4c3b_824b_54fc1dad1a0e" hidden="1">#REF!</definedName>
    <definedName name="TBba1419a2_a51f_4037_9b6d_056ac43ec394" hidden="1">#REF!</definedName>
    <definedName name="TBba4b5f28_ee14_4f1e_a0f4_dabeee4f3b65" hidden="1">#REF!</definedName>
    <definedName name="TBba910f68_46eb_47bc_9368_c238a6de4871" hidden="1">#REF!</definedName>
    <definedName name="TBba95fe2e_1634_4a93_b79e_7cefc303cce4" hidden="1">#REF!</definedName>
    <definedName name="TBbaa9e76e_457f_4df3_b303_38f29bbe9980" hidden="1">#REF!</definedName>
    <definedName name="TBbab6f6d7_0129_4c4e_a946_6e80b412adb9" hidden="1">#REF!</definedName>
    <definedName name="TBbae56a3b_6831_470d_84de_ab27e505a26b" hidden="1">#REF!</definedName>
    <definedName name="TBbb0247b1_d1bf_477c_a233_b2f753033db4" hidden="1">#REF!</definedName>
    <definedName name="TBbb519a91_7a04_4010_87b1_6e34627760de" hidden="1">#REF!</definedName>
    <definedName name="TBbbb3c833_5e6c_4203_af7b_0dc59e25c8ef" hidden="1">#REF!</definedName>
    <definedName name="TBbbc8ae0e_f347_481f_8444_57590cc7432d" hidden="1">#REF!</definedName>
    <definedName name="TBbbcc9eb9_5560_4f2d_a89e_51541b6716b8" hidden="1">#REF!</definedName>
    <definedName name="TBbbe47fc0_dfbc_4f24_9c8e_89182032e98c" hidden="1">#REF!</definedName>
    <definedName name="TBbc14c626_c753_449b_b5c1_3e0b8e37801b" hidden="1">#REF!</definedName>
    <definedName name="TBbc389497_b01c_4e99_936e_4ad64d37d3fe" hidden="1">#REF!</definedName>
    <definedName name="TBbc52fdff_498f_4f15_9d31_28bef50c882b" hidden="1">#REF!</definedName>
    <definedName name="TBbc809d7f_56d6_4e34_9d84_ab9f82c1d83a" hidden="1">#REF!</definedName>
    <definedName name="TBbc8ec354_89f1_479c_95e7_84d6da929593" hidden="1">#REF!</definedName>
    <definedName name="TBbcd29318_3f71_4bc6_99ee_0ddb2c748613" hidden="1">#REF!</definedName>
    <definedName name="TBbce0f2b6_dfc8_4565_9e02_22663b9bf336" hidden="1">#REF!</definedName>
    <definedName name="TBbce1030c_1310_4926_ba4d_0bea2f6264c8" hidden="1">#REF!</definedName>
    <definedName name="TBbce883eb_cd61_4ca4_8972_12820ce6abbf" hidden="1">#REF!</definedName>
    <definedName name="TBbcf0660d_4948_49ad_8874_374f6fa78e7e" hidden="1">#REF!</definedName>
    <definedName name="TBbcfe63cf_ddf4_445c_b42b_eb2ea94b9180" hidden="1">#REF!</definedName>
    <definedName name="TBbd18f2e5_784f_4bfe_a0a1_157f34b6802b" hidden="1">#REF!</definedName>
    <definedName name="TBbd7d6ef0_7981_4b7d_8c59_24ead8209ef5" hidden="1">#REF!</definedName>
    <definedName name="TBbd85b0f4_4c6d_4737_868e_396fc076abae" hidden="1">#REF!</definedName>
    <definedName name="TBbda15567_d9f5_47f7_8759_a4e242b6f7a7" hidden="1">#REF!</definedName>
    <definedName name="TBbda54438_1c18_4259_92e0_2490c718c951" hidden="1">#REF!</definedName>
    <definedName name="TBbdfd4c40_b3e3_411b_adc9_2d07aa47bbe8" hidden="1">#REF!</definedName>
    <definedName name="TBbe3d7a00_1406_4237_bff6_7f1d95204db2" hidden="1">#REF!</definedName>
    <definedName name="TBbe4a564a_2b16_423a_b012_0d1576201ea0" hidden="1">#REF!</definedName>
    <definedName name="TBbe4daa7d_8016_4588_912e_f73a365f8186" hidden="1">#REF!</definedName>
    <definedName name="TBbe4ec43e_e129_4e7e_bd25_86ea078f9e1a" hidden="1">#REF!</definedName>
    <definedName name="TBbe7f3fa6_2b8a_4b45_aaee_59028195c07b" hidden="1">#REF!</definedName>
    <definedName name="TBbe897df1_0d51_4614_8706_534354492897" hidden="1">#REF!</definedName>
    <definedName name="TBbef2d590_9f3b_4b67_98e6_5e85010276d8" hidden="1">#REF!</definedName>
    <definedName name="TBbf0e1caf_bb82_4168_a8e0_bb0baa2c4f64" hidden="1">#REF!</definedName>
    <definedName name="TBbf200c0f_8a48_4e17_b21c_ad7c87789f95" hidden="1">#REF!</definedName>
    <definedName name="TBbf41280c_0fc5_40c4_a8ad_37ec5b061a70" hidden="1">#REF!</definedName>
    <definedName name="TBbf89acd5_fbaf_4a57_85e2_6418e862c2be" hidden="1">#REF!</definedName>
    <definedName name="TBbf8e7ec9_d55b_4bcb_89e4_2f6d6d7a3f73" hidden="1">#REF!</definedName>
    <definedName name="TBbfa83b53_a3d7_4be3_92f0_ecc30fabaaf4" hidden="1">#REF!</definedName>
    <definedName name="TBbfaa6a3a_4aa0_4deb_a960_406786cc71db" hidden="1">#REF!</definedName>
    <definedName name="TBc077df76_c006_4af9_9afa_e58b10a7d893" hidden="1">#REF!</definedName>
    <definedName name="TBc0a0b33f_099b_43fb_b313_b54a7a2995ba" hidden="1">#REF!</definedName>
    <definedName name="TBc0a53ab9_3ec0_4fb4_aa5a_7394652484be" hidden="1">#REF!</definedName>
    <definedName name="TBc0c762cd_d0ae_4523_aa68_d45135417232" hidden="1">#REF!</definedName>
    <definedName name="TBc12510ca_8469_46c3_b5b8_c21e694dfef1" hidden="1">#REF!</definedName>
    <definedName name="TBc13695df_d623_49d3_a5a5_960745b4db81" hidden="1">#REF!</definedName>
    <definedName name="TBc13eb905_14b1_4c5c_ba20_a1537ec5f2f7" hidden="1">#REF!</definedName>
    <definedName name="TBc1430abf_658e_4f06_8c1b_848943d7fe4a" hidden="1">#REF!</definedName>
    <definedName name="TBc15628db_df49_4ad5_885f_fd469f707e47" hidden="1">#REF!</definedName>
    <definedName name="TBc186935d_bd28_463c_9cf4_7ad80b4d5daa" hidden="1">#REF!</definedName>
    <definedName name="TBc1a1962a_dfce_4dff_9dc1_31b0d77eb41a" hidden="1">#REF!</definedName>
    <definedName name="TBc1c742c7_6c0b_4940_a2a7_943dd7dc87dc" hidden="1">#REF!</definedName>
    <definedName name="TBc250c833_20c7_4345_8809_f6ee124ad5dc" hidden="1">#REF!</definedName>
    <definedName name="TBc289cd94_a9d1_4541_81a9_cf46e02c328b" hidden="1">#REF!</definedName>
    <definedName name="TBc29860b6_a177_4410_a3bc_ac2775702efb" hidden="1">#REF!</definedName>
    <definedName name="TBc2c3fba5_c413_4d3a_92a0_ebe340f7106a" hidden="1">#REF!</definedName>
    <definedName name="TBc2e9c784_1c28_4671_8f76_5dd08b56144b" hidden="1">#REF!</definedName>
    <definedName name="TBc2ec958e_273e_426e_a541_62b33c7bb37a" hidden="1">#REF!</definedName>
    <definedName name="TBc390c222_be18_48d8_ba6d_7dd624d0cace" hidden="1">#REF!</definedName>
    <definedName name="TBc3df2d2d_6b38_4038_943d_016269f63ce9" hidden="1">#REF!</definedName>
    <definedName name="TBc3fb8407_8fe2_4ac0_9e49_159c719e5478" hidden="1">#REF!</definedName>
    <definedName name="TBc423a143_d3a6_4339_a967_dc4e0f97a1df" hidden="1">#REF!</definedName>
    <definedName name="TBc43e0e91_5b77_4b4d_a5a6_a20c379f2e91" hidden="1">#REF!</definedName>
    <definedName name="TBc452d4ee_aabd_46bd_8600_736933f2dee2" hidden="1">#REF!</definedName>
    <definedName name="TBc498bde6_a92b_485d_802b_c147e57b2235" hidden="1">#REF!</definedName>
    <definedName name="TBc4ab7c7a_e590_4302_8135_ca10fe0b97b3" hidden="1">#REF!</definedName>
    <definedName name="TBc4da4053_5907_4de1_9688_4a805c0ab70a" hidden="1">#REF!</definedName>
    <definedName name="TBc4fc28ff_b294_4cf7_9a08_02d350fea9b0" hidden="1">#REF!</definedName>
    <definedName name="TBc5051487_544a_4640_a2f3_7614d1f7ed36" hidden="1">#REF!</definedName>
    <definedName name="TBc53e275a_7f5d_439f_bc67_37f2a7dca931" hidden="1">#REF!</definedName>
    <definedName name="TBc578f9b2_a857_4480_a004_2dd3c5859111" hidden="1">#REF!</definedName>
    <definedName name="TBc57f00f6_0116_45d7_8653_4417bdba1b00" hidden="1">#REF!</definedName>
    <definedName name="TBc59678de_7f15_4b98_8d33_618b25dac337" hidden="1">#REF!</definedName>
    <definedName name="TBc5a49746_8b71_4915_a1a6_5346da429940" hidden="1">#REF!</definedName>
    <definedName name="TBc5bb11c2_85b7_4d59_8114_531c5da4ff9e" hidden="1">#REF!</definedName>
    <definedName name="TBc631886e_be68_48b3_a9ad_55d2af87df86" hidden="1">#REF!</definedName>
    <definedName name="TBc634d8f8_3dcc_4da9_8535_beeaededf9d3" hidden="1">#REF!</definedName>
    <definedName name="TBc648397b_2d94_449f_a79b_b369dc835066" hidden="1">#REF!</definedName>
    <definedName name="TBc65b5743_13f2_49d9_ba54_1fc6a47d7345" hidden="1">#REF!</definedName>
    <definedName name="TBc690899f_7b73_4cee_96fa_3050a6e606ac" hidden="1">#REF!</definedName>
    <definedName name="TBc6c63f4b_e87b_4c23_8348_e484329f3679" hidden="1">#REF!</definedName>
    <definedName name="TBc6da3f9e_eef2_433f_8832_278ec72aaac8" hidden="1">#REF!</definedName>
    <definedName name="TBc72df404_68e1_4490_b1a9_583f4d91d20e" hidden="1">#REF!</definedName>
    <definedName name="TBc7417551_6073_4184_bd0e_379df8df1d3d" hidden="1">#REF!</definedName>
    <definedName name="TBc79c4954_d6ab_4008_9780_85d99833fa2b" hidden="1">#REF!</definedName>
    <definedName name="TBc7a77ade_992c_4aa4_a9de_2684cfcdbeb7" hidden="1">#REF!</definedName>
    <definedName name="TBc7ce7f30_6251_4f95_a973_a1b89b10f142" hidden="1">#REF!</definedName>
    <definedName name="TBc82a60cb_e3fd_4bbf_9c57_b76af3e189b7" hidden="1">#REF!</definedName>
    <definedName name="TBc89e903f_12c7_4ef0_ab66_532c3e7ce4e5" hidden="1">#REF!</definedName>
    <definedName name="TBc8d5d8b0_a934_4498_adde_bd3b1daa6093" hidden="1">#REF!</definedName>
    <definedName name="TBc8d8efda_f2c9_4a78_a4ab_1e95aeee2a75" hidden="1">#REF!</definedName>
    <definedName name="TBc8f9e62a_ae9e_4b41_87ba_de258f7bc336" hidden="1">#REF!</definedName>
    <definedName name="TBc918b487_afd6_4831_aa90_49443c348a6a" hidden="1">#REF!</definedName>
    <definedName name="TBc9509935_f7b3_4e79_b306_14a7fd3225d7" hidden="1">#REF!</definedName>
    <definedName name="TBc9581941_6817_4e92_ab6a_2e94f717c37d" hidden="1">#REF!</definedName>
    <definedName name="TBc9991c83_a2d2_45e2_b9b2_9243507ada29" hidden="1">#REF!</definedName>
    <definedName name="TBc9dd561e_02d1_4222_b84e_ccda47229386" hidden="1">#REF!</definedName>
    <definedName name="TBc9e44f88_6f51_45ed_8716_fc8bb36f3850" hidden="1">#REF!</definedName>
    <definedName name="TBc9fc4e44_a72c_4cd9_bf50_b9b512ebdeed" hidden="1">#REF!</definedName>
    <definedName name="TBca2b39c8_771f_433f_8110_1af575039f9d" hidden="1">#REF!</definedName>
    <definedName name="TBca5bd65e_aec9_416a_894b_e6903e3cb865" hidden="1">#REF!</definedName>
    <definedName name="TBca9998fb_7298_45c8_af92_a87383ccd5de" hidden="1">#REF!</definedName>
    <definedName name="TBcac9b438_7c36_4ed9_a92e_263e830b4561" hidden="1">#REF!</definedName>
    <definedName name="TBcad1011e_ae49_42d8_888b_c457856092bc" hidden="1">#REF!</definedName>
    <definedName name="TBcb2132d9_db38_4369_87ce_f19e11a4bac6" hidden="1">#REF!</definedName>
    <definedName name="TBcb35f911_7ccb_42b1_aaa0_d0db1ea126a5" hidden="1">#REF!</definedName>
    <definedName name="TBcb5cdad7_b672_4e7d_a766_1b3ed575560e" hidden="1">#REF!</definedName>
    <definedName name="TBcbf4918f_868f_46a0_96f6_1bea6abcc2f0" hidden="1">#REF!</definedName>
    <definedName name="TBcbfaaad9_1448_42e2_aed2_04ec6404205c" hidden="1">#REF!</definedName>
    <definedName name="TBcc75fb2e_e750_4dcd_9b2b_0b5d40896d1b" hidden="1">#REF!</definedName>
    <definedName name="TBcc8a0d80_d6a7_46b6_a589_8c1ef4d3cf42" hidden="1">#REF!</definedName>
    <definedName name="TBcc92d8cb_6e32_424f_aa08_2f29f6e6005b" hidden="1">#REF!</definedName>
    <definedName name="TBcca22167_f2c2_4295_baae_74c1a6453a67" hidden="1">#REF!</definedName>
    <definedName name="TBcce79406_7a27_4da8_b19f_9989e34ef554" hidden="1">#REF!</definedName>
    <definedName name="TBcd0250dc_dc7d_46d3_b581_182893dfc77c" hidden="1">#REF!</definedName>
    <definedName name="TBcda58ab4_e984_4d00_a584_556467a6e0cf" hidden="1">#REF!</definedName>
    <definedName name="TBcdc106d7_482c_4af0_a17a_31fcb578412e" hidden="1">#REF!</definedName>
    <definedName name="TBcddf551d_753c_4b1f_8ba9_80dd7d1d5e04" hidden="1">#REF!</definedName>
    <definedName name="TBce3d3ecb_c17f_42a0_be61_3c2ce829d70d" hidden="1">#REF!</definedName>
    <definedName name="TBce47406d_2041_4d12_a0dc_826da5976cca" hidden="1">#REF!</definedName>
    <definedName name="TBce5911e3_2945_453e_9df2_e14332974944" hidden="1">#REF!</definedName>
    <definedName name="TBce59b2df_a1be_41b5_801e_f3d1dedbf335" hidden="1">#REF!</definedName>
    <definedName name="TBce77318d_9024_4209_a94a_ecc29e89459b" hidden="1">#REF!</definedName>
    <definedName name="TBcea9d0f1_ff34_48a9_ad76_f94e892bb0d5" hidden="1">#REF!</definedName>
    <definedName name="TBceb81d54_5d4d_4c10_8bce_4b7ee6a8aeb1" hidden="1">#REF!</definedName>
    <definedName name="TBcebe0752_2736_47b7_aa1a_9cc830c3ef95" hidden="1">#REF!</definedName>
    <definedName name="TBcf28921b_4f3c_47ae_ace5_3a64ffd2fbcc" hidden="1">#REF!</definedName>
    <definedName name="TBcf6d3209_5d24_4b72_b819_77c847941a4f" hidden="1">#REF!</definedName>
    <definedName name="TBcf8279c0_0f37_4043_84ba_e0006e5fb1cd" hidden="1">#REF!</definedName>
    <definedName name="TBd013bd89_c002_4015_a81a_07078e01f6dd" hidden="1">#REF!</definedName>
    <definedName name="TBd013f23d_22fe_4c76_897c_1788d8359e5a" hidden="1">#REF!</definedName>
    <definedName name="TBd0479e66_bdfc_4073_a7ac_e29421f80746" hidden="1">#REF!</definedName>
    <definedName name="TBd0612b1c_ab63_4054_bbe0_04907208b6ea" hidden="1">#REF!</definedName>
    <definedName name="TBd07c5c4a_3055_4ced_8db7_4f2667448be7" hidden="1">#REF!</definedName>
    <definedName name="TBd0baef5c_3b53_4b88_a15d_2e88c47b5d2d" hidden="1">#REF!</definedName>
    <definedName name="TBd0ca047c_32ac_4fe0_b939_1239c0ef5088" hidden="1">#REF!</definedName>
    <definedName name="TBd1b1a3ed_848a_43ed_a804_ee34cc2d2d2b" hidden="1">#REF!</definedName>
    <definedName name="TBd1cef8fb_3f87_4b79_92f0_d9e2a6be2b59" hidden="1">#REF!</definedName>
    <definedName name="TBd20d6de5_a5e1_486d_8782_6058420be842" hidden="1">#REF!</definedName>
    <definedName name="TBd2472b01_b6a6_4d50_bf7d_4e68426392e9" hidden="1">#REF!</definedName>
    <definedName name="TBd276e206_ff0a_451f_9e2c_82d217a4155b" hidden="1">#REF!</definedName>
    <definedName name="TBd285e45a_e8c6_4b28_bf6d_1af214b8b355" hidden="1">#REF!</definedName>
    <definedName name="TBd294507e_8a25_4fe9_9e77_4df2ec941d37" hidden="1">#REF!</definedName>
    <definedName name="TBd2c0ab45_b188_477d_8890_0c2eff33a260" hidden="1">#REF!</definedName>
    <definedName name="TBd2cbd80b_a9e3_4793_a216_681a92ca967b" hidden="1">#REF!</definedName>
    <definedName name="TBd2d5ecfb_50d8_444e_b96d_f25f305040a7" hidden="1">#REF!</definedName>
    <definedName name="TBd2d74659_fa48_47ad_a77d_51e9a3576062" hidden="1">#REF!</definedName>
    <definedName name="TBd2ff7dc3_bda4_41c3_9973_629a1df7f553" hidden="1">#REF!</definedName>
    <definedName name="TBd325a102_cd63_46e0_866c_165083eabc77" hidden="1">#REF!</definedName>
    <definedName name="TBd35e3147_2ec9_4823_a051_9adca966b087" hidden="1">#REF!</definedName>
    <definedName name="TBd36d06a1_9a13_4419_ba4e_cb95399ac1b0" hidden="1">#REF!</definedName>
    <definedName name="TBd385d84e_86a6_4703_90a7_5e03bd26c3b8" hidden="1">#REF!</definedName>
    <definedName name="TBd39d1b42_aed0_4c5d_b812_0d855472f4c7" hidden="1">#REF!</definedName>
    <definedName name="TBd3e5b0b6_e6f3_4e5f_92ca_211882b58f12" hidden="1">#REF!</definedName>
    <definedName name="TBd4775ce0_9450_422e_87ee_04d06927b5f9" hidden="1">#REF!</definedName>
    <definedName name="TBd4a5b1b6_cd00_4fa6_b043_dbc87047a4ba" hidden="1">#REF!</definedName>
    <definedName name="TBd4b6c07e_f862_46ff_86a4_6f3bd386f9e4" hidden="1">#REF!</definedName>
    <definedName name="TBd4cfe07e_a9cc_4af4_92f9_ce143c8903a7" hidden="1">#REF!</definedName>
    <definedName name="TBd59de129_704c_4cb8_9656_586a7476ef1c" hidden="1">#REF!</definedName>
    <definedName name="TBd5a7b1ea_b75c_47b8_aabf_31768d4dcfdf" hidden="1">#REF!</definedName>
    <definedName name="TBd5e9b7a4_f812_4bc9_8e13_f21e9ea76ef2" hidden="1">#REF!</definedName>
    <definedName name="TBd5ec96d3_4367_4f15_b928_58faa7d3a5cd" hidden="1">#REF!</definedName>
    <definedName name="TBd5eef29c_d9df_47ad_aff8_ab34fb6494ed" hidden="1">#REF!</definedName>
    <definedName name="TBd615e102_38ab_4b99_85a1_3ff783b03425" hidden="1">#REF!</definedName>
    <definedName name="TBd6165187_940b_4e1b_b281_95ba999ef771" hidden="1">#REF!</definedName>
    <definedName name="TBd630b331_d977_443e_b2f0_b21850ae275d" hidden="1">#REF!</definedName>
    <definedName name="TBd674a81c_8e7d_489c_8cba_f7dc8a4983cc" hidden="1">#REF!</definedName>
    <definedName name="TBd6771bd8_0851_4ee0_ab9e_047807734aea" hidden="1">#REF!</definedName>
    <definedName name="TBd69eca5a_d95c_4402_8706_694d5881a3bc" hidden="1">#REF!</definedName>
    <definedName name="TBd6a98847_9cfe_4b39_8442_e54d3946b266" hidden="1">#REF!</definedName>
    <definedName name="TBd73318d5_85e6_4ca7_b5d4_0c50ffd104b9" hidden="1">#REF!</definedName>
    <definedName name="TBd7555a6c_8bf7_4ed7_bc23_9c2b001a7175" hidden="1">#REF!</definedName>
    <definedName name="TBd7fe9be9_5c30_45bf_8968_c30ce3f5e181" hidden="1">#REF!</definedName>
    <definedName name="TBd811d73c_caee_46d9_90a6_0a4dfb224548" hidden="1">#REF!</definedName>
    <definedName name="TBd823fabe_f98d_4118_a6c4_508cf73a935b" hidden="1">#REF!</definedName>
    <definedName name="TBd837e1d9_c60b_4228_bfe1_0edf011e63f5" hidden="1">#REF!</definedName>
    <definedName name="TBd83b613e_e083_4fd4_8278_af4f545df627" hidden="1">#REF!</definedName>
    <definedName name="TBd861c04a_94ea_4a13_bd8e_ae85bb52fc02" hidden="1">#REF!</definedName>
    <definedName name="TBd8c54332_783d_4c41_b359_dddcb0052c6b" hidden="1">#REF!</definedName>
    <definedName name="TBd8cbaaae_cfb1_4e18_b64c_22b6cfb6c033" hidden="1">#REF!</definedName>
    <definedName name="TBd8cd8401_7f58_4ccd_be73_30fe5bb037a1" hidden="1">#REF!</definedName>
    <definedName name="TBd8ed3b66_3d1e_4769_b311_33b470e7a020" hidden="1">#REF!</definedName>
    <definedName name="TBd91c4276_e319_457a_af9f_ff97c935e246" hidden="1">#REF!</definedName>
    <definedName name="TBd9709fd1_a823_4495_a9ad_2361cc6a3f70" hidden="1">#REF!</definedName>
    <definedName name="TBd97522e0_8f0e_4189_97b4_e75856d72a44" hidden="1">#REF!</definedName>
    <definedName name="TBd97e25cf_fb05_4c9f_8db8_498890ba6925" hidden="1">#REF!</definedName>
    <definedName name="TBd9892d54_5d43_41c1_bd1d_308d448d528d" hidden="1">#REF!</definedName>
    <definedName name="TBd99784d7_c7ab_493a_9f2b_4d355ca65aa1" hidden="1">#REF!</definedName>
    <definedName name="TBd9ba467f_e589_4a80_903e_dea251c1a641" hidden="1">#REF!</definedName>
    <definedName name="TBda2a7fa7_c76f_424d_a0c8_324850b5f150" hidden="1">#REF!</definedName>
    <definedName name="TBda2f0e04_f265_4e08_9f9e_bf7e257fc945" hidden="1">#REF!</definedName>
    <definedName name="TBdacd5692_ab90_4f71_b538_ef5477c5c02b" hidden="1">#REF!</definedName>
    <definedName name="TBdae03e2c_c15d_4d4f_9e53_68ad8880a44c" hidden="1">#REF!</definedName>
    <definedName name="TBdaf3609b_e464_468e_a2cb_09f727053d8d" hidden="1">#REF!</definedName>
    <definedName name="TBdb1b0dd7_cd7f_4aaf_8e1b_0033ab8dfefe" hidden="1">#REF!</definedName>
    <definedName name="TBdb50f4db_c30d_40c8_972d_993864b7e4bf" hidden="1">#REF!</definedName>
    <definedName name="TBdb6b0528_f2ac_4ec9_8c41_7d73b0fea43f" hidden="1">#REF!</definedName>
    <definedName name="TBdb8ffa43_8e24_47ad_8b94_8cfd2ceb0d3f" hidden="1">#REF!</definedName>
    <definedName name="TBdbab072a_91e1_4bc3_a65c_2377a5cd84e9" hidden="1">#REF!</definedName>
    <definedName name="TBdbc42da2_5cab_40d9_bc05_83dbc2236df3" hidden="1">#REF!</definedName>
    <definedName name="TBdc0dc672_ad41_4c6c_8e08_40f44ce882b2" hidden="1">#REF!</definedName>
    <definedName name="TBdc1ce727_ff73_45a9_90fd_03f668a8b576" hidden="1">#REF!</definedName>
    <definedName name="TBdc569296_e6dd_490d_9795_1ec433e4f7b0" hidden="1">#REF!</definedName>
    <definedName name="TBdc5d1101_716a_44a7_874d_09938bcd6783" hidden="1">#REF!</definedName>
    <definedName name="TBdc937d4a_54c8_457a_802e_163da0fb3c66" hidden="1">#REF!</definedName>
    <definedName name="TBdcfbbbda_7354_4e02_b8d6_8feb7c51d179" hidden="1">#REF!</definedName>
    <definedName name="TBdd2a71c1_0f25_42ff_84e5_84ec74188022" hidden="1">#REF!</definedName>
    <definedName name="TBdd76ca49_bfe6_480b_8dd9_cf79ad3d1962" hidden="1">#REF!</definedName>
    <definedName name="TBde29fab6_8380_41b4_802c_b7b9f7f694af" hidden="1">#REF!</definedName>
    <definedName name="TBde3a203b_7e10_4f9e_baf3_0e86cf96e918" hidden="1">#REF!</definedName>
    <definedName name="TBde50622d_368e_48e4_9c87_1ec2a2a5b998" hidden="1">#REF!</definedName>
    <definedName name="TBde6e76ed_b643_409b_9e20_a17e18bf0027" hidden="1">#REF!</definedName>
    <definedName name="TBdedb5f53_294e_4b2f_b539_939ccf794b3c" hidden="1">#REF!</definedName>
    <definedName name="TBdf1b9dfb_334a_44c2_bb3c_634765d5ed0b" hidden="1">#REF!</definedName>
    <definedName name="TBdf2270b6_08df_47d2_b333_2929051e41f4" hidden="1">#REF!</definedName>
    <definedName name="TBdf4b97ba_0c0a_476e_8c90_ee10a04bd09c" hidden="1">#REF!</definedName>
    <definedName name="TBdf620130_1920_4e94_a9eb_82cf4f54029f" hidden="1">#REF!</definedName>
    <definedName name="TBdf7ad1fa_dae9_4c1a_9aaa_4755a3f64ce8" hidden="1">#REF!</definedName>
    <definedName name="TBdf8a1c9c_36b0_4c32_a85d_ed58d3e9be04" hidden="1">#REF!</definedName>
    <definedName name="TBdfb6cb1d_de68_4c6e_b5b0_250d5d6c431f" hidden="1">#REF!</definedName>
    <definedName name="TBdfbf987b_5a0c_4f83_9598_211876b837e7" hidden="1">#REF!</definedName>
    <definedName name="TBdfc5731a_a88a_4a52_a18a_2937657dd112" hidden="1">#REF!</definedName>
    <definedName name="TBdfd77860_8d27_4be5_8a77_a79ef48ac3ab" hidden="1">#REF!</definedName>
    <definedName name="TBdff9b92c_c45e_401d_8bd1_0aac5f0ede10" hidden="1">#REF!</definedName>
    <definedName name="TBe010ea90_4df4_4052_9b0b_759079d09f7d" hidden="1">#REF!</definedName>
    <definedName name="TBe0167692_2817_41da_8cf3_e409f51b9781" hidden="1">#REF!</definedName>
    <definedName name="TBe01e5723_eb57_48b5_b994_3e46047e2915" hidden="1">#REF!</definedName>
    <definedName name="TBe051b032_03f0_4304_9193_cb489661f6f0" hidden="1">#REF!</definedName>
    <definedName name="TBe08a40fd_f393_46c2_858e_3038c3ce08c1" hidden="1">#REF!</definedName>
    <definedName name="TBe09ef21a_af7c_4c04_b052_5ffb1fe0b931" hidden="1">#REF!</definedName>
    <definedName name="TBe0aceca1_b888_42bc_b93f_f5355bd1f7a2" hidden="1">#REF!</definedName>
    <definedName name="TBe0ee79f5_93d5_49a2_baa6_da58cce742c9" hidden="1">#REF!</definedName>
    <definedName name="TBe107d529_6f8c_45c7_8aa4_7e0e8a98076a" hidden="1">#REF!</definedName>
    <definedName name="TBe1465c68_830b_45b0_a389_3298b292a898" hidden="1">#REF!</definedName>
    <definedName name="TBe16e5f93_4d11_4f43_8a9f_c30f036530e1" hidden="1">#REF!</definedName>
    <definedName name="TBe1b43a11_f4dc_436e_abe5_99bab4f8ef2b" hidden="1">#REF!</definedName>
    <definedName name="TBe1e08ded_f2a9_4fb1_a6c0_b5b361b64381" hidden="1">#REF!</definedName>
    <definedName name="TBe1e2e738_aade_4879_b329_061a72499313" hidden="1">#REF!</definedName>
    <definedName name="TBe1ef7d0b_3659_4808_96b0_b93276a61e94" hidden="1">#REF!</definedName>
    <definedName name="TBe2509d39_4ee1_4ba2_914e_8982d34b7cde" hidden="1">#REF!</definedName>
    <definedName name="TBe261439a_1615_4b7e_967f_31433bae10eb" hidden="1">#REF!</definedName>
    <definedName name="TBe279ca83_0404_4681_bb71_1c7104bae6df" hidden="1">#REF!</definedName>
    <definedName name="TBe2b0216a_02c8_403d_8850_b279b6969dee" hidden="1">#REF!</definedName>
    <definedName name="TBe2dc0578_fdf2_42bc_bf24_aecf1447270c" hidden="1">#REF!</definedName>
    <definedName name="TBe2ee6c59_32d8_4982_8562_8300343882f0" hidden="1">#REF!</definedName>
    <definedName name="TBe30a56a2_91a1_43f8_aba5_6ede6723f14c" hidden="1">#REF!</definedName>
    <definedName name="TBe3169f2d_b367_4e30_99b2_4678e79fb930" hidden="1">#REF!</definedName>
    <definedName name="TBe329d1f3_02bb_4d7e_a202_601352865842" hidden="1">#REF!</definedName>
    <definedName name="TBe338d475_d809_4a57_bfeb_c7f48d1ca0c3" hidden="1">#REF!</definedName>
    <definedName name="TBe362be99_a49a_4f65_9cd8_d5945ddfab7a" hidden="1">#REF!</definedName>
    <definedName name="TBe36db388_d5d9_40b7_abce_3c6d5bb38300" hidden="1">#REF!</definedName>
    <definedName name="TBe382f409_6cd6_4b64_8ce9_cc92fb0b5856" hidden="1">#REF!</definedName>
    <definedName name="TBe3a733fe_1c38_4fc8_a0b2_df70eb138e08" hidden="1">#REF!</definedName>
    <definedName name="TBe3c06b66_b049_42b0_8e38_49c718e7011b" hidden="1">#REF!</definedName>
    <definedName name="TBe463c577_77ee_4a66_b645_36071f07dde6" hidden="1">#REF!</definedName>
    <definedName name="TBe4d0adf2_2ded_4b88_a1a1_5f63c2494d3d" hidden="1">#REF!</definedName>
    <definedName name="TBe4f5dc9f_d47e_42a8_b9cf_e275cad7cd4c" hidden="1">#REF!</definedName>
    <definedName name="TBe50d9b3c_6a9a_4d70_8618_8092f4140b55" hidden="1">#REF!</definedName>
    <definedName name="TBe54e2e73_1720_4860_b6ba_229b8c220b28" hidden="1">#REF!</definedName>
    <definedName name="TBe581e91d_3017_4255_9a0d_58bf35ef3362" hidden="1">#REF!</definedName>
    <definedName name="TBe58eff7e_e56d_458d_ac41_f3bec7a7ea23" hidden="1">#REF!</definedName>
    <definedName name="TBe596ca96_b301_41b8_80d7_f6f235243367" hidden="1">#REF!</definedName>
    <definedName name="TBe59e6a1c_1c48_47b9_bcda_b1b1906f3a11" hidden="1">#REF!</definedName>
    <definedName name="TBe5bbad27_8a81_40a3_b80e_ec36b6962850" hidden="1">#REF!</definedName>
    <definedName name="TBe5c07fe9_d47c_48e4_b39d_d7fa344c69c9" hidden="1">#REF!</definedName>
    <definedName name="TBe6278980_a957_49ba_b149_2793e5cdc1c1" hidden="1">#REF!</definedName>
    <definedName name="TBe651cc9e_36b6_433c_a465_a032ddf99952" hidden="1">#REF!</definedName>
    <definedName name="TBe65a181c_a956_40e3_8933_65da5a9956ee" hidden="1">#REF!</definedName>
    <definedName name="TBe690597b_5a8e_47ed_ba7f_9d0d5100274d" hidden="1">#REF!</definedName>
    <definedName name="TBe694f7ac_9d43_4789_a28c_2979bbe470c4" hidden="1">#REF!</definedName>
    <definedName name="TBe6971524_c106_448b_87bd_dccde88138fe" hidden="1">#REF!</definedName>
    <definedName name="TBe6b14d15_4ea0_461b_ba59_9862c374dfd1" hidden="1">#REF!</definedName>
    <definedName name="TBe7108e3a_a6ad_4542_b819_35cce8a01bf8" hidden="1">#REF!</definedName>
    <definedName name="TBe77538ea_8314_4f56_9220_a9700fa50875" hidden="1">#REF!</definedName>
    <definedName name="TBe79dde33_f747_4d56_9af8_f3642a7f9619" hidden="1">#REF!</definedName>
    <definedName name="TBe7ac77b3_7231_4074_9254_928fa17059fd" hidden="1">#REF!</definedName>
    <definedName name="TBe7cc8dc8_e3b4_4d76_ad7d_c293de3943cc" hidden="1">#REF!</definedName>
    <definedName name="TBe8187568_a54f_4cd6_beb2_e08f3f038365" hidden="1">#REF!</definedName>
    <definedName name="TBe81c9939_b57f_4158_87be_54a4e39152b4" hidden="1">#REF!</definedName>
    <definedName name="TBe8357942_64c1_4e16_8939_70d7caf1f6f7" hidden="1">#REF!</definedName>
    <definedName name="TBe83ac070_0850_48bb_94d0_ab050d009e8a" hidden="1">#REF!</definedName>
    <definedName name="TBe865433f_4052_40c0_aeb9_547c4ec6247d" hidden="1">#REF!</definedName>
    <definedName name="TBe8b67e42_b88c_47bf_9238_fac829767739" hidden="1">#REF!</definedName>
    <definedName name="TBe8c70655_db32_4757_b0d5_28b98b10d72e" hidden="1">#REF!</definedName>
    <definedName name="TBe8d00da3_121a_49e7_acfc_26b1db9b3f03" hidden="1">#REF!</definedName>
    <definedName name="TBe8e6289d_b65a_4cd1_88c4_f795b2a1a4ce" hidden="1">#REF!</definedName>
    <definedName name="TBe8f9048a_130a_4af6_8134_2d2626be01a0" hidden="1">#REF!</definedName>
    <definedName name="TBe93ce4d5_5a53_43a2_bc48_2ae914fea8f1" hidden="1">#REF!</definedName>
    <definedName name="TBe96c44eb_3141_441d_b1a6_156338542100" hidden="1">#REF!</definedName>
    <definedName name="TBe9912b1a_515d_4fd6_aa98_05c6af785a58" hidden="1">#REF!</definedName>
    <definedName name="TBe9aa20eb_9cc0_435a_9284_19822eb3dfe4" hidden="1">#REF!</definedName>
    <definedName name="TBe9c14167_79bf_411f_9502_edc8d457e016" hidden="1">#REF!</definedName>
    <definedName name="TBe9e403b1_2a09_441b_82d8_39001cc9fcdb" hidden="1">#REF!</definedName>
    <definedName name="TBe9f0b2d1_f029_4667_ae0c_a1ffed3b5007" hidden="1">#REF!</definedName>
    <definedName name="TBeaa6056f_0405_4637_98cf_705f2cb67efc" hidden="1">#REF!</definedName>
    <definedName name="TBeaad04eb_720b_4fa0_8320_b274e38995bd" hidden="1">#REF!</definedName>
    <definedName name="TBeb046945_640a_4d6c_89ac_252311194974" hidden="1">#REF!</definedName>
    <definedName name="TBeb04788c_3432_4f24_bbbc_6fccce79e021" hidden="1">#REF!</definedName>
    <definedName name="TBeb301838_6be2_414d_9641_34748caf6103" hidden="1">#REF!</definedName>
    <definedName name="TBeb3cbc63_0fe8_48e1_bc96_9179c054aa03" hidden="1">#REF!</definedName>
    <definedName name="TBeb4b2c21_e326_45e7_9542_81182bb7fd03" hidden="1">#REF!</definedName>
    <definedName name="TBebbcf647_8197_4a1a_a8a1_dd3c372f0ac7" hidden="1">#REF!</definedName>
    <definedName name="TBebbdf252_2033_43ad_a4d8_a7018faef361" hidden="1">#REF!</definedName>
    <definedName name="TBebe5f267_bf44_4a35_9fb4_33c7c8ed7520" hidden="1">#REF!</definedName>
    <definedName name="TBec8043a3_4a9b_4265_aa6f_a84fadf9e341" hidden="1">#REF!</definedName>
    <definedName name="TBecc32409_fd8f_43b5_b1d0_7f30e199bb2b" hidden="1">#REF!</definedName>
    <definedName name="TBecf180d4_3b54_459c_ad4a_c10c9a31db38" hidden="1">#REF!</definedName>
    <definedName name="TBeda5d4fc_f8fa_47a1_b305_e93ce38c2fb8" hidden="1">#REF!</definedName>
    <definedName name="TBedb798dd_2f57_47c7_b858_121f6442881e" hidden="1">#REF!</definedName>
    <definedName name="TBedd5646d_4567_4727_88e1_b99c83b3fe3c" hidden="1">#REF!</definedName>
    <definedName name="TBee010613_7f84_4ee1_b46f_0b2c0e9a56e1" hidden="1">#REF!</definedName>
    <definedName name="TBee2c40ff_84b9_4029_b585_8bb23df14fdd" hidden="1">#REF!</definedName>
    <definedName name="TBee44eddd_f36e_4f55_a03a_f04bb64084e2" hidden="1">#REF!</definedName>
    <definedName name="TBeecf39c1_f84b_4256_adf2_f9da9a5696b9" hidden="1">#REF!</definedName>
    <definedName name="TBeed01daa_86b2_4263_b82b_69b93a8d53b6" hidden="1">#REF!</definedName>
    <definedName name="TBeef91332_4bda_4e77_ac3e_1861c3d9470d" hidden="1">#REF!</definedName>
    <definedName name="TBef38eee9_48e6_4859_ac99_6d4d50b76e9f" hidden="1">#REF!</definedName>
    <definedName name="TBef4092e2_3ce5_4a0a_ac89_1eaf03f971d0" hidden="1">#REF!</definedName>
    <definedName name="TBef63adbc_89fb_4257_8438_fc8a35bda24e" hidden="1">#REF!</definedName>
    <definedName name="TBef7c0ed7_4de4_4330_8399_1d90507858eb" hidden="1">#REF!</definedName>
    <definedName name="TBefb4aac6_01a4_4926_9301_30d9f59fb65f" hidden="1">#REF!</definedName>
    <definedName name="TBf023a28c_3dfe_4886_b3ac_a76d6cfc55ef" hidden="1">#REF!</definedName>
    <definedName name="TBf04fd16f_1a56_4c2f_a619_f3cde6d7f40b" hidden="1">#REF!</definedName>
    <definedName name="TBf053a536_4c42_4a0f_90b4_e88ac6f114ae" hidden="1">#REF!</definedName>
    <definedName name="TBf07e781d_f685_499a_906c_b1e4abc539cc" hidden="1">#REF!</definedName>
    <definedName name="TBf08da3d4_0421_40c2_8dd0_29ef298316df" hidden="1">#REF!</definedName>
    <definedName name="TBf0a35700_d5c8_4e64_b558_6541d564b26a" hidden="1">#REF!</definedName>
    <definedName name="TBf0a94be0_4980_4321_8c44_1be1454eabdb" hidden="1">#REF!</definedName>
    <definedName name="TBf0df6d98_6ee1_4245_9e21_fff26274caa4" hidden="1">#REF!</definedName>
    <definedName name="TBf15efdc9_d910_4d2d_ac7d_d8f72cca7a59" hidden="1">#REF!</definedName>
    <definedName name="TBf2356aa2_1b4c_47af_a91d_fa8033a35fd3" hidden="1">#REF!</definedName>
    <definedName name="TBf2514e99_f8f5_46bd_b7a6_72e23c3efe34" hidden="1">#REF!</definedName>
    <definedName name="TBf2ddbb51_c450_40db_a3ef_97a394aaf4b6" hidden="1">#REF!</definedName>
    <definedName name="TBf30fd68f_79bc_4a6d_ac22_d0663be93998" hidden="1">#REF!</definedName>
    <definedName name="TBf3653e33_cad8_458f_baee_1aa20f5af26a" hidden="1">#REF!</definedName>
    <definedName name="TBf3827c6d_1a0a_4193_9258_672dc116857a" hidden="1">#REF!</definedName>
    <definedName name="TBf3b82d8f_d4a6_4f75_bf4b_e41253443574" hidden="1">#REF!</definedName>
    <definedName name="TBf3e3434f_8838_4948_9032_3422bdef5545" hidden="1">#REF!</definedName>
    <definedName name="TBf3e712cd_82bf_4a93_bab4_4dc998734129" hidden="1">#REF!</definedName>
    <definedName name="TBf410cdc0_7cfe_4542_a445_ce114baff3a9" hidden="1">#REF!</definedName>
    <definedName name="TBf42b9cab_4d7e_49c1_bfcd_bcf0cb1308dd" hidden="1">#REF!</definedName>
    <definedName name="TBf433b0ae_83c7_4d7a_a53f_f06541f339e2" hidden="1">#REF!</definedName>
    <definedName name="TBf4518c8d_c5ad_4538_815a_da8cd92c630c" hidden="1">#REF!</definedName>
    <definedName name="TBf4739101_eac6_476b_9943_8272ed2e5839" hidden="1">#REF!</definedName>
    <definedName name="TBf482cb62_1e23_43e8_9014_785ba39364b8" hidden="1">#REF!</definedName>
    <definedName name="TBf49b9c04_4915_4d21_8e7c_f79bc8ffbda7" hidden="1">#REF!</definedName>
    <definedName name="TBf4b375c2_5a8d_46c0_893c_72b0cc851294" hidden="1">#REF!</definedName>
    <definedName name="TBf50ba147_8b16_45b3_8464_462db26c8d24" hidden="1">#REF!</definedName>
    <definedName name="TBf539a8d7_3ded_4948_b362_9de8e6549658" hidden="1">#REF!</definedName>
    <definedName name="TBf5879d23_4b85_4d93_889d_99c5d19fcafb" hidden="1">#REF!</definedName>
    <definedName name="TBf5c9abec_694b_4850_a1dc_c1aeb8e46855" hidden="1">#REF!</definedName>
    <definedName name="TBf5f0a0e6_3c03_4436_8b68_6371caca7acf" hidden="1">#REF!</definedName>
    <definedName name="TBf642bbae_147b_4bfc_b98d_13506e2a0d44" hidden="1">#REF!</definedName>
    <definedName name="TBf64e9008_9b8a_4352_a482_a38d769f4911" hidden="1">#REF!</definedName>
    <definedName name="TBf65c4699_d01d_4ac0_bff0_26289f7dad06" hidden="1">#REF!</definedName>
    <definedName name="TBf6a16d4a_5237_46f5_89e0_bf8ac1952538" hidden="1">#REF!</definedName>
    <definedName name="TBf6a19759_4e66_48cc_9b12_8c7a5462410f" hidden="1">#REF!</definedName>
    <definedName name="TBf6a888f3_f684_4493_b4ee_b0ace97efbb4" hidden="1">#REF!</definedName>
    <definedName name="TBf6b8c520_debf_49d5_8102_f7482fbc19a2" hidden="1">#REF!</definedName>
    <definedName name="TBf6bdebca_eec0_4e76_bf28_6fe4bb31ee61" hidden="1">#REF!</definedName>
    <definedName name="TBf6d9b5af_3c2c_4d53_b09b_06fae27733bc" hidden="1">#REF!</definedName>
    <definedName name="TBf6e281f1_cf66_4b5e_aa83_fc69463b7d00" hidden="1">#REF!</definedName>
    <definedName name="TBf6f8b0a2_0b43_4270_aedb_66ef033d50e2" hidden="1">#REF!</definedName>
    <definedName name="TBf70650b0_0aa5_47da_8bf6_646676fb4614" hidden="1">#REF!</definedName>
    <definedName name="TBf77c91a5_bc1b_49aa_95e3_3de7415d90c0" hidden="1">#REF!</definedName>
    <definedName name="TBf7c9671a_5fff_432b_ba02_e65fafac6302" hidden="1">#REF!</definedName>
    <definedName name="TBf80c80f2_7265_48bc_a805_812c95b6438e" hidden="1">#REF!</definedName>
    <definedName name="TBf8754635_a57d_4d4b_9acb_e7440ff4e8ba" hidden="1">#REF!</definedName>
    <definedName name="TBf8a25c1f_912c_413c_9d54_e1c936551d7c" hidden="1">#REF!</definedName>
    <definedName name="TBf930d5a3_2b70_463e_8cfd_7b803a430b7d" hidden="1">#REF!</definedName>
    <definedName name="TBf96b3a3a_4a79_4111_b82e_c2cad585d194" hidden="1">#REF!</definedName>
    <definedName name="TBf97534c3_6f45_4c07_aa3e_c4dff077aad5" hidden="1">#REF!</definedName>
    <definedName name="TBf99628f5_f05d_46be_bd07_8bc1ea37c592" hidden="1">#REF!</definedName>
    <definedName name="TBfa8b5d78_ab1d_44e8_b98b_f144c29a7b62" hidden="1">#REF!</definedName>
    <definedName name="TBfaa75c20_c525_4d75_98d0_391aa8d7cdcf" hidden="1">#REF!</definedName>
    <definedName name="TBfae56d78_2980_45d6_af36_49d27398b55b" hidden="1">#REF!</definedName>
    <definedName name="TBfaf70e28_b59d_4929_9794_e92a622cc91a" hidden="1">#REF!</definedName>
    <definedName name="TBfb0aa104_1093_478a_bbe9_e01299b47f69" hidden="1">#REF!</definedName>
    <definedName name="TBfbeeaa9d_9afe_4a85_8395_9235f8ac4623" hidden="1">#REF!</definedName>
    <definedName name="TBfc67aed2_771b_43f2_b762_fc7bd089dd71" hidden="1">#REF!</definedName>
    <definedName name="TBfcb75415_b118_4d96_af06_ebadd99d54bf" hidden="1">#REF!</definedName>
    <definedName name="TBfcc40c4b_bf0a_4a79_9cc0_a9dc6d00ba00" hidden="1">#REF!</definedName>
    <definedName name="TBfcf27a7f_1313_4cb6_8db1_32db2a71bb89" hidden="1">#REF!</definedName>
    <definedName name="TBfcfbbc2c_d6fd_4ff7_a9ea_87bc1bf944f5" hidden="1">#REF!</definedName>
    <definedName name="TBfd0c7908_ddf0_415c_94a4_22c58b4777fc" hidden="1">#REF!</definedName>
    <definedName name="TBfd389273_3a87_4594_b2a3_ab17d48da874" hidden="1">#REF!</definedName>
    <definedName name="TBfd38cc42_94f0_4634_985e_2a4519fee501" hidden="1">#REF!</definedName>
    <definedName name="TBfd7850c2_23f5_42e6_a999_eb559d7a1907" hidden="1">#REF!</definedName>
    <definedName name="TBfd7f83af_381e_4a9b_a3a0_af593846a07a" hidden="1">#REF!</definedName>
    <definedName name="TBfd9c7cbe_8f15_478e_b242_82ac388a3ea1" hidden="1">#REF!</definedName>
    <definedName name="TBfdcd6b8c_16b0_4a21_a756_dd4679468cb4" hidden="1">#REF!</definedName>
    <definedName name="TBfddf6358_fa67_46bb_9e5d_6517465c3e79" hidden="1">#REF!</definedName>
    <definedName name="TBfe2c3294_52c7_480f_9389_273ad35ebc3f" hidden="1">#REF!</definedName>
    <definedName name="TBfe45651b_0c11_4ae4_b0bc_20ce5146c381" hidden="1">#REF!</definedName>
    <definedName name="TBfe7f146c_6c57_4acd_8b9b_84561a9fefbb" hidden="1">#REF!</definedName>
    <definedName name="TBfe8d89c5_53a5_4764_b2d1_0f2e93f113f8" hidden="1">#REF!</definedName>
    <definedName name="TBfed89874_c5f8_4e33_b7d9_352dc98b1cdf" hidden="1">#REF!</definedName>
    <definedName name="TBff2dde63_7bab_4cf0_88f1_b3effd8c6cc6" hidden="1">#REF!</definedName>
    <definedName name="TBff440562_5c39_4e98_85d4_4becb8aeb808" hidden="1">#REF!</definedName>
    <definedName name="TBff5802bb_f00e_4528_a3ac_447b72564559" hidden="1">#REF!</definedName>
    <definedName name="TBff63c409_e709_43af_b0ab_7f7e26908feb" hidden="1">#REF!</definedName>
    <definedName name="TBff6975ea_4586_45ab_a2cd_59fbb6f4177c" hidden="1">#REF!</definedName>
    <definedName name="TBff72f13e_7fe7_440b_8971_6a36e4970a48" hidden="1">#REF!</definedName>
    <definedName name="TBff89a9fd_a6e8_428f_be66_dee0134efe2f" hidden="1">#REF!</definedName>
    <definedName name="TBffcf7d6e_5bc4_4ce0_aff5_f206433ee6aa" hidden="1">#REF!</definedName>
    <definedName name="TBffd19c25_0d58_451b_b898_6df0c91c621f" hidden="1">#REF!</definedName>
    <definedName name="TBfff83459_0db0_4603_8cef_4e95f05a18ab" hidden="1">#REF!</definedName>
    <definedName name="tbl_FMT">"#REF!"</definedName>
    <definedName name="tbl_HO_PL___Expenses">"$#REF!.#REF!#REF!"</definedName>
    <definedName name="tbl_HO_PL___Expenses_3">"$#REF!.#REF!#REF!"</definedName>
    <definedName name="tbl_ProdInfo" hidden="1">#REF!</definedName>
    <definedName name="tblJournalEntries">#REF!</definedName>
    <definedName name="tblPGCC">#REF!</definedName>
    <definedName name="TBM">"$#REF!.#REF!#REF!"</definedName>
    <definedName name="TBM_3">"$#REF!.#REF!#REF!"</definedName>
    <definedName name="TBWBS1">#REF!</definedName>
    <definedName name="TBWBS2">#REF!</definedName>
    <definedName name="TBWPL">#REF!</definedName>
    <definedName name="TBWPL___0">#REF!</definedName>
    <definedName name="TC">"$#REF!.#REF!#REF!"</definedName>
    <definedName name="TC_3">"$#REF!.#REF!#REF!"</definedName>
    <definedName name="Tchuan">#REF!</definedName>
    <definedName name="TCMC">#REF!</definedName>
    <definedName name="TCMC_GDG_D">#REF!</definedName>
    <definedName name="TCMC_OFFICE">#REF!</definedName>
    <definedName name="TCMC_SPAREPART">#REF!</definedName>
    <definedName name="TCY在职职员人数">#REF!</definedName>
    <definedName name="te">#REF!</definedName>
    <definedName name="TECH_PERF">#REF!</definedName>
    <definedName name="Technical">#REF!</definedName>
    <definedName name="TEMPLATENUMBER1">"#N/A"</definedName>
    <definedName name="TEMPLATESTYLE1">"#N/A"</definedName>
    <definedName name="TEMPLATETYPE1">"#N/A"</definedName>
    <definedName name="Tên_NVBH">#REF!</definedName>
    <definedName name="tes" hidden="1">#REF!</definedName>
    <definedName name="test" hidden="1">#REF!</definedName>
    <definedName name="TEST0">#REF!</definedName>
    <definedName name="TEST0_10">NA()</definedName>
    <definedName name="TEST0_11">NA()</definedName>
    <definedName name="TEST0_12">NA()</definedName>
    <definedName name="TEST0_13">NA()</definedName>
    <definedName name="TEST0_14">NA()</definedName>
    <definedName name="TEST0_15">NA()</definedName>
    <definedName name="TEST0_16">NA()</definedName>
    <definedName name="TEST0_17">NA()</definedName>
    <definedName name="TEST0_18">NA()</definedName>
    <definedName name="TEST0_19">NA()</definedName>
    <definedName name="TEST0_2">NA()</definedName>
    <definedName name="TEST0_20">NA()</definedName>
    <definedName name="TEST0_21">NA()</definedName>
    <definedName name="TEST0_22">NA()</definedName>
    <definedName name="TEST0_23">NA()</definedName>
    <definedName name="TEST0_24">NA()</definedName>
    <definedName name="TEST0_25">NA()</definedName>
    <definedName name="TEST0_26">NA()</definedName>
    <definedName name="TEST0_27">NA()</definedName>
    <definedName name="TEST0_28">NA()</definedName>
    <definedName name="TEST0_3">#REF!</definedName>
    <definedName name="TEST0_4">#REF!</definedName>
    <definedName name="TEST0_5">#REF!</definedName>
    <definedName name="TEST0_6">#REF!</definedName>
    <definedName name="TEST0_7">NA()</definedName>
    <definedName name="TEST0_8">NA()</definedName>
    <definedName name="TEST0_8_6">#N/A</definedName>
    <definedName name="TEST0_9">NA()</definedName>
    <definedName name="TEST0a">#REF!</definedName>
    <definedName name="TEST1">#REF!</definedName>
    <definedName name="TEST1_10">NA()</definedName>
    <definedName name="TEST1_11">NA()</definedName>
    <definedName name="TEST1_12">NA()</definedName>
    <definedName name="TEST1_13">NA()</definedName>
    <definedName name="TEST1_14">NA()</definedName>
    <definedName name="TEST1_15">NA()</definedName>
    <definedName name="TEST1_16">NA()</definedName>
    <definedName name="TEST1_17">NA()</definedName>
    <definedName name="TEST1_18">NA()</definedName>
    <definedName name="TEST1_19">NA()</definedName>
    <definedName name="TEST1_2">NA()</definedName>
    <definedName name="TEST1_20">NA()</definedName>
    <definedName name="TEST1_21">NA()</definedName>
    <definedName name="TEST1_22">NA()</definedName>
    <definedName name="TEST1_23">NA()</definedName>
    <definedName name="TEST1_24">NA()</definedName>
    <definedName name="TEST1_25">NA()</definedName>
    <definedName name="TEST1_26">NA()</definedName>
    <definedName name="TEST1_27">NA()</definedName>
    <definedName name="TEST1_28">NA()</definedName>
    <definedName name="TEST1_3">#REF!</definedName>
    <definedName name="TEST1_4">#REF!</definedName>
    <definedName name="TEST1_5">#REF!</definedName>
    <definedName name="TEST1_6">#REF!</definedName>
    <definedName name="TEST1_7">NA()</definedName>
    <definedName name="TEST1_8">NA()</definedName>
    <definedName name="TEST1_8_6">#N/A</definedName>
    <definedName name="TEST1_9">NA()</definedName>
    <definedName name="TEST10">#REF!</definedName>
    <definedName name="TEST10a">#REF!</definedName>
    <definedName name="TEST11">#REF!</definedName>
    <definedName name="TEST11a">#REF!</definedName>
    <definedName name="TEST12">#REF!</definedName>
    <definedName name="TEST12a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 hidden="1">#REF!</definedName>
    <definedName name="TEST2_10">NA()</definedName>
    <definedName name="TEST2_11">NA()</definedName>
    <definedName name="TEST2_12">NA()</definedName>
    <definedName name="TEST2_13">NA()</definedName>
    <definedName name="TEST2_14">NA()</definedName>
    <definedName name="TEST2_15">NA()</definedName>
    <definedName name="TEST2_16">NA()</definedName>
    <definedName name="TEST2_17">NA()</definedName>
    <definedName name="TEST2_18">NA()</definedName>
    <definedName name="TEST2_19">NA()</definedName>
    <definedName name="TEST2_2">NA()</definedName>
    <definedName name="TEST2_20">NA()</definedName>
    <definedName name="TEST2_21">NA()</definedName>
    <definedName name="TEST2_22">NA()</definedName>
    <definedName name="TEST2_23">NA()</definedName>
    <definedName name="TEST2_24">NA()</definedName>
    <definedName name="TEST2_25">NA()</definedName>
    <definedName name="TEST2_26">NA()</definedName>
    <definedName name="TEST2_27">NA()</definedName>
    <definedName name="TEST2_28">NA()</definedName>
    <definedName name="TEST2_3">#REF!</definedName>
    <definedName name="TEST2_4">#REF!</definedName>
    <definedName name="TEST2_5">#REF!</definedName>
    <definedName name="TEST2_6">#REF!</definedName>
    <definedName name="TEST2_7">NA()</definedName>
    <definedName name="TEST2_8">NA()</definedName>
    <definedName name="TEST2_8_6">#N/A</definedName>
    <definedName name="TEST2_9">NA()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4">#REF!</definedName>
    <definedName name="test5" hidden="1">#REF!</definedName>
    <definedName name="test6">#REF!</definedName>
    <definedName name="TEST7">#REF!</definedName>
    <definedName name="TEST8">#REF!</definedName>
    <definedName name="TEST9">#REF!</definedName>
    <definedName name="TEST9a">#REF!</definedName>
    <definedName name="TESTHKEY">#REF!</definedName>
    <definedName name="TESTHKEY_2">NA()</definedName>
    <definedName name="TESTHKEY_3">#REF!</definedName>
    <definedName name="TESTHKEY_4">#REF!</definedName>
    <definedName name="TESTHKEY_5">#REF!</definedName>
    <definedName name="TESTHKEY_6">#REF!</definedName>
    <definedName name="TESTHKEY_7">NA()</definedName>
    <definedName name="TESTHKEY_8">NA()</definedName>
    <definedName name="TESTHKEY_8_6">#N/A</definedName>
    <definedName name="TESTHKEY2">#REF!</definedName>
    <definedName name="testing">"$#REF!.#REF!#REF!"</definedName>
    <definedName name="testing_3">"$#REF!.#REF!#REF!"</definedName>
    <definedName name="TESTKEYS">#REF!</definedName>
    <definedName name="TESTKEYS_10">NA()</definedName>
    <definedName name="TESTKEYS_11">NA()</definedName>
    <definedName name="TESTKEYS_12">NA()</definedName>
    <definedName name="TESTKEYS_13">NA()</definedName>
    <definedName name="TESTKEYS_14">NA()</definedName>
    <definedName name="TESTKEYS_15">NA()</definedName>
    <definedName name="TESTKEYS_16">NA()</definedName>
    <definedName name="TESTKEYS_17">NA()</definedName>
    <definedName name="TESTKEYS_18">NA()</definedName>
    <definedName name="TESTKEYS_19">NA()</definedName>
    <definedName name="TESTKEYS_2">NA()</definedName>
    <definedName name="TESTKEYS_20">NA()</definedName>
    <definedName name="TESTKEYS_21">NA()</definedName>
    <definedName name="TESTKEYS_22">NA()</definedName>
    <definedName name="TESTKEYS_23">NA()</definedName>
    <definedName name="TESTKEYS_24">NA()</definedName>
    <definedName name="TESTKEYS_25">NA()</definedName>
    <definedName name="TESTKEYS_26">NA()</definedName>
    <definedName name="TESTKEYS_27">NA()</definedName>
    <definedName name="TESTKEYS_28">NA()</definedName>
    <definedName name="TESTKEYS_3">#REF!</definedName>
    <definedName name="TESTKEYS_4">#REF!</definedName>
    <definedName name="TESTKEYS_5">#REF!</definedName>
    <definedName name="TESTKEYS_6">#REF!</definedName>
    <definedName name="TESTKEYS_7">NA()</definedName>
    <definedName name="TESTKEYS_8">NA()</definedName>
    <definedName name="TESTKEYS_8_6">#N/A</definedName>
    <definedName name="TESTKEYS_9">NA()</definedName>
    <definedName name="TESTKEYS2">#REF!</definedName>
    <definedName name="TESTVKEY">#REF!</definedName>
    <definedName name="TESTVKEY_2">NA()</definedName>
    <definedName name="TESTVKEY_3">#REF!</definedName>
    <definedName name="TESTVKEY_4">#REF!</definedName>
    <definedName name="TESTVKEY_5">#REF!</definedName>
    <definedName name="TESTVKEY_6">#REF!</definedName>
    <definedName name="TESTVKEY_7">NA()</definedName>
    <definedName name="TESTVKEY_8">NA()</definedName>
    <definedName name="TESTVKEY_8_6">#N/A</definedName>
    <definedName name="TESTVKEY2">#REF!</definedName>
    <definedName name="TextRefCopyRangeCount">3</definedName>
    <definedName name="TF">"$#REF!.#REF!#REF!"</definedName>
    <definedName name="TF_3">"$#REF!.#REF!#REF!"</definedName>
    <definedName name="tg" localSheetId="6">{"DCF","UPSIDE CASE",FALSE,"Sheet1";"DCF","BASE CASE",FALSE,"Sheet1";"DCF","DOWNSIDE CASE",FALSE,"Sheet1"}</definedName>
    <definedName name="tg">{"DCF","UPSIDE CASE",FALSE,"Sheet1";"DCF","BASE CASE",FALSE,"Sheet1";"DCF","DOWNSIDE CASE",FALSE,"Sheet1"}</definedName>
    <definedName name="TgCMO">#REF!</definedName>
    <definedName name="TgCMO_2">NA()</definedName>
    <definedName name="TgCMO_6">#N/A</definedName>
    <definedName name="Tgl">#REF!</definedName>
    <definedName name="TGPEB">#REF!</definedName>
    <definedName name="tgt" hidden="1">#REF!</definedName>
    <definedName name="TH_2002">#REF!</definedName>
    <definedName name="TH_2003">#REF!</definedName>
    <definedName name="TH_2004">#REF!</definedName>
    <definedName name="TH_2005">#REF!</definedName>
    <definedName name="TH_2006">#REF!</definedName>
    <definedName name="TH_2007">#REF!</definedName>
    <definedName name="TH_2008">#REF!</definedName>
    <definedName name="TH_2009">#REF!</definedName>
    <definedName name="TH_2010">#REF!</definedName>
    <definedName name="TH_2011">#REF!</definedName>
    <definedName name="TH_2012">#REF!</definedName>
    <definedName name="TH_2013">#REF!</definedName>
    <definedName name="TH_2014">#REF!</definedName>
    <definedName name="TH_2015">#REF!</definedName>
    <definedName name="TH_2016">#REF!</definedName>
    <definedName name="TH_2017">#REF!</definedName>
    <definedName name="TH_2018">#REF!</definedName>
    <definedName name="TH_2019">#REF!</definedName>
    <definedName name="TH_2020">#REF!</definedName>
    <definedName name="TH_2021">#REF!</definedName>
    <definedName name="TH_2022">#REF!</definedName>
    <definedName name="TH_2023">#REF!</definedName>
    <definedName name="TH_2024">#REF!</definedName>
    <definedName name="THA">#REF!</definedName>
    <definedName name="thailand">#REF!</definedName>
    <definedName name="THAN" localSheetId="6" hidden="1">{"'Sheet1'!$L$16"}</definedName>
    <definedName name="THAN" hidden="1">{"'Sheet1'!$L$16"}</definedName>
    <definedName name="thang" localSheetId="6" hidden="1">{"'Sheet1'!$L$16"}</definedName>
    <definedName name="thang" hidden="1">{"'Sheet1'!$L$16"}</definedName>
    <definedName name="THÀNH_TIỀN">#REF!</definedName>
    <definedName name="THI">#REF!</definedName>
    <definedName name="Thịnh_Phát">#REF!</definedName>
    <definedName name="Thn">#REF!</definedName>
    <definedName name="THRCash">#REF!</definedName>
    <definedName name="THRTransfer">#REF!</definedName>
    <definedName name="THU_MAKH">#REF!</definedName>
    <definedName name="THU_ST">#REF!</definedName>
    <definedName name="thuc_b" localSheetId="6" hidden="1">{"'Sheet1'!$L$16"}</definedName>
    <definedName name="thuc_b" hidden="1">{"'Sheet1'!$L$16"}</definedName>
    <definedName name="thuc_bb" localSheetId="6" hidden="1">{"'Sheet1'!$L$16"}</definedName>
    <definedName name="thuc_bb" hidden="1">{"'Sheet1'!$L$16"}</definedName>
    <definedName name="thuyy" localSheetId="6" hidden="1">{#N/A,#N/A,FALSE,"HCMP"}</definedName>
    <definedName name="thuyy" hidden="1">{#N/A,#N/A,FALSE,"HCMP"}</definedName>
    <definedName name="thy" localSheetId="6" hidden="1">{"'Sheet1'!$L$16"}</definedName>
    <definedName name="thy" hidden="1">{"'Sheet1'!$L$16"}</definedName>
    <definedName name="Ticker">""</definedName>
    <definedName name="tickmark">#REF!</definedName>
    <definedName name="tie" localSheetId="6" hidden="1">{"Value to Sprint PCS",#N/A,FALSE,"Value to Sprint PCS";"Value to Affiliate",#N/A,FALSE,"Value of 8% Royalty";#N/A,#N/A,FALSE,"Value Summary"}</definedName>
    <definedName name="tie" hidden="1">{"Value to Sprint PCS",#N/A,FALSE,"Value to Sprint PCS";"Value to Affiliate",#N/A,FALSE,"Value of 8% Royalty";#N/A,#N/A,FALSE,"Value Summary"}</definedName>
    <definedName name="Tien">#REF!</definedName>
    <definedName name="TIGA">#REF!</definedName>
    <definedName name="TIGA_10">#REF!</definedName>
    <definedName name="TIGA_10_10">#REF!</definedName>
    <definedName name="TIGA_10_11">#REF!</definedName>
    <definedName name="TIGA_10_15">#REF!</definedName>
    <definedName name="TIGA_10_17">#REF!</definedName>
    <definedName name="TIGA_10_19">#REF!</definedName>
    <definedName name="TIGA_10_22">#REF!</definedName>
    <definedName name="TIGA_10_26">#REF!</definedName>
    <definedName name="TIGA_10_8">#REF!</definedName>
    <definedName name="TIGA_10_9">#REF!</definedName>
    <definedName name="tilas">#REF!</definedName>
    <definedName name="Tim_Lan_Xuat_Hien">#REF!</definedName>
    <definedName name="time">#REF!</definedName>
    <definedName name="Time_3">"$#REF!.#REF!#REF!"</definedName>
    <definedName name="Time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Time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time_table_standarisasi_peralatan__mesin">#REF!</definedName>
    <definedName name="timeframe">"#REF!"</definedName>
    <definedName name="TimeTable">#REF!</definedName>
    <definedName name="TINSJ">#REF!</definedName>
    <definedName name="tip">#REF!</definedName>
    <definedName name="TITAN">#REF!</definedName>
    <definedName name="TITLE">#REF!</definedName>
    <definedName name="Title_Day">#REF!</definedName>
    <definedName name="title_dsku.">#REF!</definedName>
    <definedName name="Title_Month">#REF!</definedName>
    <definedName name="TITLE_P">#REF!</definedName>
    <definedName name="Title_Today">#REF!</definedName>
    <definedName name="title_wbs1">#REF!</definedName>
    <definedName name="title_wbs2">#REF!</definedName>
    <definedName name="title_wpl">#REF!</definedName>
    <definedName name="TITLES_RANGE_INPUT">#REF!</definedName>
    <definedName name="TJA">#REF!</definedName>
    <definedName name="TJB">#REF!</definedName>
    <definedName name="TJC">#REF!</definedName>
    <definedName name="TJD">#REF!</definedName>
    <definedName name="tk3534.">#REF!</definedName>
    <definedName name="tlkn">#REF!</definedName>
    <definedName name="TMBRK_RT">#REF!</definedName>
    <definedName name="TMC">"#N/A"</definedName>
    <definedName name="TMPI">#REF!</definedName>
    <definedName name="TO">#REF!</definedName>
    <definedName name="TO_SAVINGS__0">#REF!</definedName>
    <definedName name="TO1_1">NA()</definedName>
    <definedName name="TO1_10">NA()</definedName>
    <definedName name="TO1_11">NA()</definedName>
    <definedName name="TO1_12">NA()</definedName>
    <definedName name="TO1_13">NA()</definedName>
    <definedName name="TO1_14">NA()</definedName>
    <definedName name="TO1_15">NA()</definedName>
    <definedName name="TO1_16">NA()</definedName>
    <definedName name="TO1_17">NA()</definedName>
    <definedName name="TO1_18">NA()</definedName>
    <definedName name="TO1_19">NA()</definedName>
    <definedName name="TO1_2">NA()</definedName>
    <definedName name="TO1_2_1">NA()</definedName>
    <definedName name="TO1_20">NA()</definedName>
    <definedName name="TO1_21">NA()</definedName>
    <definedName name="TO1_22">NA()</definedName>
    <definedName name="TO1_23">NA()</definedName>
    <definedName name="TO1_24">NA()</definedName>
    <definedName name="TO1_25">NA()</definedName>
    <definedName name="TO1_26">NA()</definedName>
    <definedName name="TO1_27">NA()</definedName>
    <definedName name="TO1_28">NA()</definedName>
    <definedName name="TO1_3">#REF!</definedName>
    <definedName name="TO1_4">#REF!</definedName>
    <definedName name="TO1_5">#REF!</definedName>
    <definedName name="TO1_6">#REF!</definedName>
    <definedName name="TO1_7">NA()</definedName>
    <definedName name="TO1_8">NA()</definedName>
    <definedName name="TO1_8_6">#N/A</definedName>
    <definedName name="TO1_9">NA()</definedName>
    <definedName name="TO12_1">NA()</definedName>
    <definedName name="TO12_10">NA()</definedName>
    <definedName name="TO12_11">NA()</definedName>
    <definedName name="TO12_12">NA()</definedName>
    <definedName name="TO12_13">NA()</definedName>
    <definedName name="TO12_14">NA()</definedName>
    <definedName name="TO12_15">NA()</definedName>
    <definedName name="TO12_16">NA()</definedName>
    <definedName name="TO12_17">NA()</definedName>
    <definedName name="TO12_18">NA()</definedName>
    <definedName name="TO12_19">NA()</definedName>
    <definedName name="TO12_2">NA()</definedName>
    <definedName name="TO12_2_1">NA()</definedName>
    <definedName name="TO12_20">NA()</definedName>
    <definedName name="TO12_21">NA()</definedName>
    <definedName name="TO12_22">NA()</definedName>
    <definedName name="TO12_23">NA()</definedName>
    <definedName name="TO12_24">NA()</definedName>
    <definedName name="TO12_25">NA()</definedName>
    <definedName name="TO12_26">NA()</definedName>
    <definedName name="TO12_27">NA()</definedName>
    <definedName name="TO12_28">NA()</definedName>
    <definedName name="TO12_3">#REF!</definedName>
    <definedName name="TO12_4">#REF!</definedName>
    <definedName name="TO12_5">#REF!</definedName>
    <definedName name="TO12_6">#REF!</definedName>
    <definedName name="TO12_7">NA()</definedName>
    <definedName name="TO12_8">NA()</definedName>
    <definedName name="TO12_8_6">#N/A</definedName>
    <definedName name="TO12_9">NA()</definedName>
    <definedName name="TOBT">#REF!</definedName>
    <definedName name="TOBT_GDG_D">#REF!</definedName>
    <definedName name="TOBT_OFFICE">#REF!</definedName>
    <definedName name="TOBT_SPAREPART">#REF!</definedName>
    <definedName name="todate">"$#REF!.#REF!#REF!"</definedName>
    <definedName name="todate_3">"$#REF!.#REF!#REF!"</definedName>
    <definedName name="Tổng_chiết_khấu">#REF!</definedName>
    <definedName name="Tổng_thùng">#REF!</definedName>
    <definedName name="TONO">#REF!</definedName>
    <definedName name="TOOLS_COST">#REF!</definedName>
    <definedName name="TOOLS_DEP">#REF!</definedName>
    <definedName name="top">#REF!</definedName>
    <definedName name="topmanager">"'file:///C:/Documents%20and%20Settings/PC_KOBSBY_003/Local%20Settings/Temporary%20Internet%20Files/Content.IE5/WZ67UD2L/DATA/BSC%202011/SHARED/Clients/I-L/KEBD/Quarter%202002/Q4-2002-c.xls'#$GeneralInfo.$I$11"</definedName>
    <definedName name="topmanager_3">"'file:///C:/Documents%20and%20Settings/PC_KOBSBY_003/Local%20Settings/Temporary%20Internet%20Files/Content.IE5/WZ67UD2L/DATA/BSC%202011/SHARED/Clients/I-L/KEBD/Quarter%202002/Q4-2002-c.xls'#$GeneralInfo.$I$11"</definedName>
    <definedName name="Topografi">#REF!</definedName>
    <definedName name="TOT">#REF!</definedName>
    <definedName name="TOTAL">#REF!</definedName>
    <definedName name="TOTAL___PT_BII">#REF!</definedName>
    <definedName name="TOTAL_10">#REF!</definedName>
    <definedName name="TOTAL_6">"$#REF!.$C$14:$N$14"</definedName>
    <definedName name="TOTAL_8">#REF!</definedName>
    <definedName name="TOTAL_ANIMATION_FRAMES_INPUT">#REF!</definedName>
    <definedName name="Total_Cold_Storage">"#N/A"</definedName>
    <definedName name="Total_DLK_Rutin">#REF!</definedName>
    <definedName name="Total_DLK_Rutin_1">NA()</definedName>
    <definedName name="Total_DLK_Rutin_11">#N/A</definedName>
    <definedName name="Total_DLK_Rutin_12">#REF!</definedName>
    <definedName name="Total_DLK_Rutin_17">#REF!</definedName>
    <definedName name="Total_DLK_Rutin_17_10">#REF!</definedName>
    <definedName name="Total_DLK_Rutin_17_2">#REF!</definedName>
    <definedName name="Total_DLK_Rutin_17_4">#REF!</definedName>
    <definedName name="Total_DLK_Rutin_17_6">#REF!</definedName>
    <definedName name="Total_DLK_Rutin_17_7">#REF!</definedName>
    <definedName name="Total_DLK_Rutin_17_8">#REF!</definedName>
    <definedName name="Total_DLK_Rutin_17_9">#REF!</definedName>
    <definedName name="Total_DLK_Rutin_3">#REF!</definedName>
    <definedName name="Total_DLK_Rutin_4">NA()</definedName>
    <definedName name="Total_DLK_Rutin_6">#N/A</definedName>
    <definedName name="Total_DLK_Rutin_6_6">NA()</definedName>
    <definedName name="Total_DLK_Rutin_7">#N/A</definedName>
    <definedName name="Total_DLK_Rutin_7_6">NA()</definedName>
    <definedName name="Total_DLK_Rutin_8">NA()</definedName>
    <definedName name="Total_Hypers">"#N/A"</definedName>
    <definedName name="Total_Interest">#REF!</definedName>
    <definedName name="Total_Pay">#REF!</definedName>
    <definedName name="Total_Payment" localSheetId="4">Scheduled_Payment+Extra_Payment</definedName>
    <definedName name="Total_Payment" localSheetId="6">Scheduled_Payment+Extra_Payment</definedName>
    <definedName name="Total_Payment">Scheduled_Payment+Extra_Payment</definedName>
    <definedName name="Total_Russia___CIS">"#N/A"</definedName>
    <definedName name="Total_SS">"#N/A"</definedName>
    <definedName name="Total_Supermarkets">"#N/A"</definedName>
    <definedName name="totalamount" hidden="1">#REF!</definedName>
    <definedName name="TOTALATK">#REF!</definedName>
    <definedName name="TOTALCMC">#REF!</definedName>
    <definedName name="TotalkWhEx">#REF!</definedName>
    <definedName name="TotalkWhIm">#REF!</definedName>
    <definedName name="TOTALOBT">#REF!</definedName>
    <definedName name="TOTALPB">#REF!</definedName>
    <definedName name="totalpbagust">#REF!</definedName>
    <definedName name="totalpbapril">#REF!</definedName>
    <definedName name="totalpbdes">#REF!</definedName>
    <definedName name="totalpbfeb">#REF!</definedName>
    <definedName name="totalpbjan">#REF!</definedName>
    <definedName name="totalpbjuli">#REF!</definedName>
    <definedName name="totalpbjuni">#REF!</definedName>
    <definedName name="totalpbmaret">#REF!</definedName>
    <definedName name="totalpbmei">#REF!</definedName>
    <definedName name="totalpbnop">#REF!</definedName>
    <definedName name="totalpbokt">#REF!</definedName>
    <definedName name="totalpbsept">#REF!</definedName>
    <definedName name="TOTALRP">#REF!</definedName>
    <definedName name="TOTALRT">#REF!</definedName>
    <definedName name="TOTAMOUNT">#REF!</definedName>
    <definedName name="TOTPG">"28"</definedName>
    <definedName name="TOTSALARY09">#REF!</definedName>
    <definedName name="TOTSALARY10">#REF!</definedName>
    <definedName name="TOTVARIABLE10">#REF!</definedName>
    <definedName name="tp" localSheetId="6" hidden="1">{#N/A,#N/A,TRUE,"BT M200 da 10x20"}</definedName>
    <definedName name="tp" hidden="1">{#N/A,#N/A,TRUE,"BT M200 da 10x20"}</definedName>
    <definedName name="TPATH">"C:\Program Files\Symtrax\Compleo Explorer 3\Temp\450a042d"</definedName>
    <definedName name="TPB">#REF!</definedName>
    <definedName name="TPB_GDG_D">#REF!</definedName>
    <definedName name="TPB_OFFICE">#REF!</definedName>
    <definedName name="TPB_SPAREPART">#REF!</definedName>
    <definedName name="TPLRP">#REF!</definedName>
    <definedName name="tr">#REF!</definedName>
    <definedName name="Tra_DM_su_dung">#REF!</definedName>
    <definedName name="Tra_don_gia_KS">#REF!</definedName>
    <definedName name="Tra_DTCT">#REF!</definedName>
    <definedName name="Tra_tim_hang_mucPT_trung">#REF!</definedName>
    <definedName name="TRA_VAT_LIEU">#REF!</definedName>
    <definedName name="Traceability">#REF!</definedName>
    <definedName name="Trade_name">#REF!</definedName>
    <definedName name="TRADE2">#REF!</definedName>
    <definedName name="TRADING">"'file:///C:/Documents%20and%20Settings/PC_KOBSBY_003/Local%20Settings/Temporary%20Internet%20Files/Content.IE5/WZ67UD2L/DATA/BSC%202011/SHARED/Clients/I-L/KEBD/Quarter%202002/Q4-2002-c.xls'#$GeneralInfo.$Y$8"</definedName>
    <definedName name="TRADING_3">"'file:///C:/Documents%20and%20Settings/PC_KOBSBY_003/Local%20Settings/Temporary%20Internet%20Files/Content.IE5/WZ67UD2L/DATA/BSC%202011/SHARED/Clients/I-L/KEBD/Quarter%202002/Q4-2002-c.xls'#$GeneralInfo.$Y$8"</definedName>
    <definedName name="train">#REF!</definedName>
    <definedName name="TRANSAKSI">#REF!</definedName>
    <definedName name="travel20510">"$#REF!.#REF!#REF!"</definedName>
    <definedName name="travel20510_3">"$#REF!.#REF!#REF!"</definedName>
    <definedName name="TRE">#REF!</definedName>
    <definedName name="TRE_10">#REF!</definedName>
    <definedName name="TRE_11">#REF!</definedName>
    <definedName name="TRE_12">#REF!</definedName>
    <definedName name="TRE_6">#REF!</definedName>
    <definedName name="TRE_7">#REF!</definedName>
    <definedName name="TRE_8">#REF!</definedName>
    <definedName name="TRE_9">#REF!</definedName>
    <definedName name="TREND1" hidden="1">#REF!</definedName>
    <definedName name="TREND10" hidden="1">#REF!</definedName>
    <definedName name="TREND11" hidden="1">#REF!</definedName>
    <definedName name="TREND2" hidden="1">#REF!</definedName>
    <definedName name="TREND3" hidden="1">#REF!</definedName>
    <definedName name="TREND4" hidden="1">#REF!</definedName>
    <definedName name="TREND5" hidden="1">#REF!</definedName>
    <definedName name="TREND6" hidden="1">#REF!</definedName>
    <definedName name="TREND7" hidden="1">#REF!</definedName>
    <definedName name="trend8" hidden="1">#REF!</definedName>
    <definedName name="TREND9" hidden="1">#REF!</definedName>
    <definedName name="TREW">#REF!</definedName>
    <definedName name="trgf">"$#REF!.#REF!#REF!"</definedName>
    <definedName name="trgf_3">"$#REF!.#REF!#REF!"</definedName>
    <definedName name="Trial_Balance">#REF!</definedName>
    <definedName name="trjtja">"$#REF!.#REF!#REF!"</definedName>
    <definedName name="trjtja_3">"$#REF!.#REF!#REF!"</definedName>
    <definedName name="TRT">#REF!</definedName>
    <definedName name="TRT_GDG_D">#REF!</definedName>
    <definedName name="TRT_OFFICE">#REF!</definedName>
    <definedName name="TRT_SPAREPART">#REF!</definedName>
    <definedName name="truc" localSheetId="6" hidden="1">{"'Sheet1'!$L$16"}</definedName>
    <definedName name="truc" hidden="1">{"'Sheet1'!$L$16"}</definedName>
    <definedName name="Ts">#REF!</definedName>
    <definedName name="TSSCM">#REF!</definedName>
    <definedName name="TT">#REF!</definedName>
    <definedName name="TT_10">#REF!</definedName>
    <definedName name="TTATK">#REF!</definedName>
    <definedName name="TTATK_OFFICE">#REF!</definedName>
    <definedName name="TTCMC">#REF!</definedName>
    <definedName name="tthi">#REF!</definedName>
    <definedName name="ttlpopulasi">#REF!</definedName>
    <definedName name="TTOBT">#REF!</definedName>
    <definedName name="TTPB">#REF!</definedName>
    <definedName name="TTRT">#REF!</definedName>
    <definedName name="ttt">#REF!</definedName>
    <definedName name="TTT_10">#REF!</definedName>
    <definedName name="TTT_11">#REF!</definedName>
    <definedName name="TTT_12">#REF!</definedName>
    <definedName name="TTT_4">#REF!</definedName>
    <definedName name="TTT_5">#REF!</definedName>
    <definedName name="TTT_6">#REF!</definedName>
    <definedName name="TTT_7">#REF!</definedName>
    <definedName name="TTT_8">#REF!</definedName>
    <definedName name="TTT_9">#REF!</definedName>
    <definedName name="tttt">#REF!</definedName>
    <definedName name="ttttetet" hidden="1">#REF!</definedName>
    <definedName name="ttttt">#REF!</definedName>
    <definedName name="tttttt">#REF!</definedName>
    <definedName name="ttttttt">#REF!</definedName>
    <definedName name="tttttttt">#REF!</definedName>
    <definedName name="ttttttttt">#REF!</definedName>
    <definedName name="tttttttttt">#REF!</definedName>
    <definedName name="ttttttttttt">#REF!</definedName>
    <definedName name="TUI">#REF!</definedName>
    <definedName name="tujuh">#REF!</definedName>
    <definedName name="tung_bb" localSheetId="6" hidden="1">{"'Sheet1'!$L$16"}</definedName>
    <definedName name="tung_bb" hidden="1">{"'Sheet1'!$L$16"}</definedName>
    <definedName name="Tuns">#REF!</definedName>
    <definedName name="Tuns1">#REF!</definedName>
    <definedName name="Turkey">"#N/A"</definedName>
    <definedName name="turnover">"$#REF!.#REF!#REF!"</definedName>
    <definedName name="turnover_3">"$#REF!.#REF!#REF!"</definedName>
    <definedName name="TV0997_TV0997_List">#REF!</definedName>
    <definedName name="TVinh">#REF!</definedName>
    <definedName name="tvl">#REF!</definedName>
    <definedName name="TWN">#REF!</definedName>
    <definedName name="Tx">#REF!</definedName>
    <definedName name="ty" localSheetId="6" hidden="1">{#N/A,#N/A,FALSE,"DATA"}</definedName>
    <definedName name="ty" hidden="1">{#N/A,#N/A,FALSE,"DATA"}</definedName>
    <definedName name="Ty_Gia">#REF!</definedName>
    <definedName name="ty_le_BTN">#REF!</definedName>
    <definedName name="type">#REF!</definedName>
    <definedName name="TYPE_ARMADA">OFFSET(#REF!,0,0,COUNTA(#REF!),1)</definedName>
    <definedName name="TYPE_OF_PROMO_GROUP_CODE">#REF!</definedName>
    <definedName name="TYPE_OF_PROMO_GROUP_CODE_4">#REF!</definedName>
    <definedName name="TYPE_OF_PROMO_GROUP_CODE_6">#REF!</definedName>
    <definedName name="TYPE_OF_PROMO_GROUP_CODE_9">#REF!</definedName>
    <definedName name="tyt">#REF!</definedName>
    <definedName name="TYU">#REF!</definedName>
    <definedName name="tyui">#REF!</definedName>
    <definedName name="u" hidden="1">#REF!</definedName>
    <definedName name="uang_pisah">#REF!</definedName>
    <definedName name="UB.Consol" hidden="1">#REF!</definedName>
    <definedName name="ƯDAWD">#REF!</definedName>
    <definedName name="UDIN">#REF!</definedName>
    <definedName name="ui" localSheetId="6" hidden="1">{#N/A,#N/A,FALSE,"DATA"}</definedName>
    <definedName name="ui" hidden="1">{#N/A,#N/A,FALSE,"DATA"}</definedName>
    <definedName name="UIO">#REF!</definedName>
    <definedName name="ujhg">"$#REF!.#REF!#REF!"</definedName>
    <definedName name="ujhg_3">"$#REF!.#REF!#REF!"</definedName>
    <definedName name="uk">#REF!</definedName>
    <definedName name="uk_1">NA()</definedName>
    <definedName name="uk_2">NA()</definedName>
    <definedName name="Ulu_Kelang">"#N/A"</definedName>
    <definedName name="UMLANGGANAN">#REF!</definedName>
    <definedName name="UMLANGGANAN_5">#REF!</definedName>
    <definedName name="UMUKAOPS">#REF!</definedName>
    <definedName name="UMUKAOPS_5">#REF!</definedName>
    <definedName name="Umur">#REF!</definedName>
    <definedName name="uncollectibles">"$#REF!.#REF!#REF!"</definedName>
    <definedName name="uncollectibles_3">"$#REF!.#REF!#REF!"</definedName>
    <definedName name="Unit">#REF!</definedName>
    <definedName name="UNIT2_1">#REF!</definedName>
    <definedName name="UNIT2_10">#REF!</definedName>
    <definedName name="UNIT2_10_1">#REF!</definedName>
    <definedName name="UNIT2_10_2">#REF!</definedName>
    <definedName name="UNIT2_10A">#REF!</definedName>
    <definedName name="UNIT2_10A_1">#REF!</definedName>
    <definedName name="UNIT2_10A_2">#REF!</definedName>
    <definedName name="UNIT2_10B">#REF!</definedName>
    <definedName name="UNIT2_10B_1">#REF!</definedName>
    <definedName name="UNIT2_10B_2">#REF!</definedName>
    <definedName name="UNIT2_12">#REF!</definedName>
    <definedName name="UNIT2_12_1">#REF!</definedName>
    <definedName name="UNIT2_12_2">#REF!</definedName>
    <definedName name="UNIT2_13">#REF!</definedName>
    <definedName name="UNIT2_14">#REF!</definedName>
    <definedName name="UNIT2_15">#REF!</definedName>
    <definedName name="UNIT2_16">#REF!</definedName>
    <definedName name="UNIT2_17">#REF!</definedName>
    <definedName name="UNIT2_18">#REF!</definedName>
    <definedName name="UNIT2_19">#REF!</definedName>
    <definedName name="UNIT2_2">#REF!</definedName>
    <definedName name="UNIT2_20">#REF!</definedName>
    <definedName name="UNIT2_21">#REF!</definedName>
    <definedName name="UNIT2_22">#REF!</definedName>
    <definedName name="UNIT2_23">#REF!</definedName>
    <definedName name="UNIT2_25">#REF!</definedName>
    <definedName name="UNIT2_26">#REF!</definedName>
    <definedName name="UNIT2_27">#REF!</definedName>
    <definedName name="UNIT2_28">#REF!</definedName>
    <definedName name="UNIT2_29">#REF!</definedName>
    <definedName name="UNIT2_3">#REF!</definedName>
    <definedName name="UNIT2_30">#REF!</definedName>
    <definedName name="UNIT2_31">#REF!</definedName>
    <definedName name="UNIT2_32">#REF!</definedName>
    <definedName name="UNIT2_33A">#REF!</definedName>
    <definedName name="UNIT2_33A1">#REF!</definedName>
    <definedName name="UNIT2_33B">#REF!</definedName>
    <definedName name="UNIT2_33B1">#REF!</definedName>
    <definedName name="UNIT2_34">#REF!</definedName>
    <definedName name="UNIT2_35">#REF!</definedName>
    <definedName name="UNIT2_37">#REF!</definedName>
    <definedName name="UNIT2_38_1">#REF!</definedName>
    <definedName name="UNIT2_38_2">#REF!</definedName>
    <definedName name="UNIT2_38_3">#REF!</definedName>
    <definedName name="UNIT2_38_4">#REF!</definedName>
    <definedName name="UNIT2_38_5">#REF!</definedName>
    <definedName name="UNIT2_38_6">#REF!</definedName>
    <definedName name="UNIT2_4">#REF!</definedName>
    <definedName name="UNIT2_7">#REF!</definedName>
    <definedName name="UNIT2_8">#REF!</definedName>
    <definedName name="UNIT2_8_1">#REF!</definedName>
    <definedName name="UNIT2_8_2">#REF!</definedName>
    <definedName name="UNIT2_9">#REF!</definedName>
    <definedName name="UNIT3_10">#REF!</definedName>
    <definedName name="UNIT3_11">#REF!</definedName>
    <definedName name="UNIT3_12">#REF!</definedName>
    <definedName name="UNIT3_2">#REF!</definedName>
    <definedName name="UNIT3_3_1">#REF!</definedName>
    <definedName name="UNIT3_3_2">#REF!</definedName>
    <definedName name="UNIT3_3_3">#REF!</definedName>
    <definedName name="UNIT3_3_4">#REF!</definedName>
    <definedName name="UNIT3_3_5">#REF!</definedName>
    <definedName name="UNIT3_4">#REF!</definedName>
    <definedName name="UNIT3_7">#REF!</definedName>
    <definedName name="UNIT3_8">#REF!</definedName>
    <definedName name="UNIT3_9">#REF!</definedName>
    <definedName name="UnitBox">#REF!</definedName>
    <definedName name="unmerried">#REF!</definedName>
    <definedName name="unnamed">#REF!</definedName>
    <definedName name="Unocal_Indonesia_Company">"$#REF!.#REF!#REF!"</definedName>
    <definedName name="Unocal_Indonesia_Company_3">"$#REF!.#REF!#REF!"</definedName>
    <definedName name="UNPROTECT">#REF!</definedName>
    <definedName name="Unsettle_CCBVSouth_PC">#REF!</definedName>
    <definedName name="UNSP">#REF!</definedName>
    <definedName name="update">#REF!</definedName>
    <definedName name="update_capex">#REF!</definedName>
    <definedName name="UQ_EB">#REF!</definedName>
    <definedName name="urckotor">#REF!</definedName>
    <definedName name="USA">#REF!</definedName>
    <definedName name="USC_LC">#REF!</definedName>
    <definedName name="USD">#REF!</definedName>
    <definedName name="usd_3">"'file:///C:/Documents%20and%20Settings/PC_KOBSBY_003/Local%20Settings/Temporary%20Internet%20Files/Content.IE5/WZ67UD2L/DATA/BSC%202011/SHARED/Clients/I-L/KEBD/Quarter%202002/Q4-2002-c.xls'#$GeneralInfo.$J$22"</definedName>
    <definedName name="USDAT">"PLGTBR"</definedName>
    <definedName name="usdollar">#REF!</definedName>
    <definedName name="USDrate">2419</definedName>
    <definedName name="USDRcpt">#REF!</definedName>
    <definedName name="Usia">#REF!</definedName>
    <definedName name="USNAM">"QTMPLPD"</definedName>
    <definedName name="USSS">#REF!</definedName>
    <definedName name="uu" localSheetId="6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uu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uuu" localSheetId="6">(#REF!,#REF!,#REF!,#REF!,#REF!,#REF!,#REF!,#REF!,#REF!,#REF!,#REF!,#REF!)</definedName>
    <definedName name="uuu">(#REF!,#REF!,#REF!,#REF!,#REF!,#REF!,#REF!,#REF!,#REF!,#REF!,#REF!,#REF!)</definedName>
    <definedName name="UUUU">#REF!</definedName>
    <definedName name="uyen" localSheetId="6" hidden="1">{#N/A,#N/A,TRUE,"BT M200 da 10x20"}</definedName>
    <definedName name="uyen" hidden="1">{#N/A,#N/A,TRUE,"BT M200 da 10x20"}</definedName>
    <definedName name="uyt">#REF!</definedName>
    <definedName name="uyuirh" localSheetId="6" hidden="1">{#N/A,#N/A,FALSE,"Chi tiÆt"}</definedName>
    <definedName name="uyuirh" hidden="1">{#N/A,#N/A,FALSE,"Chi tiÆt"}</definedName>
    <definedName name="v">#REF!</definedName>
    <definedName name="V_3">"$#REF!.#REF!#REF!"</definedName>
    <definedName name="val_bop">#REF!</definedName>
    <definedName name="val_bop1">#REF!</definedName>
    <definedName name="val_eop">#REF!</definedName>
    <definedName name="val_eop1">#REF!</definedName>
    <definedName name="valeop1">#REF!</definedName>
    <definedName name="VALID">#REF!</definedName>
    <definedName name="VALUE">#REF!</definedName>
    <definedName name="valuebudgetytd">#REF!</definedName>
    <definedName name="valueIDR">#REF!</definedName>
    <definedName name="Values_Entered">#REF!</definedName>
    <definedName name="valuevx">42.314159</definedName>
    <definedName name="VARIABLE10">#REF!</definedName>
    <definedName name="VARIANT_PERCENT">#REF!</definedName>
    <definedName name="VARIANT_PERCENT_LOTTE">OFFSET(#REF!,0,0,COUNT(#REF!,0,0)-2,1)</definedName>
    <definedName name="VARIANT_PERCENT_SIMBA">OFFSET(#REF!,0,0,COUNT(#REF!,0,0)-2,1)</definedName>
    <definedName name="VARIINST">#REF!</definedName>
    <definedName name="VARIPURC">#REF!</definedName>
    <definedName name="VATM" localSheetId="6" hidden="1">{"'Sheet1'!$L$16"}</definedName>
    <definedName name="VATM" hidden="1">{"'Sheet1'!$L$16"}</definedName>
    <definedName name="VBC">#REF!</definedName>
    <definedName name="VBC_10">#REF!</definedName>
    <definedName name="VBC_11">#REF!</definedName>
    <definedName name="VBC_12">#REF!</definedName>
    <definedName name="VBC_6">#REF!</definedName>
    <definedName name="VBC_7">#REF!</definedName>
    <definedName name="VBC_8">#REF!</definedName>
    <definedName name="VBC_9">#REF!</definedName>
    <definedName name="VBH">#REF!</definedName>
    <definedName name="VBH_10">#REF!</definedName>
    <definedName name="VBH_11">#REF!</definedName>
    <definedName name="VBH_12">#REF!</definedName>
    <definedName name="VBH_6">#REF!</definedName>
    <definedName name="VBH_7">#REF!</definedName>
    <definedName name="VBH_8">#REF!</definedName>
    <definedName name="VBH_9">#REF!</definedName>
    <definedName name="vbn">#REF!</definedName>
    <definedName name="VBN_10">#REF!</definedName>
    <definedName name="VBN_11">#REF!</definedName>
    <definedName name="VBN_12">#REF!</definedName>
    <definedName name="VBN_6">#REF!</definedName>
    <definedName name="VBN_7">#REF!</definedName>
    <definedName name="VBN_8">#REF!</definedName>
    <definedName name="VBN_9">#REF!</definedName>
    <definedName name="vc" hidden="1">#REF!</definedName>
    <definedName name="vc_3">"'file:///C:/Documents%20and%20Settings/PC_KOBSBY_003/Local%20Settings/Temporary%20Internet%20Files/Content.IE5/WZ67UD2L/DATA/BSC%202011/SHARED/Clients/I-L/KEBD/Quarter%202002/Q4-2002-c.xls'#$GeneralInfo.$J$16"</definedName>
    <definedName name="VCX">#REF!</definedName>
    <definedName name="VCX_10">#REF!</definedName>
    <definedName name="VCX_11">#REF!</definedName>
    <definedName name="VCX_12">#REF!</definedName>
    <definedName name="VCX_6">#REF!</definedName>
    <definedName name="VCX_7">#REF!</definedName>
    <definedName name="VCX_8">#REF!</definedName>
    <definedName name="VCX_9">#REF!</definedName>
    <definedName name="vddf">#REF!</definedName>
    <definedName name="VENDOR">#REF!</definedName>
    <definedName name="Vendorcode">#REF!</definedName>
    <definedName name="verifikasi">#REF!</definedName>
    <definedName name="Version">"$#REF!.#REF!#REF!"</definedName>
    <definedName name="Version_3">"$#REF!.#REF!#REF!"</definedName>
    <definedName name="Version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Version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vertex42_copyright" hidden="1">"© 2006-2018 Vertex42 LLC"</definedName>
    <definedName name="vertex42_id" hidden="1">"gantt-chart_L2.xlsx"</definedName>
    <definedName name="vertex42_title" hidden="1">"Gantt Chart Template"</definedName>
    <definedName name="VF">#REF!</definedName>
    <definedName name="VF_CSG_0AND12">#REF!</definedName>
    <definedName name="VF_CSG_3AND9">#REF!</definedName>
    <definedName name="VF_CSG_6AND6">#REF!</definedName>
    <definedName name="VF_CSG_9AND3">#REF!</definedName>
    <definedName name="VF_CSG_ACT">#REF!</definedName>
    <definedName name="VF_CSG_AOP">#REF!</definedName>
    <definedName name="VF_CSG_F03">#REF!</definedName>
    <definedName name="VF_OH_0AND12">#REF!</definedName>
    <definedName name="VF_OH_3AND9">#REF!</definedName>
    <definedName name="VF_OH_6AND6">#REF!</definedName>
    <definedName name="VF_OH_9AND3">#REF!</definedName>
    <definedName name="VF_OH_ACT">#REF!</definedName>
    <definedName name="VF_OH_AOP">#REF!</definedName>
    <definedName name="VF_OH_F03">#REF!</definedName>
    <definedName name="vfd">#REF!</definedName>
    <definedName name="vfd_3">"$#REF!.#REF!#REF!"</definedName>
    <definedName name="VI">#REF!</definedName>
    <definedName name="viai01">"'file:///C:/Documents%20and%20Settings/PC_KOBSBY_003/Local%20Settings/Temporary%20Internet%20Files/Content.IE5/WZ67UD2L/DATA/BSC%202011/SHARED/Clients/I-L/KEBD/Quarter%202002/Q4-2002-c.xls'#$GeneralInfo.$L$90"</definedName>
    <definedName name="viai01_3">"'file:///C:/Documents%20and%20Settings/PC_KOBSBY_003/Local%20Settings/Temporary%20Internet%20Files/Content.IE5/WZ67UD2L/DATA/BSC%202011/SHARED/Clients/I-L/KEBD/Quarter%202002/Q4-2002-c.xls'#$GeneralInfo.$L$90"</definedName>
    <definedName name="viai02">"'file:///C:/Documents%20and%20Settings/PC_KOBSBY_003/Local%20Settings/Temporary%20Internet%20Files/Content.IE5/WZ67UD2L/DATA/BSC%202011/SHARED/Clients/I-L/KEBD/Quarter%202002/Q4-2002-c.xls'#$GeneralInfo.$L$91"</definedName>
    <definedName name="viai02_3">"'file:///C:/Documents%20and%20Settings/PC_KOBSBY_003/Local%20Settings/Temporary%20Internet%20Files/Content.IE5/WZ67UD2L/DATA/BSC%202011/SHARED/Clients/I-L/KEBD/Quarter%202002/Q4-2002-c.xls'#$GeneralInfo.$L$91"</definedName>
    <definedName name="viai03">"'file:///C:/Documents%20and%20Settings/PC_KOBSBY_003/Local%20Settings/Temporary%20Internet%20Files/Content.IE5/WZ67UD2L/DATA/BSC%202011/SHARED/Clients/I-L/KEBD/Quarter%202002/Q4-2002-c.xls'#$GeneralInfo.$L$92"</definedName>
    <definedName name="viai03_3">"'file:///C:/Documents%20and%20Settings/PC_KOBSBY_003/Local%20Settings/Temporary%20Internet%20Files/Content.IE5/WZ67UD2L/DATA/BSC%202011/SHARED/Clients/I-L/KEBD/Quarter%202002/Q4-2002-c.xls'#$GeneralInfo.$L$92"</definedName>
    <definedName name="viai04">"'file:///C:/Documents%20and%20Settings/PC_KOBSBY_003/Local%20Settings/Temporary%20Internet%20Files/Content.IE5/WZ67UD2L/DATA/BSC%202011/SHARED/Clients/I-L/KEBD/Quarter%202002/Q4-2002-c.xls'#$GeneralInfo.$L$93"</definedName>
    <definedName name="viai04_3">"'file:///C:/Documents%20and%20Settings/PC_KOBSBY_003/Local%20Settings/Temporary%20Internet%20Files/Content.IE5/WZ67UD2L/DATA/BSC%202011/SHARED/Clients/I-L/KEBD/Quarter%202002/Q4-2002-c.xls'#$GeneralInfo.$L$93"</definedName>
    <definedName name="viai05">"'file:///C:/Documents%20and%20Settings/PC_KOBSBY_003/Local%20Settings/Temporary%20Internet%20Files/Content.IE5/WZ67UD2L/DATA/BSC%202011/SHARED/Clients/I-L/KEBD/Quarter%202002/Q4-2002-c.xls'#$GeneralInfo.$L$94"</definedName>
    <definedName name="viai05_3">"'file:///C:/Documents%20and%20Settings/PC_KOBSBY_003/Local%20Settings/Temporary%20Internet%20Files/Content.IE5/WZ67UD2L/DATA/BSC%202011/SHARED/Clients/I-L/KEBD/Quarter%202002/Q4-2002-c.xls'#$GeneralInfo.$L$94"</definedName>
    <definedName name="viai06">"'file:///C:/Documents%20and%20Settings/PC_KOBSBY_003/Local%20Settings/Temporary%20Internet%20Files/Content.IE5/WZ67UD2L/DATA/BSC%202011/SHARED/Clients/I-L/KEBD/Quarter%202002/Q4-2002-c.xls'#$GeneralInfo.$L$95"</definedName>
    <definedName name="viai06_3">"'file:///C:/Documents%20and%20Settings/PC_KOBSBY_003/Local%20Settings/Temporary%20Internet%20Files/Content.IE5/WZ67UD2L/DATA/BSC%202011/SHARED/Clients/I-L/KEBD/Quarter%202002/Q4-2002-c.xls'#$GeneralInfo.$L$95"</definedName>
    <definedName name="viai07">"'file:///C:/Documents%20and%20Settings/PC_KOBSBY_003/Local%20Settings/Temporary%20Internet%20Files/Content.IE5/WZ67UD2L/DATA/BSC%202011/SHARED/Clients/I-L/KEBD/Quarter%202002/Q4-2002-c.xls'#$GeneralInfo.$L$96"</definedName>
    <definedName name="viai07_3">"'file:///C:/Documents%20and%20Settings/PC_KOBSBY_003/Local%20Settings/Temporary%20Internet%20Files/Content.IE5/WZ67UD2L/DATA/BSC%202011/SHARED/Clients/I-L/KEBD/Quarter%202002/Q4-2002-c.xls'#$GeneralInfo.$L$96"</definedName>
    <definedName name="viai08">"'file:///C:/Documents%20and%20Settings/PC_KOBSBY_003/Local%20Settings/Temporary%20Internet%20Files/Content.IE5/WZ67UD2L/DATA/BSC%202011/SHARED/Clients/I-L/KEBD/Quarter%202002/Q4-2002-c.xls'#$GeneralInfo.$L$97"</definedName>
    <definedName name="viai08_3">"'file:///C:/Documents%20and%20Settings/PC_KOBSBY_003/Local%20Settings/Temporary%20Internet%20Files/Content.IE5/WZ67UD2L/DATA/BSC%202011/SHARED/Clients/I-L/KEBD/Quarter%202002/Q4-2002-c.xls'#$GeneralInfo.$L$97"</definedName>
    <definedName name="viai09">"'file:///C:/Documents%20and%20Settings/PC_KOBSBY_003/Local%20Settings/Temporary%20Internet%20Files/Content.IE5/WZ67UD2L/DATA/BSC%202011/SHARED/Clients/I-L/KEBD/Quarter%202002/Q4-2002-c.xls'#$GeneralInfo.$L$98"</definedName>
    <definedName name="viai09_3">"'file:///C:/Documents%20and%20Settings/PC_KOBSBY_003/Local%20Settings/Temporary%20Internet%20Files/Content.IE5/WZ67UD2L/DATA/BSC%202011/SHARED/Clients/I-L/KEBD/Quarter%202002/Q4-2002-c.xls'#$GeneralInfo.$L$98"</definedName>
    <definedName name="viai10">"'file:///C:/Documents%20and%20Settings/PC_KOBSBY_003/Local%20Settings/Temporary%20Internet%20Files/Content.IE5/WZ67UD2L/DATA/BSC%202011/SHARED/Clients/I-L/KEBD/Quarter%202002/Q4-2002-c.xls'#$GeneralInfo.$L$99"</definedName>
    <definedName name="viai10_3">"'file:///C:/Documents%20and%20Settings/PC_KOBSBY_003/Local%20Settings/Temporary%20Internet%20Files/Content.IE5/WZ67UD2L/DATA/BSC%202011/SHARED/Clients/I-L/KEBD/Quarter%202002/Q4-2002-c.xls'#$GeneralInfo.$L$99"</definedName>
    <definedName name="viai11">"'file:///C:/Documents%20and%20Settings/PC_KOBSBY_003/Local%20Settings/Temporary%20Internet%20Files/Content.IE5/WZ67UD2L/DATA/BSC%202011/SHARED/Clients/I-L/KEBD/Quarter%202002/Q4-2002-c.xls'#$GeneralInfo.$L$100"</definedName>
    <definedName name="viai11_3">"'file:///C:/Documents%20and%20Settings/PC_KOBSBY_003/Local%20Settings/Temporary%20Internet%20Files/Content.IE5/WZ67UD2L/DATA/BSC%202011/SHARED/Clients/I-L/KEBD/Quarter%202002/Q4-2002-c.xls'#$GeneralInfo.$L$100"</definedName>
    <definedName name="viai12">"'file:///C:/Documents%20and%20Settings/PC_KOBSBY_003/Local%20Settings/Temporary%20Internet%20Files/Content.IE5/WZ67UD2L/DATA/BSC%202011/SHARED/Clients/I-L/KEBD/Quarter%202002/Q4-2002-c.xls'#$GeneralInfo.$L$101"</definedName>
    <definedName name="viai12_3">"'file:///C:/Documents%20and%20Settings/PC_KOBSBY_003/Local%20Settings/Temporary%20Internet%20Files/Content.IE5/WZ67UD2L/DATA/BSC%202011/SHARED/Clients/I-L/KEBD/Quarter%202002/Q4-2002-c.xls'#$GeneralInfo.$L$101"</definedName>
    <definedName name="viai13">"'file:///C:/Documents%20and%20Settings/PC_KOBSBY_003/Local%20Settings/Temporary%20Internet%20Files/Content.IE5/WZ67UD2L/DATA/BSC%202011/SHARED/Clients/I-L/KEBD/Quarter%202002/Q4-2002-c.xls'#$GeneralInfo.$L$102"</definedName>
    <definedName name="viai13_3">"'file:///C:/Documents%20and%20Settings/PC_KOBSBY_003/Local%20Settings/Temporary%20Internet%20Files/Content.IE5/WZ67UD2L/DATA/BSC%202011/SHARED/Clients/I-L/KEBD/Quarter%202002/Q4-2002-c.xls'#$GeneralInfo.$L$102"</definedName>
    <definedName name="viai14">"'file:///C:/Documents%20and%20Settings/PC_KOBSBY_003/Local%20Settings/Temporary%20Internet%20Files/Content.IE5/WZ67UD2L/DATA/BSC%202011/SHARED/Clients/I-L/KEBD/Quarter%202002/Q4-2002-c.xls'#$GeneralInfo.$L$103"</definedName>
    <definedName name="viai14_3">"'file:///C:/Documents%20and%20Settings/PC_KOBSBY_003/Local%20Settings/Temporary%20Internet%20Files/Content.IE5/WZ67UD2L/DATA/BSC%202011/SHARED/Clients/I-L/KEBD/Quarter%202002/Q4-2002-c.xls'#$GeneralInfo.$L$103"</definedName>
    <definedName name="viai15">"'file:///C:/Documents%20and%20Settings/PC_KOBSBY_003/Local%20Settings/Temporary%20Internet%20Files/Content.IE5/WZ67UD2L/DATA/BSC%202011/SHARED/Clients/I-L/KEBD/Quarter%202002/Q4-2002-c.xls'#$GeneralInfo.$L$104"</definedName>
    <definedName name="viai15_3">"'file:///C:/Documents%20and%20Settings/PC_KOBSBY_003/Local%20Settings/Temporary%20Internet%20Files/Content.IE5/WZ67UD2L/DATA/BSC%202011/SHARED/Clients/I-L/KEBD/Quarter%202002/Q4-2002-c.xls'#$GeneralInfo.$L$104"</definedName>
    <definedName name="viai16">"'file:///C:/Documents%20and%20Settings/PC_KOBSBY_003/Local%20Settings/Temporary%20Internet%20Files/Content.IE5/WZ67UD2L/DATA/BSC%202011/SHARED/Clients/I-L/KEBD/Quarter%202002/Q4-2002-c.xls'#$GeneralInfo.$L$105"</definedName>
    <definedName name="viai16_3">"'file:///C:/Documents%20and%20Settings/PC_KOBSBY_003/Local%20Settings/Temporary%20Internet%20Files/Content.IE5/WZ67UD2L/DATA/BSC%202011/SHARED/Clients/I-L/KEBD/Quarter%202002/Q4-2002-c.xls'#$GeneralInfo.$L$105"</definedName>
    <definedName name="viaitotal">"'file:///C:/Documents%20and%20Settings/PC_KOBSBY_003/Local%20Settings/Temporary%20Internet%20Files/Content.IE5/WZ67UD2L/DATA/BSC%202011/SHARED/Clients/I-L/KEBD/Quarter%202002/Q4-2002-c.xls'#$GeneralInfo.$L$107"</definedName>
    <definedName name="viaitotal_3">"'file:///C:/Documents%20and%20Settings/PC_KOBSBY_003/Local%20Settings/Temporary%20Internet%20Files/Content.IE5/WZ67UD2L/DATA/BSC%202011/SHARED/Clients/I-L/KEBD/Quarter%202002/Q4-2002-c.xls'#$GeneralInfo.$L$107"</definedName>
    <definedName name="viap11">"'file:///C:/Documents%20and%20Settings/PC_KOBSBY_003/Local%20Settings/Temporary%20Internet%20Files/Content.IE5/WZ67UD2L/DATA/BSC%202011/SHARED/Clients/I-L/KEBD/Quarter%202002/Q4-2002-c.xls'#$GeneralInfo.$V$100"</definedName>
    <definedName name="viap11_3">"'file:///C:/Documents%20and%20Settings/PC_KOBSBY_003/Local%20Settings/Temporary%20Internet%20Files/Content.IE5/WZ67UD2L/DATA/BSC%202011/SHARED/Clients/I-L/KEBD/Quarter%202002/Q4-2002-c.xls'#$GeneralInfo.$V$100"</definedName>
    <definedName name="viap12">"'file:///C:/Documents%20and%20Settings/PC_KOBSBY_003/Local%20Settings/Temporary%20Internet%20Files/Content.IE5/WZ67UD2L/DATA/BSC%202011/SHARED/Clients/I-L/KEBD/Quarter%202002/Q4-2002-c.xls'#$GeneralInfo.$V$101"</definedName>
    <definedName name="viap12_3">"'file:///C:/Documents%20and%20Settings/PC_KOBSBY_003/Local%20Settings/Temporary%20Internet%20Files/Content.IE5/WZ67UD2L/DATA/BSC%202011/SHARED/Clients/I-L/KEBD/Quarter%202002/Q4-2002-c.xls'#$GeneralInfo.$V$101"</definedName>
    <definedName name="viap13">"'file:///C:/Documents%20and%20Settings/PC_KOBSBY_003/Local%20Settings/Temporary%20Internet%20Files/Content.IE5/WZ67UD2L/DATA/BSC%202011/SHARED/Clients/I-L/KEBD/Quarter%202002/Q4-2002-c.xls'#$GeneralInfo.$V$102"</definedName>
    <definedName name="viap13_3">"'file:///C:/Documents%20and%20Settings/PC_KOBSBY_003/Local%20Settings/Temporary%20Internet%20Files/Content.IE5/WZ67UD2L/DATA/BSC%202011/SHARED/Clients/I-L/KEBD/Quarter%202002/Q4-2002-c.xls'#$GeneralInfo.$V$102"</definedName>
    <definedName name="viap14">"'file:///C:/Documents%20and%20Settings/PC_KOBSBY_003/Local%20Settings/Temporary%20Internet%20Files/Content.IE5/WZ67UD2L/DATA/BSC%202011/SHARED/Clients/I-L/KEBD/Quarter%202002/Q4-2002-c.xls'#$GeneralInfo.$V$103"</definedName>
    <definedName name="viap14_3">"'file:///C:/Documents%20and%20Settings/PC_KOBSBY_003/Local%20Settings/Temporary%20Internet%20Files/Content.IE5/WZ67UD2L/DATA/BSC%202011/SHARED/Clients/I-L/KEBD/Quarter%202002/Q4-2002-c.xls'#$GeneralInfo.$V$103"</definedName>
    <definedName name="viap15">"'file:///C:/Documents%20and%20Settings/PC_KOBSBY_003/Local%20Settings/Temporary%20Internet%20Files/Content.IE5/WZ67UD2L/DATA/BSC%202011/SHARED/Clients/I-L/KEBD/Quarter%202002/Q4-2002-c.xls'#$GeneralInfo.$V$104"</definedName>
    <definedName name="viap15_3">"'file:///C:/Documents%20and%20Settings/PC_KOBSBY_003/Local%20Settings/Temporary%20Internet%20Files/Content.IE5/WZ67UD2L/DATA/BSC%202011/SHARED/Clients/I-L/KEBD/Quarter%202002/Q4-2002-c.xls'#$GeneralInfo.$V$104"</definedName>
    <definedName name="viap16">"'file:///C:/Documents%20and%20Settings/PC_KOBSBY_003/Local%20Settings/Temporary%20Internet%20Files/Content.IE5/WZ67UD2L/DATA/BSC%202011/SHARED/Clients/I-L/KEBD/Quarter%202002/Q4-2002-c.xls'#$GeneralInfo.$V$105"</definedName>
    <definedName name="viap16_3">"'file:///C:/Documents%20and%20Settings/PC_KOBSBY_003/Local%20Settings/Temporary%20Internet%20Files/Content.IE5/WZ67UD2L/DATA/BSC%202011/SHARED/Clients/I-L/KEBD/Quarter%202002/Q4-2002-c.xls'#$GeneralInfo.$V$105"</definedName>
    <definedName name="viar01">"'file:///C:/Documents%20and%20Settings/PC_KOBSBY_003/Local%20Settings/Temporary%20Internet%20Files/Content.IE5/WZ67UD2L/DATA/BSC%202011/SHARED/Clients/I-L/KEBD/Quarter%202002/Q4-2002-c.xls'#$GeneralInfo.$P$90"</definedName>
    <definedName name="viar01_3">"'file:///C:/Documents%20and%20Settings/PC_KOBSBY_003/Local%20Settings/Temporary%20Internet%20Files/Content.IE5/WZ67UD2L/DATA/BSC%202011/SHARED/Clients/I-L/KEBD/Quarter%202002/Q4-2002-c.xls'#$GeneralInfo.$P$90"</definedName>
    <definedName name="viar02">"'file:///C:/Documents%20and%20Settings/PC_KOBSBY_003/Local%20Settings/Temporary%20Internet%20Files/Content.IE5/WZ67UD2L/DATA/BSC%202011/SHARED/Clients/I-L/KEBD/Quarter%202002/Q4-2002-c.xls'#$GeneralInfo.$P$91"</definedName>
    <definedName name="viar02_3">"'file:///C:/Documents%20and%20Settings/PC_KOBSBY_003/Local%20Settings/Temporary%20Internet%20Files/Content.IE5/WZ67UD2L/DATA/BSC%202011/SHARED/Clients/I-L/KEBD/Quarter%202002/Q4-2002-c.xls'#$GeneralInfo.$P$91"</definedName>
    <definedName name="viar03">"'file:///C:/Documents%20and%20Settings/PC_KOBSBY_003/Local%20Settings/Temporary%20Internet%20Files/Content.IE5/WZ67UD2L/DATA/BSC%202011/SHARED/Clients/I-L/KEBD/Quarter%202002/Q4-2002-c.xls'#$GeneralInfo.$P$92"</definedName>
    <definedName name="viar03_3">"'file:///C:/Documents%20and%20Settings/PC_KOBSBY_003/Local%20Settings/Temporary%20Internet%20Files/Content.IE5/WZ67UD2L/DATA/BSC%202011/SHARED/Clients/I-L/KEBD/Quarter%202002/Q4-2002-c.xls'#$GeneralInfo.$P$92"</definedName>
    <definedName name="viar04">"'file:///C:/Documents%20and%20Settings/PC_KOBSBY_003/Local%20Settings/Temporary%20Internet%20Files/Content.IE5/WZ67UD2L/DATA/BSC%202011/SHARED/Clients/I-L/KEBD/Quarter%202002/Q4-2002-c.xls'#$GeneralInfo.$P$93"</definedName>
    <definedName name="viar04_3">"'file:///C:/Documents%20and%20Settings/PC_KOBSBY_003/Local%20Settings/Temporary%20Internet%20Files/Content.IE5/WZ67UD2L/DATA/BSC%202011/SHARED/Clients/I-L/KEBD/Quarter%202002/Q4-2002-c.xls'#$GeneralInfo.$P$93"</definedName>
    <definedName name="viar05">"'file:///C:/Documents%20and%20Settings/PC_KOBSBY_003/Local%20Settings/Temporary%20Internet%20Files/Content.IE5/WZ67UD2L/DATA/BSC%202011/SHARED/Clients/I-L/KEBD/Quarter%202002/Q4-2002-c.xls'#$GeneralInfo.$P$94"</definedName>
    <definedName name="viar05_3">"'file:///C:/Documents%20and%20Settings/PC_KOBSBY_003/Local%20Settings/Temporary%20Internet%20Files/Content.IE5/WZ67UD2L/DATA/BSC%202011/SHARED/Clients/I-L/KEBD/Quarter%202002/Q4-2002-c.xls'#$GeneralInfo.$P$94"</definedName>
    <definedName name="viar06">"'file:///C:/Documents%20and%20Settings/PC_KOBSBY_003/Local%20Settings/Temporary%20Internet%20Files/Content.IE5/WZ67UD2L/DATA/BSC%202011/SHARED/Clients/I-L/KEBD/Quarter%202002/Q4-2002-c.xls'#$GeneralInfo.$P$95"</definedName>
    <definedName name="viar06_3">"'file:///C:/Documents%20and%20Settings/PC_KOBSBY_003/Local%20Settings/Temporary%20Internet%20Files/Content.IE5/WZ67UD2L/DATA/BSC%202011/SHARED/Clients/I-L/KEBD/Quarter%202002/Q4-2002-c.xls'#$GeneralInfo.$P$95"</definedName>
    <definedName name="viar07">"'file:///C:/Documents%20and%20Settings/PC_KOBSBY_003/Local%20Settings/Temporary%20Internet%20Files/Content.IE5/WZ67UD2L/DATA/BSC%202011/SHARED/Clients/I-L/KEBD/Quarter%202002/Q4-2002-c.xls'#$GeneralInfo.$P$96"</definedName>
    <definedName name="viar07_3">"'file:///C:/Documents%20and%20Settings/PC_KOBSBY_003/Local%20Settings/Temporary%20Internet%20Files/Content.IE5/WZ67UD2L/DATA/BSC%202011/SHARED/Clients/I-L/KEBD/Quarter%202002/Q4-2002-c.xls'#$GeneralInfo.$P$96"</definedName>
    <definedName name="viar08">"'file:///C:/Documents%20and%20Settings/PC_KOBSBY_003/Local%20Settings/Temporary%20Internet%20Files/Content.IE5/WZ67UD2L/DATA/BSC%202011/SHARED/Clients/I-L/KEBD/Quarter%202002/Q4-2002-c.xls'#$GeneralInfo.$P$97"</definedName>
    <definedName name="viar08_3">"'file:///C:/Documents%20and%20Settings/PC_KOBSBY_003/Local%20Settings/Temporary%20Internet%20Files/Content.IE5/WZ67UD2L/DATA/BSC%202011/SHARED/Clients/I-L/KEBD/Quarter%202002/Q4-2002-c.xls'#$GeneralInfo.$P$97"</definedName>
    <definedName name="viar09">"'file:///C:/Documents%20and%20Settings/PC_KOBSBY_003/Local%20Settings/Temporary%20Internet%20Files/Content.IE5/WZ67UD2L/DATA/BSC%202011/SHARED/Clients/I-L/KEBD/Quarter%202002/Q4-2002-c.xls'#$GeneralInfo.$P$98"</definedName>
    <definedName name="viar09_3">"'file:///C:/Documents%20and%20Settings/PC_KOBSBY_003/Local%20Settings/Temporary%20Internet%20Files/Content.IE5/WZ67UD2L/DATA/BSC%202011/SHARED/Clients/I-L/KEBD/Quarter%202002/Q4-2002-c.xls'#$GeneralInfo.$P$98"</definedName>
    <definedName name="viar10">"'file:///C:/Documents%20and%20Settings/PC_KOBSBY_003/Local%20Settings/Temporary%20Internet%20Files/Content.IE5/WZ67UD2L/DATA/BSC%202011/SHARED/Clients/I-L/KEBD/Quarter%202002/Q4-2002-c.xls'#$GeneralInfo.$P$99"</definedName>
    <definedName name="viar10_3">"'file:///C:/Documents%20and%20Settings/PC_KOBSBY_003/Local%20Settings/Temporary%20Internet%20Files/Content.IE5/WZ67UD2L/DATA/BSC%202011/SHARED/Clients/I-L/KEBD/Quarter%202002/Q4-2002-c.xls'#$GeneralInfo.$P$99"</definedName>
    <definedName name="viar11">"'file:///C:/Documents%20and%20Settings/PC_KOBSBY_003/Local%20Settings/Temporary%20Internet%20Files/Content.IE5/WZ67UD2L/DATA/BSC%202011/SHARED/Clients/I-L/KEBD/Quarter%202002/Q4-2002-c.xls'#$GeneralInfo.$P$100"</definedName>
    <definedName name="viar11_3">"'file:///C:/Documents%20and%20Settings/PC_KOBSBY_003/Local%20Settings/Temporary%20Internet%20Files/Content.IE5/WZ67UD2L/DATA/BSC%202011/SHARED/Clients/I-L/KEBD/Quarter%202002/Q4-2002-c.xls'#$GeneralInfo.$P$100"</definedName>
    <definedName name="viar12">"'file:///C:/Documents%20and%20Settings/PC_KOBSBY_003/Local%20Settings/Temporary%20Internet%20Files/Content.IE5/WZ67UD2L/DATA/BSC%202011/SHARED/Clients/I-L/KEBD/Quarter%202002/Q4-2002-c.xls'#$GeneralInfo.$P$101"</definedName>
    <definedName name="viar12_3">"'file:///C:/Documents%20and%20Settings/PC_KOBSBY_003/Local%20Settings/Temporary%20Internet%20Files/Content.IE5/WZ67UD2L/DATA/BSC%202011/SHARED/Clients/I-L/KEBD/Quarter%202002/Q4-2002-c.xls'#$GeneralInfo.$P$101"</definedName>
    <definedName name="viar13">"'file:///C:/Documents%20and%20Settings/PC_KOBSBY_003/Local%20Settings/Temporary%20Internet%20Files/Content.IE5/WZ67UD2L/DATA/BSC%202011/SHARED/Clients/I-L/KEBD/Quarter%202002/Q4-2002-c.xls'#$GeneralInfo.$P$102"</definedName>
    <definedName name="viar13_3">"'file:///C:/Documents%20and%20Settings/PC_KOBSBY_003/Local%20Settings/Temporary%20Internet%20Files/Content.IE5/WZ67UD2L/DATA/BSC%202011/SHARED/Clients/I-L/KEBD/Quarter%202002/Q4-2002-c.xls'#$GeneralInfo.$P$102"</definedName>
    <definedName name="viar14">"'file:///C:/Documents%20and%20Settings/PC_KOBSBY_003/Local%20Settings/Temporary%20Internet%20Files/Content.IE5/WZ67UD2L/DATA/BSC%202011/SHARED/Clients/I-L/KEBD/Quarter%202002/Q4-2002-c.xls'#$GeneralInfo.$P$103"</definedName>
    <definedName name="viar14_3">"'file:///C:/Documents%20and%20Settings/PC_KOBSBY_003/Local%20Settings/Temporary%20Internet%20Files/Content.IE5/WZ67UD2L/DATA/BSC%202011/SHARED/Clients/I-L/KEBD/Quarter%202002/Q4-2002-c.xls'#$GeneralInfo.$P$103"</definedName>
    <definedName name="viar15">"'file:///C:/Documents%20and%20Settings/PC_KOBSBY_003/Local%20Settings/Temporary%20Internet%20Files/Content.IE5/WZ67UD2L/DATA/BSC%202011/SHARED/Clients/I-L/KEBD/Quarter%202002/Q4-2002-c.xls'#$GeneralInfo.$P$104"</definedName>
    <definedName name="viar15_3">"'file:///C:/Documents%20and%20Settings/PC_KOBSBY_003/Local%20Settings/Temporary%20Internet%20Files/Content.IE5/WZ67UD2L/DATA/BSC%202011/SHARED/Clients/I-L/KEBD/Quarter%202002/Q4-2002-c.xls'#$GeneralInfo.$P$104"</definedName>
    <definedName name="viar16">"'file:///C:/Documents%20and%20Settings/PC_KOBSBY_003/Local%20Settings/Temporary%20Internet%20Files/Content.IE5/WZ67UD2L/DATA/BSC%202011/SHARED/Clients/I-L/KEBD/Quarter%202002/Q4-2002-c.xls'#$GeneralInfo.$P$105"</definedName>
    <definedName name="viar16_3">"'file:///C:/Documents%20and%20Settings/PC_KOBSBY_003/Local%20Settings/Temporary%20Internet%20Files/Content.IE5/WZ67UD2L/DATA/BSC%202011/SHARED/Clients/I-L/KEBD/Quarter%202002/Q4-2002-c.xls'#$GeneralInfo.$P$105"</definedName>
    <definedName name="viaw01">"'file:///C:/Documents%20and%20Settings/PC_KOBSBY_003/Local%20Settings/Temporary%20Internet%20Files/Content.IE5/WZ67UD2L/DATA/BSC%202011/SHARED/Clients/I-L/KEBD/Quarter%202002/Q4-2002-c.xls'#$GeneralInfo.$Q$90"</definedName>
    <definedName name="viaw01_3">"'file:///C:/Documents%20and%20Settings/PC_KOBSBY_003/Local%20Settings/Temporary%20Internet%20Files/Content.IE5/WZ67UD2L/DATA/BSC%202011/SHARED/Clients/I-L/KEBD/Quarter%202002/Q4-2002-c.xls'#$GeneralInfo.$Q$90"</definedName>
    <definedName name="viaw02">"'file:///C:/Documents%20and%20Settings/PC_KOBSBY_003/Local%20Settings/Temporary%20Internet%20Files/Content.IE5/WZ67UD2L/DATA/BSC%202011/SHARED/Clients/I-L/KEBD/Quarter%202002/Q4-2002-c.xls'#$GeneralInfo.$Q$91"</definedName>
    <definedName name="viaw02_3">"'file:///C:/Documents%20and%20Settings/PC_KOBSBY_003/Local%20Settings/Temporary%20Internet%20Files/Content.IE5/WZ67UD2L/DATA/BSC%202011/SHARED/Clients/I-L/KEBD/Quarter%202002/Q4-2002-c.xls'#$GeneralInfo.$Q$91"</definedName>
    <definedName name="viaw03">"'file:///C:/Documents%20and%20Settings/PC_KOBSBY_003/Local%20Settings/Temporary%20Internet%20Files/Content.IE5/WZ67UD2L/DATA/BSC%202011/SHARED/Clients/I-L/KEBD/Quarter%202002/Q4-2002-c.xls'#$GeneralInfo.$Q$92"</definedName>
    <definedName name="viaw03_3">"'file:///C:/Documents%20and%20Settings/PC_KOBSBY_003/Local%20Settings/Temporary%20Internet%20Files/Content.IE5/WZ67UD2L/DATA/BSC%202011/SHARED/Clients/I-L/KEBD/Quarter%202002/Q4-2002-c.xls'#$GeneralInfo.$Q$92"</definedName>
    <definedName name="viaw04">"'file:///C:/Documents%20and%20Settings/PC_KOBSBY_003/Local%20Settings/Temporary%20Internet%20Files/Content.IE5/WZ67UD2L/DATA/BSC%202011/SHARED/Clients/I-L/KEBD/Quarter%202002/Q4-2002-c.xls'#$GeneralInfo.$Q$93"</definedName>
    <definedName name="viaw04_3">"'file:///C:/Documents%20and%20Settings/PC_KOBSBY_003/Local%20Settings/Temporary%20Internet%20Files/Content.IE5/WZ67UD2L/DATA/BSC%202011/SHARED/Clients/I-L/KEBD/Quarter%202002/Q4-2002-c.xls'#$GeneralInfo.$Q$93"</definedName>
    <definedName name="viaw05">"'file:///C:/Documents%20and%20Settings/PC_KOBSBY_003/Local%20Settings/Temporary%20Internet%20Files/Content.IE5/WZ67UD2L/DATA/BSC%202011/SHARED/Clients/I-L/KEBD/Quarter%202002/Q4-2002-c.xls'#$GeneralInfo.$Q$94"</definedName>
    <definedName name="viaw05_3">"'file:///C:/Documents%20and%20Settings/PC_KOBSBY_003/Local%20Settings/Temporary%20Internet%20Files/Content.IE5/WZ67UD2L/DATA/BSC%202011/SHARED/Clients/I-L/KEBD/Quarter%202002/Q4-2002-c.xls'#$GeneralInfo.$Q$94"</definedName>
    <definedName name="viaw06">"'file:///C:/Documents%20and%20Settings/PC_KOBSBY_003/Local%20Settings/Temporary%20Internet%20Files/Content.IE5/WZ67UD2L/DATA/BSC%202011/SHARED/Clients/I-L/KEBD/Quarter%202002/Q4-2002-c.xls'#$GeneralInfo.$Q$95"</definedName>
    <definedName name="viaw06_3">"'file:///C:/Documents%20and%20Settings/PC_KOBSBY_003/Local%20Settings/Temporary%20Internet%20Files/Content.IE5/WZ67UD2L/DATA/BSC%202011/SHARED/Clients/I-L/KEBD/Quarter%202002/Q4-2002-c.xls'#$GeneralInfo.$Q$95"</definedName>
    <definedName name="viaw07">"'file:///C:/Documents%20and%20Settings/PC_KOBSBY_003/Local%20Settings/Temporary%20Internet%20Files/Content.IE5/WZ67UD2L/DATA/BSC%202011/SHARED/Clients/I-L/KEBD/Quarter%202002/Q4-2002-c.xls'#$GeneralInfo.$Q$96"</definedName>
    <definedName name="viaw07_3">"'file:///C:/Documents%20and%20Settings/PC_KOBSBY_003/Local%20Settings/Temporary%20Internet%20Files/Content.IE5/WZ67UD2L/DATA/BSC%202011/SHARED/Clients/I-L/KEBD/Quarter%202002/Q4-2002-c.xls'#$GeneralInfo.$Q$96"</definedName>
    <definedName name="viaw08">"'file:///C:/Documents%20and%20Settings/PC_KOBSBY_003/Local%20Settings/Temporary%20Internet%20Files/Content.IE5/WZ67UD2L/DATA/BSC%202011/SHARED/Clients/I-L/KEBD/Quarter%202002/Q4-2002-c.xls'#$GeneralInfo.$Q$97"</definedName>
    <definedName name="viaw08_3">"'file:///C:/Documents%20and%20Settings/PC_KOBSBY_003/Local%20Settings/Temporary%20Internet%20Files/Content.IE5/WZ67UD2L/DATA/BSC%202011/SHARED/Clients/I-L/KEBD/Quarter%202002/Q4-2002-c.xls'#$GeneralInfo.$Q$97"</definedName>
    <definedName name="viaw09">"'file:///C:/Documents%20and%20Settings/PC_KOBSBY_003/Local%20Settings/Temporary%20Internet%20Files/Content.IE5/WZ67UD2L/DATA/BSC%202011/SHARED/Clients/I-L/KEBD/Quarter%202002/Q4-2002-c.xls'#$GeneralInfo.$Q$98"</definedName>
    <definedName name="viaw09_3">"'file:///C:/Documents%20and%20Settings/PC_KOBSBY_003/Local%20Settings/Temporary%20Internet%20Files/Content.IE5/WZ67UD2L/DATA/BSC%202011/SHARED/Clients/I-L/KEBD/Quarter%202002/Q4-2002-c.xls'#$GeneralInfo.$Q$98"</definedName>
    <definedName name="viaw10">"'file:///C:/Documents%20and%20Settings/PC_KOBSBY_003/Local%20Settings/Temporary%20Internet%20Files/Content.IE5/WZ67UD2L/DATA/BSC%202011/SHARED/Clients/I-L/KEBD/Quarter%202002/Q4-2002-c.xls'#$GeneralInfo.$Q$99"</definedName>
    <definedName name="viaw10_3">"'file:///C:/Documents%20and%20Settings/PC_KOBSBY_003/Local%20Settings/Temporary%20Internet%20Files/Content.IE5/WZ67UD2L/DATA/BSC%202011/SHARED/Clients/I-L/KEBD/Quarter%202002/Q4-2002-c.xls'#$GeneralInfo.$Q$99"</definedName>
    <definedName name="viaw11">"'file:///C:/Documents%20and%20Settings/PC_KOBSBY_003/Local%20Settings/Temporary%20Internet%20Files/Content.IE5/WZ67UD2L/DATA/BSC%202011/SHARED/Clients/I-L/KEBD/Quarter%202002/Q4-2002-c.xls'#$GeneralInfo.$Q$100"</definedName>
    <definedName name="viaw11_3">"'file:///C:/Documents%20and%20Settings/PC_KOBSBY_003/Local%20Settings/Temporary%20Internet%20Files/Content.IE5/WZ67UD2L/DATA/BSC%202011/SHARED/Clients/I-L/KEBD/Quarter%202002/Q4-2002-c.xls'#$GeneralInfo.$Q$100"</definedName>
    <definedName name="viaw12">"'file:///C:/Documents%20and%20Settings/PC_KOBSBY_003/Local%20Settings/Temporary%20Internet%20Files/Content.IE5/WZ67UD2L/DATA/BSC%202011/SHARED/Clients/I-L/KEBD/Quarter%202002/Q4-2002-c.xls'#$GeneralInfo.$Q$101"</definedName>
    <definedName name="viaw12_3">"'file:///C:/Documents%20and%20Settings/PC_KOBSBY_003/Local%20Settings/Temporary%20Internet%20Files/Content.IE5/WZ67UD2L/DATA/BSC%202011/SHARED/Clients/I-L/KEBD/Quarter%202002/Q4-2002-c.xls'#$GeneralInfo.$Q$101"</definedName>
    <definedName name="viaw13">"'file:///C:/Documents%20and%20Settings/PC_KOBSBY_003/Local%20Settings/Temporary%20Internet%20Files/Content.IE5/WZ67UD2L/DATA/BSC%202011/SHARED/Clients/I-L/KEBD/Quarter%202002/Q4-2002-c.xls'#$GeneralInfo.$Q$102"</definedName>
    <definedName name="viaw13_3">"'file:///C:/Documents%20and%20Settings/PC_KOBSBY_003/Local%20Settings/Temporary%20Internet%20Files/Content.IE5/WZ67UD2L/DATA/BSC%202011/SHARED/Clients/I-L/KEBD/Quarter%202002/Q4-2002-c.xls'#$GeneralInfo.$Q$102"</definedName>
    <definedName name="viaw14">"'file:///C:/Documents%20and%20Settings/PC_KOBSBY_003/Local%20Settings/Temporary%20Internet%20Files/Content.IE5/WZ67UD2L/DATA/BSC%202011/SHARED/Clients/I-L/KEBD/Quarter%202002/Q4-2002-c.xls'#$GeneralInfo.$Q$103"</definedName>
    <definedName name="viaw14_3">"'file:///C:/Documents%20and%20Settings/PC_KOBSBY_003/Local%20Settings/Temporary%20Internet%20Files/Content.IE5/WZ67UD2L/DATA/BSC%202011/SHARED/Clients/I-L/KEBD/Quarter%202002/Q4-2002-c.xls'#$GeneralInfo.$Q$103"</definedName>
    <definedName name="viaw15">"'file:///C:/Documents%20and%20Settings/PC_KOBSBY_003/Local%20Settings/Temporary%20Internet%20Files/Content.IE5/WZ67UD2L/DATA/BSC%202011/SHARED/Clients/I-L/KEBD/Quarter%202002/Q4-2002-c.xls'#$GeneralInfo.$Q$104"</definedName>
    <definedName name="viaw15_3">"'file:///C:/Documents%20and%20Settings/PC_KOBSBY_003/Local%20Settings/Temporary%20Internet%20Files/Content.IE5/WZ67UD2L/DATA/BSC%202011/SHARED/Clients/I-L/KEBD/Quarter%202002/Q4-2002-c.xls'#$GeneralInfo.$Q$104"</definedName>
    <definedName name="viaw16">"'file:///C:/Documents%20and%20Settings/PC_KOBSBY_003/Local%20Settings/Temporary%20Internet%20Files/Content.IE5/WZ67UD2L/DATA/BSC%202011/SHARED/Clients/I-L/KEBD/Quarter%202002/Q4-2002-c.xls'#$GeneralInfo.$Q$105"</definedName>
    <definedName name="viaw16_3">"'file:///C:/Documents%20and%20Settings/PC_KOBSBY_003/Local%20Settings/Temporary%20Internet%20Files/Content.IE5/WZ67UD2L/DATA/BSC%202011/SHARED/Clients/I-L/KEBD/Quarter%202002/Q4-2002-c.xls'#$GeneralInfo.$Q$105"</definedName>
    <definedName name="vibtotal">"'file:///C:/Documents%20and%20Settings/PC_KOBSBY_003/Local%20Settings/Temporary%20Internet%20Files/Content.IE5/WZ67UD2L/DATA/BSC%202011/SHARED/Clients/I-L/KEBD/Quarter%202002/Q4-2002-c.xls'#$GeneralInfo.$L$119"</definedName>
    <definedName name="vibtotal_3">"'file:///C:/Documents%20and%20Settings/PC_KOBSBY_003/Local%20Settings/Temporary%20Internet%20Files/Content.IE5/WZ67UD2L/DATA/BSC%202011/SHARED/Clients/I-L/KEBD/Quarter%202002/Q4-2002-c.xls'#$GeneralInfo.$L$119"</definedName>
    <definedName name="vietnam">#REF!</definedName>
    <definedName name="View">"$#REF!.#REF!#REF!"</definedName>
    <definedName name="View_3">"$#REF!.#REF!#REF!"</definedName>
    <definedName name="VII">#REF!</definedName>
    <definedName name="VIII">#REF!</definedName>
    <definedName name="visco">#REF!</definedName>
    <definedName name="VND">#REF!</definedName>
    <definedName name="VO_LBR">#REF!</definedName>
    <definedName name="VO_M3">#REF!</definedName>
    <definedName name="VO_MSF">#REF!</definedName>
    <definedName name="Vol_DP1" localSheetId="6" hidden="1">{#N/A,#N/A,FALSE,"HCMP"}</definedName>
    <definedName name="Vol_DP1" hidden="1">{#N/A,#N/A,FALSE,"HCMP"}</definedName>
    <definedName name="Volcase">#REF!</definedName>
    <definedName name="Vorspalte_1">#REF!</definedName>
    <definedName name="VUS">#REF!</definedName>
    <definedName name="vv" hidden="1">#REF!</definedName>
    <definedName name="vvf">#REF!</definedName>
    <definedName name="vvv">#REF!</definedName>
    <definedName name="vvvv">#REF!</definedName>
    <definedName name="vvvvv">#REF!</definedName>
    <definedName name="vvvvvv">#REF!</definedName>
    <definedName name="vvvvvvv">#REF!</definedName>
    <definedName name="vy" localSheetId="6" hidden="1">{"'Sheet1'!$L$16"}</definedName>
    <definedName name="vy" hidden="1">{"'Sheet1'!$L$16"}</definedName>
    <definedName name="vy_1" localSheetId="6" hidden="1">{"'Sheet1'!$L$16"}</definedName>
    <definedName name="vy_1" hidden="1">{"'Sheet1'!$L$16"}</definedName>
    <definedName name="vy_2" localSheetId="6" hidden="1">{"'Sheet1'!$L$16"}</definedName>
    <definedName name="vy_2" hidden="1">{"'Sheet1'!$L$16"}</definedName>
    <definedName name="vy_3" localSheetId="6" hidden="1">{"'Sheet1'!$L$16"}</definedName>
    <definedName name="vy_3" hidden="1">{"'Sheet1'!$L$16"}</definedName>
    <definedName name="W">#REF!</definedName>
    <definedName name="W.1ORDER">#REF!</definedName>
    <definedName name="W.1ORDER1">#REF!</definedName>
    <definedName name="W.2ORDER">#REF!</definedName>
    <definedName name="W.4ORDER">#REF!</definedName>
    <definedName name="W.4ORDER1">#REF!</definedName>
    <definedName name="W_3">"$#REF!.#REF!#REF!"</definedName>
    <definedName name="w_5">#REF!</definedName>
    <definedName name="w_6">#REF!</definedName>
    <definedName name="w_7">#REF!</definedName>
    <definedName name="WA">#REF!</definedName>
    <definedName name="Wafer75g">#REF!</definedName>
    <definedName name="wahyu">#REF!</definedName>
    <definedName name="wanna">#REF!</definedName>
    <definedName name="waw">#REF!</definedName>
    <definedName name="wawa">#REF!</definedName>
    <definedName name="WAWAN">#REF!</definedName>
    <definedName name="wayan">#REF!</definedName>
    <definedName name="WBS_WPL_S" hidden="1">#REF!</definedName>
    <definedName name="we" localSheetId="6" hidden="1">{#N/A,#N/A,FALSE,"DATA"}</definedName>
    <definedName name="we" hidden="1">{#N/A,#N/A,FALSE,"DATA"}</definedName>
    <definedName name="we_3">"$#REF!.#REF!#REF!"</definedName>
    <definedName name="wead">#REF!</definedName>
    <definedName name="wed">#REF!</definedName>
    <definedName name="wedc" hidden="1">#REF!</definedName>
    <definedName name="Week">#REF!</definedName>
    <definedName name="Week_2">NA()</definedName>
    <definedName name="Week_6">#N/A</definedName>
    <definedName name="WeekNumbers">#REF!</definedName>
    <definedName name="WEG1CBU" hidden="1">#REF!</definedName>
    <definedName name="wer">#REF!</definedName>
    <definedName name="WER_10">#REF!</definedName>
    <definedName name="WER_11">#REF!</definedName>
    <definedName name="WER_12">#REF!</definedName>
    <definedName name="WER_4">#REF!</definedName>
    <definedName name="WER_5">#REF!</definedName>
    <definedName name="WER_6">#REF!</definedName>
    <definedName name="WER_7">#REF!</definedName>
    <definedName name="WER_8">#REF!</definedName>
    <definedName name="WER_9">#REF!</definedName>
    <definedName name="wewew" localSheetId="6" hidden="1">{#N/A,#N/A,FALSE,"sum";#N/A,#N/A,FALSE,"MARTV";#N/A,#N/A,FALSE,"APRTV"}</definedName>
    <definedName name="wewew" hidden="1">{#N/A,#N/A,FALSE,"sum";#N/A,#N/A,FALSE,"MARTV";#N/A,#N/A,FALSE,"APRTV"}</definedName>
    <definedName name="wgreghtehtgrfs">#REF!</definedName>
    <definedName name="wh_atk">#REF!</definedName>
    <definedName name="wh_pb">#REF!</definedName>
    <definedName name="WHA">#REF!</definedName>
    <definedName name="WHB">#REF!</definedName>
    <definedName name="WHC">#REF!</definedName>
    <definedName name="WHD">#REF!</definedName>
    <definedName name="WHRM_AL">#REF!</definedName>
    <definedName name="WhTAx">"$#REF!.#REF!#REF!"</definedName>
    <definedName name="WhTAx_3">"$#REF!.#REF!#REF!"</definedName>
    <definedName name="wiet">OFFSET(#REF!,0,0,COUNTA(#REF!)-1)</definedName>
    <definedName name="wilayah">#REF!</definedName>
    <definedName name="WING_KO">#REF!</definedName>
    <definedName name="WING_KO_1">NA()</definedName>
    <definedName name="WING_KO_10">NA()</definedName>
    <definedName name="WING_KO_11">NA()</definedName>
    <definedName name="WING_KO_12">NA()</definedName>
    <definedName name="WING_KO_13">NA()</definedName>
    <definedName name="WING_KO_14">NA()</definedName>
    <definedName name="WING_KO_15">NA()</definedName>
    <definedName name="WING_KO_16">NA()</definedName>
    <definedName name="WING_KO_17">NA()</definedName>
    <definedName name="WING_KO_18">NA()</definedName>
    <definedName name="WING_KO_19">NA()</definedName>
    <definedName name="WING_KO_2">NA()</definedName>
    <definedName name="WING_KO_2_1">NA()</definedName>
    <definedName name="WING_KO_2_1_1">NA()</definedName>
    <definedName name="WING_KO_2_2">NA()</definedName>
    <definedName name="WING_KO_20">NA()</definedName>
    <definedName name="WING_KO_21">NA()</definedName>
    <definedName name="WING_KO_22">NA()</definedName>
    <definedName name="WING_KO_23">NA()</definedName>
    <definedName name="WING_KO_24">NA()</definedName>
    <definedName name="WING_KO_25">#REF!</definedName>
    <definedName name="WING_KO_25_1">NA()</definedName>
    <definedName name="WING_KO_25_1_1">NA()</definedName>
    <definedName name="WING_KO_25_2">NA()</definedName>
    <definedName name="WING_KO_25_2_1">NA()</definedName>
    <definedName name="WING_KO_25_6">#N/A</definedName>
    <definedName name="WING_KO_26">NA()</definedName>
    <definedName name="WING_KO_27">NA()</definedName>
    <definedName name="WING_KO_28">NA()</definedName>
    <definedName name="WING_KO_3">#REF!</definedName>
    <definedName name="WING_KO_4">#REF!</definedName>
    <definedName name="WING_KO_5">#REF!</definedName>
    <definedName name="WING_KO_6">#REF!</definedName>
    <definedName name="WING_KO_7">#REF!</definedName>
    <definedName name="WING_KO_8">NA()</definedName>
    <definedName name="WING_KO_8_6">#N/A</definedName>
    <definedName name="WING_KO_9">NA()</definedName>
    <definedName name="wiwit">OFFSET(#REF!,0,0,COUNTA(#REF!)-1)</definedName>
    <definedName name="WORKBOOK_SAPBEXq0002" comment="DP_4">"DP_4"</definedName>
    <definedName name="WP_CF">#REF!</definedName>
    <definedName name="wpaddress04">#REF!</definedName>
    <definedName name="wpl">#REF!</definedName>
    <definedName name="wpname">"'file:///C:/Documents%20and%20Settings/PC_KOBSBY_003/Local%20Settings/Temporary%20Internet%20Files/Content.IE5/WZ67UD2L/DATA/BSC%202011/SHARED/TAX/Indra%20Setiawan/BRI/Form/CITR-2002.xls'#$GeneralInfo.$I$5"</definedName>
    <definedName name="wpname_3">"'file:///C:/Documents%20and%20Settings/PC_KOBSBY_003/Local%20Settings/Temporary%20Internet%20Files/Content.IE5/WZ67UD2L/DATA/BSC%202011/SHARED/TAX/Indra%20Setiawan/BRI/Form/CITR-2002.xls'#$GeneralInfo.$I$5"</definedName>
    <definedName name="WQE">#REF!</definedName>
    <definedName name="WQE_10">#REF!</definedName>
    <definedName name="WQE_11">#REF!</definedName>
    <definedName name="WQE_12">#REF!</definedName>
    <definedName name="WQE_4">#REF!</definedName>
    <definedName name="WQE_5">#REF!</definedName>
    <definedName name="WQE_6">#REF!</definedName>
    <definedName name="WQE_7">#REF!</definedName>
    <definedName name="WQE_8">#REF!</definedName>
    <definedName name="WQE_9">#REF!</definedName>
    <definedName name="wr" localSheetId="6" hidden="1">{#N/A,#N/A,FALSE,"DATA"}</definedName>
    <definedName name="wr" hidden="1">{#N/A,#N/A,FALSE,"DATA"}</definedName>
    <definedName name="wrn" localSheetId="6" hidden="1">{#N/A,#N/A,FALSE,"HCMP"}</definedName>
    <definedName name="wrn" hidden="1">{#N/A,#N/A,FALSE,"HCMP"}</definedName>
    <definedName name="wrn.12._.Costs._.Act._.Fcast._.All." localSheetId="6" hidden="1">{#N/A,#N/A,FALSE,"Act.Fcst Costs"}</definedName>
    <definedName name="wrn.12._.Costs._.Act._.Fcast._.All." hidden="1">{#N/A,#N/A,FALSE,"Act.Fcst Costs"}</definedName>
    <definedName name="wrn.AAA.">#REF!</definedName>
    <definedName name="wrn.AAA.1">#REF!</definedName>
    <definedName name="wrn.AAA.2">#REF!</definedName>
    <definedName name="wrn.Affiliate._.Financials." localSheetId="6" hidden="1">{"Income Statement",#N/A,TRUE,"Financials";"Balance Sheet and Cash Flow",#N/A,TRUE,"Financials";"Capital Schedule",#N/A,TRUE,"Financials"}</definedName>
    <definedName name="wrn.Affiliate._.Financials." hidden="1">{"Income Statement",#N/A,TRUE,"Financials";"Balance Sheet and Cash Flow",#N/A,TRUE,"Financials";"Capital Schedule",#N/A,TRUE,"Financials"}</definedName>
    <definedName name="wrn.all." localSheetId="6" hidden="1">{#N/A,#N/A,FALSE,"W-Cons";#N/A,#N/A,FALSE,"MTAs";#N/A,#N/A,FALSE,"BTAs";#N/A,#N/A,FALSE,"D.C.";#N/A,#N/A,FALSE,"L.A."}</definedName>
    <definedName name="wrn.all." hidden="1">{#N/A,#N/A,FALSE,"W-Cons";#N/A,#N/A,FALSE,"MTAs";#N/A,#N/A,FALSE,"BTAs";#N/A,#N/A,FALSE,"D.C.";#N/A,#N/A,FALSE,"L.A."}</definedName>
    <definedName name="wrn.BAOCAO." localSheetId="6" hidden="1">{#N/A,#N/A,FALSE,"sum";#N/A,#N/A,FALSE,"MARTV";#N/A,#N/A,FALSE,"APRTV"}</definedName>
    <definedName name="wrn.BAOCAO." hidden="1">{#N/A,#N/A,FALSE,"sum";#N/A,#N/A,FALSE,"MARTV";#N/A,#N/A,FALSE,"APRTV"}</definedName>
    <definedName name="wrn.baocaonew" localSheetId="6" hidden="1">{#N/A,#N/A,FALSE,"sum";#N/A,#N/A,FALSE,"MARTV";#N/A,#N/A,FALSE,"APRTV"}</definedName>
    <definedName name="wrn.baocaonew" hidden="1">{#N/A,#N/A,FALSE,"sum";#N/A,#N/A,FALSE,"MARTV";#N/A,#N/A,FALSE,"APRTV"}</definedName>
    <definedName name="wrn.BILLS._.OF._.QUANTITY.">#REF!</definedName>
    <definedName name="wrn.Board._.Financial._.Report." localSheetId="6" hidden="1">{"Limited Summary",#N/A,FALSE,"Reports";"Limited Sales",#N/A,FALSE,"Reports";"Limited Operating Profit",#N/A,FALSE,"Reports";"Biscuit Summary",#N/A,FALSE,"Reports";"Biscuit Volume",#N/A,FALSE,"Reports";"Biscuit Sales",#N/A,FALSE,"Reports"}</definedName>
    <definedName name="wrn.Board._.Financial._.Report." hidden="1">{"Limited Summary",#N/A,FALSE,"Reports";"Limited Sales",#N/A,FALSE,"Reports";"Limited Operating Profit",#N/A,FALSE,"Reports";"Biscuit Summary",#N/A,FALSE,"Reports";"Biscuit Volume",#N/A,FALSE,"Reports";"Biscuit Sales",#N/A,FALSE,"Reports"}</definedName>
    <definedName name="wrn.Budget._.Document." localSheetId="6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Document.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CapersPlotter." localSheetId="6" hidden="1">{#N/A,#N/A,FALSE,"DI 2 YEAR MASTER SCHEDULE"}</definedName>
    <definedName name="wrn.CapersPlotter." hidden="1">{#N/A,#N/A,FALSE,"DI 2 YEAR MASTER SCHEDULE"}</definedName>
    <definedName name="wrn.chi._.tiÆt.">#REF!</definedName>
    <definedName name="wrn.data." localSheetId="6" hidden="1">{#N/A,#N/A,FALSE,"DATA"}</definedName>
    <definedName name="wrn.data." hidden="1">{#N/A,#N/A,FALSE,"DATA"}</definedName>
    <definedName name="wrn.Debbie._.Hawkins." localSheetId="6" hidden="1">{"Admin Costs",#N/A,FALSE,"Act.Fcst Costs"}</definedName>
    <definedName name="wrn.Debbie._.Hawkins." hidden="1">{"Admin Costs",#N/A,FALSE,"Act.Fcst Costs"}</definedName>
    <definedName name="wrn.edu" localSheetId="6" hidden="1">{#N/A,#N/A,FALSE,"DI 2 YEAR MASTER SCHEDULE"}</definedName>
    <definedName name="wrn.edu" hidden="1">{#N/A,#N/A,FALSE,"DI 2 YEAR MASTER SCHEDULE"}</definedName>
    <definedName name="wrn.Edutainment._.Priority._.List." localSheetId="6" hidden="1">{#N/A,#N/A,FALSE,"DI 2 YEAR MASTER SCHEDULE"}</definedName>
    <definedName name="wrn.Edutainment._.Priority._.List." hidden="1">{#N/A,#N/A,FALSE,"DI 2 YEAR MASTER SCHEDULE"}</definedName>
    <definedName name="wrn.Executive._.package." localSheetId="6" hidden="1">{#N/A,#N/A,TRUE,"Cover";#N/A,#N/A,TRUE,"Summary";#N/A,#N/A,TRUE,"Geography";#N/A,#N/A,TRUE,"Geographic Economic Contributio";#N/A,#N/A,TRUE,"ROIC Summary";#N/A,#N/A,TRUE,"Channel";#N/A,#N/A,TRUE,"Channel Economic Contribution";#N/A,#N/A,TRUE,"Channel Cont Dollars";#N/A,#N/A,TRUE,"Channel Ranking";#N/A,#N/A,TRUE,"Channel Graphs";#N/A,#N/A,TRUE,"Channel per sub";#N/A,#N/A,TRUE,"ERPU Rate Mix";#N/A,#N/A,TRUE,"Churn obs";#N/A,#N/A,TRUE,"Appendix";#N/A,#N/A,TRUE,"Definitions";#N/A,#N/A,TRUE,"ECPGA";#N/A,#N/A,TRUE,"ECPU"}</definedName>
    <definedName name="wrn.Executive._.package." hidden="1">{#N/A,#N/A,TRUE,"Cover";#N/A,#N/A,TRUE,"Summary";#N/A,#N/A,TRUE,"Geography";#N/A,#N/A,TRUE,"Geographic Economic Contributio";#N/A,#N/A,TRUE,"ROIC Summary";#N/A,#N/A,TRUE,"Channel";#N/A,#N/A,TRUE,"Channel Economic Contribution";#N/A,#N/A,TRUE,"Channel Cont Dollars";#N/A,#N/A,TRUE,"Channel Ranking";#N/A,#N/A,TRUE,"Channel Graphs";#N/A,#N/A,TRUE,"Channel per sub";#N/A,#N/A,TRUE,"ERPU Rate Mix";#N/A,#N/A,TRUE,"Churn obs";#N/A,#N/A,TRUE,"Appendix";#N/A,#N/A,TRUE,"Definitions";#N/A,#N/A,TRUE,"ECPGA";#N/A,#N/A,TRUE,"ECPU"}</definedName>
    <definedName name="wrn.fir." localSheetId="6" hidden="1">{#N/A,#N/A,FALSE,"Sheet1";#N/A,#N/A,FALSE,"Sheet2"}</definedName>
    <definedName name="wrn.fir." hidden="1">{#N/A,#N/A,FALSE,"Sheet1";#N/A,#N/A,FALSE,"Sheet2"}</definedName>
    <definedName name="wrn.George._.Viska." localSheetId="6" hidden="1">{#N/A,#N/A,FALSE,"Cost Report";#N/A,#N/A,FALSE,"Qtly Summ.";#N/A,#N/A,FALSE,"Mar  Qtr";#N/A,#N/A,FALSE,"Report Summary"}</definedName>
    <definedName name="wrn.George._.Viska." hidden="1">{#N/A,#N/A,FALSE,"Cost Report";#N/A,#N/A,FALSE,"Qtly Summ.";#N/A,#N/A,FALSE,"Mar  Qtr";#N/A,#N/A,FALSE,"Report Summary"}</definedName>
    <definedName name="wrn.GRKL." localSheetId="6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wrn.GRKL.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wrn.inv._.budget." localSheetId="6" hidden="1">{"invbud-1",#N/A,FALSE,"A";"invbud-1CW",#N/A,FALSE,"A";"Desinvesteringen",#N/A,FALSE,"C"}</definedName>
    <definedName name="wrn.inv._.budget." hidden="1">{"invbud-1",#N/A,FALSE,"A";"invbud-1CW",#N/A,FALSE,"A";"Desinvesteringen",#N/A,FALSE,"C"}</definedName>
    <definedName name="wrn.Japan_Capers_Ed._.Pub." localSheetId="6" hidden="1">{"Japan_Capers_Ed_Pub",#N/A,FALSE,"DI 2 YEAR MASTER SCHEDULE"}</definedName>
    <definedName name="wrn.Japan_Capers_Ed._.Pub." hidden="1">{"Japan_Capers_Ed_Pub",#N/A,FALSE,"DI 2 YEAR MASTER SCHEDULE"}</definedName>
    <definedName name="wrn.Kakap." localSheetId="6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wrn.Kakap.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wrn.Melbourne." localSheetId="6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lbourne.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onth._.Report." localSheetId="6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._.Report.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urray._.Simons." localSheetId="6" hidden="1">{#N/A,#N/A,FALSE,"Cost Report";#N/A,#N/A,FALSE,"Table 2.1";#N/A,#N/A,FALSE,"Plant Statistics";"Plant Costs",#N/A,FALSE,"Cost Summary"}</definedName>
    <definedName name="wrn.Murray._.Simons." hidden="1">{#N/A,#N/A,FALSE,"Cost Report";#N/A,#N/A,FALSE,"Table 2.1";#N/A,#N/A,FALSE,"Plant Statistics";"Plant Costs",#N/A,FALSE,"Cost Summary"}</definedName>
    <definedName name="wrn.OUTPUT." localSheetId="6">{"DCF","UPSIDE CASE",FALSE,"Sheet1";"DCF","BASE CASE",FALSE,"Sheet1";"DCF","DOWNSIDE CASE",FALSE,"Sheet1"}</definedName>
    <definedName name="wrn.OUTPUT.">{"DCF","UPSIDE CASE",FALSE,"Sheet1";"DCF","BASE CASE",FALSE,"Sheet1";"DCF","DOWNSIDE CASE",FALSE,"Sheet1"}</definedName>
    <definedName name="wrn.Peter._.Johnston." localSheetId="6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eter._.Johnston.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L._.trend.">#REF!</definedName>
    <definedName name="wrn.Print.">"#N/A"</definedName>
    <definedName name="wrn.Print._.all." localSheetId="6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all.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localSheetId="6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discussion.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ority._.list." localSheetId="6" hidden="1">{#N/A,#N/A,FALSE,"DI 2 YEAR MASTER SCHEDULE"}</definedName>
    <definedName name="wrn.Priority._.list." hidden="1">{#N/A,#N/A,FALSE,"DI 2 YEAR MASTER SCHEDULE"}</definedName>
    <definedName name="wrn.priotu_list" localSheetId="6" hidden="1">{#N/A,#N/A,FALSE,"DI 2 YEAR MASTER SCHEDULE"}</definedName>
    <definedName name="wrn.priotu_list" hidden="1">{#N/A,#N/A,FALSE,"DI 2 YEAR MASTER SCHEDULE"}</definedName>
    <definedName name="wrn.Prjcted._.Mnthly._.Qtys." localSheetId="6" hidden="1">{#N/A,#N/A,FALSE,"PRJCTED MNTHLY QTY's"}</definedName>
    <definedName name="wrn.Prjcted._.Mnthly._.Qtys." hidden="1">{#N/A,#N/A,FALSE,"PRJCTED MNTHLY QTY's"}</definedName>
    <definedName name="wrn.Prjcted._.Qtrly._.Dollars." localSheetId="6" hidden="1">{#N/A,#N/A,FALSE,"PRJCTED QTRLY $'s"}</definedName>
    <definedName name="wrn.Prjcted._.Qtrly._.Dollars." hidden="1">{#N/A,#N/A,FALSE,"PRJCTED QTRLY $'s"}</definedName>
    <definedName name="wrn.Prjcted._.Qtrly._.Qtys." localSheetId="6" hidden="1">{#N/A,#N/A,FALSE,"PRJCTED QTRLY QTY's"}</definedName>
    <definedName name="wrn.Prjcted._.Qtrly._.Qtys." hidden="1">{#N/A,#N/A,FALSE,"PRJCTED QTRLY QTY's"}</definedName>
    <definedName name="wrn.Rob._.Smith." localSheetId="6" hidden="1">{#N/A,#N/A,FALSE,"Cost Report";"Geology",#N/A,FALSE,"Cost Summary";"Geolgy Recon",#N/A,FALSE,"UG Geology Rep."}</definedName>
    <definedName name="wrn.Rob._.Smith." hidden="1">{#N/A,#N/A,FALSE,"Cost Report";"Geology",#N/A,FALSE,"Cost Summary";"Geolgy Recon",#N/A,FALSE,"UG Geology Rep."}</definedName>
    <definedName name="wrn.rtpl.">#REF!</definedName>
    <definedName name="wrn.rtpl.1">#REF!</definedName>
    <definedName name="wrn.rtpl.2">#REF!</definedName>
    <definedName name="wrn.rtpl.3">#REF!</definedName>
    <definedName name="wrn.ry.">#REF!</definedName>
    <definedName name="wrn.ry.1">#REF!</definedName>
    <definedName name="wrn.ry.3">#REF!</definedName>
    <definedName name="wrn.Sensitivity." localSheetId="6" hidden="1">{"Sensitivity","2500/18",FALSE,"Senstivity analysis master"}</definedName>
    <definedName name="wrn.Sensitivity." hidden="1">{"Sensitivity","2500/18",FALSE,"Senstivity analysis master"}</definedName>
    <definedName name="wrn.Simon._.Wulff." localSheetId="6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imon._.Wulff.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r" localSheetId="6" hidden="1">{#N/A,#N/A,FALSE,"HCMP"}</definedName>
    <definedName name="wrn.sr" hidden="1">{#N/A,#N/A,FALSE,"HCMP"}</definedName>
    <definedName name="wrn.sr." localSheetId="6" hidden="1">{#N/A,#N/A,FALSE,"HCMP"}</definedName>
    <definedName name="wrn.sr." hidden="1">{#N/A,#N/A,FALSE,"HCMP"}</definedName>
    <definedName name="wrn.test." localSheetId="6" hidden="1">{#N/A,#N/A,FALSE,"Software";#N/A,#N/A,FALSE,"Labor";#N/A,#N/A,FALSE,"Software"}</definedName>
    <definedName name="wrn.test." hidden="1">{#N/A,#N/A,FALSE,"Software";#N/A,#N/A,FALSE,"Labor";#N/A,#N/A,FALSE,"Software"}</definedName>
    <definedName name="wrn.thia" localSheetId="6" hidden="1">{#N/A,#N/A,FALSE,"PRJCTED QTRLY QTY's"}</definedName>
    <definedName name="wrn.thia" hidden="1">{#N/A,#N/A,FALSE,"PRJCTED QTRLY QTY's"}</definedName>
    <definedName name="wrn.tuan." localSheetId="6" hidden="1">{#N/A,#N/A,FALSE,"LEDGERSUMARY"}</definedName>
    <definedName name="wrn.tuan." hidden="1">{#N/A,#N/A,FALSE,"LEDGERSUMARY"}</definedName>
    <definedName name="wrn.Value._.Summaries." localSheetId="6" hidden="1">{"Value to Sprint PCS",#N/A,FALSE,"Value to Sprint PCS";"Value to Affiliate",#N/A,FALSE,"Value of 8% Royalty";#N/A,#N/A,FALSE,"Value Summary"}</definedName>
    <definedName name="wrn.Value._.Summaries." hidden="1">{"Value to Sprint PCS",#N/A,FALSE,"Value to Sprint PCS";"Value to Affiliate",#N/A,FALSE,"Value of 8% Royalty";#N/A,#N/A,FALSE,"Value Summary"}</definedName>
    <definedName name="wrn.vd." localSheetId="6" hidden="1">{#N/A,#N/A,TRUE,"BT M200 da 10x20"}</definedName>
    <definedName name="wrn.vd." hidden="1">{#N/A,#N/A,TRUE,"BT M200 da 10x20"}</definedName>
    <definedName name="WRT">#REF!</definedName>
    <definedName name="wvDataEnd">#REF!</definedName>
    <definedName name="wvDataStart">#REF!</definedName>
    <definedName name="wvDateEntered">#REF!</definedName>
    <definedName name="wvJournalNo">#REF!</definedName>
    <definedName name="wvLineNumber">#REF!</definedName>
    <definedName name="wvu.CapersView." localSheetId="6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localSheetId="6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localSheetId="6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serName">#REF!</definedName>
    <definedName name="WW">#REF!</definedName>
    <definedName name="WWFT">"#N/A"</definedName>
    <definedName name="www" hidden="1">#REF!</definedName>
    <definedName name="WWW_10">#REF!</definedName>
    <definedName name="WWW_11">#REF!</definedName>
    <definedName name="WWW_12">#REF!</definedName>
    <definedName name="WWW_4">#REF!</definedName>
    <definedName name="WWW_5">#REF!</definedName>
    <definedName name="WWW_6">#REF!</definedName>
    <definedName name="WWW_7">#REF!</definedName>
    <definedName name="WWW_8">#REF!</definedName>
    <definedName name="WWW_9">#REF!</definedName>
    <definedName name="WWWWW" hidden="1">#REF!</definedName>
    <definedName name="X">#REF!</definedName>
    <definedName name="x_3">"'file:///C:/Documents%20and%20Settings/PC_KOBSBY_003/Local%20Settings/Temporary%20Internet%20Files/Content.IE5/WZ67UD2L/DATA/BSC%202011/Client/Korea%20Exch.%20Bank%20Danamon/Annual%20Tax%20Return/Draft/SHARED/TAX/Chendra/1999/CITR/Newcrest%20Sumatera%20Mi"</definedName>
    <definedName name="XAA">#REF!</definedName>
    <definedName name="XAB">#REF!</definedName>
    <definedName name="XAC">#REF!</definedName>
    <definedName name="XAD">#REF!</definedName>
    <definedName name="Xc">#REF!</definedName>
    <definedName name="XCV">#REF!</definedName>
    <definedName name="XCZ">#REF!</definedName>
    <definedName name="XCZ_10">#REF!</definedName>
    <definedName name="XCZ_11">#REF!</definedName>
    <definedName name="XCZ_12">#REF!</definedName>
    <definedName name="XCZ_6">#REF!</definedName>
    <definedName name="XCZ_7">#REF!</definedName>
    <definedName name="XCZ_8">#REF!</definedName>
    <definedName name="XCZ_9">#REF!</definedName>
    <definedName name="Xếp_xe">#REF!</definedName>
    <definedName name="xfd">#REF!</definedName>
    <definedName name="xFill" hidden="1">#REF!</definedName>
    <definedName name="xgs">#REF!</definedName>
    <definedName name="xh">#REF!</definedName>
    <definedName name="xn">#REF!</definedName>
    <definedName name="XRefColumnsCount">4</definedName>
    <definedName name="XRefCopyRangeCount">4</definedName>
    <definedName name="XRefPasteRangeCount">2</definedName>
    <definedName name="XSA" hidden="1">#REF!</definedName>
    <definedName name="xtutri">#REF!</definedName>
    <definedName name="XX">#REF!</definedName>
    <definedName name="XXX">#REF!</definedName>
    <definedName name="xxxx">"'file:///C:/Documents%20and%20Settings/PC_KOBSBY_003/Local%20Settings/Temporary%20Internet%20Files/Content.IE5/WZ67UD2L/DATA/BSC%202011/SHARED/TAX/ROSA/1999/PT%20Betzdearborn%20Persada/Citr-1998/CITR98.xls'#$GeneralInfo.$T$76"</definedName>
    <definedName name="xxxx_3">"'file:///C:/Documents%20and%20Settings/PC_KOBSBY_003/Local%20Settings/Temporary%20Internet%20Files/Content.IE5/WZ67UD2L/DATA/BSC%202011/SHARED/TAX/ROSA/1999/PT%20Betzdearborn%20Persada/Citr-1998/CITR98.xls'#$GeneralInfo.$T$76"</definedName>
    <definedName name="y">#N/A</definedName>
    <definedName name="y_5">#REF!</definedName>
    <definedName name="y_6">#REF!</definedName>
    <definedName name="y_7">#REF!</definedName>
    <definedName name="YA">#REF!</definedName>
    <definedName name="YA_10">#REF!</definedName>
    <definedName name="yang">#REF!</definedName>
    <definedName name="Year">#REF!</definedName>
    <definedName name="Year_10">#REF!</definedName>
    <definedName name="Year_8">#REF!</definedName>
    <definedName name="YEAR_RANGE">#REF!</definedName>
    <definedName name="YEAR_TO_DATE___FEBRUARY_2002">#REF!</definedName>
    <definedName name="YEAR_TO_DATE___FEBRUARY_2002_10">#REF!</definedName>
    <definedName name="YEAR_TO_DATE___FEBRUARY_2002_6">"$#REF!.$C$6:$N$6"</definedName>
    <definedName name="YEAR_TO_DATE___FEBRUARY_2002_8">#REF!</definedName>
    <definedName name="Year0">"'file:///C:/Documents%20and%20Settings/PC_KOBSBY_003/Local%20Settings/Temporary%20Internet%20Files/Content.IE5/WZ67UD2L/DATA/BSC%202011/SHARED/TAX/Indra%20Setiawan/others/SPT1770.xls'#$FE_1770_P1.$A$1"</definedName>
    <definedName name="Year0_3">"'file:///C:/Documents%20and%20Settings/PC_KOBSBY_003/Local%20Settings/Temporary%20Internet%20Files/Content.IE5/WZ67UD2L/DATA/BSC%202011/SHARED/TAX/Indra%20Setiawan/others/SPT1770.xls'#$FE_1770_P1.$A$1"</definedName>
    <definedName name="year01">"'file:///C:/Documents%20and%20Settings/PC_KOBSBY_003/Local%20Settings/Temporary%20Internet%20Files/Content.IE5/WZ67UD2L/DATA/BSC%202011/SHARED/Clients/I-L/KEBD/Quarter%202002/Q4-2002-c.xls'#$GeneralInfo.$H$29"</definedName>
    <definedName name="year01_3">"'file:///C:/Documents%20and%20Settings/PC_KOBSBY_003/Local%20Settings/Temporary%20Internet%20Files/Content.IE5/WZ67UD2L/DATA/BSC%202011/SHARED/Clients/I-L/KEBD/Quarter%202002/Q4-2002-c.xls'#$GeneralInfo.$H$29"</definedName>
    <definedName name="year02">"'file:///C:/Documents%20and%20Settings/PC_KOBSBY_003/Local%20Settings/Temporary%20Internet%20Files/Content.IE5/WZ67UD2L/DATA/BSC%202011/SHARED/Clients/I-L/KEBD/Quarter%202002/Q4-2002-c.xls'#$GeneralInfo.$I$29"</definedName>
    <definedName name="year02_3">"'file:///C:/Documents%20and%20Settings/PC_KOBSBY_003/Local%20Settings/Temporary%20Internet%20Files/Content.IE5/WZ67UD2L/DATA/BSC%202011/SHARED/Clients/I-L/KEBD/Quarter%202002/Q4-2002-c.xls'#$GeneralInfo.$I$29"</definedName>
    <definedName name="year03">"'file:///C:/Documents%20and%20Settings/PC_KOBSBY_003/Local%20Settings/Temporary%20Internet%20Files/Content.IE5/WZ67UD2L/DATA/BSC%202011/SHARED/Clients/I-L/KEBD/Quarter%202002/Q4-2002-c.xls'#$GeneralInfo.$J$29"</definedName>
    <definedName name="year03_3">"'file:///C:/Documents%20and%20Settings/PC_KOBSBY_003/Local%20Settings/Temporary%20Internet%20Files/Content.IE5/WZ67UD2L/DATA/BSC%202011/SHARED/Clients/I-L/KEBD/Quarter%202002/Q4-2002-c.xls'#$GeneralInfo.$J$29"</definedName>
    <definedName name="year04">"'file:///C:/Documents%20and%20Settings/PC_KOBSBY_003/Local%20Settings/Temporary%20Internet%20Files/Content.IE5/WZ67UD2L/DATA/BSC%202011/SHARED/Clients/I-L/KEBD/Quarter%202002/Q4-2002-c.xls'#$GeneralInfo.$K$29"</definedName>
    <definedName name="year04_3">"'file:///C:/Documents%20and%20Settings/PC_KOBSBY_003/Local%20Settings/Temporary%20Internet%20Files/Content.IE5/WZ67UD2L/DATA/BSC%202011/SHARED/Clients/I-L/KEBD/Quarter%202002/Q4-2002-c.xls'#$GeneralInfo.$K$29"</definedName>
    <definedName name="yes" hidden="1">#REF!</definedName>
    <definedName name="YF">#REF!</definedName>
    <definedName name="yhm离职人员奖金">#REF!</definedName>
    <definedName name="YIO">#REF!</definedName>
    <definedName name="YO31_10">#REF!</definedName>
    <definedName name="YO31_8">#REF!</definedName>
    <definedName name="Yomost">#REF!</definedName>
    <definedName name="yrete" localSheetId="6" hidden="1">{#N/A,#N/A,TRUE,"BT M200 da 10x20"}</definedName>
    <definedName name="yrete" hidden="1">{#N/A,#N/A,TRUE,"BT M200 da 10x20"}</definedName>
    <definedName name="ytd">"$#REF!.$L$5:$L$71"</definedName>
    <definedName name="ytf" hidden="1">#REF!</definedName>
    <definedName name="YTR">#REF!</definedName>
    <definedName name="yu" localSheetId="6" hidden="1">{#N/A,#N/A,FALSE,"DATA"}</definedName>
    <definedName name="yu" hidden="1">{#N/A,#N/A,FALSE,"DATA"}</definedName>
    <definedName name="Yudhi">#REF!</definedName>
    <definedName name="YUI">#REF!</definedName>
    <definedName name="YULI">#REF!</definedName>
    <definedName name="yuni">#REF!</definedName>
    <definedName name="yunimts">#REF!</definedName>
    <definedName name="yunip4">#REF!</definedName>
    <definedName name="yunip5">#REF!</definedName>
    <definedName name="YUS" localSheetId="6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YUS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yy">#REF!</definedName>
    <definedName name="yybm1">#REF!</definedName>
    <definedName name="yybpm">#REF!</definedName>
    <definedName name="YYBPM1">#REF!</definedName>
    <definedName name="yybpm2">#REF!</definedName>
    <definedName name="yybpm3">#REF!</definedName>
    <definedName name="yyy">#REF!</definedName>
    <definedName name="yyyy">#REF!</definedName>
    <definedName name="yyyyy">#REF!</definedName>
    <definedName name="yyyyyy">#REF!</definedName>
    <definedName name="yyyyyyy">#REF!</definedName>
    <definedName name="yyyyyyyy">#REF!</definedName>
    <definedName name="yyyyyyyyy">#REF!</definedName>
    <definedName name="yyyyyyyyyy">#REF!</definedName>
    <definedName name="z">#REF!</definedName>
    <definedName name="Z_9A428CE1_B4D9_11D0_A8AA_0000C071AEE7_.wvu.Cols" localSheetId="6" hidden="1">#REF!,#REF!</definedName>
    <definedName name="Z_9A428CE1_B4D9_11D0_A8AA_0000C071AEE7_.wvu.Cols" hidden="1">#REF!,#REF!</definedName>
    <definedName name="Z_9A428CE1_B4D9_11D0_A8AA_0000C071AEE7_.wvu.PrintArea" hidden="1">#REF!</definedName>
    <definedName name="Z_9A428CE1_B4D9_11D0_A8AA_0000C071AEE7_.wvu.Rows" hidden="1">#REF!,#REF!,#REF!,#REF!,#REF!,#REF!,#REF!,#REF!</definedName>
    <definedName name="Z_AE5C6502_0235_11D4_AE2A_080009061A5A_.wvu.PrintTitles" hidden="1">#REF!</definedName>
    <definedName name="Z_BAA28561_1CF7_11D4_B09F_0050DA8A5AC7_.wvu.PrintTitles" hidden="1">#REF!</definedName>
    <definedName name="Z_C5F07B99_5B9B_4D7E_8E51_7715CFFC23CA_.wvu.Rows" hidden="1">#REF!,#REF!,#REF!,#REF!,#REF!,#REF!,#REF!,#REF!,#REF!,#REF!,#REF!,#REF!,#REF!,#REF!,#REF!,#REF!</definedName>
    <definedName name="zain">#REF!</definedName>
    <definedName name="zb">#REF!</definedName>
    <definedName name="zdf" localSheetId="6" hidden="1">{#N/A,#N/A,FALSE,"sum";#N/A,#N/A,FALSE,"MARTV";#N/A,#N/A,FALSE,"APRTV"}</definedName>
    <definedName name="zdf" hidden="1">{#N/A,#N/A,FALSE,"sum";#N/A,#N/A,FALSE,"MARTV";#N/A,#N/A,FALSE,"APRTV"}</definedName>
    <definedName name="ZLK">#REF!</definedName>
    <definedName name="zmye">#REF!</definedName>
    <definedName name="ZONA">#REF!</definedName>
    <definedName name="Zone">"u"</definedName>
    <definedName name="zoning1">#REF!</definedName>
    <definedName name="ZXC">#REF!</definedName>
    <definedName name="ZXC_10">#REF!</definedName>
    <definedName name="ZXC_11">#REF!</definedName>
    <definedName name="ZXC_12">#REF!</definedName>
    <definedName name="ZXC_4">#REF!</definedName>
    <definedName name="ZXC_5">#REF!</definedName>
    <definedName name="ZXC_6">#REF!</definedName>
    <definedName name="ZXC_7">#REF!</definedName>
    <definedName name="ZXC_8">#REF!</definedName>
    <definedName name="ZXC_9">#REF!</definedName>
    <definedName name="zxzxzx" localSheetId="6" hidden="1">{#N/A,#N/A,FALSE,"Sheet1";#N/A,#N/A,FALSE,"Sheet2"}</definedName>
    <definedName name="zxzxzx" hidden="1">{#N/A,#N/A,FALSE,"Sheet1";#N/A,#N/A,FALSE,"Sheet2"}</definedName>
    <definedName name="ZYX">#REF!</definedName>
    <definedName name="zz" hidden="1">#REF!</definedName>
    <definedName name="zzq">#REF!</definedName>
    <definedName name="ZZX人员基本资料">#REF!</definedName>
    <definedName name="ZZZ">#REF!</definedName>
    <definedName name="レート表3">#REF!</definedName>
    <definedName name="가격">"#N/A"</definedName>
    <definedName name="가람상사">"#N/A"</definedName>
    <definedName name="근속수당">"#N/A"</definedName>
    <definedName name="급여">"#N/A"</definedName>
    <definedName name="기본급">"#N/A"</definedName>
    <definedName name="기수천안">"#N/A"</definedName>
    <definedName name="끝">"#N/A"</definedName>
    <definedName name="ㄴㄴ">"#N/A"</definedName>
    <definedName name="농협">"#N/A"</definedName>
    <definedName name="리얼">"#N/A"</definedName>
    <definedName name="ㅁㅁ">"#N/A"</definedName>
    <definedName name="목">"#N/A"</definedName>
    <definedName name="박지혜">"#N/A"</definedName>
    <definedName name="범위">"#N/A"</definedName>
    <definedName name="생리수당">"#N/A"</definedName>
    <definedName name="손익95">"#N/A"</definedName>
    <definedName name="시간외수당">"#N/A"</definedName>
    <definedName name="시급">"#N/A"</definedName>
    <definedName name="식대보조">"#N/A"</definedName>
    <definedName name="신업태지점">"#N/A"</definedName>
    <definedName name="신호봉">"#N/A"</definedName>
    <definedName name="월급여">"#N/A"</definedName>
    <definedName name="월차수당">"#N/A"</definedName>
    <definedName name="인사">"#N/A"</definedName>
    <definedName name="인사자료">"#N/A"</definedName>
    <definedName name="인원">"#N/A"</definedName>
    <definedName name="일보">"#N/A"</definedName>
    <definedName name="일보가">"#N/A"</definedName>
    <definedName name="일보가.1">"#N/A"</definedName>
    <definedName name="일자">"#N/A"</definedName>
    <definedName name="일자가">"#N/A"</definedName>
    <definedName name="임">"#N/A"</definedName>
    <definedName name="전">#REF!</definedName>
    <definedName name="정">"#N/A"</definedName>
    <definedName name="조정손익95">"#N/A"</definedName>
    <definedName name="조정수당">"#N/A"</definedName>
    <definedName name="주택사업본부">#REF!</definedName>
    <definedName name="지점">"#N/A"</definedName>
    <definedName name="지점유통별">"#N/A"</definedName>
    <definedName name="직무수당">"#N/A"</definedName>
    <definedName name="직책수당">"#N/A"</definedName>
    <definedName name="진">"#N/A"</definedName>
    <definedName name="철구사업본부">#REF!</definedName>
    <definedName name="파트">"#N/A"</definedName>
    <definedName name="효">"#N/A"</definedName>
    <definedName name="ㅠ">"#N/A"</definedName>
    <definedName name="上期" hidden="1">#REF!</definedName>
    <definedName name="上期2" hidden="1">#REF!</definedName>
    <definedName name="上海">#REF!</definedName>
    <definedName name="与去年分析3">#REF!</definedName>
    <definedName name="与预算分析1">#REF!</definedName>
    <definedName name="个雪米饼">#REF!</definedName>
    <definedName name="个雪米饼_10">#REF!</definedName>
    <definedName name="个雪米饼_11">#REF!</definedName>
    <definedName name="个香米饼">#REF!</definedName>
    <definedName name="个香米饼_10">#REF!</definedName>
    <definedName name="个香米饼_11">#REF!</definedName>
    <definedName name="中">#REF!</definedName>
    <definedName name="为什么">#REF!</definedName>
    <definedName name="二.">#REF!</definedName>
    <definedName name="亞團成本">#REF!</definedName>
    <definedName name="亞團量">#REF!</definedName>
    <definedName name="亞團額">#REF!</definedName>
    <definedName name="亞學量">#REF!</definedName>
    <definedName name="亞學額">#REF!</definedName>
    <definedName name="亞實利益">#REF!</definedName>
    <definedName name="亞實成本">#REF!</definedName>
    <definedName name="亞實淨額">#REF!</definedName>
    <definedName name="亞實費用">#REF!</definedName>
    <definedName name="亞實量">#REF!</definedName>
    <definedName name="亞市量">#REF!</definedName>
    <definedName name="亞市額">#REF!</definedName>
    <definedName name="亞當價">#REF!</definedName>
    <definedName name="亞當成本">#REF!</definedName>
    <definedName name="亞當量">#REF!</definedName>
    <definedName name="亞經量">#REF!</definedName>
    <definedName name="亞經額">#REF!</definedName>
    <definedName name="亞軍量">#REF!</definedName>
    <definedName name="亞軍額">#REF!</definedName>
    <definedName name="亞預利益">#REF!</definedName>
    <definedName name="亞預成本">#REF!</definedName>
    <definedName name="亞預淨額">#REF!</definedName>
    <definedName name="亞預費用">#REF!</definedName>
    <definedName name="亞預量">#REF!</definedName>
    <definedName name="产品别">#REF!</definedName>
    <definedName name="产品别损益">#REF!</definedName>
    <definedName name="产销量值表">#REF!</definedName>
    <definedName name="優團成本">#REF!</definedName>
    <definedName name="優團量">#REF!</definedName>
    <definedName name="優團額">#REF!</definedName>
    <definedName name="優學成本">#REF!</definedName>
    <definedName name="優學量">#REF!</definedName>
    <definedName name="優學額">#REF!</definedName>
    <definedName name="優實利益">#REF!</definedName>
    <definedName name="優實成本">#REF!</definedName>
    <definedName name="優實淨額">#REF!</definedName>
    <definedName name="優實費用">#REF!</definedName>
    <definedName name="優實量">#REF!</definedName>
    <definedName name="優市成本">#REF!</definedName>
    <definedName name="優市量">#REF!</definedName>
    <definedName name="優市額">#REF!</definedName>
    <definedName name="優格價">#REF!</definedName>
    <definedName name="優格成本">#REF!</definedName>
    <definedName name="優格量">#REF!</definedName>
    <definedName name="優經成本">#REF!</definedName>
    <definedName name="優經量">#REF!</definedName>
    <definedName name="優經額">#REF!</definedName>
    <definedName name="優軍成本">#REF!</definedName>
    <definedName name="優軍量">#REF!</definedName>
    <definedName name="優軍額">#REF!</definedName>
    <definedName name="優酪乳價">#REF!</definedName>
    <definedName name="優酪乳量">#REF!</definedName>
    <definedName name="優酪成本">#REF!</definedName>
    <definedName name="優量合">#REF!</definedName>
    <definedName name="優預利益">#REF!</definedName>
    <definedName name="優預成本">#REF!</definedName>
    <definedName name="優預淨額">#REF!</definedName>
    <definedName name="優預費用">#REF!</definedName>
    <definedName name="優預量">#REF!</definedName>
    <definedName name="優額合">#REF!</definedName>
    <definedName name="冰1">#REF!</definedName>
    <definedName name="冰10">#REF!</definedName>
    <definedName name="冰11">#REF!</definedName>
    <definedName name="冰12">#REF!</definedName>
    <definedName name="冰2">#REF!</definedName>
    <definedName name="冰3">#REF!</definedName>
    <definedName name="冰4">#REF!</definedName>
    <definedName name="冰5">#REF!</definedName>
    <definedName name="冰6">#REF!</definedName>
    <definedName name="冰7">#REF!</definedName>
    <definedName name="冰8">#REF!</definedName>
    <definedName name="冰9">#REF!</definedName>
    <definedName name="冰品價">#REF!</definedName>
    <definedName name="冰品實合">#REF!</definedName>
    <definedName name="冰品成本">#REF!</definedName>
    <definedName name="冰品量">#REF!</definedName>
    <definedName name="冰品預合">#REF!</definedName>
    <definedName name="冰實利益">#REF!</definedName>
    <definedName name="冰實合">#REF!</definedName>
    <definedName name="冰實成本">#REF!</definedName>
    <definedName name="冰實淨額">#REF!</definedName>
    <definedName name="冰實累">#REF!</definedName>
    <definedName name="冰實費用">#REF!</definedName>
    <definedName name="冰實量">#REF!</definedName>
    <definedName name="冰對.1">#REF!</definedName>
    <definedName name="冰預利益">#REF!</definedName>
    <definedName name="冰預合">#REF!</definedName>
    <definedName name="冰預成本">#REF!</definedName>
    <definedName name="冰預淨額">#REF!</definedName>
    <definedName name="冰預費用">#REF!</definedName>
    <definedName name="冰預量">#REF!</definedName>
    <definedName name="几">#REF!</definedName>
    <definedName name="区域市场潜力分析" localSheetId="6">{"'毛利比较'!$A$4:$P$26"}</definedName>
    <definedName name="区域市场潜力分析">{"'毛利比较'!$A$4:$P$26"}</definedName>
    <definedName name="区域结构试算" localSheetId="6">{"'毛利比较'!$A$4:$P$26"}</definedName>
    <definedName name="区域结构试算">{"'毛利比较'!$A$4:$P$26"}</definedName>
    <definedName name="南CAN對.1">#REF!</definedName>
    <definedName name="南冷對.1">#REF!</definedName>
    <definedName name="南洋實合">#REF!</definedName>
    <definedName name="南洋預合">#REF!</definedName>
    <definedName name="卜">#REF!</definedName>
    <definedName name="原料JLC">#REF!</definedName>
    <definedName name="同样眼">#REF!</definedName>
    <definedName name="吕">#REF!</definedName>
    <definedName name="咔滋脆_">#REF!</definedName>
    <definedName name="咔滋脆185_11">#REF!</definedName>
    <definedName name="咔滋脆225_11">#REF!</definedName>
    <definedName name="品保">#REF!</definedName>
    <definedName name="品保3">#REF!</definedName>
    <definedName name="品种_正大">#REF!</definedName>
    <definedName name="品种_粉包_137">#REF!</definedName>
    <definedName name="品种_粉包_87">#REF!</definedName>
    <definedName name="品种_酱包_106">#REF!</definedName>
    <definedName name="品种_酱包_120">#REF!</definedName>
    <definedName name="品种_酱包_137">#REF!</definedName>
    <definedName name="品种损益">#REF!</definedName>
    <definedName name="品种毛利">#REF!</definedName>
    <definedName name="啊啊">#REF!</definedName>
    <definedName name="單價">#REF!</definedName>
    <definedName name="国">#REF!</definedName>
    <definedName name="土">#REF!</definedName>
    <definedName name="土土">#REF!</definedName>
    <definedName name="夏1">#REF!</definedName>
    <definedName name="夏10">#REF!</definedName>
    <definedName name="夏11">#REF!</definedName>
    <definedName name="夏12">#REF!</definedName>
    <definedName name="夏2">#REF!</definedName>
    <definedName name="夏3">#REF!</definedName>
    <definedName name="夏4">#REF!</definedName>
    <definedName name="夏5">#REF!</definedName>
    <definedName name="夏6">#REF!</definedName>
    <definedName name="夏7">#REF!</definedName>
    <definedName name="夏8">#REF!</definedName>
    <definedName name="夏9">#REF!</definedName>
    <definedName name="夏團量">#REF!</definedName>
    <definedName name="夏娃價">#REF!</definedName>
    <definedName name="夏娃實合">#REF!</definedName>
    <definedName name="夏娃成本">#REF!</definedName>
    <definedName name="夏娃量">#REF!</definedName>
    <definedName name="夏娃預合">#REF!</definedName>
    <definedName name="夏學量">#REF!</definedName>
    <definedName name="夏實利益">#REF!</definedName>
    <definedName name="夏實合">#REF!</definedName>
    <definedName name="夏實成本">#REF!</definedName>
    <definedName name="夏實淨額">#REF!</definedName>
    <definedName name="夏實累">#REF!</definedName>
    <definedName name="夏實費用">#REF!</definedName>
    <definedName name="夏實量">#REF!</definedName>
    <definedName name="夏對.1">#REF!</definedName>
    <definedName name="夏市量">#REF!</definedName>
    <definedName name="夏經量">#REF!</definedName>
    <definedName name="夏軍量">#REF!</definedName>
    <definedName name="夏軍額">#REF!</definedName>
    <definedName name="夏預利益">#REF!</definedName>
    <definedName name="夏預合">#REF!</definedName>
    <definedName name="夏預成本">#REF!</definedName>
    <definedName name="夏預淨額">#REF!</definedName>
    <definedName name="夏預費用">#REF!</definedName>
    <definedName name="夏預量">#REF!</definedName>
    <definedName name="外膜_290">#REF!</definedName>
    <definedName name="外膜290_10">#REF!</definedName>
    <definedName name="外膜290_11">#REF!</definedName>
    <definedName name="外袋370_10">#REF!</definedName>
    <definedName name="外袋370_11">#REF!</definedName>
    <definedName name="多1">#REF!</definedName>
    <definedName name="多10">#REF!</definedName>
    <definedName name="多11">#REF!</definedName>
    <definedName name="多12">#REF!</definedName>
    <definedName name="多2">#REF!</definedName>
    <definedName name="多3">#REF!</definedName>
    <definedName name="多4">#REF!</definedName>
    <definedName name="多5">#REF!</definedName>
    <definedName name="多6">#REF!</definedName>
    <definedName name="多7">#REF!</definedName>
    <definedName name="多8">#REF!</definedName>
    <definedName name="多9">#REF!</definedName>
    <definedName name="多團量">#REF!</definedName>
    <definedName name="多團額">#REF!</definedName>
    <definedName name="多學量">#REF!</definedName>
    <definedName name="多學額">#REF!</definedName>
    <definedName name="多實利益">#REF!</definedName>
    <definedName name="多實合">#REF!</definedName>
    <definedName name="多實成本">#REF!</definedName>
    <definedName name="多實淨額">#REF!</definedName>
    <definedName name="多實累">#REF!</definedName>
    <definedName name="多實費用">#REF!</definedName>
    <definedName name="多實量">#REF!</definedName>
    <definedName name="多對.1">#REF!</definedName>
    <definedName name="多市量">#REF!</definedName>
    <definedName name="多市額">#REF!</definedName>
    <definedName name="多經量">#REF!</definedName>
    <definedName name="多經額">#REF!</definedName>
    <definedName name="多軍量">#REF!</definedName>
    <definedName name="多軍額">#REF!</definedName>
    <definedName name="多預利益">#REF!</definedName>
    <definedName name="多預合">#REF!</definedName>
    <definedName name="多預成本">#REF!</definedName>
    <definedName name="多預淨額">#REF!</definedName>
    <definedName name="多預費用">#REF!</definedName>
    <definedName name="多預量">#REF!</definedName>
    <definedName name="安放的">#REF!</definedName>
    <definedName name="小">#REF!</definedName>
    <definedName name="小干脆成本计算表">#REF!</definedName>
    <definedName name="山头">#REF!</definedName>
    <definedName name="巧1">#REF!</definedName>
    <definedName name="巧10">#REF!</definedName>
    <definedName name="巧11">#REF!</definedName>
    <definedName name="巧12">#REF!</definedName>
    <definedName name="巧2">#REF!</definedName>
    <definedName name="巧3">#REF!</definedName>
    <definedName name="巧4">#REF!</definedName>
    <definedName name="巧5">#REF!</definedName>
    <definedName name="巧6">#REF!</definedName>
    <definedName name="巧7">#REF!</definedName>
    <definedName name="巧8">#REF!</definedName>
    <definedName name="巧9">#REF!</definedName>
    <definedName name="巧團量">#REF!</definedName>
    <definedName name="巧團額">#REF!</definedName>
    <definedName name="巧學量">#REF!</definedName>
    <definedName name="巧學額">#REF!</definedName>
    <definedName name="巧實利益">#REF!</definedName>
    <definedName name="巧實合">#REF!</definedName>
    <definedName name="巧實成本">#REF!</definedName>
    <definedName name="巧實淨額">#REF!</definedName>
    <definedName name="巧實累">#REF!</definedName>
    <definedName name="巧實費用">#REF!</definedName>
    <definedName name="巧實量">#REF!</definedName>
    <definedName name="巧對.1">#REF!</definedName>
    <definedName name="巧市量">#REF!</definedName>
    <definedName name="巧市額">#REF!</definedName>
    <definedName name="巧經量">#REF!</definedName>
    <definedName name="巧經額">#REF!</definedName>
    <definedName name="巧蜜實合">#REF!</definedName>
    <definedName name="巧蜜預合">#REF!</definedName>
    <definedName name="巧軍量">#REF!</definedName>
    <definedName name="巧軍額">#REF!</definedName>
    <definedName name="巧預利益">#REF!</definedName>
    <definedName name="巧預合">#REF!</definedName>
    <definedName name="巧預成本">#REF!</definedName>
    <definedName name="巧預淨額">#REF!</definedName>
    <definedName name="巧預費用">#REF!</definedName>
    <definedName name="巧預量">#REF!</definedName>
    <definedName name="布丁價">#REF!</definedName>
    <definedName name="布丁成本">#REF!</definedName>
    <definedName name="布丁量">#REF!</definedName>
    <definedName name="布團量">#REF!</definedName>
    <definedName name="布團額">#REF!</definedName>
    <definedName name="布學量">#REF!</definedName>
    <definedName name="布學額">#REF!</definedName>
    <definedName name="布實利益">#REF!</definedName>
    <definedName name="布實合">#REF!</definedName>
    <definedName name="布實成本">#REF!</definedName>
    <definedName name="布實淨額">#REF!</definedName>
    <definedName name="布實費用">#REF!</definedName>
    <definedName name="布實量">#REF!</definedName>
    <definedName name="布市量">#REF!</definedName>
    <definedName name="布市額">#REF!</definedName>
    <definedName name="布經量">#REF!</definedName>
    <definedName name="布經額">#REF!</definedName>
    <definedName name="布軍量">#REF!</definedName>
    <definedName name="布軍額">#REF!</definedName>
    <definedName name="布預利益">#REF!</definedName>
    <definedName name="布預合">#REF!</definedName>
    <definedName name="布預成本">#REF!</definedName>
    <definedName name="布預淨額">#REF!</definedName>
    <definedName name="布預費用">#REF!</definedName>
    <definedName name="布預量">#REF!</definedName>
    <definedName name="干脆">#REF!</definedName>
    <definedName name="干脆袋220_10">#REF!</definedName>
    <definedName name="干脆面">#REF!</definedName>
    <definedName name="干脆面_10">#REF!</definedName>
    <definedName name="干脆面220_11">#REF!</definedName>
    <definedName name="干脆面280_11">#REF!</definedName>
    <definedName name="库存汇总表">#REF!</definedName>
    <definedName name="庫存成" hidden="1">#REF!</definedName>
    <definedName name="待摊分公司">#REF!</definedName>
    <definedName name="待摊汇总">#REF!</definedName>
    <definedName name="总表">#REF!</definedName>
    <definedName name="总表10">#REF!</definedName>
    <definedName name="总表11">#REF!</definedName>
    <definedName name="愛原額合">#REF!</definedName>
    <definedName name="愛團量">#REF!</definedName>
    <definedName name="愛團額">#REF!</definedName>
    <definedName name="愛學量">#REF!</definedName>
    <definedName name="愛學額">#REF!</definedName>
    <definedName name="愛實利益">#REF!</definedName>
    <definedName name="愛實成本">#REF!</definedName>
    <definedName name="愛實淨額">#REF!</definedName>
    <definedName name="愛實費用">#REF!</definedName>
    <definedName name="愛實量">#REF!</definedName>
    <definedName name="愛市量">#REF!</definedName>
    <definedName name="愛市額">#REF!</definedName>
    <definedName name="愛經成本">#REF!</definedName>
    <definedName name="愛經量">#REF!</definedName>
    <definedName name="愛經額">#REF!</definedName>
    <definedName name="愛蜜成本">#REF!</definedName>
    <definedName name="愛蜜麗價">#REF!</definedName>
    <definedName name="愛蜜麗量">#REF!</definedName>
    <definedName name="愛軍量">#REF!</definedName>
    <definedName name="愛軍額">#REF!</definedName>
    <definedName name="愛量合">#REF!</definedName>
    <definedName name="愛預利益">#REF!</definedName>
    <definedName name="愛預成本">#REF!</definedName>
    <definedName name="愛預淨額">#REF!</definedName>
    <definedName name="愛預費用">#REF!</definedName>
    <definedName name="愛預量">#REF!</definedName>
    <definedName name="成本">#REF!</definedName>
    <definedName name="成本差" hidden="1">#REF!</definedName>
    <definedName name="挂面190_11">#REF!</definedName>
    <definedName name="挂面190_12">#REF!</definedName>
    <definedName name="挂面265_11">#REF!</definedName>
    <definedName name="挂面290_11">#REF!</definedName>
    <definedName name="挂面340_11">#REF!</definedName>
    <definedName name="挂面袋190_10">#REF!</definedName>
    <definedName name="挂面袋220_11">#REF!</definedName>
    <definedName name="挂面袋265_10">#REF!</definedName>
    <definedName name="挂面袋340_10">#REF!</definedName>
    <definedName name="指標">#REF!</definedName>
    <definedName name="推广计划">#REF!</definedName>
    <definedName name="新">#REF!</definedName>
    <definedName name="新1">#REF!</definedName>
    <definedName name="新3">#REF!</definedName>
    <definedName name="新表">#REF!</definedName>
    <definedName name="是" localSheetId="6">{"'毛利比较'!$A$4:$P$26"}</definedName>
    <definedName name="是">{"'毛利比较'!$A$4:$P$26"}</definedName>
    <definedName name="有">#REF!</definedName>
    <definedName name="朱">#REF!</definedName>
    <definedName name="杜">#REF!</definedName>
    <definedName name="果1023">#REF!</definedName>
    <definedName name="枯" hidden="1">#REF!</definedName>
    <definedName name="椰實利益">#REF!</definedName>
    <definedName name="椰實成本">#REF!</definedName>
    <definedName name="椰實淨額">#REF!</definedName>
    <definedName name="椰實費用">#REF!</definedName>
    <definedName name="椰實量">#REF!</definedName>
    <definedName name="椰對.1">#REF!</definedName>
    <definedName name="椰纖實合">#REF!</definedName>
    <definedName name="椰纖預合">#REF!</definedName>
    <definedName name="椰預利益">#REF!</definedName>
    <definedName name="椰預成本">#REF!</definedName>
    <definedName name="椰預淨額">#REF!</definedName>
    <definedName name="椰預費用">#REF!</definedName>
    <definedName name="椰預量">#REF!</definedName>
    <definedName name="機台_查詢">#REF!</definedName>
    <definedName name="機台_查詢_查詢">#REF!</definedName>
    <definedName name="活1">#REF!</definedName>
    <definedName name="活10">#REF!</definedName>
    <definedName name="活11">#REF!</definedName>
    <definedName name="活12">#REF!</definedName>
    <definedName name="活2">#REF!</definedName>
    <definedName name="活3">#REF!</definedName>
    <definedName name="活4">#REF!</definedName>
    <definedName name="活5">#REF!</definedName>
    <definedName name="活6">#REF!</definedName>
    <definedName name="活7">#REF!</definedName>
    <definedName name="活8">#REF!</definedName>
    <definedName name="活9">#REF!</definedName>
    <definedName name="活價">#REF!</definedName>
    <definedName name="活动总结" hidden="1">#REF!</definedName>
    <definedName name="活动总结1">#REF!</definedName>
    <definedName name="活團量">#REF!</definedName>
    <definedName name="活團額">#REF!</definedName>
    <definedName name="活學量">#REF!</definedName>
    <definedName name="活學額">#REF!</definedName>
    <definedName name="活實利益">#REF!</definedName>
    <definedName name="活實合">#REF!</definedName>
    <definedName name="活實成本">#REF!</definedName>
    <definedName name="活實淨額">#REF!</definedName>
    <definedName name="活實累">#REF!</definedName>
    <definedName name="活實費用">#REF!</definedName>
    <definedName name="活實量">#REF!</definedName>
    <definedName name="活市量">#REF!</definedName>
    <definedName name="活市額">#REF!</definedName>
    <definedName name="活成本">#REF!</definedName>
    <definedName name="活經量">#REF!</definedName>
    <definedName name="活經額">#REF!</definedName>
    <definedName name="活軍量">#REF!</definedName>
    <definedName name="活軍額">#REF!</definedName>
    <definedName name="活量">#REF!</definedName>
    <definedName name="活預利益">#REF!</definedName>
    <definedName name="活預合">#REF!</definedName>
    <definedName name="活預成本">#REF!</definedName>
    <definedName name="活預淨額">#REF!</definedName>
    <definedName name="活預費用">#REF!</definedName>
    <definedName name="活預量">#REF!</definedName>
    <definedName name="流量">#REF!</definedName>
    <definedName name="淨額差" hidden="1">#REF!</definedName>
    <definedName name="潘1">#REF!</definedName>
    <definedName name="潘10">#REF!</definedName>
    <definedName name="潘11">#REF!</definedName>
    <definedName name="潘12">#REF!</definedName>
    <definedName name="潘2">#REF!</definedName>
    <definedName name="潘3">#REF!</definedName>
    <definedName name="潘4">#REF!</definedName>
    <definedName name="潘5">#REF!</definedName>
    <definedName name="潘6">#REF!</definedName>
    <definedName name="潘7">#REF!</definedName>
    <definedName name="潘8">#REF!</definedName>
    <definedName name="潘9">#REF!</definedName>
    <definedName name="潘價">#REF!</definedName>
    <definedName name="潘團本">#REF!</definedName>
    <definedName name="潘團量">#REF!</definedName>
    <definedName name="潘團額">#REF!</definedName>
    <definedName name="潘娜額合">#REF!</definedName>
    <definedName name="潘學本">#REF!</definedName>
    <definedName name="潘學量">#REF!</definedName>
    <definedName name="潘學額">#REF!</definedName>
    <definedName name="潘實利益">#REF!</definedName>
    <definedName name="潘實成本">#REF!</definedName>
    <definedName name="潘實淨額">#REF!</definedName>
    <definedName name="潘實累">#REF!</definedName>
    <definedName name="潘實費用">#REF!</definedName>
    <definedName name="潘實量">#REF!</definedName>
    <definedName name="潘巧量合">#REF!</definedName>
    <definedName name="潘巧額合">#REF!</definedName>
    <definedName name="潘市本">#REF!</definedName>
    <definedName name="潘市量">#REF!</definedName>
    <definedName name="潘市額">#REF!</definedName>
    <definedName name="潘成本">#REF!</definedName>
    <definedName name="潘玉量合">#REF!</definedName>
    <definedName name="潘玉額合">#REF!</definedName>
    <definedName name="潘經本">#REF!</definedName>
    <definedName name="潘經量">#REF!</definedName>
    <definedName name="潘軍本">#REF!</definedName>
    <definedName name="潘軍量">#REF!</definedName>
    <definedName name="潘軍額">#REF!</definedName>
    <definedName name="潘量">#REF!</definedName>
    <definedName name="潘預利益">#REF!</definedName>
    <definedName name="潘預合">#REF!</definedName>
    <definedName name="潘預成本">#REF!</definedName>
    <definedName name="潘預淨額">#REF!</definedName>
    <definedName name="潘預費用">#REF!</definedName>
    <definedName name="潘預量">#REF!</definedName>
    <definedName name="瀋經額">#REF!</definedName>
    <definedName name="玉">#REF!</definedName>
    <definedName name="现我">#REF!</definedName>
    <definedName name="现金流量10">#REF!</definedName>
    <definedName name="甜1">#REF!</definedName>
    <definedName name="甜10">#REF!</definedName>
    <definedName name="甜11">#REF!</definedName>
    <definedName name="甜12">#REF!</definedName>
    <definedName name="甜2">#REF!</definedName>
    <definedName name="甜3">#REF!</definedName>
    <definedName name="甜4">#REF!</definedName>
    <definedName name="甜5">#REF!</definedName>
    <definedName name="甜6">#REF!</definedName>
    <definedName name="甜7">#REF!</definedName>
    <definedName name="甜8">#REF!</definedName>
    <definedName name="甜9">#REF!</definedName>
    <definedName name="甜團成本">#REF!</definedName>
    <definedName name="甜團量">#REF!</definedName>
    <definedName name="甜團額">#REF!</definedName>
    <definedName name="甜奇成本">#REF!</definedName>
    <definedName name="甜奇異量">#REF!</definedName>
    <definedName name="甜奇異額">#REF!</definedName>
    <definedName name="甜學成本">#REF!</definedName>
    <definedName name="甜學量">#REF!</definedName>
    <definedName name="甜學額">#REF!</definedName>
    <definedName name="甜實利益">#N/A</definedName>
    <definedName name="甜實合">#REF!</definedName>
    <definedName name="甜實成本">#N/A</definedName>
    <definedName name="甜實淨額">#N/A</definedName>
    <definedName name="甜實累">#REF!</definedName>
    <definedName name="甜實費用">#N/A</definedName>
    <definedName name="甜實量">#N/A</definedName>
    <definedName name="甜對.1">#REF!</definedName>
    <definedName name="甜市成本">#REF!</definedName>
    <definedName name="甜市量">#REF!</definedName>
    <definedName name="甜市額">#REF!</definedName>
    <definedName name="甜心實合">#REF!</definedName>
    <definedName name="甜心量合">#REF!</definedName>
    <definedName name="甜心預合">#REF!</definedName>
    <definedName name="甜心額合">#REF!</definedName>
    <definedName name="甜橘子量">#REF!</definedName>
    <definedName name="甜橘子額">#REF!</definedName>
    <definedName name="甜橘成本">#REF!</definedName>
    <definedName name="甜經成本">#REF!</definedName>
    <definedName name="甜經量">#REF!</definedName>
    <definedName name="甜經額">#REF!</definedName>
    <definedName name="甜軍成本">#REF!</definedName>
    <definedName name="甜軍量">#REF!</definedName>
    <definedName name="甜軍額">#REF!</definedName>
    <definedName name="甜預利益">#N/A</definedName>
    <definedName name="甜預合">#REF!</definedName>
    <definedName name="甜預成本">#N/A</definedName>
    <definedName name="甜預淨額">#N/A</definedName>
    <definedName name="甜預費用">#N/A</definedName>
    <definedName name="甜預量">#N/A</definedName>
    <definedName name="甜鳳成本">#REF!</definedName>
    <definedName name="甜鳳梨量">#REF!</definedName>
    <definedName name="甜鳳梨額">#REF!</definedName>
    <definedName name="男">#REF!</definedName>
    <definedName name="碗價">#REF!</definedName>
    <definedName name="碗團本">#REF!</definedName>
    <definedName name="碗團量">#REF!</definedName>
    <definedName name="碗團額">#REF!</definedName>
    <definedName name="碗學本">#REF!</definedName>
    <definedName name="碗學量">#REF!</definedName>
    <definedName name="碗學額">#REF!</definedName>
    <definedName name="碗實利益">#REF!</definedName>
    <definedName name="碗實合">#REF!</definedName>
    <definedName name="碗實成本">#REF!</definedName>
    <definedName name="碗實淨額">#REF!</definedName>
    <definedName name="碗實費用">#REF!</definedName>
    <definedName name="碗實量">#REF!</definedName>
    <definedName name="碗市量">#REF!</definedName>
    <definedName name="碗市額">#REF!</definedName>
    <definedName name="碗成本">#REF!</definedName>
    <definedName name="碗盖_145">#REF!</definedName>
    <definedName name="碗盖123">#REF!</definedName>
    <definedName name="碗盖145_10">#REF!</definedName>
    <definedName name="碗盖145_11">#REF!</definedName>
    <definedName name="碗盖170">#REF!</definedName>
    <definedName name="碗盖170_10">#REF!</definedName>
    <definedName name="碗盖170_11">#REF!</definedName>
    <definedName name="碗經量">#REF!</definedName>
    <definedName name="碗經額">#REF!</definedName>
    <definedName name="碗軍量">#REF!</definedName>
    <definedName name="碗軍額">#REF!</definedName>
    <definedName name="碗量">#REF!</definedName>
    <definedName name="碗預利益">#REF!</definedName>
    <definedName name="碗預合">#REF!</definedName>
    <definedName name="碗預成本">#REF!</definedName>
    <definedName name="碗預淨額">#REF!</definedName>
    <definedName name="碗預費用">#REF!</definedName>
    <definedName name="碗預量">#REF!</definedName>
    <definedName name="碗額合">#REF!</definedName>
    <definedName name="离职率分析">#REF!</definedName>
    <definedName name="竟品" hidden="1">#REF!</definedName>
    <definedName name="米果_140">#REF!</definedName>
    <definedName name="米果_200">#REF!</definedName>
    <definedName name="米果140_10">#REF!</definedName>
    <definedName name="米果140_11">#REF!</definedName>
    <definedName name="米果200_10">#REF!</definedName>
    <definedName name="米果200_11">#REF!</definedName>
    <definedName name="米饼好香">#REF!</definedName>
    <definedName name="粉包">#REF!</definedName>
    <definedName name="粉包_106">#REF!</definedName>
    <definedName name="粉包_120">#REF!</definedName>
    <definedName name="粉包10">#REF!</definedName>
    <definedName name="粉包106">#REF!</definedName>
    <definedName name="粉包106_10">#REF!</definedName>
    <definedName name="粉包106_11">#REF!</definedName>
    <definedName name="粉包120">#REF!</definedName>
    <definedName name="粉包120_10">#REF!</definedName>
    <definedName name="粉包120_11">#REF!</definedName>
    <definedName name="粉包137_10">#REF!</definedName>
    <definedName name="粉包137_11">#REF!</definedName>
    <definedName name="粉包87_10">#REF!</definedName>
    <definedName name="粉包87_11">#REF!</definedName>
    <definedName name="粉包人工及费用">#REF!</definedName>
    <definedName name="綜夏量合">#REF!</definedName>
    <definedName name="綜夏額合">#REF!</definedName>
    <definedName name="綠團量">#REF!</definedName>
    <definedName name="綠團額">#REF!</definedName>
    <definedName name="綠學量">#REF!</definedName>
    <definedName name="綠學額">#REF!</definedName>
    <definedName name="綠市量">#REF!</definedName>
    <definedName name="綠市額">#REF!</definedName>
    <definedName name="綠經量">#REF!</definedName>
    <definedName name="綠經額">#REF!</definedName>
    <definedName name="綠茶成本">#REF!</definedName>
    <definedName name="綠茶量合">#REF!</definedName>
    <definedName name="綠茶額合">#REF!</definedName>
    <definedName name="綠軍量">#REF!</definedName>
    <definedName name="綠軍額">#REF!</definedName>
    <definedName name="纖1">#REF!</definedName>
    <definedName name="纖10">#REF!</definedName>
    <definedName name="纖11">#REF!</definedName>
    <definedName name="纖12">#REF!</definedName>
    <definedName name="纖2">#REF!</definedName>
    <definedName name="纖3">#REF!</definedName>
    <definedName name="纖4">#REF!</definedName>
    <definedName name="纖5">#REF!</definedName>
    <definedName name="纖6">#REF!</definedName>
    <definedName name="纖7">#REF!</definedName>
    <definedName name="纖8">#REF!</definedName>
    <definedName name="纖9">#REF!</definedName>
    <definedName name="纖團成本">#REF!</definedName>
    <definedName name="纖團量">#REF!</definedName>
    <definedName name="纖團額">#REF!</definedName>
    <definedName name="纖學成本">#REF!</definedName>
    <definedName name="纖學量">#REF!</definedName>
    <definedName name="纖學額">#REF!</definedName>
    <definedName name="纖實累">#REF!</definedName>
    <definedName name="纖市成本">#REF!</definedName>
    <definedName name="纖市量">#REF!</definedName>
    <definedName name="纖市額">#REF!</definedName>
    <definedName name="纖檸檬量">#REF!</definedName>
    <definedName name="纖檸檬額">#REF!</definedName>
    <definedName name="纖百香量">#REF!</definedName>
    <definedName name="纖百香額">#REF!</definedName>
    <definedName name="纖經成本">#REF!</definedName>
    <definedName name="纖經量">#REF!</definedName>
    <definedName name="纖經額">#REF!</definedName>
    <definedName name="纖荔枝量">#REF!</definedName>
    <definedName name="纖荔枝額">#REF!</definedName>
    <definedName name="纖軍成本">#REF!</definedName>
    <definedName name="纖軍量">#REF!</definedName>
    <definedName name="纖軍額">#REF!</definedName>
    <definedName name="纖量合">#REF!</definedName>
    <definedName name="纖預合">#REF!</definedName>
    <definedName name="纖額合">#REF!</definedName>
    <definedName name="经营报告目录">#REF!</definedName>
    <definedName name="缴款明细">#REF!</definedName>
    <definedName name="羅">#REF!</definedName>
    <definedName name="羅惠">#REF!</definedName>
    <definedName name="美食料包_10">#REF!</definedName>
    <definedName name="美食料包_11">#REF!</definedName>
    <definedName name="脆奇推广结案报">#REF!</definedName>
    <definedName name="腐學成本">#REF!</definedName>
    <definedName name="腐市成本">#REF!</definedName>
    <definedName name="腐經成本">#REF!</definedName>
    <definedName name="腐軍成本">#REF!</definedName>
    <definedName name="茶凍價">#REF!</definedName>
    <definedName name="茶凍成本">#REF!</definedName>
    <definedName name="茶凍量">#REF!</definedName>
    <definedName name="茶團量">#REF!</definedName>
    <definedName name="茶學量">#REF!</definedName>
    <definedName name="茶實利益">#REF!</definedName>
    <definedName name="茶實合">#REF!</definedName>
    <definedName name="茶實成本">#REF!</definedName>
    <definedName name="茶實淨額">#REF!</definedName>
    <definedName name="茶實費用">#REF!</definedName>
    <definedName name="茶實量">#REF!</definedName>
    <definedName name="茶市量">#REF!</definedName>
    <definedName name="茶經量">#REF!</definedName>
    <definedName name="茶軍量">#REF!</definedName>
    <definedName name="茶預利益">#REF!</definedName>
    <definedName name="茶預合">#REF!</definedName>
    <definedName name="茶預成本">#REF!</definedName>
    <definedName name="茶預淨額">#REF!</definedName>
    <definedName name="茶預費用">#REF!</definedName>
    <definedName name="茶預量">#REF!</definedName>
    <definedName name="葡夏量合">#REF!</definedName>
    <definedName name="葡夏額合">#REF!</definedName>
    <definedName name="蒟預合">#REF!</definedName>
    <definedName name="袋雪">#REF!</definedName>
    <definedName name="袋雪米饼_10">#REF!</definedName>
    <definedName name="袋雪米饼_11">#REF!</definedName>
    <definedName name="袋雪米饼11">#REF!</definedName>
    <definedName name="袋香米饼_10">#REF!</definedName>
    <definedName name="袋香米饼_11">#REF!</definedName>
    <definedName name="西安" hidden="1">#REF!</definedName>
    <definedName name="西安1" hidden="1">#REF!</definedName>
    <definedName name="西安2" hidden="1">#REF!</definedName>
    <definedName name="西米成本">#REF!</definedName>
    <definedName name="西米露價">#REF!</definedName>
    <definedName name="西米露量">#REF!</definedName>
    <definedName name="试">#REF!</definedName>
    <definedName name="豆價">#REF!</definedName>
    <definedName name="豆成本">#REF!</definedName>
    <definedName name="豆量">#REF!</definedName>
    <definedName name="財會">#REF!</definedName>
    <definedName name="资产负债表">#REF!</definedName>
    <definedName name="资负债表">#REF!</definedName>
    <definedName name="趨勢" hidden="1">#REF!</definedName>
    <definedName name="边">#REF!</definedName>
    <definedName name="酪團成本">#REF!</definedName>
    <definedName name="酪團量">#REF!</definedName>
    <definedName name="酪團額">#REF!</definedName>
    <definedName name="酪學成本">#REF!</definedName>
    <definedName name="酪學量">#REF!</definedName>
    <definedName name="酪學額">#REF!</definedName>
    <definedName name="酪實利益">#REF!</definedName>
    <definedName name="酪實成本">#REF!</definedName>
    <definedName name="酪實淨額">#REF!</definedName>
    <definedName name="酪實費用">#REF!</definedName>
    <definedName name="酪實量">#REF!</definedName>
    <definedName name="酪市成本">#REF!</definedName>
    <definedName name="酪市量">#REF!</definedName>
    <definedName name="酪市額">#REF!</definedName>
    <definedName name="酪經成本">#REF!</definedName>
    <definedName name="酪經量">#REF!</definedName>
    <definedName name="酪經額">#REF!</definedName>
    <definedName name="酪莓本150">#REF!</definedName>
    <definedName name="酪莓量150">#REF!</definedName>
    <definedName name="酪莓額150">#REF!</definedName>
    <definedName name="酪計合">#REF!</definedName>
    <definedName name="酪軍成本">#REF!</definedName>
    <definedName name="酪軍量">#REF!</definedName>
    <definedName name="酪軍額">#REF!</definedName>
    <definedName name="酪量合">#REF!</definedName>
    <definedName name="酪預利益">#REF!</definedName>
    <definedName name="酪預成本">#REF!</definedName>
    <definedName name="酪預淨額">#REF!</definedName>
    <definedName name="酪預費用">#REF!</definedName>
    <definedName name="酪預量">#REF!</definedName>
    <definedName name="酪額合">#REF!</definedName>
    <definedName name="酱包106_10">#REF!</definedName>
    <definedName name="酱包106_11">#REF!</definedName>
    <definedName name="酱包120_10">#REF!</definedName>
    <definedName name="酱包120_11">#REF!</definedName>
    <definedName name="酱包137_10">#REF!</definedName>
    <definedName name="酱包137_11">#REF!</definedName>
    <definedName name="酸團本">#REF!</definedName>
    <definedName name="酸團量">#REF!</definedName>
    <definedName name="酸學本">#REF!</definedName>
    <definedName name="酸學量">#REF!</definedName>
    <definedName name="酸市本">#REF!</definedName>
    <definedName name="酸市量">#REF!</definedName>
    <definedName name="酸經本">#REF!</definedName>
    <definedName name="酸經量">#REF!</definedName>
    <definedName name="酸軍本">#REF!</definedName>
    <definedName name="酸軍量">#REF!</definedName>
    <definedName name="酸額合">#REF!</definedName>
    <definedName name="重覆">#REF!</definedName>
    <definedName name="銷額">#REF!</definedName>
    <definedName name="销售">#REF!</definedName>
    <definedName name="销售达成">#REF!</definedName>
    <definedName name="销售达成3">#REF!</definedName>
    <definedName name="集团外_10">#REF!</definedName>
    <definedName name="集团外_11">#REF!</definedName>
    <definedName name="集装袋295_11">#REF!</definedName>
    <definedName name="露1">#REF!</definedName>
    <definedName name="露10">#REF!</definedName>
    <definedName name="露11">#REF!</definedName>
    <definedName name="露12">#REF!</definedName>
    <definedName name="露2">#REF!</definedName>
    <definedName name="露260實累">#REF!</definedName>
    <definedName name="露3">#REF!</definedName>
    <definedName name="露4">#REF!</definedName>
    <definedName name="露5">#REF!</definedName>
    <definedName name="露6">#REF!</definedName>
    <definedName name="露7">#REF!</definedName>
    <definedName name="露8">#REF!</definedName>
    <definedName name="露9">#REF!</definedName>
    <definedName name="露CAN實合">#REF!</definedName>
    <definedName name="露冷實合">#REF!</definedName>
    <definedName name="露團成本">#REF!</definedName>
    <definedName name="露團量">#REF!</definedName>
    <definedName name="露團額">#REF!</definedName>
    <definedName name="露學成本">#REF!</definedName>
    <definedName name="露學量">#REF!</definedName>
    <definedName name="露學額">#REF!</definedName>
    <definedName name="露實260合">#REF!</definedName>
    <definedName name="露實利益">#REF!</definedName>
    <definedName name="露實成本">#REF!</definedName>
    <definedName name="露實淨額">#REF!</definedName>
    <definedName name="露實累">#REF!</definedName>
    <definedName name="露實費用">#REF!</definedName>
    <definedName name="露實量">#REF!</definedName>
    <definedName name="露對.1">#REF!</definedName>
    <definedName name="露市成本">#REF!</definedName>
    <definedName name="露市量">#REF!</definedName>
    <definedName name="露市額">#REF!</definedName>
    <definedName name="露經成本">#REF!</definedName>
    <definedName name="露經量">#REF!</definedName>
    <definedName name="露經額">#REF!</definedName>
    <definedName name="露軍成本">#REF!</definedName>
    <definedName name="露軍量">#REF!</definedName>
    <definedName name="露軍額">#REF!</definedName>
    <definedName name="露量合">#REF!</definedName>
    <definedName name="露預260合">#REF!</definedName>
    <definedName name="露預利益">#REF!</definedName>
    <definedName name="露預合">#REF!</definedName>
    <definedName name="露預成本">#REF!</definedName>
    <definedName name="露預淨額">#REF!</definedName>
    <definedName name="露預費用">#REF!</definedName>
    <definedName name="露預量">#REF!</definedName>
    <definedName name="露額合">#REF!</definedName>
    <definedName name="青岛" hidden="1">#REF!</definedName>
    <definedName name="青岛厂">#REF!</definedName>
    <definedName name="面">#REF!</definedName>
    <definedName name="面体人工及费用分配表">#REF!</definedName>
    <definedName name="顶顶顶顶顶" localSheetId="6">{"'毛利比较'!$A$4:$P$26"}</definedName>
    <definedName name="顶顶顶顶顶">{"'毛利比较'!$A$4:$P$26"}</definedName>
    <definedName name="预提费用">#REF!</definedName>
    <definedName name="饼干外袋_10">#REF!</definedName>
    <definedName name="高雄">#REF!</definedName>
    <definedName name="點實累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4" i="4" l="1"/>
  <c r="AU4" i="4"/>
  <c r="AV402" i="8"/>
  <c r="AU402" i="8"/>
  <c r="AT402" i="8"/>
  <c r="AS402" i="8"/>
  <c r="AR402" i="8"/>
  <c r="AQ402" i="8"/>
  <c r="AV401" i="8"/>
  <c r="AU401" i="8"/>
  <c r="AT401" i="8"/>
  <c r="AS401" i="8"/>
  <c r="AR401" i="8"/>
  <c r="AQ401" i="8"/>
  <c r="AV400" i="8"/>
  <c r="AU400" i="8"/>
  <c r="AT400" i="8"/>
  <c r="AS400" i="8"/>
  <c r="AR400" i="8"/>
  <c r="AQ400" i="8"/>
  <c r="AV399" i="8"/>
  <c r="AU399" i="8"/>
  <c r="AT399" i="8"/>
  <c r="AS399" i="8"/>
  <c r="AR399" i="8"/>
  <c r="AQ399" i="8"/>
  <c r="AV398" i="8"/>
  <c r="AU398" i="8"/>
  <c r="AT398" i="8"/>
  <c r="AS398" i="8"/>
  <c r="AR398" i="8"/>
  <c r="AQ398" i="8"/>
  <c r="AV397" i="8"/>
  <c r="AU397" i="8"/>
  <c r="AT397" i="8"/>
  <c r="AS397" i="8"/>
  <c r="AR397" i="8"/>
  <c r="AQ397" i="8"/>
  <c r="AV396" i="8"/>
  <c r="AU396" i="8"/>
  <c r="AT396" i="8"/>
  <c r="AS396" i="8"/>
  <c r="AR396" i="8"/>
  <c r="AQ396" i="8"/>
  <c r="AV395" i="8"/>
  <c r="AU395" i="8"/>
  <c r="AT395" i="8"/>
  <c r="AS395" i="8"/>
  <c r="AR395" i="8"/>
  <c r="AQ395" i="8"/>
  <c r="AV394" i="8"/>
  <c r="AU394" i="8"/>
  <c r="AT394" i="8"/>
  <c r="AS394" i="8"/>
  <c r="AR394" i="8"/>
  <c r="AQ394" i="8"/>
  <c r="AV393" i="8"/>
  <c r="AU393" i="8"/>
  <c r="AT393" i="8"/>
  <c r="AS393" i="8"/>
  <c r="AR393" i="8"/>
  <c r="AQ393" i="8"/>
  <c r="AV392" i="8"/>
  <c r="AU392" i="8"/>
  <c r="AT392" i="8"/>
  <c r="AS392" i="8"/>
  <c r="AR392" i="8"/>
  <c r="AQ392" i="8"/>
  <c r="AV391" i="8"/>
  <c r="AU391" i="8"/>
  <c r="AT391" i="8"/>
  <c r="AS391" i="8"/>
  <c r="AR391" i="8"/>
  <c r="AQ391" i="8"/>
  <c r="AV390" i="8"/>
  <c r="AU390" i="8"/>
  <c r="AT390" i="8"/>
  <c r="AS390" i="8"/>
  <c r="AR390" i="8"/>
  <c r="AQ390" i="8"/>
  <c r="AV389" i="8"/>
  <c r="AU389" i="8"/>
  <c r="AT389" i="8"/>
  <c r="AS389" i="8"/>
  <c r="AR389" i="8"/>
  <c r="AQ389" i="8"/>
  <c r="AV388" i="8"/>
  <c r="AU388" i="8"/>
  <c r="AT388" i="8"/>
  <c r="AS388" i="8"/>
  <c r="AR388" i="8"/>
  <c r="AQ388" i="8"/>
  <c r="AV387" i="8"/>
  <c r="AU387" i="8"/>
  <c r="AT387" i="8"/>
  <c r="AS387" i="8"/>
  <c r="AR387" i="8"/>
  <c r="AQ387" i="8"/>
  <c r="AV386" i="8"/>
  <c r="AU386" i="8"/>
  <c r="AT386" i="8"/>
  <c r="AS386" i="8"/>
  <c r="AR386" i="8"/>
  <c r="AQ386" i="8"/>
  <c r="AV385" i="8"/>
  <c r="AU385" i="8"/>
  <c r="AT385" i="8"/>
  <c r="AS385" i="8"/>
  <c r="AR385" i="8"/>
  <c r="AQ385" i="8"/>
  <c r="AV384" i="8"/>
  <c r="AU384" i="8"/>
  <c r="AT384" i="8"/>
  <c r="AS384" i="8"/>
  <c r="AR384" i="8"/>
  <c r="AQ384" i="8"/>
  <c r="AV383" i="8"/>
  <c r="AU383" i="8"/>
  <c r="AT383" i="8"/>
  <c r="AS383" i="8"/>
  <c r="AR383" i="8"/>
  <c r="AQ383" i="8"/>
  <c r="AV382" i="8"/>
  <c r="AU382" i="8"/>
  <c r="AT382" i="8"/>
  <c r="AS382" i="8"/>
  <c r="AR382" i="8"/>
  <c r="AQ382" i="8"/>
  <c r="AV381" i="8"/>
  <c r="AU381" i="8"/>
  <c r="AT381" i="8"/>
  <c r="AS381" i="8"/>
  <c r="AR381" i="8"/>
  <c r="AQ381" i="8"/>
  <c r="AV380" i="8"/>
  <c r="AU380" i="8"/>
  <c r="AT380" i="8"/>
  <c r="AS380" i="8"/>
  <c r="AR380" i="8"/>
  <c r="AQ380" i="8"/>
  <c r="AV379" i="8"/>
  <c r="AU379" i="8"/>
  <c r="AT379" i="8"/>
  <c r="AS379" i="8"/>
  <c r="AR379" i="8"/>
  <c r="AQ379" i="8"/>
  <c r="AV378" i="8"/>
  <c r="AU378" i="8"/>
  <c r="AT378" i="8"/>
  <c r="AS378" i="8"/>
  <c r="AR378" i="8"/>
  <c r="AQ378" i="8"/>
  <c r="AV377" i="8"/>
  <c r="AU377" i="8"/>
  <c r="AT377" i="8"/>
  <c r="AS377" i="8"/>
  <c r="AR377" i="8"/>
  <c r="AQ377" i="8"/>
  <c r="AV376" i="8"/>
  <c r="AU376" i="8"/>
  <c r="AT376" i="8"/>
  <c r="AS376" i="8"/>
  <c r="AR376" i="8"/>
  <c r="AQ376" i="8"/>
  <c r="AV375" i="8"/>
  <c r="AU375" i="8"/>
  <c r="AT375" i="8"/>
  <c r="AS375" i="8"/>
  <c r="AR375" i="8"/>
  <c r="AQ375" i="8"/>
  <c r="AV374" i="8"/>
  <c r="AU374" i="8"/>
  <c r="AT374" i="8"/>
  <c r="AS374" i="8"/>
  <c r="AR374" i="8"/>
  <c r="AQ374" i="8"/>
  <c r="AV373" i="8"/>
  <c r="AU373" i="8"/>
  <c r="AT373" i="8"/>
  <c r="AS373" i="8"/>
  <c r="AR373" i="8"/>
  <c r="AQ373" i="8"/>
  <c r="AV372" i="8"/>
  <c r="AU372" i="8"/>
  <c r="AT372" i="8"/>
  <c r="AS372" i="8"/>
  <c r="AR372" i="8"/>
  <c r="AQ372" i="8"/>
  <c r="AV371" i="8"/>
  <c r="AU371" i="8"/>
  <c r="AT371" i="8"/>
  <c r="AS371" i="8"/>
  <c r="AR371" i="8"/>
  <c r="AQ371" i="8"/>
  <c r="AV370" i="8"/>
  <c r="AU370" i="8"/>
  <c r="AT370" i="8"/>
  <c r="AS370" i="8"/>
  <c r="AR370" i="8"/>
  <c r="AQ370" i="8"/>
  <c r="AV369" i="8"/>
  <c r="AU369" i="8"/>
  <c r="AT369" i="8"/>
  <c r="AS369" i="8"/>
  <c r="AR369" i="8"/>
  <c r="AQ369" i="8"/>
  <c r="AV368" i="8"/>
  <c r="AU368" i="8"/>
  <c r="AT368" i="8"/>
  <c r="AS368" i="8"/>
  <c r="AR368" i="8"/>
  <c r="AQ368" i="8"/>
  <c r="AV367" i="8"/>
  <c r="AU367" i="8"/>
  <c r="AT367" i="8"/>
  <c r="AS367" i="8"/>
  <c r="AR367" i="8"/>
  <c r="AQ367" i="8"/>
  <c r="AV366" i="8"/>
  <c r="AU366" i="8"/>
  <c r="AT366" i="8"/>
  <c r="AS366" i="8"/>
  <c r="AR366" i="8"/>
  <c r="AQ366" i="8"/>
  <c r="AV365" i="8"/>
  <c r="AU365" i="8"/>
  <c r="AT365" i="8"/>
  <c r="AS365" i="8"/>
  <c r="AR365" i="8"/>
  <c r="AQ365" i="8"/>
  <c r="AV364" i="8"/>
  <c r="AU364" i="8"/>
  <c r="AT364" i="8"/>
  <c r="AS364" i="8"/>
  <c r="AR364" i="8"/>
  <c r="AQ364" i="8"/>
  <c r="AV363" i="8"/>
  <c r="AU363" i="8"/>
  <c r="AT363" i="8"/>
  <c r="AS363" i="8"/>
  <c r="AR363" i="8"/>
  <c r="AQ363" i="8"/>
  <c r="AV362" i="8"/>
  <c r="AU362" i="8"/>
  <c r="AT362" i="8"/>
  <c r="AS362" i="8"/>
  <c r="AR362" i="8"/>
  <c r="AQ362" i="8"/>
  <c r="AV361" i="8"/>
  <c r="AU361" i="8"/>
  <c r="AT361" i="8"/>
  <c r="AS361" i="8"/>
  <c r="AR361" i="8"/>
  <c r="AQ361" i="8"/>
  <c r="AV360" i="8"/>
  <c r="AU360" i="8"/>
  <c r="AT360" i="8"/>
  <c r="AS360" i="8"/>
  <c r="AR360" i="8"/>
  <c r="AQ360" i="8"/>
  <c r="AV359" i="8"/>
  <c r="AU359" i="8"/>
  <c r="AT359" i="8"/>
  <c r="AS359" i="8"/>
  <c r="AR359" i="8"/>
  <c r="AQ359" i="8"/>
  <c r="AV358" i="8"/>
  <c r="AU358" i="8"/>
  <c r="AT358" i="8"/>
  <c r="AS358" i="8"/>
  <c r="AR358" i="8"/>
  <c r="AQ358" i="8"/>
  <c r="AV357" i="8"/>
  <c r="AU357" i="8"/>
  <c r="AT357" i="8"/>
  <c r="AS357" i="8"/>
  <c r="AR357" i="8"/>
  <c r="AQ357" i="8"/>
  <c r="AV356" i="8"/>
  <c r="AU356" i="8"/>
  <c r="AT356" i="8"/>
  <c r="AS356" i="8"/>
  <c r="AR356" i="8"/>
  <c r="AQ356" i="8"/>
  <c r="AV355" i="8"/>
  <c r="AU355" i="8"/>
  <c r="AT355" i="8"/>
  <c r="AS355" i="8"/>
  <c r="AR355" i="8"/>
  <c r="AQ355" i="8"/>
  <c r="AV354" i="8"/>
  <c r="AU354" i="8"/>
  <c r="AT354" i="8"/>
  <c r="AS354" i="8"/>
  <c r="AR354" i="8"/>
  <c r="AQ354" i="8"/>
  <c r="AV353" i="8"/>
  <c r="AU353" i="8"/>
  <c r="AT353" i="8"/>
  <c r="AS353" i="8"/>
  <c r="AR353" i="8"/>
  <c r="AQ353" i="8"/>
  <c r="AV352" i="8"/>
  <c r="AU352" i="8"/>
  <c r="AT352" i="8"/>
  <c r="AS352" i="8"/>
  <c r="AR352" i="8"/>
  <c r="AQ352" i="8"/>
  <c r="AV351" i="8"/>
  <c r="AU351" i="8"/>
  <c r="AT351" i="8"/>
  <c r="AS351" i="8"/>
  <c r="AR351" i="8"/>
  <c r="AQ351" i="8"/>
  <c r="AV350" i="8"/>
  <c r="AU350" i="8"/>
  <c r="AT350" i="8"/>
  <c r="AS350" i="8"/>
  <c r="AR350" i="8"/>
  <c r="AQ350" i="8"/>
  <c r="AV349" i="8"/>
  <c r="AU349" i="8"/>
  <c r="AT349" i="8"/>
  <c r="AS349" i="8"/>
  <c r="AR349" i="8"/>
  <c r="AQ349" i="8"/>
  <c r="AV348" i="8"/>
  <c r="AU348" i="8"/>
  <c r="AT348" i="8"/>
  <c r="AS348" i="8"/>
  <c r="AR348" i="8"/>
  <c r="AQ348" i="8"/>
  <c r="AV347" i="8"/>
  <c r="AU347" i="8"/>
  <c r="AT347" i="8"/>
  <c r="AS347" i="8"/>
  <c r="AR347" i="8"/>
  <c r="AQ347" i="8"/>
  <c r="AV346" i="8"/>
  <c r="AU346" i="8"/>
  <c r="AT346" i="8"/>
  <c r="AS346" i="8"/>
  <c r="AR346" i="8"/>
  <c r="AQ346" i="8"/>
  <c r="AV345" i="8"/>
  <c r="AU345" i="8"/>
  <c r="AT345" i="8"/>
  <c r="AS345" i="8"/>
  <c r="AR345" i="8"/>
  <c r="AQ345" i="8"/>
  <c r="AV344" i="8"/>
  <c r="AU344" i="8"/>
  <c r="AT344" i="8"/>
  <c r="AS344" i="8"/>
  <c r="AR344" i="8"/>
  <c r="AQ344" i="8"/>
  <c r="AV343" i="8"/>
  <c r="AU343" i="8"/>
  <c r="AT343" i="8"/>
  <c r="AS343" i="8"/>
  <c r="AR343" i="8"/>
  <c r="AQ343" i="8"/>
  <c r="AV342" i="8"/>
  <c r="AU342" i="8"/>
  <c r="AT342" i="8"/>
  <c r="AS342" i="8"/>
  <c r="AR342" i="8"/>
  <c r="AQ342" i="8"/>
  <c r="AV341" i="8"/>
  <c r="AU341" i="8"/>
  <c r="AT341" i="8"/>
  <c r="AS341" i="8"/>
  <c r="AR341" i="8"/>
  <c r="AQ341" i="8"/>
  <c r="AV340" i="8"/>
  <c r="AU340" i="8"/>
  <c r="AT340" i="8"/>
  <c r="AS340" i="8"/>
  <c r="AR340" i="8"/>
  <c r="AQ340" i="8"/>
  <c r="AV339" i="8"/>
  <c r="AU339" i="8"/>
  <c r="AT339" i="8"/>
  <c r="AS339" i="8"/>
  <c r="AR339" i="8"/>
  <c r="AQ339" i="8"/>
  <c r="AV338" i="8"/>
  <c r="AU338" i="8"/>
  <c r="AT338" i="8"/>
  <c r="AS338" i="8"/>
  <c r="AR338" i="8"/>
  <c r="AQ338" i="8"/>
  <c r="AV337" i="8"/>
  <c r="AU337" i="8"/>
  <c r="AT337" i="8"/>
  <c r="AS337" i="8"/>
  <c r="AR337" i="8"/>
  <c r="AQ337" i="8"/>
  <c r="AV336" i="8"/>
  <c r="AU336" i="8"/>
  <c r="AT336" i="8"/>
  <c r="AS336" i="8"/>
  <c r="AR336" i="8"/>
  <c r="AQ336" i="8"/>
  <c r="AV335" i="8"/>
  <c r="AU335" i="8"/>
  <c r="AT335" i="8"/>
  <c r="AS335" i="8"/>
  <c r="AR335" i="8"/>
  <c r="AQ335" i="8"/>
  <c r="AV334" i="8"/>
  <c r="AU334" i="8"/>
  <c r="AT334" i="8"/>
  <c r="AS334" i="8"/>
  <c r="AR334" i="8"/>
  <c r="AQ334" i="8"/>
  <c r="AV333" i="8"/>
  <c r="AU333" i="8"/>
  <c r="AT333" i="8"/>
  <c r="AS333" i="8"/>
  <c r="AR333" i="8"/>
  <c r="AQ333" i="8"/>
  <c r="AV332" i="8"/>
  <c r="AU332" i="8"/>
  <c r="AT332" i="8"/>
  <c r="AS332" i="8"/>
  <c r="AR332" i="8"/>
  <c r="AQ332" i="8"/>
  <c r="AV331" i="8"/>
  <c r="AU331" i="8"/>
  <c r="AT331" i="8"/>
  <c r="AS331" i="8"/>
  <c r="AR331" i="8"/>
  <c r="AQ331" i="8"/>
  <c r="AV330" i="8"/>
  <c r="AU330" i="8"/>
  <c r="AT330" i="8"/>
  <c r="AS330" i="8"/>
  <c r="AR330" i="8"/>
  <c r="AQ330" i="8"/>
  <c r="AV329" i="8"/>
  <c r="AU329" i="8"/>
  <c r="AT329" i="8"/>
  <c r="AS329" i="8"/>
  <c r="AR329" i="8"/>
  <c r="AQ329" i="8"/>
  <c r="AV328" i="8"/>
  <c r="AU328" i="8"/>
  <c r="AT328" i="8"/>
  <c r="AS328" i="8"/>
  <c r="AR328" i="8"/>
  <c r="AQ328" i="8"/>
  <c r="AV327" i="8"/>
  <c r="AU327" i="8"/>
  <c r="AT327" i="8"/>
  <c r="AS327" i="8"/>
  <c r="AR327" i="8"/>
  <c r="AQ327" i="8"/>
  <c r="AV326" i="8"/>
  <c r="AU326" i="8"/>
  <c r="AT326" i="8"/>
  <c r="AS326" i="8"/>
  <c r="AR326" i="8"/>
  <c r="AQ326" i="8"/>
  <c r="AV325" i="8"/>
  <c r="AU325" i="8"/>
  <c r="AT325" i="8"/>
  <c r="AS325" i="8"/>
  <c r="AR325" i="8"/>
  <c r="AQ325" i="8"/>
  <c r="AV324" i="8"/>
  <c r="AU324" i="8"/>
  <c r="AT324" i="8"/>
  <c r="AS324" i="8"/>
  <c r="AR324" i="8"/>
  <c r="AQ324" i="8"/>
  <c r="AV323" i="8"/>
  <c r="AU323" i="8"/>
  <c r="AT323" i="8"/>
  <c r="AS323" i="8"/>
  <c r="AR323" i="8"/>
  <c r="AQ323" i="8"/>
  <c r="AV322" i="8"/>
  <c r="AU322" i="8"/>
  <c r="AT322" i="8"/>
  <c r="AS322" i="8"/>
  <c r="AR322" i="8"/>
  <c r="AQ322" i="8"/>
  <c r="AV321" i="8"/>
  <c r="AU321" i="8"/>
  <c r="AT321" i="8"/>
  <c r="AS321" i="8"/>
  <c r="AR321" i="8"/>
  <c r="AQ321" i="8"/>
  <c r="AV320" i="8"/>
  <c r="AU320" i="8"/>
  <c r="AT320" i="8"/>
  <c r="AS320" i="8"/>
  <c r="AR320" i="8"/>
  <c r="AQ320" i="8"/>
  <c r="AV319" i="8"/>
  <c r="AU319" i="8"/>
  <c r="AT319" i="8"/>
  <c r="AS319" i="8"/>
  <c r="AR319" i="8"/>
  <c r="AQ319" i="8"/>
  <c r="AV318" i="8"/>
  <c r="AU318" i="8"/>
  <c r="AT318" i="8"/>
  <c r="AS318" i="8"/>
  <c r="AR318" i="8"/>
  <c r="AQ318" i="8"/>
  <c r="AV317" i="8"/>
  <c r="AU317" i="8"/>
  <c r="AT317" i="8"/>
  <c r="AS317" i="8"/>
  <c r="AR317" i="8"/>
  <c r="AQ317" i="8"/>
  <c r="AV316" i="8"/>
  <c r="AU316" i="8"/>
  <c r="AT316" i="8"/>
  <c r="AS316" i="8"/>
  <c r="AR316" i="8"/>
  <c r="AQ316" i="8"/>
  <c r="AV315" i="8"/>
  <c r="AU315" i="8"/>
  <c r="AT315" i="8"/>
  <c r="AS315" i="8"/>
  <c r="AR315" i="8"/>
  <c r="AQ315" i="8"/>
  <c r="AV314" i="8"/>
  <c r="AU314" i="8"/>
  <c r="AT314" i="8"/>
  <c r="AS314" i="8"/>
  <c r="AR314" i="8"/>
  <c r="AQ314" i="8"/>
  <c r="AV313" i="8"/>
  <c r="AU313" i="8"/>
  <c r="AT313" i="8"/>
  <c r="AS313" i="8"/>
  <c r="AR313" i="8"/>
  <c r="AQ313" i="8"/>
  <c r="AV312" i="8"/>
  <c r="AU312" i="8"/>
  <c r="AT312" i="8"/>
  <c r="AS312" i="8"/>
  <c r="AR312" i="8"/>
  <c r="AQ312" i="8"/>
  <c r="AV311" i="8"/>
  <c r="AU311" i="8"/>
  <c r="AT311" i="8"/>
  <c r="AS311" i="8"/>
  <c r="AR311" i="8"/>
  <c r="AQ311" i="8"/>
  <c r="AV310" i="8"/>
  <c r="AU310" i="8"/>
  <c r="AT310" i="8"/>
  <c r="AS310" i="8"/>
  <c r="AR310" i="8"/>
  <c r="AQ310" i="8"/>
  <c r="AV309" i="8"/>
  <c r="AU309" i="8"/>
  <c r="AT309" i="8"/>
  <c r="AS309" i="8"/>
  <c r="AR309" i="8"/>
  <c r="AQ309" i="8"/>
  <c r="AV308" i="8"/>
  <c r="AU308" i="8"/>
  <c r="AT308" i="8"/>
  <c r="AS308" i="8"/>
  <c r="AR308" i="8"/>
  <c r="AQ308" i="8"/>
  <c r="AV307" i="8"/>
  <c r="AU307" i="8"/>
  <c r="AT307" i="8"/>
  <c r="AS307" i="8"/>
  <c r="AR307" i="8"/>
  <c r="AQ307" i="8"/>
  <c r="AV306" i="8"/>
  <c r="AU306" i="8"/>
  <c r="AT306" i="8"/>
  <c r="AS306" i="8"/>
  <c r="AR306" i="8"/>
  <c r="AQ306" i="8"/>
  <c r="AV305" i="8"/>
  <c r="AU305" i="8"/>
  <c r="AT305" i="8"/>
  <c r="AS305" i="8"/>
  <c r="AR305" i="8"/>
  <c r="AQ305" i="8"/>
  <c r="AV304" i="8"/>
  <c r="AU304" i="8"/>
  <c r="AT304" i="8"/>
  <c r="AS304" i="8"/>
  <c r="AR304" i="8"/>
  <c r="AQ304" i="8"/>
  <c r="AV303" i="8"/>
  <c r="AU303" i="8"/>
  <c r="AT303" i="8"/>
  <c r="AS303" i="8"/>
  <c r="AR303" i="8"/>
  <c r="AQ303" i="8"/>
  <c r="AV302" i="8"/>
  <c r="AU302" i="8"/>
  <c r="AT302" i="8"/>
  <c r="AS302" i="8"/>
  <c r="AR302" i="8"/>
  <c r="AQ302" i="8"/>
  <c r="AV301" i="8"/>
  <c r="AU301" i="8"/>
  <c r="AT301" i="8"/>
  <c r="AS301" i="8"/>
  <c r="AR301" i="8"/>
  <c r="AQ301" i="8"/>
  <c r="AV300" i="8"/>
  <c r="AU300" i="8"/>
  <c r="AT300" i="8"/>
  <c r="AS300" i="8"/>
  <c r="AR300" i="8"/>
  <c r="AQ300" i="8"/>
  <c r="AV299" i="8"/>
  <c r="AU299" i="8"/>
  <c r="AT299" i="8"/>
  <c r="AS299" i="8"/>
  <c r="AR299" i="8"/>
  <c r="AQ299" i="8"/>
  <c r="AV298" i="8"/>
  <c r="AU298" i="8"/>
  <c r="AT298" i="8"/>
  <c r="AS298" i="8"/>
  <c r="AR298" i="8"/>
  <c r="AQ298" i="8"/>
  <c r="AV297" i="8"/>
  <c r="AU297" i="8"/>
  <c r="AT297" i="8"/>
  <c r="AS297" i="8"/>
  <c r="AR297" i="8"/>
  <c r="AQ297" i="8"/>
  <c r="AV296" i="8"/>
  <c r="AU296" i="8"/>
  <c r="AT296" i="8"/>
  <c r="AS296" i="8"/>
  <c r="AR296" i="8"/>
  <c r="AQ296" i="8"/>
  <c r="AV295" i="8"/>
  <c r="AU295" i="8"/>
  <c r="AT295" i="8"/>
  <c r="AS295" i="8"/>
  <c r="AR295" i="8"/>
  <c r="AQ295" i="8"/>
  <c r="AV294" i="8"/>
  <c r="AU294" i="8"/>
  <c r="AT294" i="8"/>
  <c r="AS294" i="8"/>
  <c r="AR294" i="8"/>
  <c r="AQ294" i="8"/>
  <c r="AV293" i="8"/>
  <c r="AU293" i="8"/>
  <c r="AT293" i="8"/>
  <c r="AS293" i="8"/>
  <c r="AR293" i="8"/>
  <c r="AQ293" i="8"/>
  <c r="AV292" i="8"/>
  <c r="AU292" i="8"/>
  <c r="AT292" i="8"/>
  <c r="AS292" i="8"/>
  <c r="AR292" i="8"/>
  <c r="AQ292" i="8"/>
  <c r="AV291" i="8"/>
  <c r="AU291" i="8"/>
  <c r="AT291" i="8"/>
  <c r="AS291" i="8"/>
  <c r="AR291" i="8"/>
  <c r="AQ291" i="8"/>
  <c r="AV290" i="8"/>
  <c r="AU290" i="8"/>
  <c r="AT290" i="8"/>
  <c r="AS290" i="8"/>
  <c r="AR290" i="8"/>
  <c r="AQ290" i="8"/>
  <c r="AV289" i="8"/>
  <c r="AU289" i="8"/>
  <c r="AT289" i="8"/>
  <c r="AS289" i="8"/>
  <c r="AR289" i="8"/>
  <c r="AQ289" i="8"/>
  <c r="AV288" i="8"/>
  <c r="AU288" i="8"/>
  <c r="AT288" i="8"/>
  <c r="AS288" i="8"/>
  <c r="AR288" i="8"/>
  <c r="AQ288" i="8"/>
  <c r="AV287" i="8"/>
  <c r="AU287" i="8"/>
  <c r="AT287" i="8"/>
  <c r="AS287" i="8"/>
  <c r="AR287" i="8"/>
  <c r="AQ287" i="8"/>
  <c r="AV286" i="8"/>
  <c r="AU286" i="8"/>
  <c r="AT286" i="8"/>
  <c r="AS286" i="8"/>
  <c r="AR286" i="8"/>
  <c r="AQ286" i="8"/>
  <c r="AV285" i="8"/>
  <c r="AU285" i="8"/>
  <c r="AT285" i="8"/>
  <c r="AS285" i="8"/>
  <c r="AR285" i="8"/>
  <c r="AQ285" i="8"/>
  <c r="AV284" i="8"/>
  <c r="AU284" i="8"/>
  <c r="AT284" i="8"/>
  <c r="AS284" i="8"/>
  <c r="AR284" i="8"/>
  <c r="AQ284" i="8"/>
  <c r="AV283" i="8"/>
  <c r="AU283" i="8"/>
  <c r="AT283" i="8"/>
  <c r="AS283" i="8"/>
  <c r="AR283" i="8"/>
  <c r="AQ283" i="8"/>
  <c r="AV282" i="8"/>
  <c r="AU282" i="8"/>
  <c r="AT282" i="8"/>
  <c r="AS282" i="8"/>
  <c r="AR282" i="8"/>
  <c r="AQ282" i="8"/>
  <c r="AV281" i="8"/>
  <c r="AU281" i="8"/>
  <c r="AT281" i="8"/>
  <c r="AS281" i="8"/>
  <c r="AR281" i="8"/>
  <c r="AQ281" i="8"/>
  <c r="AV280" i="8"/>
  <c r="AU280" i="8"/>
  <c r="AT280" i="8"/>
  <c r="AS280" i="8"/>
  <c r="AR280" i="8"/>
  <c r="AQ280" i="8"/>
  <c r="AV279" i="8"/>
  <c r="AU279" i="8"/>
  <c r="AT279" i="8"/>
  <c r="AS279" i="8"/>
  <c r="AR279" i="8"/>
  <c r="AQ279" i="8"/>
  <c r="AV278" i="8"/>
  <c r="AU278" i="8"/>
  <c r="AT278" i="8"/>
  <c r="AS278" i="8"/>
  <c r="AR278" i="8"/>
  <c r="AQ278" i="8"/>
  <c r="AV277" i="8"/>
  <c r="AU277" i="8"/>
  <c r="AT277" i="8"/>
  <c r="AS277" i="8"/>
  <c r="AR277" i="8"/>
  <c r="AQ277" i="8"/>
  <c r="AV276" i="8"/>
  <c r="AU276" i="8"/>
  <c r="AT276" i="8"/>
  <c r="AS276" i="8"/>
  <c r="AR276" i="8"/>
  <c r="AQ276" i="8"/>
  <c r="AV275" i="8"/>
  <c r="AU275" i="8"/>
  <c r="AT275" i="8"/>
  <c r="AS275" i="8"/>
  <c r="AR275" i="8"/>
  <c r="AQ275" i="8"/>
  <c r="AV274" i="8"/>
  <c r="AU274" i="8"/>
  <c r="AT274" i="8"/>
  <c r="AS274" i="8"/>
  <c r="AR274" i="8"/>
  <c r="AQ274" i="8"/>
  <c r="AV273" i="8"/>
  <c r="AU273" i="8"/>
  <c r="AT273" i="8"/>
  <c r="AS273" i="8"/>
  <c r="AR273" i="8"/>
  <c r="AQ273" i="8"/>
  <c r="AV272" i="8"/>
  <c r="AU272" i="8"/>
  <c r="AT272" i="8"/>
  <c r="AS272" i="8"/>
  <c r="AR272" i="8"/>
  <c r="AQ272" i="8"/>
  <c r="AV271" i="8"/>
  <c r="AU271" i="8"/>
  <c r="AT271" i="8"/>
  <c r="AS271" i="8"/>
  <c r="AR271" i="8"/>
  <c r="AQ271" i="8"/>
  <c r="AV270" i="8"/>
  <c r="AU270" i="8"/>
  <c r="AT270" i="8"/>
  <c r="AS270" i="8"/>
  <c r="AR270" i="8"/>
  <c r="AQ270" i="8"/>
  <c r="AV269" i="8"/>
  <c r="AU269" i="8"/>
  <c r="AT269" i="8"/>
  <c r="AS269" i="8"/>
  <c r="AR269" i="8"/>
  <c r="AQ269" i="8"/>
  <c r="AV268" i="8"/>
  <c r="AU268" i="8"/>
  <c r="AT268" i="8"/>
  <c r="AS268" i="8"/>
  <c r="AR268" i="8"/>
  <c r="AQ268" i="8"/>
  <c r="AV267" i="8"/>
  <c r="AU267" i="8"/>
  <c r="AT267" i="8"/>
  <c r="AS267" i="8"/>
  <c r="AR267" i="8"/>
  <c r="AQ267" i="8"/>
  <c r="AV266" i="8"/>
  <c r="AU266" i="8"/>
  <c r="AT266" i="8"/>
  <c r="AS266" i="8"/>
  <c r="AR266" i="8"/>
  <c r="AQ266" i="8"/>
  <c r="AV265" i="8"/>
  <c r="AU265" i="8"/>
  <c r="AT265" i="8"/>
  <c r="AS265" i="8"/>
  <c r="AR265" i="8"/>
  <c r="AQ265" i="8"/>
  <c r="AV264" i="8"/>
  <c r="AU264" i="8"/>
  <c r="AT264" i="8"/>
  <c r="AS264" i="8"/>
  <c r="AR264" i="8"/>
  <c r="AQ264" i="8"/>
  <c r="AV263" i="8"/>
  <c r="AU263" i="8"/>
  <c r="AT263" i="8"/>
  <c r="AS263" i="8"/>
  <c r="AR263" i="8"/>
  <c r="AQ263" i="8"/>
  <c r="AV262" i="8"/>
  <c r="AU262" i="8"/>
  <c r="AT262" i="8"/>
  <c r="AS262" i="8"/>
  <c r="AR262" i="8"/>
  <c r="AQ262" i="8"/>
  <c r="AV261" i="8"/>
  <c r="AU261" i="8"/>
  <c r="AT261" i="8"/>
  <c r="AS261" i="8"/>
  <c r="AR261" i="8"/>
  <c r="AQ261" i="8"/>
  <c r="AV260" i="8"/>
  <c r="AU260" i="8"/>
  <c r="AT260" i="8"/>
  <c r="AS260" i="8"/>
  <c r="AR260" i="8"/>
  <c r="AQ260" i="8"/>
  <c r="AV259" i="8"/>
  <c r="AU259" i="8"/>
  <c r="AT259" i="8"/>
  <c r="AS259" i="8"/>
  <c r="AR259" i="8"/>
  <c r="AQ259" i="8"/>
  <c r="AV258" i="8"/>
  <c r="AU258" i="8"/>
  <c r="AT258" i="8"/>
  <c r="AS258" i="8"/>
  <c r="AR258" i="8"/>
  <c r="AQ258" i="8"/>
  <c r="AV257" i="8"/>
  <c r="AU257" i="8"/>
  <c r="AT257" i="8"/>
  <c r="AS257" i="8"/>
  <c r="AR257" i="8"/>
  <c r="AQ257" i="8"/>
  <c r="AV256" i="8"/>
  <c r="AU256" i="8"/>
  <c r="AT256" i="8"/>
  <c r="AS256" i="8"/>
  <c r="AR256" i="8"/>
  <c r="AQ256" i="8"/>
  <c r="AV255" i="8"/>
  <c r="AU255" i="8"/>
  <c r="AT255" i="8"/>
  <c r="AS255" i="8"/>
  <c r="AR255" i="8"/>
  <c r="AQ255" i="8"/>
  <c r="AV254" i="8"/>
  <c r="AU254" i="8"/>
  <c r="AT254" i="8"/>
  <c r="AS254" i="8"/>
  <c r="AR254" i="8"/>
  <c r="AQ254" i="8"/>
  <c r="AV253" i="8"/>
  <c r="AU253" i="8"/>
  <c r="AT253" i="8"/>
  <c r="AS253" i="8"/>
  <c r="AR253" i="8"/>
  <c r="AQ253" i="8"/>
  <c r="AV252" i="8"/>
  <c r="AU252" i="8"/>
  <c r="AT252" i="8"/>
  <c r="AS252" i="8"/>
  <c r="AR252" i="8"/>
  <c r="AQ252" i="8"/>
  <c r="AV251" i="8"/>
  <c r="AU251" i="8"/>
  <c r="AT251" i="8"/>
  <c r="AS251" i="8"/>
  <c r="AR251" i="8"/>
  <c r="AQ251" i="8"/>
  <c r="AV250" i="8"/>
  <c r="AU250" i="8"/>
  <c r="AT250" i="8"/>
  <c r="AS250" i="8"/>
  <c r="AR250" i="8"/>
  <c r="AQ250" i="8"/>
  <c r="AV249" i="8"/>
  <c r="AU249" i="8"/>
  <c r="AT249" i="8"/>
  <c r="AS249" i="8"/>
  <c r="AR249" i="8"/>
  <c r="AQ249" i="8"/>
  <c r="AV248" i="8"/>
  <c r="AU248" i="8"/>
  <c r="AT248" i="8"/>
  <c r="AS248" i="8"/>
  <c r="AR248" i="8"/>
  <c r="AQ248" i="8"/>
  <c r="AV247" i="8"/>
  <c r="AU247" i="8"/>
  <c r="AT247" i="8"/>
  <c r="AS247" i="8"/>
  <c r="AR247" i="8"/>
  <c r="AQ247" i="8"/>
  <c r="AV246" i="8"/>
  <c r="AU246" i="8"/>
  <c r="AT246" i="8"/>
  <c r="AS246" i="8"/>
  <c r="AR246" i="8"/>
  <c r="AQ246" i="8"/>
  <c r="AV245" i="8"/>
  <c r="AU245" i="8"/>
  <c r="AT245" i="8"/>
  <c r="AS245" i="8"/>
  <c r="AR245" i="8"/>
  <c r="AQ245" i="8"/>
  <c r="AV244" i="8"/>
  <c r="AU244" i="8"/>
  <c r="AT244" i="8"/>
  <c r="AS244" i="8"/>
  <c r="AR244" i="8"/>
  <c r="AQ244" i="8"/>
  <c r="AV243" i="8"/>
  <c r="AU243" i="8"/>
  <c r="AT243" i="8"/>
  <c r="AS243" i="8"/>
  <c r="AR243" i="8"/>
  <c r="AQ243" i="8"/>
  <c r="AV242" i="8"/>
  <c r="AU242" i="8"/>
  <c r="AT242" i="8"/>
  <c r="AS242" i="8"/>
  <c r="AR242" i="8"/>
  <c r="AQ242" i="8"/>
  <c r="AV241" i="8"/>
  <c r="AU241" i="8"/>
  <c r="AT241" i="8"/>
  <c r="AS241" i="8"/>
  <c r="AR241" i="8"/>
  <c r="AQ241" i="8"/>
  <c r="AV240" i="8"/>
  <c r="AU240" i="8"/>
  <c r="AT240" i="8"/>
  <c r="AS240" i="8"/>
  <c r="AR240" i="8"/>
  <c r="AQ240" i="8"/>
  <c r="AV239" i="8"/>
  <c r="AU239" i="8"/>
  <c r="AT239" i="8"/>
  <c r="AS239" i="8"/>
  <c r="AR239" i="8"/>
  <c r="AQ239" i="8"/>
  <c r="AV238" i="8"/>
  <c r="AU238" i="8"/>
  <c r="AT238" i="8"/>
  <c r="AS238" i="8"/>
  <c r="AR238" i="8"/>
  <c r="AQ238" i="8"/>
  <c r="AV237" i="8"/>
  <c r="AU237" i="8"/>
  <c r="AT237" i="8"/>
  <c r="AS237" i="8"/>
  <c r="AR237" i="8"/>
  <c r="AQ237" i="8"/>
  <c r="AV236" i="8"/>
  <c r="AU236" i="8"/>
  <c r="AT236" i="8"/>
  <c r="AS236" i="8"/>
  <c r="AR236" i="8"/>
  <c r="AQ236" i="8"/>
  <c r="AV235" i="8"/>
  <c r="AU235" i="8"/>
  <c r="AT235" i="8"/>
  <c r="AS235" i="8"/>
  <c r="AR235" i="8"/>
  <c r="AQ235" i="8"/>
  <c r="AV234" i="8"/>
  <c r="AU234" i="8"/>
  <c r="AT234" i="8"/>
  <c r="AS234" i="8"/>
  <c r="AR234" i="8"/>
  <c r="AQ234" i="8"/>
  <c r="AV233" i="8"/>
  <c r="AU233" i="8"/>
  <c r="AT233" i="8"/>
  <c r="AS233" i="8"/>
  <c r="AR233" i="8"/>
  <c r="AQ233" i="8"/>
  <c r="AV232" i="8"/>
  <c r="AU232" i="8"/>
  <c r="AT232" i="8"/>
  <c r="AS232" i="8"/>
  <c r="AR232" i="8"/>
  <c r="AQ232" i="8"/>
  <c r="AV231" i="8"/>
  <c r="AU231" i="8"/>
  <c r="AT231" i="8"/>
  <c r="AS231" i="8"/>
  <c r="AR231" i="8"/>
  <c r="AQ231" i="8"/>
  <c r="AV230" i="8"/>
  <c r="AU230" i="8"/>
  <c r="AT230" i="8"/>
  <c r="AS230" i="8"/>
  <c r="AR230" i="8"/>
  <c r="AQ230" i="8"/>
  <c r="AV229" i="8"/>
  <c r="AU229" i="8"/>
  <c r="AT229" i="8"/>
  <c r="AS229" i="8"/>
  <c r="AR229" i="8"/>
  <c r="AQ229" i="8"/>
  <c r="AV228" i="8"/>
  <c r="AU228" i="8"/>
  <c r="AT228" i="8"/>
  <c r="AS228" i="8"/>
  <c r="AR228" i="8"/>
  <c r="AQ228" i="8"/>
  <c r="AV227" i="8"/>
  <c r="AU227" i="8"/>
  <c r="AT227" i="8"/>
  <c r="AS227" i="8"/>
  <c r="AR227" i="8"/>
  <c r="AQ227" i="8"/>
  <c r="AV226" i="8"/>
  <c r="AU226" i="8"/>
  <c r="AT226" i="8"/>
  <c r="AS226" i="8"/>
  <c r="AR226" i="8"/>
  <c r="AQ226" i="8"/>
  <c r="AV225" i="8"/>
  <c r="AU225" i="8"/>
  <c r="AT225" i="8"/>
  <c r="AS225" i="8"/>
  <c r="AR225" i="8"/>
  <c r="AQ225" i="8"/>
  <c r="AV224" i="8"/>
  <c r="AU224" i="8"/>
  <c r="AT224" i="8"/>
  <c r="AS224" i="8"/>
  <c r="AR224" i="8"/>
  <c r="AQ224" i="8"/>
  <c r="AV223" i="8"/>
  <c r="AU223" i="8"/>
  <c r="AT223" i="8"/>
  <c r="AS223" i="8"/>
  <c r="AR223" i="8"/>
  <c r="AQ223" i="8"/>
  <c r="AV222" i="8"/>
  <c r="AU222" i="8"/>
  <c r="AT222" i="8"/>
  <c r="AS222" i="8"/>
  <c r="AR222" i="8"/>
  <c r="AQ222" i="8"/>
  <c r="AV221" i="8"/>
  <c r="AU221" i="8"/>
  <c r="AT221" i="8"/>
  <c r="AS221" i="8"/>
  <c r="AR221" i="8"/>
  <c r="AQ221" i="8"/>
  <c r="AV220" i="8"/>
  <c r="AU220" i="8"/>
  <c r="AT220" i="8"/>
  <c r="AS220" i="8"/>
  <c r="AR220" i="8"/>
  <c r="AQ220" i="8"/>
  <c r="AV219" i="8"/>
  <c r="AU219" i="8"/>
  <c r="AT219" i="8"/>
  <c r="AS219" i="8"/>
  <c r="AR219" i="8"/>
  <c r="AQ219" i="8"/>
  <c r="AV218" i="8"/>
  <c r="AU218" i="8"/>
  <c r="AT218" i="8"/>
  <c r="AS218" i="8"/>
  <c r="AR218" i="8"/>
  <c r="AQ218" i="8"/>
  <c r="AV217" i="8"/>
  <c r="AU217" i="8"/>
  <c r="AT217" i="8"/>
  <c r="AS217" i="8"/>
  <c r="AR217" i="8"/>
  <c r="AQ217" i="8"/>
  <c r="AV216" i="8"/>
  <c r="AU216" i="8"/>
  <c r="AT216" i="8"/>
  <c r="AS216" i="8"/>
  <c r="AR216" i="8"/>
  <c r="AQ216" i="8"/>
  <c r="AV215" i="8"/>
  <c r="AU215" i="8"/>
  <c r="AT215" i="8"/>
  <c r="AS215" i="8"/>
  <c r="AR215" i="8"/>
  <c r="AQ215" i="8"/>
  <c r="AV214" i="8"/>
  <c r="AU214" i="8"/>
  <c r="AT214" i="8"/>
  <c r="AS214" i="8"/>
  <c r="AR214" i="8"/>
  <c r="AQ214" i="8"/>
  <c r="AV213" i="8"/>
  <c r="AU213" i="8"/>
  <c r="AT213" i="8"/>
  <c r="AS213" i="8"/>
  <c r="AR213" i="8"/>
  <c r="AQ213" i="8"/>
  <c r="AV212" i="8"/>
  <c r="AU212" i="8"/>
  <c r="AT212" i="8"/>
  <c r="AS212" i="8"/>
  <c r="AR212" i="8"/>
  <c r="AQ212" i="8"/>
  <c r="AV211" i="8"/>
  <c r="AU211" i="8"/>
  <c r="AT211" i="8"/>
  <c r="AS211" i="8"/>
  <c r="AR211" i="8"/>
  <c r="AQ211" i="8"/>
  <c r="AV210" i="8"/>
  <c r="AU210" i="8"/>
  <c r="AT210" i="8"/>
  <c r="AS210" i="8"/>
  <c r="AR210" i="8"/>
  <c r="AQ210" i="8"/>
  <c r="AV209" i="8"/>
  <c r="AU209" i="8"/>
  <c r="AT209" i="8"/>
  <c r="AS209" i="8"/>
  <c r="AR209" i="8"/>
  <c r="AQ209" i="8"/>
  <c r="AV208" i="8"/>
  <c r="AU208" i="8"/>
  <c r="AT208" i="8"/>
  <c r="AS208" i="8"/>
  <c r="AR208" i="8"/>
  <c r="AQ208" i="8"/>
  <c r="AV207" i="8"/>
  <c r="AU207" i="8"/>
  <c r="AT207" i="8"/>
  <c r="AS207" i="8"/>
  <c r="AR207" i="8"/>
  <c r="AQ207" i="8"/>
  <c r="AV206" i="8"/>
  <c r="AU206" i="8"/>
  <c r="AT206" i="8"/>
  <c r="AS206" i="8"/>
  <c r="AR206" i="8"/>
  <c r="AQ206" i="8"/>
  <c r="AV205" i="8"/>
  <c r="AU205" i="8"/>
  <c r="AT205" i="8"/>
  <c r="AS205" i="8"/>
  <c r="AR205" i="8"/>
  <c r="AQ205" i="8"/>
  <c r="AV204" i="8"/>
  <c r="AU204" i="8"/>
  <c r="AT204" i="8"/>
  <c r="AS204" i="8"/>
  <c r="AR204" i="8"/>
  <c r="AQ204" i="8"/>
  <c r="AV203" i="8"/>
  <c r="AU203" i="8"/>
  <c r="AT203" i="8"/>
  <c r="AS203" i="8"/>
  <c r="AR203" i="8"/>
  <c r="AQ203" i="8"/>
  <c r="AV202" i="8"/>
  <c r="AU202" i="8"/>
  <c r="AT202" i="8"/>
  <c r="AS202" i="8"/>
  <c r="AR202" i="8"/>
  <c r="AQ202" i="8"/>
  <c r="AV201" i="8"/>
  <c r="AU201" i="8"/>
  <c r="AT201" i="8"/>
  <c r="AS201" i="8"/>
  <c r="AR201" i="8"/>
  <c r="AQ201" i="8"/>
  <c r="AV200" i="8"/>
  <c r="AU200" i="8"/>
  <c r="AT200" i="8"/>
  <c r="AS200" i="8"/>
  <c r="AR200" i="8"/>
  <c r="AQ200" i="8"/>
  <c r="AV199" i="8"/>
  <c r="AU199" i="8"/>
  <c r="AT199" i="8"/>
  <c r="AS199" i="8"/>
  <c r="AR199" i="8"/>
  <c r="AQ199" i="8"/>
  <c r="AV198" i="8"/>
  <c r="AU198" i="8"/>
  <c r="AT198" i="8"/>
  <c r="AS198" i="8"/>
  <c r="AR198" i="8"/>
  <c r="AQ198" i="8"/>
  <c r="AV197" i="8"/>
  <c r="AU197" i="8"/>
  <c r="AT197" i="8"/>
  <c r="AS197" i="8"/>
  <c r="AR197" i="8"/>
  <c r="AQ197" i="8"/>
  <c r="AV196" i="8"/>
  <c r="AU196" i="8"/>
  <c r="AT196" i="8"/>
  <c r="AS196" i="8"/>
  <c r="AR196" i="8"/>
  <c r="AQ196" i="8"/>
  <c r="AV195" i="8"/>
  <c r="AU195" i="8"/>
  <c r="AT195" i="8"/>
  <c r="AS195" i="8"/>
  <c r="AR195" i="8"/>
  <c r="AQ195" i="8"/>
  <c r="AV194" i="8"/>
  <c r="AU194" i="8"/>
  <c r="AT194" i="8"/>
  <c r="AS194" i="8"/>
  <c r="AR194" i="8"/>
  <c r="AQ194" i="8"/>
  <c r="AV193" i="8"/>
  <c r="AU193" i="8"/>
  <c r="AT193" i="8"/>
  <c r="AS193" i="8"/>
  <c r="AR193" i="8"/>
  <c r="AQ193" i="8"/>
  <c r="AV192" i="8"/>
  <c r="AU192" i="8"/>
  <c r="AT192" i="8"/>
  <c r="AS192" i="8"/>
  <c r="AR192" i="8"/>
  <c r="AQ192" i="8"/>
  <c r="AV191" i="8"/>
  <c r="AU191" i="8"/>
  <c r="AT191" i="8"/>
  <c r="AS191" i="8"/>
  <c r="AR191" i="8"/>
  <c r="AQ191" i="8"/>
  <c r="AV190" i="8"/>
  <c r="AU190" i="8"/>
  <c r="AT190" i="8"/>
  <c r="AS190" i="8"/>
  <c r="AR190" i="8"/>
  <c r="AQ190" i="8"/>
  <c r="AV189" i="8"/>
  <c r="AU189" i="8"/>
  <c r="AT189" i="8"/>
  <c r="AS189" i="8"/>
  <c r="AR189" i="8"/>
  <c r="AQ189" i="8"/>
  <c r="AV188" i="8"/>
  <c r="AU188" i="8"/>
  <c r="AT188" i="8"/>
  <c r="AS188" i="8"/>
  <c r="AR188" i="8"/>
  <c r="AQ188" i="8"/>
  <c r="AV187" i="8"/>
  <c r="AU187" i="8"/>
  <c r="AT187" i="8"/>
  <c r="AS187" i="8"/>
  <c r="AR187" i="8"/>
  <c r="AQ187" i="8"/>
  <c r="AV186" i="8"/>
  <c r="AU186" i="8"/>
  <c r="AT186" i="8"/>
  <c r="AS186" i="8"/>
  <c r="AR186" i="8"/>
  <c r="AQ186" i="8"/>
  <c r="AV185" i="8"/>
  <c r="AU185" i="8"/>
  <c r="AT185" i="8"/>
  <c r="AS185" i="8"/>
  <c r="AR185" i="8"/>
  <c r="AQ185" i="8"/>
  <c r="AV184" i="8"/>
  <c r="AU184" i="8"/>
  <c r="AT184" i="8"/>
  <c r="AS184" i="8"/>
  <c r="AR184" i="8"/>
  <c r="AQ184" i="8"/>
  <c r="AV183" i="8"/>
  <c r="AU183" i="8"/>
  <c r="AT183" i="8"/>
  <c r="AS183" i="8"/>
  <c r="AR183" i="8"/>
  <c r="AQ183" i="8"/>
  <c r="AV182" i="8"/>
  <c r="AU182" i="8"/>
  <c r="AT182" i="8"/>
  <c r="AS182" i="8"/>
  <c r="AR182" i="8"/>
  <c r="AQ182" i="8"/>
  <c r="AV181" i="8"/>
  <c r="AU181" i="8"/>
  <c r="AT181" i="8"/>
  <c r="AS181" i="8"/>
  <c r="AR181" i="8"/>
  <c r="AQ181" i="8"/>
  <c r="AV180" i="8"/>
  <c r="AU180" i="8"/>
  <c r="AT180" i="8"/>
  <c r="AS180" i="8"/>
  <c r="AR180" i="8"/>
  <c r="AQ180" i="8"/>
  <c r="AV179" i="8"/>
  <c r="AU179" i="8"/>
  <c r="AT179" i="8"/>
  <c r="AS179" i="8"/>
  <c r="AR179" i="8"/>
  <c r="AQ179" i="8"/>
  <c r="AV178" i="8"/>
  <c r="AU178" i="8"/>
  <c r="AT178" i="8"/>
  <c r="AS178" i="8"/>
  <c r="AR178" i="8"/>
  <c r="AQ178" i="8"/>
  <c r="AV177" i="8"/>
  <c r="AU177" i="8"/>
  <c r="AT177" i="8"/>
  <c r="AS177" i="8"/>
  <c r="AR177" i="8"/>
  <c r="AQ177" i="8"/>
  <c r="AV176" i="8"/>
  <c r="AU176" i="8"/>
  <c r="AT176" i="8"/>
  <c r="AS176" i="8"/>
  <c r="AR176" i="8"/>
  <c r="AQ176" i="8"/>
  <c r="AV175" i="8"/>
  <c r="AU175" i="8"/>
  <c r="AT175" i="8"/>
  <c r="AS175" i="8"/>
  <c r="AR175" i="8"/>
  <c r="AQ175" i="8"/>
  <c r="AV174" i="8"/>
  <c r="AU174" i="8"/>
  <c r="AT174" i="8"/>
  <c r="AS174" i="8"/>
  <c r="AR174" i="8"/>
  <c r="AQ174" i="8"/>
  <c r="AV173" i="8"/>
  <c r="AU173" i="8"/>
  <c r="AT173" i="8"/>
  <c r="AS173" i="8"/>
  <c r="AR173" i="8"/>
  <c r="AQ173" i="8"/>
  <c r="AV172" i="8"/>
  <c r="AU172" i="8"/>
  <c r="AT172" i="8"/>
  <c r="AS172" i="8"/>
  <c r="AR172" i="8"/>
  <c r="AQ172" i="8"/>
  <c r="AV171" i="8"/>
  <c r="AU171" i="8"/>
  <c r="AT171" i="8"/>
  <c r="AS171" i="8"/>
  <c r="AR171" i="8"/>
  <c r="AQ171" i="8"/>
  <c r="AV170" i="8"/>
  <c r="AU170" i="8"/>
  <c r="AT170" i="8"/>
  <c r="AS170" i="8"/>
  <c r="AR170" i="8"/>
  <c r="AQ170" i="8"/>
  <c r="AV169" i="8"/>
  <c r="AU169" i="8"/>
  <c r="AT169" i="8"/>
  <c r="AS169" i="8"/>
  <c r="AR169" i="8"/>
  <c r="AQ169" i="8"/>
  <c r="AV168" i="8"/>
  <c r="AU168" i="8"/>
  <c r="AT168" i="8"/>
  <c r="AS168" i="8"/>
  <c r="AR168" i="8"/>
  <c r="AQ168" i="8"/>
  <c r="AV167" i="8"/>
  <c r="AU167" i="8"/>
  <c r="AT167" i="8"/>
  <c r="AS167" i="8"/>
  <c r="AR167" i="8"/>
  <c r="AQ167" i="8"/>
  <c r="AV166" i="8"/>
  <c r="AU166" i="8"/>
  <c r="AT166" i="8"/>
  <c r="AS166" i="8"/>
  <c r="AR166" i="8"/>
  <c r="AQ166" i="8"/>
  <c r="AV165" i="8"/>
  <c r="AU165" i="8"/>
  <c r="AT165" i="8"/>
  <c r="AS165" i="8"/>
  <c r="AR165" i="8"/>
  <c r="AQ165" i="8"/>
  <c r="AV164" i="8"/>
  <c r="AU164" i="8"/>
  <c r="AT164" i="8"/>
  <c r="AS164" i="8"/>
  <c r="AR164" i="8"/>
  <c r="AQ164" i="8"/>
  <c r="AV163" i="8"/>
  <c r="AU163" i="8"/>
  <c r="AT163" i="8"/>
  <c r="AS163" i="8"/>
  <c r="AR163" i="8"/>
  <c r="AQ163" i="8"/>
  <c r="AV162" i="8"/>
  <c r="AU162" i="8"/>
  <c r="AT162" i="8"/>
  <c r="AS162" i="8"/>
  <c r="AR162" i="8"/>
  <c r="AQ162" i="8"/>
  <c r="AV161" i="8"/>
  <c r="AU161" i="8"/>
  <c r="AT161" i="8"/>
  <c r="AS161" i="8"/>
  <c r="AR161" i="8"/>
  <c r="AQ161" i="8"/>
  <c r="AV160" i="8"/>
  <c r="AU160" i="8"/>
  <c r="AT160" i="8"/>
  <c r="AS160" i="8"/>
  <c r="AR160" i="8"/>
  <c r="AQ160" i="8"/>
  <c r="AV159" i="8"/>
  <c r="AU159" i="8"/>
  <c r="AT159" i="8"/>
  <c r="AS159" i="8"/>
  <c r="AR159" i="8"/>
  <c r="AQ159" i="8"/>
  <c r="AV158" i="8"/>
  <c r="AU158" i="8"/>
  <c r="AT158" i="8"/>
  <c r="AS158" i="8"/>
  <c r="AR158" i="8"/>
  <c r="AQ158" i="8"/>
  <c r="AV157" i="8"/>
  <c r="AU157" i="8"/>
  <c r="AT157" i="8"/>
  <c r="AS157" i="8"/>
  <c r="AR157" i="8"/>
  <c r="AQ157" i="8"/>
  <c r="AV156" i="8"/>
  <c r="AU156" i="8"/>
  <c r="AT156" i="8"/>
  <c r="AS156" i="8"/>
  <c r="AR156" i="8"/>
  <c r="AQ156" i="8"/>
  <c r="AV155" i="8"/>
  <c r="AU155" i="8"/>
  <c r="AT155" i="8"/>
  <c r="AS155" i="8"/>
  <c r="AR155" i="8"/>
  <c r="AQ155" i="8"/>
  <c r="AV154" i="8"/>
  <c r="AU154" i="8"/>
  <c r="AT154" i="8"/>
  <c r="AS154" i="8"/>
  <c r="AR154" i="8"/>
  <c r="AQ154" i="8"/>
  <c r="AV153" i="8"/>
  <c r="AU153" i="8"/>
  <c r="AT153" i="8"/>
  <c r="AS153" i="8"/>
  <c r="AR153" i="8"/>
  <c r="AQ153" i="8"/>
  <c r="AV152" i="8"/>
  <c r="AU152" i="8"/>
  <c r="AT152" i="8"/>
  <c r="AS152" i="8"/>
  <c r="AR152" i="8"/>
  <c r="AQ152" i="8"/>
  <c r="AV151" i="8"/>
  <c r="AU151" i="8"/>
  <c r="AT151" i="8"/>
  <c r="AS151" i="8"/>
  <c r="AR151" i="8"/>
  <c r="AQ151" i="8"/>
  <c r="AV150" i="8"/>
  <c r="AU150" i="8"/>
  <c r="AT150" i="8"/>
  <c r="AS150" i="8"/>
  <c r="AR150" i="8"/>
  <c r="AQ150" i="8"/>
  <c r="AV149" i="8"/>
  <c r="AU149" i="8"/>
  <c r="AT149" i="8"/>
  <c r="AS149" i="8"/>
  <c r="AR149" i="8"/>
  <c r="AQ149" i="8"/>
  <c r="AV148" i="8"/>
  <c r="AU148" i="8"/>
  <c r="AT148" i="8"/>
  <c r="AS148" i="8"/>
  <c r="AR148" i="8"/>
  <c r="AQ148" i="8"/>
  <c r="AV147" i="8"/>
  <c r="AU147" i="8"/>
  <c r="AT147" i="8"/>
  <c r="AS147" i="8"/>
  <c r="AR147" i="8"/>
  <c r="AQ147" i="8"/>
  <c r="AV146" i="8"/>
  <c r="AU146" i="8"/>
  <c r="AT146" i="8"/>
  <c r="AS146" i="8"/>
  <c r="AR146" i="8"/>
  <c r="AQ146" i="8"/>
  <c r="AV145" i="8"/>
  <c r="AU145" i="8"/>
  <c r="AT145" i="8"/>
  <c r="AS145" i="8"/>
  <c r="AR145" i="8"/>
  <c r="AQ145" i="8"/>
  <c r="AV144" i="8"/>
  <c r="AU144" i="8"/>
  <c r="AT144" i="8"/>
  <c r="AS144" i="8"/>
  <c r="AR144" i="8"/>
  <c r="AQ144" i="8"/>
  <c r="AV143" i="8"/>
  <c r="AU143" i="8"/>
  <c r="AT143" i="8"/>
  <c r="AS143" i="8"/>
  <c r="AR143" i="8"/>
  <c r="AQ143" i="8"/>
  <c r="AV142" i="8"/>
  <c r="AU142" i="8"/>
  <c r="AT142" i="8"/>
  <c r="AS142" i="8"/>
  <c r="AR142" i="8"/>
  <c r="AQ142" i="8"/>
  <c r="AV141" i="8"/>
  <c r="AU141" i="8"/>
  <c r="AT141" i="8"/>
  <c r="AS141" i="8"/>
  <c r="AR141" i="8"/>
  <c r="AQ141" i="8"/>
  <c r="AV140" i="8"/>
  <c r="AU140" i="8"/>
  <c r="AT140" i="8"/>
  <c r="AS140" i="8"/>
  <c r="AR140" i="8"/>
  <c r="AQ140" i="8"/>
  <c r="AV139" i="8"/>
  <c r="AU139" i="8"/>
  <c r="AT139" i="8"/>
  <c r="AS139" i="8"/>
  <c r="AR139" i="8"/>
  <c r="AQ139" i="8"/>
  <c r="AV138" i="8"/>
  <c r="AU138" i="8"/>
  <c r="AT138" i="8"/>
  <c r="AS138" i="8"/>
  <c r="AR138" i="8"/>
  <c r="AQ138" i="8"/>
  <c r="AV137" i="8"/>
  <c r="AU137" i="8"/>
  <c r="AT137" i="8"/>
  <c r="AS137" i="8"/>
  <c r="AR137" i="8"/>
  <c r="AQ137" i="8"/>
  <c r="AV136" i="8"/>
  <c r="AU136" i="8"/>
  <c r="AT136" i="8"/>
  <c r="AS136" i="8"/>
  <c r="AR136" i="8"/>
  <c r="AQ136" i="8"/>
  <c r="AV135" i="8"/>
  <c r="AU135" i="8"/>
  <c r="AT135" i="8"/>
  <c r="AS135" i="8"/>
  <c r="AR135" i="8"/>
  <c r="AQ135" i="8"/>
  <c r="AV134" i="8"/>
  <c r="AU134" i="8"/>
  <c r="AT134" i="8"/>
  <c r="AS134" i="8"/>
  <c r="AR134" i="8"/>
  <c r="AQ134" i="8"/>
  <c r="AV133" i="8"/>
  <c r="AU133" i="8"/>
  <c r="AT133" i="8"/>
  <c r="AS133" i="8"/>
  <c r="AR133" i="8"/>
  <c r="AQ133" i="8"/>
  <c r="AV132" i="8"/>
  <c r="AU132" i="8"/>
  <c r="AT132" i="8"/>
  <c r="AS132" i="8"/>
  <c r="AR132" i="8"/>
  <c r="AQ132" i="8"/>
  <c r="AV131" i="8"/>
  <c r="AU131" i="8"/>
  <c r="AT131" i="8"/>
  <c r="AS131" i="8"/>
  <c r="AR131" i="8"/>
  <c r="AQ131" i="8"/>
  <c r="AV130" i="8"/>
  <c r="AU130" i="8"/>
  <c r="AT130" i="8"/>
  <c r="AS130" i="8"/>
  <c r="AR130" i="8"/>
  <c r="AQ130" i="8"/>
  <c r="AV129" i="8"/>
  <c r="AU129" i="8"/>
  <c r="AT129" i="8"/>
  <c r="AS129" i="8"/>
  <c r="AR129" i="8"/>
  <c r="AQ129" i="8"/>
  <c r="AV128" i="8"/>
  <c r="AU128" i="8"/>
  <c r="AT128" i="8"/>
  <c r="AS128" i="8"/>
  <c r="AR128" i="8"/>
  <c r="AQ128" i="8"/>
  <c r="AV127" i="8"/>
  <c r="AU127" i="8"/>
  <c r="AT127" i="8"/>
  <c r="AS127" i="8"/>
  <c r="AR127" i="8"/>
  <c r="AQ127" i="8"/>
  <c r="AV126" i="8"/>
  <c r="AU126" i="8"/>
  <c r="AT126" i="8"/>
  <c r="AS126" i="8"/>
  <c r="AR126" i="8"/>
  <c r="AQ126" i="8"/>
  <c r="AV125" i="8"/>
  <c r="AU125" i="8"/>
  <c r="AT125" i="8"/>
  <c r="AS125" i="8"/>
  <c r="AR125" i="8"/>
  <c r="AQ125" i="8"/>
  <c r="AV124" i="8"/>
  <c r="AU124" i="8"/>
  <c r="AT124" i="8"/>
  <c r="AS124" i="8"/>
  <c r="AR124" i="8"/>
  <c r="AQ124" i="8"/>
  <c r="AV123" i="8"/>
  <c r="AU123" i="8"/>
  <c r="AT123" i="8"/>
  <c r="AS123" i="8"/>
  <c r="AR123" i="8"/>
  <c r="AQ123" i="8"/>
  <c r="AV122" i="8"/>
  <c r="AU122" i="8"/>
  <c r="AT122" i="8"/>
  <c r="AS122" i="8"/>
  <c r="AR122" i="8"/>
  <c r="AQ122" i="8"/>
  <c r="AV121" i="8"/>
  <c r="AU121" i="8"/>
  <c r="AT121" i="8"/>
  <c r="AS121" i="8"/>
  <c r="AR121" i="8"/>
  <c r="AQ121" i="8"/>
  <c r="AV120" i="8"/>
  <c r="AU120" i="8"/>
  <c r="AT120" i="8"/>
  <c r="AS120" i="8"/>
  <c r="AR120" i="8"/>
  <c r="AQ120" i="8"/>
  <c r="AV119" i="8"/>
  <c r="AU119" i="8"/>
  <c r="AT119" i="8"/>
  <c r="AS119" i="8"/>
  <c r="AR119" i="8"/>
  <c r="AQ119" i="8"/>
  <c r="AV118" i="8"/>
  <c r="AU118" i="8"/>
  <c r="AT118" i="8"/>
  <c r="AS118" i="8"/>
  <c r="AR118" i="8"/>
  <c r="AQ118" i="8"/>
  <c r="AV117" i="8"/>
  <c r="AU117" i="8"/>
  <c r="AT117" i="8"/>
  <c r="AS117" i="8"/>
  <c r="AR117" i="8"/>
  <c r="AQ117" i="8"/>
  <c r="AV116" i="8"/>
  <c r="AU116" i="8"/>
  <c r="AT116" i="8"/>
  <c r="AS116" i="8"/>
  <c r="AR116" i="8"/>
  <c r="AQ116" i="8"/>
  <c r="AV115" i="8"/>
  <c r="AU115" i="8"/>
  <c r="AT115" i="8"/>
  <c r="AS115" i="8"/>
  <c r="AR115" i="8"/>
  <c r="AQ115" i="8"/>
  <c r="AV114" i="8"/>
  <c r="AU114" i="8"/>
  <c r="AT114" i="8"/>
  <c r="AS114" i="8"/>
  <c r="AR114" i="8"/>
  <c r="AQ114" i="8"/>
  <c r="AV113" i="8"/>
  <c r="AU113" i="8"/>
  <c r="AT113" i="8"/>
  <c r="AS113" i="8"/>
  <c r="AR113" i="8"/>
  <c r="AQ113" i="8"/>
  <c r="AV112" i="8"/>
  <c r="AU112" i="8"/>
  <c r="AT112" i="8"/>
  <c r="AS112" i="8"/>
  <c r="AR112" i="8"/>
  <c r="AQ112" i="8"/>
  <c r="AV111" i="8"/>
  <c r="AU111" i="8"/>
  <c r="AT111" i="8"/>
  <c r="AS111" i="8"/>
  <c r="AR111" i="8"/>
  <c r="AQ111" i="8"/>
  <c r="AV110" i="8"/>
  <c r="AU110" i="8"/>
  <c r="AT110" i="8"/>
  <c r="AS110" i="8"/>
  <c r="AR110" i="8"/>
  <c r="AQ110" i="8"/>
  <c r="AV109" i="8"/>
  <c r="AU109" i="8"/>
  <c r="AT109" i="8"/>
  <c r="AS109" i="8"/>
  <c r="AR109" i="8"/>
  <c r="AQ109" i="8"/>
  <c r="AV108" i="8"/>
  <c r="AU108" i="8"/>
  <c r="AT108" i="8"/>
  <c r="AS108" i="8"/>
  <c r="AR108" i="8"/>
  <c r="AQ108" i="8"/>
  <c r="AV107" i="8"/>
  <c r="AU107" i="8"/>
  <c r="AT107" i="8"/>
  <c r="AS107" i="8"/>
  <c r="AR107" i="8"/>
  <c r="AQ107" i="8"/>
  <c r="AV106" i="8"/>
  <c r="AU106" i="8"/>
  <c r="AT106" i="8"/>
  <c r="AS106" i="8"/>
  <c r="AR106" i="8"/>
  <c r="AQ106" i="8"/>
  <c r="AV105" i="8"/>
  <c r="AU105" i="8"/>
  <c r="AT105" i="8"/>
  <c r="AS105" i="8"/>
  <c r="AR105" i="8"/>
  <c r="AQ105" i="8"/>
  <c r="AV104" i="8"/>
  <c r="AU104" i="8"/>
  <c r="AT104" i="8"/>
  <c r="AS104" i="8"/>
  <c r="AR104" i="8"/>
  <c r="AQ104" i="8"/>
  <c r="AV103" i="8"/>
  <c r="AU103" i="8"/>
  <c r="AT103" i="8"/>
  <c r="AS103" i="8"/>
  <c r="AR103" i="8"/>
  <c r="AQ103" i="8"/>
  <c r="AV102" i="8"/>
  <c r="AU102" i="8"/>
  <c r="AT102" i="8"/>
  <c r="AS102" i="8"/>
  <c r="AR102" i="8"/>
  <c r="AQ102" i="8"/>
  <c r="AV101" i="8"/>
  <c r="AU101" i="8"/>
  <c r="AT101" i="8"/>
  <c r="AS101" i="8"/>
  <c r="AR101" i="8"/>
  <c r="AQ101" i="8"/>
  <c r="AV100" i="8"/>
  <c r="AU100" i="8"/>
  <c r="AT100" i="8"/>
  <c r="AS100" i="8"/>
  <c r="AR100" i="8"/>
  <c r="AQ100" i="8"/>
  <c r="AV99" i="8"/>
  <c r="AU99" i="8"/>
  <c r="AT99" i="8"/>
  <c r="AS99" i="8"/>
  <c r="AR99" i="8"/>
  <c r="AQ99" i="8"/>
  <c r="AV98" i="8"/>
  <c r="AU98" i="8"/>
  <c r="AT98" i="8"/>
  <c r="AS98" i="8"/>
  <c r="AR98" i="8"/>
  <c r="AQ98" i="8"/>
  <c r="AV97" i="8"/>
  <c r="AU97" i="8"/>
  <c r="AT97" i="8"/>
  <c r="AS97" i="8"/>
  <c r="AR97" i="8"/>
  <c r="AQ97" i="8"/>
  <c r="AV96" i="8"/>
  <c r="AU96" i="8"/>
  <c r="AT96" i="8"/>
  <c r="AS96" i="8"/>
  <c r="AR96" i="8"/>
  <c r="AQ96" i="8"/>
  <c r="AV95" i="8"/>
  <c r="AU95" i="8"/>
  <c r="AT95" i="8"/>
  <c r="AS95" i="8"/>
  <c r="AR95" i="8"/>
  <c r="AQ95" i="8"/>
  <c r="AV94" i="8"/>
  <c r="AU94" i="8"/>
  <c r="AT94" i="8"/>
  <c r="AS94" i="8"/>
  <c r="AR94" i="8"/>
  <c r="AQ94" i="8"/>
  <c r="AV93" i="8"/>
  <c r="AU93" i="8"/>
  <c r="AT93" i="8"/>
  <c r="AS93" i="8"/>
  <c r="AR93" i="8"/>
  <c r="AQ93" i="8"/>
  <c r="AV92" i="8"/>
  <c r="AU92" i="8"/>
  <c r="AT92" i="8"/>
  <c r="AS92" i="8"/>
  <c r="AR92" i="8"/>
  <c r="AQ92" i="8"/>
  <c r="AV91" i="8"/>
  <c r="AU91" i="8"/>
  <c r="AT91" i="8"/>
  <c r="AS91" i="8"/>
  <c r="AR91" i="8"/>
  <c r="AQ91" i="8"/>
  <c r="AV90" i="8"/>
  <c r="AU90" i="8"/>
  <c r="AT90" i="8"/>
  <c r="AS90" i="8"/>
  <c r="AR90" i="8"/>
  <c r="AQ90" i="8"/>
  <c r="AV89" i="8"/>
  <c r="AU89" i="8"/>
  <c r="AT89" i="8"/>
  <c r="AS89" i="8"/>
  <c r="AR89" i="8"/>
  <c r="AQ89" i="8"/>
  <c r="AV88" i="8"/>
  <c r="AU88" i="8"/>
  <c r="AT88" i="8"/>
  <c r="AS88" i="8"/>
  <c r="AR88" i="8"/>
  <c r="AQ88" i="8"/>
  <c r="AV87" i="8"/>
  <c r="AU87" i="8"/>
  <c r="AT87" i="8"/>
  <c r="AS87" i="8"/>
  <c r="AR87" i="8"/>
  <c r="AQ87" i="8"/>
  <c r="AV86" i="8"/>
  <c r="AU86" i="8"/>
  <c r="AT86" i="8"/>
  <c r="AS86" i="8"/>
  <c r="AR86" i="8"/>
  <c r="AQ86" i="8"/>
  <c r="AV85" i="8"/>
  <c r="AU85" i="8"/>
  <c r="AT85" i="8"/>
  <c r="AS85" i="8"/>
  <c r="AR85" i="8"/>
  <c r="AQ85" i="8"/>
  <c r="AV84" i="8"/>
  <c r="AU84" i="8"/>
  <c r="AT84" i="8"/>
  <c r="AS84" i="8"/>
  <c r="AR84" i="8"/>
  <c r="AQ84" i="8"/>
  <c r="AV83" i="8"/>
  <c r="AU83" i="8"/>
  <c r="AT83" i="8"/>
  <c r="AS83" i="8"/>
  <c r="AR83" i="8"/>
  <c r="AQ83" i="8"/>
  <c r="AV82" i="8"/>
  <c r="AU82" i="8"/>
  <c r="AT82" i="8"/>
  <c r="AS82" i="8"/>
  <c r="AR82" i="8"/>
  <c r="AQ82" i="8"/>
  <c r="AV81" i="8"/>
  <c r="AU81" i="8"/>
  <c r="AT81" i="8"/>
  <c r="AS81" i="8"/>
  <c r="AR81" i="8"/>
  <c r="AQ81" i="8"/>
  <c r="AV80" i="8"/>
  <c r="AU80" i="8"/>
  <c r="AT80" i="8"/>
  <c r="AS80" i="8"/>
  <c r="AR80" i="8"/>
  <c r="AQ80" i="8"/>
  <c r="AV79" i="8"/>
  <c r="AU79" i="8"/>
  <c r="AT79" i="8"/>
  <c r="AS79" i="8"/>
  <c r="AR79" i="8"/>
  <c r="AQ79" i="8"/>
  <c r="AV78" i="8"/>
  <c r="AU78" i="8"/>
  <c r="AT78" i="8"/>
  <c r="AS78" i="8"/>
  <c r="AR78" i="8"/>
  <c r="AQ78" i="8"/>
  <c r="AV77" i="8"/>
  <c r="AU77" i="8"/>
  <c r="AT77" i="8"/>
  <c r="AS77" i="8"/>
  <c r="AR77" i="8"/>
  <c r="AQ77" i="8"/>
  <c r="AV76" i="8"/>
  <c r="AU76" i="8"/>
  <c r="AT76" i="8"/>
  <c r="AS76" i="8"/>
  <c r="AR76" i="8"/>
  <c r="AQ76" i="8"/>
  <c r="AV75" i="8"/>
  <c r="AU75" i="8"/>
  <c r="AT75" i="8"/>
  <c r="AS75" i="8"/>
  <c r="AR75" i="8"/>
  <c r="AQ75" i="8"/>
  <c r="AV74" i="8"/>
  <c r="AU74" i="8"/>
  <c r="AT74" i="8"/>
  <c r="AS74" i="8"/>
  <c r="AR74" i="8"/>
  <c r="AQ74" i="8"/>
  <c r="AV73" i="8"/>
  <c r="AU73" i="8"/>
  <c r="AT73" i="8"/>
  <c r="AS73" i="8"/>
  <c r="AR73" i="8"/>
  <c r="AQ73" i="8"/>
  <c r="AV72" i="8"/>
  <c r="AU72" i="8"/>
  <c r="AT72" i="8"/>
  <c r="AS72" i="8"/>
  <c r="AR72" i="8"/>
  <c r="AQ72" i="8"/>
  <c r="AV71" i="8"/>
  <c r="AU71" i="8"/>
  <c r="AT71" i="8"/>
  <c r="AS71" i="8"/>
  <c r="AR71" i="8"/>
  <c r="AQ71" i="8"/>
  <c r="AV70" i="8"/>
  <c r="AU70" i="8"/>
  <c r="AT70" i="8"/>
  <c r="AS70" i="8"/>
  <c r="AR70" i="8"/>
  <c r="AQ70" i="8"/>
  <c r="AV69" i="8"/>
  <c r="AU69" i="8"/>
  <c r="AT69" i="8"/>
  <c r="AS69" i="8"/>
  <c r="AR69" i="8"/>
  <c r="AQ69" i="8"/>
  <c r="AV68" i="8"/>
  <c r="AU68" i="8"/>
  <c r="AT68" i="8"/>
  <c r="AS68" i="8"/>
  <c r="AR68" i="8"/>
  <c r="AQ68" i="8"/>
  <c r="AV67" i="8"/>
  <c r="AU67" i="8"/>
  <c r="AT67" i="8"/>
  <c r="AS67" i="8"/>
  <c r="AR67" i="8"/>
  <c r="AQ67" i="8"/>
  <c r="AV66" i="8"/>
  <c r="AU66" i="8"/>
  <c r="AT66" i="8"/>
  <c r="AS66" i="8"/>
  <c r="AR66" i="8"/>
  <c r="AQ66" i="8"/>
  <c r="AV65" i="8"/>
  <c r="AU65" i="8"/>
  <c r="AT65" i="8"/>
  <c r="AS65" i="8"/>
  <c r="AR65" i="8"/>
  <c r="AQ65" i="8"/>
  <c r="AV64" i="8"/>
  <c r="AU64" i="8"/>
  <c r="AT64" i="8"/>
  <c r="AS64" i="8"/>
  <c r="AR64" i="8"/>
  <c r="AQ64" i="8"/>
  <c r="AV63" i="8"/>
  <c r="AU63" i="8"/>
  <c r="AT63" i="8"/>
  <c r="AS63" i="8"/>
  <c r="AR63" i="8"/>
  <c r="AQ63" i="8"/>
  <c r="AV62" i="8"/>
  <c r="AU62" i="8"/>
  <c r="AT62" i="8"/>
  <c r="AS62" i="8"/>
  <c r="AR62" i="8"/>
  <c r="AQ62" i="8"/>
  <c r="AV61" i="8"/>
  <c r="AU61" i="8"/>
  <c r="AT61" i="8"/>
  <c r="AS61" i="8"/>
  <c r="AR61" i="8"/>
  <c r="AQ61" i="8"/>
  <c r="AV60" i="8"/>
  <c r="AU60" i="8"/>
  <c r="AT60" i="8"/>
  <c r="AS60" i="8"/>
  <c r="AR60" i="8"/>
  <c r="AQ60" i="8"/>
  <c r="AV59" i="8"/>
  <c r="AU59" i="8"/>
  <c r="AT59" i="8"/>
  <c r="AS59" i="8"/>
  <c r="AR59" i="8"/>
  <c r="AQ59" i="8"/>
  <c r="AV58" i="8"/>
  <c r="AU58" i="8"/>
  <c r="AT58" i="8"/>
  <c r="AS58" i="8"/>
  <c r="AR58" i="8"/>
  <c r="AQ58" i="8"/>
  <c r="AV57" i="8"/>
  <c r="AU57" i="8"/>
  <c r="AT57" i="8"/>
  <c r="AS57" i="8"/>
  <c r="AR57" i="8"/>
  <c r="AQ57" i="8"/>
  <c r="AV56" i="8"/>
  <c r="AU56" i="8"/>
  <c r="AT56" i="8"/>
  <c r="AS56" i="8"/>
  <c r="AR56" i="8"/>
  <c r="AQ56" i="8"/>
  <c r="AV55" i="8"/>
  <c r="AU55" i="8"/>
  <c r="AT55" i="8"/>
  <c r="AS55" i="8"/>
  <c r="AR55" i="8"/>
  <c r="AQ55" i="8"/>
  <c r="AV54" i="8"/>
  <c r="AU54" i="8"/>
  <c r="AT54" i="8"/>
  <c r="AS54" i="8"/>
  <c r="AR54" i="8"/>
  <c r="AQ54" i="8"/>
  <c r="AV53" i="8"/>
  <c r="AU53" i="8"/>
  <c r="AT53" i="8"/>
  <c r="AS53" i="8"/>
  <c r="AR53" i="8"/>
  <c r="AQ53" i="8"/>
  <c r="AV52" i="8"/>
  <c r="AU52" i="8"/>
  <c r="AT52" i="8"/>
  <c r="AS52" i="8"/>
  <c r="AR52" i="8"/>
  <c r="AQ52" i="8"/>
  <c r="AV51" i="8"/>
  <c r="AU51" i="8"/>
  <c r="AT51" i="8"/>
  <c r="AS51" i="8"/>
  <c r="AR51" i="8"/>
  <c r="AQ51" i="8"/>
  <c r="AV50" i="8"/>
  <c r="AU50" i="8"/>
  <c r="AT50" i="8"/>
  <c r="AS50" i="8"/>
  <c r="AR50" i="8"/>
  <c r="AQ50" i="8"/>
  <c r="AV49" i="8"/>
  <c r="AU49" i="8"/>
  <c r="AT49" i="8"/>
  <c r="AS49" i="8"/>
  <c r="AR49" i="8"/>
  <c r="AQ49" i="8"/>
  <c r="AV48" i="8"/>
  <c r="AU48" i="8"/>
  <c r="AT48" i="8"/>
  <c r="AS48" i="8"/>
  <c r="AR48" i="8"/>
  <c r="AQ48" i="8"/>
  <c r="AV47" i="8"/>
  <c r="AU47" i="8"/>
  <c r="AT47" i="8"/>
  <c r="AS47" i="8"/>
  <c r="AR47" i="8"/>
  <c r="AQ47" i="8"/>
  <c r="AV46" i="8"/>
  <c r="AU46" i="8"/>
  <c r="AT46" i="8"/>
  <c r="AS46" i="8"/>
  <c r="AR46" i="8"/>
  <c r="AQ46" i="8"/>
  <c r="AV45" i="8"/>
  <c r="AU45" i="8"/>
  <c r="AT45" i="8"/>
  <c r="AS45" i="8"/>
  <c r="AR45" i="8"/>
  <c r="AQ45" i="8"/>
  <c r="AV44" i="8"/>
  <c r="AU44" i="8"/>
  <c r="AT44" i="8"/>
  <c r="AS44" i="8"/>
  <c r="AR44" i="8"/>
  <c r="AQ44" i="8"/>
  <c r="AV43" i="8"/>
  <c r="AU43" i="8"/>
  <c r="AT43" i="8"/>
  <c r="AS43" i="8"/>
  <c r="AR43" i="8"/>
  <c r="AQ43" i="8"/>
  <c r="AV42" i="8"/>
  <c r="AU42" i="8"/>
  <c r="AT42" i="8"/>
  <c r="AS42" i="8"/>
  <c r="AR42" i="8"/>
  <c r="AQ42" i="8"/>
  <c r="AV41" i="8"/>
  <c r="AU41" i="8"/>
  <c r="AT41" i="8"/>
  <c r="AS41" i="8"/>
  <c r="AR41" i="8"/>
  <c r="AQ41" i="8"/>
  <c r="AV40" i="8"/>
  <c r="AU40" i="8"/>
  <c r="AT40" i="8"/>
  <c r="AS40" i="8"/>
  <c r="AR40" i="8"/>
  <c r="AQ40" i="8"/>
  <c r="AV39" i="8"/>
  <c r="AU39" i="8"/>
  <c r="AT39" i="8"/>
  <c r="AS39" i="8"/>
  <c r="AR39" i="8"/>
  <c r="AQ39" i="8"/>
  <c r="AV38" i="8"/>
  <c r="AU38" i="8"/>
  <c r="AT38" i="8"/>
  <c r="AS38" i="8"/>
  <c r="AR38" i="8"/>
  <c r="AQ38" i="8"/>
  <c r="AV37" i="8"/>
  <c r="AU37" i="8"/>
  <c r="AT37" i="8"/>
  <c r="AS37" i="8"/>
  <c r="AR37" i="8"/>
  <c r="AQ37" i="8"/>
  <c r="AV36" i="8"/>
  <c r="AU36" i="8"/>
  <c r="AT36" i="8"/>
  <c r="AS36" i="8"/>
  <c r="AR36" i="8"/>
  <c r="AQ36" i="8"/>
  <c r="AV35" i="8"/>
  <c r="AU35" i="8"/>
  <c r="AT35" i="8"/>
  <c r="AS35" i="8"/>
  <c r="AR35" i="8"/>
  <c r="AQ35" i="8"/>
  <c r="AV34" i="8"/>
  <c r="AU34" i="8"/>
  <c r="AT34" i="8"/>
  <c r="AS34" i="8"/>
  <c r="AR34" i="8"/>
  <c r="AQ34" i="8"/>
  <c r="AV33" i="8"/>
  <c r="AU33" i="8"/>
  <c r="AT33" i="8"/>
  <c r="AS33" i="8"/>
  <c r="AR33" i="8"/>
  <c r="AQ33" i="8"/>
  <c r="AV32" i="8"/>
  <c r="AU32" i="8"/>
  <c r="AT32" i="8"/>
  <c r="AS32" i="8"/>
  <c r="AR32" i="8"/>
  <c r="AQ32" i="8"/>
  <c r="AV31" i="8"/>
  <c r="AU31" i="8"/>
  <c r="AT31" i="8"/>
  <c r="AS31" i="8"/>
  <c r="AR31" i="8"/>
  <c r="AQ31" i="8"/>
  <c r="AV30" i="8"/>
  <c r="AU30" i="8"/>
  <c r="AT30" i="8"/>
  <c r="AS30" i="8"/>
  <c r="AR30" i="8"/>
  <c r="AQ30" i="8"/>
  <c r="AV29" i="8"/>
  <c r="AU29" i="8"/>
  <c r="AT29" i="8"/>
  <c r="AS29" i="8"/>
  <c r="AR29" i="8"/>
  <c r="AQ29" i="8"/>
  <c r="AV28" i="8"/>
  <c r="AU28" i="8"/>
  <c r="AT28" i="8"/>
  <c r="AS28" i="8"/>
  <c r="AR28" i="8"/>
  <c r="AQ28" i="8"/>
  <c r="AV27" i="8"/>
  <c r="AU27" i="8"/>
  <c r="AT27" i="8"/>
  <c r="AS27" i="8"/>
  <c r="AR27" i="8"/>
  <c r="AQ27" i="8"/>
  <c r="AV26" i="8"/>
  <c r="AU26" i="8"/>
  <c r="AT26" i="8"/>
  <c r="AS26" i="8"/>
  <c r="AR26" i="8"/>
  <c r="AQ26" i="8"/>
  <c r="AV25" i="8"/>
  <c r="AU25" i="8"/>
  <c r="AT25" i="8"/>
  <c r="AS25" i="8"/>
  <c r="AR25" i="8"/>
  <c r="AQ25" i="8"/>
  <c r="AV24" i="8"/>
  <c r="AU24" i="8"/>
  <c r="AT24" i="8"/>
  <c r="AS24" i="8"/>
  <c r="AR24" i="8"/>
  <c r="AQ24" i="8"/>
  <c r="AV23" i="8"/>
  <c r="AU23" i="8"/>
  <c r="AT23" i="8"/>
  <c r="AS23" i="8"/>
  <c r="AR23" i="8"/>
  <c r="AQ23" i="8"/>
  <c r="AV22" i="8"/>
  <c r="AU22" i="8"/>
  <c r="AT22" i="8"/>
  <c r="AS22" i="8"/>
  <c r="AR22" i="8"/>
  <c r="AQ22" i="8"/>
  <c r="AV21" i="8"/>
  <c r="AU21" i="8"/>
  <c r="AT21" i="8"/>
  <c r="AS21" i="8"/>
  <c r="AR21" i="8"/>
  <c r="AQ21" i="8"/>
  <c r="AV20" i="8"/>
  <c r="AU20" i="8"/>
  <c r="AT20" i="8"/>
  <c r="AS20" i="8"/>
  <c r="AR20" i="8"/>
  <c r="AQ20" i="8"/>
  <c r="AV19" i="8"/>
  <c r="AU19" i="8"/>
  <c r="AT19" i="8"/>
  <c r="AS19" i="8"/>
  <c r="AR19" i="8"/>
  <c r="AQ19" i="8"/>
  <c r="AV18" i="8"/>
  <c r="AU18" i="8"/>
  <c r="AT18" i="8"/>
  <c r="AS18" i="8"/>
  <c r="AR18" i="8"/>
  <c r="AQ18" i="8"/>
  <c r="AV17" i="8"/>
  <c r="AU17" i="8"/>
  <c r="AT17" i="8"/>
  <c r="AS17" i="8"/>
  <c r="AR17" i="8"/>
  <c r="AQ17" i="8"/>
  <c r="AV16" i="8"/>
  <c r="AU16" i="8"/>
  <c r="AT16" i="8"/>
  <c r="AS16" i="8"/>
  <c r="AR16" i="8"/>
  <c r="AQ16" i="8"/>
  <c r="AV15" i="8"/>
  <c r="AU15" i="8"/>
  <c r="AT15" i="8"/>
  <c r="AS15" i="8"/>
  <c r="AR15" i="8"/>
  <c r="AQ15" i="8"/>
  <c r="AV14" i="8"/>
  <c r="AU14" i="8"/>
  <c r="AT14" i="8"/>
  <c r="AS14" i="8"/>
  <c r="AR14" i="8"/>
  <c r="AQ14" i="8"/>
  <c r="AV13" i="8"/>
  <c r="AU13" i="8"/>
  <c r="AT13" i="8"/>
  <c r="AS13" i="8"/>
  <c r="AR13" i="8"/>
  <c r="AQ13" i="8"/>
  <c r="AV12" i="8"/>
  <c r="AU12" i="8"/>
  <c r="AT12" i="8"/>
  <c r="AS12" i="8"/>
  <c r="AR12" i="8"/>
  <c r="AQ12" i="8"/>
  <c r="AV11" i="8"/>
  <c r="AU11" i="8"/>
  <c r="AT11" i="8"/>
  <c r="AS11" i="8"/>
  <c r="AR11" i="8"/>
  <c r="AQ11" i="8"/>
  <c r="AV10" i="8"/>
  <c r="AU10" i="8"/>
  <c r="AT10" i="8"/>
  <c r="AS10" i="8"/>
  <c r="AR10" i="8"/>
  <c r="AQ10" i="8"/>
  <c r="AV9" i="8"/>
  <c r="AU9" i="8"/>
  <c r="AT9" i="8"/>
  <c r="AS9" i="8"/>
  <c r="AR9" i="8"/>
  <c r="AQ9" i="8"/>
  <c r="AV8" i="8"/>
  <c r="AU8" i="8"/>
  <c r="AT8" i="8"/>
  <c r="AS8" i="8"/>
  <c r="AR8" i="8"/>
  <c r="AQ8" i="8"/>
  <c r="M3439" i="9"/>
  <c r="M3286" i="9"/>
  <c r="M3253" i="9"/>
  <c r="M3249" i="9"/>
  <c r="M3245" i="9"/>
  <c r="M3241" i="9"/>
  <c r="M3018" i="9"/>
  <c r="M3014" i="9"/>
  <c r="M3010" i="9"/>
  <c r="M3006" i="9"/>
  <c r="M3002" i="9"/>
  <c r="M2998" i="9"/>
  <c r="M2961" i="9"/>
  <c r="M2957" i="9"/>
  <c r="M2953" i="9"/>
  <c r="M2949" i="9"/>
  <c r="M2945" i="9"/>
  <c r="M2941" i="9"/>
  <c r="M2937" i="9"/>
  <c r="M2933" i="9"/>
  <c r="M2929" i="9"/>
  <c r="M2925" i="9"/>
  <c r="M2921" i="9"/>
  <c r="M2917" i="9"/>
  <c r="M2913" i="9"/>
  <c r="M2909" i="9"/>
  <c r="M2905" i="9"/>
  <c r="M2901" i="9"/>
  <c r="M2897" i="9"/>
  <c r="M2893" i="9"/>
  <c r="M2889" i="9"/>
  <c r="M2885" i="9"/>
  <c r="M2881" i="9"/>
  <c r="M2877" i="9"/>
  <c r="M2875" i="9"/>
  <c r="AZ402" i="8"/>
  <c r="AZ401" i="8"/>
  <c r="AZ400" i="8"/>
  <c r="AZ399" i="8"/>
  <c r="AZ398" i="8"/>
  <c r="AZ397" i="8"/>
  <c r="AZ396" i="8"/>
  <c r="AZ395" i="8"/>
  <c r="AZ394" i="8"/>
  <c r="AZ393" i="8"/>
  <c r="AZ392" i="8"/>
  <c r="AZ391" i="8"/>
  <c r="AZ390" i="8"/>
  <c r="AZ389" i="8"/>
  <c r="AZ388" i="8"/>
  <c r="AZ387" i="8"/>
  <c r="AZ386" i="8"/>
  <c r="AZ385" i="8"/>
  <c r="AZ384" i="8"/>
  <c r="AZ383" i="8"/>
  <c r="AZ382" i="8"/>
  <c r="AZ381" i="8"/>
  <c r="AZ380" i="8"/>
  <c r="AZ379" i="8"/>
  <c r="AZ378" i="8"/>
  <c r="AZ377" i="8"/>
  <c r="AZ376" i="8"/>
  <c r="AZ375" i="8"/>
  <c r="AZ374" i="8"/>
  <c r="AZ373" i="8"/>
  <c r="AZ372" i="8"/>
  <c r="AZ371" i="8"/>
  <c r="AZ370" i="8"/>
  <c r="AZ369" i="8"/>
  <c r="AZ368" i="8"/>
  <c r="AZ367" i="8"/>
  <c r="AZ366" i="8"/>
  <c r="AZ365" i="8"/>
  <c r="AZ364" i="8"/>
  <c r="AZ363" i="8"/>
  <c r="AZ362" i="8"/>
  <c r="AZ361" i="8"/>
  <c r="AZ360" i="8"/>
  <c r="AZ359" i="8"/>
  <c r="AZ358" i="8"/>
  <c r="AZ357" i="8"/>
  <c r="AZ356" i="8"/>
  <c r="AZ355" i="8"/>
  <c r="AZ354" i="8"/>
  <c r="AZ353" i="8"/>
  <c r="AZ352" i="8"/>
  <c r="AZ351" i="8"/>
  <c r="AZ350" i="8"/>
  <c r="AZ349" i="8"/>
  <c r="AZ348" i="8"/>
  <c r="AZ347" i="8"/>
  <c r="AZ346" i="8"/>
  <c r="AZ345" i="8"/>
  <c r="AZ344" i="8"/>
  <c r="AZ343" i="8"/>
  <c r="AZ342" i="8"/>
  <c r="AZ341" i="8"/>
  <c r="AZ340" i="8"/>
  <c r="AZ339" i="8"/>
  <c r="AZ338" i="8"/>
  <c r="AZ337" i="8"/>
  <c r="AZ336" i="8"/>
  <c r="AZ335" i="8"/>
  <c r="AZ334" i="8"/>
  <c r="AZ333" i="8"/>
  <c r="AZ332" i="8"/>
  <c r="AZ331" i="8"/>
  <c r="AZ330" i="8"/>
  <c r="AZ329" i="8"/>
  <c r="AZ328" i="8"/>
  <c r="AZ327" i="8"/>
  <c r="AZ326" i="8"/>
  <c r="AZ325" i="8"/>
  <c r="AZ324" i="8"/>
  <c r="AZ323" i="8"/>
  <c r="AZ322" i="8"/>
  <c r="AZ321" i="8"/>
  <c r="AZ320" i="8"/>
  <c r="AZ319" i="8"/>
  <c r="AZ318" i="8"/>
  <c r="AZ317" i="8"/>
  <c r="AZ316" i="8"/>
  <c r="AZ315" i="8"/>
  <c r="AZ314" i="8"/>
  <c r="AZ313" i="8"/>
  <c r="AZ312" i="8"/>
  <c r="AZ311" i="8"/>
  <c r="AZ310" i="8"/>
  <c r="AZ309" i="8"/>
  <c r="AZ308" i="8"/>
  <c r="AZ307" i="8"/>
  <c r="AZ306" i="8"/>
  <c r="AZ305" i="8"/>
  <c r="AZ304" i="8"/>
  <c r="AZ303" i="8"/>
  <c r="AZ302" i="8"/>
  <c r="AZ301" i="8"/>
  <c r="AZ300" i="8"/>
  <c r="AZ299" i="8"/>
  <c r="AZ298" i="8"/>
  <c r="AZ297" i="8"/>
  <c r="AZ296" i="8"/>
  <c r="AZ295" i="8"/>
  <c r="AZ294" i="8"/>
  <c r="AZ293" i="8"/>
  <c r="AZ292" i="8"/>
  <c r="AZ291" i="8"/>
  <c r="AZ290" i="8"/>
  <c r="AZ289" i="8"/>
  <c r="AZ288" i="8"/>
  <c r="AZ287" i="8"/>
  <c r="AZ286" i="8"/>
  <c r="AZ285" i="8"/>
  <c r="AZ284" i="8"/>
  <c r="AZ283" i="8"/>
  <c r="AZ282" i="8"/>
  <c r="AZ281" i="8"/>
  <c r="AZ280" i="8"/>
  <c r="AZ279" i="8"/>
  <c r="AZ278" i="8"/>
  <c r="AZ277" i="8"/>
  <c r="AZ276" i="8"/>
  <c r="AZ275" i="8"/>
  <c r="AZ274" i="8"/>
  <c r="AZ273" i="8"/>
  <c r="AZ272" i="8"/>
  <c r="AZ271" i="8"/>
  <c r="AZ270" i="8"/>
  <c r="AZ269" i="8"/>
  <c r="AZ268" i="8"/>
  <c r="AZ267" i="8"/>
  <c r="AZ266" i="8"/>
  <c r="AZ265" i="8"/>
  <c r="AZ264" i="8"/>
  <c r="AZ263" i="8"/>
  <c r="AZ262" i="8"/>
  <c r="AZ261" i="8"/>
  <c r="AZ260" i="8"/>
  <c r="AZ259" i="8"/>
  <c r="AZ258" i="8"/>
  <c r="AZ257" i="8"/>
  <c r="AZ256" i="8"/>
  <c r="AZ255" i="8"/>
  <c r="AZ254" i="8"/>
  <c r="AZ253" i="8"/>
  <c r="AZ252" i="8"/>
  <c r="AZ251" i="8"/>
  <c r="AZ250" i="8"/>
  <c r="AZ249" i="8"/>
  <c r="AZ248" i="8"/>
  <c r="AZ247" i="8"/>
  <c r="AZ246" i="8"/>
  <c r="AZ245" i="8"/>
  <c r="AZ244" i="8"/>
  <c r="AZ243" i="8"/>
  <c r="AZ242" i="8"/>
  <c r="AZ241" i="8"/>
  <c r="AZ240" i="8"/>
  <c r="AZ239" i="8"/>
  <c r="AZ238" i="8"/>
  <c r="AZ237" i="8"/>
  <c r="AZ236" i="8"/>
  <c r="AZ235" i="8"/>
  <c r="AZ234" i="8"/>
  <c r="AZ233" i="8"/>
  <c r="AZ232" i="8"/>
  <c r="AZ231" i="8"/>
  <c r="AZ230" i="8"/>
  <c r="AZ229" i="8"/>
  <c r="AZ228" i="8"/>
  <c r="AZ227" i="8"/>
  <c r="AZ226" i="8"/>
  <c r="AZ225" i="8"/>
  <c r="AZ224" i="8"/>
  <c r="AZ223" i="8"/>
  <c r="AZ222" i="8"/>
  <c r="AZ221" i="8"/>
  <c r="AZ220" i="8"/>
  <c r="AZ219" i="8"/>
  <c r="AZ218" i="8"/>
  <c r="AZ217" i="8"/>
  <c r="AZ216" i="8"/>
  <c r="AZ215" i="8"/>
  <c r="AZ214" i="8"/>
  <c r="AZ213" i="8"/>
  <c r="AZ212" i="8"/>
  <c r="AZ211" i="8"/>
  <c r="AZ210" i="8"/>
  <c r="AZ209" i="8"/>
  <c r="AZ208" i="8"/>
  <c r="AZ207" i="8"/>
  <c r="AZ206" i="8"/>
  <c r="AZ205" i="8"/>
  <c r="AZ204" i="8"/>
  <c r="AZ203" i="8"/>
  <c r="AZ202" i="8"/>
  <c r="AZ201" i="8"/>
  <c r="AZ200" i="8"/>
  <c r="AZ199" i="8"/>
  <c r="AZ198" i="8"/>
  <c r="AZ197" i="8"/>
  <c r="AZ196" i="8"/>
  <c r="AZ195" i="8"/>
  <c r="AZ194" i="8"/>
  <c r="AZ193" i="8"/>
  <c r="AZ192" i="8"/>
  <c r="AZ191" i="8"/>
  <c r="AZ190" i="8"/>
  <c r="AZ189" i="8"/>
  <c r="AZ188" i="8"/>
  <c r="AZ187" i="8"/>
  <c r="AZ186" i="8"/>
  <c r="AZ185" i="8"/>
  <c r="AZ184" i="8"/>
  <c r="AZ183" i="8"/>
  <c r="AZ182" i="8"/>
  <c r="AZ181" i="8"/>
  <c r="AZ180" i="8"/>
  <c r="AZ179" i="8"/>
  <c r="AZ178" i="8"/>
  <c r="AZ177" i="8"/>
  <c r="AZ176" i="8"/>
  <c r="AZ175" i="8"/>
  <c r="AZ174" i="8"/>
  <c r="AZ173" i="8"/>
  <c r="AZ172" i="8"/>
  <c r="AZ171" i="8"/>
  <c r="AZ170" i="8"/>
  <c r="AZ169" i="8"/>
  <c r="AZ168" i="8"/>
  <c r="AZ167" i="8"/>
  <c r="AZ166" i="8"/>
  <c r="AZ165" i="8"/>
  <c r="AZ164" i="8"/>
  <c r="AZ163" i="8"/>
  <c r="AZ162" i="8"/>
  <c r="AZ161" i="8"/>
  <c r="AZ160" i="8"/>
  <c r="AZ159" i="8"/>
  <c r="AZ158" i="8"/>
  <c r="AZ157" i="8"/>
  <c r="AZ156" i="8"/>
  <c r="AZ155" i="8"/>
  <c r="AZ154" i="8"/>
  <c r="AZ153" i="8"/>
  <c r="AZ152" i="8"/>
  <c r="AZ151" i="8"/>
  <c r="AZ150" i="8"/>
  <c r="AZ149" i="8"/>
  <c r="AZ148" i="8"/>
  <c r="AZ147" i="8"/>
  <c r="AZ146" i="8"/>
  <c r="AZ145" i="8"/>
  <c r="AZ144" i="8"/>
  <c r="AZ143" i="8"/>
  <c r="AZ142" i="8"/>
  <c r="AZ141" i="8"/>
  <c r="AZ140" i="8"/>
  <c r="AZ139" i="8"/>
  <c r="AZ138" i="8"/>
  <c r="AZ137" i="8"/>
  <c r="AZ136" i="8"/>
  <c r="AZ135" i="8"/>
  <c r="AZ134" i="8"/>
  <c r="AZ133" i="8"/>
  <c r="AZ132" i="8"/>
  <c r="AZ131" i="8"/>
  <c r="AZ130" i="8"/>
  <c r="AZ129" i="8"/>
  <c r="AZ128" i="8"/>
  <c r="AZ127" i="8"/>
  <c r="AZ126" i="8"/>
  <c r="AZ125" i="8"/>
  <c r="AZ124" i="8"/>
  <c r="AZ123" i="8"/>
  <c r="AZ122" i="8"/>
  <c r="AZ121" i="8"/>
  <c r="AZ120" i="8"/>
  <c r="AZ119" i="8"/>
  <c r="AZ118" i="8"/>
  <c r="AZ117" i="8"/>
  <c r="AZ116" i="8"/>
  <c r="AZ115" i="8"/>
  <c r="AZ114" i="8"/>
  <c r="AZ113" i="8"/>
  <c r="AZ112" i="8"/>
  <c r="AZ111" i="8"/>
  <c r="AZ110" i="8"/>
  <c r="AZ109" i="8"/>
  <c r="AZ108" i="8"/>
  <c r="AZ107" i="8"/>
  <c r="AZ106" i="8"/>
  <c r="AZ105" i="8"/>
  <c r="AZ104" i="8"/>
  <c r="AZ103" i="8"/>
  <c r="AZ102" i="8"/>
  <c r="AZ101" i="8"/>
  <c r="AZ100" i="8"/>
  <c r="AZ99" i="8"/>
  <c r="AZ98" i="8"/>
  <c r="AZ97" i="8"/>
  <c r="AZ96" i="8"/>
  <c r="AZ95" i="8"/>
  <c r="AZ94" i="8"/>
  <c r="AZ93" i="8"/>
  <c r="AZ92" i="8"/>
  <c r="AZ91" i="8"/>
  <c r="AZ90" i="8"/>
  <c r="AZ89" i="8"/>
  <c r="AZ88" i="8"/>
  <c r="AZ87" i="8"/>
  <c r="AZ86" i="8"/>
  <c r="AZ85" i="8"/>
  <c r="AZ84" i="8"/>
  <c r="AZ83" i="8"/>
  <c r="AZ82" i="8"/>
  <c r="AZ81" i="8"/>
  <c r="AZ80" i="8"/>
  <c r="AZ79" i="8"/>
  <c r="AZ78" i="8"/>
  <c r="AZ77" i="8"/>
  <c r="AZ76" i="8"/>
  <c r="AZ75" i="8"/>
  <c r="AZ74" i="8"/>
  <c r="AZ73" i="8"/>
  <c r="AZ72" i="8"/>
  <c r="AZ71" i="8"/>
  <c r="AZ70" i="8"/>
  <c r="AZ69" i="8"/>
  <c r="AZ68" i="8"/>
  <c r="AZ67" i="8"/>
  <c r="AZ66" i="8"/>
  <c r="AZ65" i="8"/>
  <c r="AZ64" i="8"/>
  <c r="AZ63" i="8"/>
  <c r="AZ62" i="8"/>
  <c r="AZ61" i="8"/>
  <c r="AZ60" i="8"/>
  <c r="AZ59" i="8"/>
  <c r="AZ58" i="8"/>
  <c r="AZ57" i="8"/>
  <c r="AZ56" i="8"/>
  <c r="AZ55" i="8"/>
  <c r="AZ54" i="8"/>
  <c r="AZ53" i="8"/>
  <c r="AZ52" i="8"/>
  <c r="AZ51" i="8"/>
  <c r="AZ50" i="8"/>
  <c r="AZ49" i="8"/>
  <c r="AZ48" i="8"/>
  <c r="AZ47" i="8"/>
  <c r="AZ46" i="8"/>
  <c r="AZ45" i="8"/>
  <c r="AZ44" i="8"/>
  <c r="AZ43" i="8"/>
  <c r="AZ42" i="8"/>
  <c r="AZ41" i="8"/>
  <c r="AZ40" i="8"/>
  <c r="AZ39" i="8"/>
  <c r="AZ38" i="8"/>
  <c r="AZ37" i="8"/>
  <c r="AZ36" i="8"/>
  <c r="AZ35" i="8"/>
  <c r="AZ34" i="8"/>
  <c r="AZ33" i="8"/>
  <c r="AZ32" i="8"/>
  <c r="AZ31" i="8"/>
  <c r="AZ30" i="8"/>
  <c r="AZ29" i="8"/>
  <c r="AZ28" i="8"/>
  <c r="AZ27" i="8"/>
  <c r="AZ26" i="8"/>
  <c r="AZ25" i="8"/>
  <c r="AZ24" i="8"/>
  <c r="AZ23" i="8"/>
  <c r="AZ22" i="8"/>
  <c r="AZ21" i="8"/>
  <c r="AZ20" i="8"/>
  <c r="AZ19" i="8"/>
  <c r="AZ18" i="8"/>
  <c r="AZ17" i="8"/>
  <c r="AZ16" i="8"/>
  <c r="AZ15" i="8"/>
  <c r="AZ14" i="8"/>
  <c r="AZ13" i="8"/>
  <c r="AZ12" i="8"/>
  <c r="AZ11" i="8"/>
  <c r="AZ10" i="8"/>
  <c r="AZ9" i="8"/>
  <c r="AZ8" i="8"/>
  <c r="AY8" i="8"/>
  <c r="AY9" i="8"/>
  <c r="AY10" i="8"/>
  <c r="AY11" i="8"/>
  <c r="AY12" i="8"/>
  <c r="AY13" i="8"/>
  <c r="AY14" i="8"/>
  <c r="AY15" i="8"/>
  <c r="AY16" i="8"/>
  <c r="AY17" i="8"/>
  <c r="AY18" i="8"/>
  <c r="AY19" i="8"/>
  <c r="AY20" i="8"/>
  <c r="AY21" i="8"/>
  <c r="AY22" i="8"/>
  <c r="AY23" i="8"/>
  <c r="AY24" i="8"/>
  <c r="AY25" i="8"/>
  <c r="AY26" i="8"/>
  <c r="AY27" i="8"/>
  <c r="AY28" i="8"/>
  <c r="AY29" i="8"/>
  <c r="AY30" i="8"/>
  <c r="AY31" i="8"/>
  <c r="AY32" i="8"/>
  <c r="AY33" i="8"/>
  <c r="AY34" i="8"/>
  <c r="AY35" i="8"/>
  <c r="AY36" i="8"/>
  <c r="AY37" i="8"/>
  <c r="AY38" i="8"/>
  <c r="AY39" i="8"/>
  <c r="AY40" i="8"/>
  <c r="AY41" i="8"/>
  <c r="AY42" i="8"/>
  <c r="AY43" i="8"/>
  <c r="AY44" i="8"/>
  <c r="AY45" i="8"/>
  <c r="AY46" i="8"/>
  <c r="AY47" i="8"/>
  <c r="AY48" i="8"/>
  <c r="AY49" i="8"/>
  <c r="AY50" i="8"/>
  <c r="AY51" i="8"/>
  <c r="AY52" i="8"/>
  <c r="AY53" i="8"/>
  <c r="AY54" i="8"/>
  <c r="AY55" i="8"/>
  <c r="AY56" i="8"/>
  <c r="AY57" i="8"/>
  <c r="AY58" i="8"/>
  <c r="AY59" i="8"/>
  <c r="AY60" i="8"/>
  <c r="AY61" i="8"/>
  <c r="AY62" i="8"/>
  <c r="AY63" i="8"/>
  <c r="AY64" i="8"/>
  <c r="AY65" i="8"/>
  <c r="AY66" i="8"/>
  <c r="AY67" i="8"/>
  <c r="AY68" i="8"/>
  <c r="AY69" i="8"/>
  <c r="AY70" i="8"/>
  <c r="AY71" i="8"/>
  <c r="AY72" i="8"/>
  <c r="AY73" i="8"/>
  <c r="AY74" i="8"/>
  <c r="AY75" i="8"/>
  <c r="AY76" i="8"/>
  <c r="AY77" i="8"/>
  <c r="AY78" i="8"/>
  <c r="AY79" i="8"/>
  <c r="AY80" i="8"/>
  <c r="AY81" i="8"/>
  <c r="AY82" i="8"/>
  <c r="AY83" i="8"/>
  <c r="AY84" i="8"/>
  <c r="AY85" i="8"/>
  <c r="AY86" i="8"/>
  <c r="AY87" i="8"/>
  <c r="AY88" i="8"/>
  <c r="AY89" i="8"/>
  <c r="AY90" i="8"/>
  <c r="AY91" i="8"/>
  <c r="AY92" i="8"/>
  <c r="AY93" i="8"/>
  <c r="AY94" i="8"/>
  <c r="AY95" i="8"/>
  <c r="AY96" i="8"/>
  <c r="AY97" i="8"/>
  <c r="AY98" i="8"/>
  <c r="AY99" i="8"/>
  <c r="AY100" i="8"/>
  <c r="AY101" i="8"/>
  <c r="AY102" i="8"/>
  <c r="AY103" i="8"/>
  <c r="AY104" i="8"/>
  <c r="AY105" i="8"/>
  <c r="AY106" i="8"/>
  <c r="AY107" i="8"/>
  <c r="AY108" i="8"/>
  <c r="AY109" i="8"/>
  <c r="AY110" i="8"/>
  <c r="AY111" i="8"/>
  <c r="AY112" i="8"/>
  <c r="AY113" i="8"/>
  <c r="AY114" i="8"/>
  <c r="AY115" i="8"/>
  <c r="AY116" i="8"/>
  <c r="AY117" i="8"/>
  <c r="AY118" i="8"/>
  <c r="AY119" i="8"/>
  <c r="AY120" i="8"/>
  <c r="AY121" i="8"/>
  <c r="AY122" i="8"/>
  <c r="AY123" i="8"/>
  <c r="AY124" i="8"/>
  <c r="AY125" i="8"/>
  <c r="AY126" i="8"/>
  <c r="AY127" i="8"/>
  <c r="AY128" i="8"/>
  <c r="AY129" i="8"/>
  <c r="AY130" i="8"/>
  <c r="AY131" i="8"/>
  <c r="AY132" i="8"/>
  <c r="AY133" i="8"/>
  <c r="AY134" i="8"/>
  <c r="AY135" i="8"/>
  <c r="AY136" i="8"/>
  <c r="AY137" i="8"/>
  <c r="AY138" i="8"/>
  <c r="AY139" i="8"/>
  <c r="AY140" i="8"/>
  <c r="AY141" i="8"/>
  <c r="AY142" i="8"/>
  <c r="AY143" i="8"/>
  <c r="AY144" i="8"/>
  <c r="AY145" i="8"/>
  <c r="AY146" i="8"/>
  <c r="AY147" i="8"/>
  <c r="AY148" i="8"/>
  <c r="AY149" i="8"/>
  <c r="AY150" i="8"/>
  <c r="AY151" i="8"/>
  <c r="AY152" i="8"/>
  <c r="AY153" i="8"/>
  <c r="AY154" i="8"/>
  <c r="AY155" i="8"/>
  <c r="AY156" i="8"/>
  <c r="AY157" i="8"/>
  <c r="AY158" i="8"/>
  <c r="AY159" i="8"/>
  <c r="AY160" i="8"/>
  <c r="AY161" i="8"/>
  <c r="AY162" i="8"/>
  <c r="AY163" i="8"/>
  <c r="AY164" i="8"/>
  <c r="AY165" i="8"/>
  <c r="AY166" i="8"/>
  <c r="AY167" i="8"/>
  <c r="AY168" i="8"/>
  <c r="AY169" i="8"/>
  <c r="AY170" i="8"/>
  <c r="AY171" i="8"/>
  <c r="AY172" i="8"/>
  <c r="AY173" i="8"/>
  <c r="AY174" i="8"/>
  <c r="AY175" i="8"/>
  <c r="AY176" i="8"/>
  <c r="AY177" i="8"/>
  <c r="AY178" i="8"/>
  <c r="AY179" i="8"/>
  <c r="AY180" i="8"/>
  <c r="AY181" i="8"/>
  <c r="AY182" i="8"/>
  <c r="AY183" i="8"/>
  <c r="AY184" i="8"/>
  <c r="AY185" i="8"/>
  <c r="AY186" i="8"/>
  <c r="AY187" i="8"/>
  <c r="AY188" i="8"/>
  <c r="AY189" i="8"/>
  <c r="AY190" i="8"/>
  <c r="AY191" i="8"/>
  <c r="AY192" i="8"/>
  <c r="AY193" i="8"/>
  <c r="AY194" i="8"/>
  <c r="AY195" i="8"/>
  <c r="AY196" i="8"/>
  <c r="AY197" i="8"/>
  <c r="AY198" i="8"/>
  <c r="AY199" i="8"/>
  <c r="AY200" i="8"/>
  <c r="AY201" i="8"/>
  <c r="AY202" i="8"/>
  <c r="AY203" i="8"/>
  <c r="AY204" i="8"/>
  <c r="AY205" i="8"/>
  <c r="AY206" i="8"/>
  <c r="AY207" i="8"/>
  <c r="AY208" i="8"/>
  <c r="AY209" i="8"/>
  <c r="AY210" i="8"/>
  <c r="AY211" i="8"/>
  <c r="AY212" i="8"/>
  <c r="AY213" i="8"/>
  <c r="AY214" i="8"/>
  <c r="AY215" i="8"/>
  <c r="AY216" i="8"/>
  <c r="AY217" i="8"/>
  <c r="AY218" i="8"/>
  <c r="AY219" i="8"/>
  <c r="AY220" i="8"/>
  <c r="AY221" i="8"/>
  <c r="AY222" i="8"/>
  <c r="AY223" i="8"/>
  <c r="AY224" i="8"/>
  <c r="AY225" i="8"/>
  <c r="AY226" i="8"/>
  <c r="AY227" i="8"/>
  <c r="AY228" i="8"/>
  <c r="AY229" i="8"/>
  <c r="AY230" i="8"/>
  <c r="AY231" i="8"/>
  <c r="AY232" i="8"/>
  <c r="AY233" i="8"/>
  <c r="AY234" i="8"/>
  <c r="AY235" i="8"/>
  <c r="AY236" i="8"/>
  <c r="AY237" i="8"/>
  <c r="AY238" i="8"/>
  <c r="AY239" i="8"/>
  <c r="AY240" i="8"/>
  <c r="AY241" i="8"/>
  <c r="AY242" i="8"/>
  <c r="AY243" i="8"/>
  <c r="AY244" i="8"/>
  <c r="AY245" i="8"/>
  <c r="AY246" i="8"/>
  <c r="AY247" i="8"/>
  <c r="AY248" i="8"/>
  <c r="AY249" i="8"/>
  <c r="AY250" i="8"/>
  <c r="AY251" i="8"/>
  <c r="AY252" i="8"/>
  <c r="AY253" i="8"/>
  <c r="AY254" i="8"/>
  <c r="AY255" i="8"/>
  <c r="AY256" i="8"/>
  <c r="AY257" i="8"/>
  <c r="AY258" i="8"/>
  <c r="AY259" i="8"/>
  <c r="AY260" i="8"/>
  <c r="AY261" i="8"/>
  <c r="AY262" i="8"/>
  <c r="AY263" i="8"/>
  <c r="AY264" i="8"/>
  <c r="AY265" i="8"/>
  <c r="AY266" i="8"/>
  <c r="AY267" i="8"/>
  <c r="AY268" i="8"/>
  <c r="AY269" i="8"/>
  <c r="AY270" i="8"/>
  <c r="AY271" i="8"/>
  <c r="AY272" i="8"/>
  <c r="AY273" i="8"/>
  <c r="AY274" i="8"/>
  <c r="AY275" i="8"/>
  <c r="AY276" i="8"/>
  <c r="AY277" i="8"/>
  <c r="AY278" i="8"/>
  <c r="AY279" i="8"/>
  <c r="AY280" i="8"/>
  <c r="AY281" i="8"/>
  <c r="AY282" i="8"/>
  <c r="AY283" i="8"/>
  <c r="AY284" i="8"/>
  <c r="AY285" i="8"/>
  <c r="AY286" i="8"/>
  <c r="AY287" i="8"/>
  <c r="AY288" i="8"/>
  <c r="AY289" i="8"/>
  <c r="AY290" i="8"/>
  <c r="AY291" i="8"/>
  <c r="AY292" i="8"/>
  <c r="AY293" i="8"/>
  <c r="AY294" i="8"/>
  <c r="AY295" i="8"/>
  <c r="AY296" i="8"/>
  <c r="AY297" i="8"/>
  <c r="AY298" i="8"/>
  <c r="AY299" i="8"/>
  <c r="AY300" i="8"/>
  <c r="AY301" i="8"/>
  <c r="AY302" i="8"/>
  <c r="AY303" i="8"/>
  <c r="AY304" i="8"/>
  <c r="AY305" i="8"/>
  <c r="AY306" i="8"/>
  <c r="AY307" i="8"/>
  <c r="AY308" i="8"/>
  <c r="AY309" i="8"/>
  <c r="AY310" i="8"/>
  <c r="AY311" i="8"/>
  <c r="AY312" i="8"/>
  <c r="AY313" i="8"/>
  <c r="AY314" i="8"/>
  <c r="AY315" i="8"/>
  <c r="AY316" i="8"/>
  <c r="AY317" i="8"/>
  <c r="AY318" i="8"/>
  <c r="AY319" i="8"/>
  <c r="AY320" i="8"/>
  <c r="AY321" i="8"/>
  <c r="AY322" i="8"/>
  <c r="AY323" i="8"/>
  <c r="AY324" i="8"/>
  <c r="AY325" i="8"/>
  <c r="AY326" i="8"/>
  <c r="AY327" i="8"/>
  <c r="AY328" i="8"/>
  <c r="AY329" i="8"/>
  <c r="AY330" i="8"/>
  <c r="AY331" i="8"/>
  <c r="AY332" i="8"/>
  <c r="AY333" i="8"/>
  <c r="AY334" i="8"/>
  <c r="AY335" i="8"/>
  <c r="AY336" i="8"/>
  <c r="AY337" i="8"/>
  <c r="AY338" i="8"/>
  <c r="AY339" i="8"/>
  <c r="AY340" i="8"/>
  <c r="AY341" i="8"/>
  <c r="AY342" i="8"/>
  <c r="AY343" i="8"/>
  <c r="AY344" i="8"/>
  <c r="AY345" i="8"/>
  <c r="AY346" i="8"/>
  <c r="AY347" i="8"/>
  <c r="AY348" i="8"/>
  <c r="AY349" i="8"/>
  <c r="AY350" i="8"/>
  <c r="AY351" i="8"/>
  <c r="AY352" i="8"/>
  <c r="AY353" i="8"/>
  <c r="AY354" i="8"/>
  <c r="AY355" i="8"/>
  <c r="AY356" i="8"/>
  <c r="AY357" i="8"/>
  <c r="AY358" i="8"/>
  <c r="AY359" i="8"/>
  <c r="AY360" i="8"/>
  <c r="AY361" i="8"/>
  <c r="AY362" i="8"/>
  <c r="AY363" i="8"/>
  <c r="AY364" i="8"/>
  <c r="AY365" i="8"/>
  <c r="AY366" i="8"/>
  <c r="AY367" i="8"/>
  <c r="AY368" i="8"/>
  <c r="AY369" i="8"/>
  <c r="AY370" i="8"/>
  <c r="AY371" i="8"/>
  <c r="AY372" i="8"/>
  <c r="AY373" i="8"/>
  <c r="AY374" i="8"/>
  <c r="AY375" i="8"/>
  <c r="AY376" i="8"/>
  <c r="AY377" i="8"/>
  <c r="AY378" i="8"/>
  <c r="AY379" i="8"/>
  <c r="AY380" i="8"/>
  <c r="AY381" i="8"/>
  <c r="AY382" i="8"/>
  <c r="AY383" i="8"/>
  <c r="AY384" i="8"/>
  <c r="AY385" i="8"/>
  <c r="AY386" i="8"/>
  <c r="AY387" i="8"/>
  <c r="AY388" i="8"/>
  <c r="AY389" i="8"/>
  <c r="AY390" i="8"/>
  <c r="AY391" i="8"/>
  <c r="AY392" i="8"/>
  <c r="AY393" i="8"/>
  <c r="AY394" i="8"/>
  <c r="AY395" i="8"/>
  <c r="AY396" i="8"/>
  <c r="AY397" i="8"/>
  <c r="AY398" i="8"/>
  <c r="AY399" i="8"/>
  <c r="AY400" i="8"/>
  <c r="AY401" i="8"/>
  <c r="AY402" i="8"/>
  <c r="M3452" i="9"/>
  <c r="M3451" i="9"/>
  <c r="M3450" i="9"/>
  <c r="M3449" i="9"/>
  <c r="M3448" i="9"/>
  <c r="M3447" i="9"/>
  <c r="M3446" i="9"/>
  <c r="M3445" i="9"/>
  <c r="M3444" i="9"/>
  <c r="M3443" i="9"/>
  <c r="M3442" i="9"/>
  <c r="M3441" i="9"/>
  <c r="M3440" i="9"/>
  <c r="M3438" i="9"/>
  <c r="M3437" i="9"/>
  <c r="M3436" i="9"/>
  <c r="M3435" i="9"/>
  <c r="M3434" i="9"/>
  <c r="M3433" i="9"/>
  <c r="M3432" i="9"/>
  <c r="M3431" i="9"/>
  <c r="M3430" i="9"/>
  <c r="M3429" i="9"/>
  <c r="M3428" i="9"/>
  <c r="M3427" i="9"/>
  <c r="M3426" i="9"/>
  <c r="M3425" i="9"/>
  <c r="M3424" i="9"/>
  <c r="M3423" i="9"/>
  <c r="M3422" i="9"/>
  <c r="M3421" i="9"/>
  <c r="M3420" i="9"/>
  <c r="M3419" i="9"/>
  <c r="M3418" i="9"/>
  <c r="M3417" i="9"/>
  <c r="M3416" i="9"/>
  <c r="M3415" i="9"/>
  <c r="M3414" i="9"/>
  <c r="M3413" i="9"/>
  <c r="M3412" i="9"/>
  <c r="M3411" i="9"/>
  <c r="M3410" i="9"/>
  <c r="M3409" i="9"/>
  <c r="M3408" i="9"/>
  <c r="M3407" i="9"/>
  <c r="M3406" i="9"/>
  <c r="M3405" i="9"/>
  <c r="M3404" i="9"/>
  <c r="M3403" i="9"/>
  <c r="M3402" i="9"/>
  <c r="M3401" i="9"/>
  <c r="M3400" i="9"/>
  <c r="M3399" i="9"/>
  <c r="M3398" i="9"/>
  <c r="M3397" i="9"/>
  <c r="M3396" i="9"/>
  <c r="M3395" i="9"/>
  <c r="M3394" i="9"/>
  <c r="M3393" i="9"/>
  <c r="M3392" i="9"/>
  <c r="M3391" i="9"/>
  <c r="M3390" i="9"/>
  <c r="M3389" i="9"/>
  <c r="M3388" i="9"/>
  <c r="M3387" i="9"/>
  <c r="M3386" i="9"/>
  <c r="M3385" i="9"/>
  <c r="M3384" i="9"/>
  <c r="M3383" i="9"/>
  <c r="M3382" i="9"/>
  <c r="M3381" i="9"/>
  <c r="M3380" i="9"/>
  <c r="M3379" i="9"/>
  <c r="M3378" i="9"/>
  <c r="M3377" i="9"/>
  <c r="M3376" i="9"/>
  <c r="M3375" i="9"/>
  <c r="M3374" i="9"/>
  <c r="M3373" i="9"/>
  <c r="M3372" i="9"/>
  <c r="M3371" i="9"/>
  <c r="M3370" i="9"/>
  <c r="M3369" i="9"/>
  <c r="M3368" i="9"/>
  <c r="M3367" i="9"/>
  <c r="M3366" i="9"/>
  <c r="M3365" i="9"/>
  <c r="M3364" i="9"/>
  <c r="M3363" i="9"/>
  <c r="M3362" i="9"/>
  <c r="M3361" i="9"/>
  <c r="M3360" i="9"/>
  <c r="M3359" i="9"/>
  <c r="M3358" i="9"/>
  <c r="M3357" i="9"/>
  <c r="M3356" i="9"/>
  <c r="M3355" i="9"/>
  <c r="M3354" i="9"/>
  <c r="M3353" i="9"/>
  <c r="M3352" i="9"/>
  <c r="M3351" i="9"/>
  <c r="M3350" i="9"/>
  <c r="M3349" i="9"/>
  <c r="M3348" i="9"/>
  <c r="M3347" i="9"/>
  <c r="M3346" i="9"/>
  <c r="M3345" i="9"/>
  <c r="M3344" i="9"/>
  <c r="M3343" i="9"/>
  <c r="M3342" i="9"/>
  <c r="M3341" i="9"/>
  <c r="M3340" i="9"/>
  <c r="M3339" i="9"/>
  <c r="M3338" i="9"/>
  <c r="M3337" i="9"/>
  <c r="M3336" i="9"/>
  <c r="M3335" i="9"/>
  <c r="M3334" i="9"/>
  <c r="M3333" i="9"/>
  <c r="M3332" i="9"/>
  <c r="M3331" i="9"/>
  <c r="M3330" i="9"/>
  <c r="M3329" i="9"/>
  <c r="M3328" i="9"/>
  <c r="M3327" i="9"/>
  <c r="M3326" i="9"/>
  <c r="M3325" i="9"/>
  <c r="M3324" i="9"/>
  <c r="M3323" i="9"/>
  <c r="M3322" i="9"/>
  <c r="M3321" i="9"/>
  <c r="M3320" i="9"/>
  <c r="M3319" i="9"/>
  <c r="M3318" i="9"/>
  <c r="M3317" i="9"/>
  <c r="M3316" i="9"/>
  <c r="M3315" i="9"/>
  <c r="M3314" i="9"/>
  <c r="M3313" i="9"/>
  <c r="M3312" i="9"/>
  <c r="M3311" i="9"/>
  <c r="M3310" i="9"/>
  <c r="M3309" i="9"/>
  <c r="M3308" i="9"/>
  <c r="M3307" i="9"/>
  <c r="M3306" i="9"/>
  <c r="M3305" i="9"/>
  <c r="M3304" i="9"/>
  <c r="M3303" i="9"/>
  <c r="M3302" i="9"/>
  <c r="M3301" i="9"/>
  <c r="M3300" i="9"/>
  <c r="M3299" i="9"/>
  <c r="M3298" i="9"/>
  <c r="M3297" i="9"/>
  <c r="M3296" i="9"/>
  <c r="M3295" i="9"/>
  <c r="M3294" i="9"/>
  <c r="M3293" i="9"/>
  <c r="M3292" i="9"/>
  <c r="M3291" i="9"/>
  <c r="M3290" i="9"/>
  <c r="M3289" i="9"/>
  <c r="M3288" i="9"/>
  <c r="M3287" i="9"/>
  <c r="M3285" i="9"/>
  <c r="M3284" i="9"/>
  <c r="M3283" i="9"/>
  <c r="M3282" i="9"/>
  <c r="M3281" i="9"/>
  <c r="M3280" i="9"/>
  <c r="M3279" i="9"/>
  <c r="M3278" i="9"/>
  <c r="M3277" i="9"/>
  <c r="M3276" i="9"/>
  <c r="M3275" i="9"/>
  <c r="M3274" i="9"/>
  <c r="M3273" i="9"/>
  <c r="M3272" i="9"/>
  <c r="M3271" i="9"/>
  <c r="M3270" i="9"/>
  <c r="M3269" i="9"/>
  <c r="M3268" i="9"/>
  <c r="M3267" i="9"/>
  <c r="M3266" i="9"/>
  <c r="M3265" i="9"/>
  <c r="M3264" i="9"/>
  <c r="M3263" i="9"/>
  <c r="M3262" i="9"/>
  <c r="M3261" i="9"/>
  <c r="M3260" i="9"/>
  <c r="M3259" i="9"/>
  <c r="M3258" i="9"/>
  <c r="M3257" i="9"/>
  <c r="M3256" i="9"/>
  <c r="M3255" i="9"/>
  <c r="M3254" i="9"/>
  <c r="M3252" i="9"/>
  <c r="M3251" i="9"/>
  <c r="M3250" i="9"/>
  <c r="M3248" i="9"/>
  <c r="M3247" i="9"/>
  <c r="M3246" i="9"/>
  <c r="M3244" i="9"/>
  <c r="M3243" i="9"/>
  <c r="M3242" i="9"/>
  <c r="M3240" i="9"/>
  <c r="M3239" i="9"/>
  <c r="M3238" i="9"/>
  <c r="M3237" i="9"/>
  <c r="M3236" i="9"/>
  <c r="M3235" i="9"/>
  <c r="M3234" i="9"/>
  <c r="M3233" i="9"/>
  <c r="M3232" i="9"/>
  <c r="M3231" i="9"/>
  <c r="M3230" i="9"/>
  <c r="M3229" i="9"/>
  <c r="M3228" i="9"/>
  <c r="M3227" i="9"/>
  <c r="M3226" i="9"/>
  <c r="M3225" i="9"/>
  <c r="M3224" i="9"/>
  <c r="M3223" i="9"/>
  <c r="M3222" i="9"/>
  <c r="M3221" i="9"/>
  <c r="M3220" i="9"/>
  <c r="M3219" i="9"/>
  <c r="M3218" i="9"/>
  <c r="M3217" i="9"/>
  <c r="M3216" i="9"/>
  <c r="M3215" i="9"/>
  <c r="M3214" i="9"/>
  <c r="M3213" i="9"/>
  <c r="M3212" i="9"/>
  <c r="M3211" i="9"/>
  <c r="M3210" i="9"/>
  <c r="M3209" i="9"/>
  <c r="M3208" i="9"/>
  <c r="M3207" i="9"/>
  <c r="M3206" i="9"/>
  <c r="M3205" i="9"/>
  <c r="M3204" i="9"/>
  <c r="M3203" i="9"/>
  <c r="M3202" i="9"/>
  <c r="M3201" i="9"/>
  <c r="M3200" i="9"/>
  <c r="M3199" i="9"/>
  <c r="M3198" i="9"/>
  <c r="M3197" i="9"/>
  <c r="M3196" i="9"/>
  <c r="M3195" i="9"/>
  <c r="M3194" i="9"/>
  <c r="M3193" i="9"/>
  <c r="M3192" i="9"/>
  <c r="M3191" i="9"/>
  <c r="M3190" i="9"/>
  <c r="M3189" i="9"/>
  <c r="M3188" i="9"/>
  <c r="M3187" i="9"/>
  <c r="M3186" i="9"/>
  <c r="M3185" i="9"/>
  <c r="M3184" i="9"/>
  <c r="M3183" i="9"/>
  <c r="M3182" i="9"/>
  <c r="M3181" i="9"/>
  <c r="M3180" i="9"/>
  <c r="M3179" i="9"/>
  <c r="M3178" i="9"/>
  <c r="M3177" i="9"/>
  <c r="M3176" i="9"/>
  <c r="M3175" i="9"/>
  <c r="M3174" i="9"/>
  <c r="M3173" i="9"/>
  <c r="M3172" i="9"/>
  <c r="M3171" i="9"/>
  <c r="M3170" i="9"/>
  <c r="M3169" i="9"/>
  <c r="M3168" i="9"/>
  <c r="M3167" i="9"/>
  <c r="M3166" i="9"/>
  <c r="M3165" i="9"/>
  <c r="M3164" i="9"/>
  <c r="M3163" i="9"/>
  <c r="M3162" i="9"/>
  <c r="M3161" i="9"/>
  <c r="M3160" i="9"/>
  <c r="M3159" i="9"/>
  <c r="M3158" i="9"/>
  <c r="M3157" i="9"/>
  <c r="M3156" i="9"/>
  <c r="M3155" i="9"/>
  <c r="M3154" i="9"/>
  <c r="M3153" i="9"/>
  <c r="M3152" i="9"/>
  <c r="M3151" i="9"/>
  <c r="M3150" i="9"/>
  <c r="M3149" i="9"/>
  <c r="M3148" i="9"/>
  <c r="M3147" i="9"/>
  <c r="M3146" i="9"/>
  <c r="M3145" i="9"/>
  <c r="M3144" i="9"/>
  <c r="M3143" i="9"/>
  <c r="M3142" i="9"/>
  <c r="M3141" i="9"/>
  <c r="M3140" i="9"/>
  <c r="M3139" i="9"/>
  <c r="M3138" i="9"/>
  <c r="M3137" i="9"/>
  <c r="M3136" i="9"/>
  <c r="M3135" i="9"/>
  <c r="M3134" i="9"/>
  <c r="M3133" i="9"/>
  <c r="M3132" i="9"/>
  <c r="M3131" i="9"/>
  <c r="M3130" i="9"/>
  <c r="M3129" i="9"/>
  <c r="M3128" i="9"/>
  <c r="M3127" i="9"/>
  <c r="M3126" i="9"/>
  <c r="M3125" i="9"/>
  <c r="M3124" i="9"/>
  <c r="M3123" i="9"/>
  <c r="M3122" i="9"/>
  <c r="M3121" i="9"/>
  <c r="M3120" i="9"/>
  <c r="M3119" i="9"/>
  <c r="M3118" i="9"/>
  <c r="M3117" i="9"/>
  <c r="M3116" i="9"/>
  <c r="M3115" i="9"/>
  <c r="M3114" i="9"/>
  <c r="M3113" i="9"/>
  <c r="M3112" i="9"/>
  <c r="M3111" i="9"/>
  <c r="M3110" i="9"/>
  <c r="M3109" i="9"/>
  <c r="M3108" i="9"/>
  <c r="M3107" i="9"/>
  <c r="M3106" i="9"/>
  <c r="M3105" i="9"/>
  <c r="M3104" i="9"/>
  <c r="M3103" i="9"/>
  <c r="M3102" i="9"/>
  <c r="M3101" i="9"/>
  <c r="M3100" i="9"/>
  <c r="M3099" i="9"/>
  <c r="M3098" i="9"/>
  <c r="M3097" i="9"/>
  <c r="M3096" i="9"/>
  <c r="M3095" i="9"/>
  <c r="M3094" i="9"/>
  <c r="M3093" i="9"/>
  <c r="M3092" i="9"/>
  <c r="M3091" i="9"/>
  <c r="M3090" i="9"/>
  <c r="M3089" i="9"/>
  <c r="M3088" i="9"/>
  <c r="M3087" i="9"/>
  <c r="M3086" i="9"/>
  <c r="M3085" i="9"/>
  <c r="M3084" i="9"/>
  <c r="M3083" i="9"/>
  <c r="M3082" i="9"/>
  <c r="M3081" i="9"/>
  <c r="M3080" i="9"/>
  <c r="M3079" i="9"/>
  <c r="M3078" i="9"/>
  <c r="M3077" i="9"/>
  <c r="M3076" i="9"/>
  <c r="M3075" i="9"/>
  <c r="M3074" i="9"/>
  <c r="M3073" i="9"/>
  <c r="M3072" i="9"/>
  <c r="M3071" i="9"/>
  <c r="M3070" i="9"/>
  <c r="M3069" i="9"/>
  <c r="M3068" i="9"/>
  <c r="M3067" i="9"/>
  <c r="M3066" i="9"/>
  <c r="M3065" i="9"/>
  <c r="M3064" i="9"/>
  <c r="M3063" i="9"/>
  <c r="M3062" i="9"/>
  <c r="M3061" i="9"/>
  <c r="M3060" i="9"/>
  <c r="M3059" i="9"/>
  <c r="M3058" i="9"/>
  <c r="M3057" i="9"/>
  <c r="M3056" i="9"/>
  <c r="M3055" i="9"/>
  <c r="M3054" i="9"/>
  <c r="M3053" i="9"/>
  <c r="M3052" i="9"/>
  <c r="M3051" i="9"/>
  <c r="M3050" i="9"/>
  <c r="M3049" i="9"/>
  <c r="M3048" i="9"/>
  <c r="M3047" i="9"/>
  <c r="M3046" i="9"/>
  <c r="M3045" i="9"/>
  <c r="M3044" i="9"/>
  <c r="M3043" i="9"/>
  <c r="M3042" i="9"/>
  <c r="M3041" i="9"/>
  <c r="M3040" i="9"/>
  <c r="M3039" i="9"/>
  <c r="M3038" i="9"/>
  <c r="M3037" i="9"/>
  <c r="M3036" i="9"/>
  <c r="M3035" i="9"/>
  <c r="M3034" i="9"/>
  <c r="M3033" i="9"/>
  <c r="M3032" i="9"/>
  <c r="M3031" i="9"/>
  <c r="M3030" i="9"/>
  <c r="M3029" i="9"/>
  <c r="M3028" i="9"/>
  <c r="M3027" i="9"/>
  <c r="M3026" i="9"/>
  <c r="M3025" i="9"/>
  <c r="M3024" i="9"/>
  <c r="M3023" i="9"/>
  <c r="M3022" i="9"/>
  <c r="M3021" i="9"/>
  <c r="M3020" i="9"/>
  <c r="M3019" i="9"/>
  <c r="M3017" i="9"/>
  <c r="M3016" i="9"/>
  <c r="M3015" i="9"/>
  <c r="M3013" i="9"/>
  <c r="M3012" i="9"/>
  <c r="M3011" i="9"/>
  <c r="M3009" i="9"/>
  <c r="M3008" i="9"/>
  <c r="M3007" i="9"/>
  <c r="M3005" i="9"/>
  <c r="M3004" i="9"/>
  <c r="M3003" i="9"/>
  <c r="M3001" i="9"/>
  <c r="M3000" i="9"/>
  <c r="M2999" i="9"/>
  <c r="M2997" i="9"/>
  <c r="M2996" i="9"/>
  <c r="M2995" i="9"/>
  <c r="M2994" i="9"/>
  <c r="M2993" i="9"/>
  <c r="M2992" i="9"/>
  <c r="M2991" i="9"/>
  <c r="M2990" i="9"/>
  <c r="M2989" i="9"/>
  <c r="M2988" i="9"/>
  <c r="M2987" i="9"/>
  <c r="M2986" i="9"/>
  <c r="M2985" i="9"/>
  <c r="M2984" i="9"/>
  <c r="M2983" i="9"/>
  <c r="M2982" i="9"/>
  <c r="M2981" i="9"/>
  <c r="M2980" i="9"/>
  <c r="M2979" i="9"/>
  <c r="M2978" i="9"/>
  <c r="M2977" i="9"/>
  <c r="M2976" i="9"/>
  <c r="M2975" i="9"/>
  <c r="M2974" i="9"/>
  <c r="M2973" i="9"/>
  <c r="M2972" i="9"/>
  <c r="M2971" i="9"/>
  <c r="M2970" i="9"/>
  <c r="M2969" i="9"/>
  <c r="M2968" i="9"/>
  <c r="M2967" i="9"/>
  <c r="M2966" i="9"/>
  <c r="M2965" i="9"/>
  <c r="M2964" i="9"/>
  <c r="M2963" i="9"/>
  <c r="M2962" i="9"/>
  <c r="M2960" i="9"/>
  <c r="M2959" i="9"/>
  <c r="M2958" i="9"/>
  <c r="M2956" i="9"/>
  <c r="M2955" i="9"/>
  <c r="M2954" i="9"/>
  <c r="M2952" i="9"/>
  <c r="M2951" i="9"/>
  <c r="M2950" i="9"/>
  <c r="M2948" i="9"/>
  <c r="M2947" i="9"/>
  <c r="M2946" i="9"/>
  <c r="M2944" i="9"/>
  <c r="M2943" i="9"/>
  <c r="M2942" i="9"/>
  <c r="M2940" i="9"/>
  <c r="M2939" i="9"/>
  <c r="M2938" i="9"/>
  <c r="M2936" i="9"/>
  <c r="M2935" i="9"/>
  <c r="M2934" i="9"/>
  <c r="M2932" i="9"/>
  <c r="M2931" i="9"/>
  <c r="M2930" i="9"/>
  <c r="M2928" i="9"/>
  <c r="M2927" i="9"/>
  <c r="M2926" i="9"/>
  <c r="M2924" i="9"/>
  <c r="M2923" i="9"/>
  <c r="M2922" i="9"/>
  <c r="M2920" i="9"/>
  <c r="M2919" i="9"/>
  <c r="M2918" i="9"/>
  <c r="M2916" i="9"/>
  <c r="M2915" i="9"/>
  <c r="M2914" i="9"/>
  <c r="M2912" i="9"/>
  <c r="M2911" i="9"/>
  <c r="M2910" i="9"/>
  <c r="M2908" i="9"/>
  <c r="M2907" i="9"/>
  <c r="M2906" i="9"/>
  <c r="M2904" i="9"/>
  <c r="M2903" i="9"/>
  <c r="M2902" i="9"/>
  <c r="M2900" i="9"/>
  <c r="M2899" i="9"/>
  <c r="M2898" i="9"/>
  <c r="M2896" i="9"/>
  <c r="M2895" i="9"/>
  <c r="M2894" i="9"/>
  <c r="M2892" i="9"/>
  <c r="M2891" i="9"/>
  <c r="M2890" i="9"/>
  <c r="M2888" i="9"/>
  <c r="M2887" i="9"/>
  <c r="M2886" i="9"/>
  <c r="M2884" i="9"/>
  <c r="M2883" i="9"/>
  <c r="M2882" i="9"/>
  <c r="M2880" i="9"/>
  <c r="M2879" i="9"/>
  <c r="M2878" i="9"/>
  <c r="M2876" i="9"/>
  <c r="M2874" i="9"/>
  <c r="M2873" i="9"/>
  <c r="M2872" i="9"/>
  <c r="M2871" i="9"/>
  <c r="M2870" i="9"/>
  <c r="M2869" i="9"/>
  <c r="M2868" i="9"/>
  <c r="M2867" i="9"/>
  <c r="M2866" i="9"/>
  <c r="M2865" i="9"/>
  <c r="M2864" i="9"/>
  <c r="M2863" i="9"/>
  <c r="M2862" i="9"/>
  <c r="M2861" i="9"/>
  <c r="M2860" i="9"/>
  <c r="M2859" i="9"/>
  <c r="M2858" i="9"/>
  <c r="M2857" i="9"/>
  <c r="M2856" i="9"/>
  <c r="M2855" i="9"/>
  <c r="M2854" i="9"/>
  <c r="M2853" i="9"/>
  <c r="M2852" i="9"/>
  <c r="M2851" i="9"/>
  <c r="M2850" i="9"/>
  <c r="M2849" i="9"/>
  <c r="M2848" i="9"/>
  <c r="M2847" i="9"/>
  <c r="M2846" i="9"/>
  <c r="M2845" i="9"/>
  <c r="M2844" i="9"/>
  <c r="M2843" i="9"/>
  <c r="M2842" i="9"/>
  <c r="M2841" i="9"/>
  <c r="M2840" i="9"/>
  <c r="M2839" i="9"/>
  <c r="M2838" i="9"/>
  <c r="M2837" i="9"/>
  <c r="M2836" i="9"/>
  <c r="M2835" i="9"/>
  <c r="M2834" i="9"/>
  <c r="M2833" i="9"/>
  <c r="M2832" i="9"/>
  <c r="M2831" i="9"/>
  <c r="M2830" i="9"/>
  <c r="M2829" i="9"/>
  <c r="M2828" i="9"/>
  <c r="M2827" i="9"/>
  <c r="M2826" i="9"/>
  <c r="M2825" i="9"/>
  <c r="M2824" i="9"/>
  <c r="M2823" i="9"/>
  <c r="M2822" i="9"/>
  <c r="M2821" i="9"/>
  <c r="M2820" i="9"/>
  <c r="M2819" i="9"/>
  <c r="M2818" i="9"/>
  <c r="M2817" i="9"/>
  <c r="M2816" i="9"/>
  <c r="M2815" i="9"/>
  <c r="M2814" i="9"/>
  <c r="M2813" i="9"/>
  <c r="M2812" i="9"/>
  <c r="M2811" i="9"/>
  <c r="M2810" i="9"/>
  <c r="M2809" i="9"/>
  <c r="M2808" i="9"/>
  <c r="M2807" i="9"/>
  <c r="M2806" i="9"/>
  <c r="M2805" i="9"/>
  <c r="M2804" i="9"/>
  <c r="M2803" i="9"/>
  <c r="M2802" i="9"/>
  <c r="M2801" i="9"/>
  <c r="M2800" i="9"/>
  <c r="M2799" i="9"/>
  <c r="M2798" i="9"/>
  <c r="M2797" i="9"/>
  <c r="M2796" i="9"/>
  <c r="M2795" i="9"/>
  <c r="M2794" i="9"/>
  <c r="M2793" i="9"/>
  <c r="M2792" i="9"/>
  <c r="M2791" i="9"/>
  <c r="M2790" i="9"/>
  <c r="M2789" i="9"/>
  <c r="M2788" i="9"/>
  <c r="M2787" i="9"/>
  <c r="M2786" i="9"/>
  <c r="M2785" i="9"/>
  <c r="M2784" i="9"/>
  <c r="M2783" i="9"/>
  <c r="M2782" i="9"/>
  <c r="M2781" i="9"/>
  <c r="M2780" i="9"/>
  <c r="M2779" i="9"/>
  <c r="M2778" i="9"/>
  <c r="M2777" i="9"/>
  <c r="M2776" i="9"/>
  <c r="M2775" i="9"/>
  <c r="M2774" i="9"/>
  <c r="M2773" i="9"/>
  <c r="M2772" i="9"/>
  <c r="M2771" i="9"/>
  <c r="M2770" i="9"/>
  <c r="M2769" i="9"/>
  <c r="M2768" i="9"/>
  <c r="M2767" i="9"/>
  <c r="M2766" i="9"/>
  <c r="M2765" i="9"/>
  <c r="M2764" i="9"/>
  <c r="M2763" i="9"/>
  <c r="M2762" i="9"/>
  <c r="M2761" i="9"/>
  <c r="M2760" i="9"/>
  <c r="M2759" i="9"/>
  <c r="M2758" i="9"/>
  <c r="M2757" i="9"/>
  <c r="M2756" i="9"/>
  <c r="M2755" i="9"/>
  <c r="N3452" i="9"/>
  <c r="N3451" i="9"/>
  <c r="N3450" i="9"/>
  <c r="N3449" i="9"/>
  <c r="N3448" i="9"/>
  <c r="N3447" i="9"/>
  <c r="N3446" i="9"/>
  <c r="N3445" i="9"/>
  <c r="N3444" i="9"/>
  <c r="N3443" i="9"/>
  <c r="N3442" i="9"/>
  <c r="N3441" i="9"/>
  <c r="N3440" i="9"/>
  <c r="N3439" i="9"/>
  <c r="N3438" i="9"/>
  <c r="N3437" i="9"/>
  <c r="N3436" i="9"/>
  <c r="N3435" i="9"/>
  <c r="N3434" i="9"/>
  <c r="N3433" i="9"/>
  <c r="N3432" i="9"/>
  <c r="N3431" i="9"/>
  <c r="N3430" i="9"/>
  <c r="N3429" i="9"/>
  <c r="N3428" i="9"/>
  <c r="N3427" i="9"/>
  <c r="N3426" i="9"/>
  <c r="N3425" i="9"/>
  <c r="N3424" i="9"/>
  <c r="N3423" i="9"/>
  <c r="N3422" i="9"/>
  <c r="N3421" i="9"/>
  <c r="N3420" i="9"/>
  <c r="N3419" i="9"/>
  <c r="N3418" i="9"/>
  <c r="N3417" i="9"/>
  <c r="N3416" i="9"/>
  <c r="N3415" i="9"/>
  <c r="N3414" i="9"/>
  <c r="N3413" i="9"/>
  <c r="N3412" i="9"/>
  <c r="N3411" i="9"/>
  <c r="N3410" i="9"/>
  <c r="N3409" i="9"/>
  <c r="N3408" i="9"/>
  <c r="N3407" i="9"/>
  <c r="N3406" i="9"/>
  <c r="N3405" i="9"/>
  <c r="N3404" i="9"/>
  <c r="N3403" i="9"/>
  <c r="N3402" i="9"/>
  <c r="N3401" i="9"/>
  <c r="N3400" i="9"/>
  <c r="N3399" i="9"/>
  <c r="N3398" i="9"/>
  <c r="N3397" i="9"/>
  <c r="N3396" i="9"/>
  <c r="N3395" i="9"/>
  <c r="N3394" i="9"/>
  <c r="N3393" i="9"/>
  <c r="N3392" i="9"/>
  <c r="N3391" i="9"/>
  <c r="N3390" i="9"/>
  <c r="N3389" i="9"/>
  <c r="N3388" i="9"/>
  <c r="N3387" i="9"/>
  <c r="N3386" i="9"/>
  <c r="N3385" i="9"/>
  <c r="N3384" i="9"/>
  <c r="N3383" i="9"/>
  <c r="N3382" i="9"/>
  <c r="N3381" i="9"/>
  <c r="N3380" i="9"/>
  <c r="N3379" i="9"/>
  <c r="N3378" i="9"/>
  <c r="N3377" i="9"/>
  <c r="N3376" i="9"/>
  <c r="N3375" i="9"/>
  <c r="N3374" i="9"/>
  <c r="N3373" i="9"/>
  <c r="N3372" i="9"/>
  <c r="N3371" i="9"/>
  <c r="N3370" i="9"/>
  <c r="N3369" i="9"/>
  <c r="N3368" i="9"/>
  <c r="N3367" i="9"/>
  <c r="N3366" i="9"/>
  <c r="N3365" i="9"/>
  <c r="N3364" i="9"/>
  <c r="N3363" i="9"/>
  <c r="N3362" i="9"/>
  <c r="N3361" i="9"/>
  <c r="N3360" i="9"/>
  <c r="N3359" i="9"/>
  <c r="N3358" i="9"/>
  <c r="N3357" i="9"/>
  <c r="N3356" i="9"/>
  <c r="N3355" i="9"/>
  <c r="N3354" i="9"/>
  <c r="N3353" i="9"/>
  <c r="N3352" i="9"/>
  <c r="N3351" i="9"/>
  <c r="N3350" i="9"/>
  <c r="N3349" i="9"/>
  <c r="N3348" i="9"/>
  <c r="N3347" i="9"/>
  <c r="N3346" i="9"/>
  <c r="N3345" i="9"/>
  <c r="N3344" i="9"/>
  <c r="N3343" i="9"/>
  <c r="N3342" i="9"/>
  <c r="N3341" i="9"/>
  <c r="N3340" i="9"/>
  <c r="N3339" i="9"/>
  <c r="N3338" i="9"/>
  <c r="N3337" i="9"/>
  <c r="N3336" i="9"/>
  <c r="N3335" i="9"/>
  <c r="N3334" i="9"/>
  <c r="N3333" i="9"/>
  <c r="N3332" i="9"/>
  <c r="N3331" i="9"/>
  <c r="N3330" i="9"/>
  <c r="N3329" i="9"/>
  <c r="N3328" i="9"/>
  <c r="N3327" i="9"/>
  <c r="N3326" i="9"/>
  <c r="N3325" i="9"/>
  <c r="N3324" i="9"/>
  <c r="N3323" i="9"/>
  <c r="N3322" i="9"/>
  <c r="N3321" i="9"/>
  <c r="N3320" i="9"/>
  <c r="N3319" i="9"/>
  <c r="N3318" i="9"/>
  <c r="N3317" i="9"/>
  <c r="N3316" i="9"/>
  <c r="N3315" i="9"/>
  <c r="N3314" i="9"/>
  <c r="N3313" i="9"/>
  <c r="N3312" i="9"/>
  <c r="N3311" i="9"/>
  <c r="N3310" i="9"/>
  <c r="N3309" i="9"/>
  <c r="N3308" i="9"/>
  <c r="N3307" i="9"/>
  <c r="N3306" i="9"/>
  <c r="N3305" i="9"/>
  <c r="N3304" i="9"/>
  <c r="N3303" i="9"/>
  <c r="N3302" i="9"/>
  <c r="N3301" i="9"/>
  <c r="N3300" i="9"/>
  <c r="N3299" i="9"/>
  <c r="N3298" i="9"/>
  <c r="N3297" i="9"/>
  <c r="N3296" i="9"/>
  <c r="N3295" i="9"/>
  <c r="N3294" i="9"/>
  <c r="N3293" i="9"/>
  <c r="N3292" i="9"/>
  <c r="N3291" i="9"/>
  <c r="N3290" i="9"/>
  <c r="N3289" i="9"/>
  <c r="N3288" i="9"/>
  <c r="N3287" i="9"/>
  <c r="N3286" i="9"/>
  <c r="N3285" i="9"/>
  <c r="N3284" i="9"/>
  <c r="N3283" i="9"/>
  <c r="N3282" i="9"/>
  <c r="N3281" i="9"/>
  <c r="N3280" i="9"/>
  <c r="N3279" i="9"/>
  <c r="N3278" i="9"/>
  <c r="N3277" i="9"/>
  <c r="N3276" i="9"/>
  <c r="N3275" i="9"/>
  <c r="N3274" i="9"/>
  <c r="N3273" i="9"/>
  <c r="N3272" i="9"/>
  <c r="N3271" i="9"/>
  <c r="N3270" i="9"/>
  <c r="N3269" i="9"/>
  <c r="N3268" i="9"/>
  <c r="N3267" i="9"/>
  <c r="N3266" i="9"/>
  <c r="N3265" i="9"/>
  <c r="N3264" i="9"/>
  <c r="N3263" i="9"/>
  <c r="N3262" i="9"/>
  <c r="N3261" i="9"/>
  <c r="N3260" i="9"/>
  <c r="N3259" i="9"/>
  <c r="N3258" i="9"/>
  <c r="N3257" i="9"/>
  <c r="N3256" i="9"/>
  <c r="N3255" i="9"/>
  <c r="N3254" i="9"/>
  <c r="N3253" i="9"/>
  <c r="N3252" i="9"/>
  <c r="N3251" i="9"/>
  <c r="N3250" i="9"/>
  <c r="N3249" i="9"/>
  <c r="N3248" i="9"/>
  <c r="N3247" i="9"/>
  <c r="N3246" i="9"/>
  <c r="N3245" i="9"/>
  <c r="N3244" i="9"/>
  <c r="N3243" i="9"/>
  <c r="N3242" i="9"/>
  <c r="N3241" i="9"/>
  <c r="N3240" i="9"/>
  <c r="N3239" i="9"/>
  <c r="N3238" i="9"/>
  <c r="N3237" i="9"/>
  <c r="N3236" i="9"/>
  <c r="N3235" i="9"/>
  <c r="N3234" i="9"/>
  <c r="N3233" i="9"/>
  <c r="N3232" i="9"/>
  <c r="N3231" i="9"/>
  <c r="N3230" i="9"/>
  <c r="N3229" i="9"/>
  <c r="N3228" i="9"/>
  <c r="N3227" i="9"/>
  <c r="N3226" i="9"/>
  <c r="N3225" i="9"/>
  <c r="N3224" i="9"/>
  <c r="N3223" i="9"/>
  <c r="N3222" i="9"/>
  <c r="N3221" i="9"/>
  <c r="N3220" i="9"/>
  <c r="N3219" i="9"/>
  <c r="N3218" i="9"/>
  <c r="N3217" i="9"/>
  <c r="N3216" i="9"/>
  <c r="N3215" i="9"/>
  <c r="N3214" i="9"/>
  <c r="N3213" i="9"/>
  <c r="N3212" i="9"/>
  <c r="N3211" i="9"/>
  <c r="N3210" i="9"/>
  <c r="N3209" i="9"/>
  <c r="N3208" i="9"/>
  <c r="N3207" i="9"/>
  <c r="N3206" i="9"/>
  <c r="N3205" i="9"/>
  <c r="N3204" i="9"/>
  <c r="N3203" i="9"/>
  <c r="N3202" i="9"/>
  <c r="N3201" i="9"/>
  <c r="N3200" i="9"/>
  <c r="N3199" i="9"/>
  <c r="N3198" i="9"/>
  <c r="N3197" i="9"/>
  <c r="N3196" i="9"/>
  <c r="N3195" i="9"/>
  <c r="N3194" i="9"/>
  <c r="N3193" i="9"/>
  <c r="N3192" i="9"/>
  <c r="N3191" i="9"/>
  <c r="N3190" i="9"/>
  <c r="N3189" i="9"/>
  <c r="N3188" i="9"/>
  <c r="N3187" i="9"/>
  <c r="N3186" i="9"/>
  <c r="N3185" i="9"/>
  <c r="N3184" i="9"/>
  <c r="N3183" i="9"/>
  <c r="N3182" i="9"/>
  <c r="N3181" i="9"/>
  <c r="N3180" i="9"/>
  <c r="N3179" i="9"/>
  <c r="N3178" i="9"/>
  <c r="N3177" i="9"/>
  <c r="N3176" i="9"/>
  <c r="N3175" i="9"/>
  <c r="N3174" i="9"/>
  <c r="N3173" i="9"/>
  <c r="N3172" i="9"/>
  <c r="N3171" i="9"/>
  <c r="N3170" i="9"/>
  <c r="N3169" i="9"/>
  <c r="N3168" i="9"/>
  <c r="N3167" i="9"/>
  <c r="N3166" i="9"/>
  <c r="N3165" i="9"/>
  <c r="N3164" i="9"/>
  <c r="N3163" i="9"/>
  <c r="N3162" i="9"/>
  <c r="N3161" i="9"/>
  <c r="N3160" i="9"/>
  <c r="N3159" i="9"/>
  <c r="N3158" i="9"/>
  <c r="N3157" i="9"/>
  <c r="N3156" i="9"/>
  <c r="N3155" i="9"/>
  <c r="N3154" i="9"/>
  <c r="N3153" i="9"/>
  <c r="N3152" i="9"/>
  <c r="N3151" i="9"/>
  <c r="N3150" i="9"/>
  <c r="N3149" i="9"/>
  <c r="N3148" i="9"/>
  <c r="N3147" i="9"/>
  <c r="N3146" i="9"/>
  <c r="N3145" i="9"/>
  <c r="N3144" i="9"/>
  <c r="N3143" i="9"/>
  <c r="N3142" i="9"/>
  <c r="N3141" i="9"/>
  <c r="N3140" i="9"/>
  <c r="N3139" i="9"/>
  <c r="N3138" i="9"/>
  <c r="N3137" i="9"/>
  <c r="N3136" i="9"/>
  <c r="N3135" i="9"/>
  <c r="N3134" i="9"/>
  <c r="N3133" i="9"/>
  <c r="N3132" i="9"/>
  <c r="N3131" i="9"/>
  <c r="N3130" i="9"/>
  <c r="N3129" i="9"/>
  <c r="N3128" i="9"/>
  <c r="N3127" i="9"/>
  <c r="N3126" i="9"/>
  <c r="N3125" i="9"/>
  <c r="N3124" i="9"/>
  <c r="N3123" i="9"/>
  <c r="N3122" i="9"/>
  <c r="N3121" i="9"/>
  <c r="N3120" i="9"/>
  <c r="N3119" i="9"/>
  <c r="N3118" i="9"/>
  <c r="N3117" i="9"/>
  <c r="N3116" i="9"/>
  <c r="N3115" i="9"/>
  <c r="N3114" i="9"/>
  <c r="N3113" i="9"/>
  <c r="N3112" i="9"/>
  <c r="N3111" i="9"/>
  <c r="N3110" i="9"/>
  <c r="N3109" i="9"/>
  <c r="N3108" i="9"/>
  <c r="N3107" i="9"/>
  <c r="N3106" i="9"/>
  <c r="N3105" i="9"/>
  <c r="N3104" i="9"/>
  <c r="N3103" i="9"/>
  <c r="N3102" i="9"/>
  <c r="N3101" i="9"/>
  <c r="N3100" i="9"/>
  <c r="N3099" i="9"/>
  <c r="N3098" i="9"/>
  <c r="N3097" i="9"/>
  <c r="N3096" i="9"/>
  <c r="N3095" i="9"/>
  <c r="N3094" i="9"/>
  <c r="N3093" i="9"/>
  <c r="N3092" i="9"/>
  <c r="N3091" i="9"/>
  <c r="N3090" i="9"/>
  <c r="N3089" i="9"/>
  <c r="N3088" i="9"/>
  <c r="N3087" i="9"/>
  <c r="N3086" i="9"/>
  <c r="N3085" i="9"/>
  <c r="N3084" i="9"/>
  <c r="N3083" i="9"/>
  <c r="N3082" i="9"/>
  <c r="N3081" i="9"/>
  <c r="N3080" i="9"/>
  <c r="N3079" i="9"/>
  <c r="N3078" i="9"/>
  <c r="N3077" i="9"/>
  <c r="N3076" i="9"/>
  <c r="N3075" i="9"/>
  <c r="N3074" i="9"/>
  <c r="N3073" i="9"/>
  <c r="N3072" i="9"/>
  <c r="N3071" i="9"/>
  <c r="N3070" i="9"/>
  <c r="N3069" i="9"/>
  <c r="N3068" i="9"/>
  <c r="N3067" i="9"/>
  <c r="N3066" i="9"/>
  <c r="N3065" i="9"/>
  <c r="N3064" i="9"/>
  <c r="N3063" i="9"/>
  <c r="N3062" i="9"/>
  <c r="N3061" i="9"/>
  <c r="N3060" i="9"/>
  <c r="N3059" i="9"/>
  <c r="N3058" i="9"/>
  <c r="N3057" i="9"/>
  <c r="N3056" i="9"/>
  <c r="N3055" i="9"/>
  <c r="N3054" i="9"/>
  <c r="N3053" i="9"/>
  <c r="N3052" i="9"/>
  <c r="N3051" i="9"/>
  <c r="N3050" i="9"/>
  <c r="N3049" i="9"/>
  <c r="N3048" i="9"/>
  <c r="N3047" i="9"/>
  <c r="N3046" i="9"/>
  <c r="N3045" i="9"/>
  <c r="N3044" i="9"/>
  <c r="N3043" i="9"/>
  <c r="N3042" i="9"/>
  <c r="N3041" i="9"/>
  <c r="N3040" i="9"/>
  <c r="N3039" i="9"/>
  <c r="N3038" i="9"/>
  <c r="N3037" i="9"/>
  <c r="N3036" i="9"/>
  <c r="N3035" i="9"/>
  <c r="N3034" i="9"/>
  <c r="N3033" i="9"/>
  <c r="N3032" i="9"/>
  <c r="N3031" i="9"/>
  <c r="N3030" i="9"/>
  <c r="N3029" i="9"/>
  <c r="N3028" i="9"/>
  <c r="N3027" i="9"/>
  <c r="N3026" i="9"/>
  <c r="N3025" i="9"/>
  <c r="N3024" i="9"/>
  <c r="N3023" i="9"/>
  <c r="N3022" i="9"/>
  <c r="N3021" i="9"/>
  <c r="N3020" i="9"/>
  <c r="N3019" i="9"/>
  <c r="N3018" i="9"/>
  <c r="N3017" i="9"/>
  <c r="N3016" i="9"/>
  <c r="N3015" i="9"/>
  <c r="N3014" i="9"/>
  <c r="N3013" i="9"/>
  <c r="N3012" i="9"/>
  <c r="N3011" i="9"/>
  <c r="N3010" i="9"/>
  <c r="N3009" i="9"/>
  <c r="N3008" i="9"/>
  <c r="N3007" i="9"/>
  <c r="N3006" i="9"/>
  <c r="N3005" i="9"/>
  <c r="N3004" i="9"/>
  <c r="N3003" i="9"/>
  <c r="N3002" i="9"/>
  <c r="N3001" i="9"/>
  <c r="N3000" i="9"/>
  <c r="N2999" i="9"/>
  <c r="N2998" i="9"/>
  <c r="N2997" i="9"/>
  <c r="N2996" i="9"/>
  <c r="N2995" i="9"/>
  <c r="N2994" i="9"/>
  <c r="N2993" i="9"/>
  <c r="N2992" i="9"/>
  <c r="N2991" i="9"/>
  <c r="N2990" i="9"/>
  <c r="N2989" i="9"/>
  <c r="N2988" i="9"/>
  <c r="N2987" i="9"/>
  <c r="N2986" i="9"/>
  <c r="N2985" i="9"/>
  <c r="N2984" i="9"/>
  <c r="N2983" i="9"/>
  <c r="N2982" i="9"/>
  <c r="N2981" i="9"/>
  <c r="N2980" i="9"/>
  <c r="N2979" i="9"/>
  <c r="N2978" i="9"/>
  <c r="N2977" i="9"/>
  <c r="N2976" i="9"/>
  <c r="N2975" i="9"/>
  <c r="N2974" i="9"/>
  <c r="N2973" i="9"/>
  <c r="N2972" i="9"/>
  <c r="N2971" i="9"/>
  <c r="N2970" i="9"/>
  <c r="N2969" i="9"/>
  <c r="N2968" i="9"/>
  <c r="N2967" i="9"/>
  <c r="N2966" i="9"/>
  <c r="N2965" i="9"/>
  <c r="N2964" i="9"/>
  <c r="N2963" i="9"/>
  <c r="N2962" i="9"/>
  <c r="N2961" i="9"/>
  <c r="N2960" i="9"/>
  <c r="N2959" i="9"/>
  <c r="N2958" i="9"/>
  <c r="N2957" i="9"/>
  <c r="N2956" i="9"/>
  <c r="N2955" i="9"/>
  <c r="N2954" i="9"/>
  <c r="N2953" i="9"/>
  <c r="N2952" i="9"/>
  <c r="N2951" i="9"/>
  <c r="N2950" i="9"/>
  <c r="N2949" i="9"/>
  <c r="N2948" i="9"/>
  <c r="N2947" i="9"/>
  <c r="N2946" i="9"/>
  <c r="N2945" i="9"/>
  <c r="N2944" i="9"/>
  <c r="N2943" i="9"/>
  <c r="N2942" i="9"/>
  <c r="N2941" i="9"/>
  <c r="N2940" i="9"/>
  <c r="N2939" i="9"/>
  <c r="N2938" i="9"/>
  <c r="N2937" i="9"/>
  <c r="N2936" i="9"/>
  <c r="N2935" i="9"/>
  <c r="N2934" i="9"/>
  <c r="N2933" i="9"/>
  <c r="N2932" i="9"/>
  <c r="N2931" i="9"/>
  <c r="N2930" i="9"/>
  <c r="N2929" i="9"/>
  <c r="N2928" i="9"/>
  <c r="N2927" i="9"/>
  <c r="N2926" i="9"/>
  <c r="N2925" i="9"/>
  <c r="N2924" i="9"/>
  <c r="N2923" i="9"/>
  <c r="N2922" i="9"/>
  <c r="N2921" i="9"/>
  <c r="N2920" i="9"/>
  <c r="N2919" i="9"/>
  <c r="N2918" i="9"/>
  <c r="N2917" i="9"/>
  <c r="N2916" i="9"/>
  <c r="N2915" i="9"/>
  <c r="N2914" i="9"/>
  <c r="N2913" i="9"/>
  <c r="N2912" i="9"/>
  <c r="N2911" i="9"/>
  <c r="N2910" i="9"/>
  <c r="N2909" i="9"/>
  <c r="N2908" i="9"/>
  <c r="N2907" i="9"/>
  <c r="N2906" i="9"/>
  <c r="N2905" i="9"/>
  <c r="N2904" i="9"/>
  <c r="N2903" i="9"/>
  <c r="N2902" i="9"/>
  <c r="N2901" i="9"/>
  <c r="N2900" i="9"/>
  <c r="N2899" i="9"/>
  <c r="N2898" i="9"/>
  <c r="N2897" i="9"/>
  <c r="N2896" i="9"/>
  <c r="N2895" i="9"/>
  <c r="N2894" i="9"/>
  <c r="N2893" i="9"/>
  <c r="N2892" i="9"/>
  <c r="N2891" i="9"/>
  <c r="N2890" i="9"/>
  <c r="N2889" i="9"/>
  <c r="N2888" i="9"/>
  <c r="N2887" i="9"/>
  <c r="N2886" i="9"/>
  <c r="N2885" i="9"/>
  <c r="N2884" i="9"/>
  <c r="N2883" i="9"/>
  <c r="N2882" i="9"/>
  <c r="N2881" i="9"/>
  <c r="N2880" i="9"/>
  <c r="N2879" i="9"/>
  <c r="N2878" i="9"/>
  <c r="N2877" i="9"/>
  <c r="N2876" i="9"/>
  <c r="N2875" i="9"/>
  <c r="N2874" i="9"/>
  <c r="N2873" i="9"/>
  <c r="N2872" i="9"/>
  <c r="N2871" i="9"/>
  <c r="N2870" i="9"/>
  <c r="N2869" i="9"/>
  <c r="N2868" i="9"/>
  <c r="N2867" i="9"/>
  <c r="N2866" i="9"/>
  <c r="N2865" i="9"/>
  <c r="N2864" i="9"/>
  <c r="N2863" i="9"/>
  <c r="N2862" i="9"/>
  <c r="N2861" i="9"/>
  <c r="N2860" i="9"/>
  <c r="N2859" i="9"/>
  <c r="N2858" i="9"/>
  <c r="N2857" i="9"/>
  <c r="N2856" i="9"/>
  <c r="N2855" i="9"/>
  <c r="N2854" i="9"/>
  <c r="N2853" i="9"/>
  <c r="N2852" i="9"/>
  <c r="N2851" i="9"/>
  <c r="N2850" i="9"/>
  <c r="N2849" i="9"/>
  <c r="N2848" i="9"/>
  <c r="N2847" i="9"/>
  <c r="N2846" i="9"/>
  <c r="N2845" i="9"/>
  <c r="N2844" i="9"/>
  <c r="N2843" i="9"/>
  <c r="N2842" i="9"/>
  <c r="N2841" i="9"/>
  <c r="N2840" i="9"/>
  <c r="N2839" i="9"/>
  <c r="N2838" i="9"/>
  <c r="N2837" i="9"/>
  <c r="N2836" i="9"/>
  <c r="N2835" i="9"/>
  <c r="N2834" i="9"/>
  <c r="N2833" i="9"/>
  <c r="N2832" i="9"/>
  <c r="N2831" i="9"/>
  <c r="N2830" i="9"/>
  <c r="N2829" i="9"/>
  <c r="N2828" i="9"/>
  <c r="N2827" i="9"/>
  <c r="N2826" i="9"/>
  <c r="N2825" i="9"/>
  <c r="N2824" i="9"/>
  <c r="N2823" i="9"/>
  <c r="N2822" i="9"/>
  <c r="N2821" i="9"/>
  <c r="N2820" i="9"/>
  <c r="N2819" i="9"/>
  <c r="N2818" i="9"/>
  <c r="N2817" i="9"/>
  <c r="N2816" i="9"/>
  <c r="N2815" i="9"/>
  <c r="N2814" i="9"/>
  <c r="N2813" i="9"/>
  <c r="N2812" i="9"/>
  <c r="N2811" i="9"/>
  <c r="N2810" i="9"/>
  <c r="N2809" i="9"/>
  <c r="N2808" i="9"/>
  <c r="N2807" i="9"/>
  <c r="N2806" i="9"/>
  <c r="N2805" i="9"/>
  <c r="N2804" i="9"/>
  <c r="N2803" i="9"/>
  <c r="N2802" i="9"/>
  <c r="N2801" i="9"/>
  <c r="N2800" i="9"/>
  <c r="N2799" i="9"/>
  <c r="N2798" i="9"/>
  <c r="N2797" i="9"/>
  <c r="N2796" i="9"/>
  <c r="N2795" i="9"/>
  <c r="N2794" i="9"/>
  <c r="N2793" i="9"/>
  <c r="N2792" i="9"/>
  <c r="N2791" i="9"/>
  <c r="N2790" i="9"/>
  <c r="N2789" i="9"/>
  <c r="N2788" i="9"/>
  <c r="N2787" i="9"/>
  <c r="N2786" i="9"/>
  <c r="N2785" i="9"/>
  <c r="N2784" i="9"/>
  <c r="N2783" i="9"/>
  <c r="N2782" i="9"/>
  <c r="N2781" i="9"/>
  <c r="N2780" i="9"/>
  <c r="N2779" i="9"/>
  <c r="N2778" i="9"/>
  <c r="N2777" i="9"/>
  <c r="N2776" i="9"/>
  <c r="N2775" i="9"/>
  <c r="N2774" i="9"/>
  <c r="N2773" i="9"/>
  <c r="N2772" i="9"/>
  <c r="N2771" i="9"/>
  <c r="N2770" i="9"/>
  <c r="N2769" i="9"/>
  <c r="N2768" i="9"/>
  <c r="N2767" i="9"/>
  <c r="N2766" i="9"/>
  <c r="N2765" i="9"/>
  <c r="N2764" i="9"/>
  <c r="N2763" i="9"/>
  <c r="N2762" i="9"/>
  <c r="N2761" i="9"/>
  <c r="N2760" i="9"/>
  <c r="N2759" i="9"/>
  <c r="N2758" i="9"/>
  <c r="N2757" i="9"/>
  <c r="N2756" i="9"/>
  <c r="N2755" i="9"/>
  <c r="N2754" i="9"/>
  <c r="N2753" i="9"/>
  <c r="N2752" i="9"/>
  <c r="N2751" i="9"/>
  <c r="N2750" i="9"/>
  <c r="N2749" i="9"/>
  <c r="N2748" i="9"/>
  <c r="N2747" i="9"/>
  <c r="N2746" i="9"/>
  <c r="N2745" i="9"/>
  <c r="N2744" i="9"/>
  <c r="N2743" i="9"/>
  <c r="N2742" i="9"/>
  <c r="N2741" i="9"/>
  <c r="N2740" i="9"/>
  <c r="N2739" i="9"/>
  <c r="N2738" i="9"/>
  <c r="N2737" i="9"/>
  <c r="N2736" i="9"/>
  <c r="N2735" i="9"/>
  <c r="N2734" i="9"/>
  <c r="N2733" i="9"/>
  <c r="N2732" i="9"/>
  <c r="N2731" i="9"/>
  <c r="N2730" i="9"/>
  <c r="N2729" i="9"/>
  <c r="N2728" i="9"/>
  <c r="N2727" i="9"/>
  <c r="N2726" i="9"/>
  <c r="N2725" i="9"/>
  <c r="N2724" i="9"/>
  <c r="N2723" i="9"/>
  <c r="N2722" i="9"/>
  <c r="N2721" i="9"/>
  <c r="N2720" i="9"/>
  <c r="N2719" i="9"/>
  <c r="N2718" i="9"/>
  <c r="N2717" i="9"/>
  <c r="N2716" i="9"/>
  <c r="N2715" i="9"/>
  <c r="N2714" i="9"/>
  <c r="N2713" i="9"/>
  <c r="N2712" i="9"/>
  <c r="N2711" i="9"/>
  <c r="N2710" i="9"/>
  <c r="N2709" i="9"/>
  <c r="N2708" i="9"/>
  <c r="N2707" i="9"/>
  <c r="N2706" i="9"/>
  <c r="N2705" i="9"/>
  <c r="N2704" i="9"/>
  <c r="N2703" i="9"/>
  <c r="N2702" i="9"/>
  <c r="N2701" i="9"/>
  <c r="N2700" i="9"/>
  <c r="N2699" i="9"/>
  <c r="N2698" i="9"/>
  <c r="N2697" i="9"/>
  <c r="N2696" i="9"/>
  <c r="N2695" i="9"/>
  <c r="N2694" i="9"/>
  <c r="N2693" i="9"/>
  <c r="N2692" i="9"/>
  <c r="N2691" i="9"/>
  <c r="N2690" i="9"/>
  <c r="N2689" i="9"/>
  <c r="N2688" i="9"/>
  <c r="N2687" i="9"/>
  <c r="N2686" i="9"/>
  <c r="N2685" i="9"/>
  <c r="N2684" i="9"/>
  <c r="N2683" i="9"/>
  <c r="N2682" i="9"/>
  <c r="N2681" i="9"/>
  <c r="N2680" i="9"/>
  <c r="N2679" i="9"/>
  <c r="N2678" i="9"/>
  <c r="N2677" i="9"/>
  <c r="N2676" i="9"/>
  <c r="N2675" i="9"/>
  <c r="N2674" i="9"/>
  <c r="N2673" i="9"/>
  <c r="N2672" i="9"/>
  <c r="N2671" i="9"/>
  <c r="N2670" i="9"/>
  <c r="N2669" i="9"/>
  <c r="N2668" i="9"/>
  <c r="N2667" i="9"/>
  <c r="N2666" i="9"/>
  <c r="N2665" i="9"/>
  <c r="N2664" i="9"/>
  <c r="N2663" i="9"/>
  <c r="N2662" i="9"/>
  <c r="N2661" i="9"/>
  <c r="N2660" i="9"/>
  <c r="N2659" i="9"/>
  <c r="N2658" i="9"/>
  <c r="N2657" i="9"/>
  <c r="N2656" i="9"/>
  <c r="N2655" i="9"/>
  <c r="N2654" i="9"/>
  <c r="N2653" i="9"/>
  <c r="N2652" i="9"/>
  <c r="N2651" i="9"/>
  <c r="N2650" i="9"/>
  <c r="N2649" i="9"/>
  <c r="N2648" i="9"/>
  <c r="N2647" i="9"/>
  <c r="N2646" i="9"/>
  <c r="N2645" i="9"/>
  <c r="N2644" i="9"/>
  <c r="N2643" i="9"/>
  <c r="N2642" i="9"/>
  <c r="N2641" i="9"/>
  <c r="N2640" i="9"/>
  <c r="N2639" i="9"/>
  <c r="N2638" i="9"/>
  <c r="N2637" i="9"/>
  <c r="N2636" i="9"/>
  <c r="N2635" i="9"/>
  <c r="N2634" i="9"/>
  <c r="N2633" i="9"/>
  <c r="N2632" i="9"/>
  <c r="N2631" i="9"/>
  <c r="N2630" i="9"/>
  <c r="N2629" i="9"/>
  <c r="N2628" i="9"/>
  <c r="N2627" i="9"/>
  <c r="N2626" i="9"/>
  <c r="N2625" i="9"/>
  <c r="N2624" i="9"/>
  <c r="N2623" i="9"/>
  <c r="N2622" i="9"/>
  <c r="N2621" i="9"/>
  <c r="N2620" i="9"/>
  <c r="N2619" i="9"/>
  <c r="N2618" i="9"/>
  <c r="N2617" i="9"/>
  <c r="N2616" i="9"/>
  <c r="N2615" i="9"/>
  <c r="N2614" i="9"/>
  <c r="N2613" i="9"/>
  <c r="N2612" i="9"/>
  <c r="N2611" i="9"/>
  <c r="N2610" i="9"/>
  <c r="N2609" i="9"/>
  <c r="N2608" i="9"/>
  <c r="N2607" i="9"/>
  <c r="N2606" i="9"/>
  <c r="N2605" i="9"/>
  <c r="N2604" i="9"/>
  <c r="N2603" i="9"/>
  <c r="N2602" i="9"/>
  <c r="N2601" i="9"/>
  <c r="N2600" i="9"/>
  <c r="N2599" i="9"/>
  <c r="N2598" i="9"/>
  <c r="N2597" i="9"/>
  <c r="N2596" i="9"/>
  <c r="N2595" i="9"/>
  <c r="N2594" i="9"/>
  <c r="N2593" i="9"/>
  <c r="N2592" i="9"/>
  <c r="N2591" i="9"/>
  <c r="N2590" i="9"/>
  <c r="N2589" i="9"/>
  <c r="N2588" i="9"/>
  <c r="N2587" i="9"/>
  <c r="N2586" i="9"/>
  <c r="N2585" i="9"/>
  <c r="N2584" i="9"/>
  <c r="N2583" i="9"/>
  <c r="N2582" i="9"/>
  <c r="N2581" i="9"/>
  <c r="N2580" i="9"/>
  <c r="N2579" i="9"/>
  <c r="N2578" i="9"/>
  <c r="N2577" i="9"/>
  <c r="N2576" i="9"/>
  <c r="N2575" i="9"/>
  <c r="N2574" i="9"/>
  <c r="N2573" i="9"/>
  <c r="N2572" i="9"/>
  <c r="N2571" i="9"/>
  <c r="N2570" i="9"/>
  <c r="N2569" i="9"/>
  <c r="N2568" i="9"/>
  <c r="N2567" i="9"/>
  <c r="N2566" i="9"/>
  <c r="N2565" i="9"/>
  <c r="N2564" i="9"/>
  <c r="N2563" i="9"/>
  <c r="N2562" i="9"/>
  <c r="N2561" i="9"/>
  <c r="N2560" i="9"/>
  <c r="N2559" i="9"/>
  <c r="N2558" i="9"/>
  <c r="N2557" i="9"/>
  <c r="N2556" i="9"/>
  <c r="N2555" i="9"/>
  <c r="N2554" i="9"/>
  <c r="N2553" i="9"/>
  <c r="N2552" i="9"/>
  <c r="N2551" i="9"/>
  <c r="N2550" i="9"/>
  <c r="N2549" i="9"/>
  <c r="N2548" i="9"/>
  <c r="N2547" i="9"/>
  <c r="N2546" i="9"/>
  <c r="N2545" i="9"/>
  <c r="N2544" i="9"/>
  <c r="N2543" i="9"/>
  <c r="N2542" i="9"/>
  <c r="N2541" i="9"/>
  <c r="N2540" i="9"/>
  <c r="N2539" i="9"/>
  <c r="N2538" i="9"/>
  <c r="N2537" i="9"/>
  <c r="N2536" i="9"/>
  <c r="N2535" i="9"/>
  <c r="N2534" i="9"/>
  <c r="N2533" i="9"/>
  <c r="N2532" i="9"/>
  <c r="N2531" i="9"/>
  <c r="N2530" i="9"/>
  <c r="N2529" i="9"/>
  <c r="N2528" i="9"/>
  <c r="N2527" i="9"/>
  <c r="N2526" i="9"/>
  <c r="N2525" i="9"/>
  <c r="N2524" i="9"/>
  <c r="N2523" i="9"/>
  <c r="N2522" i="9"/>
  <c r="N2521" i="9"/>
  <c r="N2520" i="9"/>
  <c r="N2519" i="9"/>
  <c r="N2518" i="9"/>
  <c r="N2517" i="9"/>
  <c r="N2516" i="9"/>
  <c r="N2515" i="9"/>
  <c r="N2514" i="9"/>
  <c r="N2513" i="9"/>
  <c r="N2512" i="9"/>
  <c r="N2511" i="9"/>
  <c r="N2510" i="9"/>
  <c r="N2509" i="9"/>
  <c r="N2508" i="9"/>
  <c r="N2507" i="9"/>
  <c r="N2506" i="9"/>
  <c r="N2505" i="9"/>
  <c r="N2504" i="9"/>
  <c r="N2503" i="9"/>
  <c r="N2502" i="9"/>
  <c r="N2501" i="9"/>
  <c r="N2500" i="9"/>
  <c r="N2499" i="9"/>
  <c r="N2498" i="9"/>
  <c r="N2497" i="9"/>
  <c r="N2496" i="9"/>
  <c r="N2495" i="9"/>
  <c r="N2494" i="9"/>
  <c r="N2493" i="9"/>
  <c r="N2492" i="9"/>
  <c r="N2491" i="9"/>
  <c r="N2490" i="9"/>
  <c r="N2489" i="9"/>
  <c r="N2488" i="9"/>
  <c r="N2487" i="9"/>
  <c r="N2486" i="9"/>
  <c r="N2485" i="9"/>
  <c r="N2484" i="9"/>
  <c r="N2483" i="9"/>
  <c r="N2482" i="9"/>
  <c r="N2481" i="9"/>
  <c r="N2480" i="9"/>
  <c r="N2479" i="9"/>
  <c r="N2478" i="9"/>
  <c r="N2477" i="9"/>
  <c r="N2476" i="9"/>
  <c r="N2475" i="9"/>
  <c r="N2474" i="9"/>
  <c r="N2473" i="9"/>
  <c r="N2472" i="9"/>
  <c r="N2471" i="9"/>
  <c r="N2470" i="9"/>
  <c r="N2469" i="9"/>
  <c r="N2468" i="9"/>
  <c r="N2467" i="9"/>
  <c r="N2466" i="9"/>
  <c r="N2465" i="9"/>
  <c r="N2464" i="9"/>
  <c r="N2463" i="9"/>
  <c r="N2462" i="9"/>
  <c r="N2461" i="9"/>
  <c r="N2460" i="9"/>
  <c r="N2459" i="9"/>
  <c r="N2458" i="9"/>
  <c r="N2457" i="9"/>
  <c r="N2456" i="9"/>
  <c r="N2455" i="9"/>
  <c r="N2454" i="9"/>
  <c r="N2453" i="9"/>
  <c r="N2452" i="9"/>
  <c r="N2451" i="9"/>
  <c r="N2450" i="9"/>
  <c r="N2449" i="9"/>
  <c r="N2448" i="9"/>
  <c r="N2447" i="9"/>
  <c r="N2446" i="9"/>
  <c r="N2445" i="9"/>
  <c r="N2444" i="9"/>
  <c r="N2443" i="9"/>
  <c r="N2442" i="9"/>
  <c r="N2441" i="9"/>
  <c r="N2440" i="9"/>
  <c r="N2439" i="9"/>
  <c r="N2438" i="9"/>
  <c r="N2437" i="9"/>
  <c r="N2436" i="9"/>
  <c r="N2435" i="9"/>
  <c r="N2434" i="9"/>
  <c r="N2433" i="9"/>
  <c r="N2432" i="9"/>
  <c r="N2431" i="9"/>
  <c r="N2430" i="9"/>
  <c r="N2429" i="9"/>
  <c r="N2428" i="9"/>
  <c r="N2427" i="9"/>
  <c r="N2426" i="9"/>
  <c r="N2425" i="9"/>
  <c r="N2424" i="9"/>
  <c r="N2423" i="9"/>
  <c r="N2422" i="9"/>
  <c r="N2421" i="9"/>
  <c r="N2420" i="9"/>
  <c r="N2419" i="9"/>
  <c r="N2418" i="9"/>
  <c r="N2417" i="9"/>
  <c r="N2416" i="9"/>
  <c r="N2415" i="9"/>
  <c r="N2414" i="9"/>
  <c r="N2413" i="9"/>
  <c r="N2412" i="9"/>
  <c r="N2411" i="9"/>
  <c r="N2410" i="9"/>
  <c r="N2409" i="9"/>
  <c r="N2408" i="9"/>
  <c r="N2407" i="9"/>
  <c r="N2406" i="9"/>
  <c r="N2405" i="9"/>
  <c r="N2404" i="9"/>
  <c r="N2403" i="9"/>
  <c r="N2402" i="9"/>
  <c r="N2401" i="9"/>
  <c r="N2400" i="9"/>
  <c r="N2399" i="9"/>
  <c r="N2398" i="9"/>
  <c r="N2397" i="9"/>
  <c r="N2396" i="9"/>
  <c r="N2395" i="9"/>
  <c r="N2394" i="9"/>
  <c r="N2393" i="9"/>
  <c r="N2392" i="9"/>
  <c r="N2391" i="9"/>
  <c r="N2390" i="9"/>
  <c r="N2389" i="9"/>
  <c r="N2388" i="9"/>
  <c r="N2387" i="9"/>
  <c r="N2386" i="9"/>
  <c r="N2385" i="9"/>
  <c r="N2384" i="9"/>
  <c r="N2383" i="9"/>
  <c r="N2382" i="9"/>
  <c r="N2381" i="9"/>
  <c r="N2380" i="9"/>
  <c r="N2379" i="9"/>
  <c r="N2378" i="9"/>
  <c r="N2377" i="9"/>
  <c r="N2376" i="9"/>
  <c r="N2375" i="9"/>
  <c r="N2374" i="9"/>
  <c r="N2373" i="9"/>
  <c r="N2372" i="9"/>
  <c r="N2371" i="9"/>
  <c r="N2370" i="9"/>
  <c r="N2369" i="9"/>
  <c r="N2368" i="9"/>
  <c r="N2367" i="9"/>
  <c r="N2366" i="9"/>
  <c r="N2365" i="9"/>
  <c r="N2364" i="9"/>
  <c r="N2363" i="9"/>
  <c r="N2362" i="9"/>
  <c r="N2361" i="9"/>
  <c r="N2360" i="9"/>
  <c r="N2359" i="9"/>
  <c r="N2358" i="9"/>
  <c r="N2357" i="9"/>
  <c r="N2356" i="9"/>
  <c r="N2355" i="9"/>
  <c r="N2354" i="9"/>
  <c r="N2353" i="9"/>
  <c r="N2352" i="9"/>
  <c r="N2351" i="9"/>
  <c r="N2350" i="9"/>
  <c r="N2349" i="9"/>
  <c r="N2348" i="9"/>
  <c r="N2347" i="9"/>
  <c r="N2346" i="9"/>
  <c r="N2345" i="9"/>
  <c r="N2344" i="9"/>
  <c r="N2343" i="9"/>
  <c r="N2342" i="9"/>
  <c r="N2341" i="9"/>
  <c r="N2340" i="9"/>
  <c r="N2339" i="9"/>
  <c r="N2338" i="9"/>
  <c r="N2337" i="9"/>
  <c r="N2336" i="9"/>
  <c r="N2335" i="9"/>
  <c r="N2334" i="9"/>
  <c r="N2333" i="9"/>
  <c r="N2332" i="9"/>
  <c r="N2331" i="9"/>
  <c r="N2330" i="9"/>
  <c r="N2329" i="9"/>
  <c r="N2328" i="9"/>
  <c r="N2327" i="9"/>
  <c r="N2326" i="9"/>
  <c r="N2325" i="9"/>
  <c r="N2324" i="9"/>
  <c r="N2323" i="9"/>
  <c r="N2322" i="9"/>
  <c r="N2321" i="9"/>
  <c r="N2320" i="9"/>
  <c r="N2319" i="9"/>
  <c r="N2318" i="9"/>
  <c r="N2317" i="9"/>
  <c r="N2316" i="9"/>
  <c r="N2315" i="9"/>
  <c r="N2314" i="9"/>
  <c r="N2313" i="9"/>
  <c r="N2312" i="9"/>
  <c r="N2311" i="9"/>
  <c r="N2310" i="9"/>
  <c r="N2309" i="9"/>
  <c r="N2308" i="9"/>
  <c r="N2307" i="9"/>
  <c r="N2306" i="9"/>
  <c r="N2305" i="9"/>
  <c r="N2304" i="9"/>
  <c r="N2303" i="9"/>
  <c r="N2302" i="9"/>
  <c r="N2301" i="9"/>
  <c r="N2300" i="9"/>
  <c r="N2299" i="9"/>
  <c r="N2298" i="9"/>
  <c r="N2297" i="9"/>
  <c r="N2296" i="9"/>
  <c r="N2295" i="9"/>
  <c r="N2294" i="9"/>
  <c r="N2293" i="9"/>
  <c r="N2292" i="9"/>
  <c r="N2291" i="9"/>
  <c r="N2290" i="9"/>
  <c r="N2289" i="9"/>
  <c r="N2288" i="9"/>
  <c r="N2287" i="9"/>
  <c r="N2286" i="9"/>
  <c r="N2285" i="9"/>
  <c r="N2284" i="9"/>
  <c r="N2283" i="9"/>
  <c r="N2282" i="9"/>
  <c r="N2281" i="9"/>
  <c r="N2280" i="9"/>
  <c r="N2279" i="9"/>
  <c r="N2278" i="9"/>
  <c r="N2277" i="9"/>
  <c r="N2276" i="9"/>
  <c r="N2275" i="9"/>
  <c r="N2274" i="9"/>
  <c r="N2273" i="9"/>
  <c r="N2272" i="9"/>
  <c r="N2271" i="9"/>
  <c r="N2270" i="9"/>
  <c r="N2269" i="9"/>
  <c r="N2268" i="9"/>
  <c r="N2267" i="9"/>
  <c r="N2266" i="9"/>
  <c r="N2265" i="9"/>
  <c r="N2264" i="9"/>
  <c r="N2263" i="9"/>
  <c r="N2262" i="9"/>
  <c r="N2261" i="9"/>
  <c r="N2260" i="9"/>
  <c r="N2259" i="9"/>
  <c r="N2258" i="9"/>
  <c r="N2257" i="9"/>
  <c r="N2256" i="9"/>
  <c r="N2255" i="9"/>
  <c r="N2254" i="9"/>
  <c r="N2253" i="9"/>
  <c r="N2252" i="9"/>
  <c r="N2251" i="9"/>
  <c r="N2250" i="9"/>
  <c r="N2249" i="9"/>
  <c r="N2248" i="9"/>
  <c r="N2247" i="9"/>
  <c r="N2246" i="9"/>
  <c r="N2245" i="9"/>
  <c r="N2244" i="9"/>
  <c r="N2243" i="9"/>
  <c r="N2242" i="9"/>
  <c r="N2241" i="9"/>
  <c r="N2240" i="9"/>
  <c r="N2239" i="9"/>
  <c r="N2238" i="9"/>
  <c r="N2237" i="9"/>
  <c r="N2236" i="9"/>
  <c r="N2235" i="9"/>
  <c r="N2234" i="9"/>
  <c r="N2233" i="9"/>
  <c r="N2232" i="9"/>
  <c r="N2231" i="9"/>
  <c r="N2230" i="9"/>
  <c r="N2229" i="9"/>
  <c r="N2228" i="9"/>
  <c r="N2227" i="9"/>
  <c r="N2226" i="9"/>
  <c r="N2225" i="9"/>
  <c r="N2224" i="9"/>
  <c r="N2223" i="9"/>
  <c r="N2222" i="9"/>
  <c r="N2221" i="9"/>
  <c r="N2220" i="9"/>
  <c r="N2219" i="9"/>
  <c r="N2218" i="9"/>
  <c r="N2217" i="9"/>
  <c r="N2216" i="9"/>
  <c r="N2215" i="9"/>
  <c r="N2214" i="9"/>
  <c r="N2213" i="9"/>
  <c r="N2212" i="9"/>
  <c r="N2211" i="9"/>
  <c r="N2210" i="9"/>
  <c r="N2209" i="9"/>
  <c r="N2208" i="9"/>
  <c r="N2207" i="9"/>
  <c r="N2206" i="9"/>
  <c r="N2205" i="9"/>
  <c r="N2204" i="9"/>
  <c r="N2203" i="9"/>
  <c r="N2202" i="9"/>
  <c r="N2201" i="9"/>
  <c r="N2200" i="9"/>
  <c r="N2199" i="9"/>
  <c r="N2198" i="9"/>
  <c r="N2197" i="9"/>
  <c r="N2196" i="9"/>
  <c r="N2195" i="9"/>
  <c r="N2194" i="9"/>
  <c r="N2193" i="9"/>
  <c r="N2192" i="9"/>
  <c r="N2191" i="9"/>
  <c r="N2190" i="9"/>
  <c r="N2189" i="9"/>
  <c r="N2188" i="9"/>
  <c r="N2187" i="9"/>
  <c r="N2186" i="9"/>
  <c r="N2185" i="9"/>
  <c r="N2184" i="9"/>
  <c r="N2183" i="9"/>
  <c r="N2182" i="9"/>
  <c r="N2181" i="9"/>
  <c r="N2180" i="9"/>
  <c r="N2179" i="9"/>
  <c r="N2178" i="9"/>
  <c r="N2177" i="9"/>
  <c r="N2176" i="9"/>
  <c r="N2175" i="9"/>
  <c r="N2174" i="9"/>
  <c r="N2173" i="9"/>
  <c r="N2172" i="9"/>
  <c r="N2171" i="9"/>
  <c r="N2170" i="9"/>
  <c r="N2169" i="9"/>
  <c r="N2168" i="9"/>
  <c r="N2167" i="9"/>
  <c r="N2166" i="9"/>
  <c r="N2165" i="9"/>
  <c r="N2164" i="9"/>
  <c r="N2163" i="9"/>
  <c r="N2162" i="9"/>
  <c r="N2161" i="9"/>
  <c r="N2160" i="9"/>
  <c r="N2159" i="9"/>
  <c r="N2158" i="9"/>
  <c r="N2157" i="9"/>
  <c r="N2156" i="9"/>
  <c r="N2155" i="9"/>
  <c r="N2154" i="9"/>
  <c r="N2153" i="9"/>
  <c r="N2152" i="9"/>
  <c r="N2151" i="9"/>
  <c r="N2150" i="9"/>
  <c r="N2149" i="9"/>
  <c r="N2148" i="9"/>
  <c r="N2147" i="9"/>
  <c r="N2146" i="9"/>
  <c r="N2145" i="9"/>
  <c r="N2144" i="9"/>
  <c r="N2143" i="9"/>
  <c r="N2142" i="9"/>
  <c r="N2141" i="9"/>
  <c r="N2140" i="9"/>
  <c r="N2139" i="9"/>
  <c r="N2138" i="9"/>
  <c r="N2137" i="9"/>
  <c r="N2136" i="9"/>
  <c r="N2135" i="9"/>
  <c r="N2134" i="9"/>
  <c r="N2133" i="9"/>
  <c r="N2132" i="9"/>
  <c r="N2131" i="9"/>
  <c r="N2130" i="9"/>
  <c r="N2129" i="9"/>
  <c r="N2128" i="9"/>
  <c r="N2127" i="9"/>
  <c r="N2126" i="9"/>
  <c r="N2125" i="9"/>
  <c r="N2124" i="9"/>
  <c r="N2123" i="9"/>
  <c r="N2122" i="9"/>
  <c r="N2121" i="9"/>
  <c r="N2120" i="9"/>
  <c r="N2119" i="9"/>
  <c r="N2118" i="9"/>
  <c r="N2117" i="9"/>
  <c r="N2116" i="9"/>
  <c r="N2115" i="9"/>
  <c r="N2114" i="9"/>
  <c r="N2113" i="9"/>
  <c r="N2112" i="9"/>
  <c r="N2111" i="9"/>
  <c r="N2110" i="9"/>
  <c r="N2109" i="9"/>
  <c r="N2108" i="9"/>
  <c r="N2107" i="9"/>
  <c r="N2106" i="9"/>
  <c r="N2105" i="9"/>
  <c r="N2104" i="9"/>
  <c r="N2103" i="9"/>
  <c r="N2102" i="9"/>
  <c r="N2101" i="9"/>
  <c r="N2100" i="9"/>
  <c r="N2099" i="9"/>
  <c r="N2098" i="9"/>
  <c r="N2097" i="9"/>
  <c r="N2096" i="9"/>
  <c r="N2095" i="9"/>
  <c r="N2094" i="9"/>
  <c r="N2093" i="9"/>
  <c r="N2092" i="9"/>
  <c r="N2091" i="9"/>
  <c r="N2090" i="9"/>
  <c r="N2089" i="9"/>
  <c r="N2088" i="9"/>
  <c r="N2087" i="9"/>
  <c r="N2086" i="9"/>
  <c r="N2085" i="9"/>
  <c r="N2084" i="9"/>
  <c r="N2083" i="9"/>
  <c r="N2082" i="9"/>
  <c r="N2081" i="9"/>
  <c r="N2080" i="9"/>
  <c r="N2079" i="9"/>
  <c r="N2078" i="9"/>
  <c r="N2077" i="9"/>
  <c r="N2076" i="9"/>
  <c r="N2075" i="9"/>
  <c r="N2074" i="9"/>
  <c r="N2073" i="9"/>
  <c r="N2072" i="9"/>
  <c r="N2071" i="9"/>
  <c r="N2070" i="9"/>
  <c r="N2069" i="9"/>
  <c r="N2068" i="9"/>
  <c r="N2067" i="9"/>
  <c r="N2066" i="9"/>
  <c r="N2065" i="9"/>
  <c r="N2064" i="9"/>
  <c r="N2063" i="9"/>
  <c r="N2062" i="9"/>
  <c r="N2061" i="9"/>
  <c r="N2060" i="9"/>
  <c r="N2059" i="9"/>
  <c r="N2058" i="9"/>
  <c r="N2057" i="9"/>
  <c r="N2056" i="9"/>
  <c r="N2055" i="9"/>
  <c r="N2054" i="9"/>
  <c r="N2053" i="9"/>
  <c r="N2052" i="9"/>
  <c r="N2051" i="9"/>
  <c r="N2050" i="9"/>
  <c r="N2049" i="9"/>
  <c r="N2048" i="9"/>
  <c r="N2047" i="9"/>
  <c r="N2046" i="9"/>
  <c r="N2045" i="9"/>
  <c r="N2044" i="9"/>
  <c r="N2043" i="9"/>
  <c r="N2042" i="9"/>
  <c r="N2041" i="9"/>
  <c r="N2040" i="9"/>
  <c r="N2039" i="9"/>
  <c r="N2038" i="9"/>
  <c r="N2037" i="9"/>
  <c r="N2036" i="9"/>
  <c r="N2035" i="9"/>
  <c r="N2034" i="9"/>
  <c r="N2033" i="9"/>
  <c r="N2032" i="9"/>
  <c r="N2031" i="9"/>
  <c r="N2030" i="9"/>
  <c r="N2029" i="9"/>
  <c r="N2028" i="9"/>
  <c r="N2027" i="9"/>
  <c r="N2026" i="9"/>
  <c r="N2025" i="9"/>
  <c r="N2024" i="9"/>
  <c r="N2023" i="9"/>
  <c r="N2022" i="9"/>
  <c r="N2021" i="9"/>
  <c r="N2020" i="9"/>
  <c r="N2019" i="9"/>
  <c r="N2018" i="9"/>
  <c r="N2017" i="9"/>
  <c r="N2016" i="9"/>
  <c r="N2015" i="9"/>
  <c r="N2014" i="9"/>
  <c r="N2013" i="9"/>
  <c r="N2012" i="9"/>
  <c r="N2011" i="9"/>
  <c r="N2010" i="9"/>
  <c r="N2009" i="9"/>
  <c r="N2008" i="9"/>
  <c r="N2007" i="9"/>
  <c r="N2006" i="9"/>
  <c r="N2005" i="9"/>
  <c r="N2004" i="9"/>
  <c r="N2003" i="9"/>
  <c r="N2002" i="9"/>
  <c r="N2001" i="9"/>
  <c r="N2000" i="9"/>
  <c r="N1999" i="9"/>
  <c r="N1998" i="9"/>
  <c r="N1997" i="9"/>
  <c r="N1996" i="9"/>
  <c r="N1995" i="9"/>
  <c r="N1994" i="9"/>
  <c r="N1993" i="9"/>
  <c r="N1992" i="9"/>
  <c r="N1991" i="9"/>
  <c r="N1990" i="9"/>
  <c r="N1989" i="9"/>
  <c r="N1988" i="9"/>
  <c r="N1987" i="9"/>
  <c r="N1986" i="9"/>
  <c r="N1985" i="9"/>
  <c r="N1984" i="9"/>
  <c r="N1983" i="9"/>
  <c r="N1982" i="9"/>
  <c r="N1981" i="9"/>
  <c r="N1980" i="9"/>
  <c r="N1979" i="9"/>
  <c r="N1978" i="9"/>
  <c r="N1977" i="9"/>
  <c r="N1976" i="9"/>
  <c r="N1975" i="9"/>
  <c r="N1974" i="9"/>
  <c r="N1973" i="9"/>
  <c r="N1972" i="9"/>
  <c r="N1971" i="9"/>
  <c r="N1970" i="9"/>
  <c r="N1969" i="9"/>
  <c r="N1968" i="9"/>
  <c r="N1967" i="9"/>
  <c r="N1966" i="9"/>
  <c r="N1965" i="9"/>
  <c r="N1964" i="9"/>
  <c r="N1963" i="9"/>
  <c r="N1962" i="9"/>
  <c r="N1961" i="9"/>
  <c r="N1960" i="9"/>
  <c r="N1959" i="9"/>
  <c r="N1958" i="9"/>
  <c r="N1957" i="9"/>
  <c r="N1956" i="9"/>
  <c r="N1955" i="9"/>
  <c r="N1954" i="9"/>
  <c r="N1953" i="9"/>
  <c r="N1952" i="9"/>
  <c r="N1951" i="9"/>
  <c r="N1950" i="9"/>
  <c r="N1949" i="9"/>
  <c r="N1948" i="9"/>
  <c r="N1947" i="9"/>
  <c r="N1946" i="9"/>
  <c r="N1945" i="9"/>
  <c r="N1944" i="9"/>
  <c r="N1943" i="9"/>
  <c r="N1942" i="9"/>
  <c r="N1941" i="9"/>
  <c r="N1940" i="9"/>
  <c r="N1939" i="9"/>
  <c r="N1938" i="9"/>
  <c r="N1937" i="9"/>
  <c r="N1936" i="9"/>
  <c r="N1935" i="9"/>
  <c r="N1934" i="9"/>
  <c r="N1933" i="9"/>
  <c r="N1932" i="9"/>
  <c r="N1931" i="9"/>
  <c r="N1930" i="9"/>
  <c r="N1929" i="9"/>
  <c r="N1928" i="9"/>
  <c r="N1927" i="9"/>
  <c r="N1926" i="9"/>
  <c r="N1925" i="9"/>
  <c r="N1924" i="9"/>
  <c r="N1923" i="9"/>
  <c r="N1922" i="9"/>
  <c r="N1921" i="9"/>
  <c r="N1920" i="9"/>
  <c r="N1919" i="9"/>
  <c r="N1918" i="9"/>
  <c r="N1917" i="9"/>
  <c r="N1916" i="9"/>
  <c r="N1915" i="9"/>
  <c r="N1914" i="9"/>
  <c r="N1913" i="9"/>
  <c r="N1912" i="9"/>
  <c r="N1911" i="9"/>
  <c r="N1910" i="9"/>
  <c r="N1909" i="9"/>
  <c r="N1908" i="9"/>
  <c r="N1907" i="9"/>
  <c r="N1906" i="9"/>
  <c r="N1905" i="9"/>
  <c r="N1904" i="9"/>
  <c r="N1903" i="9"/>
  <c r="N1902" i="9"/>
  <c r="N1901" i="9"/>
  <c r="N1900" i="9"/>
  <c r="N1899" i="9"/>
  <c r="N1898" i="9"/>
  <c r="N1897" i="9"/>
  <c r="N1896" i="9"/>
  <c r="N1895" i="9"/>
  <c r="N1894" i="9"/>
  <c r="N1893" i="9"/>
  <c r="N1892" i="9"/>
  <c r="N1891" i="9"/>
  <c r="N1890" i="9"/>
  <c r="N1889" i="9"/>
  <c r="N1888" i="9"/>
  <c r="N1887" i="9"/>
  <c r="N1886" i="9"/>
  <c r="N1885" i="9"/>
  <c r="N1884" i="9"/>
  <c r="N1883" i="9"/>
  <c r="N1882" i="9"/>
  <c r="N1881" i="9"/>
  <c r="N1880" i="9"/>
  <c r="N1879" i="9"/>
  <c r="N1878" i="9"/>
  <c r="N1877" i="9"/>
  <c r="N1876" i="9"/>
  <c r="N1875" i="9"/>
  <c r="N1874" i="9"/>
  <c r="N1873" i="9"/>
  <c r="N1872" i="9"/>
  <c r="N1871" i="9"/>
  <c r="N1870" i="9"/>
  <c r="N1869" i="9"/>
  <c r="N1868" i="9"/>
  <c r="N1867" i="9"/>
  <c r="N1866" i="9"/>
  <c r="N1865" i="9"/>
  <c r="N1864" i="9"/>
  <c r="N1863" i="9"/>
  <c r="N1862" i="9"/>
  <c r="N1861" i="9"/>
  <c r="N1860" i="9"/>
  <c r="N1859" i="9"/>
  <c r="N1858" i="9"/>
  <c r="N1857" i="9"/>
  <c r="N1856" i="9"/>
  <c r="N1855" i="9"/>
  <c r="N1854" i="9"/>
  <c r="N1853" i="9"/>
  <c r="N1852" i="9"/>
  <c r="N1851" i="9"/>
  <c r="N1850" i="9"/>
  <c r="N1849" i="9"/>
  <c r="N1848" i="9"/>
  <c r="N1847" i="9"/>
  <c r="N1846" i="9"/>
  <c r="N1845" i="9"/>
  <c r="N1844" i="9"/>
  <c r="N1843" i="9"/>
  <c r="N1842" i="9"/>
  <c r="N1841" i="9"/>
  <c r="N1840" i="9"/>
  <c r="N1839" i="9"/>
  <c r="N1838" i="9"/>
  <c r="N1837" i="9"/>
  <c r="N1836" i="9"/>
  <c r="N1835" i="9"/>
  <c r="N1834" i="9"/>
  <c r="N1833" i="9"/>
  <c r="N1832" i="9"/>
  <c r="N1831" i="9"/>
  <c r="N1830" i="9"/>
  <c r="N1829" i="9"/>
  <c r="N1828" i="9"/>
  <c r="N1827" i="9"/>
  <c r="N1826" i="9"/>
  <c r="N1825" i="9"/>
  <c r="N1824" i="9"/>
  <c r="N1823" i="9"/>
  <c r="N1822" i="9"/>
  <c r="N1821" i="9"/>
  <c r="N1820" i="9"/>
  <c r="N1819" i="9"/>
  <c r="N1818" i="9"/>
  <c r="N1817" i="9"/>
  <c r="N1816" i="9"/>
  <c r="N1815" i="9"/>
  <c r="N1814" i="9"/>
  <c r="N1813" i="9"/>
  <c r="N1812" i="9"/>
  <c r="N1811" i="9"/>
  <c r="N1810" i="9"/>
  <c r="N1809" i="9"/>
  <c r="N1808" i="9"/>
  <c r="N1807" i="9"/>
  <c r="N1806" i="9"/>
  <c r="N1805" i="9"/>
  <c r="N1804" i="9"/>
  <c r="N1803" i="9"/>
  <c r="N1802" i="9"/>
  <c r="N1801" i="9"/>
  <c r="N1800" i="9"/>
  <c r="N1799" i="9"/>
  <c r="N1798" i="9"/>
  <c r="N1797" i="9"/>
  <c r="N1796" i="9"/>
  <c r="N1795" i="9"/>
  <c r="N1794" i="9"/>
  <c r="N1793" i="9"/>
  <c r="N1792" i="9"/>
  <c r="N1791" i="9"/>
  <c r="N1790" i="9"/>
  <c r="N1789" i="9"/>
  <c r="N1788" i="9"/>
  <c r="N1787" i="9"/>
  <c r="N1786" i="9"/>
  <c r="N1785" i="9"/>
  <c r="N1784" i="9"/>
  <c r="N1783" i="9"/>
  <c r="N1782" i="9"/>
  <c r="N1781" i="9"/>
  <c r="N1780" i="9"/>
  <c r="N1779" i="9"/>
  <c r="N1778" i="9"/>
  <c r="N1777" i="9"/>
  <c r="N1776" i="9"/>
  <c r="N1775" i="9"/>
  <c r="N1774" i="9"/>
  <c r="N1773" i="9"/>
  <c r="N1772" i="9"/>
  <c r="N1771" i="9"/>
  <c r="N1770" i="9"/>
  <c r="N1769" i="9"/>
  <c r="N1768" i="9"/>
  <c r="N1767" i="9"/>
  <c r="N1766" i="9"/>
  <c r="N1765" i="9"/>
  <c r="N1764" i="9"/>
  <c r="N1763" i="9"/>
  <c r="N1762" i="9"/>
  <c r="N1761" i="9"/>
  <c r="N1760" i="9"/>
  <c r="N1759" i="9"/>
  <c r="N1758" i="9"/>
  <c r="N1757" i="9"/>
  <c r="N1756" i="9"/>
  <c r="N1755" i="9"/>
  <c r="N1754" i="9"/>
  <c r="N1753" i="9"/>
  <c r="N1752" i="9"/>
  <c r="N1751" i="9"/>
  <c r="N1750" i="9"/>
  <c r="N1749" i="9"/>
  <c r="N1748" i="9"/>
  <c r="N1747" i="9"/>
  <c r="N1746" i="9"/>
  <c r="N1745" i="9"/>
  <c r="N1744" i="9"/>
  <c r="N1743" i="9"/>
  <c r="N1742" i="9"/>
  <c r="N1741" i="9"/>
  <c r="N1740" i="9"/>
  <c r="N1739" i="9"/>
  <c r="N1738" i="9"/>
  <c r="N1737" i="9"/>
  <c r="N1736" i="9"/>
  <c r="N1735" i="9"/>
  <c r="N1734" i="9"/>
  <c r="N1733" i="9"/>
  <c r="N1732" i="9"/>
  <c r="N1731" i="9"/>
  <c r="N1730" i="9"/>
  <c r="N1729" i="9"/>
  <c r="N1728" i="9"/>
  <c r="N1727" i="9"/>
  <c r="N1726" i="9"/>
  <c r="N1725" i="9"/>
  <c r="N1724" i="9"/>
  <c r="N1723" i="9"/>
  <c r="N1722" i="9"/>
  <c r="N1721" i="9"/>
  <c r="N1720" i="9"/>
  <c r="N1719" i="9"/>
  <c r="N1718" i="9"/>
  <c r="N1717" i="9"/>
  <c r="N1716" i="9"/>
  <c r="N1715" i="9"/>
  <c r="N1714" i="9"/>
  <c r="N1713" i="9"/>
  <c r="N1712" i="9"/>
  <c r="N1711" i="9"/>
  <c r="N1710" i="9"/>
  <c r="N1709" i="9"/>
  <c r="N1708" i="9"/>
  <c r="N1707" i="9"/>
  <c r="N1706" i="9"/>
  <c r="N1705" i="9"/>
  <c r="N1704" i="9"/>
  <c r="N1703" i="9"/>
  <c r="N1702" i="9"/>
  <c r="N1701" i="9"/>
  <c r="N1700" i="9"/>
  <c r="N1699" i="9"/>
  <c r="N1698" i="9"/>
  <c r="N1697" i="9"/>
  <c r="N1696" i="9"/>
  <c r="N1695" i="9"/>
  <c r="N1694" i="9"/>
  <c r="N1693" i="9"/>
  <c r="N1692" i="9"/>
  <c r="N1691" i="9"/>
  <c r="N1690" i="9"/>
  <c r="N1689" i="9"/>
  <c r="N1688" i="9"/>
  <c r="N1687" i="9"/>
  <c r="N1686" i="9"/>
  <c r="N1685" i="9"/>
  <c r="N1684" i="9"/>
  <c r="N1683" i="9"/>
  <c r="N1682" i="9"/>
  <c r="N1681" i="9"/>
  <c r="N1680" i="9"/>
  <c r="N1679" i="9"/>
  <c r="N1678" i="9"/>
  <c r="N1677" i="9"/>
  <c r="N1676" i="9"/>
  <c r="N1675" i="9"/>
  <c r="N1674" i="9"/>
  <c r="N1673" i="9"/>
  <c r="N1672" i="9"/>
  <c r="N1671" i="9"/>
  <c r="N1670" i="9"/>
  <c r="N1669" i="9"/>
  <c r="N1668" i="9"/>
  <c r="N1667" i="9"/>
  <c r="N1666" i="9"/>
  <c r="N1665" i="9"/>
  <c r="N1664" i="9"/>
  <c r="N1663" i="9"/>
  <c r="N1662" i="9"/>
  <c r="N1661" i="9"/>
  <c r="N1660" i="9"/>
  <c r="N1659" i="9"/>
  <c r="N1658" i="9"/>
  <c r="N1657" i="9"/>
  <c r="N1656" i="9"/>
  <c r="N1655" i="9"/>
  <c r="N1654" i="9"/>
  <c r="N1653" i="9"/>
  <c r="N1652" i="9"/>
  <c r="N1651" i="9"/>
  <c r="N1650" i="9"/>
  <c r="N1649" i="9"/>
  <c r="N1648" i="9"/>
  <c r="N1647" i="9"/>
  <c r="N1646" i="9"/>
  <c r="N1645" i="9"/>
  <c r="N1644" i="9"/>
  <c r="N1643" i="9"/>
  <c r="N1642" i="9"/>
  <c r="N1641" i="9"/>
  <c r="N1640" i="9"/>
  <c r="N1639" i="9"/>
  <c r="N1638" i="9"/>
  <c r="N1637" i="9"/>
  <c r="N1636" i="9"/>
  <c r="N1635" i="9"/>
  <c r="N1634" i="9"/>
  <c r="N1633" i="9"/>
  <c r="N1632" i="9"/>
  <c r="N1631" i="9"/>
  <c r="N1630" i="9"/>
  <c r="N1629" i="9"/>
  <c r="N1628" i="9"/>
  <c r="N1627" i="9"/>
  <c r="N1626" i="9"/>
  <c r="N1625" i="9"/>
  <c r="N1624" i="9"/>
  <c r="N1623" i="9"/>
  <c r="N1622" i="9"/>
  <c r="N1621" i="9"/>
  <c r="N1620" i="9"/>
  <c r="N1619" i="9"/>
  <c r="N1618" i="9"/>
  <c r="N1617" i="9"/>
  <c r="N1616" i="9"/>
  <c r="N1615" i="9"/>
  <c r="N1614" i="9"/>
  <c r="N1613" i="9"/>
  <c r="N1612" i="9"/>
  <c r="N1611" i="9"/>
  <c r="N1610" i="9"/>
  <c r="N1609" i="9"/>
  <c r="N1608" i="9"/>
  <c r="N1607" i="9"/>
  <c r="N1606" i="9"/>
  <c r="N1605" i="9"/>
  <c r="N1604" i="9"/>
  <c r="N1603" i="9"/>
  <c r="N1602" i="9"/>
  <c r="N1601" i="9"/>
  <c r="N1600" i="9"/>
  <c r="N1599" i="9"/>
  <c r="N1598" i="9"/>
  <c r="N1597" i="9"/>
  <c r="N1596" i="9"/>
  <c r="N1595" i="9"/>
  <c r="N1594" i="9"/>
  <c r="N1593" i="9"/>
  <c r="N1592" i="9"/>
  <c r="N1591" i="9"/>
  <c r="N1590" i="9"/>
  <c r="N1589" i="9"/>
  <c r="N1588" i="9"/>
  <c r="N1587" i="9"/>
  <c r="N1586" i="9"/>
  <c r="N1585" i="9"/>
  <c r="N1584" i="9"/>
  <c r="N1583" i="9"/>
  <c r="N1582" i="9"/>
  <c r="N1581" i="9"/>
  <c r="N1580" i="9"/>
  <c r="N1579" i="9"/>
  <c r="N1578" i="9"/>
  <c r="N1577" i="9"/>
  <c r="N1576" i="9"/>
  <c r="N1575" i="9"/>
  <c r="N1574" i="9"/>
  <c r="N1573" i="9"/>
  <c r="N1572" i="9"/>
  <c r="N1571" i="9"/>
  <c r="N1570" i="9"/>
  <c r="N1569" i="9"/>
  <c r="N1568" i="9"/>
  <c r="N1567" i="9"/>
  <c r="N1566" i="9"/>
  <c r="N1565" i="9"/>
  <c r="N1564" i="9"/>
  <c r="N1563" i="9"/>
  <c r="N1562" i="9"/>
  <c r="N1561" i="9"/>
  <c r="N1560" i="9"/>
  <c r="N1559" i="9"/>
  <c r="N1558" i="9"/>
  <c r="N1557" i="9"/>
  <c r="N1556" i="9"/>
  <c r="N1555" i="9"/>
  <c r="N1554" i="9"/>
  <c r="N1553" i="9"/>
  <c r="N1552" i="9"/>
  <c r="N1551" i="9"/>
  <c r="N1550" i="9"/>
  <c r="N1549" i="9"/>
  <c r="N1548" i="9"/>
  <c r="N1547" i="9"/>
  <c r="N1546" i="9"/>
  <c r="N1545" i="9"/>
  <c r="N1544" i="9"/>
  <c r="N1543" i="9"/>
  <c r="N1542" i="9"/>
  <c r="N1541" i="9"/>
  <c r="N1540" i="9"/>
  <c r="N1539" i="9"/>
  <c r="N1538" i="9"/>
  <c r="N1537" i="9"/>
  <c r="N1536" i="9"/>
  <c r="N1535" i="9"/>
  <c r="N1534" i="9"/>
  <c r="N1533" i="9"/>
  <c r="N1532" i="9"/>
  <c r="N1531" i="9"/>
  <c r="N1530" i="9"/>
  <c r="N1529" i="9"/>
  <c r="N1528" i="9"/>
  <c r="N1527" i="9"/>
  <c r="N1526" i="9"/>
  <c r="N1525" i="9"/>
  <c r="N1524" i="9"/>
  <c r="N1523" i="9"/>
  <c r="N1522" i="9"/>
  <c r="N1521" i="9"/>
  <c r="N1520" i="9"/>
  <c r="N1519" i="9"/>
  <c r="N1518" i="9"/>
  <c r="N1517" i="9"/>
  <c r="N1516" i="9"/>
  <c r="N1515" i="9"/>
  <c r="N1514" i="9"/>
  <c r="N1513" i="9"/>
  <c r="N1512" i="9"/>
  <c r="N1511" i="9"/>
  <c r="N1510" i="9"/>
  <c r="N1509" i="9"/>
  <c r="N1508" i="9"/>
  <c r="N1507" i="9"/>
  <c r="N1506" i="9"/>
  <c r="N1505" i="9"/>
  <c r="N1504" i="9"/>
  <c r="N1503" i="9"/>
  <c r="N1502" i="9"/>
  <c r="N1501" i="9"/>
  <c r="N1500" i="9"/>
  <c r="N1499" i="9"/>
  <c r="N1498" i="9"/>
  <c r="N1497" i="9"/>
  <c r="N1496" i="9"/>
  <c r="N1495" i="9"/>
  <c r="N1494" i="9"/>
  <c r="N1493" i="9"/>
  <c r="N1492" i="9"/>
  <c r="N1491" i="9"/>
  <c r="N1490" i="9"/>
  <c r="N1489" i="9"/>
  <c r="N1488" i="9"/>
  <c r="N1487" i="9"/>
  <c r="N1486" i="9"/>
  <c r="N1485" i="9"/>
  <c r="N1484" i="9"/>
  <c r="N1483" i="9"/>
  <c r="N1482" i="9"/>
  <c r="N1481" i="9"/>
  <c r="N1480" i="9"/>
  <c r="N1479" i="9"/>
  <c r="N1478" i="9"/>
  <c r="N1477" i="9"/>
  <c r="N1476" i="9"/>
  <c r="N1475" i="9"/>
  <c r="N1474" i="9"/>
  <c r="N1473" i="9"/>
  <c r="N1472" i="9"/>
  <c r="N1471" i="9"/>
  <c r="N1470" i="9"/>
  <c r="N1469" i="9"/>
  <c r="N1468" i="9"/>
  <c r="N1467" i="9"/>
  <c r="N1466" i="9"/>
  <c r="N1465" i="9"/>
  <c r="N1464" i="9"/>
  <c r="N1463" i="9"/>
  <c r="N1462" i="9"/>
  <c r="N1461" i="9"/>
  <c r="N1460" i="9"/>
  <c r="N1459" i="9"/>
  <c r="N1458" i="9"/>
  <c r="N1457" i="9"/>
  <c r="N1456" i="9"/>
  <c r="N1455" i="9"/>
  <c r="N1454" i="9"/>
  <c r="N1453" i="9"/>
  <c r="N1452" i="9"/>
  <c r="N1451" i="9"/>
  <c r="N1450" i="9"/>
  <c r="N1449" i="9"/>
  <c r="N1448" i="9"/>
  <c r="N1447" i="9"/>
  <c r="N1446" i="9"/>
  <c r="N1445" i="9"/>
  <c r="N1444" i="9"/>
  <c r="N1443" i="9"/>
  <c r="N1442" i="9"/>
  <c r="N1441" i="9"/>
  <c r="N1440" i="9"/>
  <c r="N1439" i="9"/>
  <c r="N1438" i="9"/>
  <c r="N1437" i="9"/>
  <c r="N1436" i="9"/>
  <c r="N1435" i="9"/>
  <c r="N1434" i="9"/>
  <c r="N1433" i="9"/>
  <c r="N1432" i="9"/>
  <c r="N1431" i="9"/>
  <c r="N1430" i="9"/>
  <c r="N1429" i="9"/>
  <c r="N1428" i="9"/>
  <c r="N1427" i="9"/>
  <c r="N1426" i="9"/>
  <c r="N1425" i="9"/>
  <c r="N1424" i="9"/>
  <c r="N1423" i="9"/>
  <c r="N1422" i="9"/>
  <c r="N1421" i="9"/>
  <c r="N1420" i="9"/>
  <c r="N1419" i="9"/>
  <c r="N1418" i="9"/>
  <c r="N1417" i="9"/>
  <c r="N1416" i="9"/>
  <c r="N1415" i="9"/>
  <c r="N1414" i="9"/>
  <c r="N1413" i="9"/>
  <c r="N1412" i="9"/>
  <c r="N1411" i="9"/>
  <c r="N1410" i="9"/>
  <c r="N1409" i="9"/>
  <c r="N1408" i="9"/>
  <c r="N1407" i="9"/>
  <c r="N1406" i="9"/>
  <c r="N1405" i="9"/>
  <c r="N1404" i="9"/>
  <c r="N1403" i="9"/>
  <c r="N1402" i="9"/>
  <c r="N1401" i="9"/>
  <c r="N1400" i="9"/>
  <c r="N1399" i="9"/>
  <c r="N1398" i="9"/>
  <c r="N1397" i="9"/>
  <c r="N1396" i="9"/>
  <c r="N1395" i="9"/>
  <c r="N1394" i="9"/>
  <c r="N1393" i="9"/>
  <c r="N1392" i="9"/>
  <c r="N1391" i="9"/>
  <c r="N1390" i="9"/>
  <c r="N1389" i="9"/>
  <c r="N1388" i="9"/>
  <c r="N1387" i="9"/>
  <c r="N1386" i="9"/>
  <c r="N1385" i="9"/>
  <c r="N1384" i="9"/>
  <c r="N1383" i="9"/>
  <c r="N1382" i="9"/>
  <c r="N1381" i="9"/>
  <c r="N1380" i="9"/>
  <c r="N1379" i="9"/>
  <c r="N1378" i="9"/>
  <c r="N1377" i="9"/>
  <c r="N1376" i="9"/>
  <c r="N1375" i="9"/>
  <c r="N1374" i="9"/>
  <c r="N1373" i="9"/>
  <c r="N1372" i="9"/>
  <c r="N1371" i="9"/>
  <c r="N1370" i="9"/>
  <c r="N1369" i="9"/>
  <c r="N1368" i="9"/>
  <c r="N1367" i="9"/>
  <c r="N1366" i="9"/>
  <c r="N1365" i="9"/>
  <c r="N1364" i="9"/>
  <c r="N1363" i="9"/>
  <c r="N1362" i="9"/>
  <c r="N1361" i="9"/>
  <c r="N1360" i="9"/>
  <c r="N1359" i="9"/>
  <c r="N1358" i="9"/>
  <c r="N1357" i="9"/>
  <c r="N1356" i="9"/>
  <c r="N1355" i="9"/>
  <c r="N1354" i="9"/>
  <c r="N1353" i="9"/>
  <c r="N1352" i="9"/>
  <c r="N1351" i="9"/>
  <c r="N1350" i="9"/>
  <c r="N1349" i="9"/>
  <c r="N1348" i="9"/>
  <c r="N1347" i="9"/>
  <c r="N1346" i="9"/>
  <c r="N1345" i="9"/>
  <c r="N1344" i="9"/>
  <c r="N1343" i="9"/>
  <c r="N1342" i="9"/>
  <c r="N1341" i="9"/>
  <c r="N1340" i="9"/>
  <c r="N1339" i="9"/>
  <c r="N1338" i="9"/>
  <c r="N1337" i="9"/>
  <c r="N1336" i="9"/>
  <c r="N1335" i="9"/>
  <c r="N1334" i="9"/>
  <c r="N1333" i="9"/>
  <c r="N1332" i="9"/>
  <c r="N1331" i="9"/>
  <c r="N1330" i="9"/>
  <c r="N1329" i="9"/>
  <c r="N1328" i="9"/>
  <c r="N1327" i="9"/>
  <c r="N1326" i="9"/>
  <c r="N1325" i="9"/>
  <c r="N1324" i="9"/>
  <c r="N1323" i="9"/>
  <c r="N1322" i="9"/>
  <c r="N1321" i="9"/>
  <c r="N1320" i="9"/>
  <c r="N1319" i="9"/>
  <c r="N1318" i="9"/>
  <c r="N1317" i="9"/>
  <c r="N1316" i="9"/>
  <c r="N1315" i="9"/>
  <c r="N1314" i="9"/>
  <c r="N1313" i="9"/>
  <c r="N1312" i="9"/>
  <c r="N1311" i="9"/>
  <c r="N1310" i="9"/>
  <c r="N1309" i="9"/>
  <c r="N1308" i="9"/>
  <c r="N1307" i="9"/>
  <c r="N1306" i="9"/>
  <c r="N1305" i="9"/>
  <c r="N1304" i="9"/>
  <c r="N1303" i="9"/>
  <c r="N1302" i="9"/>
  <c r="N1301" i="9"/>
  <c r="N1300" i="9"/>
  <c r="N1299" i="9"/>
  <c r="N1298" i="9"/>
  <c r="N1297" i="9"/>
  <c r="N1296" i="9"/>
  <c r="N1295" i="9"/>
  <c r="N1294" i="9"/>
  <c r="N1293" i="9"/>
  <c r="N1292" i="9"/>
  <c r="N1291" i="9"/>
  <c r="N1290" i="9"/>
  <c r="N1289" i="9"/>
  <c r="N1288" i="9"/>
  <c r="N1287" i="9"/>
  <c r="N1286" i="9"/>
  <c r="N1285" i="9"/>
  <c r="N1284" i="9"/>
  <c r="N1283" i="9"/>
  <c r="N1282" i="9"/>
  <c r="N1281" i="9"/>
  <c r="N1280" i="9"/>
  <c r="N1279" i="9"/>
  <c r="N1278" i="9"/>
  <c r="N1277" i="9"/>
  <c r="N1276" i="9"/>
  <c r="N1275" i="9"/>
  <c r="N1274" i="9"/>
  <c r="N1273" i="9"/>
  <c r="N1272" i="9"/>
  <c r="N1271" i="9"/>
  <c r="N1270" i="9"/>
  <c r="N1269" i="9"/>
  <c r="N1268" i="9"/>
  <c r="N1267" i="9"/>
  <c r="N1266" i="9"/>
  <c r="N1265" i="9"/>
  <c r="N1264" i="9"/>
  <c r="N1263" i="9"/>
  <c r="N1262" i="9"/>
  <c r="N1261" i="9"/>
  <c r="N1260" i="9"/>
  <c r="N1259" i="9"/>
  <c r="N1258" i="9"/>
  <c r="N1257" i="9"/>
  <c r="N1256" i="9"/>
  <c r="N1255" i="9"/>
  <c r="N1254" i="9"/>
  <c r="N1253" i="9"/>
  <c r="N1252" i="9"/>
  <c r="N1251" i="9"/>
  <c r="N1250" i="9"/>
  <c r="N1249" i="9"/>
  <c r="N1248" i="9"/>
  <c r="N1247" i="9"/>
  <c r="N1246" i="9"/>
  <c r="N1245" i="9"/>
  <c r="N1244" i="9"/>
  <c r="N1243" i="9"/>
  <c r="N1242" i="9"/>
  <c r="N1241" i="9"/>
  <c r="N1240" i="9"/>
  <c r="N1239" i="9"/>
  <c r="N1238" i="9"/>
  <c r="N1237" i="9"/>
  <c r="N1236" i="9"/>
  <c r="N1235" i="9"/>
  <c r="N1234" i="9"/>
  <c r="N1233" i="9"/>
  <c r="N1232" i="9"/>
  <c r="N1231" i="9"/>
  <c r="N1230" i="9"/>
  <c r="N1229" i="9"/>
  <c r="N1228" i="9"/>
  <c r="N1227" i="9"/>
  <c r="N1226" i="9"/>
  <c r="N1225" i="9"/>
  <c r="N1224" i="9"/>
  <c r="N1223" i="9"/>
  <c r="N1222" i="9"/>
  <c r="N1221" i="9"/>
  <c r="N1220" i="9"/>
  <c r="N1219" i="9"/>
  <c r="N1218" i="9"/>
  <c r="N1217" i="9"/>
  <c r="N1216" i="9"/>
  <c r="N1215" i="9"/>
  <c r="N1214" i="9"/>
  <c r="N1213" i="9"/>
  <c r="N1212" i="9"/>
  <c r="N1211" i="9"/>
  <c r="N1210" i="9"/>
  <c r="N1209" i="9"/>
  <c r="N1208" i="9"/>
  <c r="N1207" i="9"/>
  <c r="N1206" i="9"/>
  <c r="N1205" i="9"/>
  <c r="N1204" i="9"/>
  <c r="N1203" i="9"/>
  <c r="N1202" i="9"/>
  <c r="N1201" i="9"/>
  <c r="N1200" i="9"/>
  <c r="N1199" i="9"/>
  <c r="N1198" i="9"/>
  <c r="N1197" i="9"/>
  <c r="N1196" i="9"/>
  <c r="N1195" i="9"/>
  <c r="N1194" i="9"/>
  <c r="N1193" i="9"/>
  <c r="N1192" i="9"/>
  <c r="N1191" i="9"/>
  <c r="N1190" i="9"/>
  <c r="N1189" i="9"/>
  <c r="N1188" i="9"/>
  <c r="N1187" i="9"/>
  <c r="N1186" i="9"/>
  <c r="N1185" i="9"/>
  <c r="N1184" i="9"/>
  <c r="N1183" i="9"/>
  <c r="N1182" i="9"/>
  <c r="N1181" i="9"/>
  <c r="N1180" i="9"/>
  <c r="N1179" i="9"/>
  <c r="N1178" i="9"/>
  <c r="N1177" i="9"/>
  <c r="N1176" i="9"/>
  <c r="N1175" i="9"/>
  <c r="N1174" i="9"/>
  <c r="N1173" i="9"/>
  <c r="N1172" i="9"/>
  <c r="N1171" i="9"/>
  <c r="N1170" i="9"/>
  <c r="N1169" i="9"/>
  <c r="N1168" i="9"/>
  <c r="N1167" i="9"/>
  <c r="N1166" i="9"/>
  <c r="N1165" i="9"/>
  <c r="N1164" i="9"/>
  <c r="N1163" i="9"/>
  <c r="N1162" i="9"/>
  <c r="N1161" i="9"/>
  <c r="N1160" i="9"/>
  <c r="N1159" i="9"/>
  <c r="N1158" i="9"/>
  <c r="N1157" i="9"/>
  <c r="N1156" i="9"/>
  <c r="N1155" i="9"/>
  <c r="N1154" i="9"/>
  <c r="N1153" i="9"/>
  <c r="N1152" i="9"/>
  <c r="N1151" i="9"/>
  <c r="N1150" i="9"/>
  <c r="N1149" i="9"/>
  <c r="N1148" i="9"/>
  <c r="N1147" i="9"/>
  <c r="N1146" i="9"/>
  <c r="N1145" i="9"/>
  <c r="N1144" i="9"/>
  <c r="N1143" i="9"/>
  <c r="N1142" i="9"/>
  <c r="N1141" i="9"/>
  <c r="N1140" i="9"/>
  <c r="N1139" i="9"/>
  <c r="N1138" i="9"/>
  <c r="N1137" i="9"/>
  <c r="N1136" i="9"/>
  <c r="N1135" i="9"/>
  <c r="N1134" i="9"/>
  <c r="N1133" i="9"/>
  <c r="N1132" i="9"/>
  <c r="N1131" i="9"/>
  <c r="N1130" i="9"/>
  <c r="N1129" i="9"/>
  <c r="N1128" i="9"/>
  <c r="N1127" i="9"/>
  <c r="N1126" i="9"/>
  <c r="N1125" i="9"/>
  <c r="N1124" i="9"/>
  <c r="N1123" i="9"/>
  <c r="N1122" i="9"/>
  <c r="N1121" i="9"/>
  <c r="N1120" i="9"/>
  <c r="N1119" i="9"/>
  <c r="N1118" i="9"/>
  <c r="N1117" i="9"/>
  <c r="N1116" i="9"/>
  <c r="N1115" i="9"/>
  <c r="N1114" i="9"/>
  <c r="N1113" i="9"/>
  <c r="N1112" i="9"/>
  <c r="N1111" i="9"/>
  <c r="N1110" i="9"/>
  <c r="N1109" i="9"/>
  <c r="N1108" i="9"/>
  <c r="N1107" i="9"/>
  <c r="N1106" i="9"/>
  <c r="N1105" i="9"/>
  <c r="N1104" i="9"/>
  <c r="N1103" i="9"/>
  <c r="N1102" i="9"/>
  <c r="N1101" i="9"/>
  <c r="N1100" i="9"/>
  <c r="N1099" i="9"/>
  <c r="N1098" i="9"/>
  <c r="N1097" i="9"/>
  <c r="N1096" i="9"/>
  <c r="N1095" i="9"/>
  <c r="N1094" i="9"/>
  <c r="N1093" i="9"/>
  <c r="N1092" i="9"/>
  <c r="N1091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052" i="9"/>
  <c r="N1051" i="9"/>
  <c r="N1050" i="9"/>
  <c r="N1049" i="9"/>
  <c r="N1048" i="9"/>
  <c r="N1047" i="9"/>
  <c r="N1046" i="9"/>
  <c r="N1045" i="9"/>
  <c r="N1044" i="9"/>
  <c r="N1043" i="9"/>
  <c r="N1042" i="9"/>
  <c r="N1041" i="9"/>
  <c r="N1040" i="9"/>
  <c r="N1039" i="9"/>
  <c r="N1038" i="9"/>
  <c r="N1037" i="9"/>
  <c r="N1036" i="9"/>
  <c r="N1035" i="9"/>
  <c r="N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N1013" i="9"/>
  <c r="N1012" i="9"/>
  <c r="N1011" i="9"/>
  <c r="N1010" i="9"/>
  <c r="N1009" i="9"/>
  <c r="N1008" i="9"/>
  <c r="N1007" i="9"/>
  <c r="N1006" i="9"/>
  <c r="N1005" i="9"/>
  <c r="N1004" i="9"/>
  <c r="N1003" i="9"/>
  <c r="N1002" i="9"/>
  <c r="N1001" i="9"/>
  <c r="N1000" i="9"/>
  <c r="N999" i="9"/>
  <c r="N998" i="9"/>
  <c r="N997" i="9"/>
  <c r="N996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953" i="9"/>
  <c r="N952" i="9"/>
  <c r="N951" i="9"/>
  <c r="N950" i="9"/>
  <c r="N949" i="9"/>
  <c r="N948" i="9"/>
  <c r="N947" i="9"/>
  <c r="N946" i="9"/>
  <c r="N945" i="9"/>
  <c r="N944" i="9"/>
  <c r="N943" i="9"/>
  <c r="N942" i="9"/>
  <c r="N941" i="9"/>
  <c r="N940" i="9"/>
  <c r="N939" i="9"/>
  <c r="N938" i="9"/>
  <c r="N937" i="9"/>
  <c r="N936" i="9"/>
  <c r="N935" i="9"/>
  <c r="N934" i="9"/>
  <c r="N933" i="9"/>
  <c r="N932" i="9"/>
  <c r="N931" i="9"/>
  <c r="N930" i="9"/>
  <c r="N929" i="9"/>
  <c r="N928" i="9"/>
  <c r="N927" i="9"/>
  <c r="N926" i="9"/>
  <c r="N925" i="9"/>
  <c r="N924" i="9"/>
  <c r="N923" i="9"/>
  <c r="N922" i="9"/>
  <c r="N921" i="9"/>
  <c r="N920" i="9"/>
  <c r="N919" i="9"/>
  <c r="N918" i="9"/>
  <c r="N917" i="9"/>
  <c r="N916" i="9"/>
  <c r="N915" i="9"/>
  <c r="N914" i="9"/>
  <c r="N913" i="9"/>
  <c r="N912" i="9"/>
  <c r="N911" i="9"/>
  <c r="N910" i="9"/>
  <c r="N909" i="9"/>
  <c r="N908" i="9"/>
  <c r="N907" i="9"/>
  <c r="N906" i="9"/>
  <c r="N905" i="9"/>
  <c r="N904" i="9"/>
  <c r="N903" i="9"/>
  <c r="N902" i="9"/>
  <c r="N901" i="9"/>
  <c r="N900" i="9"/>
  <c r="N899" i="9"/>
  <c r="N898" i="9"/>
  <c r="N897" i="9"/>
  <c r="N896" i="9"/>
  <c r="N895" i="9"/>
  <c r="N894" i="9"/>
  <c r="N893" i="9"/>
  <c r="N892" i="9"/>
  <c r="N891" i="9"/>
  <c r="N890" i="9"/>
  <c r="N889" i="9"/>
  <c r="N888" i="9"/>
  <c r="N887" i="9"/>
  <c r="N886" i="9"/>
  <c r="N885" i="9"/>
  <c r="N884" i="9"/>
  <c r="N883" i="9"/>
  <c r="N882" i="9"/>
  <c r="N881" i="9"/>
  <c r="N880" i="9"/>
  <c r="N879" i="9"/>
  <c r="N878" i="9"/>
  <c r="N877" i="9"/>
  <c r="N876" i="9"/>
  <c r="N875" i="9"/>
  <c r="N874" i="9"/>
  <c r="N873" i="9"/>
  <c r="N872" i="9"/>
  <c r="N871" i="9"/>
  <c r="N870" i="9"/>
  <c r="N869" i="9"/>
  <c r="N868" i="9"/>
  <c r="N867" i="9"/>
  <c r="N866" i="9"/>
  <c r="N865" i="9"/>
  <c r="N864" i="9"/>
  <c r="N863" i="9"/>
  <c r="N862" i="9"/>
  <c r="N861" i="9"/>
  <c r="N860" i="9"/>
  <c r="N859" i="9"/>
  <c r="N858" i="9"/>
  <c r="N857" i="9"/>
  <c r="N856" i="9"/>
  <c r="N855" i="9"/>
  <c r="N854" i="9"/>
  <c r="N853" i="9"/>
  <c r="N852" i="9"/>
  <c r="N851" i="9"/>
  <c r="N850" i="9"/>
  <c r="N849" i="9"/>
  <c r="N848" i="9"/>
  <c r="N847" i="9"/>
  <c r="N846" i="9"/>
  <c r="N845" i="9"/>
  <c r="N844" i="9"/>
  <c r="N843" i="9"/>
  <c r="N842" i="9"/>
  <c r="N841" i="9"/>
  <c r="N840" i="9"/>
  <c r="N839" i="9"/>
  <c r="N838" i="9"/>
  <c r="N837" i="9"/>
  <c r="N836" i="9"/>
  <c r="N835" i="9"/>
  <c r="N834" i="9"/>
  <c r="N833" i="9"/>
  <c r="N832" i="9"/>
  <c r="N831" i="9"/>
  <c r="N830" i="9"/>
  <c r="N829" i="9"/>
  <c r="N828" i="9"/>
  <c r="N827" i="9"/>
  <c r="N826" i="9"/>
  <c r="N825" i="9"/>
  <c r="N824" i="9"/>
  <c r="N823" i="9"/>
  <c r="N822" i="9"/>
  <c r="N821" i="9"/>
  <c r="N820" i="9"/>
  <c r="N819" i="9"/>
  <c r="N818" i="9"/>
  <c r="N817" i="9"/>
  <c r="N816" i="9"/>
  <c r="N815" i="9"/>
  <c r="N814" i="9"/>
  <c r="N813" i="9"/>
  <c r="N812" i="9"/>
  <c r="N811" i="9"/>
  <c r="N810" i="9"/>
  <c r="N809" i="9"/>
  <c r="N808" i="9"/>
  <c r="N807" i="9"/>
  <c r="N806" i="9"/>
  <c r="N805" i="9"/>
  <c r="N804" i="9"/>
  <c r="N803" i="9"/>
  <c r="N802" i="9"/>
  <c r="N801" i="9"/>
  <c r="N800" i="9"/>
  <c r="N799" i="9"/>
  <c r="N798" i="9"/>
  <c r="N797" i="9"/>
  <c r="N796" i="9"/>
  <c r="N795" i="9"/>
  <c r="N794" i="9"/>
  <c r="N793" i="9"/>
  <c r="N792" i="9"/>
  <c r="N791" i="9"/>
  <c r="N790" i="9"/>
  <c r="N789" i="9"/>
  <c r="N788" i="9"/>
  <c r="N787" i="9"/>
  <c r="N786" i="9"/>
  <c r="N785" i="9"/>
  <c r="N784" i="9"/>
  <c r="N783" i="9"/>
  <c r="N782" i="9"/>
  <c r="N781" i="9"/>
  <c r="N780" i="9"/>
  <c r="N779" i="9"/>
  <c r="N778" i="9"/>
  <c r="N777" i="9"/>
  <c r="N776" i="9"/>
  <c r="N775" i="9"/>
  <c r="N774" i="9"/>
  <c r="N773" i="9"/>
  <c r="N772" i="9"/>
  <c r="N771" i="9"/>
  <c r="N770" i="9"/>
  <c r="N769" i="9"/>
  <c r="N768" i="9"/>
  <c r="N767" i="9"/>
  <c r="N766" i="9"/>
  <c r="N765" i="9"/>
  <c r="N764" i="9"/>
  <c r="N763" i="9"/>
  <c r="N762" i="9"/>
  <c r="N761" i="9"/>
  <c r="N760" i="9"/>
  <c r="N759" i="9"/>
  <c r="N758" i="9"/>
  <c r="N757" i="9"/>
  <c r="N756" i="9"/>
  <c r="N755" i="9"/>
  <c r="N754" i="9"/>
  <c r="N753" i="9"/>
  <c r="N752" i="9"/>
  <c r="N751" i="9"/>
  <c r="N750" i="9"/>
  <c r="N749" i="9"/>
  <c r="N748" i="9"/>
  <c r="N747" i="9"/>
  <c r="N746" i="9"/>
  <c r="N745" i="9"/>
  <c r="N744" i="9"/>
  <c r="N743" i="9"/>
  <c r="N742" i="9"/>
  <c r="N741" i="9"/>
  <c r="N740" i="9"/>
  <c r="N739" i="9"/>
  <c r="N738" i="9"/>
  <c r="N737" i="9"/>
  <c r="N736" i="9"/>
  <c r="N735" i="9"/>
  <c r="N734" i="9"/>
  <c r="N733" i="9"/>
  <c r="N732" i="9"/>
  <c r="N731" i="9"/>
  <c r="N730" i="9"/>
  <c r="N729" i="9"/>
  <c r="N728" i="9"/>
  <c r="N727" i="9"/>
  <c r="N726" i="9"/>
  <c r="N725" i="9"/>
  <c r="N724" i="9"/>
  <c r="N723" i="9"/>
  <c r="N722" i="9"/>
  <c r="N721" i="9"/>
  <c r="N720" i="9"/>
  <c r="N719" i="9"/>
  <c r="N718" i="9"/>
  <c r="N717" i="9"/>
  <c r="N716" i="9"/>
  <c r="N715" i="9"/>
  <c r="N714" i="9"/>
  <c r="N713" i="9"/>
  <c r="N712" i="9"/>
  <c r="N711" i="9"/>
  <c r="N710" i="9"/>
  <c r="N709" i="9"/>
  <c r="N708" i="9"/>
  <c r="N707" i="9"/>
  <c r="N706" i="9"/>
  <c r="N705" i="9"/>
  <c r="N704" i="9"/>
  <c r="N703" i="9"/>
  <c r="N702" i="9"/>
  <c r="N701" i="9"/>
  <c r="N700" i="9"/>
  <c r="N699" i="9"/>
  <c r="N698" i="9"/>
  <c r="N697" i="9"/>
  <c r="N696" i="9"/>
  <c r="N695" i="9"/>
  <c r="N694" i="9"/>
  <c r="N693" i="9"/>
  <c r="N692" i="9"/>
  <c r="N691" i="9"/>
  <c r="N690" i="9"/>
  <c r="N689" i="9"/>
  <c r="N688" i="9"/>
  <c r="N687" i="9"/>
  <c r="N686" i="9"/>
  <c r="N685" i="9"/>
  <c r="N684" i="9"/>
  <c r="N683" i="9"/>
  <c r="N682" i="9"/>
  <c r="N681" i="9"/>
  <c r="N680" i="9"/>
  <c r="N679" i="9"/>
  <c r="N678" i="9"/>
  <c r="N677" i="9"/>
  <c r="N676" i="9"/>
  <c r="N675" i="9"/>
  <c r="N674" i="9"/>
  <c r="N673" i="9"/>
  <c r="N672" i="9"/>
  <c r="N671" i="9"/>
  <c r="N670" i="9"/>
  <c r="N669" i="9"/>
  <c r="N668" i="9"/>
  <c r="N667" i="9"/>
  <c r="N666" i="9"/>
  <c r="N665" i="9"/>
  <c r="N664" i="9"/>
  <c r="N663" i="9"/>
  <c r="N662" i="9"/>
  <c r="N661" i="9"/>
  <c r="N660" i="9"/>
  <c r="N659" i="9"/>
  <c r="N658" i="9"/>
  <c r="N657" i="9"/>
  <c r="N656" i="9"/>
  <c r="N655" i="9"/>
  <c r="N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N613" i="9"/>
  <c r="N612" i="9"/>
  <c r="N611" i="9"/>
  <c r="N610" i="9"/>
  <c r="N609" i="9"/>
  <c r="N608" i="9"/>
  <c r="N607" i="9"/>
  <c r="N606" i="9"/>
  <c r="N605" i="9"/>
  <c r="N604" i="9"/>
  <c r="N603" i="9"/>
  <c r="N602" i="9"/>
  <c r="N601" i="9"/>
  <c r="N600" i="9"/>
  <c r="N599" i="9"/>
  <c r="N598" i="9"/>
  <c r="N597" i="9"/>
  <c r="N596" i="9"/>
  <c r="N595" i="9"/>
  <c r="N594" i="9"/>
  <c r="N593" i="9"/>
  <c r="N592" i="9"/>
  <c r="N591" i="9"/>
  <c r="N590" i="9"/>
  <c r="N589" i="9"/>
  <c r="N588" i="9"/>
  <c r="N587" i="9"/>
  <c r="N586" i="9"/>
  <c r="N585" i="9"/>
  <c r="N584" i="9"/>
  <c r="N583" i="9"/>
  <c r="N582" i="9"/>
  <c r="N581" i="9"/>
  <c r="N580" i="9"/>
  <c r="N579" i="9"/>
  <c r="N578" i="9"/>
  <c r="N577" i="9"/>
  <c r="N576" i="9"/>
  <c r="N575" i="9"/>
  <c r="N574" i="9"/>
  <c r="N573" i="9"/>
  <c r="N572" i="9"/>
  <c r="N571" i="9"/>
  <c r="N570" i="9"/>
  <c r="N569" i="9"/>
  <c r="N568" i="9"/>
  <c r="N567" i="9"/>
  <c r="N566" i="9"/>
  <c r="N565" i="9"/>
  <c r="N564" i="9"/>
  <c r="N563" i="9"/>
  <c r="N562" i="9"/>
  <c r="N561" i="9"/>
  <c r="N560" i="9"/>
  <c r="N559" i="9"/>
  <c r="N558" i="9"/>
  <c r="N557" i="9"/>
  <c r="N556" i="9"/>
  <c r="N555" i="9"/>
  <c r="N554" i="9"/>
  <c r="N553" i="9"/>
  <c r="N552" i="9"/>
  <c r="N551" i="9"/>
  <c r="N550" i="9"/>
  <c r="N549" i="9"/>
  <c r="N548" i="9"/>
  <c r="N547" i="9"/>
  <c r="N546" i="9"/>
  <c r="N545" i="9"/>
  <c r="N544" i="9"/>
  <c r="N543" i="9"/>
  <c r="N542" i="9"/>
  <c r="N541" i="9"/>
  <c r="N540" i="9"/>
  <c r="N539" i="9"/>
  <c r="N538" i="9"/>
  <c r="N537" i="9"/>
  <c r="N536" i="9"/>
  <c r="N535" i="9"/>
  <c r="N534" i="9"/>
  <c r="N533" i="9"/>
  <c r="N532" i="9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481" i="9"/>
  <c r="N480" i="9"/>
  <c r="N479" i="9"/>
  <c r="N478" i="9"/>
  <c r="N477" i="9"/>
  <c r="N476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314" i="9"/>
  <c r="N313" i="9"/>
  <c r="N312" i="9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AX4470" i="4"/>
  <c r="AW4470" i="4"/>
  <c r="AX4469" i="4"/>
  <c r="AW4469" i="4"/>
  <c r="AX4468" i="4"/>
  <c r="AW4468" i="4"/>
  <c r="AX4467" i="4"/>
  <c r="AW4467" i="4"/>
  <c r="AX4466" i="4"/>
  <c r="AW4466" i="4"/>
  <c r="AX4465" i="4"/>
  <c r="AW4465" i="4"/>
  <c r="AX4464" i="4"/>
  <c r="AW4464" i="4"/>
  <c r="AX4463" i="4"/>
  <c r="AW4463" i="4"/>
  <c r="AX4462" i="4"/>
  <c r="AW4462" i="4"/>
  <c r="AX4461" i="4"/>
  <c r="AW4461" i="4"/>
  <c r="AX4460" i="4"/>
  <c r="AW4460" i="4"/>
  <c r="AX4459" i="4"/>
  <c r="AW4459" i="4"/>
  <c r="AX4458" i="4"/>
  <c r="AW4458" i="4"/>
  <c r="AX4457" i="4"/>
  <c r="AW4457" i="4"/>
  <c r="AX4456" i="4"/>
  <c r="AW4456" i="4"/>
  <c r="AX4455" i="4"/>
  <c r="AW4455" i="4"/>
  <c r="AX4454" i="4"/>
  <c r="AW4454" i="4"/>
  <c r="AX4453" i="4"/>
  <c r="AW4453" i="4"/>
  <c r="AX4452" i="4"/>
  <c r="AW4452" i="4"/>
  <c r="AX4451" i="4"/>
  <c r="AW4451" i="4"/>
  <c r="AX4450" i="4"/>
  <c r="AW4450" i="4"/>
  <c r="AX4449" i="4"/>
  <c r="AW4449" i="4"/>
  <c r="AX4448" i="4"/>
  <c r="AW4448" i="4"/>
  <c r="AX4447" i="4"/>
  <c r="AW4447" i="4"/>
  <c r="AX4446" i="4"/>
  <c r="AW4446" i="4"/>
  <c r="AX4445" i="4"/>
  <c r="AW4445" i="4"/>
  <c r="AX4444" i="4"/>
  <c r="AW4444" i="4"/>
  <c r="AX4443" i="4"/>
  <c r="AW4443" i="4"/>
  <c r="AX4442" i="4"/>
  <c r="AW4442" i="4"/>
  <c r="AX4441" i="4"/>
  <c r="AW4441" i="4"/>
  <c r="AX4440" i="4"/>
  <c r="AW4440" i="4"/>
  <c r="AX4439" i="4"/>
  <c r="AW4439" i="4"/>
  <c r="AX4438" i="4"/>
  <c r="AW4438" i="4"/>
  <c r="AX4437" i="4"/>
  <c r="AW4437" i="4"/>
  <c r="AX4436" i="4"/>
  <c r="AW4436" i="4"/>
  <c r="AX4435" i="4"/>
  <c r="AW4435" i="4"/>
  <c r="AX4434" i="4"/>
  <c r="AW4434" i="4"/>
  <c r="AX4433" i="4"/>
  <c r="AW4433" i="4"/>
  <c r="AX4432" i="4"/>
  <c r="AW4432" i="4"/>
  <c r="AX4431" i="4"/>
  <c r="AW4431" i="4"/>
  <c r="AX4430" i="4"/>
  <c r="AW4430" i="4"/>
  <c r="AX4429" i="4"/>
  <c r="AW4429" i="4"/>
  <c r="AX4428" i="4"/>
  <c r="AW4428" i="4"/>
  <c r="AX4427" i="4"/>
  <c r="AW4427" i="4"/>
  <c r="AX4426" i="4"/>
  <c r="AW4426" i="4"/>
  <c r="AX4425" i="4"/>
  <c r="AW4425" i="4"/>
  <c r="AX4424" i="4"/>
  <c r="AW4424" i="4"/>
  <c r="AX4423" i="4"/>
  <c r="AW4423" i="4"/>
  <c r="AX4422" i="4"/>
  <c r="AW4422" i="4"/>
  <c r="AX4421" i="4"/>
  <c r="AW4421" i="4"/>
  <c r="AX4420" i="4"/>
  <c r="AW4420" i="4"/>
  <c r="AX4419" i="4"/>
  <c r="AW4419" i="4"/>
  <c r="AX4418" i="4"/>
  <c r="AW4418" i="4"/>
  <c r="AX4417" i="4"/>
  <c r="AW4417" i="4"/>
  <c r="AX4416" i="4"/>
  <c r="AW4416" i="4"/>
  <c r="AX4415" i="4"/>
  <c r="AW4415" i="4"/>
  <c r="AX4414" i="4"/>
  <c r="AW4414" i="4"/>
  <c r="AX4413" i="4"/>
  <c r="AW4413" i="4"/>
  <c r="AX4412" i="4"/>
  <c r="AW4412" i="4"/>
  <c r="AX4411" i="4"/>
  <c r="AW4411" i="4"/>
  <c r="AX4410" i="4"/>
  <c r="AW4410" i="4"/>
  <c r="AX4409" i="4"/>
  <c r="AW4409" i="4"/>
  <c r="AX4408" i="4"/>
  <c r="AW4408" i="4"/>
  <c r="AX4407" i="4"/>
  <c r="AW4407" i="4"/>
  <c r="AX4406" i="4"/>
  <c r="AW4406" i="4"/>
  <c r="AX4405" i="4"/>
  <c r="AW4405" i="4"/>
  <c r="AX4404" i="4"/>
  <c r="AW4404" i="4"/>
  <c r="AX4403" i="4"/>
  <c r="AW4403" i="4"/>
  <c r="AX4402" i="4"/>
  <c r="AW4402" i="4"/>
  <c r="AX4401" i="4"/>
  <c r="AW4401" i="4"/>
  <c r="AX4400" i="4"/>
  <c r="AW4400" i="4"/>
  <c r="AX4399" i="4"/>
  <c r="AW4399" i="4"/>
  <c r="AX4398" i="4"/>
  <c r="AW4398" i="4"/>
  <c r="AX4397" i="4"/>
  <c r="AW4397" i="4"/>
  <c r="AX4396" i="4"/>
  <c r="AW4396" i="4"/>
  <c r="AX4395" i="4"/>
  <c r="AW4395" i="4"/>
  <c r="AX4394" i="4"/>
  <c r="AW4394" i="4"/>
  <c r="AX4393" i="4"/>
  <c r="AW4393" i="4"/>
  <c r="AX4392" i="4"/>
  <c r="AW4392" i="4"/>
  <c r="AX4391" i="4"/>
  <c r="AW4391" i="4"/>
  <c r="AX4390" i="4"/>
  <c r="AW4390" i="4"/>
  <c r="AX4389" i="4"/>
  <c r="AW4389" i="4"/>
  <c r="AX4388" i="4"/>
  <c r="AW4388" i="4"/>
  <c r="AX4387" i="4"/>
  <c r="AW4387" i="4"/>
  <c r="AX4386" i="4"/>
  <c r="AW4386" i="4"/>
  <c r="AX4385" i="4"/>
  <c r="AW4385" i="4"/>
  <c r="AX4384" i="4"/>
  <c r="AW4384" i="4"/>
  <c r="AX4383" i="4"/>
  <c r="AW4383" i="4"/>
  <c r="AX4382" i="4"/>
  <c r="AW4382" i="4"/>
  <c r="AX4381" i="4"/>
  <c r="AW4381" i="4"/>
  <c r="AX4380" i="4"/>
  <c r="AW4380" i="4"/>
  <c r="AX4379" i="4"/>
  <c r="AW4379" i="4"/>
  <c r="AX4378" i="4"/>
  <c r="AW4378" i="4"/>
  <c r="AX4377" i="4"/>
  <c r="AW4377" i="4"/>
  <c r="AX4376" i="4"/>
  <c r="AW4376" i="4"/>
  <c r="AX4375" i="4"/>
  <c r="AW4375" i="4"/>
  <c r="AX4374" i="4"/>
  <c r="AW4374" i="4"/>
  <c r="AX4373" i="4"/>
  <c r="AW4373" i="4"/>
  <c r="AX4372" i="4"/>
  <c r="AW4372" i="4"/>
  <c r="AX4371" i="4"/>
  <c r="AW4371" i="4"/>
  <c r="AX4370" i="4"/>
  <c r="AW4370" i="4"/>
  <c r="AX4369" i="4"/>
  <c r="AW4369" i="4"/>
  <c r="AX4368" i="4"/>
  <c r="AW4368" i="4"/>
  <c r="AX4367" i="4"/>
  <c r="AW4367" i="4"/>
  <c r="AX4366" i="4"/>
  <c r="AW4366" i="4"/>
  <c r="AX4365" i="4"/>
  <c r="AW4365" i="4"/>
  <c r="AX4364" i="4"/>
  <c r="AW4364" i="4"/>
  <c r="AX4363" i="4"/>
  <c r="AW4363" i="4"/>
  <c r="AX4362" i="4"/>
  <c r="AW4362" i="4"/>
  <c r="AX4361" i="4"/>
  <c r="AW4361" i="4"/>
  <c r="AX4360" i="4"/>
  <c r="AW4360" i="4"/>
  <c r="AX4359" i="4"/>
  <c r="AW4359" i="4"/>
  <c r="AX4358" i="4"/>
  <c r="AW4358" i="4"/>
  <c r="AX4357" i="4"/>
  <c r="AW4357" i="4"/>
  <c r="AX4356" i="4"/>
  <c r="AW4356" i="4"/>
  <c r="AX4355" i="4"/>
  <c r="AW4355" i="4"/>
  <c r="AX4354" i="4"/>
  <c r="AW4354" i="4"/>
  <c r="AX4353" i="4"/>
  <c r="AW4353" i="4"/>
  <c r="AX4352" i="4"/>
  <c r="AW4352" i="4"/>
  <c r="AX4351" i="4"/>
  <c r="AW4351" i="4"/>
  <c r="AX4350" i="4"/>
  <c r="AW4350" i="4"/>
  <c r="AX4349" i="4"/>
  <c r="AW4349" i="4"/>
  <c r="AX4348" i="4"/>
  <c r="AW4348" i="4"/>
  <c r="AX4347" i="4"/>
  <c r="AW4347" i="4"/>
  <c r="AX4346" i="4"/>
  <c r="AW4346" i="4"/>
  <c r="AX4345" i="4"/>
  <c r="AW4345" i="4"/>
  <c r="AX4344" i="4"/>
  <c r="AW4344" i="4"/>
  <c r="AX4343" i="4"/>
  <c r="AW4343" i="4"/>
  <c r="AX4342" i="4"/>
  <c r="AW4342" i="4"/>
  <c r="AX4341" i="4"/>
  <c r="AW4341" i="4"/>
  <c r="AX4340" i="4"/>
  <c r="AW4340" i="4"/>
  <c r="AX4339" i="4"/>
  <c r="AW4339" i="4"/>
  <c r="AX4338" i="4"/>
  <c r="AW4338" i="4"/>
  <c r="AX4337" i="4"/>
  <c r="AW4337" i="4"/>
  <c r="AX4336" i="4"/>
  <c r="AW4336" i="4"/>
  <c r="AX4335" i="4"/>
  <c r="AW4335" i="4"/>
  <c r="AX4334" i="4"/>
  <c r="AW4334" i="4"/>
  <c r="AX4333" i="4"/>
  <c r="AW4333" i="4"/>
  <c r="AX4332" i="4"/>
  <c r="AW4332" i="4"/>
  <c r="AX4331" i="4"/>
  <c r="AW4331" i="4"/>
  <c r="AX4330" i="4"/>
  <c r="AW4330" i="4"/>
  <c r="AX4329" i="4"/>
  <c r="AW4329" i="4"/>
  <c r="AX4328" i="4"/>
  <c r="AW4328" i="4"/>
  <c r="AX4327" i="4"/>
  <c r="AW4327" i="4"/>
  <c r="AX4326" i="4"/>
  <c r="AW4326" i="4"/>
  <c r="AX4325" i="4"/>
  <c r="AW4325" i="4"/>
  <c r="AX4324" i="4"/>
  <c r="AW4324" i="4"/>
  <c r="AX4323" i="4"/>
  <c r="AW4323" i="4"/>
  <c r="AX4322" i="4"/>
  <c r="AW4322" i="4"/>
  <c r="AX4321" i="4"/>
  <c r="AW4321" i="4"/>
  <c r="AX4320" i="4"/>
  <c r="AW4320" i="4"/>
  <c r="AX4319" i="4"/>
  <c r="AW4319" i="4"/>
  <c r="AX4318" i="4"/>
  <c r="AW4318" i="4"/>
  <c r="AX4317" i="4"/>
  <c r="AW4317" i="4"/>
  <c r="AX4316" i="4"/>
  <c r="AW4316" i="4"/>
  <c r="AX4315" i="4"/>
  <c r="AW4315" i="4"/>
  <c r="AX4314" i="4"/>
  <c r="AW4314" i="4"/>
  <c r="AX4313" i="4"/>
  <c r="AW4313" i="4"/>
  <c r="AX4312" i="4"/>
  <c r="AW4312" i="4"/>
  <c r="AX4311" i="4"/>
  <c r="AW4311" i="4"/>
  <c r="AX4310" i="4"/>
  <c r="AW4310" i="4"/>
  <c r="AX4309" i="4"/>
  <c r="AW4309" i="4"/>
  <c r="AX4308" i="4"/>
  <c r="AW4308" i="4"/>
  <c r="AX4307" i="4"/>
  <c r="AW4307" i="4"/>
  <c r="AX4306" i="4"/>
  <c r="AW4306" i="4"/>
  <c r="AX4305" i="4"/>
  <c r="AW4305" i="4"/>
  <c r="AX4304" i="4"/>
  <c r="AW4304" i="4"/>
  <c r="AX4303" i="4"/>
  <c r="AW4303" i="4"/>
  <c r="AX4302" i="4"/>
  <c r="AW4302" i="4"/>
  <c r="AX4301" i="4"/>
  <c r="AW4301" i="4"/>
  <c r="AX4300" i="4"/>
  <c r="AW4300" i="4"/>
  <c r="AX4299" i="4"/>
  <c r="AW4299" i="4"/>
  <c r="AX4298" i="4"/>
  <c r="AW4298" i="4"/>
  <c r="AX4297" i="4"/>
  <c r="AW4297" i="4"/>
  <c r="AX4296" i="4"/>
  <c r="AW4296" i="4"/>
  <c r="AX4295" i="4"/>
  <c r="AW4295" i="4"/>
  <c r="AX4294" i="4"/>
  <c r="AW4294" i="4"/>
  <c r="AX4293" i="4"/>
  <c r="AW4293" i="4"/>
  <c r="AX4292" i="4"/>
  <c r="AW4292" i="4"/>
  <c r="AX4291" i="4"/>
  <c r="AW4291" i="4"/>
  <c r="AX4290" i="4"/>
  <c r="AW4290" i="4"/>
  <c r="AX4289" i="4"/>
  <c r="AW4289" i="4"/>
  <c r="AX4288" i="4"/>
  <c r="AW4288" i="4"/>
  <c r="AX4287" i="4"/>
  <c r="AW4287" i="4"/>
  <c r="AX4286" i="4"/>
  <c r="AW4286" i="4"/>
  <c r="AX4285" i="4"/>
  <c r="AW4285" i="4"/>
  <c r="AX4284" i="4"/>
  <c r="AW4284" i="4"/>
  <c r="AX4283" i="4"/>
  <c r="AW4283" i="4"/>
  <c r="AX4282" i="4"/>
  <c r="AW4282" i="4"/>
  <c r="AX4281" i="4"/>
  <c r="AW4281" i="4"/>
  <c r="AX4280" i="4"/>
  <c r="AW4280" i="4"/>
  <c r="AX4279" i="4"/>
  <c r="AW4279" i="4"/>
  <c r="AX4278" i="4"/>
  <c r="AW4278" i="4"/>
  <c r="AX4277" i="4"/>
  <c r="AW4277" i="4"/>
  <c r="AX4276" i="4"/>
  <c r="AW4276" i="4"/>
  <c r="AX4275" i="4"/>
  <c r="AW4275" i="4"/>
  <c r="AX4274" i="4"/>
  <c r="AW4274" i="4"/>
  <c r="AX4273" i="4"/>
  <c r="AW4273" i="4"/>
  <c r="AX4272" i="4"/>
  <c r="AW4272" i="4"/>
  <c r="AX4271" i="4"/>
  <c r="AW4271" i="4"/>
  <c r="AX4270" i="4"/>
  <c r="AW4270" i="4"/>
  <c r="AX4269" i="4"/>
  <c r="AW4269" i="4"/>
  <c r="AX4268" i="4"/>
  <c r="AW4268" i="4"/>
  <c r="AX4267" i="4"/>
  <c r="AW4267" i="4"/>
  <c r="AX4266" i="4"/>
  <c r="AW4266" i="4"/>
  <c r="AX4265" i="4"/>
  <c r="AW4265" i="4"/>
  <c r="AX4264" i="4"/>
  <c r="AW4264" i="4"/>
  <c r="AX4263" i="4"/>
  <c r="AW4263" i="4"/>
  <c r="AX4262" i="4"/>
  <c r="AW4262" i="4"/>
  <c r="AX4261" i="4"/>
  <c r="AW4261" i="4"/>
  <c r="AX4260" i="4"/>
  <c r="AW4260" i="4"/>
  <c r="AX4259" i="4"/>
  <c r="AW4259" i="4"/>
  <c r="AX4258" i="4"/>
  <c r="AW4258" i="4"/>
  <c r="AX4257" i="4"/>
  <c r="AW4257" i="4"/>
  <c r="AX4256" i="4"/>
  <c r="AW4256" i="4"/>
  <c r="AX4255" i="4"/>
  <c r="AW4255" i="4"/>
  <c r="AX4254" i="4"/>
  <c r="AW4254" i="4"/>
  <c r="AX4253" i="4"/>
  <c r="AW4253" i="4"/>
  <c r="AX4252" i="4"/>
  <c r="AW4252" i="4"/>
  <c r="AX4251" i="4"/>
  <c r="AW4251" i="4"/>
  <c r="AX4250" i="4"/>
  <c r="AW4250" i="4"/>
  <c r="AX4249" i="4"/>
  <c r="AW4249" i="4"/>
  <c r="AX4248" i="4"/>
  <c r="AW4248" i="4"/>
  <c r="AX4247" i="4"/>
  <c r="AW4247" i="4"/>
  <c r="AX4246" i="4"/>
  <c r="AW4246" i="4"/>
  <c r="AX4245" i="4"/>
  <c r="AW4245" i="4"/>
  <c r="AX4244" i="4"/>
  <c r="AW4244" i="4"/>
  <c r="AX4243" i="4"/>
  <c r="AW4243" i="4"/>
  <c r="AX4242" i="4"/>
  <c r="AW4242" i="4"/>
  <c r="AX4241" i="4"/>
  <c r="AW4241" i="4"/>
  <c r="AX4240" i="4"/>
  <c r="AW4240" i="4"/>
  <c r="AX4239" i="4"/>
  <c r="AW4239" i="4"/>
  <c r="AX4238" i="4"/>
  <c r="AW4238" i="4"/>
  <c r="AX4237" i="4"/>
  <c r="AW4237" i="4"/>
  <c r="AX4236" i="4"/>
  <c r="AW4236" i="4"/>
  <c r="AX4235" i="4"/>
  <c r="AW4235" i="4"/>
  <c r="AX4234" i="4"/>
  <c r="AW4234" i="4"/>
  <c r="AX4233" i="4"/>
  <c r="AW4233" i="4"/>
  <c r="AX4232" i="4"/>
  <c r="AW4232" i="4"/>
  <c r="AX4231" i="4"/>
  <c r="AW4231" i="4"/>
  <c r="AX4230" i="4"/>
  <c r="AW4230" i="4"/>
  <c r="AX4229" i="4"/>
  <c r="AW4229" i="4"/>
  <c r="AX4228" i="4"/>
  <c r="AW4228" i="4"/>
  <c r="AX4227" i="4"/>
  <c r="AW4227" i="4"/>
  <c r="AX4226" i="4"/>
  <c r="AW4226" i="4"/>
  <c r="AX4225" i="4"/>
  <c r="AW4225" i="4"/>
  <c r="AX4224" i="4"/>
  <c r="AW4224" i="4"/>
  <c r="AX4223" i="4"/>
  <c r="AW4223" i="4"/>
  <c r="AX4222" i="4"/>
  <c r="AW4222" i="4"/>
  <c r="AX4221" i="4"/>
  <c r="AW4221" i="4"/>
  <c r="AX4220" i="4"/>
  <c r="AW4220" i="4"/>
  <c r="AX4219" i="4"/>
  <c r="AW4219" i="4"/>
  <c r="AX4218" i="4"/>
  <c r="AW4218" i="4"/>
  <c r="AX4217" i="4"/>
  <c r="AW4217" i="4"/>
  <c r="AX4216" i="4"/>
  <c r="AW4216" i="4"/>
  <c r="AX4215" i="4"/>
  <c r="AW4215" i="4"/>
  <c r="AX4214" i="4"/>
  <c r="AW4214" i="4"/>
  <c r="AX4213" i="4"/>
  <c r="AW4213" i="4"/>
  <c r="AX4212" i="4"/>
  <c r="AW4212" i="4"/>
  <c r="AX4211" i="4"/>
  <c r="AW4211" i="4"/>
  <c r="AX4210" i="4"/>
  <c r="AW4210" i="4"/>
  <c r="AX4209" i="4"/>
  <c r="AW4209" i="4"/>
  <c r="AX4208" i="4"/>
  <c r="AW4208" i="4"/>
  <c r="AX4207" i="4"/>
  <c r="AW4207" i="4"/>
  <c r="AX4204" i="4"/>
  <c r="AW4204" i="4"/>
  <c r="AX4203" i="4"/>
  <c r="AW4203" i="4"/>
  <c r="AX4202" i="4"/>
  <c r="AW4202" i="4"/>
  <c r="AX4201" i="4"/>
  <c r="AW4201" i="4"/>
  <c r="AX4200" i="4"/>
  <c r="AW4200" i="4"/>
  <c r="AX4199" i="4"/>
  <c r="AW4199" i="4"/>
  <c r="AX4198" i="4"/>
  <c r="AW4198" i="4"/>
  <c r="AX4197" i="4"/>
  <c r="AW4197" i="4"/>
  <c r="AX4196" i="4"/>
  <c r="AW4196" i="4"/>
  <c r="AX4195" i="4"/>
  <c r="AW4195" i="4"/>
  <c r="AX4194" i="4"/>
  <c r="AW4194" i="4"/>
  <c r="AX4193" i="4"/>
  <c r="AW4193" i="4"/>
  <c r="AX4192" i="4"/>
  <c r="AW4192" i="4"/>
  <c r="AX4191" i="4"/>
  <c r="AW4191" i="4"/>
  <c r="AX4190" i="4"/>
  <c r="AW4190" i="4"/>
  <c r="AX4189" i="4"/>
  <c r="AW4189" i="4"/>
  <c r="AX4188" i="4"/>
  <c r="AW4188" i="4"/>
  <c r="AX4187" i="4"/>
  <c r="AW4187" i="4"/>
  <c r="AX4186" i="4"/>
  <c r="AW4186" i="4"/>
  <c r="AX4185" i="4"/>
  <c r="AW4185" i="4"/>
  <c r="AX4184" i="4"/>
  <c r="AW4184" i="4"/>
  <c r="AX4183" i="4"/>
  <c r="AW4183" i="4"/>
  <c r="AX4182" i="4"/>
  <c r="AW4182" i="4"/>
  <c r="AX4181" i="4"/>
  <c r="AW4181" i="4"/>
  <c r="AX4180" i="4"/>
  <c r="AW4180" i="4"/>
  <c r="AX4179" i="4"/>
  <c r="AW4179" i="4"/>
  <c r="AX4178" i="4"/>
  <c r="AW4178" i="4"/>
  <c r="AX4177" i="4"/>
  <c r="AW4177" i="4"/>
  <c r="AX4176" i="4"/>
  <c r="AW4176" i="4"/>
  <c r="AX4175" i="4"/>
  <c r="AW4175" i="4"/>
  <c r="AX4174" i="4"/>
  <c r="AW4174" i="4"/>
  <c r="AX4173" i="4"/>
  <c r="AW4173" i="4"/>
  <c r="AX4172" i="4"/>
  <c r="AW4172" i="4"/>
  <c r="AX4171" i="4"/>
  <c r="AW4171" i="4"/>
  <c r="AX4170" i="4"/>
  <c r="AW4170" i="4"/>
  <c r="AX4169" i="4"/>
  <c r="AW4169" i="4"/>
  <c r="AX4168" i="4"/>
  <c r="AW4168" i="4"/>
  <c r="AX4167" i="4"/>
  <c r="AW4167" i="4"/>
  <c r="AX4166" i="4"/>
  <c r="AW4166" i="4"/>
  <c r="AX4165" i="4"/>
  <c r="AW4165" i="4"/>
  <c r="AX4164" i="4"/>
  <c r="AW4164" i="4"/>
  <c r="AX4163" i="4"/>
  <c r="AW4163" i="4"/>
  <c r="AX4162" i="4"/>
  <c r="AW4162" i="4"/>
  <c r="AX4161" i="4"/>
  <c r="AW4161" i="4"/>
  <c r="AX4160" i="4"/>
  <c r="AW4160" i="4"/>
  <c r="AX4159" i="4"/>
  <c r="AW4159" i="4"/>
  <c r="AX4158" i="4"/>
  <c r="AW4158" i="4"/>
  <c r="AX4157" i="4"/>
  <c r="AW4157" i="4"/>
  <c r="AX4156" i="4"/>
  <c r="AW4156" i="4"/>
  <c r="AX4155" i="4"/>
  <c r="AW4155" i="4"/>
  <c r="AX4154" i="4"/>
  <c r="AW4154" i="4"/>
  <c r="AX4153" i="4"/>
  <c r="AW4153" i="4"/>
  <c r="AX4152" i="4"/>
  <c r="AW4152" i="4"/>
  <c r="AX4151" i="4"/>
  <c r="AW4151" i="4"/>
  <c r="AX4150" i="4"/>
  <c r="AW4150" i="4"/>
  <c r="AX4149" i="4"/>
  <c r="AW4149" i="4"/>
  <c r="AX4148" i="4"/>
  <c r="AW4148" i="4"/>
  <c r="AX4147" i="4"/>
  <c r="AW4147" i="4"/>
  <c r="AX4146" i="4"/>
  <c r="AW4146" i="4"/>
  <c r="AX4145" i="4"/>
  <c r="AW4145" i="4"/>
  <c r="AX4144" i="4"/>
  <c r="AW4144" i="4"/>
  <c r="AX4143" i="4"/>
  <c r="AW4143" i="4"/>
  <c r="AX4142" i="4"/>
  <c r="AW4142" i="4"/>
  <c r="AX4141" i="4"/>
  <c r="AW4141" i="4"/>
  <c r="AX4140" i="4"/>
  <c r="AW4140" i="4"/>
  <c r="AX4139" i="4"/>
  <c r="AW4139" i="4"/>
  <c r="AX4138" i="4"/>
  <c r="AW4138" i="4"/>
  <c r="AX4137" i="4"/>
  <c r="AW4137" i="4"/>
  <c r="AX4136" i="4"/>
  <c r="AW4136" i="4"/>
  <c r="AX4135" i="4"/>
  <c r="AW4135" i="4"/>
  <c r="AX4134" i="4"/>
  <c r="AW4134" i="4"/>
  <c r="AX4133" i="4"/>
  <c r="AW4133" i="4"/>
  <c r="AX4132" i="4"/>
  <c r="AW4132" i="4"/>
  <c r="AX4131" i="4"/>
  <c r="AW4131" i="4"/>
  <c r="AX4130" i="4"/>
  <c r="AW4130" i="4"/>
  <c r="AX4129" i="4"/>
  <c r="AW4129" i="4"/>
  <c r="AX4128" i="4"/>
  <c r="AW4128" i="4"/>
  <c r="AX4127" i="4"/>
  <c r="AW4127" i="4"/>
  <c r="AX4126" i="4"/>
  <c r="AW4126" i="4"/>
  <c r="AX4125" i="4"/>
  <c r="AW4125" i="4"/>
  <c r="AX4124" i="4"/>
  <c r="AW4124" i="4"/>
  <c r="AX4123" i="4"/>
  <c r="AW4123" i="4"/>
  <c r="AX4122" i="4"/>
  <c r="AW4122" i="4"/>
  <c r="AX4121" i="4"/>
  <c r="AW4121" i="4"/>
  <c r="AX4120" i="4"/>
  <c r="AW4120" i="4"/>
  <c r="AX4119" i="4"/>
  <c r="AW4119" i="4"/>
  <c r="AX4118" i="4"/>
  <c r="AW4118" i="4"/>
  <c r="AX4117" i="4"/>
  <c r="AW4117" i="4"/>
  <c r="AX4116" i="4"/>
  <c r="AW4116" i="4"/>
  <c r="AX4115" i="4"/>
  <c r="AW4115" i="4"/>
  <c r="AX4114" i="4"/>
  <c r="AW4114" i="4"/>
  <c r="AX4113" i="4"/>
  <c r="AW4113" i="4"/>
  <c r="AX4112" i="4"/>
  <c r="AW4112" i="4"/>
  <c r="AX4111" i="4"/>
  <c r="AW4111" i="4"/>
  <c r="AX4110" i="4"/>
  <c r="AW4110" i="4"/>
  <c r="AX4109" i="4"/>
  <c r="AW4109" i="4"/>
  <c r="AX4108" i="4"/>
  <c r="AW4108" i="4"/>
  <c r="AX4107" i="4"/>
  <c r="AW4107" i="4"/>
  <c r="AX4106" i="4"/>
  <c r="AW4106" i="4"/>
  <c r="AX4105" i="4"/>
  <c r="AW4105" i="4"/>
  <c r="AX4104" i="4"/>
  <c r="AW4104" i="4"/>
  <c r="AX4103" i="4"/>
  <c r="AW4103" i="4"/>
  <c r="AX4102" i="4"/>
  <c r="AW4102" i="4"/>
  <c r="AX4101" i="4"/>
  <c r="AW4101" i="4"/>
  <c r="AX4100" i="4"/>
  <c r="AW4100" i="4"/>
  <c r="AX4099" i="4"/>
  <c r="AW4099" i="4"/>
  <c r="AX4098" i="4"/>
  <c r="AW4098" i="4"/>
  <c r="AX4097" i="4"/>
  <c r="AW4097" i="4"/>
  <c r="AX4096" i="4"/>
  <c r="AW4096" i="4"/>
  <c r="AX4095" i="4"/>
  <c r="AW4095" i="4"/>
  <c r="AX4094" i="4"/>
  <c r="AW4094" i="4"/>
  <c r="AX4093" i="4"/>
  <c r="AW4093" i="4"/>
  <c r="AX4092" i="4"/>
  <c r="AW4092" i="4"/>
  <c r="AX4091" i="4"/>
  <c r="AW4091" i="4"/>
  <c r="AX4090" i="4"/>
  <c r="AW4090" i="4"/>
  <c r="AX4089" i="4"/>
  <c r="AW4089" i="4"/>
  <c r="AX4088" i="4"/>
  <c r="AW4088" i="4"/>
  <c r="AX4087" i="4"/>
  <c r="AW4087" i="4"/>
  <c r="AX4086" i="4"/>
  <c r="AW4086" i="4"/>
  <c r="AX4085" i="4"/>
  <c r="AW4085" i="4"/>
  <c r="AX4084" i="4"/>
  <c r="AW4084" i="4"/>
  <c r="AX4083" i="4"/>
  <c r="AW4083" i="4"/>
  <c r="AX4082" i="4"/>
  <c r="AW4082" i="4"/>
  <c r="AX4081" i="4"/>
  <c r="AW4081" i="4"/>
  <c r="AX4080" i="4"/>
  <c r="AW4080" i="4"/>
  <c r="AX4079" i="4"/>
  <c r="AW4079" i="4"/>
  <c r="AX4078" i="4"/>
  <c r="AW4078" i="4"/>
  <c r="AX4077" i="4"/>
  <c r="AW4077" i="4"/>
  <c r="AX4076" i="4"/>
  <c r="AW4076" i="4"/>
  <c r="AX4075" i="4"/>
  <c r="AW4075" i="4"/>
  <c r="AX4074" i="4"/>
  <c r="AW4074" i="4"/>
  <c r="AX4073" i="4"/>
  <c r="AW4073" i="4"/>
  <c r="AX4072" i="4"/>
  <c r="AW4072" i="4"/>
  <c r="AX4071" i="4"/>
  <c r="AW4071" i="4"/>
  <c r="AX4070" i="4"/>
  <c r="AW4070" i="4"/>
  <c r="AX4069" i="4"/>
  <c r="AW4069" i="4"/>
  <c r="AX4068" i="4"/>
  <c r="AW4068" i="4"/>
  <c r="AX4067" i="4"/>
  <c r="AW4067" i="4"/>
  <c r="AX4066" i="4"/>
  <c r="AW4066" i="4"/>
  <c r="AX4065" i="4"/>
  <c r="AW4065" i="4"/>
  <c r="AX4064" i="4"/>
  <c r="AW4064" i="4"/>
  <c r="AX4063" i="4"/>
  <c r="AW4063" i="4"/>
  <c r="AX4062" i="4"/>
  <c r="AW4062" i="4"/>
  <c r="AX4061" i="4"/>
  <c r="AW4061" i="4"/>
  <c r="AX4060" i="4"/>
  <c r="AW4060" i="4"/>
  <c r="AX4059" i="4"/>
  <c r="AW4059" i="4"/>
  <c r="AX4058" i="4"/>
  <c r="AW4058" i="4"/>
  <c r="AX4057" i="4"/>
  <c r="AW4057" i="4"/>
  <c r="AX4056" i="4"/>
  <c r="AW4056" i="4"/>
  <c r="AX4055" i="4"/>
  <c r="AW4055" i="4"/>
  <c r="AX4054" i="4"/>
  <c r="AW4054" i="4"/>
  <c r="AX4053" i="4"/>
  <c r="AW4053" i="4"/>
  <c r="AX4052" i="4"/>
  <c r="AW4052" i="4"/>
  <c r="AX4051" i="4"/>
  <c r="AW4051" i="4"/>
  <c r="AX4050" i="4"/>
  <c r="AW4050" i="4"/>
  <c r="AX4049" i="4"/>
  <c r="AW4049" i="4"/>
  <c r="AX4048" i="4"/>
  <c r="AW4048" i="4"/>
  <c r="AX4047" i="4"/>
  <c r="AW4047" i="4"/>
  <c r="AX4046" i="4"/>
  <c r="AW4046" i="4"/>
  <c r="AX4045" i="4"/>
  <c r="AW4045" i="4"/>
  <c r="AX4044" i="4"/>
  <c r="AW4044" i="4"/>
  <c r="AX4043" i="4"/>
  <c r="AW4043" i="4"/>
  <c r="AX4042" i="4"/>
  <c r="AW4042" i="4"/>
  <c r="AX4041" i="4"/>
  <c r="AW4041" i="4"/>
  <c r="AX4040" i="4"/>
  <c r="AW4040" i="4"/>
  <c r="AX4039" i="4"/>
  <c r="AW4039" i="4"/>
  <c r="AX4038" i="4"/>
  <c r="AW4038" i="4"/>
  <c r="AX4037" i="4"/>
  <c r="AW4037" i="4"/>
  <c r="AX4036" i="4"/>
  <c r="AW4036" i="4"/>
  <c r="AX4035" i="4"/>
  <c r="AW4035" i="4"/>
  <c r="AX4034" i="4"/>
  <c r="AW4034" i="4"/>
  <c r="AX4033" i="4"/>
  <c r="AW4033" i="4"/>
  <c r="AX4032" i="4"/>
  <c r="AW4032" i="4"/>
  <c r="AX4031" i="4"/>
  <c r="AW4031" i="4"/>
  <c r="AX4030" i="4"/>
  <c r="AW4030" i="4"/>
  <c r="AX4029" i="4"/>
  <c r="AW4029" i="4"/>
  <c r="AX4028" i="4"/>
  <c r="AW4028" i="4"/>
  <c r="AX4027" i="4"/>
  <c r="AW4027" i="4"/>
  <c r="AX4026" i="4"/>
  <c r="AW4026" i="4"/>
  <c r="AX4025" i="4"/>
  <c r="AW4025" i="4"/>
  <c r="AX4024" i="4"/>
  <c r="AW4024" i="4"/>
  <c r="AX4023" i="4"/>
  <c r="AW4023" i="4"/>
  <c r="AX4022" i="4"/>
  <c r="AW4022" i="4"/>
  <c r="AX4021" i="4"/>
  <c r="AW4021" i="4"/>
  <c r="AX4020" i="4"/>
  <c r="AW4020" i="4"/>
  <c r="AX4019" i="4"/>
  <c r="AW4019" i="4"/>
  <c r="AX4018" i="4"/>
  <c r="AW4018" i="4"/>
  <c r="AX4017" i="4"/>
  <c r="AW4017" i="4"/>
  <c r="AX4016" i="4"/>
  <c r="AW4016" i="4"/>
  <c r="AX4015" i="4"/>
  <c r="AW4015" i="4"/>
  <c r="AX4014" i="4"/>
  <c r="AW4014" i="4"/>
  <c r="AX4013" i="4"/>
  <c r="AW4013" i="4"/>
  <c r="AX4012" i="4"/>
  <c r="AW4012" i="4"/>
  <c r="AX4011" i="4"/>
  <c r="AW4011" i="4"/>
  <c r="AX4010" i="4"/>
  <c r="AW4010" i="4"/>
  <c r="AX4009" i="4"/>
  <c r="AW4009" i="4"/>
  <c r="AX4008" i="4"/>
  <c r="AW4008" i="4"/>
  <c r="AX4007" i="4"/>
  <c r="AW4007" i="4"/>
  <c r="AX4006" i="4"/>
  <c r="AW4006" i="4"/>
  <c r="AX4005" i="4"/>
  <c r="AW4005" i="4"/>
  <c r="AX4004" i="4"/>
  <c r="AW4004" i="4"/>
  <c r="AX4003" i="4"/>
  <c r="AW4003" i="4"/>
  <c r="AX4002" i="4"/>
  <c r="AW4002" i="4"/>
  <c r="AX4001" i="4"/>
  <c r="AW4001" i="4"/>
  <c r="AX4000" i="4"/>
  <c r="AW4000" i="4"/>
  <c r="AX3999" i="4"/>
  <c r="AW3999" i="4"/>
  <c r="AX3998" i="4"/>
  <c r="AW3998" i="4"/>
  <c r="AX3997" i="4"/>
  <c r="AW3997" i="4"/>
  <c r="AX3996" i="4"/>
  <c r="AW3996" i="4"/>
  <c r="AX3995" i="4"/>
  <c r="AW3995" i="4"/>
  <c r="AX3994" i="4"/>
  <c r="AW3994" i="4"/>
  <c r="AX3993" i="4"/>
  <c r="AW3993" i="4"/>
  <c r="AX3992" i="4"/>
  <c r="AW3992" i="4"/>
  <c r="AX3991" i="4"/>
  <c r="AW3991" i="4"/>
  <c r="AX3990" i="4"/>
  <c r="AW3990" i="4"/>
  <c r="AX3989" i="4"/>
  <c r="AW3989" i="4"/>
  <c r="AX3988" i="4"/>
  <c r="AW3988" i="4"/>
  <c r="AX3987" i="4"/>
  <c r="AW3987" i="4"/>
  <c r="AX3986" i="4"/>
  <c r="AW3986" i="4"/>
  <c r="AX3985" i="4"/>
  <c r="AW3985" i="4"/>
  <c r="AX3984" i="4"/>
  <c r="AW3984" i="4"/>
  <c r="AX3983" i="4"/>
  <c r="AW3983" i="4"/>
  <c r="AX3982" i="4"/>
  <c r="AW3982" i="4"/>
  <c r="AX3981" i="4"/>
  <c r="AW3981" i="4"/>
  <c r="AX3980" i="4"/>
  <c r="AW3980" i="4"/>
  <c r="AX3979" i="4"/>
  <c r="AW3979" i="4"/>
  <c r="AX3978" i="4"/>
  <c r="AW3978" i="4"/>
  <c r="AX3977" i="4"/>
  <c r="AW3977" i="4"/>
  <c r="AX3976" i="4"/>
  <c r="AW3976" i="4"/>
  <c r="AX3975" i="4"/>
  <c r="AW3975" i="4"/>
  <c r="AX3974" i="4"/>
  <c r="AW3974" i="4"/>
  <c r="AX3973" i="4"/>
  <c r="AW3973" i="4"/>
  <c r="AX3972" i="4"/>
  <c r="AW3972" i="4"/>
  <c r="AX3971" i="4"/>
  <c r="AW3971" i="4"/>
  <c r="AX3970" i="4"/>
  <c r="AW3970" i="4"/>
  <c r="AX3969" i="4"/>
  <c r="AW3969" i="4"/>
  <c r="AX3968" i="4"/>
  <c r="AW3968" i="4"/>
  <c r="AX3967" i="4"/>
  <c r="AW3967" i="4"/>
  <c r="AX3966" i="4"/>
  <c r="AW3966" i="4"/>
  <c r="AX3965" i="4"/>
  <c r="AW3965" i="4"/>
  <c r="AX3964" i="4"/>
  <c r="AW3964" i="4"/>
  <c r="AX3963" i="4"/>
  <c r="AW3963" i="4"/>
  <c r="AX3962" i="4"/>
  <c r="AW3962" i="4"/>
  <c r="AX3961" i="4"/>
  <c r="AW3961" i="4"/>
  <c r="AX3960" i="4"/>
  <c r="AW3960" i="4"/>
  <c r="AX3959" i="4"/>
  <c r="AW3959" i="4"/>
  <c r="AX3958" i="4"/>
  <c r="AW3958" i="4"/>
  <c r="AX3957" i="4"/>
  <c r="AW3957" i="4"/>
  <c r="AX3956" i="4"/>
  <c r="AW3956" i="4"/>
  <c r="AX3955" i="4"/>
  <c r="AW3955" i="4"/>
  <c r="AX3954" i="4"/>
  <c r="AW3954" i="4"/>
  <c r="AX3953" i="4"/>
  <c r="AW3953" i="4"/>
  <c r="AX3952" i="4"/>
  <c r="AW3952" i="4"/>
  <c r="AX3951" i="4"/>
  <c r="AW3951" i="4"/>
  <c r="AX3950" i="4"/>
  <c r="AW3950" i="4"/>
  <c r="AX3949" i="4"/>
  <c r="AW3949" i="4"/>
  <c r="AX3948" i="4"/>
  <c r="AW3948" i="4"/>
  <c r="AX3947" i="4"/>
  <c r="AW3947" i="4"/>
  <c r="AX3946" i="4"/>
  <c r="AW3946" i="4"/>
  <c r="AX3945" i="4"/>
  <c r="AW3945" i="4"/>
  <c r="AX3944" i="4"/>
  <c r="AW3944" i="4"/>
  <c r="AX3943" i="4"/>
  <c r="AW3943" i="4"/>
  <c r="AX3942" i="4"/>
  <c r="AW3942" i="4"/>
  <c r="AX3941" i="4"/>
  <c r="AW3941" i="4"/>
  <c r="AX3940" i="4"/>
  <c r="AW3940" i="4"/>
  <c r="AX3939" i="4"/>
  <c r="AW3939" i="4"/>
  <c r="AX3938" i="4"/>
  <c r="AW3938" i="4"/>
  <c r="AX3937" i="4"/>
  <c r="AW3937" i="4"/>
  <c r="AX3936" i="4"/>
  <c r="AW3936" i="4"/>
  <c r="AX3935" i="4"/>
  <c r="AW3935" i="4"/>
  <c r="AX3934" i="4"/>
  <c r="AW3934" i="4"/>
  <c r="AX3933" i="4"/>
  <c r="AW3933" i="4"/>
  <c r="AX3932" i="4"/>
  <c r="AW3932" i="4"/>
  <c r="AX3931" i="4"/>
  <c r="AW3931" i="4"/>
  <c r="AX3930" i="4"/>
  <c r="AW3930" i="4"/>
  <c r="AX3929" i="4"/>
  <c r="AW3929" i="4"/>
  <c r="AX3928" i="4"/>
  <c r="AW3928" i="4"/>
  <c r="AX3927" i="4"/>
  <c r="AW3927" i="4"/>
  <c r="AX3926" i="4"/>
  <c r="AW3926" i="4"/>
  <c r="AX3925" i="4"/>
  <c r="AW3925" i="4"/>
  <c r="AX3924" i="4"/>
  <c r="AW3924" i="4"/>
  <c r="AX3923" i="4"/>
  <c r="AW3923" i="4"/>
  <c r="AX3922" i="4"/>
  <c r="AW3922" i="4"/>
  <c r="AX3921" i="4"/>
  <c r="AW3921" i="4"/>
  <c r="AX3920" i="4"/>
  <c r="AW3920" i="4"/>
  <c r="AX3919" i="4"/>
  <c r="AW3919" i="4"/>
  <c r="AX3918" i="4"/>
  <c r="AW3918" i="4"/>
  <c r="AX3917" i="4"/>
  <c r="AW3917" i="4"/>
  <c r="AX3916" i="4"/>
  <c r="AW3916" i="4"/>
  <c r="AX3915" i="4"/>
  <c r="AW3915" i="4"/>
  <c r="AX3914" i="4"/>
  <c r="AW3914" i="4"/>
  <c r="AX3913" i="4"/>
  <c r="AW3913" i="4"/>
  <c r="AX3912" i="4"/>
  <c r="AW3912" i="4"/>
  <c r="AX3911" i="4"/>
  <c r="AW3911" i="4"/>
  <c r="AX3910" i="4"/>
  <c r="AW3910" i="4"/>
  <c r="AX3909" i="4"/>
  <c r="AW3909" i="4"/>
  <c r="AX3908" i="4"/>
  <c r="AW3908" i="4"/>
  <c r="AX3907" i="4"/>
  <c r="AW3907" i="4"/>
  <c r="AX3906" i="4"/>
  <c r="AW3906" i="4"/>
  <c r="AX3905" i="4"/>
  <c r="AW3905" i="4"/>
  <c r="AX3904" i="4"/>
  <c r="AW3904" i="4"/>
  <c r="AX3903" i="4"/>
  <c r="AW3903" i="4"/>
  <c r="AX3902" i="4"/>
  <c r="AW3902" i="4"/>
  <c r="AX3901" i="4"/>
  <c r="AW3901" i="4"/>
  <c r="AX3900" i="4"/>
  <c r="AW3900" i="4"/>
  <c r="AX3899" i="4"/>
  <c r="AW3899" i="4"/>
  <c r="AX3898" i="4"/>
  <c r="AW3898" i="4"/>
  <c r="AX3897" i="4"/>
  <c r="AW3897" i="4"/>
  <c r="AX3896" i="4"/>
  <c r="AW3896" i="4"/>
  <c r="AX3895" i="4"/>
  <c r="AW3895" i="4"/>
  <c r="AX3894" i="4"/>
  <c r="AW3894" i="4"/>
  <c r="AX3893" i="4"/>
  <c r="AW3893" i="4"/>
  <c r="AX3892" i="4"/>
  <c r="AW3892" i="4"/>
  <c r="AX3891" i="4"/>
  <c r="AW3891" i="4"/>
  <c r="AX3890" i="4"/>
  <c r="AW3890" i="4"/>
  <c r="AX3889" i="4"/>
  <c r="AW3889" i="4"/>
  <c r="AX3888" i="4"/>
  <c r="AW3888" i="4"/>
  <c r="AX3887" i="4"/>
  <c r="AW3887" i="4"/>
  <c r="AX3886" i="4"/>
  <c r="AW3886" i="4"/>
  <c r="AX3885" i="4"/>
  <c r="AW3885" i="4"/>
  <c r="AX3884" i="4"/>
  <c r="AW3884" i="4"/>
  <c r="AX3883" i="4"/>
  <c r="AW3883" i="4"/>
  <c r="AX3882" i="4"/>
  <c r="AW3882" i="4"/>
  <c r="AX3881" i="4"/>
  <c r="AW3881" i="4"/>
  <c r="AX3880" i="4"/>
  <c r="AW3880" i="4"/>
  <c r="AX3879" i="4"/>
  <c r="AW3879" i="4"/>
  <c r="AX3878" i="4"/>
  <c r="AW3878" i="4"/>
  <c r="AX3877" i="4"/>
  <c r="AW3877" i="4"/>
  <c r="AX3876" i="4"/>
  <c r="AW3876" i="4"/>
  <c r="AX3875" i="4"/>
  <c r="AW3875" i="4"/>
  <c r="AX3874" i="4"/>
  <c r="AW3874" i="4"/>
  <c r="AX3873" i="4"/>
  <c r="AW3873" i="4"/>
  <c r="AX3872" i="4"/>
  <c r="AW3872" i="4"/>
  <c r="AX3871" i="4"/>
  <c r="AW3871" i="4"/>
  <c r="AX3870" i="4"/>
  <c r="AW3870" i="4"/>
  <c r="AX3869" i="4"/>
  <c r="AW3869" i="4"/>
  <c r="AX3868" i="4"/>
  <c r="AW3868" i="4"/>
  <c r="AX3867" i="4"/>
  <c r="AW3867" i="4"/>
  <c r="AX3866" i="4"/>
  <c r="AW3866" i="4"/>
  <c r="AX3865" i="4"/>
  <c r="AW3865" i="4"/>
  <c r="AX3864" i="4"/>
  <c r="AW3864" i="4"/>
  <c r="AX3863" i="4"/>
  <c r="AW3863" i="4"/>
  <c r="AX3862" i="4"/>
  <c r="AW3862" i="4"/>
  <c r="AX3861" i="4"/>
  <c r="AW3861" i="4"/>
  <c r="AX3860" i="4"/>
  <c r="AW3860" i="4"/>
  <c r="AX3859" i="4"/>
  <c r="AW3859" i="4"/>
  <c r="AX3858" i="4"/>
  <c r="AW3858" i="4"/>
  <c r="AX3857" i="4"/>
  <c r="AW3857" i="4"/>
  <c r="AX3856" i="4"/>
  <c r="AW3856" i="4"/>
  <c r="AX3855" i="4"/>
  <c r="AW3855" i="4"/>
  <c r="AX3854" i="4"/>
  <c r="AW3854" i="4"/>
  <c r="AX3853" i="4"/>
  <c r="AW3853" i="4"/>
  <c r="AX3852" i="4"/>
  <c r="AW3852" i="4"/>
  <c r="AX3851" i="4"/>
  <c r="AW3851" i="4"/>
  <c r="AX3850" i="4"/>
  <c r="AW3850" i="4"/>
  <c r="AX3849" i="4"/>
  <c r="AW3849" i="4"/>
  <c r="AX3848" i="4"/>
  <c r="AW3848" i="4"/>
  <c r="AX3847" i="4"/>
  <c r="AW3847" i="4"/>
  <c r="AX3846" i="4"/>
  <c r="AW3846" i="4"/>
  <c r="AX3845" i="4"/>
  <c r="AW3845" i="4"/>
  <c r="AX3844" i="4"/>
  <c r="AW3844" i="4"/>
  <c r="AX3843" i="4"/>
  <c r="AW3843" i="4"/>
  <c r="AX3842" i="4"/>
  <c r="AW3842" i="4"/>
  <c r="AX3841" i="4"/>
  <c r="AW3841" i="4"/>
  <c r="AX3840" i="4"/>
  <c r="AW3840" i="4"/>
  <c r="AX3839" i="4"/>
  <c r="AW3839" i="4"/>
  <c r="AX3838" i="4"/>
  <c r="AW3838" i="4"/>
  <c r="AX3837" i="4"/>
  <c r="AW3837" i="4"/>
  <c r="AX3836" i="4"/>
  <c r="AW3836" i="4"/>
  <c r="AX3835" i="4"/>
  <c r="AW3835" i="4"/>
  <c r="AX3834" i="4"/>
  <c r="AW3834" i="4"/>
  <c r="AX3833" i="4"/>
  <c r="AW3833" i="4"/>
  <c r="AX3832" i="4"/>
  <c r="AW3832" i="4"/>
  <c r="AX3831" i="4"/>
  <c r="AW3831" i="4"/>
  <c r="AX3830" i="4"/>
  <c r="AW3830" i="4"/>
  <c r="AX3829" i="4"/>
  <c r="AW3829" i="4"/>
  <c r="AX3828" i="4"/>
  <c r="AW3828" i="4"/>
  <c r="AX3827" i="4"/>
  <c r="AW3827" i="4"/>
  <c r="AX3826" i="4"/>
  <c r="AW3826" i="4"/>
  <c r="AX3825" i="4"/>
  <c r="AW3825" i="4"/>
  <c r="AX3824" i="4"/>
  <c r="AW3824" i="4"/>
  <c r="AX3823" i="4"/>
  <c r="AW3823" i="4"/>
  <c r="AX3822" i="4"/>
  <c r="AW3822" i="4"/>
  <c r="AX3821" i="4"/>
  <c r="AW3821" i="4"/>
  <c r="AX3820" i="4"/>
  <c r="AW3820" i="4"/>
  <c r="AX3819" i="4"/>
  <c r="AW3819" i="4"/>
  <c r="AX3818" i="4"/>
  <c r="AW3818" i="4"/>
  <c r="AX3817" i="4"/>
  <c r="AW3817" i="4"/>
  <c r="AX3816" i="4"/>
  <c r="AW3816" i="4"/>
  <c r="AX3815" i="4"/>
  <c r="AW3815" i="4"/>
  <c r="AX3814" i="4"/>
  <c r="AW3814" i="4"/>
  <c r="AX3813" i="4"/>
  <c r="AW3813" i="4"/>
  <c r="AX3812" i="4"/>
  <c r="AW3812" i="4"/>
  <c r="AX3811" i="4"/>
  <c r="AW3811" i="4"/>
  <c r="AX3810" i="4"/>
  <c r="AW3810" i="4"/>
  <c r="AX3809" i="4"/>
  <c r="AW3809" i="4"/>
  <c r="AX3808" i="4"/>
  <c r="AW3808" i="4"/>
  <c r="AX3807" i="4"/>
  <c r="AW3807" i="4"/>
  <c r="AX3806" i="4"/>
  <c r="AW3806" i="4"/>
  <c r="AX3805" i="4"/>
  <c r="AW3805" i="4"/>
  <c r="AX3804" i="4"/>
  <c r="AW3804" i="4"/>
  <c r="AX3803" i="4"/>
  <c r="AW3803" i="4"/>
  <c r="AX3802" i="4"/>
  <c r="AW3802" i="4"/>
  <c r="AX3801" i="4"/>
  <c r="AW3801" i="4"/>
  <c r="AX3800" i="4"/>
  <c r="AW3800" i="4"/>
  <c r="AX3799" i="4"/>
  <c r="AW3799" i="4"/>
  <c r="AX3798" i="4"/>
  <c r="AW3798" i="4"/>
  <c r="AX3797" i="4"/>
  <c r="AW3797" i="4"/>
  <c r="AX3796" i="4"/>
  <c r="AW3796" i="4"/>
  <c r="AX3795" i="4"/>
  <c r="AW3795" i="4"/>
  <c r="AX3794" i="4"/>
  <c r="AW3794" i="4"/>
  <c r="AX3793" i="4"/>
  <c r="AW3793" i="4"/>
  <c r="AX3792" i="4"/>
  <c r="AW3792" i="4"/>
  <c r="AX3791" i="4"/>
  <c r="AW3791" i="4"/>
  <c r="AX3790" i="4"/>
  <c r="AW3790" i="4"/>
  <c r="AX3789" i="4"/>
  <c r="AW3789" i="4"/>
  <c r="AX3788" i="4"/>
  <c r="AW3788" i="4"/>
  <c r="AX3787" i="4"/>
  <c r="AW3787" i="4"/>
  <c r="AX3786" i="4"/>
  <c r="AW3786" i="4"/>
  <c r="AX3785" i="4"/>
  <c r="AW3785" i="4"/>
  <c r="AX3784" i="4"/>
  <c r="AW3784" i="4"/>
  <c r="AX3783" i="4"/>
  <c r="AW3783" i="4"/>
  <c r="AX3782" i="4"/>
  <c r="AW3782" i="4"/>
  <c r="AX3781" i="4"/>
  <c r="AW3781" i="4"/>
  <c r="AX3780" i="4"/>
  <c r="AW3780" i="4"/>
  <c r="AX3779" i="4"/>
  <c r="AW3779" i="4"/>
  <c r="AX3778" i="4"/>
  <c r="AW3778" i="4"/>
  <c r="AX3777" i="4"/>
  <c r="AW3777" i="4"/>
  <c r="AX3776" i="4"/>
  <c r="AW3776" i="4"/>
  <c r="AX3775" i="4"/>
  <c r="AW3775" i="4"/>
  <c r="AX3774" i="4"/>
  <c r="AW3774" i="4"/>
  <c r="AX3773" i="4"/>
  <c r="AW3773" i="4"/>
  <c r="AX3772" i="4"/>
  <c r="AW3772" i="4"/>
  <c r="AX3771" i="4"/>
  <c r="AW3771" i="4"/>
  <c r="AX3770" i="4"/>
  <c r="AW3770" i="4"/>
  <c r="AX3769" i="4"/>
  <c r="AW3769" i="4"/>
  <c r="AX3768" i="4"/>
  <c r="AW3768" i="4"/>
  <c r="AX3767" i="4"/>
  <c r="AW3767" i="4"/>
  <c r="AX3766" i="4"/>
  <c r="AW3766" i="4"/>
  <c r="AX3765" i="4"/>
  <c r="AW3765" i="4"/>
  <c r="AX3764" i="4"/>
  <c r="AW3764" i="4"/>
  <c r="AX3763" i="4"/>
  <c r="AW3763" i="4"/>
  <c r="AX3762" i="4"/>
  <c r="AW3762" i="4"/>
  <c r="AX3761" i="4"/>
  <c r="AW3761" i="4"/>
  <c r="AX3760" i="4"/>
  <c r="AW3760" i="4"/>
  <c r="AX3759" i="4"/>
  <c r="AW3759" i="4"/>
  <c r="AX3758" i="4"/>
  <c r="AW3758" i="4"/>
  <c r="AX3757" i="4"/>
  <c r="AW3757" i="4"/>
  <c r="AX3756" i="4"/>
  <c r="AW3756" i="4"/>
  <c r="AX3755" i="4"/>
  <c r="AW3755" i="4"/>
  <c r="AX3754" i="4"/>
  <c r="AW3754" i="4"/>
  <c r="AX3753" i="4"/>
  <c r="AW3753" i="4"/>
  <c r="AX3752" i="4"/>
  <c r="AW3752" i="4"/>
  <c r="AX3751" i="4"/>
  <c r="AW3751" i="4"/>
  <c r="AX3750" i="4"/>
  <c r="AW3750" i="4"/>
  <c r="AX3749" i="4"/>
  <c r="AW3749" i="4"/>
  <c r="AX3748" i="4"/>
  <c r="AW3748" i="4"/>
  <c r="AX3747" i="4"/>
  <c r="AW3747" i="4"/>
  <c r="AX3746" i="4"/>
  <c r="AW3746" i="4"/>
  <c r="AX3745" i="4"/>
  <c r="AW3745" i="4"/>
  <c r="AX3744" i="4"/>
  <c r="AW3744" i="4"/>
  <c r="AX3743" i="4"/>
  <c r="AW3743" i="4"/>
  <c r="AX3742" i="4"/>
  <c r="AW3742" i="4"/>
  <c r="AX3741" i="4"/>
  <c r="AW3741" i="4"/>
  <c r="AX3740" i="4"/>
  <c r="AW3740" i="4"/>
  <c r="AX3739" i="4"/>
  <c r="AW3739" i="4"/>
  <c r="AX3738" i="4"/>
  <c r="AW3738" i="4"/>
  <c r="AX3737" i="4"/>
  <c r="AW3737" i="4"/>
  <c r="AX3736" i="4"/>
  <c r="AW3736" i="4"/>
  <c r="AX3735" i="4"/>
  <c r="AW3735" i="4"/>
  <c r="AX3734" i="4"/>
  <c r="AW3734" i="4"/>
  <c r="AX3733" i="4"/>
  <c r="AW3733" i="4"/>
  <c r="AX3732" i="4"/>
  <c r="AW3732" i="4"/>
  <c r="AX3731" i="4"/>
  <c r="AW3731" i="4"/>
  <c r="AX3730" i="4"/>
  <c r="AW3730" i="4"/>
  <c r="AX3729" i="4"/>
  <c r="AW3729" i="4"/>
  <c r="AX3728" i="4"/>
  <c r="AW3728" i="4"/>
  <c r="AX3727" i="4"/>
  <c r="AW3727" i="4"/>
  <c r="AX3726" i="4"/>
  <c r="AW3726" i="4"/>
  <c r="AX3725" i="4"/>
  <c r="AW3725" i="4"/>
  <c r="AX3724" i="4"/>
  <c r="AW3724" i="4"/>
  <c r="AX3723" i="4"/>
  <c r="AW3723" i="4"/>
  <c r="AX3722" i="4"/>
  <c r="AW3722" i="4"/>
  <c r="AX3721" i="4"/>
  <c r="AW3721" i="4"/>
  <c r="AX3720" i="4"/>
  <c r="AW3720" i="4"/>
  <c r="AX3719" i="4"/>
  <c r="AW3719" i="4"/>
  <c r="AX3718" i="4"/>
  <c r="AW3718" i="4"/>
  <c r="AX3717" i="4"/>
  <c r="AW3717" i="4"/>
  <c r="AX3716" i="4"/>
  <c r="AW3716" i="4"/>
  <c r="AX3715" i="4"/>
  <c r="AW3715" i="4"/>
  <c r="AX3714" i="4"/>
  <c r="AW3714" i="4"/>
  <c r="AX3713" i="4"/>
  <c r="AW3713" i="4"/>
  <c r="AX3712" i="4"/>
  <c r="AW3712" i="4"/>
  <c r="AX3711" i="4"/>
  <c r="AW3711" i="4"/>
  <c r="AX3710" i="4"/>
  <c r="AW3710" i="4"/>
  <c r="AX3709" i="4"/>
  <c r="AW3709" i="4"/>
  <c r="AX3708" i="4"/>
  <c r="AW3708" i="4"/>
  <c r="AX3707" i="4"/>
  <c r="AW3707" i="4"/>
  <c r="AX3706" i="4"/>
  <c r="AW3706" i="4"/>
  <c r="AX3705" i="4"/>
  <c r="AW3705" i="4"/>
  <c r="AX3704" i="4"/>
  <c r="AW3704" i="4"/>
  <c r="AX3703" i="4"/>
  <c r="AW3703" i="4"/>
  <c r="AX3702" i="4"/>
  <c r="AW3702" i="4"/>
  <c r="AX3701" i="4"/>
  <c r="AW3701" i="4"/>
  <c r="AX3700" i="4"/>
  <c r="AW3700" i="4"/>
  <c r="AX3699" i="4"/>
  <c r="AW3699" i="4"/>
  <c r="AX3698" i="4"/>
  <c r="AW3698" i="4"/>
  <c r="AX3697" i="4"/>
  <c r="AW3697" i="4"/>
  <c r="AX3696" i="4"/>
  <c r="AW3696" i="4"/>
  <c r="AX3695" i="4"/>
  <c r="AW3695" i="4"/>
  <c r="AX3694" i="4"/>
  <c r="AW3694" i="4"/>
  <c r="AX3693" i="4"/>
  <c r="AW3693" i="4"/>
  <c r="AX3692" i="4"/>
  <c r="AW3692" i="4"/>
  <c r="AX3691" i="4"/>
  <c r="AW3691" i="4"/>
  <c r="AX3690" i="4"/>
  <c r="AW3690" i="4"/>
  <c r="AX3689" i="4"/>
  <c r="AW3689" i="4"/>
  <c r="AX3688" i="4"/>
  <c r="AW3688" i="4"/>
  <c r="AX3687" i="4"/>
  <c r="AW3687" i="4"/>
  <c r="AX3686" i="4"/>
  <c r="AW3686" i="4"/>
  <c r="AX3685" i="4"/>
  <c r="AW3685" i="4"/>
  <c r="AX3684" i="4"/>
  <c r="AW3684" i="4"/>
  <c r="AX3683" i="4"/>
  <c r="AW3683" i="4"/>
  <c r="AX3682" i="4"/>
  <c r="AW3682" i="4"/>
  <c r="AX3681" i="4"/>
  <c r="AW3681" i="4"/>
  <c r="AX3680" i="4"/>
  <c r="AW3680" i="4"/>
  <c r="AX3679" i="4"/>
  <c r="AW3679" i="4"/>
  <c r="AX3678" i="4"/>
  <c r="AW3678" i="4"/>
  <c r="AX3677" i="4"/>
  <c r="AW3677" i="4"/>
  <c r="AX3676" i="4"/>
  <c r="AW3676" i="4"/>
  <c r="AX3675" i="4"/>
  <c r="AW3675" i="4"/>
  <c r="AX3674" i="4"/>
  <c r="AW3674" i="4"/>
  <c r="AX3673" i="4"/>
  <c r="AW3673" i="4"/>
  <c r="AX3672" i="4"/>
  <c r="AW3672" i="4"/>
  <c r="AX3671" i="4"/>
  <c r="AW3671" i="4"/>
  <c r="AX3670" i="4"/>
  <c r="AW3670" i="4"/>
  <c r="AX3669" i="4"/>
  <c r="AW3669" i="4"/>
  <c r="AX3668" i="4"/>
  <c r="AW3668" i="4"/>
  <c r="AX3667" i="4"/>
  <c r="AW3667" i="4"/>
  <c r="AX3666" i="4"/>
  <c r="AW3666" i="4"/>
  <c r="AX3665" i="4"/>
  <c r="AW3665" i="4"/>
  <c r="AX3664" i="4"/>
  <c r="AW3664" i="4"/>
  <c r="AX3663" i="4"/>
  <c r="AW3663" i="4"/>
  <c r="AX3662" i="4"/>
  <c r="AW3662" i="4"/>
  <c r="AX3661" i="4"/>
  <c r="AW3661" i="4"/>
  <c r="AX3660" i="4"/>
  <c r="AW3660" i="4"/>
  <c r="AX3659" i="4"/>
  <c r="AW3659" i="4"/>
  <c r="AX3658" i="4"/>
  <c r="AW3658" i="4"/>
  <c r="AX3657" i="4"/>
  <c r="AW3657" i="4"/>
  <c r="AX3656" i="4"/>
  <c r="AW3656" i="4"/>
  <c r="AX3655" i="4"/>
  <c r="AW3655" i="4"/>
  <c r="AX3654" i="4"/>
  <c r="AW3654" i="4"/>
  <c r="AX3653" i="4"/>
  <c r="AW3653" i="4"/>
  <c r="AX3652" i="4"/>
  <c r="AW3652" i="4"/>
  <c r="AX3651" i="4"/>
  <c r="AW3651" i="4"/>
  <c r="AX3650" i="4"/>
  <c r="AW3650" i="4"/>
  <c r="AX3649" i="4"/>
  <c r="AW3649" i="4"/>
  <c r="AX3648" i="4"/>
  <c r="AW3648" i="4"/>
  <c r="AX3647" i="4"/>
  <c r="AW3647" i="4"/>
  <c r="AX3646" i="4"/>
  <c r="AW3646" i="4"/>
  <c r="AX3645" i="4"/>
  <c r="AW3645" i="4"/>
  <c r="AX3644" i="4"/>
  <c r="AW3644" i="4"/>
  <c r="AX3643" i="4"/>
  <c r="AW3643" i="4"/>
  <c r="AX3642" i="4"/>
  <c r="AW3642" i="4"/>
  <c r="AX3641" i="4"/>
  <c r="AW3641" i="4"/>
  <c r="AX3640" i="4"/>
  <c r="AW3640" i="4"/>
  <c r="AX3639" i="4"/>
  <c r="AW3639" i="4"/>
  <c r="AX3638" i="4"/>
  <c r="AW3638" i="4"/>
  <c r="AX3637" i="4"/>
  <c r="AW3637" i="4"/>
  <c r="AX3636" i="4"/>
  <c r="AW3636" i="4"/>
  <c r="AX3635" i="4"/>
  <c r="AW3635" i="4"/>
  <c r="AX3634" i="4"/>
  <c r="AW3634" i="4"/>
  <c r="AX3633" i="4"/>
  <c r="AW3633" i="4"/>
  <c r="AX3632" i="4"/>
  <c r="AW3632" i="4"/>
  <c r="AX3631" i="4"/>
  <c r="AW3631" i="4"/>
  <c r="AX3630" i="4"/>
  <c r="AW3630" i="4"/>
  <c r="AX3629" i="4"/>
  <c r="AW3629" i="4"/>
  <c r="AX3628" i="4"/>
  <c r="AW3628" i="4"/>
  <c r="AX3627" i="4"/>
  <c r="AW3627" i="4"/>
  <c r="AX3626" i="4"/>
  <c r="AW3626" i="4"/>
  <c r="AX3625" i="4"/>
  <c r="AW3625" i="4"/>
  <c r="AX3624" i="4"/>
  <c r="AW3624" i="4"/>
  <c r="AX3623" i="4"/>
  <c r="AW3623" i="4"/>
  <c r="AX3622" i="4"/>
  <c r="AW3622" i="4"/>
  <c r="AX3621" i="4"/>
  <c r="AW3621" i="4"/>
  <c r="AX3620" i="4"/>
  <c r="AW3620" i="4"/>
  <c r="AX3619" i="4"/>
  <c r="AW3619" i="4"/>
  <c r="AX3618" i="4"/>
  <c r="AW3618" i="4"/>
  <c r="AX3617" i="4"/>
  <c r="AW3617" i="4"/>
  <c r="AX3616" i="4"/>
  <c r="AW3616" i="4"/>
  <c r="AX3615" i="4"/>
  <c r="AW3615" i="4"/>
  <c r="AX3614" i="4"/>
  <c r="AW3614" i="4"/>
  <c r="AX3613" i="4"/>
  <c r="AW3613" i="4"/>
  <c r="AX3612" i="4"/>
  <c r="AW3612" i="4"/>
  <c r="AX3611" i="4"/>
  <c r="AW3611" i="4"/>
  <c r="AX3610" i="4"/>
  <c r="AW3610" i="4"/>
  <c r="AX3609" i="4"/>
  <c r="AW3609" i="4"/>
  <c r="AX3608" i="4"/>
  <c r="AW3608" i="4"/>
  <c r="AX3607" i="4"/>
  <c r="AW3607" i="4"/>
  <c r="AX3606" i="4"/>
  <c r="AW3606" i="4"/>
  <c r="AX3605" i="4"/>
  <c r="AW3605" i="4"/>
  <c r="AX3604" i="4"/>
  <c r="AW3604" i="4"/>
  <c r="AX3603" i="4"/>
  <c r="AW3603" i="4"/>
  <c r="AX3602" i="4"/>
  <c r="AW3602" i="4"/>
  <c r="AX3601" i="4"/>
  <c r="AW3601" i="4"/>
  <c r="AX3600" i="4"/>
  <c r="AW3600" i="4"/>
  <c r="AX3599" i="4"/>
  <c r="AW3599" i="4"/>
  <c r="AX3598" i="4"/>
  <c r="AW3598" i="4"/>
  <c r="AX3597" i="4"/>
  <c r="AW3597" i="4"/>
  <c r="AX3596" i="4"/>
  <c r="AW3596" i="4"/>
  <c r="AX3595" i="4"/>
  <c r="AW3595" i="4"/>
  <c r="AX3594" i="4"/>
  <c r="AW3594" i="4"/>
  <c r="AX3593" i="4"/>
  <c r="AW3593" i="4"/>
  <c r="AX3592" i="4"/>
  <c r="AW3592" i="4"/>
  <c r="AX3591" i="4"/>
  <c r="AW3591" i="4"/>
  <c r="AX3590" i="4"/>
  <c r="AW3590" i="4"/>
  <c r="AX3589" i="4"/>
  <c r="AW3589" i="4"/>
  <c r="AX3588" i="4"/>
  <c r="AW3588" i="4"/>
  <c r="AX3587" i="4"/>
  <c r="AW3587" i="4"/>
  <c r="AX3586" i="4"/>
  <c r="AW3586" i="4"/>
  <c r="AX3585" i="4"/>
  <c r="AW3585" i="4"/>
  <c r="AX3584" i="4"/>
  <c r="AW3584" i="4"/>
  <c r="AX3583" i="4"/>
  <c r="AW3583" i="4"/>
  <c r="AX3582" i="4"/>
  <c r="AW3582" i="4"/>
  <c r="AX3581" i="4"/>
  <c r="AW3581" i="4"/>
  <c r="AX3580" i="4"/>
  <c r="AW3580" i="4"/>
  <c r="AX3579" i="4"/>
  <c r="AW3579" i="4"/>
  <c r="AX3578" i="4"/>
  <c r="AW3578" i="4"/>
  <c r="AX3577" i="4"/>
  <c r="AW3577" i="4"/>
  <c r="AX3576" i="4"/>
  <c r="AW3576" i="4"/>
  <c r="AX3575" i="4"/>
  <c r="AW3575" i="4"/>
  <c r="AX3574" i="4"/>
  <c r="AW3574" i="4"/>
  <c r="AX3573" i="4"/>
  <c r="AW3573" i="4"/>
  <c r="AX3572" i="4"/>
  <c r="AW3572" i="4"/>
  <c r="AX3571" i="4"/>
  <c r="AW3571" i="4"/>
  <c r="AX3570" i="4"/>
  <c r="AW3570" i="4"/>
  <c r="AX3569" i="4"/>
  <c r="AW3569" i="4"/>
  <c r="AX3568" i="4"/>
  <c r="AW3568" i="4"/>
  <c r="AX3567" i="4"/>
  <c r="AW3567" i="4"/>
  <c r="AX3566" i="4"/>
  <c r="AW3566" i="4"/>
  <c r="AX3565" i="4"/>
  <c r="AW3565" i="4"/>
  <c r="AX3564" i="4"/>
  <c r="AW3564" i="4"/>
  <c r="AX3563" i="4"/>
  <c r="AW3563" i="4"/>
  <c r="AX3562" i="4"/>
  <c r="AW3562" i="4"/>
  <c r="AX3561" i="4"/>
  <c r="AW3561" i="4"/>
  <c r="AX3560" i="4"/>
  <c r="AW3560" i="4"/>
  <c r="AX3559" i="4"/>
  <c r="AW3559" i="4"/>
  <c r="AX3558" i="4"/>
  <c r="AW3558" i="4"/>
  <c r="AX3557" i="4"/>
  <c r="AW3557" i="4"/>
  <c r="AX3556" i="4"/>
  <c r="AW3556" i="4"/>
  <c r="AX3555" i="4"/>
  <c r="AW3555" i="4"/>
  <c r="AX3554" i="4"/>
  <c r="AW3554" i="4"/>
  <c r="AX3553" i="4"/>
  <c r="AW3553" i="4"/>
  <c r="AX3552" i="4"/>
  <c r="AW3552" i="4"/>
  <c r="AX3551" i="4"/>
  <c r="AW3551" i="4"/>
  <c r="AX3550" i="4"/>
  <c r="AW3550" i="4"/>
  <c r="AX3549" i="4"/>
  <c r="AW3549" i="4"/>
  <c r="AX3548" i="4"/>
  <c r="AW3548" i="4"/>
  <c r="AX3547" i="4"/>
  <c r="AW3547" i="4"/>
  <c r="AX3546" i="4"/>
  <c r="AW3546" i="4"/>
  <c r="AX3545" i="4"/>
  <c r="AW3545" i="4"/>
  <c r="AX3544" i="4"/>
  <c r="AW3544" i="4"/>
  <c r="AX3543" i="4"/>
  <c r="AW3543" i="4"/>
  <c r="AX3542" i="4"/>
  <c r="AW3542" i="4"/>
  <c r="AX3541" i="4"/>
  <c r="AW3541" i="4"/>
  <c r="AX3540" i="4"/>
  <c r="AW3540" i="4"/>
  <c r="AX3539" i="4"/>
  <c r="AW3539" i="4"/>
  <c r="AX3538" i="4"/>
  <c r="AW3538" i="4"/>
  <c r="AX3537" i="4"/>
  <c r="AW3537" i="4"/>
  <c r="AX3536" i="4"/>
  <c r="AW3536" i="4"/>
  <c r="AX3535" i="4"/>
  <c r="AW3535" i="4"/>
  <c r="AX3534" i="4"/>
  <c r="AW3534" i="4"/>
  <c r="AX3533" i="4"/>
  <c r="AW3533" i="4"/>
  <c r="AX3532" i="4"/>
  <c r="AW3532" i="4"/>
  <c r="AX3531" i="4"/>
  <c r="AW3531" i="4"/>
  <c r="AX3530" i="4"/>
  <c r="AW3530" i="4"/>
  <c r="AX3529" i="4"/>
  <c r="AW3529" i="4"/>
  <c r="AX3528" i="4"/>
  <c r="AW3528" i="4"/>
  <c r="AX3527" i="4"/>
  <c r="AW3527" i="4"/>
  <c r="AX3526" i="4"/>
  <c r="AW3526" i="4"/>
  <c r="AX3525" i="4"/>
  <c r="AW3525" i="4"/>
  <c r="AX3524" i="4"/>
  <c r="AW3524" i="4"/>
  <c r="AX3523" i="4"/>
  <c r="AW3523" i="4"/>
  <c r="AX3522" i="4"/>
  <c r="AW3522" i="4"/>
  <c r="AX3521" i="4"/>
  <c r="AW3521" i="4"/>
  <c r="AX3520" i="4"/>
  <c r="AW3520" i="4"/>
  <c r="AX3519" i="4"/>
  <c r="AW3519" i="4"/>
  <c r="AX3518" i="4"/>
  <c r="AW3518" i="4"/>
  <c r="AX3517" i="4"/>
  <c r="AW3517" i="4"/>
  <c r="AX3516" i="4"/>
  <c r="AW3516" i="4"/>
  <c r="AX3515" i="4"/>
  <c r="AW3515" i="4"/>
  <c r="AX3514" i="4"/>
  <c r="AW3514" i="4"/>
  <c r="AX3513" i="4"/>
  <c r="AW3513" i="4"/>
  <c r="AX3512" i="4"/>
  <c r="AW3512" i="4"/>
  <c r="AX3511" i="4"/>
  <c r="AW3511" i="4"/>
  <c r="AX3510" i="4"/>
  <c r="AW3510" i="4"/>
  <c r="AX3509" i="4"/>
  <c r="AW3509" i="4"/>
  <c r="AX3508" i="4"/>
  <c r="AW3508" i="4"/>
  <c r="AX3507" i="4"/>
  <c r="AW3507" i="4"/>
  <c r="AX3506" i="4"/>
  <c r="AW3506" i="4"/>
  <c r="AX3505" i="4"/>
  <c r="AW3505" i="4"/>
  <c r="AX3504" i="4"/>
  <c r="AW3504" i="4"/>
  <c r="AX3503" i="4"/>
  <c r="AW3503" i="4"/>
  <c r="AX3502" i="4"/>
  <c r="AW3502" i="4"/>
  <c r="AX3501" i="4"/>
  <c r="AW3501" i="4"/>
  <c r="AX3500" i="4"/>
  <c r="AW3500" i="4"/>
  <c r="AX3499" i="4"/>
  <c r="AW3499" i="4"/>
  <c r="AX3498" i="4"/>
  <c r="AW3498" i="4"/>
  <c r="AX3497" i="4"/>
  <c r="AW3497" i="4"/>
  <c r="AX3496" i="4"/>
  <c r="AW3496" i="4"/>
  <c r="AX3495" i="4"/>
  <c r="AW3495" i="4"/>
  <c r="AX3494" i="4"/>
  <c r="AW3494" i="4"/>
  <c r="AX3493" i="4"/>
  <c r="AW3493" i="4"/>
  <c r="AX3492" i="4"/>
  <c r="AW3492" i="4"/>
  <c r="AX3491" i="4"/>
  <c r="AW3491" i="4"/>
  <c r="AX3490" i="4"/>
  <c r="AW3490" i="4"/>
  <c r="AX3489" i="4"/>
  <c r="AW3489" i="4"/>
  <c r="AX3488" i="4"/>
  <c r="AW3488" i="4"/>
  <c r="AX3487" i="4"/>
  <c r="AW3487" i="4"/>
  <c r="AX3486" i="4"/>
  <c r="AW3486" i="4"/>
  <c r="AX3485" i="4"/>
  <c r="AW3485" i="4"/>
  <c r="AX3484" i="4"/>
  <c r="AW3484" i="4"/>
  <c r="AX3483" i="4"/>
  <c r="AW3483" i="4"/>
  <c r="AX3482" i="4"/>
  <c r="AW3482" i="4"/>
  <c r="AX3481" i="4"/>
  <c r="AW3481" i="4"/>
  <c r="AX3480" i="4"/>
  <c r="AW3480" i="4"/>
  <c r="AX3479" i="4"/>
  <c r="AW3479" i="4"/>
  <c r="AX3478" i="4"/>
  <c r="AW3478" i="4"/>
  <c r="AX3477" i="4"/>
  <c r="AW3477" i="4"/>
  <c r="AX3476" i="4"/>
  <c r="AW3476" i="4"/>
  <c r="AX3475" i="4"/>
  <c r="AW3475" i="4"/>
  <c r="AX3474" i="4"/>
  <c r="AW3474" i="4"/>
  <c r="AX3473" i="4"/>
  <c r="AW3473" i="4"/>
  <c r="AX3472" i="4"/>
  <c r="AW3472" i="4"/>
  <c r="AX3471" i="4"/>
  <c r="AW3471" i="4"/>
  <c r="AX3470" i="4"/>
  <c r="AW3470" i="4"/>
  <c r="AX3469" i="4"/>
  <c r="AW3469" i="4"/>
  <c r="AX3468" i="4"/>
  <c r="AW3468" i="4"/>
  <c r="AX3467" i="4"/>
  <c r="AW3467" i="4"/>
  <c r="AX3466" i="4"/>
  <c r="AW3466" i="4"/>
  <c r="AX3465" i="4"/>
  <c r="AW3465" i="4"/>
  <c r="AX3464" i="4"/>
  <c r="AW3464" i="4"/>
  <c r="AX3463" i="4"/>
  <c r="AW3463" i="4"/>
  <c r="AX3462" i="4"/>
  <c r="AW3462" i="4"/>
  <c r="AX3461" i="4"/>
  <c r="AW3461" i="4"/>
  <c r="AX3460" i="4"/>
  <c r="AW3460" i="4"/>
  <c r="AX3459" i="4"/>
  <c r="AW3459" i="4"/>
  <c r="AX3458" i="4"/>
  <c r="AW3458" i="4"/>
  <c r="AX3457" i="4"/>
  <c r="AW3457" i="4"/>
  <c r="AX3456" i="4"/>
  <c r="AW3456" i="4"/>
  <c r="AX3455" i="4"/>
  <c r="AW3455" i="4"/>
  <c r="AX3454" i="4"/>
  <c r="AW3454" i="4"/>
  <c r="AX3453" i="4"/>
  <c r="AW3453" i="4"/>
  <c r="AX3452" i="4"/>
  <c r="AW3452" i="4"/>
  <c r="AX3451" i="4"/>
  <c r="AW3451" i="4"/>
  <c r="AX3450" i="4"/>
  <c r="AW3450" i="4"/>
  <c r="AX3449" i="4"/>
  <c r="AW3449" i="4"/>
  <c r="AX3448" i="4"/>
  <c r="AW3448" i="4"/>
  <c r="AX3447" i="4"/>
  <c r="AW3447" i="4"/>
  <c r="AX3446" i="4"/>
  <c r="AW3446" i="4"/>
  <c r="AX3445" i="4"/>
  <c r="AW3445" i="4"/>
  <c r="AX3444" i="4"/>
  <c r="AW3444" i="4"/>
  <c r="AX3443" i="4"/>
  <c r="AW3443" i="4"/>
  <c r="AX3442" i="4"/>
  <c r="AW3442" i="4"/>
  <c r="AX3441" i="4"/>
  <c r="AW3441" i="4"/>
  <c r="AX3440" i="4"/>
  <c r="AW3440" i="4"/>
  <c r="AX3439" i="4"/>
  <c r="AW3439" i="4"/>
  <c r="AX3438" i="4"/>
  <c r="AW3438" i="4"/>
  <c r="AX3437" i="4"/>
  <c r="AW3437" i="4"/>
  <c r="AX3436" i="4"/>
  <c r="AW3436" i="4"/>
  <c r="AX3435" i="4"/>
  <c r="AW3435" i="4"/>
  <c r="AX3434" i="4"/>
  <c r="AW3434" i="4"/>
  <c r="AX3433" i="4"/>
  <c r="AW3433" i="4"/>
  <c r="AX3432" i="4"/>
  <c r="AW3432" i="4"/>
  <c r="AX3431" i="4"/>
  <c r="AW3431" i="4"/>
  <c r="AX3430" i="4"/>
  <c r="AW3430" i="4"/>
  <c r="AX3429" i="4"/>
  <c r="AW3429" i="4"/>
  <c r="AX3428" i="4"/>
  <c r="AW3428" i="4"/>
  <c r="AX3427" i="4"/>
  <c r="AW3427" i="4"/>
  <c r="AX3426" i="4"/>
  <c r="AW3426" i="4"/>
  <c r="AX3425" i="4"/>
  <c r="AW3425" i="4"/>
  <c r="AX3424" i="4"/>
  <c r="AW3424" i="4"/>
  <c r="AX3423" i="4"/>
  <c r="AW3423" i="4"/>
  <c r="AX3422" i="4"/>
  <c r="AW3422" i="4"/>
  <c r="AX3421" i="4"/>
  <c r="AW3421" i="4"/>
  <c r="AX3420" i="4"/>
  <c r="AW3420" i="4"/>
  <c r="AX3419" i="4"/>
  <c r="AW3419" i="4"/>
  <c r="AX3418" i="4"/>
  <c r="AW3418" i="4"/>
  <c r="AX3417" i="4"/>
  <c r="AW3417" i="4"/>
  <c r="AX3416" i="4"/>
  <c r="AW3416" i="4"/>
  <c r="AX3415" i="4"/>
  <c r="AW3415" i="4"/>
  <c r="AX3414" i="4"/>
  <c r="AW3414" i="4"/>
  <c r="AX3413" i="4"/>
  <c r="AW3413" i="4"/>
  <c r="AX3412" i="4"/>
  <c r="AW3412" i="4"/>
  <c r="AX3411" i="4"/>
  <c r="AW3411" i="4"/>
  <c r="AX3410" i="4"/>
  <c r="AW3410" i="4"/>
  <c r="AX3409" i="4"/>
  <c r="AW3409" i="4"/>
  <c r="AX3408" i="4"/>
  <c r="AW3408" i="4"/>
  <c r="AX3407" i="4"/>
  <c r="AW3407" i="4"/>
  <c r="AX3406" i="4"/>
  <c r="AW3406" i="4"/>
  <c r="AX3405" i="4"/>
  <c r="AW3405" i="4"/>
  <c r="AX3404" i="4"/>
  <c r="AW3404" i="4"/>
  <c r="AX3403" i="4"/>
  <c r="AW3403" i="4"/>
  <c r="AX3402" i="4"/>
  <c r="AW3402" i="4"/>
  <c r="AX3401" i="4"/>
  <c r="AW3401" i="4"/>
  <c r="AX3400" i="4"/>
  <c r="AW3400" i="4"/>
  <c r="AX3399" i="4"/>
  <c r="AW3399" i="4"/>
  <c r="AX3398" i="4"/>
  <c r="AW3398" i="4"/>
  <c r="AX3397" i="4"/>
  <c r="AW3397" i="4"/>
  <c r="AX3396" i="4"/>
  <c r="AW3396" i="4"/>
  <c r="AX3395" i="4"/>
  <c r="AW3395" i="4"/>
  <c r="AX3394" i="4"/>
  <c r="AW3394" i="4"/>
  <c r="AX3393" i="4"/>
  <c r="AW3393" i="4"/>
  <c r="AX3392" i="4"/>
  <c r="AW3392" i="4"/>
  <c r="AX3391" i="4"/>
  <c r="AW3391" i="4"/>
  <c r="AX3390" i="4"/>
  <c r="AW3390" i="4"/>
  <c r="AX3389" i="4"/>
  <c r="AW3389" i="4"/>
  <c r="AX3388" i="4"/>
  <c r="AW3388" i="4"/>
  <c r="AX3387" i="4"/>
  <c r="AW3387" i="4"/>
  <c r="AX3386" i="4"/>
  <c r="AW3386" i="4"/>
  <c r="AX3385" i="4"/>
  <c r="AW3385" i="4"/>
  <c r="AX3384" i="4"/>
  <c r="AW3384" i="4"/>
  <c r="AX3383" i="4"/>
  <c r="AW3383" i="4"/>
  <c r="AX3382" i="4"/>
  <c r="AW3382" i="4"/>
  <c r="AX3381" i="4"/>
  <c r="AW3381" i="4"/>
  <c r="AX3380" i="4"/>
  <c r="AW3380" i="4"/>
  <c r="AX3379" i="4"/>
  <c r="AW3379" i="4"/>
  <c r="AX3378" i="4"/>
  <c r="AW3378" i="4"/>
  <c r="AX3377" i="4"/>
  <c r="AW3377" i="4"/>
  <c r="AX3376" i="4"/>
  <c r="AW3376" i="4"/>
  <c r="AX3375" i="4"/>
  <c r="AW3375" i="4"/>
  <c r="AX3374" i="4"/>
  <c r="AW3374" i="4"/>
  <c r="AX3373" i="4"/>
  <c r="AW3373" i="4"/>
  <c r="AX3372" i="4"/>
  <c r="AW3372" i="4"/>
  <c r="AX3371" i="4"/>
  <c r="AW3371" i="4"/>
  <c r="AX3370" i="4"/>
  <c r="AW3370" i="4"/>
  <c r="AX3369" i="4"/>
  <c r="AW3369" i="4"/>
  <c r="AX3368" i="4"/>
  <c r="AW3368" i="4"/>
  <c r="AX3367" i="4"/>
  <c r="AW3367" i="4"/>
  <c r="AX3366" i="4"/>
  <c r="AW3366" i="4"/>
  <c r="AX3365" i="4"/>
  <c r="AW3365" i="4"/>
  <c r="AX3364" i="4"/>
  <c r="AW3364" i="4"/>
  <c r="AX3363" i="4"/>
  <c r="AW3363" i="4"/>
  <c r="AX3362" i="4"/>
  <c r="AW3362" i="4"/>
  <c r="AX3361" i="4"/>
  <c r="AW3361" i="4"/>
  <c r="AX3360" i="4"/>
  <c r="AW3360" i="4"/>
  <c r="AX3359" i="4"/>
  <c r="AW3359" i="4"/>
  <c r="AX3358" i="4"/>
  <c r="AW3358" i="4"/>
  <c r="AX3357" i="4"/>
  <c r="AW3357" i="4"/>
  <c r="AX3356" i="4"/>
  <c r="AW3356" i="4"/>
  <c r="AX3355" i="4"/>
  <c r="AW3355" i="4"/>
  <c r="AX3354" i="4"/>
  <c r="AW3354" i="4"/>
  <c r="AX3353" i="4"/>
  <c r="AW3353" i="4"/>
  <c r="AX3352" i="4"/>
  <c r="AW3352" i="4"/>
  <c r="AX3351" i="4"/>
  <c r="AW3351" i="4"/>
  <c r="AX3350" i="4"/>
  <c r="AW3350" i="4"/>
  <c r="AX3349" i="4"/>
  <c r="AW3349" i="4"/>
  <c r="AX3348" i="4"/>
  <c r="AW3348" i="4"/>
  <c r="AX3347" i="4"/>
  <c r="AW3347" i="4"/>
  <c r="AX3346" i="4"/>
  <c r="AW3346" i="4"/>
  <c r="AX3345" i="4"/>
  <c r="AW3345" i="4"/>
  <c r="AX3344" i="4"/>
  <c r="AW3344" i="4"/>
  <c r="AX3343" i="4"/>
  <c r="AW3343" i="4"/>
  <c r="AX3342" i="4"/>
  <c r="AW3342" i="4"/>
  <c r="AX3341" i="4"/>
  <c r="AW3341" i="4"/>
  <c r="AX3340" i="4"/>
  <c r="AW3340" i="4"/>
  <c r="AX3339" i="4"/>
  <c r="AW3339" i="4"/>
  <c r="AX3338" i="4"/>
  <c r="AW3338" i="4"/>
  <c r="AX3337" i="4"/>
  <c r="AW3337" i="4"/>
  <c r="AX3336" i="4"/>
  <c r="AW3336" i="4"/>
  <c r="AX3335" i="4"/>
  <c r="AW3335" i="4"/>
  <c r="AX3334" i="4"/>
  <c r="AW3334" i="4"/>
  <c r="AX3333" i="4"/>
  <c r="AW3333" i="4"/>
  <c r="AX3332" i="4"/>
  <c r="AW3332" i="4"/>
  <c r="AX3331" i="4"/>
  <c r="AW3331" i="4"/>
  <c r="AX3330" i="4"/>
  <c r="AW3330" i="4"/>
  <c r="AX3329" i="4"/>
  <c r="AW3329" i="4"/>
  <c r="AX3328" i="4"/>
  <c r="AW3328" i="4"/>
  <c r="AX3327" i="4"/>
  <c r="AW3327" i="4"/>
  <c r="AX3326" i="4"/>
  <c r="AW3326" i="4"/>
  <c r="AX3325" i="4"/>
  <c r="AW3325" i="4"/>
  <c r="AX3324" i="4"/>
  <c r="AW3324" i="4"/>
  <c r="AX3323" i="4"/>
  <c r="AW3323" i="4"/>
  <c r="AX3322" i="4"/>
  <c r="AW3322" i="4"/>
  <c r="AX3321" i="4"/>
  <c r="AW3321" i="4"/>
  <c r="AX3320" i="4"/>
  <c r="AW3320" i="4"/>
  <c r="AX3319" i="4"/>
  <c r="AW3319" i="4"/>
  <c r="AX3318" i="4"/>
  <c r="AW3318" i="4"/>
  <c r="AX3317" i="4"/>
  <c r="AW3317" i="4"/>
  <c r="AX3316" i="4"/>
  <c r="AW3316" i="4"/>
  <c r="AX3315" i="4"/>
  <c r="AW3315" i="4"/>
  <c r="AX3314" i="4"/>
  <c r="AW3314" i="4"/>
  <c r="AX3313" i="4"/>
  <c r="AW3313" i="4"/>
  <c r="AX3312" i="4"/>
  <c r="AW3312" i="4"/>
  <c r="AX3311" i="4"/>
  <c r="AW3311" i="4"/>
  <c r="AX3310" i="4"/>
  <c r="AW3310" i="4"/>
  <c r="AX3309" i="4"/>
  <c r="AW3309" i="4"/>
  <c r="AX3308" i="4"/>
  <c r="AW3308" i="4"/>
  <c r="AX3307" i="4"/>
  <c r="AW3307" i="4"/>
  <c r="AX3306" i="4"/>
  <c r="AW3306" i="4"/>
  <c r="AX3305" i="4"/>
  <c r="AW3305" i="4"/>
  <c r="AX3304" i="4"/>
  <c r="AW3304" i="4"/>
  <c r="AX3303" i="4"/>
  <c r="AW3303" i="4"/>
  <c r="AX3302" i="4"/>
  <c r="AW3302" i="4"/>
  <c r="AX3301" i="4"/>
  <c r="AW3301" i="4"/>
  <c r="AX3300" i="4"/>
  <c r="AW3300" i="4"/>
  <c r="AX3299" i="4"/>
  <c r="AW3299" i="4"/>
  <c r="AX3298" i="4"/>
  <c r="AW3298" i="4"/>
  <c r="AX3297" i="4"/>
  <c r="AW3297" i="4"/>
  <c r="AX3296" i="4"/>
  <c r="AW3296" i="4"/>
  <c r="AX3295" i="4"/>
  <c r="AW3295" i="4"/>
  <c r="AX3294" i="4"/>
  <c r="AW3294" i="4"/>
  <c r="AX3293" i="4"/>
  <c r="AW3293" i="4"/>
  <c r="AX3292" i="4"/>
  <c r="AW3292" i="4"/>
  <c r="AX3291" i="4"/>
  <c r="AW3291" i="4"/>
  <c r="AX3290" i="4"/>
  <c r="AW3290" i="4"/>
  <c r="AX3289" i="4"/>
  <c r="AW3289" i="4"/>
  <c r="AX3288" i="4"/>
  <c r="AW3288" i="4"/>
  <c r="AX3287" i="4"/>
  <c r="AW3287" i="4"/>
  <c r="AX3286" i="4"/>
  <c r="AW3286" i="4"/>
  <c r="AX3285" i="4"/>
  <c r="AW3285" i="4"/>
  <c r="AX3284" i="4"/>
  <c r="AW3284" i="4"/>
  <c r="AX3283" i="4"/>
  <c r="AW3283" i="4"/>
  <c r="AX3282" i="4"/>
  <c r="AW3282" i="4"/>
  <c r="AX3281" i="4"/>
  <c r="AW3281" i="4"/>
  <c r="AX3280" i="4"/>
  <c r="AW3280" i="4"/>
  <c r="AX3279" i="4"/>
  <c r="AW3279" i="4"/>
  <c r="AX3278" i="4"/>
  <c r="AW3278" i="4"/>
  <c r="AX3277" i="4"/>
  <c r="AW3277" i="4"/>
  <c r="AX3276" i="4"/>
  <c r="AW3276" i="4"/>
  <c r="AX3275" i="4"/>
  <c r="AW3275" i="4"/>
  <c r="AX3274" i="4"/>
  <c r="AW3274" i="4"/>
  <c r="AX3273" i="4"/>
  <c r="AW3273" i="4"/>
  <c r="AX3272" i="4"/>
  <c r="AW3272" i="4"/>
  <c r="AX3271" i="4"/>
  <c r="AW3271" i="4"/>
  <c r="AX3270" i="4"/>
  <c r="AW3270" i="4"/>
  <c r="AX3269" i="4"/>
  <c r="AW3269" i="4"/>
  <c r="AX3268" i="4"/>
  <c r="AW3268" i="4"/>
  <c r="AX3267" i="4"/>
  <c r="AW3267" i="4"/>
  <c r="AX3266" i="4"/>
  <c r="AW3266" i="4"/>
  <c r="AX3265" i="4"/>
  <c r="AW3265" i="4"/>
  <c r="AX3264" i="4"/>
  <c r="AW3264" i="4"/>
  <c r="AX3263" i="4"/>
  <c r="AW3263" i="4"/>
  <c r="AX3262" i="4"/>
  <c r="AW3262" i="4"/>
  <c r="AX3261" i="4"/>
  <c r="AW3261" i="4"/>
  <c r="AX3260" i="4"/>
  <c r="AW3260" i="4"/>
  <c r="AX3259" i="4"/>
  <c r="AW3259" i="4"/>
  <c r="AX3258" i="4"/>
  <c r="AW3258" i="4"/>
  <c r="AX3257" i="4"/>
  <c r="AW3257" i="4"/>
  <c r="AX3256" i="4"/>
  <c r="AW3256" i="4"/>
  <c r="AX3255" i="4"/>
  <c r="AW3255" i="4"/>
  <c r="AX3254" i="4"/>
  <c r="AW3254" i="4"/>
  <c r="AX3253" i="4"/>
  <c r="AW3253" i="4"/>
  <c r="AX3252" i="4"/>
  <c r="AW3252" i="4"/>
  <c r="AX3251" i="4"/>
  <c r="AW3251" i="4"/>
  <c r="AX3250" i="4"/>
  <c r="AW3250" i="4"/>
  <c r="AX3249" i="4"/>
  <c r="AW3249" i="4"/>
  <c r="AX3248" i="4"/>
  <c r="AW3248" i="4"/>
  <c r="AX3247" i="4"/>
  <c r="AW3247" i="4"/>
  <c r="AX3246" i="4"/>
  <c r="AW3246" i="4"/>
  <c r="AX3245" i="4"/>
  <c r="AW3245" i="4"/>
  <c r="AX3244" i="4"/>
  <c r="AW3244" i="4"/>
  <c r="AX3243" i="4"/>
  <c r="AW3243" i="4"/>
  <c r="AX3242" i="4"/>
  <c r="AW3242" i="4"/>
  <c r="AX3241" i="4"/>
  <c r="AW3241" i="4"/>
  <c r="AX3240" i="4"/>
  <c r="AW3240" i="4"/>
  <c r="AX3239" i="4"/>
  <c r="AW3239" i="4"/>
  <c r="AX3238" i="4"/>
  <c r="AW3238" i="4"/>
  <c r="AX3237" i="4"/>
  <c r="AW3237" i="4"/>
  <c r="AX3236" i="4"/>
  <c r="AW3236" i="4"/>
  <c r="AX3235" i="4"/>
  <c r="AW3235" i="4"/>
  <c r="AX3234" i="4"/>
  <c r="AW3234" i="4"/>
  <c r="AX3233" i="4"/>
  <c r="AW3233" i="4"/>
  <c r="AX3232" i="4"/>
  <c r="AW3232" i="4"/>
  <c r="AX3231" i="4"/>
  <c r="AW3231" i="4"/>
  <c r="AX3230" i="4"/>
  <c r="AW3230" i="4"/>
  <c r="AX3229" i="4"/>
  <c r="AW3229" i="4"/>
  <c r="AX3228" i="4"/>
  <c r="AW3228" i="4"/>
  <c r="AX3227" i="4"/>
  <c r="AW3227" i="4"/>
  <c r="AX3226" i="4"/>
  <c r="AW3226" i="4"/>
  <c r="AX3225" i="4"/>
  <c r="AW3225" i="4"/>
  <c r="AX3224" i="4"/>
  <c r="AW3224" i="4"/>
  <c r="AX3223" i="4"/>
  <c r="AW3223" i="4"/>
  <c r="AX3222" i="4"/>
  <c r="AW3222" i="4"/>
  <c r="AX3221" i="4"/>
  <c r="AW3221" i="4"/>
  <c r="AX3220" i="4"/>
  <c r="AW3220" i="4"/>
  <c r="AX3219" i="4"/>
  <c r="AW3219" i="4"/>
  <c r="AX3218" i="4"/>
  <c r="AW3218" i="4"/>
  <c r="AX3217" i="4"/>
  <c r="AW3217" i="4"/>
  <c r="AX3216" i="4"/>
  <c r="AW3216" i="4"/>
  <c r="AX3215" i="4"/>
  <c r="AW3215" i="4"/>
  <c r="AX3214" i="4"/>
  <c r="AW3214" i="4"/>
  <c r="AX3213" i="4"/>
  <c r="AW3213" i="4"/>
  <c r="AX3212" i="4"/>
  <c r="AW3212" i="4"/>
  <c r="AX3211" i="4"/>
  <c r="AW3211" i="4"/>
  <c r="AX3210" i="4"/>
  <c r="AW3210" i="4"/>
  <c r="AX3209" i="4"/>
  <c r="AW3209" i="4"/>
  <c r="AX3208" i="4"/>
  <c r="AW3208" i="4"/>
  <c r="AX3207" i="4"/>
  <c r="AW3207" i="4"/>
  <c r="AX3206" i="4"/>
  <c r="AW3206" i="4"/>
  <c r="AX3205" i="4"/>
  <c r="AW3205" i="4"/>
  <c r="AX3204" i="4"/>
  <c r="AW3204" i="4"/>
  <c r="AX3203" i="4"/>
  <c r="AW3203" i="4"/>
  <c r="AX3202" i="4"/>
  <c r="AW3202" i="4"/>
  <c r="AX3201" i="4"/>
  <c r="AW3201" i="4"/>
  <c r="AX3200" i="4"/>
  <c r="AW3200" i="4"/>
  <c r="AX3199" i="4"/>
  <c r="AW3199" i="4"/>
  <c r="AX3198" i="4"/>
  <c r="AW3198" i="4"/>
  <c r="AX3197" i="4"/>
  <c r="AW3197" i="4"/>
  <c r="AX3196" i="4"/>
  <c r="AW3196" i="4"/>
  <c r="AX3195" i="4"/>
  <c r="AW3195" i="4"/>
  <c r="AX3194" i="4"/>
  <c r="AW3194" i="4"/>
  <c r="AX3193" i="4"/>
  <c r="AW3193" i="4"/>
  <c r="AX3192" i="4"/>
  <c r="AW3192" i="4"/>
  <c r="AX3191" i="4"/>
  <c r="AW3191" i="4"/>
  <c r="AX3190" i="4"/>
  <c r="AW3190" i="4"/>
  <c r="AX3189" i="4"/>
  <c r="AW3189" i="4"/>
  <c r="AX3188" i="4"/>
  <c r="AW3188" i="4"/>
  <c r="AX3187" i="4"/>
  <c r="AW3187" i="4"/>
  <c r="AX3186" i="4"/>
  <c r="AW3186" i="4"/>
  <c r="AX3185" i="4"/>
  <c r="AW3185" i="4"/>
  <c r="AX3184" i="4"/>
  <c r="AW3184" i="4"/>
  <c r="AX3183" i="4"/>
  <c r="AW3183" i="4"/>
  <c r="AX3182" i="4"/>
  <c r="AW3182" i="4"/>
  <c r="AX3181" i="4"/>
  <c r="AW3181" i="4"/>
  <c r="AX3180" i="4"/>
  <c r="AW3180" i="4"/>
  <c r="AX3179" i="4"/>
  <c r="AW3179" i="4"/>
  <c r="AX3178" i="4"/>
  <c r="AW3178" i="4"/>
  <c r="AX3177" i="4"/>
  <c r="AW3177" i="4"/>
  <c r="AX3176" i="4"/>
  <c r="AW3176" i="4"/>
  <c r="AX3175" i="4"/>
  <c r="AW3175" i="4"/>
  <c r="AX3174" i="4"/>
  <c r="AW3174" i="4"/>
  <c r="AX3173" i="4"/>
  <c r="AW3173" i="4"/>
  <c r="AX3172" i="4"/>
  <c r="AW3172" i="4"/>
  <c r="AX3171" i="4"/>
  <c r="AW3171" i="4"/>
  <c r="AX3170" i="4"/>
  <c r="AW3170" i="4"/>
  <c r="AX3169" i="4"/>
  <c r="AW3169" i="4"/>
  <c r="AX3168" i="4"/>
  <c r="AW3168" i="4"/>
  <c r="AX3167" i="4"/>
  <c r="AW3167" i="4"/>
  <c r="AX3166" i="4"/>
  <c r="AW3166" i="4"/>
  <c r="AX3165" i="4"/>
  <c r="AW3165" i="4"/>
  <c r="AX3164" i="4"/>
  <c r="AW3164" i="4"/>
  <c r="AX3163" i="4"/>
  <c r="AW3163" i="4"/>
  <c r="AX3162" i="4"/>
  <c r="AW3162" i="4"/>
  <c r="AX3161" i="4"/>
  <c r="AW3161" i="4"/>
  <c r="AX3160" i="4"/>
  <c r="AW3160" i="4"/>
  <c r="AX3159" i="4"/>
  <c r="AW3159" i="4"/>
  <c r="AX3158" i="4"/>
  <c r="AW3158" i="4"/>
  <c r="AX3157" i="4"/>
  <c r="AW3157" i="4"/>
  <c r="AX3156" i="4"/>
  <c r="AW3156" i="4"/>
  <c r="AX3155" i="4"/>
  <c r="AW3155" i="4"/>
  <c r="AX3154" i="4"/>
  <c r="AW3154" i="4"/>
  <c r="AX3153" i="4"/>
  <c r="AW3153" i="4"/>
  <c r="AX3152" i="4"/>
  <c r="AW3152" i="4"/>
  <c r="AX3151" i="4"/>
  <c r="AW3151" i="4"/>
  <c r="AX3150" i="4"/>
  <c r="AW3150" i="4"/>
  <c r="AX3149" i="4"/>
  <c r="AW3149" i="4"/>
  <c r="AX3148" i="4"/>
  <c r="AW3148" i="4"/>
  <c r="AX3147" i="4"/>
  <c r="AW3147" i="4"/>
  <c r="AX3146" i="4"/>
  <c r="AW3146" i="4"/>
  <c r="AX3145" i="4"/>
  <c r="AW3145" i="4"/>
  <c r="AX3144" i="4"/>
  <c r="AW3144" i="4"/>
  <c r="AX3143" i="4"/>
  <c r="AW3143" i="4"/>
  <c r="AX3142" i="4"/>
  <c r="AW3142" i="4"/>
  <c r="AX3141" i="4"/>
  <c r="AW3141" i="4"/>
  <c r="AX3140" i="4"/>
  <c r="AW3140" i="4"/>
  <c r="AX3139" i="4"/>
  <c r="AW3139" i="4"/>
  <c r="AX3138" i="4"/>
  <c r="AW3138" i="4"/>
  <c r="AX3137" i="4"/>
  <c r="AW3137" i="4"/>
  <c r="AX3136" i="4"/>
  <c r="AW3136" i="4"/>
  <c r="AX3135" i="4"/>
  <c r="AW3135" i="4"/>
  <c r="AX3134" i="4"/>
  <c r="AW3134" i="4"/>
  <c r="AX3133" i="4"/>
  <c r="AW3133" i="4"/>
  <c r="AX3132" i="4"/>
  <c r="AW3132" i="4"/>
  <c r="AX3131" i="4"/>
  <c r="AW3131" i="4"/>
  <c r="AX3130" i="4"/>
  <c r="AW3130" i="4"/>
  <c r="AX3129" i="4"/>
  <c r="AW3129" i="4"/>
  <c r="AX3128" i="4"/>
  <c r="AW3128" i="4"/>
  <c r="AX3127" i="4"/>
  <c r="AW3127" i="4"/>
  <c r="AX3126" i="4"/>
  <c r="AW3126" i="4"/>
  <c r="AX3125" i="4"/>
  <c r="AW3125" i="4"/>
  <c r="AX3124" i="4"/>
  <c r="AW3124" i="4"/>
  <c r="AX3123" i="4"/>
  <c r="AW3123" i="4"/>
  <c r="AX3122" i="4"/>
  <c r="AW3122" i="4"/>
  <c r="AX3121" i="4"/>
  <c r="AW3121" i="4"/>
  <c r="AX3120" i="4"/>
  <c r="AW3120" i="4"/>
  <c r="AX3119" i="4"/>
  <c r="AW3119" i="4"/>
  <c r="AX3118" i="4"/>
  <c r="AW3118" i="4"/>
  <c r="AX3117" i="4"/>
  <c r="AW3117" i="4"/>
  <c r="AX3116" i="4"/>
  <c r="AW3116" i="4"/>
  <c r="AX3115" i="4"/>
  <c r="AW3115" i="4"/>
  <c r="AX3114" i="4"/>
  <c r="AW3114" i="4"/>
  <c r="AX3113" i="4"/>
  <c r="AW3113" i="4"/>
  <c r="AX3112" i="4"/>
  <c r="AW3112" i="4"/>
  <c r="AX3111" i="4"/>
  <c r="AW3111" i="4"/>
  <c r="AX3110" i="4"/>
  <c r="AW3110" i="4"/>
  <c r="AX3109" i="4"/>
  <c r="AW3109" i="4"/>
  <c r="AX3108" i="4"/>
  <c r="AW3108" i="4"/>
  <c r="AX3107" i="4"/>
  <c r="AW3107" i="4"/>
  <c r="AX3106" i="4"/>
  <c r="AW3106" i="4"/>
  <c r="AX3105" i="4"/>
  <c r="AW3105" i="4"/>
  <c r="AX3104" i="4"/>
  <c r="AW3104" i="4"/>
  <c r="AX3103" i="4"/>
  <c r="AW3103" i="4"/>
  <c r="AX3102" i="4"/>
  <c r="AW3102" i="4"/>
  <c r="AX3101" i="4"/>
  <c r="AW3101" i="4"/>
  <c r="AX3100" i="4"/>
  <c r="AW3100" i="4"/>
  <c r="AX3099" i="4"/>
  <c r="AW3099" i="4"/>
  <c r="AX3098" i="4"/>
  <c r="AW3098" i="4"/>
  <c r="AX3097" i="4"/>
  <c r="AW3097" i="4"/>
  <c r="AX3096" i="4"/>
  <c r="AW3096" i="4"/>
  <c r="AX3095" i="4"/>
  <c r="AW3095" i="4"/>
  <c r="AX3094" i="4"/>
  <c r="AW3094" i="4"/>
  <c r="AX3093" i="4"/>
  <c r="AW3093" i="4"/>
  <c r="AX3092" i="4"/>
  <c r="AW3092" i="4"/>
  <c r="AX3091" i="4"/>
  <c r="AW3091" i="4"/>
  <c r="AX3090" i="4"/>
  <c r="AW3090" i="4"/>
  <c r="AX3089" i="4"/>
  <c r="AW3089" i="4"/>
  <c r="AX3088" i="4"/>
  <c r="AW3088" i="4"/>
  <c r="AX3087" i="4"/>
  <c r="AW3087" i="4"/>
  <c r="AX3086" i="4"/>
  <c r="AW3086" i="4"/>
  <c r="AX3085" i="4"/>
  <c r="AW3085" i="4"/>
  <c r="AX3084" i="4"/>
  <c r="AW3084" i="4"/>
  <c r="AX3083" i="4"/>
  <c r="AW3083" i="4"/>
  <c r="AX3082" i="4"/>
  <c r="AW3082" i="4"/>
  <c r="AX3081" i="4"/>
  <c r="AW3081" i="4"/>
  <c r="AX3080" i="4"/>
  <c r="AW3080" i="4"/>
  <c r="AX3079" i="4"/>
  <c r="AW3079" i="4"/>
  <c r="AX3078" i="4"/>
  <c r="AW3078" i="4"/>
  <c r="AX3077" i="4"/>
  <c r="AW3077" i="4"/>
  <c r="AX3076" i="4"/>
  <c r="AW3076" i="4"/>
  <c r="AX3075" i="4"/>
  <c r="AW3075" i="4"/>
  <c r="AX3074" i="4"/>
  <c r="AW3074" i="4"/>
  <c r="AX3073" i="4"/>
  <c r="AW3073" i="4"/>
  <c r="AX3072" i="4"/>
  <c r="AW3072" i="4"/>
  <c r="AX3071" i="4"/>
  <c r="AW3071" i="4"/>
  <c r="AX3070" i="4"/>
  <c r="AW3070" i="4"/>
  <c r="AX3069" i="4"/>
  <c r="AW3069" i="4"/>
  <c r="AX3068" i="4"/>
  <c r="AW3068" i="4"/>
  <c r="AX3067" i="4"/>
  <c r="AW3067" i="4"/>
  <c r="AX3066" i="4"/>
  <c r="AW3066" i="4"/>
  <c r="AX3065" i="4"/>
  <c r="AW3065" i="4"/>
  <c r="AX3064" i="4"/>
  <c r="AW3064" i="4"/>
  <c r="AX3063" i="4"/>
  <c r="AW3063" i="4"/>
  <c r="AX3062" i="4"/>
  <c r="AW3062" i="4"/>
  <c r="AX3061" i="4"/>
  <c r="AW3061" i="4"/>
  <c r="AX3060" i="4"/>
  <c r="AW3060" i="4"/>
  <c r="AX3059" i="4"/>
  <c r="AW3059" i="4"/>
  <c r="AX3058" i="4"/>
  <c r="AW3058" i="4"/>
  <c r="AX3057" i="4"/>
  <c r="AW3057" i="4"/>
  <c r="AX3056" i="4"/>
  <c r="AW3056" i="4"/>
  <c r="AX3055" i="4"/>
  <c r="AW3055" i="4"/>
  <c r="AX3054" i="4"/>
  <c r="AW3054" i="4"/>
  <c r="AX3053" i="4"/>
  <c r="AW3053" i="4"/>
  <c r="AX3052" i="4"/>
  <c r="AW3052" i="4"/>
  <c r="AX3051" i="4"/>
  <c r="AW3051" i="4"/>
  <c r="AX3050" i="4"/>
  <c r="AW3050" i="4"/>
  <c r="AX3049" i="4"/>
  <c r="AW3049" i="4"/>
  <c r="AX3048" i="4"/>
  <c r="AW3048" i="4"/>
  <c r="AX3047" i="4"/>
  <c r="AW3047" i="4"/>
  <c r="AX3046" i="4"/>
  <c r="AW3046" i="4"/>
  <c r="AX3045" i="4"/>
  <c r="AW3045" i="4"/>
  <c r="AX3044" i="4"/>
  <c r="AW3044" i="4"/>
  <c r="AX3043" i="4"/>
  <c r="AW3043" i="4"/>
  <c r="AX3042" i="4"/>
  <c r="AW3042" i="4"/>
  <c r="AX3041" i="4"/>
  <c r="AW3041" i="4"/>
  <c r="AX3040" i="4"/>
  <c r="AW3040" i="4"/>
  <c r="AX3039" i="4"/>
  <c r="AW3039" i="4"/>
  <c r="AX3038" i="4"/>
  <c r="AW3038" i="4"/>
  <c r="AX3037" i="4"/>
  <c r="AW3037" i="4"/>
  <c r="AX3036" i="4"/>
  <c r="AW3036" i="4"/>
  <c r="AX3035" i="4"/>
  <c r="AW3035" i="4"/>
  <c r="AX3034" i="4"/>
  <c r="AW3034" i="4"/>
  <c r="AX3033" i="4"/>
  <c r="AW3033" i="4"/>
  <c r="AX3032" i="4"/>
  <c r="AW3032" i="4"/>
  <c r="AX3031" i="4"/>
  <c r="AW3031" i="4"/>
  <c r="AX3030" i="4"/>
  <c r="AW3030" i="4"/>
  <c r="AX3029" i="4"/>
  <c r="AW3029" i="4"/>
  <c r="AX3028" i="4"/>
  <c r="AW3028" i="4"/>
  <c r="AX3027" i="4"/>
  <c r="AW3027" i="4"/>
  <c r="AX3026" i="4"/>
  <c r="AW3026" i="4"/>
  <c r="AX3025" i="4"/>
  <c r="AW3025" i="4"/>
  <c r="AX3024" i="4"/>
  <c r="AW3024" i="4"/>
  <c r="AX3023" i="4"/>
  <c r="AW3023" i="4"/>
  <c r="AX3022" i="4"/>
  <c r="AW3022" i="4"/>
  <c r="AX3021" i="4"/>
  <c r="AW3021" i="4"/>
  <c r="AX3020" i="4"/>
  <c r="AW3020" i="4"/>
  <c r="AX3019" i="4"/>
  <c r="AW3019" i="4"/>
  <c r="AX3018" i="4"/>
  <c r="AW3018" i="4"/>
  <c r="AX3017" i="4"/>
  <c r="AW3017" i="4"/>
  <c r="AX3016" i="4"/>
  <c r="AW3016" i="4"/>
  <c r="AX3015" i="4"/>
  <c r="AW3015" i="4"/>
  <c r="AX3014" i="4"/>
  <c r="AW3014" i="4"/>
  <c r="AX3013" i="4"/>
  <c r="AW3013" i="4"/>
  <c r="AX3012" i="4"/>
  <c r="AW3012" i="4"/>
  <c r="AX3011" i="4"/>
  <c r="AW3011" i="4"/>
  <c r="AX3010" i="4"/>
  <c r="AW3010" i="4"/>
  <c r="AX3009" i="4"/>
  <c r="AW3009" i="4"/>
  <c r="AX3008" i="4"/>
  <c r="AW3008" i="4"/>
  <c r="AX3007" i="4"/>
  <c r="AW3007" i="4"/>
  <c r="AX3006" i="4"/>
  <c r="AW3006" i="4"/>
  <c r="AX3005" i="4"/>
  <c r="AW3005" i="4"/>
  <c r="AX3004" i="4"/>
  <c r="AW3004" i="4"/>
  <c r="AX3003" i="4"/>
  <c r="AW3003" i="4"/>
  <c r="AX3002" i="4"/>
  <c r="AW3002" i="4"/>
  <c r="AX3001" i="4"/>
  <c r="AW3001" i="4"/>
  <c r="AX3000" i="4"/>
  <c r="AW3000" i="4"/>
  <c r="AX2999" i="4"/>
  <c r="AW2999" i="4"/>
  <c r="AX2998" i="4"/>
  <c r="AW2998" i="4"/>
  <c r="AX2997" i="4"/>
  <c r="AW2997" i="4"/>
  <c r="AX2996" i="4"/>
  <c r="AW2996" i="4"/>
  <c r="AX2995" i="4"/>
  <c r="AW2995" i="4"/>
  <c r="AX2994" i="4"/>
  <c r="AW2994" i="4"/>
  <c r="AX2993" i="4"/>
  <c r="AW2993" i="4"/>
  <c r="AX2992" i="4"/>
  <c r="AW2992" i="4"/>
  <c r="AX2991" i="4"/>
  <c r="AW2991" i="4"/>
  <c r="AX2990" i="4"/>
  <c r="AW2990" i="4"/>
  <c r="AX2989" i="4"/>
  <c r="AW2989" i="4"/>
  <c r="AX2988" i="4"/>
  <c r="AW2988" i="4"/>
  <c r="AX2987" i="4"/>
  <c r="AW2987" i="4"/>
  <c r="AX2986" i="4"/>
  <c r="AW2986" i="4"/>
  <c r="AX2985" i="4"/>
  <c r="AW2985" i="4"/>
  <c r="AX2984" i="4"/>
  <c r="AW2984" i="4"/>
  <c r="AX2983" i="4"/>
  <c r="AW2983" i="4"/>
  <c r="AX2982" i="4"/>
  <c r="AW2982" i="4"/>
  <c r="AX2981" i="4"/>
  <c r="AW2981" i="4"/>
  <c r="AX2980" i="4"/>
  <c r="AW2980" i="4"/>
  <c r="AX2979" i="4"/>
  <c r="AW2979" i="4"/>
  <c r="AX2978" i="4"/>
  <c r="AW2978" i="4"/>
  <c r="AX2977" i="4"/>
  <c r="AW2977" i="4"/>
  <c r="AX2976" i="4"/>
  <c r="AW2976" i="4"/>
  <c r="AX2975" i="4"/>
  <c r="AW2975" i="4"/>
  <c r="AX2974" i="4"/>
  <c r="AW2974" i="4"/>
  <c r="AX2973" i="4"/>
  <c r="AW2973" i="4"/>
  <c r="AX2972" i="4"/>
  <c r="AW2972" i="4"/>
  <c r="AX2971" i="4"/>
  <c r="AW2971" i="4"/>
  <c r="AX2970" i="4"/>
  <c r="AW2970" i="4"/>
  <c r="AX2969" i="4"/>
  <c r="AW2969" i="4"/>
  <c r="AX2968" i="4"/>
  <c r="AW2968" i="4"/>
  <c r="AX2967" i="4"/>
  <c r="AW2967" i="4"/>
  <c r="AX2966" i="4"/>
  <c r="AW2966" i="4"/>
  <c r="AX2965" i="4"/>
  <c r="AW2965" i="4"/>
  <c r="AX2964" i="4"/>
  <c r="AW2964" i="4"/>
  <c r="AX2963" i="4"/>
  <c r="AW2963" i="4"/>
  <c r="AX2962" i="4"/>
  <c r="AW2962" i="4"/>
  <c r="AX2961" i="4"/>
  <c r="AW2961" i="4"/>
  <c r="AX2960" i="4"/>
  <c r="AW2960" i="4"/>
  <c r="AX2959" i="4"/>
  <c r="AW2959" i="4"/>
  <c r="AX2958" i="4"/>
  <c r="AW2958" i="4"/>
  <c r="AX2957" i="4"/>
  <c r="AW2957" i="4"/>
  <c r="AX2956" i="4"/>
  <c r="AW2956" i="4"/>
  <c r="AX2955" i="4"/>
  <c r="AW2955" i="4"/>
  <c r="AX2954" i="4"/>
  <c r="AW2954" i="4"/>
  <c r="AX2953" i="4"/>
  <c r="AW2953" i="4"/>
  <c r="AX2952" i="4"/>
  <c r="AW2952" i="4"/>
  <c r="AX2951" i="4"/>
  <c r="AW2951" i="4"/>
  <c r="AX2950" i="4"/>
  <c r="AW2950" i="4"/>
  <c r="AX2949" i="4"/>
  <c r="AW2949" i="4"/>
  <c r="AX2948" i="4"/>
  <c r="AW2948" i="4"/>
  <c r="AX2947" i="4"/>
  <c r="AW2947" i="4"/>
  <c r="AX2946" i="4"/>
  <c r="AW2946" i="4"/>
  <c r="AX2945" i="4"/>
  <c r="AW2945" i="4"/>
  <c r="AX2944" i="4"/>
  <c r="AW2944" i="4"/>
  <c r="AX2943" i="4"/>
  <c r="AW2943" i="4"/>
  <c r="AX2942" i="4"/>
  <c r="AW2942" i="4"/>
  <c r="AX2941" i="4"/>
  <c r="AW2941" i="4"/>
  <c r="AX2940" i="4"/>
  <c r="AW2940" i="4"/>
  <c r="AX2939" i="4"/>
  <c r="AW2939" i="4"/>
  <c r="AX2938" i="4"/>
  <c r="AW2938" i="4"/>
  <c r="AX2937" i="4"/>
  <c r="AW2937" i="4"/>
  <c r="AX2936" i="4"/>
  <c r="AW2936" i="4"/>
  <c r="AX2935" i="4"/>
  <c r="AW2935" i="4"/>
  <c r="AX2934" i="4"/>
  <c r="AW2934" i="4"/>
  <c r="AX2933" i="4"/>
  <c r="AW2933" i="4"/>
  <c r="AX2932" i="4"/>
  <c r="AW2932" i="4"/>
  <c r="AX2931" i="4"/>
  <c r="AW2931" i="4"/>
  <c r="AX2930" i="4"/>
  <c r="AW2930" i="4"/>
  <c r="AX2929" i="4"/>
  <c r="AW2929" i="4"/>
  <c r="AX2928" i="4"/>
  <c r="AW2928" i="4"/>
  <c r="AX2927" i="4"/>
  <c r="AW2927" i="4"/>
  <c r="AX2926" i="4"/>
  <c r="AW2926" i="4"/>
  <c r="AX2925" i="4"/>
  <c r="AW2925" i="4"/>
  <c r="AX2924" i="4"/>
  <c r="AW2924" i="4"/>
  <c r="AX2923" i="4"/>
  <c r="AW2923" i="4"/>
  <c r="AX2922" i="4"/>
  <c r="AW2922" i="4"/>
  <c r="AX2921" i="4"/>
  <c r="AW2921" i="4"/>
  <c r="AX2920" i="4"/>
  <c r="AW2920" i="4"/>
  <c r="AX2919" i="4"/>
  <c r="AW2919" i="4"/>
  <c r="AX2918" i="4"/>
  <c r="AW2918" i="4"/>
  <c r="AX2917" i="4"/>
  <c r="AW2917" i="4"/>
  <c r="AX2916" i="4"/>
  <c r="AW2916" i="4"/>
  <c r="AX2915" i="4"/>
  <c r="AW2915" i="4"/>
  <c r="AX2914" i="4"/>
  <c r="AW2914" i="4"/>
  <c r="AX2913" i="4"/>
  <c r="AW2913" i="4"/>
  <c r="AX2912" i="4"/>
  <c r="AW2912" i="4"/>
  <c r="AX2911" i="4"/>
  <c r="AW2911" i="4"/>
  <c r="AX2910" i="4"/>
  <c r="AW2910" i="4"/>
  <c r="AX2909" i="4"/>
  <c r="AW2909" i="4"/>
  <c r="AX2908" i="4"/>
  <c r="AW2908" i="4"/>
  <c r="AX2907" i="4"/>
  <c r="AW2907" i="4"/>
  <c r="AX2906" i="4"/>
  <c r="AW2906" i="4"/>
  <c r="AX2905" i="4"/>
  <c r="AW2905" i="4"/>
  <c r="AX2904" i="4"/>
  <c r="AW2904" i="4"/>
  <c r="AX2903" i="4"/>
  <c r="AW2903" i="4"/>
  <c r="AX2902" i="4"/>
  <c r="AW2902" i="4"/>
  <c r="AX2901" i="4"/>
  <c r="AW2901" i="4"/>
  <c r="AX2900" i="4"/>
  <c r="AW2900" i="4"/>
  <c r="AX2899" i="4"/>
  <c r="AW2899" i="4"/>
  <c r="AX2898" i="4"/>
  <c r="AW2898" i="4"/>
  <c r="AX2897" i="4"/>
  <c r="AW2897" i="4"/>
  <c r="AX2896" i="4"/>
  <c r="AW2896" i="4"/>
  <c r="AX2895" i="4"/>
  <c r="AW2895" i="4"/>
  <c r="AX2894" i="4"/>
  <c r="AW2894" i="4"/>
  <c r="AX2893" i="4"/>
  <c r="AW2893" i="4"/>
  <c r="AX2892" i="4"/>
  <c r="AW2892" i="4"/>
  <c r="AX2891" i="4"/>
  <c r="AW2891" i="4"/>
  <c r="AX2890" i="4"/>
  <c r="AW2890" i="4"/>
  <c r="AX2889" i="4"/>
  <c r="AW2889" i="4"/>
  <c r="AX2888" i="4"/>
  <c r="AW2888" i="4"/>
  <c r="AX2887" i="4"/>
  <c r="AW2887" i="4"/>
  <c r="AX2886" i="4"/>
  <c r="AW2886" i="4"/>
  <c r="AX2885" i="4"/>
  <c r="AW2885" i="4"/>
  <c r="AX2884" i="4"/>
  <c r="AW2884" i="4"/>
  <c r="AX2883" i="4"/>
  <c r="AW2883" i="4"/>
  <c r="AX2882" i="4"/>
  <c r="AW2882" i="4"/>
  <c r="AX2881" i="4"/>
  <c r="AW2881" i="4"/>
  <c r="AX2880" i="4"/>
  <c r="AW2880" i="4"/>
  <c r="AX2879" i="4"/>
  <c r="AW2879" i="4"/>
  <c r="AX2878" i="4"/>
  <c r="AW2878" i="4"/>
  <c r="AX2877" i="4"/>
  <c r="AW2877" i="4"/>
  <c r="AX2876" i="4"/>
  <c r="AW2876" i="4"/>
  <c r="AX2875" i="4"/>
  <c r="AW2875" i="4"/>
  <c r="AX2874" i="4"/>
  <c r="AW2874" i="4"/>
  <c r="AX2873" i="4"/>
  <c r="AW2873" i="4"/>
  <c r="AX2872" i="4"/>
  <c r="AW2872" i="4"/>
  <c r="AX2871" i="4"/>
  <c r="AW2871" i="4"/>
  <c r="AX2870" i="4"/>
  <c r="AW2870" i="4"/>
  <c r="AX2869" i="4"/>
  <c r="AW2869" i="4"/>
  <c r="AX2868" i="4"/>
  <c r="AW2868" i="4"/>
  <c r="AX2867" i="4"/>
  <c r="AW2867" i="4"/>
  <c r="AX2866" i="4"/>
  <c r="AW2866" i="4"/>
  <c r="AX2865" i="4"/>
  <c r="AW2865" i="4"/>
  <c r="AX2864" i="4"/>
  <c r="AW2864" i="4"/>
  <c r="AX2863" i="4"/>
  <c r="AW2863" i="4"/>
  <c r="AX2862" i="4"/>
  <c r="AW2862" i="4"/>
  <c r="AX2861" i="4"/>
  <c r="AW2861" i="4"/>
  <c r="AX2860" i="4"/>
  <c r="AW2860" i="4"/>
  <c r="AX2859" i="4"/>
  <c r="AW2859" i="4"/>
  <c r="AX2858" i="4"/>
  <c r="AW2858" i="4"/>
  <c r="AX2857" i="4"/>
  <c r="AW2857" i="4"/>
  <c r="AX2856" i="4"/>
  <c r="AW2856" i="4"/>
  <c r="AX2855" i="4"/>
  <c r="AW2855" i="4"/>
  <c r="AX2854" i="4"/>
  <c r="AW2854" i="4"/>
  <c r="AX2853" i="4"/>
  <c r="AW2853" i="4"/>
  <c r="AX2852" i="4"/>
  <c r="AW2852" i="4"/>
  <c r="AX2851" i="4"/>
  <c r="AW2851" i="4"/>
  <c r="AX2850" i="4"/>
  <c r="AW2850" i="4"/>
  <c r="AX2849" i="4"/>
  <c r="AW2849" i="4"/>
  <c r="AX2848" i="4"/>
  <c r="AW2848" i="4"/>
  <c r="AX2847" i="4"/>
  <c r="AW2847" i="4"/>
  <c r="AX2846" i="4"/>
  <c r="AW2846" i="4"/>
  <c r="AX2845" i="4"/>
  <c r="AW2845" i="4"/>
  <c r="AX2844" i="4"/>
  <c r="AW2844" i="4"/>
  <c r="AX2843" i="4"/>
  <c r="AW2843" i="4"/>
  <c r="AX2842" i="4"/>
  <c r="AW2842" i="4"/>
  <c r="AX2841" i="4"/>
  <c r="AW2841" i="4"/>
  <c r="AX2840" i="4"/>
  <c r="AW2840" i="4"/>
  <c r="AX2839" i="4"/>
  <c r="AW2839" i="4"/>
  <c r="AX2838" i="4"/>
  <c r="AW2838" i="4"/>
  <c r="AX2837" i="4"/>
  <c r="AW2837" i="4"/>
  <c r="AX2836" i="4"/>
  <c r="AW2836" i="4"/>
  <c r="AX2835" i="4"/>
  <c r="AW2835" i="4"/>
  <c r="AX2834" i="4"/>
  <c r="AW2834" i="4"/>
  <c r="AX2833" i="4"/>
  <c r="AW2833" i="4"/>
  <c r="AX2832" i="4"/>
  <c r="AW2832" i="4"/>
  <c r="AX2831" i="4"/>
  <c r="AW2831" i="4"/>
  <c r="AX2830" i="4"/>
  <c r="AW2830" i="4"/>
  <c r="AX2829" i="4"/>
  <c r="AW2829" i="4"/>
  <c r="AX2828" i="4"/>
  <c r="AW2828" i="4"/>
  <c r="AX2827" i="4"/>
  <c r="AW2827" i="4"/>
  <c r="AX2826" i="4"/>
  <c r="AW2826" i="4"/>
  <c r="AX2825" i="4"/>
  <c r="AW2825" i="4"/>
  <c r="AX2824" i="4"/>
  <c r="AW2824" i="4"/>
  <c r="AX2823" i="4"/>
  <c r="AW2823" i="4"/>
  <c r="AX2822" i="4"/>
  <c r="AW2822" i="4"/>
  <c r="AX2821" i="4"/>
  <c r="AW2821" i="4"/>
  <c r="AX2820" i="4"/>
  <c r="AW2820" i="4"/>
  <c r="AX2819" i="4"/>
  <c r="AW2819" i="4"/>
  <c r="AX2818" i="4"/>
  <c r="AW2818" i="4"/>
  <c r="AX2817" i="4"/>
  <c r="AW2817" i="4"/>
  <c r="AX2816" i="4"/>
  <c r="AW2816" i="4"/>
  <c r="AX2815" i="4"/>
  <c r="AW2815" i="4"/>
  <c r="AX2814" i="4"/>
  <c r="AW2814" i="4"/>
  <c r="AX2813" i="4"/>
  <c r="AW2813" i="4"/>
  <c r="AX2812" i="4"/>
  <c r="AW2812" i="4"/>
  <c r="AX2811" i="4"/>
  <c r="AW2811" i="4"/>
  <c r="AX2810" i="4"/>
  <c r="AW2810" i="4"/>
  <c r="AX2809" i="4"/>
  <c r="AW2809" i="4"/>
  <c r="AX2808" i="4"/>
  <c r="AW2808" i="4"/>
  <c r="AX2807" i="4"/>
  <c r="AW2807" i="4"/>
  <c r="AX2806" i="4"/>
  <c r="AW2806" i="4"/>
  <c r="AX2805" i="4"/>
  <c r="AW2805" i="4"/>
  <c r="AX2804" i="4"/>
  <c r="AW2804" i="4"/>
  <c r="AX2803" i="4"/>
  <c r="AW2803" i="4"/>
  <c r="AX2802" i="4"/>
  <c r="AW2802" i="4"/>
  <c r="AX2801" i="4"/>
  <c r="AW2801" i="4"/>
  <c r="AX2800" i="4"/>
  <c r="AW2800" i="4"/>
  <c r="AX2799" i="4"/>
  <c r="AW2799" i="4"/>
  <c r="AX2798" i="4"/>
  <c r="AW2798" i="4"/>
  <c r="AX2797" i="4"/>
  <c r="AW2797" i="4"/>
  <c r="AX2796" i="4"/>
  <c r="AW2796" i="4"/>
  <c r="AX2795" i="4"/>
  <c r="AW2795" i="4"/>
  <c r="AX2794" i="4"/>
  <c r="AW2794" i="4"/>
  <c r="AX2793" i="4"/>
  <c r="AW2793" i="4"/>
  <c r="AX2792" i="4"/>
  <c r="AW2792" i="4"/>
  <c r="AX2791" i="4"/>
  <c r="AW2791" i="4"/>
  <c r="AX2790" i="4"/>
  <c r="AW2790" i="4"/>
  <c r="AX2789" i="4"/>
  <c r="AW2789" i="4"/>
  <c r="AX2788" i="4"/>
  <c r="AW2788" i="4"/>
  <c r="AX2787" i="4"/>
  <c r="AW2787" i="4"/>
  <c r="AX2786" i="4"/>
  <c r="AW2786" i="4"/>
  <c r="AX2785" i="4"/>
  <c r="AW2785" i="4"/>
  <c r="AX2784" i="4"/>
  <c r="AW2784" i="4"/>
  <c r="AX2783" i="4"/>
  <c r="AW2783" i="4"/>
  <c r="AX2782" i="4"/>
  <c r="AW2782" i="4"/>
  <c r="AX2781" i="4"/>
  <c r="AW2781" i="4"/>
  <c r="AX2780" i="4"/>
  <c r="AW2780" i="4"/>
  <c r="AX2779" i="4"/>
  <c r="AW2779" i="4"/>
  <c r="AX2778" i="4"/>
  <c r="AW2778" i="4"/>
  <c r="AX2777" i="4"/>
  <c r="AW2777" i="4"/>
  <c r="AX2776" i="4"/>
  <c r="AW2776" i="4"/>
  <c r="AX2775" i="4"/>
  <c r="AW2775" i="4"/>
  <c r="AX2774" i="4"/>
  <c r="AW2774" i="4"/>
  <c r="AX2773" i="4"/>
  <c r="AW2773" i="4"/>
  <c r="AX2772" i="4"/>
  <c r="AW2772" i="4"/>
  <c r="AX2771" i="4"/>
  <c r="AW2771" i="4"/>
  <c r="AX2770" i="4"/>
  <c r="AW2770" i="4"/>
  <c r="AX2769" i="4"/>
  <c r="AW2769" i="4"/>
  <c r="AX2768" i="4"/>
  <c r="AW2768" i="4"/>
  <c r="AX2767" i="4"/>
  <c r="AW2767" i="4"/>
  <c r="AX2766" i="4"/>
  <c r="AW2766" i="4"/>
  <c r="AX2765" i="4"/>
  <c r="AW2765" i="4"/>
  <c r="AX2764" i="4"/>
  <c r="AW2764" i="4"/>
  <c r="AX2763" i="4"/>
  <c r="AW2763" i="4"/>
  <c r="AX2762" i="4"/>
  <c r="AW2762" i="4"/>
  <c r="AX2761" i="4"/>
  <c r="AW2761" i="4"/>
  <c r="AX2760" i="4"/>
  <c r="AW2760" i="4"/>
  <c r="AX2759" i="4"/>
  <c r="AW2759" i="4"/>
  <c r="AX2758" i="4"/>
  <c r="AW2758" i="4"/>
  <c r="AX2757" i="4"/>
  <c r="AW2757" i="4"/>
  <c r="AX2756" i="4"/>
  <c r="AW2756" i="4"/>
  <c r="AX2755" i="4"/>
  <c r="AW2755" i="4"/>
  <c r="AX2754" i="4"/>
  <c r="AW2754" i="4"/>
  <c r="AX2753" i="4"/>
  <c r="AW2753" i="4"/>
  <c r="AX2752" i="4"/>
  <c r="AW2752" i="4"/>
  <c r="AX2751" i="4"/>
  <c r="AW2751" i="4"/>
  <c r="AX2750" i="4"/>
  <c r="AW2750" i="4"/>
  <c r="AX2749" i="4"/>
  <c r="AW2749" i="4"/>
  <c r="AX2748" i="4"/>
  <c r="AW2748" i="4"/>
  <c r="AX2747" i="4"/>
  <c r="AW2747" i="4"/>
  <c r="AX2746" i="4"/>
  <c r="AW2746" i="4"/>
  <c r="AX2745" i="4"/>
  <c r="AW2745" i="4"/>
  <c r="AX2744" i="4"/>
  <c r="AW2744" i="4"/>
  <c r="AX2743" i="4"/>
  <c r="AW2743" i="4"/>
  <c r="AX2742" i="4"/>
  <c r="AW2742" i="4"/>
  <c r="AX2741" i="4"/>
  <c r="AW2741" i="4"/>
  <c r="AX2740" i="4"/>
  <c r="AW2740" i="4"/>
  <c r="AX2739" i="4"/>
  <c r="AW2739" i="4"/>
  <c r="AX2738" i="4"/>
  <c r="AW2738" i="4"/>
  <c r="AX2737" i="4"/>
  <c r="AW2737" i="4"/>
  <c r="AX2736" i="4"/>
  <c r="AW2736" i="4"/>
  <c r="AX2735" i="4"/>
  <c r="AW2735" i="4"/>
  <c r="AX2734" i="4"/>
  <c r="AW2734" i="4"/>
  <c r="AX2733" i="4"/>
  <c r="AW2733" i="4"/>
  <c r="AX2732" i="4"/>
  <c r="AW2732" i="4"/>
  <c r="AX2731" i="4"/>
  <c r="AW2731" i="4"/>
  <c r="AX2730" i="4"/>
  <c r="AW2730" i="4"/>
  <c r="AX2729" i="4"/>
  <c r="AW2729" i="4"/>
  <c r="AX2728" i="4"/>
  <c r="AW2728" i="4"/>
  <c r="AX2727" i="4"/>
  <c r="AW2727" i="4"/>
  <c r="AX2726" i="4"/>
  <c r="AW2726" i="4"/>
  <c r="AX2725" i="4"/>
  <c r="AW2725" i="4"/>
  <c r="AX2724" i="4"/>
  <c r="AW2724" i="4"/>
  <c r="AX2723" i="4"/>
  <c r="AW2723" i="4"/>
  <c r="AX2722" i="4"/>
  <c r="AW2722" i="4"/>
  <c r="AX2721" i="4"/>
  <c r="AW2721" i="4"/>
  <c r="AX2720" i="4"/>
  <c r="AW2720" i="4"/>
  <c r="AX2719" i="4"/>
  <c r="AW2719" i="4"/>
  <c r="AX2718" i="4"/>
  <c r="AW2718" i="4"/>
  <c r="AX2717" i="4"/>
  <c r="AW2717" i="4"/>
  <c r="AX2716" i="4"/>
  <c r="AW2716" i="4"/>
  <c r="AX2715" i="4"/>
  <c r="AW2715" i="4"/>
  <c r="AX2714" i="4"/>
  <c r="AW2714" i="4"/>
  <c r="AX2713" i="4"/>
  <c r="AW2713" i="4"/>
  <c r="AX2712" i="4"/>
  <c r="AW2712" i="4"/>
  <c r="AX2711" i="4"/>
  <c r="AW2711" i="4"/>
  <c r="AX2710" i="4"/>
  <c r="AW2710" i="4"/>
  <c r="AX2709" i="4"/>
  <c r="AW2709" i="4"/>
  <c r="AX2708" i="4"/>
  <c r="AW2708" i="4"/>
  <c r="AX2707" i="4"/>
  <c r="AW2707" i="4"/>
  <c r="AX2706" i="4"/>
  <c r="AW2706" i="4"/>
  <c r="AX2705" i="4"/>
  <c r="AW2705" i="4"/>
  <c r="AX2704" i="4"/>
  <c r="AW2704" i="4"/>
  <c r="AX2703" i="4"/>
  <c r="AW2703" i="4"/>
  <c r="AX2702" i="4"/>
  <c r="AW2702" i="4"/>
  <c r="AX2701" i="4"/>
  <c r="AW2701" i="4"/>
  <c r="AX2700" i="4"/>
  <c r="AW2700" i="4"/>
  <c r="AX2699" i="4"/>
  <c r="AW2699" i="4"/>
  <c r="AX2698" i="4"/>
  <c r="AW2698" i="4"/>
  <c r="AX2697" i="4"/>
  <c r="AW2697" i="4"/>
  <c r="AX2696" i="4"/>
  <c r="AW2696" i="4"/>
  <c r="AX2695" i="4"/>
  <c r="AW2695" i="4"/>
  <c r="AX2694" i="4"/>
  <c r="AW2694" i="4"/>
  <c r="AX2693" i="4"/>
  <c r="AW2693" i="4"/>
  <c r="AX2692" i="4"/>
  <c r="AW2692" i="4"/>
  <c r="AX2691" i="4"/>
  <c r="AW2691" i="4"/>
  <c r="AX2690" i="4"/>
  <c r="AW2690" i="4"/>
  <c r="AX2689" i="4"/>
  <c r="AW2689" i="4"/>
  <c r="AX2688" i="4"/>
  <c r="AW2688" i="4"/>
  <c r="AX2687" i="4"/>
  <c r="AW2687" i="4"/>
  <c r="AX2686" i="4"/>
  <c r="AW2686" i="4"/>
  <c r="AX2685" i="4"/>
  <c r="AW2685" i="4"/>
  <c r="AX2684" i="4"/>
  <c r="AW2684" i="4"/>
  <c r="AX2683" i="4"/>
  <c r="AW2683" i="4"/>
  <c r="AX2682" i="4"/>
  <c r="AW2682" i="4"/>
  <c r="AX2681" i="4"/>
  <c r="AW2681" i="4"/>
  <c r="AX2680" i="4"/>
  <c r="AW2680" i="4"/>
  <c r="AX2679" i="4"/>
  <c r="AW2679" i="4"/>
  <c r="AX2678" i="4"/>
  <c r="AW2678" i="4"/>
  <c r="AX2677" i="4"/>
  <c r="AW2677" i="4"/>
  <c r="AX2676" i="4"/>
  <c r="AW2676" i="4"/>
  <c r="AX2675" i="4"/>
  <c r="AW2675" i="4"/>
  <c r="AX2674" i="4"/>
  <c r="AW2674" i="4"/>
  <c r="AX2673" i="4"/>
  <c r="AW2673" i="4"/>
  <c r="AX2672" i="4"/>
  <c r="AW2672" i="4"/>
  <c r="AX2671" i="4"/>
  <c r="AW2671" i="4"/>
  <c r="AX2670" i="4"/>
  <c r="AW2670" i="4"/>
  <c r="AX2669" i="4"/>
  <c r="AW2669" i="4"/>
  <c r="AX2668" i="4"/>
  <c r="AW2668" i="4"/>
  <c r="AX2667" i="4"/>
  <c r="AW2667" i="4"/>
  <c r="AX2666" i="4"/>
  <c r="AW2666" i="4"/>
  <c r="AX2665" i="4"/>
  <c r="AW2665" i="4"/>
  <c r="AX2664" i="4"/>
  <c r="AW2664" i="4"/>
  <c r="AX2663" i="4"/>
  <c r="AW2663" i="4"/>
  <c r="AX2662" i="4"/>
  <c r="AW2662" i="4"/>
  <c r="AX2661" i="4"/>
  <c r="AW2661" i="4"/>
  <c r="AX2660" i="4"/>
  <c r="AW2660" i="4"/>
  <c r="AX2659" i="4"/>
  <c r="AW2659" i="4"/>
  <c r="AX2658" i="4"/>
  <c r="AW2658" i="4"/>
  <c r="AX2657" i="4"/>
  <c r="AW2657" i="4"/>
  <c r="AX2656" i="4"/>
  <c r="AW2656" i="4"/>
  <c r="AX2655" i="4"/>
  <c r="AW2655" i="4"/>
  <c r="AX2654" i="4"/>
  <c r="AW2654" i="4"/>
  <c r="AX2653" i="4"/>
  <c r="AW2653" i="4"/>
  <c r="AX2652" i="4"/>
  <c r="AW2652" i="4"/>
  <c r="AX2651" i="4"/>
  <c r="AW2651" i="4"/>
  <c r="AX2650" i="4"/>
  <c r="AW2650" i="4"/>
  <c r="AX2649" i="4"/>
  <c r="AW2649" i="4"/>
  <c r="AX2648" i="4"/>
  <c r="AW2648" i="4"/>
  <c r="AX2647" i="4"/>
  <c r="AW2647" i="4"/>
  <c r="AX2646" i="4"/>
  <c r="AW2646" i="4"/>
  <c r="AX2645" i="4"/>
  <c r="AW2645" i="4"/>
  <c r="AX2644" i="4"/>
  <c r="AW2644" i="4"/>
  <c r="AX2643" i="4"/>
  <c r="AW2643" i="4"/>
  <c r="AX2642" i="4"/>
  <c r="AW2642" i="4"/>
  <c r="AX2641" i="4"/>
  <c r="AW2641" i="4"/>
  <c r="AX2640" i="4"/>
  <c r="AW2640" i="4"/>
  <c r="AX2639" i="4"/>
  <c r="AW2639" i="4"/>
  <c r="AX2638" i="4"/>
  <c r="AW2638" i="4"/>
  <c r="AX2637" i="4"/>
  <c r="AW2637" i="4"/>
  <c r="AX2636" i="4"/>
  <c r="AW2636" i="4"/>
  <c r="AX2635" i="4"/>
  <c r="AW2635" i="4"/>
  <c r="AX2634" i="4"/>
  <c r="AW2634" i="4"/>
  <c r="AX2633" i="4"/>
  <c r="AW2633" i="4"/>
  <c r="AX2632" i="4"/>
  <c r="AW2632" i="4"/>
  <c r="AX2631" i="4"/>
  <c r="AW2631" i="4"/>
  <c r="AX2630" i="4"/>
  <c r="AW2630" i="4"/>
  <c r="AX2629" i="4"/>
  <c r="AW2629" i="4"/>
  <c r="AX2628" i="4"/>
  <c r="AW2628" i="4"/>
  <c r="AX2627" i="4"/>
  <c r="AW2627" i="4"/>
  <c r="AX2626" i="4"/>
  <c r="AW2626" i="4"/>
  <c r="AX2625" i="4"/>
  <c r="AW2625" i="4"/>
  <c r="AX2624" i="4"/>
  <c r="AW2624" i="4"/>
  <c r="AX2623" i="4"/>
  <c r="AW2623" i="4"/>
  <c r="AX2622" i="4"/>
  <c r="AW2622" i="4"/>
  <c r="AX2621" i="4"/>
  <c r="AW2621" i="4"/>
  <c r="AX2620" i="4"/>
  <c r="AW2620" i="4"/>
  <c r="AX2619" i="4"/>
  <c r="AW2619" i="4"/>
  <c r="AX2618" i="4"/>
  <c r="AW2618" i="4"/>
  <c r="AX2617" i="4"/>
  <c r="AW2617" i="4"/>
  <c r="AX2616" i="4"/>
  <c r="AW2616" i="4"/>
  <c r="AX2615" i="4"/>
  <c r="AW2615" i="4"/>
  <c r="AX2614" i="4"/>
  <c r="AW2614" i="4"/>
  <c r="AX2613" i="4"/>
  <c r="AW2613" i="4"/>
  <c r="AX2612" i="4"/>
  <c r="AW2612" i="4"/>
  <c r="AX2611" i="4"/>
  <c r="AW2611" i="4"/>
  <c r="AX2610" i="4"/>
  <c r="AW2610" i="4"/>
  <c r="AX2609" i="4"/>
  <c r="AW2609" i="4"/>
  <c r="AX2608" i="4"/>
  <c r="AW2608" i="4"/>
  <c r="AX2607" i="4"/>
  <c r="AW2607" i="4"/>
  <c r="AX2606" i="4"/>
  <c r="AW2606" i="4"/>
  <c r="AX2605" i="4"/>
  <c r="AW2605" i="4"/>
  <c r="AX2604" i="4"/>
  <c r="AW2604" i="4"/>
  <c r="AX2603" i="4"/>
  <c r="AW2603" i="4"/>
  <c r="AX2602" i="4"/>
  <c r="AW2602" i="4"/>
  <c r="AX2601" i="4"/>
  <c r="AW2601" i="4"/>
  <c r="AX2600" i="4"/>
  <c r="AW2600" i="4"/>
  <c r="AX2599" i="4"/>
  <c r="AW2599" i="4"/>
  <c r="AX2598" i="4"/>
  <c r="AW2598" i="4"/>
  <c r="AX2597" i="4"/>
  <c r="AW2597" i="4"/>
  <c r="AX2596" i="4"/>
  <c r="AW2596" i="4"/>
  <c r="AX2595" i="4"/>
  <c r="AW2595" i="4"/>
  <c r="AX2594" i="4"/>
  <c r="AW2594" i="4"/>
  <c r="AX2593" i="4"/>
  <c r="AW2593" i="4"/>
  <c r="AX2592" i="4"/>
  <c r="AW2592" i="4"/>
  <c r="AX2591" i="4"/>
  <c r="AW2591" i="4"/>
  <c r="AX2590" i="4"/>
  <c r="AW2590" i="4"/>
  <c r="AX2589" i="4"/>
  <c r="AW2589" i="4"/>
  <c r="AX2588" i="4"/>
  <c r="AW2588" i="4"/>
  <c r="AX2587" i="4"/>
  <c r="AW2587" i="4"/>
  <c r="AX2586" i="4"/>
  <c r="AW2586" i="4"/>
  <c r="AX2585" i="4"/>
  <c r="AW2585" i="4"/>
  <c r="AX2584" i="4"/>
  <c r="AW2584" i="4"/>
  <c r="AX2583" i="4"/>
  <c r="AW2583" i="4"/>
  <c r="AX2582" i="4"/>
  <c r="AW2582" i="4"/>
  <c r="AX2581" i="4"/>
  <c r="AW2581" i="4"/>
  <c r="AX2580" i="4"/>
  <c r="AW2580" i="4"/>
  <c r="AX2579" i="4"/>
  <c r="AW2579" i="4"/>
  <c r="AX2578" i="4"/>
  <c r="AW2578" i="4"/>
  <c r="AX2577" i="4"/>
  <c r="AW2577" i="4"/>
  <c r="AX2576" i="4"/>
  <c r="AW2576" i="4"/>
  <c r="AX2575" i="4"/>
  <c r="AW2575" i="4"/>
  <c r="AX2574" i="4"/>
  <c r="AW2574" i="4"/>
  <c r="AX2573" i="4"/>
  <c r="AW2573" i="4"/>
  <c r="AX2572" i="4"/>
  <c r="AW2572" i="4"/>
  <c r="AX2571" i="4"/>
  <c r="AW2571" i="4"/>
  <c r="AX2570" i="4"/>
  <c r="AW2570" i="4"/>
  <c r="AX2569" i="4"/>
  <c r="AW2569" i="4"/>
  <c r="AX2568" i="4"/>
  <c r="AW2568" i="4"/>
  <c r="AX2567" i="4"/>
  <c r="AW2567" i="4"/>
  <c r="AX2566" i="4"/>
  <c r="AW2566" i="4"/>
  <c r="AX2565" i="4"/>
  <c r="AW2565" i="4"/>
  <c r="AX2564" i="4"/>
  <c r="AW2564" i="4"/>
  <c r="AX2563" i="4"/>
  <c r="AW2563" i="4"/>
  <c r="AX2562" i="4"/>
  <c r="AW2562" i="4"/>
  <c r="AX2561" i="4"/>
  <c r="AW2561" i="4"/>
  <c r="AX2560" i="4"/>
  <c r="AW2560" i="4"/>
  <c r="AX2559" i="4"/>
  <c r="AW2559" i="4"/>
  <c r="AX2558" i="4"/>
  <c r="AW2558" i="4"/>
  <c r="AX2557" i="4"/>
  <c r="AW2557" i="4"/>
  <c r="AX2556" i="4"/>
  <c r="AW2556" i="4"/>
  <c r="AX2555" i="4"/>
  <c r="AW2555" i="4"/>
  <c r="AX2554" i="4"/>
  <c r="AW2554" i="4"/>
  <c r="AX2553" i="4"/>
  <c r="AW2553" i="4"/>
  <c r="AX2552" i="4"/>
  <c r="AW2552" i="4"/>
  <c r="AX2551" i="4"/>
  <c r="AW2551" i="4"/>
  <c r="AX2550" i="4"/>
  <c r="AW2550" i="4"/>
  <c r="AX2549" i="4"/>
  <c r="AW2549" i="4"/>
  <c r="AX2548" i="4"/>
  <c r="AW2548" i="4"/>
  <c r="AX2547" i="4"/>
  <c r="AW2547" i="4"/>
  <c r="AX2546" i="4"/>
  <c r="AW2546" i="4"/>
  <c r="AX2545" i="4"/>
  <c r="AW2545" i="4"/>
  <c r="AX2544" i="4"/>
  <c r="AW2544" i="4"/>
  <c r="AX2543" i="4"/>
  <c r="AW2543" i="4"/>
  <c r="AX2542" i="4"/>
  <c r="AW2542" i="4"/>
  <c r="AX2541" i="4"/>
  <c r="AW2541" i="4"/>
  <c r="AX2540" i="4"/>
  <c r="AW2540" i="4"/>
  <c r="AX2539" i="4"/>
  <c r="AW2539" i="4"/>
  <c r="AX2538" i="4"/>
  <c r="AW2538" i="4"/>
  <c r="AX2537" i="4"/>
  <c r="AW2537" i="4"/>
  <c r="AX2536" i="4"/>
  <c r="AW2536" i="4"/>
  <c r="AX2535" i="4"/>
  <c r="AW2535" i="4"/>
  <c r="AX2534" i="4"/>
  <c r="AW2534" i="4"/>
  <c r="AX2533" i="4"/>
  <c r="AW2533" i="4"/>
  <c r="AX2532" i="4"/>
  <c r="AW2532" i="4"/>
  <c r="AX2531" i="4"/>
  <c r="AW2531" i="4"/>
  <c r="AX2530" i="4"/>
  <c r="AW2530" i="4"/>
  <c r="AX2529" i="4"/>
  <c r="AW2529" i="4"/>
  <c r="AX2528" i="4"/>
  <c r="AW2528" i="4"/>
  <c r="AX2527" i="4"/>
  <c r="AW2527" i="4"/>
  <c r="AX2526" i="4"/>
  <c r="AW2526" i="4"/>
  <c r="AX2525" i="4"/>
  <c r="AW2525" i="4"/>
  <c r="AX2524" i="4"/>
  <c r="AW2524" i="4"/>
  <c r="AX2523" i="4"/>
  <c r="AW2523" i="4"/>
  <c r="AX2522" i="4"/>
  <c r="AW2522" i="4"/>
  <c r="AX2521" i="4"/>
  <c r="AW2521" i="4"/>
  <c r="AX2520" i="4"/>
  <c r="AW2520" i="4"/>
  <c r="AX2519" i="4"/>
  <c r="AW2519" i="4"/>
  <c r="AX2518" i="4"/>
  <c r="AW2518" i="4"/>
  <c r="AX2517" i="4"/>
  <c r="AW2517" i="4"/>
  <c r="AX2516" i="4"/>
  <c r="AW2516" i="4"/>
  <c r="AX2515" i="4"/>
  <c r="AW2515" i="4"/>
  <c r="AX2514" i="4"/>
  <c r="AW2514" i="4"/>
  <c r="AX2513" i="4"/>
  <c r="AW2513" i="4"/>
  <c r="AX2512" i="4"/>
  <c r="AW2512" i="4"/>
  <c r="AX2511" i="4"/>
  <c r="AW2511" i="4"/>
  <c r="AX2510" i="4"/>
  <c r="AW2510" i="4"/>
  <c r="AX2509" i="4"/>
  <c r="AW2509" i="4"/>
  <c r="AX2508" i="4"/>
  <c r="AW2508" i="4"/>
  <c r="AX2507" i="4"/>
  <c r="AW2507" i="4"/>
  <c r="AX2506" i="4"/>
  <c r="AW2506" i="4"/>
  <c r="AX2505" i="4"/>
  <c r="AW2505" i="4"/>
  <c r="AX2504" i="4"/>
  <c r="AW2504" i="4"/>
  <c r="AX2503" i="4"/>
  <c r="AW2503" i="4"/>
  <c r="AX2502" i="4"/>
  <c r="AW2502" i="4"/>
  <c r="AX2501" i="4"/>
  <c r="AW2501" i="4"/>
  <c r="AX2500" i="4"/>
  <c r="AW2500" i="4"/>
  <c r="AX2499" i="4"/>
  <c r="AW2499" i="4"/>
  <c r="AX2498" i="4"/>
  <c r="AW2498" i="4"/>
  <c r="AX2497" i="4"/>
  <c r="AW2497" i="4"/>
  <c r="AX2496" i="4"/>
  <c r="AW2496" i="4"/>
  <c r="AX2495" i="4"/>
  <c r="AW2495" i="4"/>
  <c r="AX2494" i="4"/>
  <c r="AW2494" i="4"/>
  <c r="AX2493" i="4"/>
  <c r="AW2493" i="4"/>
  <c r="AX2492" i="4"/>
  <c r="AW2492" i="4"/>
  <c r="AX2491" i="4"/>
  <c r="AW2491" i="4"/>
  <c r="AX2490" i="4"/>
  <c r="AW2490" i="4"/>
  <c r="AX2489" i="4"/>
  <c r="AW2489" i="4"/>
  <c r="AX2488" i="4"/>
  <c r="AW2488" i="4"/>
  <c r="AX2487" i="4"/>
  <c r="AW2487" i="4"/>
  <c r="AX2486" i="4"/>
  <c r="AW2486" i="4"/>
  <c r="AX2485" i="4"/>
  <c r="AW2485" i="4"/>
  <c r="AX2484" i="4"/>
  <c r="AW2484" i="4"/>
  <c r="AX2483" i="4"/>
  <c r="AW2483" i="4"/>
  <c r="AX2482" i="4"/>
  <c r="AW2482" i="4"/>
  <c r="AX2481" i="4"/>
  <c r="AW2481" i="4"/>
  <c r="AX2480" i="4"/>
  <c r="AW2480" i="4"/>
  <c r="AX2479" i="4"/>
  <c r="AW2479" i="4"/>
  <c r="AX2478" i="4"/>
  <c r="AW2478" i="4"/>
  <c r="AX2477" i="4"/>
  <c r="AW2477" i="4"/>
  <c r="AX2476" i="4"/>
  <c r="AW2476" i="4"/>
  <c r="AX2475" i="4"/>
  <c r="AW2475" i="4"/>
  <c r="AX2474" i="4"/>
  <c r="AW2474" i="4"/>
  <c r="AX2473" i="4"/>
  <c r="AW2473" i="4"/>
  <c r="AX2472" i="4"/>
  <c r="AW2472" i="4"/>
  <c r="AX2471" i="4"/>
  <c r="AW2471" i="4"/>
  <c r="AX2470" i="4"/>
  <c r="AW2470" i="4"/>
  <c r="AX2469" i="4"/>
  <c r="AW2469" i="4"/>
  <c r="AX2468" i="4"/>
  <c r="AW2468" i="4"/>
  <c r="AX2467" i="4"/>
  <c r="AW2467" i="4"/>
  <c r="AX2466" i="4"/>
  <c r="AW2466" i="4"/>
  <c r="AX2465" i="4"/>
  <c r="AW2465" i="4"/>
  <c r="AX2464" i="4"/>
  <c r="AW2464" i="4"/>
  <c r="AX2463" i="4"/>
  <c r="AW2463" i="4"/>
  <c r="AX2462" i="4"/>
  <c r="AW2462" i="4"/>
  <c r="AX2461" i="4"/>
  <c r="AW2461" i="4"/>
  <c r="AX2460" i="4"/>
  <c r="AW2460" i="4"/>
  <c r="AX2459" i="4"/>
  <c r="AW2459" i="4"/>
  <c r="AX2458" i="4"/>
  <c r="AW2458" i="4"/>
  <c r="AX2457" i="4"/>
  <c r="AW2457" i="4"/>
  <c r="AX2456" i="4"/>
  <c r="AW2456" i="4"/>
  <c r="AX2455" i="4"/>
  <c r="AW2455" i="4"/>
  <c r="AX2454" i="4"/>
  <c r="AW2454" i="4"/>
  <c r="AX2453" i="4"/>
  <c r="AW2453" i="4"/>
  <c r="AX2452" i="4"/>
  <c r="AW2452" i="4"/>
  <c r="AX2451" i="4"/>
  <c r="AW2451" i="4"/>
  <c r="AX2450" i="4"/>
  <c r="AW2450" i="4"/>
  <c r="AX2449" i="4"/>
  <c r="AW2449" i="4"/>
  <c r="AX2448" i="4"/>
  <c r="AW2448" i="4"/>
  <c r="AX2447" i="4"/>
  <c r="AW2447" i="4"/>
  <c r="AX2446" i="4"/>
  <c r="AW2446" i="4"/>
  <c r="AX2445" i="4"/>
  <c r="AW2445" i="4"/>
  <c r="AX2444" i="4"/>
  <c r="AW2444" i="4"/>
  <c r="AX2443" i="4"/>
  <c r="AW2443" i="4"/>
  <c r="AX2442" i="4"/>
  <c r="AW2442" i="4"/>
  <c r="AX2441" i="4"/>
  <c r="AW2441" i="4"/>
  <c r="AX2440" i="4"/>
  <c r="AW2440" i="4"/>
  <c r="AX2439" i="4"/>
  <c r="AW2439" i="4"/>
  <c r="AX2438" i="4"/>
  <c r="AW2438" i="4"/>
  <c r="AX2437" i="4"/>
  <c r="AW2437" i="4"/>
  <c r="AX2436" i="4"/>
  <c r="AW2436" i="4"/>
  <c r="AX2435" i="4"/>
  <c r="AW2435" i="4"/>
  <c r="AX2434" i="4"/>
  <c r="AW2434" i="4"/>
  <c r="AX2433" i="4"/>
  <c r="AW2433" i="4"/>
  <c r="AX2432" i="4"/>
  <c r="AW2432" i="4"/>
  <c r="AX2431" i="4"/>
  <c r="AW2431" i="4"/>
  <c r="AX2430" i="4"/>
  <c r="AW2430" i="4"/>
  <c r="AX2429" i="4"/>
  <c r="AW2429" i="4"/>
  <c r="AX2428" i="4"/>
  <c r="AW2428" i="4"/>
  <c r="AX2427" i="4"/>
  <c r="AW2427" i="4"/>
  <c r="AX2426" i="4"/>
  <c r="AW2426" i="4"/>
  <c r="AX2425" i="4"/>
  <c r="AW2425" i="4"/>
  <c r="AX2424" i="4"/>
  <c r="AW2424" i="4"/>
  <c r="AX2423" i="4"/>
  <c r="AW2423" i="4"/>
  <c r="AX2422" i="4"/>
  <c r="AW2422" i="4"/>
  <c r="AX2421" i="4"/>
  <c r="AW2421" i="4"/>
  <c r="AX2420" i="4"/>
  <c r="AW2420" i="4"/>
  <c r="AX2419" i="4"/>
  <c r="AW2419" i="4"/>
  <c r="AX2418" i="4"/>
  <c r="AW2418" i="4"/>
  <c r="AX2417" i="4"/>
  <c r="AW2417" i="4"/>
  <c r="AX2416" i="4"/>
  <c r="AW2416" i="4"/>
  <c r="AX2415" i="4"/>
  <c r="AW2415" i="4"/>
  <c r="AX2414" i="4"/>
  <c r="AW2414" i="4"/>
  <c r="AX2413" i="4"/>
  <c r="AW2413" i="4"/>
  <c r="AX2412" i="4"/>
  <c r="AW2412" i="4"/>
  <c r="AX2411" i="4"/>
  <c r="AW2411" i="4"/>
  <c r="AX2410" i="4"/>
  <c r="AW2410" i="4"/>
  <c r="AX2409" i="4"/>
  <c r="AW2409" i="4"/>
  <c r="AX2408" i="4"/>
  <c r="AW2408" i="4"/>
  <c r="AX2407" i="4"/>
  <c r="AW2407" i="4"/>
  <c r="AX2406" i="4"/>
  <c r="AW2406" i="4"/>
  <c r="AX2405" i="4"/>
  <c r="AW2405" i="4"/>
  <c r="AX2404" i="4"/>
  <c r="AW2404" i="4"/>
  <c r="AX2403" i="4"/>
  <c r="AW2403" i="4"/>
  <c r="AX2402" i="4"/>
  <c r="AW2402" i="4"/>
  <c r="AX2401" i="4"/>
  <c r="AW2401" i="4"/>
  <c r="AX2400" i="4"/>
  <c r="AW2400" i="4"/>
  <c r="AX2399" i="4"/>
  <c r="AW2399" i="4"/>
  <c r="AX2398" i="4"/>
  <c r="AW2398" i="4"/>
  <c r="AX2397" i="4"/>
  <c r="AW2397" i="4"/>
  <c r="AX2396" i="4"/>
  <c r="AW2396" i="4"/>
  <c r="AX2395" i="4"/>
  <c r="AW2395" i="4"/>
  <c r="AX2394" i="4"/>
  <c r="AW2394" i="4"/>
  <c r="AX2393" i="4"/>
  <c r="AW2393" i="4"/>
  <c r="AX2392" i="4"/>
  <c r="AW2392" i="4"/>
  <c r="AX2391" i="4"/>
  <c r="AW2391" i="4"/>
  <c r="AX2390" i="4"/>
  <c r="AW2390" i="4"/>
  <c r="AX2389" i="4"/>
  <c r="AW2389" i="4"/>
  <c r="AX2388" i="4"/>
  <c r="AW2388" i="4"/>
  <c r="AX2387" i="4"/>
  <c r="AW2387" i="4"/>
  <c r="AX2386" i="4"/>
  <c r="AW2386" i="4"/>
  <c r="AX2385" i="4"/>
  <c r="AW2385" i="4"/>
  <c r="AX2384" i="4"/>
  <c r="AW2384" i="4"/>
  <c r="AX2383" i="4"/>
  <c r="AW2383" i="4"/>
  <c r="AX2382" i="4"/>
  <c r="AW2382" i="4"/>
  <c r="AX2381" i="4"/>
  <c r="AW2381" i="4"/>
  <c r="AX2380" i="4"/>
  <c r="AW2380" i="4"/>
  <c r="AX2379" i="4"/>
  <c r="AW2379" i="4"/>
  <c r="AX2378" i="4"/>
  <c r="AW2378" i="4"/>
  <c r="AX2377" i="4"/>
  <c r="AW2377" i="4"/>
  <c r="AX2376" i="4"/>
  <c r="AW2376" i="4"/>
  <c r="AX2375" i="4"/>
  <c r="AW2375" i="4"/>
  <c r="AX2374" i="4"/>
  <c r="AW2374" i="4"/>
  <c r="AX2373" i="4"/>
  <c r="AW2373" i="4"/>
  <c r="AX2372" i="4"/>
  <c r="AW2372" i="4"/>
  <c r="AX2371" i="4"/>
  <c r="AW2371" i="4"/>
  <c r="AX2370" i="4"/>
  <c r="AW2370" i="4"/>
  <c r="AX2369" i="4"/>
  <c r="AW2369" i="4"/>
  <c r="AX2368" i="4"/>
  <c r="AW2368" i="4"/>
  <c r="AX2367" i="4"/>
  <c r="AW2367" i="4"/>
  <c r="AX2366" i="4"/>
  <c r="AW2366" i="4"/>
  <c r="AX2365" i="4"/>
  <c r="AW2365" i="4"/>
  <c r="AX2364" i="4"/>
  <c r="AW2364" i="4"/>
  <c r="AX2363" i="4"/>
  <c r="AW2363" i="4"/>
  <c r="AX2362" i="4"/>
  <c r="AW2362" i="4"/>
  <c r="AX2361" i="4"/>
  <c r="AW2361" i="4"/>
  <c r="AX2360" i="4"/>
  <c r="AW2360" i="4"/>
  <c r="AX2359" i="4"/>
  <c r="AW2359" i="4"/>
  <c r="AX2358" i="4"/>
  <c r="AW2358" i="4"/>
  <c r="AX2357" i="4"/>
  <c r="AW2357" i="4"/>
  <c r="AX2356" i="4"/>
  <c r="AW2356" i="4"/>
  <c r="AX2355" i="4"/>
  <c r="AW2355" i="4"/>
  <c r="AX2354" i="4"/>
  <c r="AW2354" i="4"/>
  <c r="AX2353" i="4"/>
  <c r="AW2353" i="4"/>
  <c r="AX2352" i="4"/>
  <c r="AW2352" i="4"/>
  <c r="AX2351" i="4"/>
  <c r="AW2351" i="4"/>
  <c r="AX2350" i="4"/>
  <c r="AW2350" i="4"/>
  <c r="AX2349" i="4"/>
  <c r="AW2349" i="4"/>
  <c r="AX2348" i="4"/>
  <c r="AW2348" i="4"/>
  <c r="AX2347" i="4"/>
  <c r="AW2347" i="4"/>
  <c r="AX2346" i="4"/>
  <c r="AW2346" i="4"/>
  <c r="AX2345" i="4"/>
  <c r="AW2345" i="4"/>
  <c r="AX2344" i="4"/>
  <c r="AW2344" i="4"/>
  <c r="AX2343" i="4"/>
  <c r="AW2343" i="4"/>
  <c r="AX2342" i="4"/>
  <c r="AW2342" i="4"/>
  <c r="AX2341" i="4"/>
  <c r="AW2341" i="4"/>
  <c r="AX2340" i="4"/>
  <c r="AW2340" i="4"/>
  <c r="AX2339" i="4"/>
  <c r="AW2339" i="4"/>
  <c r="AX2338" i="4"/>
  <c r="AW2338" i="4"/>
  <c r="AX2337" i="4"/>
  <c r="AW2337" i="4"/>
  <c r="AX2336" i="4"/>
  <c r="AW2336" i="4"/>
  <c r="AX2335" i="4"/>
  <c r="AW2335" i="4"/>
  <c r="AX2334" i="4"/>
  <c r="AW2334" i="4"/>
  <c r="AX2333" i="4"/>
  <c r="AW2333" i="4"/>
  <c r="AX2332" i="4"/>
  <c r="AW2332" i="4"/>
  <c r="AX2331" i="4"/>
  <c r="AW2331" i="4"/>
  <c r="AX2330" i="4"/>
  <c r="AW2330" i="4"/>
  <c r="AX2329" i="4"/>
  <c r="AW2329" i="4"/>
  <c r="AX2328" i="4"/>
  <c r="AW2328" i="4"/>
  <c r="AX2327" i="4"/>
  <c r="AW2327" i="4"/>
  <c r="AX2326" i="4"/>
  <c r="AW2326" i="4"/>
  <c r="AX2325" i="4"/>
  <c r="AW2325" i="4"/>
  <c r="AX2324" i="4"/>
  <c r="AW2324" i="4"/>
  <c r="AX2323" i="4"/>
  <c r="AW2323" i="4"/>
  <c r="AX2322" i="4"/>
  <c r="AW2322" i="4"/>
  <c r="AX2321" i="4"/>
  <c r="AW2321" i="4"/>
  <c r="AX2320" i="4"/>
  <c r="AW2320" i="4"/>
  <c r="AX2319" i="4"/>
  <c r="AW2319" i="4"/>
  <c r="AX2318" i="4"/>
  <c r="AW2318" i="4"/>
  <c r="AX2317" i="4"/>
  <c r="AW2317" i="4"/>
  <c r="AX2316" i="4"/>
  <c r="AW2316" i="4"/>
  <c r="AX2315" i="4"/>
  <c r="AW2315" i="4"/>
  <c r="AX2314" i="4"/>
  <c r="AW2314" i="4"/>
  <c r="AX2313" i="4"/>
  <c r="AW2313" i="4"/>
  <c r="AX2312" i="4"/>
  <c r="AW2312" i="4"/>
  <c r="AX2311" i="4"/>
  <c r="AW2311" i="4"/>
  <c r="AX2310" i="4"/>
  <c r="AW2310" i="4"/>
  <c r="AX2309" i="4"/>
  <c r="AW2309" i="4"/>
  <c r="AX2308" i="4"/>
  <c r="AW2308" i="4"/>
  <c r="AX2307" i="4"/>
  <c r="AW2307" i="4"/>
  <c r="AX2306" i="4"/>
  <c r="AW2306" i="4"/>
  <c r="AX2305" i="4"/>
  <c r="AW2305" i="4"/>
  <c r="AX2304" i="4"/>
  <c r="AW2304" i="4"/>
  <c r="AX2303" i="4"/>
  <c r="AW2303" i="4"/>
  <c r="AX2302" i="4"/>
  <c r="AW2302" i="4"/>
  <c r="AX2301" i="4"/>
  <c r="AW2301" i="4"/>
  <c r="AX2300" i="4"/>
  <c r="AW2300" i="4"/>
  <c r="AX2299" i="4"/>
  <c r="AW2299" i="4"/>
  <c r="AX2298" i="4"/>
  <c r="AW2298" i="4"/>
  <c r="AX2297" i="4"/>
  <c r="AW2297" i="4"/>
  <c r="AX2296" i="4"/>
  <c r="AW2296" i="4"/>
  <c r="AX2295" i="4"/>
  <c r="AW2295" i="4"/>
  <c r="AX2294" i="4"/>
  <c r="AW2294" i="4"/>
  <c r="AX2293" i="4"/>
  <c r="AW2293" i="4"/>
  <c r="AX2292" i="4"/>
  <c r="AW2292" i="4"/>
  <c r="AX2291" i="4"/>
  <c r="AW2291" i="4"/>
  <c r="AX2290" i="4"/>
  <c r="AW2290" i="4"/>
  <c r="AX2289" i="4"/>
  <c r="AW2289" i="4"/>
  <c r="AX2288" i="4"/>
  <c r="AW2288" i="4"/>
  <c r="AX2287" i="4"/>
  <c r="AW2287" i="4"/>
  <c r="AX2286" i="4"/>
  <c r="AW2286" i="4"/>
  <c r="AX2285" i="4"/>
  <c r="AW2285" i="4"/>
  <c r="AX2284" i="4"/>
  <c r="AW2284" i="4"/>
  <c r="AX2283" i="4"/>
  <c r="AW2283" i="4"/>
  <c r="AX2282" i="4"/>
  <c r="AW2282" i="4"/>
  <c r="AX2281" i="4"/>
  <c r="AW2281" i="4"/>
  <c r="AX2280" i="4"/>
  <c r="AW2280" i="4"/>
  <c r="AX2279" i="4"/>
  <c r="AW2279" i="4"/>
  <c r="AX2278" i="4"/>
  <c r="AW2278" i="4"/>
  <c r="AX2277" i="4"/>
  <c r="AW2277" i="4"/>
  <c r="AX2276" i="4"/>
  <c r="AW2276" i="4"/>
  <c r="AX2275" i="4"/>
  <c r="AW2275" i="4"/>
  <c r="AX2274" i="4"/>
  <c r="AW2274" i="4"/>
  <c r="AX2273" i="4"/>
  <c r="AW2273" i="4"/>
  <c r="AX2272" i="4"/>
  <c r="AW2272" i="4"/>
  <c r="AX2271" i="4"/>
  <c r="AW2271" i="4"/>
  <c r="AX2270" i="4"/>
  <c r="AW2270" i="4"/>
  <c r="AX2269" i="4"/>
  <c r="AW2269" i="4"/>
  <c r="AX2268" i="4"/>
  <c r="AW2268" i="4"/>
  <c r="AX2267" i="4"/>
  <c r="AW2267" i="4"/>
  <c r="AX2266" i="4"/>
  <c r="AW2266" i="4"/>
  <c r="AX2265" i="4"/>
  <c r="AW2265" i="4"/>
  <c r="AX2264" i="4"/>
  <c r="AW2264" i="4"/>
  <c r="AX2263" i="4"/>
  <c r="AW2263" i="4"/>
  <c r="AX2262" i="4"/>
  <c r="AW2262" i="4"/>
  <c r="AX2261" i="4"/>
  <c r="AW2261" i="4"/>
  <c r="AX2260" i="4"/>
  <c r="AW2260" i="4"/>
  <c r="AX2259" i="4"/>
  <c r="AW2259" i="4"/>
  <c r="AX2258" i="4"/>
  <c r="AW2258" i="4"/>
  <c r="AX2257" i="4"/>
  <c r="AW2257" i="4"/>
  <c r="AX2256" i="4"/>
  <c r="AW2256" i="4"/>
  <c r="AX2255" i="4"/>
  <c r="AW2255" i="4"/>
  <c r="AX2254" i="4"/>
  <c r="AW2254" i="4"/>
  <c r="AX2253" i="4"/>
  <c r="AW2253" i="4"/>
  <c r="AX2252" i="4"/>
  <c r="AW2252" i="4"/>
  <c r="AX2251" i="4"/>
  <c r="AW2251" i="4"/>
  <c r="AX2250" i="4"/>
  <c r="AW2250" i="4"/>
  <c r="AX2249" i="4"/>
  <c r="AW2249" i="4"/>
  <c r="AX2248" i="4"/>
  <c r="AW2248" i="4"/>
  <c r="AX2247" i="4"/>
  <c r="AW2247" i="4"/>
  <c r="AX2246" i="4"/>
  <c r="AW2246" i="4"/>
  <c r="AX2245" i="4"/>
  <c r="AW2245" i="4"/>
  <c r="AX2244" i="4"/>
  <c r="AW2244" i="4"/>
  <c r="AX2243" i="4"/>
  <c r="AW2243" i="4"/>
  <c r="AX2242" i="4"/>
  <c r="AW2242" i="4"/>
  <c r="AX2241" i="4"/>
  <c r="AW2241" i="4"/>
  <c r="AX2240" i="4"/>
  <c r="AW2240" i="4"/>
  <c r="AX2239" i="4"/>
  <c r="AW2239" i="4"/>
  <c r="AX2238" i="4"/>
  <c r="AW2238" i="4"/>
  <c r="AX2237" i="4"/>
  <c r="AW2237" i="4"/>
  <c r="AX2236" i="4"/>
  <c r="AW2236" i="4"/>
  <c r="AX2235" i="4"/>
  <c r="AW2235" i="4"/>
  <c r="AX2234" i="4"/>
  <c r="AW2234" i="4"/>
  <c r="AX2233" i="4"/>
  <c r="AW2233" i="4"/>
  <c r="AX2232" i="4"/>
  <c r="AW2232" i="4"/>
  <c r="AX2231" i="4"/>
  <c r="AW2231" i="4"/>
  <c r="AX2230" i="4"/>
  <c r="AW2230" i="4"/>
  <c r="AX2229" i="4"/>
  <c r="AW2229" i="4"/>
  <c r="AX2228" i="4"/>
  <c r="AW2228" i="4"/>
  <c r="AX2227" i="4"/>
  <c r="AW2227" i="4"/>
  <c r="AX2226" i="4"/>
  <c r="AW2226" i="4"/>
  <c r="AX2225" i="4"/>
  <c r="AW2225" i="4"/>
  <c r="AX2224" i="4"/>
  <c r="AW2224" i="4"/>
  <c r="AX2223" i="4"/>
  <c r="AW2223" i="4"/>
  <c r="AX2222" i="4"/>
  <c r="AW2222" i="4"/>
  <c r="AX2221" i="4"/>
  <c r="AW2221" i="4"/>
  <c r="AX2220" i="4"/>
  <c r="AW2220" i="4"/>
  <c r="AX2219" i="4"/>
  <c r="AW2219" i="4"/>
  <c r="AX2218" i="4"/>
  <c r="AW2218" i="4"/>
  <c r="AX2217" i="4"/>
  <c r="AW2217" i="4"/>
  <c r="AX2216" i="4"/>
  <c r="AW2216" i="4"/>
  <c r="AX2215" i="4"/>
  <c r="AW2215" i="4"/>
  <c r="AX2214" i="4"/>
  <c r="AW2214" i="4"/>
  <c r="AX2213" i="4"/>
  <c r="AW2213" i="4"/>
  <c r="AX2212" i="4"/>
  <c r="AW2212" i="4"/>
  <c r="AX2211" i="4"/>
  <c r="AW2211" i="4"/>
  <c r="AX2210" i="4"/>
  <c r="AW2210" i="4"/>
  <c r="AX2209" i="4"/>
  <c r="AW2209" i="4"/>
  <c r="AX2208" i="4"/>
  <c r="AW2208" i="4"/>
  <c r="AX2207" i="4"/>
  <c r="AW2207" i="4"/>
  <c r="AX2206" i="4"/>
  <c r="AW2206" i="4"/>
  <c r="AX2205" i="4"/>
  <c r="AW2205" i="4"/>
  <c r="AX2204" i="4"/>
  <c r="AW2204" i="4"/>
  <c r="AX2203" i="4"/>
  <c r="AW2203" i="4"/>
  <c r="AX2202" i="4"/>
  <c r="AW2202" i="4"/>
  <c r="AX2201" i="4"/>
  <c r="AW2201" i="4"/>
  <c r="AX2200" i="4"/>
  <c r="AW2200" i="4"/>
  <c r="AX2199" i="4"/>
  <c r="AW2199" i="4"/>
  <c r="AX2198" i="4"/>
  <c r="AW2198" i="4"/>
  <c r="AX2197" i="4"/>
  <c r="AW2197" i="4"/>
  <c r="AX2196" i="4"/>
  <c r="AW2196" i="4"/>
  <c r="AX2195" i="4"/>
  <c r="AW2195" i="4"/>
  <c r="AX2194" i="4"/>
  <c r="AW2194" i="4"/>
  <c r="AX2193" i="4"/>
  <c r="AW2193" i="4"/>
  <c r="AX2192" i="4"/>
  <c r="AW2192" i="4"/>
  <c r="AX2191" i="4"/>
  <c r="AW2191" i="4"/>
  <c r="AX2190" i="4"/>
  <c r="AW2190" i="4"/>
  <c r="AX2189" i="4"/>
  <c r="AW2189" i="4"/>
  <c r="AX2188" i="4"/>
  <c r="AW2188" i="4"/>
  <c r="AX2187" i="4"/>
  <c r="AW2187" i="4"/>
  <c r="AX2186" i="4"/>
  <c r="AW2186" i="4"/>
  <c r="AX2185" i="4"/>
  <c r="AW2185" i="4"/>
  <c r="AX2184" i="4"/>
  <c r="AW2184" i="4"/>
  <c r="AX2183" i="4"/>
  <c r="AW2183" i="4"/>
  <c r="AX2182" i="4"/>
  <c r="AW2182" i="4"/>
  <c r="AX2181" i="4"/>
  <c r="AW2181" i="4"/>
  <c r="AX2180" i="4"/>
  <c r="AW2180" i="4"/>
  <c r="AX2179" i="4"/>
  <c r="AW2179" i="4"/>
  <c r="AX2178" i="4"/>
  <c r="AW2178" i="4"/>
  <c r="AX2177" i="4"/>
  <c r="AW2177" i="4"/>
  <c r="AX2176" i="4"/>
  <c r="AW2176" i="4"/>
  <c r="AX2175" i="4"/>
  <c r="AW2175" i="4"/>
  <c r="AX2174" i="4"/>
  <c r="AW2174" i="4"/>
  <c r="AX2173" i="4"/>
  <c r="AW2173" i="4"/>
  <c r="AX2172" i="4"/>
  <c r="AW2172" i="4"/>
  <c r="AX2171" i="4"/>
  <c r="AW2171" i="4"/>
  <c r="AX2170" i="4"/>
  <c r="AW2170" i="4"/>
  <c r="AX2169" i="4"/>
  <c r="AW2169" i="4"/>
  <c r="AX2168" i="4"/>
  <c r="AW2168" i="4"/>
  <c r="AX2167" i="4"/>
  <c r="AW2167" i="4"/>
  <c r="AX2166" i="4"/>
  <c r="AW2166" i="4"/>
  <c r="AX2165" i="4"/>
  <c r="AW2165" i="4"/>
  <c r="AX2164" i="4"/>
  <c r="AW2164" i="4"/>
  <c r="AX2163" i="4"/>
  <c r="AW2163" i="4"/>
  <c r="AX2162" i="4"/>
  <c r="AW2162" i="4"/>
  <c r="AX2161" i="4"/>
  <c r="AW2161" i="4"/>
  <c r="AX2160" i="4"/>
  <c r="AW2160" i="4"/>
  <c r="AX2159" i="4"/>
  <c r="AW2159" i="4"/>
  <c r="AX2158" i="4"/>
  <c r="AW2158" i="4"/>
  <c r="AX2157" i="4"/>
  <c r="AW2157" i="4"/>
  <c r="AX2156" i="4"/>
  <c r="AW2156" i="4"/>
  <c r="AX2155" i="4"/>
  <c r="AW2155" i="4"/>
  <c r="AX2154" i="4"/>
  <c r="AW2154" i="4"/>
  <c r="AX2153" i="4"/>
  <c r="AW2153" i="4"/>
  <c r="AX2152" i="4"/>
  <c r="AW2152" i="4"/>
  <c r="AX2151" i="4"/>
  <c r="AW2151" i="4"/>
  <c r="AX2150" i="4"/>
  <c r="AW2150" i="4"/>
  <c r="AX2149" i="4"/>
  <c r="AW2149" i="4"/>
  <c r="AX2148" i="4"/>
  <c r="AW2148" i="4"/>
  <c r="AX2147" i="4"/>
  <c r="AW2147" i="4"/>
  <c r="AX2146" i="4"/>
  <c r="AW2146" i="4"/>
  <c r="AX2145" i="4"/>
  <c r="AW2145" i="4"/>
  <c r="AX2144" i="4"/>
  <c r="AW2144" i="4"/>
  <c r="AX2143" i="4"/>
  <c r="AW2143" i="4"/>
  <c r="AX2142" i="4"/>
  <c r="AW2142" i="4"/>
  <c r="AX2141" i="4"/>
  <c r="AW2141" i="4"/>
  <c r="AX2140" i="4"/>
  <c r="AW2140" i="4"/>
  <c r="AX2139" i="4"/>
  <c r="AW2139" i="4"/>
  <c r="AX2138" i="4"/>
  <c r="AW2138" i="4"/>
  <c r="AX2137" i="4"/>
  <c r="AW2137" i="4"/>
  <c r="AX2136" i="4"/>
  <c r="AW2136" i="4"/>
  <c r="AX2135" i="4"/>
  <c r="AW2135" i="4"/>
  <c r="AX2134" i="4"/>
  <c r="AW2134" i="4"/>
  <c r="AX2133" i="4"/>
  <c r="AW2133" i="4"/>
  <c r="AX2132" i="4"/>
  <c r="AW2132" i="4"/>
  <c r="AX2131" i="4"/>
  <c r="AW2131" i="4"/>
  <c r="AX2130" i="4"/>
  <c r="AW2130" i="4"/>
  <c r="AX2129" i="4"/>
  <c r="AW2129" i="4"/>
  <c r="AX2128" i="4"/>
  <c r="AW2128" i="4"/>
  <c r="AX2127" i="4"/>
  <c r="AW2127" i="4"/>
  <c r="AX2126" i="4"/>
  <c r="AW2126" i="4"/>
  <c r="AX2125" i="4"/>
  <c r="AW2125" i="4"/>
  <c r="AX2124" i="4"/>
  <c r="AW2124" i="4"/>
  <c r="AX2123" i="4"/>
  <c r="AW2123" i="4"/>
  <c r="AX2122" i="4"/>
  <c r="AW2122" i="4"/>
  <c r="AX2121" i="4"/>
  <c r="AW2121" i="4"/>
  <c r="AX2120" i="4"/>
  <c r="AW2120" i="4"/>
  <c r="AX2119" i="4"/>
  <c r="AW2119" i="4"/>
  <c r="AX2118" i="4"/>
  <c r="AW2118" i="4"/>
  <c r="AX2117" i="4"/>
  <c r="AW2117" i="4"/>
  <c r="AX2116" i="4"/>
  <c r="AW2116" i="4"/>
  <c r="AX2115" i="4"/>
  <c r="AW2115" i="4"/>
  <c r="AX2114" i="4"/>
  <c r="AW2114" i="4"/>
  <c r="AX2113" i="4"/>
  <c r="AW2113" i="4"/>
  <c r="AX2112" i="4"/>
  <c r="AW2112" i="4"/>
  <c r="AX2111" i="4"/>
  <c r="AW2111" i="4"/>
  <c r="AX2110" i="4"/>
  <c r="AW2110" i="4"/>
  <c r="AX2109" i="4"/>
  <c r="AW2109" i="4"/>
  <c r="AX2108" i="4"/>
  <c r="AW2108" i="4"/>
  <c r="AX2107" i="4"/>
  <c r="AW2107" i="4"/>
  <c r="AX2106" i="4"/>
  <c r="AW2106" i="4"/>
  <c r="AX2105" i="4"/>
  <c r="AW2105" i="4"/>
  <c r="AX2104" i="4"/>
  <c r="AW2104" i="4"/>
  <c r="AX2103" i="4"/>
  <c r="AW2103" i="4"/>
  <c r="AX2102" i="4"/>
  <c r="AW2102" i="4"/>
  <c r="AX2101" i="4"/>
  <c r="AW2101" i="4"/>
  <c r="AX2100" i="4"/>
  <c r="AW2100" i="4"/>
  <c r="AX2099" i="4"/>
  <c r="AW2099" i="4"/>
  <c r="AX2098" i="4"/>
  <c r="AW2098" i="4"/>
  <c r="AX2097" i="4"/>
  <c r="AW2097" i="4"/>
  <c r="AX2096" i="4"/>
  <c r="AW2096" i="4"/>
  <c r="AX2095" i="4"/>
  <c r="AW2095" i="4"/>
  <c r="AX2094" i="4"/>
  <c r="AW2094" i="4"/>
  <c r="AX2093" i="4"/>
  <c r="AW2093" i="4"/>
  <c r="AX2092" i="4"/>
  <c r="AW2092" i="4"/>
  <c r="AX2091" i="4"/>
  <c r="AW2091" i="4"/>
  <c r="AX2090" i="4"/>
  <c r="AW2090" i="4"/>
  <c r="AX2089" i="4"/>
  <c r="AW2089" i="4"/>
  <c r="AX2088" i="4"/>
  <c r="AW2088" i="4"/>
  <c r="AX2087" i="4"/>
  <c r="AW2087" i="4"/>
  <c r="AX2086" i="4"/>
  <c r="AW2086" i="4"/>
  <c r="AX2085" i="4"/>
  <c r="AW2085" i="4"/>
  <c r="AX2084" i="4"/>
  <c r="AW2084" i="4"/>
  <c r="AX2083" i="4"/>
  <c r="AW2083" i="4"/>
  <c r="AX2082" i="4"/>
  <c r="AW2082" i="4"/>
  <c r="AX2081" i="4"/>
  <c r="AW2081" i="4"/>
  <c r="AX2080" i="4"/>
  <c r="AW2080" i="4"/>
  <c r="AX2079" i="4"/>
  <c r="AW2079" i="4"/>
  <c r="AX2078" i="4"/>
  <c r="AW2078" i="4"/>
  <c r="AX2077" i="4"/>
  <c r="AW2077" i="4"/>
  <c r="AX2076" i="4"/>
  <c r="AW2076" i="4"/>
  <c r="AX2075" i="4"/>
  <c r="AW2075" i="4"/>
  <c r="AX2074" i="4"/>
  <c r="AW2074" i="4"/>
  <c r="AX2073" i="4"/>
  <c r="AW2073" i="4"/>
  <c r="AX2072" i="4"/>
  <c r="AW2072" i="4"/>
  <c r="AX2071" i="4"/>
  <c r="AW2071" i="4"/>
  <c r="AX2070" i="4"/>
  <c r="AW2070" i="4"/>
  <c r="AX2069" i="4"/>
  <c r="AW2069" i="4"/>
  <c r="AX2068" i="4"/>
  <c r="AW2068" i="4"/>
  <c r="AX2067" i="4"/>
  <c r="AW2067" i="4"/>
  <c r="AX2066" i="4"/>
  <c r="AW2066" i="4"/>
  <c r="AX2065" i="4"/>
  <c r="AW2065" i="4"/>
  <c r="AX2064" i="4"/>
  <c r="AW2064" i="4"/>
  <c r="AX2063" i="4"/>
  <c r="AW2063" i="4"/>
  <c r="AX2062" i="4"/>
  <c r="AW2062" i="4"/>
  <c r="AX2061" i="4"/>
  <c r="AW2061" i="4"/>
  <c r="AX2060" i="4"/>
  <c r="AW2060" i="4"/>
  <c r="AX2059" i="4"/>
  <c r="AW2059" i="4"/>
  <c r="AX2058" i="4"/>
  <c r="AW2058" i="4"/>
  <c r="AX2057" i="4"/>
  <c r="AW2057" i="4"/>
  <c r="AX2056" i="4"/>
  <c r="AW2056" i="4"/>
  <c r="AX2055" i="4"/>
  <c r="AW2055" i="4"/>
  <c r="AX2054" i="4"/>
  <c r="AW2054" i="4"/>
  <c r="AX2053" i="4"/>
  <c r="AW2053" i="4"/>
  <c r="AX2052" i="4"/>
  <c r="AW2052" i="4"/>
  <c r="AX2051" i="4"/>
  <c r="AW2051" i="4"/>
  <c r="AX2050" i="4"/>
  <c r="AW2050" i="4"/>
  <c r="AX2049" i="4"/>
  <c r="AW2049" i="4"/>
  <c r="AX2048" i="4"/>
  <c r="AW2048" i="4"/>
  <c r="AX2047" i="4"/>
  <c r="AW2047" i="4"/>
  <c r="AX2046" i="4"/>
  <c r="AW2046" i="4"/>
  <c r="AX2045" i="4"/>
  <c r="AW2045" i="4"/>
  <c r="AX2044" i="4"/>
  <c r="AW2044" i="4"/>
  <c r="AX2043" i="4"/>
  <c r="AW2043" i="4"/>
  <c r="AX2042" i="4"/>
  <c r="AW2042" i="4"/>
  <c r="AX2041" i="4"/>
  <c r="AW2041" i="4"/>
  <c r="AX2040" i="4"/>
  <c r="AW2040" i="4"/>
  <c r="AX2039" i="4"/>
  <c r="AW2039" i="4"/>
  <c r="AX2038" i="4"/>
  <c r="AW2038" i="4"/>
  <c r="AX2037" i="4"/>
  <c r="AW2037" i="4"/>
  <c r="AX2036" i="4"/>
  <c r="AW2036" i="4"/>
  <c r="AX2035" i="4"/>
  <c r="AW2035" i="4"/>
  <c r="AX2034" i="4"/>
  <c r="AW2034" i="4"/>
  <c r="AX2033" i="4"/>
  <c r="AW2033" i="4"/>
  <c r="AX2032" i="4"/>
  <c r="AW2032" i="4"/>
  <c r="AX2031" i="4"/>
  <c r="AW2031" i="4"/>
  <c r="AX2030" i="4"/>
  <c r="AW2030" i="4"/>
  <c r="AX2029" i="4"/>
  <c r="AW2029" i="4"/>
  <c r="AX2028" i="4"/>
  <c r="AW2028" i="4"/>
  <c r="AX2027" i="4"/>
  <c r="AW2027" i="4"/>
  <c r="AX2026" i="4"/>
  <c r="AW2026" i="4"/>
  <c r="AX2025" i="4"/>
  <c r="AW2025" i="4"/>
  <c r="AX2024" i="4"/>
  <c r="AW2024" i="4"/>
  <c r="AX2023" i="4"/>
  <c r="AW2023" i="4"/>
  <c r="AX2022" i="4"/>
  <c r="AW2022" i="4"/>
  <c r="AX2021" i="4"/>
  <c r="AW2021" i="4"/>
  <c r="AX2020" i="4"/>
  <c r="AW2020" i="4"/>
  <c r="AX2019" i="4"/>
  <c r="AW2019" i="4"/>
  <c r="AX2018" i="4"/>
  <c r="AW2018" i="4"/>
  <c r="AX2017" i="4"/>
  <c r="AW2017" i="4"/>
  <c r="AX2016" i="4"/>
  <c r="AW2016" i="4"/>
  <c r="AX2015" i="4"/>
  <c r="AW2015" i="4"/>
  <c r="AX2014" i="4"/>
  <c r="AW2014" i="4"/>
  <c r="AX2013" i="4"/>
  <c r="AW2013" i="4"/>
  <c r="AX2012" i="4"/>
  <c r="AW2012" i="4"/>
  <c r="AX2011" i="4"/>
  <c r="AW2011" i="4"/>
  <c r="AX2010" i="4"/>
  <c r="AW2010" i="4"/>
  <c r="AX2009" i="4"/>
  <c r="AW2009" i="4"/>
  <c r="AX2008" i="4"/>
  <c r="AW2008" i="4"/>
  <c r="AX2007" i="4"/>
  <c r="AW2007" i="4"/>
  <c r="AX2006" i="4"/>
  <c r="AW2006" i="4"/>
  <c r="AX2005" i="4"/>
  <c r="AW2005" i="4"/>
  <c r="AX2004" i="4"/>
  <c r="AW2004" i="4"/>
  <c r="AX2003" i="4"/>
  <c r="AW2003" i="4"/>
  <c r="AX2002" i="4"/>
  <c r="AW2002" i="4"/>
  <c r="AX2001" i="4"/>
  <c r="AW2001" i="4"/>
  <c r="AX2000" i="4"/>
  <c r="AW2000" i="4"/>
  <c r="AX1999" i="4"/>
  <c r="AW1999" i="4"/>
  <c r="AX1998" i="4"/>
  <c r="AW1998" i="4"/>
  <c r="AX1997" i="4"/>
  <c r="AW1997" i="4"/>
  <c r="AX1996" i="4"/>
  <c r="AW1996" i="4"/>
  <c r="AX1995" i="4"/>
  <c r="AW1995" i="4"/>
  <c r="AX1994" i="4"/>
  <c r="AW1994" i="4"/>
  <c r="AX1993" i="4"/>
  <c r="AW1993" i="4"/>
  <c r="AX1992" i="4"/>
  <c r="AW1992" i="4"/>
  <c r="AX1991" i="4"/>
  <c r="AW1991" i="4"/>
  <c r="AX1990" i="4"/>
  <c r="AW1990" i="4"/>
  <c r="AX1989" i="4"/>
  <c r="AW1989" i="4"/>
  <c r="AX1988" i="4"/>
  <c r="AW1988" i="4"/>
  <c r="AX1987" i="4"/>
  <c r="AW1987" i="4"/>
  <c r="AX1986" i="4"/>
  <c r="AW1986" i="4"/>
  <c r="AX1985" i="4"/>
  <c r="AW1985" i="4"/>
  <c r="AX1984" i="4"/>
  <c r="AW1984" i="4"/>
  <c r="AX1983" i="4"/>
  <c r="AW1983" i="4"/>
  <c r="AX1982" i="4"/>
  <c r="AW1982" i="4"/>
  <c r="AX1981" i="4"/>
  <c r="AW1981" i="4"/>
  <c r="AX1980" i="4"/>
  <c r="AW1980" i="4"/>
  <c r="AX1979" i="4"/>
  <c r="AW1979" i="4"/>
  <c r="AX1978" i="4"/>
  <c r="AW1978" i="4"/>
  <c r="AX1977" i="4"/>
  <c r="AW1977" i="4"/>
  <c r="AX1976" i="4"/>
  <c r="AW1976" i="4"/>
  <c r="AX1975" i="4"/>
  <c r="AW1975" i="4"/>
  <c r="AX1974" i="4"/>
  <c r="AW1974" i="4"/>
  <c r="AX1973" i="4"/>
  <c r="AW1973" i="4"/>
  <c r="AX1972" i="4"/>
  <c r="AW1972" i="4"/>
  <c r="AX1971" i="4"/>
  <c r="AW1971" i="4"/>
  <c r="AX1970" i="4"/>
  <c r="AW1970" i="4"/>
  <c r="AX1969" i="4"/>
  <c r="AW1969" i="4"/>
  <c r="AX1968" i="4"/>
  <c r="AW1968" i="4"/>
  <c r="AX1967" i="4"/>
  <c r="AW1967" i="4"/>
  <c r="AX1966" i="4"/>
  <c r="AW1966" i="4"/>
  <c r="AX1965" i="4"/>
  <c r="AW1965" i="4"/>
  <c r="AX1964" i="4"/>
  <c r="AW1964" i="4"/>
  <c r="AX1963" i="4"/>
  <c r="AW1963" i="4"/>
  <c r="AX1962" i="4"/>
  <c r="AW1962" i="4"/>
  <c r="AX1961" i="4"/>
  <c r="AW1961" i="4"/>
  <c r="AX1960" i="4"/>
  <c r="AW1960" i="4"/>
  <c r="AX1959" i="4"/>
  <c r="AW1959" i="4"/>
  <c r="AX1958" i="4"/>
  <c r="AW1958" i="4"/>
  <c r="AX1957" i="4"/>
  <c r="AW1957" i="4"/>
  <c r="AX1956" i="4"/>
  <c r="AW1956" i="4"/>
  <c r="AX1955" i="4"/>
  <c r="AW1955" i="4"/>
  <c r="AX1954" i="4"/>
  <c r="AW1954" i="4"/>
  <c r="AX1953" i="4"/>
  <c r="AW1953" i="4"/>
  <c r="AX1952" i="4"/>
  <c r="AW1952" i="4"/>
  <c r="AX1951" i="4"/>
  <c r="AW1951" i="4"/>
  <c r="AX1950" i="4"/>
  <c r="AW1950" i="4"/>
  <c r="AX1949" i="4"/>
  <c r="AW1949" i="4"/>
  <c r="AX1948" i="4"/>
  <c r="AW1948" i="4"/>
  <c r="AX1947" i="4"/>
  <c r="AW1947" i="4"/>
  <c r="AX1946" i="4"/>
  <c r="AW1946" i="4"/>
  <c r="AX1945" i="4"/>
  <c r="AW1945" i="4"/>
  <c r="AX1944" i="4"/>
  <c r="AW1944" i="4"/>
  <c r="AX1943" i="4"/>
  <c r="AW1943" i="4"/>
  <c r="AX1942" i="4"/>
  <c r="AW1942" i="4"/>
  <c r="AX1941" i="4"/>
  <c r="AW1941" i="4"/>
  <c r="AX1940" i="4"/>
  <c r="AW1940" i="4"/>
  <c r="AX1939" i="4"/>
  <c r="AW1939" i="4"/>
  <c r="AX1938" i="4"/>
  <c r="AW1938" i="4"/>
  <c r="AX1937" i="4"/>
  <c r="AW1937" i="4"/>
  <c r="AX1936" i="4"/>
  <c r="AW1936" i="4"/>
  <c r="AX1935" i="4"/>
  <c r="AW1935" i="4"/>
  <c r="AX1934" i="4"/>
  <c r="AW1934" i="4"/>
  <c r="AX1933" i="4"/>
  <c r="AW1933" i="4"/>
  <c r="AX1932" i="4"/>
  <c r="AW1932" i="4"/>
  <c r="AX1931" i="4"/>
  <c r="AW1931" i="4"/>
  <c r="AX1930" i="4"/>
  <c r="AW1930" i="4"/>
  <c r="AX1929" i="4"/>
  <c r="AW1929" i="4"/>
  <c r="AX1928" i="4"/>
  <c r="AW1928" i="4"/>
  <c r="AX1927" i="4"/>
  <c r="AW1927" i="4"/>
  <c r="AX1926" i="4"/>
  <c r="AW1926" i="4"/>
  <c r="AX1925" i="4"/>
  <c r="AW1925" i="4"/>
  <c r="AX1924" i="4"/>
  <c r="AW1924" i="4"/>
  <c r="AX1923" i="4"/>
  <c r="AW1923" i="4"/>
  <c r="AX1922" i="4"/>
  <c r="AW1922" i="4"/>
  <c r="AX1921" i="4"/>
  <c r="AW1921" i="4"/>
  <c r="AX1920" i="4"/>
  <c r="AW1920" i="4"/>
  <c r="AX1919" i="4"/>
  <c r="AW1919" i="4"/>
  <c r="AX1918" i="4"/>
  <c r="AW1918" i="4"/>
  <c r="AX1917" i="4"/>
  <c r="AW1917" i="4"/>
  <c r="AX1916" i="4"/>
  <c r="AW1916" i="4"/>
  <c r="AX1915" i="4"/>
  <c r="AW1915" i="4"/>
  <c r="AX1914" i="4"/>
  <c r="AW1914" i="4"/>
  <c r="AX1913" i="4"/>
  <c r="AW1913" i="4"/>
  <c r="AX1912" i="4"/>
  <c r="AW1912" i="4"/>
  <c r="AX1911" i="4"/>
  <c r="AW1911" i="4"/>
  <c r="AX1910" i="4"/>
  <c r="AW1910" i="4"/>
  <c r="AX1909" i="4"/>
  <c r="AW1909" i="4"/>
  <c r="AX1908" i="4"/>
  <c r="AW1908" i="4"/>
  <c r="AX1907" i="4"/>
  <c r="AW1907" i="4"/>
  <c r="AX1906" i="4"/>
  <c r="AW1906" i="4"/>
  <c r="AX1905" i="4"/>
  <c r="AW1905" i="4"/>
  <c r="AX1904" i="4"/>
  <c r="AW1904" i="4"/>
  <c r="AX1903" i="4"/>
  <c r="AW1903" i="4"/>
  <c r="AX1902" i="4"/>
  <c r="AW1902" i="4"/>
  <c r="AX1901" i="4"/>
  <c r="AW1901" i="4"/>
  <c r="AX1900" i="4"/>
  <c r="AW1900" i="4"/>
  <c r="AX1899" i="4"/>
  <c r="AW1899" i="4"/>
  <c r="AX1898" i="4"/>
  <c r="AW1898" i="4"/>
  <c r="AX1897" i="4"/>
  <c r="AW1897" i="4"/>
  <c r="AX1896" i="4"/>
  <c r="AW1896" i="4"/>
  <c r="AX1895" i="4"/>
  <c r="AW1895" i="4"/>
  <c r="AX1894" i="4"/>
  <c r="AW1894" i="4"/>
  <c r="AX1893" i="4"/>
  <c r="AW1893" i="4"/>
  <c r="AX1892" i="4"/>
  <c r="AW1892" i="4"/>
  <c r="AX1891" i="4"/>
  <c r="AW1891" i="4"/>
  <c r="AX1890" i="4"/>
  <c r="AW1890" i="4"/>
  <c r="AX1889" i="4"/>
  <c r="AW1889" i="4"/>
  <c r="AX1888" i="4"/>
  <c r="AW1888" i="4"/>
  <c r="AX1887" i="4"/>
  <c r="AW1887" i="4"/>
  <c r="AX1886" i="4"/>
  <c r="AW1886" i="4"/>
  <c r="AX1885" i="4"/>
  <c r="AW1885" i="4"/>
  <c r="AX1884" i="4"/>
  <c r="AW1884" i="4"/>
  <c r="AX1883" i="4"/>
  <c r="AW1883" i="4"/>
  <c r="AX1882" i="4"/>
  <c r="AW1882" i="4"/>
  <c r="AX1881" i="4"/>
  <c r="AW1881" i="4"/>
  <c r="AX1880" i="4"/>
  <c r="AW1880" i="4"/>
  <c r="AX1879" i="4"/>
  <c r="AW1879" i="4"/>
  <c r="AX1878" i="4"/>
  <c r="AW1878" i="4"/>
  <c r="AX1877" i="4"/>
  <c r="AW1877" i="4"/>
  <c r="AX1876" i="4"/>
  <c r="AW1876" i="4"/>
  <c r="AX1875" i="4"/>
  <c r="AW1875" i="4"/>
  <c r="AX1874" i="4"/>
  <c r="AW1874" i="4"/>
  <c r="AX1873" i="4"/>
  <c r="AW1873" i="4"/>
  <c r="AX1872" i="4"/>
  <c r="AW1872" i="4"/>
  <c r="AX1871" i="4"/>
  <c r="AW1871" i="4"/>
  <c r="AX1870" i="4"/>
  <c r="AW1870" i="4"/>
  <c r="AX1869" i="4"/>
  <c r="AW1869" i="4"/>
  <c r="AX1868" i="4"/>
  <c r="AW1868" i="4"/>
  <c r="AX1867" i="4"/>
  <c r="AW1867" i="4"/>
  <c r="AX1866" i="4"/>
  <c r="AW1866" i="4"/>
  <c r="AX1865" i="4"/>
  <c r="AW1865" i="4"/>
  <c r="AX1864" i="4"/>
  <c r="AW1864" i="4"/>
  <c r="AX1863" i="4"/>
  <c r="AW1863" i="4"/>
  <c r="AX1862" i="4"/>
  <c r="AW1862" i="4"/>
  <c r="AX1861" i="4"/>
  <c r="AW1861" i="4"/>
  <c r="AX1860" i="4"/>
  <c r="AW1860" i="4"/>
  <c r="AX1859" i="4"/>
  <c r="AW1859" i="4"/>
  <c r="AX1858" i="4"/>
  <c r="AW1858" i="4"/>
  <c r="AX1857" i="4"/>
  <c r="AW1857" i="4"/>
  <c r="AX1856" i="4"/>
  <c r="AW1856" i="4"/>
  <c r="AX1855" i="4"/>
  <c r="AW1855" i="4"/>
  <c r="AX1854" i="4"/>
  <c r="AW1854" i="4"/>
  <c r="AX1853" i="4"/>
  <c r="AW1853" i="4"/>
  <c r="AX1852" i="4"/>
  <c r="AW1852" i="4"/>
  <c r="AX1851" i="4"/>
  <c r="AW1851" i="4"/>
  <c r="AX1850" i="4"/>
  <c r="AW1850" i="4"/>
  <c r="AX1849" i="4"/>
  <c r="AW1849" i="4"/>
  <c r="AX1848" i="4"/>
  <c r="AW1848" i="4"/>
  <c r="AX1847" i="4"/>
  <c r="AW1847" i="4"/>
  <c r="AX1846" i="4"/>
  <c r="AW1846" i="4"/>
  <c r="AX1845" i="4"/>
  <c r="AW1845" i="4"/>
  <c r="AX1844" i="4"/>
  <c r="AW1844" i="4"/>
  <c r="AX1843" i="4"/>
  <c r="AW1843" i="4"/>
  <c r="AX1842" i="4"/>
  <c r="AW1842" i="4"/>
  <c r="AX1841" i="4"/>
  <c r="AW1841" i="4"/>
  <c r="AX1840" i="4"/>
  <c r="AW1840" i="4"/>
  <c r="AX1839" i="4"/>
  <c r="AW1839" i="4"/>
  <c r="AX1838" i="4"/>
  <c r="AW1838" i="4"/>
  <c r="AX1837" i="4"/>
  <c r="AW1837" i="4"/>
  <c r="AX1836" i="4"/>
  <c r="AW1836" i="4"/>
  <c r="AX1835" i="4"/>
  <c r="AW1835" i="4"/>
  <c r="AX1834" i="4"/>
  <c r="AW1834" i="4"/>
  <c r="AX1833" i="4"/>
  <c r="AW1833" i="4"/>
  <c r="AX1832" i="4"/>
  <c r="AW1832" i="4"/>
  <c r="AX1831" i="4"/>
  <c r="AW1831" i="4"/>
  <c r="AX1830" i="4"/>
  <c r="AW1830" i="4"/>
  <c r="AX1829" i="4"/>
  <c r="AW1829" i="4"/>
  <c r="AX1828" i="4"/>
  <c r="AW1828" i="4"/>
  <c r="AX1827" i="4"/>
  <c r="AW1827" i="4"/>
  <c r="AX1826" i="4"/>
  <c r="AW1826" i="4"/>
  <c r="AX1825" i="4"/>
  <c r="AW1825" i="4"/>
  <c r="AX1824" i="4"/>
  <c r="AW1824" i="4"/>
  <c r="AX1823" i="4"/>
  <c r="AW1823" i="4"/>
  <c r="AX1822" i="4"/>
  <c r="AW1822" i="4"/>
  <c r="AX1821" i="4"/>
  <c r="AW1821" i="4"/>
  <c r="AX1820" i="4"/>
  <c r="AW1820" i="4"/>
  <c r="AX1819" i="4"/>
  <c r="AW1819" i="4"/>
  <c r="AX1818" i="4"/>
  <c r="AW1818" i="4"/>
  <c r="AX1817" i="4"/>
  <c r="AW1817" i="4"/>
  <c r="AX1816" i="4"/>
  <c r="AW1816" i="4"/>
  <c r="AX1815" i="4"/>
  <c r="AW1815" i="4"/>
  <c r="AX1814" i="4"/>
  <c r="AW1814" i="4"/>
  <c r="AX1813" i="4"/>
  <c r="AW1813" i="4"/>
  <c r="AX1812" i="4"/>
  <c r="AW1812" i="4"/>
  <c r="AX1811" i="4"/>
  <c r="AW1811" i="4"/>
  <c r="AX1810" i="4"/>
  <c r="AW1810" i="4"/>
  <c r="AX1809" i="4"/>
  <c r="AW1809" i="4"/>
  <c r="AX1808" i="4"/>
  <c r="AW1808" i="4"/>
  <c r="AX1807" i="4"/>
  <c r="AW1807" i="4"/>
  <c r="AX1806" i="4"/>
  <c r="AW1806" i="4"/>
  <c r="AX1805" i="4"/>
  <c r="AW1805" i="4"/>
  <c r="AX1804" i="4"/>
  <c r="AW1804" i="4"/>
  <c r="AX1803" i="4"/>
  <c r="AW1803" i="4"/>
  <c r="AX1802" i="4"/>
  <c r="AW1802" i="4"/>
  <c r="AX1801" i="4"/>
  <c r="AW1801" i="4"/>
  <c r="AX1800" i="4"/>
  <c r="AW1800" i="4"/>
  <c r="AX1799" i="4"/>
  <c r="AW1799" i="4"/>
  <c r="AX1798" i="4"/>
  <c r="AW1798" i="4"/>
  <c r="AX1797" i="4"/>
  <c r="AW1797" i="4"/>
  <c r="AX1796" i="4"/>
  <c r="AW1796" i="4"/>
  <c r="AX1795" i="4"/>
  <c r="AW1795" i="4"/>
  <c r="AX1794" i="4"/>
  <c r="AW1794" i="4"/>
  <c r="AX1793" i="4"/>
  <c r="AW1793" i="4"/>
  <c r="AX1792" i="4"/>
  <c r="AW1792" i="4"/>
  <c r="AX1791" i="4"/>
  <c r="AW1791" i="4"/>
  <c r="AX1790" i="4"/>
  <c r="AW1790" i="4"/>
  <c r="AX1789" i="4"/>
  <c r="AW1789" i="4"/>
  <c r="AX1788" i="4"/>
  <c r="AW1788" i="4"/>
  <c r="AX1787" i="4"/>
  <c r="AW1787" i="4"/>
  <c r="AX1786" i="4"/>
  <c r="AW1786" i="4"/>
  <c r="AX1785" i="4"/>
  <c r="AW1785" i="4"/>
  <c r="AX1784" i="4"/>
  <c r="AW1784" i="4"/>
  <c r="AX1783" i="4"/>
  <c r="AW1783" i="4"/>
  <c r="AX1782" i="4"/>
  <c r="AW1782" i="4"/>
  <c r="AX1781" i="4"/>
  <c r="AW1781" i="4"/>
  <c r="AX1780" i="4"/>
  <c r="AW1780" i="4"/>
  <c r="AX1779" i="4"/>
  <c r="AW1779" i="4"/>
  <c r="AX1778" i="4"/>
  <c r="AW1778" i="4"/>
  <c r="AX1777" i="4"/>
  <c r="AW1777" i="4"/>
  <c r="AX1776" i="4"/>
  <c r="AW1776" i="4"/>
  <c r="AX1775" i="4"/>
  <c r="AW1775" i="4"/>
  <c r="AX1774" i="4"/>
  <c r="AW1774" i="4"/>
  <c r="AX1773" i="4"/>
  <c r="AW1773" i="4"/>
  <c r="AX1772" i="4"/>
  <c r="AW1772" i="4"/>
  <c r="AX1771" i="4"/>
  <c r="AW1771" i="4"/>
  <c r="AX1770" i="4"/>
  <c r="AW1770" i="4"/>
  <c r="AX1769" i="4"/>
  <c r="AW1769" i="4"/>
  <c r="AX1768" i="4"/>
  <c r="AW1768" i="4"/>
  <c r="AX1767" i="4"/>
  <c r="AW1767" i="4"/>
  <c r="AX1766" i="4"/>
  <c r="AW1766" i="4"/>
  <c r="AX1765" i="4"/>
  <c r="AW1765" i="4"/>
  <c r="AX1764" i="4"/>
  <c r="AW1764" i="4"/>
  <c r="AX1763" i="4"/>
  <c r="AW1763" i="4"/>
  <c r="AX1762" i="4"/>
  <c r="AW1762" i="4"/>
  <c r="AX1761" i="4"/>
  <c r="AW1761" i="4"/>
  <c r="AX1760" i="4"/>
  <c r="AW1760" i="4"/>
  <c r="AX1759" i="4"/>
  <c r="AW1759" i="4"/>
  <c r="AX1758" i="4"/>
  <c r="AW1758" i="4"/>
  <c r="AX1757" i="4"/>
  <c r="AW1757" i="4"/>
  <c r="AX1756" i="4"/>
  <c r="AW1756" i="4"/>
  <c r="AX1755" i="4"/>
  <c r="AW1755" i="4"/>
  <c r="AX1754" i="4"/>
  <c r="AW1754" i="4"/>
  <c r="AX1753" i="4"/>
  <c r="AW1753" i="4"/>
  <c r="AX1752" i="4"/>
  <c r="AW1752" i="4"/>
  <c r="AX1751" i="4"/>
  <c r="AW1751" i="4"/>
  <c r="AX1750" i="4"/>
  <c r="AW1750" i="4"/>
  <c r="AX1749" i="4"/>
  <c r="AW1749" i="4"/>
  <c r="AX1748" i="4"/>
  <c r="AW1748" i="4"/>
  <c r="AX1747" i="4"/>
  <c r="AW1747" i="4"/>
  <c r="AX1746" i="4"/>
  <c r="AW1746" i="4"/>
  <c r="AX1745" i="4"/>
  <c r="AW1745" i="4"/>
  <c r="AX1744" i="4"/>
  <c r="AW1744" i="4"/>
  <c r="AX1743" i="4"/>
  <c r="AW1743" i="4"/>
  <c r="AX1742" i="4"/>
  <c r="AW1742" i="4"/>
  <c r="AX1741" i="4"/>
  <c r="AW1741" i="4"/>
  <c r="AX1740" i="4"/>
  <c r="AW1740" i="4"/>
  <c r="AX1739" i="4"/>
  <c r="AW1739" i="4"/>
  <c r="AX1738" i="4"/>
  <c r="AW1738" i="4"/>
  <c r="AX1737" i="4"/>
  <c r="AW1737" i="4"/>
  <c r="AX1736" i="4"/>
  <c r="AW1736" i="4"/>
  <c r="AX1735" i="4"/>
  <c r="AW1735" i="4"/>
  <c r="AX1734" i="4"/>
  <c r="AW1734" i="4"/>
  <c r="AX1733" i="4"/>
  <c r="AW1733" i="4"/>
  <c r="AX1732" i="4"/>
  <c r="AW1732" i="4"/>
  <c r="AX1731" i="4"/>
  <c r="AW1731" i="4"/>
  <c r="AX1730" i="4"/>
  <c r="AW1730" i="4"/>
  <c r="AX1729" i="4"/>
  <c r="AW1729" i="4"/>
  <c r="AX1728" i="4"/>
  <c r="AW1728" i="4"/>
  <c r="AX1727" i="4"/>
  <c r="AW1727" i="4"/>
  <c r="AX1726" i="4"/>
  <c r="AW1726" i="4"/>
  <c r="AX1725" i="4"/>
  <c r="AW1725" i="4"/>
  <c r="AX1724" i="4"/>
  <c r="AW1724" i="4"/>
  <c r="AX1723" i="4"/>
  <c r="AW1723" i="4"/>
  <c r="AX1722" i="4"/>
  <c r="AW1722" i="4"/>
  <c r="AX1721" i="4"/>
  <c r="AW1721" i="4"/>
  <c r="AX1720" i="4"/>
  <c r="AW1720" i="4"/>
  <c r="AX1719" i="4"/>
  <c r="AW1719" i="4"/>
  <c r="AX1718" i="4"/>
  <c r="AW1718" i="4"/>
  <c r="AX1717" i="4"/>
  <c r="AW1717" i="4"/>
  <c r="AX1716" i="4"/>
  <c r="AW1716" i="4"/>
  <c r="AX1715" i="4"/>
  <c r="AW1715" i="4"/>
  <c r="AX1714" i="4"/>
  <c r="AW1714" i="4"/>
  <c r="AX1713" i="4"/>
  <c r="AW1713" i="4"/>
  <c r="AX1712" i="4"/>
  <c r="AW1712" i="4"/>
  <c r="AX1711" i="4"/>
  <c r="AW1711" i="4"/>
  <c r="AX1710" i="4"/>
  <c r="AW1710" i="4"/>
  <c r="AX1709" i="4"/>
  <c r="AW1709" i="4"/>
  <c r="AX1708" i="4"/>
  <c r="AW1708" i="4"/>
  <c r="AX1707" i="4"/>
  <c r="AW1707" i="4"/>
  <c r="AX1706" i="4"/>
  <c r="AW1706" i="4"/>
  <c r="AX1705" i="4"/>
  <c r="AW1705" i="4"/>
  <c r="AX1704" i="4"/>
  <c r="AW1704" i="4"/>
  <c r="AX1703" i="4"/>
  <c r="AW1703" i="4"/>
  <c r="AX1702" i="4"/>
  <c r="AW1702" i="4"/>
  <c r="AX1701" i="4"/>
  <c r="AW1701" i="4"/>
  <c r="AX1700" i="4"/>
  <c r="AW1700" i="4"/>
  <c r="AX1699" i="4"/>
  <c r="AW1699" i="4"/>
  <c r="AX1698" i="4"/>
  <c r="AW1698" i="4"/>
  <c r="AX1697" i="4"/>
  <c r="AW1697" i="4"/>
  <c r="AX1696" i="4"/>
  <c r="AW1696" i="4"/>
  <c r="AX1695" i="4"/>
  <c r="AW1695" i="4"/>
  <c r="AX1694" i="4"/>
  <c r="AW1694" i="4"/>
  <c r="AX1693" i="4"/>
  <c r="AW1693" i="4"/>
  <c r="AX1692" i="4"/>
  <c r="AW1692" i="4"/>
  <c r="AX1691" i="4"/>
  <c r="AW1691" i="4"/>
  <c r="AX1690" i="4"/>
  <c r="AW1690" i="4"/>
  <c r="AX1689" i="4"/>
  <c r="AW1689" i="4"/>
  <c r="AX1688" i="4"/>
  <c r="AW1688" i="4"/>
  <c r="AX1687" i="4"/>
  <c r="AW1687" i="4"/>
  <c r="AX1686" i="4"/>
  <c r="AW1686" i="4"/>
  <c r="AX1685" i="4"/>
  <c r="AW1685" i="4"/>
  <c r="AX1684" i="4"/>
  <c r="AW1684" i="4"/>
  <c r="AX1683" i="4"/>
  <c r="AW1683" i="4"/>
  <c r="AX1682" i="4"/>
  <c r="AW1682" i="4"/>
  <c r="AX1681" i="4"/>
  <c r="AW1681" i="4"/>
  <c r="AX1680" i="4"/>
  <c r="AW1680" i="4"/>
  <c r="AX1679" i="4"/>
  <c r="AW1679" i="4"/>
  <c r="AX1678" i="4"/>
  <c r="AW1678" i="4"/>
  <c r="AX1677" i="4"/>
  <c r="AW1677" i="4"/>
  <c r="AX1676" i="4"/>
  <c r="AW1676" i="4"/>
  <c r="AX1675" i="4"/>
  <c r="AW1675" i="4"/>
  <c r="AX1674" i="4"/>
  <c r="AW1674" i="4"/>
  <c r="AX1673" i="4"/>
  <c r="AW1673" i="4"/>
  <c r="AX1672" i="4"/>
  <c r="AW1672" i="4"/>
  <c r="AX1671" i="4"/>
  <c r="AW1671" i="4"/>
  <c r="AX1670" i="4"/>
  <c r="AW1670" i="4"/>
  <c r="AX1669" i="4"/>
  <c r="AW1669" i="4"/>
  <c r="AX1668" i="4"/>
  <c r="AW1668" i="4"/>
  <c r="AX1667" i="4"/>
  <c r="AW1667" i="4"/>
  <c r="AX1666" i="4"/>
  <c r="AW1666" i="4"/>
  <c r="AX1665" i="4"/>
  <c r="AW1665" i="4"/>
  <c r="AX1664" i="4"/>
  <c r="AW1664" i="4"/>
  <c r="AX1663" i="4"/>
  <c r="AW1663" i="4"/>
  <c r="AX1662" i="4"/>
  <c r="AW1662" i="4"/>
  <c r="AX1661" i="4"/>
  <c r="AW1661" i="4"/>
  <c r="AX1660" i="4"/>
  <c r="AW1660" i="4"/>
  <c r="AX1659" i="4"/>
  <c r="AW1659" i="4"/>
  <c r="AX1658" i="4"/>
  <c r="AW1658" i="4"/>
  <c r="AX1657" i="4"/>
  <c r="AW1657" i="4"/>
  <c r="AX1656" i="4"/>
  <c r="AW1656" i="4"/>
  <c r="AX1655" i="4"/>
  <c r="AW1655" i="4"/>
  <c r="AX1654" i="4"/>
  <c r="AW1654" i="4"/>
  <c r="AX1653" i="4"/>
  <c r="AW1653" i="4"/>
  <c r="AX1652" i="4"/>
  <c r="AW1652" i="4"/>
  <c r="AX1651" i="4"/>
  <c r="AW1651" i="4"/>
  <c r="AX1650" i="4"/>
  <c r="AW1650" i="4"/>
  <c r="AX1649" i="4"/>
  <c r="AW1649" i="4"/>
  <c r="AX1648" i="4"/>
  <c r="AW1648" i="4"/>
  <c r="AX1647" i="4"/>
  <c r="AW1647" i="4"/>
  <c r="AX1646" i="4"/>
  <c r="AW1646" i="4"/>
  <c r="AX1645" i="4"/>
  <c r="AW1645" i="4"/>
  <c r="AX1644" i="4"/>
  <c r="AW1644" i="4"/>
  <c r="AX1643" i="4"/>
  <c r="AW1643" i="4"/>
  <c r="AX1642" i="4"/>
  <c r="AW1642" i="4"/>
  <c r="AX1641" i="4"/>
  <c r="AW1641" i="4"/>
  <c r="AX1640" i="4"/>
  <c r="AW1640" i="4"/>
  <c r="AX1639" i="4"/>
  <c r="AW1639" i="4"/>
  <c r="AX1638" i="4"/>
  <c r="AW1638" i="4"/>
  <c r="AX1637" i="4"/>
  <c r="AW1637" i="4"/>
  <c r="AX1636" i="4"/>
  <c r="AW1636" i="4"/>
  <c r="AX1635" i="4"/>
  <c r="AW1635" i="4"/>
  <c r="AX1634" i="4"/>
  <c r="AW1634" i="4"/>
  <c r="AX1633" i="4"/>
  <c r="AW1633" i="4"/>
  <c r="AX1632" i="4"/>
  <c r="AW1632" i="4"/>
  <c r="AX1631" i="4"/>
  <c r="AW1631" i="4"/>
  <c r="AX1630" i="4"/>
  <c r="AW1630" i="4"/>
  <c r="AX1629" i="4"/>
  <c r="AW1629" i="4"/>
  <c r="AX1628" i="4"/>
  <c r="AW1628" i="4"/>
  <c r="AX1627" i="4"/>
  <c r="AW1627" i="4"/>
  <c r="AX1626" i="4"/>
  <c r="AW1626" i="4"/>
  <c r="AX1625" i="4"/>
  <c r="AW1625" i="4"/>
  <c r="AX1624" i="4"/>
  <c r="AW1624" i="4"/>
  <c r="AX1623" i="4"/>
  <c r="AW1623" i="4"/>
  <c r="AX1622" i="4"/>
  <c r="AW1622" i="4"/>
  <c r="AX1621" i="4"/>
  <c r="AW1621" i="4"/>
  <c r="AX1620" i="4"/>
  <c r="AW1620" i="4"/>
  <c r="AX1619" i="4"/>
  <c r="AW1619" i="4"/>
  <c r="AX1618" i="4"/>
  <c r="AW1618" i="4"/>
  <c r="AX1617" i="4"/>
  <c r="AW1617" i="4"/>
  <c r="AX1616" i="4"/>
  <c r="AW1616" i="4"/>
  <c r="AX1615" i="4"/>
  <c r="AW1615" i="4"/>
  <c r="AX1614" i="4"/>
  <c r="AW1614" i="4"/>
  <c r="AX1613" i="4"/>
  <c r="AW1613" i="4"/>
  <c r="AX1612" i="4"/>
  <c r="AW1612" i="4"/>
  <c r="AX1611" i="4"/>
  <c r="AW1611" i="4"/>
  <c r="AX1610" i="4"/>
  <c r="AW1610" i="4"/>
  <c r="AX1609" i="4"/>
  <c r="AW1609" i="4"/>
  <c r="AX1608" i="4"/>
  <c r="AW1608" i="4"/>
  <c r="AX1607" i="4"/>
  <c r="AW1607" i="4"/>
  <c r="AX1606" i="4"/>
  <c r="AW1606" i="4"/>
  <c r="AX1605" i="4"/>
  <c r="AW1605" i="4"/>
  <c r="AX1604" i="4"/>
  <c r="AW1604" i="4"/>
  <c r="AX1603" i="4"/>
  <c r="AW1603" i="4"/>
  <c r="AX1602" i="4"/>
  <c r="AW1602" i="4"/>
  <c r="AX1601" i="4"/>
  <c r="AW1601" i="4"/>
  <c r="AX1600" i="4"/>
  <c r="AW1600" i="4"/>
  <c r="AX1599" i="4"/>
  <c r="AW1599" i="4"/>
  <c r="AX1598" i="4"/>
  <c r="AW1598" i="4"/>
  <c r="AX1597" i="4"/>
  <c r="AW1597" i="4"/>
  <c r="AX1596" i="4"/>
  <c r="AW1596" i="4"/>
  <c r="AX1595" i="4"/>
  <c r="AW1595" i="4"/>
  <c r="AX1594" i="4"/>
  <c r="AW1594" i="4"/>
  <c r="AX1593" i="4"/>
  <c r="AW1593" i="4"/>
  <c r="AX1592" i="4"/>
  <c r="AW1592" i="4"/>
  <c r="AX1591" i="4"/>
  <c r="AW1591" i="4"/>
  <c r="AX1590" i="4"/>
  <c r="AW1590" i="4"/>
  <c r="AX1589" i="4"/>
  <c r="AW1589" i="4"/>
  <c r="AX1588" i="4"/>
  <c r="AW1588" i="4"/>
  <c r="AX1587" i="4"/>
  <c r="AW1587" i="4"/>
  <c r="AX1586" i="4"/>
  <c r="AW1586" i="4"/>
  <c r="AX1585" i="4"/>
  <c r="AW1585" i="4"/>
  <c r="AX1584" i="4"/>
  <c r="AW1584" i="4"/>
  <c r="AX1583" i="4"/>
  <c r="AW1583" i="4"/>
  <c r="AX1582" i="4"/>
  <c r="AW1582" i="4"/>
  <c r="AX1581" i="4"/>
  <c r="AW1581" i="4"/>
  <c r="AX1580" i="4"/>
  <c r="AW1580" i="4"/>
  <c r="AX1579" i="4"/>
  <c r="AW1579" i="4"/>
  <c r="AX1578" i="4"/>
  <c r="AW1578" i="4"/>
  <c r="AX1577" i="4"/>
  <c r="AW1577" i="4"/>
  <c r="AX1576" i="4"/>
  <c r="AW1576" i="4"/>
  <c r="AX1575" i="4"/>
  <c r="AW1575" i="4"/>
  <c r="AX1574" i="4"/>
  <c r="AW1574" i="4"/>
  <c r="AX1573" i="4"/>
  <c r="AW1573" i="4"/>
  <c r="AX1572" i="4"/>
  <c r="AW1572" i="4"/>
  <c r="AX1571" i="4"/>
  <c r="AW1571" i="4"/>
  <c r="AX1570" i="4"/>
  <c r="AW1570" i="4"/>
  <c r="AX1569" i="4"/>
  <c r="AW1569" i="4"/>
  <c r="AX1568" i="4"/>
  <c r="AW1568" i="4"/>
  <c r="AX1567" i="4"/>
  <c r="AW1567" i="4"/>
  <c r="AX1566" i="4"/>
  <c r="AW1566" i="4"/>
  <c r="AX1565" i="4"/>
  <c r="AW1565" i="4"/>
  <c r="AX1564" i="4"/>
  <c r="AW1564" i="4"/>
  <c r="AX1563" i="4"/>
  <c r="AW1563" i="4"/>
  <c r="AX1562" i="4"/>
  <c r="AW1562" i="4"/>
  <c r="AX1561" i="4"/>
  <c r="AW1561" i="4"/>
  <c r="AX1560" i="4"/>
  <c r="AW1560" i="4"/>
  <c r="AX1559" i="4"/>
  <c r="AW1559" i="4"/>
  <c r="AX1558" i="4"/>
  <c r="AW1558" i="4"/>
  <c r="AX1557" i="4"/>
  <c r="AW1557" i="4"/>
  <c r="AX1556" i="4"/>
  <c r="AW1556" i="4"/>
  <c r="AX1555" i="4"/>
  <c r="AW1555" i="4"/>
  <c r="AX1554" i="4"/>
  <c r="AW1554" i="4"/>
  <c r="AX1553" i="4"/>
  <c r="AW1553" i="4"/>
  <c r="AX1552" i="4"/>
  <c r="AW1552" i="4"/>
  <c r="AX1551" i="4"/>
  <c r="AW1551" i="4"/>
  <c r="AX1550" i="4"/>
  <c r="AW1550" i="4"/>
  <c r="AX1549" i="4"/>
  <c r="AW1549" i="4"/>
  <c r="AX1548" i="4"/>
  <c r="AW1548" i="4"/>
  <c r="AX1547" i="4"/>
  <c r="AW1547" i="4"/>
  <c r="AX1546" i="4"/>
  <c r="AW1546" i="4"/>
  <c r="AX1545" i="4"/>
  <c r="AW1545" i="4"/>
  <c r="AX1544" i="4"/>
  <c r="AW1544" i="4"/>
  <c r="AX1543" i="4"/>
  <c r="AW1543" i="4"/>
  <c r="AX1542" i="4"/>
  <c r="AW1542" i="4"/>
  <c r="AX1541" i="4"/>
  <c r="AW1541" i="4"/>
  <c r="AX1540" i="4"/>
  <c r="AW1540" i="4"/>
  <c r="AX1539" i="4"/>
  <c r="AW1539" i="4"/>
  <c r="AX1538" i="4"/>
  <c r="AW1538" i="4"/>
  <c r="AX1537" i="4"/>
  <c r="AW1537" i="4"/>
  <c r="AX1536" i="4"/>
  <c r="AW1536" i="4"/>
  <c r="AX1535" i="4"/>
  <c r="AW1535" i="4"/>
  <c r="AX1534" i="4"/>
  <c r="AW1534" i="4"/>
  <c r="AX1533" i="4"/>
  <c r="AW1533" i="4"/>
  <c r="AX1532" i="4"/>
  <c r="AW1532" i="4"/>
  <c r="AX1531" i="4"/>
  <c r="AW1531" i="4"/>
  <c r="AX1530" i="4"/>
  <c r="AW1530" i="4"/>
  <c r="AX1529" i="4"/>
  <c r="AW1529" i="4"/>
  <c r="AX1528" i="4"/>
  <c r="AW1528" i="4"/>
  <c r="AX1527" i="4"/>
  <c r="AW1527" i="4"/>
  <c r="AX1526" i="4"/>
  <c r="AW1526" i="4"/>
  <c r="AX1525" i="4"/>
  <c r="AW1525" i="4"/>
  <c r="AX1524" i="4"/>
  <c r="AW1524" i="4"/>
  <c r="AX1523" i="4"/>
  <c r="AW1523" i="4"/>
  <c r="AX1522" i="4"/>
  <c r="AW1522" i="4"/>
  <c r="AX1521" i="4"/>
  <c r="AW1521" i="4"/>
  <c r="AX1520" i="4"/>
  <c r="AW1520" i="4"/>
  <c r="AX1519" i="4"/>
  <c r="AW1519" i="4"/>
  <c r="AX1518" i="4"/>
  <c r="AW1518" i="4"/>
  <c r="AX1517" i="4"/>
  <c r="AW1517" i="4"/>
  <c r="AX1516" i="4"/>
  <c r="AW1516" i="4"/>
  <c r="AX1515" i="4"/>
  <c r="AW1515" i="4"/>
  <c r="AX1514" i="4"/>
  <c r="AW1514" i="4"/>
  <c r="AX1513" i="4"/>
  <c r="AW1513" i="4"/>
  <c r="AX1512" i="4"/>
  <c r="AW1512" i="4"/>
  <c r="AX1511" i="4"/>
  <c r="AW1511" i="4"/>
  <c r="AX1510" i="4"/>
  <c r="AW1510" i="4"/>
  <c r="AX1509" i="4"/>
  <c r="AW1509" i="4"/>
  <c r="AX1508" i="4"/>
  <c r="AW1508" i="4"/>
  <c r="AX1507" i="4"/>
  <c r="AW1507" i="4"/>
  <c r="AX1506" i="4"/>
  <c r="AW1506" i="4"/>
  <c r="AX1505" i="4"/>
  <c r="AW1505" i="4"/>
  <c r="AX1504" i="4"/>
  <c r="AW1504" i="4"/>
  <c r="AX1503" i="4"/>
  <c r="AW1503" i="4"/>
  <c r="AX1502" i="4"/>
  <c r="AW1502" i="4"/>
  <c r="AX1501" i="4"/>
  <c r="AW1501" i="4"/>
  <c r="AX1500" i="4"/>
  <c r="AW1500" i="4"/>
  <c r="AX1499" i="4"/>
  <c r="AW1499" i="4"/>
  <c r="AX1498" i="4"/>
  <c r="AW1498" i="4"/>
  <c r="AX1497" i="4"/>
  <c r="AW1497" i="4"/>
  <c r="AX1496" i="4"/>
  <c r="AW1496" i="4"/>
  <c r="AX1495" i="4"/>
  <c r="AW1495" i="4"/>
  <c r="AX1494" i="4"/>
  <c r="AW1494" i="4"/>
  <c r="AX1493" i="4"/>
  <c r="AW1493" i="4"/>
  <c r="AX1492" i="4"/>
  <c r="AW1492" i="4"/>
  <c r="AX1491" i="4"/>
  <c r="AW1491" i="4"/>
  <c r="AX1490" i="4"/>
  <c r="AW1490" i="4"/>
  <c r="AX1489" i="4"/>
  <c r="AW1489" i="4"/>
  <c r="AX1488" i="4"/>
  <c r="AW1488" i="4"/>
  <c r="AX1487" i="4"/>
  <c r="AW1487" i="4"/>
  <c r="AX1486" i="4"/>
  <c r="AW1486" i="4"/>
  <c r="AX1485" i="4"/>
  <c r="AW1485" i="4"/>
  <c r="AX1484" i="4"/>
  <c r="AW1484" i="4"/>
  <c r="AX1483" i="4"/>
  <c r="AW1483" i="4"/>
  <c r="AX1482" i="4"/>
  <c r="AW1482" i="4"/>
  <c r="AX1481" i="4"/>
  <c r="AW1481" i="4"/>
  <c r="AX1480" i="4"/>
  <c r="AW1480" i="4"/>
  <c r="AX1479" i="4"/>
  <c r="AW1479" i="4"/>
  <c r="AX1478" i="4"/>
  <c r="AW1478" i="4"/>
  <c r="AX1477" i="4"/>
  <c r="AW1477" i="4"/>
  <c r="AX1476" i="4"/>
  <c r="AW1476" i="4"/>
  <c r="AX1475" i="4"/>
  <c r="AW1475" i="4"/>
  <c r="AX1474" i="4"/>
  <c r="AW1474" i="4"/>
  <c r="AX1473" i="4"/>
  <c r="AW1473" i="4"/>
  <c r="AX1472" i="4"/>
  <c r="AW1472" i="4"/>
  <c r="AX1471" i="4"/>
  <c r="AW1471" i="4"/>
  <c r="AX1470" i="4"/>
  <c r="AW1470" i="4"/>
  <c r="AX1469" i="4"/>
  <c r="AW1469" i="4"/>
  <c r="AX1468" i="4"/>
  <c r="AW1468" i="4"/>
  <c r="AX1467" i="4"/>
  <c r="AW1467" i="4"/>
  <c r="AX1466" i="4"/>
  <c r="AW1466" i="4"/>
  <c r="AX1465" i="4"/>
  <c r="AW1465" i="4"/>
  <c r="AX1464" i="4"/>
  <c r="AW1464" i="4"/>
  <c r="AX1463" i="4"/>
  <c r="AW1463" i="4"/>
  <c r="AX1462" i="4"/>
  <c r="AW1462" i="4"/>
  <c r="AX1461" i="4"/>
  <c r="AW1461" i="4"/>
  <c r="AX1460" i="4"/>
  <c r="AW1460" i="4"/>
  <c r="AX1459" i="4"/>
  <c r="AW1459" i="4"/>
  <c r="AX1458" i="4"/>
  <c r="AW1458" i="4"/>
  <c r="AX1457" i="4"/>
  <c r="AW1457" i="4"/>
  <c r="AX1456" i="4"/>
  <c r="AW1456" i="4"/>
  <c r="AX1455" i="4"/>
  <c r="AW1455" i="4"/>
  <c r="AX1454" i="4"/>
  <c r="AW1454" i="4"/>
  <c r="AX1453" i="4"/>
  <c r="AW1453" i="4"/>
  <c r="AX1452" i="4"/>
  <c r="AW1452" i="4"/>
  <c r="AX1451" i="4"/>
  <c r="AW1451" i="4"/>
  <c r="AX1450" i="4"/>
  <c r="AW1450" i="4"/>
  <c r="AX1449" i="4"/>
  <c r="AW1449" i="4"/>
  <c r="AX1448" i="4"/>
  <c r="AW1448" i="4"/>
  <c r="AX1447" i="4"/>
  <c r="AW1447" i="4"/>
  <c r="AX1446" i="4"/>
  <c r="AW1446" i="4"/>
  <c r="AX1445" i="4"/>
  <c r="AW1445" i="4"/>
  <c r="AX1444" i="4"/>
  <c r="AW1444" i="4"/>
  <c r="AX1443" i="4"/>
  <c r="AW1443" i="4"/>
  <c r="AX1442" i="4"/>
  <c r="AW1442" i="4"/>
  <c r="AX1441" i="4"/>
  <c r="AW1441" i="4"/>
  <c r="AX1440" i="4"/>
  <c r="AW1440" i="4"/>
  <c r="AX1439" i="4"/>
  <c r="AW1439" i="4"/>
  <c r="AX1438" i="4"/>
  <c r="AW1438" i="4"/>
  <c r="AX1437" i="4"/>
  <c r="AW1437" i="4"/>
  <c r="AX1436" i="4"/>
  <c r="AW1436" i="4"/>
  <c r="AX1435" i="4"/>
  <c r="AW1435" i="4"/>
  <c r="AX1434" i="4"/>
  <c r="AW1434" i="4"/>
  <c r="AX1433" i="4"/>
  <c r="AW1433" i="4"/>
  <c r="AX1432" i="4"/>
  <c r="AW1432" i="4"/>
  <c r="AX1431" i="4"/>
  <c r="AW1431" i="4"/>
  <c r="AX1430" i="4"/>
  <c r="AW1430" i="4"/>
  <c r="AX1429" i="4"/>
  <c r="AW1429" i="4"/>
  <c r="AX1428" i="4"/>
  <c r="AW1428" i="4"/>
  <c r="AX1427" i="4"/>
  <c r="AW1427" i="4"/>
  <c r="AX1426" i="4"/>
  <c r="AW1426" i="4"/>
  <c r="AX1425" i="4"/>
  <c r="AW1425" i="4"/>
  <c r="AX1424" i="4"/>
  <c r="AW1424" i="4"/>
  <c r="AX1423" i="4"/>
  <c r="AW1423" i="4"/>
  <c r="AX1422" i="4"/>
  <c r="AW1422" i="4"/>
  <c r="AX1421" i="4"/>
  <c r="AW1421" i="4"/>
  <c r="AX1420" i="4"/>
  <c r="AW1420" i="4"/>
  <c r="AX1419" i="4"/>
  <c r="AW1419" i="4"/>
  <c r="AX1418" i="4"/>
  <c r="AW1418" i="4"/>
  <c r="AX1417" i="4"/>
  <c r="AW1417" i="4"/>
  <c r="AX1416" i="4"/>
  <c r="AW1416" i="4"/>
  <c r="AX1415" i="4"/>
  <c r="AW1415" i="4"/>
  <c r="AX1414" i="4"/>
  <c r="AW1414" i="4"/>
  <c r="AX1413" i="4"/>
  <c r="AW1413" i="4"/>
  <c r="AX1412" i="4"/>
  <c r="AW1412" i="4"/>
  <c r="AX1411" i="4"/>
  <c r="AW1411" i="4"/>
  <c r="AX1410" i="4"/>
  <c r="AW1410" i="4"/>
  <c r="AX1409" i="4"/>
  <c r="AW1409" i="4"/>
  <c r="AX1408" i="4"/>
  <c r="AW1408" i="4"/>
  <c r="AX1407" i="4"/>
  <c r="AW1407" i="4"/>
  <c r="AX1406" i="4"/>
  <c r="AW1406" i="4"/>
  <c r="AX1405" i="4"/>
  <c r="AW1405" i="4"/>
  <c r="AX1404" i="4"/>
  <c r="AW1404" i="4"/>
  <c r="AX1403" i="4"/>
  <c r="AW1403" i="4"/>
  <c r="AX1402" i="4"/>
  <c r="AW1402" i="4"/>
  <c r="AX1401" i="4"/>
  <c r="AW1401" i="4"/>
  <c r="AX1400" i="4"/>
  <c r="AW1400" i="4"/>
  <c r="AX1399" i="4"/>
  <c r="AW1399" i="4"/>
  <c r="AX1398" i="4"/>
  <c r="AW1398" i="4"/>
  <c r="AX1397" i="4"/>
  <c r="AW1397" i="4"/>
  <c r="AX1396" i="4"/>
  <c r="AW1396" i="4"/>
  <c r="AX1395" i="4"/>
  <c r="AW1395" i="4"/>
  <c r="AX1394" i="4"/>
  <c r="AW1394" i="4"/>
  <c r="AX1393" i="4"/>
  <c r="AW1393" i="4"/>
  <c r="AX1392" i="4"/>
  <c r="AW1392" i="4"/>
  <c r="AX1391" i="4"/>
  <c r="AW1391" i="4"/>
  <c r="AX1390" i="4"/>
  <c r="AW1390" i="4"/>
  <c r="AX1389" i="4"/>
  <c r="AW1389" i="4"/>
  <c r="AX1388" i="4"/>
  <c r="AW1388" i="4"/>
  <c r="AX1387" i="4"/>
  <c r="AW1387" i="4"/>
  <c r="AX1386" i="4"/>
  <c r="AW1386" i="4"/>
  <c r="AX1385" i="4"/>
  <c r="AW1385" i="4"/>
  <c r="AX1384" i="4"/>
  <c r="AW1384" i="4"/>
  <c r="AX1383" i="4"/>
  <c r="AW1383" i="4"/>
  <c r="AX1382" i="4"/>
  <c r="AW1382" i="4"/>
  <c r="AX1381" i="4"/>
  <c r="AW1381" i="4"/>
  <c r="AX1380" i="4"/>
  <c r="AW1380" i="4"/>
  <c r="AX1379" i="4"/>
  <c r="AW1379" i="4"/>
  <c r="AX1378" i="4"/>
  <c r="AW1378" i="4"/>
  <c r="AX1377" i="4"/>
  <c r="AW1377" i="4"/>
  <c r="AX1376" i="4"/>
  <c r="AW1376" i="4"/>
  <c r="AX1375" i="4"/>
  <c r="AW1375" i="4"/>
  <c r="AX1374" i="4"/>
  <c r="AW1374" i="4"/>
  <c r="AX1373" i="4"/>
  <c r="AW1373" i="4"/>
  <c r="AX1372" i="4"/>
  <c r="AW1372" i="4"/>
  <c r="AX1371" i="4"/>
  <c r="AW1371" i="4"/>
  <c r="AX1370" i="4"/>
  <c r="AW1370" i="4"/>
  <c r="AX1369" i="4"/>
  <c r="AW1369" i="4"/>
  <c r="AX1368" i="4"/>
  <c r="AW1368" i="4"/>
  <c r="AX1367" i="4"/>
  <c r="AW1367" i="4"/>
  <c r="AX1366" i="4"/>
  <c r="AW1366" i="4"/>
  <c r="AX1365" i="4"/>
  <c r="AW1365" i="4"/>
  <c r="AX1364" i="4"/>
  <c r="AW1364" i="4"/>
  <c r="AX1363" i="4"/>
  <c r="AW1363" i="4"/>
  <c r="AX1362" i="4"/>
  <c r="AW1362" i="4"/>
  <c r="AX1361" i="4"/>
  <c r="AW1361" i="4"/>
  <c r="AX1360" i="4"/>
  <c r="AW1360" i="4"/>
  <c r="AX1359" i="4"/>
  <c r="AW1359" i="4"/>
  <c r="AX1358" i="4"/>
  <c r="AW1358" i="4"/>
  <c r="AX1357" i="4"/>
  <c r="AW1357" i="4"/>
  <c r="AX1356" i="4"/>
  <c r="AW1356" i="4"/>
  <c r="AX1355" i="4"/>
  <c r="AW1355" i="4"/>
  <c r="AX1354" i="4"/>
  <c r="AW1354" i="4"/>
  <c r="AX1353" i="4"/>
  <c r="AW1353" i="4"/>
  <c r="AX1352" i="4"/>
  <c r="AW1352" i="4"/>
  <c r="AX1351" i="4"/>
  <c r="AW1351" i="4"/>
  <c r="AX1350" i="4"/>
  <c r="AW1350" i="4"/>
  <c r="AX1349" i="4"/>
  <c r="AW1349" i="4"/>
  <c r="AX1348" i="4"/>
  <c r="AW1348" i="4"/>
  <c r="AX1347" i="4"/>
  <c r="AW1347" i="4"/>
  <c r="AX1346" i="4"/>
  <c r="AW1346" i="4"/>
  <c r="AX1345" i="4"/>
  <c r="AW1345" i="4"/>
  <c r="AX1344" i="4"/>
  <c r="AW1344" i="4"/>
  <c r="AX1343" i="4"/>
  <c r="AW1343" i="4"/>
  <c r="AX1342" i="4"/>
  <c r="AW1342" i="4"/>
  <c r="AX1341" i="4"/>
  <c r="AW1341" i="4"/>
  <c r="AX1340" i="4"/>
  <c r="AW1340" i="4"/>
  <c r="AX1339" i="4"/>
  <c r="AW1339" i="4"/>
  <c r="AX1338" i="4"/>
  <c r="AW1338" i="4"/>
  <c r="AX1337" i="4"/>
  <c r="AW1337" i="4"/>
  <c r="AX1336" i="4"/>
  <c r="AW1336" i="4"/>
  <c r="AX1335" i="4"/>
  <c r="AW1335" i="4"/>
  <c r="AX1334" i="4"/>
  <c r="AW1334" i="4"/>
  <c r="AX1333" i="4"/>
  <c r="AW1333" i="4"/>
  <c r="AX1332" i="4"/>
  <c r="AW1332" i="4"/>
  <c r="AX1331" i="4"/>
  <c r="AW1331" i="4"/>
  <c r="AX1330" i="4"/>
  <c r="AW1330" i="4"/>
  <c r="AX1329" i="4"/>
  <c r="AW1329" i="4"/>
  <c r="AX1328" i="4"/>
  <c r="AW1328" i="4"/>
  <c r="AX1327" i="4"/>
  <c r="AW1327" i="4"/>
  <c r="AX1326" i="4"/>
  <c r="AW1326" i="4"/>
  <c r="AX1325" i="4"/>
  <c r="AW1325" i="4"/>
  <c r="AX1324" i="4"/>
  <c r="AW1324" i="4"/>
  <c r="AX1323" i="4"/>
  <c r="AW1323" i="4"/>
  <c r="AX1322" i="4"/>
  <c r="AW1322" i="4"/>
  <c r="AX1321" i="4"/>
  <c r="AW1321" i="4"/>
  <c r="AX1320" i="4"/>
  <c r="AW1320" i="4"/>
  <c r="AX1319" i="4"/>
  <c r="AW1319" i="4"/>
  <c r="AX1318" i="4"/>
  <c r="AW1318" i="4"/>
  <c r="AX1317" i="4"/>
  <c r="AW1317" i="4"/>
  <c r="AX1316" i="4"/>
  <c r="AW1316" i="4"/>
  <c r="AX1315" i="4"/>
  <c r="AW1315" i="4"/>
  <c r="AX1314" i="4"/>
  <c r="AW1314" i="4"/>
  <c r="AX1313" i="4"/>
  <c r="AW1313" i="4"/>
  <c r="AX1312" i="4"/>
  <c r="AW1312" i="4"/>
  <c r="AX1311" i="4"/>
  <c r="AW1311" i="4"/>
  <c r="AX1310" i="4"/>
  <c r="AW1310" i="4"/>
  <c r="AX1309" i="4"/>
  <c r="AW1309" i="4"/>
  <c r="AX1308" i="4"/>
  <c r="AW1308" i="4"/>
  <c r="AX1307" i="4"/>
  <c r="AW1307" i="4"/>
  <c r="AX1306" i="4"/>
  <c r="AW1306" i="4"/>
  <c r="AX1305" i="4"/>
  <c r="AW1305" i="4"/>
  <c r="AX1304" i="4"/>
  <c r="AW1304" i="4"/>
  <c r="AX1303" i="4"/>
  <c r="AW1303" i="4"/>
  <c r="AX1302" i="4"/>
  <c r="AW1302" i="4"/>
  <c r="AX1301" i="4"/>
  <c r="AW1301" i="4"/>
  <c r="AX1300" i="4"/>
  <c r="AW1300" i="4"/>
  <c r="AX1299" i="4"/>
  <c r="AW1299" i="4"/>
  <c r="AX1298" i="4"/>
  <c r="AW1298" i="4"/>
  <c r="AX1297" i="4"/>
  <c r="AW1297" i="4"/>
  <c r="AX1296" i="4"/>
  <c r="AW1296" i="4"/>
  <c r="AX1295" i="4"/>
  <c r="AW1295" i="4"/>
  <c r="AX1294" i="4"/>
  <c r="AW1294" i="4"/>
  <c r="AX1293" i="4"/>
  <c r="AW1293" i="4"/>
  <c r="AX1292" i="4"/>
  <c r="AW1292" i="4"/>
  <c r="AX1291" i="4"/>
  <c r="AW1291" i="4"/>
  <c r="AX1290" i="4"/>
  <c r="AW1290" i="4"/>
  <c r="AX1289" i="4"/>
  <c r="AW1289" i="4"/>
  <c r="AX1288" i="4"/>
  <c r="AW1288" i="4"/>
  <c r="AX1287" i="4"/>
  <c r="AW1287" i="4"/>
  <c r="AX1286" i="4"/>
  <c r="AW1286" i="4"/>
  <c r="AX1285" i="4"/>
  <c r="AW1285" i="4"/>
  <c r="AX1284" i="4"/>
  <c r="AW1284" i="4"/>
  <c r="AX1283" i="4"/>
  <c r="AW1283" i="4"/>
  <c r="AX1282" i="4"/>
  <c r="AW1282" i="4"/>
  <c r="AX1281" i="4"/>
  <c r="AW1281" i="4"/>
  <c r="AX1280" i="4"/>
  <c r="AW1280" i="4"/>
  <c r="AX1279" i="4"/>
  <c r="AW1279" i="4"/>
  <c r="AX1278" i="4"/>
  <c r="AW1278" i="4"/>
  <c r="AX1277" i="4"/>
  <c r="AW1277" i="4"/>
  <c r="AX1276" i="4"/>
  <c r="AW1276" i="4"/>
  <c r="AX1275" i="4"/>
  <c r="AW1275" i="4"/>
  <c r="AX1274" i="4"/>
  <c r="AW1274" i="4"/>
  <c r="AX1273" i="4"/>
  <c r="AW1273" i="4"/>
  <c r="AX1272" i="4"/>
  <c r="AW1272" i="4"/>
  <c r="AX1271" i="4"/>
  <c r="AW1271" i="4"/>
  <c r="AX1270" i="4"/>
  <c r="AW1270" i="4"/>
  <c r="AX1269" i="4"/>
  <c r="AW1269" i="4"/>
  <c r="AX1268" i="4"/>
  <c r="AW1268" i="4"/>
  <c r="AX1267" i="4"/>
  <c r="AW1267" i="4"/>
  <c r="AX1266" i="4"/>
  <c r="AW1266" i="4"/>
  <c r="AX1265" i="4"/>
  <c r="AW1265" i="4"/>
  <c r="AX1264" i="4"/>
  <c r="AW1264" i="4"/>
  <c r="AX1263" i="4"/>
  <c r="AW1263" i="4"/>
  <c r="AX1262" i="4"/>
  <c r="AW1262" i="4"/>
  <c r="AX1261" i="4"/>
  <c r="AW1261" i="4"/>
  <c r="AX1260" i="4"/>
  <c r="AW1260" i="4"/>
  <c r="AX1259" i="4"/>
  <c r="AW1259" i="4"/>
  <c r="AX1258" i="4"/>
  <c r="AW1258" i="4"/>
  <c r="AX1257" i="4"/>
  <c r="AW1257" i="4"/>
  <c r="AX1256" i="4"/>
  <c r="AW1256" i="4"/>
  <c r="AX1255" i="4"/>
  <c r="AW1255" i="4"/>
  <c r="AX1254" i="4"/>
  <c r="AW1254" i="4"/>
  <c r="AX1253" i="4"/>
  <c r="AW1253" i="4"/>
  <c r="AX1252" i="4"/>
  <c r="AW1252" i="4"/>
  <c r="AX1251" i="4"/>
  <c r="AW1251" i="4"/>
  <c r="AX1250" i="4"/>
  <c r="AW1250" i="4"/>
  <c r="AX1249" i="4"/>
  <c r="AW1249" i="4"/>
  <c r="AX1248" i="4"/>
  <c r="AW1248" i="4"/>
  <c r="AX1247" i="4"/>
  <c r="AW1247" i="4"/>
  <c r="AX1246" i="4"/>
  <c r="AW1246" i="4"/>
  <c r="AX1245" i="4"/>
  <c r="AW1245" i="4"/>
  <c r="AX1244" i="4"/>
  <c r="AW1244" i="4"/>
  <c r="AX1243" i="4"/>
  <c r="AW1243" i="4"/>
  <c r="AX1242" i="4"/>
  <c r="AW1242" i="4"/>
  <c r="AX1241" i="4"/>
  <c r="AW1241" i="4"/>
  <c r="AX1240" i="4"/>
  <c r="AW1240" i="4"/>
  <c r="AX1239" i="4"/>
  <c r="AW1239" i="4"/>
  <c r="AX1238" i="4"/>
  <c r="AW1238" i="4"/>
  <c r="AX1237" i="4"/>
  <c r="AW1237" i="4"/>
  <c r="AX1236" i="4"/>
  <c r="AW1236" i="4"/>
  <c r="AX1235" i="4"/>
  <c r="AW1235" i="4"/>
  <c r="AX1234" i="4"/>
  <c r="AW1234" i="4"/>
  <c r="AX1233" i="4"/>
  <c r="AW1233" i="4"/>
  <c r="AX1232" i="4"/>
  <c r="AW1232" i="4"/>
  <c r="AX1231" i="4"/>
  <c r="AW1231" i="4"/>
  <c r="AX1230" i="4"/>
  <c r="AW1230" i="4"/>
  <c r="AX1229" i="4"/>
  <c r="AW1229" i="4"/>
  <c r="AX1228" i="4"/>
  <c r="AW1228" i="4"/>
  <c r="AX1227" i="4"/>
  <c r="AW1227" i="4"/>
  <c r="AX1226" i="4"/>
  <c r="AW1226" i="4"/>
  <c r="AX1225" i="4"/>
  <c r="AW1225" i="4"/>
  <c r="AX1224" i="4"/>
  <c r="AW1224" i="4"/>
  <c r="AX1223" i="4"/>
  <c r="AW1223" i="4"/>
  <c r="AX1222" i="4"/>
  <c r="AW1222" i="4"/>
  <c r="AX1221" i="4"/>
  <c r="AW1221" i="4"/>
  <c r="AX1220" i="4"/>
  <c r="AW1220" i="4"/>
  <c r="AX1219" i="4"/>
  <c r="AW1219" i="4"/>
  <c r="AX1218" i="4"/>
  <c r="AW1218" i="4"/>
  <c r="AX1217" i="4"/>
  <c r="AW1217" i="4"/>
  <c r="AX1216" i="4"/>
  <c r="AW1216" i="4"/>
  <c r="AX1215" i="4"/>
  <c r="AW1215" i="4"/>
  <c r="AX1214" i="4"/>
  <c r="AW1214" i="4"/>
  <c r="AX1213" i="4"/>
  <c r="AW1213" i="4"/>
  <c r="AX1212" i="4"/>
  <c r="AW1212" i="4"/>
  <c r="AX1211" i="4"/>
  <c r="AW1211" i="4"/>
  <c r="AX1210" i="4"/>
  <c r="AW1210" i="4"/>
  <c r="AX1209" i="4"/>
  <c r="AW1209" i="4"/>
  <c r="AX1208" i="4"/>
  <c r="AW1208" i="4"/>
  <c r="AX1207" i="4"/>
  <c r="AW1207" i="4"/>
  <c r="AX1206" i="4"/>
  <c r="AW1206" i="4"/>
  <c r="AX1205" i="4"/>
  <c r="AW1205" i="4"/>
  <c r="AX1204" i="4"/>
  <c r="AW1204" i="4"/>
  <c r="AX1203" i="4"/>
  <c r="AW1203" i="4"/>
  <c r="AX1202" i="4"/>
  <c r="AW1202" i="4"/>
  <c r="AX1201" i="4"/>
  <c r="AW1201" i="4"/>
  <c r="AX1200" i="4"/>
  <c r="AW1200" i="4"/>
  <c r="AX1199" i="4"/>
  <c r="AW1199" i="4"/>
  <c r="AX1198" i="4"/>
  <c r="AW1198" i="4"/>
  <c r="AX1197" i="4"/>
  <c r="AW1197" i="4"/>
  <c r="AX1196" i="4"/>
  <c r="AW1196" i="4"/>
  <c r="AX1195" i="4"/>
  <c r="AW1195" i="4"/>
  <c r="AX1194" i="4"/>
  <c r="AW1194" i="4"/>
  <c r="AX1193" i="4"/>
  <c r="AW1193" i="4"/>
  <c r="AX1192" i="4"/>
  <c r="AW1192" i="4"/>
  <c r="AX1191" i="4"/>
  <c r="AW1191" i="4"/>
  <c r="AX1190" i="4"/>
  <c r="AW1190" i="4"/>
  <c r="AX1189" i="4"/>
  <c r="AW1189" i="4"/>
  <c r="AX1188" i="4"/>
  <c r="AW1188" i="4"/>
  <c r="AX1187" i="4"/>
  <c r="AW1187" i="4"/>
  <c r="AX1186" i="4"/>
  <c r="AW1186" i="4"/>
  <c r="AX1185" i="4"/>
  <c r="AW1185" i="4"/>
  <c r="AX1184" i="4"/>
  <c r="AW1184" i="4"/>
  <c r="AX1183" i="4"/>
  <c r="AW1183" i="4"/>
  <c r="AX1182" i="4"/>
  <c r="AW1182" i="4"/>
  <c r="AX1181" i="4"/>
  <c r="AW1181" i="4"/>
  <c r="AX1180" i="4"/>
  <c r="AW1180" i="4"/>
  <c r="AX1179" i="4"/>
  <c r="AW1179" i="4"/>
  <c r="AX1178" i="4"/>
  <c r="AW1178" i="4"/>
  <c r="AX1177" i="4"/>
  <c r="AW1177" i="4"/>
  <c r="AX1176" i="4"/>
  <c r="AW1176" i="4"/>
  <c r="AX1175" i="4"/>
  <c r="AW1175" i="4"/>
  <c r="AX1174" i="4"/>
  <c r="AW1174" i="4"/>
  <c r="AX1173" i="4"/>
  <c r="AW1173" i="4"/>
  <c r="AX1172" i="4"/>
  <c r="AW1172" i="4"/>
  <c r="AX1171" i="4"/>
  <c r="AW1171" i="4"/>
  <c r="AX1170" i="4"/>
  <c r="AW1170" i="4"/>
  <c r="AX1169" i="4"/>
  <c r="AW1169" i="4"/>
  <c r="AX1168" i="4"/>
  <c r="AW1168" i="4"/>
  <c r="AX1167" i="4"/>
  <c r="AW1167" i="4"/>
  <c r="AX1166" i="4"/>
  <c r="AW1166" i="4"/>
  <c r="AX1165" i="4"/>
  <c r="AW1165" i="4"/>
  <c r="AX1164" i="4"/>
  <c r="AW1164" i="4"/>
  <c r="AX1163" i="4"/>
  <c r="AW1163" i="4"/>
  <c r="AX1162" i="4"/>
  <c r="AW1162" i="4"/>
  <c r="AX1161" i="4"/>
  <c r="AW1161" i="4"/>
  <c r="AX1160" i="4"/>
  <c r="AW1160" i="4"/>
  <c r="AX1159" i="4"/>
  <c r="AW1159" i="4"/>
  <c r="AX1158" i="4"/>
  <c r="AW1158" i="4"/>
  <c r="AX1157" i="4"/>
  <c r="AW1157" i="4"/>
  <c r="AX1156" i="4"/>
  <c r="AW1156" i="4"/>
  <c r="AX1155" i="4"/>
  <c r="AW1155" i="4"/>
  <c r="AX1154" i="4"/>
  <c r="AW1154" i="4"/>
  <c r="AX1153" i="4"/>
  <c r="AW1153" i="4"/>
  <c r="AX1152" i="4"/>
  <c r="AW1152" i="4"/>
  <c r="AX1151" i="4"/>
  <c r="AW1151" i="4"/>
  <c r="AX1150" i="4"/>
  <c r="AW1150" i="4"/>
  <c r="AX1149" i="4"/>
  <c r="AW1149" i="4"/>
  <c r="AX1148" i="4"/>
  <c r="AW1148" i="4"/>
  <c r="AX1147" i="4"/>
  <c r="AW1147" i="4"/>
  <c r="AX1146" i="4"/>
  <c r="AW1146" i="4"/>
  <c r="AX1145" i="4"/>
  <c r="AW1145" i="4"/>
  <c r="AX1144" i="4"/>
  <c r="AW1144" i="4"/>
  <c r="AX1143" i="4"/>
  <c r="AW1143" i="4"/>
  <c r="AX1142" i="4"/>
  <c r="AW1142" i="4"/>
  <c r="AX1141" i="4"/>
  <c r="AW1141" i="4"/>
  <c r="AX1140" i="4"/>
  <c r="AW1140" i="4"/>
  <c r="AX1139" i="4"/>
  <c r="AW1139" i="4"/>
  <c r="AX1138" i="4"/>
  <c r="AW1138" i="4"/>
  <c r="AX1137" i="4"/>
  <c r="AW1137" i="4"/>
  <c r="AX1136" i="4"/>
  <c r="AW1136" i="4"/>
  <c r="AX1135" i="4"/>
  <c r="AW1135" i="4"/>
  <c r="AX1134" i="4"/>
  <c r="AW1134" i="4"/>
  <c r="AX1133" i="4"/>
  <c r="AW1133" i="4"/>
  <c r="AX1132" i="4"/>
  <c r="AW1132" i="4"/>
  <c r="AX1131" i="4"/>
  <c r="AW1131" i="4"/>
  <c r="AX1130" i="4"/>
  <c r="AW1130" i="4"/>
  <c r="AX1129" i="4"/>
  <c r="AW1129" i="4"/>
  <c r="AX1128" i="4"/>
  <c r="AW1128" i="4"/>
  <c r="AX1127" i="4"/>
  <c r="AW1127" i="4"/>
  <c r="AX1126" i="4"/>
  <c r="AW1126" i="4"/>
  <c r="AX1125" i="4"/>
  <c r="AW1125" i="4"/>
  <c r="AX1124" i="4"/>
  <c r="AW1124" i="4"/>
  <c r="AX1123" i="4"/>
  <c r="AW1123" i="4"/>
  <c r="AX1122" i="4"/>
  <c r="AW1122" i="4"/>
  <c r="AX1121" i="4"/>
  <c r="AW1121" i="4"/>
  <c r="AX1120" i="4"/>
  <c r="AW1120" i="4"/>
  <c r="AX1119" i="4"/>
  <c r="AW1119" i="4"/>
  <c r="AX1118" i="4"/>
  <c r="AW1118" i="4"/>
  <c r="AX1117" i="4"/>
  <c r="AW1117" i="4"/>
  <c r="AX1116" i="4"/>
  <c r="AW1116" i="4"/>
  <c r="AX1115" i="4"/>
  <c r="AW1115" i="4"/>
  <c r="AX1114" i="4"/>
  <c r="AW1114" i="4"/>
  <c r="AX1113" i="4"/>
  <c r="AW1113" i="4"/>
  <c r="AX1112" i="4"/>
  <c r="AW1112" i="4"/>
  <c r="AX1111" i="4"/>
  <c r="AW1111" i="4"/>
  <c r="AX1110" i="4"/>
  <c r="AW1110" i="4"/>
  <c r="AX1109" i="4"/>
  <c r="AW1109" i="4"/>
  <c r="AX1108" i="4"/>
  <c r="AW1108" i="4"/>
  <c r="AX1107" i="4"/>
  <c r="AW1107" i="4"/>
  <c r="AX1106" i="4"/>
  <c r="AW1106" i="4"/>
  <c r="AX1105" i="4"/>
  <c r="AW1105" i="4"/>
  <c r="AX1104" i="4"/>
  <c r="AW1104" i="4"/>
  <c r="AX1103" i="4"/>
  <c r="AW1103" i="4"/>
  <c r="AX1102" i="4"/>
  <c r="AW1102" i="4"/>
  <c r="AX1101" i="4"/>
  <c r="AW1101" i="4"/>
  <c r="AX1100" i="4"/>
  <c r="AW1100" i="4"/>
  <c r="AX1099" i="4"/>
  <c r="AW1099" i="4"/>
  <c r="AX1098" i="4"/>
  <c r="AW1098" i="4"/>
  <c r="AX1097" i="4"/>
  <c r="AW1097" i="4"/>
  <c r="AX1096" i="4"/>
  <c r="AW1096" i="4"/>
  <c r="AX1095" i="4"/>
  <c r="AW1095" i="4"/>
  <c r="AX1094" i="4"/>
  <c r="AW1094" i="4"/>
  <c r="AX1093" i="4"/>
  <c r="AW1093" i="4"/>
  <c r="AX1092" i="4"/>
  <c r="AW1092" i="4"/>
  <c r="AX1091" i="4"/>
  <c r="AW1091" i="4"/>
  <c r="AX1090" i="4"/>
  <c r="AW1090" i="4"/>
  <c r="AX1089" i="4"/>
  <c r="AW1089" i="4"/>
  <c r="AX1088" i="4"/>
  <c r="AW1088" i="4"/>
  <c r="AX1087" i="4"/>
  <c r="AW1087" i="4"/>
  <c r="AX1086" i="4"/>
  <c r="AW1086" i="4"/>
  <c r="AX1085" i="4"/>
  <c r="AW1085" i="4"/>
  <c r="AX1084" i="4"/>
  <c r="AW1084" i="4"/>
  <c r="AX1083" i="4"/>
  <c r="AW1083" i="4"/>
  <c r="AX1082" i="4"/>
  <c r="AW1082" i="4"/>
  <c r="AX1081" i="4"/>
  <c r="AW1081" i="4"/>
  <c r="AX1080" i="4"/>
  <c r="AW1080" i="4"/>
  <c r="AX1079" i="4"/>
  <c r="AW1079" i="4"/>
  <c r="AX1078" i="4"/>
  <c r="AW1078" i="4"/>
  <c r="AX1077" i="4"/>
  <c r="AW1077" i="4"/>
  <c r="AX1076" i="4"/>
  <c r="AW1076" i="4"/>
  <c r="AX1075" i="4"/>
  <c r="AW1075" i="4"/>
  <c r="AX1074" i="4"/>
  <c r="AW1074" i="4"/>
  <c r="AX1073" i="4"/>
  <c r="AW1073" i="4"/>
  <c r="AX1072" i="4"/>
  <c r="AW1072" i="4"/>
  <c r="AX1071" i="4"/>
  <c r="AW1071" i="4"/>
  <c r="AX1070" i="4"/>
  <c r="AW1070" i="4"/>
  <c r="AX1069" i="4"/>
  <c r="AW1069" i="4"/>
  <c r="AX1068" i="4"/>
  <c r="AW1068" i="4"/>
  <c r="AX1067" i="4"/>
  <c r="AW1067" i="4"/>
  <c r="AX1066" i="4"/>
  <c r="AW1066" i="4"/>
  <c r="AX1065" i="4"/>
  <c r="AW1065" i="4"/>
  <c r="AX1064" i="4"/>
  <c r="AW1064" i="4"/>
  <c r="AX1063" i="4"/>
  <c r="AW1063" i="4"/>
  <c r="AX1062" i="4"/>
  <c r="AW1062" i="4"/>
  <c r="AX1061" i="4"/>
  <c r="AW1061" i="4"/>
  <c r="AX1060" i="4"/>
  <c r="AW1060" i="4"/>
  <c r="AX1059" i="4"/>
  <c r="AW1059" i="4"/>
  <c r="AX1058" i="4"/>
  <c r="AW1058" i="4"/>
  <c r="AX1057" i="4"/>
  <c r="AW1057" i="4"/>
  <c r="AX1056" i="4"/>
  <c r="AW1056" i="4"/>
  <c r="AX1055" i="4"/>
  <c r="AW1055" i="4"/>
  <c r="AX1054" i="4"/>
  <c r="AW1054" i="4"/>
  <c r="AX1053" i="4"/>
  <c r="AW1053" i="4"/>
  <c r="AX1052" i="4"/>
  <c r="AW1052" i="4"/>
  <c r="AX1051" i="4"/>
  <c r="AW1051" i="4"/>
  <c r="AX1050" i="4"/>
  <c r="AW1050" i="4"/>
  <c r="AX1049" i="4"/>
  <c r="AW1049" i="4"/>
  <c r="AX1048" i="4"/>
  <c r="AW1048" i="4"/>
  <c r="AX1047" i="4"/>
  <c r="AW1047" i="4"/>
  <c r="AX1046" i="4"/>
  <c r="AW1046" i="4"/>
  <c r="AX1045" i="4"/>
  <c r="AW1045" i="4"/>
  <c r="AX1044" i="4"/>
  <c r="AW1044" i="4"/>
  <c r="AX1043" i="4"/>
  <c r="AW1043" i="4"/>
  <c r="AX1042" i="4"/>
  <c r="AW1042" i="4"/>
  <c r="AX1041" i="4"/>
  <c r="AW1041" i="4"/>
  <c r="AX1040" i="4"/>
  <c r="AW1040" i="4"/>
  <c r="AX1039" i="4"/>
  <c r="AW1039" i="4"/>
  <c r="AX1038" i="4"/>
  <c r="AW1038" i="4"/>
  <c r="AX1037" i="4"/>
  <c r="AW1037" i="4"/>
  <c r="AX1036" i="4"/>
  <c r="AW1036" i="4"/>
  <c r="AX1035" i="4"/>
  <c r="AW1035" i="4"/>
  <c r="AX1034" i="4"/>
  <c r="AW1034" i="4"/>
  <c r="AX1033" i="4"/>
  <c r="AW1033" i="4"/>
  <c r="AX1032" i="4"/>
  <c r="AW1032" i="4"/>
  <c r="AX1031" i="4"/>
  <c r="AW1031" i="4"/>
  <c r="AX1030" i="4"/>
  <c r="AW1030" i="4"/>
  <c r="AX1029" i="4"/>
  <c r="AW1029" i="4"/>
  <c r="AX1028" i="4"/>
  <c r="AW1028" i="4"/>
  <c r="AX1027" i="4"/>
  <c r="AW1027" i="4"/>
  <c r="AX1026" i="4"/>
  <c r="AW1026" i="4"/>
  <c r="AX1025" i="4"/>
  <c r="AW1025" i="4"/>
  <c r="AX1024" i="4"/>
  <c r="AW1024" i="4"/>
  <c r="AX1023" i="4"/>
  <c r="AW1023" i="4"/>
  <c r="AX1022" i="4"/>
  <c r="AW1022" i="4"/>
  <c r="AX1021" i="4"/>
  <c r="AW1021" i="4"/>
  <c r="AX1020" i="4"/>
  <c r="AW1020" i="4"/>
  <c r="AX1019" i="4"/>
  <c r="AW1019" i="4"/>
  <c r="AX1018" i="4"/>
  <c r="AW1018" i="4"/>
  <c r="AX1017" i="4"/>
  <c r="AW1017" i="4"/>
  <c r="AX1016" i="4"/>
  <c r="AW1016" i="4"/>
  <c r="AX1015" i="4"/>
  <c r="AW1015" i="4"/>
  <c r="AX1014" i="4"/>
  <c r="AW1014" i="4"/>
  <c r="AX1013" i="4"/>
  <c r="AW1013" i="4"/>
  <c r="AX1012" i="4"/>
  <c r="AW1012" i="4"/>
  <c r="AX1011" i="4"/>
  <c r="AW1011" i="4"/>
  <c r="AX1010" i="4"/>
  <c r="AW1010" i="4"/>
  <c r="AX1009" i="4"/>
  <c r="AW1009" i="4"/>
  <c r="AX1008" i="4"/>
  <c r="AW1008" i="4"/>
  <c r="AX1007" i="4"/>
  <c r="AW1007" i="4"/>
  <c r="AX1006" i="4"/>
  <c r="AW1006" i="4"/>
  <c r="AX1005" i="4"/>
  <c r="AW1005" i="4"/>
  <c r="AX1004" i="4"/>
  <c r="AW1004" i="4"/>
  <c r="AX1003" i="4"/>
  <c r="AW1003" i="4"/>
  <c r="AX1002" i="4"/>
  <c r="AW1002" i="4"/>
  <c r="AX1001" i="4"/>
  <c r="AW1001" i="4"/>
  <c r="AX1000" i="4"/>
  <c r="AW1000" i="4"/>
  <c r="AX999" i="4"/>
  <c r="AW999" i="4"/>
  <c r="AX998" i="4"/>
  <c r="AW998" i="4"/>
  <c r="AX997" i="4"/>
  <c r="AW997" i="4"/>
  <c r="AX996" i="4"/>
  <c r="AW996" i="4"/>
  <c r="AX995" i="4"/>
  <c r="AW995" i="4"/>
  <c r="AX994" i="4"/>
  <c r="AW994" i="4"/>
  <c r="AX993" i="4"/>
  <c r="AW993" i="4"/>
  <c r="AX992" i="4"/>
  <c r="AW992" i="4"/>
  <c r="AX991" i="4"/>
  <c r="AW991" i="4"/>
  <c r="AX990" i="4"/>
  <c r="AW990" i="4"/>
  <c r="AX989" i="4"/>
  <c r="AW989" i="4"/>
  <c r="AX988" i="4"/>
  <c r="AW988" i="4"/>
  <c r="AX987" i="4"/>
  <c r="AW987" i="4"/>
  <c r="AX986" i="4"/>
  <c r="AW986" i="4"/>
  <c r="AX985" i="4"/>
  <c r="AW985" i="4"/>
  <c r="AX984" i="4"/>
  <c r="AW984" i="4"/>
  <c r="AX983" i="4"/>
  <c r="AW983" i="4"/>
  <c r="AX982" i="4"/>
  <c r="AW982" i="4"/>
  <c r="AX981" i="4"/>
  <c r="AW981" i="4"/>
  <c r="AX980" i="4"/>
  <c r="AW980" i="4"/>
  <c r="AX979" i="4"/>
  <c r="AW979" i="4"/>
  <c r="AX978" i="4"/>
  <c r="AW978" i="4"/>
  <c r="AX977" i="4"/>
  <c r="AW977" i="4"/>
  <c r="AX976" i="4"/>
  <c r="AW976" i="4"/>
  <c r="AX975" i="4"/>
  <c r="AW975" i="4"/>
  <c r="AX974" i="4"/>
  <c r="AW974" i="4"/>
  <c r="AX973" i="4"/>
  <c r="AW973" i="4"/>
  <c r="AX972" i="4"/>
  <c r="AW972" i="4"/>
  <c r="AX971" i="4"/>
  <c r="AW971" i="4"/>
  <c r="AX970" i="4"/>
  <c r="AW970" i="4"/>
  <c r="AX969" i="4"/>
  <c r="AW969" i="4"/>
  <c r="AX968" i="4"/>
  <c r="AW968" i="4"/>
  <c r="AX967" i="4"/>
  <c r="AW967" i="4"/>
  <c r="AX966" i="4"/>
  <c r="AW966" i="4"/>
  <c r="AX965" i="4"/>
  <c r="AW965" i="4"/>
  <c r="AX964" i="4"/>
  <c r="AW964" i="4"/>
  <c r="AX963" i="4"/>
  <c r="AW963" i="4"/>
  <c r="AX962" i="4"/>
  <c r="AW962" i="4"/>
  <c r="AX961" i="4"/>
  <c r="AW961" i="4"/>
  <c r="AX960" i="4"/>
  <c r="AW960" i="4"/>
  <c r="AX959" i="4"/>
  <c r="AW959" i="4"/>
  <c r="AX958" i="4"/>
  <c r="AW958" i="4"/>
  <c r="AX957" i="4"/>
  <c r="AW957" i="4"/>
  <c r="AX956" i="4"/>
  <c r="AW956" i="4"/>
  <c r="AX955" i="4"/>
  <c r="AW955" i="4"/>
  <c r="AX954" i="4"/>
  <c r="AW954" i="4"/>
  <c r="AX953" i="4"/>
  <c r="AW953" i="4"/>
  <c r="AX952" i="4"/>
  <c r="AW952" i="4"/>
  <c r="AX951" i="4"/>
  <c r="AW951" i="4"/>
  <c r="AX950" i="4"/>
  <c r="AW950" i="4"/>
  <c r="AX949" i="4"/>
  <c r="AW949" i="4"/>
  <c r="AX948" i="4"/>
  <c r="AW948" i="4"/>
  <c r="AX947" i="4"/>
  <c r="AW947" i="4"/>
  <c r="AX946" i="4"/>
  <c r="AW946" i="4"/>
  <c r="AX945" i="4"/>
  <c r="AW945" i="4"/>
  <c r="AX944" i="4"/>
  <c r="AW944" i="4"/>
  <c r="AX943" i="4"/>
  <c r="AW943" i="4"/>
  <c r="AX942" i="4"/>
  <c r="AW942" i="4"/>
  <c r="AX941" i="4"/>
  <c r="AW941" i="4"/>
  <c r="AX940" i="4"/>
  <c r="AW940" i="4"/>
  <c r="AX939" i="4"/>
  <c r="AW939" i="4"/>
  <c r="AX938" i="4"/>
  <c r="AW938" i="4"/>
  <c r="AX937" i="4"/>
  <c r="AW937" i="4"/>
  <c r="AX936" i="4"/>
  <c r="AW936" i="4"/>
  <c r="AX935" i="4"/>
  <c r="AW935" i="4"/>
  <c r="AX934" i="4"/>
  <c r="AW934" i="4"/>
  <c r="AX933" i="4"/>
  <c r="AW933" i="4"/>
  <c r="AX932" i="4"/>
  <c r="AW932" i="4"/>
  <c r="AX931" i="4"/>
  <c r="AW931" i="4"/>
  <c r="AX930" i="4"/>
  <c r="AW930" i="4"/>
  <c r="AX929" i="4"/>
  <c r="AW929" i="4"/>
  <c r="AX928" i="4"/>
  <c r="AW928" i="4"/>
  <c r="AX927" i="4"/>
  <c r="AW927" i="4"/>
  <c r="AX926" i="4"/>
  <c r="AW926" i="4"/>
  <c r="AX925" i="4"/>
  <c r="AW925" i="4"/>
  <c r="AX924" i="4"/>
  <c r="AW924" i="4"/>
  <c r="AX923" i="4"/>
  <c r="AW923" i="4"/>
  <c r="AX922" i="4"/>
  <c r="AW922" i="4"/>
  <c r="AX921" i="4"/>
  <c r="AW921" i="4"/>
  <c r="AX920" i="4"/>
  <c r="AW920" i="4"/>
  <c r="AX919" i="4"/>
  <c r="AW919" i="4"/>
  <c r="AX918" i="4"/>
  <c r="AW918" i="4"/>
  <c r="AX917" i="4"/>
  <c r="AW917" i="4"/>
  <c r="AX916" i="4"/>
  <c r="AW916" i="4"/>
  <c r="AX915" i="4"/>
  <c r="AW915" i="4"/>
  <c r="AX914" i="4"/>
  <c r="AW914" i="4"/>
  <c r="AX913" i="4"/>
  <c r="AW913" i="4"/>
  <c r="AX912" i="4"/>
  <c r="AW912" i="4"/>
  <c r="AX911" i="4"/>
  <c r="AW911" i="4"/>
  <c r="AX910" i="4"/>
  <c r="AW910" i="4"/>
  <c r="AX909" i="4"/>
  <c r="AW909" i="4"/>
  <c r="AX908" i="4"/>
  <c r="AW908" i="4"/>
  <c r="AX907" i="4"/>
  <c r="AW907" i="4"/>
  <c r="AX906" i="4"/>
  <c r="AW906" i="4"/>
  <c r="AX905" i="4"/>
  <c r="AW905" i="4"/>
  <c r="AX904" i="4"/>
  <c r="AW904" i="4"/>
  <c r="AX903" i="4"/>
  <c r="AW903" i="4"/>
  <c r="AX902" i="4"/>
  <c r="AW902" i="4"/>
  <c r="AX901" i="4"/>
  <c r="AW901" i="4"/>
  <c r="AX900" i="4"/>
  <c r="AW900" i="4"/>
  <c r="AX899" i="4"/>
  <c r="AW899" i="4"/>
  <c r="AX898" i="4"/>
  <c r="AW898" i="4"/>
  <c r="AX897" i="4"/>
  <c r="AW897" i="4"/>
  <c r="AX896" i="4"/>
  <c r="AW896" i="4"/>
  <c r="AX895" i="4"/>
  <c r="AW895" i="4"/>
  <c r="AX894" i="4"/>
  <c r="AW894" i="4"/>
  <c r="AX893" i="4"/>
  <c r="AW893" i="4"/>
  <c r="AX892" i="4"/>
  <c r="AW892" i="4"/>
  <c r="AX891" i="4"/>
  <c r="AW891" i="4"/>
  <c r="AX890" i="4"/>
  <c r="AW890" i="4"/>
  <c r="AX889" i="4"/>
  <c r="AW889" i="4"/>
  <c r="AX888" i="4"/>
  <c r="AW888" i="4"/>
  <c r="AX887" i="4"/>
  <c r="AW887" i="4"/>
  <c r="AX886" i="4"/>
  <c r="AW886" i="4"/>
  <c r="AX885" i="4"/>
  <c r="AW885" i="4"/>
  <c r="AX884" i="4"/>
  <c r="AW884" i="4"/>
  <c r="AX883" i="4"/>
  <c r="AW883" i="4"/>
  <c r="AX882" i="4"/>
  <c r="AW882" i="4"/>
  <c r="AX881" i="4"/>
  <c r="AW881" i="4"/>
  <c r="AX880" i="4"/>
  <c r="AW880" i="4"/>
  <c r="AX879" i="4"/>
  <c r="AW879" i="4"/>
  <c r="AX878" i="4"/>
  <c r="AW878" i="4"/>
  <c r="AX877" i="4"/>
  <c r="AW877" i="4"/>
  <c r="AX876" i="4"/>
  <c r="AW876" i="4"/>
  <c r="AX875" i="4"/>
  <c r="AW875" i="4"/>
  <c r="AX874" i="4"/>
  <c r="AW874" i="4"/>
  <c r="AX873" i="4"/>
  <c r="AW873" i="4"/>
  <c r="AX872" i="4"/>
  <c r="AW872" i="4"/>
  <c r="AX871" i="4"/>
  <c r="AW871" i="4"/>
  <c r="AX870" i="4"/>
  <c r="AW870" i="4"/>
  <c r="AX869" i="4"/>
  <c r="AW869" i="4"/>
  <c r="AX868" i="4"/>
  <c r="AW868" i="4"/>
  <c r="AX867" i="4"/>
  <c r="AW867" i="4"/>
  <c r="AX866" i="4"/>
  <c r="AW866" i="4"/>
  <c r="AX865" i="4"/>
  <c r="AW865" i="4"/>
  <c r="AX864" i="4"/>
  <c r="AW864" i="4"/>
  <c r="AX863" i="4"/>
  <c r="AW863" i="4"/>
  <c r="AX862" i="4"/>
  <c r="AW862" i="4"/>
  <c r="AX861" i="4"/>
  <c r="AW861" i="4"/>
  <c r="AX860" i="4"/>
  <c r="AW860" i="4"/>
  <c r="AX859" i="4"/>
  <c r="AW859" i="4"/>
  <c r="AX858" i="4"/>
  <c r="AW858" i="4"/>
  <c r="AX857" i="4"/>
  <c r="AW857" i="4"/>
  <c r="AX856" i="4"/>
  <c r="AW856" i="4"/>
  <c r="AX855" i="4"/>
  <c r="AW855" i="4"/>
  <c r="AX854" i="4"/>
  <c r="AW854" i="4"/>
  <c r="AX853" i="4"/>
  <c r="AW853" i="4"/>
  <c r="AX852" i="4"/>
  <c r="AW852" i="4"/>
  <c r="AX851" i="4"/>
  <c r="AW851" i="4"/>
  <c r="AX850" i="4"/>
  <c r="AW850" i="4"/>
  <c r="AX849" i="4"/>
  <c r="AW849" i="4"/>
  <c r="AX848" i="4"/>
  <c r="AW848" i="4"/>
  <c r="AX847" i="4"/>
  <c r="AW847" i="4"/>
  <c r="AX846" i="4"/>
  <c r="AW846" i="4"/>
  <c r="AX845" i="4"/>
  <c r="AW845" i="4"/>
  <c r="AX844" i="4"/>
  <c r="AW844" i="4"/>
  <c r="AX843" i="4"/>
  <c r="AW843" i="4"/>
  <c r="AX842" i="4"/>
  <c r="AW842" i="4"/>
  <c r="AX841" i="4"/>
  <c r="AW841" i="4"/>
  <c r="AX840" i="4"/>
  <c r="AW840" i="4"/>
  <c r="AX839" i="4"/>
  <c r="AW839" i="4"/>
  <c r="AX838" i="4"/>
  <c r="AW838" i="4"/>
  <c r="AX837" i="4"/>
  <c r="AW837" i="4"/>
  <c r="AX836" i="4"/>
  <c r="AW836" i="4"/>
  <c r="AX835" i="4"/>
  <c r="AW835" i="4"/>
  <c r="AX834" i="4"/>
  <c r="AW834" i="4"/>
  <c r="AX833" i="4"/>
  <c r="AW833" i="4"/>
  <c r="AX832" i="4"/>
  <c r="AW832" i="4"/>
  <c r="AX831" i="4"/>
  <c r="AW831" i="4"/>
  <c r="AX830" i="4"/>
  <c r="AW830" i="4"/>
  <c r="AX829" i="4"/>
  <c r="AW829" i="4"/>
  <c r="AX828" i="4"/>
  <c r="AW828" i="4"/>
  <c r="AX827" i="4"/>
  <c r="AW827" i="4"/>
  <c r="AX826" i="4"/>
  <c r="AW826" i="4"/>
  <c r="AX825" i="4"/>
  <c r="AW825" i="4"/>
  <c r="AX824" i="4"/>
  <c r="AW824" i="4"/>
  <c r="AX823" i="4"/>
  <c r="AW823" i="4"/>
  <c r="AX822" i="4"/>
  <c r="AW822" i="4"/>
  <c r="AX821" i="4"/>
  <c r="AW821" i="4"/>
  <c r="AX820" i="4"/>
  <c r="AW820" i="4"/>
  <c r="AX819" i="4"/>
  <c r="AW819" i="4"/>
  <c r="AX818" i="4"/>
  <c r="AW818" i="4"/>
  <c r="AX817" i="4"/>
  <c r="AW817" i="4"/>
  <c r="AX816" i="4"/>
  <c r="AW816" i="4"/>
  <c r="AX815" i="4"/>
  <c r="AW815" i="4"/>
  <c r="AX814" i="4"/>
  <c r="AW814" i="4"/>
  <c r="AX813" i="4"/>
  <c r="AW813" i="4"/>
  <c r="AX812" i="4"/>
  <c r="AW812" i="4"/>
  <c r="AX811" i="4"/>
  <c r="AW811" i="4"/>
  <c r="AX810" i="4"/>
  <c r="AW810" i="4"/>
  <c r="AX809" i="4"/>
  <c r="AW809" i="4"/>
  <c r="AX808" i="4"/>
  <c r="AW808" i="4"/>
  <c r="AX807" i="4"/>
  <c r="AW807" i="4"/>
  <c r="AX806" i="4"/>
  <c r="AW806" i="4"/>
  <c r="AX805" i="4"/>
  <c r="AW805" i="4"/>
  <c r="AX804" i="4"/>
  <c r="AW804" i="4"/>
  <c r="AX803" i="4"/>
  <c r="AW803" i="4"/>
  <c r="AX802" i="4"/>
  <c r="AW802" i="4"/>
  <c r="AX801" i="4"/>
  <c r="AW801" i="4"/>
  <c r="AX800" i="4"/>
  <c r="AW800" i="4"/>
  <c r="AX799" i="4"/>
  <c r="AW799" i="4"/>
  <c r="AX798" i="4"/>
  <c r="AW798" i="4"/>
  <c r="AX797" i="4"/>
  <c r="AW797" i="4"/>
  <c r="AX796" i="4"/>
  <c r="AW796" i="4"/>
  <c r="AX795" i="4"/>
  <c r="AW795" i="4"/>
  <c r="AX794" i="4"/>
  <c r="AW794" i="4"/>
  <c r="AX793" i="4"/>
  <c r="AW793" i="4"/>
  <c r="AX792" i="4"/>
  <c r="AW792" i="4"/>
  <c r="AX791" i="4"/>
  <c r="AW791" i="4"/>
  <c r="AX790" i="4"/>
  <c r="AW790" i="4"/>
  <c r="AX789" i="4"/>
  <c r="AW789" i="4"/>
  <c r="AX788" i="4"/>
  <c r="AW788" i="4"/>
  <c r="AX787" i="4"/>
  <c r="AW787" i="4"/>
  <c r="AX786" i="4"/>
  <c r="AW786" i="4"/>
  <c r="AX785" i="4"/>
  <c r="AW785" i="4"/>
  <c r="AX784" i="4"/>
  <c r="AW784" i="4"/>
  <c r="AX783" i="4"/>
  <c r="AW783" i="4"/>
  <c r="AX782" i="4"/>
  <c r="AW782" i="4"/>
  <c r="AX781" i="4"/>
  <c r="AW781" i="4"/>
  <c r="AX780" i="4"/>
  <c r="AW780" i="4"/>
  <c r="AX779" i="4"/>
  <c r="AW779" i="4"/>
  <c r="AX778" i="4"/>
  <c r="AW778" i="4"/>
  <c r="AX777" i="4"/>
  <c r="AW777" i="4"/>
  <c r="AX776" i="4"/>
  <c r="AW776" i="4"/>
  <c r="AX775" i="4"/>
  <c r="AW775" i="4"/>
  <c r="AX774" i="4"/>
  <c r="AW774" i="4"/>
  <c r="AX773" i="4"/>
  <c r="AW773" i="4"/>
  <c r="AX772" i="4"/>
  <c r="AW772" i="4"/>
  <c r="AX771" i="4"/>
  <c r="AW771" i="4"/>
  <c r="AX770" i="4"/>
  <c r="AW770" i="4"/>
  <c r="AX769" i="4"/>
  <c r="AW769" i="4"/>
  <c r="AX768" i="4"/>
  <c r="AW768" i="4"/>
  <c r="AX767" i="4"/>
  <c r="AW767" i="4"/>
  <c r="AX766" i="4"/>
  <c r="AW766" i="4"/>
  <c r="AX765" i="4"/>
  <c r="AW765" i="4"/>
  <c r="AX764" i="4"/>
  <c r="AW764" i="4"/>
  <c r="AX763" i="4"/>
  <c r="AW763" i="4"/>
  <c r="AX762" i="4"/>
  <c r="AW762" i="4"/>
  <c r="AX761" i="4"/>
  <c r="AW761" i="4"/>
  <c r="AX760" i="4"/>
  <c r="AW760" i="4"/>
  <c r="AX759" i="4"/>
  <c r="AW759" i="4"/>
  <c r="AX758" i="4"/>
  <c r="AW758" i="4"/>
  <c r="AX757" i="4"/>
  <c r="AW757" i="4"/>
  <c r="AX756" i="4"/>
  <c r="AW756" i="4"/>
  <c r="AX755" i="4"/>
  <c r="AW755" i="4"/>
  <c r="AX754" i="4"/>
  <c r="AW754" i="4"/>
  <c r="AX753" i="4"/>
  <c r="AW753" i="4"/>
  <c r="AX752" i="4"/>
  <c r="AW752" i="4"/>
  <c r="AX751" i="4"/>
  <c r="AW751" i="4"/>
  <c r="AX750" i="4"/>
  <c r="AW750" i="4"/>
  <c r="AX749" i="4"/>
  <c r="AW749" i="4"/>
  <c r="AX748" i="4"/>
  <c r="AW748" i="4"/>
  <c r="AX747" i="4"/>
  <c r="AW747" i="4"/>
  <c r="AX746" i="4"/>
  <c r="AW746" i="4"/>
  <c r="AX745" i="4"/>
  <c r="AW745" i="4"/>
  <c r="AX744" i="4"/>
  <c r="AW744" i="4"/>
  <c r="AX743" i="4"/>
  <c r="AW743" i="4"/>
  <c r="AX742" i="4"/>
  <c r="AW742" i="4"/>
  <c r="AX741" i="4"/>
  <c r="AW741" i="4"/>
  <c r="AX740" i="4"/>
  <c r="AW740" i="4"/>
  <c r="AX739" i="4"/>
  <c r="AW739" i="4"/>
  <c r="AX738" i="4"/>
  <c r="AW738" i="4"/>
  <c r="AX737" i="4"/>
  <c r="AW737" i="4"/>
  <c r="AX736" i="4"/>
  <c r="AW736" i="4"/>
  <c r="AX735" i="4"/>
  <c r="AW735" i="4"/>
  <c r="AX734" i="4"/>
  <c r="AW734" i="4"/>
  <c r="AX733" i="4"/>
  <c r="AW733" i="4"/>
  <c r="AX732" i="4"/>
  <c r="AW732" i="4"/>
  <c r="AX731" i="4"/>
  <c r="AW731" i="4"/>
  <c r="AX730" i="4"/>
  <c r="AW730" i="4"/>
  <c r="AX729" i="4"/>
  <c r="AW729" i="4"/>
  <c r="AX728" i="4"/>
  <c r="AW728" i="4"/>
  <c r="AX727" i="4"/>
  <c r="AW727" i="4"/>
  <c r="AX726" i="4"/>
  <c r="AW726" i="4"/>
  <c r="AX725" i="4"/>
  <c r="AW725" i="4"/>
  <c r="AX724" i="4"/>
  <c r="AW724" i="4"/>
  <c r="AX723" i="4"/>
  <c r="AW723" i="4"/>
  <c r="AX722" i="4"/>
  <c r="AW722" i="4"/>
  <c r="AX721" i="4"/>
  <c r="AW721" i="4"/>
  <c r="AX720" i="4"/>
  <c r="AW720" i="4"/>
  <c r="AX719" i="4"/>
  <c r="AW719" i="4"/>
  <c r="AX718" i="4"/>
  <c r="AW718" i="4"/>
  <c r="AX717" i="4"/>
  <c r="AW717" i="4"/>
  <c r="AX716" i="4"/>
  <c r="AW716" i="4"/>
  <c r="AX715" i="4"/>
  <c r="AW715" i="4"/>
  <c r="AX714" i="4"/>
  <c r="AW714" i="4"/>
  <c r="AX713" i="4"/>
  <c r="AW713" i="4"/>
  <c r="AX712" i="4"/>
  <c r="AW712" i="4"/>
  <c r="AX711" i="4"/>
  <c r="AW711" i="4"/>
  <c r="AX710" i="4"/>
  <c r="AW710" i="4"/>
  <c r="AX709" i="4"/>
  <c r="AW709" i="4"/>
  <c r="AX708" i="4"/>
  <c r="AW708" i="4"/>
  <c r="AX707" i="4"/>
  <c r="AW707" i="4"/>
  <c r="AX706" i="4"/>
  <c r="AW706" i="4"/>
  <c r="AX705" i="4"/>
  <c r="AW705" i="4"/>
  <c r="AX704" i="4"/>
  <c r="AW704" i="4"/>
  <c r="AX703" i="4"/>
  <c r="AW703" i="4"/>
  <c r="AX702" i="4"/>
  <c r="AW702" i="4"/>
  <c r="AX701" i="4"/>
  <c r="AW701" i="4"/>
  <c r="AX700" i="4"/>
  <c r="AW700" i="4"/>
  <c r="AX699" i="4"/>
  <c r="AW699" i="4"/>
  <c r="AX698" i="4"/>
  <c r="AW698" i="4"/>
  <c r="AX697" i="4"/>
  <c r="AW697" i="4"/>
  <c r="AX696" i="4"/>
  <c r="AW696" i="4"/>
  <c r="AX695" i="4"/>
  <c r="AW695" i="4"/>
  <c r="AX694" i="4"/>
  <c r="AW694" i="4"/>
  <c r="AX693" i="4"/>
  <c r="AW693" i="4"/>
  <c r="AX692" i="4"/>
  <c r="AW692" i="4"/>
  <c r="AX691" i="4"/>
  <c r="AW691" i="4"/>
  <c r="AX690" i="4"/>
  <c r="AW690" i="4"/>
  <c r="AX689" i="4"/>
  <c r="AW689" i="4"/>
  <c r="AX688" i="4"/>
  <c r="AW688" i="4"/>
  <c r="AX687" i="4"/>
  <c r="AW687" i="4"/>
  <c r="AX686" i="4"/>
  <c r="AW686" i="4"/>
  <c r="AX685" i="4"/>
  <c r="AW685" i="4"/>
  <c r="AX684" i="4"/>
  <c r="AW684" i="4"/>
  <c r="AX683" i="4"/>
  <c r="AW683" i="4"/>
  <c r="AX682" i="4"/>
  <c r="AW682" i="4"/>
  <c r="AX681" i="4"/>
  <c r="AW681" i="4"/>
  <c r="AX680" i="4"/>
  <c r="AW680" i="4"/>
  <c r="AX679" i="4"/>
  <c r="AW679" i="4"/>
  <c r="AX678" i="4"/>
  <c r="AW678" i="4"/>
  <c r="AX677" i="4"/>
  <c r="AW677" i="4"/>
  <c r="AX676" i="4"/>
  <c r="AW676" i="4"/>
  <c r="AX675" i="4"/>
  <c r="AW675" i="4"/>
  <c r="AX674" i="4"/>
  <c r="AW674" i="4"/>
  <c r="AX673" i="4"/>
  <c r="AW673" i="4"/>
  <c r="AX672" i="4"/>
  <c r="AW672" i="4"/>
  <c r="AX671" i="4"/>
  <c r="AW671" i="4"/>
  <c r="AX670" i="4"/>
  <c r="AW670" i="4"/>
  <c r="AX669" i="4"/>
  <c r="AW669" i="4"/>
  <c r="AX668" i="4"/>
  <c r="AW668" i="4"/>
  <c r="AX667" i="4"/>
  <c r="AW667" i="4"/>
  <c r="AX666" i="4"/>
  <c r="AW666" i="4"/>
  <c r="AX665" i="4"/>
  <c r="AW665" i="4"/>
  <c r="AX664" i="4"/>
  <c r="AW664" i="4"/>
  <c r="AX663" i="4"/>
  <c r="AW663" i="4"/>
  <c r="AX662" i="4"/>
  <c r="AW662" i="4"/>
  <c r="AX661" i="4"/>
  <c r="AW661" i="4"/>
  <c r="AX660" i="4"/>
  <c r="AW660" i="4"/>
  <c r="AX659" i="4"/>
  <c r="AW659" i="4"/>
  <c r="AX658" i="4"/>
  <c r="AW658" i="4"/>
  <c r="AX657" i="4"/>
  <c r="AW657" i="4"/>
  <c r="AX656" i="4"/>
  <c r="AW656" i="4"/>
  <c r="AX655" i="4"/>
  <c r="AW655" i="4"/>
  <c r="AX654" i="4"/>
  <c r="AW654" i="4"/>
  <c r="AX653" i="4"/>
  <c r="AW653" i="4"/>
  <c r="AX652" i="4"/>
  <c r="AW652" i="4"/>
  <c r="AX651" i="4"/>
  <c r="AW651" i="4"/>
  <c r="AX650" i="4"/>
  <c r="AW650" i="4"/>
  <c r="AX649" i="4"/>
  <c r="AW649" i="4"/>
  <c r="AX648" i="4"/>
  <c r="AW648" i="4"/>
  <c r="AX647" i="4"/>
  <c r="AW647" i="4"/>
  <c r="AX646" i="4"/>
  <c r="AW646" i="4"/>
  <c r="AX645" i="4"/>
  <c r="AW645" i="4"/>
  <c r="AX644" i="4"/>
  <c r="AW644" i="4"/>
  <c r="AX643" i="4"/>
  <c r="AW643" i="4"/>
  <c r="AX642" i="4"/>
  <c r="AW642" i="4"/>
  <c r="AX641" i="4"/>
  <c r="AW641" i="4"/>
  <c r="AX640" i="4"/>
  <c r="AW640" i="4"/>
  <c r="AX639" i="4"/>
  <c r="AW639" i="4"/>
  <c r="AX638" i="4"/>
  <c r="AW638" i="4"/>
  <c r="AX637" i="4"/>
  <c r="AW637" i="4"/>
  <c r="AX636" i="4"/>
  <c r="AW636" i="4"/>
  <c r="AX635" i="4"/>
  <c r="AW635" i="4"/>
  <c r="AX634" i="4"/>
  <c r="AW634" i="4"/>
  <c r="AX633" i="4"/>
  <c r="AW633" i="4"/>
  <c r="AX632" i="4"/>
  <c r="AW632" i="4"/>
  <c r="AX631" i="4"/>
  <c r="AW631" i="4"/>
  <c r="AX630" i="4"/>
  <c r="AW630" i="4"/>
  <c r="AX629" i="4"/>
  <c r="AW629" i="4"/>
  <c r="AX628" i="4"/>
  <c r="AW628" i="4"/>
  <c r="AX627" i="4"/>
  <c r="AW627" i="4"/>
  <c r="AX626" i="4"/>
  <c r="AW626" i="4"/>
  <c r="AX625" i="4"/>
  <c r="AW625" i="4"/>
  <c r="AX624" i="4"/>
  <c r="AW624" i="4"/>
  <c r="AX623" i="4"/>
  <c r="AW623" i="4"/>
  <c r="AX622" i="4"/>
  <c r="AW622" i="4"/>
  <c r="AX621" i="4"/>
  <c r="AW621" i="4"/>
  <c r="AX620" i="4"/>
  <c r="AW620" i="4"/>
  <c r="AX619" i="4"/>
  <c r="AW619" i="4"/>
  <c r="AX618" i="4"/>
  <c r="AW618" i="4"/>
  <c r="AX617" i="4"/>
  <c r="AW617" i="4"/>
  <c r="AX616" i="4"/>
  <c r="AW616" i="4"/>
  <c r="AX615" i="4"/>
  <c r="AW615" i="4"/>
  <c r="AX614" i="4"/>
  <c r="AW614" i="4"/>
  <c r="AX613" i="4"/>
  <c r="AW613" i="4"/>
  <c r="AX612" i="4"/>
  <c r="AW612" i="4"/>
  <c r="AX611" i="4"/>
  <c r="AW611" i="4"/>
  <c r="AX610" i="4"/>
  <c r="AW610" i="4"/>
  <c r="AX609" i="4"/>
  <c r="AW609" i="4"/>
  <c r="AX608" i="4"/>
  <c r="AW608" i="4"/>
  <c r="AX607" i="4"/>
  <c r="AW607" i="4"/>
  <c r="AX606" i="4"/>
  <c r="AW606" i="4"/>
  <c r="AX605" i="4"/>
  <c r="AW605" i="4"/>
  <c r="AX604" i="4"/>
  <c r="AW604" i="4"/>
  <c r="AX603" i="4"/>
  <c r="AW603" i="4"/>
  <c r="AX602" i="4"/>
  <c r="AW602" i="4"/>
  <c r="AX601" i="4"/>
  <c r="AW601" i="4"/>
  <c r="AX600" i="4"/>
  <c r="AW600" i="4"/>
  <c r="AX599" i="4"/>
  <c r="AW599" i="4"/>
  <c r="AX598" i="4"/>
  <c r="AW598" i="4"/>
  <c r="AX597" i="4"/>
  <c r="AW597" i="4"/>
  <c r="AX596" i="4"/>
  <c r="AW596" i="4"/>
  <c r="AX595" i="4"/>
  <c r="AW595" i="4"/>
  <c r="AX594" i="4"/>
  <c r="AW594" i="4"/>
  <c r="AX593" i="4"/>
  <c r="AW593" i="4"/>
  <c r="AX592" i="4"/>
  <c r="AW592" i="4"/>
  <c r="AX591" i="4"/>
  <c r="AW591" i="4"/>
  <c r="AX590" i="4"/>
  <c r="AW590" i="4"/>
  <c r="AX589" i="4"/>
  <c r="AW589" i="4"/>
  <c r="AX588" i="4"/>
  <c r="AW588" i="4"/>
  <c r="AX587" i="4"/>
  <c r="AW587" i="4"/>
  <c r="AX586" i="4"/>
  <c r="AW586" i="4"/>
  <c r="AX585" i="4"/>
  <c r="AW585" i="4"/>
  <c r="AX584" i="4"/>
  <c r="AW584" i="4"/>
  <c r="AX583" i="4"/>
  <c r="AW583" i="4"/>
  <c r="AX582" i="4"/>
  <c r="AW582" i="4"/>
  <c r="AX581" i="4"/>
  <c r="AW581" i="4"/>
  <c r="AX580" i="4"/>
  <c r="AW580" i="4"/>
  <c r="AX579" i="4"/>
  <c r="AW579" i="4"/>
  <c r="AX578" i="4"/>
  <c r="AW578" i="4"/>
  <c r="AX577" i="4"/>
  <c r="AW577" i="4"/>
  <c r="AX576" i="4"/>
  <c r="AW576" i="4"/>
  <c r="AX575" i="4"/>
  <c r="AW575" i="4"/>
  <c r="AX574" i="4"/>
  <c r="AW574" i="4"/>
  <c r="AX573" i="4"/>
  <c r="AW573" i="4"/>
  <c r="AX572" i="4"/>
  <c r="AW572" i="4"/>
  <c r="AX571" i="4"/>
  <c r="AW571" i="4"/>
  <c r="AX570" i="4"/>
  <c r="AW570" i="4"/>
  <c r="AX569" i="4"/>
  <c r="AW569" i="4"/>
  <c r="AX568" i="4"/>
  <c r="AW568" i="4"/>
  <c r="AX567" i="4"/>
  <c r="AW567" i="4"/>
  <c r="AX566" i="4"/>
  <c r="AW566" i="4"/>
  <c r="AX565" i="4"/>
  <c r="AW565" i="4"/>
  <c r="AX564" i="4"/>
  <c r="AW564" i="4"/>
  <c r="AX563" i="4"/>
  <c r="AW563" i="4"/>
  <c r="AX562" i="4"/>
  <c r="AW562" i="4"/>
  <c r="AX561" i="4"/>
  <c r="AW561" i="4"/>
  <c r="AX560" i="4"/>
  <c r="AW560" i="4"/>
  <c r="AX559" i="4"/>
  <c r="AW559" i="4"/>
  <c r="AX558" i="4"/>
  <c r="AW558" i="4"/>
  <c r="AX557" i="4"/>
  <c r="AW557" i="4"/>
  <c r="AX556" i="4"/>
  <c r="AW556" i="4"/>
  <c r="AX555" i="4"/>
  <c r="AW555" i="4"/>
  <c r="AX554" i="4"/>
  <c r="AW554" i="4"/>
  <c r="AX553" i="4"/>
  <c r="AW553" i="4"/>
  <c r="AX552" i="4"/>
  <c r="AW552" i="4"/>
  <c r="AX551" i="4"/>
  <c r="AW551" i="4"/>
  <c r="AX550" i="4"/>
  <c r="AW550" i="4"/>
  <c r="AX549" i="4"/>
  <c r="AW549" i="4"/>
  <c r="AX548" i="4"/>
  <c r="AW548" i="4"/>
  <c r="AX547" i="4"/>
  <c r="AW547" i="4"/>
  <c r="AX546" i="4"/>
  <c r="AW546" i="4"/>
  <c r="AX545" i="4"/>
  <c r="AW545" i="4"/>
  <c r="AX544" i="4"/>
  <c r="AW544" i="4"/>
  <c r="AX543" i="4"/>
  <c r="AW543" i="4"/>
  <c r="AX542" i="4"/>
  <c r="AW542" i="4"/>
  <c r="AX541" i="4"/>
  <c r="AW541" i="4"/>
  <c r="AX540" i="4"/>
  <c r="AW540" i="4"/>
  <c r="AX539" i="4"/>
  <c r="AW539" i="4"/>
  <c r="AX538" i="4"/>
  <c r="AW538" i="4"/>
  <c r="AX537" i="4"/>
  <c r="AW537" i="4"/>
  <c r="AX536" i="4"/>
  <c r="AW536" i="4"/>
  <c r="AX535" i="4"/>
  <c r="AW535" i="4"/>
  <c r="AX534" i="4"/>
  <c r="AW534" i="4"/>
  <c r="AX533" i="4"/>
  <c r="AW533" i="4"/>
  <c r="AX532" i="4"/>
  <c r="AW532" i="4"/>
  <c r="AX531" i="4"/>
  <c r="AW531" i="4"/>
  <c r="AX530" i="4"/>
  <c r="AW530" i="4"/>
  <c r="AX529" i="4"/>
  <c r="AW529" i="4"/>
  <c r="AX528" i="4"/>
  <c r="AW528" i="4"/>
  <c r="AX527" i="4"/>
  <c r="AW527" i="4"/>
  <c r="AX526" i="4"/>
  <c r="AW526" i="4"/>
  <c r="AX525" i="4"/>
  <c r="AW525" i="4"/>
  <c r="AX524" i="4"/>
  <c r="AW524" i="4"/>
  <c r="AX523" i="4"/>
  <c r="AW523" i="4"/>
  <c r="AX522" i="4"/>
  <c r="AW522" i="4"/>
  <c r="AX521" i="4"/>
  <c r="AW521" i="4"/>
  <c r="AX520" i="4"/>
  <c r="AW520" i="4"/>
  <c r="AX519" i="4"/>
  <c r="AW519" i="4"/>
  <c r="AX518" i="4"/>
  <c r="AW518" i="4"/>
  <c r="AX517" i="4"/>
  <c r="AW517" i="4"/>
  <c r="AX516" i="4"/>
  <c r="AW516" i="4"/>
  <c r="AX515" i="4"/>
  <c r="AW515" i="4"/>
  <c r="AX514" i="4"/>
  <c r="AW514" i="4"/>
  <c r="AX513" i="4"/>
  <c r="AW513" i="4"/>
  <c r="AX512" i="4"/>
  <c r="AW512" i="4"/>
  <c r="AX511" i="4"/>
  <c r="AW511" i="4"/>
  <c r="AX510" i="4"/>
  <c r="AW510" i="4"/>
  <c r="AX509" i="4"/>
  <c r="AW509" i="4"/>
  <c r="AX508" i="4"/>
  <c r="AW508" i="4"/>
  <c r="AX507" i="4"/>
  <c r="AW507" i="4"/>
  <c r="AX506" i="4"/>
  <c r="AW506" i="4"/>
  <c r="AX505" i="4"/>
  <c r="AW505" i="4"/>
  <c r="AX504" i="4"/>
  <c r="AW504" i="4"/>
  <c r="AX503" i="4"/>
  <c r="AW503" i="4"/>
  <c r="AX502" i="4"/>
  <c r="AW502" i="4"/>
  <c r="AX501" i="4"/>
  <c r="AW501" i="4"/>
  <c r="AX500" i="4"/>
  <c r="AW500" i="4"/>
  <c r="AX499" i="4"/>
  <c r="AW499" i="4"/>
  <c r="AX498" i="4"/>
  <c r="AW498" i="4"/>
  <c r="AX497" i="4"/>
  <c r="AW497" i="4"/>
  <c r="AX496" i="4"/>
  <c r="AW496" i="4"/>
  <c r="AX495" i="4"/>
  <c r="AW495" i="4"/>
  <c r="AX494" i="4"/>
  <c r="AW494" i="4"/>
  <c r="AX493" i="4"/>
  <c r="AW493" i="4"/>
  <c r="AX492" i="4"/>
  <c r="AW492" i="4"/>
  <c r="AX491" i="4"/>
  <c r="AW491" i="4"/>
  <c r="AX490" i="4"/>
  <c r="AW490" i="4"/>
  <c r="AX489" i="4"/>
  <c r="AW489" i="4"/>
  <c r="AX488" i="4"/>
  <c r="AW488" i="4"/>
  <c r="AX487" i="4"/>
  <c r="AW487" i="4"/>
  <c r="AX486" i="4"/>
  <c r="AW486" i="4"/>
  <c r="AX485" i="4"/>
  <c r="AW485" i="4"/>
  <c r="AX484" i="4"/>
  <c r="AW484" i="4"/>
  <c r="AX483" i="4"/>
  <c r="AW483" i="4"/>
  <c r="AX482" i="4"/>
  <c r="AW482" i="4"/>
  <c r="AX481" i="4"/>
  <c r="AW481" i="4"/>
  <c r="AX480" i="4"/>
  <c r="AW480" i="4"/>
  <c r="AX479" i="4"/>
  <c r="AW479" i="4"/>
  <c r="AX478" i="4"/>
  <c r="AW478" i="4"/>
  <c r="AX477" i="4"/>
  <c r="AW477" i="4"/>
  <c r="AX476" i="4"/>
  <c r="AW476" i="4"/>
  <c r="AX475" i="4"/>
  <c r="AW475" i="4"/>
  <c r="AX474" i="4"/>
  <c r="AW474" i="4"/>
  <c r="AX473" i="4"/>
  <c r="AW473" i="4"/>
  <c r="AX472" i="4"/>
  <c r="AW472" i="4"/>
  <c r="AX471" i="4"/>
  <c r="AW471" i="4"/>
  <c r="AX470" i="4"/>
  <c r="AW470" i="4"/>
  <c r="AX469" i="4"/>
  <c r="AW469" i="4"/>
  <c r="AX468" i="4"/>
  <c r="AW468" i="4"/>
  <c r="AX467" i="4"/>
  <c r="AW467" i="4"/>
  <c r="AX466" i="4"/>
  <c r="AW466" i="4"/>
  <c r="AX465" i="4"/>
  <c r="AW465" i="4"/>
  <c r="AX464" i="4"/>
  <c r="AW464" i="4"/>
  <c r="AX463" i="4"/>
  <c r="AW463" i="4"/>
  <c r="AX462" i="4"/>
  <c r="AW462" i="4"/>
  <c r="AX461" i="4"/>
  <c r="AW461" i="4"/>
  <c r="AX460" i="4"/>
  <c r="AW460" i="4"/>
  <c r="AX459" i="4"/>
  <c r="AW459" i="4"/>
  <c r="AX458" i="4"/>
  <c r="AW458" i="4"/>
  <c r="AX457" i="4"/>
  <c r="AW457" i="4"/>
  <c r="AX456" i="4"/>
  <c r="AW456" i="4"/>
  <c r="AX455" i="4"/>
  <c r="AW455" i="4"/>
  <c r="AX454" i="4"/>
  <c r="AW454" i="4"/>
  <c r="AX453" i="4"/>
  <c r="AW453" i="4"/>
  <c r="AX452" i="4"/>
  <c r="AW452" i="4"/>
  <c r="AX451" i="4"/>
  <c r="AW451" i="4"/>
  <c r="AX450" i="4"/>
  <c r="AW450" i="4"/>
  <c r="AX449" i="4"/>
  <c r="AW449" i="4"/>
  <c r="AX448" i="4"/>
  <c r="AW448" i="4"/>
  <c r="AX447" i="4"/>
  <c r="AW447" i="4"/>
  <c r="AX446" i="4"/>
  <c r="AW446" i="4"/>
  <c r="AX445" i="4"/>
  <c r="AW445" i="4"/>
  <c r="AX444" i="4"/>
  <c r="AW444" i="4"/>
  <c r="AX443" i="4"/>
  <c r="AW443" i="4"/>
  <c r="AX442" i="4"/>
  <c r="AW442" i="4"/>
  <c r="AX441" i="4"/>
  <c r="AW441" i="4"/>
  <c r="AX440" i="4"/>
  <c r="AW440" i="4"/>
  <c r="AX439" i="4"/>
  <c r="AW439" i="4"/>
  <c r="AX438" i="4"/>
  <c r="AW438" i="4"/>
  <c r="AX437" i="4"/>
  <c r="AW437" i="4"/>
  <c r="AX436" i="4"/>
  <c r="AW436" i="4"/>
  <c r="AX435" i="4"/>
  <c r="AW435" i="4"/>
  <c r="AX434" i="4"/>
  <c r="AW434" i="4"/>
  <c r="AX433" i="4"/>
  <c r="AW433" i="4"/>
  <c r="AX432" i="4"/>
  <c r="AW432" i="4"/>
  <c r="AX431" i="4"/>
  <c r="AW431" i="4"/>
  <c r="AX430" i="4"/>
  <c r="AW430" i="4"/>
  <c r="AX429" i="4"/>
  <c r="AW429" i="4"/>
  <c r="AX428" i="4"/>
  <c r="AW428" i="4"/>
  <c r="AX427" i="4"/>
  <c r="AW427" i="4"/>
  <c r="AX426" i="4"/>
  <c r="AW426" i="4"/>
  <c r="AX425" i="4"/>
  <c r="AW425" i="4"/>
  <c r="AX424" i="4"/>
  <c r="AW424" i="4"/>
  <c r="AX423" i="4"/>
  <c r="AW423" i="4"/>
  <c r="AX422" i="4"/>
  <c r="AW422" i="4"/>
  <c r="AX421" i="4"/>
  <c r="AW421" i="4"/>
  <c r="AX420" i="4"/>
  <c r="AW420" i="4"/>
  <c r="AX419" i="4"/>
  <c r="AW419" i="4"/>
  <c r="AX418" i="4"/>
  <c r="AW418" i="4"/>
  <c r="AX417" i="4"/>
  <c r="AW417" i="4"/>
  <c r="AX416" i="4"/>
  <c r="AW416" i="4"/>
  <c r="AX415" i="4"/>
  <c r="AW415" i="4"/>
  <c r="AX414" i="4"/>
  <c r="AW414" i="4"/>
  <c r="AX413" i="4"/>
  <c r="AW413" i="4"/>
  <c r="AX412" i="4"/>
  <c r="AW412" i="4"/>
  <c r="AX411" i="4"/>
  <c r="AW411" i="4"/>
  <c r="AX410" i="4"/>
  <c r="AW410" i="4"/>
  <c r="AX409" i="4"/>
  <c r="AW409" i="4"/>
  <c r="AX408" i="4"/>
  <c r="AW408" i="4"/>
  <c r="AX407" i="4"/>
  <c r="AW407" i="4"/>
  <c r="AX406" i="4"/>
  <c r="AW406" i="4"/>
  <c r="AX405" i="4"/>
  <c r="AW405" i="4"/>
  <c r="AX404" i="4"/>
  <c r="AW404" i="4"/>
  <c r="AX403" i="4"/>
  <c r="AW403" i="4"/>
  <c r="AX402" i="4"/>
  <c r="AW402" i="4"/>
  <c r="AX401" i="4"/>
  <c r="AW401" i="4"/>
  <c r="AX400" i="4"/>
  <c r="AW400" i="4"/>
  <c r="AX399" i="4"/>
  <c r="AW399" i="4"/>
  <c r="AX398" i="4"/>
  <c r="AW398" i="4"/>
  <c r="AX397" i="4"/>
  <c r="AW397" i="4"/>
  <c r="AX396" i="4"/>
  <c r="AW396" i="4"/>
  <c r="AX395" i="4"/>
  <c r="AW395" i="4"/>
  <c r="AX394" i="4"/>
  <c r="AW394" i="4"/>
  <c r="AX393" i="4"/>
  <c r="AW393" i="4"/>
  <c r="AX392" i="4"/>
  <c r="AW392" i="4"/>
  <c r="AX391" i="4"/>
  <c r="AW391" i="4"/>
  <c r="AX390" i="4"/>
  <c r="AW390" i="4"/>
  <c r="AX389" i="4"/>
  <c r="AW389" i="4"/>
  <c r="AX388" i="4"/>
  <c r="AW388" i="4"/>
  <c r="AX387" i="4"/>
  <c r="AW387" i="4"/>
  <c r="AX386" i="4"/>
  <c r="AW386" i="4"/>
  <c r="AX385" i="4"/>
  <c r="AW385" i="4"/>
  <c r="AX384" i="4"/>
  <c r="AW384" i="4"/>
  <c r="AX383" i="4"/>
  <c r="AW383" i="4"/>
  <c r="AX382" i="4"/>
  <c r="AW382" i="4"/>
  <c r="AX381" i="4"/>
  <c r="AW381" i="4"/>
  <c r="AX380" i="4"/>
  <c r="AW380" i="4"/>
  <c r="AX379" i="4"/>
  <c r="AW379" i="4"/>
  <c r="AX378" i="4"/>
  <c r="AW378" i="4"/>
  <c r="AX377" i="4"/>
  <c r="AW377" i="4"/>
  <c r="AX376" i="4"/>
  <c r="AW376" i="4"/>
  <c r="AX375" i="4"/>
  <c r="AW375" i="4"/>
  <c r="AX374" i="4"/>
  <c r="AW374" i="4"/>
  <c r="AX373" i="4"/>
  <c r="AW373" i="4"/>
  <c r="AX372" i="4"/>
  <c r="AW372" i="4"/>
  <c r="AX371" i="4"/>
  <c r="AW371" i="4"/>
  <c r="AX370" i="4"/>
  <c r="AW370" i="4"/>
  <c r="AX369" i="4"/>
  <c r="AW369" i="4"/>
  <c r="AX368" i="4"/>
  <c r="AW368" i="4"/>
  <c r="AX367" i="4"/>
  <c r="AW367" i="4"/>
  <c r="AX366" i="4"/>
  <c r="AW366" i="4"/>
  <c r="AX365" i="4"/>
  <c r="AW365" i="4"/>
  <c r="AX364" i="4"/>
  <c r="AW364" i="4"/>
  <c r="AX363" i="4"/>
  <c r="AW363" i="4"/>
  <c r="AX362" i="4"/>
  <c r="AW362" i="4"/>
  <c r="AX361" i="4"/>
  <c r="AW361" i="4"/>
  <c r="AX360" i="4"/>
  <c r="AW360" i="4"/>
  <c r="AX359" i="4"/>
  <c r="AW359" i="4"/>
  <c r="AX358" i="4"/>
  <c r="AW358" i="4"/>
  <c r="AX357" i="4"/>
  <c r="AW357" i="4"/>
  <c r="AX356" i="4"/>
  <c r="AW356" i="4"/>
  <c r="AX355" i="4"/>
  <c r="AW355" i="4"/>
  <c r="AX354" i="4"/>
  <c r="AW354" i="4"/>
  <c r="AX353" i="4"/>
  <c r="AW353" i="4"/>
  <c r="AX352" i="4"/>
  <c r="AW352" i="4"/>
  <c r="AX351" i="4"/>
  <c r="AW351" i="4"/>
  <c r="AX350" i="4"/>
  <c r="AW350" i="4"/>
  <c r="AX349" i="4"/>
  <c r="AW349" i="4"/>
  <c r="AX348" i="4"/>
  <c r="AW348" i="4"/>
  <c r="AX347" i="4"/>
  <c r="AW347" i="4"/>
  <c r="AX346" i="4"/>
  <c r="AW346" i="4"/>
  <c r="AX345" i="4"/>
  <c r="AW345" i="4"/>
  <c r="AX344" i="4"/>
  <c r="AW344" i="4"/>
  <c r="AX343" i="4"/>
  <c r="AW343" i="4"/>
  <c r="AX342" i="4"/>
  <c r="AW342" i="4"/>
  <c r="AX341" i="4"/>
  <c r="AW341" i="4"/>
  <c r="AX340" i="4"/>
  <c r="AW340" i="4"/>
  <c r="AX339" i="4"/>
  <c r="AW339" i="4"/>
  <c r="AX338" i="4"/>
  <c r="AW338" i="4"/>
  <c r="AX337" i="4"/>
  <c r="AW337" i="4"/>
  <c r="AX336" i="4"/>
  <c r="AW336" i="4"/>
  <c r="AX335" i="4"/>
  <c r="AW335" i="4"/>
  <c r="AX334" i="4"/>
  <c r="AW334" i="4"/>
  <c r="AX333" i="4"/>
  <c r="AW333" i="4"/>
  <c r="AX332" i="4"/>
  <c r="AW332" i="4"/>
  <c r="AX331" i="4"/>
  <c r="AW331" i="4"/>
  <c r="AX330" i="4"/>
  <c r="AW330" i="4"/>
  <c r="AX329" i="4"/>
  <c r="AW329" i="4"/>
  <c r="AX328" i="4"/>
  <c r="AW328" i="4"/>
  <c r="AX327" i="4"/>
  <c r="AW327" i="4"/>
  <c r="AX326" i="4"/>
  <c r="AW326" i="4"/>
  <c r="AX325" i="4"/>
  <c r="AW325" i="4"/>
  <c r="AX324" i="4"/>
  <c r="AW324" i="4"/>
  <c r="AX323" i="4"/>
  <c r="AW323" i="4"/>
  <c r="AX322" i="4"/>
  <c r="AW322" i="4"/>
  <c r="AX321" i="4"/>
  <c r="AW321" i="4"/>
  <c r="AX320" i="4"/>
  <c r="AW320" i="4"/>
  <c r="AX319" i="4"/>
  <c r="AW319" i="4"/>
  <c r="AX318" i="4"/>
  <c r="AW318" i="4"/>
  <c r="AX317" i="4"/>
  <c r="AW317" i="4"/>
  <c r="AX316" i="4"/>
  <c r="AW316" i="4"/>
  <c r="AX315" i="4"/>
  <c r="AW315" i="4"/>
  <c r="AX314" i="4"/>
  <c r="AW314" i="4"/>
  <c r="AX313" i="4"/>
  <c r="AW313" i="4"/>
  <c r="AX312" i="4"/>
  <c r="AW312" i="4"/>
  <c r="AX311" i="4"/>
  <c r="AW311" i="4"/>
  <c r="AX310" i="4"/>
  <c r="AW310" i="4"/>
  <c r="AX309" i="4"/>
  <c r="AW309" i="4"/>
  <c r="AX308" i="4"/>
  <c r="AW308" i="4"/>
  <c r="AX307" i="4"/>
  <c r="AW307" i="4"/>
  <c r="AX306" i="4"/>
  <c r="AW306" i="4"/>
  <c r="AX305" i="4"/>
  <c r="AW305" i="4"/>
  <c r="AX304" i="4"/>
  <c r="AW304" i="4"/>
  <c r="AX303" i="4"/>
  <c r="AW303" i="4"/>
  <c r="AX302" i="4"/>
  <c r="AW302" i="4"/>
  <c r="AX301" i="4"/>
  <c r="AW301" i="4"/>
  <c r="AX300" i="4"/>
  <c r="AW300" i="4"/>
  <c r="AX299" i="4"/>
  <c r="AW299" i="4"/>
  <c r="AX298" i="4"/>
  <c r="AW298" i="4"/>
  <c r="AX297" i="4"/>
  <c r="AW297" i="4"/>
  <c r="AX296" i="4"/>
  <c r="AW296" i="4"/>
  <c r="AX295" i="4"/>
  <c r="AW295" i="4"/>
  <c r="AX294" i="4"/>
  <c r="AW294" i="4"/>
  <c r="AX293" i="4"/>
  <c r="AW293" i="4"/>
  <c r="AX292" i="4"/>
  <c r="AW292" i="4"/>
  <c r="AX291" i="4"/>
  <c r="AW291" i="4"/>
  <c r="AX290" i="4"/>
  <c r="AW290" i="4"/>
  <c r="AX289" i="4"/>
  <c r="AW289" i="4"/>
  <c r="AX288" i="4"/>
  <c r="AW288" i="4"/>
  <c r="AX287" i="4"/>
  <c r="AW287" i="4"/>
  <c r="AX286" i="4"/>
  <c r="AW286" i="4"/>
  <c r="AX285" i="4"/>
  <c r="AW285" i="4"/>
  <c r="AX284" i="4"/>
  <c r="AW284" i="4"/>
  <c r="AX283" i="4"/>
  <c r="AW283" i="4"/>
  <c r="AX282" i="4"/>
  <c r="AW282" i="4"/>
  <c r="AX281" i="4"/>
  <c r="AW281" i="4"/>
  <c r="AX280" i="4"/>
  <c r="AW280" i="4"/>
  <c r="AX279" i="4"/>
  <c r="AW279" i="4"/>
  <c r="AX278" i="4"/>
  <c r="AW278" i="4"/>
  <c r="AX277" i="4"/>
  <c r="AW277" i="4"/>
  <c r="AX276" i="4"/>
  <c r="AW276" i="4"/>
  <c r="AX275" i="4"/>
  <c r="AW275" i="4"/>
  <c r="AX274" i="4"/>
  <c r="AW274" i="4"/>
  <c r="AX273" i="4"/>
  <c r="AW273" i="4"/>
  <c r="AX272" i="4"/>
  <c r="AW272" i="4"/>
  <c r="AX271" i="4"/>
  <c r="AW271" i="4"/>
  <c r="AX270" i="4"/>
  <c r="AW270" i="4"/>
  <c r="AX269" i="4"/>
  <c r="AW269" i="4"/>
  <c r="AX268" i="4"/>
  <c r="AW268" i="4"/>
  <c r="AX267" i="4"/>
  <c r="AW267" i="4"/>
  <c r="AX266" i="4"/>
  <c r="AW266" i="4"/>
  <c r="AX265" i="4"/>
  <c r="AW265" i="4"/>
  <c r="AX264" i="4"/>
  <c r="AW264" i="4"/>
  <c r="AX263" i="4"/>
  <c r="AW263" i="4"/>
  <c r="AX262" i="4"/>
  <c r="AW262" i="4"/>
  <c r="AX261" i="4"/>
  <c r="AW261" i="4"/>
  <c r="AX260" i="4"/>
  <c r="AW260" i="4"/>
  <c r="AX259" i="4"/>
  <c r="AW259" i="4"/>
  <c r="AX258" i="4"/>
  <c r="AW258" i="4"/>
  <c r="AX257" i="4"/>
  <c r="AW257" i="4"/>
  <c r="AX256" i="4"/>
  <c r="AW256" i="4"/>
  <c r="AX255" i="4"/>
  <c r="AW255" i="4"/>
  <c r="AX254" i="4"/>
  <c r="AW254" i="4"/>
  <c r="AX253" i="4"/>
  <c r="AW253" i="4"/>
  <c r="AX252" i="4"/>
  <c r="AW252" i="4"/>
  <c r="AX251" i="4"/>
  <c r="AW251" i="4"/>
  <c r="AX250" i="4"/>
  <c r="AW250" i="4"/>
  <c r="AX249" i="4"/>
  <c r="AW249" i="4"/>
  <c r="AX248" i="4"/>
  <c r="AW248" i="4"/>
  <c r="AX247" i="4"/>
  <c r="AW247" i="4"/>
  <c r="AX246" i="4"/>
  <c r="AW246" i="4"/>
  <c r="AX245" i="4"/>
  <c r="AW245" i="4"/>
  <c r="AX244" i="4"/>
  <c r="AW244" i="4"/>
  <c r="AX243" i="4"/>
  <c r="AW243" i="4"/>
  <c r="AX242" i="4"/>
  <c r="AW242" i="4"/>
  <c r="AX241" i="4"/>
  <c r="AW241" i="4"/>
  <c r="AX240" i="4"/>
  <c r="AW240" i="4"/>
  <c r="AX239" i="4"/>
  <c r="AW239" i="4"/>
  <c r="AX238" i="4"/>
  <c r="AW238" i="4"/>
  <c r="AX237" i="4"/>
  <c r="AW237" i="4"/>
  <c r="AX236" i="4"/>
  <c r="AW236" i="4"/>
  <c r="AX235" i="4"/>
  <c r="AW235" i="4"/>
  <c r="AX234" i="4"/>
  <c r="AW234" i="4"/>
  <c r="AX233" i="4"/>
  <c r="AW233" i="4"/>
  <c r="AX232" i="4"/>
  <c r="AW232" i="4"/>
  <c r="AX231" i="4"/>
  <c r="AW231" i="4"/>
  <c r="AX230" i="4"/>
  <c r="AW230" i="4"/>
  <c r="AX229" i="4"/>
  <c r="AW229" i="4"/>
  <c r="AX228" i="4"/>
  <c r="AW228" i="4"/>
  <c r="AX227" i="4"/>
  <c r="AW227" i="4"/>
  <c r="AX226" i="4"/>
  <c r="AW226" i="4"/>
  <c r="AX224" i="4"/>
  <c r="AW224" i="4"/>
  <c r="AX223" i="4"/>
  <c r="AW223" i="4"/>
  <c r="AX222" i="4"/>
  <c r="AW222" i="4"/>
  <c r="AX221" i="4"/>
  <c r="AW221" i="4"/>
  <c r="AX220" i="4"/>
  <c r="AW220" i="4"/>
  <c r="AX219" i="4"/>
  <c r="AW219" i="4"/>
  <c r="AX218" i="4"/>
  <c r="AW218" i="4"/>
  <c r="AX217" i="4"/>
  <c r="AW217" i="4"/>
  <c r="AX216" i="4"/>
  <c r="AW216" i="4"/>
  <c r="AX215" i="4"/>
  <c r="AW215" i="4"/>
  <c r="AX214" i="4"/>
  <c r="AW214" i="4"/>
  <c r="AX213" i="4"/>
  <c r="AW213" i="4"/>
  <c r="AX212" i="4"/>
  <c r="AW212" i="4"/>
  <c r="AX211" i="4"/>
  <c r="AW211" i="4"/>
  <c r="AX210" i="4"/>
  <c r="AW210" i="4"/>
  <c r="AX209" i="4"/>
  <c r="AW209" i="4"/>
  <c r="AX208" i="4"/>
  <c r="AW208" i="4"/>
  <c r="AX207" i="4"/>
  <c r="AW207" i="4"/>
  <c r="AX206" i="4"/>
  <c r="AW206" i="4"/>
  <c r="AX205" i="4"/>
  <c r="AW205" i="4"/>
  <c r="AX204" i="4"/>
  <c r="AW204" i="4"/>
  <c r="AX203" i="4"/>
  <c r="AW203" i="4"/>
  <c r="AX202" i="4"/>
  <c r="AW202" i="4"/>
  <c r="AX201" i="4"/>
  <c r="AW201" i="4"/>
  <c r="AX200" i="4"/>
  <c r="AW200" i="4"/>
  <c r="AX199" i="4"/>
  <c r="AW199" i="4"/>
  <c r="AX198" i="4"/>
  <c r="AW198" i="4"/>
  <c r="AX197" i="4"/>
  <c r="AW197" i="4"/>
  <c r="AX196" i="4"/>
  <c r="AW196" i="4"/>
  <c r="AX195" i="4"/>
  <c r="AW195" i="4"/>
  <c r="AX194" i="4"/>
  <c r="AW194" i="4"/>
  <c r="AX193" i="4"/>
  <c r="AW193" i="4"/>
  <c r="AX192" i="4"/>
  <c r="AW192" i="4"/>
  <c r="AX191" i="4"/>
  <c r="AW191" i="4"/>
  <c r="AX190" i="4"/>
  <c r="AW190" i="4"/>
  <c r="AX189" i="4"/>
  <c r="AW189" i="4"/>
  <c r="AX188" i="4"/>
  <c r="AW188" i="4"/>
  <c r="AX187" i="4"/>
  <c r="AW187" i="4"/>
  <c r="AX186" i="4"/>
  <c r="AW186" i="4"/>
  <c r="AX185" i="4"/>
  <c r="AW185" i="4"/>
  <c r="AX184" i="4"/>
  <c r="AW184" i="4"/>
  <c r="AX183" i="4"/>
  <c r="AW183" i="4"/>
  <c r="AX182" i="4"/>
  <c r="AW182" i="4"/>
  <c r="AX181" i="4"/>
  <c r="AW181" i="4"/>
  <c r="AX180" i="4"/>
  <c r="AW180" i="4"/>
  <c r="AX179" i="4"/>
  <c r="AW179" i="4"/>
  <c r="AX178" i="4"/>
  <c r="AW178" i="4"/>
  <c r="AX177" i="4"/>
  <c r="AW177" i="4"/>
  <c r="AX176" i="4"/>
  <c r="AW176" i="4"/>
  <c r="AX175" i="4"/>
  <c r="AW175" i="4"/>
  <c r="AX174" i="4"/>
  <c r="AW174" i="4"/>
  <c r="AX173" i="4"/>
  <c r="AW173" i="4"/>
  <c r="AX172" i="4"/>
  <c r="AW172" i="4"/>
  <c r="AX171" i="4"/>
  <c r="AW171" i="4"/>
  <c r="AX170" i="4"/>
  <c r="AW170" i="4"/>
  <c r="AX169" i="4"/>
  <c r="AW169" i="4"/>
  <c r="AX168" i="4"/>
  <c r="AW168" i="4"/>
  <c r="AX167" i="4"/>
  <c r="AW167" i="4"/>
  <c r="AX166" i="4"/>
  <c r="AW166" i="4"/>
  <c r="AX165" i="4"/>
  <c r="AW165" i="4"/>
  <c r="AX164" i="4"/>
  <c r="AW164" i="4"/>
  <c r="AX163" i="4"/>
  <c r="AW163" i="4"/>
  <c r="AX162" i="4"/>
  <c r="AW162" i="4"/>
  <c r="AX161" i="4"/>
  <c r="AW161" i="4"/>
  <c r="AX160" i="4"/>
  <c r="AW160" i="4"/>
  <c r="AX159" i="4"/>
  <c r="AW159" i="4"/>
  <c r="AX158" i="4"/>
  <c r="AW158" i="4"/>
  <c r="AX157" i="4"/>
  <c r="AW157" i="4"/>
  <c r="AX156" i="4"/>
  <c r="AW156" i="4"/>
  <c r="AX155" i="4"/>
  <c r="AW155" i="4"/>
  <c r="AX154" i="4"/>
  <c r="AW154" i="4"/>
  <c r="AX153" i="4"/>
  <c r="AW153" i="4"/>
  <c r="AX152" i="4"/>
  <c r="AW152" i="4"/>
  <c r="AX151" i="4"/>
  <c r="AW151" i="4"/>
  <c r="AX150" i="4"/>
  <c r="AW150" i="4"/>
  <c r="AX149" i="4"/>
  <c r="AW149" i="4"/>
  <c r="AX148" i="4"/>
  <c r="AW148" i="4"/>
  <c r="AX147" i="4"/>
  <c r="AW147" i="4"/>
  <c r="AX146" i="4"/>
  <c r="AW146" i="4"/>
  <c r="AX145" i="4"/>
  <c r="AW145" i="4"/>
  <c r="AX144" i="4"/>
  <c r="AW144" i="4"/>
  <c r="AX143" i="4"/>
  <c r="AW143" i="4"/>
  <c r="AX142" i="4"/>
  <c r="AW142" i="4"/>
  <c r="AX141" i="4"/>
  <c r="AW141" i="4"/>
  <c r="AX140" i="4"/>
  <c r="AW140" i="4"/>
  <c r="AX139" i="4"/>
  <c r="AW139" i="4"/>
  <c r="AX138" i="4"/>
  <c r="AW138" i="4"/>
  <c r="AX137" i="4"/>
  <c r="AW137" i="4"/>
  <c r="AX136" i="4"/>
  <c r="AW136" i="4"/>
  <c r="AX135" i="4"/>
  <c r="AW135" i="4"/>
  <c r="AX134" i="4"/>
  <c r="AW134" i="4"/>
  <c r="AX133" i="4"/>
  <c r="AW133" i="4"/>
  <c r="AX132" i="4"/>
  <c r="AW132" i="4"/>
  <c r="AX131" i="4"/>
  <c r="AW131" i="4"/>
  <c r="AX130" i="4"/>
  <c r="AW130" i="4"/>
  <c r="AX129" i="4"/>
  <c r="AW129" i="4"/>
  <c r="AX128" i="4"/>
  <c r="AW128" i="4"/>
  <c r="AX127" i="4"/>
  <c r="AW127" i="4"/>
  <c r="AX126" i="4"/>
  <c r="AW126" i="4"/>
  <c r="AX125" i="4"/>
  <c r="AW125" i="4"/>
  <c r="AX124" i="4"/>
  <c r="AW124" i="4"/>
  <c r="AX123" i="4"/>
  <c r="AW123" i="4"/>
  <c r="AX122" i="4"/>
  <c r="AW122" i="4"/>
  <c r="AX121" i="4"/>
  <c r="AW121" i="4"/>
  <c r="AX120" i="4"/>
  <c r="AW120" i="4"/>
  <c r="AX119" i="4"/>
  <c r="AW119" i="4"/>
  <c r="AX118" i="4"/>
  <c r="AW118" i="4"/>
  <c r="AX117" i="4"/>
  <c r="AW117" i="4"/>
  <c r="AX116" i="4"/>
  <c r="AW116" i="4"/>
  <c r="AX115" i="4"/>
  <c r="AW115" i="4"/>
  <c r="AX114" i="4"/>
  <c r="AW114" i="4"/>
  <c r="AX113" i="4"/>
  <c r="AW113" i="4"/>
  <c r="AX112" i="4"/>
  <c r="AW112" i="4"/>
  <c r="AX111" i="4"/>
  <c r="AW111" i="4"/>
  <c r="AX110" i="4"/>
  <c r="AW110" i="4"/>
  <c r="AX109" i="4"/>
  <c r="AW109" i="4"/>
  <c r="AX108" i="4"/>
  <c r="AW108" i="4"/>
  <c r="AX107" i="4"/>
  <c r="AW107" i="4"/>
  <c r="AX106" i="4"/>
  <c r="AW106" i="4"/>
  <c r="AX105" i="4"/>
  <c r="AW105" i="4"/>
  <c r="AX104" i="4"/>
  <c r="AW104" i="4"/>
  <c r="AX103" i="4"/>
  <c r="AW103" i="4"/>
  <c r="AX102" i="4"/>
  <c r="AW102" i="4"/>
  <c r="AX101" i="4"/>
  <c r="AW101" i="4"/>
  <c r="AX100" i="4"/>
  <c r="AW100" i="4"/>
  <c r="AX99" i="4"/>
  <c r="AW99" i="4"/>
  <c r="AX98" i="4"/>
  <c r="AW98" i="4"/>
  <c r="AX97" i="4"/>
  <c r="AW97" i="4"/>
  <c r="AX96" i="4"/>
  <c r="AW96" i="4"/>
  <c r="AX95" i="4"/>
  <c r="AW95" i="4"/>
  <c r="AX94" i="4"/>
  <c r="AW94" i="4"/>
  <c r="AX93" i="4"/>
  <c r="AW93" i="4"/>
  <c r="AX92" i="4"/>
  <c r="AW92" i="4"/>
  <c r="AX91" i="4"/>
  <c r="AW91" i="4"/>
  <c r="AX90" i="4"/>
  <c r="AW90" i="4"/>
  <c r="AX89" i="4"/>
  <c r="AW89" i="4"/>
  <c r="AX88" i="4"/>
  <c r="AW88" i="4"/>
  <c r="AX87" i="4"/>
  <c r="AW87" i="4"/>
  <c r="AX86" i="4"/>
  <c r="AW86" i="4"/>
  <c r="AX85" i="4"/>
  <c r="AW85" i="4"/>
  <c r="AX84" i="4"/>
  <c r="AW84" i="4"/>
  <c r="AX83" i="4"/>
  <c r="AW83" i="4"/>
  <c r="AX82" i="4"/>
  <c r="AW82" i="4"/>
  <c r="AX81" i="4"/>
  <c r="AW81" i="4"/>
  <c r="AX80" i="4"/>
  <c r="AW80" i="4"/>
  <c r="AX79" i="4"/>
  <c r="AW79" i="4"/>
  <c r="AX78" i="4"/>
  <c r="AW78" i="4"/>
  <c r="AX77" i="4"/>
  <c r="AW77" i="4"/>
  <c r="AX76" i="4"/>
  <c r="AW76" i="4"/>
  <c r="AX75" i="4"/>
  <c r="AW75" i="4"/>
  <c r="AX74" i="4"/>
  <c r="AW74" i="4"/>
  <c r="AX73" i="4"/>
  <c r="AW73" i="4"/>
  <c r="AX72" i="4"/>
  <c r="AW72" i="4"/>
  <c r="AX71" i="4"/>
  <c r="AW71" i="4"/>
  <c r="AX70" i="4"/>
  <c r="AW70" i="4"/>
  <c r="AX69" i="4"/>
  <c r="AW69" i="4"/>
  <c r="AX68" i="4"/>
  <c r="AW68" i="4"/>
  <c r="AX67" i="4"/>
  <c r="AW67" i="4"/>
  <c r="AX66" i="4"/>
  <c r="AW66" i="4"/>
  <c r="AX65" i="4"/>
  <c r="AW65" i="4"/>
  <c r="AX64" i="4"/>
  <c r="AW64" i="4"/>
  <c r="AX63" i="4"/>
  <c r="AW63" i="4"/>
  <c r="AX62" i="4"/>
  <c r="AW62" i="4"/>
  <c r="AX61" i="4"/>
  <c r="AW61" i="4"/>
  <c r="AX60" i="4"/>
  <c r="AW60" i="4"/>
  <c r="AX59" i="4"/>
  <c r="AW59" i="4"/>
  <c r="AX58" i="4"/>
  <c r="AW58" i="4"/>
  <c r="AX57" i="4"/>
  <c r="AW57" i="4"/>
  <c r="AX56" i="4"/>
  <c r="AW56" i="4"/>
  <c r="AX55" i="4"/>
  <c r="AW55" i="4"/>
  <c r="AX54" i="4"/>
  <c r="AW54" i="4"/>
  <c r="AX53" i="4"/>
  <c r="AW53" i="4"/>
  <c r="AX52" i="4"/>
  <c r="AW52" i="4"/>
  <c r="AX51" i="4"/>
  <c r="AW51" i="4"/>
  <c r="AX50" i="4"/>
  <c r="AW50" i="4"/>
  <c r="AX49" i="4"/>
  <c r="AW49" i="4"/>
  <c r="AX48" i="4"/>
  <c r="AW48" i="4"/>
  <c r="AX47" i="4"/>
  <c r="AW47" i="4"/>
  <c r="AX46" i="4"/>
  <c r="AW46" i="4"/>
  <c r="AX45" i="4"/>
  <c r="AW45" i="4"/>
  <c r="AX44" i="4"/>
  <c r="AW44" i="4"/>
  <c r="AX43" i="4"/>
  <c r="AW43" i="4"/>
  <c r="AX42" i="4"/>
  <c r="AW42" i="4"/>
  <c r="AX41" i="4"/>
  <c r="AW41" i="4"/>
  <c r="AX40" i="4"/>
  <c r="AW40" i="4"/>
  <c r="AX39" i="4"/>
  <c r="AW39" i="4"/>
  <c r="AX38" i="4"/>
  <c r="AW38" i="4"/>
  <c r="AX37" i="4"/>
  <c r="AW37" i="4"/>
  <c r="AX36" i="4"/>
  <c r="AW36" i="4"/>
  <c r="AX35" i="4"/>
  <c r="AW35" i="4"/>
  <c r="AX34" i="4"/>
  <c r="AW34" i="4"/>
  <c r="AX33" i="4"/>
  <c r="AW33" i="4"/>
  <c r="AX32" i="4"/>
  <c r="AW32" i="4"/>
  <c r="AX31" i="4"/>
  <c r="AW31" i="4"/>
  <c r="AX30" i="4"/>
  <c r="AW30" i="4"/>
  <c r="AX29" i="4"/>
  <c r="AW29" i="4"/>
  <c r="AX28" i="4"/>
  <c r="AW28" i="4"/>
  <c r="AX27" i="4"/>
  <c r="AW27" i="4"/>
  <c r="AX26" i="4"/>
  <c r="AW26" i="4"/>
  <c r="AX25" i="4"/>
  <c r="AW25" i="4"/>
  <c r="AX24" i="4"/>
  <c r="AW24" i="4"/>
  <c r="AX23" i="4"/>
  <c r="AW23" i="4"/>
  <c r="AX22" i="4"/>
  <c r="AW22" i="4"/>
  <c r="AX21" i="4"/>
  <c r="AW21" i="4"/>
  <c r="AX20" i="4"/>
  <c r="AW20" i="4"/>
  <c r="AX19" i="4"/>
  <c r="AW19" i="4"/>
  <c r="AX18" i="4"/>
  <c r="AW18" i="4"/>
  <c r="AX17" i="4"/>
  <c r="AW17" i="4"/>
  <c r="AX16" i="4"/>
  <c r="AW16" i="4"/>
  <c r="AX15" i="4"/>
  <c r="AW15" i="4"/>
  <c r="AX14" i="4"/>
  <c r="AW14" i="4"/>
  <c r="AX13" i="4"/>
  <c r="AW13" i="4"/>
  <c r="AX12" i="4"/>
  <c r="AW12" i="4"/>
  <c r="AX11" i="4"/>
  <c r="AW11" i="4"/>
  <c r="AX10" i="4"/>
  <c r="AW10" i="4"/>
  <c r="AX9" i="4"/>
  <c r="AW9" i="4"/>
  <c r="P4470" i="4" l="1"/>
  <c r="P4469" i="4"/>
  <c r="P4468" i="4"/>
  <c r="P4467" i="4"/>
  <c r="P4466" i="4"/>
  <c r="P4465" i="4"/>
  <c r="P4464" i="4"/>
  <c r="P4463" i="4"/>
  <c r="P4462" i="4"/>
  <c r="P4461" i="4"/>
  <c r="P4460" i="4"/>
  <c r="P4459" i="4"/>
  <c r="P4458" i="4"/>
  <c r="P4457" i="4"/>
  <c r="P4456" i="4"/>
  <c r="P4455" i="4"/>
  <c r="P4454" i="4"/>
  <c r="P4453" i="4"/>
  <c r="P4452" i="4"/>
  <c r="P4451" i="4"/>
  <c r="P4450" i="4"/>
  <c r="P4449" i="4"/>
  <c r="P4448" i="4"/>
  <c r="P4447" i="4"/>
  <c r="P4446" i="4"/>
  <c r="P4445" i="4"/>
  <c r="P4444" i="4"/>
  <c r="P4443" i="4"/>
  <c r="P4442" i="4"/>
  <c r="P4441" i="4"/>
  <c r="P4440" i="4"/>
  <c r="P4439" i="4"/>
  <c r="P4438" i="4"/>
  <c r="P4437" i="4"/>
  <c r="P4436" i="4"/>
  <c r="P4435" i="4"/>
  <c r="P4434" i="4"/>
  <c r="P4433" i="4"/>
  <c r="P4432" i="4"/>
  <c r="P4431" i="4"/>
  <c r="P4430" i="4"/>
  <c r="P4429" i="4"/>
  <c r="P4428" i="4"/>
  <c r="P4427" i="4"/>
  <c r="P4426" i="4"/>
  <c r="P4425" i="4"/>
  <c r="P4424" i="4"/>
  <c r="P4423" i="4"/>
  <c r="P4422" i="4"/>
  <c r="P4421" i="4"/>
  <c r="P4420" i="4"/>
  <c r="P4419" i="4"/>
  <c r="P4418" i="4"/>
  <c r="P4417" i="4"/>
  <c r="P4416" i="4"/>
  <c r="P4415" i="4"/>
  <c r="P4414" i="4"/>
  <c r="P4413" i="4"/>
  <c r="P4412" i="4"/>
  <c r="P4411" i="4"/>
  <c r="P4410" i="4"/>
  <c r="P4409" i="4"/>
  <c r="P4408" i="4"/>
  <c r="P4407" i="4"/>
  <c r="P4406" i="4"/>
  <c r="P4405" i="4"/>
  <c r="P4404" i="4"/>
  <c r="P4403" i="4"/>
  <c r="P4402" i="4"/>
  <c r="P4401" i="4"/>
  <c r="P4400" i="4"/>
  <c r="P4399" i="4"/>
  <c r="P4398" i="4"/>
  <c r="P4397" i="4"/>
  <c r="P4396" i="4"/>
  <c r="P4395" i="4"/>
  <c r="P4394" i="4"/>
  <c r="P4393" i="4"/>
  <c r="P4392" i="4"/>
  <c r="P4391" i="4"/>
  <c r="P4390" i="4"/>
  <c r="P4388" i="4"/>
  <c r="P4387" i="4"/>
  <c r="P4386" i="4"/>
  <c r="P4385" i="4"/>
  <c r="P4384" i="4"/>
  <c r="P4383" i="4"/>
  <c r="P4382" i="4"/>
  <c r="P4381" i="4"/>
  <c r="P4380" i="4"/>
  <c r="P4379" i="4"/>
  <c r="P4378" i="4"/>
  <c r="P4377" i="4"/>
  <c r="P4376" i="4"/>
  <c r="P4375" i="4"/>
  <c r="P4374" i="4"/>
  <c r="P4373" i="4"/>
  <c r="P4372" i="4"/>
  <c r="P4371" i="4"/>
  <c r="P4370" i="4"/>
  <c r="P4369" i="4"/>
  <c r="P4368" i="4"/>
  <c r="P4367" i="4"/>
  <c r="P4366" i="4"/>
  <c r="P4365" i="4"/>
  <c r="P4364" i="4"/>
  <c r="P4363" i="4"/>
  <c r="P4362" i="4"/>
  <c r="P4361" i="4"/>
  <c r="P4360" i="4"/>
  <c r="P4359" i="4"/>
  <c r="P4358" i="4"/>
  <c r="P4357" i="4"/>
  <c r="P4356" i="4"/>
  <c r="P4355" i="4"/>
  <c r="P4354" i="4"/>
  <c r="P4353" i="4"/>
  <c r="P4352" i="4"/>
  <c r="P4351" i="4"/>
  <c r="P4350" i="4"/>
  <c r="P4349" i="4"/>
  <c r="P4348" i="4"/>
  <c r="P4347" i="4"/>
  <c r="P4346" i="4"/>
  <c r="P4345" i="4"/>
  <c r="P4344" i="4"/>
  <c r="P4343" i="4"/>
  <c r="P4342" i="4"/>
  <c r="P4341" i="4"/>
  <c r="P4340" i="4"/>
  <c r="P4339" i="4"/>
  <c r="P4338" i="4"/>
  <c r="P4337" i="4"/>
  <c r="P4336" i="4"/>
  <c r="P4335" i="4"/>
  <c r="P4334" i="4"/>
  <c r="P4333" i="4"/>
  <c r="P4332" i="4"/>
  <c r="P4331" i="4"/>
  <c r="P4330" i="4"/>
  <c r="P4329" i="4"/>
  <c r="P4328" i="4"/>
  <c r="P4327" i="4"/>
  <c r="P4326" i="4"/>
  <c r="P4325" i="4"/>
  <c r="P4324" i="4"/>
  <c r="P4323" i="4"/>
  <c r="P4322" i="4"/>
  <c r="P4321" i="4"/>
  <c r="P4320" i="4"/>
  <c r="P4319" i="4"/>
  <c r="P4318" i="4"/>
  <c r="P4317" i="4"/>
  <c r="P4316" i="4"/>
  <c r="P4315" i="4"/>
  <c r="P4314" i="4"/>
  <c r="P4313" i="4"/>
  <c r="P4312" i="4"/>
  <c r="P4311" i="4"/>
  <c r="P4310" i="4"/>
  <c r="P4309" i="4"/>
  <c r="P4308" i="4"/>
  <c r="P4307" i="4"/>
  <c r="P4306" i="4"/>
  <c r="P4305" i="4"/>
  <c r="P4304" i="4"/>
  <c r="P4303" i="4"/>
  <c r="P4302" i="4"/>
  <c r="P4301" i="4"/>
  <c r="P4300" i="4"/>
  <c r="P4299" i="4"/>
  <c r="P4298" i="4"/>
  <c r="P4297" i="4"/>
  <c r="P4296" i="4"/>
  <c r="P4295" i="4"/>
  <c r="P4294" i="4"/>
  <c r="P4293" i="4"/>
  <c r="P4292" i="4"/>
  <c r="P4291" i="4"/>
  <c r="P4290" i="4"/>
  <c r="P4289" i="4"/>
  <c r="P4288" i="4"/>
  <c r="P4287" i="4"/>
  <c r="P4286" i="4"/>
  <c r="P4285" i="4"/>
  <c r="P4284" i="4"/>
  <c r="P4283" i="4"/>
  <c r="P4282" i="4"/>
  <c r="P4281" i="4"/>
  <c r="P4280" i="4"/>
  <c r="P4279" i="4"/>
  <c r="P4278" i="4"/>
  <c r="P4277" i="4"/>
  <c r="P4276" i="4"/>
  <c r="P4275" i="4"/>
  <c r="P4274" i="4"/>
  <c r="P4273" i="4"/>
  <c r="P4272" i="4"/>
  <c r="P4271" i="4"/>
  <c r="P4270" i="4"/>
  <c r="P4269" i="4"/>
  <c r="P4268" i="4"/>
  <c r="P4267" i="4"/>
  <c r="P4266" i="4"/>
  <c r="P4265" i="4"/>
  <c r="P4264" i="4"/>
  <c r="P4263" i="4"/>
  <c r="P4262" i="4"/>
  <c r="P4261" i="4"/>
  <c r="P4260" i="4"/>
  <c r="P4259" i="4"/>
  <c r="P4258" i="4"/>
  <c r="P4257" i="4"/>
  <c r="P4256" i="4"/>
  <c r="P4255" i="4"/>
  <c r="P4254" i="4"/>
  <c r="P4253" i="4"/>
  <c r="P4252" i="4"/>
  <c r="P4251" i="4"/>
  <c r="P4250" i="4"/>
  <c r="P4249" i="4"/>
  <c r="P4248" i="4"/>
  <c r="P4247" i="4"/>
  <c r="P4246" i="4"/>
  <c r="P4245" i="4"/>
  <c r="P4244" i="4"/>
  <c r="P4243" i="4"/>
  <c r="P4242" i="4"/>
  <c r="P4241" i="4"/>
  <c r="P4240" i="4"/>
  <c r="P4239" i="4"/>
  <c r="P4238" i="4"/>
  <c r="P4237" i="4"/>
  <c r="P4236" i="4"/>
  <c r="P4235" i="4"/>
  <c r="P4234" i="4"/>
  <c r="P4233" i="4"/>
  <c r="P4232" i="4"/>
  <c r="P4231" i="4"/>
  <c r="P4230" i="4"/>
  <c r="P4229" i="4"/>
  <c r="P4228" i="4"/>
  <c r="P4227" i="4"/>
  <c r="P4226" i="4"/>
  <c r="P4225" i="4"/>
  <c r="P4224" i="4"/>
  <c r="P4223" i="4"/>
  <c r="P4218" i="4"/>
  <c r="P4217" i="4"/>
  <c r="P4216" i="4"/>
  <c r="P4215" i="4"/>
  <c r="P4214" i="4"/>
  <c r="P4213" i="4"/>
  <c r="P4212" i="4"/>
  <c r="P4211" i="4"/>
  <c r="P4210" i="4"/>
  <c r="P4209" i="4"/>
  <c r="P4208" i="4"/>
  <c r="P4207" i="4"/>
  <c r="P4204" i="4"/>
  <c r="P4203" i="4"/>
  <c r="P4202" i="4"/>
  <c r="P4201" i="4"/>
  <c r="P4200" i="4"/>
  <c r="P4199" i="4"/>
  <c r="P4198" i="4"/>
  <c r="P4197" i="4"/>
  <c r="P4196" i="4"/>
  <c r="P4195" i="4"/>
  <c r="P4194" i="4"/>
  <c r="P4193" i="4"/>
  <c r="P4192" i="4"/>
  <c r="P4191" i="4"/>
  <c r="P4190" i="4"/>
  <c r="P4189" i="4"/>
  <c r="P4188" i="4"/>
  <c r="P4187" i="4"/>
  <c r="P4186" i="4"/>
  <c r="P4185" i="4"/>
  <c r="P4184" i="4"/>
  <c r="P4183" i="4"/>
  <c r="P4182" i="4"/>
  <c r="P4181" i="4"/>
  <c r="P4180" i="4"/>
  <c r="P4179" i="4"/>
  <c r="P4178" i="4"/>
  <c r="P4172" i="4"/>
  <c r="P4171" i="4"/>
  <c r="P4170" i="4"/>
  <c r="P4169" i="4"/>
  <c r="P4168" i="4"/>
  <c r="P4167" i="4"/>
  <c r="P4166" i="4"/>
  <c r="P4165" i="4"/>
  <c r="P4164" i="4"/>
  <c r="P4163" i="4"/>
  <c r="P4162" i="4"/>
  <c r="P4161" i="4"/>
  <c r="P4160" i="4"/>
  <c r="P4159" i="4"/>
  <c r="P4158" i="4"/>
  <c r="P4157" i="4"/>
  <c r="P4156" i="4"/>
  <c r="P4155" i="4"/>
  <c r="P4154" i="4"/>
  <c r="P4153" i="4"/>
  <c r="P4152" i="4"/>
  <c r="P4151" i="4"/>
  <c r="P4150" i="4"/>
  <c r="P4149" i="4"/>
  <c r="P4148" i="4"/>
  <c r="P4147" i="4"/>
  <c r="P4146" i="4"/>
  <c r="P4145" i="4"/>
  <c r="P4144" i="4"/>
  <c r="P4143" i="4"/>
  <c r="P4142" i="4"/>
  <c r="P4141" i="4"/>
  <c r="P4140" i="4"/>
  <c r="P4139" i="4"/>
  <c r="P4138" i="4"/>
  <c r="P4137" i="4"/>
  <c r="P4136" i="4"/>
  <c r="P4135" i="4"/>
  <c r="P4134" i="4"/>
  <c r="P4133" i="4"/>
  <c r="P4132" i="4"/>
  <c r="P4131" i="4"/>
  <c r="P4130" i="4"/>
  <c r="P4129" i="4"/>
  <c r="P4128" i="4"/>
  <c r="P4127" i="4"/>
  <c r="P4126" i="4"/>
  <c r="P4125" i="4"/>
  <c r="P4124" i="4"/>
  <c r="P4123" i="4"/>
  <c r="P4122" i="4"/>
  <c r="P4121" i="4"/>
  <c r="P4120" i="4"/>
  <c r="P4119" i="4"/>
  <c r="P4118" i="4"/>
  <c r="P4117" i="4"/>
  <c r="P4116" i="4"/>
  <c r="P4115" i="4"/>
  <c r="P4114" i="4"/>
  <c r="P4113" i="4"/>
  <c r="P4112" i="4"/>
  <c r="P4111" i="4"/>
  <c r="P4110" i="4"/>
  <c r="P4109" i="4"/>
  <c r="P4108" i="4"/>
  <c r="P4107" i="4"/>
  <c r="P4106" i="4"/>
  <c r="P4105" i="4"/>
  <c r="P4104" i="4"/>
  <c r="P4103" i="4"/>
  <c r="P4102" i="4"/>
  <c r="P4101" i="4"/>
  <c r="P4100" i="4"/>
  <c r="P4099" i="4"/>
  <c r="P4098" i="4"/>
  <c r="P4097" i="4"/>
  <c r="P4096" i="4"/>
  <c r="P4095" i="4"/>
  <c r="P4094" i="4"/>
  <c r="P4093" i="4"/>
  <c r="P4092" i="4"/>
  <c r="P4091" i="4"/>
  <c r="P4090" i="4"/>
  <c r="P4089" i="4"/>
  <c r="P4088" i="4"/>
  <c r="P4087" i="4"/>
  <c r="P4086" i="4"/>
  <c r="P4085" i="4"/>
  <c r="P4084" i="4"/>
  <c r="P4083" i="4"/>
  <c r="P4082" i="4"/>
  <c r="P4081" i="4"/>
  <c r="P4080" i="4"/>
  <c r="P4079" i="4"/>
  <c r="P4078" i="4"/>
  <c r="P4077" i="4"/>
  <c r="P4076" i="4"/>
  <c r="P4075" i="4"/>
  <c r="P4074" i="4"/>
  <c r="P4073" i="4"/>
  <c r="P4072" i="4"/>
  <c r="P4071" i="4"/>
  <c r="P4070" i="4"/>
  <c r="P4069" i="4"/>
  <c r="P4068" i="4"/>
  <c r="P4067" i="4"/>
  <c r="P4066" i="4"/>
  <c r="P4065" i="4"/>
  <c r="P4064" i="4"/>
  <c r="P4063" i="4"/>
  <c r="P4062" i="4"/>
  <c r="P4061" i="4"/>
  <c r="P4060" i="4"/>
  <c r="P4059" i="4"/>
  <c r="P4058" i="4"/>
  <c r="P4057" i="4"/>
  <c r="P4056" i="4"/>
  <c r="P4055" i="4"/>
  <c r="P4054" i="4"/>
  <c r="P4053" i="4"/>
  <c r="P4052" i="4"/>
  <c r="P4051" i="4"/>
  <c r="P4050" i="4"/>
  <c r="P4049" i="4"/>
  <c r="P4048" i="4"/>
  <c r="P4047" i="4"/>
  <c r="P4046" i="4"/>
  <c r="P4045" i="4"/>
  <c r="P4044" i="4"/>
  <c r="P4043" i="4"/>
  <c r="P4042" i="4"/>
  <c r="P4041" i="4"/>
  <c r="P4040" i="4"/>
  <c r="P4039" i="4"/>
  <c r="P4038" i="4"/>
  <c r="P4037" i="4"/>
  <c r="P4036" i="4"/>
  <c r="P4035" i="4"/>
  <c r="P4034" i="4"/>
  <c r="P4033" i="4"/>
  <c r="P4032" i="4"/>
  <c r="P4031" i="4"/>
  <c r="P4030" i="4"/>
  <c r="P4029" i="4"/>
  <c r="P4028" i="4"/>
  <c r="P4027" i="4"/>
  <c r="P4026" i="4"/>
  <c r="P4025" i="4"/>
  <c r="P4024" i="4"/>
  <c r="P4023" i="4"/>
  <c r="P4022" i="4"/>
  <c r="P4021" i="4"/>
  <c r="P4020" i="4"/>
  <c r="P4019" i="4"/>
  <c r="P4018" i="4"/>
  <c r="P4017" i="4"/>
  <c r="P4016" i="4"/>
  <c r="P4015" i="4"/>
  <c r="P4014" i="4"/>
  <c r="P4013" i="4"/>
  <c r="P4012" i="4"/>
  <c r="P4011" i="4"/>
  <c r="P4010" i="4"/>
  <c r="P4009" i="4"/>
  <c r="P4008" i="4"/>
  <c r="P4007" i="4"/>
  <c r="P4006" i="4"/>
  <c r="P4005" i="4"/>
  <c r="P4004" i="4"/>
  <c r="P4003" i="4"/>
  <c r="P4002" i="4"/>
  <c r="P4001" i="4"/>
  <c r="P4000" i="4"/>
  <c r="P3999" i="4"/>
  <c r="P3998" i="4"/>
  <c r="P3997" i="4"/>
  <c r="P3996" i="4"/>
  <c r="P3995" i="4"/>
  <c r="P3994" i="4"/>
  <c r="P3993" i="4"/>
  <c r="P3992" i="4"/>
  <c r="P3991" i="4"/>
  <c r="P3990" i="4"/>
  <c r="P3989" i="4"/>
  <c r="P3988" i="4"/>
  <c r="P3987" i="4"/>
  <c r="P3986" i="4"/>
  <c r="P3985" i="4"/>
  <c r="P3984" i="4"/>
  <c r="P3983" i="4"/>
  <c r="P3982" i="4"/>
  <c r="P3981" i="4"/>
  <c r="P3980" i="4"/>
  <c r="P3979" i="4"/>
  <c r="P3978" i="4"/>
  <c r="P3977" i="4"/>
  <c r="P3976" i="4"/>
  <c r="P3975" i="4"/>
  <c r="P3974" i="4"/>
  <c r="P3973" i="4"/>
  <c r="P3972" i="4"/>
  <c r="P3971" i="4"/>
  <c r="P3970" i="4"/>
  <c r="P3969" i="4"/>
  <c r="P3968" i="4"/>
  <c r="P3967" i="4"/>
  <c r="P3966" i="4"/>
  <c r="P3965" i="4"/>
  <c r="P3964" i="4"/>
  <c r="P3963" i="4"/>
  <c r="P3962" i="4"/>
  <c r="P3961" i="4"/>
  <c r="P3960" i="4"/>
  <c r="P3959" i="4"/>
  <c r="P3958" i="4"/>
  <c r="P3957" i="4"/>
  <c r="P3956" i="4"/>
  <c r="P3955" i="4"/>
  <c r="P3954" i="4"/>
  <c r="P3953" i="4"/>
  <c r="P3952" i="4"/>
  <c r="P3951" i="4"/>
  <c r="P3950" i="4"/>
  <c r="P3949" i="4"/>
  <c r="P3948" i="4"/>
  <c r="P3947" i="4"/>
  <c r="P3946" i="4"/>
  <c r="P3945" i="4"/>
  <c r="P3944" i="4"/>
  <c r="P3943" i="4"/>
  <c r="P3942" i="4"/>
  <c r="P3941" i="4"/>
  <c r="P3940" i="4"/>
  <c r="P3939" i="4"/>
  <c r="P3938" i="4"/>
  <c r="P3937" i="4"/>
  <c r="P3936" i="4"/>
  <c r="P3935" i="4"/>
  <c r="P3934" i="4"/>
  <c r="P3933" i="4"/>
  <c r="P3932" i="4"/>
  <c r="P3931" i="4"/>
  <c r="P3930" i="4"/>
  <c r="P3929" i="4"/>
  <c r="P3928" i="4"/>
  <c r="P3927" i="4"/>
  <c r="P3926" i="4"/>
  <c r="P3925" i="4"/>
  <c r="P3924" i="4"/>
  <c r="P3923" i="4"/>
  <c r="P3922" i="4"/>
  <c r="P3921" i="4"/>
  <c r="P3920" i="4"/>
  <c r="P3919" i="4"/>
  <c r="P3918" i="4"/>
  <c r="P3917" i="4"/>
  <c r="P3916" i="4"/>
  <c r="P3915" i="4"/>
  <c r="P3914" i="4"/>
  <c r="P3913" i="4"/>
  <c r="P3912" i="4"/>
  <c r="P3911" i="4"/>
  <c r="P3910" i="4"/>
  <c r="P3909" i="4"/>
  <c r="P3908" i="4"/>
  <c r="P3907" i="4"/>
  <c r="P3906" i="4"/>
  <c r="P3905" i="4"/>
  <c r="P3904" i="4"/>
  <c r="P3903" i="4"/>
  <c r="P3902" i="4"/>
  <c r="P3901" i="4"/>
  <c r="P3900" i="4"/>
  <c r="P3899" i="4"/>
  <c r="P3898" i="4"/>
  <c r="P3897" i="4"/>
  <c r="P3896" i="4"/>
  <c r="P3895" i="4"/>
  <c r="P3894" i="4"/>
  <c r="P3893" i="4"/>
  <c r="P3892" i="4"/>
  <c r="P3891" i="4"/>
  <c r="P3890" i="4"/>
  <c r="P3889" i="4"/>
  <c r="P3888" i="4"/>
  <c r="P3887" i="4"/>
  <c r="P3886" i="4"/>
  <c r="P3885" i="4"/>
  <c r="P3884" i="4"/>
  <c r="P3883" i="4"/>
  <c r="P3882" i="4"/>
  <c r="P3881" i="4"/>
  <c r="P3880" i="4"/>
  <c r="P3879" i="4"/>
  <c r="P3878" i="4"/>
  <c r="P3877" i="4"/>
  <c r="P3876" i="4"/>
  <c r="P3875" i="4"/>
  <c r="P3874" i="4"/>
  <c r="P3873" i="4"/>
  <c r="P3872" i="4"/>
  <c r="P3871" i="4"/>
  <c r="P3870" i="4"/>
  <c r="P3869" i="4"/>
  <c r="P3868" i="4"/>
  <c r="P3867" i="4"/>
  <c r="P3866" i="4"/>
  <c r="P3865" i="4"/>
  <c r="P3864" i="4"/>
  <c r="P3863" i="4"/>
  <c r="P3862" i="4"/>
  <c r="P3861" i="4"/>
  <c r="P3860" i="4"/>
  <c r="P3859" i="4"/>
  <c r="P3858" i="4"/>
  <c r="P3857" i="4"/>
  <c r="P3856" i="4"/>
  <c r="P3855" i="4"/>
  <c r="P3854" i="4"/>
  <c r="P3853" i="4"/>
  <c r="P3852" i="4"/>
  <c r="P3851" i="4"/>
  <c r="P3850" i="4"/>
  <c r="P3849" i="4"/>
  <c r="P3848" i="4"/>
  <c r="P3847" i="4"/>
  <c r="P3846" i="4"/>
  <c r="P3845" i="4"/>
  <c r="P3844" i="4"/>
  <c r="P3843" i="4"/>
  <c r="P3842" i="4"/>
  <c r="P3841" i="4"/>
  <c r="P3840" i="4"/>
  <c r="P3839" i="4"/>
  <c r="P3838" i="4"/>
  <c r="P3837" i="4"/>
  <c r="P3836" i="4"/>
  <c r="P3835" i="4"/>
  <c r="P3834" i="4"/>
  <c r="P3833" i="4"/>
  <c r="P3832" i="4"/>
  <c r="P3831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12" i="4"/>
  <c r="P3811" i="4"/>
  <c r="P3810" i="4"/>
  <c r="P3809" i="4"/>
  <c r="P3808" i="4"/>
  <c r="P3807" i="4"/>
  <c r="P3806" i="4"/>
  <c r="P3805" i="4"/>
  <c r="P3804" i="4"/>
  <c r="P3803" i="4"/>
  <c r="P3802" i="4"/>
  <c r="P3801" i="4"/>
  <c r="P3800" i="4"/>
  <c r="P3799" i="4"/>
  <c r="P3798" i="4"/>
  <c r="P3797" i="4"/>
  <c r="P3796" i="4"/>
  <c r="P3795" i="4"/>
  <c r="P3794" i="4"/>
  <c r="P3793" i="4"/>
  <c r="P3792" i="4"/>
  <c r="P3791" i="4"/>
  <c r="P3790" i="4"/>
  <c r="P3789" i="4"/>
  <c r="P3788" i="4"/>
  <c r="P3787" i="4"/>
  <c r="P3786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2" i="4"/>
  <c r="P3771" i="4"/>
  <c r="P3770" i="4"/>
  <c r="P3769" i="4"/>
  <c r="P3768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2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P3738" i="4"/>
  <c r="P3737" i="4"/>
  <c r="P3736" i="4"/>
  <c r="P3735" i="4"/>
  <c r="P3734" i="4"/>
  <c r="P3733" i="4"/>
  <c r="P3732" i="4"/>
  <c r="P3731" i="4"/>
  <c r="P3730" i="4"/>
  <c r="P3729" i="4"/>
  <c r="P3728" i="4"/>
  <c r="P3727" i="4"/>
  <c r="P3726" i="4"/>
  <c r="P3725" i="4"/>
  <c r="P3724" i="4"/>
  <c r="P3723" i="4"/>
  <c r="P3722" i="4"/>
  <c r="P3721" i="4"/>
  <c r="P3720" i="4"/>
  <c r="P3719" i="4"/>
  <c r="P3718" i="4"/>
  <c r="P3717" i="4"/>
  <c r="P3716" i="4"/>
  <c r="P3715" i="4"/>
  <c r="P3714" i="4"/>
  <c r="P3713" i="4"/>
  <c r="P3712" i="4"/>
  <c r="P3711" i="4"/>
  <c r="P3710" i="4"/>
  <c r="P3709" i="4"/>
  <c r="P3708" i="4"/>
  <c r="P3707" i="4"/>
  <c r="P3706" i="4"/>
  <c r="P3705" i="4"/>
  <c r="P3704" i="4"/>
  <c r="P3703" i="4"/>
  <c r="P3702" i="4"/>
  <c r="P3701" i="4"/>
  <c r="P3700" i="4"/>
  <c r="P3699" i="4"/>
  <c r="P3698" i="4"/>
  <c r="P3697" i="4"/>
  <c r="P3696" i="4"/>
  <c r="P3695" i="4"/>
  <c r="P3694" i="4"/>
  <c r="P3693" i="4"/>
  <c r="P3692" i="4"/>
  <c r="P3691" i="4"/>
  <c r="P3690" i="4"/>
  <c r="P3689" i="4"/>
  <c r="P3688" i="4"/>
  <c r="P3687" i="4"/>
  <c r="P3686" i="4"/>
  <c r="P3685" i="4"/>
  <c r="P3684" i="4"/>
  <c r="P3683" i="4"/>
  <c r="P3682" i="4"/>
  <c r="P3681" i="4"/>
  <c r="P3680" i="4"/>
  <c r="P3679" i="4"/>
  <c r="P3678" i="4"/>
  <c r="P3677" i="4"/>
  <c r="P3676" i="4"/>
  <c r="P3675" i="4"/>
  <c r="P3674" i="4"/>
  <c r="P3673" i="4"/>
  <c r="P3672" i="4"/>
  <c r="P3671" i="4"/>
  <c r="P3670" i="4"/>
  <c r="P3669" i="4"/>
  <c r="P3668" i="4"/>
  <c r="P3667" i="4"/>
  <c r="P3666" i="4"/>
  <c r="P3665" i="4"/>
  <c r="P3664" i="4"/>
  <c r="P3663" i="4"/>
  <c r="P3662" i="4"/>
  <c r="P3661" i="4"/>
  <c r="P3660" i="4"/>
  <c r="P3659" i="4"/>
  <c r="P3658" i="4"/>
  <c r="P3657" i="4"/>
  <c r="P3656" i="4"/>
  <c r="P3655" i="4"/>
  <c r="P3654" i="4"/>
  <c r="P3653" i="4"/>
  <c r="P3652" i="4"/>
  <c r="P3651" i="4"/>
  <c r="P3650" i="4"/>
  <c r="P3649" i="4"/>
  <c r="P3648" i="4"/>
  <c r="P3647" i="4"/>
  <c r="P3646" i="4"/>
  <c r="P3645" i="4"/>
  <c r="P3644" i="4"/>
  <c r="P3643" i="4"/>
  <c r="P3642" i="4"/>
  <c r="P3641" i="4"/>
  <c r="P3640" i="4"/>
  <c r="P3639" i="4"/>
  <c r="P3638" i="4"/>
  <c r="P3637" i="4"/>
  <c r="P3636" i="4"/>
  <c r="P3635" i="4"/>
  <c r="P3634" i="4"/>
  <c r="P3633" i="4"/>
  <c r="P3632" i="4"/>
  <c r="P3631" i="4"/>
  <c r="P3630" i="4"/>
  <c r="P3629" i="4"/>
  <c r="P3628" i="4"/>
  <c r="P3627" i="4"/>
  <c r="P3626" i="4"/>
  <c r="P3625" i="4"/>
  <c r="P3624" i="4"/>
  <c r="P3623" i="4"/>
  <c r="P3622" i="4"/>
  <c r="P3621" i="4"/>
  <c r="P3620" i="4"/>
  <c r="P3619" i="4"/>
  <c r="P3618" i="4"/>
  <c r="P3617" i="4"/>
  <c r="P3616" i="4"/>
  <c r="P3615" i="4"/>
  <c r="P3614" i="4"/>
  <c r="P3613" i="4"/>
  <c r="P3612" i="4"/>
  <c r="P3611" i="4"/>
  <c r="P3610" i="4"/>
  <c r="P3609" i="4"/>
  <c r="P3608" i="4"/>
  <c r="P3607" i="4"/>
  <c r="P3606" i="4"/>
  <c r="P3605" i="4"/>
  <c r="P3604" i="4"/>
  <c r="P3603" i="4"/>
  <c r="P3602" i="4"/>
  <c r="P3601" i="4"/>
  <c r="P3600" i="4"/>
  <c r="P3599" i="4"/>
  <c r="P3598" i="4"/>
  <c r="P3597" i="4"/>
  <c r="P3596" i="4"/>
  <c r="P3595" i="4"/>
  <c r="P3594" i="4"/>
  <c r="P3593" i="4"/>
  <c r="P3592" i="4"/>
  <c r="P3591" i="4"/>
  <c r="P3590" i="4"/>
  <c r="P3589" i="4"/>
  <c r="P3588" i="4"/>
  <c r="P3587" i="4"/>
  <c r="P3586" i="4"/>
  <c r="P3585" i="4"/>
  <c r="P3584" i="4"/>
  <c r="P3583" i="4"/>
  <c r="P3582" i="4"/>
  <c r="P3581" i="4"/>
  <c r="P3580" i="4"/>
  <c r="P3579" i="4"/>
  <c r="P3578" i="4"/>
  <c r="P3577" i="4"/>
  <c r="P3576" i="4"/>
  <c r="P3575" i="4"/>
  <c r="P3574" i="4"/>
  <c r="P3573" i="4"/>
  <c r="P3572" i="4"/>
  <c r="P3571" i="4"/>
  <c r="P3570" i="4"/>
  <c r="P3569" i="4"/>
  <c r="P3568" i="4"/>
  <c r="P3567" i="4"/>
  <c r="P3566" i="4"/>
  <c r="P3565" i="4"/>
  <c r="P3564" i="4"/>
  <c r="P3563" i="4"/>
  <c r="P3562" i="4"/>
  <c r="P3561" i="4"/>
  <c r="P3560" i="4"/>
  <c r="P3559" i="4"/>
  <c r="P3558" i="4"/>
  <c r="P3557" i="4"/>
  <c r="P3556" i="4"/>
  <c r="P3555" i="4"/>
  <c r="P3554" i="4"/>
  <c r="P3553" i="4"/>
  <c r="P3552" i="4"/>
  <c r="P3551" i="4"/>
  <c r="P3550" i="4"/>
  <c r="P3549" i="4"/>
  <c r="P3548" i="4"/>
  <c r="P3547" i="4"/>
  <c r="P3546" i="4"/>
  <c r="P3545" i="4"/>
  <c r="P3544" i="4"/>
  <c r="P3543" i="4"/>
  <c r="P3542" i="4"/>
  <c r="P3541" i="4"/>
  <c r="P3540" i="4"/>
  <c r="P3539" i="4"/>
  <c r="P3538" i="4"/>
  <c r="P3537" i="4"/>
  <c r="P3536" i="4"/>
  <c r="P3535" i="4"/>
  <c r="P3534" i="4"/>
  <c r="P3533" i="4"/>
  <c r="P3532" i="4"/>
  <c r="P3531" i="4"/>
  <c r="P3530" i="4"/>
  <c r="P3529" i="4"/>
  <c r="P3528" i="4"/>
  <c r="P3527" i="4"/>
  <c r="P3526" i="4"/>
  <c r="P3525" i="4"/>
  <c r="P3524" i="4"/>
  <c r="P3523" i="4"/>
  <c r="P3522" i="4"/>
  <c r="P3521" i="4"/>
  <c r="P3520" i="4"/>
  <c r="P3519" i="4"/>
  <c r="P3518" i="4"/>
  <c r="P3517" i="4"/>
  <c r="P3516" i="4"/>
  <c r="P3515" i="4"/>
  <c r="P3514" i="4"/>
  <c r="P3513" i="4"/>
  <c r="P3512" i="4"/>
  <c r="P3511" i="4"/>
  <c r="P3510" i="4"/>
  <c r="P3509" i="4"/>
  <c r="P3508" i="4"/>
  <c r="P3507" i="4"/>
  <c r="P3506" i="4"/>
  <c r="P3505" i="4"/>
  <c r="P3504" i="4"/>
  <c r="P3503" i="4"/>
  <c r="P3502" i="4"/>
  <c r="P3501" i="4"/>
  <c r="P3500" i="4"/>
  <c r="P3499" i="4"/>
  <c r="P3498" i="4"/>
  <c r="P3497" i="4"/>
  <c r="P3496" i="4"/>
  <c r="P3495" i="4"/>
  <c r="P3494" i="4"/>
  <c r="P3493" i="4"/>
  <c r="P3492" i="4"/>
  <c r="P3491" i="4"/>
  <c r="P3490" i="4"/>
  <c r="P3489" i="4"/>
  <c r="P3488" i="4"/>
  <c r="P3487" i="4"/>
  <c r="P3486" i="4"/>
  <c r="P3485" i="4"/>
  <c r="P3484" i="4"/>
  <c r="P3483" i="4"/>
  <c r="P3482" i="4"/>
  <c r="P3481" i="4"/>
  <c r="P3480" i="4"/>
  <c r="P3479" i="4"/>
  <c r="P3478" i="4"/>
  <c r="P3477" i="4"/>
  <c r="P3476" i="4"/>
  <c r="P3475" i="4"/>
  <c r="P3474" i="4"/>
  <c r="P3473" i="4"/>
  <c r="P3472" i="4"/>
  <c r="P3471" i="4"/>
  <c r="P3470" i="4"/>
  <c r="P3469" i="4"/>
  <c r="P3468" i="4"/>
  <c r="P3467" i="4"/>
  <c r="P3466" i="4"/>
  <c r="P3465" i="4"/>
  <c r="P3464" i="4"/>
  <c r="P3463" i="4"/>
  <c r="P3462" i="4"/>
  <c r="P3461" i="4"/>
  <c r="P3460" i="4"/>
  <c r="P3459" i="4"/>
  <c r="P3458" i="4"/>
  <c r="P3457" i="4"/>
  <c r="P3456" i="4"/>
  <c r="P3455" i="4"/>
  <c r="P3454" i="4"/>
  <c r="P3453" i="4"/>
  <c r="P3452" i="4"/>
  <c r="P3451" i="4"/>
  <c r="P3450" i="4"/>
  <c r="P3449" i="4"/>
  <c r="P3448" i="4"/>
  <c r="P3447" i="4"/>
  <c r="P3446" i="4"/>
  <c r="P3445" i="4"/>
  <c r="P3444" i="4"/>
  <c r="P3443" i="4"/>
  <c r="P3442" i="4"/>
  <c r="P3441" i="4"/>
  <c r="P3440" i="4"/>
  <c r="P3439" i="4"/>
  <c r="P3438" i="4"/>
  <c r="P3437" i="4"/>
  <c r="P3436" i="4"/>
  <c r="P3435" i="4"/>
  <c r="P3434" i="4"/>
  <c r="P3433" i="4"/>
  <c r="P3432" i="4"/>
  <c r="P3431" i="4"/>
  <c r="P3430" i="4"/>
  <c r="P3429" i="4"/>
  <c r="P3428" i="4"/>
  <c r="P3427" i="4"/>
  <c r="P3426" i="4"/>
  <c r="P3425" i="4"/>
  <c r="P3424" i="4"/>
  <c r="P3423" i="4"/>
  <c r="P3422" i="4"/>
  <c r="P3421" i="4"/>
  <c r="P3420" i="4"/>
  <c r="P3419" i="4"/>
  <c r="P3418" i="4"/>
  <c r="P3417" i="4"/>
  <c r="P3416" i="4"/>
  <c r="P3415" i="4"/>
  <c r="P3414" i="4"/>
  <c r="P3413" i="4"/>
  <c r="P3412" i="4"/>
  <c r="P3411" i="4"/>
  <c r="P3410" i="4"/>
  <c r="P3409" i="4"/>
  <c r="P3408" i="4"/>
  <c r="P3407" i="4"/>
  <c r="P3406" i="4"/>
  <c r="P3405" i="4"/>
  <c r="P3404" i="4"/>
  <c r="P3403" i="4"/>
  <c r="P3402" i="4"/>
  <c r="P3401" i="4"/>
  <c r="P3400" i="4"/>
  <c r="P3399" i="4"/>
  <c r="P3398" i="4"/>
  <c r="P3397" i="4"/>
  <c r="P3396" i="4"/>
  <c r="P3395" i="4"/>
  <c r="P3394" i="4"/>
  <c r="P3393" i="4"/>
  <c r="P3392" i="4"/>
  <c r="P3391" i="4"/>
  <c r="P3390" i="4"/>
  <c r="P3389" i="4"/>
  <c r="P3388" i="4"/>
  <c r="P3387" i="4"/>
  <c r="P3386" i="4"/>
  <c r="P3385" i="4"/>
  <c r="P3384" i="4"/>
  <c r="P3383" i="4"/>
  <c r="P3382" i="4"/>
  <c r="P3381" i="4"/>
  <c r="P3380" i="4"/>
  <c r="P3379" i="4"/>
  <c r="P3378" i="4"/>
  <c r="P3377" i="4"/>
  <c r="P3376" i="4"/>
  <c r="P3375" i="4"/>
  <c r="P3374" i="4"/>
  <c r="P3373" i="4"/>
  <c r="P3372" i="4"/>
  <c r="P3371" i="4"/>
  <c r="P3370" i="4"/>
  <c r="P3369" i="4"/>
  <c r="P3368" i="4"/>
  <c r="P3367" i="4"/>
  <c r="P3366" i="4"/>
  <c r="P3365" i="4"/>
  <c r="P3364" i="4"/>
  <c r="P3363" i="4"/>
  <c r="P3362" i="4"/>
  <c r="P3361" i="4"/>
  <c r="P3360" i="4"/>
  <c r="P3359" i="4"/>
  <c r="P3358" i="4"/>
  <c r="P3357" i="4"/>
  <c r="P3356" i="4"/>
  <c r="P3355" i="4"/>
  <c r="P3354" i="4"/>
  <c r="P3353" i="4"/>
  <c r="P3352" i="4"/>
  <c r="P3351" i="4"/>
  <c r="P3350" i="4"/>
  <c r="P3349" i="4"/>
  <c r="P3348" i="4"/>
  <c r="P3347" i="4"/>
  <c r="P3346" i="4"/>
  <c r="P3345" i="4"/>
  <c r="P3344" i="4"/>
  <c r="P3343" i="4"/>
  <c r="P3342" i="4"/>
  <c r="P3341" i="4"/>
  <c r="P3340" i="4"/>
  <c r="P3339" i="4"/>
  <c r="P3338" i="4"/>
  <c r="P3337" i="4"/>
  <c r="P3336" i="4"/>
  <c r="P3335" i="4"/>
  <c r="P3334" i="4"/>
  <c r="P3333" i="4"/>
  <c r="P3332" i="4"/>
  <c r="P3331" i="4"/>
  <c r="P3330" i="4"/>
  <c r="P3329" i="4"/>
  <c r="P3328" i="4"/>
  <c r="P3327" i="4"/>
  <c r="P3326" i="4"/>
  <c r="P3325" i="4"/>
  <c r="P3324" i="4"/>
  <c r="P3323" i="4"/>
  <c r="P3322" i="4"/>
  <c r="P3321" i="4"/>
  <c r="P3320" i="4"/>
  <c r="P3319" i="4"/>
  <c r="P3318" i="4"/>
  <c r="P3317" i="4"/>
  <c r="P3316" i="4"/>
  <c r="P3315" i="4"/>
  <c r="P3314" i="4"/>
  <c r="P3313" i="4"/>
  <c r="P3312" i="4"/>
  <c r="P3311" i="4"/>
  <c r="P3310" i="4"/>
  <c r="P3309" i="4"/>
  <c r="P3308" i="4"/>
  <c r="P3307" i="4"/>
  <c r="P3306" i="4"/>
  <c r="P3305" i="4"/>
  <c r="P3304" i="4"/>
  <c r="P3303" i="4"/>
  <c r="P3302" i="4"/>
  <c r="P3301" i="4"/>
  <c r="P3300" i="4"/>
  <c r="P3299" i="4"/>
  <c r="P3298" i="4"/>
  <c r="P3297" i="4"/>
  <c r="P3296" i="4"/>
  <c r="P3295" i="4"/>
  <c r="P3294" i="4"/>
  <c r="P3293" i="4"/>
  <c r="P3292" i="4"/>
  <c r="P3291" i="4"/>
  <c r="P3290" i="4"/>
  <c r="P3289" i="4"/>
  <c r="P3288" i="4"/>
  <c r="P3287" i="4"/>
  <c r="P3286" i="4"/>
  <c r="P3285" i="4"/>
  <c r="P3284" i="4"/>
  <c r="P3283" i="4"/>
  <c r="P3282" i="4"/>
  <c r="P3281" i="4"/>
  <c r="P3280" i="4"/>
  <c r="P3279" i="4"/>
  <c r="P3278" i="4"/>
  <c r="P3277" i="4"/>
  <c r="P3276" i="4"/>
  <c r="P3275" i="4"/>
  <c r="P3274" i="4"/>
  <c r="P3273" i="4"/>
  <c r="P3272" i="4"/>
  <c r="P3271" i="4"/>
  <c r="P3270" i="4"/>
  <c r="P3269" i="4"/>
  <c r="P3268" i="4"/>
  <c r="P3267" i="4"/>
  <c r="P3266" i="4"/>
  <c r="P3265" i="4"/>
  <c r="P3264" i="4"/>
  <c r="P3263" i="4"/>
  <c r="P3262" i="4"/>
  <c r="P3261" i="4"/>
  <c r="P3260" i="4"/>
  <c r="P3259" i="4"/>
  <c r="P3258" i="4"/>
  <c r="P3257" i="4"/>
  <c r="P3256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7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7" i="4"/>
  <c r="P3206" i="4"/>
  <c r="P3205" i="4"/>
  <c r="P3204" i="4"/>
  <c r="P3203" i="4"/>
  <c r="P3202" i="4"/>
  <c r="P3201" i="4"/>
  <c r="P3200" i="4"/>
  <c r="P3199" i="4"/>
  <c r="P3198" i="4"/>
  <c r="P3197" i="4"/>
  <c r="P3196" i="4"/>
  <c r="P3195" i="4"/>
  <c r="P3194" i="4"/>
  <c r="P3193" i="4"/>
  <c r="P3192" i="4"/>
  <c r="P3191" i="4"/>
  <c r="P3190" i="4"/>
  <c r="P3189" i="4"/>
  <c r="P3188" i="4"/>
  <c r="P3187" i="4"/>
  <c r="P3186" i="4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3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8" i="4"/>
  <c r="P3137" i="4"/>
  <c r="P3136" i="4"/>
  <c r="P3135" i="4"/>
  <c r="P3134" i="4"/>
  <c r="P3133" i="4"/>
  <c r="P3132" i="4"/>
  <c r="P3131" i="4"/>
  <c r="P3130" i="4"/>
  <c r="P3129" i="4"/>
  <c r="P3128" i="4"/>
  <c r="P3127" i="4"/>
  <c r="P3126" i="4"/>
  <c r="P3125" i="4"/>
  <c r="P3124" i="4"/>
  <c r="P3123" i="4"/>
  <c r="P3122" i="4"/>
  <c r="P3121" i="4"/>
  <c r="P3120" i="4"/>
  <c r="P3119" i="4"/>
  <c r="P3118" i="4"/>
  <c r="P3117" i="4"/>
  <c r="P3116" i="4"/>
  <c r="P3115" i="4"/>
  <c r="P3114" i="4"/>
  <c r="P3113" i="4"/>
  <c r="P3112" i="4"/>
  <c r="P3111" i="4"/>
  <c r="P3110" i="4"/>
  <c r="P3109" i="4"/>
  <c r="P3108" i="4"/>
  <c r="P3107" i="4"/>
  <c r="P3106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92" i="4"/>
  <c r="P3091" i="4"/>
  <c r="P3090" i="4"/>
  <c r="P3089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6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8" i="4"/>
  <c r="P3057" i="4"/>
  <c r="P3056" i="4"/>
  <c r="P3055" i="4"/>
  <c r="P3054" i="4"/>
  <c r="P3053" i="4"/>
  <c r="P3052" i="4"/>
  <c r="P3051" i="4"/>
  <c r="P3050" i="4"/>
  <c r="P3049" i="4"/>
  <c r="P3048" i="4"/>
  <c r="P3047" i="4"/>
  <c r="P3046" i="4"/>
  <c r="P3045" i="4"/>
  <c r="P3044" i="4"/>
  <c r="P3043" i="4"/>
  <c r="P3042" i="4"/>
  <c r="P3041" i="4"/>
  <c r="P3040" i="4"/>
  <c r="P3039" i="4"/>
  <c r="P3038" i="4"/>
  <c r="P3037" i="4"/>
  <c r="P3036" i="4"/>
  <c r="P3035" i="4"/>
  <c r="P3034" i="4"/>
  <c r="P3033" i="4"/>
  <c r="P3032" i="4"/>
  <c r="P3031" i="4"/>
  <c r="P3030" i="4"/>
  <c r="P3029" i="4"/>
  <c r="P3028" i="4"/>
  <c r="P3027" i="4"/>
  <c r="P3026" i="4"/>
  <c r="P3025" i="4"/>
  <c r="P3024" i="4"/>
  <c r="P3023" i="4"/>
  <c r="P3022" i="4"/>
  <c r="P3021" i="4"/>
  <c r="P3020" i="4"/>
  <c r="P3019" i="4"/>
  <c r="P3018" i="4"/>
  <c r="P3017" i="4"/>
  <c r="P3016" i="4"/>
  <c r="P3015" i="4"/>
  <c r="P3014" i="4"/>
  <c r="P3013" i="4"/>
  <c r="P3012" i="4"/>
  <c r="P3011" i="4"/>
  <c r="P3010" i="4"/>
  <c r="P3009" i="4"/>
  <c r="P3008" i="4"/>
  <c r="P3007" i="4"/>
  <c r="P3006" i="4"/>
  <c r="P3005" i="4"/>
  <c r="P3004" i="4"/>
  <c r="P3003" i="4"/>
  <c r="P3002" i="4"/>
  <c r="P3001" i="4"/>
  <c r="P3000" i="4"/>
  <c r="P2999" i="4"/>
  <c r="P2998" i="4"/>
  <c r="P2997" i="4"/>
  <c r="P2996" i="4"/>
  <c r="P2995" i="4"/>
  <c r="P2994" i="4"/>
  <c r="P2993" i="4"/>
  <c r="P2992" i="4"/>
  <c r="P2991" i="4"/>
  <c r="P2990" i="4"/>
  <c r="P2989" i="4"/>
  <c r="P2988" i="4"/>
  <c r="P2987" i="4"/>
  <c r="P2986" i="4"/>
  <c r="P2985" i="4"/>
  <c r="P2984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68" i="4"/>
  <c r="P2967" i="4"/>
  <c r="P2966" i="4"/>
  <c r="P2965" i="4"/>
  <c r="P2964" i="4"/>
  <c r="P2963" i="4"/>
  <c r="P2962" i="4"/>
  <c r="P2961" i="4"/>
  <c r="P2960" i="4"/>
  <c r="P2959" i="4"/>
  <c r="P2958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25" i="4"/>
  <c r="P2924" i="4"/>
  <c r="P2923" i="4"/>
  <c r="P2922" i="4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AS4" i="4" l="1"/>
  <c r="G47" i="6" l="1"/>
  <c r="AR4" i="4" l="1"/>
  <c r="AY403" i="8"/>
  <c r="AX403" i="8"/>
  <c r="AX402" i="8"/>
  <c r="AX401" i="8"/>
  <c r="AX400" i="8"/>
  <c r="AX399" i="8"/>
  <c r="AX398" i="8"/>
  <c r="AX397" i="8"/>
  <c r="AX396" i="8"/>
  <c r="AX395" i="8"/>
  <c r="AX394" i="8"/>
  <c r="AX393" i="8"/>
  <c r="AX392" i="8"/>
  <c r="AX391" i="8"/>
  <c r="AX390" i="8"/>
  <c r="AX389" i="8"/>
  <c r="AX388" i="8"/>
  <c r="AX387" i="8"/>
  <c r="AX386" i="8"/>
  <c r="AX385" i="8"/>
  <c r="AX384" i="8"/>
  <c r="AX383" i="8"/>
  <c r="AX382" i="8"/>
  <c r="AX381" i="8"/>
  <c r="AX380" i="8"/>
  <c r="AX379" i="8"/>
  <c r="AX378" i="8"/>
  <c r="AX377" i="8"/>
  <c r="AX376" i="8"/>
  <c r="AX375" i="8"/>
  <c r="AX374" i="8"/>
  <c r="AX373" i="8"/>
  <c r="AX372" i="8"/>
  <c r="AX371" i="8"/>
  <c r="AX370" i="8"/>
  <c r="AX369" i="8"/>
  <c r="AX368" i="8"/>
  <c r="AX367" i="8"/>
  <c r="AX366" i="8"/>
  <c r="AX365" i="8"/>
  <c r="AX364" i="8"/>
  <c r="AX363" i="8"/>
  <c r="AX362" i="8"/>
  <c r="AX361" i="8"/>
  <c r="AX360" i="8"/>
  <c r="AX359" i="8"/>
  <c r="AX358" i="8"/>
  <c r="AX357" i="8"/>
  <c r="AX356" i="8"/>
  <c r="AX355" i="8"/>
  <c r="AX354" i="8"/>
  <c r="AX353" i="8"/>
  <c r="AX352" i="8"/>
  <c r="AX351" i="8"/>
  <c r="AX350" i="8"/>
  <c r="AX349" i="8"/>
  <c r="AX348" i="8"/>
  <c r="AX347" i="8"/>
  <c r="AX346" i="8"/>
  <c r="AX345" i="8"/>
  <c r="AX344" i="8"/>
  <c r="AX343" i="8"/>
  <c r="AX342" i="8"/>
  <c r="AX341" i="8"/>
  <c r="AX340" i="8"/>
  <c r="AX339" i="8"/>
  <c r="AX338" i="8"/>
  <c r="AX337" i="8"/>
  <c r="AX336" i="8"/>
  <c r="AX335" i="8"/>
  <c r="AX334" i="8"/>
  <c r="AX333" i="8"/>
  <c r="AX332" i="8"/>
  <c r="AX331" i="8"/>
  <c r="AX330" i="8"/>
  <c r="AX329" i="8"/>
  <c r="AX328" i="8"/>
  <c r="AX327" i="8"/>
  <c r="AX326" i="8"/>
  <c r="AX325" i="8"/>
  <c r="AX324" i="8"/>
  <c r="AX323" i="8"/>
  <c r="AX322" i="8"/>
  <c r="AX321" i="8"/>
  <c r="AX320" i="8"/>
  <c r="AX319" i="8"/>
  <c r="AX318" i="8"/>
  <c r="AX317" i="8"/>
  <c r="AX316" i="8"/>
  <c r="AX315" i="8"/>
  <c r="AX314" i="8"/>
  <c r="AX313" i="8"/>
  <c r="AX312" i="8"/>
  <c r="AX311" i="8"/>
  <c r="AX310" i="8"/>
  <c r="AX309" i="8"/>
  <c r="AX308" i="8"/>
  <c r="AX307" i="8"/>
  <c r="AX306" i="8"/>
  <c r="AX305" i="8"/>
  <c r="AX304" i="8"/>
  <c r="AX303" i="8"/>
  <c r="AX302" i="8"/>
  <c r="AX301" i="8"/>
  <c r="AX300" i="8"/>
  <c r="AX299" i="8"/>
  <c r="AX298" i="8"/>
  <c r="AX297" i="8"/>
  <c r="AX296" i="8"/>
  <c r="AX295" i="8"/>
  <c r="AX294" i="8"/>
  <c r="AX293" i="8"/>
  <c r="AX292" i="8"/>
  <c r="AX291" i="8"/>
  <c r="AX290" i="8"/>
  <c r="AX289" i="8"/>
  <c r="AX288" i="8"/>
  <c r="AX287" i="8"/>
  <c r="AX286" i="8"/>
  <c r="AX285" i="8"/>
  <c r="AX284" i="8"/>
  <c r="AX283" i="8"/>
  <c r="AX282" i="8"/>
  <c r="AX281" i="8"/>
  <c r="AX280" i="8"/>
  <c r="AX279" i="8"/>
  <c r="AX278" i="8"/>
  <c r="AX277" i="8"/>
  <c r="AX276" i="8"/>
  <c r="AX275" i="8"/>
  <c r="AX274" i="8"/>
  <c r="AX273" i="8"/>
  <c r="AX272" i="8"/>
  <c r="AX271" i="8"/>
  <c r="AX270" i="8"/>
  <c r="AX269" i="8"/>
  <c r="AX268" i="8"/>
  <c r="AX267" i="8"/>
  <c r="AX266" i="8"/>
  <c r="AX265" i="8"/>
  <c r="AX264" i="8"/>
  <c r="AX263" i="8"/>
  <c r="AX262" i="8"/>
  <c r="AX261" i="8"/>
  <c r="AX260" i="8"/>
  <c r="AX259" i="8"/>
  <c r="AX258" i="8"/>
  <c r="AX257" i="8"/>
  <c r="AX256" i="8"/>
  <c r="AX255" i="8"/>
  <c r="AX254" i="8"/>
  <c r="AX253" i="8"/>
  <c r="AX252" i="8"/>
  <c r="AX251" i="8"/>
  <c r="AX250" i="8"/>
  <c r="AX249" i="8"/>
  <c r="AX248" i="8"/>
  <c r="AX247" i="8"/>
  <c r="AX246" i="8"/>
  <c r="AX245" i="8"/>
  <c r="AX244" i="8"/>
  <c r="AX243" i="8"/>
  <c r="AX242" i="8"/>
  <c r="AX241" i="8"/>
  <c r="AX240" i="8"/>
  <c r="AX239" i="8"/>
  <c r="AX238" i="8"/>
  <c r="AX237" i="8"/>
  <c r="AX236" i="8"/>
  <c r="AX235" i="8"/>
  <c r="AX234" i="8"/>
  <c r="AX233" i="8"/>
  <c r="AX232" i="8"/>
  <c r="AX231" i="8"/>
  <c r="AX230" i="8"/>
  <c r="AX229" i="8"/>
  <c r="AX228" i="8"/>
  <c r="AX227" i="8"/>
  <c r="AX226" i="8"/>
  <c r="AX225" i="8"/>
  <c r="AX224" i="8"/>
  <c r="AX223" i="8"/>
  <c r="AX222" i="8"/>
  <c r="AX221" i="8"/>
  <c r="AX220" i="8"/>
  <c r="AX219" i="8"/>
  <c r="AX218" i="8"/>
  <c r="AX217" i="8"/>
  <c r="AX216" i="8"/>
  <c r="AX215" i="8"/>
  <c r="AX214" i="8"/>
  <c r="AX213" i="8"/>
  <c r="AX212" i="8"/>
  <c r="AX211" i="8"/>
  <c r="AX210" i="8"/>
  <c r="AX209" i="8"/>
  <c r="AX208" i="8"/>
  <c r="AX207" i="8"/>
  <c r="AX206" i="8"/>
  <c r="AX205" i="8"/>
  <c r="AX204" i="8"/>
  <c r="AX203" i="8"/>
  <c r="AX202" i="8"/>
  <c r="AX201" i="8"/>
  <c r="AX200" i="8"/>
  <c r="AX199" i="8"/>
  <c r="AX198" i="8"/>
  <c r="AX197" i="8"/>
  <c r="AX196" i="8"/>
  <c r="AX195" i="8"/>
  <c r="AX194" i="8"/>
  <c r="AX193" i="8"/>
  <c r="AX192" i="8"/>
  <c r="AX191" i="8"/>
  <c r="AX190" i="8"/>
  <c r="AX189" i="8"/>
  <c r="AX188" i="8"/>
  <c r="AX187" i="8"/>
  <c r="AX186" i="8"/>
  <c r="AX185" i="8"/>
  <c r="AX184" i="8"/>
  <c r="AX183" i="8"/>
  <c r="AX182" i="8"/>
  <c r="AX181" i="8"/>
  <c r="AX180" i="8"/>
  <c r="AX179" i="8"/>
  <c r="AX178" i="8"/>
  <c r="AX177" i="8"/>
  <c r="AX176" i="8"/>
  <c r="AX175" i="8"/>
  <c r="AX174" i="8"/>
  <c r="AX173" i="8"/>
  <c r="AX172" i="8"/>
  <c r="AX171" i="8"/>
  <c r="AX170" i="8"/>
  <c r="AX169" i="8"/>
  <c r="AX168" i="8"/>
  <c r="AX167" i="8"/>
  <c r="AX166" i="8"/>
  <c r="AX165" i="8"/>
  <c r="AX164" i="8"/>
  <c r="AX163" i="8"/>
  <c r="AX162" i="8"/>
  <c r="AX161" i="8"/>
  <c r="AX160" i="8"/>
  <c r="AX159" i="8"/>
  <c r="AX158" i="8"/>
  <c r="AX157" i="8"/>
  <c r="AX156" i="8"/>
  <c r="AX155" i="8"/>
  <c r="AX154" i="8"/>
  <c r="AX153" i="8"/>
  <c r="AX152" i="8"/>
  <c r="AX151" i="8"/>
  <c r="AX150" i="8"/>
  <c r="AX149" i="8"/>
  <c r="AX148" i="8"/>
  <c r="AX147" i="8"/>
  <c r="AX146" i="8"/>
  <c r="AX145" i="8"/>
  <c r="AX144" i="8"/>
  <c r="AX143" i="8"/>
  <c r="AX142" i="8"/>
  <c r="AX141" i="8"/>
  <c r="AX140" i="8"/>
  <c r="AX139" i="8"/>
  <c r="AX138" i="8"/>
  <c r="AX137" i="8"/>
  <c r="AX136" i="8"/>
  <c r="AX135" i="8"/>
  <c r="AX134" i="8"/>
  <c r="AX133" i="8"/>
  <c r="AX132" i="8"/>
  <c r="AX131" i="8"/>
  <c r="AX130" i="8"/>
  <c r="AX129" i="8"/>
  <c r="AX128" i="8"/>
  <c r="AX127" i="8"/>
  <c r="AX126" i="8"/>
  <c r="AX125" i="8"/>
  <c r="AX124" i="8"/>
  <c r="AX123" i="8"/>
  <c r="AX122" i="8"/>
  <c r="AX121" i="8"/>
  <c r="AX120" i="8"/>
  <c r="AX119" i="8"/>
  <c r="AX118" i="8"/>
  <c r="AX117" i="8"/>
  <c r="AX116" i="8"/>
  <c r="AX115" i="8"/>
  <c r="AX114" i="8"/>
  <c r="AX113" i="8"/>
  <c r="AX112" i="8"/>
  <c r="AX111" i="8"/>
  <c r="AX110" i="8"/>
  <c r="AX109" i="8"/>
  <c r="AX108" i="8"/>
  <c r="AX107" i="8"/>
  <c r="AX106" i="8"/>
  <c r="AX105" i="8"/>
  <c r="AX104" i="8"/>
  <c r="AX103" i="8"/>
  <c r="AX102" i="8"/>
  <c r="AX101" i="8"/>
  <c r="AX100" i="8"/>
  <c r="AX99" i="8"/>
  <c r="AX98" i="8"/>
  <c r="AX97" i="8"/>
  <c r="AX96" i="8"/>
  <c r="AX95" i="8"/>
  <c r="AX94" i="8"/>
  <c r="AX93" i="8"/>
  <c r="AX92" i="8"/>
  <c r="AX91" i="8"/>
  <c r="AX90" i="8"/>
  <c r="AX89" i="8"/>
  <c r="AX88" i="8"/>
  <c r="AX87" i="8"/>
  <c r="AX86" i="8"/>
  <c r="AX85" i="8"/>
  <c r="AX84" i="8"/>
  <c r="AX83" i="8"/>
  <c r="AX82" i="8"/>
  <c r="AX81" i="8"/>
  <c r="AX80" i="8"/>
  <c r="AX79" i="8"/>
  <c r="AX78" i="8"/>
  <c r="AX77" i="8"/>
  <c r="AX76" i="8"/>
  <c r="AX75" i="8"/>
  <c r="AX74" i="8"/>
  <c r="AX73" i="8"/>
  <c r="AX72" i="8"/>
  <c r="AX71" i="8"/>
  <c r="AX70" i="8"/>
  <c r="AX69" i="8"/>
  <c r="AX68" i="8"/>
  <c r="AX67" i="8"/>
  <c r="AX66" i="8"/>
  <c r="AX65" i="8"/>
  <c r="AX64" i="8"/>
  <c r="AX63" i="8"/>
  <c r="AX62" i="8"/>
  <c r="AX61" i="8"/>
  <c r="AX60" i="8"/>
  <c r="AX59" i="8"/>
  <c r="AX58" i="8"/>
  <c r="AX57" i="8"/>
  <c r="AX56" i="8"/>
  <c r="AX55" i="8"/>
  <c r="AX54" i="8"/>
  <c r="AX53" i="8"/>
  <c r="AX52" i="8"/>
  <c r="AX51" i="8"/>
  <c r="AX50" i="8"/>
  <c r="AX49" i="8"/>
  <c r="AX48" i="8"/>
  <c r="AX47" i="8"/>
  <c r="AX46" i="8"/>
  <c r="AX45" i="8"/>
  <c r="AX44" i="8"/>
  <c r="AX43" i="8"/>
  <c r="AX42" i="8"/>
  <c r="AX41" i="8"/>
  <c r="AX40" i="8"/>
  <c r="AX39" i="8"/>
  <c r="AX38" i="8"/>
  <c r="AX37" i="8"/>
  <c r="AX36" i="8"/>
  <c r="AX35" i="8"/>
  <c r="AX34" i="8"/>
  <c r="AX33" i="8"/>
  <c r="AX32" i="8"/>
  <c r="AX31" i="8"/>
  <c r="AX30" i="8"/>
  <c r="AX29" i="8"/>
  <c r="AX28" i="8"/>
  <c r="AX27" i="8"/>
  <c r="AX26" i="8"/>
  <c r="AX25" i="8"/>
  <c r="AX24" i="8"/>
  <c r="AX23" i="8"/>
  <c r="AX22" i="8"/>
  <c r="AX21" i="8"/>
  <c r="AX20" i="8"/>
  <c r="AX19" i="8"/>
  <c r="AX18" i="8"/>
  <c r="AX17" i="8"/>
  <c r="AX16" i="8"/>
  <c r="AX15" i="8"/>
  <c r="AX14" i="8"/>
  <c r="AX13" i="8"/>
  <c r="AX12" i="8"/>
  <c r="AX11" i="8"/>
  <c r="AX10" i="8"/>
  <c r="AX9" i="8"/>
  <c r="G46" i="6" l="1"/>
  <c r="AQ4" i="4"/>
  <c r="AP4" i="4" l="1"/>
  <c r="R566" i="12" l="1"/>
  <c r="S566" i="12" s="1"/>
  <c r="AN4" i="4" l="1"/>
  <c r="R2" i="12" l="1"/>
  <c r="M2754" i="9" l="1"/>
  <c r="M2753" i="9"/>
  <c r="M2752" i="9"/>
  <c r="M2751" i="9"/>
  <c r="M2750" i="9"/>
  <c r="M2749" i="9"/>
  <c r="M2748" i="9"/>
  <c r="M2747" i="9"/>
  <c r="M2746" i="9"/>
  <c r="M2745" i="9"/>
  <c r="M2744" i="9"/>
  <c r="M2743" i="9"/>
  <c r="M2742" i="9"/>
  <c r="M2741" i="9"/>
  <c r="M2740" i="9"/>
  <c r="M2739" i="9"/>
  <c r="M2738" i="9"/>
  <c r="M2737" i="9"/>
  <c r="M2736" i="9"/>
  <c r="M2735" i="9"/>
  <c r="M2734" i="9"/>
  <c r="M2733" i="9"/>
  <c r="M2732" i="9"/>
  <c r="M2731" i="9"/>
  <c r="M2730" i="9"/>
  <c r="M2729" i="9"/>
  <c r="M2728" i="9"/>
  <c r="M2727" i="9"/>
  <c r="M2726" i="9"/>
  <c r="M2725" i="9"/>
  <c r="M2724" i="9"/>
  <c r="M2723" i="9"/>
  <c r="M2722" i="9"/>
  <c r="M2721" i="9"/>
  <c r="M2720" i="9"/>
  <c r="M2719" i="9"/>
  <c r="M2718" i="9"/>
  <c r="M2717" i="9"/>
  <c r="M2716" i="9"/>
  <c r="M2715" i="9"/>
  <c r="M2714" i="9"/>
  <c r="M2713" i="9"/>
  <c r="M2712" i="9"/>
  <c r="M2711" i="9"/>
  <c r="M2710" i="9"/>
  <c r="M2709" i="9"/>
  <c r="M2708" i="9"/>
  <c r="M2707" i="9"/>
  <c r="M2706" i="9"/>
  <c r="M2705" i="9"/>
  <c r="M2704" i="9"/>
  <c r="M2703" i="9"/>
  <c r="M2702" i="9"/>
  <c r="M2701" i="9"/>
  <c r="M2700" i="9"/>
  <c r="M2699" i="9"/>
  <c r="M2698" i="9"/>
  <c r="M2697" i="9"/>
  <c r="M2696" i="9"/>
  <c r="M2695" i="9"/>
  <c r="M2694" i="9"/>
  <c r="M2693" i="9"/>
  <c r="M2692" i="9"/>
  <c r="M2691" i="9"/>
  <c r="M2690" i="9"/>
  <c r="M2689" i="9"/>
  <c r="M2688" i="9"/>
  <c r="M2687" i="9"/>
  <c r="M2686" i="9"/>
  <c r="M2685" i="9"/>
  <c r="M2684" i="9"/>
  <c r="M2683" i="9"/>
  <c r="M2682" i="9"/>
  <c r="M2681" i="9"/>
  <c r="M2680" i="9"/>
  <c r="M2679" i="9"/>
  <c r="M2678" i="9"/>
  <c r="M2677" i="9"/>
  <c r="M2676" i="9"/>
  <c r="M2675" i="9"/>
  <c r="M2674" i="9"/>
  <c r="M2673" i="9"/>
  <c r="M2672" i="9"/>
  <c r="M2671" i="9"/>
  <c r="M2670" i="9"/>
  <c r="M2669" i="9"/>
  <c r="M2668" i="9"/>
  <c r="M2667" i="9"/>
  <c r="M2666" i="9"/>
  <c r="M2665" i="9"/>
  <c r="M2664" i="9"/>
  <c r="M2663" i="9"/>
  <c r="M2662" i="9"/>
  <c r="M2661" i="9"/>
  <c r="M2660" i="9"/>
  <c r="M2659" i="9"/>
  <c r="M2658" i="9"/>
  <c r="M2657" i="9"/>
  <c r="M2656" i="9"/>
  <c r="M2655" i="9"/>
  <c r="M2654" i="9"/>
  <c r="M2653" i="9"/>
  <c r="M2652" i="9"/>
  <c r="M2651" i="9"/>
  <c r="M2650" i="9"/>
  <c r="M2649" i="9"/>
  <c r="M2648" i="9"/>
  <c r="M2647" i="9"/>
  <c r="M2646" i="9"/>
  <c r="M2645" i="9"/>
  <c r="M2644" i="9"/>
  <c r="M2643" i="9"/>
  <c r="M2642" i="9"/>
  <c r="M2641" i="9"/>
  <c r="M2640" i="9"/>
  <c r="M2639" i="9"/>
  <c r="M2638" i="9"/>
  <c r="M2637" i="9"/>
  <c r="M2636" i="9"/>
  <c r="M2635" i="9"/>
  <c r="M2634" i="9"/>
  <c r="M2633" i="9"/>
  <c r="M2632" i="9"/>
  <c r="M2631" i="9"/>
  <c r="M2630" i="9"/>
  <c r="M2629" i="9"/>
  <c r="M2628" i="9"/>
  <c r="M2627" i="9"/>
  <c r="M2626" i="9"/>
  <c r="M2625" i="9"/>
  <c r="M2624" i="9"/>
  <c r="M2623" i="9"/>
  <c r="M2622" i="9"/>
  <c r="M2621" i="9"/>
  <c r="M2620" i="9"/>
  <c r="M2619" i="9"/>
  <c r="M2618" i="9"/>
  <c r="M2617" i="9"/>
  <c r="M2616" i="9"/>
  <c r="M2615" i="9"/>
  <c r="M2614" i="9"/>
  <c r="M2613" i="9"/>
  <c r="M2612" i="9"/>
  <c r="M2611" i="9"/>
  <c r="M2610" i="9"/>
  <c r="M2609" i="9"/>
  <c r="M2608" i="9"/>
  <c r="M2607" i="9"/>
  <c r="M2606" i="9"/>
  <c r="M2605" i="9"/>
  <c r="M2604" i="9"/>
  <c r="M2603" i="9"/>
  <c r="M2602" i="9"/>
  <c r="M2601" i="9"/>
  <c r="M2600" i="9"/>
  <c r="M2599" i="9"/>
  <c r="M2598" i="9"/>
  <c r="M2597" i="9"/>
  <c r="M2596" i="9"/>
  <c r="M2595" i="9"/>
  <c r="M2594" i="9"/>
  <c r="M2593" i="9"/>
  <c r="M2592" i="9"/>
  <c r="M2591" i="9"/>
  <c r="M2590" i="9"/>
  <c r="M2589" i="9"/>
  <c r="M2588" i="9"/>
  <c r="M2587" i="9"/>
  <c r="M2586" i="9"/>
  <c r="M2585" i="9"/>
  <c r="M2584" i="9"/>
  <c r="M2583" i="9"/>
  <c r="M2582" i="9"/>
  <c r="M2581" i="9"/>
  <c r="M2580" i="9"/>
  <c r="M2579" i="9"/>
  <c r="M2578" i="9"/>
  <c r="M2577" i="9"/>
  <c r="M2576" i="9"/>
  <c r="M2575" i="9"/>
  <c r="M2574" i="9"/>
  <c r="M2573" i="9"/>
  <c r="M2572" i="9"/>
  <c r="M2571" i="9"/>
  <c r="M2570" i="9"/>
  <c r="M2569" i="9"/>
  <c r="M2568" i="9"/>
  <c r="M2567" i="9"/>
  <c r="M2566" i="9"/>
  <c r="M2565" i="9"/>
  <c r="M2564" i="9"/>
  <c r="M2563" i="9"/>
  <c r="M2562" i="9"/>
  <c r="M2561" i="9"/>
  <c r="M2560" i="9"/>
  <c r="M2559" i="9"/>
  <c r="M2558" i="9"/>
  <c r="M2557" i="9"/>
  <c r="M2556" i="9"/>
  <c r="M2555" i="9"/>
  <c r="M2554" i="9"/>
  <c r="M2553" i="9"/>
  <c r="M2552" i="9"/>
  <c r="M2551" i="9"/>
  <c r="M2550" i="9"/>
  <c r="M2549" i="9"/>
  <c r="M2548" i="9"/>
  <c r="M2547" i="9"/>
  <c r="M2546" i="9"/>
  <c r="M2545" i="9"/>
  <c r="M2544" i="9"/>
  <c r="M2543" i="9"/>
  <c r="M2542" i="9"/>
  <c r="M2541" i="9"/>
  <c r="M2540" i="9"/>
  <c r="M2539" i="9"/>
  <c r="M2538" i="9"/>
  <c r="M2537" i="9"/>
  <c r="M2536" i="9"/>
  <c r="M2535" i="9"/>
  <c r="M2534" i="9"/>
  <c r="M2533" i="9"/>
  <c r="M2532" i="9"/>
  <c r="M2531" i="9"/>
  <c r="M2530" i="9"/>
  <c r="M2529" i="9"/>
  <c r="M2528" i="9"/>
  <c r="M2527" i="9"/>
  <c r="M2526" i="9"/>
  <c r="M2525" i="9"/>
  <c r="M2524" i="9"/>
  <c r="M2523" i="9"/>
  <c r="M2522" i="9"/>
  <c r="M2521" i="9"/>
  <c r="M2520" i="9"/>
  <c r="M2519" i="9"/>
  <c r="M2518" i="9"/>
  <c r="M2517" i="9"/>
  <c r="M2516" i="9"/>
  <c r="M2515" i="9"/>
  <c r="M2514" i="9"/>
  <c r="M2513" i="9"/>
  <c r="M2512" i="9"/>
  <c r="M2511" i="9"/>
  <c r="M2510" i="9"/>
  <c r="M2509" i="9"/>
  <c r="M2508" i="9"/>
  <c r="M2507" i="9"/>
  <c r="M2506" i="9"/>
  <c r="M2505" i="9"/>
  <c r="M2504" i="9"/>
  <c r="M2503" i="9"/>
  <c r="M2502" i="9"/>
  <c r="M2501" i="9"/>
  <c r="M2500" i="9"/>
  <c r="M2499" i="9"/>
  <c r="M2498" i="9"/>
  <c r="M2497" i="9"/>
  <c r="M2496" i="9"/>
  <c r="M2495" i="9"/>
  <c r="M2494" i="9"/>
  <c r="M2493" i="9"/>
  <c r="M2492" i="9"/>
  <c r="M2491" i="9"/>
  <c r="M2490" i="9"/>
  <c r="M2489" i="9"/>
  <c r="M2488" i="9"/>
  <c r="M2487" i="9"/>
  <c r="M2486" i="9"/>
  <c r="M2485" i="9"/>
  <c r="M2484" i="9"/>
  <c r="M2483" i="9"/>
  <c r="M2482" i="9"/>
  <c r="M2481" i="9"/>
  <c r="M2480" i="9"/>
  <c r="M2479" i="9"/>
  <c r="M2478" i="9"/>
  <c r="M2477" i="9"/>
  <c r="M2476" i="9"/>
  <c r="M2475" i="9"/>
  <c r="M2474" i="9"/>
  <c r="M2473" i="9"/>
  <c r="M2472" i="9"/>
  <c r="M2471" i="9"/>
  <c r="M2470" i="9"/>
  <c r="M2469" i="9"/>
  <c r="M2468" i="9"/>
  <c r="M2467" i="9"/>
  <c r="M2466" i="9"/>
  <c r="M2465" i="9"/>
  <c r="M2464" i="9"/>
  <c r="M2463" i="9"/>
  <c r="M2462" i="9"/>
  <c r="M2461" i="9"/>
  <c r="M2460" i="9"/>
  <c r="M2459" i="9"/>
  <c r="M2458" i="9"/>
  <c r="M2457" i="9"/>
  <c r="M2456" i="9"/>
  <c r="M2455" i="9"/>
  <c r="M2454" i="9"/>
  <c r="M2453" i="9"/>
  <c r="M2452" i="9"/>
  <c r="M2451" i="9"/>
  <c r="M2450" i="9"/>
  <c r="M2449" i="9"/>
  <c r="M2448" i="9"/>
  <c r="M2447" i="9"/>
  <c r="M2446" i="9"/>
  <c r="M2445" i="9"/>
  <c r="M2444" i="9"/>
  <c r="M2443" i="9"/>
  <c r="M2442" i="9"/>
  <c r="M2441" i="9"/>
  <c r="M2440" i="9"/>
  <c r="M2439" i="9"/>
  <c r="M2438" i="9"/>
  <c r="M2437" i="9"/>
  <c r="M2436" i="9"/>
  <c r="M2435" i="9"/>
  <c r="M2434" i="9"/>
  <c r="M2433" i="9"/>
  <c r="M2432" i="9"/>
  <c r="M2431" i="9"/>
  <c r="M2430" i="9"/>
  <c r="M2429" i="9"/>
  <c r="M2428" i="9"/>
  <c r="M2427" i="9"/>
  <c r="M2426" i="9"/>
  <c r="M2425" i="9"/>
  <c r="M2424" i="9"/>
  <c r="M2423" i="9"/>
  <c r="M2422" i="9"/>
  <c r="M2421" i="9"/>
  <c r="M2420" i="9"/>
  <c r="M2419" i="9"/>
  <c r="M2418" i="9"/>
  <c r="M2417" i="9"/>
  <c r="M2416" i="9"/>
  <c r="M2415" i="9"/>
  <c r="M2414" i="9"/>
  <c r="M2413" i="9"/>
  <c r="M2412" i="9"/>
  <c r="M2411" i="9"/>
  <c r="M2410" i="9"/>
  <c r="M2409" i="9"/>
  <c r="M2408" i="9"/>
  <c r="M2407" i="9"/>
  <c r="M2406" i="9"/>
  <c r="M2405" i="9"/>
  <c r="M2404" i="9"/>
  <c r="M2403" i="9"/>
  <c r="M2402" i="9"/>
  <c r="M2401" i="9"/>
  <c r="M2400" i="9"/>
  <c r="M2399" i="9"/>
  <c r="M2398" i="9"/>
  <c r="M2397" i="9"/>
  <c r="M2396" i="9"/>
  <c r="M2395" i="9"/>
  <c r="M2394" i="9"/>
  <c r="M2393" i="9"/>
  <c r="M2392" i="9"/>
  <c r="M2391" i="9"/>
  <c r="M2390" i="9"/>
  <c r="M2389" i="9"/>
  <c r="M2388" i="9"/>
  <c r="M2387" i="9"/>
  <c r="M2386" i="9"/>
  <c r="M2385" i="9"/>
  <c r="M2384" i="9"/>
  <c r="M2383" i="9"/>
  <c r="M2382" i="9"/>
  <c r="M2381" i="9"/>
  <c r="M2380" i="9"/>
  <c r="M2379" i="9"/>
  <c r="M2378" i="9"/>
  <c r="M2377" i="9"/>
  <c r="M2376" i="9"/>
  <c r="M2375" i="9"/>
  <c r="M2374" i="9"/>
  <c r="M2373" i="9"/>
  <c r="M2372" i="9"/>
  <c r="M2371" i="9"/>
  <c r="M2370" i="9"/>
  <c r="M2369" i="9"/>
  <c r="M2368" i="9"/>
  <c r="M2367" i="9"/>
  <c r="M2366" i="9"/>
  <c r="M2365" i="9"/>
  <c r="M2364" i="9"/>
  <c r="M2363" i="9"/>
  <c r="M2362" i="9"/>
  <c r="M2361" i="9"/>
  <c r="M2360" i="9"/>
  <c r="M2359" i="9"/>
  <c r="M2358" i="9"/>
  <c r="M2357" i="9"/>
  <c r="M2356" i="9"/>
  <c r="M2355" i="9"/>
  <c r="M2354" i="9"/>
  <c r="M2353" i="9"/>
  <c r="M2352" i="9"/>
  <c r="M2351" i="9"/>
  <c r="M2350" i="9"/>
  <c r="M2349" i="9"/>
  <c r="M2348" i="9"/>
  <c r="M2347" i="9"/>
  <c r="M2346" i="9"/>
  <c r="M2345" i="9"/>
  <c r="M2344" i="9"/>
  <c r="M2343" i="9"/>
  <c r="M2342" i="9"/>
  <c r="M2341" i="9"/>
  <c r="M2340" i="9"/>
  <c r="M2339" i="9"/>
  <c r="M2338" i="9"/>
  <c r="M2337" i="9"/>
  <c r="M2336" i="9"/>
  <c r="M2335" i="9"/>
  <c r="M2334" i="9"/>
  <c r="M2333" i="9"/>
  <c r="M2332" i="9"/>
  <c r="M2331" i="9"/>
  <c r="M2330" i="9"/>
  <c r="M2329" i="9"/>
  <c r="M2328" i="9"/>
  <c r="M2327" i="9"/>
  <c r="M2326" i="9"/>
  <c r="M2325" i="9"/>
  <c r="M2324" i="9"/>
  <c r="M2323" i="9"/>
  <c r="M2322" i="9"/>
  <c r="M2321" i="9"/>
  <c r="M2320" i="9"/>
  <c r="M2319" i="9"/>
  <c r="M2318" i="9"/>
  <c r="M2317" i="9"/>
  <c r="M2316" i="9"/>
  <c r="M2315" i="9"/>
  <c r="M2314" i="9"/>
  <c r="M2313" i="9"/>
  <c r="M2312" i="9"/>
  <c r="M2311" i="9"/>
  <c r="M2310" i="9"/>
  <c r="M2309" i="9"/>
  <c r="M2308" i="9"/>
  <c r="M2307" i="9"/>
  <c r="M2306" i="9"/>
  <c r="M2305" i="9"/>
  <c r="M2304" i="9"/>
  <c r="M2303" i="9"/>
  <c r="M2302" i="9"/>
  <c r="M2301" i="9"/>
  <c r="M2300" i="9"/>
  <c r="M2299" i="9"/>
  <c r="M2298" i="9"/>
  <c r="M2297" i="9"/>
  <c r="M2296" i="9"/>
  <c r="M2295" i="9"/>
  <c r="M2294" i="9"/>
  <c r="M2293" i="9"/>
  <c r="M2292" i="9"/>
  <c r="M2291" i="9"/>
  <c r="M2290" i="9"/>
  <c r="M2289" i="9"/>
  <c r="M2288" i="9"/>
  <c r="M2287" i="9"/>
  <c r="M2286" i="9"/>
  <c r="M2285" i="9"/>
  <c r="M2284" i="9"/>
  <c r="M2283" i="9"/>
  <c r="M2282" i="9"/>
  <c r="M2281" i="9"/>
  <c r="M2280" i="9"/>
  <c r="M2279" i="9"/>
  <c r="M2278" i="9"/>
  <c r="M2277" i="9"/>
  <c r="M2276" i="9"/>
  <c r="M2275" i="9"/>
  <c r="M2274" i="9"/>
  <c r="M2273" i="9"/>
  <c r="M2272" i="9"/>
  <c r="M2271" i="9"/>
  <c r="M2270" i="9"/>
  <c r="M2269" i="9"/>
  <c r="M2268" i="9"/>
  <c r="M2267" i="9"/>
  <c r="M2266" i="9"/>
  <c r="M2265" i="9"/>
  <c r="M2264" i="9"/>
  <c r="M2263" i="9"/>
  <c r="M2262" i="9"/>
  <c r="M2261" i="9"/>
  <c r="M2260" i="9"/>
  <c r="M2259" i="9"/>
  <c r="M2258" i="9"/>
  <c r="M2257" i="9"/>
  <c r="M2256" i="9"/>
  <c r="M2255" i="9"/>
  <c r="M2254" i="9"/>
  <c r="M2253" i="9"/>
  <c r="M2252" i="9"/>
  <c r="M2251" i="9"/>
  <c r="M2250" i="9"/>
  <c r="M2249" i="9"/>
  <c r="M2248" i="9"/>
  <c r="M2247" i="9"/>
  <c r="M2246" i="9"/>
  <c r="M2245" i="9"/>
  <c r="M2244" i="9"/>
  <c r="M2243" i="9"/>
  <c r="M2242" i="9"/>
  <c r="M2241" i="9"/>
  <c r="M2240" i="9"/>
  <c r="M2239" i="9"/>
  <c r="M2238" i="9"/>
  <c r="M2237" i="9"/>
  <c r="M2236" i="9"/>
  <c r="M2235" i="9"/>
  <c r="M2234" i="9"/>
  <c r="M2233" i="9"/>
  <c r="M2232" i="9"/>
  <c r="M2231" i="9"/>
  <c r="M2230" i="9"/>
  <c r="M2229" i="9"/>
  <c r="M2228" i="9"/>
  <c r="M2227" i="9"/>
  <c r="M2226" i="9"/>
  <c r="M2225" i="9"/>
  <c r="M2224" i="9"/>
  <c r="M2223" i="9"/>
  <c r="M2222" i="9"/>
  <c r="M2221" i="9"/>
  <c r="M2220" i="9"/>
  <c r="M2219" i="9"/>
  <c r="M2218" i="9"/>
  <c r="M2217" i="9"/>
  <c r="M2216" i="9"/>
  <c r="M2215" i="9"/>
  <c r="M2214" i="9"/>
  <c r="M2213" i="9"/>
  <c r="M2212" i="9"/>
  <c r="M2211" i="9"/>
  <c r="M2210" i="9"/>
  <c r="M2209" i="9"/>
  <c r="M2208" i="9"/>
  <c r="M2207" i="9"/>
  <c r="M2206" i="9"/>
  <c r="M2205" i="9"/>
  <c r="M2204" i="9"/>
  <c r="M2203" i="9"/>
  <c r="M2202" i="9"/>
  <c r="M2201" i="9"/>
  <c r="M2200" i="9"/>
  <c r="M2199" i="9"/>
  <c r="M2198" i="9"/>
  <c r="M2197" i="9"/>
  <c r="M2196" i="9"/>
  <c r="M2195" i="9"/>
  <c r="M2194" i="9"/>
  <c r="M2193" i="9"/>
  <c r="M2192" i="9"/>
  <c r="M2191" i="9"/>
  <c r="M2190" i="9"/>
  <c r="M2189" i="9"/>
  <c r="M2188" i="9"/>
  <c r="M2187" i="9"/>
  <c r="M2186" i="9"/>
  <c r="M2185" i="9"/>
  <c r="M2184" i="9"/>
  <c r="M2183" i="9"/>
  <c r="M2182" i="9"/>
  <c r="M2181" i="9"/>
  <c r="M2180" i="9"/>
  <c r="M2179" i="9"/>
  <c r="M2178" i="9"/>
  <c r="M2177" i="9"/>
  <c r="M2176" i="9"/>
  <c r="M2175" i="9"/>
  <c r="M2174" i="9"/>
  <c r="M2173" i="9"/>
  <c r="M2172" i="9"/>
  <c r="M2171" i="9"/>
  <c r="M2170" i="9"/>
  <c r="M2169" i="9"/>
  <c r="M2168" i="9"/>
  <c r="M2167" i="9"/>
  <c r="M2166" i="9"/>
  <c r="M2165" i="9"/>
  <c r="M2164" i="9"/>
  <c r="M2163" i="9"/>
  <c r="M2162" i="9"/>
  <c r="M2161" i="9"/>
  <c r="M2160" i="9"/>
  <c r="M2159" i="9"/>
  <c r="M2158" i="9"/>
  <c r="M2157" i="9"/>
  <c r="M2156" i="9"/>
  <c r="M2155" i="9"/>
  <c r="M2154" i="9"/>
  <c r="M2153" i="9"/>
  <c r="M2152" i="9"/>
  <c r="M2151" i="9"/>
  <c r="M2150" i="9"/>
  <c r="M2149" i="9"/>
  <c r="M2148" i="9"/>
  <c r="M2147" i="9"/>
  <c r="M2146" i="9"/>
  <c r="M2145" i="9"/>
  <c r="M2144" i="9"/>
  <c r="M2143" i="9"/>
  <c r="M2142" i="9"/>
  <c r="M2141" i="9"/>
  <c r="M2140" i="9"/>
  <c r="M2139" i="9"/>
  <c r="M2138" i="9"/>
  <c r="M2137" i="9"/>
  <c r="M2136" i="9"/>
  <c r="M2135" i="9"/>
  <c r="M2134" i="9"/>
  <c r="M2133" i="9"/>
  <c r="M2132" i="9"/>
  <c r="M2131" i="9"/>
  <c r="M2130" i="9"/>
  <c r="M2129" i="9"/>
  <c r="M2128" i="9"/>
  <c r="M2127" i="9"/>
  <c r="M2126" i="9"/>
  <c r="M2125" i="9"/>
  <c r="M2124" i="9"/>
  <c r="M2123" i="9"/>
  <c r="M2122" i="9"/>
  <c r="M2121" i="9"/>
  <c r="M2120" i="9"/>
  <c r="M2119" i="9"/>
  <c r="M2118" i="9"/>
  <c r="M2117" i="9"/>
  <c r="M2116" i="9"/>
  <c r="M2115" i="9"/>
  <c r="M2114" i="9"/>
  <c r="M2113" i="9"/>
  <c r="M2112" i="9"/>
  <c r="M2111" i="9"/>
  <c r="M2110" i="9"/>
  <c r="M2109" i="9"/>
  <c r="M2108" i="9"/>
  <c r="M2107" i="9"/>
  <c r="M2106" i="9"/>
  <c r="M2105" i="9"/>
  <c r="M2104" i="9"/>
  <c r="M2103" i="9"/>
  <c r="M2102" i="9"/>
  <c r="M2101" i="9"/>
  <c r="M2100" i="9"/>
  <c r="M2099" i="9"/>
  <c r="M2098" i="9"/>
  <c r="M2097" i="9"/>
  <c r="M2096" i="9"/>
  <c r="M2095" i="9"/>
  <c r="M2094" i="9"/>
  <c r="M2093" i="9"/>
  <c r="M2092" i="9"/>
  <c r="M2091" i="9"/>
  <c r="M2090" i="9"/>
  <c r="M2089" i="9"/>
  <c r="M2088" i="9"/>
  <c r="M2087" i="9"/>
  <c r="M2086" i="9"/>
  <c r="M2085" i="9"/>
  <c r="M2084" i="9"/>
  <c r="M2083" i="9"/>
  <c r="M2082" i="9"/>
  <c r="M2081" i="9"/>
  <c r="M2080" i="9"/>
  <c r="M2079" i="9"/>
  <c r="M2078" i="9"/>
  <c r="M2077" i="9"/>
  <c r="M2076" i="9"/>
  <c r="M2075" i="9"/>
  <c r="M2074" i="9"/>
  <c r="M2073" i="9"/>
  <c r="M2072" i="9"/>
  <c r="M2071" i="9"/>
  <c r="M2070" i="9"/>
  <c r="M2069" i="9"/>
  <c r="M2068" i="9"/>
  <c r="M2067" i="9"/>
  <c r="M2066" i="9"/>
  <c r="M2065" i="9"/>
  <c r="M2064" i="9"/>
  <c r="M2063" i="9"/>
  <c r="M2062" i="9"/>
  <c r="M2061" i="9"/>
  <c r="M2060" i="9"/>
  <c r="M2059" i="9"/>
  <c r="M2058" i="9"/>
  <c r="M2057" i="9"/>
  <c r="M2056" i="9"/>
  <c r="M2055" i="9"/>
  <c r="M2054" i="9"/>
  <c r="M2053" i="9"/>
  <c r="M2052" i="9"/>
  <c r="M2051" i="9"/>
  <c r="M2050" i="9"/>
  <c r="M2049" i="9"/>
  <c r="M2048" i="9"/>
  <c r="M2047" i="9"/>
  <c r="M2046" i="9"/>
  <c r="M2045" i="9"/>
  <c r="M2044" i="9"/>
  <c r="M2043" i="9"/>
  <c r="M2042" i="9"/>
  <c r="M2041" i="9"/>
  <c r="M2040" i="9"/>
  <c r="M2039" i="9"/>
  <c r="M2038" i="9"/>
  <c r="M2037" i="9"/>
  <c r="M2036" i="9"/>
  <c r="M2035" i="9"/>
  <c r="M2034" i="9"/>
  <c r="M2033" i="9"/>
  <c r="M2032" i="9"/>
  <c r="M2031" i="9"/>
  <c r="M2030" i="9"/>
  <c r="M2029" i="9"/>
  <c r="M2028" i="9"/>
  <c r="M2027" i="9"/>
  <c r="M2026" i="9"/>
  <c r="M2025" i="9"/>
  <c r="M2024" i="9"/>
  <c r="M2023" i="9"/>
  <c r="M2022" i="9"/>
  <c r="M2021" i="9"/>
  <c r="M2020" i="9"/>
  <c r="M2019" i="9"/>
  <c r="M2018" i="9"/>
  <c r="M2017" i="9"/>
  <c r="M2016" i="9"/>
  <c r="M2015" i="9"/>
  <c r="M2014" i="9"/>
  <c r="M2013" i="9"/>
  <c r="M2012" i="9"/>
  <c r="M2011" i="9"/>
  <c r="M2010" i="9"/>
  <c r="M2009" i="9"/>
  <c r="M2008" i="9"/>
  <c r="M2007" i="9"/>
  <c r="M2006" i="9"/>
  <c r="M2005" i="9"/>
  <c r="M2004" i="9"/>
  <c r="M2003" i="9"/>
  <c r="M2002" i="9"/>
  <c r="M2001" i="9"/>
  <c r="M2000" i="9"/>
  <c r="M1999" i="9"/>
  <c r="M1998" i="9"/>
  <c r="M1997" i="9"/>
  <c r="M1996" i="9"/>
  <c r="M1995" i="9"/>
  <c r="M1994" i="9"/>
  <c r="M1993" i="9"/>
  <c r="M1992" i="9"/>
  <c r="M1991" i="9"/>
  <c r="M1990" i="9"/>
  <c r="M1989" i="9"/>
  <c r="M1988" i="9"/>
  <c r="M1987" i="9"/>
  <c r="M1986" i="9"/>
  <c r="M1985" i="9"/>
  <c r="M1984" i="9"/>
  <c r="M1983" i="9"/>
  <c r="M1982" i="9"/>
  <c r="M1981" i="9"/>
  <c r="M1980" i="9"/>
  <c r="M1979" i="9"/>
  <c r="M1978" i="9"/>
  <c r="M1977" i="9"/>
  <c r="M1976" i="9"/>
  <c r="M1975" i="9"/>
  <c r="M1974" i="9"/>
  <c r="M1973" i="9"/>
  <c r="M1972" i="9"/>
  <c r="M1971" i="9"/>
  <c r="M1970" i="9"/>
  <c r="M1969" i="9"/>
  <c r="M1968" i="9"/>
  <c r="M1967" i="9"/>
  <c r="M1966" i="9"/>
  <c r="M1965" i="9"/>
  <c r="M1964" i="9"/>
  <c r="M1963" i="9"/>
  <c r="M1962" i="9"/>
  <c r="M1961" i="9"/>
  <c r="M1960" i="9"/>
  <c r="M1959" i="9"/>
  <c r="M1958" i="9"/>
  <c r="M1957" i="9"/>
  <c r="M1956" i="9"/>
  <c r="M1955" i="9"/>
  <c r="M1954" i="9"/>
  <c r="M1953" i="9"/>
  <c r="M1952" i="9"/>
  <c r="M1951" i="9"/>
  <c r="M1950" i="9"/>
  <c r="M1949" i="9"/>
  <c r="M1948" i="9"/>
  <c r="M1947" i="9"/>
  <c r="M1946" i="9"/>
  <c r="M1945" i="9"/>
  <c r="M1944" i="9"/>
  <c r="M1943" i="9"/>
  <c r="M1942" i="9"/>
  <c r="M1941" i="9"/>
  <c r="M1940" i="9"/>
  <c r="M1939" i="9"/>
  <c r="M1938" i="9"/>
  <c r="M1937" i="9"/>
  <c r="M1936" i="9"/>
  <c r="M1935" i="9"/>
  <c r="M1934" i="9"/>
  <c r="M1933" i="9"/>
  <c r="M1932" i="9"/>
  <c r="M1931" i="9"/>
  <c r="M1930" i="9"/>
  <c r="M1929" i="9"/>
  <c r="M1928" i="9"/>
  <c r="M1927" i="9"/>
  <c r="M1926" i="9"/>
  <c r="M1925" i="9"/>
  <c r="M1924" i="9"/>
  <c r="M1923" i="9"/>
  <c r="M1922" i="9"/>
  <c r="M1921" i="9"/>
  <c r="M1920" i="9"/>
  <c r="M1919" i="9"/>
  <c r="M1918" i="9"/>
  <c r="M1917" i="9"/>
  <c r="M1916" i="9"/>
  <c r="M1915" i="9"/>
  <c r="M1914" i="9"/>
  <c r="M1913" i="9"/>
  <c r="M1912" i="9"/>
  <c r="M1911" i="9"/>
  <c r="M1910" i="9"/>
  <c r="M1909" i="9"/>
  <c r="M1908" i="9"/>
  <c r="M1907" i="9"/>
  <c r="M1906" i="9"/>
  <c r="M1905" i="9"/>
  <c r="M1904" i="9"/>
  <c r="M1903" i="9"/>
  <c r="M1902" i="9"/>
  <c r="M1901" i="9"/>
  <c r="M1900" i="9"/>
  <c r="M1899" i="9"/>
  <c r="M1898" i="9"/>
  <c r="M1897" i="9"/>
  <c r="M1896" i="9"/>
  <c r="M1895" i="9"/>
  <c r="M1894" i="9"/>
  <c r="M1893" i="9"/>
  <c r="M1892" i="9"/>
  <c r="M1891" i="9"/>
  <c r="M1890" i="9"/>
  <c r="M1889" i="9"/>
  <c r="M1888" i="9"/>
  <c r="M1887" i="9"/>
  <c r="M1886" i="9"/>
  <c r="M1885" i="9"/>
  <c r="M1884" i="9"/>
  <c r="M1883" i="9"/>
  <c r="M1882" i="9"/>
  <c r="M1881" i="9"/>
  <c r="M1880" i="9"/>
  <c r="M1879" i="9"/>
  <c r="M1878" i="9"/>
  <c r="M1877" i="9"/>
  <c r="M1876" i="9"/>
  <c r="M1875" i="9"/>
  <c r="M1874" i="9"/>
  <c r="M1873" i="9"/>
  <c r="M1872" i="9"/>
  <c r="M1871" i="9"/>
  <c r="M1870" i="9"/>
  <c r="M1869" i="9"/>
  <c r="M1868" i="9"/>
  <c r="M1867" i="9"/>
  <c r="M1866" i="9"/>
  <c r="M1865" i="9"/>
  <c r="M1864" i="9"/>
  <c r="M1863" i="9"/>
  <c r="M1862" i="9"/>
  <c r="M1861" i="9"/>
  <c r="M1860" i="9"/>
  <c r="M1859" i="9"/>
  <c r="M1858" i="9"/>
  <c r="M1857" i="9"/>
  <c r="M1856" i="9"/>
  <c r="M1855" i="9"/>
  <c r="M1854" i="9"/>
  <c r="M1853" i="9"/>
  <c r="M1852" i="9"/>
  <c r="M1851" i="9"/>
  <c r="M1850" i="9"/>
  <c r="M1849" i="9"/>
  <c r="M1848" i="9"/>
  <c r="M1847" i="9"/>
  <c r="M1846" i="9"/>
  <c r="M1845" i="9"/>
  <c r="M1844" i="9"/>
  <c r="M1843" i="9"/>
  <c r="M1842" i="9"/>
  <c r="M1841" i="9"/>
  <c r="M1840" i="9"/>
  <c r="M1839" i="9"/>
  <c r="M1838" i="9"/>
  <c r="M1837" i="9"/>
  <c r="M1836" i="9"/>
  <c r="M1835" i="9"/>
  <c r="M1834" i="9"/>
  <c r="M1833" i="9"/>
  <c r="M1832" i="9"/>
  <c r="M1831" i="9"/>
  <c r="M1830" i="9"/>
  <c r="M1829" i="9"/>
  <c r="M1828" i="9"/>
  <c r="M1827" i="9"/>
  <c r="M1826" i="9"/>
  <c r="M1825" i="9"/>
  <c r="M1824" i="9"/>
  <c r="M1823" i="9"/>
  <c r="M1822" i="9"/>
  <c r="M1821" i="9"/>
  <c r="M1820" i="9"/>
  <c r="M1819" i="9"/>
  <c r="M1818" i="9"/>
  <c r="M1817" i="9"/>
  <c r="M1816" i="9"/>
  <c r="M1815" i="9"/>
  <c r="M1814" i="9"/>
  <c r="M1813" i="9"/>
  <c r="M1812" i="9"/>
  <c r="M1811" i="9"/>
  <c r="M1810" i="9"/>
  <c r="M1809" i="9"/>
  <c r="M1808" i="9"/>
  <c r="M1807" i="9"/>
  <c r="M1806" i="9"/>
  <c r="M1805" i="9"/>
  <c r="M1804" i="9"/>
  <c r="M1803" i="9"/>
  <c r="M1802" i="9"/>
  <c r="M1801" i="9"/>
  <c r="M1800" i="9"/>
  <c r="M1799" i="9"/>
  <c r="M1798" i="9"/>
  <c r="M1797" i="9"/>
  <c r="M1796" i="9"/>
  <c r="M1795" i="9"/>
  <c r="M1794" i="9"/>
  <c r="M1793" i="9"/>
  <c r="M1792" i="9"/>
  <c r="M1791" i="9"/>
  <c r="M1790" i="9"/>
  <c r="M1789" i="9"/>
  <c r="M1788" i="9"/>
  <c r="M1787" i="9"/>
  <c r="M1786" i="9"/>
  <c r="M1785" i="9"/>
  <c r="M1784" i="9"/>
  <c r="M1783" i="9"/>
  <c r="M1782" i="9"/>
  <c r="M1781" i="9"/>
  <c r="M1780" i="9"/>
  <c r="M1779" i="9"/>
  <c r="M1778" i="9"/>
  <c r="M1777" i="9"/>
  <c r="M1776" i="9"/>
  <c r="M1775" i="9"/>
  <c r="M1774" i="9"/>
  <c r="M1773" i="9"/>
  <c r="M1772" i="9"/>
  <c r="M1771" i="9"/>
  <c r="M1770" i="9"/>
  <c r="M1769" i="9"/>
  <c r="M1768" i="9"/>
  <c r="M1767" i="9"/>
  <c r="M1766" i="9"/>
  <c r="M1765" i="9"/>
  <c r="M1764" i="9"/>
  <c r="M1763" i="9"/>
  <c r="M1762" i="9"/>
  <c r="M1761" i="9"/>
  <c r="M1760" i="9"/>
  <c r="M1759" i="9"/>
  <c r="M1758" i="9"/>
  <c r="M1757" i="9"/>
  <c r="M1756" i="9"/>
  <c r="M1755" i="9"/>
  <c r="M1754" i="9"/>
  <c r="M1753" i="9"/>
  <c r="M1752" i="9"/>
  <c r="M1751" i="9"/>
  <c r="M1750" i="9"/>
  <c r="M1749" i="9"/>
  <c r="M1748" i="9"/>
  <c r="M1747" i="9"/>
  <c r="M1746" i="9"/>
  <c r="M1745" i="9"/>
  <c r="M1744" i="9"/>
  <c r="M1743" i="9"/>
  <c r="M1742" i="9"/>
  <c r="M1741" i="9"/>
  <c r="M1740" i="9"/>
  <c r="M1739" i="9"/>
  <c r="M1738" i="9"/>
  <c r="M1737" i="9"/>
  <c r="M1736" i="9"/>
  <c r="M1735" i="9"/>
  <c r="M1734" i="9"/>
  <c r="M1733" i="9"/>
  <c r="M1732" i="9"/>
  <c r="M1731" i="9"/>
  <c r="M1730" i="9"/>
  <c r="M1729" i="9"/>
  <c r="M1728" i="9"/>
  <c r="M1727" i="9"/>
  <c r="M1726" i="9"/>
  <c r="M1725" i="9"/>
  <c r="M1724" i="9"/>
  <c r="M1723" i="9"/>
  <c r="M1722" i="9"/>
  <c r="M1721" i="9"/>
  <c r="M1720" i="9"/>
  <c r="M1719" i="9"/>
  <c r="M1718" i="9"/>
  <c r="M1717" i="9"/>
  <c r="M1716" i="9"/>
  <c r="M1715" i="9"/>
  <c r="M1714" i="9"/>
  <c r="M1713" i="9"/>
  <c r="M1712" i="9"/>
  <c r="M1711" i="9"/>
  <c r="M1710" i="9"/>
  <c r="M1709" i="9"/>
  <c r="M1708" i="9"/>
  <c r="M1707" i="9"/>
  <c r="M1706" i="9"/>
  <c r="M1705" i="9"/>
  <c r="M1704" i="9"/>
  <c r="M1703" i="9"/>
  <c r="M1702" i="9"/>
  <c r="M1701" i="9"/>
  <c r="M1700" i="9"/>
  <c r="M1699" i="9"/>
  <c r="M1698" i="9"/>
  <c r="M1697" i="9"/>
  <c r="M1696" i="9"/>
  <c r="M1695" i="9"/>
  <c r="M1694" i="9"/>
  <c r="M1693" i="9"/>
  <c r="M1692" i="9"/>
  <c r="M1691" i="9"/>
  <c r="M1690" i="9"/>
  <c r="M1689" i="9"/>
  <c r="M1688" i="9"/>
  <c r="M1687" i="9"/>
  <c r="M1686" i="9"/>
  <c r="R383" i="12" l="1"/>
  <c r="S383" i="12" s="1"/>
  <c r="AM4" i="4" l="1"/>
  <c r="AL4" i="4" l="1"/>
  <c r="Q222" i="12" l="1"/>
  <c r="Q569" i="12" l="1"/>
  <c r="O569" i="12"/>
  <c r="M569" i="12"/>
  <c r="K569" i="12"/>
  <c r="N568" i="12"/>
  <c r="N565" i="12"/>
  <c r="N564" i="12"/>
  <c r="N563" i="12"/>
  <c r="N562" i="12"/>
  <c r="N561" i="12"/>
  <c r="N560" i="12"/>
  <c r="N559" i="12"/>
  <c r="N558" i="12"/>
  <c r="N557" i="12"/>
  <c r="N556" i="12"/>
  <c r="N555" i="12"/>
  <c r="N554" i="12"/>
  <c r="N553" i="12"/>
  <c r="N552" i="12"/>
  <c r="N551" i="12"/>
  <c r="N550" i="12"/>
  <c r="N549" i="12"/>
  <c r="N548" i="12"/>
  <c r="N547" i="12"/>
  <c r="N546" i="12"/>
  <c r="N545" i="12"/>
  <c r="N544" i="12"/>
  <c r="N543" i="12"/>
  <c r="N542" i="12"/>
  <c r="N541" i="12"/>
  <c r="N540" i="12"/>
  <c r="N539" i="12"/>
  <c r="N538" i="12"/>
  <c r="Q537" i="12"/>
  <c r="O537" i="12"/>
  <c r="M537" i="12"/>
  <c r="K537" i="12"/>
  <c r="N536" i="12"/>
  <c r="N534" i="12"/>
  <c r="N533" i="12"/>
  <c r="N532" i="12"/>
  <c r="N531" i="12"/>
  <c r="N530" i="12"/>
  <c r="N529" i="12"/>
  <c r="N528" i="12"/>
  <c r="N527" i="12"/>
  <c r="N526" i="12"/>
  <c r="N525" i="12"/>
  <c r="N524" i="12"/>
  <c r="N523" i="12"/>
  <c r="N522" i="12"/>
  <c r="N521" i="12"/>
  <c r="N520" i="12"/>
  <c r="N519" i="12"/>
  <c r="N518" i="12"/>
  <c r="N517" i="12"/>
  <c r="N516" i="12"/>
  <c r="N515" i="12"/>
  <c r="N514" i="12"/>
  <c r="N513" i="12"/>
  <c r="N512" i="12"/>
  <c r="Q511" i="12"/>
  <c r="O511" i="12"/>
  <c r="K511" i="12"/>
  <c r="N510" i="12"/>
  <c r="N509" i="12"/>
  <c r="N508" i="12"/>
  <c r="N507" i="12"/>
  <c r="N506" i="12"/>
  <c r="N505" i="12"/>
  <c r="N504" i="12"/>
  <c r="N503" i="12"/>
  <c r="N502" i="12"/>
  <c r="N501" i="12"/>
  <c r="N500" i="12"/>
  <c r="N499" i="12"/>
  <c r="N498" i="12"/>
  <c r="N497" i="12"/>
  <c r="N496" i="12"/>
  <c r="N495" i="12"/>
  <c r="N494" i="12"/>
  <c r="N493" i="12"/>
  <c r="N492" i="12"/>
  <c r="Q491" i="12"/>
  <c r="O491" i="12"/>
  <c r="M491" i="12"/>
  <c r="M511" i="12" s="1"/>
  <c r="K491" i="12"/>
  <c r="N490" i="12"/>
  <c r="N488" i="12"/>
  <c r="N487" i="12"/>
  <c r="N486" i="12"/>
  <c r="N485" i="12"/>
  <c r="N484" i="12"/>
  <c r="N483" i="12"/>
  <c r="N482" i="12"/>
  <c r="N481" i="12"/>
  <c r="N480" i="12"/>
  <c r="N479" i="12"/>
  <c r="N478" i="12"/>
  <c r="N477" i="12"/>
  <c r="N476" i="12"/>
  <c r="N475" i="12"/>
  <c r="N474" i="12"/>
  <c r="N473" i="12"/>
  <c r="N472" i="12"/>
  <c r="N471" i="12"/>
  <c r="N470" i="12"/>
  <c r="N469" i="12"/>
  <c r="N468" i="12"/>
  <c r="N467" i="12"/>
  <c r="N466" i="12"/>
  <c r="N465" i="12"/>
  <c r="Q464" i="12"/>
  <c r="P464" i="12"/>
  <c r="O464" i="12"/>
  <c r="M464" i="12"/>
  <c r="K464" i="12"/>
  <c r="N463" i="12"/>
  <c r="N461" i="12"/>
  <c r="N460" i="12"/>
  <c r="N459" i="12"/>
  <c r="N458" i="12"/>
  <c r="N457" i="12"/>
  <c r="N456" i="12"/>
  <c r="N455" i="12"/>
  <c r="N454" i="12"/>
  <c r="N453" i="12"/>
  <c r="N45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M434" i="12"/>
  <c r="Q433" i="12"/>
  <c r="O433" i="12"/>
  <c r="M433" i="12"/>
  <c r="K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Q413" i="12"/>
  <c r="O413" i="12"/>
  <c r="M413" i="12"/>
  <c r="K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Q393" i="12"/>
  <c r="O393" i="12"/>
  <c r="K393" i="12"/>
  <c r="N392" i="12"/>
  <c r="N391" i="12"/>
  <c r="N390" i="12"/>
  <c r="N389" i="12"/>
  <c r="N388" i="12"/>
  <c r="N387" i="12"/>
  <c r="N386" i="12"/>
  <c r="N385" i="12"/>
  <c r="N384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E360" i="12"/>
  <c r="E4" i="12" s="1"/>
  <c r="Q359" i="12"/>
  <c r="O359" i="12"/>
  <c r="M359" i="12"/>
  <c r="K359" i="12"/>
  <c r="N358" i="12"/>
  <c r="N357" i="12"/>
  <c r="N356" i="12"/>
  <c r="N355" i="12"/>
  <c r="N354" i="12"/>
  <c r="N353" i="12"/>
  <c r="N352" i="12"/>
  <c r="N350" i="12"/>
  <c r="N349" i="12"/>
  <c r="N348" i="12"/>
  <c r="N347" i="12"/>
  <c r="N346" i="12"/>
  <c r="Q345" i="12"/>
  <c r="O345" i="12"/>
  <c r="M345" i="12"/>
  <c r="K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Q329" i="12"/>
  <c r="O329" i="12"/>
  <c r="M329" i="12"/>
  <c r="K329" i="12"/>
  <c r="N328" i="12"/>
  <c r="N327" i="12"/>
  <c r="N326" i="12"/>
  <c r="N325" i="12"/>
  <c r="N324" i="12"/>
  <c r="N323" i="12"/>
  <c r="N322" i="12"/>
  <c r="N321" i="12"/>
  <c r="N319" i="12"/>
  <c r="N318" i="12"/>
  <c r="N317" i="12"/>
  <c r="N316" i="12"/>
  <c r="N315" i="12"/>
  <c r="Q314" i="12"/>
  <c r="O314" i="12"/>
  <c r="M314" i="12"/>
  <c r="K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Q299" i="12"/>
  <c r="O299" i="12"/>
  <c r="M299" i="12"/>
  <c r="K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Q284" i="12"/>
  <c r="P284" i="12"/>
  <c r="O284" i="12"/>
  <c r="M284" i="12"/>
  <c r="K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Q270" i="12"/>
  <c r="O270" i="12"/>
  <c r="M270" i="12"/>
  <c r="K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Q255" i="12"/>
  <c r="O255" i="12"/>
  <c r="M255" i="12"/>
  <c r="K255" i="12"/>
  <c r="N253" i="12"/>
  <c r="N252" i="12"/>
  <c r="N251" i="12"/>
  <c r="N250" i="12"/>
  <c r="N249" i="12"/>
  <c r="Q247" i="12"/>
  <c r="O247" i="12"/>
  <c r="M247" i="12"/>
  <c r="K247" i="12"/>
  <c r="N246" i="12"/>
  <c r="N245" i="12"/>
  <c r="N244" i="12"/>
  <c r="N243" i="12"/>
  <c r="N242" i="12"/>
  <c r="N241" i="12"/>
  <c r="N240" i="12"/>
  <c r="N239" i="12"/>
  <c r="Q238" i="12"/>
  <c r="O238" i="12"/>
  <c r="M238" i="12"/>
  <c r="K238" i="12"/>
  <c r="N237" i="12"/>
  <c r="N236" i="12"/>
  <c r="N235" i="12"/>
  <c r="N234" i="12"/>
  <c r="N232" i="12"/>
  <c r="N231" i="12"/>
  <c r="Q230" i="12"/>
  <c r="O230" i="12"/>
  <c r="M230" i="12"/>
  <c r="K230" i="12"/>
  <c r="N229" i="12"/>
  <c r="N228" i="12"/>
  <c r="N227" i="12"/>
  <c r="N226" i="12"/>
  <c r="N225" i="12"/>
  <c r="N224" i="12"/>
  <c r="N223" i="12"/>
  <c r="P222" i="12"/>
  <c r="O222" i="12"/>
  <c r="M222" i="12"/>
  <c r="K222" i="12"/>
  <c r="N221" i="12"/>
  <c r="N220" i="12"/>
  <c r="N219" i="12"/>
  <c r="N218" i="12"/>
  <c r="N217" i="12"/>
  <c r="N216" i="12"/>
  <c r="N215" i="12"/>
  <c r="N214" i="12"/>
  <c r="N213" i="12"/>
  <c r="N212" i="12"/>
  <c r="N211" i="12"/>
  <c r="Q210" i="12"/>
  <c r="P210" i="12"/>
  <c r="O210" i="12"/>
  <c r="M210" i="12"/>
  <c r="K210" i="12"/>
  <c r="N209" i="12"/>
  <c r="N208" i="12"/>
  <c r="N207" i="12"/>
  <c r="N206" i="12"/>
  <c r="N205" i="12"/>
  <c r="N204" i="12"/>
  <c r="N203" i="12"/>
  <c r="Q202" i="12"/>
  <c r="P202" i="12"/>
  <c r="O202" i="12"/>
  <c r="M202" i="12"/>
  <c r="K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Q188" i="12"/>
  <c r="P188" i="12"/>
  <c r="O188" i="12"/>
  <c r="M188" i="12"/>
  <c r="K188" i="12"/>
  <c r="N187" i="12"/>
  <c r="N186" i="12"/>
  <c r="N185" i="12"/>
  <c r="N184" i="12"/>
  <c r="N183" i="12"/>
  <c r="N182" i="12"/>
  <c r="N181" i="12"/>
  <c r="Q180" i="12"/>
  <c r="O180" i="12"/>
  <c r="M180" i="12"/>
  <c r="K180" i="12"/>
  <c r="N179" i="12"/>
  <c r="N178" i="12"/>
  <c r="N177" i="12"/>
  <c r="Q175" i="12"/>
  <c r="P175" i="12"/>
  <c r="O175" i="12"/>
  <c r="M175" i="12"/>
  <c r="L175" i="12"/>
  <c r="N174" i="12"/>
  <c r="N173" i="12"/>
  <c r="K173" i="12"/>
  <c r="K175" i="12" s="1"/>
  <c r="N172" i="12"/>
  <c r="N171" i="12"/>
  <c r="N170" i="12"/>
  <c r="N169" i="12"/>
  <c r="N168" i="12"/>
  <c r="N167" i="12"/>
  <c r="N166" i="12"/>
  <c r="N165" i="12"/>
  <c r="N164" i="12"/>
  <c r="Q163" i="12"/>
  <c r="P163" i="12"/>
  <c r="O163" i="12"/>
  <c r="M163" i="12"/>
  <c r="L163" i="12"/>
  <c r="N162" i="12"/>
  <c r="N160" i="12"/>
  <c r="K160" i="12"/>
  <c r="K163" i="12" s="1"/>
  <c r="N159" i="12"/>
  <c r="N158" i="12"/>
  <c r="N157" i="12"/>
  <c r="N156" i="12"/>
  <c r="N155" i="12"/>
  <c r="N154" i="12"/>
  <c r="N153" i="12"/>
  <c r="N151" i="12"/>
  <c r="N150" i="12"/>
  <c r="N149" i="12"/>
  <c r="N148" i="12"/>
  <c r="N147" i="12"/>
  <c r="N146" i="12"/>
  <c r="N145" i="12"/>
  <c r="N144" i="12"/>
  <c r="N143" i="12"/>
  <c r="Q142" i="12"/>
  <c r="P142" i="12"/>
  <c r="O142" i="12"/>
  <c r="M142" i="12"/>
  <c r="L142" i="12"/>
  <c r="K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Q125" i="12"/>
  <c r="P125" i="12"/>
  <c r="O125" i="12"/>
  <c r="M125" i="12"/>
  <c r="L125" i="12"/>
  <c r="K125" i="12"/>
  <c r="N124" i="12"/>
  <c r="N123" i="12"/>
  <c r="N122" i="12"/>
  <c r="N121" i="12"/>
  <c r="N120" i="12"/>
  <c r="N119" i="12"/>
  <c r="N118" i="12"/>
  <c r="N117" i="12"/>
  <c r="N116" i="12"/>
  <c r="N115" i="12"/>
  <c r="Q114" i="12"/>
  <c r="P114" i="12"/>
  <c r="O114" i="12"/>
  <c r="M114" i="12"/>
  <c r="L114" i="12"/>
  <c r="K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Q99" i="12"/>
  <c r="P99" i="12"/>
  <c r="O99" i="12"/>
  <c r="M99" i="12"/>
  <c r="L99" i="12"/>
  <c r="K99" i="12"/>
  <c r="N98" i="12"/>
  <c r="N96" i="12"/>
  <c r="N95" i="12"/>
  <c r="N94" i="12"/>
  <c r="N93" i="12"/>
  <c r="N92" i="12"/>
  <c r="N91" i="12"/>
  <c r="N90" i="12"/>
  <c r="N89" i="12"/>
  <c r="N88" i="12"/>
  <c r="N87" i="12"/>
  <c r="Q86" i="12"/>
  <c r="P86" i="12"/>
  <c r="O86" i="12"/>
  <c r="M86" i="12"/>
  <c r="L86" i="12"/>
  <c r="K86" i="12"/>
  <c r="N85" i="12"/>
  <c r="N84" i="12"/>
  <c r="N83" i="12"/>
  <c r="N82" i="12"/>
  <c r="Q81" i="12"/>
  <c r="P81" i="12"/>
  <c r="O81" i="12"/>
  <c r="M81" i="12"/>
  <c r="L81" i="12"/>
  <c r="N80" i="12"/>
  <c r="N79" i="12"/>
  <c r="N78" i="12"/>
  <c r="K78" i="12"/>
  <c r="K81" i="12" s="1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Q63" i="12"/>
  <c r="P63" i="12"/>
  <c r="O63" i="12"/>
  <c r="M63" i="12"/>
  <c r="L63" i="12"/>
  <c r="N62" i="12"/>
  <c r="N61" i="12"/>
  <c r="K61" i="12"/>
  <c r="K63" i="12" s="1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Q47" i="12"/>
  <c r="P47" i="12"/>
  <c r="O47" i="12"/>
  <c r="M47" i="12"/>
  <c r="L47" i="12"/>
  <c r="K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Q32" i="12"/>
  <c r="P32" i="12"/>
  <c r="O32" i="12"/>
  <c r="M32" i="12"/>
  <c r="L32" i="12"/>
  <c r="K32" i="12"/>
  <c r="N31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M5" i="12"/>
  <c r="O6" i="12" l="1"/>
  <c r="K361" i="12"/>
  <c r="O434" i="12"/>
  <c r="N63" i="12"/>
  <c r="N86" i="12"/>
  <c r="N180" i="12"/>
  <c r="N210" i="12"/>
  <c r="N222" i="12"/>
  <c r="N491" i="12"/>
  <c r="Q434" i="12"/>
  <c r="K434" i="12"/>
  <c r="N32" i="12"/>
  <c r="K248" i="12"/>
  <c r="N270" i="12"/>
  <c r="N299" i="12"/>
  <c r="N329" i="12"/>
  <c r="N359" i="12"/>
  <c r="O361" i="12"/>
  <c r="O7" i="12"/>
  <c r="N114" i="12"/>
  <c r="N125" i="12"/>
  <c r="Q176" i="12"/>
  <c r="K176" i="12"/>
  <c r="N238" i="12"/>
  <c r="N81" i="12"/>
  <c r="N142" i="12"/>
  <c r="N230" i="12"/>
  <c r="Q248" i="12"/>
  <c r="N284" i="12"/>
  <c r="N345" i="12"/>
  <c r="N393" i="12"/>
  <c r="Q361" i="12"/>
  <c r="N511" i="12"/>
  <c r="Q6" i="12"/>
  <c r="K7" i="12"/>
  <c r="N188" i="12"/>
  <c r="N202" i="12"/>
  <c r="P176" i="12"/>
  <c r="P180" i="12" s="1"/>
  <c r="N247" i="12"/>
  <c r="O248" i="12"/>
  <c r="N314" i="12"/>
  <c r="N433" i="12"/>
  <c r="N47" i="12"/>
  <c r="N99" i="12"/>
  <c r="N163" i="12"/>
  <c r="N175" i="12"/>
  <c r="O176" i="12"/>
  <c r="N255" i="12"/>
  <c r="N413" i="12"/>
  <c r="N464" i="12"/>
  <c r="N537" i="12"/>
  <c r="Q7" i="12"/>
  <c r="N569" i="12"/>
  <c r="K6" i="12"/>
  <c r="O5" i="12" l="1"/>
  <c r="K360" i="12"/>
  <c r="O360" i="12"/>
  <c r="Q5" i="12"/>
  <c r="Q360" i="12"/>
  <c r="N7" i="12"/>
  <c r="N248" i="12"/>
  <c r="N6" i="12"/>
  <c r="N434" i="12"/>
  <c r="N361" i="12"/>
  <c r="K5" i="12"/>
  <c r="N176" i="12"/>
  <c r="O4" i="12" l="1"/>
  <c r="Q4" i="12"/>
  <c r="K4" i="12"/>
  <c r="N5" i="12"/>
  <c r="N360" i="12"/>
  <c r="N4" i="12" l="1"/>
  <c r="K44" i="2"/>
  <c r="K34" i="2"/>
  <c r="K25" i="2"/>
  <c r="K16" i="2"/>
  <c r="I34" i="2"/>
  <c r="I25" i="2"/>
  <c r="I16" i="2"/>
  <c r="I44" i="2" l="1"/>
  <c r="I45" i="2"/>
  <c r="R536" i="12" l="1"/>
  <c r="S536" i="12" s="1"/>
  <c r="R510" i="12"/>
  <c r="S510" i="12" s="1"/>
  <c r="R179" i="12"/>
  <c r="S179" i="12" s="1"/>
  <c r="R30" i="12"/>
  <c r="S30" i="12" s="1"/>
  <c r="R392" i="12"/>
  <c r="S392" i="12" s="1"/>
  <c r="R533" i="12"/>
  <c r="S533" i="12" s="1"/>
  <c r="R412" i="12"/>
  <c r="S412" i="12" s="1"/>
  <c r="R431" i="12"/>
  <c r="S431" i="12" s="1"/>
  <c r="R459" i="12"/>
  <c r="S459" i="12" s="1"/>
  <c r="R486" i="12"/>
  <c r="S486" i="12" s="1"/>
  <c r="R531" i="12"/>
  <c r="S531" i="12" s="1"/>
  <c r="R508" i="12"/>
  <c r="S508" i="12" s="1"/>
  <c r="R225" i="12"/>
  <c r="S225" i="12" s="1"/>
  <c r="R231" i="12"/>
  <c r="S231" i="12" s="1"/>
  <c r="R253" i="12"/>
  <c r="S253" i="12" s="1"/>
  <c r="R356" i="12"/>
  <c r="S356" i="12" s="1"/>
  <c r="R342" i="12"/>
  <c r="S342" i="12" s="1"/>
  <c r="R326" i="12"/>
  <c r="S326" i="12" s="1"/>
  <c r="R311" i="12"/>
  <c r="S311" i="12" s="1"/>
  <c r="R281" i="12"/>
  <c r="S281" i="12" s="1"/>
  <c r="R267" i="12"/>
  <c r="S267" i="12" s="1"/>
  <c r="R252" i="12"/>
  <c r="S252" i="12" s="1"/>
  <c r="R358" i="12"/>
  <c r="S358" i="12" s="1"/>
  <c r="R344" i="12"/>
  <c r="S344" i="12" s="1"/>
  <c r="R328" i="12"/>
  <c r="S328" i="12" s="1"/>
  <c r="R313" i="12"/>
  <c r="S313" i="12" s="1"/>
  <c r="R298" i="12"/>
  <c r="S298" i="12" s="1"/>
  <c r="R283" i="12"/>
  <c r="S283" i="12" s="1"/>
  <c r="R269" i="12"/>
  <c r="S269" i="12" s="1"/>
  <c r="R354" i="12"/>
  <c r="S354" i="12" s="1"/>
  <c r="R340" i="12"/>
  <c r="S340" i="12" s="1"/>
  <c r="R324" i="12"/>
  <c r="S324" i="12" s="1"/>
  <c r="R309" i="12"/>
  <c r="S309" i="12" s="1"/>
  <c r="R295" i="12"/>
  <c r="S295" i="12" s="1"/>
  <c r="R279" i="12"/>
  <c r="S279" i="12" s="1"/>
  <c r="R265" i="12"/>
  <c r="S265" i="12" s="1"/>
  <c r="R357" i="12"/>
  <c r="S357" i="12" s="1"/>
  <c r="R343" i="12"/>
  <c r="S343" i="12" s="1"/>
  <c r="R327" i="12"/>
  <c r="S327" i="12" s="1"/>
  <c r="R312" i="12"/>
  <c r="S312" i="12" s="1"/>
  <c r="R297" i="12"/>
  <c r="S297" i="12" s="1"/>
  <c r="R282" i="12"/>
  <c r="S282" i="12" s="1"/>
  <c r="R268" i="12"/>
  <c r="S268" i="12" s="1"/>
  <c r="R430" i="12"/>
  <c r="S430" i="12" s="1"/>
  <c r="R458" i="12"/>
  <c r="S458" i="12" s="1"/>
  <c r="R562" i="12"/>
  <c r="S562" i="12" s="1"/>
  <c r="R485" i="12"/>
  <c r="S485" i="12" s="1"/>
  <c r="R530" i="12"/>
  <c r="S530" i="12" s="1"/>
  <c r="R355" i="12"/>
  <c r="S355" i="12" s="1"/>
  <c r="R341" i="12"/>
  <c r="S341" i="12" s="1"/>
  <c r="R325" i="12"/>
  <c r="S325" i="12" s="1"/>
  <c r="R310" i="12"/>
  <c r="S310" i="12" s="1"/>
  <c r="R296" i="12"/>
  <c r="S296" i="12" s="1"/>
  <c r="R280" i="12"/>
  <c r="S280" i="12" s="1"/>
  <c r="R266" i="12"/>
  <c r="S266" i="12" s="1"/>
  <c r="R401" i="12"/>
  <c r="S401" i="12" s="1"/>
  <c r="R544" i="12"/>
  <c r="S544" i="12" s="1"/>
  <c r="R517" i="12"/>
  <c r="S517" i="12" s="1"/>
  <c r="R543" i="12"/>
  <c r="S543" i="12" s="1"/>
  <c r="R445" i="12"/>
  <c r="S445" i="12" s="1"/>
  <c r="R419" i="12"/>
  <c r="S419" i="12" s="1"/>
  <c r="R418" i="12"/>
  <c r="S418" i="12" s="1"/>
  <c r="R177" i="12"/>
  <c r="R107" i="12"/>
  <c r="S107" i="12" s="1"/>
  <c r="R92" i="12"/>
  <c r="S92" i="12" s="1"/>
  <c r="R382" i="12"/>
  <c r="S382" i="12" s="1"/>
  <c r="R381" i="12"/>
  <c r="S381" i="12" s="1"/>
  <c r="R24" i="12"/>
  <c r="S24" i="12" s="1"/>
  <c r="R23" i="12"/>
  <c r="S23" i="12" s="1"/>
  <c r="R56" i="12"/>
  <c r="S56" i="12" s="1"/>
  <c r="R136" i="12"/>
  <c r="S136" i="12" s="1"/>
  <c r="R170" i="12"/>
  <c r="S170" i="12" s="1"/>
  <c r="R120" i="12"/>
  <c r="S120" i="12" s="1"/>
  <c r="R181" i="12"/>
  <c r="R224" i="12"/>
  <c r="S224" i="12" s="1"/>
  <c r="R190" i="12"/>
  <c r="S190" i="12" s="1"/>
  <c r="R211" i="12"/>
  <c r="R191" i="12"/>
  <c r="S191" i="12" s="1"/>
  <c r="R239" i="12"/>
  <c r="R233" i="12"/>
  <c r="S233" i="12" s="1"/>
  <c r="R186" i="12"/>
  <c r="S186" i="12" s="1"/>
  <c r="R446" i="12"/>
  <c r="S446" i="12" s="1"/>
  <c r="R420" i="12"/>
  <c r="S420" i="12" s="1"/>
  <c r="R506" i="12"/>
  <c r="S506" i="12" s="1"/>
  <c r="R505" i="12"/>
  <c r="S505" i="12" s="1"/>
  <c r="R189" i="12"/>
  <c r="R169" i="12"/>
  <c r="S169" i="12" s="1"/>
  <c r="R223" i="12"/>
  <c r="R212" i="12"/>
  <c r="S212" i="12" s="1"/>
  <c r="R156" i="12"/>
  <c r="S156" i="12" s="1"/>
  <c r="R503" i="12"/>
  <c r="S503" i="12" s="1"/>
  <c r="R409" i="12"/>
  <c r="S409" i="12" s="1"/>
  <c r="R428" i="12"/>
  <c r="S428" i="12" s="1"/>
  <c r="R408" i="12"/>
  <c r="S408" i="12" s="1"/>
  <c r="R427" i="12"/>
  <c r="S427" i="12" s="1"/>
  <c r="R426" i="12"/>
  <c r="S426" i="12" s="1"/>
  <c r="R528" i="12"/>
  <c r="S528" i="12" s="1"/>
  <c r="R425" i="12"/>
  <c r="S425" i="12" s="1"/>
  <c r="R527" i="12"/>
  <c r="S527" i="12" s="1"/>
  <c r="R560" i="12"/>
  <c r="S560" i="12" s="1"/>
  <c r="R502" i="12"/>
  <c r="S502" i="12" s="1"/>
  <c r="R559" i="12"/>
  <c r="S559" i="12" s="1"/>
  <c r="R558" i="12"/>
  <c r="S558" i="12" s="1"/>
  <c r="R483" i="12"/>
  <c r="S483" i="12" s="1"/>
  <c r="R526" i="12"/>
  <c r="S526" i="12" s="1"/>
  <c r="R456" i="12"/>
  <c r="S456" i="12" s="1"/>
  <c r="R424" i="12"/>
  <c r="S424" i="12" s="1"/>
  <c r="R525" i="12"/>
  <c r="S525" i="12" s="1"/>
  <c r="R557" i="12"/>
  <c r="S557" i="12" s="1"/>
  <c r="R556" i="12"/>
  <c r="S556" i="12" s="1"/>
  <c r="R455" i="12"/>
  <c r="S455" i="12" s="1"/>
  <c r="R524" i="12"/>
  <c r="S524" i="12" s="1"/>
  <c r="R555" i="12"/>
  <c r="S555" i="12" s="1"/>
  <c r="R501" i="12"/>
  <c r="S501" i="12" s="1"/>
  <c r="R523" i="12"/>
  <c r="S523" i="12" s="1"/>
  <c r="R423" i="12"/>
  <c r="S423" i="12" s="1"/>
  <c r="R407" i="12"/>
  <c r="S407" i="12" s="1"/>
  <c r="R482" i="12"/>
  <c r="S482" i="12" s="1"/>
  <c r="R481" i="12"/>
  <c r="S481" i="12" s="1"/>
  <c r="R480" i="12"/>
  <c r="S480" i="12" s="1"/>
  <c r="R500" i="12"/>
  <c r="S500" i="12" s="1"/>
  <c r="R499" i="12"/>
  <c r="S499" i="12" s="1"/>
  <c r="R554" i="12"/>
  <c r="S554" i="12" s="1"/>
  <c r="R479" i="12"/>
  <c r="S479" i="12" s="1"/>
  <c r="R406" i="12"/>
  <c r="S406" i="12" s="1"/>
  <c r="R553" i="12"/>
  <c r="S553" i="12" s="1"/>
  <c r="R552" i="12"/>
  <c r="S552" i="12" s="1"/>
  <c r="R551" i="12"/>
  <c r="S551" i="12" s="1"/>
  <c r="R478" i="12"/>
  <c r="S478" i="12" s="1"/>
  <c r="R454" i="12"/>
  <c r="S454" i="12" s="1"/>
  <c r="R453" i="12"/>
  <c r="S453" i="12" s="1"/>
  <c r="R405" i="12"/>
  <c r="S405" i="12" s="1"/>
  <c r="R404" i="12"/>
  <c r="S404" i="12" s="1"/>
  <c r="R477" i="12"/>
  <c r="S477" i="12" s="1"/>
  <c r="R403" i="12"/>
  <c r="S403" i="12" s="1"/>
  <c r="R550" i="12"/>
  <c r="S550" i="12" s="1"/>
  <c r="R549" i="12"/>
  <c r="S549" i="12" s="1"/>
  <c r="R548" i="12"/>
  <c r="S548" i="12" s="1"/>
  <c r="R402" i="12"/>
  <c r="S402" i="12" s="1"/>
  <c r="R422" i="12"/>
  <c r="S422" i="12" s="1"/>
  <c r="R522" i="12"/>
  <c r="S522" i="12" s="1"/>
  <c r="R476" i="12"/>
  <c r="S476" i="12" s="1"/>
  <c r="R521" i="12"/>
  <c r="S521" i="12" s="1"/>
  <c r="R498" i="12"/>
  <c r="S498" i="12" s="1"/>
  <c r="R475" i="12"/>
  <c r="S475" i="12" s="1"/>
  <c r="R474" i="12"/>
  <c r="S474" i="12" s="1"/>
  <c r="R520" i="12"/>
  <c r="S520" i="12" s="1"/>
  <c r="R452" i="12"/>
  <c r="S452" i="12" s="1"/>
  <c r="R519" i="12"/>
  <c r="S519" i="12" s="1"/>
  <c r="R473" i="12"/>
  <c r="S473" i="12" s="1"/>
  <c r="R547" i="12"/>
  <c r="S547" i="12" s="1"/>
  <c r="R472" i="12"/>
  <c r="S472" i="12" s="1"/>
  <c r="R471" i="12"/>
  <c r="S471" i="12" s="1"/>
  <c r="R451" i="12"/>
  <c r="S451" i="12" s="1"/>
  <c r="R450" i="12"/>
  <c r="S450" i="12" s="1"/>
  <c r="R546" i="12"/>
  <c r="S546" i="12" s="1"/>
  <c r="R449" i="12"/>
  <c r="S449" i="12" s="1"/>
  <c r="R470" i="12"/>
  <c r="S470" i="12" s="1"/>
  <c r="R448" i="12"/>
  <c r="S448" i="12" s="1"/>
  <c r="R447" i="12"/>
  <c r="S447" i="12" s="1"/>
  <c r="R518" i="12"/>
  <c r="S518" i="12" s="1"/>
  <c r="R469" i="12"/>
  <c r="S469" i="12" s="1"/>
  <c r="R545" i="12"/>
  <c r="S545" i="12" s="1"/>
  <c r="R468" i="12"/>
  <c r="S468" i="12" s="1"/>
  <c r="R204" i="12"/>
  <c r="S204" i="12" s="1"/>
  <c r="R159" i="12"/>
  <c r="S159" i="12" s="1"/>
  <c r="R77" i="12"/>
  <c r="S77" i="12" s="1"/>
  <c r="R390" i="12"/>
  <c r="S390" i="12" s="1"/>
  <c r="R109" i="12"/>
  <c r="S109" i="12" s="1"/>
  <c r="R28" i="12"/>
  <c r="S28" i="12" s="1"/>
  <c r="R83" i="12"/>
  <c r="S83" i="12" s="1"/>
  <c r="R216" i="12"/>
  <c r="S216" i="12" s="1"/>
  <c r="R241" i="12"/>
  <c r="S241" i="12" s="1"/>
  <c r="R410" i="12"/>
  <c r="S410" i="12" s="1"/>
  <c r="R389" i="12"/>
  <c r="S389" i="12" s="1"/>
  <c r="R42" i="12"/>
  <c r="S42" i="12" s="1"/>
  <c r="R84" i="12"/>
  <c r="S84" i="12" s="1"/>
  <c r="R421" i="12"/>
  <c r="S421" i="12" s="1"/>
  <c r="R388" i="12"/>
  <c r="S388" i="12" s="1"/>
  <c r="R203" i="12"/>
  <c r="R110" i="12"/>
  <c r="S110" i="12" s="1"/>
  <c r="R137" i="12"/>
  <c r="S137" i="12" s="1"/>
  <c r="R76" i="12"/>
  <c r="S76" i="12" s="1"/>
  <c r="R43" i="12"/>
  <c r="S43" i="12" s="1"/>
  <c r="R74" i="12"/>
  <c r="S74" i="12" s="1"/>
  <c r="R93" i="12"/>
  <c r="S93" i="12" s="1"/>
  <c r="R387" i="12"/>
  <c r="S387" i="12" s="1"/>
  <c r="R386" i="12"/>
  <c r="S386" i="12" s="1"/>
  <c r="R172" i="12"/>
  <c r="S172" i="12" s="1"/>
  <c r="R26" i="12"/>
  <c r="S26" i="12" s="1"/>
  <c r="R385" i="12"/>
  <c r="S385" i="12" s="1"/>
  <c r="R158" i="12"/>
  <c r="S158" i="12" s="1"/>
  <c r="R72" i="12"/>
  <c r="S72" i="12" s="1"/>
  <c r="R194" i="12"/>
  <c r="S194" i="12" s="1"/>
  <c r="R213" i="12"/>
  <c r="S213" i="12" s="1"/>
  <c r="R157" i="12"/>
  <c r="S157" i="12" s="1"/>
  <c r="R27" i="12"/>
  <c r="S27" i="12" s="1"/>
  <c r="R192" i="12"/>
  <c r="S192" i="12" s="1"/>
  <c r="R195" i="12"/>
  <c r="S195" i="12" s="1"/>
  <c r="R232" i="12"/>
  <c r="R73" i="12"/>
  <c r="S73" i="12" s="1"/>
  <c r="R193" i="12"/>
  <c r="S193" i="12" s="1"/>
  <c r="R242" i="12"/>
  <c r="S242" i="12" s="1"/>
  <c r="R59" i="12"/>
  <c r="S59" i="12" s="1"/>
  <c r="R25" i="12"/>
  <c r="S25" i="12" s="1"/>
  <c r="R60" i="12"/>
  <c r="S60" i="12" s="1"/>
  <c r="R122" i="12"/>
  <c r="S122" i="12" s="1"/>
  <c r="R75" i="12"/>
  <c r="S75" i="12" s="1"/>
  <c r="R58" i="12"/>
  <c r="S58" i="12" s="1"/>
  <c r="R108" i="12"/>
  <c r="S108" i="12" s="1"/>
  <c r="R205" i="12"/>
  <c r="S205" i="12" s="1"/>
  <c r="R217" i="12"/>
  <c r="S217" i="12" s="1"/>
  <c r="R196" i="12"/>
  <c r="S196" i="12" s="1"/>
  <c r="R215" i="12"/>
  <c r="S215" i="12" s="1"/>
  <c r="R121" i="12"/>
  <c r="S121" i="12" s="1"/>
  <c r="R57" i="12"/>
  <c r="S57" i="12" s="1"/>
  <c r="R384" i="12"/>
  <c r="S384" i="12" s="1"/>
  <c r="R240" i="12"/>
  <c r="S240" i="12" s="1"/>
  <c r="R197" i="12"/>
  <c r="S197" i="12" s="1"/>
  <c r="R214" i="12"/>
  <c r="S214" i="12" s="1"/>
  <c r="R95" i="12"/>
  <c r="S95" i="12" s="1"/>
  <c r="R85" i="12"/>
  <c r="S85" i="12" s="1"/>
  <c r="R94" i="12"/>
  <c r="S94" i="12" s="1"/>
  <c r="R243" i="12"/>
  <c r="S243" i="12" s="1"/>
  <c r="R234" i="12"/>
  <c r="S234" i="12" s="1"/>
  <c r="R226" i="12"/>
  <c r="S226" i="12" s="1"/>
  <c r="R218" i="12"/>
  <c r="S218" i="12" s="1"/>
  <c r="R206" i="12"/>
  <c r="S206" i="12" s="1"/>
  <c r="R198" i="12"/>
  <c r="S198" i="12" s="1"/>
  <c r="R183" i="12"/>
  <c r="S183" i="12" s="1"/>
  <c r="R31" i="12"/>
  <c r="S31" i="12" s="1"/>
  <c r="R174" i="12"/>
  <c r="S174" i="12" s="1"/>
  <c r="R98" i="12"/>
  <c r="S98" i="12" s="1"/>
  <c r="R62" i="12"/>
  <c r="S62" i="12" s="1"/>
  <c r="R112" i="12"/>
  <c r="S112" i="12" s="1"/>
  <c r="R140" i="12"/>
  <c r="S140" i="12" s="1"/>
  <c r="R141" i="12"/>
  <c r="S141" i="12" s="1"/>
  <c r="R46" i="12"/>
  <c r="S46" i="12" s="1"/>
  <c r="R161" i="12"/>
  <c r="R162" i="12"/>
  <c r="S162" i="12" s="1"/>
  <c r="R79" i="12"/>
  <c r="S79" i="12" s="1"/>
  <c r="R113" i="12"/>
  <c r="S113" i="12" s="1"/>
  <c r="R45" i="12"/>
  <c r="S45" i="12" s="1"/>
  <c r="R124" i="12"/>
  <c r="S124" i="12" s="1"/>
  <c r="R465" i="12"/>
  <c r="R512" i="12"/>
  <c r="R513" i="12"/>
  <c r="S513" i="12" s="1"/>
  <c r="R394" i="12"/>
  <c r="S394" i="12" s="1"/>
  <c r="R380" i="12"/>
  <c r="S380" i="12" s="1"/>
  <c r="R82" i="12"/>
  <c r="R91" i="12"/>
  <c r="S91" i="12" s="1"/>
  <c r="R135" i="12"/>
  <c r="S135" i="12" s="1"/>
  <c r="R134" i="12"/>
  <c r="S134" i="12" s="1"/>
  <c r="R116" i="12"/>
  <c r="S116" i="12" s="1"/>
  <c r="R171" i="12"/>
  <c r="S171" i="12" s="1"/>
  <c r="R71" i="12"/>
  <c r="S71" i="12" s="1"/>
  <c r="R338" i="12"/>
  <c r="S338" i="12" s="1"/>
  <c r="R303" i="12"/>
  <c r="S303" i="12" s="1"/>
  <c r="R263" i="12"/>
  <c r="S263" i="12" s="1"/>
  <c r="R321" i="12"/>
  <c r="S321" i="12" s="1"/>
  <c r="R497" i="12"/>
  <c r="S497" i="12" s="1"/>
  <c r="R496" i="12"/>
  <c r="S496" i="12" s="1"/>
  <c r="R55" i="12"/>
  <c r="S55" i="12" s="1"/>
  <c r="R40" i="12"/>
  <c r="S40" i="12" s="1"/>
  <c r="R396" i="12"/>
  <c r="S396" i="12" s="1"/>
  <c r="R516" i="12"/>
  <c r="S516" i="12" s="1"/>
  <c r="R542" i="12"/>
  <c r="S542" i="12" s="1"/>
  <c r="R155" i="12"/>
  <c r="S155" i="12" s="1"/>
  <c r="R154" i="12"/>
  <c r="S154" i="12" s="1"/>
  <c r="R376" i="12"/>
  <c r="S376" i="12" s="1"/>
  <c r="R417" i="12"/>
  <c r="S417" i="12" s="1"/>
  <c r="R377" i="12"/>
  <c r="S377" i="12" s="1"/>
  <c r="R378" i="12"/>
  <c r="S378" i="12" s="1"/>
  <c r="R379" i="12"/>
  <c r="S379" i="12" s="1"/>
  <c r="R541" i="12"/>
  <c r="S541" i="12" s="1"/>
  <c r="R395" i="12"/>
  <c r="S395" i="12" s="1"/>
  <c r="R540" i="12"/>
  <c r="S540" i="12" s="1"/>
  <c r="R515" i="12"/>
  <c r="S515" i="12" s="1"/>
  <c r="R106" i="12"/>
  <c r="S106" i="12" s="1"/>
  <c r="R20" i="12"/>
  <c r="S20" i="12" s="1"/>
  <c r="R90" i="12"/>
  <c r="S90" i="12" s="1"/>
  <c r="R375" i="12"/>
  <c r="S375" i="12" s="1"/>
  <c r="R416" i="12"/>
  <c r="S416" i="12" s="1"/>
  <c r="R415" i="12"/>
  <c r="S415" i="12" s="1"/>
  <c r="R444" i="12"/>
  <c r="S444" i="12" s="1"/>
  <c r="R514" i="12"/>
  <c r="S514" i="12" s="1"/>
  <c r="R467" i="12"/>
  <c r="S467" i="12" s="1"/>
  <c r="R443" i="12"/>
  <c r="S443" i="12" s="1"/>
  <c r="R440" i="12"/>
  <c r="S440" i="12" s="1"/>
  <c r="R466" i="12"/>
  <c r="S466" i="12" s="1"/>
  <c r="R442" i="12"/>
  <c r="S442" i="12" s="1"/>
  <c r="R495" i="12"/>
  <c r="S495" i="12" s="1"/>
  <c r="R539" i="12"/>
  <c r="S539" i="12" s="1"/>
  <c r="R441" i="12"/>
  <c r="S441" i="12" s="1"/>
  <c r="R374" i="12"/>
  <c r="S374" i="12" s="1"/>
  <c r="R21" i="12"/>
  <c r="S21" i="12" s="1"/>
  <c r="R22" i="12"/>
  <c r="S22" i="12" s="1"/>
  <c r="R119" i="12"/>
  <c r="S119" i="12" s="1"/>
  <c r="R118" i="12"/>
  <c r="S118" i="12" s="1"/>
  <c r="R117" i="12"/>
  <c r="S117" i="12" s="1"/>
  <c r="R105" i="12"/>
  <c r="S105" i="12" s="1"/>
  <c r="R54" i="12"/>
  <c r="S54" i="12" s="1"/>
  <c r="R168" i="12"/>
  <c r="S168" i="12" s="1"/>
  <c r="R153" i="12"/>
  <c r="S153" i="12" s="1"/>
  <c r="R167" i="12"/>
  <c r="S167" i="12" s="1"/>
  <c r="R41" i="12"/>
  <c r="S41" i="12" s="1"/>
  <c r="R133" i="12"/>
  <c r="S133" i="12" s="1"/>
  <c r="R132" i="12"/>
  <c r="S132" i="12" s="1"/>
  <c r="R322" i="12"/>
  <c r="S322" i="12" s="1"/>
  <c r="R304" i="12"/>
  <c r="S304" i="12" s="1"/>
  <c r="R352" i="12"/>
  <c r="S352" i="12" s="1"/>
  <c r="R305" i="12"/>
  <c r="S305" i="12" s="1"/>
  <c r="R336" i="12"/>
  <c r="S336" i="12" s="1"/>
  <c r="R306" i="12"/>
  <c r="S306" i="12" s="1"/>
  <c r="R307" i="12"/>
  <c r="S307" i="12" s="1"/>
  <c r="R277" i="12"/>
  <c r="S277" i="12" s="1"/>
  <c r="R335" i="12"/>
  <c r="S335" i="12" s="1"/>
  <c r="R337" i="12"/>
  <c r="S337" i="12" s="1"/>
  <c r="R237" i="12" l="1"/>
  <c r="S237" i="12" s="1"/>
  <c r="R97" i="12"/>
  <c r="S97" i="12" s="1"/>
  <c r="R187" i="12"/>
  <c r="S187" i="12" s="1"/>
  <c r="R432" i="12"/>
  <c r="S432" i="12" s="1"/>
  <c r="R139" i="12"/>
  <c r="S139" i="12" s="1"/>
  <c r="R563" i="12"/>
  <c r="S563" i="12" s="1"/>
  <c r="R78" i="12"/>
  <c r="S78" i="12" s="1"/>
  <c r="R185" i="12"/>
  <c r="S185" i="12" s="1"/>
  <c r="R200" i="12"/>
  <c r="S200" i="12" s="1"/>
  <c r="R208" i="12"/>
  <c r="S208" i="12" s="1"/>
  <c r="R228" i="12"/>
  <c r="S228" i="12" s="1"/>
  <c r="R249" i="12"/>
  <c r="S249" i="12" s="1"/>
  <c r="R227" i="12"/>
  <c r="S227" i="12" s="1"/>
  <c r="R207" i="12"/>
  <c r="S207" i="12" s="1"/>
  <c r="R509" i="12"/>
  <c r="S509" i="12" s="1"/>
  <c r="R532" i="12"/>
  <c r="S532" i="12" s="1"/>
  <c r="R221" i="12"/>
  <c r="S221" i="12" s="1"/>
  <c r="R229" i="12"/>
  <c r="S229" i="12" s="1"/>
  <c r="R209" i="12"/>
  <c r="S209" i="12" s="1"/>
  <c r="R534" i="12"/>
  <c r="S534" i="12" s="1"/>
  <c r="R250" i="12"/>
  <c r="S250" i="12" s="1"/>
  <c r="R246" i="12"/>
  <c r="S246" i="12" s="1"/>
  <c r="S177" i="12"/>
  <c r="R178" i="12"/>
  <c r="S178" i="12" s="1"/>
  <c r="R463" i="12"/>
  <c r="S463" i="12" s="1"/>
  <c r="R461" i="12"/>
  <c r="S461" i="12" s="1"/>
  <c r="S82" i="12"/>
  <c r="R86" i="12"/>
  <c r="S86" i="12" s="1"/>
  <c r="S512" i="12"/>
  <c r="R111" i="12"/>
  <c r="S111" i="12" s="1"/>
  <c r="R138" i="12"/>
  <c r="S138" i="12" s="1"/>
  <c r="R504" i="12"/>
  <c r="S504" i="12" s="1"/>
  <c r="R529" i="12"/>
  <c r="S529" i="12" s="1"/>
  <c r="R484" i="12"/>
  <c r="S484" i="12" s="1"/>
  <c r="S223" i="12"/>
  <c r="S211" i="12"/>
  <c r="S181" i="12"/>
  <c r="R182" i="12"/>
  <c r="S182" i="12" s="1"/>
  <c r="R184" i="12"/>
  <c r="S184" i="12" s="1"/>
  <c r="R244" i="12"/>
  <c r="S244" i="12" s="1"/>
  <c r="R487" i="12"/>
  <c r="S487" i="12" s="1"/>
  <c r="R201" i="12"/>
  <c r="S201" i="12" s="1"/>
  <c r="R568" i="12"/>
  <c r="S568" i="12" s="1"/>
  <c r="R565" i="12"/>
  <c r="S565" i="12" s="1"/>
  <c r="S465" i="12"/>
  <c r="S232" i="12"/>
  <c r="S203" i="12"/>
  <c r="R29" i="12"/>
  <c r="S29" i="12" s="1"/>
  <c r="R44" i="12"/>
  <c r="S44" i="12" s="1"/>
  <c r="R160" i="12"/>
  <c r="S160" i="12" s="1"/>
  <c r="R173" i="12"/>
  <c r="S173" i="12" s="1"/>
  <c r="R236" i="12"/>
  <c r="S236" i="12" s="1"/>
  <c r="R429" i="12"/>
  <c r="S429" i="12" s="1"/>
  <c r="R507" i="12"/>
  <c r="S507" i="12" s="1"/>
  <c r="R199" i="12"/>
  <c r="S199" i="12" s="1"/>
  <c r="R564" i="12"/>
  <c r="S564" i="12" s="1"/>
  <c r="R460" i="12"/>
  <c r="S460" i="12" s="1"/>
  <c r="R490" i="12"/>
  <c r="S490" i="12" s="1"/>
  <c r="R488" i="12"/>
  <c r="S488" i="12" s="1"/>
  <c r="R61" i="12"/>
  <c r="S61" i="12" s="1"/>
  <c r="R96" i="12"/>
  <c r="S96" i="12" s="1"/>
  <c r="R123" i="12"/>
  <c r="S123" i="12" s="1"/>
  <c r="R220" i="12"/>
  <c r="S220" i="12" s="1"/>
  <c r="R245" i="12"/>
  <c r="S245" i="12" s="1"/>
  <c r="R561" i="12"/>
  <c r="S561" i="12" s="1"/>
  <c r="R457" i="12"/>
  <c r="S457" i="12" s="1"/>
  <c r="R411" i="12"/>
  <c r="S411" i="12" s="1"/>
  <c r="R391" i="12"/>
  <c r="S391" i="12" s="1"/>
  <c r="S189" i="12"/>
  <c r="S239" i="12"/>
  <c r="R251" i="12"/>
  <c r="S251" i="12" s="1"/>
  <c r="R235" i="12"/>
  <c r="S235" i="12" s="1"/>
  <c r="R80" i="12"/>
  <c r="S80" i="12" s="1"/>
  <c r="R219" i="12"/>
  <c r="S219" i="12" s="1"/>
  <c r="K40" i="2"/>
  <c r="I35" i="2"/>
  <c r="K35" i="2"/>
  <c r="K7" i="2"/>
  <c r="K15" i="2"/>
  <c r="K14" i="2"/>
  <c r="I30" i="2"/>
  <c r="K30" i="2"/>
  <c r="I10" i="2"/>
  <c r="K10" i="2"/>
  <c r="I11" i="2"/>
  <c r="K11" i="2"/>
  <c r="I7" i="2"/>
  <c r="I38" i="2"/>
  <c r="K38" i="2"/>
  <c r="I17" i="2"/>
  <c r="K17" i="2"/>
  <c r="I21" i="2"/>
  <c r="K21" i="2"/>
  <c r="I43" i="2"/>
  <c r="K43" i="2"/>
  <c r="I40" i="2"/>
  <c r="K24" i="2"/>
  <c r="I24" i="2"/>
  <c r="I18" i="2"/>
  <c r="K18" i="2"/>
  <c r="I22" i="2"/>
  <c r="K22" i="2"/>
  <c r="I29" i="2"/>
  <c r="K29" i="2"/>
  <c r="I31" i="2"/>
  <c r="K31" i="2"/>
  <c r="I6" i="2"/>
  <c r="K6" i="2"/>
  <c r="I37" i="2"/>
  <c r="K37" i="2"/>
  <c r="I9" i="2"/>
  <c r="K9" i="2"/>
  <c r="K20" i="2"/>
  <c r="I20" i="2"/>
  <c r="K32" i="2"/>
  <c r="I32" i="2"/>
  <c r="I15" i="2"/>
  <c r="K12" i="2"/>
  <c r="I12" i="2"/>
  <c r="K36" i="2"/>
  <c r="I36" i="2"/>
  <c r="K8" i="2"/>
  <c r="I8" i="2"/>
  <c r="K28" i="2"/>
  <c r="I28" i="2"/>
  <c r="I27" i="2"/>
  <c r="K27" i="2"/>
  <c r="I13" i="2"/>
  <c r="K13" i="2"/>
  <c r="I14" i="2"/>
  <c r="I5" i="2"/>
  <c r="K5" i="2"/>
  <c r="I42" i="2"/>
  <c r="K42" i="2"/>
  <c r="I39" i="2"/>
  <c r="K39" i="2"/>
  <c r="I41" i="2"/>
  <c r="K41" i="2"/>
  <c r="I19" i="2"/>
  <c r="K19" i="2"/>
  <c r="I23" i="2"/>
  <c r="K23" i="2"/>
  <c r="I33" i="2"/>
  <c r="K33" i="2"/>
  <c r="R210" i="12" l="1"/>
  <c r="S210" i="12" s="1"/>
  <c r="R247" i="12"/>
  <c r="S247" i="12" s="1"/>
  <c r="R230" i="12"/>
  <c r="S230" i="12" s="1"/>
  <c r="R202" i="12"/>
  <c r="S202" i="12" s="1"/>
  <c r="R222" i="12"/>
  <c r="S222" i="12" s="1"/>
  <c r="R180" i="12"/>
  <c r="S180" i="12" s="1"/>
  <c r="R238" i="12"/>
  <c r="S238" i="12" s="1"/>
  <c r="R188" i="12"/>
  <c r="AK4" i="4"/>
  <c r="R176" i="12" l="1"/>
  <c r="S176" i="12" s="1"/>
  <c r="S188" i="12"/>
  <c r="AJ4" i="4"/>
  <c r="AI4" i="4"/>
  <c r="AH4" i="4"/>
  <c r="R373" i="8" l="1"/>
  <c r="R372" i="8"/>
  <c r="R371" i="8"/>
  <c r="R365" i="8"/>
  <c r="G241" i="8"/>
  <c r="R235" i="8"/>
  <c r="R234" i="8"/>
  <c r="R233" i="8"/>
  <c r="AG4" i="4" l="1"/>
  <c r="AY4471" i="4" l="1"/>
  <c r="AX4471" i="4"/>
  <c r="AY4470" i="4"/>
  <c r="AY4469" i="4"/>
  <c r="AY4468" i="4"/>
  <c r="AY4467" i="4"/>
  <c r="AY4466" i="4"/>
  <c r="AY4465" i="4"/>
  <c r="AY4464" i="4"/>
  <c r="AY4463" i="4"/>
  <c r="AY4462" i="4"/>
  <c r="AY4461" i="4"/>
  <c r="AY4460" i="4"/>
  <c r="AY4459" i="4"/>
  <c r="AY4458" i="4"/>
  <c r="AY4457" i="4"/>
  <c r="AY4456" i="4"/>
  <c r="AY4455" i="4"/>
  <c r="AY4454" i="4"/>
  <c r="AY4452" i="4"/>
  <c r="AY4451" i="4"/>
  <c r="AY4450" i="4"/>
  <c r="AY4449" i="4"/>
  <c r="AY4448" i="4"/>
  <c r="AY4447" i="4"/>
  <c r="AY4446" i="4"/>
  <c r="AY4445" i="4"/>
  <c r="AY4444" i="4"/>
  <c r="AY4443" i="4"/>
  <c r="AY4442" i="4"/>
  <c r="AY4441" i="4"/>
  <c r="AY4440" i="4"/>
  <c r="AY4439" i="4"/>
  <c r="AY4438" i="4"/>
  <c r="AY4437" i="4"/>
  <c r="AY4436" i="4"/>
  <c r="AY4435" i="4"/>
  <c r="AY4434" i="4"/>
  <c r="AY4433" i="4"/>
  <c r="AY4432" i="4"/>
  <c r="AY4431" i="4"/>
  <c r="AY4430" i="4"/>
  <c r="AY4429" i="4"/>
  <c r="AY4428" i="4"/>
  <c r="AY4427" i="4"/>
  <c r="AY4425" i="4"/>
  <c r="AY4424" i="4"/>
  <c r="AY4423" i="4"/>
  <c r="AY4422" i="4"/>
  <c r="AY4421" i="4"/>
  <c r="AY4420" i="4"/>
  <c r="AY4419" i="4"/>
  <c r="AY4418" i="4"/>
  <c r="AY4417" i="4"/>
  <c r="AY4416" i="4"/>
  <c r="AY4415" i="4"/>
  <c r="AY4414" i="4"/>
  <c r="AY4413" i="4"/>
  <c r="AY4412" i="4"/>
  <c r="AY4411" i="4"/>
  <c r="AY4410" i="4"/>
  <c r="AY4409" i="4"/>
  <c r="AY4408" i="4"/>
  <c r="AY4407" i="4"/>
  <c r="AY4406" i="4"/>
  <c r="AY4405" i="4"/>
  <c r="AY4404" i="4"/>
  <c r="AY4403" i="4"/>
  <c r="AY4402" i="4"/>
  <c r="AY4401" i="4"/>
  <c r="AY4400" i="4"/>
  <c r="AY4399" i="4"/>
  <c r="AY4398" i="4"/>
  <c r="AY4397" i="4"/>
  <c r="AY4396" i="4"/>
  <c r="AY4395" i="4"/>
  <c r="AY4394" i="4"/>
  <c r="AY4393" i="4"/>
  <c r="AY4392" i="4"/>
  <c r="AY4391" i="4"/>
  <c r="AY4390" i="4"/>
  <c r="AY4388" i="4"/>
  <c r="AY4387" i="4"/>
  <c r="AY4386" i="4"/>
  <c r="AY4385" i="4"/>
  <c r="AY4384" i="4"/>
  <c r="AY4383" i="4"/>
  <c r="AY4382" i="4"/>
  <c r="AY4381" i="4"/>
  <c r="AY4380" i="4"/>
  <c r="AY4379" i="4"/>
  <c r="AY4378" i="4"/>
  <c r="AY4377" i="4"/>
  <c r="AY4376" i="4"/>
  <c r="AY4375" i="4"/>
  <c r="AY4374" i="4"/>
  <c r="AY4373" i="4"/>
  <c r="AY4371" i="4"/>
  <c r="AY4370" i="4"/>
  <c r="AY4369" i="4"/>
  <c r="AY4368" i="4"/>
  <c r="AY4367" i="4"/>
  <c r="AY4366" i="4"/>
  <c r="AY4365" i="4"/>
  <c r="AY4364" i="4"/>
  <c r="AY4363" i="4"/>
  <c r="AY4362" i="4"/>
  <c r="AY4361" i="4"/>
  <c r="AY4360" i="4"/>
  <c r="AY4355" i="4"/>
  <c r="AY4354" i="4"/>
  <c r="AY4353" i="4"/>
  <c r="AY4352" i="4"/>
  <c r="AY4351" i="4"/>
  <c r="AY4350" i="4"/>
  <c r="AY4346" i="4"/>
  <c r="AY4345" i="4"/>
  <c r="AY4344" i="4"/>
  <c r="AY4343" i="4"/>
  <c r="AY4342" i="4"/>
  <c r="AY4341" i="4"/>
  <c r="AY4340" i="4"/>
  <c r="AY4339" i="4"/>
  <c r="AY4338" i="4"/>
  <c r="AY4337" i="4"/>
  <c r="AY4336" i="4"/>
  <c r="AY4335" i="4"/>
  <c r="AY4334" i="4"/>
  <c r="AY4333" i="4"/>
  <c r="AY4332" i="4"/>
  <c r="AY4331" i="4"/>
  <c r="AY4330" i="4"/>
  <c r="AY4329" i="4"/>
  <c r="AY4328" i="4"/>
  <c r="AY4327" i="4"/>
  <c r="AY4326" i="4"/>
  <c r="AY4325" i="4"/>
  <c r="AY4324" i="4"/>
  <c r="AY4323" i="4"/>
  <c r="AY4322" i="4"/>
  <c r="AY4321" i="4"/>
  <c r="AY4320" i="4"/>
  <c r="AY4319" i="4"/>
  <c r="AY4318" i="4"/>
  <c r="AY4317" i="4"/>
  <c r="AY4316" i="4"/>
  <c r="AY4315" i="4"/>
  <c r="AY4314" i="4"/>
  <c r="AY4309" i="4"/>
  <c r="AY4308" i="4"/>
  <c r="AY4307" i="4"/>
  <c r="AY4306" i="4"/>
  <c r="AY4305" i="4"/>
  <c r="AY4304" i="4"/>
  <c r="AY4303" i="4"/>
  <c r="AY4302" i="4"/>
  <c r="AY4301" i="4"/>
  <c r="AY4300" i="4"/>
  <c r="AY4299" i="4"/>
  <c r="AY4298" i="4"/>
  <c r="AY4297" i="4"/>
  <c r="AY4296" i="4"/>
  <c r="AY4295" i="4"/>
  <c r="AY4294" i="4"/>
  <c r="AY4293" i="4"/>
  <c r="AY4292" i="4"/>
  <c r="AY4291" i="4"/>
  <c r="AY4290" i="4"/>
  <c r="AY4289" i="4"/>
  <c r="AY4288" i="4"/>
  <c r="AY4287" i="4"/>
  <c r="AY4286" i="4"/>
  <c r="AY4285" i="4"/>
  <c r="AY4284" i="4"/>
  <c r="AY4270" i="4"/>
  <c r="AY4269" i="4"/>
  <c r="AY4268" i="4"/>
  <c r="AY4267" i="4"/>
  <c r="AY4266" i="4"/>
  <c r="AY4265" i="4"/>
  <c r="AY4264" i="4"/>
  <c r="AY4263" i="4"/>
  <c r="AY4262" i="4"/>
  <c r="AY4261" i="4"/>
  <c r="AY4260" i="4"/>
  <c r="AY4255" i="4"/>
  <c r="AY4254" i="4"/>
  <c r="AY4253" i="4"/>
  <c r="AY4252" i="4"/>
  <c r="AY4251" i="4"/>
  <c r="AY4250" i="4"/>
  <c r="AY4249" i="4"/>
  <c r="AY4248" i="4"/>
  <c r="AY4247" i="4"/>
  <c r="AY4246" i="4"/>
  <c r="AY4245" i="4"/>
  <c r="AY4244" i="4"/>
  <c r="AY4243" i="4"/>
  <c r="AY4242" i="4"/>
  <c r="AY4241" i="4"/>
  <c r="AY4240" i="4"/>
  <c r="AY4239" i="4"/>
  <c r="AY4238" i="4"/>
  <c r="AY4233" i="4"/>
  <c r="AY4232" i="4"/>
  <c r="AY4231" i="4"/>
  <c r="AY4230" i="4"/>
  <c r="AY4229" i="4"/>
  <c r="AY4228" i="4"/>
  <c r="AY4227" i="4"/>
  <c r="AY4226" i="4"/>
  <c r="AY4225" i="4"/>
  <c r="AY4224" i="4"/>
  <c r="AY4223" i="4"/>
  <c r="AY4217" i="4"/>
  <c r="AY4214" i="4"/>
  <c r="AY4213" i="4"/>
  <c r="AY4212" i="4"/>
  <c r="AY4211" i="4"/>
  <c r="AY4210" i="4"/>
  <c r="AY4209" i="4"/>
  <c r="AY4208" i="4"/>
  <c r="AY4202" i="4"/>
  <c r="AY4201" i="4"/>
  <c r="AY4200" i="4"/>
  <c r="AY4199" i="4"/>
  <c r="AY4198" i="4"/>
  <c r="AY4197" i="4"/>
  <c r="AY4196" i="4"/>
  <c r="AY4195" i="4"/>
  <c r="AY4194" i="4"/>
  <c r="AY4193" i="4"/>
  <c r="AY4192" i="4"/>
  <c r="AY4191" i="4"/>
  <c r="AY4187" i="4"/>
  <c r="AY4186" i="4"/>
  <c r="AY4185" i="4"/>
  <c r="AY4184" i="4"/>
  <c r="AY4183" i="4"/>
  <c r="AY4182" i="4"/>
  <c r="AY4181" i="4"/>
  <c r="AY4180" i="4"/>
  <c r="AY4179" i="4"/>
  <c r="AY4178" i="4"/>
  <c r="AY4172" i="4"/>
  <c r="AY4171" i="4"/>
  <c r="AY4170" i="4"/>
  <c r="AY4169" i="4"/>
  <c r="AY4168" i="4"/>
  <c r="AY4167" i="4"/>
  <c r="AY4166" i="4"/>
  <c r="AY4165" i="4"/>
  <c r="AY4164" i="4"/>
  <c r="AY4163" i="4"/>
  <c r="AY4162" i="4"/>
  <c r="AY4161" i="4"/>
  <c r="AY4160" i="4"/>
  <c r="AY4159" i="4"/>
  <c r="AY4158" i="4"/>
  <c r="AY4157" i="4"/>
  <c r="AY4156" i="4"/>
  <c r="AY4155" i="4"/>
  <c r="AY4154" i="4"/>
  <c r="AY4153" i="4"/>
  <c r="AY4152" i="4"/>
  <c r="AY4151" i="4"/>
  <c r="AY4150" i="4"/>
  <c r="AY4144" i="4"/>
  <c r="AY4143" i="4"/>
  <c r="AY4142" i="4"/>
  <c r="AY4141" i="4"/>
  <c r="AY4140" i="4"/>
  <c r="AY4139" i="4"/>
  <c r="AY4138" i="4"/>
  <c r="AY4137" i="4"/>
  <c r="AY4136" i="4"/>
  <c r="AY4135" i="4"/>
  <c r="AY4134" i="4"/>
  <c r="AY4133" i="4"/>
  <c r="AY4132" i="4"/>
  <c r="AY4131" i="4"/>
  <c r="AY4130" i="4"/>
  <c r="AY4129" i="4"/>
  <c r="AY4128" i="4"/>
  <c r="AY4127" i="4"/>
  <c r="AY4126" i="4"/>
  <c r="AY4125" i="4"/>
  <c r="AY4124" i="4"/>
  <c r="AY4123" i="4"/>
  <c r="AY4122" i="4"/>
  <c r="AY4121" i="4"/>
  <c r="AY4120" i="4"/>
  <c r="AY4119" i="4"/>
  <c r="AY4118" i="4"/>
  <c r="AY4117" i="4"/>
  <c r="AY4116" i="4"/>
  <c r="AY4115" i="4"/>
  <c r="AY4114" i="4"/>
  <c r="AY4113" i="4"/>
  <c r="AY4112" i="4"/>
  <c r="AY4111" i="4"/>
  <c r="AY4110" i="4"/>
  <c r="AY4109" i="4"/>
  <c r="AY4108" i="4"/>
  <c r="AY4107" i="4"/>
  <c r="AY4106" i="4"/>
  <c r="AY4105" i="4"/>
  <c r="AY4104" i="4"/>
  <c r="AY4103" i="4"/>
  <c r="AY4102" i="4"/>
  <c r="AY4101" i="4"/>
  <c r="AY4100" i="4"/>
  <c r="AY4099" i="4"/>
  <c r="AY4098" i="4"/>
  <c r="AY4097" i="4"/>
  <c r="AY4096" i="4"/>
  <c r="AY4095" i="4"/>
  <c r="AY4094" i="4"/>
  <c r="AY4093" i="4"/>
  <c r="AY4092" i="4"/>
  <c r="AY4091" i="4"/>
  <c r="AY4090" i="4"/>
  <c r="AY4089" i="4"/>
  <c r="AY4088" i="4"/>
  <c r="AY4087" i="4"/>
  <c r="AY4086" i="4"/>
  <c r="AY4085" i="4"/>
  <c r="AY4084" i="4"/>
  <c r="AY4083" i="4"/>
  <c r="AY4082" i="4"/>
  <c r="AY4081" i="4"/>
  <c r="AY4080" i="4"/>
  <c r="AY4079" i="4"/>
  <c r="AY4078" i="4"/>
  <c r="AY4077" i="4"/>
  <c r="AY4076" i="4"/>
  <c r="AY4075" i="4"/>
  <c r="AY4074" i="4"/>
  <c r="AY4073" i="4"/>
  <c r="AY4072" i="4"/>
  <c r="AY4071" i="4"/>
  <c r="AY4070" i="4"/>
  <c r="AY4069" i="4"/>
  <c r="AY4068" i="4"/>
  <c r="AY4067" i="4"/>
  <c r="AY4066" i="4"/>
  <c r="AY4065" i="4"/>
  <c r="AY4064" i="4"/>
  <c r="AY4063" i="4"/>
  <c r="AY4062" i="4"/>
  <c r="AY4061" i="4"/>
  <c r="AY4060" i="4"/>
  <c r="AY4059" i="4"/>
  <c r="AY4058" i="4"/>
  <c r="AY4057" i="4"/>
  <c r="AY4056" i="4"/>
  <c r="AY4055" i="4"/>
  <c r="AY4054" i="4"/>
  <c r="AY4053" i="4"/>
  <c r="AY4052" i="4"/>
  <c r="AY4051" i="4"/>
  <c r="AY4050" i="4"/>
  <c r="AY4049" i="4"/>
  <c r="AY4048" i="4"/>
  <c r="AY4047" i="4"/>
  <c r="AY4046" i="4"/>
  <c r="AY4044" i="4"/>
  <c r="AY4043" i="4"/>
  <c r="AY4042" i="4"/>
  <c r="AY4041" i="4"/>
  <c r="AY4040" i="4"/>
  <c r="AY4039" i="4"/>
  <c r="AY4038" i="4"/>
  <c r="AY4037" i="4"/>
  <c r="AY4036" i="4"/>
  <c r="AY4035" i="4"/>
  <c r="AY4034" i="4"/>
  <c r="AY4033" i="4"/>
  <c r="AY4032" i="4"/>
  <c r="AY4031" i="4"/>
  <c r="AY4027" i="4"/>
  <c r="AY4026" i="4"/>
  <c r="AY4025" i="4"/>
  <c r="AY4024" i="4"/>
  <c r="AY4023" i="4"/>
  <c r="AY4022" i="4"/>
  <c r="AY4021" i="4"/>
  <c r="AY4020" i="4"/>
  <c r="AY4019" i="4"/>
  <c r="AY4018" i="4"/>
  <c r="AY4017" i="4"/>
  <c r="AY4016" i="4"/>
  <c r="AY4015" i="4"/>
  <c r="AY4014" i="4"/>
  <c r="AY4013" i="4"/>
  <c r="AY4012" i="4"/>
  <c r="AY4011" i="4"/>
  <c r="AY4010" i="4"/>
  <c r="AY4009" i="4"/>
  <c r="AY4008" i="4"/>
  <c r="AY4007" i="4"/>
  <c r="AY4006" i="4"/>
  <c r="AY4005" i="4"/>
  <c r="AY4004" i="4"/>
  <c r="AY4003" i="4"/>
  <c r="AY4002" i="4"/>
  <c r="AY4001" i="4"/>
  <c r="AY4000" i="4"/>
  <c r="AY3999" i="4"/>
  <c r="AY3998" i="4"/>
  <c r="AY3997" i="4"/>
  <c r="AY3996" i="4"/>
  <c r="AY3995" i="4"/>
  <c r="AY3994" i="4"/>
  <c r="AY3993" i="4"/>
  <c r="AY3992" i="4"/>
  <c r="AY3991" i="4"/>
  <c r="AY3990" i="4"/>
  <c r="AY3989" i="4"/>
  <c r="AY3988" i="4"/>
  <c r="AY3987" i="4"/>
  <c r="AY3986" i="4"/>
  <c r="AY3985" i="4"/>
  <c r="AY3984" i="4"/>
  <c r="AY3983" i="4"/>
  <c r="AY3982" i="4"/>
  <c r="AY3981" i="4"/>
  <c r="AY3980" i="4"/>
  <c r="AY3979" i="4"/>
  <c r="AY3978" i="4"/>
  <c r="AY3977" i="4"/>
  <c r="AY3976" i="4"/>
  <c r="AY3975" i="4"/>
  <c r="AY3974" i="4"/>
  <c r="AY3973" i="4"/>
  <c r="AY3972" i="4"/>
  <c r="AY3971" i="4"/>
  <c r="AY3970" i="4"/>
  <c r="AY3969" i="4"/>
  <c r="AY3968" i="4"/>
  <c r="AY3967" i="4"/>
  <c r="AY3966" i="4"/>
  <c r="AY3965" i="4"/>
  <c r="AY3964" i="4"/>
  <c r="AY3963" i="4"/>
  <c r="AY3962" i="4"/>
  <c r="AY3961" i="4"/>
  <c r="AY3960" i="4"/>
  <c r="AY3959" i="4"/>
  <c r="AY3958" i="4"/>
  <c r="AY3957" i="4"/>
  <c r="AY3956" i="4"/>
  <c r="AY3955" i="4"/>
  <c r="AY3954" i="4"/>
  <c r="AY3953" i="4"/>
  <c r="AY3952" i="4"/>
  <c r="AY3951" i="4"/>
  <c r="AY3950" i="4"/>
  <c r="AY3949" i="4"/>
  <c r="AY3948" i="4"/>
  <c r="AY3947" i="4"/>
  <c r="AY3946" i="4"/>
  <c r="AY3945" i="4"/>
  <c r="AY3944" i="4"/>
  <c r="AY3943" i="4"/>
  <c r="AY3942" i="4"/>
  <c r="AY3941" i="4"/>
  <c r="AY3940" i="4"/>
  <c r="AY3939" i="4"/>
  <c r="AY3938" i="4"/>
  <c r="AY3937" i="4"/>
  <c r="AY3936" i="4"/>
  <c r="AY3935" i="4"/>
  <c r="AY3934" i="4"/>
  <c r="AY3933" i="4"/>
  <c r="AY3932" i="4"/>
  <c r="AY3931" i="4"/>
  <c r="AY3930" i="4"/>
  <c r="AY3929" i="4"/>
  <c r="AY3928" i="4"/>
  <c r="AY3927" i="4"/>
  <c r="AY3926" i="4"/>
  <c r="AY3925" i="4"/>
  <c r="AY3924" i="4"/>
  <c r="AY3923" i="4"/>
  <c r="AY3922" i="4"/>
  <c r="AY3921" i="4"/>
  <c r="AY3920" i="4"/>
  <c r="AY3919" i="4"/>
  <c r="AY3918" i="4"/>
  <c r="AY3917" i="4"/>
  <c r="AY3916" i="4"/>
  <c r="AY3915" i="4"/>
  <c r="AY3914" i="4"/>
  <c r="AY3913" i="4"/>
  <c r="AY3912" i="4"/>
  <c r="AY3911" i="4"/>
  <c r="AY3910" i="4"/>
  <c r="AY3909" i="4"/>
  <c r="AY3908" i="4"/>
  <c r="AY3907" i="4"/>
  <c r="AY3906" i="4"/>
  <c r="AY3905" i="4"/>
  <c r="AY3904" i="4"/>
  <c r="AY3903" i="4"/>
  <c r="AY3902" i="4"/>
  <c r="AY3901" i="4"/>
  <c r="AY3900" i="4"/>
  <c r="AY3899" i="4"/>
  <c r="AY3898" i="4"/>
  <c r="AY3897" i="4"/>
  <c r="AY3896" i="4"/>
  <c r="AY3895" i="4"/>
  <c r="AY3894" i="4"/>
  <c r="AY3893" i="4"/>
  <c r="AY3892" i="4"/>
  <c r="AY3891" i="4"/>
  <c r="AY3890" i="4"/>
  <c r="AY3889" i="4"/>
  <c r="AY3888" i="4"/>
  <c r="AY3887" i="4"/>
  <c r="AY3886" i="4"/>
  <c r="AY3885" i="4"/>
  <c r="AY3884" i="4"/>
  <c r="AY3883" i="4"/>
  <c r="AY3882" i="4"/>
  <c r="AY3881" i="4"/>
  <c r="AY3880" i="4"/>
  <c r="AY3879" i="4"/>
  <c r="AY3878" i="4"/>
  <c r="AY3877" i="4"/>
  <c r="AY3876" i="4"/>
  <c r="AY3875" i="4"/>
  <c r="AY3874" i="4"/>
  <c r="AY3873" i="4"/>
  <c r="AY3872" i="4"/>
  <c r="AY3871" i="4"/>
  <c r="AY3870" i="4"/>
  <c r="AY3869" i="4"/>
  <c r="AY3868" i="4"/>
  <c r="AY3867" i="4"/>
  <c r="AY3866" i="4"/>
  <c r="AY3865" i="4"/>
  <c r="AY3864" i="4"/>
  <c r="AY3863" i="4"/>
  <c r="AY3862" i="4"/>
  <c r="AY3861" i="4"/>
  <c r="AY3860" i="4"/>
  <c r="AY3859" i="4"/>
  <c r="AY3858" i="4"/>
  <c r="AY3857" i="4"/>
  <c r="AY3856" i="4"/>
  <c r="AY3855" i="4"/>
  <c r="AY3854" i="4"/>
  <c r="AY3853" i="4"/>
  <c r="AY3852" i="4"/>
  <c r="AY3851" i="4"/>
  <c r="AY3850" i="4"/>
  <c r="AY3849" i="4"/>
  <c r="AY3848" i="4"/>
  <c r="AY3847" i="4"/>
  <c r="AY3846" i="4"/>
  <c r="AY3845" i="4"/>
  <c r="AY3844" i="4"/>
  <c r="AY3843" i="4"/>
  <c r="AY3842" i="4"/>
  <c r="AY3841" i="4"/>
  <c r="AY3840" i="4"/>
  <c r="AY3839" i="4"/>
  <c r="AY3838" i="4"/>
  <c r="AY3837" i="4"/>
  <c r="AY3836" i="4"/>
  <c r="AY3835" i="4"/>
  <c r="AY3834" i="4"/>
  <c r="AY3833" i="4"/>
  <c r="AY3832" i="4"/>
  <c r="AY3831" i="4"/>
  <c r="AY3830" i="4"/>
  <c r="AY3829" i="4"/>
  <c r="AY3828" i="4"/>
  <c r="AY3827" i="4"/>
  <c r="AY3826" i="4"/>
  <c r="AY3825" i="4"/>
  <c r="AY3824" i="4"/>
  <c r="AY3823" i="4"/>
  <c r="AY3822" i="4"/>
  <c r="AY3821" i="4"/>
  <c r="AY3820" i="4"/>
  <c r="AY3819" i="4"/>
  <c r="AY3818" i="4"/>
  <c r="AY3817" i="4"/>
  <c r="AY3816" i="4"/>
  <c r="AY3815" i="4"/>
  <c r="AY3814" i="4"/>
  <c r="AY3813" i="4"/>
  <c r="AY3812" i="4"/>
  <c r="AY3811" i="4"/>
  <c r="AY3810" i="4"/>
  <c r="AY3809" i="4"/>
  <c r="AY3808" i="4"/>
  <c r="AY3807" i="4"/>
  <c r="AY3806" i="4"/>
  <c r="AY3805" i="4"/>
  <c r="AY3804" i="4"/>
  <c r="AY3803" i="4"/>
  <c r="AY3802" i="4"/>
  <c r="AY3801" i="4"/>
  <c r="AY3800" i="4"/>
  <c r="AY3799" i="4"/>
  <c r="AY3798" i="4"/>
  <c r="AY3797" i="4"/>
  <c r="AY3796" i="4"/>
  <c r="AY3795" i="4"/>
  <c r="AY3794" i="4"/>
  <c r="AY3793" i="4"/>
  <c r="AY3792" i="4"/>
  <c r="AY3791" i="4"/>
  <c r="AY3790" i="4"/>
  <c r="AY3789" i="4"/>
  <c r="AY3788" i="4"/>
  <c r="AY3787" i="4"/>
  <c r="AY3786" i="4"/>
  <c r="AY3785" i="4"/>
  <c r="AY3784" i="4"/>
  <c r="AY3783" i="4"/>
  <c r="AY3782" i="4"/>
  <c r="AY3781" i="4"/>
  <c r="AY3780" i="4"/>
  <c r="AY3779" i="4"/>
  <c r="AY3778" i="4"/>
  <c r="AY3777" i="4"/>
  <c r="AY3776" i="4"/>
  <c r="AY3775" i="4"/>
  <c r="AY3774" i="4"/>
  <c r="AY3773" i="4"/>
  <c r="AY3772" i="4"/>
  <c r="AY3771" i="4"/>
  <c r="AY3770" i="4"/>
  <c r="AY3769" i="4"/>
  <c r="AY3768" i="4"/>
  <c r="AY3767" i="4"/>
  <c r="AY3766" i="4"/>
  <c r="AY3765" i="4"/>
  <c r="AY3764" i="4"/>
  <c r="AY3763" i="4"/>
  <c r="AY3762" i="4"/>
  <c r="AY3761" i="4"/>
  <c r="AY3760" i="4"/>
  <c r="AY3759" i="4"/>
  <c r="AY3758" i="4"/>
  <c r="AY3757" i="4"/>
  <c r="AY3756" i="4"/>
  <c r="AY3755" i="4"/>
  <c r="AY3754" i="4"/>
  <c r="AY3753" i="4"/>
  <c r="AY3752" i="4"/>
  <c r="AY3751" i="4"/>
  <c r="AY3750" i="4"/>
  <c r="AY3749" i="4"/>
  <c r="AY3748" i="4"/>
  <c r="AY3747" i="4"/>
  <c r="AY3746" i="4"/>
  <c r="AY3745" i="4"/>
  <c r="AY3744" i="4"/>
  <c r="AY3743" i="4"/>
  <c r="AY3742" i="4"/>
  <c r="AY3741" i="4"/>
  <c r="AY3740" i="4"/>
  <c r="AY3739" i="4"/>
  <c r="AY3738" i="4"/>
  <c r="AY3737" i="4"/>
  <c r="AY3736" i="4"/>
  <c r="AY3735" i="4"/>
  <c r="AY3734" i="4"/>
  <c r="AY3733" i="4"/>
  <c r="AY3732" i="4"/>
  <c r="AY3720" i="4"/>
  <c r="AY3719" i="4"/>
  <c r="AY3718" i="4"/>
  <c r="AY3717" i="4"/>
  <c r="AY3716" i="4"/>
  <c r="AY3715" i="4"/>
  <c r="AY3714" i="4"/>
  <c r="AY3713" i="4"/>
  <c r="AY3712" i="4"/>
  <c r="AY3711" i="4"/>
  <c r="AY3710" i="4"/>
  <c r="AY3709" i="4"/>
  <c r="AY3708" i="4"/>
  <c r="AY3707" i="4"/>
  <c r="AY3706" i="4"/>
  <c r="AY3705" i="4"/>
  <c r="AY3704" i="4"/>
  <c r="AY3703" i="4"/>
  <c r="AY3702" i="4"/>
  <c r="AY3701" i="4"/>
  <c r="AY3700" i="4"/>
  <c r="AY3699" i="4"/>
  <c r="AY3698" i="4"/>
  <c r="AY3697" i="4"/>
  <c r="AY3696" i="4"/>
  <c r="AY3695" i="4"/>
  <c r="AY3694" i="4"/>
  <c r="AY3693" i="4"/>
  <c r="AY3692" i="4"/>
  <c r="AY3691" i="4"/>
  <c r="AY3690" i="4"/>
  <c r="AY3689" i="4"/>
  <c r="AY3688" i="4"/>
  <c r="AY3687" i="4"/>
  <c r="AY3686" i="4"/>
  <c r="AY3685" i="4"/>
  <c r="AY3684" i="4"/>
  <c r="AY3683" i="4"/>
  <c r="AY3682" i="4"/>
  <c r="AY3681" i="4"/>
  <c r="AY3680" i="4"/>
  <c r="AY3679" i="4"/>
  <c r="AY3678" i="4"/>
  <c r="AY3677" i="4"/>
  <c r="AY3676" i="4"/>
  <c r="AY3675" i="4"/>
  <c r="AY3674" i="4"/>
  <c r="AY3673" i="4"/>
  <c r="AY3672" i="4"/>
  <c r="AY3671" i="4"/>
  <c r="AY3670" i="4"/>
  <c r="AY3669" i="4"/>
  <c r="AY3668" i="4"/>
  <c r="AY3667" i="4"/>
  <c r="AY3666" i="4"/>
  <c r="AY3665" i="4"/>
  <c r="AY3664" i="4"/>
  <c r="AY3663" i="4"/>
  <c r="AY3662" i="4"/>
  <c r="AY3661" i="4"/>
  <c r="AY3660" i="4"/>
  <c r="AY3659" i="4"/>
  <c r="AY3658" i="4"/>
  <c r="AY3657" i="4"/>
  <c r="AY3656" i="4"/>
  <c r="AY3655" i="4"/>
  <c r="AY3654" i="4"/>
  <c r="AY3653" i="4"/>
  <c r="AY3652" i="4"/>
  <c r="AY3651" i="4"/>
  <c r="AY3650" i="4"/>
  <c r="AY3649" i="4"/>
  <c r="AY3648" i="4"/>
  <c r="AY3647" i="4"/>
  <c r="AY3646" i="4"/>
  <c r="AY3645" i="4"/>
  <c r="AY3644" i="4"/>
  <c r="AY3643" i="4"/>
  <c r="AY3642" i="4"/>
  <c r="AY3641" i="4"/>
  <c r="AY3640" i="4"/>
  <c r="AY3639" i="4"/>
  <c r="AY3638" i="4"/>
  <c r="AY3637" i="4"/>
  <c r="AY3636" i="4"/>
  <c r="AY3635" i="4"/>
  <c r="AY3634" i="4"/>
  <c r="AY3633" i="4"/>
  <c r="AY3632" i="4"/>
  <c r="AY3631" i="4"/>
  <c r="AY3630" i="4"/>
  <c r="AY3629" i="4"/>
  <c r="AY3628" i="4"/>
  <c r="AY3627" i="4"/>
  <c r="AY3626" i="4"/>
  <c r="AY3625" i="4"/>
  <c r="AY3624" i="4"/>
  <c r="AY3623" i="4"/>
  <c r="AY3622" i="4"/>
  <c r="AY3621" i="4"/>
  <c r="AY3620" i="4"/>
  <c r="AY3619" i="4"/>
  <c r="AY3618" i="4"/>
  <c r="AY3617" i="4"/>
  <c r="AY3616" i="4"/>
  <c r="AY3615" i="4"/>
  <c r="AY3614" i="4"/>
  <c r="AY3613" i="4"/>
  <c r="AY3612" i="4"/>
  <c r="AY3611" i="4"/>
  <c r="AY3610" i="4"/>
  <c r="AY3609" i="4"/>
  <c r="AY3608" i="4"/>
  <c r="AY3607" i="4"/>
  <c r="AY3606" i="4"/>
  <c r="AY3605" i="4"/>
  <c r="AY3604" i="4"/>
  <c r="AY3603" i="4"/>
  <c r="AY3602" i="4"/>
  <c r="AY3601" i="4"/>
  <c r="AY3600" i="4"/>
  <c r="AY3599" i="4"/>
  <c r="AY3598" i="4"/>
  <c r="AY3597" i="4"/>
  <c r="AY3596" i="4"/>
  <c r="AY3595" i="4"/>
  <c r="AY3594" i="4"/>
  <c r="AY3593" i="4"/>
  <c r="AY3592" i="4"/>
  <c r="AY3591" i="4"/>
  <c r="AY3590" i="4"/>
  <c r="AY3589" i="4"/>
  <c r="AY3588" i="4"/>
  <c r="AY3587" i="4"/>
  <c r="AY3586" i="4"/>
  <c r="AY3585" i="4"/>
  <c r="AY3584" i="4"/>
  <c r="AY3583" i="4"/>
  <c r="AY3582" i="4"/>
  <c r="AY3581" i="4"/>
  <c r="AY3580" i="4"/>
  <c r="AY3579" i="4"/>
  <c r="AY3578" i="4"/>
  <c r="AY3577" i="4"/>
  <c r="AY3576" i="4"/>
  <c r="AY3575" i="4"/>
  <c r="AY3574" i="4"/>
  <c r="AY3573" i="4"/>
  <c r="AY3572" i="4"/>
  <c r="AY3571" i="4"/>
  <c r="AY3570" i="4"/>
  <c r="AY3569" i="4"/>
  <c r="AY3568" i="4"/>
  <c r="AY3567" i="4"/>
  <c r="AY3566" i="4"/>
  <c r="AY3565" i="4"/>
  <c r="AY3564" i="4"/>
  <c r="AY3563" i="4"/>
  <c r="AY3562" i="4"/>
  <c r="AY3561" i="4"/>
  <c r="AY3560" i="4"/>
  <c r="AY3559" i="4"/>
  <c r="AY3558" i="4"/>
  <c r="AY3557" i="4"/>
  <c r="AY3556" i="4"/>
  <c r="AY3555" i="4"/>
  <c r="AY3554" i="4"/>
  <c r="AY3553" i="4"/>
  <c r="AY3552" i="4"/>
  <c r="AY3551" i="4"/>
  <c r="AY3550" i="4"/>
  <c r="AY3549" i="4"/>
  <c r="AY3548" i="4"/>
  <c r="AY3547" i="4"/>
  <c r="AY3546" i="4"/>
  <c r="AY3545" i="4"/>
  <c r="AY3544" i="4"/>
  <c r="AY3543" i="4"/>
  <c r="AY3542" i="4"/>
  <c r="AY3541" i="4"/>
  <c r="AY3540" i="4"/>
  <c r="AY3539" i="4"/>
  <c r="AY3538" i="4"/>
  <c r="AY3537" i="4"/>
  <c r="AY3536" i="4"/>
  <c r="AY3535" i="4"/>
  <c r="AY3534" i="4"/>
  <c r="AY3533" i="4"/>
  <c r="AY3532" i="4"/>
  <c r="AY3531" i="4"/>
  <c r="AY3530" i="4"/>
  <c r="AY3529" i="4"/>
  <c r="AY3528" i="4"/>
  <c r="AY3527" i="4"/>
  <c r="AY3526" i="4"/>
  <c r="AY3525" i="4"/>
  <c r="AY3524" i="4"/>
  <c r="AY3523" i="4"/>
  <c r="AY3522" i="4"/>
  <c r="AY3521" i="4"/>
  <c r="AY3520" i="4"/>
  <c r="AY3519" i="4"/>
  <c r="AY3518" i="4"/>
  <c r="AY3517" i="4"/>
  <c r="AY3516" i="4"/>
  <c r="AY3515" i="4"/>
  <c r="AY3514" i="4"/>
  <c r="AY3513" i="4"/>
  <c r="AY3512" i="4"/>
  <c r="AY3511" i="4"/>
  <c r="AY3510" i="4"/>
  <c r="AY3509" i="4"/>
  <c r="AY3508" i="4"/>
  <c r="AY3507" i="4"/>
  <c r="AY3506" i="4"/>
  <c r="AY3505" i="4"/>
  <c r="AY3504" i="4"/>
  <c r="AY3503" i="4"/>
  <c r="AY3502" i="4"/>
  <c r="AY3501" i="4"/>
  <c r="AY3500" i="4"/>
  <c r="AY3499" i="4"/>
  <c r="AY3498" i="4"/>
  <c r="AY3497" i="4"/>
  <c r="AY3496" i="4"/>
  <c r="AY3495" i="4"/>
  <c r="AY3494" i="4"/>
  <c r="AY3493" i="4"/>
  <c r="AY3492" i="4"/>
  <c r="AY3491" i="4"/>
  <c r="AY3490" i="4"/>
  <c r="AY3489" i="4"/>
  <c r="AY3488" i="4"/>
  <c r="AY3487" i="4"/>
  <c r="AY3486" i="4"/>
  <c r="AY3485" i="4"/>
  <c r="AY3484" i="4"/>
  <c r="AY3483" i="4"/>
  <c r="AY3482" i="4"/>
  <c r="AY3481" i="4"/>
  <c r="AY3480" i="4"/>
  <c r="AY3479" i="4"/>
  <c r="AY3478" i="4"/>
  <c r="AY3477" i="4"/>
  <c r="AY3476" i="4"/>
  <c r="AY3475" i="4"/>
  <c r="AY3474" i="4"/>
  <c r="AY3473" i="4"/>
  <c r="AY3472" i="4"/>
  <c r="AY3471" i="4"/>
  <c r="AY3470" i="4"/>
  <c r="AY3469" i="4"/>
  <c r="AY3468" i="4"/>
  <c r="AY3467" i="4"/>
  <c r="AY3466" i="4"/>
  <c r="AY3465" i="4"/>
  <c r="AY3464" i="4"/>
  <c r="AY3463" i="4"/>
  <c r="AY3462" i="4"/>
  <c r="AY3461" i="4"/>
  <c r="AY3460" i="4"/>
  <c r="AY3459" i="4"/>
  <c r="AY3458" i="4"/>
  <c r="AY3457" i="4"/>
  <c r="AY3456" i="4"/>
  <c r="AY3455" i="4"/>
  <c r="AY3454" i="4"/>
  <c r="AY3453" i="4"/>
  <c r="AY3452" i="4"/>
  <c r="AY3451" i="4"/>
  <c r="AY3450" i="4"/>
  <c r="AY3449" i="4"/>
  <c r="AY3448" i="4"/>
  <c r="AY3447" i="4"/>
  <c r="AY3446" i="4"/>
  <c r="AY3445" i="4"/>
  <c r="AY3444" i="4"/>
  <c r="AY3443" i="4"/>
  <c r="AY3442" i="4"/>
  <c r="AY3441" i="4"/>
  <c r="AY3440" i="4"/>
  <c r="AY3439" i="4"/>
  <c r="AY3438" i="4"/>
  <c r="AY3437" i="4"/>
  <c r="AY3436" i="4"/>
  <c r="AY3435" i="4"/>
  <c r="AY3434" i="4"/>
  <c r="AY3433" i="4"/>
  <c r="AY3432" i="4"/>
  <c r="AY3431" i="4"/>
  <c r="AY3430" i="4"/>
  <c r="AY3429" i="4"/>
  <c r="AY3428" i="4"/>
  <c r="AY3427" i="4"/>
  <c r="AY3426" i="4"/>
  <c r="AY3425" i="4"/>
  <c r="AY3424" i="4"/>
  <c r="AY3423" i="4"/>
  <c r="AY3422" i="4"/>
  <c r="AY3413" i="4"/>
  <c r="AY3405" i="4"/>
  <c r="AY3404" i="4"/>
  <c r="AY3403" i="4"/>
  <c r="AY3402" i="4"/>
  <c r="AY3401" i="4"/>
  <c r="AY3400" i="4"/>
  <c r="AY3399" i="4"/>
  <c r="AY3398" i="4"/>
  <c r="AY3397" i="4"/>
  <c r="AY3396" i="4"/>
  <c r="AY3395" i="4"/>
  <c r="AY3394" i="4"/>
  <c r="AY3393" i="4"/>
  <c r="AY3392" i="4"/>
  <c r="AY3391" i="4"/>
  <c r="AY3390" i="4"/>
  <c r="AY3389" i="4"/>
  <c r="AY3388" i="4"/>
  <c r="AY3387" i="4"/>
  <c r="AY3386" i="4"/>
  <c r="AY3385" i="4"/>
  <c r="AY3384" i="4"/>
  <c r="AY3383" i="4"/>
  <c r="AY3382" i="4"/>
  <c r="AY3381" i="4"/>
  <c r="AY3380" i="4"/>
  <c r="AY3379" i="4"/>
  <c r="AY3378" i="4"/>
  <c r="AY3377" i="4"/>
  <c r="AY3376" i="4"/>
  <c r="AY3375" i="4"/>
  <c r="AY3374" i="4"/>
  <c r="AY3373" i="4"/>
  <c r="AY3372" i="4"/>
  <c r="AY3371" i="4"/>
  <c r="AY3370" i="4"/>
  <c r="AY3369" i="4"/>
  <c r="AY3368" i="4"/>
  <c r="AY3367" i="4"/>
  <c r="AY3366" i="4"/>
  <c r="AY3365" i="4"/>
  <c r="AY3364" i="4"/>
  <c r="AY3363" i="4"/>
  <c r="AY3362" i="4"/>
  <c r="AY3361" i="4"/>
  <c r="AY3360" i="4"/>
  <c r="AY3359" i="4"/>
  <c r="AY3358" i="4"/>
  <c r="AY3357" i="4"/>
  <c r="AY3356" i="4"/>
  <c r="AY3355" i="4"/>
  <c r="AY3354" i="4"/>
  <c r="AY3353" i="4"/>
  <c r="AY3352" i="4"/>
  <c r="AY3351" i="4"/>
  <c r="AY3350" i="4"/>
  <c r="AY3349" i="4"/>
  <c r="AY3348" i="4"/>
  <c r="AY3347" i="4"/>
  <c r="AY3346" i="4"/>
  <c r="AY3345" i="4"/>
  <c r="AY3344" i="4"/>
  <c r="AY3343" i="4"/>
  <c r="AY3342" i="4"/>
  <c r="AY3341" i="4"/>
  <c r="AY3340" i="4"/>
  <c r="AY3339" i="4"/>
  <c r="AY3338" i="4"/>
  <c r="AY3337" i="4"/>
  <c r="AY3336" i="4"/>
  <c r="AY3335" i="4"/>
  <c r="AY3334" i="4"/>
  <c r="AY3333" i="4"/>
  <c r="AY3332" i="4"/>
  <c r="AY3331" i="4"/>
  <c r="AY3330" i="4"/>
  <c r="AY3329" i="4"/>
  <c r="AY3328" i="4"/>
  <c r="AY3327" i="4"/>
  <c r="AY3326" i="4"/>
  <c r="AY3325" i="4"/>
  <c r="AY3324" i="4"/>
  <c r="AY3323" i="4"/>
  <c r="AY3322" i="4"/>
  <c r="AY3321" i="4"/>
  <c r="AY3320" i="4"/>
  <c r="AY3319" i="4"/>
  <c r="AY3318" i="4"/>
  <c r="AY3317" i="4"/>
  <c r="AY3316" i="4"/>
  <c r="AY3315" i="4"/>
  <c r="AY3314" i="4"/>
  <c r="AY3313" i="4"/>
  <c r="AY3312" i="4"/>
  <c r="AY3311" i="4"/>
  <c r="AY3310" i="4"/>
  <c r="AY3309" i="4"/>
  <c r="AY3308" i="4"/>
  <c r="AY3307" i="4"/>
  <c r="AY3306" i="4"/>
  <c r="AY3305" i="4"/>
  <c r="AY3304" i="4"/>
  <c r="AY3303" i="4"/>
  <c r="AY3302" i="4"/>
  <c r="AY3301" i="4"/>
  <c r="AY3300" i="4"/>
  <c r="AY3299" i="4"/>
  <c r="AY3298" i="4"/>
  <c r="AY3297" i="4"/>
  <c r="AY3296" i="4"/>
  <c r="AY3295" i="4"/>
  <c r="AY3294" i="4"/>
  <c r="AY3293" i="4"/>
  <c r="AY3292" i="4"/>
  <c r="AY3291" i="4"/>
  <c r="AY3290" i="4"/>
  <c r="AY3289" i="4"/>
  <c r="AY3288" i="4"/>
  <c r="AY3287" i="4"/>
  <c r="AY3286" i="4"/>
  <c r="AY3285" i="4"/>
  <c r="AY3284" i="4"/>
  <c r="AY3283" i="4"/>
  <c r="AY3282" i="4"/>
  <c r="AY3281" i="4"/>
  <c r="AY3280" i="4"/>
  <c r="AY3279" i="4"/>
  <c r="AY3278" i="4"/>
  <c r="AY3277" i="4"/>
  <c r="AY3276" i="4"/>
  <c r="AY3275" i="4"/>
  <c r="AY3274" i="4"/>
  <c r="AY3273" i="4"/>
  <c r="AY3272" i="4"/>
  <c r="AY3271" i="4"/>
  <c r="AY3270" i="4"/>
  <c r="AY3269" i="4"/>
  <c r="AY3268" i="4"/>
  <c r="AY3267" i="4"/>
  <c r="AY3266" i="4"/>
  <c r="AY3265" i="4"/>
  <c r="AY3264" i="4"/>
  <c r="AY3263" i="4"/>
  <c r="AY3262" i="4"/>
  <c r="AY3261" i="4"/>
  <c r="AY3260" i="4"/>
  <c r="AY3259" i="4"/>
  <c r="AY3258" i="4"/>
  <c r="AY3257" i="4"/>
  <c r="AY3256" i="4"/>
  <c r="AY3255" i="4"/>
  <c r="AY3254" i="4"/>
  <c r="AY3253" i="4"/>
  <c r="AY3252" i="4"/>
  <c r="AY3251" i="4"/>
  <c r="AY3250" i="4"/>
  <c r="AY3249" i="4"/>
  <c r="AY3248" i="4"/>
  <c r="AY3247" i="4"/>
  <c r="AY3246" i="4"/>
  <c r="AY3245" i="4"/>
  <c r="AY3244" i="4"/>
  <c r="AY3243" i="4"/>
  <c r="AY3242" i="4"/>
  <c r="AY3241" i="4"/>
  <c r="AY3240" i="4"/>
  <c r="AY3239" i="4"/>
  <c r="AY3238" i="4"/>
  <c r="AY3237" i="4"/>
  <c r="AY3236" i="4"/>
  <c r="AY3235" i="4"/>
  <c r="AY3234" i="4"/>
  <c r="AY3233" i="4"/>
  <c r="AY3232" i="4"/>
  <c r="AY3231" i="4"/>
  <c r="AY3230" i="4"/>
  <c r="AY3229" i="4"/>
  <c r="AY3228" i="4"/>
  <c r="AY3227" i="4"/>
  <c r="AY3226" i="4"/>
  <c r="AY3225" i="4"/>
  <c r="AY3224" i="4"/>
  <c r="AY3223" i="4"/>
  <c r="AY3222" i="4"/>
  <c r="AY3221" i="4"/>
  <c r="AY3220" i="4"/>
  <c r="AY3219" i="4"/>
  <c r="AY3218" i="4"/>
  <c r="AY3217" i="4"/>
  <c r="AY3216" i="4"/>
  <c r="AY3215" i="4"/>
  <c r="AY3214" i="4"/>
  <c r="AY3213" i="4"/>
  <c r="AY3212" i="4"/>
  <c r="AY3211" i="4"/>
  <c r="AY3210" i="4"/>
  <c r="AY3209" i="4"/>
  <c r="AY3208" i="4"/>
  <c r="AY3207" i="4"/>
  <c r="AY3206" i="4"/>
  <c r="AY3205" i="4"/>
  <c r="AY3204" i="4"/>
  <c r="AY3203" i="4"/>
  <c r="AY3202" i="4"/>
  <c r="AY3201" i="4"/>
  <c r="AY3200" i="4"/>
  <c r="AY3199" i="4"/>
  <c r="AY3198" i="4"/>
  <c r="AY3197" i="4"/>
  <c r="AY3196" i="4"/>
  <c r="AY3195" i="4"/>
  <c r="AY3194" i="4"/>
  <c r="AY3193" i="4"/>
  <c r="AY3192" i="4"/>
  <c r="AY3191" i="4"/>
  <c r="AY3190" i="4"/>
  <c r="AY3189" i="4"/>
  <c r="AY3188" i="4"/>
  <c r="AY3187" i="4"/>
  <c r="AY3186" i="4"/>
  <c r="AY3185" i="4"/>
  <c r="AY3184" i="4"/>
  <c r="AY3183" i="4"/>
  <c r="AY3182" i="4"/>
  <c r="AY3181" i="4"/>
  <c r="AY3180" i="4"/>
  <c r="AY3179" i="4"/>
  <c r="AY3178" i="4"/>
  <c r="AY3177" i="4"/>
  <c r="AY3176" i="4"/>
  <c r="AY3175" i="4"/>
  <c r="AY3174" i="4"/>
  <c r="AY3173" i="4"/>
  <c r="AY3172" i="4"/>
  <c r="AY3171" i="4"/>
  <c r="AY3170" i="4"/>
  <c r="AY3169" i="4"/>
  <c r="AY3168" i="4"/>
  <c r="AY3167" i="4"/>
  <c r="AY3166" i="4"/>
  <c r="AY3165" i="4"/>
  <c r="AY3164" i="4"/>
  <c r="AY3163" i="4"/>
  <c r="AY3162" i="4"/>
  <c r="AY3161" i="4"/>
  <c r="AY3160" i="4"/>
  <c r="AY3159" i="4"/>
  <c r="AY3158" i="4"/>
  <c r="AY3157" i="4"/>
  <c r="AY3156" i="4"/>
  <c r="AY3155" i="4"/>
  <c r="AY3154" i="4"/>
  <c r="AY3153" i="4"/>
  <c r="AY3152" i="4"/>
  <c r="AY3151" i="4"/>
  <c r="AY3150" i="4"/>
  <c r="AY3149" i="4"/>
  <c r="AY3148" i="4"/>
  <c r="AY3147" i="4"/>
  <c r="AY3146" i="4"/>
  <c r="AY3145" i="4"/>
  <c r="AY3144" i="4"/>
  <c r="AY3143" i="4"/>
  <c r="AY3142" i="4"/>
  <c r="AY3141" i="4"/>
  <c r="AY3140" i="4"/>
  <c r="AY3139" i="4"/>
  <c r="AY3138" i="4"/>
  <c r="AY3137" i="4"/>
  <c r="AY3136" i="4"/>
  <c r="AY3135" i="4"/>
  <c r="AY3134" i="4"/>
  <c r="AY3133" i="4"/>
  <c r="AY3132" i="4"/>
  <c r="AY3131" i="4"/>
  <c r="AY3130" i="4"/>
  <c r="AY3129" i="4"/>
  <c r="AY3128" i="4"/>
  <c r="AY3127" i="4"/>
  <c r="AY3126" i="4"/>
  <c r="AY3125" i="4"/>
  <c r="AY3124" i="4"/>
  <c r="AY3123" i="4"/>
  <c r="AY3122" i="4"/>
  <c r="AY3121" i="4"/>
  <c r="AY3120" i="4"/>
  <c r="AY3119" i="4"/>
  <c r="AY3118" i="4"/>
  <c r="AY3117" i="4"/>
  <c r="AY3116" i="4"/>
  <c r="AY3115" i="4"/>
  <c r="AY3114" i="4"/>
  <c r="AY3113" i="4"/>
  <c r="AY3112" i="4"/>
  <c r="AY3111" i="4"/>
  <c r="AY3110" i="4"/>
  <c r="AY3109" i="4"/>
  <c r="AY3108" i="4"/>
  <c r="AY3107" i="4"/>
  <c r="AY3106" i="4"/>
  <c r="AY3105" i="4"/>
  <c r="AY3104" i="4"/>
  <c r="AY3103" i="4"/>
  <c r="AY3102" i="4"/>
  <c r="AY3101" i="4"/>
  <c r="AY3100" i="4"/>
  <c r="AY3099" i="4"/>
  <c r="AY3098" i="4"/>
  <c r="AY3097" i="4"/>
  <c r="AY3096" i="4"/>
  <c r="AY3095" i="4"/>
  <c r="AY3094" i="4"/>
  <c r="AY3093" i="4"/>
  <c r="AY3092" i="4"/>
  <c r="AY3091" i="4"/>
  <c r="AY3090" i="4"/>
  <c r="AY3089" i="4"/>
  <c r="AY3088" i="4"/>
  <c r="AY3087" i="4"/>
  <c r="AY3086" i="4"/>
  <c r="AY3085" i="4"/>
  <c r="AY3066" i="4"/>
  <c r="AY3065" i="4"/>
  <c r="AY3064" i="4"/>
  <c r="AY3063" i="4"/>
  <c r="AY3062" i="4"/>
  <c r="AY3061" i="4"/>
  <c r="AY3060" i="4"/>
  <c r="AY3059" i="4"/>
  <c r="AY3058" i="4"/>
  <c r="AY3057" i="4"/>
  <c r="AY3056" i="4"/>
  <c r="AY3055" i="4"/>
  <c r="AY3054" i="4"/>
  <c r="AY3053" i="4"/>
  <c r="AY3052" i="4"/>
  <c r="AY3051" i="4"/>
  <c r="AY3050" i="4"/>
  <c r="AY3049" i="4"/>
  <c r="AY3048" i="4"/>
  <c r="AY3047" i="4"/>
  <c r="AY3046" i="4"/>
  <c r="AY3045" i="4"/>
  <c r="AY3044" i="4"/>
  <c r="AY3043" i="4"/>
  <c r="AY3042" i="4"/>
  <c r="AY3041" i="4"/>
  <c r="AY3040" i="4"/>
  <c r="AY3039" i="4"/>
  <c r="AY3038" i="4"/>
  <c r="AY3037" i="4"/>
  <c r="AY3036" i="4"/>
  <c r="AY3035" i="4"/>
  <c r="AY3034" i="4"/>
  <c r="AY3033" i="4"/>
  <c r="AY3032" i="4"/>
  <c r="AY3031" i="4"/>
  <c r="AY3030" i="4"/>
  <c r="AY3029" i="4"/>
  <c r="AY3028" i="4"/>
  <c r="AY3027" i="4"/>
  <c r="AY3026" i="4"/>
  <c r="AY3025" i="4"/>
  <c r="AY3024" i="4"/>
  <c r="AY3023" i="4"/>
  <c r="AY3022" i="4"/>
  <c r="AY3021" i="4"/>
  <c r="AY3020" i="4"/>
  <c r="AY3019" i="4"/>
  <c r="AY3018" i="4"/>
  <c r="AY3017" i="4"/>
  <c r="AY3016" i="4"/>
  <c r="AY3015" i="4"/>
  <c r="AY3014" i="4"/>
  <c r="AY3013" i="4"/>
  <c r="AY3012" i="4"/>
  <c r="AY3011" i="4"/>
  <c r="AY3010" i="4"/>
  <c r="AY3009" i="4"/>
  <c r="AY3008" i="4"/>
  <c r="AY3007" i="4"/>
  <c r="AY3006" i="4"/>
  <c r="AY3005" i="4"/>
  <c r="AY3004" i="4"/>
  <c r="AY3003" i="4"/>
  <c r="AY3002" i="4"/>
  <c r="AY3001" i="4"/>
  <c r="AY3000" i="4"/>
  <c r="AY2999" i="4"/>
  <c r="AY2998" i="4"/>
  <c r="AY2997" i="4"/>
  <c r="AY2996" i="4"/>
  <c r="AY2995" i="4"/>
  <c r="AY2994" i="4"/>
  <c r="AY2993" i="4"/>
  <c r="AY2992" i="4"/>
  <c r="AY2991" i="4"/>
  <c r="AY2990" i="4"/>
  <c r="AY2989" i="4"/>
  <c r="AY2988" i="4"/>
  <c r="AY2987" i="4"/>
  <c r="AY2986" i="4"/>
  <c r="AY2985" i="4"/>
  <c r="AY2984" i="4"/>
  <c r="AY2983" i="4"/>
  <c r="AY2982" i="4"/>
  <c r="AY2981" i="4"/>
  <c r="AY2980" i="4"/>
  <c r="AY2979" i="4"/>
  <c r="AY2978" i="4"/>
  <c r="AY2977" i="4"/>
  <c r="AY2976" i="4"/>
  <c r="AY2975" i="4"/>
  <c r="AY2974" i="4"/>
  <c r="AY2973" i="4"/>
  <c r="AY2972" i="4"/>
  <c r="AY2971" i="4"/>
  <c r="AY2970" i="4"/>
  <c r="AY2969" i="4"/>
  <c r="AY2968" i="4"/>
  <c r="AY2967" i="4"/>
  <c r="AY2966" i="4"/>
  <c r="AY2965" i="4"/>
  <c r="AY2964" i="4"/>
  <c r="AY2963" i="4"/>
  <c r="AY2962" i="4"/>
  <c r="AY2961" i="4"/>
  <c r="AY2960" i="4"/>
  <c r="AY2959" i="4"/>
  <c r="AY2958" i="4"/>
  <c r="AY2957" i="4"/>
  <c r="AY2956" i="4"/>
  <c r="AY2955" i="4"/>
  <c r="AY2954" i="4"/>
  <c r="AY2953" i="4"/>
  <c r="AY2952" i="4"/>
  <c r="AY2951" i="4"/>
  <c r="AY2950" i="4"/>
  <c r="AY2949" i="4"/>
  <c r="AY2948" i="4"/>
  <c r="AY2947" i="4"/>
  <c r="AY2946" i="4"/>
  <c r="AY2945" i="4"/>
  <c r="AY2944" i="4"/>
  <c r="AY2943" i="4"/>
  <c r="AY2942" i="4"/>
  <c r="AY2941" i="4"/>
  <c r="AY2940" i="4"/>
  <c r="AY2939" i="4"/>
  <c r="AY2938" i="4"/>
  <c r="AY2937" i="4"/>
  <c r="AY2936" i="4"/>
  <c r="AY2935" i="4"/>
  <c r="AY2934" i="4"/>
  <c r="AY2933" i="4"/>
  <c r="AY2932" i="4"/>
  <c r="AY2931" i="4"/>
  <c r="AY2930" i="4"/>
  <c r="AY2929" i="4"/>
  <c r="AY2928" i="4"/>
  <c r="AY2927" i="4"/>
  <c r="AY2926" i="4"/>
  <c r="AY2925" i="4"/>
  <c r="AY2924" i="4"/>
  <c r="AY2923" i="4"/>
  <c r="AY2922" i="4"/>
  <c r="AY2921" i="4"/>
  <c r="AY2920" i="4"/>
  <c r="AY2919" i="4"/>
  <c r="AY2918" i="4"/>
  <c r="AY2917" i="4"/>
  <c r="AY2916" i="4"/>
  <c r="AY2915" i="4"/>
  <c r="AY2914" i="4"/>
  <c r="AY2913" i="4"/>
  <c r="AY2912" i="4"/>
  <c r="AY2911" i="4"/>
  <c r="AY2910" i="4"/>
  <c r="AY2909" i="4"/>
  <c r="AY2908" i="4"/>
  <c r="AY2907" i="4"/>
  <c r="AY2906" i="4"/>
  <c r="AY2905" i="4"/>
  <c r="AY2904" i="4"/>
  <c r="AY2903" i="4"/>
  <c r="AY2902" i="4"/>
  <c r="AY2901" i="4"/>
  <c r="AY2900" i="4"/>
  <c r="AY2899" i="4"/>
  <c r="AY2898" i="4"/>
  <c r="AY2897" i="4"/>
  <c r="AY2896" i="4"/>
  <c r="AY2895" i="4"/>
  <c r="AY2894" i="4"/>
  <c r="AY2893" i="4"/>
  <c r="AY2892" i="4"/>
  <c r="AY2891" i="4"/>
  <c r="AY2890" i="4"/>
  <c r="AY2889" i="4"/>
  <c r="AY2888" i="4"/>
  <c r="AY2887" i="4"/>
  <c r="AY2886" i="4"/>
  <c r="AY2885" i="4"/>
  <c r="AY2884" i="4"/>
  <c r="AY2883" i="4"/>
  <c r="AY2882" i="4"/>
  <c r="AY2881" i="4"/>
  <c r="AY2880" i="4"/>
  <c r="AY2879" i="4"/>
  <c r="AY2878" i="4"/>
  <c r="AY2877" i="4"/>
  <c r="AY2876" i="4"/>
  <c r="AY2875" i="4"/>
  <c r="AY2874" i="4"/>
  <c r="AY2873" i="4"/>
  <c r="AY2872" i="4"/>
  <c r="AY2871" i="4"/>
  <c r="AY2870" i="4"/>
  <c r="AY2869" i="4"/>
  <c r="AY2868" i="4"/>
  <c r="AY2867" i="4"/>
  <c r="AY2866" i="4"/>
  <c r="AY2865" i="4"/>
  <c r="AY2864" i="4"/>
  <c r="AY2863" i="4"/>
  <c r="AY2862" i="4"/>
  <c r="AY2861" i="4"/>
  <c r="AY2860" i="4"/>
  <c r="AY2859" i="4"/>
  <c r="AY2858" i="4"/>
  <c r="AY2857" i="4"/>
  <c r="AY2856" i="4"/>
  <c r="AY2855" i="4"/>
  <c r="AY2854" i="4"/>
  <c r="AY2853" i="4"/>
  <c r="AY2852" i="4"/>
  <c r="AY2851" i="4"/>
  <c r="AY2850" i="4"/>
  <c r="AY2849" i="4"/>
  <c r="AY2848" i="4"/>
  <c r="AY2847" i="4"/>
  <c r="AY2846" i="4"/>
  <c r="AY2845" i="4"/>
  <c r="AY2844" i="4"/>
  <c r="AY2843" i="4"/>
  <c r="AY2842" i="4"/>
  <c r="AY2841" i="4"/>
  <c r="AY2840" i="4"/>
  <c r="AY2839" i="4"/>
  <c r="AY2838" i="4"/>
  <c r="AY2837" i="4"/>
  <c r="AY2836" i="4"/>
  <c r="AY2835" i="4"/>
  <c r="AY2834" i="4"/>
  <c r="AY2833" i="4"/>
  <c r="AY2832" i="4"/>
  <c r="AY2831" i="4"/>
  <c r="AY2830" i="4"/>
  <c r="AY2829" i="4"/>
  <c r="AY2828" i="4"/>
  <c r="AY2827" i="4"/>
  <c r="AY2826" i="4"/>
  <c r="AY2825" i="4"/>
  <c r="AY2824" i="4"/>
  <c r="AY2823" i="4"/>
  <c r="AY2822" i="4"/>
  <c r="AY2821" i="4"/>
  <c r="AY2820" i="4"/>
  <c r="AY2819" i="4"/>
  <c r="AY2818" i="4"/>
  <c r="AY2817" i="4"/>
  <c r="AY2816" i="4"/>
  <c r="AY2815" i="4"/>
  <c r="AY2814" i="4"/>
  <c r="AY2813" i="4"/>
  <c r="AY2812" i="4"/>
  <c r="AY2811" i="4"/>
  <c r="AY2810" i="4"/>
  <c r="AY2809" i="4"/>
  <c r="AY2808" i="4"/>
  <c r="AY2807" i="4"/>
  <c r="AY2806" i="4"/>
  <c r="AY2805" i="4"/>
  <c r="AY2804" i="4"/>
  <c r="AY2803" i="4"/>
  <c r="AY2802" i="4"/>
  <c r="AY2801" i="4"/>
  <c r="AY2800" i="4"/>
  <c r="AY2799" i="4"/>
  <c r="AY2798" i="4"/>
  <c r="AY2797" i="4"/>
  <c r="AY2796" i="4"/>
  <c r="AY2795" i="4"/>
  <c r="AY2794" i="4"/>
  <c r="AY2793" i="4"/>
  <c r="AY2792" i="4"/>
  <c r="AY2791" i="4"/>
  <c r="AY2790" i="4"/>
  <c r="AY2789" i="4"/>
  <c r="AY2788" i="4"/>
  <c r="AY2787" i="4"/>
  <c r="AY2786" i="4"/>
  <c r="AY2785" i="4"/>
  <c r="AY2784" i="4"/>
  <c r="AY2783" i="4"/>
  <c r="AY2782" i="4"/>
  <c r="AY2781" i="4"/>
  <c r="AY2780" i="4"/>
  <c r="AY2779" i="4"/>
  <c r="AY2778" i="4"/>
  <c r="AY2777" i="4"/>
  <c r="AY2776" i="4"/>
  <c r="AY2775" i="4"/>
  <c r="AY2774" i="4"/>
  <c r="AY2773" i="4"/>
  <c r="AY2772" i="4"/>
  <c r="AY2771" i="4"/>
  <c r="AY2770" i="4"/>
  <c r="AY2769" i="4"/>
  <c r="AY2768" i="4"/>
  <c r="AY2767" i="4"/>
  <c r="AY2766" i="4"/>
  <c r="AY2765" i="4"/>
  <c r="AY2764" i="4"/>
  <c r="AY2763" i="4"/>
  <c r="AY2762" i="4"/>
  <c r="AY2761" i="4"/>
  <c r="AY2760" i="4"/>
  <c r="AY2759" i="4"/>
  <c r="AY2758" i="4"/>
  <c r="AY2757" i="4"/>
  <c r="AY2756" i="4"/>
  <c r="AY2755" i="4"/>
  <c r="AY2754" i="4"/>
  <c r="AY2753" i="4"/>
  <c r="AY2752" i="4"/>
  <c r="AY2751" i="4"/>
  <c r="AY2750" i="4"/>
  <c r="AY2749" i="4"/>
  <c r="AY2748" i="4"/>
  <c r="AY2747" i="4"/>
  <c r="AY2746" i="4"/>
  <c r="AY2745" i="4"/>
  <c r="AY2744" i="4"/>
  <c r="AY2743" i="4"/>
  <c r="AY2742" i="4"/>
  <c r="AY2741" i="4"/>
  <c r="AY2740" i="4"/>
  <c r="AY2739" i="4"/>
  <c r="AY2738" i="4"/>
  <c r="AY2737" i="4"/>
  <c r="AY2736" i="4"/>
  <c r="AY2735" i="4"/>
  <c r="AY2734" i="4"/>
  <c r="AY2733" i="4"/>
  <c r="AY2732" i="4"/>
  <c r="AY2720" i="4"/>
  <c r="AY2719" i="4"/>
  <c r="AY2718" i="4"/>
  <c r="AY2717" i="4"/>
  <c r="AY2716" i="4"/>
  <c r="AY2715" i="4"/>
  <c r="AY2714" i="4"/>
  <c r="AY2713" i="4"/>
  <c r="AY2712" i="4"/>
  <c r="AY2711" i="4"/>
  <c r="AY2710" i="4"/>
  <c r="AY2709" i="4"/>
  <c r="AY2708" i="4"/>
  <c r="AY2707" i="4"/>
  <c r="AY2706" i="4"/>
  <c r="AY2705" i="4"/>
  <c r="AY2704" i="4"/>
  <c r="AY2703" i="4"/>
  <c r="AY2702" i="4"/>
  <c r="AY2701" i="4"/>
  <c r="AY2700" i="4"/>
  <c r="AY2699" i="4"/>
  <c r="AY2698" i="4"/>
  <c r="AY2697" i="4"/>
  <c r="AY2696" i="4"/>
  <c r="AY2695" i="4"/>
  <c r="AY2694" i="4"/>
  <c r="AY2693" i="4"/>
  <c r="AY2692" i="4"/>
  <c r="AY2691" i="4"/>
  <c r="AY2690" i="4"/>
  <c r="AY2689" i="4"/>
  <c r="AY2688" i="4"/>
  <c r="AY2687" i="4"/>
  <c r="AY2686" i="4"/>
  <c r="AY2685" i="4"/>
  <c r="AY2684" i="4"/>
  <c r="AY2683" i="4"/>
  <c r="AY2682" i="4"/>
  <c r="AY2681" i="4"/>
  <c r="AY2680" i="4"/>
  <c r="AY2679" i="4"/>
  <c r="AY2678" i="4"/>
  <c r="AY2677" i="4"/>
  <c r="AY2676" i="4"/>
  <c r="AY2675" i="4"/>
  <c r="AY2674" i="4"/>
  <c r="AY2673" i="4"/>
  <c r="AY2672" i="4"/>
  <c r="AY2671" i="4"/>
  <c r="AY2670" i="4"/>
  <c r="AY2669" i="4"/>
  <c r="AY2668" i="4"/>
  <c r="AY2667" i="4"/>
  <c r="AY2666" i="4"/>
  <c r="AY2665" i="4"/>
  <c r="AY2664" i="4"/>
  <c r="AY2663" i="4"/>
  <c r="AY2662" i="4"/>
  <c r="AY2661" i="4"/>
  <c r="AY2660" i="4"/>
  <c r="AY2659" i="4"/>
  <c r="AY2658" i="4"/>
  <c r="AY2657" i="4"/>
  <c r="AY2656" i="4"/>
  <c r="AY2655" i="4"/>
  <c r="AY2654" i="4"/>
  <c r="AY2653" i="4"/>
  <c r="AY2652" i="4"/>
  <c r="AY2651" i="4"/>
  <c r="AY2650" i="4"/>
  <c r="AY2649" i="4"/>
  <c r="AY2648" i="4"/>
  <c r="AY2647" i="4"/>
  <c r="AY2646" i="4"/>
  <c r="AY2645" i="4"/>
  <c r="AY2644" i="4"/>
  <c r="AY2643" i="4"/>
  <c r="AY2642" i="4"/>
  <c r="AY2641" i="4"/>
  <c r="AY2640" i="4"/>
  <c r="AY2639" i="4"/>
  <c r="AY2638" i="4"/>
  <c r="AY2637" i="4"/>
  <c r="AY2636" i="4"/>
  <c r="AY2635" i="4"/>
  <c r="AY2634" i="4"/>
  <c r="AY2633" i="4"/>
  <c r="AY2632" i="4"/>
  <c r="AY2631" i="4"/>
  <c r="AY2630" i="4"/>
  <c r="AY2629" i="4"/>
  <c r="AY2628" i="4"/>
  <c r="AY2627" i="4"/>
  <c r="AY2626" i="4"/>
  <c r="AY2625" i="4"/>
  <c r="AY2624" i="4"/>
  <c r="AY2623" i="4"/>
  <c r="AY2622" i="4"/>
  <c r="AY2621" i="4"/>
  <c r="AY2620" i="4"/>
  <c r="AY2619" i="4"/>
  <c r="AY2618" i="4"/>
  <c r="AY2617" i="4"/>
  <c r="AY2616" i="4"/>
  <c r="AY2615" i="4"/>
  <c r="AY2614" i="4"/>
  <c r="AY2613" i="4"/>
  <c r="AY2612" i="4"/>
  <c r="AY2611" i="4"/>
  <c r="AY2610" i="4"/>
  <c r="AY2609" i="4"/>
  <c r="AY2608" i="4"/>
  <c r="AY2607" i="4"/>
  <c r="AY2606" i="4"/>
  <c r="AY2605" i="4"/>
  <c r="AY2604" i="4"/>
  <c r="AY2603" i="4"/>
  <c r="AY2602" i="4"/>
  <c r="AY2601" i="4"/>
  <c r="AY2600" i="4"/>
  <c r="AY2599" i="4"/>
  <c r="AY2598" i="4"/>
  <c r="AY2597" i="4"/>
  <c r="AY2596" i="4"/>
  <c r="AY2595" i="4"/>
  <c r="AY2594" i="4"/>
  <c r="AY2593" i="4"/>
  <c r="AY2592" i="4"/>
  <c r="AY2591" i="4"/>
  <c r="AY2590" i="4"/>
  <c r="AY2589" i="4"/>
  <c r="AY2588" i="4"/>
  <c r="AY2587" i="4"/>
  <c r="AY2586" i="4"/>
  <c r="AY2585" i="4"/>
  <c r="AY2584" i="4"/>
  <c r="AY2583" i="4"/>
  <c r="AY2582" i="4"/>
  <c r="AY2581" i="4"/>
  <c r="AY2580" i="4"/>
  <c r="AY2579" i="4"/>
  <c r="AY2578" i="4"/>
  <c r="AY2577" i="4"/>
  <c r="AY2576" i="4"/>
  <c r="AY2575" i="4"/>
  <c r="AY2574" i="4"/>
  <c r="AY2573" i="4"/>
  <c r="AY2572" i="4"/>
  <c r="AY2571" i="4"/>
  <c r="AY2570" i="4"/>
  <c r="AY2569" i="4"/>
  <c r="AY2568" i="4"/>
  <c r="AY2567" i="4"/>
  <c r="AY2566" i="4"/>
  <c r="AY2565" i="4"/>
  <c r="AY2564" i="4"/>
  <c r="AY2563" i="4"/>
  <c r="AY2562" i="4"/>
  <c r="AY2561" i="4"/>
  <c r="AY2560" i="4"/>
  <c r="AY2559" i="4"/>
  <c r="AY2558" i="4"/>
  <c r="AY2557" i="4"/>
  <c r="AY2556" i="4"/>
  <c r="AY2555" i="4"/>
  <c r="AY2554" i="4"/>
  <c r="AY2553" i="4"/>
  <c r="AY2552" i="4"/>
  <c r="AY2551" i="4"/>
  <c r="AY2550" i="4"/>
  <c r="AY2549" i="4"/>
  <c r="AY2548" i="4"/>
  <c r="AY2547" i="4"/>
  <c r="AY2546" i="4"/>
  <c r="AY2545" i="4"/>
  <c r="AY2544" i="4"/>
  <c r="AY2543" i="4"/>
  <c r="AY2542" i="4"/>
  <c r="AY2541" i="4"/>
  <c r="AY2540" i="4"/>
  <c r="AY2539" i="4"/>
  <c r="AY2538" i="4"/>
  <c r="AY2537" i="4"/>
  <c r="AY2536" i="4"/>
  <c r="AY2535" i="4"/>
  <c r="AY2534" i="4"/>
  <c r="AY2533" i="4"/>
  <c r="AY2532" i="4"/>
  <c r="AY2531" i="4"/>
  <c r="AY2530" i="4"/>
  <c r="AY2529" i="4"/>
  <c r="AY2528" i="4"/>
  <c r="AY2527" i="4"/>
  <c r="AY2526" i="4"/>
  <c r="AY2525" i="4"/>
  <c r="AY2524" i="4"/>
  <c r="AY2523" i="4"/>
  <c r="AY2522" i="4"/>
  <c r="AY2521" i="4"/>
  <c r="AY2520" i="4"/>
  <c r="AY2519" i="4"/>
  <c r="AY2518" i="4"/>
  <c r="AY2517" i="4"/>
  <c r="AY2516" i="4"/>
  <c r="AY2515" i="4"/>
  <c r="AY2514" i="4"/>
  <c r="AY2513" i="4"/>
  <c r="AY2512" i="4"/>
  <c r="AY2511" i="4"/>
  <c r="AY2510" i="4"/>
  <c r="AY2509" i="4"/>
  <c r="AY2508" i="4"/>
  <c r="AY2507" i="4"/>
  <c r="AY2506" i="4"/>
  <c r="AY2505" i="4"/>
  <c r="AY2504" i="4"/>
  <c r="AY2503" i="4"/>
  <c r="AY2502" i="4"/>
  <c r="AY2501" i="4"/>
  <c r="AY2500" i="4"/>
  <c r="AY2499" i="4"/>
  <c r="AY2498" i="4"/>
  <c r="AY2497" i="4"/>
  <c r="AY2496" i="4"/>
  <c r="AY2495" i="4"/>
  <c r="AY2494" i="4"/>
  <c r="AY2493" i="4"/>
  <c r="AY2492" i="4"/>
  <c r="AY2491" i="4"/>
  <c r="AY2490" i="4"/>
  <c r="AY2489" i="4"/>
  <c r="AY2488" i="4"/>
  <c r="AY2487" i="4"/>
  <c r="AY2486" i="4"/>
  <c r="AY2485" i="4"/>
  <c r="AY2484" i="4"/>
  <c r="AY2483" i="4"/>
  <c r="AY2482" i="4"/>
  <c r="AY2481" i="4"/>
  <c r="AY2480" i="4"/>
  <c r="AY2479" i="4"/>
  <c r="AY2478" i="4"/>
  <c r="AY2477" i="4"/>
  <c r="AY2476" i="4"/>
  <c r="AY2475" i="4"/>
  <c r="AY2474" i="4"/>
  <c r="AY2473" i="4"/>
  <c r="AY2472" i="4"/>
  <c r="AY2471" i="4"/>
  <c r="AY2470" i="4"/>
  <c r="AY2469" i="4"/>
  <c r="AY2468" i="4"/>
  <c r="AY2467" i="4"/>
  <c r="AY2466" i="4"/>
  <c r="AY2465" i="4"/>
  <c r="AY2464" i="4"/>
  <c r="AY2463" i="4"/>
  <c r="AY2462" i="4"/>
  <c r="AY2461" i="4"/>
  <c r="AY2460" i="4"/>
  <c r="AY2459" i="4"/>
  <c r="AY2458" i="4"/>
  <c r="AY2457" i="4"/>
  <c r="AY2456" i="4"/>
  <c r="AY2455" i="4"/>
  <c r="AY2454" i="4"/>
  <c r="AY2453" i="4"/>
  <c r="AY2452" i="4"/>
  <c r="AY2451" i="4"/>
  <c r="AY2450" i="4"/>
  <c r="AY2449" i="4"/>
  <c r="AY2448" i="4"/>
  <c r="AY2447" i="4"/>
  <c r="AY2446" i="4"/>
  <c r="AY2445" i="4"/>
  <c r="AY2429" i="4"/>
  <c r="AY2428" i="4"/>
  <c r="AY2427" i="4"/>
  <c r="AY2426" i="4"/>
  <c r="AY2425" i="4"/>
  <c r="AY2424" i="4"/>
  <c r="AY2423" i="4"/>
  <c r="AY2422" i="4"/>
  <c r="AY2421" i="4"/>
  <c r="AY2420" i="4"/>
  <c r="AY2419" i="4"/>
  <c r="AY2418" i="4"/>
  <c r="AY2417" i="4"/>
  <c r="AY2416" i="4"/>
  <c r="AY2415" i="4"/>
  <c r="AY2414" i="4"/>
  <c r="AY2413" i="4"/>
  <c r="AY2412" i="4"/>
  <c r="AY2411" i="4"/>
  <c r="AY2410" i="4"/>
  <c r="AY2409" i="4"/>
  <c r="AY2408" i="4"/>
  <c r="AY2407" i="4"/>
  <c r="AY2406" i="4"/>
  <c r="AY2405" i="4"/>
  <c r="AY2404" i="4"/>
  <c r="AY2403" i="4"/>
  <c r="AY2402" i="4"/>
  <c r="AY2401" i="4"/>
  <c r="AY2400" i="4"/>
  <c r="AY2399" i="4"/>
  <c r="AY2398" i="4"/>
  <c r="AY2397" i="4"/>
  <c r="AY2396" i="4"/>
  <c r="AY2395" i="4"/>
  <c r="AY2394" i="4"/>
  <c r="AY2393" i="4"/>
  <c r="AY2392" i="4"/>
  <c r="AY2391" i="4"/>
  <c r="AY2390" i="4"/>
  <c r="AY2389" i="4"/>
  <c r="AY2388" i="4"/>
  <c r="AY2387" i="4"/>
  <c r="AY2386" i="4"/>
  <c r="AY2385" i="4"/>
  <c r="AY2384" i="4"/>
  <c r="AY2383" i="4"/>
  <c r="AY2382" i="4"/>
  <c r="AY2381" i="4"/>
  <c r="AY2380" i="4"/>
  <c r="AY2379" i="4"/>
  <c r="AY2378" i="4"/>
  <c r="AY2377" i="4"/>
  <c r="AY2376" i="4"/>
  <c r="AY2375" i="4"/>
  <c r="AY2374" i="4"/>
  <c r="AY2373" i="4"/>
  <c r="AY2372" i="4"/>
  <c r="AY2371" i="4"/>
  <c r="AY2370" i="4"/>
  <c r="AY2369" i="4"/>
  <c r="AY2368" i="4"/>
  <c r="AY2367" i="4"/>
  <c r="AY2366" i="4"/>
  <c r="AY2365" i="4"/>
  <c r="AY2364" i="4"/>
  <c r="AY2363" i="4"/>
  <c r="AY2362" i="4"/>
  <c r="AY2361" i="4"/>
  <c r="AY2360" i="4"/>
  <c r="AY2359" i="4"/>
  <c r="AY2358" i="4"/>
  <c r="AY2357" i="4"/>
  <c r="AY2356" i="4"/>
  <c r="AY2355" i="4"/>
  <c r="AY2354" i="4"/>
  <c r="AY2353" i="4"/>
  <c r="AY2352" i="4"/>
  <c r="AY2351" i="4"/>
  <c r="AY2350" i="4"/>
  <c r="AY2349" i="4"/>
  <c r="AY2348" i="4"/>
  <c r="AY2347" i="4"/>
  <c r="AY2346" i="4"/>
  <c r="AY2345" i="4"/>
  <c r="AY2344" i="4"/>
  <c r="AY2343" i="4"/>
  <c r="AY2342" i="4"/>
  <c r="AY2341" i="4"/>
  <c r="AY2340" i="4"/>
  <c r="AY2339" i="4"/>
  <c r="AY2338" i="4"/>
  <c r="AY2337" i="4"/>
  <c r="AY2336" i="4"/>
  <c r="AY2335" i="4"/>
  <c r="AY2334" i="4"/>
  <c r="AY2333" i="4"/>
  <c r="AY2332" i="4"/>
  <c r="AY2331" i="4"/>
  <c r="AY2330" i="4"/>
  <c r="AY2329" i="4"/>
  <c r="AY2328" i="4"/>
  <c r="AY2327" i="4"/>
  <c r="AY2326" i="4"/>
  <c r="AY2325" i="4"/>
  <c r="AY2324" i="4"/>
  <c r="AY2323" i="4"/>
  <c r="AY2322" i="4"/>
  <c r="AY2321" i="4"/>
  <c r="AY2320" i="4"/>
  <c r="AY2319" i="4"/>
  <c r="AY2318" i="4"/>
  <c r="AY2317" i="4"/>
  <c r="AY2316" i="4"/>
  <c r="AY2315" i="4"/>
  <c r="AY2314" i="4"/>
  <c r="AY2313" i="4"/>
  <c r="AY2312" i="4"/>
  <c r="AY2311" i="4"/>
  <c r="AY2310" i="4"/>
  <c r="AY2309" i="4"/>
  <c r="AY2308" i="4"/>
  <c r="AY2307" i="4"/>
  <c r="AY2306" i="4"/>
  <c r="AY2305" i="4"/>
  <c r="AY2304" i="4"/>
  <c r="AY2303" i="4"/>
  <c r="AY2302" i="4"/>
  <c r="AY2301" i="4"/>
  <c r="AY2300" i="4"/>
  <c r="AY2299" i="4"/>
  <c r="AY2298" i="4"/>
  <c r="AY2297" i="4"/>
  <c r="AY2296" i="4"/>
  <c r="AY2295" i="4"/>
  <c r="AY2294" i="4"/>
  <c r="AY2293" i="4"/>
  <c r="AY2292" i="4"/>
  <c r="AY2291" i="4"/>
  <c r="AY2290" i="4"/>
  <c r="AY2289" i="4"/>
  <c r="AY2288" i="4"/>
  <c r="AY2287" i="4"/>
  <c r="AY2286" i="4"/>
  <c r="AY2285" i="4"/>
  <c r="AY2284" i="4"/>
  <c r="AY2283" i="4"/>
  <c r="AY2282" i="4"/>
  <c r="AY2281" i="4"/>
  <c r="AY2280" i="4"/>
  <c r="AY2279" i="4"/>
  <c r="AY2278" i="4"/>
  <c r="AY2277" i="4"/>
  <c r="AY2276" i="4"/>
  <c r="AY2275" i="4"/>
  <c r="AY2274" i="4"/>
  <c r="AY2273" i="4"/>
  <c r="AY2272" i="4"/>
  <c r="AY2271" i="4"/>
  <c r="AY2270" i="4"/>
  <c r="AY2269" i="4"/>
  <c r="AY2268" i="4"/>
  <c r="AY2267" i="4"/>
  <c r="AY2266" i="4"/>
  <c r="AY2265" i="4"/>
  <c r="AY2264" i="4"/>
  <c r="AY2263" i="4"/>
  <c r="AY2262" i="4"/>
  <c r="AY2261" i="4"/>
  <c r="AY2260" i="4"/>
  <c r="AY2259" i="4"/>
  <c r="AY2258" i="4"/>
  <c r="AY2257" i="4"/>
  <c r="AY2256" i="4"/>
  <c r="AY2255" i="4"/>
  <c r="AY2254" i="4"/>
  <c r="AY2253" i="4"/>
  <c r="AY2252" i="4"/>
  <c r="AY2251" i="4"/>
  <c r="AY2250" i="4"/>
  <c r="AY2249" i="4"/>
  <c r="AY2248" i="4"/>
  <c r="AY2247" i="4"/>
  <c r="AY2246" i="4"/>
  <c r="AY2245" i="4"/>
  <c r="AY2244" i="4"/>
  <c r="AY2243" i="4"/>
  <c r="AY2242" i="4"/>
  <c r="AY2241" i="4"/>
  <c r="AY2240" i="4"/>
  <c r="AY2239" i="4"/>
  <c r="AY2238" i="4"/>
  <c r="AY2237" i="4"/>
  <c r="AY2236" i="4"/>
  <c r="AY2235" i="4"/>
  <c r="AY2234" i="4"/>
  <c r="AY2233" i="4"/>
  <c r="AY2232" i="4"/>
  <c r="AY2231" i="4"/>
  <c r="AY2230" i="4"/>
  <c r="AY2229" i="4"/>
  <c r="AY2228" i="4"/>
  <c r="AY2227" i="4"/>
  <c r="AY2226" i="4"/>
  <c r="AY2225" i="4"/>
  <c r="AY2224" i="4"/>
  <c r="AY2223" i="4"/>
  <c r="AY2222" i="4"/>
  <c r="AY2221" i="4"/>
  <c r="AY2220" i="4"/>
  <c r="AY2219" i="4"/>
  <c r="AY2218" i="4"/>
  <c r="AY2217" i="4"/>
  <c r="AY2216" i="4"/>
  <c r="AY2215" i="4"/>
  <c r="AY2214" i="4"/>
  <c r="AY2213" i="4"/>
  <c r="AY2212" i="4"/>
  <c r="AY2211" i="4"/>
  <c r="AY2210" i="4"/>
  <c r="AY2209" i="4"/>
  <c r="AY2208" i="4"/>
  <c r="AY2207" i="4"/>
  <c r="AY2206" i="4"/>
  <c r="AY2205" i="4"/>
  <c r="AY2204" i="4"/>
  <c r="AY2203" i="4"/>
  <c r="AY2202" i="4"/>
  <c r="AY2201" i="4"/>
  <c r="AY2200" i="4"/>
  <c r="AY2199" i="4"/>
  <c r="AY2198" i="4"/>
  <c r="AY2197" i="4"/>
  <c r="AY2196" i="4"/>
  <c r="AY2195" i="4"/>
  <c r="AY2194" i="4"/>
  <c r="AY2193" i="4"/>
  <c r="AY2192" i="4"/>
  <c r="AY2191" i="4"/>
  <c r="AY2190" i="4"/>
  <c r="AY2189" i="4"/>
  <c r="AY2188" i="4"/>
  <c r="AY2187" i="4"/>
  <c r="AY2186" i="4"/>
  <c r="AY2185" i="4"/>
  <c r="AY2184" i="4"/>
  <c r="AY2183" i="4"/>
  <c r="AY2182" i="4"/>
  <c r="AY2181" i="4"/>
  <c r="AY2180" i="4"/>
  <c r="AY2179" i="4"/>
  <c r="AY2178" i="4"/>
  <c r="AY2177" i="4"/>
  <c r="AY2176" i="4"/>
  <c r="AY2175" i="4"/>
  <c r="AY2174" i="4"/>
  <c r="AY2173" i="4"/>
  <c r="AY2172" i="4"/>
  <c r="AY2171" i="4"/>
  <c r="AY2170" i="4"/>
  <c r="AY2169" i="4"/>
  <c r="AY2168" i="4"/>
  <c r="AY2167" i="4"/>
  <c r="AY2166" i="4"/>
  <c r="AY2165" i="4"/>
  <c r="AY2164" i="4"/>
  <c r="AY2163" i="4"/>
  <c r="AY2162" i="4"/>
  <c r="AY2161" i="4"/>
  <c r="AY2160" i="4"/>
  <c r="AY2159" i="4"/>
  <c r="AY2158" i="4"/>
  <c r="AY2157" i="4"/>
  <c r="AY2156" i="4"/>
  <c r="AY2155" i="4"/>
  <c r="AY2154" i="4"/>
  <c r="AY2153" i="4"/>
  <c r="AY2152" i="4"/>
  <c r="AY2151" i="4"/>
  <c r="AY2150" i="4"/>
  <c r="AY2149" i="4"/>
  <c r="AY2148" i="4"/>
  <c r="AY2147" i="4"/>
  <c r="AY2146" i="4"/>
  <c r="AY2145" i="4"/>
  <c r="AY2144" i="4"/>
  <c r="AY2143" i="4"/>
  <c r="AY2142" i="4"/>
  <c r="AY2141" i="4"/>
  <c r="AY2140" i="4"/>
  <c r="AY2139" i="4"/>
  <c r="AY2138" i="4"/>
  <c r="AY2137" i="4"/>
  <c r="AY2136" i="4"/>
  <c r="AY2135" i="4"/>
  <c r="AY2134" i="4"/>
  <c r="AY2133" i="4"/>
  <c r="AY2132" i="4"/>
  <c r="AY2131" i="4"/>
  <c r="AY2130" i="4"/>
  <c r="AY2129" i="4"/>
  <c r="AY2128" i="4"/>
  <c r="AY2127" i="4"/>
  <c r="AY2126" i="4"/>
  <c r="AY2125" i="4"/>
  <c r="AY2124" i="4"/>
  <c r="AY2123" i="4"/>
  <c r="AY2122" i="4"/>
  <c r="AY2121" i="4"/>
  <c r="AY2120" i="4"/>
  <c r="AY2119" i="4"/>
  <c r="AY2118" i="4"/>
  <c r="AY2117" i="4"/>
  <c r="AY2116" i="4"/>
  <c r="AY2115" i="4"/>
  <c r="AY2114" i="4"/>
  <c r="AY2113" i="4"/>
  <c r="AY2112" i="4"/>
  <c r="AY2111" i="4"/>
  <c r="AY2110" i="4"/>
  <c r="AY2109" i="4"/>
  <c r="AY2108" i="4"/>
  <c r="AY2107" i="4"/>
  <c r="AY2106" i="4"/>
  <c r="AY2105" i="4"/>
  <c r="AY2104" i="4"/>
  <c r="AY2103" i="4"/>
  <c r="AY2102" i="4"/>
  <c r="AY2101" i="4"/>
  <c r="AY2100" i="4"/>
  <c r="AY2099" i="4"/>
  <c r="AY2098" i="4"/>
  <c r="AY2097" i="4"/>
  <c r="AY2096" i="4"/>
  <c r="AY2095" i="4"/>
  <c r="AY2094" i="4"/>
  <c r="AY2093" i="4"/>
  <c r="AY2092" i="4"/>
  <c r="AY2091" i="4"/>
  <c r="AY2090" i="4"/>
  <c r="AY2089" i="4"/>
  <c r="AY2088" i="4"/>
  <c r="AY2087" i="4"/>
  <c r="AY2086" i="4"/>
  <c r="AY2085" i="4"/>
  <c r="AY2084" i="4"/>
  <c r="AY2083" i="4"/>
  <c r="AY2082" i="4"/>
  <c r="AY2081" i="4"/>
  <c r="AY2080" i="4"/>
  <c r="AY2079" i="4"/>
  <c r="AY2078" i="4"/>
  <c r="AY2077" i="4"/>
  <c r="AY2076" i="4"/>
  <c r="AY2075" i="4"/>
  <c r="AY2074" i="4"/>
  <c r="AY2073" i="4"/>
  <c r="AY2072" i="4"/>
  <c r="AY2071" i="4"/>
  <c r="AY2070" i="4"/>
  <c r="AY2069" i="4"/>
  <c r="AY2068" i="4"/>
  <c r="AY2067" i="4"/>
  <c r="AY2066" i="4"/>
  <c r="AY2065" i="4"/>
  <c r="AY2064" i="4"/>
  <c r="AY2063" i="4"/>
  <c r="AY2062" i="4"/>
  <c r="AY2061" i="4"/>
  <c r="AY2060" i="4"/>
  <c r="AY2059" i="4"/>
  <c r="AY2058" i="4"/>
  <c r="AY2057" i="4"/>
  <c r="AY2056" i="4"/>
  <c r="AY2055" i="4"/>
  <c r="AY2054" i="4"/>
  <c r="AY2053" i="4"/>
  <c r="AY2052" i="4"/>
  <c r="AY2051" i="4"/>
  <c r="AY2050" i="4"/>
  <c r="AY2049" i="4"/>
  <c r="AY2048" i="4"/>
  <c r="AY2047" i="4"/>
  <c r="AY2046" i="4"/>
  <c r="AY2045" i="4"/>
  <c r="AY2044" i="4"/>
  <c r="AY2043" i="4"/>
  <c r="AY2042" i="4"/>
  <c r="AY2041" i="4"/>
  <c r="AY2040" i="4"/>
  <c r="AY2039" i="4"/>
  <c r="AY2038" i="4"/>
  <c r="AY2037" i="4"/>
  <c r="AY2036" i="4"/>
  <c r="AY2035" i="4"/>
  <c r="AY2034" i="4"/>
  <c r="AY2033" i="4"/>
  <c r="AY2032" i="4"/>
  <c r="AY2031" i="4"/>
  <c r="AY2030" i="4"/>
  <c r="AY2029" i="4"/>
  <c r="AY2028" i="4"/>
  <c r="AY2027" i="4"/>
  <c r="AY2026" i="4"/>
  <c r="AY2025" i="4"/>
  <c r="AY2024" i="4"/>
  <c r="AY2023" i="4"/>
  <c r="AY2022" i="4"/>
  <c r="AY2021" i="4"/>
  <c r="AY2020" i="4"/>
  <c r="AY2019" i="4"/>
  <c r="AY2018" i="4"/>
  <c r="AY2017" i="4"/>
  <c r="AY2016" i="4"/>
  <c r="AY2015" i="4"/>
  <c r="AY2014" i="4"/>
  <c r="AY2013" i="4"/>
  <c r="AY2012" i="4"/>
  <c r="AY2011" i="4"/>
  <c r="AY2010" i="4"/>
  <c r="AY2009" i="4"/>
  <c r="AY2008" i="4"/>
  <c r="AY2007" i="4"/>
  <c r="AY2006" i="4"/>
  <c r="AY2005" i="4"/>
  <c r="AY2004" i="4"/>
  <c r="AY2003" i="4"/>
  <c r="AY2002" i="4"/>
  <c r="AY2001" i="4"/>
  <c r="AY2000" i="4"/>
  <c r="AY1999" i="4"/>
  <c r="AY1998" i="4"/>
  <c r="AY1997" i="4"/>
  <c r="AY1996" i="4"/>
  <c r="AY1995" i="4"/>
  <c r="AY1994" i="4"/>
  <c r="AY1993" i="4"/>
  <c r="AY1992" i="4"/>
  <c r="AY1991" i="4"/>
  <c r="AY1990" i="4"/>
  <c r="AY1989" i="4"/>
  <c r="AY1988" i="4"/>
  <c r="AY1987" i="4"/>
  <c r="AY1986" i="4"/>
  <c r="AY1985" i="4"/>
  <c r="AY1984" i="4"/>
  <c r="AY1983" i="4"/>
  <c r="AY1982" i="4"/>
  <c r="AY1981" i="4"/>
  <c r="AY1980" i="4"/>
  <c r="AY1979" i="4"/>
  <c r="AY1978" i="4"/>
  <c r="AY1977" i="4"/>
  <c r="AY1976" i="4"/>
  <c r="AY1975" i="4"/>
  <c r="AY1974" i="4"/>
  <c r="AY1973" i="4"/>
  <c r="AY1972" i="4"/>
  <c r="AY1971" i="4"/>
  <c r="AY1970" i="4"/>
  <c r="AY1969" i="4"/>
  <c r="AY1968" i="4"/>
  <c r="AY1967" i="4"/>
  <c r="AY1966" i="4"/>
  <c r="AY1965" i="4"/>
  <c r="AY1964" i="4"/>
  <c r="AY1963" i="4"/>
  <c r="AY1962" i="4"/>
  <c r="AY1961" i="4"/>
  <c r="AY1960" i="4"/>
  <c r="AY1959" i="4"/>
  <c r="AY1958" i="4"/>
  <c r="AY1957" i="4"/>
  <c r="AY1956" i="4"/>
  <c r="AY1955" i="4"/>
  <c r="AY1954" i="4"/>
  <c r="AY1953" i="4"/>
  <c r="AY1952" i="4"/>
  <c r="AY1951" i="4"/>
  <c r="AY1950" i="4"/>
  <c r="AY1949" i="4"/>
  <c r="AY1948" i="4"/>
  <c r="AY1947" i="4"/>
  <c r="AY1946" i="4"/>
  <c r="AY1945" i="4"/>
  <c r="AY1944" i="4"/>
  <c r="AY1943" i="4"/>
  <c r="AY1942" i="4"/>
  <c r="AY1941" i="4"/>
  <c r="AY1940" i="4"/>
  <c r="AY1939" i="4"/>
  <c r="AY1938" i="4"/>
  <c r="AY1937" i="4"/>
  <c r="AY1936" i="4"/>
  <c r="AY1935" i="4"/>
  <c r="AY1934" i="4"/>
  <c r="AY1933" i="4"/>
  <c r="AY1932" i="4"/>
  <c r="AY1931" i="4"/>
  <c r="AY1930" i="4"/>
  <c r="AY1929" i="4"/>
  <c r="AY1928" i="4"/>
  <c r="AY1927" i="4"/>
  <c r="AY1926" i="4"/>
  <c r="AY1925" i="4"/>
  <c r="AY1924" i="4"/>
  <c r="AY1923" i="4"/>
  <c r="AY1922" i="4"/>
  <c r="AY1921" i="4"/>
  <c r="AY1920" i="4"/>
  <c r="AY1919" i="4"/>
  <c r="AY1918" i="4"/>
  <c r="AY1917" i="4"/>
  <c r="AY1916" i="4"/>
  <c r="AY1915" i="4"/>
  <c r="AY1914" i="4"/>
  <c r="AY1913" i="4"/>
  <c r="AY1912" i="4"/>
  <c r="AY1911" i="4"/>
  <c r="AY1910" i="4"/>
  <c r="AY1909" i="4"/>
  <c r="AY1908" i="4"/>
  <c r="AY1907" i="4"/>
  <c r="AY1906" i="4"/>
  <c r="AY1905" i="4"/>
  <c r="AY1904" i="4"/>
  <c r="AY1903" i="4"/>
  <c r="AY1902" i="4"/>
  <c r="AY1901" i="4"/>
  <c r="AY1900" i="4"/>
  <c r="AY1899" i="4"/>
  <c r="AY1898" i="4"/>
  <c r="AY1897" i="4"/>
  <c r="AY1896" i="4"/>
  <c r="AY1895" i="4"/>
  <c r="AY1894" i="4"/>
  <c r="AY1893" i="4"/>
  <c r="AY1892" i="4"/>
  <c r="AY1891" i="4"/>
  <c r="AY1890" i="4"/>
  <c r="AY1889" i="4"/>
  <c r="AY1888" i="4"/>
  <c r="AY1887" i="4"/>
  <c r="AY1886" i="4"/>
  <c r="AY1885" i="4"/>
  <c r="AY1884" i="4"/>
  <c r="AY1883" i="4"/>
  <c r="AY1882" i="4"/>
  <c r="AY1881" i="4"/>
  <c r="AY1880" i="4"/>
  <c r="AY1879" i="4"/>
  <c r="AY1878" i="4"/>
  <c r="AY1877" i="4"/>
  <c r="AY1876" i="4"/>
  <c r="AY1875" i="4"/>
  <c r="AY1874" i="4"/>
  <c r="AY1873" i="4"/>
  <c r="AY1872" i="4"/>
  <c r="AY1854" i="4"/>
  <c r="AY1853" i="4"/>
  <c r="AY1852" i="4"/>
  <c r="AY1851" i="4"/>
  <c r="AY1850" i="4"/>
  <c r="AY1849" i="4"/>
  <c r="AY1848" i="4"/>
  <c r="AY1847" i="4"/>
  <c r="AY1846" i="4"/>
  <c r="AY1845" i="4"/>
  <c r="AY1844" i="4"/>
  <c r="AY1843" i="4"/>
  <c r="AY1842" i="4"/>
  <c r="AY1841" i="4"/>
  <c r="AY1840" i="4"/>
  <c r="AY1839" i="4"/>
  <c r="AY1838" i="4"/>
  <c r="AY1837" i="4"/>
  <c r="AY1836" i="4"/>
  <c r="AY1835" i="4"/>
  <c r="AY1834" i="4"/>
  <c r="AY1833" i="4"/>
  <c r="AY1832" i="4"/>
  <c r="AY1831" i="4"/>
  <c r="AY1830" i="4"/>
  <c r="AY1829" i="4"/>
  <c r="AY1828" i="4"/>
  <c r="AY1827" i="4"/>
  <c r="AY1826" i="4"/>
  <c r="AY1825" i="4"/>
  <c r="AY1824" i="4"/>
  <c r="AY1823" i="4"/>
  <c r="AY1822" i="4"/>
  <c r="AY1821" i="4"/>
  <c r="AY1820" i="4"/>
  <c r="AY1819" i="4"/>
  <c r="AY1818" i="4"/>
  <c r="AY1817" i="4"/>
  <c r="AY1816" i="4"/>
  <c r="AY1815" i="4"/>
  <c r="AY1814" i="4"/>
  <c r="AY1813" i="4"/>
  <c r="AY1812" i="4"/>
  <c r="AY1811" i="4"/>
  <c r="AY1810" i="4"/>
  <c r="AY1809" i="4"/>
  <c r="AY1808" i="4"/>
  <c r="AY1807" i="4"/>
  <c r="AY1806" i="4"/>
  <c r="AY1805" i="4"/>
  <c r="AY1804" i="4"/>
  <c r="AY1803" i="4"/>
  <c r="AY1802" i="4"/>
  <c r="AY1801" i="4"/>
  <c r="AY1800" i="4"/>
  <c r="AY1799" i="4"/>
  <c r="AY1798" i="4"/>
  <c r="AY1797" i="4"/>
  <c r="AY1796" i="4"/>
  <c r="AY1795" i="4"/>
  <c r="AY1794" i="4"/>
  <c r="AY1793" i="4"/>
  <c r="AY1792" i="4"/>
  <c r="AY1791" i="4"/>
  <c r="AY1790" i="4"/>
  <c r="AY1789" i="4"/>
  <c r="AY1788" i="4"/>
  <c r="AY1787" i="4"/>
  <c r="AY1786" i="4"/>
  <c r="AY1785" i="4"/>
  <c r="AY1784" i="4"/>
  <c r="AY1783" i="4"/>
  <c r="AY1782" i="4"/>
  <c r="AY1781" i="4"/>
  <c r="AY1780" i="4"/>
  <c r="AY1779" i="4"/>
  <c r="AY1778" i="4"/>
  <c r="AY1777" i="4"/>
  <c r="AY1776" i="4"/>
  <c r="AY1775" i="4"/>
  <c r="AY1774" i="4"/>
  <c r="AY1773" i="4"/>
  <c r="AY1772" i="4"/>
  <c r="AY1771" i="4"/>
  <c r="AY1770" i="4"/>
  <c r="AY1769" i="4"/>
  <c r="AY1768" i="4"/>
  <c r="AY1767" i="4"/>
  <c r="AY1766" i="4"/>
  <c r="AY1765" i="4"/>
  <c r="AY1764" i="4"/>
  <c r="AY1763" i="4"/>
  <c r="AY1762" i="4"/>
  <c r="AY1761" i="4"/>
  <c r="AY1760" i="4"/>
  <c r="AY1759" i="4"/>
  <c r="AY1758" i="4"/>
  <c r="AY1757" i="4"/>
  <c r="AY1756" i="4"/>
  <c r="AY1755" i="4"/>
  <c r="AY1754" i="4"/>
  <c r="AY1753" i="4"/>
  <c r="AY1752" i="4"/>
  <c r="AY1751" i="4"/>
  <c r="AY1750" i="4"/>
  <c r="AY1749" i="4"/>
  <c r="AY1748" i="4"/>
  <c r="AY1747" i="4"/>
  <c r="AY1746" i="4"/>
  <c r="AY1745" i="4"/>
  <c r="AY1744" i="4"/>
  <c r="AY1743" i="4"/>
  <c r="AY1742" i="4"/>
  <c r="AY1741" i="4"/>
  <c r="AY1740" i="4"/>
  <c r="AY1739" i="4"/>
  <c r="AY1738" i="4"/>
  <c r="AY1737" i="4"/>
  <c r="AY1736" i="4"/>
  <c r="AY1735" i="4"/>
  <c r="AY1734" i="4"/>
  <c r="AY1733" i="4"/>
  <c r="AY1732" i="4"/>
  <c r="AY1731" i="4"/>
  <c r="AY1730" i="4"/>
  <c r="AY1729" i="4"/>
  <c r="AY1728" i="4"/>
  <c r="AY1727" i="4"/>
  <c r="AY1726" i="4"/>
  <c r="AY1725" i="4"/>
  <c r="AY1724" i="4"/>
  <c r="AY1723" i="4"/>
  <c r="AY1722" i="4"/>
  <c r="AY1721" i="4"/>
  <c r="AY1720" i="4"/>
  <c r="AY1719" i="4"/>
  <c r="AY1718" i="4"/>
  <c r="AY1717" i="4"/>
  <c r="AY1716" i="4"/>
  <c r="AY1715" i="4"/>
  <c r="AY1714" i="4"/>
  <c r="AY1713" i="4"/>
  <c r="AY1712" i="4"/>
  <c r="AY1711" i="4"/>
  <c r="AY1710" i="4"/>
  <c r="AY1709" i="4"/>
  <c r="AY1708" i="4"/>
  <c r="AY1707" i="4"/>
  <c r="AY1706" i="4"/>
  <c r="AY1705" i="4"/>
  <c r="AY1704" i="4"/>
  <c r="AY1703" i="4"/>
  <c r="AY1702" i="4"/>
  <c r="AY1701" i="4"/>
  <c r="AY1700" i="4"/>
  <c r="AY1699" i="4"/>
  <c r="AY1698" i="4"/>
  <c r="AY1697" i="4"/>
  <c r="AY1696" i="4"/>
  <c r="AY1695" i="4"/>
  <c r="AY1694" i="4"/>
  <c r="AY1693" i="4"/>
  <c r="AY1692" i="4"/>
  <c r="AY1691" i="4"/>
  <c r="AY1690" i="4"/>
  <c r="AY1689" i="4"/>
  <c r="AY1688" i="4"/>
  <c r="AY1687" i="4"/>
  <c r="AY1686" i="4"/>
  <c r="AY1685" i="4"/>
  <c r="AY1684" i="4"/>
  <c r="AY1683" i="4"/>
  <c r="AY1682" i="4"/>
  <c r="AY1681" i="4"/>
  <c r="AY1680" i="4"/>
  <c r="AY1679" i="4"/>
  <c r="AY1678" i="4"/>
  <c r="AY1677" i="4"/>
  <c r="AY1676" i="4"/>
  <c r="AY1675" i="4"/>
  <c r="AY1674" i="4"/>
  <c r="AY1673" i="4"/>
  <c r="AY1672" i="4"/>
  <c r="AY1671" i="4"/>
  <c r="AY1670" i="4"/>
  <c r="AY1669" i="4"/>
  <c r="AY1668" i="4"/>
  <c r="AY1667" i="4"/>
  <c r="AY1666" i="4"/>
  <c r="AY1665" i="4"/>
  <c r="AY1664" i="4"/>
  <c r="AY1663" i="4"/>
  <c r="AY1662" i="4"/>
  <c r="AY1661" i="4"/>
  <c r="AY1660" i="4"/>
  <c r="AY1659" i="4"/>
  <c r="AY1658" i="4"/>
  <c r="AY1657" i="4"/>
  <c r="AY1656" i="4"/>
  <c r="AY1655" i="4"/>
  <c r="AY1654" i="4"/>
  <c r="AY1653" i="4"/>
  <c r="AY1652" i="4"/>
  <c r="AY1651" i="4"/>
  <c r="AY1650" i="4"/>
  <c r="AY1649" i="4"/>
  <c r="AY1648" i="4"/>
  <c r="AY1647" i="4"/>
  <c r="AY1646" i="4"/>
  <c r="AY1645" i="4"/>
  <c r="AY1644" i="4"/>
  <c r="AY1643" i="4"/>
  <c r="AY1642" i="4"/>
  <c r="AY1641" i="4"/>
  <c r="AY1640" i="4"/>
  <c r="AY1639" i="4"/>
  <c r="AY1638" i="4"/>
  <c r="AY1637" i="4"/>
  <c r="AY1636" i="4"/>
  <c r="AY1635" i="4"/>
  <c r="AY1634" i="4"/>
  <c r="AY1633" i="4"/>
  <c r="AY1632" i="4"/>
  <c r="AY1631" i="4"/>
  <c r="AY1630" i="4"/>
  <c r="AY1629" i="4"/>
  <c r="AY1628" i="4"/>
  <c r="AY1627" i="4"/>
  <c r="AY1626" i="4"/>
  <c r="AY1625" i="4"/>
  <c r="AY1624" i="4"/>
  <c r="AY1623" i="4"/>
  <c r="AY1622" i="4"/>
  <c r="AY1621" i="4"/>
  <c r="AY1620" i="4"/>
  <c r="AY1619" i="4"/>
  <c r="AY1618" i="4"/>
  <c r="AY1617" i="4"/>
  <c r="AY1616" i="4"/>
  <c r="AY1615" i="4"/>
  <c r="AY1614" i="4"/>
  <c r="AY1613" i="4"/>
  <c r="AY1612" i="4"/>
  <c r="AY1611" i="4"/>
  <c r="AY1610" i="4"/>
  <c r="AY1609" i="4"/>
  <c r="AY1608" i="4"/>
  <c r="AY1607" i="4"/>
  <c r="AY1606" i="4"/>
  <c r="AY1605" i="4"/>
  <c r="AY1604" i="4"/>
  <c r="AY1603" i="4"/>
  <c r="AY1602" i="4"/>
  <c r="AY1601" i="4"/>
  <c r="AY1600" i="4"/>
  <c r="AY1599" i="4"/>
  <c r="AY1598" i="4"/>
  <c r="AY1597" i="4"/>
  <c r="AY1596" i="4"/>
  <c r="AY1595" i="4"/>
  <c r="AY1594" i="4"/>
  <c r="AY1593" i="4"/>
  <c r="AY1592" i="4"/>
  <c r="AY1591" i="4"/>
  <c r="AY1590" i="4"/>
  <c r="AY1589" i="4"/>
  <c r="AY1588" i="4"/>
  <c r="AY1587" i="4"/>
  <c r="AY1586" i="4"/>
  <c r="AY1585" i="4"/>
  <c r="AY1584" i="4"/>
  <c r="AY1583" i="4"/>
  <c r="AY1582" i="4"/>
  <c r="AY1581" i="4"/>
  <c r="AY1580" i="4"/>
  <c r="AY1579" i="4"/>
  <c r="AY1578" i="4"/>
  <c r="AY1577" i="4"/>
  <c r="AY1576" i="4"/>
  <c r="AY1575" i="4"/>
  <c r="AY1574" i="4"/>
  <c r="AY1573" i="4"/>
  <c r="AY1572" i="4"/>
  <c r="AY1571" i="4"/>
  <c r="AY1570" i="4"/>
  <c r="AY1569" i="4"/>
  <c r="AY1568" i="4"/>
  <c r="AY1567" i="4"/>
  <c r="AY1566" i="4"/>
  <c r="AY1565" i="4"/>
  <c r="AY1564" i="4"/>
  <c r="AY1563" i="4"/>
  <c r="AY1562" i="4"/>
  <c r="AY1561" i="4"/>
  <c r="AY1560" i="4"/>
  <c r="AY1559" i="4"/>
  <c r="AY1558" i="4"/>
  <c r="AY1557" i="4"/>
  <c r="AY1556" i="4"/>
  <c r="AY1555" i="4"/>
  <c r="AY1554" i="4"/>
  <c r="AY1553" i="4"/>
  <c r="AY1552" i="4"/>
  <c r="AY1551" i="4"/>
  <c r="AY1550" i="4"/>
  <c r="AY1549" i="4"/>
  <c r="AY1548" i="4"/>
  <c r="AY1547" i="4"/>
  <c r="AY1546" i="4"/>
  <c r="AY1545" i="4"/>
  <c r="AY1544" i="4"/>
  <c r="AY1543" i="4"/>
  <c r="AY1542" i="4"/>
  <c r="AY1541" i="4"/>
  <c r="AY1540" i="4"/>
  <c r="AY1539" i="4"/>
  <c r="AY1538" i="4"/>
  <c r="AY1537" i="4"/>
  <c r="AY1536" i="4"/>
  <c r="AY1535" i="4"/>
  <c r="AY1534" i="4"/>
  <c r="AY1533" i="4"/>
  <c r="AY1532" i="4"/>
  <c r="AY1531" i="4"/>
  <c r="AY1530" i="4"/>
  <c r="AY1529" i="4"/>
  <c r="AY1528" i="4"/>
  <c r="AY1527" i="4"/>
  <c r="AY1526" i="4"/>
  <c r="AY1525" i="4"/>
  <c r="AY1524" i="4"/>
  <c r="AY1523" i="4"/>
  <c r="AY1522" i="4"/>
  <c r="AY1521" i="4"/>
  <c r="AY1520" i="4"/>
  <c r="AY1519" i="4"/>
  <c r="AY1518" i="4"/>
  <c r="AY1517" i="4"/>
  <c r="AY1516" i="4"/>
  <c r="AY1515" i="4"/>
  <c r="AY1514" i="4"/>
  <c r="AY1513" i="4"/>
  <c r="AY1512" i="4"/>
  <c r="AY1511" i="4"/>
  <c r="AY1510" i="4"/>
  <c r="AY1509" i="4"/>
  <c r="AY1508" i="4"/>
  <c r="AY1507" i="4"/>
  <c r="AY1506" i="4"/>
  <c r="AY1505" i="4"/>
  <c r="AY1504" i="4"/>
  <c r="AY1503" i="4"/>
  <c r="AY1502" i="4"/>
  <c r="AY1501" i="4"/>
  <c r="AY1500" i="4"/>
  <c r="AY1499" i="4"/>
  <c r="AY1498" i="4"/>
  <c r="AY1497" i="4"/>
  <c r="AY1496" i="4"/>
  <c r="AY1495" i="4"/>
  <c r="AY1494" i="4"/>
  <c r="AY1493" i="4"/>
  <c r="AY1492" i="4"/>
  <c r="AY1491" i="4"/>
  <c r="AY1490" i="4"/>
  <c r="AY1489" i="4"/>
  <c r="AY1488" i="4"/>
  <c r="AY1487" i="4"/>
  <c r="AY1486" i="4"/>
  <c r="AY1485" i="4"/>
  <c r="AY1484" i="4"/>
  <c r="AY1483" i="4"/>
  <c r="AY1482" i="4"/>
  <c r="AY1481" i="4"/>
  <c r="AY1480" i="4"/>
  <c r="AY1479" i="4"/>
  <c r="AY1478" i="4"/>
  <c r="AY1477" i="4"/>
  <c r="AY1476" i="4"/>
  <c r="AY1475" i="4"/>
  <c r="AY1474" i="4"/>
  <c r="AY1473" i="4"/>
  <c r="AY1472" i="4"/>
  <c r="AY1471" i="4"/>
  <c r="AY1470" i="4"/>
  <c r="AY1469" i="4"/>
  <c r="AY1468" i="4"/>
  <c r="AY1467" i="4"/>
  <c r="AY1466" i="4"/>
  <c r="AY1465" i="4"/>
  <c r="AY1464" i="4"/>
  <c r="AY1463" i="4"/>
  <c r="AY1462" i="4"/>
  <c r="AY1461" i="4"/>
  <c r="AY1460" i="4"/>
  <c r="AY1459" i="4"/>
  <c r="AY1458" i="4"/>
  <c r="AY1457" i="4"/>
  <c r="AY1456" i="4"/>
  <c r="AY1455" i="4"/>
  <c r="AY1454" i="4"/>
  <c r="AY1453" i="4"/>
  <c r="AY1452" i="4"/>
  <c r="AY1451" i="4"/>
  <c r="AY1450" i="4"/>
  <c r="AY1449" i="4"/>
  <c r="AY1448" i="4"/>
  <c r="AY1447" i="4"/>
  <c r="AY1446" i="4"/>
  <c r="AY1445" i="4"/>
  <c r="AY1444" i="4"/>
  <c r="AY1443" i="4"/>
  <c r="AY1442" i="4"/>
  <c r="AY1441" i="4"/>
  <c r="AY1440" i="4"/>
  <c r="AY1439" i="4"/>
  <c r="AY1438" i="4"/>
  <c r="AY1437" i="4"/>
  <c r="AY1436" i="4"/>
  <c r="AY1435" i="4"/>
  <c r="AY1434" i="4"/>
  <c r="AY1433" i="4"/>
  <c r="AY1432" i="4"/>
  <c r="AY1431" i="4"/>
  <c r="AY1430" i="4"/>
  <c r="AY1429" i="4"/>
  <c r="AY1428" i="4"/>
  <c r="AY1427" i="4"/>
  <c r="AY1426" i="4"/>
  <c r="AY1425" i="4"/>
  <c r="AY1424" i="4"/>
  <c r="AY1423" i="4"/>
  <c r="AY1422" i="4"/>
  <c r="AY1421" i="4"/>
  <c r="AY1420" i="4"/>
  <c r="AY1419" i="4"/>
  <c r="AY1418" i="4"/>
  <c r="AY1417" i="4"/>
  <c r="AY1416" i="4"/>
  <c r="AY1415" i="4"/>
  <c r="AY1414" i="4"/>
  <c r="AY1413" i="4"/>
  <c r="AY1412" i="4"/>
  <c r="AY1411" i="4"/>
  <c r="AY1410" i="4"/>
  <c r="AY1409" i="4"/>
  <c r="AY1408" i="4"/>
  <c r="AY1407" i="4"/>
  <c r="AY1406" i="4"/>
  <c r="AY1405" i="4"/>
  <c r="AY1404" i="4"/>
  <c r="AY1403" i="4"/>
  <c r="AY1402" i="4"/>
  <c r="AY1401" i="4"/>
  <c r="AY1400" i="4"/>
  <c r="AY1399" i="4"/>
  <c r="AY1398" i="4"/>
  <c r="AY1397" i="4"/>
  <c r="AY1396" i="4"/>
  <c r="AY1395" i="4"/>
  <c r="AY1394" i="4"/>
  <c r="AY1393" i="4"/>
  <c r="AY1392" i="4"/>
  <c r="AY1391" i="4"/>
  <c r="AY1390" i="4"/>
  <c r="AY1389" i="4"/>
  <c r="AY1388" i="4"/>
  <c r="AY1387" i="4"/>
  <c r="AY1386" i="4"/>
  <c r="AY1385" i="4"/>
  <c r="AY1384" i="4"/>
  <c r="AY1383" i="4"/>
  <c r="AY1382" i="4"/>
  <c r="AY1381" i="4"/>
  <c r="AY1380" i="4"/>
  <c r="AY1379" i="4"/>
  <c r="AY1378" i="4"/>
  <c r="AY1377" i="4"/>
  <c r="AY1376" i="4"/>
  <c r="AY1375" i="4"/>
  <c r="AY1374" i="4"/>
  <c r="AY1373" i="4"/>
  <c r="AY1372" i="4"/>
  <c r="AY1371" i="4"/>
  <c r="AY1370" i="4"/>
  <c r="AY1369" i="4"/>
  <c r="AY1368" i="4"/>
  <c r="AY1367" i="4"/>
  <c r="AY1366" i="4"/>
  <c r="AY1365" i="4"/>
  <c r="AY1364" i="4"/>
  <c r="AY1363" i="4"/>
  <c r="AY1362" i="4"/>
  <c r="AY1361" i="4"/>
  <c r="AY1360" i="4"/>
  <c r="AY1359" i="4"/>
  <c r="AY1358" i="4"/>
  <c r="AY1357" i="4"/>
  <c r="AY1356" i="4"/>
  <c r="AY1355" i="4"/>
  <c r="AY1354" i="4"/>
  <c r="AY1353" i="4"/>
  <c r="AY1352" i="4"/>
  <c r="AY1351" i="4"/>
  <c r="AY1350" i="4"/>
  <c r="AY1349" i="4"/>
  <c r="AY1348" i="4"/>
  <c r="AY1347" i="4"/>
  <c r="AY1346" i="4"/>
  <c r="AY1345" i="4"/>
  <c r="AY1344" i="4"/>
  <c r="AY1343" i="4"/>
  <c r="AY1342" i="4"/>
  <c r="AY1341" i="4"/>
  <c r="AY1340" i="4"/>
  <c r="AY1339" i="4"/>
  <c r="AY1338" i="4"/>
  <c r="AY1337" i="4"/>
  <c r="AY1336" i="4"/>
  <c r="AY1335" i="4"/>
  <c r="AY1334" i="4"/>
  <c r="AY1333" i="4"/>
  <c r="AY1332" i="4"/>
  <c r="AY1331" i="4"/>
  <c r="AY1330" i="4"/>
  <c r="AY1329" i="4"/>
  <c r="AY1328" i="4"/>
  <c r="AY1327" i="4"/>
  <c r="AY1326" i="4"/>
  <c r="AY1325" i="4"/>
  <c r="AY1324" i="4"/>
  <c r="AY1323" i="4"/>
  <c r="AY1322" i="4"/>
  <c r="AY1321" i="4"/>
  <c r="AY1320" i="4"/>
  <c r="AY1319" i="4"/>
  <c r="AY1318" i="4"/>
  <c r="AY1317" i="4"/>
  <c r="AY1316" i="4"/>
  <c r="AY1315" i="4"/>
  <c r="AY1314" i="4"/>
  <c r="AY1313" i="4"/>
  <c r="AY1312" i="4"/>
  <c r="AY1311" i="4"/>
  <c r="AY1310" i="4"/>
  <c r="AY1309" i="4"/>
  <c r="AY1308" i="4"/>
  <c r="AY1307" i="4"/>
  <c r="AY1306" i="4"/>
  <c r="AY1305" i="4"/>
  <c r="AY1304" i="4"/>
  <c r="AY1303" i="4"/>
  <c r="AY1302" i="4"/>
  <c r="AY1301" i="4"/>
  <c r="AY1300" i="4"/>
  <c r="AY1299" i="4"/>
  <c r="AY1298" i="4"/>
  <c r="AY1297" i="4"/>
  <c r="AY1296" i="4"/>
  <c r="AY1295" i="4"/>
  <c r="AY1294" i="4"/>
  <c r="AY1293" i="4"/>
  <c r="AY1292" i="4"/>
  <c r="AY1291" i="4"/>
  <c r="AY1290" i="4"/>
  <c r="AY1289" i="4"/>
  <c r="AY1288" i="4"/>
  <c r="AY1287" i="4"/>
  <c r="AY1286" i="4"/>
  <c r="AY1285" i="4"/>
  <c r="AY1284" i="4"/>
  <c r="AY1283" i="4"/>
  <c r="AY1282" i="4"/>
  <c r="AY1281" i="4"/>
  <c r="AY1280" i="4"/>
  <c r="AY1279" i="4"/>
  <c r="AY1278" i="4"/>
  <c r="AY1277" i="4"/>
  <c r="AY1276" i="4"/>
  <c r="AY1275" i="4"/>
  <c r="AY1274" i="4"/>
  <c r="AY1273" i="4"/>
  <c r="AY1272" i="4"/>
  <c r="AY1271" i="4"/>
  <c r="AY1270" i="4"/>
  <c r="AY1269" i="4"/>
  <c r="AY1268" i="4"/>
  <c r="AY1267" i="4"/>
  <c r="AY1266" i="4"/>
  <c r="AY1265" i="4"/>
  <c r="AY1264" i="4"/>
  <c r="AY1263" i="4"/>
  <c r="AY1262" i="4"/>
  <c r="AY1261" i="4"/>
  <c r="AY1260" i="4"/>
  <c r="AY1259" i="4"/>
  <c r="AY1258" i="4"/>
  <c r="AY1257" i="4"/>
  <c r="AY1256" i="4"/>
  <c r="AY1255" i="4"/>
  <c r="AY1254" i="4"/>
  <c r="AY1253" i="4"/>
  <c r="AY1252" i="4"/>
  <c r="AY1251" i="4"/>
  <c r="AY1250" i="4"/>
  <c r="AY1249" i="4"/>
  <c r="AY1248" i="4"/>
  <c r="AY1247" i="4"/>
  <c r="AY1246" i="4"/>
  <c r="AY1245" i="4"/>
  <c r="AY1244" i="4"/>
  <c r="AY1243" i="4"/>
  <c r="AY1242" i="4"/>
  <c r="AY1241" i="4"/>
  <c r="AY1240" i="4"/>
  <c r="AY1239" i="4"/>
  <c r="AY1238" i="4"/>
  <c r="AY1237" i="4"/>
  <c r="AY1236" i="4"/>
  <c r="AY1235" i="4"/>
  <c r="AY1234" i="4"/>
  <c r="AY1233" i="4"/>
  <c r="AY1232" i="4"/>
  <c r="AY1231" i="4"/>
  <c r="AY1230" i="4"/>
  <c r="AY1229" i="4"/>
  <c r="AY1228" i="4"/>
  <c r="AY1227" i="4"/>
  <c r="AY1226" i="4"/>
  <c r="AY1225" i="4"/>
  <c r="AY1224" i="4"/>
  <c r="AY1223" i="4"/>
  <c r="AY1222" i="4"/>
  <c r="AY1221" i="4"/>
  <c r="AY1220" i="4"/>
  <c r="AY1219" i="4"/>
  <c r="AY1218" i="4"/>
  <c r="AY1217" i="4"/>
  <c r="AY1216" i="4"/>
  <c r="AY1215" i="4"/>
  <c r="AY1214" i="4"/>
  <c r="AY1213" i="4"/>
  <c r="AY1212" i="4"/>
  <c r="AY1211" i="4"/>
  <c r="AY1210" i="4"/>
  <c r="AY1209" i="4"/>
  <c r="AY1208" i="4"/>
  <c r="AY1207" i="4"/>
  <c r="AY1206" i="4"/>
  <c r="AY1205" i="4"/>
  <c r="AY1204" i="4"/>
  <c r="AY1203" i="4"/>
  <c r="AY1202" i="4"/>
  <c r="AY1201" i="4"/>
  <c r="AY1200" i="4"/>
  <c r="AY1199" i="4"/>
  <c r="AY1198" i="4"/>
  <c r="AY1197" i="4"/>
  <c r="AY1196" i="4"/>
  <c r="AY1195" i="4"/>
  <c r="AY1194" i="4"/>
  <c r="AY1193" i="4"/>
  <c r="AY1192" i="4"/>
  <c r="AY1191" i="4"/>
  <c r="AY1190" i="4"/>
  <c r="AY1189" i="4"/>
  <c r="AY1188" i="4"/>
  <c r="AY1187" i="4"/>
  <c r="AY1186" i="4"/>
  <c r="AY1185" i="4"/>
  <c r="AY1184" i="4"/>
  <c r="AY1183" i="4"/>
  <c r="AY1182" i="4"/>
  <c r="AY1181" i="4"/>
  <c r="AY1180" i="4"/>
  <c r="AY1179" i="4"/>
  <c r="AY1178" i="4"/>
  <c r="AY1177" i="4"/>
  <c r="AY1176" i="4"/>
  <c r="AY1175" i="4"/>
  <c r="AY1174" i="4"/>
  <c r="AY1173" i="4"/>
  <c r="AY1172" i="4"/>
  <c r="AY1171" i="4"/>
  <c r="AY1170" i="4"/>
  <c r="AY1169" i="4"/>
  <c r="AY1168" i="4"/>
  <c r="AY1167" i="4"/>
  <c r="AY1166" i="4"/>
  <c r="AY1165" i="4"/>
  <c r="AY1164" i="4"/>
  <c r="AY1163" i="4"/>
  <c r="AY1162" i="4"/>
  <c r="AY1161" i="4"/>
  <c r="AY1160" i="4"/>
  <c r="AY1159" i="4"/>
  <c r="AY1158" i="4"/>
  <c r="AY1157" i="4"/>
  <c r="AY1156" i="4"/>
  <c r="AY1155" i="4"/>
  <c r="AY1154" i="4"/>
  <c r="AY1153" i="4"/>
  <c r="AY1152" i="4"/>
  <c r="AY1151" i="4"/>
  <c r="AY1150" i="4"/>
  <c r="AY1149" i="4"/>
  <c r="AY1148" i="4"/>
  <c r="AY1147" i="4"/>
  <c r="AY1146" i="4"/>
  <c r="AY1145" i="4"/>
  <c r="AY1144" i="4"/>
  <c r="AY1143" i="4"/>
  <c r="AY1142" i="4"/>
  <c r="AY1141" i="4"/>
  <c r="AY1140" i="4"/>
  <c r="AY1139" i="4"/>
  <c r="AY1138" i="4"/>
  <c r="AY1137" i="4"/>
  <c r="AY1136" i="4"/>
  <c r="AY1135" i="4"/>
  <c r="AY1134" i="4"/>
  <c r="AY1133" i="4"/>
  <c r="AY1132" i="4"/>
  <c r="AY1131" i="4"/>
  <c r="AY1130" i="4"/>
  <c r="AY1129" i="4"/>
  <c r="AY1128" i="4"/>
  <c r="AY1127" i="4"/>
  <c r="AY1126" i="4"/>
  <c r="AY1125" i="4"/>
  <c r="AY1124" i="4"/>
  <c r="AY1123" i="4"/>
  <c r="AY1122" i="4"/>
  <c r="AY1121" i="4"/>
  <c r="AY1120" i="4"/>
  <c r="AY1119" i="4"/>
  <c r="AY1118" i="4"/>
  <c r="AY1117" i="4"/>
  <c r="AY1116" i="4"/>
  <c r="AY1115" i="4"/>
  <c r="AY1114" i="4"/>
  <c r="AY1113" i="4"/>
  <c r="AY1112" i="4"/>
  <c r="AY1111" i="4"/>
  <c r="AY1110" i="4"/>
  <c r="AY1109" i="4"/>
  <c r="AY1108" i="4"/>
  <c r="AY1107" i="4"/>
  <c r="AY1106" i="4"/>
  <c r="AY1105" i="4"/>
  <c r="AY1104" i="4"/>
  <c r="AY1103" i="4"/>
  <c r="AY1102" i="4"/>
  <c r="AY1101" i="4"/>
  <c r="AY1100" i="4"/>
  <c r="AY1099" i="4"/>
  <c r="AY1098" i="4"/>
  <c r="AY1097" i="4"/>
  <c r="AY1096" i="4"/>
  <c r="AY1095" i="4"/>
  <c r="AY1094" i="4"/>
  <c r="AY1093" i="4"/>
  <c r="AY1092" i="4"/>
  <c r="AY1091" i="4"/>
  <c r="AY1090" i="4"/>
  <c r="AY1089" i="4"/>
  <c r="AY1088" i="4"/>
  <c r="AY1087" i="4"/>
  <c r="AY1086" i="4"/>
  <c r="AY1085" i="4"/>
  <c r="AY1084" i="4"/>
  <c r="AY1083" i="4"/>
  <c r="AY1082" i="4"/>
  <c r="AY1081" i="4"/>
  <c r="AY1080" i="4"/>
  <c r="AY1079" i="4"/>
  <c r="AY1078" i="4"/>
  <c r="AY1077" i="4"/>
  <c r="AY1076" i="4"/>
  <c r="AY1075" i="4"/>
  <c r="AY1074" i="4"/>
  <c r="AY1073" i="4"/>
  <c r="AY1072" i="4"/>
  <c r="AY1071" i="4"/>
  <c r="AY1070" i="4"/>
  <c r="AY1069" i="4"/>
  <c r="AY1068" i="4"/>
  <c r="AY1067" i="4"/>
  <c r="AY1066" i="4"/>
  <c r="AY1065" i="4"/>
  <c r="AY1064" i="4"/>
  <c r="AY1063" i="4"/>
  <c r="AY1062" i="4"/>
  <c r="AY1061" i="4"/>
  <c r="AY1060" i="4"/>
  <c r="AY1059" i="4"/>
  <c r="AY1058" i="4"/>
  <c r="AY1057" i="4"/>
  <c r="AY1056" i="4"/>
  <c r="AY1055" i="4"/>
  <c r="AY1054" i="4"/>
  <c r="AY1053" i="4"/>
  <c r="AY1052" i="4"/>
  <c r="AY1051" i="4"/>
  <c r="AY1050" i="4"/>
  <c r="AY1049" i="4"/>
  <c r="AY1048" i="4"/>
  <c r="AY1047" i="4"/>
  <c r="AY1046" i="4"/>
  <c r="AY1045" i="4"/>
  <c r="AY1044" i="4"/>
  <c r="AY1043" i="4"/>
  <c r="AY1042" i="4"/>
  <c r="AY1041" i="4"/>
  <c r="AY1040" i="4"/>
  <c r="AY1039" i="4"/>
  <c r="AY1038" i="4"/>
  <c r="AY1037" i="4"/>
  <c r="AY1036" i="4"/>
  <c r="AY1035" i="4"/>
  <c r="AY1034" i="4"/>
  <c r="AY1033" i="4"/>
  <c r="AY1032" i="4"/>
  <c r="AY1031" i="4"/>
  <c r="AY1030" i="4"/>
  <c r="AY1029" i="4"/>
  <c r="AY1028" i="4"/>
  <c r="AY1027" i="4"/>
  <c r="AY1026" i="4"/>
  <c r="AY1025" i="4"/>
  <c r="AY1024" i="4"/>
  <c r="AY1023" i="4"/>
  <c r="AY1022" i="4"/>
  <c r="AY1021" i="4"/>
  <c r="AY1020" i="4"/>
  <c r="AY1019" i="4"/>
  <c r="AY1018" i="4"/>
  <c r="AY1017" i="4"/>
  <c r="AY1016" i="4"/>
  <c r="AY1015" i="4"/>
  <c r="AY1014" i="4"/>
  <c r="AY1013" i="4"/>
  <c r="AY1012" i="4"/>
  <c r="AY1011" i="4"/>
  <c r="AY1010" i="4"/>
  <c r="AY1009" i="4"/>
  <c r="AY1008" i="4"/>
  <c r="AY1007" i="4"/>
  <c r="AY1006" i="4"/>
  <c r="AY1005" i="4"/>
  <c r="AY1004" i="4"/>
  <c r="AY1003" i="4"/>
  <c r="AY1002" i="4"/>
  <c r="AY1001" i="4"/>
  <c r="AY1000" i="4"/>
  <c r="AY999" i="4"/>
  <c r="AY998" i="4"/>
  <c r="AY997" i="4"/>
  <c r="AY996" i="4"/>
  <c r="AY995" i="4"/>
  <c r="AY994" i="4"/>
  <c r="AY993" i="4"/>
  <c r="AY992" i="4"/>
  <c r="AY991" i="4"/>
  <c r="AY990" i="4"/>
  <c r="AY989" i="4"/>
  <c r="AY988" i="4"/>
  <c r="AY987" i="4"/>
  <c r="AY986" i="4"/>
  <c r="AY985" i="4"/>
  <c r="AY984" i="4"/>
  <c r="AY983" i="4"/>
  <c r="AY982" i="4"/>
  <c r="AY981" i="4"/>
  <c r="AY980" i="4"/>
  <c r="AY979" i="4"/>
  <c r="AY978" i="4"/>
  <c r="AY977" i="4"/>
  <c r="AY976" i="4"/>
  <c r="AY975" i="4"/>
  <c r="AY974" i="4"/>
  <c r="AY973" i="4"/>
  <c r="AY972" i="4"/>
  <c r="AY971" i="4"/>
  <c r="AY970" i="4"/>
  <c r="AY969" i="4"/>
  <c r="AY968" i="4"/>
  <c r="AY967" i="4"/>
  <c r="AY966" i="4"/>
  <c r="AY965" i="4"/>
  <c r="AY964" i="4"/>
  <c r="AY963" i="4"/>
  <c r="AY962" i="4"/>
  <c r="AY961" i="4"/>
  <c r="AY960" i="4"/>
  <c r="AY959" i="4"/>
  <c r="AY958" i="4"/>
  <c r="AY957" i="4"/>
  <c r="AY956" i="4"/>
  <c r="AY955" i="4"/>
  <c r="AY954" i="4"/>
  <c r="AY953" i="4"/>
  <c r="AY952" i="4"/>
  <c r="AY951" i="4"/>
  <c r="AY950" i="4"/>
  <c r="AY949" i="4"/>
  <c r="AY948" i="4"/>
  <c r="AY947" i="4"/>
  <c r="AY946" i="4"/>
  <c r="AY945" i="4"/>
  <c r="AY944" i="4"/>
  <c r="AY943" i="4"/>
  <c r="AY942" i="4"/>
  <c r="AY941" i="4"/>
  <c r="AY940" i="4"/>
  <c r="AY939" i="4"/>
  <c r="AY938" i="4"/>
  <c r="AY937" i="4"/>
  <c r="AY936" i="4"/>
  <c r="AY935" i="4"/>
  <c r="AY934" i="4"/>
  <c r="AY933" i="4"/>
  <c r="AY932" i="4"/>
  <c r="AY931" i="4"/>
  <c r="AY930" i="4"/>
  <c r="AY929" i="4"/>
  <c r="AY928" i="4"/>
  <c r="AY927" i="4"/>
  <c r="AY926" i="4"/>
  <c r="AY925" i="4"/>
  <c r="AY924" i="4"/>
  <c r="AY923" i="4"/>
  <c r="AY922" i="4"/>
  <c r="AY921" i="4"/>
  <c r="AY920" i="4"/>
  <c r="AY919" i="4"/>
  <c r="AY918" i="4"/>
  <c r="AY917" i="4"/>
  <c r="AY916" i="4"/>
  <c r="AY915" i="4"/>
  <c r="AY914" i="4"/>
  <c r="AY913" i="4"/>
  <c r="AY912" i="4"/>
  <c r="AY911" i="4"/>
  <c r="AY910" i="4"/>
  <c r="AY909" i="4"/>
  <c r="AY908" i="4"/>
  <c r="AY907" i="4"/>
  <c r="AY906" i="4"/>
  <c r="AY905" i="4"/>
  <c r="AY904" i="4"/>
  <c r="AY903" i="4"/>
  <c r="AY902" i="4"/>
  <c r="AY901" i="4"/>
  <c r="AY900" i="4"/>
  <c r="AY899" i="4"/>
  <c r="AY898" i="4"/>
  <c r="AY897" i="4"/>
  <c r="AY896" i="4"/>
  <c r="AY895" i="4"/>
  <c r="AY894" i="4"/>
  <c r="AY893" i="4"/>
  <c r="AY892" i="4"/>
  <c r="AY891" i="4"/>
  <c r="AY890" i="4"/>
  <c r="AY889" i="4"/>
  <c r="AY888" i="4"/>
  <c r="AY887" i="4"/>
  <c r="AY886" i="4"/>
  <c r="AY885" i="4"/>
  <c r="AY884" i="4"/>
  <c r="AY883" i="4"/>
  <c r="AY882" i="4"/>
  <c r="AY881" i="4"/>
  <c r="AY880" i="4"/>
  <c r="AY879" i="4"/>
  <c r="AY878" i="4"/>
  <c r="AY877" i="4"/>
  <c r="AY876" i="4"/>
  <c r="AY875" i="4"/>
  <c r="AY874" i="4"/>
  <c r="AY873" i="4"/>
  <c r="AY872" i="4"/>
  <c r="AY871" i="4"/>
  <c r="AY870" i="4"/>
  <c r="AY869" i="4"/>
  <c r="AY868" i="4"/>
  <c r="AY867" i="4"/>
  <c r="AY866" i="4"/>
  <c r="AY865" i="4"/>
  <c r="AY864" i="4"/>
  <c r="AY863" i="4"/>
  <c r="AY862" i="4"/>
  <c r="AY861" i="4"/>
  <c r="AY860" i="4"/>
  <c r="AY859" i="4"/>
  <c r="AY858" i="4"/>
  <c r="AY857" i="4"/>
  <c r="AY856" i="4"/>
  <c r="AY855" i="4"/>
  <c r="AY854" i="4"/>
  <c r="AY853" i="4"/>
  <c r="AY852" i="4"/>
  <c r="AY851" i="4"/>
  <c r="AY850" i="4"/>
  <c r="AY849" i="4"/>
  <c r="AY848" i="4"/>
  <c r="AY847" i="4"/>
  <c r="AY846" i="4"/>
  <c r="AY845" i="4"/>
  <c r="AY844" i="4"/>
  <c r="AY843" i="4"/>
  <c r="AY842" i="4"/>
  <c r="AY841" i="4"/>
  <c r="AY840" i="4"/>
  <c r="AY839" i="4"/>
  <c r="AY838" i="4"/>
  <c r="AY837" i="4"/>
  <c r="AY836" i="4"/>
  <c r="AY835" i="4"/>
  <c r="AY834" i="4"/>
  <c r="AY833" i="4"/>
  <c r="AY832" i="4"/>
  <c r="AY831" i="4"/>
  <c r="AY830" i="4"/>
  <c r="AY829" i="4"/>
  <c r="AY828" i="4"/>
  <c r="AY827" i="4"/>
  <c r="AY826" i="4"/>
  <c r="AY825" i="4"/>
  <c r="AY824" i="4"/>
  <c r="AY823" i="4"/>
  <c r="AY822" i="4"/>
  <c r="AY821" i="4"/>
  <c r="AY820" i="4"/>
  <c r="AY819" i="4"/>
  <c r="AY818" i="4"/>
  <c r="AY817" i="4"/>
  <c r="AY816" i="4"/>
  <c r="AY815" i="4"/>
  <c r="AY814" i="4"/>
  <c r="AY813" i="4"/>
  <c r="AY812" i="4"/>
  <c r="AY811" i="4"/>
  <c r="AY810" i="4"/>
  <c r="AY809" i="4"/>
  <c r="AY808" i="4"/>
  <c r="AY807" i="4"/>
  <c r="AY806" i="4"/>
  <c r="AY805" i="4"/>
  <c r="AY804" i="4"/>
  <c r="AY803" i="4"/>
  <c r="AY802" i="4"/>
  <c r="AY801" i="4"/>
  <c r="AY800" i="4"/>
  <c r="AY799" i="4"/>
  <c r="AY798" i="4"/>
  <c r="AY797" i="4"/>
  <c r="AY796" i="4"/>
  <c r="AY795" i="4"/>
  <c r="AY794" i="4"/>
  <c r="AY793" i="4"/>
  <c r="AY792" i="4"/>
  <c r="AY791" i="4"/>
  <c r="AY790" i="4"/>
  <c r="AY789" i="4"/>
  <c r="AY788" i="4"/>
  <c r="AY787" i="4"/>
  <c r="AY786" i="4"/>
  <c r="AY785" i="4"/>
  <c r="AY784" i="4"/>
  <c r="AY783" i="4"/>
  <c r="AY782" i="4"/>
  <c r="AY781" i="4"/>
  <c r="AY780" i="4"/>
  <c r="AY779" i="4"/>
  <c r="AY778" i="4"/>
  <c r="AY777" i="4"/>
  <c r="AY776" i="4"/>
  <c r="AY775" i="4"/>
  <c r="AY774" i="4"/>
  <c r="AY773" i="4"/>
  <c r="AY772" i="4"/>
  <c r="AY771" i="4"/>
  <c r="AY770" i="4"/>
  <c r="AY769" i="4"/>
  <c r="AY768" i="4"/>
  <c r="AY767" i="4"/>
  <c r="AY766" i="4"/>
  <c r="AY765" i="4"/>
  <c r="AY764" i="4"/>
  <c r="AY763" i="4"/>
  <c r="AY762" i="4"/>
  <c r="AY761" i="4"/>
  <c r="AY760" i="4"/>
  <c r="AY759" i="4"/>
  <c r="AY758" i="4"/>
  <c r="AY757" i="4"/>
  <c r="AY756" i="4"/>
  <c r="AY755" i="4"/>
  <c r="AY754" i="4"/>
  <c r="AY753" i="4"/>
  <c r="AY752" i="4"/>
  <c r="AY751" i="4"/>
  <c r="AY750" i="4"/>
  <c r="AY749" i="4"/>
  <c r="AY748" i="4"/>
  <c r="AY747" i="4"/>
  <c r="AY746" i="4"/>
  <c r="AY745" i="4"/>
  <c r="AY744" i="4"/>
  <c r="AY743" i="4"/>
  <c r="AY742" i="4"/>
  <c r="AY741" i="4"/>
  <c r="AY740" i="4"/>
  <c r="AY739" i="4"/>
  <c r="AY738" i="4"/>
  <c r="AY737" i="4"/>
  <c r="AY736" i="4"/>
  <c r="AY735" i="4"/>
  <c r="AY734" i="4"/>
  <c r="AY733" i="4"/>
  <c r="AY732" i="4"/>
  <c r="AY731" i="4"/>
  <c r="AY730" i="4"/>
  <c r="AY729" i="4"/>
  <c r="AY728" i="4"/>
  <c r="AY727" i="4"/>
  <c r="AY726" i="4"/>
  <c r="AY725" i="4"/>
  <c r="AY724" i="4"/>
  <c r="AY723" i="4"/>
  <c r="AY722" i="4"/>
  <c r="AY721" i="4"/>
  <c r="AY720" i="4"/>
  <c r="AY719" i="4"/>
  <c r="AY718" i="4"/>
  <c r="AY717" i="4"/>
  <c r="AY716" i="4"/>
  <c r="AY715" i="4"/>
  <c r="AY714" i="4"/>
  <c r="AY713" i="4"/>
  <c r="AY712" i="4"/>
  <c r="AY711" i="4"/>
  <c r="AY710" i="4"/>
  <c r="AY709" i="4"/>
  <c r="AY708" i="4"/>
  <c r="AY707" i="4"/>
  <c r="AY706" i="4"/>
  <c r="AY705" i="4"/>
  <c r="AY704" i="4"/>
  <c r="AY703" i="4"/>
  <c r="AY702" i="4"/>
  <c r="AY701" i="4"/>
  <c r="AY700" i="4"/>
  <c r="AY699" i="4"/>
  <c r="AY698" i="4"/>
  <c r="AY697" i="4"/>
  <c r="AY696" i="4"/>
  <c r="AY695" i="4"/>
  <c r="AY694" i="4"/>
  <c r="AY693" i="4"/>
  <c r="AY692" i="4"/>
  <c r="AY691" i="4"/>
  <c r="AY690" i="4"/>
  <c r="AY689" i="4"/>
  <c r="AY688" i="4"/>
  <c r="AY687" i="4"/>
  <c r="AY686" i="4"/>
  <c r="AY685" i="4"/>
  <c r="AY684" i="4"/>
  <c r="AY683" i="4"/>
  <c r="AY682" i="4"/>
  <c r="AY681" i="4"/>
  <c r="AY680" i="4"/>
  <c r="AY679" i="4"/>
  <c r="AY678" i="4"/>
  <c r="AY677" i="4"/>
  <c r="AY676" i="4"/>
  <c r="AY675" i="4"/>
  <c r="AY674" i="4"/>
  <c r="AY673" i="4"/>
  <c r="AY672" i="4"/>
  <c r="AY671" i="4"/>
  <c r="AY670" i="4"/>
  <c r="AY669" i="4"/>
  <c r="AY668" i="4"/>
  <c r="AY667" i="4"/>
  <c r="AY666" i="4"/>
  <c r="AY665" i="4"/>
  <c r="AY664" i="4"/>
  <c r="AY663" i="4"/>
  <c r="AY662" i="4"/>
  <c r="AY661" i="4"/>
  <c r="AY660" i="4"/>
  <c r="AY659" i="4"/>
  <c r="AY658" i="4"/>
  <c r="AY657" i="4"/>
  <c r="AY656" i="4"/>
  <c r="AY655" i="4"/>
  <c r="AY654" i="4"/>
  <c r="AY653" i="4"/>
  <c r="AY652" i="4"/>
  <c r="AY651" i="4"/>
  <c r="AY650" i="4"/>
  <c r="AY649" i="4"/>
  <c r="AY648" i="4"/>
  <c r="AY647" i="4"/>
  <c r="AY646" i="4"/>
  <c r="AY645" i="4"/>
  <c r="AY644" i="4"/>
  <c r="AY643" i="4"/>
  <c r="AY642" i="4"/>
  <c r="AY641" i="4"/>
  <c r="AY640" i="4"/>
  <c r="AY639" i="4"/>
  <c r="AY638" i="4"/>
  <c r="AY637" i="4"/>
  <c r="AY636" i="4"/>
  <c r="AY635" i="4"/>
  <c r="AY634" i="4"/>
  <c r="AY633" i="4"/>
  <c r="AY632" i="4"/>
  <c r="AY631" i="4"/>
  <c r="AY630" i="4"/>
  <c r="AY629" i="4"/>
  <c r="AY624" i="4"/>
  <c r="AY623" i="4"/>
  <c r="AY622" i="4"/>
  <c r="AY621" i="4"/>
  <c r="AY620" i="4"/>
  <c r="AY619" i="4"/>
  <c r="AY618" i="4"/>
  <c r="AY617" i="4"/>
  <c r="AY616" i="4"/>
  <c r="AY615" i="4"/>
  <c r="AY614" i="4"/>
  <c r="AY613" i="4"/>
  <c r="AY612" i="4"/>
  <c r="AY611" i="4"/>
  <c r="AY610" i="4"/>
  <c r="AY609" i="4"/>
  <c r="AY608" i="4"/>
  <c r="AY607" i="4"/>
  <c r="AY606" i="4"/>
  <c r="AY605" i="4"/>
  <c r="AY604" i="4"/>
  <c r="AY603" i="4"/>
  <c r="AY602" i="4"/>
  <c r="AY601" i="4"/>
  <c r="AY600" i="4"/>
  <c r="AY599" i="4"/>
  <c r="AY598" i="4"/>
  <c r="AY597" i="4"/>
  <c r="AY596" i="4"/>
  <c r="AY595" i="4"/>
  <c r="AY594" i="4"/>
  <c r="AY593" i="4"/>
  <c r="AY592" i="4"/>
  <c r="AY591" i="4"/>
  <c r="AY590" i="4"/>
  <c r="AY589" i="4"/>
  <c r="AY588" i="4"/>
  <c r="AY587" i="4"/>
  <c r="AY586" i="4"/>
  <c r="AY585" i="4"/>
  <c r="AY584" i="4"/>
  <c r="AY583" i="4"/>
  <c r="AY582" i="4"/>
  <c r="AY581" i="4"/>
  <c r="AY580" i="4"/>
  <c r="AY579" i="4"/>
  <c r="AY578" i="4"/>
  <c r="AY577" i="4"/>
  <c r="AY576" i="4"/>
  <c r="AY575" i="4"/>
  <c r="AY574" i="4"/>
  <c r="AY573" i="4"/>
  <c r="AY572" i="4"/>
  <c r="AY571" i="4"/>
  <c r="AY570" i="4"/>
  <c r="AY569" i="4"/>
  <c r="AY568" i="4"/>
  <c r="AY567" i="4"/>
  <c r="AY566" i="4"/>
  <c r="AY565" i="4"/>
  <c r="AY564" i="4"/>
  <c r="AY563" i="4"/>
  <c r="AY562" i="4"/>
  <c r="AY561" i="4"/>
  <c r="AY560" i="4"/>
  <c r="AY559" i="4"/>
  <c r="AY558" i="4"/>
  <c r="AY557" i="4"/>
  <c r="AY556" i="4"/>
  <c r="AY555" i="4"/>
  <c r="AY554" i="4"/>
  <c r="AY553" i="4"/>
  <c r="AY552" i="4"/>
  <c r="AY551" i="4"/>
  <c r="AY550" i="4"/>
  <c r="AY549" i="4"/>
  <c r="AY548" i="4"/>
  <c r="AY547" i="4"/>
  <c r="AY546" i="4"/>
  <c r="AY545" i="4"/>
  <c r="AY544" i="4"/>
  <c r="AY543" i="4"/>
  <c r="AY542" i="4"/>
  <c r="AY541" i="4"/>
  <c r="AY540" i="4"/>
  <c r="AY539" i="4"/>
  <c r="AY538" i="4"/>
  <c r="AY537" i="4"/>
  <c r="AY536" i="4"/>
  <c r="AY535" i="4"/>
  <c r="AY534" i="4"/>
  <c r="AY533" i="4"/>
  <c r="AY532" i="4"/>
  <c r="AY531" i="4"/>
  <c r="AY530" i="4"/>
  <c r="AY529" i="4"/>
  <c r="AY528" i="4"/>
  <c r="AY527" i="4"/>
  <c r="AY526" i="4"/>
  <c r="AY525" i="4"/>
  <c r="AY524" i="4"/>
  <c r="AY523" i="4"/>
  <c r="AY522" i="4"/>
  <c r="AY521" i="4"/>
  <c r="AY520" i="4"/>
  <c r="AY519" i="4"/>
  <c r="AY518" i="4"/>
  <c r="AY517" i="4"/>
  <c r="AY516" i="4"/>
  <c r="AY515" i="4"/>
  <c r="AY514" i="4"/>
  <c r="AY513" i="4"/>
  <c r="AY512" i="4"/>
  <c r="AY511" i="4"/>
  <c r="AY510" i="4"/>
  <c r="AY509" i="4"/>
  <c r="AY508" i="4"/>
  <c r="AY507" i="4"/>
  <c r="AY506" i="4"/>
  <c r="AY505" i="4"/>
  <c r="AY504" i="4"/>
  <c r="AY503" i="4"/>
  <c r="AY502" i="4"/>
  <c r="AY501" i="4"/>
  <c r="AY500" i="4"/>
  <c r="AY499" i="4"/>
  <c r="AY498" i="4"/>
  <c r="AY497" i="4"/>
  <c r="AY496" i="4"/>
  <c r="AY495" i="4"/>
  <c r="AY494" i="4"/>
  <c r="AY493" i="4"/>
  <c r="AY492" i="4"/>
  <c r="AY491" i="4"/>
  <c r="AY490" i="4"/>
  <c r="AY489" i="4"/>
  <c r="AY488" i="4"/>
  <c r="AY487" i="4"/>
  <c r="AY486" i="4"/>
  <c r="AY485" i="4"/>
  <c r="AY484" i="4"/>
  <c r="AY483" i="4"/>
  <c r="AY482" i="4"/>
  <c r="AY481" i="4"/>
  <c r="AY480" i="4"/>
  <c r="AY479" i="4"/>
  <c r="AY478" i="4"/>
  <c r="AY477" i="4"/>
  <c r="AY476" i="4"/>
  <c r="AY475" i="4"/>
  <c r="AY474" i="4"/>
  <c r="AY473" i="4"/>
  <c r="AY472" i="4"/>
  <c r="AY471" i="4"/>
  <c r="AY470" i="4"/>
  <c r="AY469" i="4"/>
  <c r="AY468" i="4"/>
  <c r="AY467" i="4"/>
  <c r="AY466" i="4"/>
  <c r="AY465" i="4"/>
  <c r="AY464" i="4"/>
  <c r="AY463" i="4"/>
  <c r="AY462" i="4"/>
  <c r="AY461" i="4"/>
  <c r="AY460" i="4"/>
  <c r="AY459" i="4"/>
  <c r="AY458" i="4"/>
  <c r="AY457" i="4"/>
  <c r="AY456" i="4"/>
  <c r="AY455" i="4"/>
  <c r="AY454" i="4"/>
  <c r="AY453" i="4"/>
  <c r="AY452" i="4"/>
  <c r="AY451" i="4"/>
  <c r="AY450" i="4"/>
  <c r="AY449" i="4"/>
  <c r="AY448" i="4"/>
  <c r="AY447" i="4"/>
  <c r="AY446" i="4"/>
  <c r="AY445" i="4"/>
  <c r="AY444" i="4"/>
  <c r="AY443" i="4"/>
  <c r="AY442" i="4"/>
  <c r="AY441" i="4"/>
  <c r="AY440" i="4"/>
  <c r="AY439" i="4"/>
  <c r="AY438" i="4"/>
  <c r="AY437" i="4"/>
  <c r="AY436" i="4"/>
  <c r="AY435" i="4"/>
  <c r="AY434" i="4"/>
  <c r="AY433" i="4"/>
  <c r="AY432" i="4"/>
  <c r="AY431" i="4"/>
  <c r="AY430" i="4"/>
  <c r="AY429" i="4"/>
  <c r="AY428" i="4"/>
  <c r="AY427" i="4"/>
  <c r="AY426" i="4"/>
  <c r="AY425" i="4"/>
  <c r="AY424" i="4"/>
  <c r="AY423" i="4"/>
  <c r="AY422" i="4"/>
  <c r="AY421" i="4"/>
  <c r="AY420" i="4"/>
  <c r="AY419" i="4"/>
  <c r="AY418" i="4"/>
  <c r="AY417" i="4"/>
  <c r="AY416" i="4"/>
  <c r="AY415" i="4"/>
  <c r="AY414" i="4"/>
  <c r="AY413" i="4"/>
  <c r="AY412" i="4"/>
  <c r="AY411" i="4"/>
  <c r="AY410" i="4"/>
  <c r="AY409" i="4"/>
  <c r="AY408" i="4"/>
  <c r="AY407" i="4"/>
  <c r="AY406" i="4"/>
  <c r="AY405" i="4"/>
  <c r="AY404" i="4"/>
  <c r="AY403" i="4"/>
  <c r="AY402" i="4"/>
  <c r="AY401" i="4"/>
  <c r="AY400" i="4"/>
  <c r="AY399" i="4"/>
  <c r="AY398" i="4"/>
  <c r="AY397" i="4"/>
  <c r="AY396" i="4"/>
  <c r="AY395" i="4"/>
  <c r="AY394" i="4"/>
  <c r="AY393" i="4"/>
  <c r="AY392" i="4"/>
  <c r="AY391" i="4"/>
  <c r="AY390" i="4"/>
  <c r="AY389" i="4"/>
  <c r="AY388" i="4"/>
  <c r="AY387" i="4"/>
  <c r="AY386" i="4"/>
  <c r="AY385" i="4"/>
  <c r="AY384" i="4"/>
  <c r="AY383" i="4"/>
  <c r="AY382" i="4"/>
  <c r="AY381" i="4"/>
  <c r="AY380" i="4"/>
  <c r="AY379" i="4"/>
  <c r="AY378" i="4"/>
  <c r="AY377" i="4"/>
  <c r="AY376" i="4"/>
  <c r="AY375" i="4"/>
  <c r="AY374" i="4"/>
  <c r="AY373" i="4"/>
  <c r="AY372" i="4"/>
  <c r="AY371" i="4"/>
  <c r="AY370" i="4"/>
  <c r="AY369" i="4"/>
  <c r="AY368" i="4"/>
  <c r="AY367" i="4"/>
  <c r="AY366" i="4"/>
  <c r="AY365" i="4"/>
  <c r="AY364" i="4"/>
  <c r="AY363" i="4"/>
  <c r="AY362" i="4"/>
  <c r="AY361" i="4"/>
  <c r="AY360" i="4"/>
  <c r="AY359" i="4"/>
  <c r="AY358" i="4"/>
  <c r="AY357" i="4"/>
  <c r="AY356" i="4"/>
  <c r="AY355" i="4"/>
  <c r="AY354" i="4"/>
  <c r="AY353" i="4"/>
  <c r="AY352" i="4"/>
  <c r="AY351" i="4"/>
  <c r="AY350" i="4"/>
  <c r="AY349" i="4"/>
  <c r="AY348" i="4"/>
  <c r="AY347" i="4"/>
  <c r="AY346" i="4"/>
  <c r="AY345" i="4"/>
  <c r="AY344" i="4"/>
  <c r="AY343" i="4"/>
  <c r="AY342" i="4"/>
  <c r="AY341" i="4"/>
  <c r="AY340" i="4"/>
  <c r="AY339" i="4"/>
  <c r="AY338" i="4"/>
  <c r="AY337" i="4"/>
  <c r="AY336" i="4"/>
  <c r="AY335" i="4"/>
  <c r="AY334" i="4"/>
  <c r="AY333" i="4"/>
  <c r="AY332" i="4"/>
  <c r="AY331" i="4"/>
  <c r="AY330" i="4"/>
  <c r="AY329" i="4"/>
  <c r="AY328" i="4"/>
  <c r="AY327" i="4"/>
  <c r="AY326" i="4"/>
  <c r="AY325" i="4"/>
  <c r="AY324" i="4"/>
  <c r="AY323" i="4"/>
  <c r="AY322" i="4"/>
  <c r="AY321" i="4"/>
  <c r="AY320" i="4"/>
  <c r="AY319" i="4"/>
  <c r="AY318" i="4"/>
  <c r="AY317" i="4"/>
  <c r="AY316" i="4"/>
  <c r="AY315" i="4"/>
  <c r="AY314" i="4"/>
  <c r="AY313" i="4"/>
  <c r="AY312" i="4"/>
  <c r="AY311" i="4"/>
  <c r="AY310" i="4"/>
  <c r="AY309" i="4"/>
  <c r="AY308" i="4"/>
  <c r="AY307" i="4"/>
  <c r="AY306" i="4"/>
  <c r="AY305" i="4"/>
  <c r="AY304" i="4"/>
  <c r="AY303" i="4"/>
  <c r="AY302" i="4"/>
  <c r="AY301" i="4"/>
  <c r="AY300" i="4"/>
  <c r="AY299" i="4"/>
  <c r="AY298" i="4"/>
  <c r="AY297" i="4"/>
  <c r="AY296" i="4"/>
  <c r="AY295" i="4"/>
  <c r="AY294" i="4"/>
  <c r="AY293" i="4"/>
  <c r="AY292" i="4"/>
  <c r="AY291" i="4"/>
  <c r="AY290" i="4"/>
  <c r="AY289" i="4"/>
  <c r="AY288" i="4"/>
  <c r="AY287" i="4"/>
  <c r="AY286" i="4"/>
  <c r="AY285" i="4"/>
  <c r="AY284" i="4"/>
  <c r="AY283" i="4"/>
  <c r="AY282" i="4"/>
  <c r="AY281" i="4"/>
  <c r="AY280" i="4"/>
  <c r="AY279" i="4"/>
  <c r="AY278" i="4"/>
  <c r="AY277" i="4"/>
  <c r="AY276" i="4"/>
  <c r="AY275" i="4"/>
  <c r="AY274" i="4"/>
  <c r="AY273" i="4"/>
  <c r="AY272" i="4"/>
  <c r="AY271" i="4"/>
  <c r="AY270" i="4"/>
  <c r="AY269" i="4"/>
  <c r="AY268" i="4"/>
  <c r="AY267" i="4"/>
  <c r="AY266" i="4"/>
  <c r="AY265" i="4"/>
  <c r="AY264" i="4"/>
  <c r="AY263" i="4"/>
  <c r="AY262" i="4"/>
  <c r="AY261" i="4"/>
  <c r="AY260" i="4"/>
  <c r="AY259" i="4"/>
  <c r="AY258" i="4"/>
  <c r="AY257" i="4"/>
  <c r="AY256" i="4"/>
  <c r="AY255" i="4"/>
  <c r="AY254" i="4"/>
  <c r="AY253" i="4"/>
  <c r="AY252" i="4"/>
  <c r="AY251" i="4"/>
  <c r="AY250" i="4"/>
  <c r="AY249" i="4"/>
  <c r="AY248" i="4"/>
  <c r="AY247" i="4"/>
  <c r="AY246" i="4"/>
  <c r="AY245" i="4"/>
  <c r="AY244" i="4"/>
  <c r="AY243" i="4"/>
  <c r="AY242" i="4"/>
  <c r="AY241" i="4"/>
  <c r="AY240" i="4"/>
  <c r="AY239" i="4"/>
  <c r="AY238" i="4"/>
  <c r="AY237" i="4"/>
  <c r="AY236" i="4"/>
  <c r="AY235" i="4"/>
  <c r="AY234" i="4"/>
  <c r="AY233" i="4"/>
  <c r="AY232" i="4"/>
  <c r="AY231" i="4"/>
  <c r="AY230" i="4"/>
  <c r="AY229" i="4"/>
  <c r="AY228" i="4"/>
  <c r="AY227" i="4"/>
  <c r="AY226" i="4"/>
  <c r="AY224" i="4"/>
  <c r="AY223" i="4"/>
  <c r="AY222" i="4"/>
  <c r="AY221" i="4"/>
  <c r="AY220" i="4"/>
  <c r="AY219" i="4"/>
  <c r="AY218" i="4"/>
  <c r="AY217" i="4"/>
  <c r="AY216" i="4"/>
  <c r="AY215" i="4"/>
  <c r="AY214" i="4"/>
  <c r="AY213" i="4"/>
  <c r="AY212" i="4"/>
  <c r="AY211" i="4"/>
  <c r="AY210" i="4"/>
  <c r="AY209" i="4"/>
  <c r="AY208" i="4"/>
  <c r="AY207" i="4"/>
  <c r="AY206" i="4"/>
  <c r="AY205" i="4"/>
  <c r="AY204" i="4"/>
  <c r="AY203" i="4"/>
  <c r="AY202" i="4"/>
  <c r="AY201" i="4"/>
  <c r="AY200" i="4"/>
  <c r="AY199" i="4"/>
  <c r="AY198" i="4"/>
  <c r="AY197" i="4"/>
  <c r="AY196" i="4"/>
  <c r="AY195" i="4"/>
  <c r="AY194" i="4"/>
  <c r="AY193" i="4"/>
  <c r="AY192" i="4"/>
  <c r="AY191" i="4"/>
  <c r="AY190" i="4"/>
  <c r="AY189" i="4"/>
  <c r="AY188" i="4"/>
  <c r="AY187" i="4"/>
  <c r="AY186" i="4"/>
  <c r="AY185" i="4"/>
  <c r="AY184" i="4"/>
  <c r="AY183" i="4"/>
  <c r="AY182" i="4"/>
  <c r="AY181" i="4"/>
  <c r="AY180" i="4"/>
  <c r="AY179" i="4"/>
  <c r="AY178" i="4"/>
  <c r="AY177" i="4"/>
  <c r="AY176" i="4"/>
  <c r="AY175" i="4"/>
  <c r="AY174" i="4"/>
  <c r="AY173" i="4"/>
  <c r="AY172" i="4"/>
  <c r="AY171" i="4"/>
  <c r="AY170" i="4"/>
  <c r="AY169" i="4"/>
  <c r="AY168" i="4"/>
  <c r="AY167" i="4"/>
  <c r="AY166" i="4"/>
  <c r="AY165" i="4"/>
  <c r="AY164" i="4"/>
  <c r="AY163" i="4"/>
  <c r="AY162" i="4"/>
  <c r="AY161" i="4"/>
  <c r="AY160" i="4"/>
  <c r="AY159" i="4"/>
  <c r="AY158" i="4"/>
  <c r="AY157" i="4"/>
  <c r="AY156" i="4"/>
  <c r="AY155" i="4"/>
  <c r="AY154" i="4"/>
  <c r="AY153" i="4"/>
  <c r="AY152" i="4"/>
  <c r="AY151" i="4"/>
  <c r="AY150" i="4"/>
  <c r="AY149" i="4"/>
  <c r="AY148" i="4"/>
  <c r="AY147" i="4"/>
  <c r="AY146" i="4"/>
  <c r="AY145" i="4"/>
  <c r="AY144" i="4"/>
  <c r="AY143" i="4"/>
  <c r="AY142" i="4"/>
  <c r="AY141" i="4"/>
  <c r="AY140" i="4"/>
  <c r="AY139" i="4"/>
  <c r="AY138" i="4"/>
  <c r="AY137" i="4"/>
  <c r="AY136" i="4"/>
  <c r="AY135" i="4"/>
  <c r="AY134" i="4"/>
  <c r="AY133" i="4"/>
  <c r="AY132" i="4"/>
  <c r="AY131" i="4"/>
  <c r="AY130" i="4"/>
  <c r="AY129" i="4"/>
  <c r="AY128" i="4"/>
  <c r="AY127" i="4"/>
  <c r="AY126" i="4"/>
  <c r="AY125" i="4"/>
  <c r="AY124" i="4"/>
  <c r="AY123" i="4"/>
  <c r="AY122" i="4"/>
  <c r="AY121" i="4"/>
  <c r="AY120" i="4"/>
  <c r="AY119" i="4"/>
  <c r="AY118" i="4"/>
  <c r="AY117" i="4"/>
  <c r="AY116" i="4"/>
  <c r="AY115" i="4"/>
  <c r="AY114" i="4"/>
  <c r="AY113" i="4"/>
  <c r="AY112" i="4"/>
  <c r="AY111" i="4"/>
  <c r="AY110" i="4"/>
  <c r="AY109" i="4"/>
  <c r="AY108" i="4"/>
  <c r="AY107" i="4"/>
  <c r="AY106" i="4"/>
  <c r="AY105" i="4"/>
  <c r="AY104" i="4"/>
  <c r="AY103" i="4"/>
  <c r="AY102" i="4"/>
  <c r="AY101" i="4"/>
  <c r="AY100" i="4"/>
  <c r="AY99" i="4"/>
  <c r="AY98" i="4"/>
  <c r="AY97" i="4"/>
  <c r="AY96" i="4"/>
  <c r="AY95" i="4"/>
  <c r="AY94" i="4"/>
  <c r="AY93" i="4"/>
  <c r="AY92" i="4"/>
  <c r="AY91" i="4"/>
  <c r="AY90" i="4"/>
  <c r="AY89" i="4"/>
  <c r="AY88" i="4"/>
  <c r="AY87" i="4"/>
  <c r="AY86" i="4"/>
  <c r="AY85" i="4"/>
  <c r="AY84" i="4"/>
  <c r="AY83" i="4"/>
  <c r="AY82" i="4"/>
  <c r="AY81" i="4"/>
  <c r="AY80" i="4"/>
  <c r="AY79" i="4"/>
  <c r="AY78" i="4"/>
  <c r="AY77" i="4"/>
  <c r="AY76" i="4"/>
  <c r="AY75" i="4"/>
  <c r="AY74" i="4"/>
  <c r="AY73" i="4"/>
  <c r="AY72" i="4"/>
  <c r="AY71" i="4"/>
  <c r="AY70" i="4"/>
  <c r="AY69" i="4"/>
  <c r="AY68" i="4"/>
  <c r="AY67" i="4"/>
  <c r="AY66" i="4"/>
  <c r="AY65" i="4"/>
  <c r="AY64" i="4"/>
  <c r="AY63" i="4"/>
  <c r="AY62" i="4"/>
  <c r="AY61" i="4"/>
  <c r="AY60" i="4"/>
  <c r="AY59" i="4"/>
  <c r="AY58" i="4"/>
  <c r="AY57" i="4"/>
  <c r="AY56" i="4"/>
  <c r="AY55" i="4"/>
  <c r="AY54" i="4"/>
  <c r="AY53" i="4"/>
  <c r="AY52" i="4"/>
  <c r="AY51" i="4"/>
  <c r="AY50" i="4"/>
  <c r="AY49" i="4"/>
  <c r="AY48" i="4"/>
  <c r="AY47" i="4"/>
  <c r="AY46" i="4"/>
  <c r="AY45" i="4"/>
  <c r="AY44" i="4"/>
  <c r="AY43" i="4"/>
  <c r="AY42" i="4"/>
  <c r="AY41" i="4"/>
  <c r="AY40" i="4"/>
  <c r="AY39" i="4"/>
  <c r="AY38" i="4"/>
  <c r="AY37" i="4"/>
  <c r="AY36" i="4"/>
  <c r="AY35" i="4"/>
  <c r="AY34" i="4"/>
  <c r="AY33" i="4"/>
  <c r="AY32" i="4"/>
  <c r="AY31" i="4"/>
  <c r="AY30" i="4"/>
  <c r="AY29" i="4"/>
  <c r="AY28" i="4"/>
  <c r="AY27" i="4"/>
  <c r="AY26" i="4"/>
  <c r="AY25" i="4"/>
  <c r="AY24" i="4"/>
  <c r="AY23" i="4"/>
  <c r="AY22" i="4"/>
  <c r="AY21" i="4"/>
  <c r="AY20" i="4"/>
  <c r="AY19" i="4"/>
  <c r="AY18" i="4"/>
  <c r="AY17" i="4"/>
  <c r="AY16" i="4"/>
  <c r="AY15" i="4"/>
  <c r="AY14" i="4"/>
  <c r="AY13" i="4"/>
  <c r="AY12" i="4"/>
  <c r="AY11" i="4"/>
  <c r="AY10" i="4"/>
  <c r="AY9" i="4"/>
  <c r="AY8" i="4"/>
  <c r="F29" i="6" l="1"/>
  <c r="F9" i="6"/>
  <c r="F10" i="6"/>
  <c r="F6" i="6"/>
  <c r="F34" i="6"/>
  <c r="F18" i="6"/>
  <c r="F22" i="6"/>
  <c r="F31" i="6"/>
  <c r="F14" i="6"/>
  <c r="F42" i="6"/>
  <c r="F8" i="6"/>
  <c r="F19" i="6"/>
  <c r="F39" i="6"/>
  <c r="F7" i="6"/>
  <c r="F36" i="6"/>
  <c r="F27" i="6"/>
  <c r="F26" i="6"/>
  <c r="F12" i="6"/>
  <c r="F13" i="6"/>
  <c r="F4" i="6"/>
  <c r="F38" i="6"/>
  <c r="F37" i="6"/>
  <c r="F16" i="6"/>
  <c r="F20" i="6"/>
  <c r="F11" i="6"/>
  <c r="F28" i="6"/>
  <c r="F30" i="6"/>
  <c r="F41" i="6"/>
  <c r="F5" i="6"/>
  <c r="F43" i="6"/>
  <c r="F35" i="6"/>
  <c r="F23" i="6"/>
  <c r="F17" i="6"/>
  <c r="F21" i="6"/>
  <c r="F32" i="6"/>
  <c r="AF4" i="4" l="1"/>
  <c r="M1685" i="9"/>
  <c r="M1684" i="9"/>
  <c r="M1683" i="9"/>
  <c r="M1682" i="9"/>
  <c r="M1681" i="9"/>
  <c r="M1680" i="9"/>
  <c r="M1679" i="9"/>
  <c r="M1678" i="9"/>
  <c r="M1677" i="9"/>
  <c r="M1676" i="9"/>
  <c r="M1675" i="9"/>
  <c r="M1674" i="9"/>
  <c r="M1673" i="9"/>
  <c r="M1672" i="9"/>
  <c r="M1671" i="9"/>
  <c r="M1670" i="9"/>
  <c r="M1669" i="9"/>
  <c r="M1668" i="9"/>
  <c r="M1667" i="9"/>
  <c r="M1666" i="9"/>
  <c r="M1665" i="9"/>
  <c r="M1664" i="9"/>
  <c r="M1663" i="9"/>
  <c r="M1662" i="9"/>
  <c r="M1661" i="9"/>
  <c r="M1660" i="9"/>
  <c r="M1659" i="9"/>
  <c r="M1658" i="9"/>
  <c r="M1657" i="9"/>
  <c r="M1656" i="9"/>
  <c r="M1655" i="9"/>
  <c r="M1654" i="9"/>
  <c r="M1653" i="9"/>
  <c r="M1652" i="9"/>
  <c r="M1651" i="9"/>
  <c r="M1650" i="9"/>
  <c r="M1649" i="9"/>
  <c r="M1648" i="9"/>
  <c r="M1647" i="9"/>
  <c r="M1646" i="9"/>
  <c r="M1645" i="9"/>
  <c r="M1644" i="9"/>
  <c r="M1643" i="9"/>
  <c r="M1642" i="9"/>
  <c r="M1641" i="9"/>
  <c r="M1640" i="9"/>
  <c r="M1639" i="9"/>
  <c r="M1638" i="9"/>
  <c r="M1637" i="9"/>
  <c r="M1636" i="9"/>
  <c r="M1635" i="9"/>
  <c r="M1634" i="9"/>
  <c r="M1633" i="9"/>
  <c r="M1632" i="9"/>
  <c r="M1631" i="9"/>
  <c r="M1630" i="9"/>
  <c r="M1629" i="9"/>
  <c r="M1628" i="9"/>
  <c r="M1627" i="9"/>
  <c r="M1626" i="9"/>
  <c r="M1625" i="9"/>
  <c r="M1624" i="9"/>
  <c r="M1623" i="9"/>
  <c r="M1622" i="9"/>
  <c r="M1621" i="9"/>
  <c r="M1620" i="9"/>
  <c r="M1619" i="9"/>
  <c r="M1618" i="9"/>
  <c r="M1617" i="9"/>
  <c r="M1616" i="9"/>
  <c r="M1615" i="9"/>
  <c r="M1614" i="9"/>
  <c r="M1613" i="9"/>
  <c r="M1612" i="9"/>
  <c r="M1611" i="9"/>
  <c r="M1610" i="9"/>
  <c r="M1609" i="9"/>
  <c r="M1608" i="9"/>
  <c r="M1607" i="9"/>
  <c r="M1606" i="9"/>
  <c r="M1605" i="9"/>
  <c r="M1604" i="9"/>
  <c r="M1603" i="9"/>
  <c r="M1602" i="9"/>
  <c r="M1601" i="9"/>
  <c r="M1600" i="9"/>
  <c r="M1599" i="9"/>
  <c r="M1598" i="9"/>
  <c r="M1597" i="9"/>
  <c r="M1596" i="9"/>
  <c r="M1595" i="9"/>
  <c r="M1594" i="9"/>
  <c r="M1593" i="9"/>
  <c r="M1592" i="9"/>
  <c r="M1591" i="9"/>
  <c r="M1590" i="9"/>
  <c r="M1589" i="9"/>
  <c r="M1588" i="9"/>
  <c r="M1587" i="9"/>
  <c r="M1586" i="9"/>
  <c r="M1585" i="9"/>
  <c r="M1584" i="9"/>
  <c r="M1583" i="9"/>
  <c r="M1582" i="9"/>
  <c r="M1581" i="9"/>
  <c r="M1580" i="9"/>
  <c r="M1579" i="9"/>
  <c r="M1578" i="9"/>
  <c r="M1577" i="9"/>
  <c r="M1576" i="9"/>
  <c r="M1575" i="9"/>
  <c r="M1574" i="9"/>
  <c r="M1573" i="9"/>
  <c r="M1572" i="9"/>
  <c r="M1571" i="9"/>
  <c r="M1570" i="9"/>
  <c r="M1569" i="9"/>
  <c r="M1568" i="9"/>
  <c r="M1567" i="9"/>
  <c r="M1566" i="9"/>
  <c r="M1565" i="9"/>
  <c r="M1564" i="9"/>
  <c r="M1563" i="9"/>
  <c r="M1562" i="9"/>
  <c r="M1561" i="9"/>
  <c r="M1560" i="9"/>
  <c r="M1559" i="9"/>
  <c r="M1558" i="9"/>
  <c r="M1557" i="9"/>
  <c r="M1556" i="9"/>
  <c r="M1555" i="9"/>
  <c r="M1554" i="9"/>
  <c r="M1553" i="9"/>
  <c r="M1552" i="9"/>
  <c r="M1551" i="9"/>
  <c r="M1550" i="9"/>
  <c r="M1549" i="9"/>
  <c r="M1548" i="9"/>
  <c r="M1547" i="9"/>
  <c r="M1546" i="9"/>
  <c r="M1545" i="9"/>
  <c r="M1544" i="9"/>
  <c r="M1543" i="9"/>
  <c r="M1542" i="9"/>
  <c r="M1541" i="9"/>
  <c r="M1540" i="9"/>
  <c r="M1539" i="9"/>
  <c r="M1538" i="9"/>
  <c r="M1537" i="9"/>
  <c r="M1536" i="9"/>
  <c r="M1535" i="9"/>
  <c r="M1534" i="9"/>
  <c r="M1533" i="9"/>
  <c r="M1532" i="9"/>
  <c r="M1531" i="9"/>
  <c r="M1530" i="9"/>
  <c r="M1529" i="9"/>
  <c r="M1528" i="9"/>
  <c r="M1527" i="9"/>
  <c r="M1526" i="9"/>
  <c r="M1525" i="9"/>
  <c r="M1524" i="9"/>
  <c r="M1523" i="9"/>
  <c r="M1522" i="9"/>
  <c r="M1521" i="9"/>
  <c r="M1520" i="9"/>
  <c r="M1519" i="9"/>
  <c r="M1518" i="9"/>
  <c r="M1517" i="9"/>
  <c r="M1516" i="9"/>
  <c r="M1515" i="9"/>
  <c r="M1514" i="9"/>
  <c r="M1513" i="9"/>
  <c r="M1512" i="9"/>
  <c r="M1511" i="9"/>
  <c r="M1510" i="9"/>
  <c r="M1509" i="9"/>
  <c r="M1508" i="9"/>
  <c r="M1507" i="9"/>
  <c r="M1506" i="9"/>
  <c r="M1505" i="9"/>
  <c r="M1504" i="9"/>
  <c r="M1503" i="9"/>
  <c r="M1502" i="9"/>
  <c r="M1501" i="9"/>
  <c r="M1500" i="9"/>
  <c r="M1499" i="9"/>
  <c r="M1498" i="9"/>
  <c r="M1497" i="9"/>
  <c r="M1496" i="9"/>
  <c r="M1495" i="9"/>
  <c r="M1494" i="9"/>
  <c r="M1493" i="9"/>
  <c r="M1492" i="9"/>
  <c r="M1491" i="9"/>
  <c r="M1490" i="9"/>
  <c r="M1489" i="9"/>
  <c r="M1488" i="9"/>
  <c r="M1487" i="9"/>
  <c r="M1486" i="9"/>
  <c r="M1485" i="9"/>
  <c r="M1484" i="9"/>
  <c r="M1483" i="9"/>
  <c r="M1482" i="9"/>
  <c r="M1481" i="9"/>
  <c r="M1480" i="9"/>
  <c r="M1479" i="9"/>
  <c r="M1478" i="9"/>
  <c r="M1477" i="9"/>
  <c r="M1476" i="9"/>
  <c r="M1475" i="9"/>
  <c r="M1474" i="9"/>
  <c r="M1473" i="9"/>
  <c r="M1472" i="9"/>
  <c r="M1471" i="9"/>
  <c r="M1470" i="9"/>
  <c r="M1469" i="9"/>
  <c r="M1468" i="9"/>
  <c r="M1467" i="9"/>
  <c r="M1466" i="9"/>
  <c r="M1465" i="9"/>
  <c r="M1464" i="9"/>
  <c r="M1463" i="9"/>
  <c r="M1462" i="9"/>
  <c r="M1461" i="9"/>
  <c r="M1460" i="9"/>
  <c r="M1459" i="9"/>
  <c r="M1458" i="9"/>
  <c r="M1457" i="9"/>
  <c r="M1456" i="9"/>
  <c r="M1455" i="9"/>
  <c r="M1454" i="9"/>
  <c r="M1453" i="9"/>
  <c r="M1452" i="9"/>
  <c r="M1451" i="9"/>
  <c r="M1450" i="9"/>
  <c r="M1449" i="9"/>
  <c r="M1448" i="9"/>
  <c r="M1447" i="9"/>
  <c r="M1446" i="9"/>
  <c r="M1445" i="9"/>
  <c r="M1444" i="9"/>
  <c r="M1443" i="9"/>
  <c r="M1442" i="9"/>
  <c r="M1441" i="9"/>
  <c r="M1440" i="9"/>
  <c r="M1439" i="9"/>
  <c r="M1438" i="9"/>
  <c r="M1437" i="9"/>
  <c r="M1436" i="9"/>
  <c r="M1435" i="9"/>
  <c r="M1434" i="9"/>
  <c r="M1433" i="9"/>
  <c r="M1432" i="9"/>
  <c r="M1431" i="9"/>
  <c r="M1430" i="9"/>
  <c r="M1429" i="9"/>
  <c r="M1428" i="9"/>
  <c r="M1427" i="9"/>
  <c r="M1426" i="9"/>
  <c r="M1425" i="9"/>
  <c r="M1424" i="9"/>
  <c r="M1423" i="9"/>
  <c r="M1422" i="9"/>
  <c r="M1421" i="9"/>
  <c r="M1420" i="9"/>
  <c r="M1419" i="9"/>
  <c r="M1418" i="9"/>
  <c r="M1417" i="9"/>
  <c r="M1416" i="9"/>
  <c r="M1415" i="9"/>
  <c r="M1414" i="9"/>
  <c r="M1413" i="9"/>
  <c r="M1412" i="9"/>
  <c r="M1411" i="9"/>
  <c r="M1410" i="9"/>
  <c r="M1409" i="9"/>
  <c r="M1408" i="9"/>
  <c r="M1407" i="9"/>
  <c r="M1406" i="9"/>
  <c r="M1405" i="9"/>
  <c r="M1404" i="9"/>
  <c r="M1403" i="9"/>
  <c r="M1402" i="9"/>
  <c r="M1401" i="9"/>
  <c r="M1400" i="9"/>
  <c r="M1399" i="9"/>
  <c r="M1398" i="9"/>
  <c r="M1397" i="9"/>
  <c r="M1396" i="9"/>
  <c r="M1395" i="9"/>
  <c r="M1394" i="9"/>
  <c r="M1393" i="9"/>
  <c r="M1392" i="9"/>
  <c r="M1391" i="9"/>
  <c r="M1390" i="9"/>
  <c r="M1389" i="9"/>
  <c r="M1388" i="9"/>
  <c r="M1387" i="9"/>
  <c r="M1386" i="9"/>
  <c r="M1385" i="9"/>
  <c r="M1384" i="9"/>
  <c r="M1383" i="9"/>
  <c r="M1382" i="9"/>
  <c r="M1381" i="9"/>
  <c r="M1380" i="9"/>
  <c r="M1379" i="9"/>
  <c r="M1378" i="9"/>
  <c r="M1377" i="9"/>
  <c r="M1376" i="9"/>
  <c r="M1375" i="9"/>
  <c r="M1374" i="9"/>
  <c r="M1373" i="9"/>
  <c r="M1372" i="9"/>
  <c r="M1371" i="9"/>
  <c r="M1370" i="9"/>
  <c r="M1369" i="9"/>
  <c r="M1368" i="9"/>
  <c r="M1367" i="9"/>
  <c r="M1366" i="9"/>
  <c r="M1365" i="9"/>
  <c r="M1364" i="9"/>
  <c r="M1363" i="9"/>
  <c r="M1362" i="9"/>
  <c r="M1361" i="9"/>
  <c r="M1360" i="9"/>
  <c r="M1359" i="9"/>
  <c r="M1358" i="9"/>
  <c r="M1357" i="9"/>
  <c r="M1356" i="9"/>
  <c r="M1355" i="9"/>
  <c r="M1354" i="9"/>
  <c r="M1353" i="9"/>
  <c r="M1352" i="9"/>
  <c r="M1351" i="9"/>
  <c r="M1350" i="9"/>
  <c r="M1349" i="9"/>
  <c r="M1348" i="9"/>
  <c r="M1347" i="9"/>
  <c r="M1346" i="9"/>
  <c r="M1345" i="9"/>
  <c r="M1344" i="9"/>
  <c r="M1343" i="9"/>
  <c r="M1342" i="9"/>
  <c r="M1341" i="9"/>
  <c r="M1340" i="9"/>
  <c r="M1339" i="9"/>
  <c r="M1338" i="9"/>
  <c r="M1337" i="9"/>
  <c r="M1336" i="9"/>
  <c r="M1335" i="9"/>
  <c r="M1334" i="9"/>
  <c r="M1333" i="9"/>
  <c r="M1332" i="9"/>
  <c r="M1331" i="9"/>
  <c r="M1330" i="9"/>
  <c r="M1329" i="9"/>
  <c r="M1328" i="9"/>
  <c r="M1327" i="9"/>
  <c r="M1326" i="9"/>
  <c r="M1325" i="9"/>
  <c r="M1324" i="9"/>
  <c r="M1323" i="9"/>
  <c r="M1322" i="9"/>
  <c r="M1321" i="9"/>
  <c r="M1320" i="9"/>
  <c r="M1319" i="9"/>
  <c r="M1318" i="9"/>
  <c r="M1317" i="9"/>
  <c r="M1316" i="9"/>
  <c r="M1315" i="9"/>
  <c r="M1314" i="9"/>
  <c r="M1313" i="9"/>
  <c r="M1312" i="9"/>
  <c r="M1311" i="9"/>
  <c r="M1310" i="9"/>
  <c r="M1309" i="9"/>
  <c r="M1308" i="9"/>
  <c r="M1307" i="9"/>
  <c r="M1306" i="9"/>
  <c r="M1305" i="9"/>
  <c r="M1304" i="9"/>
  <c r="M1303" i="9"/>
  <c r="M1302" i="9"/>
  <c r="M1301" i="9"/>
  <c r="M1300" i="9"/>
  <c r="M1299" i="9"/>
  <c r="M1298" i="9"/>
  <c r="M1297" i="9"/>
  <c r="M1296" i="9"/>
  <c r="M1295" i="9"/>
  <c r="M1294" i="9"/>
  <c r="M1293" i="9"/>
  <c r="M1292" i="9"/>
  <c r="M1291" i="9"/>
  <c r="M1290" i="9"/>
  <c r="M1289" i="9"/>
  <c r="M1288" i="9"/>
  <c r="M1287" i="9"/>
  <c r="M1286" i="9"/>
  <c r="M1285" i="9"/>
  <c r="M1284" i="9"/>
  <c r="M1283" i="9"/>
  <c r="M1282" i="9"/>
  <c r="M1281" i="9"/>
  <c r="M1280" i="9"/>
  <c r="M1279" i="9"/>
  <c r="M1278" i="9"/>
  <c r="M1277" i="9"/>
  <c r="M1276" i="9"/>
  <c r="M1275" i="9"/>
  <c r="M1274" i="9"/>
  <c r="M1273" i="9"/>
  <c r="M1272" i="9"/>
  <c r="M1271" i="9"/>
  <c r="M1270" i="9"/>
  <c r="M1269" i="9"/>
  <c r="M1268" i="9"/>
  <c r="M1267" i="9"/>
  <c r="M1266" i="9"/>
  <c r="M1265" i="9"/>
  <c r="M1264" i="9"/>
  <c r="M1263" i="9"/>
  <c r="M1262" i="9"/>
  <c r="M1261" i="9"/>
  <c r="M1260" i="9"/>
  <c r="M1259" i="9"/>
  <c r="M1258" i="9"/>
  <c r="M1257" i="9"/>
  <c r="M1256" i="9"/>
  <c r="M1255" i="9"/>
  <c r="M1254" i="9"/>
  <c r="M1253" i="9"/>
  <c r="M1252" i="9"/>
  <c r="M1251" i="9"/>
  <c r="M1250" i="9"/>
  <c r="M1249" i="9"/>
  <c r="M1248" i="9"/>
  <c r="M1247" i="9"/>
  <c r="M1246" i="9"/>
  <c r="M1245" i="9"/>
  <c r="M1244" i="9"/>
  <c r="M1243" i="9"/>
  <c r="M1242" i="9"/>
  <c r="M1241" i="9"/>
  <c r="M1240" i="9"/>
  <c r="M1239" i="9"/>
  <c r="M1238" i="9"/>
  <c r="M1237" i="9"/>
  <c r="M1236" i="9"/>
  <c r="M1235" i="9"/>
  <c r="M1234" i="9"/>
  <c r="M1233" i="9"/>
  <c r="M1232" i="9"/>
  <c r="M1231" i="9"/>
  <c r="M1230" i="9"/>
  <c r="M1229" i="9"/>
  <c r="M1228" i="9"/>
  <c r="M1227" i="9"/>
  <c r="M1226" i="9"/>
  <c r="M1225" i="9"/>
  <c r="M1224" i="9"/>
  <c r="M1223" i="9"/>
  <c r="M1222" i="9"/>
  <c r="M1221" i="9"/>
  <c r="M1220" i="9"/>
  <c r="M1219" i="9"/>
  <c r="M1218" i="9"/>
  <c r="M1217" i="9"/>
  <c r="M1216" i="9"/>
  <c r="M1215" i="9"/>
  <c r="M1214" i="9"/>
  <c r="M1213" i="9"/>
  <c r="M1212" i="9"/>
  <c r="M1211" i="9"/>
  <c r="M1210" i="9"/>
  <c r="M1209" i="9"/>
  <c r="M1208" i="9"/>
  <c r="M1207" i="9"/>
  <c r="M1206" i="9"/>
  <c r="M1205" i="9"/>
  <c r="M1204" i="9"/>
  <c r="M1203" i="9"/>
  <c r="M1202" i="9"/>
  <c r="M1201" i="9"/>
  <c r="M1200" i="9"/>
  <c r="M1199" i="9"/>
  <c r="M1198" i="9"/>
  <c r="M1197" i="9"/>
  <c r="M1196" i="9"/>
  <c r="M1195" i="9"/>
  <c r="M1194" i="9"/>
  <c r="M1193" i="9"/>
  <c r="M1192" i="9"/>
  <c r="M1191" i="9"/>
  <c r="M1190" i="9"/>
  <c r="M1189" i="9"/>
  <c r="M1188" i="9"/>
  <c r="M1187" i="9"/>
  <c r="M1186" i="9"/>
  <c r="M1185" i="9"/>
  <c r="M1184" i="9"/>
  <c r="M1183" i="9"/>
  <c r="M1182" i="9"/>
  <c r="M1181" i="9"/>
  <c r="M1180" i="9"/>
  <c r="M1179" i="9"/>
  <c r="M1178" i="9"/>
  <c r="M1177" i="9"/>
  <c r="M1176" i="9"/>
  <c r="M1175" i="9"/>
  <c r="M1174" i="9"/>
  <c r="M1173" i="9"/>
  <c r="M1172" i="9"/>
  <c r="M1171" i="9"/>
  <c r="M1170" i="9"/>
  <c r="M1169" i="9"/>
  <c r="M1168" i="9"/>
  <c r="M1167" i="9"/>
  <c r="M1166" i="9"/>
  <c r="M1165" i="9"/>
  <c r="M1164" i="9"/>
  <c r="M1163" i="9"/>
  <c r="M1162" i="9"/>
  <c r="M1161" i="9"/>
  <c r="M1160" i="9"/>
  <c r="M1159" i="9"/>
  <c r="M1158" i="9"/>
  <c r="M1157" i="9"/>
  <c r="M1156" i="9"/>
  <c r="M1155" i="9"/>
  <c r="M1154" i="9"/>
  <c r="M1153" i="9"/>
  <c r="M1152" i="9"/>
  <c r="M1151" i="9"/>
  <c r="M1150" i="9"/>
  <c r="M1149" i="9"/>
  <c r="M1148" i="9"/>
  <c r="M1147" i="9"/>
  <c r="M1146" i="9"/>
  <c r="M1145" i="9"/>
  <c r="M1144" i="9"/>
  <c r="M1143" i="9"/>
  <c r="M1142" i="9"/>
  <c r="M1141" i="9"/>
  <c r="M1140" i="9"/>
  <c r="M1139" i="9"/>
  <c r="M1138" i="9"/>
  <c r="M1137" i="9"/>
  <c r="M1136" i="9"/>
  <c r="M1135" i="9"/>
  <c r="M1134" i="9"/>
  <c r="M1133" i="9"/>
  <c r="M1132" i="9"/>
  <c r="M1131" i="9"/>
  <c r="M1130" i="9"/>
  <c r="M1129" i="9"/>
  <c r="M1128" i="9"/>
  <c r="M1127" i="9"/>
  <c r="M1126" i="9"/>
  <c r="M1125" i="9"/>
  <c r="M1124" i="9"/>
  <c r="M1123" i="9"/>
  <c r="M1122" i="9"/>
  <c r="M1121" i="9"/>
  <c r="M1120" i="9"/>
  <c r="M1119" i="9"/>
  <c r="M1118" i="9"/>
  <c r="M1117" i="9"/>
  <c r="M1116" i="9"/>
  <c r="M1115" i="9"/>
  <c r="M1114" i="9"/>
  <c r="M1113" i="9"/>
  <c r="M1112" i="9"/>
  <c r="M1111" i="9"/>
  <c r="M1110" i="9"/>
  <c r="M1109" i="9"/>
  <c r="M1108" i="9"/>
  <c r="M1107" i="9"/>
  <c r="M1106" i="9"/>
  <c r="M1105" i="9"/>
  <c r="M1104" i="9"/>
  <c r="M1103" i="9"/>
  <c r="M1102" i="9"/>
  <c r="M1101" i="9"/>
  <c r="M1100" i="9"/>
  <c r="M1099" i="9"/>
  <c r="M1098" i="9"/>
  <c r="M1097" i="9"/>
  <c r="M1096" i="9"/>
  <c r="M1095" i="9"/>
  <c r="M1094" i="9"/>
  <c r="M1093" i="9"/>
  <c r="M1092" i="9"/>
  <c r="M1091" i="9"/>
  <c r="M1090" i="9"/>
  <c r="M1089" i="9"/>
  <c r="M1088" i="9"/>
  <c r="M1087" i="9"/>
  <c r="M1086" i="9"/>
  <c r="M1085" i="9"/>
  <c r="M1084" i="9"/>
  <c r="M1083" i="9"/>
  <c r="M1082" i="9"/>
  <c r="M1081" i="9"/>
  <c r="M1080" i="9"/>
  <c r="M1079" i="9"/>
  <c r="M1078" i="9"/>
  <c r="M1077" i="9"/>
  <c r="M1076" i="9"/>
  <c r="M1075" i="9"/>
  <c r="M1074" i="9"/>
  <c r="M1073" i="9"/>
  <c r="M1072" i="9"/>
  <c r="M1071" i="9"/>
  <c r="M1070" i="9"/>
  <c r="M1069" i="9"/>
  <c r="M1068" i="9"/>
  <c r="M1067" i="9"/>
  <c r="M1066" i="9"/>
  <c r="M1065" i="9"/>
  <c r="M1064" i="9"/>
  <c r="M1063" i="9"/>
  <c r="M1062" i="9"/>
  <c r="M1061" i="9"/>
  <c r="M1060" i="9"/>
  <c r="M1059" i="9"/>
  <c r="M1058" i="9"/>
  <c r="M1057" i="9"/>
  <c r="M1056" i="9"/>
  <c r="M1055" i="9"/>
  <c r="M1054" i="9"/>
  <c r="M1053" i="9"/>
  <c r="M1052" i="9"/>
  <c r="M1051" i="9"/>
  <c r="M1050" i="9"/>
  <c r="M1049" i="9"/>
  <c r="M1048" i="9"/>
  <c r="M1047" i="9"/>
  <c r="M1046" i="9"/>
  <c r="M1045" i="9"/>
  <c r="M1044" i="9"/>
  <c r="M1043" i="9"/>
  <c r="M1042" i="9"/>
  <c r="M1041" i="9"/>
  <c r="M1040" i="9"/>
  <c r="M1039" i="9"/>
  <c r="M1038" i="9"/>
  <c r="M1037" i="9"/>
  <c r="M1036" i="9"/>
  <c r="M1035" i="9"/>
  <c r="M1034" i="9"/>
  <c r="M1033" i="9"/>
  <c r="M1032" i="9"/>
  <c r="M1031" i="9"/>
  <c r="M1030" i="9"/>
  <c r="M1029" i="9"/>
  <c r="M1028" i="9"/>
  <c r="M1027" i="9"/>
  <c r="M1026" i="9"/>
  <c r="M1025" i="9"/>
  <c r="M1024" i="9"/>
  <c r="M1023" i="9"/>
  <c r="M1022" i="9"/>
  <c r="M1021" i="9"/>
  <c r="M1020" i="9"/>
  <c r="M1019" i="9"/>
  <c r="M1018" i="9"/>
  <c r="M1017" i="9"/>
  <c r="M1016" i="9"/>
  <c r="M1015" i="9"/>
  <c r="M1014" i="9"/>
  <c r="M1013" i="9"/>
  <c r="M1012" i="9"/>
  <c r="M1011" i="9"/>
  <c r="M1010" i="9"/>
  <c r="M1009" i="9"/>
  <c r="M1008" i="9"/>
  <c r="M1007" i="9"/>
  <c r="M1006" i="9"/>
  <c r="M1005" i="9"/>
  <c r="M1004" i="9"/>
  <c r="M1003" i="9"/>
  <c r="M1002" i="9"/>
  <c r="M1001" i="9"/>
  <c r="M1000" i="9"/>
  <c r="M999" i="9"/>
  <c r="M998" i="9"/>
  <c r="M997" i="9"/>
  <c r="M996" i="9"/>
  <c r="M995" i="9"/>
  <c r="M994" i="9"/>
  <c r="M993" i="9"/>
  <c r="M992" i="9"/>
  <c r="M991" i="9"/>
  <c r="M990" i="9"/>
  <c r="M989" i="9"/>
  <c r="M988" i="9"/>
  <c r="M987" i="9"/>
  <c r="M986" i="9"/>
  <c r="M985" i="9"/>
  <c r="M984" i="9"/>
  <c r="M983" i="9"/>
  <c r="M982" i="9"/>
  <c r="M981" i="9"/>
  <c r="M980" i="9"/>
  <c r="M979" i="9"/>
  <c r="M978" i="9"/>
  <c r="M977" i="9"/>
  <c r="M976" i="9"/>
  <c r="M975" i="9"/>
  <c r="M974" i="9"/>
  <c r="M973" i="9"/>
  <c r="M972" i="9"/>
  <c r="M971" i="9"/>
  <c r="M970" i="9"/>
  <c r="M969" i="9"/>
  <c r="M968" i="9"/>
  <c r="M967" i="9"/>
  <c r="M966" i="9"/>
  <c r="M965" i="9"/>
  <c r="M964" i="9"/>
  <c r="M963" i="9"/>
  <c r="M962" i="9"/>
  <c r="M961" i="9"/>
  <c r="M960" i="9"/>
  <c r="M959" i="9"/>
  <c r="M958" i="9"/>
  <c r="M957" i="9"/>
  <c r="M956" i="9"/>
  <c r="M955" i="9"/>
  <c r="M954" i="9"/>
  <c r="M953" i="9"/>
  <c r="M952" i="9"/>
  <c r="M951" i="9"/>
  <c r="M950" i="9"/>
  <c r="M949" i="9"/>
  <c r="M948" i="9"/>
  <c r="M947" i="9"/>
  <c r="M946" i="9"/>
  <c r="M945" i="9"/>
  <c r="M944" i="9"/>
  <c r="M943" i="9"/>
  <c r="M942" i="9"/>
  <c r="M941" i="9"/>
  <c r="M940" i="9"/>
  <c r="M939" i="9"/>
  <c r="M938" i="9"/>
  <c r="M937" i="9"/>
  <c r="M936" i="9"/>
  <c r="M935" i="9"/>
  <c r="M934" i="9"/>
  <c r="M933" i="9"/>
  <c r="M932" i="9"/>
  <c r="M931" i="9"/>
  <c r="M930" i="9"/>
  <c r="M929" i="9"/>
  <c r="M928" i="9"/>
  <c r="M927" i="9"/>
  <c r="M926" i="9"/>
  <c r="M925" i="9"/>
  <c r="M924" i="9"/>
  <c r="M923" i="9"/>
  <c r="M922" i="9"/>
  <c r="M921" i="9"/>
  <c r="M920" i="9"/>
  <c r="M919" i="9"/>
  <c r="M918" i="9"/>
  <c r="M917" i="9"/>
  <c r="M916" i="9"/>
  <c r="M915" i="9"/>
  <c r="M914" i="9"/>
  <c r="M913" i="9"/>
  <c r="M912" i="9"/>
  <c r="M911" i="9"/>
  <c r="M910" i="9"/>
  <c r="M909" i="9"/>
  <c r="M908" i="9"/>
  <c r="M907" i="9"/>
  <c r="M906" i="9"/>
  <c r="M905" i="9"/>
  <c r="M904" i="9"/>
  <c r="M903" i="9"/>
  <c r="M902" i="9"/>
  <c r="M901" i="9"/>
  <c r="M900" i="9"/>
  <c r="M899" i="9"/>
  <c r="M898" i="9"/>
  <c r="M897" i="9"/>
  <c r="M896" i="9"/>
  <c r="M895" i="9"/>
  <c r="M894" i="9"/>
  <c r="M893" i="9"/>
  <c r="M892" i="9"/>
  <c r="M891" i="9"/>
  <c r="M890" i="9"/>
  <c r="M889" i="9"/>
  <c r="M888" i="9"/>
  <c r="M887" i="9"/>
  <c r="M886" i="9"/>
  <c r="M885" i="9"/>
  <c r="M884" i="9"/>
  <c r="M883" i="9"/>
  <c r="M882" i="9"/>
  <c r="M881" i="9"/>
  <c r="M880" i="9"/>
  <c r="M879" i="9"/>
  <c r="M878" i="9"/>
  <c r="M877" i="9"/>
  <c r="M876" i="9"/>
  <c r="M875" i="9"/>
  <c r="M874" i="9"/>
  <c r="M873" i="9"/>
  <c r="M872" i="9"/>
  <c r="M871" i="9"/>
  <c r="M870" i="9"/>
  <c r="M869" i="9"/>
  <c r="M868" i="9"/>
  <c r="M867" i="9"/>
  <c r="M866" i="9"/>
  <c r="M865" i="9"/>
  <c r="M864" i="9"/>
  <c r="M863" i="9"/>
  <c r="M862" i="9"/>
  <c r="M861" i="9"/>
  <c r="M860" i="9"/>
  <c r="M859" i="9"/>
  <c r="M858" i="9"/>
  <c r="M857" i="9"/>
  <c r="M856" i="9"/>
  <c r="M855" i="9"/>
  <c r="M854" i="9"/>
  <c r="M853" i="9"/>
  <c r="M852" i="9"/>
  <c r="M851" i="9"/>
  <c r="M850" i="9"/>
  <c r="M849" i="9"/>
  <c r="M848" i="9"/>
  <c r="M847" i="9"/>
  <c r="M846" i="9"/>
  <c r="M845" i="9"/>
  <c r="M844" i="9"/>
  <c r="M843" i="9"/>
  <c r="M842" i="9"/>
  <c r="M841" i="9"/>
  <c r="M840" i="9"/>
  <c r="M839" i="9"/>
  <c r="M838" i="9"/>
  <c r="M837" i="9"/>
  <c r="M836" i="9"/>
  <c r="R376" i="8" l="1"/>
  <c r="R370" i="8"/>
  <c r="R375" i="8"/>
  <c r="R369" i="8"/>
  <c r="R353" i="8"/>
  <c r="R368" i="8"/>
  <c r="R367" i="8"/>
  <c r="R352" i="8"/>
  <c r="R351" i="8"/>
  <c r="R350" i="8"/>
  <c r="R366" i="8"/>
  <c r="R348" i="8"/>
  <c r="R317" i="8"/>
  <c r="R316" i="8"/>
  <c r="R175" i="8"/>
  <c r="R173" i="8"/>
  <c r="R315" i="8"/>
  <c r="R313" i="8"/>
  <c r="R312" i="8"/>
  <c r="R311" i="8"/>
  <c r="R310" i="8"/>
  <c r="R308" i="8"/>
  <c r="R291" i="8"/>
  <c r="R290" i="8"/>
  <c r="R306" i="8"/>
  <c r="R289" i="8"/>
  <c r="R288" i="8"/>
  <c r="R232" i="8"/>
  <c r="R163" i="8"/>
  <c r="R162" i="8"/>
  <c r="M835" i="9"/>
  <c r="AW8" i="4"/>
  <c r="R226" i="8" l="1"/>
  <c r="R168" i="8"/>
  <c r="R230" i="8"/>
  <c r="R287" i="8"/>
  <c r="R174" i="8"/>
  <c r="R314" i="8"/>
  <c r="R349" i="8"/>
  <c r="R36" i="8"/>
  <c r="R220" i="8"/>
  <c r="R225" i="8"/>
  <c r="R165" i="8"/>
  <c r="R228" i="8"/>
  <c r="R167" i="8"/>
  <c r="R286" i="8"/>
  <c r="R307" i="8"/>
  <c r="R309" i="8"/>
  <c r="R401" i="8"/>
  <c r="R354" i="8"/>
  <c r="R221" i="8"/>
  <c r="R224" i="8"/>
  <c r="R227" i="8"/>
  <c r="R169" i="8"/>
  <c r="R170" i="8"/>
  <c r="R171" i="8"/>
  <c r="R305" i="8"/>
  <c r="R347" i="8"/>
  <c r="R355" i="8"/>
  <c r="R222" i="8"/>
  <c r="R223" i="8"/>
  <c r="R164" i="8"/>
  <c r="R166" i="8"/>
  <c r="R231" i="8"/>
  <c r="R172" i="8"/>
  <c r="R292" i="8"/>
  <c r="R374" i="8"/>
  <c r="R253" i="8"/>
  <c r="R257" i="8"/>
  <c r="R266" i="8"/>
  <c r="R267" i="8"/>
  <c r="R255" i="8"/>
  <c r="R259" i="8"/>
  <c r="R260" i="8"/>
  <c r="R262" i="8"/>
  <c r="R270" i="8"/>
  <c r="R254" i="8"/>
  <c r="R133" i="8"/>
  <c r="R261" i="8"/>
  <c r="R264" i="8"/>
  <c r="R265" i="8"/>
  <c r="R268" i="8"/>
  <c r="R256" i="8"/>
  <c r="R135" i="8"/>
  <c r="R258" i="8"/>
  <c r="R263" i="8"/>
  <c r="R269" i="8"/>
  <c r="B4" i="6"/>
  <c r="AE4" i="4" l="1"/>
  <c r="AD4" i="4" l="1"/>
  <c r="AC4" i="4" l="1"/>
  <c r="AB4" i="4" l="1"/>
  <c r="AA4" i="4"/>
  <c r="J23" i="6" l="1"/>
  <c r="G23" i="6" s="1"/>
  <c r="H23" i="6" s="1"/>
  <c r="J22" i="6"/>
  <c r="G22" i="6" s="1"/>
  <c r="H22" i="6" s="1"/>
  <c r="J21" i="6"/>
  <c r="G21" i="6" s="1"/>
  <c r="H21" i="6" s="1"/>
  <c r="J20" i="6"/>
  <c r="G20" i="6" s="1"/>
  <c r="H20" i="6" s="1"/>
  <c r="J19" i="6"/>
  <c r="G19" i="6" s="1"/>
  <c r="H19" i="6" s="1"/>
  <c r="J18" i="6"/>
  <c r="G18" i="6" s="1"/>
  <c r="H18" i="6" s="1"/>
  <c r="J17" i="6"/>
  <c r="G17" i="6" s="1"/>
  <c r="H17" i="6" s="1"/>
  <c r="J16" i="6"/>
  <c r="G16" i="6" s="1"/>
  <c r="H16" i="6" s="1"/>
  <c r="J8" i="6"/>
  <c r="G8" i="6" s="1"/>
  <c r="H8" i="6" s="1"/>
  <c r="R402" i="8"/>
  <c r="R400" i="8"/>
  <c r="R399" i="8"/>
  <c r="R398" i="8"/>
  <c r="R397" i="8"/>
  <c r="R396" i="8"/>
  <c r="R395" i="8"/>
  <c r="R394" i="8"/>
  <c r="R393" i="8"/>
  <c r="R392" i="8"/>
  <c r="R391" i="8"/>
  <c r="R390" i="8"/>
  <c r="R389" i="8"/>
  <c r="R388" i="8"/>
  <c r="R383" i="8"/>
  <c r="R382" i="8"/>
  <c r="R381" i="8"/>
  <c r="R364" i="8"/>
  <c r="R363" i="8"/>
  <c r="R362" i="8"/>
  <c r="R361" i="8"/>
  <c r="R359" i="8"/>
  <c r="R358" i="8"/>
  <c r="R357" i="8"/>
  <c r="R341" i="8"/>
  <c r="R340" i="8"/>
  <c r="R339" i="8"/>
  <c r="R338" i="8"/>
  <c r="R336" i="8"/>
  <c r="R335" i="8"/>
  <c r="R334" i="8"/>
  <c r="R331" i="8"/>
  <c r="R330" i="8"/>
  <c r="R329" i="8"/>
  <c r="R328" i="8"/>
  <c r="R326" i="8"/>
  <c r="R325" i="8"/>
  <c r="R324" i="8"/>
  <c r="R321" i="8"/>
  <c r="R320" i="8"/>
  <c r="R319" i="8"/>
  <c r="R318" i="8"/>
  <c r="R304" i="8"/>
  <c r="R298" i="8"/>
  <c r="R294" i="8"/>
  <c r="R285" i="8"/>
  <c r="R284" i="8"/>
  <c r="R275" i="8"/>
  <c r="R272" i="8"/>
  <c r="R271" i="8"/>
  <c r="R252" i="8"/>
  <c r="R240" i="8"/>
  <c r="R239" i="8"/>
  <c r="R238" i="8"/>
  <c r="R237" i="8"/>
  <c r="R236" i="8"/>
  <c r="R229" i="8"/>
  <c r="R213" i="8"/>
  <c r="R212" i="8"/>
  <c r="R211" i="8"/>
  <c r="R210" i="8"/>
  <c r="R209" i="8"/>
  <c r="R208" i="8"/>
  <c r="R207" i="8"/>
  <c r="R206" i="8"/>
  <c r="R205" i="8"/>
  <c r="R204" i="8"/>
  <c r="R203" i="8"/>
  <c r="R202" i="8"/>
  <c r="R201" i="8"/>
  <c r="R200" i="8"/>
  <c r="R199" i="8"/>
  <c r="R198" i="8"/>
  <c r="R197" i="8"/>
  <c r="R196" i="8"/>
  <c r="R186" i="8"/>
  <c r="R185" i="8"/>
  <c r="R183" i="8"/>
  <c r="R182" i="8"/>
  <c r="R181" i="8"/>
  <c r="R180" i="8"/>
  <c r="R179" i="8"/>
  <c r="R148" i="8"/>
  <c r="R147" i="8"/>
  <c r="R146" i="8"/>
  <c r="R145" i="8"/>
  <c r="R144" i="8"/>
  <c r="R143" i="8"/>
  <c r="R142" i="8"/>
  <c r="R141" i="8"/>
  <c r="R140" i="8"/>
  <c r="R137" i="8"/>
  <c r="R136" i="8"/>
  <c r="G387" i="8"/>
  <c r="G386" i="8"/>
  <c r="G385" i="8"/>
  <c r="G384" i="8"/>
  <c r="G360" i="8"/>
  <c r="G346" i="8"/>
  <c r="G345" i="8"/>
  <c r="G344" i="8"/>
  <c r="G343" i="8"/>
  <c r="G342" i="8"/>
  <c r="G337" i="8"/>
  <c r="G333" i="8"/>
  <c r="G332" i="8"/>
  <c r="G327" i="8"/>
  <c r="G323" i="8"/>
  <c r="G322" i="8"/>
  <c r="G303" i="8"/>
  <c r="G302" i="8"/>
  <c r="G301" i="8"/>
  <c r="G300" i="8"/>
  <c r="G299" i="8"/>
  <c r="G298" i="8"/>
  <c r="G297" i="8"/>
  <c r="G296" i="8"/>
  <c r="G295" i="8"/>
  <c r="G283" i="8"/>
  <c r="G282" i="8"/>
  <c r="G281" i="8"/>
  <c r="G280" i="8"/>
  <c r="G279" i="8"/>
  <c r="G278" i="8"/>
  <c r="G277" i="8"/>
  <c r="G276" i="8"/>
  <c r="G275" i="8"/>
  <c r="G274" i="8"/>
  <c r="G273" i="8"/>
  <c r="J24" i="6" l="1"/>
  <c r="Z4" i="4" l="1"/>
  <c r="G251" i="8" l="1"/>
  <c r="G250" i="8"/>
  <c r="G249" i="8"/>
  <c r="G248" i="8"/>
  <c r="G247" i="8"/>
  <c r="G246" i="8"/>
  <c r="G245" i="8"/>
  <c r="G244" i="8"/>
  <c r="G243" i="8"/>
  <c r="G242" i="8"/>
  <c r="G219" i="8"/>
  <c r="G218" i="8"/>
  <c r="G217" i="8"/>
  <c r="G216" i="8"/>
  <c r="G215" i="8"/>
  <c r="G214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39" i="8"/>
  <c r="G138" i="8"/>
  <c r="G136" i="8"/>
  <c r="G134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R51" i="8" l="1"/>
  <c r="R103" i="8"/>
  <c r="R115" i="8"/>
  <c r="R88" i="8"/>
  <c r="R100" i="8"/>
  <c r="R77" i="8"/>
  <c r="R105" i="8"/>
  <c r="R114" i="8"/>
  <c r="R126" i="8"/>
  <c r="M834" i="9"/>
  <c r="M833" i="9"/>
  <c r="M832" i="9"/>
  <c r="M831" i="9"/>
  <c r="M830" i="9"/>
  <c r="M829" i="9"/>
  <c r="M828" i="9"/>
  <c r="M827" i="9"/>
  <c r="M826" i="9"/>
  <c r="M825" i="9"/>
  <c r="M824" i="9"/>
  <c r="M823" i="9"/>
  <c r="M822" i="9"/>
  <c r="M821" i="9"/>
  <c r="M820" i="9"/>
  <c r="M819" i="9"/>
  <c r="M818" i="9"/>
  <c r="M817" i="9"/>
  <c r="M816" i="9"/>
  <c r="M815" i="9"/>
  <c r="M814" i="9"/>
  <c r="M813" i="9"/>
  <c r="M812" i="9"/>
  <c r="M811" i="9"/>
  <c r="M810" i="9"/>
  <c r="M809" i="9"/>
  <c r="M808" i="9"/>
  <c r="M807" i="9"/>
  <c r="M806" i="9"/>
  <c r="M805" i="9"/>
  <c r="M804" i="9"/>
  <c r="M803" i="9"/>
  <c r="M802" i="9"/>
  <c r="M801" i="9"/>
  <c r="M800" i="9"/>
  <c r="M799" i="9"/>
  <c r="M798" i="9"/>
  <c r="M797" i="9"/>
  <c r="M796" i="9"/>
  <c r="M795" i="9"/>
  <c r="M794" i="9"/>
  <c r="M793" i="9"/>
  <c r="M792" i="9"/>
  <c r="M791" i="9"/>
  <c r="M790" i="9"/>
  <c r="M789" i="9"/>
  <c r="M788" i="9"/>
  <c r="M787" i="9"/>
  <c r="M786" i="9"/>
  <c r="M785" i="9"/>
  <c r="M784" i="9"/>
  <c r="M783" i="9"/>
  <c r="M782" i="9"/>
  <c r="M781" i="9"/>
  <c r="M780" i="9"/>
  <c r="M779" i="9"/>
  <c r="M778" i="9"/>
  <c r="M777" i="9"/>
  <c r="M776" i="9"/>
  <c r="M775" i="9"/>
  <c r="M774" i="9"/>
  <c r="M773" i="9"/>
  <c r="M772" i="9"/>
  <c r="M771" i="9"/>
  <c r="M770" i="9"/>
  <c r="M769" i="9"/>
  <c r="M768" i="9"/>
  <c r="M767" i="9"/>
  <c r="M766" i="9"/>
  <c r="M765" i="9"/>
  <c r="M764" i="9"/>
  <c r="M763" i="9"/>
  <c r="M762" i="9"/>
  <c r="M761" i="9"/>
  <c r="M760" i="9"/>
  <c r="M759" i="9"/>
  <c r="M758" i="9"/>
  <c r="M757" i="9"/>
  <c r="M756" i="9"/>
  <c r="M755" i="9"/>
  <c r="M754" i="9"/>
  <c r="M753" i="9"/>
  <c r="M752" i="9"/>
  <c r="M751" i="9"/>
  <c r="M750" i="9"/>
  <c r="M749" i="9"/>
  <c r="M748" i="9"/>
  <c r="M747" i="9"/>
  <c r="M746" i="9"/>
  <c r="M745" i="9"/>
  <c r="M744" i="9"/>
  <c r="M743" i="9"/>
  <c r="M742" i="9"/>
  <c r="M741" i="9"/>
  <c r="M740" i="9"/>
  <c r="M739" i="9"/>
  <c r="M738" i="9"/>
  <c r="M737" i="9"/>
  <c r="M736" i="9"/>
  <c r="M735" i="9"/>
  <c r="M734" i="9"/>
  <c r="M733" i="9"/>
  <c r="M732" i="9"/>
  <c r="M731" i="9"/>
  <c r="M730" i="9"/>
  <c r="M729" i="9"/>
  <c r="M728" i="9"/>
  <c r="M727" i="9"/>
  <c r="M726" i="9"/>
  <c r="M725" i="9"/>
  <c r="M724" i="9"/>
  <c r="M723" i="9"/>
  <c r="M722" i="9"/>
  <c r="M721" i="9"/>
  <c r="M720" i="9"/>
  <c r="M719" i="9"/>
  <c r="M718" i="9"/>
  <c r="M717" i="9"/>
  <c r="M716" i="9"/>
  <c r="M715" i="9"/>
  <c r="M714" i="9"/>
  <c r="M713" i="9"/>
  <c r="M712" i="9"/>
  <c r="M711" i="9"/>
  <c r="M710" i="9"/>
  <c r="M709" i="9"/>
  <c r="M708" i="9"/>
  <c r="M707" i="9"/>
  <c r="M706" i="9"/>
  <c r="M705" i="9"/>
  <c r="M704" i="9"/>
  <c r="M703" i="9"/>
  <c r="M702" i="9"/>
  <c r="M701" i="9"/>
  <c r="M700" i="9"/>
  <c r="M699" i="9"/>
  <c r="M698" i="9"/>
  <c r="M697" i="9"/>
  <c r="M696" i="9"/>
  <c r="M695" i="9"/>
  <c r="M694" i="9"/>
  <c r="M693" i="9"/>
  <c r="M692" i="9"/>
  <c r="M691" i="9"/>
  <c r="M690" i="9"/>
  <c r="M689" i="9"/>
  <c r="M688" i="9"/>
  <c r="M687" i="9"/>
  <c r="M686" i="9"/>
  <c r="M685" i="9"/>
  <c r="M684" i="9"/>
  <c r="M683" i="9"/>
  <c r="M682" i="9"/>
  <c r="M681" i="9"/>
  <c r="M680" i="9"/>
  <c r="M679" i="9"/>
  <c r="M678" i="9"/>
  <c r="M677" i="9"/>
  <c r="M676" i="9"/>
  <c r="M675" i="9"/>
  <c r="M674" i="9"/>
  <c r="M673" i="9"/>
  <c r="M672" i="9"/>
  <c r="M671" i="9"/>
  <c r="M670" i="9"/>
  <c r="M669" i="9"/>
  <c r="M668" i="9"/>
  <c r="M667" i="9"/>
  <c r="M666" i="9"/>
  <c r="M665" i="9"/>
  <c r="M664" i="9"/>
  <c r="M663" i="9"/>
  <c r="M662" i="9"/>
  <c r="M661" i="9"/>
  <c r="M660" i="9"/>
  <c r="M659" i="9"/>
  <c r="M658" i="9"/>
  <c r="M657" i="9"/>
  <c r="M656" i="9"/>
  <c r="M655" i="9"/>
  <c r="M654" i="9"/>
  <c r="M653" i="9"/>
  <c r="M652" i="9"/>
  <c r="M651" i="9"/>
  <c r="M650" i="9"/>
  <c r="M649" i="9"/>
  <c r="M648" i="9"/>
  <c r="M647" i="9"/>
  <c r="M646" i="9"/>
  <c r="M645" i="9"/>
  <c r="M644" i="9"/>
  <c r="M643" i="9"/>
  <c r="M642" i="9"/>
  <c r="M641" i="9"/>
  <c r="M640" i="9"/>
  <c r="M639" i="9"/>
  <c r="M638" i="9"/>
  <c r="M637" i="9"/>
  <c r="M636" i="9"/>
  <c r="M635" i="9"/>
  <c r="M634" i="9"/>
  <c r="M633" i="9"/>
  <c r="M632" i="9"/>
  <c r="M631" i="9"/>
  <c r="M630" i="9"/>
  <c r="M629" i="9"/>
  <c r="M628" i="9"/>
  <c r="M627" i="9"/>
  <c r="M626" i="9"/>
  <c r="M625" i="9"/>
  <c r="M624" i="9"/>
  <c r="M623" i="9"/>
  <c r="M622" i="9"/>
  <c r="M621" i="9"/>
  <c r="M620" i="9"/>
  <c r="M619" i="9"/>
  <c r="M618" i="9"/>
  <c r="M617" i="9"/>
  <c r="M616" i="9"/>
  <c r="M615" i="9"/>
  <c r="M614" i="9"/>
  <c r="M613" i="9"/>
  <c r="M612" i="9"/>
  <c r="M611" i="9"/>
  <c r="M610" i="9"/>
  <c r="M609" i="9"/>
  <c r="M608" i="9"/>
  <c r="M607" i="9"/>
  <c r="M606" i="9"/>
  <c r="M605" i="9"/>
  <c r="M604" i="9"/>
  <c r="M603" i="9"/>
  <c r="M602" i="9"/>
  <c r="M601" i="9"/>
  <c r="M600" i="9"/>
  <c r="M599" i="9"/>
  <c r="M598" i="9"/>
  <c r="M597" i="9"/>
  <c r="M596" i="9"/>
  <c r="M595" i="9"/>
  <c r="M594" i="9"/>
  <c r="M593" i="9"/>
  <c r="M592" i="9"/>
  <c r="M591" i="9"/>
  <c r="M590" i="9"/>
  <c r="M589" i="9"/>
  <c r="M588" i="9"/>
  <c r="M587" i="9"/>
  <c r="M586" i="9"/>
  <c r="M585" i="9"/>
  <c r="M584" i="9"/>
  <c r="M583" i="9"/>
  <c r="M582" i="9"/>
  <c r="R131" i="8"/>
  <c r="R108" i="8"/>
  <c r="R52" i="8"/>
  <c r="R80" i="8"/>
  <c r="M581" i="9"/>
  <c r="M580" i="9"/>
  <c r="M579" i="9"/>
  <c r="M578" i="9"/>
  <c r="M577" i="9"/>
  <c r="M576" i="9"/>
  <c r="M575" i="9"/>
  <c r="M574" i="9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M553" i="9"/>
  <c r="M552" i="9"/>
  <c r="M551" i="9"/>
  <c r="R91" i="8"/>
  <c r="AV7" i="8"/>
  <c r="AU7" i="8"/>
  <c r="AT7" i="8"/>
  <c r="AS7" i="8"/>
  <c r="AR7" i="8"/>
  <c r="AQ7" i="8"/>
  <c r="R124" i="8" l="1"/>
  <c r="R40" i="8"/>
  <c r="R30" i="8"/>
  <c r="R44" i="8"/>
  <c r="R9" i="8"/>
  <c r="R89" i="8"/>
  <c r="R31" i="8"/>
  <c r="R96" i="8"/>
  <c r="R218" i="8"/>
  <c r="R250" i="8"/>
  <c r="R193" i="8"/>
  <c r="R281" i="8"/>
  <c r="R192" i="8"/>
  <c r="R161" i="8"/>
  <c r="R279" i="8"/>
  <c r="R191" i="8"/>
  <c r="R160" i="8"/>
  <c r="R219" i="8"/>
  <c r="R251" i="8"/>
  <c r="R299" i="8"/>
  <c r="R337" i="8"/>
  <c r="R345" i="8"/>
  <c r="R159" i="8"/>
  <c r="R249" i="8"/>
  <c r="R277" i="8"/>
  <c r="R190" i="8"/>
  <c r="R194" i="8"/>
  <c r="R195" i="8"/>
  <c r="M550" i="9"/>
  <c r="M549" i="9"/>
  <c r="M548" i="9"/>
  <c r="M547" i="9"/>
  <c r="M546" i="9"/>
  <c r="M545" i="9"/>
  <c r="M544" i="9"/>
  <c r="M543" i="9"/>
  <c r="M542" i="9"/>
  <c r="M541" i="9"/>
  <c r="M540" i="9"/>
  <c r="M539" i="9"/>
  <c r="M538" i="9"/>
  <c r="M537" i="9"/>
  <c r="M536" i="9"/>
  <c r="M535" i="9"/>
  <c r="M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R134" i="8"/>
  <c r="M503" i="9"/>
  <c r="M502" i="9"/>
  <c r="M501" i="9"/>
  <c r="M500" i="9"/>
  <c r="M499" i="9"/>
  <c r="M498" i="9"/>
  <c r="M497" i="9"/>
  <c r="M496" i="9"/>
  <c r="M495" i="9"/>
  <c r="R128" i="8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R73" i="8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M433" i="9"/>
  <c r="M432" i="9"/>
  <c r="M431" i="9"/>
  <c r="M430" i="9"/>
  <c r="M429" i="9"/>
  <c r="M428" i="9"/>
  <c r="M427" i="9"/>
  <c r="M426" i="9"/>
  <c r="M425" i="9"/>
  <c r="M424" i="9"/>
  <c r="M423" i="9"/>
  <c r="M422" i="9"/>
  <c r="M421" i="9"/>
  <c r="M420" i="9"/>
  <c r="M419" i="9"/>
  <c r="M418" i="9"/>
  <c r="M417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R60" i="8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354" i="9"/>
  <c r="R74" i="8"/>
  <c r="M353" i="9"/>
  <c r="M352" i="9"/>
  <c r="M351" i="9"/>
  <c r="M350" i="9"/>
  <c r="M349" i="9"/>
  <c r="M348" i="9"/>
  <c r="M347" i="9"/>
  <c r="M346" i="9"/>
  <c r="M345" i="9"/>
  <c r="M344" i="9"/>
  <c r="R112" i="8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R129" i="8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R94" i="8" s="1"/>
  <c r="M297" i="9"/>
  <c r="R93" i="8"/>
  <c r="M296" i="9"/>
  <c r="M295" i="9"/>
  <c r="R90" i="8"/>
  <c r="M294" i="9"/>
  <c r="R87" i="8"/>
  <c r="M293" i="9"/>
  <c r="M292" i="9"/>
  <c r="M291" i="9"/>
  <c r="M290" i="9"/>
  <c r="M289" i="9"/>
  <c r="M288" i="9"/>
  <c r="M287" i="9"/>
  <c r="M286" i="9"/>
  <c r="M285" i="9"/>
  <c r="M284" i="9"/>
  <c r="M283" i="9"/>
  <c r="M282" i="9"/>
  <c r="M281" i="9"/>
  <c r="M280" i="9"/>
  <c r="M279" i="9"/>
  <c r="M278" i="9"/>
  <c r="R29" i="8" s="1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R81" i="8"/>
  <c r="M262" i="9"/>
  <c r="R66" i="8"/>
  <c r="M261" i="9"/>
  <c r="M260" i="9"/>
  <c r="M259" i="9"/>
  <c r="M258" i="9"/>
  <c r="M257" i="9"/>
  <c r="M256" i="9"/>
  <c r="M255" i="9"/>
  <c r="M254" i="9"/>
  <c r="M253" i="9"/>
  <c r="R67" i="8"/>
  <c r="M252" i="9"/>
  <c r="M251" i="9"/>
  <c r="M250" i="9"/>
  <c r="M249" i="9"/>
  <c r="M248" i="9"/>
  <c r="M247" i="9"/>
  <c r="M246" i="9"/>
  <c r="M245" i="9"/>
  <c r="R78" i="8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R71" i="8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R38" i="8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R24" i="8" s="1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R26" i="8"/>
  <c r="M110" i="9"/>
  <c r="M109" i="9"/>
  <c r="M108" i="9"/>
  <c r="M107" i="9"/>
  <c r="M106" i="9"/>
  <c r="M105" i="9"/>
  <c r="M104" i="9"/>
  <c r="M103" i="9"/>
  <c r="M102" i="9"/>
  <c r="M101" i="9"/>
  <c r="M100" i="9"/>
  <c r="M99" i="9"/>
  <c r="R20" i="8"/>
  <c r="M98" i="9"/>
  <c r="R21" i="8"/>
  <c r="M97" i="9"/>
  <c r="M96" i="9"/>
  <c r="M95" i="9"/>
  <c r="M94" i="9"/>
  <c r="M93" i="9"/>
  <c r="M92" i="9"/>
  <c r="M91" i="9"/>
  <c r="R14" i="8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R43" i="8"/>
  <c r="M72" i="9"/>
  <c r="M71" i="9"/>
  <c r="M70" i="9"/>
  <c r="M69" i="9"/>
  <c r="M68" i="9"/>
  <c r="M67" i="9"/>
  <c r="M66" i="9"/>
  <c r="M65" i="9"/>
  <c r="M64" i="9"/>
  <c r="M63" i="9"/>
  <c r="M62" i="9"/>
  <c r="M61" i="9"/>
  <c r="R50" i="8"/>
  <c r="M60" i="9"/>
  <c r="R42" i="8"/>
  <c r="M59" i="9"/>
  <c r="M58" i="9"/>
  <c r="M57" i="9"/>
  <c r="M56" i="9"/>
  <c r="M55" i="9"/>
  <c r="M54" i="9"/>
  <c r="R8" i="8" s="1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R33" i="8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R61" i="8"/>
  <c r="M4" i="9"/>
  <c r="M3" i="9"/>
  <c r="N2" i="9"/>
  <c r="M2" i="9"/>
  <c r="L136" i="8"/>
  <c r="M294" i="8" s="1"/>
  <c r="N294" i="8" s="1"/>
  <c r="AX8" i="8"/>
  <c r="M7" i="8"/>
  <c r="N129" i="8" s="1"/>
  <c r="O129" i="8" s="1"/>
  <c r="S6" i="8"/>
  <c r="R35" i="8" l="1"/>
  <c r="R48" i="8"/>
  <c r="R15" i="8"/>
  <c r="R27" i="8"/>
  <c r="R46" i="8"/>
  <c r="R65" i="8"/>
  <c r="R130" i="8"/>
  <c r="S401" i="8"/>
  <c r="S36" i="8"/>
  <c r="R123" i="8"/>
  <c r="S375" i="8"/>
  <c r="S373" i="8"/>
  <c r="S371" i="8"/>
  <c r="S369" i="8"/>
  <c r="S367" i="8"/>
  <c r="S365" i="8"/>
  <c r="S374" i="8"/>
  <c r="S372" i="8"/>
  <c r="S370" i="8"/>
  <c r="S368" i="8"/>
  <c r="S366" i="8"/>
  <c r="S376" i="8"/>
  <c r="S355" i="8"/>
  <c r="S353" i="8"/>
  <c r="S351" i="8"/>
  <c r="S349" i="8"/>
  <c r="S347" i="8"/>
  <c r="S354" i="8"/>
  <c r="S352" i="8"/>
  <c r="S350" i="8"/>
  <c r="S348" i="8"/>
  <c r="S228" i="8"/>
  <c r="S226" i="8"/>
  <c r="S224" i="8"/>
  <c r="S222" i="8"/>
  <c r="S220" i="8"/>
  <c r="S227" i="8"/>
  <c r="S225" i="8"/>
  <c r="S223" i="8"/>
  <c r="S221" i="8"/>
  <c r="S235" i="8"/>
  <c r="S233" i="8"/>
  <c r="S231" i="8"/>
  <c r="S230" i="8"/>
  <c r="S234" i="8"/>
  <c r="S232" i="8"/>
  <c r="S317" i="8"/>
  <c r="S315" i="8"/>
  <c r="S313" i="8"/>
  <c r="S311" i="8"/>
  <c r="S309" i="8"/>
  <c r="S307" i="8"/>
  <c r="S305" i="8"/>
  <c r="S316" i="8"/>
  <c r="S314" i="8"/>
  <c r="S312" i="8"/>
  <c r="S310" i="8"/>
  <c r="S308" i="8"/>
  <c r="S306" i="8"/>
  <c r="S175" i="8"/>
  <c r="S173" i="8"/>
  <c r="S171" i="8"/>
  <c r="S169" i="8"/>
  <c r="S167" i="8"/>
  <c r="S165" i="8"/>
  <c r="S163" i="8"/>
  <c r="S174" i="8"/>
  <c r="S172" i="8"/>
  <c r="S170" i="8"/>
  <c r="S168" i="8"/>
  <c r="S166" i="8"/>
  <c r="S164" i="8"/>
  <c r="S162" i="8"/>
  <c r="S291" i="8"/>
  <c r="S289" i="8"/>
  <c r="S287" i="8"/>
  <c r="S292" i="8"/>
  <c r="S290" i="8"/>
  <c r="S288" i="8"/>
  <c r="S286" i="8"/>
  <c r="S135" i="8"/>
  <c r="S266" i="8"/>
  <c r="S255" i="8"/>
  <c r="S260" i="8"/>
  <c r="S270" i="8"/>
  <c r="S261" i="8"/>
  <c r="S265" i="8"/>
  <c r="S267" i="8"/>
  <c r="S259" i="8"/>
  <c r="S262" i="8"/>
  <c r="S254" i="8"/>
  <c r="S253" i="8"/>
  <c r="S257" i="8"/>
  <c r="S264" i="8"/>
  <c r="S268" i="8"/>
  <c r="S256" i="8"/>
  <c r="S258" i="8"/>
  <c r="S263" i="8"/>
  <c r="S269" i="8"/>
  <c r="R79" i="8"/>
  <c r="R117" i="8"/>
  <c r="R106" i="8"/>
  <c r="R75" i="8"/>
  <c r="R119" i="8"/>
  <c r="R63" i="8"/>
  <c r="R56" i="8"/>
  <c r="R64" i="8"/>
  <c r="R62" i="8"/>
  <c r="R113" i="8"/>
  <c r="R99" i="8"/>
  <c r="R98" i="8"/>
  <c r="R120" i="8"/>
  <c r="R121" i="8"/>
  <c r="R32" i="8"/>
  <c r="R28" i="8"/>
  <c r="R18" i="8"/>
  <c r="R37" i="8"/>
  <c r="R41" i="8"/>
  <c r="R25" i="8"/>
  <c r="R86" i="8"/>
  <c r="R10" i="8"/>
  <c r="R39" i="8"/>
  <c r="R11" i="8"/>
  <c r="R69" i="8"/>
  <c r="R92" i="8"/>
  <c r="R22" i="8"/>
  <c r="R84" i="8"/>
  <c r="R97" i="8"/>
  <c r="R102" i="8"/>
  <c r="R59" i="8"/>
  <c r="R57" i="8"/>
  <c r="R83" i="8"/>
  <c r="R54" i="8"/>
  <c r="R118" i="8"/>
  <c r="R132" i="8"/>
  <c r="R47" i="8"/>
  <c r="R45" i="8"/>
  <c r="R17" i="8"/>
  <c r="R16" i="8"/>
  <c r="R19" i="8"/>
  <c r="R23" i="8"/>
  <c r="R49" i="8"/>
  <c r="R13" i="8"/>
  <c r="R12" i="8"/>
  <c r="R34" i="8"/>
  <c r="R58" i="8"/>
  <c r="R101" i="8"/>
  <c r="R76" i="8"/>
  <c r="R68" i="8"/>
  <c r="R82" i="8"/>
  <c r="R85" i="8"/>
  <c r="R116" i="8"/>
  <c r="R95" i="8"/>
  <c r="R127" i="8"/>
  <c r="R111" i="8"/>
  <c r="R55" i="8"/>
  <c r="R53" i="8"/>
  <c r="R72" i="8"/>
  <c r="R109" i="8"/>
  <c r="R110" i="8"/>
  <c r="R104" i="8"/>
  <c r="R107" i="8"/>
  <c r="R70" i="8"/>
  <c r="R122" i="8"/>
  <c r="R125" i="8"/>
  <c r="S133" i="8"/>
  <c r="S8" i="8"/>
  <c r="S26" i="8"/>
  <c r="S123" i="8"/>
  <c r="S131" i="8"/>
  <c r="S11" i="8"/>
  <c r="S112" i="8"/>
  <c r="S116" i="8"/>
  <c r="S124" i="8"/>
  <c r="S132" i="8"/>
  <c r="S21" i="8"/>
  <c r="S42" i="8"/>
  <c r="S74" i="8"/>
  <c r="S22" i="8"/>
  <c r="S30" i="8"/>
  <c r="S39" i="8"/>
  <c r="S47" i="8"/>
  <c r="S55" i="8"/>
  <c r="S63" i="8"/>
  <c r="S71" i="8"/>
  <c r="S79" i="8"/>
  <c r="S87" i="8"/>
  <c r="S95" i="8"/>
  <c r="S107" i="8"/>
  <c r="S111" i="8"/>
  <c r="S119" i="8"/>
  <c r="S46" i="8"/>
  <c r="S9" i="8"/>
  <c r="S29" i="8"/>
  <c r="S115" i="8"/>
  <c r="S127" i="8"/>
  <c r="S12" i="8"/>
  <c r="S33" i="8"/>
  <c r="S58" i="8"/>
  <c r="S19" i="8"/>
  <c r="S100" i="8"/>
  <c r="S120" i="8"/>
  <c r="S18" i="8"/>
  <c r="S103" i="8"/>
  <c r="S31" i="8"/>
  <c r="S48" i="8"/>
  <c r="S64" i="8"/>
  <c r="S80" i="8"/>
  <c r="S92" i="8"/>
  <c r="S104" i="8"/>
  <c r="S24" i="8"/>
  <c r="S32" i="8"/>
  <c r="S41" i="8"/>
  <c r="S49" i="8"/>
  <c r="S57" i="8"/>
  <c r="S65" i="8"/>
  <c r="S73" i="8"/>
  <c r="S10" i="8"/>
  <c r="S14" i="8"/>
  <c r="S34" i="8"/>
  <c r="S51" i="8"/>
  <c r="S67" i="8"/>
  <c r="S83" i="8"/>
  <c r="S70" i="8"/>
  <c r="S35" i="8"/>
  <c r="S52" i="8"/>
  <c r="S68" i="8"/>
  <c r="S128" i="8"/>
  <c r="S20" i="8"/>
  <c r="S129" i="8"/>
  <c r="S13" i="8"/>
  <c r="S38" i="8"/>
  <c r="S86" i="8"/>
  <c r="S94" i="8"/>
  <c r="S114" i="8"/>
  <c r="S122" i="8"/>
  <c r="S99" i="8"/>
  <c r="S15" i="8"/>
  <c r="S23" i="8"/>
  <c r="S40" i="8"/>
  <c r="S56" i="8"/>
  <c r="S72" i="8"/>
  <c r="S84" i="8"/>
  <c r="S88" i="8"/>
  <c r="S96" i="8"/>
  <c r="S108" i="8"/>
  <c r="S28" i="8"/>
  <c r="S37" i="8"/>
  <c r="S45" i="8"/>
  <c r="S53" i="8"/>
  <c r="S61" i="8"/>
  <c r="S69" i="8"/>
  <c r="S77" i="8"/>
  <c r="S85" i="8"/>
  <c r="S93" i="8"/>
  <c r="S101" i="8"/>
  <c r="S109" i="8"/>
  <c r="S89" i="8"/>
  <c r="S25" i="8"/>
  <c r="S50" i="8"/>
  <c r="S78" i="8"/>
  <c r="S118" i="8"/>
  <c r="S126" i="8"/>
  <c r="S130" i="8"/>
  <c r="S43" i="8"/>
  <c r="S59" i="8"/>
  <c r="S134" i="8"/>
  <c r="S90" i="8"/>
  <c r="S102" i="8"/>
  <c r="S16" i="8"/>
  <c r="S81" i="8"/>
  <c r="S117" i="8"/>
  <c r="S75" i="8"/>
  <c r="S91" i="8"/>
  <c r="S17" i="8"/>
  <c r="S66" i="8"/>
  <c r="S110" i="8"/>
  <c r="S54" i="8"/>
  <c r="S27" i="8"/>
  <c r="S44" i="8"/>
  <c r="S60" i="8"/>
  <c r="S76" i="8"/>
  <c r="S105" i="8"/>
  <c r="S125" i="8"/>
  <c r="S62" i="8"/>
  <c r="S82" i="8"/>
  <c r="S98" i="8"/>
  <c r="S106" i="8"/>
  <c r="S97" i="8"/>
  <c r="S113" i="8"/>
  <c r="S121" i="8"/>
  <c r="T6" i="8"/>
  <c r="T248" i="8" s="1"/>
  <c r="S402" i="8"/>
  <c r="S399" i="8"/>
  <c r="S397" i="8"/>
  <c r="S395" i="8"/>
  <c r="S393" i="8"/>
  <c r="S391" i="8"/>
  <c r="S389" i="8"/>
  <c r="S383" i="8"/>
  <c r="S381" i="8"/>
  <c r="S363" i="8"/>
  <c r="S361" i="8"/>
  <c r="S358" i="8"/>
  <c r="S341" i="8"/>
  <c r="S400" i="8"/>
  <c r="S398" i="8"/>
  <c r="S396" i="8"/>
  <c r="S394" i="8"/>
  <c r="S392" i="8"/>
  <c r="S390" i="8"/>
  <c r="S388" i="8"/>
  <c r="S382" i="8"/>
  <c r="S364" i="8"/>
  <c r="S362" i="8"/>
  <c r="S359" i="8"/>
  <c r="S357" i="8"/>
  <c r="S340" i="8"/>
  <c r="S335" i="8"/>
  <c r="S329" i="8"/>
  <c r="S326" i="8"/>
  <c r="S324" i="8"/>
  <c r="S320" i="8"/>
  <c r="S318" i="8"/>
  <c r="S298" i="8"/>
  <c r="S285" i="8"/>
  <c r="S275" i="8"/>
  <c r="S271" i="8"/>
  <c r="S252" i="8"/>
  <c r="S239" i="8"/>
  <c r="S237" i="8"/>
  <c r="S229" i="8"/>
  <c r="S212" i="8"/>
  <c r="S210" i="8"/>
  <c r="S208" i="8"/>
  <c r="S206" i="8"/>
  <c r="S204" i="8"/>
  <c r="S202" i="8"/>
  <c r="S200" i="8"/>
  <c r="S198" i="8"/>
  <c r="S196" i="8"/>
  <c r="S185" i="8"/>
  <c r="S182" i="8"/>
  <c r="S180" i="8"/>
  <c r="S148" i="8"/>
  <c r="S146" i="8"/>
  <c r="S144" i="8"/>
  <c r="S142" i="8"/>
  <c r="S140" i="8"/>
  <c r="S136" i="8"/>
  <c r="S339" i="8"/>
  <c r="S334" i="8"/>
  <c r="S338" i="8"/>
  <c r="S331" i="8"/>
  <c r="S328" i="8"/>
  <c r="S325" i="8"/>
  <c r="S321" i="8"/>
  <c r="S319" i="8"/>
  <c r="S304" i="8"/>
  <c r="S294" i="8"/>
  <c r="S284" i="8"/>
  <c r="S272" i="8"/>
  <c r="S240" i="8"/>
  <c r="S238" i="8"/>
  <c r="S236" i="8"/>
  <c r="S213" i="8"/>
  <c r="S211" i="8"/>
  <c r="S209" i="8"/>
  <c r="S207" i="8"/>
  <c r="S205" i="8"/>
  <c r="S203" i="8"/>
  <c r="S201" i="8"/>
  <c r="S199" i="8"/>
  <c r="S197" i="8"/>
  <c r="S186" i="8"/>
  <c r="S183" i="8"/>
  <c r="S181" i="8"/>
  <c r="S179" i="8"/>
  <c r="S147" i="8"/>
  <c r="S145" i="8"/>
  <c r="S143" i="8"/>
  <c r="S141" i="8"/>
  <c r="S137" i="8"/>
  <c r="S336" i="8"/>
  <c r="S330" i="8"/>
  <c r="S218" i="8"/>
  <c r="S281" i="8"/>
  <c r="S192" i="8"/>
  <c r="S279" i="8"/>
  <c r="S190" i="8"/>
  <c r="S193" i="8"/>
  <c r="S191" i="8"/>
  <c r="S251" i="8"/>
  <c r="S299" i="8"/>
  <c r="S249" i="8"/>
  <c r="S195" i="8"/>
  <c r="S219" i="8"/>
  <c r="S337" i="8"/>
  <c r="S250" i="8"/>
  <c r="S345" i="8"/>
  <c r="S194" i="8"/>
  <c r="S161" i="8"/>
  <c r="S160" i="8"/>
  <c r="S159" i="8"/>
  <c r="S277" i="8"/>
  <c r="S138" i="8"/>
  <c r="R138" i="8"/>
  <c r="S242" i="8"/>
  <c r="R242" i="8"/>
  <c r="S153" i="8"/>
  <c r="R153" i="8"/>
  <c r="S216" i="8"/>
  <c r="R216" i="8"/>
  <c r="S247" i="8"/>
  <c r="R247" i="8"/>
  <c r="S387" i="8"/>
  <c r="R387" i="8"/>
  <c r="S215" i="8"/>
  <c r="R215" i="8"/>
  <c r="S346" i="8"/>
  <c r="R346" i="8"/>
  <c r="S149" i="8"/>
  <c r="R149" i="8"/>
  <c r="S282" i="8"/>
  <c r="R282" i="8"/>
  <c r="S248" i="8"/>
  <c r="R248" i="8"/>
  <c r="S297" i="8"/>
  <c r="R297" i="8"/>
  <c r="S302" i="8"/>
  <c r="R302" i="8"/>
  <c r="S151" i="8"/>
  <c r="R151" i="8"/>
  <c r="S184" i="8"/>
  <c r="R184" i="8"/>
  <c r="S332" i="8"/>
  <c r="R332" i="8"/>
  <c r="S322" i="8"/>
  <c r="R322" i="8"/>
  <c r="S327" i="8"/>
  <c r="R327" i="8"/>
  <c r="S343" i="8"/>
  <c r="R343" i="8"/>
  <c r="S344" i="8"/>
  <c r="R344" i="8"/>
  <c r="S295" i="8"/>
  <c r="R295" i="8"/>
  <c r="S187" i="8"/>
  <c r="R187" i="8"/>
  <c r="S280" i="8"/>
  <c r="R280" i="8"/>
  <c r="S273" i="8"/>
  <c r="R273" i="8"/>
  <c r="S283" i="8"/>
  <c r="R283" i="8"/>
  <c r="S278" i="8"/>
  <c r="R278" i="8"/>
  <c r="S300" i="8"/>
  <c r="R300" i="8"/>
  <c r="S301" i="8"/>
  <c r="R301" i="8"/>
  <c r="S188" i="8"/>
  <c r="R188" i="8"/>
  <c r="S303" i="8"/>
  <c r="R303" i="8"/>
  <c r="S150" i="8"/>
  <c r="R150" i="8"/>
  <c r="S189" i="8"/>
  <c r="R189" i="8"/>
  <c r="T276" i="8"/>
  <c r="S276" i="8"/>
  <c r="R276" i="8"/>
  <c r="S323" i="8"/>
  <c r="T323" i="8"/>
  <c r="R323" i="8"/>
  <c r="S241" i="8"/>
  <c r="R241" i="8"/>
  <c r="S156" i="8"/>
  <c r="R156" i="8"/>
  <c r="S214" i="8"/>
  <c r="R214" i="8"/>
  <c r="S154" i="8"/>
  <c r="R154" i="8"/>
  <c r="S155" i="8"/>
  <c r="R155" i="8"/>
  <c r="S217" i="8"/>
  <c r="R217" i="8"/>
  <c r="T342" i="8"/>
  <c r="S342" i="8"/>
  <c r="R342" i="8"/>
  <c r="S360" i="8"/>
  <c r="R360" i="8"/>
  <c r="S296" i="8"/>
  <c r="R296" i="8"/>
  <c r="S274" i="8"/>
  <c r="R274" i="8"/>
  <c r="S152" i="8"/>
  <c r="R152" i="8"/>
  <c r="S243" i="8"/>
  <c r="T243" i="8"/>
  <c r="R243" i="8"/>
  <c r="S384" i="8"/>
  <c r="R384" i="8"/>
  <c r="S244" i="8"/>
  <c r="R244" i="8"/>
  <c r="S157" i="8"/>
  <c r="R157" i="8"/>
  <c r="S246" i="8"/>
  <c r="R246" i="8"/>
  <c r="S158" i="8"/>
  <c r="R158" i="8"/>
  <c r="S386" i="8"/>
  <c r="R386" i="8"/>
  <c r="T139" i="8"/>
  <c r="S139" i="8"/>
  <c r="R139" i="8"/>
  <c r="S245" i="8"/>
  <c r="T245" i="8"/>
  <c r="R245" i="8"/>
  <c r="S385" i="8"/>
  <c r="R385" i="8"/>
  <c r="S333" i="8"/>
  <c r="R333" i="8"/>
  <c r="P551" i="9"/>
  <c r="L7" i="8"/>
  <c r="M148" i="8"/>
  <c r="N148" i="8" s="1"/>
  <c r="M240" i="8"/>
  <c r="N240" i="8" s="1"/>
  <c r="N22" i="8"/>
  <c r="O22" i="8" s="1"/>
  <c r="N75" i="8"/>
  <c r="O75" i="8" s="1"/>
  <c r="N101" i="8"/>
  <c r="O101" i="8" s="1"/>
  <c r="N125" i="8"/>
  <c r="O125" i="8" s="1"/>
  <c r="N11" i="8"/>
  <c r="O11" i="8" s="1"/>
  <c r="N15" i="8"/>
  <c r="O15" i="8" s="1"/>
  <c r="N19" i="8"/>
  <c r="O19" i="8" s="1"/>
  <c r="N23" i="8"/>
  <c r="O23" i="8" s="1"/>
  <c r="N27" i="8"/>
  <c r="O27" i="8" s="1"/>
  <c r="N31" i="8"/>
  <c r="O31" i="8" s="1"/>
  <c r="N35" i="8"/>
  <c r="O35" i="8" s="1"/>
  <c r="N40" i="8"/>
  <c r="O40" i="8" s="1"/>
  <c r="N44" i="8"/>
  <c r="O44" i="8" s="1"/>
  <c r="N48" i="8"/>
  <c r="O48" i="8" s="1"/>
  <c r="N52" i="8"/>
  <c r="O52" i="8" s="1"/>
  <c r="N56" i="8"/>
  <c r="O56" i="8" s="1"/>
  <c r="N60" i="8"/>
  <c r="O60" i="8" s="1"/>
  <c r="N64" i="8"/>
  <c r="O64" i="8" s="1"/>
  <c r="N68" i="8"/>
  <c r="O68" i="8" s="1"/>
  <c r="N72" i="8"/>
  <c r="O72" i="8" s="1"/>
  <c r="N76" i="8"/>
  <c r="O76" i="8" s="1"/>
  <c r="N80" i="8"/>
  <c r="O80" i="8" s="1"/>
  <c r="N86" i="8"/>
  <c r="O86" i="8" s="1"/>
  <c r="N88" i="8"/>
  <c r="O88" i="8" s="1"/>
  <c r="N94" i="8"/>
  <c r="O94" i="8" s="1"/>
  <c r="N96" i="8"/>
  <c r="O96" i="8" s="1"/>
  <c r="N102" i="8"/>
  <c r="O102" i="8" s="1"/>
  <c r="N104" i="8"/>
  <c r="O104" i="8" s="1"/>
  <c r="N110" i="8"/>
  <c r="O110" i="8" s="1"/>
  <c r="N112" i="8"/>
  <c r="O112" i="8" s="1"/>
  <c r="N118" i="8"/>
  <c r="O118" i="8" s="1"/>
  <c r="N120" i="8"/>
  <c r="O120" i="8" s="1"/>
  <c r="N126" i="8"/>
  <c r="O126" i="8" s="1"/>
  <c r="N128" i="8"/>
  <c r="O128" i="8" s="1"/>
  <c r="M183" i="8"/>
  <c r="N183" i="8" s="1"/>
  <c r="N26" i="8"/>
  <c r="O26" i="8" s="1"/>
  <c r="N30" i="8"/>
  <c r="O30" i="8" s="1"/>
  <c r="N34" i="8"/>
  <c r="O34" i="8" s="1"/>
  <c r="N39" i="8"/>
  <c r="O39" i="8" s="1"/>
  <c r="N43" i="8"/>
  <c r="O43" i="8" s="1"/>
  <c r="N47" i="8"/>
  <c r="O47" i="8" s="1"/>
  <c r="N51" i="8"/>
  <c r="O51" i="8" s="1"/>
  <c r="N55" i="8"/>
  <c r="O55" i="8" s="1"/>
  <c r="N59" i="8"/>
  <c r="O59" i="8" s="1"/>
  <c r="N79" i="8"/>
  <c r="O79" i="8" s="1"/>
  <c r="N117" i="8"/>
  <c r="O117" i="8" s="1"/>
  <c r="N134" i="8"/>
  <c r="O134" i="8" s="1"/>
  <c r="N8" i="8"/>
  <c r="N12" i="8"/>
  <c r="O12" i="8" s="1"/>
  <c r="N16" i="8"/>
  <c r="O16" i="8" s="1"/>
  <c r="N20" i="8"/>
  <c r="O20" i="8" s="1"/>
  <c r="N24" i="8"/>
  <c r="O24" i="8" s="1"/>
  <c r="N28" i="8"/>
  <c r="O28" i="8" s="1"/>
  <c r="N32" i="8"/>
  <c r="O32" i="8" s="1"/>
  <c r="N37" i="8"/>
  <c r="O37" i="8" s="1"/>
  <c r="N41" i="8"/>
  <c r="O41" i="8" s="1"/>
  <c r="N45" i="8"/>
  <c r="O45" i="8" s="1"/>
  <c r="N49" i="8"/>
  <c r="O49" i="8" s="1"/>
  <c r="N53" i="8"/>
  <c r="O53" i="8" s="1"/>
  <c r="N57" i="8"/>
  <c r="O57" i="8" s="1"/>
  <c r="N61" i="8"/>
  <c r="O61" i="8" s="1"/>
  <c r="N65" i="8"/>
  <c r="O65" i="8" s="1"/>
  <c r="N69" i="8"/>
  <c r="O69" i="8" s="1"/>
  <c r="N73" i="8"/>
  <c r="O73" i="8" s="1"/>
  <c r="N77" i="8"/>
  <c r="O77" i="8" s="1"/>
  <c r="N81" i="8"/>
  <c r="O81" i="8" s="1"/>
  <c r="N89" i="8"/>
  <c r="O89" i="8" s="1"/>
  <c r="N97" i="8"/>
  <c r="O97" i="8" s="1"/>
  <c r="N105" i="8"/>
  <c r="O105" i="8" s="1"/>
  <c r="N113" i="8"/>
  <c r="O113" i="8" s="1"/>
  <c r="N121" i="8"/>
  <c r="O121" i="8" s="1"/>
  <c r="M137" i="8"/>
  <c r="N137" i="8" s="1"/>
  <c r="M272" i="8"/>
  <c r="N272" i="8" s="1"/>
  <c r="N136" i="8"/>
  <c r="O136" i="8" s="1"/>
  <c r="N131" i="8"/>
  <c r="O131" i="8" s="1"/>
  <c r="N127" i="8"/>
  <c r="O127" i="8" s="1"/>
  <c r="N123" i="8"/>
  <c r="O123" i="8" s="1"/>
  <c r="N119" i="8"/>
  <c r="O119" i="8" s="1"/>
  <c r="N115" i="8"/>
  <c r="O115" i="8" s="1"/>
  <c r="N111" i="8"/>
  <c r="O111" i="8" s="1"/>
  <c r="N107" i="8"/>
  <c r="O107" i="8" s="1"/>
  <c r="N103" i="8"/>
  <c r="O103" i="8" s="1"/>
  <c r="N99" i="8"/>
  <c r="O99" i="8" s="1"/>
  <c r="N95" i="8"/>
  <c r="O95" i="8" s="1"/>
  <c r="N91" i="8"/>
  <c r="O91" i="8" s="1"/>
  <c r="N87" i="8"/>
  <c r="O87" i="8" s="1"/>
  <c r="N83" i="8"/>
  <c r="O83" i="8" s="1"/>
  <c r="N10" i="8"/>
  <c r="O10" i="8" s="1"/>
  <c r="N14" i="8"/>
  <c r="O14" i="8" s="1"/>
  <c r="N18" i="8"/>
  <c r="O18" i="8" s="1"/>
  <c r="N63" i="8"/>
  <c r="O63" i="8" s="1"/>
  <c r="N67" i="8"/>
  <c r="O67" i="8" s="1"/>
  <c r="N71" i="8"/>
  <c r="O71" i="8" s="1"/>
  <c r="N85" i="8"/>
  <c r="O85" i="8" s="1"/>
  <c r="N93" i="8"/>
  <c r="O93" i="8" s="1"/>
  <c r="N109" i="8"/>
  <c r="O109" i="8" s="1"/>
  <c r="N9" i="8"/>
  <c r="O9" i="8" s="1"/>
  <c r="N13" i="8"/>
  <c r="O13" i="8" s="1"/>
  <c r="N17" i="8"/>
  <c r="O17" i="8" s="1"/>
  <c r="N21" i="8"/>
  <c r="O21" i="8" s="1"/>
  <c r="N25" i="8"/>
  <c r="O25" i="8" s="1"/>
  <c r="N29" i="8"/>
  <c r="O29" i="8" s="1"/>
  <c r="N33" i="8"/>
  <c r="O33" i="8" s="1"/>
  <c r="N38" i="8"/>
  <c r="O38" i="8" s="1"/>
  <c r="N42" i="8"/>
  <c r="O42" i="8" s="1"/>
  <c r="N46" i="8"/>
  <c r="O46" i="8" s="1"/>
  <c r="N50" i="8"/>
  <c r="O50" i="8" s="1"/>
  <c r="N54" i="8"/>
  <c r="O54" i="8" s="1"/>
  <c r="N58" i="8"/>
  <c r="O58" i="8" s="1"/>
  <c r="N62" i="8"/>
  <c r="O62" i="8" s="1"/>
  <c r="N66" i="8"/>
  <c r="O66" i="8" s="1"/>
  <c r="N70" i="8"/>
  <c r="O70" i="8" s="1"/>
  <c r="N74" i="8"/>
  <c r="O74" i="8" s="1"/>
  <c r="N78" i="8"/>
  <c r="O78" i="8" s="1"/>
  <c r="N82" i="8"/>
  <c r="O82" i="8" s="1"/>
  <c r="N84" i="8"/>
  <c r="O84" i="8" s="1"/>
  <c r="N90" i="8"/>
  <c r="O90" i="8" s="1"/>
  <c r="N92" i="8"/>
  <c r="O92" i="8" s="1"/>
  <c r="N98" i="8"/>
  <c r="O98" i="8" s="1"/>
  <c r="N100" i="8"/>
  <c r="O100" i="8" s="1"/>
  <c r="N106" i="8"/>
  <c r="O106" i="8" s="1"/>
  <c r="N108" i="8"/>
  <c r="O108" i="8" s="1"/>
  <c r="N114" i="8"/>
  <c r="O114" i="8" s="1"/>
  <c r="N116" i="8"/>
  <c r="O116" i="8" s="1"/>
  <c r="N122" i="8"/>
  <c r="O122" i="8" s="1"/>
  <c r="N124" i="8"/>
  <c r="O124" i="8" s="1"/>
  <c r="N130" i="8"/>
  <c r="O130" i="8" s="1"/>
  <c r="N132" i="8"/>
  <c r="O132" i="8" s="1"/>
  <c r="M213" i="8"/>
  <c r="N213" i="8" s="1"/>
  <c r="T384" i="8" l="1"/>
  <c r="T215" i="8"/>
  <c r="T156" i="8"/>
  <c r="T157" i="8"/>
  <c r="T155" i="8"/>
  <c r="T401" i="8"/>
  <c r="T36" i="8"/>
  <c r="T333" i="8"/>
  <c r="T154" i="8"/>
  <c r="T189" i="8"/>
  <c r="T280" i="8"/>
  <c r="T184" i="8"/>
  <c r="T216" i="8"/>
  <c r="T153" i="8"/>
  <c r="T375" i="8"/>
  <c r="T373" i="8"/>
  <c r="T371" i="8"/>
  <c r="T369" i="8"/>
  <c r="T367" i="8"/>
  <c r="T365" i="8"/>
  <c r="T376" i="8"/>
  <c r="T374" i="8"/>
  <c r="T372" i="8"/>
  <c r="T370" i="8"/>
  <c r="T368" i="8"/>
  <c r="T366" i="8"/>
  <c r="T354" i="8"/>
  <c r="T352" i="8"/>
  <c r="T350" i="8"/>
  <c r="T348" i="8"/>
  <c r="T355" i="8"/>
  <c r="T353" i="8"/>
  <c r="T351" i="8"/>
  <c r="T349" i="8"/>
  <c r="T347" i="8"/>
  <c r="T227" i="8"/>
  <c r="T225" i="8"/>
  <c r="T223" i="8"/>
  <c r="T221" i="8"/>
  <c r="T228" i="8"/>
  <c r="T226" i="8"/>
  <c r="T224" i="8"/>
  <c r="T222" i="8"/>
  <c r="T220" i="8"/>
  <c r="T235" i="8"/>
  <c r="T233" i="8"/>
  <c r="T231" i="8"/>
  <c r="T234" i="8"/>
  <c r="T232" i="8"/>
  <c r="T230" i="8"/>
  <c r="T317" i="8"/>
  <c r="T315" i="8"/>
  <c r="T313" i="8"/>
  <c r="T316" i="8"/>
  <c r="T314" i="8"/>
  <c r="T312" i="8"/>
  <c r="T310" i="8"/>
  <c r="T308" i="8"/>
  <c r="T306" i="8"/>
  <c r="T305" i="8"/>
  <c r="T309" i="8"/>
  <c r="T311" i="8"/>
  <c r="T307" i="8"/>
  <c r="T170" i="8"/>
  <c r="T166" i="8"/>
  <c r="T162" i="8"/>
  <c r="T174" i="8"/>
  <c r="T172" i="8"/>
  <c r="T168" i="8"/>
  <c r="T164" i="8"/>
  <c r="T175" i="8"/>
  <c r="T173" i="8"/>
  <c r="T169" i="8"/>
  <c r="T165" i="8"/>
  <c r="T171" i="8"/>
  <c r="T167" i="8"/>
  <c r="T163" i="8"/>
  <c r="T242" i="8"/>
  <c r="T290" i="8"/>
  <c r="T286" i="8"/>
  <c r="T289" i="8"/>
  <c r="T292" i="8"/>
  <c r="T288" i="8"/>
  <c r="T287" i="8"/>
  <c r="T291" i="8"/>
  <c r="T386" i="8"/>
  <c r="T244" i="8"/>
  <c r="T152" i="8"/>
  <c r="T274" i="8"/>
  <c r="T217" i="8"/>
  <c r="T214" i="8"/>
  <c r="T301" i="8"/>
  <c r="T273" i="8"/>
  <c r="T344" i="8"/>
  <c r="T332" i="8"/>
  <c r="T302" i="8"/>
  <c r="T297" i="8"/>
  <c r="T346" i="8"/>
  <c r="T247" i="8"/>
  <c r="T138" i="8"/>
  <c r="T188" i="8"/>
  <c r="T278" i="8"/>
  <c r="T283" i="8"/>
  <c r="T187" i="8"/>
  <c r="T295" i="8"/>
  <c r="T327" i="8"/>
  <c r="T322" i="8"/>
  <c r="T282" i="8"/>
  <c r="T149" i="8"/>
  <c r="T387" i="8"/>
  <c r="T385" i="8"/>
  <c r="T158" i="8"/>
  <c r="T246" i="8"/>
  <c r="T296" i="8"/>
  <c r="T360" i="8"/>
  <c r="T241" i="8"/>
  <c r="T150" i="8"/>
  <c r="T303" i="8"/>
  <c r="T300" i="8"/>
  <c r="T343" i="8"/>
  <c r="T151" i="8"/>
  <c r="T135" i="8"/>
  <c r="T261" i="8"/>
  <c r="T264" i="8"/>
  <c r="T265" i="8"/>
  <c r="T266" i="8"/>
  <c r="T267" i="8"/>
  <c r="T259" i="8"/>
  <c r="T260" i="8"/>
  <c r="T270" i="8"/>
  <c r="T257" i="8"/>
  <c r="T253" i="8"/>
  <c r="T255" i="8"/>
  <c r="T262" i="8"/>
  <c r="T254" i="8"/>
  <c r="T269" i="8"/>
  <c r="T268" i="8"/>
  <c r="T263" i="8"/>
  <c r="T256" i="8"/>
  <c r="T258" i="8"/>
  <c r="T133" i="8"/>
  <c r="T30" i="8"/>
  <c r="T39" i="8"/>
  <c r="T47" i="8"/>
  <c r="T55" i="8"/>
  <c r="T63" i="8"/>
  <c r="T71" i="8"/>
  <c r="T79" i="8"/>
  <c r="T95" i="8"/>
  <c r="T103" i="8"/>
  <c r="T107" i="8"/>
  <c r="T88" i="8"/>
  <c r="T104" i="8"/>
  <c r="T8" i="8"/>
  <c r="T21" i="8"/>
  <c r="T42" i="8"/>
  <c r="T74" i="8"/>
  <c r="T14" i="8"/>
  <c r="T22" i="8"/>
  <c r="T26" i="8"/>
  <c r="T91" i="8"/>
  <c r="T119" i="8"/>
  <c r="T127" i="8"/>
  <c r="T17" i="8"/>
  <c r="T34" i="8"/>
  <c r="T43" i="8"/>
  <c r="T51" i="8"/>
  <c r="T59" i="8"/>
  <c r="T67" i="8"/>
  <c r="T75" i="8"/>
  <c r="T83" i="8"/>
  <c r="T99" i="8"/>
  <c r="T111" i="8"/>
  <c r="T108" i="8"/>
  <c r="T112" i="8"/>
  <c r="T116" i="8"/>
  <c r="T29" i="8"/>
  <c r="T12" i="8"/>
  <c r="T46" i="8"/>
  <c r="T11" i="8"/>
  <c r="T23" i="8"/>
  <c r="T40" i="8"/>
  <c r="T56" i="8"/>
  <c r="T72" i="8"/>
  <c r="T24" i="8"/>
  <c r="T18" i="8"/>
  <c r="T87" i="8"/>
  <c r="T115" i="8"/>
  <c r="T131" i="8"/>
  <c r="T33" i="8"/>
  <c r="T15" i="8"/>
  <c r="T27" i="8"/>
  <c r="T44" i="8"/>
  <c r="T60" i="8"/>
  <c r="T76" i="8"/>
  <c r="T96" i="8"/>
  <c r="T128" i="8"/>
  <c r="T16" i="8"/>
  <c r="T28" i="8"/>
  <c r="T37" i="8"/>
  <c r="T45" i="8"/>
  <c r="T53" i="8"/>
  <c r="T61" i="8"/>
  <c r="T69" i="8"/>
  <c r="T77" i="8"/>
  <c r="T105" i="8"/>
  <c r="T134" i="8"/>
  <c r="T78" i="8"/>
  <c r="T86" i="8"/>
  <c r="T118" i="8"/>
  <c r="T126" i="8"/>
  <c r="T54" i="8"/>
  <c r="T10" i="8"/>
  <c r="T58" i="8"/>
  <c r="T31" i="8"/>
  <c r="T48" i="8"/>
  <c r="T64" i="8"/>
  <c r="T80" i="8"/>
  <c r="T132" i="8"/>
  <c r="T20" i="8"/>
  <c r="T89" i="8"/>
  <c r="T93" i="8"/>
  <c r="T101" i="8"/>
  <c r="T117" i="8"/>
  <c r="T123" i="8"/>
  <c r="T120" i="8"/>
  <c r="T57" i="8"/>
  <c r="T85" i="8"/>
  <c r="T129" i="8"/>
  <c r="T38" i="8"/>
  <c r="T82" i="8"/>
  <c r="T90" i="8"/>
  <c r="T94" i="8"/>
  <c r="T102" i="8"/>
  <c r="T110" i="8"/>
  <c r="T114" i="8"/>
  <c r="T122" i="8"/>
  <c r="T130" i="8"/>
  <c r="T66" i="8"/>
  <c r="T84" i="8"/>
  <c r="T124" i="8"/>
  <c r="T13" i="8"/>
  <c r="T100" i="8"/>
  <c r="T49" i="8"/>
  <c r="T97" i="8"/>
  <c r="T121" i="8"/>
  <c r="T25" i="8"/>
  <c r="T98" i="8"/>
  <c r="T62" i="8"/>
  <c r="T106" i="8"/>
  <c r="T9" i="8"/>
  <c r="T70" i="8"/>
  <c r="T19" i="8"/>
  <c r="T35" i="8"/>
  <c r="T52" i="8"/>
  <c r="T68" i="8"/>
  <c r="T92" i="8"/>
  <c r="T41" i="8"/>
  <c r="T73" i="8"/>
  <c r="T81" i="8"/>
  <c r="T109" i="8"/>
  <c r="T125" i="8"/>
  <c r="T50" i="8"/>
  <c r="T32" i="8"/>
  <c r="T65" i="8"/>
  <c r="T113" i="8"/>
  <c r="U6" i="8"/>
  <c r="T400" i="8"/>
  <c r="T398" i="8"/>
  <c r="T396" i="8"/>
  <c r="T394" i="8"/>
  <c r="T392" i="8"/>
  <c r="T390" i="8"/>
  <c r="T388" i="8"/>
  <c r="T382" i="8"/>
  <c r="T364" i="8"/>
  <c r="T362" i="8"/>
  <c r="T359" i="8"/>
  <c r="T357" i="8"/>
  <c r="T340" i="8"/>
  <c r="T338" i="8"/>
  <c r="T335" i="8"/>
  <c r="T331" i="8"/>
  <c r="T329" i="8"/>
  <c r="T402" i="8"/>
  <c r="T399" i="8"/>
  <c r="T397" i="8"/>
  <c r="T395" i="8"/>
  <c r="T393" i="8"/>
  <c r="T391" i="8"/>
  <c r="T389" i="8"/>
  <c r="T383" i="8"/>
  <c r="T381" i="8"/>
  <c r="T363" i="8"/>
  <c r="T361" i="8"/>
  <c r="T358" i="8"/>
  <c r="T341" i="8"/>
  <c r="T339" i="8"/>
  <c r="T336" i="8"/>
  <c r="T334" i="8"/>
  <c r="T330" i="8"/>
  <c r="T328" i="8"/>
  <c r="T325" i="8"/>
  <c r="T321" i="8"/>
  <c r="T319" i="8"/>
  <c r="T304" i="8"/>
  <c r="T294" i="8"/>
  <c r="T284" i="8"/>
  <c r="T272" i="8"/>
  <c r="T240" i="8"/>
  <c r="T238" i="8"/>
  <c r="T236" i="8"/>
  <c r="T213" i="8"/>
  <c r="T211" i="8"/>
  <c r="T209" i="8"/>
  <c r="T207" i="8"/>
  <c r="T205" i="8"/>
  <c r="T203" i="8"/>
  <c r="T201" i="8"/>
  <c r="T199" i="8"/>
  <c r="T197" i="8"/>
  <c r="T186" i="8"/>
  <c r="T183" i="8"/>
  <c r="T181" i="8"/>
  <c r="T179" i="8"/>
  <c r="T147" i="8"/>
  <c r="T145" i="8"/>
  <c r="T143" i="8"/>
  <c r="T141" i="8"/>
  <c r="T137" i="8"/>
  <c r="T326" i="8"/>
  <c r="T324" i="8"/>
  <c r="T320" i="8"/>
  <c r="T318" i="8"/>
  <c r="T298" i="8"/>
  <c r="T285" i="8"/>
  <c r="T275" i="8"/>
  <c r="T271" i="8"/>
  <c r="T252" i="8"/>
  <c r="T239" i="8"/>
  <c r="T237" i="8"/>
  <c r="T229" i="8"/>
  <c r="T212" i="8"/>
  <c r="T210" i="8"/>
  <c r="T208" i="8"/>
  <c r="T206" i="8"/>
  <c r="T204" i="8"/>
  <c r="T202" i="8"/>
  <c r="T200" i="8"/>
  <c r="T198" i="8"/>
  <c r="T196" i="8"/>
  <c r="T185" i="8"/>
  <c r="T182" i="8"/>
  <c r="T180" i="8"/>
  <c r="T148" i="8"/>
  <c r="T146" i="8"/>
  <c r="T144" i="8"/>
  <c r="T142" i="8"/>
  <c r="T140" i="8"/>
  <c r="T136" i="8"/>
  <c r="T161" i="8"/>
  <c r="T219" i="8"/>
  <c r="T159" i="8"/>
  <c r="T277" i="8"/>
  <c r="T195" i="8"/>
  <c r="T218" i="8"/>
  <c r="T250" i="8"/>
  <c r="T281" i="8"/>
  <c r="T279" i="8"/>
  <c r="T337" i="8"/>
  <c r="T345" i="8"/>
  <c r="T194" i="8"/>
  <c r="T193" i="8"/>
  <c r="T192" i="8"/>
  <c r="T160" i="8"/>
  <c r="T251" i="8"/>
  <c r="T299" i="8"/>
  <c r="T249" i="8"/>
  <c r="T190" i="8"/>
  <c r="T191" i="8"/>
  <c r="S7" i="8"/>
  <c r="S406" i="8" s="1"/>
  <c r="R7" i="8"/>
  <c r="R406" i="8" s="1"/>
  <c r="O213" i="8"/>
  <c r="O240" i="8"/>
  <c r="O272" i="8"/>
  <c r="O294" i="8"/>
  <c r="O137" i="8"/>
  <c r="O8" i="8"/>
  <c r="N7" i="8"/>
  <c r="O183" i="8"/>
  <c r="O148" i="8"/>
  <c r="U401" i="8" l="1"/>
  <c r="U36" i="8"/>
  <c r="U376" i="8"/>
  <c r="U374" i="8"/>
  <c r="U372" i="8"/>
  <c r="U370" i="8"/>
  <c r="U368" i="8"/>
  <c r="U366" i="8"/>
  <c r="U373" i="8"/>
  <c r="U367" i="8"/>
  <c r="U375" i="8"/>
  <c r="U371" i="8"/>
  <c r="U369" i="8"/>
  <c r="U365" i="8"/>
  <c r="U354" i="8"/>
  <c r="U352" i="8"/>
  <c r="U350" i="8"/>
  <c r="U348" i="8"/>
  <c r="U355" i="8"/>
  <c r="U353" i="8"/>
  <c r="U351" i="8"/>
  <c r="U349" i="8"/>
  <c r="U347" i="8"/>
  <c r="U227" i="8"/>
  <c r="U225" i="8"/>
  <c r="U223" i="8"/>
  <c r="U221" i="8"/>
  <c r="U228" i="8"/>
  <c r="U226" i="8"/>
  <c r="U224" i="8"/>
  <c r="U222" i="8"/>
  <c r="U220" i="8"/>
  <c r="U234" i="8"/>
  <c r="U232" i="8"/>
  <c r="U230" i="8"/>
  <c r="U235" i="8"/>
  <c r="U233" i="8"/>
  <c r="U231" i="8"/>
  <c r="U316" i="8"/>
  <c r="U314" i="8"/>
  <c r="U312" i="8"/>
  <c r="U310" i="8"/>
  <c r="U308" i="8"/>
  <c r="U306" i="8"/>
  <c r="U317" i="8"/>
  <c r="U315" i="8"/>
  <c r="U313" i="8"/>
  <c r="U311" i="8"/>
  <c r="U309" i="8"/>
  <c r="U307" i="8"/>
  <c r="U305" i="8"/>
  <c r="U174" i="8"/>
  <c r="U172" i="8"/>
  <c r="U170" i="8"/>
  <c r="U168" i="8"/>
  <c r="U166" i="8"/>
  <c r="U164" i="8"/>
  <c r="U162" i="8"/>
  <c r="U175" i="8"/>
  <c r="U173" i="8"/>
  <c r="U171" i="8"/>
  <c r="U169" i="8"/>
  <c r="U167" i="8"/>
  <c r="U165" i="8"/>
  <c r="U163" i="8"/>
  <c r="U292" i="8"/>
  <c r="U290" i="8"/>
  <c r="U288" i="8"/>
  <c r="U286" i="8"/>
  <c r="U291" i="8"/>
  <c r="U289" i="8"/>
  <c r="U287" i="8"/>
  <c r="U135" i="8"/>
  <c r="U255" i="8"/>
  <c r="U261" i="8"/>
  <c r="U264" i="8"/>
  <c r="U265" i="8"/>
  <c r="U266" i="8"/>
  <c r="U267" i="8"/>
  <c r="U259" i="8"/>
  <c r="U260" i="8"/>
  <c r="U270" i="8"/>
  <c r="U253" i="8"/>
  <c r="U254" i="8"/>
  <c r="U257" i="8"/>
  <c r="U262" i="8"/>
  <c r="U269" i="8"/>
  <c r="U268" i="8"/>
  <c r="U258" i="8"/>
  <c r="U256" i="8"/>
  <c r="U263" i="8"/>
  <c r="T7" i="8"/>
  <c r="T406" i="8" s="1"/>
  <c r="U133" i="8"/>
  <c r="U8" i="8"/>
  <c r="U29" i="8"/>
  <c r="U99" i="8"/>
  <c r="U100" i="8"/>
  <c r="U104" i="8"/>
  <c r="U112" i="8"/>
  <c r="U120" i="8"/>
  <c r="U128" i="8"/>
  <c r="U21" i="8"/>
  <c r="U54" i="8"/>
  <c r="U14" i="8"/>
  <c r="U22" i="8"/>
  <c r="U34" i="8"/>
  <c r="U43" i="8"/>
  <c r="U51" i="8"/>
  <c r="U59" i="8"/>
  <c r="U67" i="8"/>
  <c r="U75" i="8"/>
  <c r="U83" i="8"/>
  <c r="U87" i="8"/>
  <c r="U111" i="8"/>
  <c r="U119" i="8"/>
  <c r="U127" i="8"/>
  <c r="U17" i="8"/>
  <c r="U33" i="8"/>
  <c r="U26" i="8"/>
  <c r="U95" i="8"/>
  <c r="U103" i="8"/>
  <c r="U92" i="8"/>
  <c r="U96" i="8"/>
  <c r="U108" i="8"/>
  <c r="U116" i="8"/>
  <c r="U18" i="8"/>
  <c r="U115" i="8"/>
  <c r="U131" i="8"/>
  <c r="U27" i="8"/>
  <c r="U44" i="8"/>
  <c r="U60" i="8"/>
  <c r="U76" i="8"/>
  <c r="U88" i="8"/>
  <c r="U124" i="8"/>
  <c r="U24" i="8"/>
  <c r="U28" i="8"/>
  <c r="U37" i="8"/>
  <c r="U45" i="8"/>
  <c r="U53" i="8"/>
  <c r="U61" i="8"/>
  <c r="U69" i="8"/>
  <c r="U42" i="8"/>
  <c r="U10" i="8"/>
  <c r="U39" i="8"/>
  <c r="U55" i="8"/>
  <c r="U71" i="8"/>
  <c r="U107" i="8"/>
  <c r="U58" i="8"/>
  <c r="U19" i="8"/>
  <c r="U31" i="8"/>
  <c r="U48" i="8"/>
  <c r="U64" i="8"/>
  <c r="U80" i="8"/>
  <c r="U97" i="8"/>
  <c r="U134" i="8"/>
  <c r="U98" i="8"/>
  <c r="U110" i="8"/>
  <c r="U118" i="8"/>
  <c r="U126" i="8"/>
  <c r="U9" i="8"/>
  <c r="U91" i="8"/>
  <c r="U123" i="8"/>
  <c r="U70" i="8"/>
  <c r="U11" i="8"/>
  <c r="U23" i="8"/>
  <c r="U35" i="8"/>
  <c r="U52" i="8"/>
  <c r="U68" i="8"/>
  <c r="U84" i="8"/>
  <c r="U16" i="8"/>
  <c r="U20" i="8"/>
  <c r="U32" i="8"/>
  <c r="U41" i="8"/>
  <c r="U49" i="8"/>
  <c r="U57" i="8"/>
  <c r="U65" i="8"/>
  <c r="U73" i="8"/>
  <c r="U81" i="8"/>
  <c r="U85" i="8"/>
  <c r="U109" i="8"/>
  <c r="U117" i="8"/>
  <c r="U46" i="8"/>
  <c r="U89" i="8"/>
  <c r="U13" i="8"/>
  <c r="U50" i="8"/>
  <c r="U130" i="8"/>
  <c r="U78" i="8"/>
  <c r="U114" i="8"/>
  <c r="U122" i="8"/>
  <c r="U79" i="8"/>
  <c r="U12" i="8"/>
  <c r="U132" i="8"/>
  <c r="U38" i="8"/>
  <c r="U40" i="8"/>
  <c r="U56" i="8"/>
  <c r="U72" i="8"/>
  <c r="U77" i="8"/>
  <c r="U101" i="8"/>
  <c r="U113" i="8"/>
  <c r="U129" i="8"/>
  <c r="U86" i="8"/>
  <c r="U30" i="8"/>
  <c r="U47" i="8"/>
  <c r="U63" i="8"/>
  <c r="U94" i="8"/>
  <c r="U102" i="8"/>
  <c r="U74" i="8"/>
  <c r="U15" i="8"/>
  <c r="U93" i="8"/>
  <c r="U105" i="8"/>
  <c r="U121" i="8"/>
  <c r="U25" i="8"/>
  <c r="U62" i="8"/>
  <c r="U82" i="8"/>
  <c r="U90" i="8"/>
  <c r="U106" i="8"/>
  <c r="U125" i="8"/>
  <c r="U66" i="8"/>
  <c r="V6" i="8"/>
  <c r="U400" i="8"/>
  <c r="U398" i="8"/>
  <c r="U396" i="8"/>
  <c r="U394" i="8"/>
  <c r="U392" i="8"/>
  <c r="U390" i="8"/>
  <c r="U388" i="8"/>
  <c r="U382" i="8"/>
  <c r="U364" i="8"/>
  <c r="U362" i="8"/>
  <c r="U359" i="8"/>
  <c r="U357" i="8"/>
  <c r="U340" i="8"/>
  <c r="U402" i="8"/>
  <c r="U399" i="8"/>
  <c r="U397" i="8"/>
  <c r="U395" i="8"/>
  <c r="U393" i="8"/>
  <c r="U391" i="8"/>
  <c r="U389" i="8"/>
  <c r="U383" i="8"/>
  <c r="U381" i="8"/>
  <c r="U363" i="8"/>
  <c r="U361" i="8"/>
  <c r="U358" i="8"/>
  <c r="U341" i="8"/>
  <c r="U339" i="8"/>
  <c r="U334" i="8"/>
  <c r="U328" i="8"/>
  <c r="U325" i="8"/>
  <c r="U321" i="8"/>
  <c r="U319" i="8"/>
  <c r="U304" i="8"/>
  <c r="U294" i="8"/>
  <c r="U284" i="8"/>
  <c r="U272" i="8"/>
  <c r="U240" i="8"/>
  <c r="U238" i="8"/>
  <c r="U236" i="8"/>
  <c r="U213" i="8"/>
  <c r="U211" i="8"/>
  <c r="U209" i="8"/>
  <c r="U207" i="8"/>
  <c r="U205" i="8"/>
  <c r="U203" i="8"/>
  <c r="U201" i="8"/>
  <c r="U199" i="8"/>
  <c r="U197" i="8"/>
  <c r="U186" i="8"/>
  <c r="U183" i="8"/>
  <c r="U181" i="8"/>
  <c r="U179" i="8"/>
  <c r="U147" i="8"/>
  <c r="U145" i="8"/>
  <c r="U143" i="8"/>
  <c r="U141" i="8"/>
  <c r="U137" i="8"/>
  <c r="U338" i="8"/>
  <c r="U331" i="8"/>
  <c r="U336" i="8"/>
  <c r="U330" i="8"/>
  <c r="U326" i="8"/>
  <c r="U324" i="8"/>
  <c r="U320" i="8"/>
  <c r="U318" i="8"/>
  <c r="U298" i="8"/>
  <c r="U285" i="8"/>
  <c r="U275" i="8"/>
  <c r="U271" i="8"/>
  <c r="U252" i="8"/>
  <c r="U239" i="8"/>
  <c r="U237" i="8"/>
  <c r="U229" i="8"/>
  <c r="U212" i="8"/>
  <c r="U210" i="8"/>
  <c r="U208" i="8"/>
  <c r="U206" i="8"/>
  <c r="U204" i="8"/>
  <c r="U202" i="8"/>
  <c r="U200" i="8"/>
  <c r="U198" i="8"/>
  <c r="U196" i="8"/>
  <c r="U185" i="8"/>
  <c r="U182" i="8"/>
  <c r="U180" i="8"/>
  <c r="U148" i="8"/>
  <c r="U146" i="8"/>
  <c r="U144" i="8"/>
  <c r="U142" i="8"/>
  <c r="U140" i="8"/>
  <c r="U136" i="8"/>
  <c r="U335" i="8"/>
  <c r="U329" i="8"/>
  <c r="U192" i="8"/>
  <c r="U249" i="8"/>
  <c r="U277" i="8"/>
  <c r="U190" i="8"/>
  <c r="U195" i="8"/>
  <c r="U193" i="8"/>
  <c r="U281" i="8"/>
  <c r="U161" i="8"/>
  <c r="U219" i="8"/>
  <c r="U159" i="8"/>
  <c r="U218" i="8"/>
  <c r="U160" i="8"/>
  <c r="U251" i="8"/>
  <c r="U299" i="8"/>
  <c r="U337" i="8"/>
  <c r="U194" i="8"/>
  <c r="U250" i="8"/>
  <c r="U345" i="8"/>
  <c r="U279" i="8"/>
  <c r="U191" i="8"/>
  <c r="U138" i="8"/>
  <c r="U387" i="8"/>
  <c r="U346" i="8"/>
  <c r="U297" i="8"/>
  <c r="U302" i="8"/>
  <c r="U332" i="8"/>
  <c r="U295" i="8"/>
  <c r="U187" i="8"/>
  <c r="U280" i="8"/>
  <c r="U283" i="8"/>
  <c r="U188" i="8"/>
  <c r="U323" i="8"/>
  <c r="U154" i="8"/>
  <c r="U342" i="8"/>
  <c r="U157" i="8"/>
  <c r="U333" i="8"/>
  <c r="U153" i="8"/>
  <c r="U248" i="8"/>
  <c r="U184" i="8"/>
  <c r="U344" i="8"/>
  <c r="U278" i="8"/>
  <c r="U301" i="8"/>
  <c r="U241" i="8"/>
  <c r="U156" i="8"/>
  <c r="U214" i="8"/>
  <c r="U217" i="8"/>
  <c r="U152" i="8"/>
  <c r="U384" i="8"/>
  <c r="U244" i="8"/>
  <c r="U386" i="8"/>
  <c r="U247" i="8"/>
  <c r="U215" i="8"/>
  <c r="U151" i="8"/>
  <c r="U189" i="8"/>
  <c r="U276" i="8"/>
  <c r="U155" i="8"/>
  <c r="U243" i="8"/>
  <c r="U139" i="8"/>
  <c r="U242" i="8"/>
  <c r="U216" i="8"/>
  <c r="U149" i="8"/>
  <c r="U282" i="8"/>
  <c r="U322" i="8"/>
  <c r="U327" i="8"/>
  <c r="U343" i="8"/>
  <c r="U273" i="8"/>
  <c r="U300" i="8"/>
  <c r="U303" i="8"/>
  <c r="U150" i="8"/>
  <c r="U360" i="8"/>
  <c r="U296" i="8"/>
  <c r="U274" i="8"/>
  <c r="U246" i="8"/>
  <c r="U158" i="8"/>
  <c r="U245" i="8"/>
  <c r="U385" i="8"/>
  <c r="V401" i="8" l="1"/>
  <c r="V36" i="8"/>
  <c r="V376" i="8"/>
  <c r="V374" i="8"/>
  <c r="V372" i="8"/>
  <c r="V370" i="8"/>
  <c r="V368" i="8"/>
  <c r="V366" i="8"/>
  <c r="V375" i="8"/>
  <c r="V373" i="8"/>
  <c r="V371" i="8"/>
  <c r="V369" i="8"/>
  <c r="V367" i="8"/>
  <c r="V365" i="8"/>
  <c r="V355" i="8"/>
  <c r="V353" i="8"/>
  <c r="V351" i="8"/>
  <c r="V349" i="8"/>
  <c r="V347" i="8"/>
  <c r="V354" i="8"/>
  <c r="V352" i="8"/>
  <c r="V350" i="8"/>
  <c r="V348" i="8"/>
  <c r="V228" i="8"/>
  <c r="V226" i="8"/>
  <c r="V224" i="8"/>
  <c r="V222" i="8"/>
  <c r="V220" i="8"/>
  <c r="V227" i="8"/>
  <c r="V225" i="8"/>
  <c r="V223" i="8"/>
  <c r="V221" i="8"/>
  <c r="V234" i="8"/>
  <c r="V232" i="8"/>
  <c r="V230" i="8"/>
  <c r="V235" i="8"/>
  <c r="V233" i="8"/>
  <c r="V231" i="8"/>
  <c r="V316" i="8"/>
  <c r="V314" i="8"/>
  <c r="V317" i="8"/>
  <c r="V315" i="8"/>
  <c r="V313" i="8"/>
  <c r="V311" i="8"/>
  <c r="V309" i="8"/>
  <c r="V307" i="8"/>
  <c r="V305" i="8"/>
  <c r="V310" i="8"/>
  <c r="V306" i="8"/>
  <c r="V312" i="8"/>
  <c r="V308" i="8"/>
  <c r="V169" i="8"/>
  <c r="V165" i="8"/>
  <c r="V175" i="8"/>
  <c r="V173" i="8"/>
  <c r="V171" i="8"/>
  <c r="V167" i="8"/>
  <c r="V163" i="8"/>
  <c r="V174" i="8"/>
  <c r="V172" i="8"/>
  <c r="V170" i="8"/>
  <c r="V166" i="8"/>
  <c r="V162" i="8"/>
  <c r="V168" i="8"/>
  <c r="V164" i="8"/>
  <c r="V289" i="8"/>
  <c r="V288" i="8"/>
  <c r="V291" i="8"/>
  <c r="V287" i="8"/>
  <c r="V286" i="8"/>
  <c r="V292" i="8"/>
  <c r="V290" i="8"/>
  <c r="V135" i="8"/>
  <c r="V266" i="8"/>
  <c r="V255" i="8"/>
  <c r="V260" i="8"/>
  <c r="V270" i="8"/>
  <c r="V253" i="8"/>
  <c r="V254" i="8"/>
  <c r="V261" i="8"/>
  <c r="V265" i="8"/>
  <c r="V267" i="8"/>
  <c r="V259" i="8"/>
  <c r="V262" i="8"/>
  <c r="V257" i="8"/>
  <c r="V264" i="8"/>
  <c r="V268" i="8"/>
  <c r="V256" i="8"/>
  <c r="V258" i="8"/>
  <c r="V263" i="8"/>
  <c r="V269" i="8"/>
  <c r="V133" i="8"/>
  <c r="V8" i="8"/>
  <c r="V42" i="8"/>
  <c r="V74" i="8"/>
  <c r="V18" i="8"/>
  <c r="V30" i="8"/>
  <c r="V39" i="8"/>
  <c r="V47" i="8"/>
  <c r="V55" i="8"/>
  <c r="V63" i="8"/>
  <c r="V71" i="8"/>
  <c r="V79" i="8"/>
  <c r="V103" i="8"/>
  <c r="V111" i="8"/>
  <c r="V46" i="8"/>
  <c r="V70" i="8"/>
  <c r="V19" i="8"/>
  <c r="V31" i="8"/>
  <c r="V40" i="8"/>
  <c r="V48" i="8"/>
  <c r="V56" i="8"/>
  <c r="V64" i="8"/>
  <c r="V72" i="8"/>
  <c r="V80" i="8"/>
  <c r="V84" i="8"/>
  <c r="V108" i="8"/>
  <c r="V112" i="8"/>
  <c r="V120" i="8"/>
  <c r="V9" i="8"/>
  <c r="V29" i="8"/>
  <c r="V10" i="8"/>
  <c r="V26" i="8"/>
  <c r="V91" i="8"/>
  <c r="V99" i="8"/>
  <c r="V115" i="8"/>
  <c r="V127" i="8"/>
  <c r="V12" i="8"/>
  <c r="V33" i="8"/>
  <c r="V21" i="8"/>
  <c r="V54" i="8"/>
  <c r="V14" i="8"/>
  <c r="V22" i="8"/>
  <c r="V34" i="8"/>
  <c r="V43" i="8"/>
  <c r="V51" i="8"/>
  <c r="V59" i="8"/>
  <c r="V67" i="8"/>
  <c r="V75" i="8"/>
  <c r="V83" i="8"/>
  <c r="V107" i="8"/>
  <c r="V17" i="8"/>
  <c r="V15" i="8"/>
  <c r="V23" i="8"/>
  <c r="V27" i="8"/>
  <c r="V35" i="8"/>
  <c r="V44" i="8"/>
  <c r="V52" i="8"/>
  <c r="V60" i="8"/>
  <c r="V68" i="8"/>
  <c r="V76" i="8"/>
  <c r="V104" i="8"/>
  <c r="V116" i="8"/>
  <c r="V87" i="8"/>
  <c r="V119" i="8"/>
  <c r="V123" i="8"/>
  <c r="V58" i="8"/>
  <c r="V92" i="8"/>
  <c r="V100" i="8"/>
  <c r="V128" i="8"/>
  <c r="V16" i="8"/>
  <c r="V24" i="8"/>
  <c r="V28" i="8"/>
  <c r="V37" i="8"/>
  <c r="V45" i="8"/>
  <c r="V53" i="8"/>
  <c r="V61" i="8"/>
  <c r="V69" i="8"/>
  <c r="V77" i="8"/>
  <c r="V25" i="8"/>
  <c r="V38" i="8"/>
  <c r="V62" i="8"/>
  <c r="V78" i="8"/>
  <c r="V118" i="8"/>
  <c r="V126" i="8"/>
  <c r="V131" i="8"/>
  <c r="V11" i="8"/>
  <c r="V88" i="8"/>
  <c r="V96" i="8"/>
  <c r="V132" i="8"/>
  <c r="V20" i="8"/>
  <c r="V89" i="8"/>
  <c r="V97" i="8"/>
  <c r="V109" i="8"/>
  <c r="V113" i="8"/>
  <c r="V124" i="8"/>
  <c r="V32" i="8"/>
  <c r="V65" i="8"/>
  <c r="V101" i="8"/>
  <c r="V117" i="8"/>
  <c r="V13" i="8"/>
  <c r="V82" i="8"/>
  <c r="V94" i="8"/>
  <c r="V130" i="8"/>
  <c r="V95" i="8"/>
  <c r="V41" i="8"/>
  <c r="V129" i="8"/>
  <c r="V110" i="8"/>
  <c r="V57" i="8"/>
  <c r="V93" i="8"/>
  <c r="V121" i="8"/>
  <c r="V125" i="8"/>
  <c r="V102" i="8"/>
  <c r="V106" i="8"/>
  <c r="V90" i="8"/>
  <c r="V122" i="8"/>
  <c r="V49" i="8"/>
  <c r="V81" i="8"/>
  <c r="V85" i="8"/>
  <c r="V134" i="8"/>
  <c r="V50" i="8"/>
  <c r="V66" i="8"/>
  <c r="V86" i="8"/>
  <c r="V98" i="8"/>
  <c r="V114" i="8"/>
  <c r="V73" i="8"/>
  <c r="V105" i="8"/>
  <c r="U7" i="8"/>
  <c r="U406" i="8" s="1"/>
  <c r="W6" i="8"/>
  <c r="V402" i="8"/>
  <c r="V399" i="8"/>
  <c r="V397" i="8"/>
  <c r="V395" i="8"/>
  <c r="V393" i="8"/>
  <c r="V391" i="8"/>
  <c r="V389" i="8"/>
  <c r="V383" i="8"/>
  <c r="V381" i="8"/>
  <c r="V363" i="8"/>
  <c r="V361" i="8"/>
  <c r="V358" i="8"/>
  <c r="V341" i="8"/>
  <c r="V339" i="8"/>
  <c r="V336" i="8"/>
  <c r="V334" i="8"/>
  <c r="V330" i="8"/>
  <c r="V400" i="8"/>
  <c r="V398" i="8"/>
  <c r="V396" i="8"/>
  <c r="V394" i="8"/>
  <c r="V392" i="8"/>
  <c r="V390" i="8"/>
  <c r="V388" i="8"/>
  <c r="V382" i="8"/>
  <c r="V364" i="8"/>
  <c r="V362" i="8"/>
  <c r="V359" i="8"/>
  <c r="V357" i="8"/>
  <c r="V340" i="8"/>
  <c r="V338" i="8"/>
  <c r="V335" i="8"/>
  <c r="V331" i="8"/>
  <c r="V329" i="8"/>
  <c r="V326" i="8"/>
  <c r="V324" i="8"/>
  <c r="V320" i="8"/>
  <c r="V318" i="8"/>
  <c r="V298" i="8"/>
  <c r="V285" i="8"/>
  <c r="V275" i="8"/>
  <c r="V271" i="8"/>
  <c r="V252" i="8"/>
  <c r="V239" i="8"/>
  <c r="V237" i="8"/>
  <c r="V229" i="8"/>
  <c r="V212" i="8"/>
  <c r="V210" i="8"/>
  <c r="V208" i="8"/>
  <c r="V206" i="8"/>
  <c r="V204" i="8"/>
  <c r="V202" i="8"/>
  <c r="V200" i="8"/>
  <c r="V198" i="8"/>
  <c r="V196" i="8"/>
  <c r="V185" i="8"/>
  <c r="V182" i="8"/>
  <c r="V180" i="8"/>
  <c r="V148" i="8"/>
  <c r="V146" i="8"/>
  <c r="V144" i="8"/>
  <c r="V142" i="8"/>
  <c r="V140" i="8"/>
  <c r="V136" i="8"/>
  <c r="V328" i="8"/>
  <c r="V325" i="8"/>
  <c r="V321" i="8"/>
  <c r="V319" i="8"/>
  <c r="V304" i="8"/>
  <c r="V294" i="8"/>
  <c r="V284" i="8"/>
  <c r="V272" i="8"/>
  <c r="V240" i="8"/>
  <c r="V238" i="8"/>
  <c r="V236" i="8"/>
  <c r="V213" i="8"/>
  <c r="V211" i="8"/>
  <c r="V209" i="8"/>
  <c r="V207" i="8"/>
  <c r="V205" i="8"/>
  <c r="V203" i="8"/>
  <c r="V201" i="8"/>
  <c r="V199" i="8"/>
  <c r="V197" i="8"/>
  <c r="V186" i="8"/>
  <c r="V183" i="8"/>
  <c r="V181" i="8"/>
  <c r="V179" i="8"/>
  <c r="V147" i="8"/>
  <c r="V145" i="8"/>
  <c r="V143" i="8"/>
  <c r="V141" i="8"/>
  <c r="V137" i="8"/>
  <c r="V281" i="8"/>
  <c r="V345" i="8"/>
  <c r="V193" i="8"/>
  <c r="V161" i="8"/>
  <c r="V191" i="8"/>
  <c r="V160" i="8"/>
  <c r="V337" i="8"/>
  <c r="V159" i="8"/>
  <c r="V194" i="8"/>
  <c r="V195" i="8"/>
  <c r="V250" i="8"/>
  <c r="V251" i="8"/>
  <c r="V218" i="8"/>
  <c r="V192" i="8"/>
  <c r="V279" i="8"/>
  <c r="V219" i="8"/>
  <c r="V299" i="8"/>
  <c r="V190" i="8"/>
  <c r="V249" i="8"/>
  <c r="V277" i="8"/>
  <c r="V242" i="8"/>
  <c r="V295" i="8"/>
  <c r="V283" i="8"/>
  <c r="V188" i="8"/>
  <c r="V189" i="8"/>
  <c r="V276" i="8"/>
  <c r="V241" i="8"/>
  <c r="V342" i="8"/>
  <c r="V384" i="8"/>
  <c r="V157" i="8"/>
  <c r="V246" i="8"/>
  <c r="V333" i="8"/>
  <c r="V138" i="8"/>
  <c r="V153" i="8"/>
  <c r="V247" i="8"/>
  <c r="V282" i="8"/>
  <c r="V184" i="8"/>
  <c r="V327" i="8"/>
  <c r="V343" i="8"/>
  <c r="V344" i="8"/>
  <c r="V300" i="8"/>
  <c r="V301" i="8"/>
  <c r="V150" i="8"/>
  <c r="V214" i="8"/>
  <c r="V296" i="8"/>
  <c r="V274" i="8"/>
  <c r="V158" i="8"/>
  <c r="V386" i="8"/>
  <c r="V385" i="8"/>
  <c r="V216" i="8"/>
  <c r="V387" i="8"/>
  <c r="V248" i="8"/>
  <c r="V302" i="8"/>
  <c r="V151" i="8"/>
  <c r="V187" i="8"/>
  <c r="V280" i="8"/>
  <c r="V323" i="8"/>
  <c r="V154" i="8"/>
  <c r="V155" i="8"/>
  <c r="V217" i="8"/>
  <c r="V360" i="8"/>
  <c r="V243" i="8"/>
  <c r="V244" i="8"/>
  <c r="V245" i="8"/>
  <c r="V215" i="8"/>
  <c r="V346" i="8"/>
  <c r="V149" i="8"/>
  <c r="V297" i="8"/>
  <c r="V332" i="8"/>
  <c r="V322" i="8"/>
  <c r="V273" i="8"/>
  <c r="V278" i="8"/>
  <c r="V303" i="8"/>
  <c r="V156" i="8"/>
  <c r="V152" i="8"/>
  <c r="V139" i="8"/>
  <c r="W401" i="8" l="1"/>
  <c r="W36" i="8"/>
  <c r="W375" i="8"/>
  <c r="W373" i="8"/>
  <c r="W371" i="8"/>
  <c r="W369" i="8"/>
  <c r="W367" i="8"/>
  <c r="W365" i="8"/>
  <c r="W376" i="8"/>
  <c r="W374" i="8"/>
  <c r="W372" i="8"/>
  <c r="W370" i="8"/>
  <c r="W368" i="8"/>
  <c r="W366" i="8"/>
  <c r="W355" i="8"/>
  <c r="W353" i="8"/>
  <c r="W351" i="8"/>
  <c r="W349" i="8"/>
  <c r="W347" i="8"/>
  <c r="W354" i="8"/>
  <c r="W352" i="8"/>
  <c r="W350" i="8"/>
  <c r="W348" i="8"/>
  <c r="W228" i="8"/>
  <c r="W226" i="8"/>
  <c r="W224" i="8"/>
  <c r="W222" i="8"/>
  <c r="W220" i="8"/>
  <c r="W227" i="8"/>
  <c r="W225" i="8"/>
  <c r="W223" i="8"/>
  <c r="W221" i="8"/>
  <c r="W235" i="8"/>
  <c r="W233" i="8"/>
  <c r="W231" i="8"/>
  <c r="W232" i="8"/>
  <c r="W234" i="8"/>
  <c r="W230" i="8"/>
  <c r="W317" i="8"/>
  <c r="W315" i="8"/>
  <c r="W313" i="8"/>
  <c r="W311" i="8"/>
  <c r="W309" i="8"/>
  <c r="W307" i="8"/>
  <c r="W305" i="8"/>
  <c r="W316" i="8"/>
  <c r="W314" i="8"/>
  <c r="W312" i="8"/>
  <c r="W310" i="8"/>
  <c r="W308" i="8"/>
  <c r="W306" i="8"/>
  <c r="W175" i="8"/>
  <c r="W173" i="8"/>
  <c r="W171" i="8"/>
  <c r="W169" i="8"/>
  <c r="W167" i="8"/>
  <c r="W165" i="8"/>
  <c r="W163" i="8"/>
  <c r="W174" i="8"/>
  <c r="W172" i="8"/>
  <c r="W170" i="8"/>
  <c r="W168" i="8"/>
  <c r="W166" i="8"/>
  <c r="W164" i="8"/>
  <c r="W162" i="8"/>
  <c r="W291" i="8"/>
  <c r="W289" i="8"/>
  <c r="W287" i="8"/>
  <c r="W292" i="8"/>
  <c r="W290" i="8"/>
  <c r="W288" i="8"/>
  <c r="W286" i="8"/>
  <c r="W135" i="8"/>
  <c r="W261" i="8"/>
  <c r="W265" i="8"/>
  <c r="W267" i="8"/>
  <c r="W255" i="8"/>
  <c r="W259" i="8"/>
  <c r="W262" i="8"/>
  <c r="W257" i="8"/>
  <c r="W254" i="8"/>
  <c r="W264" i="8"/>
  <c r="W253" i="8"/>
  <c r="W266" i="8"/>
  <c r="W260" i="8"/>
  <c r="W270" i="8"/>
  <c r="W258" i="8"/>
  <c r="W269" i="8"/>
  <c r="W256" i="8"/>
  <c r="W263" i="8"/>
  <c r="W268" i="8"/>
  <c r="W133" i="8"/>
  <c r="W21" i="8"/>
  <c r="W42" i="8"/>
  <c r="W74" i="8"/>
  <c r="W22" i="8"/>
  <c r="W30" i="8"/>
  <c r="W39" i="8"/>
  <c r="W47" i="8"/>
  <c r="W55" i="8"/>
  <c r="W63" i="8"/>
  <c r="W71" i="8"/>
  <c r="W79" i="8"/>
  <c r="W87" i="8"/>
  <c r="W95" i="8"/>
  <c r="W46" i="8"/>
  <c r="W70" i="8"/>
  <c r="W23" i="8"/>
  <c r="W31" i="8"/>
  <c r="W40" i="8"/>
  <c r="W48" i="8"/>
  <c r="W56" i="8"/>
  <c r="W64" i="8"/>
  <c r="W72" i="8"/>
  <c r="W80" i="8"/>
  <c r="W88" i="8"/>
  <c r="W96" i="8"/>
  <c r="W116" i="8"/>
  <c r="W132" i="8"/>
  <c r="W9" i="8"/>
  <c r="W29" i="8"/>
  <c r="W10" i="8"/>
  <c r="W18" i="8"/>
  <c r="W107" i="8"/>
  <c r="W115" i="8"/>
  <c r="W123" i="8"/>
  <c r="W131" i="8"/>
  <c r="W12" i="8"/>
  <c r="W33" i="8"/>
  <c r="W54" i="8"/>
  <c r="W26" i="8"/>
  <c r="W34" i="8"/>
  <c r="W43" i="8"/>
  <c r="W51" i="8"/>
  <c r="W59" i="8"/>
  <c r="W67" i="8"/>
  <c r="W75" i="8"/>
  <c r="W83" i="8"/>
  <c r="W91" i="8"/>
  <c r="W99" i="8"/>
  <c r="W103" i="8"/>
  <c r="W27" i="8"/>
  <c r="W35" i="8"/>
  <c r="W44" i="8"/>
  <c r="W52" i="8"/>
  <c r="W60" i="8"/>
  <c r="W68" i="8"/>
  <c r="W76" i="8"/>
  <c r="W84" i="8"/>
  <c r="W92" i="8"/>
  <c r="W112" i="8"/>
  <c r="W8" i="8"/>
  <c r="W14" i="8"/>
  <c r="W19" i="8"/>
  <c r="W120" i="8"/>
  <c r="W127" i="8"/>
  <c r="W17" i="8"/>
  <c r="W11" i="8"/>
  <c r="W108" i="8"/>
  <c r="W124" i="8"/>
  <c r="W20" i="8"/>
  <c r="W28" i="8"/>
  <c r="W37" i="8"/>
  <c r="W45" i="8"/>
  <c r="W53" i="8"/>
  <c r="W61" i="8"/>
  <c r="W69" i="8"/>
  <c r="W77" i="8"/>
  <c r="W85" i="8"/>
  <c r="W93" i="8"/>
  <c r="W101" i="8"/>
  <c r="W62" i="8"/>
  <c r="W78" i="8"/>
  <c r="W102" i="8"/>
  <c r="W119" i="8"/>
  <c r="W58" i="8"/>
  <c r="W15" i="8"/>
  <c r="W16" i="8"/>
  <c r="W105" i="8"/>
  <c r="W113" i="8"/>
  <c r="W128" i="8"/>
  <c r="W57" i="8"/>
  <c r="W81" i="8"/>
  <c r="W109" i="8"/>
  <c r="W125" i="8"/>
  <c r="W134" i="8"/>
  <c r="W110" i="8"/>
  <c r="W82" i="8"/>
  <c r="W98" i="8"/>
  <c r="W114" i="8"/>
  <c r="W122" i="8"/>
  <c r="W32" i="8"/>
  <c r="W65" i="8"/>
  <c r="W25" i="8"/>
  <c r="W50" i="8"/>
  <c r="W118" i="8"/>
  <c r="W49" i="8"/>
  <c r="W117" i="8"/>
  <c r="W129" i="8"/>
  <c r="W13" i="8"/>
  <c r="W86" i="8"/>
  <c r="W94" i="8"/>
  <c r="W106" i="8"/>
  <c r="W111" i="8"/>
  <c r="W100" i="8"/>
  <c r="W104" i="8"/>
  <c r="W24" i="8"/>
  <c r="W41" i="8"/>
  <c r="W73" i="8"/>
  <c r="W97" i="8"/>
  <c r="W121" i="8"/>
  <c r="W38" i="8"/>
  <c r="W66" i="8"/>
  <c r="W90" i="8"/>
  <c r="W126" i="8"/>
  <c r="W130" i="8"/>
  <c r="W89" i="8"/>
  <c r="V7" i="8"/>
  <c r="V406" i="8" s="1"/>
  <c r="X6" i="8"/>
  <c r="W402" i="8"/>
  <c r="W399" i="8"/>
  <c r="W397" i="8"/>
  <c r="W395" i="8"/>
  <c r="W393" i="8"/>
  <c r="W391" i="8"/>
  <c r="W389" i="8"/>
  <c r="W383" i="8"/>
  <c r="W381" i="8"/>
  <c r="W363" i="8"/>
  <c r="W361" i="8"/>
  <c r="W358" i="8"/>
  <c r="W341" i="8"/>
  <c r="W400" i="8"/>
  <c r="W398" i="8"/>
  <c r="W396" i="8"/>
  <c r="W394" i="8"/>
  <c r="W392" i="8"/>
  <c r="W390" i="8"/>
  <c r="W388" i="8"/>
  <c r="W382" i="8"/>
  <c r="W364" i="8"/>
  <c r="W362" i="8"/>
  <c r="W359" i="8"/>
  <c r="W357" i="8"/>
  <c r="W340" i="8"/>
  <c r="W338" i="8"/>
  <c r="W331" i="8"/>
  <c r="W326" i="8"/>
  <c r="W324" i="8"/>
  <c r="W320" i="8"/>
  <c r="W318" i="8"/>
  <c r="W298" i="8"/>
  <c r="W285" i="8"/>
  <c r="W275" i="8"/>
  <c r="W271" i="8"/>
  <c r="W252" i="8"/>
  <c r="W239" i="8"/>
  <c r="W237" i="8"/>
  <c r="W229" i="8"/>
  <c r="W212" i="8"/>
  <c r="W210" i="8"/>
  <c r="W208" i="8"/>
  <c r="W206" i="8"/>
  <c r="W204" i="8"/>
  <c r="W202" i="8"/>
  <c r="W200" i="8"/>
  <c r="W198" i="8"/>
  <c r="W196" i="8"/>
  <c r="W185" i="8"/>
  <c r="W182" i="8"/>
  <c r="W180" i="8"/>
  <c r="W148" i="8"/>
  <c r="W146" i="8"/>
  <c r="W144" i="8"/>
  <c r="W142" i="8"/>
  <c r="W140" i="8"/>
  <c r="W136" i="8"/>
  <c r="W336" i="8"/>
  <c r="W330" i="8"/>
  <c r="W335" i="8"/>
  <c r="W329" i="8"/>
  <c r="W328" i="8"/>
  <c r="W325" i="8"/>
  <c r="W321" i="8"/>
  <c r="W319" i="8"/>
  <c r="W304" i="8"/>
  <c r="W294" i="8"/>
  <c r="W284" i="8"/>
  <c r="W272" i="8"/>
  <c r="W240" i="8"/>
  <c r="W238" i="8"/>
  <c r="W236" i="8"/>
  <c r="W213" i="8"/>
  <c r="W211" i="8"/>
  <c r="W209" i="8"/>
  <c r="W207" i="8"/>
  <c r="W205" i="8"/>
  <c r="W203" i="8"/>
  <c r="W201" i="8"/>
  <c r="W199" i="8"/>
  <c r="W197" i="8"/>
  <c r="W186" i="8"/>
  <c r="W183" i="8"/>
  <c r="W181" i="8"/>
  <c r="W179" i="8"/>
  <c r="W147" i="8"/>
  <c r="W145" i="8"/>
  <c r="W143" i="8"/>
  <c r="W141" i="8"/>
  <c r="W137" i="8"/>
  <c r="W339" i="8"/>
  <c r="W334" i="8"/>
  <c r="W251" i="8"/>
  <c r="W299" i="8"/>
  <c r="W249" i="8"/>
  <c r="W195" i="8"/>
  <c r="W281" i="8"/>
  <c r="W250" i="8"/>
  <c r="W219" i="8"/>
  <c r="W345" i="8"/>
  <c r="W194" i="8"/>
  <c r="W218" i="8"/>
  <c r="W193" i="8"/>
  <c r="W192" i="8"/>
  <c r="W161" i="8"/>
  <c r="W160" i="8"/>
  <c r="W337" i="8"/>
  <c r="W159" i="8"/>
  <c r="W277" i="8"/>
  <c r="W190" i="8"/>
  <c r="W279" i="8"/>
  <c r="W191" i="8"/>
  <c r="W149" i="8"/>
  <c r="W322" i="8"/>
  <c r="W303" i="8"/>
  <c r="W156" i="8"/>
  <c r="W360" i="8"/>
  <c r="W274" i="8"/>
  <c r="W152" i="8"/>
  <c r="W244" i="8"/>
  <c r="W215" i="8"/>
  <c r="W346" i="8"/>
  <c r="W248" i="8"/>
  <c r="W297" i="8"/>
  <c r="W332" i="8"/>
  <c r="W295" i="8"/>
  <c r="W280" i="8"/>
  <c r="W273" i="8"/>
  <c r="W283" i="8"/>
  <c r="W278" i="8"/>
  <c r="W188" i="8"/>
  <c r="W189" i="8"/>
  <c r="W241" i="8"/>
  <c r="W342" i="8"/>
  <c r="W157" i="8"/>
  <c r="W246" i="8"/>
  <c r="W242" i="8"/>
  <c r="W153" i="8"/>
  <c r="W247" i="8"/>
  <c r="W282" i="8"/>
  <c r="W184" i="8"/>
  <c r="W327" i="8"/>
  <c r="W343" i="8"/>
  <c r="W344" i="8"/>
  <c r="W300" i="8"/>
  <c r="W301" i="8"/>
  <c r="W150" i="8"/>
  <c r="W214" i="8"/>
  <c r="W296" i="8"/>
  <c r="W384" i="8"/>
  <c r="W158" i="8"/>
  <c r="W386" i="8"/>
  <c r="W139" i="8"/>
  <c r="W385" i="8"/>
  <c r="W138" i="8"/>
  <c r="W216" i="8"/>
  <c r="W387" i="8"/>
  <c r="W302" i="8"/>
  <c r="W151" i="8"/>
  <c r="W187" i="8"/>
  <c r="W276" i="8"/>
  <c r="W323" i="8"/>
  <c r="W154" i="8"/>
  <c r="W155" i="8"/>
  <c r="W217" i="8"/>
  <c r="W243" i="8"/>
  <c r="W245" i="8"/>
  <c r="W333" i="8"/>
  <c r="E44" i="6"/>
  <c r="X401" i="8" l="1"/>
  <c r="X36" i="8"/>
  <c r="X375" i="8"/>
  <c r="X373" i="8"/>
  <c r="X371" i="8"/>
  <c r="X369" i="8"/>
  <c r="X367" i="8"/>
  <c r="X365" i="8"/>
  <c r="X376" i="8"/>
  <c r="X374" i="8"/>
  <c r="X372" i="8"/>
  <c r="X370" i="8"/>
  <c r="X368" i="8"/>
  <c r="X366" i="8"/>
  <c r="X354" i="8"/>
  <c r="X352" i="8"/>
  <c r="X350" i="8"/>
  <c r="X348" i="8"/>
  <c r="X355" i="8"/>
  <c r="X353" i="8"/>
  <c r="X351" i="8"/>
  <c r="X349" i="8"/>
  <c r="X347" i="8"/>
  <c r="X227" i="8"/>
  <c r="X225" i="8"/>
  <c r="X223" i="8"/>
  <c r="X221" i="8"/>
  <c r="X228" i="8"/>
  <c r="X226" i="8"/>
  <c r="X224" i="8"/>
  <c r="X222" i="8"/>
  <c r="X220" i="8"/>
  <c r="X235" i="8"/>
  <c r="X233" i="8"/>
  <c r="X231" i="8"/>
  <c r="X234" i="8"/>
  <c r="X232" i="8"/>
  <c r="X230" i="8"/>
  <c r="X317" i="8"/>
  <c r="X315" i="8"/>
  <c r="X313" i="8"/>
  <c r="X316" i="8"/>
  <c r="X314" i="8"/>
  <c r="X312" i="8"/>
  <c r="X310" i="8"/>
  <c r="X308" i="8"/>
  <c r="X306" i="8"/>
  <c r="X309" i="8"/>
  <c r="X305" i="8"/>
  <c r="X311" i="8"/>
  <c r="X307" i="8"/>
  <c r="X170" i="8"/>
  <c r="X166" i="8"/>
  <c r="X162" i="8"/>
  <c r="X174" i="8"/>
  <c r="X172" i="8"/>
  <c r="X168" i="8"/>
  <c r="X164" i="8"/>
  <c r="X175" i="8"/>
  <c r="X173" i="8"/>
  <c r="X169" i="8"/>
  <c r="X165" i="8"/>
  <c r="X171" i="8"/>
  <c r="X167" i="8"/>
  <c r="X163" i="8"/>
  <c r="X290" i="8"/>
  <c r="X286" i="8"/>
  <c r="X289" i="8"/>
  <c r="X292" i="8"/>
  <c r="X288" i="8"/>
  <c r="X287" i="8"/>
  <c r="X291" i="8"/>
  <c r="X135" i="8"/>
  <c r="X266" i="8"/>
  <c r="X267" i="8"/>
  <c r="X259" i="8"/>
  <c r="X260" i="8"/>
  <c r="X270" i="8"/>
  <c r="X257" i="8"/>
  <c r="X254" i="8"/>
  <c r="X253" i="8"/>
  <c r="X255" i="8"/>
  <c r="X262" i="8"/>
  <c r="X261" i="8"/>
  <c r="X264" i="8"/>
  <c r="X265" i="8"/>
  <c r="X268" i="8"/>
  <c r="X263" i="8"/>
  <c r="X256" i="8"/>
  <c r="X258" i="8"/>
  <c r="X269" i="8"/>
  <c r="X133" i="8"/>
  <c r="X21" i="8"/>
  <c r="X14" i="8"/>
  <c r="X22" i="8"/>
  <c r="X107" i="8"/>
  <c r="X119" i="8"/>
  <c r="X127" i="8"/>
  <c r="X17" i="8"/>
  <c r="X15" i="8"/>
  <c r="X23" i="8"/>
  <c r="X84" i="8"/>
  <c r="X112" i="8"/>
  <c r="X120" i="8"/>
  <c r="X128" i="8"/>
  <c r="X42" i="8"/>
  <c r="X74" i="8"/>
  <c r="X30" i="8"/>
  <c r="X39" i="8"/>
  <c r="X47" i="8"/>
  <c r="X55" i="8"/>
  <c r="X63" i="8"/>
  <c r="X71" i="8"/>
  <c r="X79" i="8"/>
  <c r="X91" i="8"/>
  <c r="X99" i="8"/>
  <c r="X103" i="8"/>
  <c r="X9" i="8"/>
  <c r="X29" i="8"/>
  <c r="X10" i="8"/>
  <c r="X18" i="8"/>
  <c r="X111" i="8"/>
  <c r="X115" i="8"/>
  <c r="X123" i="8"/>
  <c r="X131" i="8"/>
  <c r="X12" i="8"/>
  <c r="X11" i="8"/>
  <c r="X19" i="8"/>
  <c r="X8" i="8"/>
  <c r="X26" i="8"/>
  <c r="X33" i="8"/>
  <c r="X58" i="8"/>
  <c r="X31" i="8"/>
  <c r="X48" i="8"/>
  <c r="X64" i="8"/>
  <c r="X80" i="8"/>
  <c r="X116" i="8"/>
  <c r="X16" i="8"/>
  <c r="X32" i="8"/>
  <c r="X41" i="8"/>
  <c r="X49" i="8"/>
  <c r="X57" i="8"/>
  <c r="X65" i="8"/>
  <c r="X73" i="8"/>
  <c r="X54" i="8"/>
  <c r="X43" i="8"/>
  <c r="X59" i="8"/>
  <c r="X75" i="8"/>
  <c r="X95" i="8"/>
  <c r="X70" i="8"/>
  <c r="X35" i="8"/>
  <c r="X52" i="8"/>
  <c r="X68" i="8"/>
  <c r="X92" i="8"/>
  <c r="X100" i="8"/>
  <c r="X104" i="8"/>
  <c r="X132" i="8"/>
  <c r="X20" i="8"/>
  <c r="X117" i="8"/>
  <c r="X125" i="8"/>
  <c r="X13" i="8"/>
  <c r="X87" i="8"/>
  <c r="X46" i="8"/>
  <c r="X40" i="8"/>
  <c r="X56" i="8"/>
  <c r="X72" i="8"/>
  <c r="X124" i="8"/>
  <c r="X28" i="8"/>
  <c r="X37" i="8"/>
  <c r="X45" i="8"/>
  <c r="X53" i="8"/>
  <c r="X61" i="8"/>
  <c r="X69" i="8"/>
  <c r="X77" i="8"/>
  <c r="X89" i="8"/>
  <c r="X97" i="8"/>
  <c r="X105" i="8"/>
  <c r="X27" i="8"/>
  <c r="X44" i="8"/>
  <c r="X60" i="8"/>
  <c r="X76" i="8"/>
  <c r="X88" i="8"/>
  <c r="X108" i="8"/>
  <c r="X121" i="8"/>
  <c r="X134" i="8"/>
  <c r="X25" i="8"/>
  <c r="X62" i="8"/>
  <c r="X90" i="8"/>
  <c r="X106" i="8"/>
  <c r="X118" i="8"/>
  <c r="X126" i="8"/>
  <c r="X94" i="8"/>
  <c r="X102" i="8"/>
  <c r="X110" i="8"/>
  <c r="X96" i="8"/>
  <c r="X129" i="8"/>
  <c r="X78" i="8"/>
  <c r="X114" i="8"/>
  <c r="X122" i="8"/>
  <c r="X34" i="8"/>
  <c r="X51" i="8"/>
  <c r="X67" i="8"/>
  <c r="X83" i="8"/>
  <c r="X24" i="8"/>
  <c r="X81" i="8"/>
  <c r="X101" i="8"/>
  <c r="X109" i="8"/>
  <c r="X38" i="8"/>
  <c r="X82" i="8"/>
  <c r="X98" i="8"/>
  <c r="X130" i="8"/>
  <c r="X93" i="8"/>
  <c r="X113" i="8"/>
  <c r="X50" i="8"/>
  <c r="X66" i="8"/>
  <c r="X86" i="8"/>
  <c r="X85" i="8"/>
  <c r="W7" i="8"/>
  <c r="W406" i="8" s="1"/>
  <c r="Y6" i="8"/>
  <c r="X400" i="8"/>
  <c r="X398" i="8"/>
  <c r="X396" i="8"/>
  <c r="X394" i="8"/>
  <c r="X392" i="8"/>
  <c r="X390" i="8"/>
  <c r="X388" i="8"/>
  <c r="X382" i="8"/>
  <c r="X364" i="8"/>
  <c r="X362" i="8"/>
  <c r="X359" i="8"/>
  <c r="X357" i="8"/>
  <c r="X340" i="8"/>
  <c r="X338" i="8"/>
  <c r="X335" i="8"/>
  <c r="X331" i="8"/>
  <c r="X329" i="8"/>
  <c r="X402" i="8"/>
  <c r="X399" i="8"/>
  <c r="X397" i="8"/>
  <c r="X395" i="8"/>
  <c r="X393" i="8"/>
  <c r="X391" i="8"/>
  <c r="X389" i="8"/>
  <c r="X383" i="8"/>
  <c r="X381" i="8"/>
  <c r="X363" i="8"/>
  <c r="X361" i="8"/>
  <c r="X358" i="8"/>
  <c r="X341" i="8"/>
  <c r="X339" i="8"/>
  <c r="X336" i="8"/>
  <c r="X334" i="8"/>
  <c r="X330" i="8"/>
  <c r="X328" i="8"/>
  <c r="X325" i="8"/>
  <c r="X321" i="8"/>
  <c r="X319" i="8"/>
  <c r="X304" i="8"/>
  <c r="X294" i="8"/>
  <c r="X284" i="8"/>
  <c r="X272" i="8"/>
  <c r="X240" i="8"/>
  <c r="X238" i="8"/>
  <c r="X236" i="8"/>
  <c r="X213" i="8"/>
  <c r="X211" i="8"/>
  <c r="X209" i="8"/>
  <c r="X207" i="8"/>
  <c r="X205" i="8"/>
  <c r="X203" i="8"/>
  <c r="X201" i="8"/>
  <c r="X199" i="8"/>
  <c r="X197" i="8"/>
  <c r="X186" i="8"/>
  <c r="X183" i="8"/>
  <c r="X181" i="8"/>
  <c r="X179" i="8"/>
  <c r="X147" i="8"/>
  <c r="X145" i="8"/>
  <c r="X143" i="8"/>
  <c r="X141" i="8"/>
  <c r="X137" i="8"/>
  <c r="X326" i="8"/>
  <c r="X324" i="8"/>
  <c r="X320" i="8"/>
  <c r="X318" i="8"/>
  <c r="X298" i="8"/>
  <c r="X285" i="8"/>
  <c r="X275" i="8"/>
  <c r="X271" i="8"/>
  <c r="X252" i="8"/>
  <c r="X239" i="8"/>
  <c r="X237" i="8"/>
  <c r="X229" i="8"/>
  <c r="X212" i="8"/>
  <c r="X210" i="8"/>
  <c r="X208" i="8"/>
  <c r="X206" i="8"/>
  <c r="X204" i="8"/>
  <c r="X202" i="8"/>
  <c r="X200" i="8"/>
  <c r="X198" i="8"/>
  <c r="X196" i="8"/>
  <c r="X185" i="8"/>
  <c r="X182" i="8"/>
  <c r="X180" i="8"/>
  <c r="X148" i="8"/>
  <c r="X146" i="8"/>
  <c r="X144" i="8"/>
  <c r="X142" i="8"/>
  <c r="X140" i="8"/>
  <c r="X136" i="8"/>
  <c r="X218" i="8"/>
  <c r="X250" i="8"/>
  <c r="X193" i="8"/>
  <c r="X281" i="8"/>
  <c r="X279" i="8"/>
  <c r="X191" i="8"/>
  <c r="X337" i="8"/>
  <c r="X345" i="8"/>
  <c r="X160" i="8"/>
  <c r="X251" i="8"/>
  <c r="X299" i="8"/>
  <c r="X249" i="8"/>
  <c r="X195" i="8"/>
  <c r="X192" i="8"/>
  <c r="X219" i="8"/>
  <c r="X194" i="8"/>
  <c r="X161" i="8"/>
  <c r="X159" i="8"/>
  <c r="X277" i="8"/>
  <c r="X190" i="8"/>
  <c r="X216" i="8"/>
  <c r="X215" i="8"/>
  <c r="X151" i="8"/>
  <c r="X273" i="8"/>
  <c r="X278" i="8"/>
  <c r="X189" i="8"/>
  <c r="X276" i="8"/>
  <c r="X155" i="8"/>
  <c r="X243" i="8"/>
  <c r="X139" i="8"/>
  <c r="X245" i="8"/>
  <c r="X333" i="8"/>
  <c r="X242" i="8"/>
  <c r="X387" i="8"/>
  <c r="X149" i="8"/>
  <c r="X302" i="8"/>
  <c r="X322" i="8"/>
  <c r="X327" i="8"/>
  <c r="X300" i="8"/>
  <c r="X303" i="8"/>
  <c r="X150" i="8"/>
  <c r="X360" i="8"/>
  <c r="X296" i="8"/>
  <c r="X246" i="8"/>
  <c r="X158" i="8"/>
  <c r="X385" i="8"/>
  <c r="X346" i="8"/>
  <c r="X282" i="8"/>
  <c r="X297" i="8"/>
  <c r="X332" i="8"/>
  <c r="X343" i="8"/>
  <c r="X295" i="8"/>
  <c r="X187" i="8"/>
  <c r="X280" i="8"/>
  <c r="X283" i="8"/>
  <c r="X188" i="8"/>
  <c r="X241" i="8"/>
  <c r="X154" i="8"/>
  <c r="X342" i="8"/>
  <c r="X157" i="8"/>
  <c r="X138" i="8"/>
  <c r="X153" i="8"/>
  <c r="X247" i="8"/>
  <c r="X248" i="8"/>
  <c r="X184" i="8"/>
  <c r="X344" i="8"/>
  <c r="X301" i="8"/>
  <c r="X323" i="8"/>
  <c r="X156" i="8"/>
  <c r="X214" i="8"/>
  <c r="X217" i="8"/>
  <c r="X274" i="8"/>
  <c r="X152" i="8"/>
  <c r="X384" i="8"/>
  <c r="X244" i="8"/>
  <c r="X386" i="8"/>
  <c r="Y4" i="4"/>
  <c r="Y401" i="8" l="1"/>
  <c r="Y36" i="8"/>
  <c r="Y376" i="8"/>
  <c r="Y374" i="8"/>
  <c r="Y372" i="8"/>
  <c r="Y370" i="8"/>
  <c r="Y368" i="8"/>
  <c r="Y366" i="8"/>
  <c r="Y375" i="8"/>
  <c r="Y371" i="8"/>
  <c r="Y365" i="8"/>
  <c r="Y373" i="8"/>
  <c r="Y369" i="8"/>
  <c r="Y367" i="8"/>
  <c r="Y354" i="8"/>
  <c r="Y352" i="8"/>
  <c r="Y350" i="8"/>
  <c r="Y348" i="8"/>
  <c r="Y355" i="8"/>
  <c r="Y353" i="8"/>
  <c r="Y351" i="8"/>
  <c r="Y349" i="8"/>
  <c r="Y347" i="8"/>
  <c r="Y227" i="8"/>
  <c r="Y225" i="8"/>
  <c r="Y223" i="8"/>
  <c r="Y221" i="8"/>
  <c r="Y228" i="8"/>
  <c r="Y226" i="8"/>
  <c r="Y224" i="8"/>
  <c r="Y222" i="8"/>
  <c r="Y220" i="8"/>
  <c r="Y234" i="8"/>
  <c r="Y232" i="8"/>
  <c r="Y230" i="8"/>
  <c r="Y233" i="8"/>
  <c r="Y231" i="8"/>
  <c r="Y235" i="8"/>
  <c r="Y316" i="8"/>
  <c r="Y314" i="8"/>
  <c r="Y312" i="8"/>
  <c r="Y310" i="8"/>
  <c r="Y308" i="8"/>
  <c r="Y306" i="8"/>
  <c r="Y317" i="8"/>
  <c r="Y315" i="8"/>
  <c r="Y313" i="8"/>
  <c r="Y311" i="8"/>
  <c r="Y309" i="8"/>
  <c r="Y307" i="8"/>
  <c r="Y305" i="8"/>
  <c r="Y174" i="8"/>
  <c r="Y172" i="8"/>
  <c r="Y170" i="8"/>
  <c r="Y168" i="8"/>
  <c r="Y166" i="8"/>
  <c r="Y164" i="8"/>
  <c r="Y162" i="8"/>
  <c r="Y175" i="8"/>
  <c r="Y173" i="8"/>
  <c r="Y171" i="8"/>
  <c r="Y169" i="8"/>
  <c r="Y167" i="8"/>
  <c r="Y165" i="8"/>
  <c r="Y163" i="8"/>
  <c r="Y292" i="8"/>
  <c r="Y290" i="8"/>
  <c r="Y288" i="8"/>
  <c r="Y286" i="8"/>
  <c r="Y291" i="8"/>
  <c r="Y289" i="8"/>
  <c r="Y287" i="8"/>
  <c r="Y135" i="8"/>
  <c r="Y266" i="8"/>
  <c r="Y267" i="8"/>
  <c r="Y259" i="8"/>
  <c r="Y260" i="8"/>
  <c r="Y270" i="8"/>
  <c r="Y257" i="8"/>
  <c r="Y253" i="8"/>
  <c r="Y262" i="8"/>
  <c r="Y255" i="8"/>
  <c r="Y254" i="8"/>
  <c r="Y261" i="8"/>
  <c r="Y264" i="8"/>
  <c r="Y265" i="8"/>
  <c r="Y268" i="8"/>
  <c r="Y256" i="8"/>
  <c r="Y269" i="8"/>
  <c r="Y263" i="8"/>
  <c r="Y258" i="8"/>
  <c r="Y133" i="8"/>
  <c r="Y21" i="8"/>
  <c r="Y29" i="8"/>
  <c r="Y14" i="8"/>
  <c r="Y22" i="8"/>
  <c r="Y26" i="8"/>
  <c r="Y103" i="8"/>
  <c r="Y111" i="8"/>
  <c r="Y119" i="8"/>
  <c r="Y127" i="8"/>
  <c r="Y17" i="8"/>
  <c r="Y15" i="8"/>
  <c r="Y23" i="8"/>
  <c r="Y96" i="8"/>
  <c r="Y54" i="8"/>
  <c r="Y34" i="8"/>
  <c r="Y43" i="8"/>
  <c r="Y51" i="8"/>
  <c r="Y59" i="8"/>
  <c r="Y67" i="8"/>
  <c r="Y75" i="8"/>
  <c r="Y83" i="8"/>
  <c r="Y87" i="8"/>
  <c r="Y99" i="8"/>
  <c r="Y33" i="8"/>
  <c r="Y9" i="8"/>
  <c r="Y10" i="8"/>
  <c r="Y18" i="8"/>
  <c r="Y107" i="8"/>
  <c r="Y115" i="8"/>
  <c r="Y123" i="8"/>
  <c r="Y131" i="8"/>
  <c r="Y12" i="8"/>
  <c r="Y11" i="8"/>
  <c r="Y19" i="8"/>
  <c r="Y100" i="8"/>
  <c r="Y42" i="8"/>
  <c r="Y39" i="8"/>
  <c r="Y55" i="8"/>
  <c r="Y71" i="8"/>
  <c r="Y95" i="8"/>
  <c r="Y70" i="8"/>
  <c r="Y35" i="8"/>
  <c r="Y52" i="8"/>
  <c r="Y68" i="8"/>
  <c r="Y120" i="8"/>
  <c r="Y28" i="8"/>
  <c r="Y37" i="8"/>
  <c r="Y45" i="8"/>
  <c r="Y53" i="8"/>
  <c r="Y61" i="8"/>
  <c r="Y69" i="8"/>
  <c r="Y46" i="8"/>
  <c r="Y40" i="8"/>
  <c r="Y56" i="8"/>
  <c r="Y72" i="8"/>
  <c r="Y84" i="8"/>
  <c r="Y104" i="8"/>
  <c r="Y112" i="8"/>
  <c r="Y128" i="8"/>
  <c r="Y16" i="8"/>
  <c r="Y20" i="8"/>
  <c r="Y93" i="8"/>
  <c r="Y101" i="8"/>
  <c r="Y109" i="8"/>
  <c r="Y117" i="8"/>
  <c r="Y125" i="8"/>
  <c r="Y13" i="8"/>
  <c r="Y50" i="8"/>
  <c r="Y82" i="8"/>
  <c r="Y74" i="8"/>
  <c r="Y30" i="8"/>
  <c r="Y47" i="8"/>
  <c r="Y63" i="8"/>
  <c r="Y79" i="8"/>
  <c r="Y27" i="8"/>
  <c r="Y44" i="8"/>
  <c r="Y60" i="8"/>
  <c r="Y76" i="8"/>
  <c r="Y92" i="8"/>
  <c r="Y116" i="8"/>
  <c r="Y132" i="8"/>
  <c r="Y32" i="8"/>
  <c r="Y41" i="8"/>
  <c r="Y49" i="8"/>
  <c r="Y57" i="8"/>
  <c r="Y65" i="8"/>
  <c r="Y73" i="8"/>
  <c r="Y81" i="8"/>
  <c r="Y85" i="8"/>
  <c r="Y24" i="8"/>
  <c r="Y97" i="8"/>
  <c r="Y113" i="8"/>
  <c r="Y129" i="8"/>
  <c r="Y38" i="8"/>
  <c r="Y66" i="8"/>
  <c r="Y114" i="8"/>
  <c r="Y122" i="8"/>
  <c r="Y121" i="8"/>
  <c r="Y90" i="8"/>
  <c r="Y94" i="8"/>
  <c r="Y102" i="8"/>
  <c r="Y118" i="8"/>
  <c r="Y126" i="8"/>
  <c r="Y58" i="8"/>
  <c r="Y31" i="8"/>
  <c r="Y48" i="8"/>
  <c r="Y64" i="8"/>
  <c r="Y80" i="8"/>
  <c r="Y77" i="8"/>
  <c r="Y86" i="8"/>
  <c r="Y130" i="8"/>
  <c r="Y8" i="8"/>
  <c r="Y91" i="8"/>
  <c r="Y108" i="8"/>
  <c r="Y105" i="8"/>
  <c r="Y134" i="8"/>
  <c r="Y25" i="8"/>
  <c r="Y106" i="8"/>
  <c r="Y62" i="8"/>
  <c r="Y98" i="8"/>
  <c r="Y88" i="8"/>
  <c r="Y124" i="8"/>
  <c r="Y89" i="8"/>
  <c r="Y78" i="8"/>
  <c r="Y110" i="8"/>
  <c r="X7" i="8"/>
  <c r="X406" i="8" s="1"/>
  <c r="Y400" i="8"/>
  <c r="Y398" i="8"/>
  <c r="Y396" i="8"/>
  <c r="Y394" i="8"/>
  <c r="Y392" i="8"/>
  <c r="Y390" i="8"/>
  <c r="Y388" i="8"/>
  <c r="Y382" i="8"/>
  <c r="Y364" i="8"/>
  <c r="Y362" i="8"/>
  <c r="Y359" i="8"/>
  <c r="Y357" i="8"/>
  <c r="Y340" i="8"/>
  <c r="Y402" i="8"/>
  <c r="Y399" i="8"/>
  <c r="Y397" i="8"/>
  <c r="Y395" i="8"/>
  <c r="Y393" i="8"/>
  <c r="Y391" i="8"/>
  <c r="Y389" i="8"/>
  <c r="Y383" i="8"/>
  <c r="Y381" i="8"/>
  <c r="Y363" i="8"/>
  <c r="Y361" i="8"/>
  <c r="Y358" i="8"/>
  <c r="Y341" i="8"/>
  <c r="Y339" i="8"/>
  <c r="Y336" i="8"/>
  <c r="Y330" i="8"/>
  <c r="Y328" i="8"/>
  <c r="Y325" i="8"/>
  <c r="Y321" i="8"/>
  <c r="Y319" i="8"/>
  <c r="Y304" i="8"/>
  <c r="Y294" i="8"/>
  <c r="Y284" i="8"/>
  <c r="Y272" i="8"/>
  <c r="Y240" i="8"/>
  <c r="Y238" i="8"/>
  <c r="Y236" i="8"/>
  <c r="Y213" i="8"/>
  <c r="Y211" i="8"/>
  <c r="Y209" i="8"/>
  <c r="Y207" i="8"/>
  <c r="Y205" i="8"/>
  <c r="Y203" i="8"/>
  <c r="Y201" i="8"/>
  <c r="Y199" i="8"/>
  <c r="Y197" i="8"/>
  <c r="Y186" i="8"/>
  <c r="Y183" i="8"/>
  <c r="Y181" i="8"/>
  <c r="Y179" i="8"/>
  <c r="Y147" i="8"/>
  <c r="Y145" i="8"/>
  <c r="Y143" i="8"/>
  <c r="Y141" i="8"/>
  <c r="Y137" i="8"/>
  <c r="Y335" i="8"/>
  <c r="Y329" i="8"/>
  <c r="Y334" i="8"/>
  <c r="Y326" i="8"/>
  <c r="Y324" i="8"/>
  <c r="Y320" i="8"/>
  <c r="Y318" i="8"/>
  <c r="Y298" i="8"/>
  <c r="Y285" i="8"/>
  <c r="Y275" i="8"/>
  <c r="Y271" i="8"/>
  <c r="Y252" i="8"/>
  <c r="Y239" i="8"/>
  <c r="Y237" i="8"/>
  <c r="Y229" i="8"/>
  <c r="Y212" i="8"/>
  <c r="Y210" i="8"/>
  <c r="Y208" i="8"/>
  <c r="Y206" i="8"/>
  <c r="Y204" i="8"/>
  <c r="Y202" i="8"/>
  <c r="Y200" i="8"/>
  <c r="Y198" i="8"/>
  <c r="Y196" i="8"/>
  <c r="Y185" i="8"/>
  <c r="Y182" i="8"/>
  <c r="Y180" i="8"/>
  <c r="Y148" i="8"/>
  <c r="Y146" i="8"/>
  <c r="Y144" i="8"/>
  <c r="Y142" i="8"/>
  <c r="Y140" i="8"/>
  <c r="Y136" i="8"/>
  <c r="Y338" i="8"/>
  <c r="Y331" i="8"/>
  <c r="Y193" i="8"/>
  <c r="Y161" i="8"/>
  <c r="Y219" i="8"/>
  <c r="Y251" i="8"/>
  <c r="Y159" i="8"/>
  <c r="Y194" i="8"/>
  <c r="Y250" i="8"/>
  <c r="Y192" i="8"/>
  <c r="Y279" i="8"/>
  <c r="Y345" i="8"/>
  <c r="Y190" i="8"/>
  <c r="Y281" i="8"/>
  <c r="Y218" i="8"/>
  <c r="Y191" i="8"/>
  <c r="Y160" i="8"/>
  <c r="Y299" i="8"/>
  <c r="Y337" i="8"/>
  <c r="Y277" i="8"/>
  <c r="Y249" i="8"/>
  <c r="Y195" i="8"/>
  <c r="Y242" i="8"/>
  <c r="Y153" i="8"/>
  <c r="Y248" i="8"/>
  <c r="Y184" i="8"/>
  <c r="Y344" i="8"/>
  <c r="Y273" i="8"/>
  <c r="Y278" i="8"/>
  <c r="Y301" i="8"/>
  <c r="Y241" i="8"/>
  <c r="Y156" i="8"/>
  <c r="Y217" i="8"/>
  <c r="Y152" i="8"/>
  <c r="Y384" i="8"/>
  <c r="Y244" i="8"/>
  <c r="Y386" i="8"/>
  <c r="Y247" i="8"/>
  <c r="Y215" i="8"/>
  <c r="Y151" i="8"/>
  <c r="Y189" i="8"/>
  <c r="Y276" i="8"/>
  <c r="Y155" i="8"/>
  <c r="Y139" i="8"/>
  <c r="Z6" i="8"/>
  <c r="Y138" i="8"/>
  <c r="Y216" i="8"/>
  <c r="Y149" i="8"/>
  <c r="Y282" i="8"/>
  <c r="Y322" i="8"/>
  <c r="Y327" i="8"/>
  <c r="Y343" i="8"/>
  <c r="Y300" i="8"/>
  <c r="Y303" i="8"/>
  <c r="Y150" i="8"/>
  <c r="Y214" i="8"/>
  <c r="Y360" i="8"/>
  <c r="Y296" i="8"/>
  <c r="Y274" i="8"/>
  <c r="Y246" i="8"/>
  <c r="Y158" i="8"/>
  <c r="Y245" i="8"/>
  <c r="Y385" i="8"/>
  <c r="Y387" i="8"/>
  <c r="Y346" i="8"/>
  <c r="Y297" i="8"/>
  <c r="Y302" i="8"/>
  <c r="Y332" i="8"/>
  <c r="Y295" i="8"/>
  <c r="Y187" i="8"/>
  <c r="Y280" i="8"/>
  <c r="Y283" i="8"/>
  <c r="Y188" i="8"/>
  <c r="Y323" i="8"/>
  <c r="Y154" i="8"/>
  <c r="Y342" i="8"/>
  <c r="Y243" i="8"/>
  <c r="Y157" i="8"/>
  <c r="Y333" i="8"/>
  <c r="Q137" i="8"/>
  <c r="Z401" i="8" l="1"/>
  <c r="Z36" i="8"/>
  <c r="Z376" i="8"/>
  <c r="Z374" i="8"/>
  <c r="Z372" i="8"/>
  <c r="Z370" i="8"/>
  <c r="Z368" i="8"/>
  <c r="Z366" i="8"/>
  <c r="Z375" i="8"/>
  <c r="Z373" i="8"/>
  <c r="Z371" i="8"/>
  <c r="Z369" i="8"/>
  <c r="Z367" i="8"/>
  <c r="Z365" i="8"/>
  <c r="Z355" i="8"/>
  <c r="Z353" i="8"/>
  <c r="Z351" i="8"/>
  <c r="Z349" i="8"/>
  <c r="Z347" i="8"/>
  <c r="Z354" i="8"/>
  <c r="Z352" i="8"/>
  <c r="Z350" i="8"/>
  <c r="Z348" i="8"/>
  <c r="Z228" i="8"/>
  <c r="Z226" i="8"/>
  <c r="Z224" i="8"/>
  <c r="Z222" i="8"/>
  <c r="Z220" i="8"/>
  <c r="Z227" i="8"/>
  <c r="Z225" i="8"/>
  <c r="Z223" i="8"/>
  <c r="Z221" i="8"/>
  <c r="Z234" i="8"/>
  <c r="Z232" i="8"/>
  <c r="Z230" i="8"/>
  <c r="Z235" i="8"/>
  <c r="Z233" i="8"/>
  <c r="Z231" i="8"/>
  <c r="Z316" i="8"/>
  <c r="Z314" i="8"/>
  <c r="Z312" i="8"/>
  <c r="Z317" i="8"/>
  <c r="Z315" i="8"/>
  <c r="Z313" i="8"/>
  <c r="Z311" i="8"/>
  <c r="Z309" i="8"/>
  <c r="Z307" i="8"/>
  <c r="Z305" i="8"/>
  <c r="Z308" i="8"/>
  <c r="Z306" i="8"/>
  <c r="Z310" i="8"/>
  <c r="Z169" i="8"/>
  <c r="Z165" i="8"/>
  <c r="Z175" i="8"/>
  <c r="Z173" i="8"/>
  <c r="Z171" i="8"/>
  <c r="Z167" i="8"/>
  <c r="Z163" i="8"/>
  <c r="Z174" i="8"/>
  <c r="Z172" i="8"/>
  <c r="Z168" i="8"/>
  <c r="Z164" i="8"/>
  <c r="Z170" i="8"/>
  <c r="Z166" i="8"/>
  <c r="Z162" i="8"/>
  <c r="Z289" i="8"/>
  <c r="Z288" i="8"/>
  <c r="Z291" i="8"/>
  <c r="Z287" i="8"/>
  <c r="Z286" i="8"/>
  <c r="Z292" i="8"/>
  <c r="Z290" i="8"/>
  <c r="Z135" i="8"/>
  <c r="Z254" i="8"/>
  <c r="Z261" i="8"/>
  <c r="Z265" i="8"/>
  <c r="Z253" i="8"/>
  <c r="Z267" i="8"/>
  <c r="Z259" i="8"/>
  <c r="Z262" i="8"/>
  <c r="Z257" i="8"/>
  <c r="Z264" i="8"/>
  <c r="Z266" i="8"/>
  <c r="Z255" i="8"/>
  <c r="Z260" i="8"/>
  <c r="Z270" i="8"/>
  <c r="Z256" i="8"/>
  <c r="Z258" i="8"/>
  <c r="Z269" i="8"/>
  <c r="Z268" i="8"/>
  <c r="Z263" i="8"/>
  <c r="Z133" i="8"/>
  <c r="Z29" i="8"/>
  <c r="Z22" i="8"/>
  <c r="Z87" i="8"/>
  <c r="Z111" i="8"/>
  <c r="Z115" i="8"/>
  <c r="Z33" i="8"/>
  <c r="Z58" i="8"/>
  <c r="Z15" i="8"/>
  <c r="Z88" i="8"/>
  <c r="Z108" i="8"/>
  <c r="Z54" i="8"/>
  <c r="Z14" i="8"/>
  <c r="Z26" i="8"/>
  <c r="Z34" i="8"/>
  <c r="Z43" i="8"/>
  <c r="Z51" i="8"/>
  <c r="Z59" i="8"/>
  <c r="Z67" i="8"/>
  <c r="Z75" i="8"/>
  <c r="Z83" i="8"/>
  <c r="Z95" i="8"/>
  <c r="Z127" i="8"/>
  <c r="Z17" i="8"/>
  <c r="Z18" i="8"/>
  <c r="Z91" i="8"/>
  <c r="Z119" i="8"/>
  <c r="Z19" i="8"/>
  <c r="Z84" i="8"/>
  <c r="Z104" i="8"/>
  <c r="Z9" i="8"/>
  <c r="Z74" i="8"/>
  <c r="Z30" i="8"/>
  <c r="Z47" i="8"/>
  <c r="Z63" i="8"/>
  <c r="Z79" i="8"/>
  <c r="Z131" i="8"/>
  <c r="Z23" i="8"/>
  <c r="Z27" i="8"/>
  <c r="Z44" i="8"/>
  <c r="Z60" i="8"/>
  <c r="Z76" i="8"/>
  <c r="Z112" i="8"/>
  <c r="Z120" i="8"/>
  <c r="Z28" i="8"/>
  <c r="Z37" i="8"/>
  <c r="Z45" i="8"/>
  <c r="Z53" i="8"/>
  <c r="Z61" i="8"/>
  <c r="Z69" i="8"/>
  <c r="Z77" i="8"/>
  <c r="Z8" i="8"/>
  <c r="Z21" i="8"/>
  <c r="Z99" i="8"/>
  <c r="Z107" i="8"/>
  <c r="Z31" i="8"/>
  <c r="Z48" i="8"/>
  <c r="Z64" i="8"/>
  <c r="Z80" i="8"/>
  <c r="Z92" i="8"/>
  <c r="Z100" i="8"/>
  <c r="Z132" i="8"/>
  <c r="Z85" i="8"/>
  <c r="Z109" i="8"/>
  <c r="Z113" i="8"/>
  <c r="Z121" i="8"/>
  <c r="Z50" i="8"/>
  <c r="Z82" i="8"/>
  <c r="Z86" i="8"/>
  <c r="Z106" i="8"/>
  <c r="Z42" i="8"/>
  <c r="Z39" i="8"/>
  <c r="Z55" i="8"/>
  <c r="Z71" i="8"/>
  <c r="Z123" i="8"/>
  <c r="Z12" i="8"/>
  <c r="Z70" i="8"/>
  <c r="Z35" i="8"/>
  <c r="Z52" i="8"/>
  <c r="Z68" i="8"/>
  <c r="Z116" i="8"/>
  <c r="Z124" i="8"/>
  <c r="Z16" i="8"/>
  <c r="Z20" i="8"/>
  <c r="Z32" i="8"/>
  <c r="Z41" i="8"/>
  <c r="Z49" i="8"/>
  <c r="Z57" i="8"/>
  <c r="Z65" i="8"/>
  <c r="Z73" i="8"/>
  <c r="Z81" i="8"/>
  <c r="Z93" i="8"/>
  <c r="Z101" i="8"/>
  <c r="Z11" i="8"/>
  <c r="Z24" i="8"/>
  <c r="Z125" i="8"/>
  <c r="Z62" i="8"/>
  <c r="Z90" i="8"/>
  <c r="Z98" i="8"/>
  <c r="Z118" i="8"/>
  <c r="Z130" i="8"/>
  <c r="Z134" i="8"/>
  <c r="Z66" i="8"/>
  <c r="Z10" i="8"/>
  <c r="Z40" i="8"/>
  <c r="Z56" i="8"/>
  <c r="Z72" i="8"/>
  <c r="Z96" i="8"/>
  <c r="Z89" i="8"/>
  <c r="Z105" i="8"/>
  <c r="Z25" i="8"/>
  <c r="Z38" i="8"/>
  <c r="Z103" i="8"/>
  <c r="Z78" i="8"/>
  <c r="Z126" i="8"/>
  <c r="Z46" i="8"/>
  <c r="Z128" i="8"/>
  <c r="Z129" i="8"/>
  <c r="Z13" i="8"/>
  <c r="Z94" i="8"/>
  <c r="Z102" i="8"/>
  <c r="Z110" i="8"/>
  <c r="Z114" i="8"/>
  <c r="Z122" i="8"/>
  <c r="Z97" i="8"/>
  <c r="Z117" i="8"/>
  <c r="Z402" i="8"/>
  <c r="Z399" i="8"/>
  <c r="Z397" i="8"/>
  <c r="Z395" i="8"/>
  <c r="Z393" i="8"/>
  <c r="Z391" i="8"/>
  <c r="Z389" i="8"/>
  <c r="Z383" i="8"/>
  <c r="Z381" i="8"/>
  <c r="Z363" i="8"/>
  <c r="Z361" i="8"/>
  <c r="Z358" i="8"/>
  <c r="Z341" i="8"/>
  <c r="Z339" i="8"/>
  <c r="Z336" i="8"/>
  <c r="Z334" i="8"/>
  <c r="Z330" i="8"/>
  <c r="Z400" i="8"/>
  <c r="Z398" i="8"/>
  <c r="Z396" i="8"/>
  <c r="Z394" i="8"/>
  <c r="Z392" i="8"/>
  <c r="Z390" i="8"/>
  <c r="Z388" i="8"/>
  <c r="Z382" i="8"/>
  <c r="Z364" i="8"/>
  <c r="Z362" i="8"/>
  <c r="Z359" i="8"/>
  <c r="Z357" i="8"/>
  <c r="Z340" i="8"/>
  <c r="Z338" i="8"/>
  <c r="Z335" i="8"/>
  <c r="Z331" i="8"/>
  <c r="Z329" i="8"/>
  <c r="Z326" i="8"/>
  <c r="Z324" i="8"/>
  <c r="Z320" i="8"/>
  <c r="Z318" i="8"/>
  <c r="Z298" i="8"/>
  <c r="Z285" i="8"/>
  <c r="Z275" i="8"/>
  <c r="Z271" i="8"/>
  <c r="Z252" i="8"/>
  <c r="Z239" i="8"/>
  <c r="Z237" i="8"/>
  <c r="Z229" i="8"/>
  <c r="Z212" i="8"/>
  <c r="Z210" i="8"/>
  <c r="Z208" i="8"/>
  <c r="Z206" i="8"/>
  <c r="Z204" i="8"/>
  <c r="Z202" i="8"/>
  <c r="Z200" i="8"/>
  <c r="Z198" i="8"/>
  <c r="Z196" i="8"/>
  <c r="Z185" i="8"/>
  <c r="Z182" i="8"/>
  <c r="Z180" i="8"/>
  <c r="Z148" i="8"/>
  <c r="Z146" i="8"/>
  <c r="Z144" i="8"/>
  <c r="Z142" i="8"/>
  <c r="Z140" i="8"/>
  <c r="Z136" i="8"/>
  <c r="Z328" i="8"/>
  <c r="Z325" i="8"/>
  <c r="Z321" i="8"/>
  <c r="Z319" i="8"/>
  <c r="Z304" i="8"/>
  <c r="Z294" i="8"/>
  <c r="Z284" i="8"/>
  <c r="Z272" i="8"/>
  <c r="Z240" i="8"/>
  <c r="Z238" i="8"/>
  <c r="Z236" i="8"/>
  <c r="Z213" i="8"/>
  <c r="Z211" i="8"/>
  <c r="Z209" i="8"/>
  <c r="Z207" i="8"/>
  <c r="Z205" i="8"/>
  <c r="Z203" i="8"/>
  <c r="Z201" i="8"/>
  <c r="Z199" i="8"/>
  <c r="Z197" i="8"/>
  <c r="Z186" i="8"/>
  <c r="Z183" i="8"/>
  <c r="Z181" i="8"/>
  <c r="Z179" i="8"/>
  <c r="Z147" i="8"/>
  <c r="Z145" i="8"/>
  <c r="Z143" i="8"/>
  <c r="Z141" i="8"/>
  <c r="Z137" i="8"/>
  <c r="Z161" i="8"/>
  <c r="Z279" i="8"/>
  <c r="Z160" i="8"/>
  <c r="Z337" i="8"/>
  <c r="Z159" i="8"/>
  <c r="Z192" i="8"/>
  <c r="Z345" i="8"/>
  <c r="Z218" i="8"/>
  <c r="Z219" i="8"/>
  <c r="Z277" i="8"/>
  <c r="Z299" i="8"/>
  <c r="Z190" i="8"/>
  <c r="Z250" i="8"/>
  <c r="Z193" i="8"/>
  <c r="Z281" i="8"/>
  <c r="Z191" i="8"/>
  <c r="Z251" i="8"/>
  <c r="Z249" i="8"/>
  <c r="Z194" i="8"/>
  <c r="Z195" i="8"/>
  <c r="Z138" i="8"/>
  <c r="Z153" i="8"/>
  <c r="Z247" i="8"/>
  <c r="Z346" i="8"/>
  <c r="Z282" i="8"/>
  <c r="Z297" i="8"/>
  <c r="Z184" i="8"/>
  <c r="Z332" i="8"/>
  <c r="Z327" i="8"/>
  <c r="Z343" i="8"/>
  <c r="Z344" i="8"/>
  <c r="Z300" i="8"/>
  <c r="Z301" i="8"/>
  <c r="Z150" i="8"/>
  <c r="Z214" i="8"/>
  <c r="Z296" i="8"/>
  <c r="Z274" i="8"/>
  <c r="Z158" i="8"/>
  <c r="Z386" i="8"/>
  <c r="Z385" i="8"/>
  <c r="Z216" i="8"/>
  <c r="Z387" i="8"/>
  <c r="Z248" i="8"/>
  <c r="Z302" i="8"/>
  <c r="Z151" i="8"/>
  <c r="Z187" i="8"/>
  <c r="Z280" i="8"/>
  <c r="Z323" i="8"/>
  <c r="Z154" i="8"/>
  <c r="Z155" i="8"/>
  <c r="Z217" i="8"/>
  <c r="Z243" i="8"/>
  <c r="Z384" i="8"/>
  <c r="Z244" i="8"/>
  <c r="Z245" i="8"/>
  <c r="Z333" i="8"/>
  <c r="Z215" i="8"/>
  <c r="Z149" i="8"/>
  <c r="Z322" i="8"/>
  <c r="Z273" i="8"/>
  <c r="Z278" i="8"/>
  <c r="Z303" i="8"/>
  <c r="Z156" i="8"/>
  <c r="Z152" i="8"/>
  <c r="Z139" i="8"/>
  <c r="Z242" i="8"/>
  <c r="Z295" i="8"/>
  <c r="Z283" i="8"/>
  <c r="Z188" i="8"/>
  <c r="Z189" i="8"/>
  <c r="Z276" i="8"/>
  <c r="Z241" i="8"/>
  <c r="Z342" i="8"/>
  <c r="Z360" i="8"/>
  <c r="Z157" i="8"/>
  <c r="Z246" i="8"/>
  <c r="AA6" i="8"/>
  <c r="Y7" i="8"/>
  <c r="Y406" i="8" s="1"/>
  <c r="X4" i="4"/>
  <c r="AA401" i="8" l="1"/>
  <c r="AA36" i="8"/>
  <c r="AA375" i="8"/>
  <c r="AA373" i="8"/>
  <c r="AA371" i="8"/>
  <c r="AA369" i="8"/>
  <c r="AA367" i="8"/>
  <c r="AA365" i="8"/>
  <c r="AA374" i="8"/>
  <c r="AA370" i="8"/>
  <c r="AA368" i="8"/>
  <c r="AA366" i="8"/>
  <c r="AA376" i="8"/>
  <c r="AA372" i="8"/>
  <c r="AA355" i="8"/>
  <c r="AA353" i="8"/>
  <c r="AA351" i="8"/>
  <c r="AA349" i="8"/>
  <c r="AA347" i="8"/>
  <c r="AA354" i="8"/>
  <c r="AA352" i="8"/>
  <c r="AA350" i="8"/>
  <c r="AA348" i="8"/>
  <c r="AA228" i="8"/>
  <c r="AA226" i="8"/>
  <c r="AA224" i="8"/>
  <c r="AA222" i="8"/>
  <c r="AA220" i="8"/>
  <c r="AA227" i="8"/>
  <c r="AA225" i="8"/>
  <c r="AA223" i="8"/>
  <c r="AA221" i="8"/>
  <c r="AA235" i="8"/>
  <c r="AA233" i="8"/>
  <c r="AA231" i="8"/>
  <c r="AA230" i="8"/>
  <c r="AA234" i="8"/>
  <c r="AA232" i="8"/>
  <c r="AA317" i="8"/>
  <c r="AA315" i="8"/>
  <c r="AA313" i="8"/>
  <c r="AA311" i="8"/>
  <c r="AA309" i="8"/>
  <c r="AA307" i="8"/>
  <c r="AA305" i="8"/>
  <c r="AA316" i="8"/>
  <c r="AA314" i="8"/>
  <c r="AA312" i="8"/>
  <c r="AA310" i="8"/>
  <c r="AA308" i="8"/>
  <c r="AA306" i="8"/>
  <c r="AA175" i="8"/>
  <c r="AA173" i="8"/>
  <c r="AA171" i="8"/>
  <c r="AA169" i="8"/>
  <c r="AA167" i="8"/>
  <c r="AA165" i="8"/>
  <c r="AA163" i="8"/>
  <c r="AA174" i="8"/>
  <c r="AA172" i="8"/>
  <c r="AA170" i="8"/>
  <c r="AA168" i="8"/>
  <c r="AA166" i="8"/>
  <c r="AA164" i="8"/>
  <c r="AA162" i="8"/>
  <c r="AA291" i="8"/>
  <c r="AA289" i="8"/>
  <c r="AA287" i="8"/>
  <c r="AA292" i="8"/>
  <c r="AA290" i="8"/>
  <c r="AA288" i="8"/>
  <c r="AA286" i="8"/>
  <c r="AA135" i="8"/>
  <c r="AA267" i="8"/>
  <c r="AA259" i="8"/>
  <c r="AA262" i="8"/>
  <c r="AA257" i="8"/>
  <c r="AA254" i="8"/>
  <c r="AA264" i="8"/>
  <c r="AA268" i="8"/>
  <c r="AA266" i="8"/>
  <c r="AA255" i="8"/>
  <c r="AA260" i="8"/>
  <c r="AA270" i="8"/>
  <c r="AA253" i="8"/>
  <c r="AA261" i="8"/>
  <c r="AA265" i="8"/>
  <c r="AA256" i="8"/>
  <c r="AA258" i="8"/>
  <c r="AA269" i="8"/>
  <c r="AA263" i="8"/>
  <c r="AA133" i="8"/>
  <c r="AA29" i="8"/>
  <c r="AA14" i="8"/>
  <c r="AA119" i="8"/>
  <c r="AA127" i="8"/>
  <c r="AA17" i="8"/>
  <c r="AA33" i="8"/>
  <c r="AA58" i="8"/>
  <c r="AA100" i="8"/>
  <c r="AA128" i="8"/>
  <c r="AA54" i="8"/>
  <c r="AA26" i="8"/>
  <c r="AA34" i="8"/>
  <c r="AA43" i="8"/>
  <c r="AA51" i="8"/>
  <c r="AA59" i="8"/>
  <c r="AA67" i="8"/>
  <c r="AA75" i="8"/>
  <c r="AA83" i="8"/>
  <c r="AA91" i="8"/>
  <c r="AA99" i="8"/>
  <c r="AA103" i="8"/>
  <c r="AA111" i="8"/>
  <c r="AA8" i="8"/>
  <c r="AA9" i="8"/>
  <c r="AA10" i="8"/>
  <c r="AA18" i="8"/>
  <c r="AA115" i="8"/>
  <c r="AA123" i="8"/>
  <c r="AA131" i="8"/>
  <c r="AA12" i="8"/>
  <c r="AA11" i="8"/>
  <c r="AA21" i="8"/>
  <c r="AA95" i="8"/>
  <c r="AA107" i="8"/>
  <c r="AA70" i="8"/>
  <c r="AA15" i="8"/>
  <c r="AA35" i="8"/>
  <c r="AA52" i="8"/>
  <c r="AA68" i="8"/>
  <c r="AA84" i="8"/>
  <c r="AA108" i="8"/>
  <c r="AA116" i="8"/>
  <c r="AA132" i="8"/>
  <c r="AA20" i="8"/>
  <c r="AA28" i="8"/>
  <c r="AA37" i="8"/>
  <c r="AA45" i="8"/>
  <c r="AA53" i="8"/>
  <c r="AA61" i="8"/>
  <c r="AA69" i="8"/>
  <c r="AA77" i="8"/>
  <c r="AA42" i="8"/>
  <c r="AA39" i="8"/>
  <c r="AA55" i="8"/>
  <c r="AA71" i="8"/>
  <c r="AA87" i="8"/>
  <c r="AA23" i="8"/>
  <c r="AA40" i="8"/>
  <c r="AA56" i="8"/>
  <c r="AA72" i="8"/>
  <c r="AA88" i="8"/>
  <c r="AA96" i="8"/>
  <c r="AA124" i="8"/>
  <c r="AA117" i="8"/>
  <c r="AA125" i="8"/>
  <c r="AA134" i="8"/>
  <c r="AA13" i="8"/>
  <c r="AA50" i="8"/>
  <c r="AA66" i="8"/>
  <c r="AA82" i="8"/>
  <c r="AA110" i="8"/>
  <c r="AA126" i="8"/>
  <c r="AA46" i="8"/>
  <c r="AA19" i="8"/>
  <c r="AA27" i="8"/>
  <c r="AA44" i="8"/>
  <c r="AA60" i="8"/>
  <c r="AA76" i="8"/>
  <c r="AA104" i="8"/>
  <c r="AA120" i="8"/>
  <c r="AA24" i="8"/>
  <c r="AA32" i="8"/>
  <c r="AA41" i="8"/>
  <c r="AA49" i="8"/>
  <c r="AA57" i="8"/>
  <c r="AA65" i="8"/>
  <c r="AA73" i="8"/>
  <c r="AA81" i="8"/>
  <c r="AA89" i="8"/>
  <c r="AA97" i="8"/>
  <c r="AA109" i="8"/>
  <c r="AA74" i="8"/>
  <c r="AA16" i="8"/>
  <c r="AA93" i="8"/>
  <c r="AA105" i="8"/>
  <c r="AA113" i="8"/>
  <c r="AA78" i="8"/>
  <c r="AA98" i="8"/>
  <c r="AA114" i="8"/>
  <c r="AA122" i="8"/>
  <c r="AA129" i="8"/>
  <c r="AA92" i="8"/>
  <c r="AA112" i="8"/>
  <c r="AA22" i="8"/>
  <c r="AA30" i="8"/>
  <c r="AA47" i="8"/>
  <c r="AA63" i="8"/>
  <c r="AA79" i="8"/>
  <c r="AA31" i="8"/>
  <c r="AA48" i="8"/>
  <c r="AA64" i="8"/>
  <c r="AA80" i="8"/>
  <c r="AA85" i="8"/>
  <c r="AA38" i="8"/>
  <c r="AA62" i="8"/>
  <c r="AA90" i="8"/>
  <c r="AA130" i="8"/>
  <c r="AA25" i="8"/>
  <c r="AA86" i="8"/>
  <c r="AA94" i="8"/>
  <c r="AA102" i="8"/>
  <c r="AA106" i="8"/>
  <c r="AA118" i="8"/>
  <c r="AA101" i="8"/>
  <c r="AA121" i="8"/>
  <c r="AA402" i="8"/>
  <c r="AA399" i="8"/>
  <c r="AA397" i="8"/>
  <c r="AA395" i="8"/>
  <c r="AA393" i="8"/>
  <c r="AA391" i="8"/>
  <c r="AA389" i="8"/>
  <c r="AA383" i="8"/>
  <c r="AA381" i="8"/>
  <c r="AA363" i="8"/>
  <c r="AA361" i="8"/>
  <c r="AA358" i="8"/>
  <c r="AA341" i="8"/>
  <c r="AA339" i="8"/>
  <c r="AA400" i="8"/>
  <c r="AA398" i="8"/>
  <c r="AA396" i="8"/>
  <c r="AA394" i="8"/>
  <c r="AA392" i="8"/>
  <c r="AA390" i="8"/>
  <c r="AA388" i="8"/>
  <c r="AA382" i="8"/>
  <c r="AA364" i="8"/>
  <c r="AA362" i="8"/>
  <c r="AA359" i="8"/>
  <c r="AA357" i="8"/>
  <c r="AA340" i="8"/>
  <c r="AA335" i="8"/>
  <c r="AA329" i="8"/>
  <c r="AA326" i="8"/>
  <c r="AA324" i="8"/>
  <c r="AA320" i="8"/>
  <c r="AA318" i="8"/>
  <c r="AA298" i="8"/>
  <c r="AA285" i="8"/>
  <c r="AA275" i="8"/>
  <c r="AA271" i="8"/>
  <c r="AA252" i="8"/>
  <c r="AA239" i="8"/>
  <c r="AA237" i="8"/>
  <c r="AA229" i="8"/>
  <c r="AA212" i="8"/>
  <c r="AA210" i="8"/>
  <c r="AA208" i="8"/>
  <c r="AA206" i="8"/>
  <c r="AA204" i="8"/>
  <c r="AA202" i="8"/>
  <c r="AA200" i="8"/>
  <c r="AA198" i="8"/>
  <c r="AA196" i="8"/>
  <c r="AA185" i="8"/>
  <c r="AA182" i="8"/>
  <c r="AA180" i="8"/>
  <c r="AA148" i="8"/>
  <c r="AA146" i="8"/>
  <c r="AA144" i="8"/>
  <c r="AA142" i="8"/>
  <c r="AA140" i="8"/>
  <c r="AA136" i="8"/>
  <c r="AA334" i="8"/>
  <c r="AA338" i="8"/>
  <c r="AA331" i="8"/>
  <c r="AA328" i="8"/>
  <c r="AA325" i="8"/>
  <c r="AA321" i="8"/>
  <c r="AA319" i="8"/>
  <c r="AA304" i="8"/>
  <c r="AA294" i="8"/>
  <c r="AA284" i="8"/>
  <c r="AA272" i="8"/>
  <c r="AA240" i="8"/>
  <c r="AA238" i="8"/>
  <c r="AA236" i="8"/>
  <c r="AA213" i="8"/>
  <c r="AA211" i="8"/>
  <c r="AA209" i="8"/>
  <c r="AA207" i="8"/>
  <c r="AA205" i="8"/>
  <c r="AA203" i="8"/>
  <c r="AA201" i="8"/>
  <c r="AA199" i="8"/>
  <c r="AA197" i="8"/>
  <c r="AA186" i="8"/>
  <c r="AA183" i="8"/>
  <c r="AA181" i="8"/>
  <c r="AA179" i="8"/>
  <c r="AA147" i="8"/>
  <c r="AA145" i="8"/>
  <c r="AA143" i="8"/>
  <c r="AA141" i="8"/>
  <c r="AA137" i="8"/>
  <c r="AA336" i="8"/>
  <c r="AA330" i="8"/>
  <c r="AA250" i="8"/>
  <c r="AA193" i="8"/>
  <c r="AA191" i="8"/>
  <c r="AA219" i="8"/>
  <c r="AA345" i="8"/>
  <c r="AA194" i="8"/>
  <c r="AA161" i="8"/>
  <c r="AA160" i="8"/>
  <c r="AA337" i="8"/>
  <c r="AA159" i="8"/>
  <c r="AA277" i="8"/>
  <c r="AA190" i="8"/>
  <c r="AA195" i="8"/>
  <c r="AA251" i="8"/>
  <c r="AA299" i="8"/>
  <c r="AA218" i="8"/>
  <c r="AA281" i="8"/>
  <c r="AA192" i="8"/>
  <c r="AA279" i="8"/>
  <c r="AA249" i="8"/>
  <c r="AA215" i="8"/>
  <c r="AA346" i="8"/>
  <c r="AA248" i="8"/>
  <c r="AA297" i="8"/>
  <c r="AA332" i="8"/>
  <c r="AA295" i="8"/>
  <c r="AA280" i="8"/>
  <c r="AA273" i="8"/>
  <c r="AA283" i="8"/>
  <c r="AA188" i="8"/>
  <c r="AA189" i="8"/>
  <c r="AA241" i="8"/>
  <c r="AA342" i="8"/>
  <c r="AA157" i="8"/>
  <c r="AA139" i="8"/>
  <c r="AA333" i="8"/>
  <c r="AA242" i="8"/>
  <c r="AA153" i="8"/>
  <c r="AA247" i="8"/>
  <c r="AA282" i="8"/>
  <c r="AA184" i="8"/>
  <c r="AA327" i="8"/>
  <c r="AA343" i="8"/>
  <c r="AA344" i="8"/>
  <c r="AA300" i="8"/>
  <c r="AA301" i="8"/>
  <c r="AA150" i="8"/>
  <c r="AA214" i="8"/>
  <c r="AA217" i="8"/>
  <c r="AA296" i="8"/>
  <c r="AA274" i="8"/>
  <c r="AA384" i="8"/>
  <c r="AA158" i="8"/>
  <c r="AA386" i="8"/>
  <c r="AA385" i="8"/>
  <c r="AA138" i="8"/>
  <c r="AA216" i="8"/>
  <c r="AA387" i="8"/>
  <c r="AA302" i="8"/>
  <c r="AA151" i="8"/>
  <c r="AA187" i="8"/>
  <c r="AA278" i="8"/>
  <c r="AA276" i="8"/>
  <c r="AA323" i="8"/>
  <c r="AA154" i="8"/>
  <c r="AA155" i="8"/>
  <c r="AA243" i="8"/>
  <c r="AA245" i="8"/>
  <c r="AA149" i="8"/>
  <c r="AA322" i="8"/>
  <c r="AA303" i="8"/>
  <c r="AA156" i="8"/>
  <c r="AA360" i="8"/>
  <c r="AA152" i="8"/>
  <c r="AA244" i="8"/>
  <c r="AA246" i="8"/>
  <c r="AB6" i="8"/>
  <c r="Z7" i="8"/>
  <c r="Z406" i="8" s="1"/>
  <c r="W4" i="4"/>
  <c r="AB401" i="8" l="1"/>
  <c r="AB36" i="8"/>
  <c r="AB375" i="8"/>
  <c r="AB373" i="8"/>
  <c r="AB371" i="8"/>
  <c r="AB369" i="8"/>
  <c r="AB367" i="8"/>
  <c r="AB365" i="8"/>
  <c r="AB376" i="8"/>
  <c r="AB374" i="8"/>
  <c r="AB372" i="8"/>
  <c r="AB370" i="8"/>
  <c r="AB368" i="8"/>
  <c r="AB366" i="8"/>
  <c r="AB354" i="8"/>
  <c r="AB352" i="8"/>
  <c r="AB350" i="8"/>
  <c r="AB348" i="8"/>
  <c r="AB355" i="8"/>
  <c r="AB353" i="8"/>
  <c r="AB351" i="8"/>
  <c r="AB349" i="8"/>
  <c r="AB347" i="8"/>
  <c r="AB227" i="8"/>
  <c r="AB225" i="8"/>
  <c r="AB223" i="8"/>
  <c r="AB221" i="8"/>
  <c r="AB228" i="8"/>
  <c r="AB226" i="8"/>
  <c r="AB224" i="8"/>
  <c r="AB222" i="8"/>
  <c r="AB220" i="8"/>
  <c r="AB235" i="8"/>
  <c r="AB233" i="8"/>
  <c r="AB231" i="8"/>
  <c r="AB234" i="8"/>
  <c r="AB232" i="8"/>
  <c r="AB230" i="8"/>
  <c r="AB317" i="8"/>
  <c r="AB315" i="8"/>
  <c r="AB313" i="8"/>
  <c r="AB316" i="8"/>
  <c r="AB314" i="8"/>
  <c r="AB312" i="8"/>
  <c r="AB310" i="8"/>
  <c r="AB308" i="8"/>
  <c r="AB306" i="8"/>
  <c r="AB311" i="8"/>
  <c r="AB307" i="8"/>
  <c r="AB305" i="8"/>
  <c r="AB309" i="8"/>
  <c r="AB170" i="8"/>
  <c r="AB166" i="8"/>
  <c r="AB162" i="8"/>
  <c r="AB174" i="8"/>
  <c r="AB172" i="8"/>
  <c r="AB168" i="8"/>
  <c r="AB164" i="8"/>
  <c r="AB175" i="8"/>
  <c r="AB173" i="8"/>
  <c r="AB171" i="8"/>
  <c r="AB167" i="8"/>
  <c r="AB163" i="8"/>
  <c r="AB169" i="8"/>
  <c r="AB165" i="8"/>
  <c r="AB290" i="8"/>
  <c r="AB286" i="8"/>
  <c r="AB289" i="8"/>
  <c r="AB292" i="8"/>
  <c r="AB288" i="8"/>
  <c r="AB287" i="8"/>
  <c r="AB291" i="8"/>
  <c r="AB135" i="8"/>
  <c r="AB257" i="8"/>
  <c r="AB253" i="8"/>
  <c r="AB255" i="8"/>
  <c r="AB262" i="8"/>
  <c r="AB254" i="8"/>
  <c r="AB261" i="8"/>
  <c r="AB264" i="8"/>
  <c r="AB265" i="8"/>
  <c r="AB266" i="8"/>
  <c r="AB267" i="8"/>
  <c r="AB259" i="8"/>
  <c r="AB260" i="8"/>
  <c r="AB270" i="8"/>
  <c r="AB258" i="8"/>
  <c r="AB263" i="8"/>
  <c r="AB268" i="8"/>
  <c r="AB256" i="8"/>
  <c r="AB269" i="8"/>
  <c r="AB133" i="8"/>
  <c r="AB8" i="8"/>
  <c r="AB42" i="8"/>
  <c r="AB74" i="8"/>
  <c r="AB91" i="8"/>
  <c r="AB99" i="8"/>
  <c r="AB107" i="8"/>
  <c r="AB46" i="8"/>
  <c r="AB70" i="8"/>
  <c r="AB31" i="8"/>
  <c r="AB40" i="8"/>
  <c r="AB48" i="8"/>
  <c r="AB56" i="8"/>
  <c r="AB64" i="8"/>
  <c r="AB72" i="8"/>
  <c r="AB80" i="8"/>
  <c r="AB92" i="8"/>
  <c r="AB100" i="8"/>
  <c r="AB108" i="8"/>
  <c r="AB116" i="8"/>
  <c r="AB124" i="8"/>
  <c r="AB132" i="8"/>
  <c r="AB9" i="8"/>
  <c r="AB10" i="8"/>
  <c r="AB18" i="8"/>
  <c r="AB30" i="8"/>
  <c r="AB39" i="8"/>
  <c r="AB47" i="8"/>
  <c r="AB55" i="8"/>
  <c r="AB63" i="8"/>
  <c r="AB71" i="8"/>
  <c r="AB79" i="8"/>
  <c r="AB103" i="8"/>
  <c r="AB115" i="8"/>
  <c r="AB123" i="8"/>
  <c r="AB131" i="8"/>
  <c r="AB12" i="8"/>
  <c r="AB29" i="8"/>
  <c r="AB54" i="8"/>
  <c r="AB87" i="8"/>
  <c r="AB95" i="8"/>
  <c r="AB111" i="8"/>
  <c r="AB33" i="8"/>
  <c r="AB58" i="8"/>
  <c r="AB27" i="8"/>
  <c r="AB35" i="8"/>
  <c r="AB44" i="8"/>
  <c r="AB52" i="8"/>
  <c r="AB60" i="8"/>
  <c r="AB68" i="8"/>
  <c r="AB76" i="8"/>
  <c r="AB88" i="8"/>
  <c r="AB96" i="8"/>
  <c r="AB104" i="8"/>
  <c r="AB34" i="8"/>
  <c r="AB51" i="8"/>
  <c r="AB67" i="8"/>
  <c r="AB83" i="8"/>
  <c r="AB127" i="8"/>
  <c r="AB17" i="8"/>
  <c r="AB15" i="8"/>
  <c r="AB128" i="8"/>
  <c r="AB20" i="8"/>
  <c r="AB32" i="8"/>
  <c r="AB41" i="8"/>
  <c r="AB49" i="8"/>
  <c r="AB57" i="8"/>
  <c r="AB65" i="8"/>
  <c r="AB73" i="8"/>
  <c r="AB119" i="8"/>
  <c r="AB89" i="8"/>
  <c r="AB97" i="8"/>
  <c r="AB105" i="8"/>
  <c r="AB38" i="8"/>
  <c r="AB62" i="8"/>
  <c r="AB90" i="8"/>
  <c r="AB98" i="8"/>
  <c r="AB106" i="8"/>
  <c r="AB22" i="8"/>
  <c r="AB26" i="8"/>
  <c r="AB43" i="8"/>
  <c r="AB59" i="8"/>
  <c r="AB75" i="8"/>
  <c r="AB19" i="8"/>
  <c r="AB120" i="8"/>
  <c r="AB24" i="8"/>
  <c r="AB28" i="8"/>
  <c r="AB37" i="8"/>
  <c r="AB45" i="8"/>
  <c r="AB53" i="8"/>
  <c r="AB61" i="8"/>
  <c r="AB69" i="8"/>
  <c r="AB77" i="8"/>
  <c r="AB113" i="8"/>
  <c r="AB21" i="8"/>
  <c r="AB23" i="8"/>
  <c r="AB93" i="8"/>
  <c r="AB66" i="8"/>
  <c r="AB102" i="8"/>
  <c r="AB134" i="8"/>
  <c r="AB25" i="8"/>
  <c r="AB82" i="8"/>
  <c r="AB94" i="8"/>
  <c r="AB110" i="8"/>
  <c r="AB14" i="8"/>
  <c r="AB84" i="8"/>
  <c r="AB112" i="8"/>
  <c r="AB85" i="8"/>
  <c r="AB125" i="8"/>
  <c r="AB50" i="8"/>
  <c r="AB86" i="8"/>
  <c r="AB11" i="8"/>
  <c r="AB101" i="8"/>
  <c r="AB118" i="8"/>
  <c r="AB126" i="8"/>
  <c r="AB129" i="8"/>
  <c r="AB13" i="8"/>
  <c r="AB78" i="8"/>
  <c r="AB114" i="8"/>
  <c r="AB122" i="8"/>
  <c r="AB130" i="8"/>
  <c r="AB16" i="8"/>
  <c r="AB81" i="8"/>
  <c r="AB109" i="8"/>
  <c r="AB117" i="8"/>
  <c r="AB121" i="8"/>
  <c r="AB400" i="8"/>
  <c r="AB398" i="8"/>
  <c r="AB396" i="8"/>
  <c r="AB394" i="8"/>
  <c r="AB392" i="8"/>
  <c r="AB390" i="8"/>
  <c r="AB388" i="8"/>
  <c r="AB382" i="8"/>
  <c r="AB364" i="8"/>
  <c r="AB362" i="8"/>
  <c r="AB359" i="8"/>
  <c r="AB357" i="8"/>
  <c r="AB340" i="8"/>
  <c r="AB338" i="8"/>
  <c r="AB335" i="8"/>
  <c r="AB331" i="8"/>
  <c r="AB329" i="8"/>
  <c r="AB402" i="8"/>
  <c r="AB399" i="8"/>
  <c r="AB397" i="8"/>
  <c r="AB395" i="8"/>
  <c r="AB393" i="8"/>
  <c r="AB391" i="8"/>
  <c r="AB389" i="8"/>
  <c r="AB383" i="8"/>
  <c r="AB381" i="8"/>
  <c r="AB363" i="8"/>
  <c r="AB361" i="8"/>
  <c r="AB358" i="8"/>
  <c r="AB341" i="8"/>
  <c r="AB339" i="8"/>
  <c r="AB336" i="8"/>
  <c r="AB334" i="8"/>
  <c r="AB330" i="8"/>
  <c r="AB328" i="8"/>
  <c r="AB325" i="8"/>
  <c r="AB321" i="8"/>
  <c r="AB319" i="8"/>
  <c r="AB304" i="8"/>
  <c r="AB294" i="8"/>
  <c r="AB284" i="8"/>
  <c r="AB272" i="8"/>
  <c r="AB240" i="8"/>
  <c r="AB238" i="8"/>
  <c r="AB236" i="8"/>
  <c r="AB213" i="8"/>
  <c r="AB211" i="8"/>
  <c r="AB209" i="8"/>
  <c r="AB207" i="8"/>
  <c r="AB205" i="8"/>
  <c r="AB203" i="8"/>
  <c r="AB201" i="8"/>
  <c r="AB199" i="8"/>
  <c r="AB197" i="8"/>
  <c r="AB186" i="8"/>
  <c r="AB183" i="8"/>
  <c r="AB181" i="8"/>
  <c r="AB179" i="8"/>
  <c r="AB147" i="8"/>
  <c r="AB145" i="8"/>
  <c r="AB143" i="8"/>
  <c r="AB141" i="8"/>
  <c r="AB137" i="8"/>
  <c r="AB326" i="8"/>
  <c r="AB324" i="8"/>
  <c r="AB320" i="8"/>
  <c r="AB318" i="8"/>
  <c r="AB298" i="8"/>
  <c r="AB285" i="8"/>
  <c r="AB275" i="8"/>
  <c r="AB271" i="8"/>
  <c r="AB252" i="8"/>
  <c r="AB239" i="8"/>
  <c r="AB237" i="8"/>
  <c r="AB229" i="8"/>
  <c r="AB212" i="8"/>
  <c r="AB210" i="8"/>
  <c r="AB208" i="8"/>
  <c r="AB206" i="8"/>
  <c r="AB204" i="8"/>
  <c r="AB202" i="8"/>
  <c r="AB200" i="8"/>
  <c r="AB198" i="8"/>
  <c r="AB196" i="8"/>
  <c r="AB185" i="8"/>
  <c r="AB182" i="8"/>
  <c r="AB180" i="8"/>
  <c r="AB148" i="8"/>
  <c r="AB146" i="8"/>
  <c r="AB144" i="8"/>
  <c r="AB142" i="8"/>
  <c r="AB140" i="8"/>
  <c r="AB136" i="8"/>
  <c r="AB160" i="8"/>
  <c r="AB251" i="8"/>
  <c r="AB299" i="8"/>
  <c r="AB249" i="8"/>
  <c r="AB194" i="8"/>
  <c r="AB345" i="8"/>
  <c r="AB192" i="8"/>
  <c r="AB190" i="8"/>
  <c r="AB281" i="8"/>
  <c r="AB193" i="8"/>
  <c r="AB161" i="8"/>
  <c r="AB191" i="8"/>
  <c r="AB219" i="8"/>
  <c r="AB337" i="8"/>
  <c r="AB159" i="8"/>
  <c r="AB277" i="8"/>
  <c r="AB218" i="8"/>
  <c r="AB250" i="8"/>
  <c r="AB279" i="8"/>
  <c r="AB195" i="8"/>
  <c r="AB138" i="8"/>
  <c r="AB242" i="8"/>
  <c r="AB149" i="8"/>
  <c r="AB322" i="8"/>
  <c r="AB327" i="8"/>
  <c r="AB300" i="8"/>
  <c r="AB303" i="8"/>
  <c r="AB150" i="8"/>
  <c r="AB276" i="8"/>
  <c r="AB360" i="8"/>
  <c r="AB296" i="8"/>
  <c r="AB246" i="8"/>
  <c r="AB158" i="8"/>
  <c r="AB385" i="8"/>
  <c r="AB346" i="8"/>
  <c r="AB282" i="8"/>
  <c r="AB297" i="8"/>
  <c r="AB332" i="8"/>
  <c r="AB343" i="8"/>
  <c r="AB295" i="8"/>
  <c r="AB187" i="8"/>
  <c r="AB283" i="8"/>
  <c r="AB188" i="8"/>
  <c r="AB241" i="8"/>
  <c r="AB154" i="8"/>
  <c r="AB342" i="8"/>
  <c r="AB274" i="8"/>
  <c r="AB157" i="8"/>
  <c r="AB333" i="8"/>
  <c r="AB153" i="8"/>
  <c r="AB247" i="8"/>
  <c r="AB248" i="8"/>
  <c r="AB184" i="8"/>
  <c r="AB344" i="8"/>
  <c r="AB280" i="8"/>
  <c r="AB273" i="8"/>
  <c r="AB278" i="8"/>
  <c r="AB301" i="8"/>
  <c r="AB323" i="8"/>
  <c r="AB156" i="8"/>
  <c r="AB214" i="8"/>
  <c r="AB217" i="8"/>
  <c r="AB152" i="8"/>
  <c r="AB384" i="8"/>
  <c r="AB244" i="8"/>
  <c r="AB386" i="8"/>
  <c r="AB216" i="8"/>
  <c r="AB387" i="8"/>
  <c r="AB215" i="8"/>
  <c r="AB302" i="8"/>
  <c r="AB151" i="8"/>
  <c r="AB189" i="8"/>
  <c r="AB155" i="8"/>
  <c r="AB243" i="8"/>
  <c r="AB139" i="8"/>
  <c r="AB245" i="8"/>
  <c r="AC6" i="8"/>
  <c r="AA7" i="8"/>
  <c r="AA406" i="8" s="1"/>
  <c r="V4" i="4"/>
  <c r="AC401" i="8" l="1"/>
  <c r="AC36" i="8"/>
  <c r="AC376" i="8"/>
  <c r="AC374" i="8"/>
  <c r="AC372" i="8"/>
  <c r="AC370" i="8"/>
  <c r="AC368" i="8"/>
  <c r="AC366" i="8"/>
  <c r="AC373" i="8"/>
  <c r="AC371" i="8"/>
  <c r="AC369" i="8"/>
  <c r="AC367" i="8"/>
  <c r="AC375" i="8"/>
  <c r="AC365" i="8"/>
  <c r="AC354" i="8"/>
  <c r="AC352" i="8"/>
  <c r="AC350" i="8"/>
  <c r="AC348" i="8"/>
  <c r="AC355" i="8"/>
  <c r="AC353" i="8"/>
  <c r="AC351" i="8"/>
  <c r="AC349" i="8"/>
  <c r="AC347" i="8"/>
  <c r="AC227" i="8"/>
  <c r="AC225" i="8"/>
  <c r="AC223" i="8"/>
  <c r="AC221" i="8"/>
  <c r="AC228" i="8"/>
  <c r="AC226" i="8"/>
  <c r="AC224" i="8"/>
  <c r="AC222" i="8"/>
  <c r="AC220" i="8"/>
  <c r="AC234" i="8"/>
  <c r="AC232" i="8"/>
  <c r="AC230" i="8"/>
  <c r="AC235" i="8"/>
  <c r="AC233" i="8"/>
  <c r="AC231" i="8"/>
  <c r="AC316" i="8"/>
  <c r="AC314" i="8"/>
  <c r="AC312" i="8"/>
  <c r="AC310" i="8"/>
  <c r="AC308" i="8"/>
  <c r="AC306" i="8"/>
  <c r="AC317" i="8"/>
  <c r="AC315" i="8"/>
  <c r="AC313" i="8"/>
  <c r="AC311" i="8"/>
  <c r="AC309" i="8"/>
  <c r="AC307" i="8"/>
  <c r="AC305" i="8"/>
  <c r="AC174" i="8"/>
  <c r="AC172" i="8"/>
  <c r="AC170" i="8"/>
  <c r="AC168" i="8"/>
  <c r="AC166" i="8"/>
  <c r="AC164" i="8"/>
  <c r="AC162" i="8"/>
  <c r="AC175" i="8"/>
  <c r="AC173" i="8"/>
  <c r="AC171" i="8"/>
  <c r="AC169" i="8"/>
  <c r="AC167" i="8"/>
  <c r="AC165" i="8"/>
  <c r="AC163" i="8"/>
  <c r="AC292" i="8"/>
  <c r="AC290" i="8"/>
  <c r="AC288" i="8"/>
  <c r="AC286" i="8"/>
  <c r="AC291" i="8"/>
  <c r="AC289" i="8"/>
  <c r="AC287" i="8"/>
  <c r="AC135" i="8"/>
  <c r="AC257" i="8"/>
  <c r="AC254" i="8"/>
  <c r="AC262" i="8"/>
  <c r="AC253" i="8"/>
  <c r="AC261" i="8"/>
  <c r="AC264" i="8"/>
  <c r="AC265" i="8"/>
  <c r="AC266" i="8"/>
  <c r="AC267" i="8"/>
  <c r="AC255" i="8"/>
  <c r="AC259" i="8"/>
  <c r="AC260" i="8"/>
  <c r="AC270" i="8"/>
  <c r="AC256" i="8"/>
  <c r="AC258" i="8"/>
  <c r="AC263" i="8"/>
  <c r="AC268" i="8"/>
  <c r="AC269" i="8"/>
  <c r="AC133" i="8"/>
  <c r="AC54" i="8"/>
  <c r="AC34" i="8"/>
  <c r="AC43" i="8"/>
  <c r="AC51" i="8"/>
  <c r="AC59" i="8"/>
  <c r="AC67" i="8"/>
  <c r="AC75" i="8"/>
  <c r="AC83" i="8"/>
  <c r="AC91" i="8"/>
  <c r="AC99" i="8"/>
  <c r="AC33" i="8"/>
  <c r="AC58" i="8"/>
  <c r="AC27" i="8"/>
  <c r="AC35" i="8"/>
  <c r="AC44" i="8"/>
  <c r="AC52" i="8"/>
  <c r="AC60" i="8"/>
  <c r="AC68" i="8"/>
  <c r="AC76" i="8"/>
  <c r="AC92" i="8"/>
  <c r="AC100" i="8"/>
  <c r="AC108" i="8"/>
  <c r="AC116" i="8"/>
  <c r="AC124" i="8"/>
  <c r="AC132" i="8"/>
  <c r="AC8" i="8"/>
  <c r="AC9" i="8"/>
  <c r="AC10" i="8"/>
  <c r="AC18" i="8"/>
  <c r="AC107" i="8"/>
  <c r="AC115" i="8"/>
  <c r="AC123" i="8"/>
  <c r="AC131" i="8"/>
  <c r="AC12" i="8"/>
  <c r="AC42" i="8"/>
  <c r="AC74" i="8"/>
  <c r="AC26" i="8"/>
  <c r="AC30" i="8"/>
  <c r="AC39" i="8"/>
  <c r="AC47" i="8"/>
  <c r="AC55" i="8"/>
  <c r="AC63" i="8"/>
  <c r="AC71" i="8"/>
  <c r="AC79" i="8"/>
  <c r="AC87" i="8"/>
  <c r="AC95" i="8"/>
  <c r="AC46" i="8"/>
  <c r="AC70" i="8"/>
  <c r="AC31" i="8"/>
  <c r="AC40" i="8"/>
  <c r="AC48" i="8"/>
  <c r="AC56" i="8"/>
  <c r="AC64" i="8"/>
  <c r="AC72" i="8"/>
  <c r="AC80" i="8"/>
  <c r="AC88" i="8"/>
  <c r="AC96" i="8"/>
  <c r="AC104" i="8"/>
  <c r="AC112" i="8"/>
  <c r="AC120" i="8"/>
  <c r="AC119" i="8"/>
  <c r="AC19" i="8"/>
  <c r="AC128" i="8"/>
  <c r="AC16" i="8"/>
  <c r="AC20" i="8"/>
  <c r="AC22" i="8"/>
  <c r="AC11" i="8"/>
  <c r="AC23" i="8"/>
  <c r="AC84" i="8"/>
  <c r="AC32" i="8"/>
  <c r="AC41" i="8"/>
  <c r="AC49" i="8"/>
  <c r="AC57" i="8"/>
  <c r="AC65" i="8"/>
  <c r="AC73" i="8"/>
  <c r="AC81" i="8"/>
  <c r="AC89" i="8"/>
  <c r="AC97" i="8"/>
  <c r="AC50" i="8"/>
  <c r="AC66" i="8"/>
  <c r="AC82" i="8"/>
  <c r="AC90" i="8"/>
  <c r="AC98" i="8"/>
  <c r="AC21" i="8"/>
  <c r="AC14" i="8"/>
  <c r="AC111" i="8"/>
  <c r="AC15" i="8"/>
  <c r="AC24" i="8"/>
  <c r="AC105" i="8"/>
  <c r="AC113" i="8"/>
  <c r="AC29" i="8"/>
  <c r="AC37" i="8"/>
  <c r="AC69" i="8"/>
  <c r="AC77" i="8"/>
  <c r="AC101" i="8"/>
  <c r="AC121" i="8"/>
  <c r="AC134" i="8"/>
  <c r="AC25" i="8"/>
  <c r="AC78" i="8"/>
  <c r="AC94" i="8"/>
  <c r="AC102" i="8"/>
  <c r="AC106" i="8"/>
  <c r="AC118" i="8"/>
  <c r="AC126" i="8"/>
  <c r="AC62" i="8"/>
  <c r="AC110" i="8"/>
  <c r="AC45" i="8"/>
  <c r="AC129" i="8"/>
  <c r="AC13" i="8"/>
  <c r="AC103" i="8"/>
  <c r="AC17" i="8"/>
  <c r="AC28" i="8"/>
  <c r="AC61" i="8"/>
  <c r="AC93" i="8"/>
  <c r="AC117" i="8"/>
  <c r="AC86" i="8"/>
  <c r="AC114" i="8"/>
  <c r="AC122" i="8"/>
  <c r="AC127" i="8"/>
  <c r="AC53" i="8"/>
  <c r="AC85" i="8"/>
  <c r="AC109" i="8"/>
  <c r="AC125" i="8"/>
  <c r="AC38" i="8"/>
  <c r="AC130" i="8"/>
  <c r="AD6" i="8"/>
  <c r="AC399" i="8"/>
  <c r="AC395" i="8"/>
  <c r="AC391" i="8"/>
  <c r="AC383" i="8"/>
  <c r="AC363" i="8"/>
  <c r="AC358" i="8"/>
  <c r="AC339" i="8"/>
  <c r="AC334" i="8"/>
  <c r="AC328" i="8"/>
  <c r="AC321" i="8"/>
  <c r="AC304" i="8"/>
  <c r="AC400" i="8"/>
  <c r="AC396" i="8"/>
  <c r="AC392" i="8"/>
  <c r="AC388" i="8"/>
  <c r="AC364" i="8"/>
  <c r="AC359" i="8"/>
  <c r="AC340" i="8"/>
  <c r="AC335" i="8"/>
  <c r="AC329" i="8"/>
  <c r="AC324" i="8"/>
  <c r="AC318" i="8"/>
  <c r="AC402" i="8"/>
  <c r="AC397" i="8"/>
  <c r="AC393" i="8"/>
  <c r="AC389" i="8"/>
  <c r="AC381" i="8"/>
  <c r="AC361" i="8"/>
  <c r="AC341" i="8"/>
  <c r="AC336" i="8"/>
  <c r="AC330" i="8"/>
  <c r="AC325" i="8"/>
  <c r="AC319" i="8"/>
  <c r="AC398" i="8"/>
  <c r="AC394" i="8"/>
  <c r="AC390" i="8"/>
  <c r="AC382" i="8"/>
  <c r="AC362" i="8"/>
  <c r="AC357" i="8"/>
  <c r="AC338" i="8"/>
  <c r="AC331" i="8"/>
  <c r="AC326" i="8"/>
  <c r="AC320" i="8"/>
  <c r="AC285" i="8"/>
  <c r="AC271" i="8"/>
  <c r="AC239" i="8"/>
  <c r="AC229" i="8"/>
  <c r="AC210" i="8"/>
  <c r="AC206" i="8"/>
  <c r="AC202" i="8"/>
  <c r="AC198" i="8"/>
  <c r="AC185" i="8"/>
  <c r="AC180" i="8"/>
  <c r="AC146" i="8"/>
  <c r="AC142" i="8"/>
  <c r="AC294" i="8"/>
  <c r="AC272" i="8"/>
  <c r="AC240" i="8"/>
  <c r="AC236" i="8"/>
  <c r="AC211" i="8"/>
  <c r="AC207" i="8"/>
  <c r="AC203" i="8"/>
  <c r="AC199" i="8"/>
  <c r="AC186" i="8"/>
  <c r="AC181" i="8"/>
  <c r="AC147" i="8"/>
  <c r="AC143" i="8"/>
  <c r="AC275" i="8"/>
  <c r="AC252" i="8"/>
  <c r="AC237" i="8"/>
  <c r="AC212" i="8"/>
  <c r="AC208" i="8"/>
  <c r="AC204" i="8"/>
  <c r="AC200" i="8"/>
  <c r="AC196" i="8"/>
  <c r="AC182" i="8"/>
  <c r="AC148" i="8"/>
  <c r="AC144" i="8"/>
  <c r="AC140" i="8"/>
  <c r="AC284" i="8"/>
  <c r="AC238" i="8"/>
  <c r="AC213" i="8"/>
  <c r="AC209" i="8"/>
  <c r="AC205" i="8"/>
  <c r="AC201" i="8"/>
  <c r="AC197" i="8"/>
  <c r="AC183" i="8"/>
  <c r="AC179" i="8"/>
  <c r="AC145" i="8"/>
  <c r="AC141" i="8"/>
  <c r="AC136" i="8"/>
  <c r="AC137" i="8"/>
  <c r="AC298" i="8"/>
  <c r="AC279" i="8"/>
  <c r="AC160" i="8"/>
  <c r="AC251" i="8"/>
  <c r="AC299" i="8"/>
  <c r="AC190" i="8"/>
  <c r="AC161" i="8"/>
  <c r="AC192" i="8"/>
  <c r="AC195" i="8"/>
  <c r="AC193" i="8"/>
  <c r="AC191" i="8"/>
  <c r="AC219" i="8"/>
  <c r="AC250" i="8"/>
  <c r="AC281" i="8"/>
  <c r="AC345" i="8"/>
  <c r="AC159" i="8"/>
  <c r="AC277" i="8"/>
  <c r="AC194" i="8"/>
  <c r="AC218" i="8"/>
  <c r="AC337" i="8"/>
  <c r="AC249" i="8"/>
  <c r="AC243" i="8"/>
  <c r="AC385" i="8"/>
  <c r="AC157" i="8"/>
  <c r="AC158" i="8"/>
  <c r="AC156" i="8"/>
  <c r="AC214" i="8"/>
  <c r="AC216" i="8"/>
  <c r="AC188" i="8"/>
  <c r="AC244" i="8"/>
  <c r="AC246" i="8"/>
  <c r="AC150" i="8"/>
  <c r="AC138" i="8"/>
  <c r="AC154" i="8"/>
  <c r="AC247" i="8"/>
  <c r="AC139" i="8"/>
  <c r="AC343" i="8"/>
  <c r="AC241" i="8"/>
  <c r="AC155" i="8"/>
  <c r="AC217" i="8"/>
  <c r="AC153" i="8"/>
  <c r="AC360" i="8"/>
  <c r="AC149" i="8"/>
  <c r="AC282" i="8"/>
  <c r="AC189" i="8"/>
  <c r="AC386" i="8"/>
  <c r="AC344" i="8"/>
  <c r="AC280" i="8"/>
  <c r="AC300" i="8"/>
  <c r="AC333" i="8"/>
  <c r="AC215" i="8"/>
  <c r="AC346" i="8"/>
  <c r="AC274" i="8"/>
  <c r="AC332" i="8"/>
  <c r="AC322" i="8"/>
  <c r="AC152" i="8"/>
  <c r="AC187" i="8"/>
  <c r="AC273" i="8"/>
  <c r="AC278" i="8"/>
  <c r="AC301" i="8"/>
  <c r="AC276" i="8"/>
  <c r="AC387" i="8"/>
  <c r="AC342" i="8"/>
  <c r="AC248" i="8"/>
  <c r="AC297" i="8"/>
  <c r="AC151" i="8"/>
  <c r="AC327" i="8"/>
  <c r="AC384" i="8"/>
  <c r="AC242" i="8"/>
  <c r="AC296" i="8"/>
  <c r="AC302" i="8"/>
  <c r="AC184" i="8"/>
  <c r="AC245" i="8"/>
  <c r="AC295" i="8"/>
  <c r="AC283" i="8"/>
  <c r="AC303" i="8"/>
  <c r="AC323" i="8"/>
  <c r="AB7" i="8"/>
  <c r="AB406" i="8" s="1"/>
  <c r="U4" i="4"/>
  <c r="T4" i="4"/>
  <c r="P8" i="4"/>
  <c r="I26" i="2" l="1"/>
  <c r="F25" i="6" s="1"/>
  <c r="K26" i="2"/>
  <c r="K3" i="2" s="1"/>
  <c r="AD401" i="8"/>
  <c r="AD36" i="8"/>
  <c r="AD376" i="8"/>
  <c r="AD374" i="8"/>
  <c r="AD372" i="8"/>
  <c r="AD370" i="8"/>
  <c r="AD368" i="8"/>
  <c r="AD366" i="8"/>
  <c r="AD375" i="8"/>
  <c r="AD373" i="8"/>
  <c r="AD371" i="8"/>
  <c r="AD369" i="8"/>
  <c r="AD367" i="8"/>
  <c r="AD365" i="8"/>
  <c r="AD355" i="8"/>
  <c r="AD353" i="8"/>
  <c r="AD351" i="8"/>
  <c r="AD349" i="8"/>
  <c r="AD347" i="8"/>
  <c r="AD354" i="8"/>
  <c r="AD352" i="8"/>
  <c r="AD350" i="8"/>
  <c r="AD348" i="8"/>
  <c r="AD228" i="8"/>
  <c r="AD226" i="8"/>
  <c r="AD224" i="8"/>
  <c r="AD222" i="8"/>
  <c r="AD220" i="8"/>
  <c r="AD227" i="8"/>
  <c r="AD225" i="8"/>
  <c r="AD223" i="8"/>
  <c r="AD221" i="8"/>
  <c r="AD234" i="8"/>
  <c r="AD232" i="8"/>
  <c r="AD230" i="8"/>
  <c r="AD235" i="8"/>
  <c r="AD233" i="8"/>
  <c r="AD231" i="8"/>
  <c r="AD316" i="8"/>
  <c r="AD314" i="8"/>
  <c r="AD312" i="8"/>
  <c r="AD317" i="8"/>
  <c r="AD315" i="8"/>
  <c r="AD313" i="8"/>
  <c r="AD311" i="8"/>
  <c r="AD309" i="8"/>
  <c r="AD307" i="8"/>
  <c r="AD305" i="8"/>
  <c r="AD308" i="8"/>
  <c r="AD310" i="8"/>
  <c r="AD306" i="8"/>
  <c r="AD169" i="8"/>
  <c r="AD165" i="8"/>
  <c r="AD175" i="8"/>
  <c r="AD173" i="8"/>
  <c r="AD171" i="8"/>
  <c r="AD167" i="8"/>
  <c r="AD163" i="8"/>
  <c r="AD174" i="8"/>
  <c r="AD172" i="8"/>
  <c r="AD168" i="8"/>
  <c r="AD164" i="8"/>
  <c r="AD170" i="8"/>
  <c r="AD166" i="8"/>
  <c r="AD162" i="8"/>
  <c r="AD289" i="8"/>
  <c r="AD288" i="8"/>
  <c r="AD291" i="8"/>
  <c r="AD287" i="8"/>
  <c r="AD286" i="8"/>
  <c r="AD292" i="8"/>
  <c r="AD290" i="8"/>
  <c r="AD135" i="8"/>
  <c r="AD267" i="8"/>
  <c r="AD259" i="8"/>
  <c r="AD262" i="8"/>
  <c r="AD253" i="8"/>
  <c r="AD257" i="8"/>
  <c r="AD255" i="8"/>
  <c r="AD264" i="8"/>
  <c r="AD268" i="8"/>
  <c r="AD266" i="8"/>
  <c r="AD260" i="8"/>
  <c r="AD270" i="8"/>
  <c r="AD254" i="8"/>
  <c r="AD261" i="8"/>
  <c r="AD265" i="8"/>
  <c r="AD258" i="8"/>
  <c r="AD263" i="8"/>
  <c r="AD269" i="8"/>
  <c r="AD256" i="8"/>
  <c r="AD133" i="8"/>
  <c r="AD9" i="8"/>
  <c r="AD54" i="8"/>
  <c r="AD10" i="8"/>
  <c r="AD34" i="8"/>
  <c r="AD43" i="8"/>
  <c r="AD51" i="8"/>
  <c r="AD59" i="8"/>
  <c r="AD67" i="8"/>
  <c r="AD75" i="8"/>
  <c r="AD83" i="8"/>
  <c r="AD91" i="8"/>
  <c r="AD119" i="8"/>
  <c r="AD127" i="8"/>
  <c r="AD12" i="8"/>
  <c r="AD23" i="8"/>
  <c r="AD27" i="8"/>
  <c r="AD35" i="8"/>
  <c r="AD44" i="8"/>
  <c r="AD52" i="8"/>
  <c r="AD60" i="8"/>
  <c r="AD68" i="8"/>
  <c r="AD76" i="8"/>
  <c r="AD92" i="8"/>
  <c r="AD128" i="8"/>
  <c r="AD21" i="8"/>
  <c r="AD14" i="8"/>
  <c r="AD22" i="8"/>
  <c r="AD95" i="8"/>
  <c r="AD107" i="8"/>
  <c r="AD17" i="8"/>
  <c r="AD8" i="8"/>
  <c r="AD42" i="8"/>
  <c r="AD74" i="8"/>
  <c r="AD30" i="8"/>
  <c r="AD39" i="8"/>
  <c r="AD47" i="8"/>
  <c r="AD55" i="8"/>
  <c r="AD63" i="8"/>
  <c r="AD71" i="8"/>
  <c r="AD79" i="8"/>
  <c r="AD87" i="8"/>
  <c r="AD123" i="8"/>
  <c r="AD131" i="8"/>
  <c r="AD46" i="8"/>
  <c r="AD70" i="8"/>
  <c r="AD11" i="8"/>
  <c r="AD31" i="8"/>
  <c r="AD40" i="8"/>
  <c r="AD48" i="8"/>
  <c r="AD56" i="8"/>
  <c r="AD64" i="8"/>
  <c r="AD72" i="8"/>
  <c r="AD80" i="8"/>
  <c r="AD84" i="8"/>
  <c r="AD29" i="8"/>
  <c r="AD96" i="8"/>
  <c r="AD16" i="8"/>
  <c r="AD20" i="8"/>
  <c r="AD24" i="8"/>
  <c r="AD111" i="8"/>
  <c r="AD33" i="8"/>
  <c r="AD19" i="8"/>
  <c r="AD88" i="8"/>
  <c r="AD104" i="8"/>
  <c r="AD120" i="8"/>
  <c r="AD132" i="8"/>
  <c r="AD32" i="8"/>
  <c r="AD41" i="8"/>
  <c r="AD49" i="8"/>
  <c r="AD57" i="8"/>
  <c r="AD65" i="8"/>
  <c r="AD73" i="8"/>
  <c r="AD81" i="8"/>
  <c r="AD89" i="8"/>
  <c r="AD109" i="8"/>
  <c r="AD117" i="8"/>
  <c r="AD125" i="8"/>
  <c r="AD66" i="8"/>
  <c r="AD94" i="8"/>
  <c r="AD102" i="8"/>
  <c r="AD106" i="8"/>
  <c r="AD18" i="8"/>
  <c r="AD26" i="8"/>
  <c r="AD99" i="8"/>
  <c r="AD103" i="8"/>
  <c r="AD100" i="8"/>
  <c r="AD112" i="8"/>
  <c r="AD124" i="8"/>
  <c r="AD97" i="8"/>
  <c r="AD45" i="8"/>
  <c r="AD77" i="8"/>
  <c r="AD105" i="8"/>
  <c r="AD38" i="8"/>
  <c r="AD118" i="8"/>
  <c r="AD134" i="8"/>
  <c r="AD15" i="8"/>
  <c r="AD108" i="8"/>
  <c r="AD53" i="8"/>
  <c r="AD13" i="8"/>
  <c r="AD25" i="8"/>
  <c r="AD90" i="8"/>
  <c r="AD126" i="8"/>
  <c r="AD130" i="8"/>
  <c r="AD58" i="8"/>
  <c r="AD116" i="8"/>
  <c r="AD37" i="8"/>
  <c r="AD69" i="8"/>
  <c r="AD50" i="8"/>
  <c r="AD62" i="8"/>
  <c r="AD82" i="8"/>
  <c r="AD114" i="8"/>
  <c r="AD115" i="8"/>
  <c r="AD28" i="8"/>
  <c r="AD61" i="8"/>
  <c r="AD101" i="8"/>
  <c r="AD113" i="8"/>
  <c r="AD121" i="8"/>
  <c r="AD129" i="8"/>
  <c r="AD78" i="8"/>
  <c r="AD86" i="8"/>
  <c r="AD98" i="8"/>
  <c r="AD110" i="8"/>
  <c r="AD122" i="8"/>
  <c r="AD85" i="8"/>
  <c r="AD93" i="8"/>
  <c r="AC7" i="8"/>
  <c r="AE6" i="8"/>
  <c r="AD400" i="8"/>
  <c r="AD396" i="8"/>
  <c r="AD392" i="8"/>
  <c r="AD388" i="8"/>
  <c r="AD364" i="8"/>
  <c r="AD359" i="8"/>
  <c r="AD340" i="8"/>
  <c r="AD335" i="8"/>
  <c r="AD329" i="8"/>
  <c r="AD324" i="8"/>
  <c r="AD318" i="8"/>
  <c r="AD402" i="8"/>
  <c r="AD397" i="8"/>
  <c r="AD393" i="8"/>
  <c r="AD389" i="8"/>
  <c r="AD381" i="8"/>
  <c r="AD361" i="8"/>
  <c r="AD341" i="8"/>
  <c r="AD336" i="8"/>
  <c r="AD330" i="8"/>
  <c r="AD325" i="8"/>
  <c r="AD319" i="8"/>
  <c r="AD398" i="8"/>
  <c r="AD394" i="8"/>
  <c r="AD390" i="8"/>
  <c r="AD382" i="8"/>
  <c r="AD362" i="8"/>
  <c r="AD357" i="8"/>
  <c r="AD338" i="8"/>
  <c r="AD331" i="8"/>
  <c r="AD326" i="8"/>
  <c r="AD320" i="8"/>
  <c r="AD399" i="8"/>
  <c r="AD395" i="8"/>
  <c r="AD391" i="8"/>
  <c r="AD383" i="8"/>
  <c r="AD363" i="8"/>
  <c r="AD358" i="8"/>
  <c r="AD339" i="8"/>
  <c r="AD334" i="8"/>
  <c r="AD328" i="8"/>
  <c r="AD321" i="8"/>
  <c r="AD304" i="8"/>
  <c r="AD294" i="8"/>
  <c r="AD272" i="8"/>
  <c r="AD240" i="8"/>
  <c r="AD236" i="8"/>
  <c r="AD211" i="8"/>
  <c r="AD207" i="8"/>
  <c r="AD203" i="8"/>
  <c r="AD199" i="8"/>
  <c r="AD186" i="8"/>
  <c r="AD181" i="8"/>
  <c r="AD147" i="8"/>
  <c r="AD143" i="8"/>
  <c r="AD137" i="8"/>
  <c r="AD275" i="8"/>
  <c r="AD252" i="8"/>
  <c r="AD237" i="8"/>
  <c r="AD212" i="8"/>
  <c r="AD208" i="8"/>
  <c r="AD204" i="8"/>
  <c r="AD200" i="8"/>
  <c r="AD196" i="8"/>
  <c r="AD182" i="8"/>
  <c r="AD148" i="8"/>
  <c r="AD144" i="8"/>
  <c r="AD140" i="8"/>
  <c r="AD284" i="8"/>
  <c r="AD238" i="8"/>
  <c r="AD213" i="8"/>
  <c r="AD209" i="8"/>
  <c r="AD205" i="8"/>
  <c r="AD201" i="8"/>
  <c r="AD197" i="8"/>
  <c r="AD183" i="8"/>
  <c r="AD179" i="8"/>
  <c r="AD145" i="8"/>
  <c r="AD141" i="8"/>
  <c r="AD285" i="8"/>
  <c r="AD271" i="8"/>
  <c r="AD239" i="8"/>
  <c r="AD229" i="8"/>
  <c r="AD210" i="8"/>
  <c r="AD206" i="8"/>
  <c r="AD202" i="8"/>
  <c r="AD198" i="8"/>
  <c r="AD185" i="8"/>
  <c r="AD180" i="8"/>
  <c r="AD146" i="8"/>
  <c r="AD142" i="8"/>
  <c r="AD136" i="8"/>
  <c r="AD298" i="8"/>
  <c r="AD193" i="8"/>
  <c r="AD250" i="8"/>
  <c r="AD281" i="8"/>
  <c r="AD337" i="8"/>
  <c r="AD277" i="8"/>
  <c r="AD218" i="8"/>
  <c r="AD161" i="8"/>
  <c r="AD219" i="8"/>
  <c r="AD251" i="8"/>
  <c r="AD249" i="8"/>
  <c r="AD194" i="8"/>
  <c r="AD279" i="8"/>
  <c r="AD299" i="8"/>
  <c r="AD159" i="8"/>
  <c r="AD190" i="8"/>
  <c r="AD195" i="8"/>
  <c r="AD191" i="8"/>
  <c r="AD192" i="8"/>
  <c r="AD160" i="8"/>
  <c r="AD345" i="8"/>
  <c r="AD139" i="8"/>
  <c r="AD158" i="8"/>
  <c r="AD188" i="8"/>
  <c r="AD343" i="8"/>
  <c r="AD241" i="8"/>
  <c r="AD155" i="8"/>
  <c r="AD244" i="8"/>
  <c r="AD385" i="8"/>
  <c r="AD150" i="8"/>
  <c r="AD242" i="8"/>
  <c r="AD156" i="8"/>
  <c r="AD243" i="8"/>
  <c r="AD157" i="8"/>
  <c r="AD246" i="8"/>
  <c r="AD138" i="8"/>
  <c r="AD214" i="8"/>
  <c r="AD216" i="8"/>
  <c r="AD154" i="8"/>
  <c r="AD217" i="8"/>
  <c r="AD342" i="8"/>
  <c r="AD296" i="8"/>
  <c r="AD248" i="8"/>
  <c r="AD297" i="8"/>
  <c r="AD327" i="8"/>
  <c r="AD384" i="8"/>
  <c r="AD152" i="8"/>
  <c r="AD280" i="8"/>
  <c r="AD215" i="8"/>
  <c r="AD302" i="8"/>
  <c r="AD184" i="8"/>
  <c r="AD245" i="8"/>
  <c r="AD295" i="8"/>
  <c r="AD283" i="8"/>
  <c r="AD300" i="8"/>
  <c r="AD303" i="8"/>
  <c r="AD333" i="8"/>
  <c r="AD323" i="8"/>
  <c r="AD247" i="8"/>
  <c r="AD360" i="8"/>
  <c r="AD149" i="8"/>
  <c r="AD282" i="8"/>
  <c r="AD151" i="8"/>
  <c r="AD189" i="8"/>
  <c r="AD386" i="8"/>
  <c r="AD344" i="8"/>
  <c r="AD187" i="8"/>
  <c r="AD276" i="8"/>
  <c r="AD153" i="8"/>
  <c r="AD387" i="8"/>
  <c r="AD346" i="8"/>
  <c r="AD274" i="8"/>
  <c r="AD332" i="8"/>
  <c r="AD322" i="8"/>
  <c r="AD273" i="8"/>
  <c r="AD278" i="8"/>
  <c r="AD301" i="8"/>
  <c r="AX8" i="4"/>
  <c r="AE401" i="8" l="1"/>
  <c r="AE36" i="8"/>
  <c r="AE375" i="8"/>
  <c r="AE373" i="8"/>
  <c r="AE371" i="8"/>
  <c r="AE369" i="8"/>
  <c r="AE367" i="8"/>
  <c r="AE365" i="8"/>
  <c r="AE372" i="8"/>
  <c r="AE376" i="8"/>
  <c r="AE374" i="8"/>
  <c r="AE370" i="8"/>
  <c r="AE368" i="8"/>
  <c r="AE366" i="8"/>
  <c r="AE355" i="8"/>
  <c r="AE353" i="8"/>
  <c r="AE351" i="8"/>
  <c r="AE349" i="8"/>
  <c r="AE347" i="8"/>
  <c r="AE354" i="8"/>
  <c r="AE352" i="8"/>
  <c r="AE350" i="8"/>
  <c r="AE348" i="8"/>
  <c r="AE228" i="8"/>
  <c r="AE226" i="8"/>
  <c r="AE224" i="8"/>
  <c r="AE222" i="8"/>
  <c r="AE220" i="8"/>
  <c r="AE227" i="8"/>
  <c r="AE225" i="8"/>
  <c r="AE223" i="8"/>
  <c r="AE221" i="8"/>
  <c r="AE235" i="8"/>
  <c r="AE233" i="8"/>
  <c r="AE231" i="8"/>
  <c r="AE234" i="8"/>
  <c r="AE232" i="8"/>
  <c r="AE230" i="8"/>
  <c r="AE317" i="8"/>
  <c r="AE315" i="8"/>
  <c r="AE313" i="8"/>
  <c r="AE311" i="8"/>
  <c r="AE309" i="8"/>
  <c r="AE307" i="8"/>
  <c r="AE305" i="8"/>
  <c r="AE316" i="8"/>
  <c r="AE314" i="8"/>
  <c r="AE312" i="8"/>
  <c r="AE310" i="8"/>
  <c r="AE308" i="8"/>
  <c r="AE306" i="8"/>
  <c r="AE175" i="8"/>
  <c r="AE173" i="8"/>
  <c r="AE171" i="8"/>
  <c r="AE169" i="8"/>
  <c r="AE167" i="8"/>
  <c r="AE165" i="8"/>
  <c r="AE163" i="8"/>
  <c r="AE174" i="8"/>
  <c r="AE172" i="8"/>
  <c r="AE170" i="8"/>
  <c r="AE168" i="8"/>
  <c r="AE166" i="8"/>
  <c r="AE164" i="8"/>
  <c r="AE162" i="8"/>
  <c r="AE291" i="8"/>
  <c r="AE289" i="8"/>
  <c r="AE287" i="8"/>
  <c r="AE292" i="8"/>
  <c r="AE290" i="8"/>
  <c r="AE288" i="8"/>
  <c r="AE286" i="8"/>
  <c r="AE135" i="8"/>
  <c r="AE253" i="8"/>
  <c r="AE257" i="8"/>
  <c r="AE264" i="8"/>
  <c r="AE268" i="8"/>
  <c r="AE266" i="8"/>
  <c r="AE255" i="8"/>
  <c r="AE260" i="8"/>
  <c r="AE270" i="8"/>
  <c r="AE261" i="8"/>
  <c r="AE265" i="8"/>
  <c r="AE267" i="8"/>
  <c r="AE259" i="8"/>
  <c r="AE262" i="8"/>
  <c r="AE254" i="8"/>
  <c r="AE256" i="8"/>
  <c r="AE263" i="8"/>
  <c r="AE269" i="8"/>
  <c r="AE258" i="8"/>
  <c r="AE133" i="8"/>
  <c r="AE9" i="8"/>
  <c r="AE54" i="8"/>
  <c r="AE10" i="8"/>
  <c r="AE18" i="8"/>
  <c r="AE26" i="8"/>
  <c r="AE34" i="8"/>
  <c r="AE43" i="8"/>
  <c r="AE51" i="8"/>
  <c r="AE59" i="8"/>
  <c r="AE67" i="8"/>
  <c r="AE75" i="8"/>
  <c r="AE83" i="8"/>
  <c r="AE91" i="8"/>
  <c r="AE99" i="8"/>
  <c r="AE103" i="8"/>
  <c r="AE115" i="8"/>
  <c r="AE123" i="8"/>
  <c r="AE131" i="8"/>
  <c r="AE12" i="8"/>
  <c r="AE11" i="8"/>
  <c r="AE19" i="8"/>
  <c r="AE27" i="8"/>
  <c r="AE35" i="8"/>
  <c r="AE44" i="8"/>
  <c r="AE52" i="8"/>
  <c r="AE60" i="8"/>
  <c r="AE68" i="8"/>
  <c r="AE76" i="8"/>
  <c r="AE84" i="8"/>
  <c r="AE92" i="8"/>
  <c r="AE104" i="8"/>
  <c r="AE124" i="8"/>
  <c r="AE16" i="8"/>
  <c r="AE8" i="8"/>
  <c r="AE111" i="8"/>
  <c r="AE21" i="8"/>
  <c r="AE42" i="8"/>
  <c r="AE74" i="8"/>
  <c r="AE14" i="8"/>
  <c r="AE22" i="8"/>
  <c r="AE30" i="8"/>
  <c r="AE39" i="8"/>
  <c r="AE47" i="8"/>
  <c r="AE55" i="8"/>
  <c r="AE63" i="8"/>
  <c r="AE71" i="8"/>
  <c r="AE79" i="8"/>
  <c r="AE87" i="8"/>
  <c r="AE95" i="8"/>
  <c r="AE119" i="8"/>
  <c r="AE127" i="8"/>
  <c r="AE17" i="8"/>
  <c r="AE46" i="8"/>
  <c r="AE70" i="8"/>
  <c r="AE15" i="8"/>
  <c r="AE23" i="8"/>
  <c r="AE31" i="8"/>
  <c r="AE40" i="8"/>
  <c r="AE48" i="8"/>
  <c r="AE56" i="8"/>
  <c r="AE64" i="8"/>
  <c r="AE72" i="8"/>
  <c r="AE80" i="8"/>
  <c r="AE88" i="8"/>
  <c r="AE96" i="8"/>
  <c r="AE108" i="8"/>
  <c r="AE120" i="8"/>
  <c r="AE33" i="8"/>
  <c r="AE112" i="8"/>
  <c r="AE58" i="8"/>
  <c r="AE116" i="8"/>
  <c r="AE24" i="8"/>
  <c r="AE32" i="8"/>
  <c r="AE41" i="8"/>
  <c r="AE49" i="8"/>
  <c r="AE57" i="8"/>
  <c r="AE65" i="8"/>
  <c r="AE73" i="8"/>
  <c r="AE81" i="8"/>
  <c r="AE89" i="8"/>
  <c r="AE97" i="8"/>
  <c r="AE105" i="8"/>
  <c r="AE113" i="8"/>
  <c r="AE121" i="8"/>
  <c r="AE129" i="8"/>
  <c r="AE134" i="8"/>
  <c r="AE25" i="8"/>
  <c r="AE90" i="8"/>
  <c r="AE98" i="8"/>
  <c r="AE110" i="8"/>
  <c r="AE114" i="8"/>
  <c r="AE122" i="8"/>
  <c r="AE100" i="8"/>
  <c r="AE128" i="8"/>
  <c r="AE132" i="8"/>
  <c r="AE37" i="8"/>
  <c r="AE69" i="8"/>
  <c r="AE85" i="8"/>
  <c r="AE109" i="8"/>
  <c r="AE117" i="8"/>
  <c r="AE13" i="8"/>
  <c r="AE38" i="8"/>
  <c r="AE62" i="8"/>
  <c r="AE82" i="8"/>
  <c r="AE66" i="8"/>
  <c r="AE94" i="8"/>
  <c r="AE102" i="8"/>
  <c r="AE126" i="8"/>
  <c r="AE130" i="8"/>
  <c r="AE77" i="8"/>
  <c r="AE78" i="8"/>
  <c r="AE106" i="8"/>
  <c r="AE107" i="8"/>
  <c r="AE20" i="8"/>
  <c r="AE28" i="8"/>
  <c r="AE61" i="8"/>
  <c r="AE86" i="8"/>
  <c r="AE29" i="8"/>
  <c r="AE53" i="8"/>
  <c r="AE101" i="8"/>
  <c r="AE50" i="8"/>
  <c r="AE118" i="8"/>
  <c r="AE45" i="8"/>
  <c r="AE93" i="8"/>
  <c r="AE125" i="8"/>
  <c r="AD7" i="8"/>
  <c r="AF6" i="8"/>
  <c r="AE402" i="8"/>
  <c r="AE397" i="8"/>
  <c r="AE393" i="8"/>
  <c r="AE389" i="8"/>
  <c r="AE381" i="8"/>
  <c r="AE361" i="8"/>
  <c r="AE341" i="8"/>
  <c r="AE336" i="8"/>
  <c r="AE330" i="8"/>
  <c r="AE325" i="8"/>
  <c r="AE319" i="8"/>
  <c r="AE398" i="8"/>
  <c r="AE394" i="8"/>
  <c r="AE390" i="8"/>
  <c r="AE382" i="8"/>
  <c r="AE362" i="8"/>
  <c r="AE357" i="8"/>
  <c r="AE338" i="8"/>
  <c r="AE331" i="8"/>
  <c r="AE326" i="8"/>
  <c r="AE320" i="8"/>
  <c r="AE399" i="8"/>
  <c r="AE395" i="8"/>
  <c r="AE391" i="8"/>
  <c r="AE383" i="8"/>
  <c r="AE363" i="8"/>
  <c r="AE358" i="8"/>
  <c r="AE339" i="8"/>
  <c r="AE334" i="8"/>
  <c r="AE328" i="8"/>
  <c r="AE321" i="8"/>
  <c r="AE304" i="8"/>
  <c r="AE400" i="8"/>
  <c r="AE396" i="8"/>
  <c r="AE392" i="8"/>
  <c r="AE388" i="8"/>
  <c r="AE364" i="8"/>
  <c r="AE359" i="8"/>
  <c r="AE340" i="8"/>
  <c r="AE335" i="8"/>
  <c r="AE329" i="8"/>
  <c r="AE324" i="8"/>
  <c r="AE318" i="8"/>
  <c r="AE275" i="8"/>
  <c r="AE252" i="8"/>
  <c r="AE237" i="8"/>
  <c r="AE212" i="8"/>
  <c r="AE208" i="8"/>
  <c r="AE204" i="8"/>
  <c r="AE200" i="8"/>
  <c r="AE196" i="8"/>
  <c r="AE182" i="8"/>
  <c r="AE148" i="8"/>
  <c r="AE144" i="8"/>
  <c r="AE140" i="8"/>
  <c r="AE284" i="8"/>
  <c r="AE238" i="8"/>
  <c r="AE213" i="8"/>
  <c r="AE209" i="8"/>
  <c r="AE205" i="8"/>
  <c r="AE201" i="8"/>
  <c r="AE197" i="8"/>
  <c r="AE183" i="8"/>
  <c r="AE179" i="8"/>
  <c r="AE145" i="8"/>
  <c r="AE141" i="8"/>
  <c r="AE285" i="8"/>
  <c r="AE271" i="8"/>
  <c r="AE239" i="8"/>
  <c r="AE229" i="8"/>
  <c r="AE210" i="8"/>
  <c r="AE206" i="8"/>
  <c r="AE202" i="8"/>
  <c r="AE198" i="8"/>
  <c r="AE185" i="8"/>
  <c r="AE180" i="8"/>
  <c r="AE146" i="8"/>
  <c r="AE142" i="8"/>
  <c r="AE294" i="8"/>
  <c r="AE272" i="8"/>
  <c r="AE240" i="8"/>
  <c r="AE236" i="8"/>
  <c r="AE211" i="8"/>
  <c r="AE207" i="8"/>
  <c r="AE203" i="8"/>
  <c r="AE199" i="8"/>
  <c r="AE186" i="8"/>
  <c r="AE181" i="8"/>
  <c r="AE147" i="8"/>
  <c r="AE143" i="8"/>
  <c r="AE137" i="8"/>
  <c r="AE136" i="8"/>
  <c r="AE298" i="8"/>
  <c r="AE218" i="8"/>
  <c r="AE161" i="8"/>
  <c r="AE279" i="8"/>
  <c r="AE192" i="8"/>
  <c r="AE219" i="8"/>
  <c r="AE299" i="8"/>
  <c r="AE249" i="8"/>
  <c r="AE190" i="8"/>
  <c r="AE195" i="8"/>
  <c r="AE191" i="8"/>
  <c r="AE281" i="8"/>
  <c r="AE345" i="8"/>
  <c r="AE159" i="8"/>
  <c r="AE277" i="8"/>
  <c r="AE193" i="8"/>
  <c r="AE160" i="8"/>
  <c r="AE250" i="8"/>
  <c r="AE337" i="8"/>
  <c r="AE251" i="8"/>
  <c r="AE194" i="8"/>
  <c r="AE157" i="8"/>
  <c r="AE385" i="8"/>
  <c r="AE150" i="8"/>
  <c r="AE138" i="8"/>
  <c r="AE243" i="8"/>
  <c r="AE188" i="8"/>
  <c r="AE244" i="8"/>
  <c r="AE246" i="8"/>
  <c r="AE214" i="8"/>
  <c r="AE247" i="8"/>
  <c r="AE139" i="8"/>
  <c r="AE155" i="8"/>
  <c r="AE158" i="8"/>
  <c r="AE343" i="8"/>
  <c r="AE156" i="8"/>
  <c r="AE153" i="8"/>
  <c r="AE217" i="8"/>
  <c r="AE216" i="8"/>
  <c r="AE215" i="8"/>
  <c r="AE346" i="8"/>
  <c r="AE282" i="8"/>
  <c r="AE322" i="8"/>
  <c r="AE189" i="8"/>
  <c r="AE386" i="8"/>
  <c r="AE344" i="8"/>
  <c r="AE273" i="8"/>
  <c r="AE301" i="8"/>
  <c r="AE276" i="8"/>
  <c r="AE241" i="8"/>
  <c r="AE154" i="8"/>
  <c r="AE387" i="8"/>
  <c r="AE342" i="8"/>
  <c r="AE274" i="8"/>
  <c r="AE297" i="8"/>
  <c r="AE151" i="8"/>
  <c r="AE332" i="8"/>
  <c r="AE384" i="8"/>
  <c r="AE278" i="8"/>
  <c r="AE242" i="8"/>
  <c r="AE296" i="8"/>
  <c r="AE184" i="8"/>
  <c r="AE327" i="8"/>
  <c r="AE245" i="8"/>
  <c r="AE360" i="8"/>
  <c r="AE149" i="8"/>
  <c r="AE248" i="8"/>
  <c r="AE302" i="8"/>
  <c r="AE152" i="8"/>
  <c r="AE295" i="8"/>
  <c r="AE187" i="8"/>
  <c r="AE280" i="8"/>
  <c r="AE283" i="8"/>
  <c r="AE300" i="8"/>
  <c r="AE303" i="8"/>
  <c r="AE333" i="8"/>
  <c r="AE323" i="8"/>
  <c r="F33" i="6"/>
  <c r="E40" i="6"/>
  <c r="E33" i="6"/>
  <c r="E24" i="6"/>
  <c r="E15" i="6"/>
  <c r="E3" i="6" l="1"/>
  <c r="AF401" i="8"/>
  <c r="AF36" i="8"/>
  <c r="AF375" i="8"/>
  <c r="AF373" i="8"/>
  <c r="AF371" i="8"/>
  <c r="AF369" i="8"/>
  <c r="AF367" i="8"/>
  <c r="AF365" i="8"/>
  <c r="AF376" i="8"/>
  <c r="AF374" i="8"/>
  <c r="AF372" i="8"/>
  <c r="AF370" i="8"/>
  <c r="AF368" i="8"/>
  <c r="AF366" i="8"/>
  <c r="AF354" i="8"/>
  <c r="AF352" i="8"/>
  <c r="AF350" i="8"/>
  <c r="AF348" i="8"/>
  <c r="AF355" i="8"/>
  <c r="AF353" i="8"/>
  <c r="AF351" i="8"/>
  <c r="AF349" i="8"/>
  <c r="AF347" i="8"/>
  <c r="AF227" i="8"/>
  <c r="AF225" i="8"/>
  <c r="AF223" i="8"/>
  <c r="AF221" i="8"/>
  <c r="AF228" i="8"/>
  <c r="AF226" i="8"/>
  <c r="AF224" i="8"/>
  <c r="AF222" i="8"/>
  <c r="AF220" i="8"/>
  <c r="AF235" i="8"/>
  <c r="AF233" i="8"/>
  <c r="AF231" i="8"/>
  <c r="AF234" i="8"/>
  <c r="AF232" i="8"/>
  <c r="AF230" i="8"/>
  <c r="AF317" i="8"/>
  <c r="AF315" i="8"/>
  <c r="AF316" i="8"/>
  <c r="AF314" i="8"/>
  <c r="AF312" i="8"/>
  <c r="AF310" i="8"/>
  <c r="AF308" i="8"/>
  <c r="AF306" i="8"/>
  <c r="AF313" i="8"/>
  <c r="AF311" i="8"/>
  <c r="AF307" i="8"/>
  <c r="AF309" i="8"/>
  <c r="AF305" i="8"/>
  <c r="AF170" i="8"/>
  <c r="AF166" i="8"/>
  <c r="AF162" i="8"/>
  <c r="AF174" i="8"/>
  <c r="AF172" i="8"/>
  <c r="AF168" i="8"/>
  <c r="AF164" i="8"/>
  <c r="AF175" i="8"/>
  <c r="AF173" i="8"/>
  <c r="AF171" i="8"/>
  <c r="AF167" i="8"/>
  <c r="AF163" i="8"/>
  <c r="AF169" i="8"/>
  <c r="AF165" i="8"/>
  <c r="AF290" i="8"/>
  <c r="AF286" i="8"/>
  <c r="AF289" i="8"/>
  <c r="AF292" i="8"/>
  <c r="AF288" i="8"/>
  <c r="AF287" i="8"/>
  <c r="AF291" i="8"/>
  <c r="AF135" i="8"/>
  <c r="AF253" i="8"/>
  <c r="AF255" i="8"/>
  <c r="AF262" i="8"/>
  <c r="AF254" i="8"/>
  <c r="AF261" i="8"/>
  <c r="AF264" i="8"/>
  <c r="AF265" i="8"/>
  <c r="AF268" i="8"/>
  <c r="AF266" i="8"/>
  <c r="AF267" i="8"/>
  <c r="AF259" i="8"/>
  <c r="AF260" i="8"/>
  <c r="AF270" i="8"/>
  <c r="AF257" i="8"/>
  <c r="AF256" i="8"/>
  <c r="AF258" i="8"/>
  <c r="AF269" i="8"/>
  <c r="AF263" i="8"/>
  <c r="AF133" i="8"/>
  <c r="AF9" i="8"/>
  <c r="AF42" i="8"/>
  <c r="AF74" i="8"/>
  <c r="AF10" i="8"/>
  <c r="AF18" i="8"/>
  <c r="AF30" i="8"/>
  <c r="AF39" i="8"/>
  <c r="AF47" i="8"/>
  <c r="AF55" i="8"/>
  <c r="AF63" i="8"/>
  <c r="AF71" i="8"/>
  <c r="AF79" i="8"/>
  <c r="AF87" i="8"/>
  <c r="AF95" i="8"/>
  <c r="AF115" i="8"/>
  <c r="AF123" i="8"/>
  <c r="AF131" i="8"/>
  <c r="AF12" i="8"/>
  <c r="AF46" i="8"/>
  <c r="AF70" i="8"/>
  <c r="AF11" i="8"/>
  <c r="AF19" i="8"/>
  <c r="AF31" i="8"/>
  <c r="AF40" i="8"/>
  <c r="AF48" i="8"/>
  <c r="AF56" i="8"/>
  <c r="AF64" i="8"/>
  <c r="AF72" i="8"/>
  <c r="AF80" i="8"/>
  <c r="AF84" i="8"/>
  <c r="AF96" i="8"/>
  <c r="AF16" i="8"/>
  <c r="AF29" i="8"/>
  <c r="AF103" i="8"/>
  <c r="AF8" i="8"/>
  <c r="AF21" i="8"/>
  <c r="AF54" i="8"/>
  <c r="AF14" i="8"/>
  <c r="AF22" i="8"/>
  <c r="AF34" i="8"/>
  <c r="AF43" i="8"/>
  <c r="AF51" i="8"/>
  <c r="AF59" i="8"/>
  <c r="AF67" i="8"/>
  <c r="AF75" i="8"/>
  <c r="AF83" i="8"/>
  <c r="AF91" i="8"/>
  <c r="AF99" i="8"/>
  <c r="AF107" i="8"/>
  <c r="AF119" i="8"/>
  <c r="AF127" i="8"/>
  <c r="AF17" i="8"/>
  <c r="AF33" i="8"/>
  <c r="AF58" i="8"/>
  <c r="AF15" i="8"/>
  <c r="AF23" i="8"/>
  <c r="AF27" i="8"/>
  <c r="AF35" i="8"/>
  <c r="AF44" i="8"/>
  <c r="AF52" i="8"/>
  <c r="AF60" i="8"/>
  <c r="AF68" i="8"/>
  <c r="AF76" i="8"/>
  <c r="AF88" i="8"/>
  <c r="AF92" i="8"/>
  <c r="AF100" i="8"/>
  <c r="AF112" i="8"/>
  <c r="AF120" i="8"/>
  <c r="AF132" i="8"/>
  <c r="AF108" i="8"/>
  <c r="AF124" i="8"/>
  <c r="AF24" i="8"/>
  <c r="AF28" i="8"/>
  <c r="AF37" i="8"/>
  <c r="AF45" i="8"/>
  <c r="AF53" i="8"/>
  <c r="AF61" i="8"/>
  <c r="AF69" i="8"/>
  <c r="AF77" i="8"/>
  <c r="AF85" i="8"/>
  <c r="AF93" i="8"/>
  <c r="AF101" i="8"/>
  <c r="AF113" i="8"/>
  <c r="AF121" i="8"/>
  <c r="AF129" i="8"/>
  <c r="AF25" i="8"/>
  <c r="AF38" i="8"/>
  <c r="AF62" i="8"/>
  <c r="AF78" i="8"/>
  <c r="AF90" i="8"/>
  <c r="AF94" i="8"/>
  <c r="AF102" i="8"/>
  <c r="AF110" i="8"/>
  <c r="AF114" i="8"/>
  <c r="AF122" i="8"/>
  <c r="AF111" i="8"/>
  <c r="AF105" i="8"/>
  <c r="AF104" i="8"/>
  <c r="AF116" i="8"/>
  <c r="AF20" i="8"/>
  <c r="AF49" i="8"/>
  <c r="AF81" i="8"/>
  <c r="AF125" i="8"/>
  <c r="AF82" i="8"/>
  <c r="AF86" i="8"/>
  <c r="AF13" i="8"/>
  <c r="AF66" i="8"/>
  <c r="AF106" i="8"/>
  <c r="AF130" i="8"/>
  <c r="AF26" i="8"/>
  <c r="AF128" i="8"/>
  <c r="AF57" i="8"/>
  <c r="AF98" i="8"/>
  <c r="AF41" i="8"/>
  <c r="AF73" i="8"/>
  <c r="AF50" i="8"/>
  <c r="AF32" i="8"/>
  <c r="AF65" i="8"/>
  <c r="AF97" i="8"/>
  <c r="AF117" i="8"/>
  <c r="AF134" i="8"/>
  <c r="AF118" i="8"/>
  <c r="AF126" i="8"/>
  <c r="AF89" i="8"/>
  <c r="AF109" i="8"/>
  <c r="AE7" i="8"/>
  <c r="AG6" i="8"/>
  <c r="AF398" i="8"/>
  <c r="AF394" i="8"/>
  <c r="AF390" i="8"/>
  <c r="AF382" i="8"/>
  <c r="AF362" i="8"/>
  <c r="AF357" i="8"/>
  <c r="AF338" i="8"/>
  <c r="AF331" i="8"/>
  <c r="AF326" i="8"/>
  <c r="AF320" i="8"/>
  <c r="AF399" i="8"/>
  <c r="AF395" i="8"/>
  <c r="AF391" i="8"/>
  <c r="AF383" i="8"/>
  <c r="AF363" i="8"/>
  <c r="AF358" i="8"/>
  <c r="AF339" i="8"/>
  <c r="AF334" i="8"/>
  <c r="AF328" i="8"/>
  <c r="AF321" i="8"/>
  <c r="AF304" i="8"/>
  <c r="AF400" i="8"/>
  <c r="AF396" i="8"/>
  <c r="AF392" i="8"/>
  <c r="AF388" i="8"/>
  <c r="AF364" i="8"/>
  <c r="AF359" i="8"/>
  <c r="AF340" i="8"/>
  <c r="AF335" i="8"/>
  <c r="AF329" i="8"/>
  <c r="AF324" i="8"/>
  <c r="AF318" i="8"/>
  <c r="AF402" i="8"/>
  <c r="AF397" i="8"/>
  <c r="AF393" i="8"/>
  <c r="AF389" i="8"/>
  <c r="AF381" i="8"/>
  <c r="AF361" i="8"/>
  <c r="AF341" i="8"/>
  <c r="AF336" i="8"/>
  <c r="AF330" i="8"/>
  <c r="AF325" i="8"/>
  <c r="AF319" i="8"/>
  <c r="AF284" i="8"/>
  <c r="AF238" i="8"/>
  <c r="AF213" i="8"/>
  <c r="AF209" i="8"/>
  <c r="AF205" i="8"/>
  <c r="AF201" i="8"/>
  <c r="AF197" i="8"/>
  <c r="AF183" i="8"/>
  <c r="AF179" i="8"/>
  <c r="AF145" i="8"/>
  <c r="AF141" i="8"/>
  <c r="AF285" i="8"/>
  <c r="AF271" i="8"/>
  <c r="AF239" i="8"/>
  <c r="AF229" i="8"/>
  <c r="AF210" i="8"/>
  <c r="AF206" i="8"/>
  <c r="AF202" i="8"/>
  <c r="AF198" i="8"/>
  <c r="AF185" i="8"/>
  <c r="AF180" i="8"/>
  <c r="AF146" i="8"/>
  <c r="AF142" i="8"/>
  <c r="AF294" i="8"/>
  <c r="AF272" i="8"/>
  <c r="AF240" i="8"/>
  <c r="AF236" i="8"/>
  <c r="AF211" i="8"/>
  <c r="AF207" i="8"/>
  <c r="AF203" i="8"/>
  <c r="AF199" i="8"/>
  <c r="AF186" i="8"/>
  <c r="AF181" i="8"/>
  <c r="AF147" i="8"/>
  <c r="AF143" i="8"/>
  <c r="AF137" i="8"/>
  <c r="AF275" i="8"/>
  <c r="AF252" i="8"/>
  <c r="AF237" i="8"/>
  <c r="AF212" i="8"/>
  <c r="AF208" i="8"/>
  <c r="AF204" i="8"/>
  <c r="AF200" i="8"/>
  <c r="AF196" i="8"/>
  <c r="AF182" i="8"/>
  <c r="AF148" i="8"/>
  <c r="AF144" i="8"/>
  <c r="AF140" i="8"/>
  <c r="AF136" i="8"/>
  <c r="AF298" i="8"/>
  <c r="AF250" i="8"/>
  <c r="AF337" i="8"/>
  <c r="AF251" i="8"/>
  <c r="AF194" i="8"/>
  <c r="AF279" i="8"/>
  <c r="AF192" i="8"/>
  <c r="AF160" i="8"/>
  <c r="AF299" i="8"/>
  <c r="AF249" i="8"/>
  <c r="AF190" i="8"/>
  <c r="AF195" i="8"/>
  <c r="AF218" i="8"/>
  <c r="AF193" i="8"/>
  <c r="AF161" i="8"/>
  <c r="AF191" i="8"/>
  <c r="AF219" i="8"/>
  <c r="AF281" i="8"/>
  <c r="AF345" i="8"/>
  <c r="AF159" i="8"/>
  <c r="AF277" i="8"/>
  <c r="AF158" i="8"/>
  <c r="AF343" i="8"/>
  <c r="AF157" i="8"/>
  <c r="AF246" i="8"/>
  <c r="AF385" i="8"/>
  <c r="AF150" i="8"/>
  <c r="AF139" i="8"/>
  <c r="AF138" i="8"/>
  <c r="AF241" i="8"/>
  <c r="AF153" i="8"/>
  <c r="AF216" i="8"/>
  <c r="AF154" i="8"/>
  <c r="AF155" i="8"/>
  <c r="AF217" i="8"/>
  <c r="AF243" i="8"/>
  <c r="AF188" i="8"/>
  <c r="AF244" i="8"/>
  <c r="AF242" i="8"/>
  <c r="AF214" i="8"/>
  <c r="AF247" i="8"/>
  <c r="AF149" i="8"/>
  <c r="AF296" i="8"/>
  <c r="AF302" i="8"/>
  <c r="AF323" i="8"/>
  <c r="AF156" i="8"/>
  <c r="AF360" i="8"/>
  <c r="AF282" i="8"/>
  <c r="AF245" i="8"/>
  <c r="AF189" i="8"/>
  <c r="AF295" i="8"/>
  <c r="AF187" i="8"/>
  <c r="AF280" i="8"/>
  <c r="AF283" i="8"/>
  <c r="AF300" i="8"/>
  <c r="AF303" i="8"/>
  <c r="AF333" i="8"/>
  <c r="AF215" i="8"/>
  <c r="AF346" i="8"/>
  <c r="AF274" i="8"/>
  <c r="AF184" i="8"/>
  <c r="AF322" i="8"/>
  <c r="AF386" i="8"/>
  <c r="AF344" i="8"/>
  <c r="AF273" i="8"/>
  <c r="AF278" i="8"/>
  <c r="AF301" i="8"/>
  <c r="AF276" i="8"/>
  <c r="AF387" i="8"/>
  <c r="AF342" i="8"/>
  <c r="AF248" i="8"/>
  <c r="AF297" i="8"/>
  <c r="AF151" i="8"/>
  <c r="AF332" i="8"/>
  <c r="AF327" i="8"/>
  <c r="AF384" i="8"/>
  <c r="AF152" i="8"/>
  <c r="AG401" i="8" l="1"/>
  <c r="AG36" i="8"/>
  <c r="AG376" i="8"/>
  <c r="AG374" i="8"/>
  <c r="AG372" i="8"/>
  <c r="AG370" i="8"/>
  <c r="AG368" i="8"/>
  <c r="AG366" i="8"/>
  <c r="AG375" i="8"/>
  <c r="AG373" i="8"/>
  <c r="AG371" i="8"/>
  <c r="AG369" i="8"/>
  <c r="AG367" i="8"/>
  <c r="AG365" i="8"/>
  <c r="AG354" i="8"/>
  <c r="AG352" i="8"/>
  <c r="AG350" i="8"/>
  <c r="AG348" i="8"/>
  <c r="AG355" i="8"/>
  <c r="AG353" i="8"/>
  <c r="AG351" i="8"/>
  <c r="AG349" i="8"/>
  <c r="AG347" i="8"/>
  <c r="AG227" i="8"/>
  <c r="AG225" i="8"/>
  <c r="AG223" i="8"/>
  <c r="AG221" i="8"/>
  <c r="AG228" i="8"/>
  <c r="AG226" i="8"/>
  <c r="AG224" i="8"/>
  <c r="AG222" i="8"/>
  <c r="AG220" i="8"/>
  <c r="AG234" i="8"/>
  <c r="AG232" i="8"/>
  <c r="AG230" i="8"/>
  <c r="AG233" i="8"/>
  <c r="AG231" i="8"/>
  <c r="AG235" i="8"/>
  <c r="AG316" i="8"/>
  <c r="AG314" i="8"/>
  <c r="AG312" i="8"/>
  <c r="AG310" i="8"/>
  <c r="AG308" i="8"/>
  <c r="AG306" i="8"/>
  <c r="AG317" i="8"/>
  <c r="AG315" i="8"/>
  <c r="AG313" i="8"/>
  <c r="AG311" i="8"/>
  <c r="AG309" i="8"/>
  <c r="AG307" i="8"/>
  <c r="AG305" i="8"/>
  <c r="AG174" i="8"/>
  <c r="AG172" i="8"/>
  <c r="AG170" i="8"/>
  <c r="AG168" i="8"/>
  <c r="AG166" i="8"/>
  <c r="AG164" i="8"/>
  <c r="AG162" i="8"/>
  <c r="AG175" i="8"/>
  <c r="AG173" i="8"/>
  <c r="AG171" i="8"/>
  <c r="AG169" i="8"/>
  <c r="AG167" i="8"/>
  <c r="AG165" i="8"/>
  <c r="AG163" i="8"/>
  <c r="AG292" i="8"/>
  <c r="AG290" i="8"/>
  <c r="AG288" i="8"/>
  <c r="AG286" i="8"/>
  <c r="AG291" i="8"/>
  <c r="AG289" i="8"/>
  <c r="AG287" i="8"/>
  <c r="AG135" i="8"/>
  <c r="AG253" i="8"/>
  <c r="AG262" i="8"/>
  <c r="AG254" i="8"/>
  <c r="AG261" i="8"/>
  <c r="AG264" i="8"/>
  <c r="AG265" i="8"/>
  <c r="AG268" i="8"/>
  <c r="AG257" i="8"/>
  <c r="AG266" i="8"/>
  <c r="AG267" i="8"/>
  <c r="AG255" i="8"/>
  <c r="AG259" i="8"/>
  <c r="AG260" i="8"/>
  <c r="AG270" i="8"/>
  <c r="AG263" i="8"/>
  <c r="AG256" i="8"/>
  <c r="AG258" i="8"/>
  <c r="AG269" i="8"/>
  <c r="AG133" i="8"/>
  <c r="AG9" i="8"/>
  <c r="AG54" i="8"/>
  <c r="AG10" i="8"/>
  <c r="AG18" i="8"/>
  <c r="AG26" i="8"/>
  <c r="AG34" i="8"/>
  <c r="AG43" i="8"/>
  <c r="AG51" i="8"/>
  <c r="AG59" i="8"/>
  <c r="AG67" i="8"/>
  <c r="AG75" i="8"/>
  <c r="AG83" i="8"/>
  <c r="AG107" i="8"/>
  <c r="AG115" i="8"/>
  <c r="AG123" i="8"/>
  <c r="AG131" i="8"/>
  <c r="AG12" i="8"/>
  <c r="AG33" i="8"/>
  <c r="AG58" i="8"/>
  <c r="AG11" i="8"/>
  <c r="AG19" i="8"/>
  <c r="AG27" i="8"/>
  <c r="AG35" i="8"/>
  <c r="AG44" i="8"/>
  <c r="AG52" i="8"/>
  <c r="AG60" i="8"/>
  <c r="AG68" i="8"/>
  <c r="AG76" i="8"/>
  <c r="AG16" i="8"/>
  <c r="AG87" i="8"/>
  <c r="AG95" i="8"/>
  <c r="AG8" i="8"/>
  <c r="AG21" i="8"/>
  <c r="AG42" i="8"/>
  <c r="AG74" i="8"/>
  <c r="AG14" i="8"/>
  <c r="AG22" i="8"/>
  <c r="AG30" i="8"/>
  <c r="AG39" i="8"/>
  <c r="AG47" i="8"/>
  <c r="AG55" i="8"/>
  <c r="AG63" i="8"/>
  <c r="AG71" i="8"/>
  <c r="AG79" i="8"/>
  <c r="AG103" i="8"/>
  <c r="AG111" i="8"/>
  <c r="AG119" i="8"/>
  <c r="AG127" i="8"/>
  <c r="AG17" i="8"/>
  <c r="AG46" i="8"/>
  <c r="AG70" i="8"/>
  <c r="AG15" i="8"/>
  <c r="AG23" i="8"/>
  <c r="AG31" i="8"/>
  <c r="AG40" i="8"/>
  <c r="AG48" i="8"/>
  <c r="AG56" i="8"/>
  <c r="AG64" i="8"/>
  <c r="AG72" i="8"/>
  <c r="AG80" i="8"/>
  <c r="AG84" i="8"/>
  <c r="AG99" i="8"/>
  <c r="AG104" i="8"/>
  <c r="AG112" i="8"/>
  <c r="AG91" i="8"/>
  <c r="AG88" i="8"/>
  <c r="AG96" i="8"/>
  <c r="AG116" i="8"/>
  <c r="AG132" i="8"/>
  <c r="AG24" i="8"/>
  <c r="AG32" i="8"/>
  <c r="AG41" i="8"/>
  <c r="AG49" i="8"/>
  <c r="AG57" i="8"/>
  <c r="AG65" i="8"/>
  <c r="AG73" i="8"/>
  <c r="AG81" i="8"/>
  <c r="AG105" i="8"/>
  <c r="AG113" i="8"/>
  <c r="AG121" i="8"/>
  <c r="AG129" i="8"/>
  <c r="AG25" i="8"/>
  <c r="AG66" i="8"/>
  <c r="AG94" i="8"/>
  <c r="AG106" i="8"/>
  <c r="AG114" i="8"/>
  <c r="AG122" i="8"/>
  <c r="AG130" i="8"/>
  <c r="AG29" i="8"/>
  <c r="AG108" i="8"/>
  <c r="AG124" i="8"/>
  <c r="AG85" i="8"/>
  <c r="AG93" i="8"/>
  <c r="AG101" i="8"/>
  <c r="AG100" i="8"/>
  <c r="AG28" i="8"/>
  <c r="AG61" i="8"/>
  <c r="AG117" i="8"/>
  <c r="AG50" i="8"/>
  <c r="AG86" i="8"/>
  <c r="AG110" i="8"/>
  <c r="AG78" i="8"/>
  <c r="AG98" i="8"/>
  <c r="AG120" i="8"/>
  <c r="AG20" i="8"/>
  <c r="AG37" i="8"/>
  <c r="AG69" i="8"/>
  <c r="AG134" i="8"/>
  <c r="AG38" i="8"/>
  <c r="AG118" i="8"/>
  <c r="AG126" i="8"/>
  <c r="AG92" i="8"/>
  <c r="AG53" i="8"/>
  <c r="AG97" i="8"/>
  <c r="AG109" i="8"/>
  <c r="AG125" i="8"/>
  <c r="AG102" i="8"/>
  <c r="AG128" i="8"/>
  <c r="AG45" i="8"/>
  <c r="AG77" i="8"/>
  <c r="AG89" i="8"/>
  <c r="AG13" i="8"/>
  <c r="AG62" i="8"/>
  <c r="AG82" i="8"/>
  <c r="AG90" i="8"/>
  <c r="AF7" i="8"/>
  <c r="AH6" i="8"/>
  <c r="AG399" i="8"/>
  <c r="AG395" i="8"/>
  <c r="AG391" i="8"/>
  <c r="AG383" i="8"/>
  <c r="AG363" i="8"/>
  <c r="AG358" i="8"/>
  <c r="AG339" i="8"/>
  <c r="AG334" i="8"/>
  <c r="AG328" i="8"/>
  <c r="AG321" i="8"/>
  <c r="AG304" i="8"/>
  <c r="AG400" i="8"/>
  <c r="AG396" i="8"/>
  <c r="AG392" i="8"/>
  <c r="AG388" i="8"/>
  <c r="AG364" i="8"/>
  <c r="AG359" i="8"/>
  <c r="AG340" i="8"/>
  <c r="AG335" i="8"/>
  <c r="AG329" i="8"/>
  <c r="AG324" i="8"/>
  <c r="AG318" i="8"/>
  <c r="AG402" i="8"/>
  <c r="AG397" i="8"/>
  <c r="AG393" i="8"/>
  <c r="AG389" i="8"/>
  <c r="AG381" i="8"/>
  <c r="AG361" i="8"/>
  <c r="AG341" i="8"/>
  <c r="AG336" i="8"/>
  <c r="AG330" i="8"/>
  <c r="AG325" i="8"/>
  <c r="AG319" i="8"/>
  <c r="AG398" i="8"/>
  <c r="AG394" i="8"/>
  <c r="AG390" i="8"/>
  <c r="AG382" i="8"/>
  <c r="AG362" i="8"/>
  <c r="AG357" i="8"/>
  <c r="AG338" i="8"/>
  <c r="AG331" i="8"/>
  <c r="AG326" i="8"/>
  <c r="AG320" i="8"/>
  <c r="AG285" i="8"/>
  <c r="AG271" i="8"/>
  <c r="AG239" i="8"/>
  <c r="AG229" i="8"/>
  <c r="AG210" i="8"/>
  <c r="AG206" i="8"/>
  <c r="AG202" i="8"/>
  <c r="AG198" i="8"/>
  <c r="AG185" i="8"/>
  <c r="AG180" i="8"/>
  <c r="AG146" i="8"/>
  <c r="AG142" i="8"/>
  <c r="AG294" i="8"/>
  <c r="AG272" i="8"/>
  <c r="AG240" i="8"/>
  <c r="AG236" i="8"/>
  <c r="AG211" i="8"/>
  <c r="AG207" i="8"/>
  <c r="AG203" i="8"/>
  <c r="AG199" i="8"/>
  <c r="AG186" i="8"/>
  <c r="AG181" i="8"/>
  <c r="AG147" i="8"/>
  <c r="AG143" i="8"/>
  <c r="AG137" i="8"/>
  <c r="AG275" i="8"/>
  <c r="AG252" i="8"/>
  <c r="AG237" i="8"/>
  <c r="AG212" i="8"/>
  <c r="AG208" i="8"/>
  <c r="AG204" i="8"/>
  <c r="AG200" i="8"/>
  <c r="AG196" i="8"/>
  <c r="AG182" i="8"/>
  <c r="AG148" i="8"/>
  <c r="AG144" i="8"/>
  <c r="AG140" i="8"/>
  <c r="AG284" i="8"/>
  <c r="AG238" i="8"/>
  <c r="AG213" i="8"/>
  <c r="AG209" i="8"/>
  <c r="AG205" i="8"/>
  <c r="AG201" i="8"/>
  <c r="AG197" i="8"/>
  <c r="AG183" i="8"/>
  <c r="AG179" i="8"/>
  <c r="AG145" i="8"/>
  <c r="AG141" i="8"/>
  <c r="AG136" i="8"/>
  <c r="AG298" i="8"/>
  <c r="AG192" i="8"/>
  <c r="AG159" i="8"/>
  <c r="AG195" i="8"/>
  <c r="AG193" i="8"/>
  <c r="AG191" i="8"/>
  <c r="AG250" i="8"/>
  <c r="AG281" i="8"/>
  <c r="AG345" i="8"/>
  <c r="AG277" i="8"/>
  <c r="AG218" i="8"/>
  <c r="AG219" i="8"/>
  <c r="AG337" i="8"/>
  <c r="AG249" i="8"/>
  <c r="AG161" i="8"/>
  <c r="AG279" i="8"/>
  <c r="AG160" i="8"/>
  <c r="AG251" i="8"/>
  <c r="AG299" i="8"/>
  <c r="AG190" i="8"/>
  <c r="AG194" i="8"/>
  <c r="AG158" i="8"/>
  <c r="AG246" i="8"/>
  <c r="AG139" i="8"/>
  <c r="AG244" i="8"/>
  <c r="AG150" i="8"/>
  <c r="AG138" i="8"/>
  <c r="AG242" i="8"/>
  <c r="AG154" i="8"/>
  <c r="AG155" i="8"/>
  <c r="AG243" i="8"/>
  <c r="AG188" i="8"/>
  <c r="AG343" i="8"/>
  <c r="AG241" i="8"/>
  <c r="AG153" i="8"/>
  <c r="AG157" i="8"/>
  <c r="AG385" i="8"/>
  <c r="AG156" i="8"/>
  <c r="AG215" i="8"/>
  <c r="AG346" i="8"/>
  <c r="AG274" i="8"/>
  <c r="AG151" i="8"/>
  <c r="AG332" i="8"/>
  <c r="AG322" i="8"/>
  <c r="AG152" i="8"/>
  <c r="AG187" i="8"/>
  <c r="AG273" i="8"/>
  <c r="AG278" i="8"/>
  <c r="AG301" i="8"/>
  <c r="AG276" i="8"/>
  <c r="AG247" i="8"/>
  <c r="AG217" i="8"/>
  <c r="AG387" i="8"/>
  <c r="AG342" i="8"/>
  <c r="AG248" i="8"/>
  <c r="AG297" i="8"/>
  <c r="AG184" i="8"/>
  <c r="AG327" i="8"/>
  <c r="AG384" i="8"/>
  <c r="AG214" i="8"/>
  <c r="AG149" i="8"/>
  <c r="AG296" i="8"/>
  <c r="AG302" i="8"/>
  <c r="AG245" i="8"/>
  <c r="AG295" i="8"/>
  <c r="AG283" i="8"/>
  <c r="AG303" i="8"/>
  <c r="AG323" i="8"/>
  <c r="AG216" i="8"/>
  <c r="AG360" i="8"/>
  <c r="AG282" i="8"/>
  <c r="AG189" i="8"/>
  <c r="AG386" i="8"/>
  <c r="AG344" i="8"/>
  <c r="AG280" i="8"/>
  <c r="AG300" i="8"/>
  <c r="AG333" i="8"/>
  <c r="P7" i="4"/>
  <c r="AH401" i="8" l="1"/>
  <c r="AH36" i="8"/>
  <c r="AH376" i="8"/>
  <c r="AH374" i="8"/>
  <c r="AH372" i="8"/>
  <c r="AH370" i="8"/>
  <c r="AH368" i="8"/>
  <c r="AH366" i="8"/>
  <c r="AH375" i="8"/>
  <c r="AH373" i="8"/>
  <c r="AH371" i="8"/>
  <c r="AH369" i="8"/>
  <c r="AH367" i="8"/>
  <c r="AH365" i="8"/>
  <c r="AH355" i="8"/>
  <c r="AH353" i="8"/>
  <c r="AH351" i="8"/>
  <c r="AH349" i="8"/>
  <c r="AH347" i="8"/>
  <c r="AH354" i="8"/>
  <c r="AH352" i="8"/>
  <c r="AH350" i="8"/>
  <c r="AH348" i="8"/>
  <c r="AH228" i="8"/>
  <c r="AH226" i="8"/>
  <c r="AH224" i="8"/>
  <c r="AH222" i="8"/>
  <c r="AH220" i="8"/>
  <c r="AH227" i="8"/>
  <c r="AH225" i="8"/>
  <c r="AH223" i="8"/>
  <c r="AH221" i="8"/>
  <c r="AH234" i="8"/>
  <c r="AH232" i="8"/>
  <c r="AH230" i="8"/>
  <c r="AH235" i="8"/>
  <c r="AH233" i="8"/>
  <c r="AH231" i="8"/>
  <c r="AH316" i="8"/>
  <c r="AH314" i="8"/>
  <c r="AH312" i="8"/>
  <c r="AH317" i="8"/>
  <c r="AH315" i="8"/>
  <c r="AH313" i="8"/>
  <c r="AH311" i="8"/>
  <c r="AH309" i="8"/>
  <c r="AH307" i="8"/>
  <c r="AH305" i="8"/>
  <c r="AH310" i="8"/>
  <c r="AH306" i="8"/>
  <c r="AH308" i="8"/>
  <c r="AH169" i="8"/>
  <c r="AH165" i="8"/>
  <c r="AH175" i="8"/>
  <c r="AH173" i="8"/>
  <c r="AH171" i="8"/>
  <c r="AH167" i="8"/>
  <c r="AH163" i="8"/>
  <c r="AH174" i="8"/>
  <c r="AH172" i="8"/>
  <c r="AH170" i="8"/>
  <c r="AH166" i="8"/>
  <c r="AH162" i="8"/>
  <c r="AH168" i="8"/>
  <c r="AH164" i="8"/>
  <c r="AH289" i="8"/>
  <c r="AH288" i="8"/>
  <c r="AH291" i="8"/>
  <c r="AH287" i="8"/>
  <c r="AH286" i="8"/>
  <c r="AH292" i="8"/>
  <c r="AH290" i="8"/>
  <c r="AH135" i="8"/>
  <c r="AH257" i="8"/>
  <c r="AH264" i="8"/>
  <c r="AH268" i="8"/>
  <c r="AH253" i="8"/>
  <c r="AH266" i="8"/>
  <c r="AH260" i="8"/>
  <c r="AH270" i="8"/>
  <c r="AH256" i="8"/>
  <c r="AH255" i="8"/>
  <c r="AH254" i="8"/>
  <c r="AH261" i="8"/>
  <c r="AH265" i="8"/>
  <c r="AH267" i="8"/>
  <c r="AH259" i="8"/>
  <c r="AH262" i="8"/>
  <c r="AH263" i="8"/>
  <c r="AH269" i="8"/>
  <c r="AH258" i="8"/>
  <c r="AH402" i="8"/>
  <c r="AH399" i="8"/>
  <c r="AH397" i="8"/>
  <c r="AH395" i="8"/>
  <c r="AH393" i="8"/>
  <c r="AH391" i="8"/>
  <c r="AH389" i="8"/>
  <c r="AH383" i="8"/>
  <c r="AH381" i="8"/>
  <c r="AH363" i="8"/>
  <c r="AH361" i="8"/>
  <c r="AH359" i="8"/>
  <c r="AH357" i="8"/>
  <c r="AH341" i="8"/>
  <c r="AH339" i="8"/>
  <c r="AH335" i="8"/>
  <c r="AH331" i="8"/>
  <c r="AH329" i="8"/>
  <c r="AH325" i="8"/>
  <c r="AH321" i="8"/>
  <c r="AH319" i="8"/>
  <c r="AH304" i="8"/>
  <c r="AH294" i="8"/>
  <c r="AH284" i="8"/>
  <c r="AH272" i="8"/>
  <c r="AH239" i="8"/>
  <c r="AH237" i="8"/>
  <c r="AH229" i="8"/>
  <c r="AH212" i="8"/>
  <c r="AH210" i="8"/>
  <c r="AH208" i="8"/>
  <c r="AH206" i="8"/>
  <c r="AH204" i="8"/>
  <c r="AH202" i="8"/>
  <c r="AH200" i="8"/>
  <c r="AH198" i="8"/>
  <c r="AH196" i="8"/>
  <c r="AH182" i="8"/>
  <c r="AH180" i="8"/>
  <c r="AH147" i="8"/>
  <c r="AH145" i="8"/>
  <c r="AH143" i="8"/>
  <c r="AH141" i="8"/>
  <c r="AH400" i="8"/>
  <c r="AH392" i="8"/>
  <c r="AH398" i="8"/>
  <c r="AH390" i="8"/>
  <c r="AH382" i="8"/>
  <c r="AH358" i="8"/>
  <c r="AH340" i="8"/>
  <c r="AH336" i="8"/>
  <c r="AH328" i="8"/>
  <c r="AH324" i="8"/>
  <c r="AH320" i="8"/>
  <c r="AH271" i="8"/>
  <c r="AH238" i="8"/>
  <c r="AH211" i="8"/>
  <c r="AH207" i="8"/>
  <c r="AH203" i="8"/>
  <c r="AH199" i="8"/>
  <c r="AH183" i="8"/>
  <c r="AH179" i="8"/>
  <c r="AH146" i="8"/>
  <c r="AH142" i="8"/>
  <c r="AH133" i="8"/>
  <c r="AH396" i="8"/>
  <c r="AH388" i="8"/>
  <c r="AH364" i="8"/>
  <c r="AH394" i="8"/>
  <c r="AH338" i="8"/>
  <c r="AH285" i="8"/>
  <c r="AH252" i="8"/>
  <c r="AH236" i="8"/>
  <c r="AH205" i="8"/>
  <c r="AH140" i="8"/>
  <c r="AH334" i="8"/>
  <c r="AH318" i="8"/>
  <c r="AH201" i="8"/>
  <c r="AH137" i="8"/>
  <c r="AH362" i="8"/>
  <c r="AH240" i="8"/>
  <c r="AH144" i="8"/>
  <c r="AH330" i="8"/>
  <c r="AH213" i="8"/>
  <c r="AH181" i="8"/>
  <c r="AH326" i="8"/>
  <c r="AH209" i="8"/>
  <c r="AH197" i="8"/>
  <c r="AH148" i="8"/>
  <c r="AH276" i="8"/>
  <c r="AH295" i="8"/>
  <c r="AH303" i="8"/>
  <c r="AH343" i="8"/>
  <c r="AH387" i="8"/>
  <c r="AH277" i="8"/>
  <c r="AH296" i="8"/>
  <c r="AH322" i="8"/>
  <c r="AH344" i="8"/>
  <c r="AH274" i="8"/>
  <c r="AH282" i="8"/>
  <c r="AH301" i="8"/>
  <c r="AH337" i="8"/>
  <c r="AH385" i="8"/>
  <c r="AH279" i="8"/>
  <c r="AH298" i="8"/>
  <c r="AH327" i="8"/>
  <c r="AH346" i="8"/>
  <c r="AH280" i="8"/>
  <c r="AH332" i="8"/>
  <c r="AH273" i="8"/>
  <c r="AH333" i="8"/>
  <c r="AH278" i="8"/>
  <c r="AH323" i="8"/>
  <c r="AH275" i="8"/>
  <c r="AH342" i="8"/>
  <c r="AH299" i="8"/>
  <c r="AH360" i="8"/>
  <c r="AH281" i="8"/>
  <c r="AH300" i="8"/>
  <c r="AH384" i="8"/>
  <c r="AH297" i="8"/>
  <c r="AH345" i="8"/>
  <c r="AH302" i="8"/>
  <c r="AH386" i="8"/>
  <c r="AH283" i="8"/>
  <c r="AH21" i="8"/>
  <c r="AH42" i="8"/>
  <c r="AH74" i="8"/>
  <c r="AH17" i="8"/>
  <c r="AH8" i="8"/>
  <c r="AH14" i="8"/>
  <c r="AH22" i="8"/>
  <c r="AH30" i="8"/>
  <c r="AH39" i="8"/>
  <c r="AH47" i="8"/>
  <c r="AH55" i="8"/>
  <c r="AH63" i="8"/>
  <c r="AH71" i="8"/>
  <c r="AH79" i="8"/>
  <c r="AH87" i="8"/>
  <c r="AH95" i="8"/>
  <c r="AH103" i="8"/>
  <c r="AH111" i="8"/>
  <c r="AH119" i="8"/>
  <c r="AH127" i="8"/>
  <c r="AH138" i="8"/>
  <c r="AH155" i="8"/>
  <c r="AH185" i="8"/>
  <c r="AH193" i="8"/>
  <c r="AH219" i="8"/>
  <c r="AH248" i="8"/>
  <c r="AH46" i="8"/>
  <c r="AH9" i="8"/>
  <c r="AH29" i="8"/>
  <c r="AH33" i="8"/>
  <c r="AH58" i="8"/>
  <c r="AH10" i="8"/>
  <c r="AH34" i="8"/>
  <c r="AH51" i="8"/>
  <c r="AH67" i="8"/>
  <c r="AH83" i="8"/>
  <c r="AH107" i="8"/>
  <c r="AH215" i="8"/>
  <c r="AH11" i="8"/>
  <c r="AH23" i="8"/>
  <c r="AH40" i="8"/>
  <c r="AH56" i="8"/>
  <c r="AH72" i="8"/>
  <c r="AH88" i="8"/>
  <c r="AH96" i="8"/>
  <c r="AH100" i="8"/>
  <c r="AH108" i="8"/>
  <c r="AH124" i="8"/>
  <c r="AH132" i="8"/>
  <c r="AH152" i="8"/>
  <c r="AH186" i="8"/>
  <c r="AH245" i="8"/>
  <c r="AH24" i="8"/>
  <c r="AH32" i="8"/>
  <c r="AH41" i="8"/>
  <c r="AH49" i="8"/>
  <c r="AH57" i="8"/>
  <c r="AH65" i="8"/>
  <c r="AH73" i="8"/>
  <c r="AH26" i="8"/>
  <c r="AH99" i="8"/>
  <c r="AH123" i="8"/>
  <c r="AH151" i="8"/>
  <c r="AH244" i="8"/>
  <c r="AH15" i="8"/>
  <c r="AH27" i="8"/>
  <c r="AH44" i="8"/>
  <c r="AH60" i="8"/>
  <c r="AH76" i="8"/>
  <c r="AH120" i="8"/>
  <c r="AH156" i="8"/>
  <c r="AH216" i="8"/>
  <c r="AH249" i="8"/>
  <c r="AH13" i="8"/>
  <c r="AH38" i="8"/>
  <c r="AH54" i="8"/>
  <c r="AH43" i="8"/>
  <c r="AH59" i="8"/>
  <c r="AH75" i="8"/>
  <c r="AH91" i="8"/>
  <c r="AH159" i="8"/>
  <c r="AH12" i="8"/>
  <c r="AH31" i="8"/>
  <c r="AH48" i="8"/>
  <c r="AH64" i="8"/>
  <c r="AH80" i="8"/>
  <c r="AH92" i="8"/>
  <c r="AH104" i="8"/>
  <c r="AH112" i="8"/>
  <c r="AH116" i="8"/>
  <c r="AH128" i="8"/>
  <c r="AH139" i="8"/>
  <c r="AH190" i="8"/>
  <c r="AH241" i="8"/>
  <c r="AH20" i="8"/>
  <c r="AH28" i="8"/>
  <c r="AH37" i="8"/>
  <c r="AH45" i="8"/>
  <c r="AH53" i="8"/>
  <c r="AH61" i="8"/>
  <c r="AH69" i="8"/>
  <c r="AH77" i="8"/>
  <c r="AH85" i="8"/>
  <c r="AH93" i="8"/>
  <c r="AH101" i="8"/>
  <c r="AH109" i="8"/>
  <c r="AH117" i="8"/>
  <c r="AH115" i="8"/>
  <c r="AH131" i="8"/>
  <c r="AH70" i="8"/>
  <c r="AH35" i="8"/>
  <c r="AH52" i="8"/>
  <c r="AH68" i="8"/>
  <c r="AH84" i="8"/>
  <c r="AH194" i="8"/>
  <c r="AH105" i="8"/>
  <c r="AH125" i="8"/>
  <c r="AH157" i="8"/>
  <c r="AH191" i="8"/>
  <c r="AH250" i="8"/>
  <c r="AH66" i="8"/>
  <c r="AH86" i="8"/>
  <c r="AH90" i="8"/>
  <c r="AH102" i="8"/>
  <c r="AH110" i="8"/>
  <c r="AH126" i="8"/>
  <c r="AH150" i="8"/>
  <c r="AH158" i="8"/>
  <c r="AH188" i="8"/>
  <c r="AH214" i="8"/>
  <c r="AH243" i="8"/>
  <c r="AH251" i="8"/>
  <c r="AH161" i="8"/>
  <c r="AH242" i="8"/>
  <c r="AH94" i="8"/>
  <c r="AH118" i="8"/>
  <c r="AH130" i="8"/>
  <c r="AH136" i="8"/>
  <c r="AH154" i="8"/>
  <c r="AH184" i="8"/>
  <c r="AH192" i="8"/>
  <c r="AH218" i="8"/>
  <c r="AH160" i="8"/>
  <c r="AH134" i="8"/>
  <c r="AH187" i="8"/>
  <c r="AH217" i="8"/>
  <c r="AH82" i="8"/>
  <c r="AH98" i="8"/>
  <c r="AH106" i="8"/>
  <c r="AH19" i="8"/>
  <c r="AH97" i="8"/>
  <c r="AH149" i="8"/>
  <c r="AH50" i="8"/>
  <c r="AH247" i="8"/>
  <c r="AH18" i="8"/>
  <c r="AH62" i="8"/>
  <c r="AH189" i="8"/>
  <c r="AH16" i="8"/>
  <c r="AH89" i="8"/>
  <c r="AH129" i="8"/>
  <c r="AH153" i="8"/>
  <c r="AH195" i="8"/>
  <c r="AH246" i="8"/>
  <c r="AH25" i="8"/>
  <c r="AH78" i="8"/>
  <c r="AH114" i="8"/>
  <c r="AH122" i="8"/>
  <c r="AH81" i="8"/>
  <c r="AH113" i="8"/>
  <c r="AH121" i="8"/>
  <c r="AG7" i="8"/>
  <c r="AI6" i="8"/>
  <c r="I3" i="2"/>
  <c r="Q4" i="4"/>
  <c r="AI402" i="8" l="1"/>
  <c r="AI398" i="8"/>
  <c r="AI394" i="8"/>
  <c r="AI390" i="8"/>
  <c r="AI382" i="8"/>
  <c r="AI378" i="8"/>
  <c r="AI374" i="8"/>
  <c r="AI370" i="8"/>
  <c r="AI366" i="8"/>
  <c r="AI362" i="8"/>
  <c r="AI357" i="8"/>
  <c r="AI353" i="8"/>
  <c r="AI349" i="8"/>
  <c r="AI340" i="8"/>
  <c r="AI335" i="8"/>
  <c r="AI329" i="8"/>
  <c r="AI324" i="8"/>
  <c r="AI318" i="8"/>
  <c r="AI314" i="8"/>
  <c r="AI310" i="8"/>
  <c r="AI306" i="8"/>
  <c r="AI293" i="8"/>
  <c r="AI400" i="8"/>
  <c r="AI396" i="8"/>
  <c r="AI392" i="8"/>
  <c r="AI388" i="8"/>
  <c r="AI380" i="8"/>
  <c r="AI376" i="8"/>
  <c r="AI372" i="8"/>
  <c r="AI368" i="8"/>
  <c r="AI364" i="8"/>
  <c r="AI359" i="8"/>
  <c r="AI355" i="8"/>
  <c r="AI351" i="8"/>
  <c r="AI347" i="8"/>
  <c r="AI338" i="8"/>
  <c r="AI331" i="8"/>
  <c r="AI326" i="8"/>
  <c r="AI320" i="8"/>
  <c r="AI316" i="8"/>
  <c r="AI312" i="8"/>
  <c r="AI308" i="8"/>
  <c r="AI304" i="8"/>
  <c r="AI401" i="8"/>
  <c r="AI393" i="8"/>
  <c r="AI381" i="8"/>
  <c r="AI373" i="8"/>
  <c r="AI365" i="8"/>
  <c r="AI356" i="8"/>
  <c r="AI348" i="8"/>
  <c r="AI334" i="8"/>
  <c r="AI321" i="8"/>
  <c r="AI313" i="8"/>
  <c r="AI305" i="8"/>
  <c r="AI290" i="8"/>
  <c r="AI286" i="8"/>
  <c r="AI271" i="8"/>
  <c r="AI267" i="8"/>
  <c r="AI263" i="8"/>
  <c r="AI259" i="8"/>
  <c r="AI255" i="8"/>
  <c r="AI240" i="8"/>
  <c r="AI236" i="8"/>
  <c r="AI232" i="8"/>
  <c r="AI228" i="8"/>
  <c r="AI224" i="8"/>
  <c r="AI220" i="8"/>
  <c r="AI210" i="8"/>
  <c r="AI206" i="8"/>
  <c r="AI202" i="8"/>
  <c r="AI198" i="8"/>
  <c r="AI182" i="8"/>
  <c r="AI178" i="8"/>
  <c r="AI174" i="8"/>
  <c r="AI170" i="8"/>
  <c r="AI166" i="8"/>
  <c r="AI162" i="8"/>
  <c r="AI145" i="8"/>
  <c r="AI141" i="8"/>
  <c r="AI133" i="8"/>
  <c r="AI399" i="8"/>
  <c r="AI391" i="8"/>
  <c r="AI379" i="8"/>
  <c r="AI371" i="8"/>
  <c r="AI363" i="8"/>
  <c r="AI354" i="8"/>
  <c r="AI341" i="8"/>
  <c r="AI330" i="8"/>
  <c r="AI319" i="8"/>
  <c r="AI311" i="8"/>
  <c r="AI294" i="8"/>
  <c r="AI289" i="8"/>
  <c r="AI285" i="8"/>
  <c r="AI270" i="8"/>
  <c r="AI266" i="8"/>
  <c r="AI262" i="8"/>
  <c r="AI258" i="8"/>
  <c r="AI254" i="8"/>
  <c r="AI239" i="8"/>
  <c r="AI235" i="8"/>
  <c r="AI231" i="8"/>
  <c r="AI227" i="8"/>
  <c r="AI223" i="8"/>
  <c r="AI213" i="8"/>
  <c r="AI209" i="8"/>
  <c r="AI205" i="8"/>
  <c r="AI201" i="8"/>
  <c r="AI197" i="8"/>
  <c r="AI181" i="8"/>
  <c r="AI177" i="8"/>
  <c r="AI173" i="8"/>
  <c r="AI169" i="8"/>
  <c r="AI165" i="8"/>
  <c r="AI148" i="8"/>
  <c r="AI144" i="8"/>
  <c r="AI140" i="8"/>
  <c r="AI36" i="8"/>
  <c r="AI397" i="8"/>
  <c r="AI389" i="8"/>
  <c r="AI377" i="8"/>
  <c r="AI369" i="8"/>
  <c r="AI361" i="8"/>
  <c r="AI352" i="8"/>
  <c r="AI339" i="8"/>
  <c r="AI328" i="8"/>
  <c r="AI317" i="8"/>
  <c r="AI309" i="8"/>
  <c r="AI292" i="8"/>
  <c r="AI288" i="8"/>
  <c r="AI284" i="8"/>
  <c r="AI269" i="8"/>
  <c r="AI265" i="8"/>
  <c r="AI261" i="8"/>
  <c r="AI257" i="8"/>
  <c r="AI253" i="8"/>
  <c r="AI238" i="8"/>
  <c r="AI234" i="8"/>
  <c r="AI230" i="8"/>
  <c r="AI226" i="8"/>
  <c r="AI222" i="8"/>
  <c r="AI212" i="8"/>
  <c r="AI208" i="8"/>
  <c r="AI204" i="8"/>
  <c r="AI200" i="8"/>
  <c r="AI196" i="8"/>
  <c r="AI180" i="8"/>
  <c r="AI176" i="8"/>
  <c r="AI172" i="8"/>
  <c r="AI168" i="8"/>
  <c r="AI164" i="8"/>
  <c r="AI147" i="8"/>
  <c r="AI143" i="8"/>
  <c r="AI137" i="8"/>
  <c r="AI395" i="8"/>
  <c r="AI383" i="8"/>
  <c r="AI375" i="8"/>
  <c r="AI367" i="8"/>
  <c r="AI358" i="8"/>
  <c r="AI350" i="8"/>
  <c r="AI336" i="8"/>
  <c r="AI325" i="8"/>
  <c r="AI315" i="8"/>
  <c r="AI307" i="8"/>
  <c r="AI291" i="8"/>
  <c r="AI287" i="8"/>
  <c r="AI272" i="8"/>
  <c r="AI268" i="8"/>
  <c r="AI264" i="8"/>
  <c r="AI260" i="8"/>
  <c r="AI256" i="8"/>
  <c r="AI252" i="8"/>
  <c r="AI237" i="8"/>
  <c r="AI233" i="8"/>
  <c r="AI229" i="8"/>
  <c r="AI225" i="8"/>
  <c r="AI221" i="8"/>
  <c r="AI211" i="8"/>
  <c r="AI207" i="8"/>
  <c r="AI203" i="8"/>
  <c r="AI199" i="8"/>
  <c r="AI183" i="8"/>
  <c r="AI179" i="8"/>
  <c r="AI175" i="8"/>
  <c r="AI171" i="8"/>
  <c r="AI167" i="8"/>
  <c r="AI163" i="8"/>
  <c r="AI146" i="8"/>
  <c r="AI142" i="8"/>
  <c r="AI135" i="8"/>
  <c r="AI241" i="8"/>
  <c r="AI274" i="8"/>
  <c r="AI278" i="8"/>
  <c r="AI282" i="8"/>
  <c r="AI297" i="8"/>
  <c r="AI301" i="8"/>
  <c r="AI323" i="8"/>
  <c r="AI337" i="8"/>
  <c r="AI345" i="8"/>
  <c r="AI385" i="8"/>
  <c r="AI275" i="8"/>
  <c r="AI279" i="8"/>
  <c r="AI283" i="8"/>
  <c r="AI298" i="8"/>
  <c r="AI302" i="8"/>
  <c r="AI327" i="8"/>
  <c r="AI342" i="8"/>
  <c r="AI346" i="8"/>
  <c r="AI386" i="8"/>
  <c r="AI273" i="8"/>
  <c r="AI277" i="8"/>
  <c r="AI281" i="8"/>
  <c r="AI296" i="8"/>
  <c r="AI300" i="8"/>
  <c r="AI322" i="8"/>
  <c r="AI333" i="8"/>
  <c r="AI344" i="8"/>
  <c r="AI384" i="8"/>
  <c r="AI276" i="8"/>
  <c r="AI280" i="8"/>
  <c r="AI295" i="8"/>
  <c r="AI299" i="8"/>
  <c r="AI303" i="8"/>
  <c r="AI332" i="8"/>
  <c r="AI343" i="8"/>
  <c r="AI360" i="8"/>
  <c r="AI387" i="8"/>
  <c r="AI83" i="8"/>
  <c r="AI99" i="8"/>
  <c r="AI86" i="8"/>
  <c r="AI17" i="8"/>
  <c r="AI33" i="8"/>
  <c r="AI10" i="8"/>
  <c r="AI22" i="8"/>
  <c r="AI26" i="8"/>
  <c r="AI43" i="8"/>
  <c r="AI47" i="8"/>
  <c r="AI51" i="8"/>
  <c r="AI55" i="8"/>
  <c r="AI59" i="8"/>
  <c r="AI63" i="8"/>
  <c r="AI67" i="8"/>
  <c r="AI71" i="8"/>
  <c r="AI75" i="8"/>
  <c r="AI87" i="8"/>
  <c r="AI95" i="8"/>
  <c r="AI103" i="8"/>
  <c r="AI107" i="8"/>
  <c r="AI111" i="8"/>
  <c r="AI115" i="8"/>
  <c r="AI119" i="8"/>
  <c r="AI123" i="8"/>
  <c r="AI127" i="8"/>
  <c r="AI131" i="8"/>
  <c r="AI12" i="8"/>
  <c r="AI21" i="8"/>
  <c r="AI38" i="8"/>
  <c r="AI46" i="8"/>
  <c r="AI50" i="8"/>
  <c r="AI58" i="8"/>
  <c r="AI62" i="8"/>
  <c r="AI70" i="8"/>
  <c r="AI74" i="8"/>
  <c r="AI98" i="8"/>
  <c r="AI102" i="8"/>
  <c r="AI106" i="8"/>
  <c r="AI110" i="8"/>
  <c r="AI114" i="8"/>
  <c r="AI118" i="8"/>
  <c r="AI122" i="8"/>
  <c r="AI126" i="8"/>
  <c r="AI130" i="8"/>
  <c r="AI9" i="8"/>
  <c r="AI25" i="8"/>
  <c r="AI14" i="8"/>
  <c r="AI18" i="8"/>
  <c r="AI30" i="8"/>
  <c r="AI34" i="8"/>
  <c r="AI39" i="8"/>
  <c r="AI79" i="8"/>
  <c r="AI91" i="8"/>
  <c r="AI138" i="8"/>
  <c r="AI151" i="8"/>
  <c r="AI155" i="8"/>
  <c r="AI159" i="8"/>
  <c r="AI185" i="8"/>
  <c r="AI189" i="8"/>
  <c r="AI193" i="8"/>
  <c r="AI215" i="8"/>
  <c r="AI219" i="8"/>
  <c r="AI245" i="8"/>
  <c r="AI13" i="8"/>
  <c r="AI29" i="8"/>
  <c r="AI42" i="8"/>
  <c r="AI54" i="8"/>
  <c r="AI66" i="8"/>
  <c r="AI78" i="8"/>
  <c r="AI82" i="8"/>
  <c r="AI90" i="8"/>
  <c r="AI94" i="8"/>
  <c r="AI136" i="8"/>
  <c r="AI150" i="8"/>
  <c r="AI154" i="8"/>
  <c r="AI158" i="8"/>
  <c r="AI184" i="8"/>
  <c r="AI188" i="8"/>
  <c r="AI192" i="8"/>
  <c r="AI214" i="8"/>
  <c r="AI218" i="8"/>
  <c r="AI244" i="8"/>
  <c r="AI248" i="8"/>
  <c r="AI11" i="8"/>
  <c r="AI15" i="8"/>
  <c r="AI27" i="8"/>
  <c r="AI31" i="8"/>
  <c r="AI24" i="8"/>
  <c r="AI19" i="8"/>
  <c r="AI23" i="8"/>
  <c r="AI35" i="8"/>
  <c r="AI139" i="8"/>
  <c r="AI20" i="8"/>
  <c r="AI28" i="8"/>
  <c r="AI37" i="8"/>
  <c r="AI49" i="8"/>
  <c r="AI61" i="8"/>
  <c r="AI73" i="8"/>
  <c r="AI89" i="8"/>
  <c r="AI101" i="8"/>
  <c r="AI105" i="8"/>
  <c r="AI109" i="8"/>
  <c r="AI113" i="8"/>
  <c r="AI117" i="8"/>
  <c r="AI121" i="8"/>
  <c r="AI125" i="8"/>
  <c r="AI129" i="8"/>
  <c r="AI249" i="8"/>
  <c r="AI40" i="8"/>
  <c r="AI44" i="8"/>
  <c r="AI48" i="8"/>
  <c r="AI52" i="8"/>
  <c r="AI56" i="8"/>
  <c r="AI60" i="8"/>
  <c r="AI64" i="8"/>
  <c r="AI68" i="8"/>
  <c r="AI72" i="8"/>
  <c r="AI76" i="8"/>
  <c r="AI80" i="8"/>
  <c r="AI84" i="8"/>
  <c r="AI88" i="8"/>
  <c r="AI92" i="8"/>
  <c r="AI96" i="8"/>
  <c r="AI100" i="8"/>
  <c r="AI104" i="8"/>
  <c r="AI108" i="8"/>
  <c r="AI112" i="8"/>
  <c r="AI116" i="8"/>
  <c r="AI120" i="8"/>
  <c r="AI124" i="8"/>
  <c r="AI128" i="8"/>
  <c r="AI132" i="8"/>
  <c r="AI152" i="8"/>
  <c r="AI156" i="8"/>
  <c r="AI160" i="8"/>
  <c r="AI186" i="8"/>
  <c r="AI190" i="8"/>
  <c r="AI194" i="8"/>
  <c r="AI216" i="8"/>
  <c r="AI242" i="8"/>
  <c r="AI246" i="8"/>
  <c r="AI250" i="8"/>
  <c r="AI16" i="8"/>
  <c r="AI32" i="8"/>
  <c r="AI41" i="8"/>
  <c r="AI45" i="8"/>
  <c r="AI53" i="8"/>
  <c r="AI57" i="8"/>
  <c r="AI65" i="8"/>
  <c r="AI69" i="8"/>
  <c r="AI77" i="8"/>
  <c r="AI81" i="8"/>
  <c r="AI85" i="8"/>
  <c r="AI93" i="8"/>
  <c r="AI97" i="8"/>
  <c r="AI134" i="8"/>
  <c r="AI149" i="8"/>
  <c r="AI153" i="8"/>
  <c r="AI157" i="8"/>
  <c r="AI161" i="8"/>
  <c r="AI187" i="8"/>
  <c r="AI191" i="8"/>
  <c r="AI195" i="8"/>
  <c r="AI217" i="8"/>
  <c r="AI243" i="8"/>
  <c r="AI247" i="8"/>
  <c r="AI251" i="8"/>
  <c r="AI8" i="8"/>
  <c r="AJ6" i="8"/>
  <c r="AH7" i="8"/>
  <c r="F44" i="6"/>
  <c r="F40" i="6"/>
  <c r="F24" i="6"/>
  <c r="G24" i="6" s="1"/>
  <c r="Q2" i="4"/>
  <c r="F15" i="6"/>
  <c r="AU7" i="4"/>
  <c r="AT7" i="4"/>
  <c r="AS7" i="4"/>
  <c r="AR7" i="4"/>
  <c r="AQ7" i="4"/>
  <c r="AP7" i="4"/>
  <c r="AO7" i="4"/>
  <c r="AO1" i="4" s="1"/>
  <c r="AN7" i="4"/>
  <c r="AM7" i="4"/>
  <c r="AL7" i="4"/>
  <c r="AK7" i="4"/>
  <c r="AJ7" i="4"/>
  <c r="AI7" i="4"/>
  <c r="AH7" i="4"/>
  <c r="AG7" i="4"/>
  <c r="AF7" i="4"/>
  <c r="AE7" i="4"/>
  <c r="R6" i="4"/>
  <c r="S6" i="4" s="1"/>
  <c r="T6" i="4" s="1"/>
  <c r="U6" i="4" s="1"/>
  <c r="V6" i="4" s="1"/>
  <c r="W6" i="4" s="1"/>
  <c r="X6" i="4" s="1"/>
  <c r="Y6" i="4" s="1"/>
  <c r="Z6" i="4" s="1"/>
  <c r="AA6" i="4" s="1"/>
  <c r="AB6" i="4" s="1"/>
  <c r="AC6" i="4" s="1"/>
  <c r="AD6" i="4" s="1"/>
  <c r="AE6" i="4" s="1"/>
  <c r="AF6" i="4" s="1"/>
  <c r="AG6" i="4" s="1"/>
  <c r="AH6" i="4" s="1"/>
  <c r="AI6" i="4" s="1"/>
  <c r="AJ6" i="4" s="1"/>
  <c r="AK6" i="4" s="1"/>
  <c r="AL6" i="4" s="1"/>
  <c r="AM6" i="4" s="1"/>
  <c r="AN6" i="4" s="1"/>
  <c r="AO6" i="4" s="1"/>
  <c r="AP6" i="4" s="1"/>
  <c r="AQ6" i="4" s="1"/>
  <c r="AR6" i="4" s="1"/>
  <c r="AS6" i="4" s="1"/>
  <c r="AT6" i="4" s="1"/>
  <c r="AU6" i="4" s="1"/>
  <c r="AU1" i="4" l="1"/>
  <c r="AU3" i="4"/>
  <c r="AU2" i="4" s="1"/>
  <c r="AT1" i="4"/>
  <c r="AT3" i="4"/>
  <c r="AT2" i="4" s="1"/>
  <c r="AS1" i="4"/>
  <c r="AS3" i="4"/>
  <c r="AS2" i="4" s="1"/>
  <c r="AR1" i="4"/>
  <c r="AR3" i="4"/>
  <c r="AR2" i="4" s="1"/>
  <c r="AQ1" i="4"/>
  <c r="AQ3" i="4"/>
  <c r="AQ2" i="4" s="1"/>
  <c r="AP1" i="4"/>
  <c r="AP3" i="4"/>
  <c r="AP2" i="4" s="1"/>
  <c r="AK6" i="8"/>
  <c r="AJ400" i="8"/>
  <c r="AJ396" i="8"/>
  <c r="AJ392" i="8"/>
  <c r="AJ388" i="8"/>
  <c r="AJ380" i="8"/>
  <c r="AJ376" i="8"/>
  <c r="AJ372" i="8"/>
  <c r="AJ368" i="8"/>
  <c r="AJ401" i="8"/>
  <c r="AJ397" i="8"/>
  <c r="AJ393" i="8"/>
  <c r="AJ389" i="8"/>
  <c r="AJ381" i="8"/>
  <c r="AJ377" i="8"/>
  <c r="AJ373" i="8"/>
  <c r="AJ369" i="8"/>
  <c r="AJ365" i="8"/>
  <c r="AJ361" i="8"/>
  <c r="AJ356" i="8"/>
  <c r="AJ352" i="8"/>
  <c r="AJ402" i="8"/>
  <c r="AJ398" i="8"/>
  <c r="AJ394" i="8"/>
  <c r="AJ390" i="8"/>
  <c r="AJ382" i="8"/>
  <c r="AJ378" i="8"/>
  <c r="AJ374" i="8"/>
  <c r="AJ370" i="8"/>
  <c r="AJ399" i="8"/>
  <c r="AJ395" i="8"/>
  <c r="AJ391" i="8"/>
  <c r="AJ383" i="8"/>
  <c r="AJ379" i="8"/>
  <c r="AJ375" i="8"/>
  <c r="AJ371" i="8"/>
  <c r="AJ367" i="8"/>
  <c r="AJ363" i="8"/>
  <c r="AJ358" i="8"/>
  <c r="AJ354" i="8"/>
  <c r="AJ350" i="8"/>
  <c r="AJ362" i="8"/>
  <c r="AJ353" i="8"/>
  <c r="AJ341" i="8"/>
  <c r="AJ336" i="8"/>
  <c r="AJ330" i="8"/>
  <c r="AJ325" i="8"/>
  <c r="AJ319" i="8"/>
  <c r="AJ364" i="8"/>
  <c r="AJ355" i="8"/>
  <c r="AJ347" i="8"/>
  <c r="AJ338" i="8"/>
  <c r="AJ331" i="8"/>
  <c r="AJ326" i="8"/>
  <c r="AJ320" i="8"/>
  <c r="AJ316" i="8"/>
  <c r="AJ312" i="8"/>
  <c r="AJ308" i="8"/>
  <c r="AJ304" i="8"/>
  <c r="AJ291" i="8"/>
  <c r="AJ366" i="8"/>
  <c r="AJ357" i="8"/>
  <c r="AJ348" i="8"/>
  <c r="AJ339" i="8"/>
  <c r="AJ334" i="8"/>
  <c r="AJ328" i="8"/>
  <c r="AJ321" i="8"/>
  <c r="AJ317" i="8"/>
  <c r="AJ359" i="8"/>
  <c r="AJ351" i="8"/>
  <c r="AJ349" i="8"/>
  <c r="AJ340" i="8"/>
  <c r="AJ335" i="8"/>
  <c r="AJ329" i="8"/>
  <c r="AJ324" i="8"/>
  <c r="AJ318" i="8"/>
  <c r="AJ314" i="8"/>
  <c r="AJ310" i="8"/>
  <c r="AJ306" i="8"/>
  <c r="AJ293" i="8"/>
  <c r="AJ313" i="8"/>
  <c r="AJ305" i="8"/>
  <c r="AJ288" i="8"/>
  <c r="AJ284" i="8"/>
  <c r="AJ269" i="8"/>
  <c r="AJ265" i="8"/>
  <c r="AJ261" i="8"/>
  <c r="AJ257" i="8"/>
  <c r="AJ253" i="8"/>
  <c r="AJ238" i="8"/>
  <c r="AJ234" i="8"/>
  <c r="AJ230" i="8"/>
  <c r="AJ315" i="8"/>
  <c r="AJ307" i="8"/>
  <c r="AJ290" i="8"/>
  <c r="AJ289" i="8"/>
  <c r="AJ285" i="8"/>
  <c r="AJ270" i="8"/>
  <c r="AJ266" i="8"/>
  <c r="AJ262" i="8"/>
  <c r="AJ258" i="8"/>
  <c r="AJ254" i="8"/>
  <c r="AJ239" i="8"/>
  <c r="AJ235" i="8"/>
  <c r="AJ231" i="8"/>
  <c r="AJ227" i="8"/>
  <c r="AJ223" i="8"/>
  <c r="AJ213" i="8"/>
  <c r="AJ209" i="8"/>
  <c r="AJ205" i="8"/>
  <c r="AJ309" i="8"/>
  <c r="AJ292" i="8"/>
  <c r="AJ286" i="8"/>
  <c r="AJ271" i="8"/>
  <c r="AJ267" i="8"/>
  <c r="AJ263" i="8"/>
  <c r="AJ259" i="8"/>
  <c r="AJ255" i="8"/>
  <c r="AJ240" i="8"/>
  <c r="AJ236" i="8"/>
  <c r="AJ232" i="8"/>
  <c r="AJ228" i="8"/>
  <c r="AJ311" i="8"/>
  <c r="AJ294" i="8"/>
  <c r="AJ287" i="8"/>
  <c r="AJ272" i="8"/>
  <c r="AJ268" i="8"/>
  <c r="AJ264" i="8"/>
  <c r="AJ260" i="8"/>
  <c r="AJ256" i="8"/>
  <c r="AJ252" i="8"/>
  <c r="AJ237" i="8"/>
  <c r="AJ233" i="8"/>
  <c r="AJ229" i="8"/>
  <c r="AJ225" i="8"/>
  <c r="AJ221" i="8"/>
  <c r="AJ211" i="8"/>
  <c r="AJ207" i="8"/>
  <c r="AJ226" i="8"/>
  <c r="AJ212" i="8"/>
  <c r="AJ201" i="8"/>
  <c r="AJ197" i="8"/>
  <c r="AJ181" i="8"/>
  <c r="AJ177" i="8"/>
  <c r="AJ173" i="8"/>
  <c r="AJ169" i="8"/>
  <c r="AJ165" i="8"/>
  <c r="AJ148" i="8"/>
  <c r="AJ144" i="8"/>
  <c r="AJ140" i="8"/>
  <c r="AJ220" i="8"/>
  <c r="AJ206" i="8"/>
  <c r="AJ202" i="8"/>
  <c r="AJ198" i="8"/>
  <c r="AJ182" i="8"/>
  <c r="AJ178" i="8"/>
  <c r="AJ174" i="8"/>
  <c r="AJ170" i="8"/>
  <c r="AJ166" i="8"/>
  <c r="AJ162" i="8"/>
  <c r="AJ145" i="8"/>
  <c r="AJ141" i="8"/>
  <c r="AJ133" i="8"/>
  <c r="AJ222" i="8"/>
  <c r="AJ208" i="8"/>
  <c r="AJ203" i="8"/>
  <c r="AJ199" i="8"/>
  <c r="AJ183" i="8"/>
  <c r="AJ179" i="8"/>
  <c r="AJ175" i="8"/>
  <c r="AJ171" i="8"/>
  <c r="AJ167" i="8"/>
  <c r="AJ163" i="8"/>
  <c r="AJ146" i="8"/>
  <c r="AJ142" i="8"/>
  <c r="AJ224" i="8"/>
  <c r="AJ210" i="8"/>
  <c r="AJ204" i="8"/>
  <c r="AJ200" i="8"/>
  <c r="AJ196" i="8"/>
  <c r="AJ180" i="8"/>
  <c r="AJ176" i="8"/>
  <c r="AJ172" i="8"/>
  <c r="AJ168" i="8"/>
  <c r="AJ164" i="8"/>
  <c r="AJ147" i="8"/>
  <c r="AJ143" i="8"/>
  <c r="AJ137" i="8"/>
  <c r="AJ135" i="8"/>
  <c r="AJ36" i="8"/>
  <c r="AJ241" i="8"/>
  <c r="AJ337" i="8"/>
  <c r="AJ297" i="8"/>
  <c r="AJ301" i="8"/>
  <c r="AJ345" i="8"/>
  <c r="AJ275" i="8"/>
  <c r="AJ283" i="8"/>
  <c r="AJ327" i="8"/>
  <c r="AJ342" i="8"/>
  <c r="AJ346" i="8"/>
  <c r="AJ273" i="8"/>
  <c r="AJ277" i="8"/>
  <c r="AJ281" i="8"/>
  <c r="AJ296" i="8"/>
  <c r="AJ322" i="8"/>
  <c r="AJ344" i="8"/>
  <c r="AJ384" i="8"/>
  <c r="AJ276" i="8"/>
  <c r="AJ295" i="8"/>
  <c r="AJ303" i="8"/>
  <c r="AJ332" i="8"/>
  <c r="AJ343" i="8"/>
  <c r="AJ360" i="8"/>
  <c r="AJ323" i="8"/>
  <c r="AJ279" i="8"/>
  <c r="AJ386" i="8"/>
  <c r="AJ299" i="8"/>
  <c r="AJ274" i="8"/>
  <c r="AJ278" i="8"/>
  <c r="AJ282" i="8"/>
  <c r="AJ385" i="8"/>
  <c r="AJ298" i="8"/>
  <c r="AJ302" i="8"/>
  <c r="AJ300" i="8"/>
  <c r="AJ333" i="8"/>
  <c r="AJ280" i="8"/>
  <c r="AJ387" i="8"/>
  <c r="AJ46" i="8"/>
  <c r="AJ62" i="8"/>
  <c r="AJ78" i="8"/>
  <c r="AJ94" i="8"/>
  <c r="AJ154" i="8"/>
  <c r="AJ248" i="8"/>
  <c r="AJ10" i="8"/>
  <c r="AJ14" i="8"/>
  <c r="AJ18" i="8"/>
  <c r="AJ22" i="8"/>
  <c r="AJ26" i="8"/>
  <c r="AJ30" i="8"/>
  <c r="AJ34" i="8"/>
  <c r="AJ39" i="8"/>
  <c r="AJ55" i="8"/>
  <c r="AJ67" i="8"/>
  <c r="AJ71" i="8"/>
  <c r="AJ87" i="8"/>
  <c r="AJ151" i="8"/>
  <c r="AJ155" i="8"/>
  <c r="AJ159" i="8"/>
  <c r="AJ185" i="8"/>
  <c r="AJ189" i="8"/>
  <c r="AJ193" i="8"/>
  <c r="AJ215" i="8"/>
  <c r="AJ245" i="8"/>
  <c r="AJ12" i="8"/>
  <c r="AJ42" i="8"/>
  <c r="AJ58" i="8"/>
  <c r="AJ70" i="8"/>
  <c r="AJ74" i="8"/>
  <c r="AJ90" i="8"/>
  <c r="AJ102" i="8"/>
  <c r="AJ106" i="8"/>
  <c r="AJ110" i="8"/>
  <c r="AJ114" i="8"/>
  <c r="AJ118" i="8"/>
  <c r="AJ122" i="8"/>
  <c r="AJ126" i="8"/>
  <c r="AJ130" i="8"/>
  <c r="AJ218" i="8"/>
  <c r="AJ8" i="8"/>
  <c r="AJ138" i="8"/>
  <c r="AJ54" i="8"/>
  <c r="AJ150" i="8"/>
  <c r="AJ158" i="8"/>
  <c r="AJ214" i="8"/>
  <c r="AJ244" i="8"/>
  <c r="AJ9" i="8"/>
  <c r="AJ17" i="8"/>
  <c r="AJ25" i="8"/>
  <c r="AJ33" i="8"/>
  <c r="AJ47" i="8"/>
  <c r="AJ51" i="8"/>
  <c r="AJ63" i="8"/>
  <c r="AJ79" i="8"/>
  <c r="AJ83" i="8"/>
  <c r="AJ95" i="8"/>
  <c r="AJ99" i="8"/>
  <c r="AJ103" i="8"/>
  <c r="AJ107" i="8"/>
  <c r="AJ111" i="8"/>
  <c r="AJ115" i="8"/>
  <c r="AJ119" i="8"/>
  <c r="AJ13" i="8"/>
  <c r="AJ21" i="8"/>
  <c r="AJ29" i="8"/>
  <c r="AJ38" i="8"/>
  <c r="AJ50" i="8"/>
  <c r="AJ66" i="8"/>
  <c r="AJ82" i="8"/>
  <c r="AJ86" i="8"/>
  <c r="AJ98" i="8"/>
  <c r="AJ136" i="8"/>
  <c r="AJ184" i="8"/>
  <c r="AJ188" i="8"/>
  <c r="AJ192" i="8"/>
  <c r="AJ43" i="8"/>
  <c r="AJ59" i="8"/>
  <c r="AJ75" i="8"/>
  <c r="AJ91" i="8"/>
  <c r="AJ123" i="8"/>
  <c r="AJ127" i="8"/>
  <c r="AJ131" i="8"/>
  <c r="AJ219" i="8"/>
  <c r="AJ249" i="8"/>
  <c r="AJ19" i="8"/>
  <c r="AJ35" i="8"/>
  <c r="AJ52" i="8"/>
  <c r="AJ64" i="8"/>
  <c r="AJ68" i="8"/>
  <c r="AJ84" i="8"/>
  <c r="AJ100" i="8"/>
  <c r="AJ139" i="8"/>
  <c r="AJ152" i="8"/>
  <c r="AJ190" i="8"/>
  <c r="AJ16" i="8"/>
  <c r="AJ20" i="8"/>
  <c r="AJ24" i="8"/>
  <c r="AJ28" i="8"/>
  <c r="AJ32" i="8"/>
  <c r="AJ41" i="8"/>
  <c r="AJ45" i="8"/>
  <c r="AJ49" i="8"/>
  <c r="AJ53" i="8"/>
  <c r="AJ57" i="8"/>
  <c r="AJ61" i="8"/>
  <c r="AJ65" i="8"/>
  <c r="AJ69" i="8"/>
  <c r="AJ73" i="8"/>
  <c r="AJ77" i="8"/>
  <c r="AJ81" i="8"/>
  <c r="AJ85" i="8"/>
  <c r="AJ89" i="8"/>
  <c r="AJ93" i="8"/>
  <c r="AJ97" i="8"/>
  <c r="AJ101" i="8"/>
  <c r="AJ134" i="8"/>
  <c r="AJ149" i="8"/>
  <c r="AJ187" i="8"/>
  <c r="AJ191" i="8"/>
  <c r="AJ195" i="8"/>
  <c r="AJ44" i="8"/>
  <c r="AJ48" i="8"/>
  <c r="AJ60" i="8"/>
  <c r="AJ76" i="8"/>
  <c r="AJ80" i="8"/>
  <c r="AJ92" i="8"/>
  <c r="AJ96" i="8"/>
  <c r="AJ156" i="8"/>
  <c r="AJ186" i="8"/>
  <c r="AJ194" i="8"/>
  <c r="AJ113" i="8"/>
  <c r="AJ129" i="8"/>
  <c r="AJ153" i="8"/>
  <c r="AJ217" i="8"/>
  <c r="AJ243" i="8"/>
  <c r="AJ251" i="8"/>
  <c r="AJ11" i="8"/>
  <c r="AJ15" i="8"/>
  <c r="AJ23" i="8"/>
  <c r="AJ27" i="8"/>
  <c r="AJ31" i="8"/>
  <c r="AJ104" i="8"/>
  <c r="AJ108" i="8"/>
  <c r="AJ112" i="8"/>
  <c r="AJ116" i="8"/>
  <c r="AJ132" i="8"/>
  <c r="AJ242" i="8"/>
  <c r="AJ246" i="8"/>
  <c r="AJ250" i="8"/>
  <c r="AJ105" i="8"/>
  <c r="AJ109" i="8"/>
  <c r="AJ161" i="8"/>
  <c r="AJ40" i="8"/>
  <c r="AJ56" i="8"/>
  <c r="AJ72" i="8"/>
  <c r="AJ88" i="8"/>
  <c r="AJ120" i="8"/>
  <c r="AJ124" i="8"/>
  <c r="AJ128" i="8"/>
  <c r="AJ160" i="8"/>
  <c r="AJ216" i="8"/>
  <c r="AJ37" i="8"/>
  <c r="AJ117" i="8"/>
  <c r="AJ121" i="8"/>
  <c r="AJ125" i="8"/>
  <c r="AJ157" i="8"/>
  <c r="AJ247" i="8"/>
  <c r="AI3" i="4"/>
  <c r="AI2" i="4" s="1"/>
  <c r="AI1" i="4"/>
  <c r="AM3" i="4"/>
  <c r="AM2" i="4" s="1"/>
  <c r="AM1" i="4"/>
  <c r="AL3" i="4"/>
  <c r="AL2" i="4" s="1"/>
  <c r="AL1" i="4"/>
  <c r="AE3" i="4"/>
  <c r="AE2" i="4" s="1"/>
  <c r="AE1" i="4"/>
  <c r="AF3" i="4"/>
  <c r="AF2" i="4" s="1"/>
  <c r="AF1" i="4"/>
  <c r="AN3" i="4"/>
  <c r="AN2" i="4" s="1"/>
  <c r="AN1" i="4"/>
  <c r="AH3" i="4"/>
  <c r="AH2" i="4" s="1"/>
  <c r="AH1" i="4"/>
  <c r="AJ3" i="4"/>
  <c r="AJ2" i="4" s="1"/>
  <c r="AJ1" i="4"/>
  <c r="AG3" i="4"/>
  <c r="AG2" i="4" s="1"/>
  <c r="AG1" i="4"/>
  <c r="AK3" i="4"/>
  <c r="AK2" i="4" s="1"/>
  <c r="AK1" i="4"/>
  <c r="H24" i="6"/>
  <c r="AI7" i="8"/>
  <c r="F3" i="6"/>
  <c r="AD7" i="4"/>
  <c r="AC7" i="4"/>
  <c r="AB7" i="4"/>
  <c r="AA7" i="4"/>
  <c r="Z7" i="4"/>
  <c r="Y7" i="4"/>
  <c r="X7" i="4"/>
  <c r="W7" i="4"/>
  <c r="V7" i="4"/>
  <c r="U7" i="4"/>
  <c r="AJ7" i="8" l="1"/>
  <c r="AL6" i="8"/>
  <c r="AK401" i="8"/>
  <c r="AK397" i="8"/>
  <c r="AK393" i="8"/>
  <c r="AK389" i="8"/>
  <c r="AK381" i="8"/>
  <c r="AK377" i="8"/>
  <c r="AK373" i="8"/>
  <c r="AK369" i="8"/>
  <c r="AK402" i="8"/>
  <c r="AK398" i="8"/>
  <c r="AK394" i="8"/>
  <c r="AK390" i="8"/>
  <c r="AK382" i="8"/>
  <c r="AK378" i="8"/>
  <c r="AK374" i="8"/>
  <c r="AK370" i="8"/>
  <c r="AK366" i="8"/>
  <c r="AK362" i="8"/>
  <c r="AK357" i="8"/>
  <c r="AK353" i="8"/>
  <c r="AK399" i="8"/>
  <c r="AK395" i="8"/>
  <c r="AK391" i="8"/>
  <c r="AK383" i="8"/>
  <c r="AK379" i="8"/>
  <c r="AK375" i="8"/>
  <c r="AK371" i="8"/>
  <c r="AK400" i="8"/>
  <c r="AK396" i="8"/>
  <c r="AK392" i="8"/>
  <c r="AK388" i="8"/>
  <c r="AK380" i="8"/>
  <c r="AK376" i="8"/>
  <c r="AK372" i="8"/>
  <c r="AK368" i="8"/>
  <c r="AK364" i="8"/>
  <c r="AK359" i="8"/>
  <c r="AK355" i="8"/>
  <c r="AK351" i="8"/>
  <c r="AK363" i="8"/>
  <c r="AK354" i="8"/>
  <c r="AK347" i="8"/>
  <c r="AK338" i="8"/>
  <c r="AK331" i="8"/>
  <c r="AK326" i="8"/>
  <c r="AK320" i="8"/>
  <c r="AK316" i="8"/>
  <c r="AK365" i="8"/>
  <c r="AK356" i="8"/>
  <c r="AK348" i="8"/>
  <c r="AK339" i="8"/>
  <c r="AK334" i="8"/>
  <c r="AK328" i="8"/>
  <c r="AK321" i="8"/>
  <c r="AK317" i="8"/>
  <c r="AK313" i="8"/>
  <c r="AK309" i="8"/>
  <c r="AK305" i="8"/>
  <c r="AK292" i="8"/>
  <c r="AK367" i="8"/>
  <c r="AK358" i="8"/>
  <c r="AK350" i="8"/>
  <c r="AK349" i="8"/>
  <c r="AK340" i="8"/>
  <c r="AK335" i="8"/>
  <c r="AK329" i="8"/>
  <c r="AK324" i="8"/>
  <c r="AK318" i="8"/>
  <c r="AK361" i="8"/>
  <c r="AK352" i="8"/>
  <c r="AK341" i="8"/>
  <c r="AK336" i="8"/>
  <c r="AK330" i="8"/>
  <c r="AK325" i="8"/>
  <c r="AK319" i="8"/>
  <c r="AK315" i="8"/>
  <c r="AK311" i="8"/>
  <c r="AK307" i="8"/>
  <c r="AK294" i="8"/>
  <c r="AK290" i="8"/>
  <c r="AK314" i="8"/>
  <c r="AK306" i="8"/>
  <c r="AK289" i="8"/>
  <c r="AK285" i="8"/>
  <c r="AK270" i="8"/>
  <c r="AK266" i="8"/>
  <c r="AK262" i="8"/>
  <c r="AK258" i="8"/>
  <c r="AK254" i="8"/>
  <c r="AK239" i="8"/>
  <c r="AK235" i="8"/>
  <c r="AK231" i="8"/>
  <c r="AK308" i="8"/>
  <c r="AK291" i="8"/>
  <c r="AK286" i="8"/>
  <c r="AK271" i="8"/>
  <c r="AK267" i="8"/>
  <c r="AK263" i="8"/>
  <c r="AK259" i="8"/>
  <c r="AK255" i="8"/>
  <c r="AK240" i="8"/>
  <c r="AK236" i="8"/>
  <c r="AK232" i="8"/>
  <c r="AK228" i="8"/>
  <c r="AK224" i="8"/>
  <c r="AK220" i="8"/>
  <c r="AK210" i="8"/>
  <c r="AK206" i="8"/>
  <c r="AK310" i="8"/>
  <c r="AK293" i="8"/>
  <c r="AK287" i="8"/>
  <c r="AK272" i="8"/>
  <c r="AK268" i="8"/>
  <c r="AK264" i="8"/>
  <c r="AK260" i="8"/>
  <c r="AK256" i="8"/>
  <c r="AK252" i="8"/>
  <c r="AK237" i="8"/>
  <c r="AK233" i="8"/>
  <c r="AK229" i="8"/>
  <c r="AK312" i="8"/>
  <c r="AK304" i="8"/>
  <c r="AK288" i="8"/>
  <c r="AK284" i="8"/>
  <c r="AK269" i="8"/>
  <c r="AK265" i="8"/>
  <c r="AK261" i="8"/>
  <c r="AK257" i="8"/>
  <c r="AK253" i="8"/>
  <c r="AK238" i="8"/>
  <c r="AK234" i="8"/>
  <c r="AK230" i="8"/>
  <c r="AK226" i="8"/>
  <c r="AK222" i="8"/>
  <c r="AK212" i="8"/>
  <c r="AK208" i="8"/>
  <c r="AK227" i="8"/>
  <c r="AK213" i="8"/>
  <c r="AK205" i="8"/>
  <c r="AK202" i="8"/>
  <c r="AK198" i="8"/>
  <c r="AK182" i="8"/>
  <c r="AK178" i="8"/>
  <c r="AK174" i="8"/>
  <c r="AK170" i="8"/>
  <c r="AK166" i="8"/>
  <c r="AK162" i="8"/>
  <c r="AK145" i="8"/>
  <c r="AK141" i="8"/>
  <c r="AK221" i="8"/>
  <c r="AK207" i="8"/>
  <c r="AK203" i="8"/>
  <c r="AK199" i="8"/>
  <c r="AK183" i="8"/>
  <c r="AK179" i="8"/>
  <c r="AK175" i="8"/>
  <c r="AK171" i="8"/>
  <c r="AK167" i="8"/>
  <c r="AK163" i="8"/>
  <c r="AK146" i="8"/>
  <c r="AK142" i="8"/>
  <c r="AK135" i="8"/>
  <c r="AK223" i="8"/>
  <c r="AK209" i="8"/>
  <c r="AK204" i="8"/>
  <c r="AK200" i="8"/>
  <c r="AK196" i="8"/>
  <c r="AK180" i="8"/>
  <c r="AK176" i="8"/>
  <c r="AK172" i="8"/>
  <c r="AK168" i="8"/>
  <c r="AK164" i="8"/>
  <c r="AK147" i="8"/>
  <c r="AK143" i="8"/>
  <c r="AK225" i="8"/>
  <c r="AK211" i="8"/>
  <c r="AK201" i="8"/>
  <c r="AK197" i="8"/>
  <c r="AK181" i="8"/>
  <c r="AK177" i="8"/>
  <c r="AK173" i="8"/>
  <c r="AK169" i="8"/>
  <c r="AK165" i="8"/>
  <c r="AK148" i="8"/>
  <c r="AK144" i="8"/>
  <c r="AK140" i="8"/>
  <c r="AK36" i="8"/>
  <c r="AK137" i="8"/>
  <c r="AK133" i="8"/>
  <c r="AK241" i="8"/>
  <c r="AK323" i="8"/>
  <c r="AK327" i="8"/>
  <c r="AK342" i="8"/>
  <c r="AK296" i="8"/>
  <c r="AK276" i="8"/>
  <c r="AK274" i="8"/>
  <c r="AK278" i="8"/>
  <c r="AK282" i="8"/>
  <c r="AK297" i="8"/>
  <c r="AK345" i="8"/>
  <c r="AK385" i="8"/>
  <c r="AK298" i="8"/>
  <c r="AK302" i="8"/>
  <c r="AK277" i="8"/>
  <c r="AK333" i="8"/>
  <c r="AK384" i="8"/>
  <c r="AK360" i="8"/>
  <c r="AK337" i="8"/>
  <c r="AK300" i="8"/>
  <c r="AK280" i="8"/>
  <c r="AK332" i="8"/>
  <c r="AK387" i="8"/>
  <c r="AK301" i="8"/>
  <c r="AK275" i="8"/>
  <c r="AK279" i="8"/>
  <c r="AK283" i="8"/>
  <c r="AK346" i="8"/>
  <c r="AK386" i="8"/>
  <c r="AK273" i="8"/>
  <c r="AK281" i="8"/>
  <c r="AK322" i="8"/>
  <c r="AK344" i="8"/>
  <c r="AK295" i="8"/>
  <c r="AK299" i="8"/>
  <c r="AK303" i="8"/>
  <c r="AK343" i="8"/>
  <c r="AK126" i="8"/>
  <c r="AK130" i="8"/>
  <c r="AK9" i="8"/>
  <c r="AK17" i="8"/>
  <c r="AK25" i="8"/>
  <c r="AK33" i="8"/>
  <c r="AK103" i="8"/>
  <c r="AK107" i="8"/>
  <c r="AK111" i="8"/>
  <c r="AK115" i="8"/>
  <c r="AK119" i="8"/>
  <c r="AK123" i="8"/>
  <c r="AK127" i="8"/>
  <c r="AK131" i="8"/>
  <c r="AK155" i="8"/>
  <c r="AK215" i="8"/>
  <c r="AK219" i="8"/>
  <c r="AK12" i="8"/>
  <c r="AK13" i="8"/>
  <c r="AK21" i="8"/>
  <c r="AK29" i="8"/>
  <c r="AK38" i="8"/>
  <c r="AK42" i="8"/>
  <c r="AK46" i="8"/>
  <c r="AK50" i="8"/>
  <c r="AK54" i="8"/>
  <c r="AK58" i="8"/>
  <c r="AK62" i="8"/>
  <c r="AK66" i="8"/>
  <c r="AK70" i="8"/>
  <c r="AK74" i="8"/>
  <c r="AK78" i="8"/>
  <c r="AK82" i="8"/>
  <c r="AK86" i="8"/>
  <c r="AK90" i="8"/>
  <c r="AK94" i="8"/>
  <c r="AK98" i="8"/>
  <c r="AK158" i="8"/>
  <c r="AK184" i="8"/>
  <c r="AK188" i="8"/>
  <c r="AK192" i="8"/>
  <c r="AK218" i="8"/>
  <c r="AK244" i="8"/>
  <c r="AK43" i="8"/>
  <c r="AK59" i="8"/>
  <c r="AK75" i="8"/>
  <c r="AK79" i="8"/>
  <c r="AK91" i="8"/>
  <c r="AK159" i="8"/>
  <c r="AK245" i="8"/>
  <c r="AK136" i="8"/>
  <c r="AK154" i="8"/>
  <c r="AK214" i="8"/>
  <c r="AK8" i="8"/>
  <c r="AK10" i="8"/>
  <c r="AK14" i="8"/>
  <c r="AK18" i="8"/>
  <c r="AK22" i="8"/>
  <c r="AK26" i="8"/>
  <c r="AK30" i="8"/>
  <c r="AK34" i="8"/>
  <c r="AK39" i="8"/>
  <c r="AK47" i="8"/>
  <c r="AK55" i="8"/>
  <c r="AK63" i="8"/>
  <c r="AK71" i="8"/>
  <c r="AK87" i="8"/>
  <c r="AK95" i="8"/>
  <c r="AK138" i="8"/>
  <c r="AK151" i="8"/>
  <c r="AK185" i="8"/>
  <c r="AK189" i="8"/>
  <c r="AK193" i="8"/>
  <c r="AK102" i="8"/>
  <c r="AK106" i="8"/>
  <c r="AK110" i="8"/>
  <c r="AK114" i="8"/>
  <c r="AK118" i="8"/>
  <c r="AK122" i="8"/>
  <c r="AK150" i="8"/>
  <c r="AK248" i="8"/>
  <c r="AK51" i="8"/>
  <c r="AK67" i="8"/>
  <c r="AK83" i="8"/>
  <c r="AK99" i="8"/>
  <c r="AK76" i="8"/>
  <c r="AK132" i="8"/>
  <c r="AK152" i="8"/>
  <c r="AK156" i="8"/>
  <c r="AK160" i="8"/>
  <c r="AK242" i="8"/>
  <c r="AK246" i="8"/>
  <c r="AK250" i="8"/>
  <c r="AK28" i="8"/>
  <c r="AK45" i="8"/>
  <c r="AK61" i="8"/>
  <c r="AK73" i="8"/>
  <c r="AK77" i="8"/>
  <c r="AK93" i="8"/>
  <c r="AK40" i="8"/>
  <c r="AK44" i="8"/>
  <c r="AK56" i="8"/>
  <c r="AK60" i="8"/>
  <c r="AK72" i="8"/>
  <c r="AK88" i="8"/>
  <c r="AK92" i="8"/>
  <c r="AK104" i="8"/>
  <c r="AK108" i="8"/>
  <c r="AK112" i="8"/>
  <c r="AK128" i="8"/>
  <c r="AK216" i="8"/>
  <c r="AK16" i="8"/>
  <c r="AK32" i="8"/>
  <c r="AK37" i="8"/>
  <c r="AK41" i="8"/>
  <c r="AK57" i="8"/>
  <c r="AK109" i="8"/>
  <c r="AK117" i="8"/>
  <c r="AK121" i="8"/>
  <c r="AK125" i="8"/>
  <c r="AK157" i="8"/>
  <c r="AK161" i="8"/>
  <c r="AK187" i="8"/>
  <c r="AK191" i="8"/>
  <c r="AK195" i="8"/>
  <c r="AK217" i="8"/>
  <c r="AK52" i="8"/>
  <c r="AK68" i="8"/>
  <c r="AK84" i="8"/>
  <c r="AK100" i="8"/>
  <c r="AK120" i="8"/>
  <c r="AK124" i="8"/>
  <c r="AK139" i="8"/>
  <c r="AK20" i="8"/>
  <c r="AK24" i="8"/>
  <c r="AK53" i="8"/>
  <c r="AK69" i="8"/>
  <c r="AK85" i="8"/>
  <c r="AK89" i="8"/>
  <c r="AK101" i="8"/>
  <c r="AK105" i="8"/>
  <c r="AK113" i="8"/>
  <c r="AK134" i="8"/>
  <c r="AK153" i="8"/>
  <c r="AK243" i="8"/>
  <c r="AK247" i="8"/>
  <c r="AK251" i="8"/>
  <c r="AK249" i="8"/>
  <c r="AK11" i="8"/>
  <c r="AK15" i="8"/>
  <c r="AK19" i="8"/>
  <c r="AK23" i="8"/>
  <c r="AK27" i="8"/>
  <c r="AK31" i="8"/>
  <c r="AK35" i="8"/>
  <c r="AK48" i="8"/>
  <c r="AK64" i="8"/>
  <c r="AK80" i="8"/>
  <c r="AK96" i="8"/>
  <c r="AK116" i="8"/>
  <c r="AK186" i="8"/>
  <c r="AK190" i="8"/>
  <c r="AK194" i="8"/>
  <c r="AK49" i="8"/>
  <c r="AK65" i="8"/>
  <c r="AK81" i="8"/>
  <c r="AK97" i="8"/>
  <c r="AK129" i="8"/>
  <c r="AK149" i="8"/>
  <c r="X3" i="4"/>
  <c r="X2" i="4" s="1"/>
  <c r="X1" i="4"/>
  <c r="U3" i="4"/>
  <c r="U2" i="4" s="1"/>
  <c r="U1" i="4"/>
  <c r="Y3" i="4"/>
  <c r="Y2" i="4" s="1"/>
  <c r="Y1" i="4"/>
  <c r="AC3" i="4"/>
  <c r="AC2" i="4" s="1"/>
  <c r="AC1" i="4"/>
  <c r="V3" i="4"/>
  <c r="V2" i="4" s="1"/>
  <c r="V1" i="4"/>
  <c r="Z3" i="4"/>
  <c r="Z2" i="4" s="1"/>
  <c r="Z1" i="4"/>
  <c r="AD3" i="4"/>
  <c r="AD2" i="4" s="1"/>
  <c r="AD1" i="4"/>
  <c r="AA3" i="4"/>
  <c r="AA2" i="4" s="1"/>
  <c r="AA1" i="4"/>
  <c r="W3" i="4"/>
  <c r="W2" i="4" s="1"/>
  <c r="W1" i="4"/>
  <c r="AB3" i="4"/>
  <c r="AB2" i="4" s="1"/>
  <c r="AB1" i="4"/>
  <c r="Q7" i="4"/>
  <c r="Q1" i="4" s="1"/>
  <c r="L4463" i="4"/>
  <c r="L4454" i="4"/>
  <c r="N4462" i="4" s="1"/>
  <c r="M4462" i="4" s="1"/>
  <c r="M4367" i="4"/>
  <c r="N4447" i="4" s="1"/>
  <c r="O4447" i="4" s="1"/>
  <c r="M4295" i="4"/>
  <c r="N4360" i="4" s="1"/>
  <c r="O4360" i="4" s="1"/>
  <c r="L4295" i="4"/>
  <c r="L4286" i="4"/>
  <c r="N4291" i="4" s="1"/>
  <c r="M4138" i="4"/>
  <c r="N4209" i="4" s="1"/>
  <c r="O4209" i="4" s="1"/>
  <c r="L4129" i="4"/>
  <c r="N4134" i="4" s="1"/>
  <c r="O4134" i="4" s="1"/>
  <c r="L4126" i="4"/>
  <c r="L4124" i="4"/>
  <c r="L4111" i="4"/>
  <c r="L4097" i="4"/>
  <c r="N4103" i="4" s="1"/>
  <c r="M4103" i="4" s="1"/>
  <c r="L4089" i="4"/>
  <c r="N4096" i="4" s="1"/>
  <c r="M4096" i="4" s="1"/>
  <c r="L4076" i="4"/>
  <c r="N4088" i="4" s="1"/>
  <c r="M4075" i="4"/>
  <c r="M4050" i="4"/>
  <c r="N4071" i="4" s="1"/>
  <c r="O4071" i="4" s="1"/>
  <c r="M4046" i="4"/>
  <c r="N4048" i="4" s="1"/>
  <c r="O4048" i="4" s="1"/>
  <c r="L4046" i="4"/>
  <c r="M4033" i="4"/>
  <c r="N4043" i="4" s="1"/>
  <c r="O4043" i="4" s="1"/>
  <c r="M383" i="4"/>
  <c r="N3734" i="4" s="1"/>
  <c r="L383" i="4"/>
  <c r="M249" i="4"/>
  <c r="N381" i="4" s="1"/>
  <c r="L249" i="4"/>
  <c r="M240" i="4"/>
  <c r="M244" i="4" s="1"/>
  <c r="N244" i="4" s="1"/>
  <c r="M217" i="4"/>
  <c r="N238" i="4" s="1"/>
  <c r="O238" i="4" s="1"/>
  <c r="M200" i="4"/>
  <c r="N216" i="4" s="1"/>
  <c r="O216" i="4" s="1"/>
  <c r="L200" i="4"/>
  <c r="M141" i="4"/>
  <c r="N189" i="4" s="1"/>
  <c r="O189" i="4" s="1"/>
  <c r="L141" i="4"/>
  <c r="L133" i="4"/>
  <c r="M137" i="4" s="1"/>
  <c r="N137" i="4" s="1"/>
  <c r="M7" i="4"/>
  <c r="N131" i="4" s="1"/>
  <c r="O131" i="4" s="1"/>
  <c r="AK7" i="8" l="1"/>
  <c r="AM6" i="8"/>
  <c r="AL402" i="8"/>
  <c r="AL398" i="8"/>
  <c r="AL394" i="8"/>
  <c r="AL390" i="8"/>
  <c r="AL382" i="8"/>
  <c r="AL378" i="8"/>
  <c r="AL374" i="8"/>
  <c r="AL370" i="8"/>
  <c r="AL399" i="8"/>
  <c r="AL395" i="8"/>
  <c r="AL391" i="8"/>
  <c r="AL383" i="8"/>
  <c r="AL379" i="8"/>
  <c r="AL375" i="8"/>
  <c r="AL371" i="8"/>
  <c r="AL367" i="8"/>
  <c r="AL363" i="8"/>
  <c r="AL358" i="8"/>
  <c r="AL354" i="8"/>
  <c r="AL350" i="8"/>
  <c r="AL400" i="8"/>
  <c r="AL396" i="8"/>
  <c r="AL392" i="8"/>
  <c r="AL388" i="8"/>
  <c r="AL380" i="8"/>
  <c r="AL376" i="8"/>
  <c r="AL372" i="8"/>
  <c r="AL368" i="8"/>
  <c r="AL401" i="8"/>
  <c r="AL397" i="8"/>
  <c r="AL393" i="8"/>
  <c r="AL389" i="8"/>
  <c r="AL381" i="8"/>
  <c r="AL377" i="8"/>
  <c r="AL373" i="8"/>
  <c r="AL369" i="8"/>
  <c r="AL365" i="8"/>
  <c r="AL361" i="8"/>
  <c r="AL356" i="8"/>
  <c r="AL352" i="8"/>
  <c r="AL364" i="8"/>
  <c r="AL355" i="8"/>
  <c r="AL348" i="8"/>
  <c r="AL339" i="8"/>
  <c r="AL334" i="8"/>
  <c r="AL328" i="8"/>
  <c r="AL321" i="8"/>
  <c r="AL317" i="8"/>
  <c r="AL366" i="8"/>
  <c r="AL357" i="8"/>
  <c r="AL349" i="8"/>
  <c r="AL340" i="8"/>
  <c r="AL335" i="8"/>
  <c r="AL329" i="8"/>
  <c r="AL324" i="8"/>
  <c r="AL318" i="8"/>
  <c r="AL314" i="8"/>
  <c r="AL310" i="8"/>
  <c r="AL306" i="8"/>
  <c r="AL293" i="8"/>
  <c r="AL289" i="8"/>
  <c r="AL359" i="8"/>
  <c r="AL351" i="8"/>
  <c r="AL341" i="8"/>
  <c r="AL336" i="8"/>
  <c r="AL330" i="8"/>
  <c r="AL325" i="8"/>
  <c r="AL319" i="8"/>
  <c r="AL362" i="8"/>
  <c r="AL353" i="8"/>
  <c r="AL347" i="8"/>
  <c r="AL338" i="8"/>
  <c r="AL331" i="8"/>
  <c r="AL326" i="8"/>
  <c r="AL320" i="8"/>
  <c r="AL316" i="8"/>
  <c r="AL312" i="8"/>
  <c r="AL308" i="8"/>
  <c r="AL304" i="8"/>
  <c r="AL291" i="8"/>
  <c r="AL315" i="8"/>
  <c r="AL307" i="8"/>
  <c r="AL290" i="8"/>
  <c r="AL286" i="8"/>
  <c r="AL271" i="8"/>
  <c r="AL267" i="8"/>
  <c r="AL263" i="8"/>
  <c r="AL259" i="8"/>
  <c r="AL255" i="8"/>
  <c r="AL240" i="8"/>
  <c r="AL236" i="8"/>
  <c r="AL232" i="8"/>
  <c r="AL228" i="8"/>
  <c r="AL309" i="8"/>
  <c r="AL292" i="8"/>
  <c r="AL287" i="8"/>
  <c r="AL272" i="8"/>
  <c r="AL268" i="8"/>
  <c r="AL264" i="8"/>
  <c r="AL260" i="8"/>
  <c r="AL256" i="8"/>
  <c r="AL252" i="8"/>
  <c r="AL237" i="8"/>
  <c r="AL233" i="8"/>
  <c r="AL229" i="8"/>
  <c r="AL225" i="8"/>
  <c r="AL221" i="8"/>
  <c r="AL211" i="8"/>
  <c r="AL207" i="8"/>
  <c r="AL311" i="8"/>
  <c r="AL294" i="8"/>
  <c r="AL288" i="8"/>
  <c r="AL284" i="8"/>
  <c r="AL269" i="8"/>
  <c r="AL265" i="8"/>
  <c r="AL261" i="8"/>
  <c r="AL257" i="8"/>
  <c r="AL253" i="8"/>
  <c r="AL238" i="8"/>
  <c r="AL234" i="8"/>
  <c r="AL230" i="8"/>
  <c r="AL313" i="8"/>
  <c r="AL305" i="8"/>
  <c r="AL285" i="8"/>
  <c r="AL270" i="8"/>
  <c r="AL266" i="8"/>
  <c r="AL262" i="8"/>
  <c r="AL258" i="8"/>
  <c r="AL254" i="8"/>
  <c r="AL239" i="8"/>
  <c r="AL235" i="8"/>
  <c r="AL231" i="8"/>
  <c r="AL227" i="8"/>
  <c r="AL223" i="8"/>
  <c r="AL213" i="8"/>
  <c r="AL209" i="8"/>
  <c r="AL205" i="8"/>
  <c r="AL220" i="8"/>
  <c r="AL206" i="8"/>
  <c r="AL203" i="8"/>
  <c r="AL199" i="8"/>
  <c r="AL183" i="8"/>
  <c r="AL179" i="8"/>
  <c r="AL175" i="8"/>
  <c r="AL171" i="8"/>
  <c r="AL167" i="8"/>
  <c r="AL163" i="8"/>
  <c r="AL146" i="8"/>
  <c r="AL142" i="8"/>
  <c r="AL222" i="8"/>
  <c r="AL208" i="8"/>
  <c r="AL204" i="8"/>
  <c r="AL200" i="8"/>
  <c r="AL196" i="8"/>
  <c r="AL180" i="8"/>
  <c r="AL176" i="8"/>
  <c r="AL172" i="8"/>
  <c r="AL168" i="8"/>
  <c r="AL164" i="8"/>
  <c r="AL147" i="8"/>
  <c r="AL143" i="8"/>
  <c r="AL137" i="8"/>
  <c r="AL224" i="8"/>
  <c r="AL210" i="8"/>
  <c r="AL201" i="8"/>
  <c r="AL197" i="8"/>
  <c r="AL181" i="8"/>
  <c r="AL177" i="8"/>
  <c r="AL173" i="8"/>
  <c r="AL169" i="8"/>
  <c r="AL165" i="8"/>
  <c r="AL148" i="8"/>
  <c r="AL144" i="8"/>
  <c r="AL140" i="8"/>
  <c r="AL226" i="8"/>
  <c r="AL212" i="8"/>
  <c r="AL202" i="8"/>
  <c r="AL198" i="8"/>
  <c r="AL182" i="8"/>
  <c r="AL178" i="8"/>
  <c r="AL174" i="8"/>
  <c r="AL170" i="8"/>
  <c r="AL166" i="8"/>
  <c r="AL162" i="8"/>
  <c r="AL145" i="8"/>
  <c r="AL141" i="8"/>
  <c r="AL133" i="8"/>
  <c r="AL36" i="8"/>
  <c r="AL135" i="8"/>
  <c r="AL241" i="8"/>
  <c r="AL274" i="8"/>
  <c r="AL282" i="8"/>
  <c r="AL297" i="8"/>
  <c r="AL345" i="8"/>
  <c r="AL302" i="8"/>
  <c r="AL277" i="8"/>
  <c r="AL384" i="8"/>
  <c r="AL332" i="8"/>
  <c r="AL360" i="8"/>
  <c r="AL275" i="8"/>
  <c r="AL279" i="8"/>
  <c r="AL283" i="8"/>
  <c r="AL342" i="8"/>
  <c r="AL346" i="8"/>
  <c r="AL386" i="8"/>
  <c r="AL322" i="8"/>
  <c r="AL333" i="8"/>
  <c r="AL295" i="8"/>
  <c r="AL299" i="8"/>
  <c r="AL303" i="8"/>
  <c r="AL343" i="8"/>
  <c r="AL278" i="8"/>
  <c r="AL301" i="8"/>
  <c r="AL323" i="8"/>
  <c r="AL337" i="8"/>
  <c r="AL385" i="8"/>
  <c r="AL298" i="8"/>
  <c r="AL327" i="8"/>
  <c r="AL273" i="8"/>
  <c r="AL281" i="8"/>
  <c r="AL296" i="8"/>
  <c r="AL300" i="8"/>
  <c r="AL344" i="8"/>
  <c r="AL276" i="8"/>
  <c r="AL280" i="8"/>
  <c r="AL387" i="8"/>
  <c r="AL12" i="8"/>
  <c r="AL38" i="8"/>
  <c r="AL54" i="8"/>
  <c r="AL70" i="8"/>
  <c r="AL86" i="8"/>
  <c r="AL122" i="8"/>
  <c r="AL158" i="8"/>
  <c r="AL214" i="8"/>
  <c r="AL8" i="8"/>
  <c r="AL10" i="8"/>
  <c r="AL14" i="8"/>
  <c r="AL18" i="8"/>
  <c r="AL22" i="8"/>
  <c r="AL26" i="8"/>
  <c r="AL30" i="8"/>
  <c r="AL34" i="8"/>
  <c r="AL39" i="8"/>
  <c r="AL43" i="8"/>
  <c r="AL47" i="8"/>
  <c r="AL51" i="8"/>
  <c r="AL55" i="8"/>
  <c r="AL59" i="8"/>
  <c r="AL63" i="8"/>
  <c r="AL67" i="8"/>
  <c r="AL71" i="8"/>
  <c r="AL75" i="8"/>
  <c r="AL79" i="8"/>
  <c r="AL83" i="8"/>
  <c r="AL87" i="8"/>
  <c r="AL91" i="8"/>
  <c r="AL95" i="8"/>
  <c r="AL99" i="8"/>
  <c r="AL185" i="8"/>
  <c r="AL189" i="8"/>
  <c r="AL193" i="8"/>
  <c r="AL245" i="8"/>
  <c r="AL21" i="8"/>
  <c r="AL136" i="8"/>
  <c r="AL150" i="8"/>
  <c r="AL192" i="8"/>
  <c r="AL9" i="8"/>
  <c r="AL25" i="8"/>
  <c r="AL115" i="8"/>
  <c r="AL131" i="8"/>
  <c r="AL138" i="8"/>
  <c r="AL151" i="8"/>
  <c r="AL219" i="8"/>
  <c r="AL13" i="8"/>
  <c r="AL29" i="8"/>
  <c r="AL46" i="8"/>
  <c r="AL62" i="8"/>
  <c r="AL66" i="8"/>
  <c r="AL78" i="8"/>
  <c r="AL82" i="8"/>
  <c r="AL94" i="8"/>
  <c r="AL102" i="8"/>
  <c r="AL118" i="8"/>
  <c r="AL154" i="8"/>
  <c r="AL184" i="8"/>
  <c r="AL188" i="8"/>
  <c r="AL244" i="8"/>
  <c r="AL248" i="8"/>
  <c r="AL17" i="8"/>
  <c r="AL33" i="8"/>
  <c r="AL103" i="8"/>
  <c r="AL107" i="8"/>
  <c r="AL111" i="8"/>
  <c r="AL123" i="8"/>
  <c r="AL127" i="8"/>
  <c r="AL159" i="8"/>
  <c r="AL215" i="8"/>
  <c r="AL42" i="8"/>
  <c r="AL50" i="8"/>
  <c r="AL58" i="8"/>
  <c r="AL74" i="8"/>
  <c r="AL90" i="8"/>
  <c r="AL98" i="8"/>
  <c r="AL106" i="8"/>
  <c r="AL110" i="8"/>
  <c r="AL114" i="8"/>
  <c r="AL126" i="8"/>
  <c r="AL130" i="8"/>
  <c r="AL218" i="8"/>
  <c r="AL119" i="8"/>
  <c r="AL155" i="8"/>
  <c r="AL52" i="8"/>
  <c r="AL68" i="8"/>
  <c r="AL84" i="8"/>
  <c r="AL100" i="8"/>
  <c r="AL104" i="8"/>
  <c r="AL108" i="8"/>
  <c r="AL112" i="8"/>
  <c r="AL116" i="8"/>
  <c r="AL120" i="8"/>
  <c r="AL124" i="8"/>
  <c r="AL128" i="8"/>
  <c r="AL132" i="8"/>
  <c r="AL216" i="8"/>
  <c r="AL242" i="8"/>
  <c r="AL250" i="8"/>
  <c r="AL105" i="8"/>
  <c r="AL121" i="8"/>
  <c r="AL149" i="8"/>
  <c r="AL153" i="8"/>
  <c r="AL157" i="8"/>
  <c r="AL161" i="8"/>
  <c r="AL243" i="8"/>
  <c r="AL247" i="8"/>
  <c r="AL251" i="8"/>
  <c r="AL11" i="8"/>
  <c r="AL15" i="8"/>
  <c r="AL19" i="8"/>
  <c r="AL23" i="8"/>
  <c r="AL27" i="8"/>
  <c r="AL31" i="8"/>
  <c r="AL35" i="8"/>
  <c r="AL40" i="8"/>
  <c r="AL48" i="8"/>
  <c r="AL56" i="8"/>
  <c r="AL64" i="8"/>
  <c r="AL72" i="8"/>
  <c r="AL80" i="8"/>
  <c r="AL88" i="8"/>
  <c r="AL96" i="8"/>
  <c r="AL160" i="8"/>
  <c r="AL186" i="8"/>
  <c r="AL190" i="8"/>
  <c r="AL194" i="8"/>
  <c r="AL246" i="8"/>
  <c r="AL49" i="8"/>
  <c r="AL53" i="8"/>
  <c r="AL65" i="8"/>
  <c r="AL69" i="8"/>
  <c r="AL81" i="8"/>
  <c r="AL85" i="8"/>
  <c r="AL97" i="8"/>
  <c r="AL134" i="8"/>
  <c r="AL249" i="8"/>
  <c r="AL139" i="8"/>
  <c r="AL156" i="8"/>
  <c r="AL37" i="8"/>
  <c r="AL45" i="8"/>
  <c r="AL61" i="8"/>
  <c r="AL77" i="8"/>
  <c r="AL93" i="8"/>
  <c r="AL101" i="8"/>
  <c r="AL109" i="8"/>
  <c r="AL113" i="8"/>
  <c r="AL117" i="8"/>
  <c r="AL125" i="8"/>
  <c r="AL129" i="8"/>
  <c r="AL44" i="8"/>
  <c r="AL60" i="8"/>
  <c r="AL76" i="8"/>
  <c r="AL92" i="8"/>
  <c r="AL152" i="8"/>
  <c r="AL16" i="8"/>
  <c r="AL20" i="8"/>
  <c r="AL24" i="8"/>
  <c r="AL28" i="8"/>
  <c r="AL32" i="8"/>
  <c r="AL41" i="8"/>
  <c r="AL57" i="8"/>
  <c r="AL73" i="8"/>
  <c r="AL89" i="8"/>
  <c r="AL187" i="8"/>
  <c r="AL191" i="8"/>
  <c r="AL195" i="8"/>
  <c r="AL217" i="8"/>
  <c r="N4135" i="4"/>
  <c r="M4135" i="4" s="1"/>
  <c r="L7" i="4"/>
  <c r="M140" i="4"/>
  <c r="N140" i="4" s="1"/>
  <c r="L248" i="4"/>
  <c r="N4034" i="4"/>
  <c r="O4034" i="4" s="1"/>
  <c r="N4036" i="4"/>
  <c r="O4036" i="4" s="1"/>
  <c r="N4131" i="4"/>
  <c r="M4131" i="4" s="1"/>
  <c r="N4102" i="4"/>
  <c r="M4102" i="4" s="1"/>
  <c r="N4136" i="4"/>
  <c r="O4136" i="4" s="1"/>
  <c r="N4132" i="4"/>
  <c r="O4132" i="4" s="1"/>
  <c r="N4330" i="4"/>
  <c r="O4330" i="4" s="1"/>
  <c r="N201" i="4"/>
  <c r="O201" i="4" s="1"/>
  <c r="N4051" i="4"/>
  <c r="O4051" i="4" s="1"/>
  <c r="N4059" i="4"/>
  <c r="O4059" i="4" s="1"/>
  <c r="L4075" i="4"/>
  <c r="N4091" i="4"/>
  <c r="M4091" i="4" s="1"/>
  <c r="N4057" i="4"/>
  <c r="O4057" i="4" s="1"/>
  <c r="N4065" i="4"/>
  <c r="O4065" i="4" s="1"/>
  <c r="M135" i="4"/>
  <c r="N135" i="4" s="1"/>
  <c r="N203" i="4"/>
  <c r="O203" i="4" s="1"/>
  <c r="N4038" i="4"/>
  <c r="O4038" i="4" s="1"/>
  <c r="N4047" i="4"/>
  <c r="O4047" i="4" s="1"/>
  <c r="N4053" i="4"/>
  <c r="O4053" i="4" s="1"/>
  <c r="N4061" i="4"/>
  <c r="O4061" i="4" s="1"/>
  <c r="N4133" i="4"/>
  <c r="O4133" i="4" s="1"/>
  <c r="N4137" i="4"/>
  <c r="O4137" i="4" s="1"/>
  <c r="N211" i="4"/>
  <c r="O211" i="4" s="1"/>
  <c r="M136" i="4"/>
  <c r="N136" i="4" s="1"/>
  <c r="N209" i="4"/>
  <c r="O209" i="4" s="1"/>
  <c r="N4040" i="4"/>
  <c r="O4040" i="4" s="1"/>
  <c r="N4049" i="4"/>
  <c r="O4049" i="4" s="1"/>
  <c r="N4055" i="4"/>
  <c r="O4055" i="4" s="1"/>
  <c r="N4063" i="4"/>
  <c r="O4063" i="4" s="1"/>
  <c r="N12" i="4"/>
  <c r="O12" i="4" s="1"/>
  <c r="N147" i="4"/>
  <c r="O147" i="4" s="1"/>
  <c r="N159" i="4"/>
  <c r="O159" i="4" s="1"/>
  <c r="N175" i="4"/>
  <c r="O175" i="4" s="1"/>
  <c r="M243" i="4"/>
  <c r="N243" i="4" s="1"/>
  <c r="N252" i="4"/>
  <c r="N256" i="4"/>
  <c r="N260" i="4"/>
  <c r="N264" i="4"/>
  <c r="N268" i="4"/>
  <c r="N272" i="4"/>
  <c r="N276" i="4"/>
  <c r="N280" i="4"/>
  <c r="N284" i="4"/>
  <c r="N292" i="4"/>
  <c r="N300" i="4"/>
  <c r="N308" i="4"/>
  <c r="N316" i="4"/>
  <c r="N324" i="4"/>
  <c r="N332" i="4"/>
  <c r="N340" i="4"/>
  <c r="N348" i="4"/>
  <c r="N356" i="4"/>
  <c r="N364" i="4"/>
  <c r="N372" i="4"/>
  <c r="N380" i="4"/>
  <c r="N444" i="4"/>
  <c r="N888" i="4"/>
  <c r="N1873" i="4"/>
  <c r="M4078" i="4"/>
  <c r="M4086" i="4"/>
  <c r="N4095" i="4"/>
  <c r="M4095" i="4" s="1"/>
  <c r="O4103" i="4"/>
  <c r="M4134" i="4"/>
  <c r="N4379" i="4"/>
  <c r="O4379" i="4" s="1"/>
  <c r="N4382" i="4"/>
  <c r="O4382" i="4" s="1"/>
  <c r="N4387" i="4"/>
  <c r="O4387" i="4" s="1"/>
  <c r="N4391" i="4"/>
  <c r="O4391" i="4" s="1"/>
  <c r="N4397" i="4"/>
  <c r="O4397" i="4" s="1"/>
  <c r="N4400" i="4"/>
  <c r="O4400" i="4" s="1"/>
  <c r="N4405" i="4"/>
  <c r="O4405" i="4" s="1"/>
  <c r="N4408" i="4"/>
  <c r="O4408" i="4" s="1"/>
  <c r="N4413" i="4"/>
  <c r="O4413" i="4" s="1"/>
  <c r="N4416" i="4"/>
  <c r="O4416" i="4" s="1"/>
  <c r="N4421" i="4"/>
  <c r="O4421" i="4" s="1"/>
  <c r="N4428" i="4"/>
  <c r="O4428" i="4" s="1"/>
  <c r="N4433" i="4"/>
  <c r="O4433" i="4" s="1"/>
  <c r="N4436" i="4"/>
  <c r="O4436" i="4" s="1"/>
  <c r="N4441" i="4"/>
  <c r="O4441" i="4" s="1"/>
  <c r="N4444" i="4"/>
  <c r="O4444" i="4" s="1"/>
  <c r="N4450" i="4"/>
  <c r="O4450" i="4" s="1"/>
  <c r="N4454" i="4"/>
  <c r="O4454" i="4" s="1"/>
  <c r="O4462" i="4" s="1"/>
  <c r="N4458" i="4"/>
  <c r="M4458" i="4" s="1"/>
  <c r="N151" i="4"/>
  <c r="O151" i="4" s="1"/>
  <c r="N161" i="4"/>
  <c r="O161" i="4" s="1"/>
  <c r="N183" i="4"/>
  <c r="O183" i="4" s="1"/>
  <c r="M246" i="4"/>
  <c r="N246" i="4" s="1"/>
  <c r="N253" i="4"/>
  <c r="N257" i="4"/>
  <c r="N261" i="4"/>
  <c r="N265" i="4"/>
  <c r="N269" i="4"/>
  <c r="N273" i="4"/>
  <c r="N277" i="4"/>
  <c r="N281" i="4"/>
  <c r="N286" i="4"/>
  <c r="N294" i="4"/>
  <c r="N302" i="4"/>
  <c r="N310" i="4"/>
  <c r="N318" i="4"/>
  <c r="N326" i="4"/>
  <c r="N334" i="4"/>
  <c r="N342" i="4"/>
  <c r="N350" i="4"/>
  <c r="N358" i="4"/>
  <c r="N366" i="4"/>
  <c r="N374" i="4"/>
  <c r="N382" i="4"/>
  <c r="N534" i="4"/>
  <c r="N1006" i="4"/>
  <c r="N3086" i="4"/>
  <c r="N4079" i="4"/>
  <c r="N4087" i="4"/>
  <c r="N4106" i="4"/>
  <c r="M4106" i="4" s="1"/>
  <c r="N4368" i="4"/>
  <c r="N4370" i="4"/>
  <c r="O4370" i="4" s="1"/>
  <c r="N4373" i="4"/>
  <c r="O4373" i="4" s="1"/>
  <c r="N4375" i="4"/>
  <c r="O4375" i="4" s="1"/>
  <c r="N4377" i="4"/>
  <c r="O4377" i="4" s="1"/>
  <c r="N4380" i="4"/>
  <c r="O4380" i="4" s="1"/>
  <c r="N4385" i="4"/>
  <c r="O4385" i="4" s="1"/>
  <c r="N4388" i="4"/>
  <c r="O4388" i="4" s="1"/>
  <c r="N4395" i="4"/>
  <c r="O4395" i="4" s="1"/>
  <c r="N4398" i="4"/>
  <c r="O4398" i="4" s="1"/>
  <c r="N4403" i="4"/>
  <c r="O4403" i="4" s="1"/>
  <c r="N4406" i="4"/>
  <c r="O4406" i="4" s="1"/>
  <c r="N4411" i="4"/>
  <c r="O4411" i="4" s="1"/>
  <c r="N4414" i="4"/>
  <c r="O4414" i="4" s="1"/>
  <c r="N4419" i="4"/>
  <c r="O4419" i="4" s="1"/>
  <c r="N4422" i="4"/>
  <c r="O4422" i="4" s="1"/>
  <c r="N4431" i="4"/>
  <c r="O4431" i="4" s="1"/>
  <c r="N4434" i="4"/>
  <c r="O4434" i="4" s="1"/>
  <c r="N4439" i="4"/>
  <c r="O4439" i="4" s="1"/>
  <c r="N4442" i="4"/>
  <c r="O4442" i="4" s="1"/>
  <c r="N4448" i="4"/>
  <c r="O4448" i="4" s="1"/>
  <c r="N4451" i="4"/>
  <c r="O4451" i="4" s="1"/>
  <c r="N4457" i="4"/>
  <c r="N4461" i="4"/>
  <c r="M4461" i="4" s="1"/>
  <c r="N4463" i="4"/>
  <c r="O4463" i="4" s="1"/>
  <c r="N8" i="4"/>
  <c r="O8" i="4" s="1"/>
  <c r="M139" i="4"/>
  <c r="N139" i="4" s="1"/>
  <c r="N143" i="4"/>
  <c r="O143" i="4" s="1"/>
  <c r="N153" i="4"/>
  <c r="O153" i="4" s="1"/>
  <c r="N163" i="4"/>
  <c r="O163" i="4" s="1"/>
  <c r="N205" i="4"/>
  <c r="O205" i="4" s="1"/>
  <c r="N213" i="4"/>
  <c r="O213" i="4" s="1"/>
  <c r="N240" i="4"/>
  <c r="M247" i="4"/>
  <c r="N247" i="4" s="1"/>
  <c r="N250" i="4"/>
  <c r="N254" i="4"/>
  <c r="N258" i="4"/>
  <c r="N262" i="4"/>
  <c r="N266" i="4"/>
  <c r="N270" i="4"/>
  <c r="N274" i="4"/>
  <c r="N278" i="4"/>
  <c r="N282" i="4"/>
  <c r="N288" i="4"/>
  <c r="N296" i="4"/>
  <c r="N304" i="4"/>
  <c r="N312" i="4"/>
  <c r="N320" i="4"/>
  <c r="N328" i="4"/>
  <c r="N336" i="4"/>
  <c r="N344" i="4"/>
  <c r="N352" i="4"/>
  <c r="N360" i="4"/>
  <c r="N368" i="4"/>
  <c r="N376" i="4"/>
  <c r="N631" i="4"/>
  <c r="N1205" i="4"/>
  <c r="N4042" i="4"/>
  <c r="O4042" i="4" s="1"/>
  <c r="M4082" i="4"/>
  <c r="N4098" i="4"/>
  <c r="M4098" i="4" s="1"/>
  <c r="L4107" i="4"/>
  <c r="N4108" i="4" s="1"/>
  <c r="N4378" i="4"/>
  <c r="O4378" i="4" s="1"/>
  <c r="N4383" i="4"/>
  <c r="O4383" i="4" s="1"/>
  <c r="N4386" i="4"/>
  <c r="O4386" i="4" s="1"/>
  <c r="N4392" i="4"/>
  <c r="O4392" i="4" s="1"/>
  <c r="N4396" i="4"/>
  <c r="O4396" i="4" s="1"/>
  <c r="N4401" i="4"/>
  <c r="O4401" i="4" s="1"/>
  <c r="N4404" i="4"/>
  <c r="O4404" i="4" s="1"/>
  <c r="N4409" i="4"/>
  <c r="O4409" i="4" s="1"/>
  <c r="N4412" i="4"/>
  <c r="O4412" i="4" s="1"/>
  <c r="N4417" i="4"/>
  <c r="O4417" i="4" s="1"/>
  <c r="N4420" i="4"/>
  <c r="O4420" i="4" s="1"/>
  <c r="N4429" i="4"/>
  <c r="O4429" i="4" s="1"/>
  <c r="N4432" i="4"/>
  <c r="O4432" i="4" s="1"/>
  <c r="N4437" i="4"/>
  <c r="O4437" i="4" s="1"/>
  <c r="N4440" i="4"/>
  <c r="O4440" i="4" s="1"/>
  <c r="N4445" i="4"/>
  <c r="O4445" i="4" s="1"/>
  <c r="N4449" i="4"/>
  <c r="O4449" i="4" s="1"/>
  <c r="N4455" i="4"/>
  <c r="N4459" i="4"/>
  <c r="N10" i="4"/>
  <c r="O10" i="4" s="1"/>
  <c r="N133" i="4"/>
  <c r="O133" i="4" s="1"/>
  <c r="N145" i="4"/>
  <c r="O145" i="4" s="1"/>
  <c r="N155" i="4"/>
  <c r="O155" i="4" s="1"/>
  <c r="N167" i="4"/>
  <c r="O167" i="4" s="1"/>
  <c r="N207" i="4"/>
  <c r="O207" i="4" s="1"/>
  <c r="N215" i="4"/>
  <c r="O215" i="4" s="1"/>
  <c r="M242" i="4"/>
  <c r="N242" i="4" s="1"/>
  <c r="M248" i="4"/>
  <c r="N383" i="4" s="1"/>
  <c r="O383" i="4" s="1"/>
  <c r="N251" i="4"/>
  <c r="N255" i="4"/>
  <c r="N259" i="4"/>
  <c r="N263" i="4"/>
  <c r="N267" i="4"/>
  <c r="N271" i="4"/>
  <c r="N275" i="4"/>
  <c r="N279" i="4"/>
  <c r="N283" i="4"/>
  <c r="N290" i="4"/>
  <c r="N298" i="4"/>
  <c r="N306" i="4"/>
  <c r="N314" i="4"/>
  <c r="N322" i="4"/>
  <c r="N330" i="4"/>
  <c r="N338" i="4"/>
  <c r="N346" i="4"/>
  <c r="N354" i="4"/>
  <c r="N362" i="4"/>
  <c r="N370" i="4"/>
  <c r="N378" i="4"/>
  <c r="N747" i="4"/>
  <c r="N1416" i="4"/>
  <c r="N4083" i="4"/>
  <c r="N4369" i="4"/>
  <c r="O4369" i="4" s="1"/>
  <c r="N4371" i="4"/>
  <c r="O4371" i="4" s="1"/>
  <c r="N4374" i="4"/>
  <c r="O4374" i="4" s="1"/>
  <c r="N4376" i="4"/>
  <c r="O4376" i="4" s="1"/>
  <c r="N4381" i="4"/>
  <c r="O4381" i="4" s="1"/>
  <c r="N4384" i="4"/>
  <c r="O4384" i="4" s="1"/>
  <c r="N4390" i="4"/>
  <c r="O4390" i="4" s="1"/>
  <c r="N4394" i="4"/>
  <c r="O4394" i="4" s="1"/>
  <c r="N4399" i="4"/>
  <c r="O4399" i="4" s="1"/>
  <c r="N4402" i="4"/>
  <c r="O4402" i="4" s="1"/>
  <c r="N4407" i="4"/>
  <c r="O4407" i="4" s="1"/>
  <c r="N4410" i="4"/>
  <c r="O4410" i="4" s="1"/>
  <c r="N4415" i="4"/>
  <c r="O4415" i="4" s="1"/>
  <c r="N4418" i="4"/>
  <c r="O4418" i="4" s="1"/>
  <c r="N4427" i="4"/>
  <c r="O4427" i="4" s="1"/>
  <c r="N4430" i="4"/>
  <c r="O4430" i="4" s="1"/>
  <c r="N4435" i="4"/>
  <c r="O4435" i="4" s="1"/>
  <c r="N4438" i="4"/>
  <c r="O4438" i="4" s="1"/>
  <c r="N4443" i="4"/>
  <c r="O4443" i="4" s="1"/>
  <c r="N4456" i="4"/>
  <c r="M4456" i="4" s="1"/>
  <c r="N4460" i="4"/>
  <c r="M4460" i="4" s="1"/>
  <c r="N169" i="4"/>
  <c r="O169" i="4" s="1"/>
  <c r="N177" i="4"/>
  <c r="O177" i="4" s="1"/>
  <c r="N185" i="4"/>
  <c r="O185" i="4" s="1"/>
  <c r="N171" i="4"/>
  <c r="O171" i="4" s="1"/>
  <c r="N179" i="4"/>
  <c r="O179" i="4" s="1"/>
  <c r="N193" i="4"/>
  <c r="O193" i="4" s="1"/>
  <c r="N198" i="4"/>
  <c r="O198" i="4" s="1"/>
  <c r="N196" i="4"/>
  <c r="O196" i="4" s="1"/>
  <c r="N194" i="4"/>
  <c r="O194" i="4" s="1"/>
  <c r="N192" i="4"/>
  <c r="O192" i="4" s="1"/>
  <c r="N190" i="4"/>
  <c r="O190" i="4" s="1"/>
  <c r="N188" i="4"/>
  <c r="O188" i="4" s="1"/>
  <c r="N186" i="4"/>
  <c r="O186" i="4" s="1"/>
  <c r="N184" i="4"/>
  <c r="O184" i="4" s="1"/>
  <c r="N182" i="4"/>
  <c r="O182" i="4" s="1"/>
  <c r="N180" i="4"/>
  <c r="O180" i="4" s="1"/>
  <c r="N178" i="4"/>
  <c r="O178" i="4" s="1"/>
  <c r="N176" i="4"/>
  <c r="O176" i="4" s="1"/>
  <c r="N174" i="4"/>
  <c r="O174" i="4" s="1"/>
  <c r="N172" i="4"/>
  <c r="O172" i="4" s="1"/>
  <c r="N170" i="4"/>
  <c r="O170" i="4" s="1"/>
  <c r="N168" i="4"/>
  <c r="O168" i="4" s="1"/>
  <c r="N166" i="4"/>
  <c r="O166" i="4" s="1"/>
  <c r="N164" i="4"/>
  <c r="O164" i="4" s="1"/>
  <c r="N162" i="4"/>
  <c r="O162" i="4" s="1"/>
  <c r="N160" i="4"/>
  <c r="O160" i="4" s="1"/>
  <c r="N158" i="4"/>
  <c r="O158" i="4" s="1"/>
  <c r="N156" i="4"/>
  <c r="O156" i="4" s="1"/>
  <c r="N154" i="4"/>
  <c r="O154" i="4" s="1"/>
  <c r="N152" i="4"/>
  <c r="O152" i="4" s="1"/>
  <c r="N150" i="4"/>
  <c r="O150" i="4" s="1"/>
  <c r="N148" i="4"/>
  <c r="O148" i="4" s="1"/>
  <c r="N146" i="4"/>
  <c r="O146" i="4" s="1"/>
  <c r="N144" i="4"/>
  <c r="O144" i="4" s="1"/>
  <c r="N142" i="4"/>
  <c r="N199" i="4"/>
  <c r="O199" i="4" s="1"/>
  <c r="N195" i="4"/>
  <c r="O195" i="4" s="1"/>
  <c r="N197" i="4"/>
  <c r="O197" i="4" s="1"/>
  <c r="N191" i="4"/>
  <c r="O191" i="4" s="1"/>
  <c r="N187" i="4"/>
  <c r="O187" i="4" s="1"/>
  <c r="N149" i="4"/>
  <c r="O149" i="4" s="1"/>
  <c r="N157" i="4"/>
  <c r="O157" i="4" s="1"/>
  <c r="N165" i="4"/>
  <c r="O165" i="4" s="1"/>
  <c r="N173" i="4"/>
  <c r="O173" i="4" s="1"/>
  <c r="N181" i="4"/>
  <c r="O181" i="4" s="1"/>
  <c r="N4469" i="4"/>
  <c r="N4465" i="4"/>
  <c r="N4466" i="4"/>
  <c r="L4367" i="4"/>
  <c r="N4467" i="4"/>
  <c r="N4464" i="4"/>
  <c r="N4468" i="4"/>
  <c r="N14" i="4"/>
  <c r="O14" i="4" s="1"/>
  <c r="N16" i="4"/>
  <c r="O16" i="4" s="1"/>
  <c r="N18" i="4"/>
  <c r="O18" i="4" s="1"/>
  <c r="N20" i="4"/>
  <c r="O20" i="4" s="1"/>
  <c r="N22" i="4"/>
  <c r="O22" i="4" s="1"/>
  <c r="N24" i="4"/>
  <c r="O24" i="4" s="1"/>
  <c r="N26" i="4"/>
  <c r="O26" i="4" s="1"/>
  <c r="N28" i="4"/>
  <c r="O28" i="4" s="1"/>
  <c r="N30" i="4"/>
  <c r="O30" i="4" s="1"/>
  <c r="N32" i="4"/>
  <c r="O32" i="4" s="1"/>
  <c r="N34" i="4"/>
  <c r="O34" i="4" s="1"/>
  <c r="N36" i="4"/>
  <c r="O36" i="4" s="1"/>
  <c r="N38" i="4"/>
  <c r="O38" i="4" s="1"/>
  <c r="N40" i="4"/>
  <c r="O40" i="4" s="1"/>
  <c r="N42" i="4"/>
  <c r="O42" i="4" s="1"/>
  <c r="N44" i="4"/>
  <c r="O44" i="4" s="1"/>
  <c r="N46" i="4"/>
  <c r="O46" i="4" s="1"/>
  <c r="N48" i="4"/>
  <c r="O48" i="4" s="1"/>
  <c r="N50" i="4"/>
  <c r="O50" i="4" s="1"/>
  <c r="N52" i="4"/>
  <c r="O52" i="4" s="1"/>
  <c r="N54" i="4"/>
  <c r="O54" i="4" s="1"/>
  <c r="N56" i="4"/>
  <c r="O56" i="4" s="1"/>
  <c r="N58" i="4"/>
  <c r="O58" i="4" s="1"/>
  <c r="N60" i="4"/>
  <c r="O60" i="4" s="1"/>
  <c r="N62" i="4"/>
  <c r="O62" i="4" s="1"/>
  <c r="N64" i="4"/>
  <c r="O64" i="4" s="1"/>
  <c r="N66" i="4"/>
  <c r="O66" i="4" s="1"/>
  <c r="N68" i="4"/>
  <c r="O68" i="4" s="1"/>
  <c r="N70" i="4"/>
  <c r="O70" i="4" s="1"/>
  <c r="N72" i="4"/>
  <c r="O72" i="4" s="1"/>
  <c r="N74" i="4"/>
  <c r="O74" i="4" s="1"/>
  <c r="N76" i="4"/>
  <c r="O76" i="4" s="1"/>
  <c r="N78" i="4"/>
  <c r="O78" i="4" s="1"/>
  <c r="N80" i="4"/>
  <c r="O80" i="4" s="1"/>
  <c r="N82" i="4"/>
  <c r="O82" i="4" s="1"/>
  <c r="N84" i="4"/>
  <c r="O84" i="4" s="1"/>
  <c r="N86" i="4"/>
  <c r="O86" i="4" s="1"/>
  <c r="N88" i="4"/>
  <c r="O88" i="4" s="1"/>
  <c r="N90" i="4"/>
  <c r="O90" i="4" s="1"/>
  <c r="N92" i="4"/>
  <c r="O92" i="4" s="1"/>
  <c r="N94" i="4"/>
  <c r="O94" i="4" s="1"/>
  <c r="N96" i="4"/>
  <c r="O96" i="4" s="1"/>
  <c r="N98" i="4"/>
  <c r="O98" i="4" s="1"/>
  <c r="N100" i="4"/>
  <c r="O100" i="4" s="1"/>
  <c r="N102" i="4"/>
  <c r="O102" i="4" s="1"/>
  <c r="N104" i="4"/>
  <c r="O104" i="4" s="1"/>
  <c r="N106" i="4"/>
  <c r="O106" i="4" s="1"/>
  <c r="N108" i="4"/>
  <c r="O108" i="4" s="1"/>
  <c r="N110" i="4"/>
  <c r="O110" i="4" s="1"/>
  <c r="N112" i="4"/>
  <c r="O112" i="4" s="1"/>
  <c r="N114" i="4"/>
  <c r="O114" i="4" s="1"/>
  <c r="N116" i="4"/>
  <c r="O116" i="4" s="1"/>
  <c r="N118" i="4"/>
  <c r="O118" i="4" s="1"/>
  <c r="N120" i="4"/>
  <c r="O120" i="4" s="1"/>
  <c r="N122" i="4"/>
  <c r="O122" i="4" s="1"/>
  <c r="N124" i="4"/>
  <c r="O124" i="4" s="1"/>
  <c r="N126" i="4"/>
  <c r="O126" i="4" s="1"/>
  <c r="N128" i="4"/>
  <c r="O128" i="4" s="1"/>
  <c r="N130" i="4"/>
  <c r="O130" i="4" s="1"/>
  <c r="N132" i="4"/>
  <c r="O132" i="4" s="1"/>
  <c r="N219" i="4"/>
  <c r="O219" i="4" s="1"/>
  <c r="N221" i="4"/>
  <c r="O221" i="4" s="1"/>
  <c r="N224" i="4"/>
  <c r="O224" i="4" s="1"/>
  <c r="N227" i="4"/>
  <c r="O227" i="4" s="1"/>
  <c r="N229" i="4"/>
  <c r="O229" i="4" s="1"/>
  <c r="N231" i="4"/>
  <c r="O231" i="4" s="1"/>
  <c r="N233" i="4"/>
  <c r="O233" i="4" s="1"/>
  <c r="N235" i="4"/>
  <c r="O235" i="4" s="1"/>
  <c r="N237" i="4"/>
  <c r="O237" i="4" s="1"/>
  <c r="N239" i="4"/>
  <c r="O239" i="4" s="1"/>
  <c r="M4291" i="4"/>
  <c r="O4291" i="4"/>
  <c r="M134" i="4"/>
  <c r="M138" i="4"/>
  <c r="N138" i="4" s="1"/>
  <c r="M241" i="4"/>
  <c r="N241" i="4" s="1"/>
  <c r="M245" i="4"/>
  <c r="N245" i="4" s="1"/>
  <c r="L4120" i="4"/>
  <c r="N4124" i="4" s="1"/>
  <c r="N9" i="4"/>
  <c r="N11" i="4"/>
  <c r="O11" i="4" s="1"/>
  <c r="N13" i="4"/>
  <c r="O13" i="4" s="1"/>
  <c r="N15" i="4"/>
  <c r="O15" i="4" s="1"/>
  <c r="N17" i="4"/>
  <c r="O17" i="4" s="1"/>
  <c r="N19" i="4"/>
  <c r="O19" i="4" s="1"/>
  <c r="N21" i="4"/>
  <c r="O21" i="4" s="1"/>
  <c r="N23" i="4"/>
  <c r="O23" i="4" s="1"/>
  <c r="N25" i="4"/>
  <c r="O25" i="4" s="1"/>
  <c r="N27" i="4"/>
  <c r="O27" i="4" s="1"/>
  <c r="N29" i="4"/>
  <c r="O29" i="4" s="1"/>
  <c r="N31" i="4"/>
  <c r="O31" i="4" s="1"/>
  <c r="N33" i="4"/>
  <c r="O33" i="4" s="1"/>
  <c r="N35" i="4"/>
  <c r="O35" i="4" s="1"/>
  <c r="N37" i="4"/>
  <c r="O37" i="4" s="1"/>
  <c r="N39" i="4"/>
  <c r="O39" i="4" s="1"/>
  <c r="N41" i="4"/>
  <c r="O41" i="4" s="1"/>
  <c r="N43" i="4"/>
  <c r="O43" i="4" s="1"/>
  <c r="N45" i="4"/>
  <c r="O45" i="4" s="1"/>
  <c r="N47" i="4"/>
  <c r="O47" i="4" s="1"/>
  <c r="N49" i="4"/>
  <c r="O49" i="4" s="1"/>
  <c r="N51" i="4"/>
  <c r="O51" i="4" s="1"/>
  <c r="N53" i="4"/>
  <c r="O53" i="4" s="1"/>
  <c r="N55" i="4"/>
  <c r="O55" i="4" s="1"/>
  <c r="N57" i="4"/>
  <c r="O57" i="4" s="1"/>
  <c r="N59" i="4"/>
  <c r="O59" i="4" s="1"/>
  <c r="N61" i="4"/>
  <c r="O61" i="4" s="1"/>
  <c r="N63" i="4"/>
  <c r="O63" i="4" s="1"/>
  <c r="N65" i="4"/>
  <c r="O65" i="4" s="1"/>
  <c r="N67" i="4"/>
  <c r="O67" i="4" s="1"/>
  <c r="N69" i="4"/>
  <c r="O69" i="4" s="1"/>
  <c r="N71" i="4"/>
  <c r="O71" i="4" s="1"/>
  <c r="N73" i="4"/>
  <c r="O73" i="4" s="1"/>
  <c r="N75" i="4"/>
  <c r="O75" i="4" s="1"/>
  <c r="N77" i="4"/>
  <c r="O77" i="4" s="1"/>
  <c r="N79" i="4"/>
  <c r="O79" i="4" s="1"/>
  <c r="N81" i="4"/>
  <c r="O81" i="4" s="1"/>
  <c r="N83" i="4"/>
  <c r="O83" i="4" s="1"/>
  <c r="N85" i="4"/>
  <c r="O85" i="4" s="1"/>
  <c r="N87" i="4"/>
  <c r="O87" i="4" s="1"/>
  <c r="N89" i="4"/>
  <c r="O89" i="4" s="1"/>
  <c r="N91" i="4"/>
  <c r="O91" i="4" s="1"/>
  <c r="N93" i="4"/>
  <c r="O93" i="4" s="1"/>
  <c r="N95" i="4"/>
  <c r="O95" i="4" s="1"/>
  <c r="N97" i="4"/>
  <c r="O97" i="4" s="1"/>
  <c r="N99" i="4"/>
  <c r="O99" i="4" s="1"/>
  <c r="N101" i="4"/>
  <c r="O101" i="4" s="1"/>
  <c r="N103" i="4"/>
  <c r="O103" i="4" s="1"/>
  <c r="N105" i="4"/>
  <c r="O105" i="4" s="1"/>
  <c r="N107" i="4"/>
  <c r="O107" i="4" s="1"/>
  <c r="N109" i="4"/>
  <c r="O109" i="4" s="1"/>
  <c r="N111" i="4"/>
  <c r="O111" i="4" s="1"/>
  <c r="N113" i="4"/>
  <c r="O113" i="4" s="1"/>
  <c r="N115" i="4"/>
  <c r="O115" i="4" s="1"/>
  <c r="N117" i="4"/>
  <c r="O117" i="4" s="1"/>
  <c r="N119" i="4"/>
  <c r="O119" i="4" s="1"/>
  <c r="N121" i="4"/>
  <c r="O121" i="4" s="1"/>
  <c r="N123" i="4"/>
  <c r="O123" i="4" s="1"/>
  <c r="N125" i="4"/>
  <c r="O125" i="4" s="1"/>
  <c r="N127" i="4"/>
  <c r="O127" i="4" s="1"/>
  <c r="N129" i="4"/>
  <c r="O129" i="4" s="1"/>
  <c r="N202" i="4"/>
  <c r="N204" i="4"/>
  <c r="O204" i="4" s="1"/>
  <c r="N206" i="4"/>
  <c r="O206" i="4" s="1"/>
  <c r="N208" i="4"/>
  <c r="O208" i="4" s="1"/>
  <c r="N210" i="4"/>
  <c r="O210" i="4" s="1"/>
  <c r="N212" i="4"/>
  <c r="O212" i="4" s="1"/>
  <c r="N214" i="4"/>
  <c r="O214" i="4" s="1"/>
  <c r="N218" i="4"/>
  <c r="N220" i="4"/>
  <c r="O220" i="4" s="1"/>
  <c r="N222" i="4"/>
  <c r="O222" i="4" s="1"/>
  <c r="N226" i="4"/>
  <c r="O226" i="4" s="1"/>
  <c r="N228" i="4"/>
  <c r="O228" i="4" s="1"/>
  <c r="N230" i="4"/>
  <c r="O230" i="4" s="1"/>
  <c r="N232" i="4"/>
  <c r="O232" i="4" s="1"/>
  <c r="N234" i="4"/>
  <c r="O234" i="4" s="1"/>
  <c r="N236" i="4"/>
  <c r="O236" i="4" s="1"/>
  <c r="N4260" i="4"/>
  <c r="O4260" i="4" s="1"/>
  <c r="N4223" i="4"/>
  <c r="O4223" i="4" s="1"/>
  <c r="N4192" i="4"/>
  <c r="O4192" i="4" s="1"/>
  <c r="N4150" i="4"/>
  <c r="O4150" i="4" s="1"/>
  <c r="N4141" i="4"/>
  <c r="O4141" i="4" s="1"/>
  <c r="N4139" i="4"/>
  <c r="N4179" i="4"/>
  <c r="O4179" i="4" s="1"/>
  <c r="N4142" i="4"/>
  <c r="O4142" i="4" s="1"/>
  <c r="N4239" i="4"/>
  <c r="O4239" i="4" s="1"/>
  <c r="N4140" i="4"/>
  <c r="O4140" i="4" s="1"/>
  <c r="N1477" i="4"/>
  <c r="N4364" i="4"/>
  <c r="O4364" i="4" s="1"/>
  <c r="N4350" i="4"/>
  <c r="O4350" i="4" s="1"/>
  <c r="N4325" i="4"/>
  <c r="O4325" i="4" s="1"/>
  <c r="N4296" i="4"/>
  <c r="N4365" i="4"/>
  <c r="O4365" i="4" s="1"/>
  <c r="N285" i="4"/>
  <c r="N287" i="4"/>
  <c r="N289" i="4"/>
  <c r="N291" i="4"/>
  <c r="N293" i="4"/>
  <c r="N295" i="4"/>
  <c r="N297" i="4"/>
  <c r="N299" i="4"/>
  <c r="N301" i="4"/>
  <c r="N303" i="4"/>
  <c r="N305" i="4"/>
  <c r="N307" i="4"/>
  <c r="N309" i="4"/>
  <c r="N311" i="4"/>
  <c r="N313" i="4"/>
  <c r="N315" i="4"/>
  <c r="N317" i="4"/>
  <c r="N319" i="4"/>
  <c r="N321" i="4"/>
  <c r="N323" i="4"/>
  <c r="N325" i="4"/>
  <c r="N327" i="4"/>
  <c r="N329" i="4"/>
  <c r="N331" i="4"/>
  <c r="N333" i="4"/>
  <c r="N335" i="4"/>
  <c r="N337" i="4"/>
  <c r="N339" i="4"/>
  <c r="N341" i="4"/>
  <c r="N343" i="4"/>
  <c r="N345" i="4"/>
  <c r="N347" i="4"/>
  <c r="N349" i="4"/>
  <c r="N351" i="4"/>
  <c r="N353" i="4"/>
  <c r="N355" i="4"/>
  <c r="N357" i="4"/>
  <c r="N359" i="4"/>
  <c r="N361" i="4"/>
  <c r="N363" i="4"/>
  <c r="N365" i="4"/>
  <c r="N367" i="4"/>
  <c r="N369" i="4"/>
  <c r="N371" i="4"/>
  <c r="N373" i="4"/>
  <c r="N375" i="4"/>
  <c r="N377" i="4"/>
  <c r="N379" i="4"/>
  <c r="N384" i="4"/>
  <c r="N481" i="4"/>
  <c r="N585" i="4"/>
  <c r="N661" i="4"/>
  <c r="N824" i="4"/>
  <c r="N922" i="4"/>
  <c r="N1094" i="4"/>
  <c r="N1326" i="4"/>
  <c r="N2446" i="4"/>
  <c r="N4292" i="4"/>
  <c r="N4288" i="4"/>
  <c r="N4293" i="4"/>
  <c r="N4289" i="4"/>
  <c r="N4294" i="4"/>
  <c r="N4290" i="4"/>
  <c r="N4316" i="4"/>
  <c r="O4316" i="4" s="1"/>
  <c r="N3423" i="4"/>
  <c r="N2733" i="4"/>
  <c r="N2165" i="4"/>
  <c r="N1539" i="4"/>
  <c r="N4076" i="4"/>
  <c r="N4089" i="4"/>
  <c r="O4089" i="4" s="1"/>
  <c r="N4035" i="4"/>
  <c r="O4035" i="4" s="1"/>
  <c r="N4037" i="4"/>
  <c r="O4037" i="4" s="1"/>
  <c r="N4039" i="4"/>
  <c r="O4039" i="4" s="1"/>
  <c r="N4052" i="4"/>
  <c r="O4052" i="4" s="1"/>
  <c r="N4054" i="4"/>
  <c r="O4054" i="4" s="1"/>
  <c r="N4056" i="4"/>
  <c r="O4056" i="4" s="1"/>
  <c r="N4058" i="4"/>
  <c r="O4058" i="4" s="1"/>
  <c r="N4060" i="4"/>
  <c r="O4060" i="4" s="1"/>
  <c r="N4062" i="4"/>
  <c r="O4062" i="4" s="1"/>
  <c r="N4064" i="4"/>
  <c r="O4064" i="4" s="1"/>
  <c r="N4066" i="4"/>
  <c r="O4066" i="4" s="1"/>
  <c r="N4068" i="4"/>
  <c r="O4068" i="4" s="1"/>
  <c r="N4070" i="4"/>
  <c r="O4070" i="4" s="1"/>
  <c r="N4072" i="4"/>
  <c r="O4072" i="4" s="1"/>
  <c r="M4077" i="4"/>
  <c r="N4078" i="4"/>
  <c r="M4081" i="4"/>
  <c r="N4082" i="4"/>
  <c r="M4085" i="4"/>
  <c r="N4086" i="4"/>
  <c r="N4090" i="4"/>
  <c r="N4094" i="4"/>
  <c r="N4101" i="4"/>
  <c r="N4105" i="4"/>
  <c r="N4041" i="4"/>
  <c r="O4041" i="4" s="1"/>
  <c r="N4077" i="4"/>
  <c r="M4080" i="4"/>
  <c r="N4081" i="4"/>
  <c r="M4084" i="4"/>
  <c r="N4085" i="4"/>
  <c r="M4088" i="4"/>
  <c r="N4093" i="4"/>
  <c r="N4100" i="4"/>
  <c r="N4104" i="4"/>
  <c r="N4067" i="4"/>
  <c r="O4067" i="4" s="1"/>
  <c r="N4069" i="4"/>
  <c r="O4069" i="4" s="1"/>
  <c r="M4079" i="4"/>
  <c r="N4080" i="4"/>
  <c r="M4083" i="4"/>
  <c r="N4084" i="4"/>
  <c r="M4087" i="4"/>
  <c r="N4092" i="4"/>
  <c r="N4099" i="4"/>
  <c r="G34" i="2"/>
  <c r="G25" i="2"/>
  <c r="G16" i="2"/>
  <c r="G4" i="2"/>
  <c r="G3" i="2" l="1"/>
  <c r="AN6" i="8"/>
  <c r="AM399" i="8"/>
  <c r="AM395" i="8"/>
  <c r="AM391" i="8"/>
  <c r="AM383" i="8"/>
  <c r="AM379" i="8"/>
  <c r="AM375" i="8"/>
  <c r="AM371" i="8"/>
  <c r="AM400" i="8"/>
  <c r="AM396" i="8"/>
  <c r="AM392" i="8"/>
  <c r="AM388" i="8"/>
  <c r="AM380" i="8"/>
  <c r="AM376" i="8"/>
  <c r="AM372" i="8"/>
  <c r="AM368" i="8"/>
  <c r="AM364" i="8"/>
  <c r="AM359" i="8"/>
  <c r="AM355" i="8"/>
  <c r="AM351" i="8"/>
  <c r="AM401" i="8"/>
  <c r="AM397" i="8"/>
  <c r="AM393" i="8"/>
  <c r="AM389" i="8"/>
  <c r="AM381" i="8"/>
  <c r="AM377" i="8"/>
  <c r="AM373" i="8"/>
  <c r="AM369" i="8"/>
  <c r="AM402" i="8"/>
  <c r="AM398" i="8"/>
  <c r="AM394" i="8"/>
  <c r="AM390" i="8"/>
  <c r="AM382" i="8"/>
  <c r="AM378" i="8"/>
  <c r="AM374" i="8"/>
  <c r="AM370" i="8"/>
  <c r="AM366" i="8"/>
  <c r="AM362" i="8"/>
  <c r="AM357" i="8"/>
  <c r="AM353" i="8"/>
  <c r="AM349" i="8"/>
  <c r="AM365" i="8"/>
  <c r="AM356" i="8"/>
  <c r="AM340" i="8"/>
  <c r="AM335" i="8"/>
  <c r="AM329" i="8"/>
  <c r="AM324" i="8"/>
  <c r="AM318" i="8"/>
  <c r="AM367" i="8"/>
  <c r="AM358" i="8"/>
  <c r="AM350" i="8"/>
  <c r="AM341" i="8"/>
  <c r="AM336" i="8"/>
  <c r="AM330" i="8"/>
  <c r="AM325" i="8"/>
  <c r="AM319" i="8"/>
  <c r="AM315" i="8"/>
  <c r="AM311" i="8"/>
  <c r="AM307" i="8"/>
  <c r="AM294" i="8"/>
  <c r="AM290" i="8"/>
  <c r="AM361" i="8"/>
  <c r="AM352" i="8"/>
  <c r="AM347" i="8"/>
  <c r="AM338" i="8"/>
  <c r="AM331" i="8"/>
  <c r="AM326" i="8"/>
  <c r="AM320" i="8"/>
  <c r="AM316" i="8"/>
  <c r="AM363" i="8"/>
  <c r="AM354" i="8"/>
  <c r="AM348" i="8"/>
  <c r="AM339" i="8"/>
  <c r="AM334" i="8"/>
  <c r="AM328" i="8"/>
  <c r="AM321" i="8"/>
  <c r="AM317" i="8"/>
  <c r="AM313" i="8"/>
  <c r="AM309" i="8"/>
  <c r="AM305" i="8"/>
  <c r="AM292" i="8"/>
  <c r="AM308" i="8"/>
  <c r="AM291" i="8"/>
  <c r="AM287" i="8"/>
  <c r="AM272" i="8"/>
  <c r="AM268" i="8"/>
  <c r="AM264" i="8"/>
  <c r="AM260" i="8"/>
  <c r="AM256" i="8"/>
  <c r="AM252" i="8"/>
  <c r="AM237" i="8"/>
  <c r="AM233" i="8"/>
  <c r="AM229" i="8"/>
  <c r="AM310" i="8"/>
  <c r="AM293" i="8"/>
  <c r="AM288" i="8"/>
  <c r="AM284" i="8"/>
  <c r="AM269" i="8"/>
  <c r="AM265" i="8"/>
  <c r="AM261" i="8"/>
  <c r="AM257" i="8"/>
  <c r="AM253" i="8"/>
  <c r="AM238" i="8"/>
  <c r="AM234" i="8"/>
  <c r="AM230" i="8"/>
  <c r="AM226" i="8"/>
  <c r="AM222" i="8"/>
  <c r="AM212" i="8"/>
  <c r="AM208" i="8"/>
  <c r="AM312" i="8"/>
  <c r="AM304" i="8"/>
  <c r="AM285" i="8"/>
  <c r="AM270" i="8"/>
  <c r="AM266" i="8"/>
  <c r="AM262" i="8"/>
  <c r="AM258" i="8"/>
  <c r="AM254" i="8"/>
  <c r="AM239" i="8"/>
  <c r="AM235" i="8"/>
  <c r="AM231" i="8"/>
  <c r="AM227" i="8"/>
  <c r="AM314" i="8"/>
  <c r="AM306" i="8"/>
  <c r="AM289" i="8"/>
  <c r="AM286" i="8"/>
  <c r="AM271" i="8"/>
  <c r="AM267" i="8"/>
  <c r="AM263" i="8"/>
  <c r="AM259" i="8"/>
  <c r="AM255" i="8"/>
  <c r="AM240" i="8"/>
  <c r="AM236" i="8"/>
  <c r="AM232" i="8"/>
  <c r="AM228" i="8"/>
  <c r="AM224" i="8"/>
  <c r="AM220" i="8"/>
  <c r="AM210" i="8"/>
  <c r="AM206" i="8"/>
  <c r="AM221" i="8"/>
  <c r="AM207" i="8"/>
  <c r="AM204" i="8"/>
  <c r="AM200" i="8"/>
  <c r="AM196" i="8"/>
  <c r="AM180" i="8"/>
  <c r="AM176" i="8"/>
  <c r="AM172" i="8"/>
  <c r="AM168" i="8"/>
  <c r="AM164" i="8"/>
  <c r="AM147" i="8"/>
  <c r="AM143" i="8"/>
  <c r="AM137" i="8"/>
  <c r="AM223" i="8"/>
  <c r="AM209" i="8"/>
  <c r="AM201" i="8"/>
  <c r="AM197" i="8"/>
  <c r="AM181" i="8"/>
  <c r="AM177" i="8"/>
  <c r="AM173" i="8"/>
  <c r="AM169" i="8"/>
  <c r="AM165" i="8"/>
  <c r="AM148" i="8"/>
  <c r="AM144" i="8"/>
  <c r="AM140" i="8"/>
  <c r="AM36" i="8"/>
  <c r="AM225" i="8"/>
  <c r="AM211" i="8"/>
  <c r="AM202" i="8"/>
  <c r="AM198" i="8"/>
  <c r="AM182" i="8"/>
  <c r="AM178" i="8"/>
  <c r="AM174" i="8"/>
  <c r="AM170" i="8"/>
  <c r="AM166" i="8"/>
  <c r="AM162" i="8"/>
  <c r="AM145" i="8"/>
  <c r="AM141" i="8"/>
  <c r="AM213" i="8"/>
  <c r="AM205" i="8"/>
  <c r="AM203" i="8"/>
  <c r="AM199" i="8"/>
  <c r="AM183" i="8"/>
  <c r="AM179" i="8"/>
  <c r="AM175" i="8"/>
  <c r="AM171" i="8"/>
  <c r="AM167" i="8"/>
  <c r="AM163" i="8"/>
  <c r="AM146" i="8"/>
  <c r="AM142" i="8"/>
  <c r="AM135" i="8"/>
  <c r="AM133" i="8"/>
  <c r="AM241" i="8"/>
  <c r="AM323" i="8"/>
  <c r="AM275" i="8"/>
  <c r="AM283" i="8"/>
  <c r="AM327" i="8"/>
  <c r="AM296" i="8"/>
  <c r="AM300" i="8"/>
  <c r="AM333" i="8"/>
  <c r="AM276" i="8"/>
  <c r="AM280" i="8"/>
  <c r="AM295" i="8"/>
  <c r="AM303" i="8"/>
  <c r="AM343" i="8"/>
  <c r="AM387" i="8"/>
  <c r="AM278" i="8"/>
  <c r="AM337" i="8"/>
  <c r="AM385" i="8"/>
  <c r="AM279" i="8"/>
  <c r="AM298" i="8"/>
  <c r="AM386" i="8"/>
  <c r="AM344" i="8"/>
  <c r="AM299" i="8"/>
  <c r="AM274" i="8"/>
  <c r="AM282" i="8"/>
  <c r="AM297" i="8"/>
  <c r="AM301" i="8"/>
  <c r="AM302" i="8"/>
  <c r="AM346" i="8"/>
  <c r="AM273" i="8"/>
  <c r="AM277" i="8"/>
  <c r="AM281" i="8"/>
  <c r="AM322" i="8"/>
  <c r="AM384" i="8"/>
  <c r="AM332" i="8"/>
  <c r="AM360" i="8"/>
  <c r="AM345" i="8"/>
  <c r="AM342" i="8"/>
  <c r="AM13" i="8"/>
  <c r="AM21" i="8"/>
  <c r="AM29" i="8"/>
  <c r="AM150" i="8"/>
  <c r="AM154" i="8"/>
  <c r="AM158" i="8"/>
  <c r="AM184" i="8"/>
  <c r="AM188" i="8"/>
  <c r="AM192" i="8"/>
  <c r="AM244" i="8"/>
  <c r="AM248" i="8"/>
  <c r="AM47" i="8"/>
  <c r="AM63" i="8"/>
  <c r="AM79" i="8"/>
  <c r="AM95" i="8"/>
  <c r="AM103" i="8"/>
  <c r="AM107" i="8"/>
  <c r="AM151" i="8"/>
  <c r="AM50" i="8"/>
  <c r="AM66" i="8"/>
  <c r="AM82" i="8"/>
  <c r="AM98" i="8"/>
  <c r="AM102" i="8"/>
  <c r="AM106" i="8"/>
  <c r="AM110" i="8"/>
  <c r="AM136" i="8"/>
  <c r="AM14" i="8"/>
  <c r="AM18" i="8"/>
  <c r="AM30" i="8"/>
  <c r="AM34" i="8"/>
  <c r="AM39" i="8"/>
  <c r="AM55" i="8"/>
  <c r="AM71" i="8"/>
  <c r="AM87" i="8"/>
  <c r="AM91" i="8"/>
  <c r="AM111" i="8"/>
  <c r="AM127" i="8"/>
  <c r="AM159" i="8"/>
  <c r="AM185" i="8"/>
  <c r="AM189" i="8"/>
  <c r="AM193" i="8"/>
  <c r="AM215" i="8"/>
  <c r="AM219" i="8"/>
  <c r="AM245" i="8"/>
  <c r="AM12" i="8"/>
  <c r="AM42" i="8"/>
  <c r="AM58" i="8"/>
  <c r="AM74" i="8"/>
  <c r="AM78" i="8"/>
  <c r="AM90" i="8"/>
  <c r="AM94" i="8"/>
  <c r="AM114" i="8"/>
  <c r="AM130" i="8"/>
  <c r="AM218" i="8"/>
  <c r="AM8" i="8"/>
  <c r="AM10" i="8"/>
  <c r="AM22" i="8"/>
  <c r="AM26" i="8"/>
  <c r="AM43" i="8"/>
  <c r="AM51" i="8"/>
  <c r="AM59" i="8"/>
  <c r="AM67" i="8"/>
  <c r="AM75" i="8"/>
  <c r="AM83" i="8"/>
  <c r="AM99" i="8"/>
  <c r="AM115" i="8"/>
  <c r="AM119" i="8"/>
  <c r="AM123" i="8"/>
  <c r="AM131" i="8"/>
  <c r="AM155" i="8"/>
  <c r="AM38" i="8"/>
  <c r="AM46" i="8"/>
  <c r="AM54" i="8"/>
  <c r="AM62" i="8"/>
  <c r="AM70" i="8"/>
  <c r="AM86" i="8"/>
  <c r="AM118" i="8"/>
  <c r="AM122" i="8"/>
  <c r="AM126" i="8"/>
  <c r="AM214" i="8"/>
  <c r="AM9" i="8"/>
  <c r="AM17" i="8"/>
  <c r="AM25" i="8"/>
  <c r="AM33" i="8"/>
  <c r="AM138" i="8"/>
  <c r="AM104" i="8"/>
  <c r="AM246" i="8"/>
  <c r="AM37" i="8"/>
  <c r="AM53" i="8"/>
  <c r="AM69" i="8"/>
  <c r="AM85" i="8"/>
  <c r="AM101" i="8"/>
  <c r="AM134" i="8"/>
  <c r="AM161" i="8"/>
  <c r="AM243" i="8"/>
  <c r="AM251" i="8"/>
  <c r="AM249" i="8"/>
  <c r="AM108" i="8"/>
  <c r="AM112" i="8"/>
  <c r="AM116" i="8"/>
  <c r="AM120" i="8"/>
  <c r="AM124" i="8"/>
  <c r="AM139" i="8"/>
  <c r="AM156" i="8"/>
  <c r="AM160" i="8"/>
  <c r="AM216" i="8"/>
  <c r="AM16" i="8"/>
  <c r="AM20" i="8"/>
  <c r="AM24" i="8"/>
  <c r="AM28" i="8"/>
  <c r="AM32" i="8"/>
  <c r="AM45" i="8"/>
  <c r="AM61" i="8"/>
  <c r="AM65" i="8"/>
  <c r="AM77" i="8"/>
  <c r="AM81" i="8"/>
  <c r="AM93" i="8"/>
  <c r="AM97" i="8"/>
  <c r="AM153" i="8"/>
  <c r="AM157" i="8"/>
  <c r="AM187" i="8"/>
  <c r="AM191" i="8"/>
  <c r="AM195" i="8"/>
  <c r="AM247" i="8"/>
  <c r="AM128" i="8"/>
  <c r="AM152" i="8"/>
  <c r="AM41" i="8"/>
  <c r="AM49" i="8"/>
  <c r="AM57" i="8"/>
  <c r="AM73" i="8"/>
  <c r="AM89" i="8"/>
  <c r="AM149" i="8"/>
  <c r="AM11" i="8"/>
  <c r="AM15" i="8"/>
  <c r="AM19" i="8"/>
  <c r="AM23" i="8"/>
  <c r="AM27" i="8"/>
  <c r="AM31" i="8"/>
  <c r="AM35" i="8"/>
  <c r="AM40" i="8"/>
  <c r="AM44" i="8"/>
  <c r="AM48" i="8"/>
  <c r="AM52" i="8"/>
  <c r="AM56" i="8"/>
  <c r="AM60" i="8"/>
  <c r="AM64" i="8"/>
  <c r="AM68" i="8"/>
  <c r="AM72" i="8"/>
  <c r="AM76" i="8"/>
  <c r="AM80" i="8"/>
  <c r="AM84" i="8"/>
  <c r="AM88" i="8"/>
  <c r="AM92" i="8"/>
  <c r="AM96" i="8"/>
  <c r="AM100" i="8"/>
  <c r="AM132" i="8"/>
  <c r="AM186" i="8"/>
  <c r="AM190" i="8"/>
  <c r="AM194" i="8"/>
  <c r="AM242" i="8"/>
  <c r="AM250" i="8"/>
  <c r="AM105" i="8"/>
  <c r="AM109" i="8"/>
  <c r="AM113" i="8"/>
  <c r="AM117" i="8"/>
  <c r="AM121" i="8"/>
  <c r="AM125" i="8"/>
  <c r="AM129" i="8"/>
  <c r="AM217" i="8"/>
  <c r="AL7" i="8"/>
  <c r="O4135" i="4"/>
  <c r="S4" i="4"/>
  <c r="S7" i="4"/>
  <c r="S1" i="4" s="1"/>
  <c r="M4132" i="4"/>
  <c r="O4098" i="4"/>
  <c r="O4131" i="4"/>
  <c r="O2165" i="4"/>
  <c r="O1094" i="4"/>
  <c r="O585" i="4"/>
  <c r="O138" i="4"/>
  <c r="O444" i="4"/>
  <c r="N4116" i="4"/>
  <c r="O4116" i="4" s="1"/>
  <c r="O4102" i="4"/>
  <c r="O140" i="4"/>
  <c r="M4133" i="4"/>
  <c r="M4136" i="4"/>
  <c r="O888" i="4"/>
  <c r="O1205" i="4"/>
  <c r="O3086" i="4"/>
  <c r="N4115" i="4"/>
  <c r="M4115" i="4" s="1"/>
  <c r="N4112" i="4"/>
  <c r="M4112" i="4" s="1"/>
  <c r="N4117" i="4"/>
  <c r="M4117" i="4" s="1"/>
  <c r="O4091" i="4"/>
  <c r="O2733" i="4"/>
  <c r="O922" i="4"/>
  <c r="O481" i="4"/>
  <c r="O1477" i="4"/>
  <c r="N249" i="4"/>
  <c r="O249" i="4" s="1"/>
  <c r="O329" i="4" s="1"/>
  <c r="O1416" i="4"/>
  <c r="O631" i="4"/>
  <c r="O1006" i="4"/>
  <c r="N4110" i="4"/>
  <c r="M4110" i="4" s="1"/>
  <c r="N4113" i="4"/>
  <c r="M4113" i="4" s="1"/>
  <c r="O3423" i="4"/>
  <c r="O2446" i="4"/>
  <c r="O824" i="4"/>
  <c r="O384" i="4"/>
  <c r="O3734" i="4"/>
  <c r="O534" i="4"/>
  <c r="O747" i="4"/>
  <c r="O1873" i="4"/>
  <c r="O1539" i="4"/>
  <c r="O1326" i="4"/>
  <c r="O661" i="4"/>
  <c r="O4106" i="4"/>
  <c r="M4137" i="4"/>
  <c r="O4460" i="4"/>
  <c r="O4458" i="4"/>
  <c r="N4129" i="4"/>
  <c r="O4456" i="4"/>
  <c r="O135" i="4"/>
  <c r="N4046" i="4"/>
  <c r="N4097" i="4"/>
  <c r="O137" i="4"/>
  <c r="O4368" i="4"/>
  <c r="N4367" i="4"/>
  <c r="N4119" i="4"/>
  <c r="N4118" i="4"/>
  <c r="N4109" i="4"/>
  <c r="N4114" i="4"/>
  <c r="O4461" i="4"/>
  <c r="O4459" i="4"/>
  <c r="M4459" i="4"/>
  <c r="O136" i="4"/>
  <c r="O4457" i="4"/>
  <c r="M4457" i="4"/>
  <c r="N4111" i="4"/>
  <c r="O4455" i="4"/>
  <c r="M4455" i="4"/>
  <c r="O139" i="4"/>
  <c r="O4105" i="4"/>
  <c r="M4105" i="4"/>
  <c r="O4296" i="4"/>
  <c r="N4295" i="4"/>
  <c r="N217" i="4"/>
  <c r="O218" i="4"/>
  <c r="O4124" i="4"/>
  <c r="M4124" i="4"/>
  <c r="O4104" i="4"/>
  <c r="M4104" i="4"/>
  <c r="O4101" i="4"/>
  <c r="M4101" i="4"/>
  <c r="N4075" i="4"/>
  <c r="O4076" i="4"/>
  <c r="O4077" i="4" s="1"/>
  <c r="O4294" i="4"/>
  <c r="M4294" i="4"/>
  <c r="M4292" i="4"/>
  <c r="O4292" i="4"/>
  <c r="O4096" i="4"/>
  <c r="N4033" i="4"/>
  <c r="O4095" i="4"/>
  <c r="O240" i="4"/>
  <c r="O241" i="4" s="1"/>
  <c r="M4288" i="4"/>
  <c r="N4286" i="4"/>
  <c r="O4288" i="4"/>
  <c r="N7" i="4"/>
  <c r="O9" i="4"/>
  <c r="O4467" i="4"/>
  <c r="M4467" i="4"/>
  <c r="M4099" i="4"/>
  <c r="O4099" i="4"/>
  <c r="O4100" i="4"/>
  <c r="M4100" i="4"/>
  <c r="O4094" i="4"/>
  <c r="T7" i="4" s="1"/>
  <c r="M4094" i="4"/>
  <c r="N4050" i="4"/>
  <c r="O4289" i="4"/>
  <c r="M4289" i="4"/>
  <c r="N134" i="4"/>
  <c r="O134" i="4" s="1"/>
  <c r="M4468" i="4"/>
  <c r="O4468" i="4"/>
  <c r="O4466" i="4"/>
  <c r="M4466" i="4"/>
  <c r="O4290" i="4"/>
  <c r="M4290" i="4"/>
  <c r="M4469" i="4"/>
  <c r="O4469" i="4"/>
  <c r="M4092" i="4"/>
  <c r="O4092" i="4"/>
  <c r="O4093" i="4"/>
  <c r="M4093" i="4"/>
  <c r="O4108" i="4"/>
  <c r="M4108" i="4"/>
  <c r="O4090" i="4"/>
  <c r="M4090" i="4"/>
  <c r="O4293" i="4"/>
  <c r="M4293" i="4"/>
  <c r="O4139" i="4"/>
  <c r="N4138" i="4"/>
  <c r="N200" i="4"/>
  <c r="O202" i="4"/>
  <c r="N4128" i="4"/>
  <c r="N4122" i="4"/>
  <c r="N4123" i="4"/>
  <c r="N4126" i="4"/>
  <c r="N4125" i="4"/>
  <c r="N4121" i="4"/>
  <c r="N4127" i="4"/>
  <c r="M4464" i="4"/>
  <c r="O4464" i="4"/>
  <c r="M4465" i="4"/>
  <c r="O4465" i="4"/>
  <c r="O142" i="4"/>
  <c r="N141" i="4"/>
  <c r="A6" i="2"/>
  <c r="A7" i="2" s="1"/>
  <c r="A8" i="2" s="1"/>
  <c r="A9" i="2" s="1"/>
  <c r="A10" i="2" s="1"/>
  <c r="A11" i="2" s="1"/>
  <c r="A12" i="2" s="1"/>
  <c r="A13" i="2" s="1"/>
  <c r="A14" i="2" s="1"/>
  <c r="A15" i="2" s="1"/>
  <c r="A18" i="2" s="1"/>
  <c r="A19" i="2" s="1"/>
  <c r="A20" i="2" s="1"/>
  <c r="A21" i="2" s="1"/>
  <c r="A22" i="2" s="1"/>
  <c r="A23" i="2" s="1"/>
  <c r="A27" i="2" s="1"/>
  <c r="A28" i="2" s="1"/>
  <c r="A29" i="2" s="1"/>
  <c r="A30" i="2" s="1"/>
  <c r="A31" i="2" s="1"/>
  <c r="A32" i="2" s="1"/>
  <c r="A36" i="2" s="1"/>
  <c r="A37" i="2" s="1"/>
  <c r="A38" i="2" s="1"/>
  <c r="A39" i="2" s="1"/>
  <c r="A40" i="2" s="1"/>
  <c r="A41" i="2" s="1"/>
  <c r="A42" i="2" s="1"/>
  <c r="A43" i="2" s="1"/>
  <c r="AM7" i="8" l="1"/>
  <c r="AO6" i="8"/>
  <c r="AN400" i="8"/>
  <c r="AN396" i="8"/>
  <c r="AN392" i="8"/>
  <c r="AN388" i="8"/>
  <c r="AN380" i="8"/>
  <c r="AN376" i="8"/>
  <c r="AN372" i="8"/>
  <c r="AN368" i="8"/>
  <c r="AN401" i="8"/>
  <c r="AN397" i="8"/>
  <c r="AN393" i="8"/>
  <c r="AN389" i="8"/>
  <c r="AN381" i="8"/>
  <c r="AN377" i="8"/>
  <c r="AN373" i="8"/>
  <c r="AN369" i="8"/>
  <c r="AN365" i="8"/>
  <c r="AN361" i="8"/>
  <c r="AN356" i="8"/>
  <c r="AN352" i="8"/>
  <c r="AN402" i="8"/>
  <c r="AN398" i="8"/>
  <c r="AN394" i="8"/>
  <c r="AN390" i="8"/>
  <c r="AN382" i="8"/>
  <c r="AN378" i="8"/>
  <c r="AN374" i="8"/>
  <c r="AN370" i="8"/>
  <c r="AN399" i="8"/>
  <c r="AN395" i="8"/>
  <c r="AN391" i="8"/>
  <c r="AN383" i="8"/>
  <c r="AN379" i="8"/>
  <c r="AN375" i="8"/>
  <c r="AN371" i="8"/>
  <c r="AN367" i="8"/>
  <c r="AN363" i="8"/>
  <c r="AN358" i="8"/>
  <c r="AN354" i="8"/>
  <c r="AN350" i="8"/>
  <c r="AN366" i="8"/>
  <c r="AN357" i="8"/>
  <c r="AN349" i="8"/>
  <c r="AN341" i="8"/>
  <c r="AN336" i="8"/>
  <c r="AN330" i="8"/>
  <c r="AN325" i="8"/>
  <c r="AN319" i="8"/>
  <c r="AN315" i="8"/>
  <c r="AN359" i="8"/>
  <c r="AN351" i="8"/>
  <c r="AN347" i="8"/>
  <c r="AN338" i="8"/>
  <c r="AN331" i="8"/>
  <c r="AN326" i="8"/>
  <c r="AN320" i="8"/>
  <c r="AN316" i="8"/>
  <c r="AN312" i="8"/>
  <c r="AN308" i="8"/>
  <c r="AN304" i="8"/>
  <c r="AN291" i="8"/>
  <c r="AN362" i="8"/>
  <c r="AN353" i="8"/>
  <c r="AN348" i="8"/>
  <c r="AN339" i="8"/>
  <c r="AN334" i="8"/>
  <c r="AN328" i="8"/>
  <c r="AN321" i="8"/>
  <c r="AN317" i="8"/>
  <c r="AN364" i="8"/>
  <c r="AN355" i="8"/>
  <c r="AN340" i="8"/>
  <c r="AN335" i="8"/>
  <c r="AN329" i="8"/>
  <c r="AN324" i="8"/>
  <c r="AN318" i="8"/>
  <c r="AN314" i="8"/>
  <c r="AN310" i="8"/>
  <c r="AN306" i="8"/>
  <c r="AN293" i="8"/>
  <c r="AN289" i="8"/>
  <c r="AN309" i="8"/>
  <c r="AN292" i="8"/>
  <c r="AN288" i="8"/>
  <c r="AN284" i="8"/>
  <c r="AN269" i="8"/>
  <c r="AN265" i="8"/>
  <c r="AN261" i="8"/>
  <c r="AN257" i="8"/>
  <c r="AN253" i="8"/>
  <c r="AN238" i="8"/>
  <c r="AN234" i="8"/>
  <c r="AN230" i="8"/>
  <c r="AN311" i="8"/>
  <c r="AN294" i="8"/>
  <c r="AN285" i="8"/>
  <c r="AN270" i="8"/>
  <c r="AN266" i="8"/>
  <c r="AN262" i="8"/>
  <c r="AN258" i="8"/>
  <c r="AN254" i="8"/>
  <c r="AN239" i="8"/>
  <c r="AN235" i="8"/>
  <c r="AN231" i="8"/>
  <c r="AN227" i="8"/>
  <c r="AN223" i="8"/>
  <c r="AN213" i="8"/>
  <c r="AN209" i="8"/>
  <c r="AN205" i="8"/>
  <c r="AN313" i="8"/>
  <c r="AN305" i="8"/>
  <c r="AN286" i="8"/>
  <c r="AN271" i="8"/>
  <c r="AN267" i="8"/>
  <c r="AN263" i="8"/>
  <c r="AN259" i="8"/>
  <c r="AN255" i="8"/>
  <c r="AN240" i="8"/>
  <c r="AN236" i="8"/>
  <c r="AN232" i="8"/>
  <c r="AN228" i="8"/>
  <c r="AN307" i="8"/>
  <c r="AN290" i="8"/>
  <c r="AN287" i="8"/>
  <c r="AN272" i="8"/>
  <c r="AN268" i="8"/>
  <c r="AN264" i="8"/>
  <c r="AN260" i="8"/>
  <c r="AN256" i="8"/>
  <c r="AN252" i="8"/>
  <c r="AN237" i="8"/>
  <c r="AN233" i="8"/>
  <c r="AN229" i="8"/>
  <c r="AN225" i="8"/>
  <c r="AN221" i="8"/>
  <c r="AN211" i="8"/>
  <c r="AN207" i="8"/>
  <c r="AN222" i="8"/>
  <c r="AN208" i="8"/>
  <c r="AN201" i="8"/>
  <c r="AN197" i="8"/>
  <c r="AN181" i="8"/>
  <c r="AN177" i="8"/>
  <c r="AN173" i="8"/>
  <c r="AN169" i="8"/>
  <c r="AN165" i="8"/>
  <c r="AN148" i="8"/>
  <c r="AN144" i="8"/>
  <c r="AN140" i="8"/>
  <c r="AN224" i="8"/>
  <c r="AN210" i="8"/>
  <c r="AN202" i="8"/>
  <c r="AN198" i="8"/>
  <c r="AN182" i="8"/>
  <c r="AN178" i="8"/>
  <c r="AN174" i="8"/>
  <c r="AN170" i="8"/>
  <c r="AN166" i="8"/>
  <c r="AN162" i="8"/>
  <c r="AN145" i="8"/>
  <c r="AN141" i="8"/>
  <c r="AN133" i="8"/>
  <c r="AN226" i="8"/>
  <c r="AN212" i="8"/>
  <c r="AN203" i="8"/>
  <c r="AN199" i="8"/>
  <c r="AN183" i="8"/>
  <c r="AN179" i="8"/>
  <c r="AN175" i="8"/>
  <c r="AN171" i="8"/>
  <c r="AN167" i="8"/>
  <c r="AN163" i="8"/>
  <c r="AN146" i="8"/>
  <c r="AN142" i="8"/>
  <c r="AN220" i="8"/>
  <c r="AN206" i="8"/>
  <c r="AN204" i="8"/>
  <c r="AN200" i="8"/>
  <c r="AN196" i="8"/>
  <c r="AN180" i="8"/>
  <c r="AN176" i="8"/>
  <c r="AN172" i="8"/>
  <c r="AN168" i="8"/>
  <c r="AN164" i="8"/>
  <c r="AN147" i="8"/>
  <c r="AN143" i="8"/>
  <c r="AN137" i="8"/>
  <c r="AN36" i="8"/>
  <c r="AN135" i="8"/>
  <c r="AN241" i="8"/>
  <c r="AN297" i="8"/>
  <c r="AN301" i="8"/>
  <c r="AN279" i="8"/>
  <c r="AN386" i="8"/>
  <c r="AN273" i="8"/>
  <c r="AN277" i="8"/>
  <c r="AN281" i="8"/>
  <c r="AN322" i="8"/>
  <c r="AN344" i="8"/>
  <c r="AN384" i="8"/>
  <c r="AN299" i="8"/>
  <c r="AN332" i="8"/>
  <c r="AN360" i="8"/>
  <c r="AN323" i="8"/>
  <c r="AN300" i="8"/>
  <c r="AN280" i="8"/>
  <c r="AN387" i="8"/>
  <c r="AN274" i="8"/>
  <c r="AN278" i="8"/>
  <c r="AN282" i="8"/>
  <c r="AN345" i="8"/>
  <c r="AN385" i="8"/>
  <c r="AN275" i="8"/>
  <c r="AN283" i="8"/>
  <c r="AN298" i="8"/>
  <c r="AN302" i="8"/>
  <c r="AN327" i="8"/>
  <c r="AN342" i="8"/>
  <c r="AN346" i="8"/>
  <c r="AN333" i="8"/>
  <c r="AN295" i="8"/>
  <c r="AN303" i="8"/>
  <c r="AN343" i="8"/>
  <c r="AN337" i="8"/>
  <c r="AN296" i="8"/>
  <c r="AN276" i="8"/>
  <c r="AN12" i="8"/>
  <c r="AN50" i="8"/>
  <c r="AN66" i="8"/>
  <c r="AN82" i="8"/>
  <c r="AN98" i="8"/>
  <c r="AN102" i="8"/>
  <c r="AN106" i="8"/>
  <c r="AN110" i="8"/>
  <c r="AN114" i="8"/>
  <c r="AN118" i="8"/>
  <c r="AN122" i="8"/>
  <c r="AN126" i="8"/>
  <c r="AN130" i="8"/>
  <c r="AN136" i="8"/>
  <c r="AN214" i="8"/>
  <c r="AN218" i="8"/>
  <c r="AN244" i="8"/>
  <c r="AN8" i="8"/>
  <c r="AN43" i="8"/>
  <c r="AN59" i="8"/>
  <c r="AN75" i="8"/>
  <c r="AN91" i="8"/>
  <c r="AN111" i="8"/>
  <c r="AN115" i="8"/>
  <c r="AN119" i="8"/>
  <c r="AN138" i="8"/>
  <c r="AN219" i="8"/>
  <c r="AN46" i="8"/>
  <c r="AN62" i="8"/>
  <c r="AN78" i="8"/>
  <c r="AN94" i="8"/>
  <c r="AN150" i="8"/>
  <c r="AN154" i="8"/>
  <c r="AN9" i="8"/>
  <c r="AN17" i="8"/>
  <c r="AN25" i="8"/>
  <c r="AN33" i="8"/>
  <c r="AN39" i="8"/>
  <c r="AN51" i="8"/>
  <c r="AN67" i="8"/>
  <c r="AN83" i="8"/>
  <c r="AN99" i="8"/>
  <c r="AN107" i="8"/>
  <c r="AN123" i="8"/>
  <c r="AN215" i="8"/>
  <c r="AN13" i="8"/>
  <c r="AN21" i="8"/>
  <c r="AN29" i="8"/>
  <c r="AN38" i="8"/>
  <c r="AN42" i="8"/>
  <c r="AN54" i="8"/>
  <c r="AN70" i="8"/>
  <c r="AN86" i="8"/>
  <c r="AN90" i="8"/>
  <c r="AN184" i="8"/>
  <c r="AN188" i="8"/>
  <c r="AN192" i="8"/>
  <c r="AN248" i="8"/>
  <c r="AN55" i="8"/>
  <c r="AN71" i="8"/>
  <c r="AN87" i="8"/>
  <c r="AN127" i="8"/>
  <c r="AN131" i="8"/>
  <c r="AN58" i="8"/>
  <c r="AN74" i="8"/>
  <c r="AN158" i="8"/>
  <c r="AN10" i="8"/>
  <c r="AN14" i="8"/>
  <c r="AN18" i="8"/>
  <c r="AN22" i="8"/>
  <c r="AN26" i="8"/>
  <c r="AN30" i="8"/>
  <c r="AN34" i="8"/>
  <c r="AN47" i="8"/>
  <c r="AN63" i="8"/>
  <c r="AN79" i="8"/>
  <c r="AN95" i="8"/>
  <c r="AN103" i="8"/>
  <c r="AN151" i="8"/>
  <c r="AN155" i="8"/>
  <c r="AN159" i="8"/>
  <c r="AN185" i="8"/>
  <c r="AN189" i="8"/>
  <c r="AN193" i="8"/>
  <c r="AN245" i="8"/>
  <c r="AN249" i="8"/>
  <c r="AN23" i="8"/>
  <c r="AN40" i="8"/>
  <c r="AN48" i="8"/>
  <c r="AN56" i="8"/>
  <c r="AN64" i="8"/>
  <c r="AN72" i="8"/>
  <c r="AN80" i="8"/>
  <c r="AN88" i="8"/>
  <c r="AN96" i="8"/>
  <c r="AN108" i="8"/>
  <c r="AN112" i="8"/>
  <c r="AN116" i="8"/>
  <c r="AN156" i="8"/>
  <c r="AN160" i="8"/>
  <c r="AN186" i="8"/>
  <c r="AN194" i="8"/>
  <c r="AN216" i="8"/>
  <c r="AN105" i="8"/>
  <c r="AN109" i="8"/>
  <c r="AN113" i="8"/>
  <c r="AN117" i="8"/>
  <c r="AN153" i="8"/>
  <c r="AN157" i="8"/>
  <c r="AN247" i="8"/>
  <c r="AN11" i="8"/>
  <c r="AN15" i="8"/>
  <c r="AN27" i="8"/>
  <c r="AN31" i="8"/>
  <c r="AN52" i="8"/>
  <c r="AN68" i="8"/>
  <c r="AN84" i="8"/>
  <c r="AN100" i="8"/>
  <c r="AN104" i="8"/>
  <c r="AN120" i="8"/>
  <c r="AN124" i="8"/>
  <c r="AN128" i="8"/>
  <c r="AN132" i="8"/>
  <c r="AN152" i="8"/>
  <c r="AN190" i="8"/>
  <c r="AN242" i="8"/>
  <c r="AN246" i="8"/>
  <c r="AN250" i="8"/>
  <c r="AN149" i="8"/>
  <c r="AN19" i="8"/>
  <c r="AN35" i="8"/>
  <c r="AN44" i="8"/>
  <c r="AN60" i="8"/>
  <c r="AN76" i="8"/>
  <c r="AN92" i="8"/>
  <c r="AN121" i="8"/>
  <c r="AN125" i="8"/>
  <c r="AN129" i="8"/>
  <c r="AN217" i="8"/>
  <c r="AN139" i="8"/>
  <c r="AN16" i="8"/>
  <c r="AN20" i="8"/>
  <c r="AN24" i="8"/>
  <c r="AN28" i="8"/>
  <c r="AN32" i="8"/>
  <c r="AN37" i="8"/>
  <c r="AN41" i="8"/>
  <c r="AN45" i="8"/>
  <c r="AN49" i="8"/>
  <c r="AN53" i="8"/>
  <c r="AN57" i="8"/>
  <c r="AN61" i="8"/>
  <c r="AN65" i="8"/>
  <c r="AN69" i="8"/>
  <c r="AN73" i="8"/>
  <c r="AN77" i="8"/>
  <c r="AN81" i="8"/>
  <c r="AN85" i="8"/>
  <c r="AN89" i="8"/>
  <c r="AN93" i="8"/>
  <c r="AN97" i="8"/>
  <c r="AN101" i="8"/>
  <c r="AN134" i="8"/>
  <c r="AN161" i="8"/>
  <c r="AN187" i="8"/>
  <c r="AN191" i="8"/>
  <c r="AN195" i="8"/>
  <c r="AN243" i="8"/>
  <c r="AN251" i="8"/>
  <c r="T3" i="4"/>
  <c r="T2" i="4" s="1"/>
  <c r="T1" i="4"/>
  <c r="S3" i="4"/>
  <c r="S2" i="4" s="1"/>
  <c r="R4" i="4"/>
  <c r="P4" i="4" s="1"/>
  <c r="R7" i="4"/>
  <c r="R1" i="4" s="1"/>
  <c r="O4113" i="4"/>
  <c r="M4116" i="4"/>
  <c r="O4112" i="4"/>
  <c r="O4081" i="4"/>
  <c r="O4117" i="4"/>
  <c r="N248" i="4"/>
  <c r="O4078" i="4"/>
  <c r="O4115" i="4"/>
  <c r="O4110" i="4"/>
  <c r="N4107" i="4"/>
  <c r="O4084" i="4"/>
  <c r="O4080" i="4"/>
  <c r="O245" i="4"/>
  <c r="O4082" i="4"/>
  <c r="O4086" i="4"/>
  <c r="O299" i="4"/>
  <c r="O345" i="4"/>
  <c r="O309" i="4"/>
  <c r="O373" i="4"/>
  <c r="O311" i="4"/>
  <c r="O4114" i="4"/>
  <c r="M4114" i="4"/>
  <c r="O379" i="4"/>
  <c r="O307" i="4"/>
  <c r="O325" i="4"/>
  <c r="O343" i="4"/>
  <c r="M4111" i="4"/>
  <c r="O4111" i="4"/>
  <c r="M4109" i="4"/>
  <c r="O4109" i="4"/>
  <c r="O339" i="4"/>
  <c r="O347" i="4"/>
  <c r="O315" i="4"/>
  <c r="O363" i="4"/>
  <c r="O297" i="4"/>
  <c r="O341" i="4"/>
  <c r="O289" i="4"/>
  <c r="O375" i="4"/>
  <c r="M4118" i="4"/>
  <c r="O4118" i="4"/>
  <c r="O331" i="4"/>
  <c r="O371" i="4"/>
  <c r="O321" i="4"/>
  <c r="O293" i="4"/>
  <c r="O357" i="4"/>
  <c r="O377" i="4"/>
  <c r="M4119" i="4"/>
  <c r="O4119" i="4"/>
  <c r="O4126" i="4"/>
  <c r="M4126" i="4"/>
  <c r="O301" i="4"/>
  <c r="O333" i="4"/>
  <c r="O365" i="4"/>
  <c r="O313" i="4"/>
  <c r="O242" i="4"/>
  <c r="O244" i="4"/>
  <c r="O243" i="4"/>
  <c r="O247" i="4"/>
  <c r="O246" i="4"/>
  <c r="O287" i="4"/>
  <c r="O319" i="4"/>
  <c r="O351" i="4"/>
  <c r="O4088" i="4"/>
  <c r="O4079" i="4"/>
  <c r="O4087" i="4"/>
  <c r="O4083" i="4"/>
  <c r="O4085" i="4"/>
  <c r="O305" i="4"/>
  <c r="O4125" i="4"/>
  <c r="M4125" i="4"/>
  <c r="M4128" i="4"/>
  <c r="O4128" i="4"/>
  <c r="M4127" i="4"/>
  <c r="O4127" i="4"/>
  <c r="O4123" i="4"/>
  <c r="M4123" i="4"/>
  <c r="O337" i="4"/>
  <c r="O295" i="4"/>
  <c r="O327" i="4"/>
  <c r="O359" i="4"/>
  <c r="M4121" i="4"/>
  <c r="N4120" i="4"/>
  <c r="O4121" i="4"/>
  <c r="M4122" i="4"/>
  <c r="O4122" i="4"/>
  <c r="O265" i="4"/>
  <c r="O257" i="4"/>
  <c r="O273" i="4"/>
  <c r="O255" i="4"/>
  <c r="O269" i="4"/>
  <c r="O260" i="4"/>
  <c r="O342" i="4"/>
  <c r="O250" i="4"/>
  <c r="O278" i="4"/>
  <c r="O304" i="4"/>
  <c r="O336" i="4"/>
  <c r="O368" i="4"/>
  <c r="O281" i="4"/>
  <c r="O382" i="4"/>
  <c r="O272" i="4"/>
  <c r="O290" i="4"/>
  <c r="O322" i="4"/>
  <c r="O354" i="4"/>
  <c r="O358" i="4"/>
  <c r="O276" i="4"/>
  <c r="O300" i="4"/>
  <c r="O332" i="4"/>
  <c r="O364" i="4"/>
  <c r="O318" i="4"/>
  <c r="O296" i="4"/>
  <c r="O350" i="4"/>
  <c r="O264" i="4"/>
  <c r="O314" i="4"/>
  <c r="O378" i="4"/>
  <c r="O334" i="4"/>
  <c r="O270" i="4"/>
  <c r="O292" i="4"/>
  <c r="O356" i="4"/>
  <c r="O259" i="4"/>
  <c r="O267" i="4"/>
  <c r="O251" i="4"/>
  <c r="O286" i="4"/>
  <c r="O366" i="4"/>
  <c r="O258" i="4"/>
  <c r="O282" i="4"/>
  <c r="O312" i="4"/>
  <c r="O344" i="4"/>
  <c r="O376" i="4"/>
  <c r="O302" i="4"/>
  <c r="O381" i="4"/>
  <c r="O275" i="4"/>
  <c r="O298" i="4"/>
  <c r="O330" i="4"/>
  <c r="O362" i="4"/>
  <c r="O277" i="4"/>
  <c r="O374" i="4"/>
  <c r="O254" i="4"/>
  <c r="O280" i="4"/>
  <c r="O308" i="4"/>
  <c r="O340" i="4"/>
  <c r="O372" i="4"/>
  <c r="O360" i="4"/>
  <c r="O268" i="4"/>
  <c r="O324" i="4"/>
  <c r="O271" i="4"/>
  <c r="O253" i="4"/>
  <c r="O263" i="4"/>
  <c r="O310" i="4"/>
  <c r="O266" i="4"/>
  <c r="O288" i="4"/>
  <c r="O320" i="4"/>
  <c r="O352" i="4"/>
  <c r="O252" i="4"/>
  <c r="O326" i="4"/>
  <c r="O256" i="4"/>
  <c r="O279" i="4"/>
  <c r="O306" i="4"/>
  <c r="O338" i="4"/>
  <c r="O370" i="4"/>
  <c r="O294" i="4"/>
  <c r="O262" i="4"/>
  <c r="O284" i="4"/>
  <c r="O316" i="4"/>
  <c r="O348" i="4"/>
  <c r="O380" i="4"/>
  <c r="O261" i="4"/>
  <c r="O274" i="4"/>
  <c r="O328" i="4"/>
  <c r="O283" i="4"/>
  <c r="O346" i="4"/>
  <c r="O291" i="4"/>
  <c r="O323" i="4"/>
  <c r="O355" i="4"/>
  <c r="O369" i="4"/>
  <c r="O285" i="4"/>
  <c r="O317" i="4"/>
  <c r="O349" i="4"/>
  <c r="O361" i="4"/>
  <c r="O303" i="4"/>
  <c r="O335" i="4"/>
  <c r="O367" i="4"/>
  <c r="O353" i="4"/>
  <c r="AN7" i="8" l="1"/>
  <c r="AP6" i="8"/>
  <c r="AO401" i="8"/>
  <c r="AO397" i="8"/>
  <c r="AO393" i="8"/>
  <c r="AO389" i="8"/>
  <c r="AO381" i="8"/>
  <c r="AO377" i="8"/>
  <c r="AO373" i="8"/>
  <c r="AO369" i="8"/>
  <c r="AO402" i="8"/>
  <c r="AO398" i="8"/>
  <c r="AO394" i="8"/>
  <c r="AO390" i="8"/>
  <c r="AO382" i="8"/>
  <c r="AO378" i="8"/>
  <c r="AO374" i="8"/>
  <c r="AO370" i="8"/>
  <c r="AO366" i="8"/>
  <c r="AO362" i="8"/>
  <c r="AO357" i="8"/>
  <c r="AO353" i="8"/>
  <c r="AO349" i="8"/>
  <c r="AO399" i="8"/>
  <c r="AO395" i="8"/>
  <c r="AO391" i="8"/>
  <c r="AO383" i="8"/>
  <c r="AO379" i="8"/>
  <c r="AO375" i="8"/>
  <c r="AO371" i="8"/>
  <c r="AO400" i="8"/>
  <c r="AO396" i="8"/>
  <c r="AO392" i="8"/>
  <c r="AO388" i="8"/>
  <c r="AO380" i="8"/>
  <c r="AO376" i="8"/>
  <c r="AO372" i="8"/>
  <c r="AO368" i="8"/>
  <c r="AO364" i="8"/>
  <c r="AO359" i="8"/>
  <c r="AO355" i="8"/>
  <c r="AO351" i="8"/>
  <c r="AO367" i="8"/>
  <c r="AO358" i="8"/>
  <c r="AO350" i="8"/>
  <c r="AO347" i="8"/>
  <c r="AO338" i="8"/>
  <c r="AO331" i="8"/>
  <c r="AO326" i="8"/>
  <c r="AO320" i="8"/>
  <c r="AO316" i="8"/>
  <c r="AO361" i="8"/>
  <c r="AO352" i="8"/>
  <c r="AO348" i="8"/>
  <c r="AO339" i="8"/>
  <c r="AO334" i="8"/>
  <c r="AO328" i="8"/>
  <c r="AO321" i="8"/>
  <c r="AO317" i="8"/>
  <c r="AO313" i="8"/>
  <c r="AO309" i="8"/>
  <c r="AO305" i="8"/>
  <c r="AO292" i="8"/>
  <c r="AO363" i="8"/>
  <c r="AO354" i="8"/>
  <c r="AO340" i="8"/>
  <c r="AO335" i="8"/>
  <c r="AO329" i="8"/>
  <c r="AO324" i="8"/>
  <c r="AO318" i="8"/>
  <c r="AO365" i="8"/>
  <c r="AO356" i="8"/>
  <c r="AO341" i="8"/>
  <c r="AO336" i="8"/>
  <c r="AO330" i="8"/>
  <c r="AO325" i="8"/>
  <c r="AO319" i="8"/>
  <c r="AO315" i="8"/>
  <c r="AO311" i="8"/>
  <c r="AO307" i="8"/>
  <c r="AO294" i="8"/>
  <c r="AO290" i="8"/>
  <c r="AO310" i="8"/>
  <c r="AO293" i="8"/>
  <c r="AO285" i="8"/>
  <c r="AO270" i="8"/>
  <c r="AO266" i="8"/>
  <c r="AO262" i="8"/>
  <c r="AO258" i="8"/>
  <c r="AO254" i="8"/>
  <c r="AO239" i="8"/>
  <c r="AO235" i="8"/>
  <c r="AO231" i="8"/>
  <c r="AO227" i="8"/>
  <c r="AO312" i="8"/>
  <c r="AO304" i="8"/>
  <c r="AO286" i="8"/>
  <c r="AO271" i="8"/>
  <c r="AO267" i="8"/>
  <c r="AO263" i="8"/>
  <c r="AO259" i="8"/>
  <c r="AO255" i="8"/>
  <c r="AO240" i="8"/>
  <c r="AO236" i="8"/>
  <c r="AO232" i="8"/>
  <c r="AO228" i="8"/>
  <c r="AO224" i="8"/>
  <c r="AO220" i="8"/>
  <c r="AO210" i="8"/>
  <c r="AO206" i="8"/>
  <c r="AO314" i="8"/>
  <c r="AO306" i="8"/>
  <c r="AO289" i="8"/>
  <c r="AO287" i="8"/>
  <c r="AO272" i="8"/>
  <c r="AO268" i="8"/>
  <c r="AO264" i="8"/>
  <c r="AO260" i="8"/>
  <c r="AO256" i="8"/>
  <c r="AO252" i="8"/>
  <c r="AO237" i="8"/>
  <c r="AO233" i="8"/>
  <c r="AO229" i="8"/>
  <c r="AO308" i="8"/>
  <c r="AO291" i="8"/>
  <c r="AO288" i="8"/>
  <c r="AO284" i="8"/>
  <c r="AO269" i="8"/>
  <c r="AO265" i="8"/>
  <c r="AO261" i="8"/>
  <c r="AO257" i="8"/>
  <c r="AO253" i="8"/>
  <c r="AO238" i="8"/>
  <c r="AO234" i="8"/>
  <c r="AO230" i="8"/>
  <c r="AO226" i="8"/>
  <c r="AO222" i="8"/>
  <c r="AO212" i="8"/>
  <c r="AO208" i="8"/>
  <c r="AO223" i="8"/>
  <c r="AO209" i="8"/>
  <c r="AO202" i="8"/>
  <c r="AO198" i="8"/>
  <c r="AO182" i="8"/>
  <c r="AO178" i="8"/>
  <c r="AO174" i="8"/>
  <c r="AO170" i="8"/>
  <c r="AO166" i="8"/>
  <c r="AO162" i="8"/>
  <c r="AO145" i="8"/>
  <c r="AO141" i="8"/>
  <c r="AO225" i="8"/>
  <c r="AO211" i="8"/>
  <c r="AO203" i="8"/>
  <c r="AO199" i="8"/>
  <c r="AO183" i="8"/>
  <c r="AO179" i="8"/>
  <c r="AO175" i="8"/>
  <c r="AO171" i="8"/>
  <c r="AO167" i="8"/>
  <c r="AO163" i="8"/>
  <c r="AO146" i="8"/>
  <c r="AO142" i="8"/>
  <c r="AO135" i="8"/>
  <c r="AO213" i="8"/>
  <c r="AO205" i="8"/>
  <c r="AO204" i="8"/>
  <c r="AO200" i="8"/>
  <c r="AO196" i="8"/>
  <c r="AO180" i="8"/>
  <c r="AO176" i="8"/>
  <c r="AO172" i="8"/>
  <c r="AO168" i="8"/>
  <c r="AO164" i="8"/>
  <c r="AO147" i="8"/>
  <c r="AO143" i="8"/>
  <c r="AO137" i="8"/>
  <c r="AO221" i="8"/>
  <c r="AO207" i="8"/>
  <c r="AO201" i="8"/>
  <c r="AO197" i="8"/>
  <c r="AO181" i="8"/>
  <c r="AO177" i="8"/>
  <c r="AO173" i="8"/>
  <c r="AO169" i="8"/>
  <c r="AO165" i="8"/>
  <c r="AO148" i="8"/>
  <c r="AO144" i="8"/>
  <c r="AO140" i="8"/>
  <c r="AO36" i="8"/>
  <c r="AO133" i="8"/>
  <c r="AO241" i="8"/>
  <c r="AO274" i="8"/>
  <c r="AO278" i="8"/>
  <c r="AO282" i="8"/>
  <c r="AO337" i="8"/>
  <c r="AO345" i="8"/>
  <c r="AO385" i="8"/>
  <c r="AO298" i="8"/>
  <c r="AO302" i="8"/>
  <c r="AO346" i="8"/>
  <c r="AO300" i="8"/>
  <c r="AO333" i="8"/>
  <c r="AO344" i="8"/>
  <c r="AO280" i="8"/>
  <c r="AO343" i="8"/>
  <c r="AO387" i="8"/>
  <c r="AO301" i="8"/>
  <c r="AO273" i="8"/>
  <c r="AO281" i="8"/>
  <c r="AO332" i="8"/>
  <c r="AO275" i="8"/>
  <c r="AO279" i="8"/>
  <c r="AO283" i="8"/>
  <c r="AO342" i="8"/>
  <c r="AO386" i="8"/>
  <c r="AO296" i="8"/>
  <c r="AO322" i="8"/>
  <c r="AO276" i="8"/>
  <c r="AO295" i="8"/>
  <c r="AO299" i="8"/>
  <c r="AO303" i="8"/>
  <c r="AO297" i="8"/>
  <c r="AO323" i="8"/>
  <c r="AO327" i="8"/>
  <c r="AO277" i="8"/>
  <c r="AO384" i="8"/>
  <c r="AO360" i="8"/>
  <c r="AO13" i="8"/>
  <c r="AO21" i="8"/>
  <c r="AO29" i="8"/>
  <c r="AO38" i="8"/>
  <c r="AO42" i="8"/>
  <c r="AO46" i="8"/>
  <c r="AO50" i="8"/>
  <c r="AO54" i="8"/>
  <c r="AO58" i="8"/>
  <c r="AO62" i="8"/>
  <c r="AO66" i="8"/>
  <c r="AO70" i="8"/>
  <c r="AO74" i="8"/>
  <c r="AO78" i="8"/>
  <c r="AO82" i="8"/>
  <c r="AO86" i="8"/>
  <c r="AO90" i="8"/>
  <c r="AO94" i="8"/>
  <c r="AO98" i="8"/>
  <c r="AO102" i="8"/>
  <c r="AO106" i="8"/>
  <c r="AO150" i="8"/>
  <c r="AO184" i="8"/>
  <c r="AO188" i="8"/>
  <c r="AO192" i="8"/>
  <c r="AO51" i="8"/>
  <c r="AO138" i="8"/>
  <c r="AO159" i="8"/>
  <c r="AO114" i="8"/>
  <c r="AO118" i="8"/>
  <c r="AO122" i="8"/>
  <c r="AO158" i="8"/>
  <c r="AO214" i="8"/>
  <c r="AO248" i="8"/>
  <c r="AO8" i="8"/>
  <c r="AO10" i="8"/>
  <c r="AO14" i="8"/>
  <c r="AO18" i="8"/>
  <c r="AO22" i="8"/>
  <c r="AO26" i="8"/>
  <c r="AO30" i="8"/>
  <c r="AO34" i="8"/>
  <c r="AO47" i="8"/>
  <c r="AO63" i="8"/>
  <c r="AO79" i="8"/>
  <c r="AO83" i="8"/>
  <c r="AO95" i="8"/>
  <c r="AO99" i="8"/>
  <c r="AO155" i="8"/>
  <c r="AO185" i="8"/>
  <c r="AO189" i="8"/>
  <c r="AO193" i="8"/>
  <c r="AO110" i="8"/>
  <c r="AO126" i="8"/>
  <c r="AO136" i="8"/>
  <c r="AO218" i="8"/>
  <c r="AO43" i="8"/>
  <c r="AO59" i="8"/>
  <c r="AO67" i="8"/>
  <c r="AO75" i="8"/>
  <c r="AO91" i="8"/>
  <c r="AO12" i="8"/>
  <c r="AO130" i="8"/>
  <c r="AO154" i="8"/>
  <c r="AO244" i="8"/>
  <c r="AO9" i="8"/>
  <c r="AO17" i="8"/>
  <c r="AO25" i="8"/>
  <c r="AO33" i="8"/>
  <c r="AO39" i="8"/>
  <c r="AO55" i="8"/>
  <c r="AO71" i="8"/>
  <c r="AO87" i="8"/>
  <c r="AO103" i="8"/>
  <c r="AO107" i="8"/>
  <c r="AO111" i="8"/>
  <c r="AO115" i="8"/>
  <c r="AO119" i="8"/>
  <c r="AO123" i="8"/>
  <c r="AO127" i="8"/>
  <c r="AO131" i="8"/>
  <c r="AO151" i="8"/>
  <c r="AO215" i="8"/>
  <c r="AO219" i="8"/>
  <c r="AO245" i="8"/>
  <c r="AO44" i="8"/>
  <c r="AO48" i="8"/>
  <c r="AO60" i="8"/>
  <c r="AO76" i="8"/>
  <c r="AO80" i="8"/>
  <c r="AO92" i="8"/>
  <c r="AO96" i="8"/>
  <c r="AO120" i="8"/>
  <c r="AO124" i="8"/>
  <c r="AO128" i="8"/>
  <c r="AO139" i="8"/>
  <c r="AO16" i="8"/>
  <c r="AO20" i="8"/>
  <c r="AO32" i="8"/>
  <c r="AO49" i="8"/>
  <c r="AO65" i="8"/>
  <c r="AO81" i="8"/>
  <c r="AO97" i="8"/>
  <c r="AO113" i="8"/>
  <c r="AO117" i="8"/>
  <c r="AO121" i="8"/>
  <c r="AO125" i="8"/>
  <c r="AO129" i="8"/>
  <c r="AO187" i="8"/>
  <c r="AO191" i="8"/>
  <c r="AO195" i="8"/>
  <c r="AO217" i="8"/>
  <c r="AO249" i="8"/>
  <c r="AO64" i="8"/>
  <c r="AO116" i="8"/>
  <c r="AO132" i="8"/>
  <c r="AO24" i="8"/>
  <c r="AO41" i="8"/>
  <c r="AO45" i="8"/>
  <c r="AO57" i="8"/>
  <c r="AO73" i="8"/>
  <c r="AO77" i="8"/>
  <c r="AO89" i="8"/>
  <c r="AO93" i="8"/>
  <c r="AO149" i="8"/>
  <c r="AO161" i="8"/>
  <c r="AO243" i="8"/>
  <c r="AO247" i="8"/>
  <c r="AO251" i="8"/>
  <c r="AO11" i="8"/>
  <c r="AO15" i="8"/>
  <c r="AO19" i="8"/>
  <c r="AO23" i="8"/>
  <c r="AO27" i="8"/>
  <c r="AO31" i="8"/>
  <c r="AO35" i="8"/>
  <c r="AO40" i="8"/>
  <c r="AO56" i="8"/>
  <c r="AO72" i="8"/>
  <c r="AO88" i="8"/>
  <c r="AO186" i="8"/>
  <c r="AO190" i="8"/>
  <c r="AO194" i="8"/>
  <c r="AO216" i="8"/>
  <c r="AO28" i="8"/>
  <c r="AO37" i="8"/>
  <c r="AO61" i="8"/>
  <c r="AO157" i="8"/>
  <c r="AO52" i="8"/>
  <c r="AO68" i="8"/>
  <c r="AO84" i="8"/>
  <c r="AO100" i="8"/>
  <c r="AO104" i="8"/>
  <c r="AO108" i="8"/>
  <c r="AO112" i="8"/>
  <c r="AO152" i="8"/>
  <c r="AO156" i="8"/>
  <c r="AO160" i="8"/>
  <c r="AO242" i="8"/>
  <c r="AO246" i="8"/>
  <c r="AO250" i="8"/>
  <c r="AO53" i="8"/>
  <c r="AO69" i="8"/>
  <c r="AO85" i="8"/>
  <c r="AO101" i="8"/>
  <c r="AO105" i="8"/>
  <c r="AO109" i="8"/>
  <c r="AO134" i="8"/>
  <c r="AO153" i="8"/>
  <c r="R3" i="4"/>
  <c r="P3" i="4" s="1"/>
  <c r="AO7" i="8" l="1"/>
  <c r="AQ6" i="8"/>
  <c r="AR6" i="8" s="1"/>
  <c r="AS6" i="8" s="1"/>
  <c r="AT6" i="8" s="1"/>
  <c r="AU6" i="8" s="1"/>
  <c r="AV6" i="8" s="1"/>
  <c r="AP402" i="8"/>
  <c r="P402" i="8" s="1"/>
  <c r="AP398" i="8"/>
  <c r="P398" i="8" s="1"/>
  <c r="Q398" i="8" s="1"/>
  <c r="AP394" i="8"/>
  <c r="P394" i="8" s="1"/>
  <c r="Q394" i="8" s="1"/>
  <c r="AP390" i="8"/>
  <c r="P390" i="8" s="1"/>
  <c r="Q390" i="8" s="1"/>
  <c r="AP382" i="8"/>
  <c r="P382" i="8" s="1"/>
  <c r="Q382" i="8" s="1"/>
  <c r="AP378" i="8"/>
  <c r="P378" i="8" s="1"/>
  <c r="Q378" i="8" s="1"/>
  <c r="AP374" i="8"/>
  <c r="P374" i="8" s="1"/>
  <c r="Q374" i="8" s="1"/>
  <c r="AP370" i="8"/>
  <c r="P370" i="8" s="1"/>
  <c r="Q370" i="8" s="1"/>
  <c r="AP399" i="8"/>
  <c r="P399" i="8" s="1"/>
  <c r="Q399" i="8" s="1"/>
  <c r="AP395" i="8"/>
  <c r="P395" i="8" s="1"/>
  <c r="Q395" i="8" s="1"/>
  <c r="AP391" i="8"/>
  <c r="P391" i="8" s="1"/>
  <c r="Q391" i="8" s="1"/>
  <c r="AP383" i="8"/>
  <c r="P383" i="8" s="1"/>
  <c r="AP379" i="8"/>
  <c r="P379" i="8" s="1"/>
  <c r="Q379" i="8" s="1"/>
  <c r="AP375" i="8"/>
  <c r="P375" i="8" s="1"/>
  <c r="Q375" i="8" s="1"/>
  <c r="AP371" i="8"/>
  <c r="P371" i="8" s="1"/>
  <c r="Q371" i="8" s="1"/>
  <c r="AP367" i="8"/>
  <c r="P367" i="8" s="1"/>
  <c r="Q367" i="8" s="1"/>
  <c r="AP363" i="8"/>
  <c r="P363" i="8" s="1"/>
  <c r="Q363" i="8" s="1"/>
  <c r="AP358" i="8"/>
  <c r="P358" i="8" s="1"/>
  <c r="Q358" i="8" s="1"/>
  <c r="AP354" i="8"/>
  <c r="P354" i="8" s="1"/>
  <c r="Q354" i="8" s="1"/>
  <c r="AP350" i="8"/>
  <c r="P350" i="8" s="1"/>
  <c r="Q350" i="8" s="1"/>
  <c r="AP400" i="8"/>
  <c r="P400" i="8" s="1"/>
  <c r="AP396" i="8"/>
  <c r="P396" i="8" s="1"/>
  <c r="Q396" i="8" s="1"/>
  <c r="AP392" i="8"/>
  <c r="P392" i="8" s="1"/>
  <c r="Q392" i="8" s="1"/>
  <c r="AP388" i="8"/>
  <c r="P388" i="8" s="1"/>
  <c r="Q388" i="8" s="1"/>
  <c r="AP380" i="8"/>
  <c r="P380" i="8" s="1"/>
  <c r="Q380" i="8" s="1"/>
  <c r="AP376" i="8"/>
  <c r="P376" i="8" s="1"/>
  <c r="Q376" i="8" s="1"/>
  <c r="AP372" i="8"/>
  <c r="P372" i="8" s="1"/>
  <c r="Q372" i="8" s="1"/>
  <c r="AP368" i="8"/>
  <c r="P368" i="8" s="1"/>
  <c r="Q368" i="8" s="1"/>
  <c r="AP401" i="8"/>
  <c r="P401" i="8" s="1"/>
  <c r="AP397" i="8"/>
  <c r="P397" i="8" s="1"/>
  <c r="Q397" i="8" s="1"/>
  <c r="AP393" i="8"/>
  <c r="P393" i="8" s="1"/>
  <c r="Q393" i="8" s="1"/>
  <c r="AP389" i="8"/>
  <c r="P389" i="8" s="1"/>
  <c r="Q389" i="8" s="1"/>
  <c r="AP381" i="8"/>
  <c r="P381" i="8" s="1"/>
  <c r="Q381" i="8" s="1"/>
  <c r="AP377" i="8"/>
  <c r="P377" i="8" s="1"/>
  <c r="Q377" i="8" s="1"/>
  <c r="AP373" i="8"/>
  <c r="P373" i="8" s="1"/>
  <c r="AP369" i="8"/>
  <c r="P369" i="8" s="1"/>
  <c r="Q369" i="8" s="1"/>
  <c r="AP365" i="8"/>
  <c r="P365" i="8" s="1"/>
  <c r="AP361" i="8"/>
  <c r="P361" i="8" s="1"/>
  <c r="Q361" i="8" s="1"/>
  <c r="AP356" i="8"/>
  <c r="P356" i="8" s="1"/>
  <c r="AP352" i="8"/>
  <c r="P352" i="8" s="1"/>
  <c r="Q352" i="8" s="1"/>
  <c r="AP359" i="8"/>
  <c r="P359" i="8" s="1"/>
  <c r="AP351" i="8"/>
  <c r="P351" i="8" s="1"/>
  <c r="Q351" i="8" s="1"/>
  <c r="AP348" i="8"/>
  <c r="P348" i="8" s="1"/>
  <c r="Q348" i="8" s="1"/>
  <c r="AP339" i="8"/>
  <c r="P339" i="8" s="1"/>
  <c r="AP334" i="8"/>
  <c r="P334" i="8" s="1"/>
  <c r="AP328" i="8"/>
  <c r="P328" i="8" s="1"/>
  <c r="AP321" i="8"/>
  <c r="P321" i="8" s="1"/>
  <c r="AP317" i="8"/>
  <c r="P317" i="8" s="1"/>
  <c r="Q317" i="8" s="1"/>
  <c r="AP362" i="8"/>
  <c r="P362" i="8" s="1"/>
  <c r="Q362" i="8" s="1"/>
  <c r="AP353" i="8"/>
  <c r="P353" i="8" s="1"/>
  <c r="Q353" i="8" s="1"/>
  <c r="AP340" i="8"/>
  <c r="P340" i="8" s="1"/>
  <c r="Q340" i="8" s="1"/>
  <c r="AP335" i="8"/>
  <c r="P335" i="8" s="1"/>
  <c r="AP329" i="8"/>
  <c r="P329" i="8" s="1"/>
  <c r="Q329" i="8" s="1"/>
  <c r="AP324" i="8"/>
  <c r="P324" i="8" s="1"/>
  <c r="AP318" i="8"/>
  <c r="P318" i="8" s="1"/>
  <c r="AP314" i="8"/>
  <c r="P314" i="8" s="1"/>
  <c r="Q314" i="8" s="1"/>
  <c r="AP310" i="8"/>
  <c r="P310" i="8" s="1"/>
  <c r="Q310" i="8" s="1"/>
  <c r="AP306" i="8"/>
  <c r="P306" i="8" s="1"/>
  <c r="Q306" i="8" s="1"/>
  <c r="AP293" i="8"/>
  <c r="P293" i="8" s="1"/>
  <c r="AP289" i="8"/>
  <c r="P289" i="8" s="1"/>
  <c r="Q289" i="8" s="1"/>
  <c r="AP364" i="8"/>
  <c r="P364" i="8" s="1"/>
  <c r="Q364" i="8" s="1"/>
  <c r="AP355" i="8"/>
  <c r="P355" i="8" s="1"/>
  <c r="Q355" i="8" s="1"/>
  <c r="AP341" i="8"/>
  <c r="P341" i="8" s="1"/>
  <c r="AP336" i="8"/>
  <c r="P336" i="8" s="1"/>
  <c r="AP330" i="8"/>
  <c r="P330" i="8" s="1"/>
  <c r="AP325" i="8"/>
  <c r="P325" i="8" s="1"/>
  <c r="AP319" i="8"/>
  <c r="P319" i="8" s="1"/>
  <c r="AP315" i="8"/>
  <c r="P315" i="8" s="1"/>
  <c r="Q315" i="8" s="1"/>
  <c r="AP366" i="8"/>
  <c r="P366" i="8" s="1"/>
  <c r="Q366" i="8" s="1"/>
  <c r="AP357" i="8"/>
  <c r="P357" i="8" s="1"/>
  <c r="Q357" i="8" s="1"/>
  <c r="AP349" i="8"/>
  <c r="P349" i="8" s="1"/>
  <c r="Q349" i="8" s="1"/>
  <c r="AP347" i="8"/>
  <c r="P347" i="8" s="1"/>
  <c r="Q347" i="8" s="1"/>
  <c r="AP338" i="8"/>
  <c r="P338" i="8" s="1"/>
  <c r="AP331" i="8"/>
  <c r="P331" i="8" s="1"/>
  <c r="AP326" i="8"/>
  <c r="P326" i="8" s="1"/>
  <c r="AP320" i="8"/>
  <c r="P320" i="8" s="1"/>
  <c r="AP316" i="8"/>
  <c r="P316" i="8" s="1"/>
  <c r="Q316" i="8" s="1"/>
  <c r="AP312" i="8"/>
  <c r="P312" i="8" s="1"/>
  <c r="Q312" i="8" s="1"/>
  <c r="AP308" i="8"/>
  <c r="P308" i="8" s="1"/>
  <c r="Q308" i="8" s="1"/>
  <c r="AP304" i="8"/>
  <c r="P304" i="8" s="1"/>
  <c r="Q304" i="8" s="1"/>
  <c r="AP291" i="8"/>
  <c r="P291" i="8" s="1"/>
  <c r="Q291" i="8" s="1"/>
  <c r="AP311" i="8"/>
  <c r="P311" i="8" s="1"/>
  <c r="Q311" i="8" s="1"/>
  <c r="AP294" i="8"/>
  <c r="P294" i="8" s="1"/>
  <c r="AP286" i="8"/>
  <c r="P286" i="8" s="1"/>
  <c r="Q286" i="8" s="1"/>
  <c r="AP271" i="8"/>
  <c r="P271" i="8" s="1"/>
  <c r="AP267" i="8"/>
  <c r="P267" i="8" s="1"/>
  <c r="Q267" i="8" s="1"/>
  <c r="AP263" i="8"/>
  <c r="P263" i="8" s="1"/>
  <c r="Q263" i="8" s="1"/>
  <c r="AP259" i="8"/>
  <c r="P259" i="8" s="1"/>
  <c r="Q259" i="8" s="1"/>
  <c r="AP255" i="8"/>
  <c r="P255" i="8" s="1"/>
  <c r="Q255" i="8" s="1"/>
  <c r="AP240" i="8"/>
  <c r="P240" i="8" s="1"/>
  <c r="AP236" i="8"/>
  <c r="P236" i="8" s="1"/>
  <c r="AP232" i="8"/>
  <c r="P232" i="8" s="1"/>
  <c r="Q232" i="8" s="1"/>
  <c r="AP228" i="8"/>
  <c r="P228" i="8" s="1"/>
  <c r="Q228" i="8" s="1"/>
  <c r="AP313" i="8"/>
  <c r="P313" i="8" s="1"/>
  <c r="Q313" i="8" s="1"/>
  <c r="AP305" i="8"/>
  <c r="P305" i="8" s="1"/>
  <c r="Q305" i="8" s="1"/>
  <c r="AP287" i="8"/>
  <c r="P287" i="8" s="1"/>
  <c r="Q287" i="8" s="1"/>
  <c r="AP272" i="8"/>
  <c r="P272" i="8" s="1"/>
  <c r="AP268" i="8"/>
  <c r="P268" i="8" s="1"/>
  <c r="Q268" i="8" s="1"/>
  <c r="AP264" i="8"/>
  <c r="P264" i="8" s="1"/>
  <c r="Q264" i="8" s="1"/>
  <c r="AP260" i="8"/>
  <c r="P260" i="8" s="1"/>
  <c r="Q260" i="8" s="1"/>
  <c r="AP256" i="8"/>
  <c r="P256" i="8" s="1"/>
  <c r="Q256" i="8" s="1"/>
  <c r="AP252" i="8"/>
  <c r="P252" i="8" s="1"/>
  <c r="AP237" i="8"/>
  <c r="P237" i="8" s="1"/>
  <c r="AP233" i="8"/>
  <c r="P233" i="8" s="1"/>
  <c r="Q233" i="8" s="1"/>
  <c r="AP229" i="8"/>
  <c r="P229" i="8" s="1"/>
  <c r="AP225" i="8"/>
  <c r="P225" i="8" s="1"/>
  <c r="Q225" i="8" s="1"/>
  <c r="AP221" i="8"/>
  <c r="P221" i="8" s="1"/>
  <c r="Q221" i="8" s="1"/>
  <c r="AP211" i="8"/>
  <c r="P211" i="8" s="1"/>
  <c r="AP207" i="8"/>
  <c r="P207" i="8" s="1"/>
  <c r="AP307" i="8"/>
  <c r="P307" i="8" s="1"/>
  <c r="Q307" i="8" s="1"/>
  <c r="AP290" i="8"/>
  <c r="P290" i="8" s="1"/>
  <c r="Q290" i="8" s="1"/>
  <c r="AP288" i="8"/>
  <c r="P288" i="8" s="1"/>
  <c r="Q288" i="8" s="1"/>
  <c r="AP284" i="8"/>
  <c r="P284" i="8" s="1"/>
  <c r="AP269" i="8"/>
  <c r="P269" i="8" s="1"/>
  <c r="Q269" i="8" s="1"/>
  <c r="AP265" i="8"/>
  <c r="P265" i="8" s="1"/>
  <c r="Q265" i="8" s="1"/>
  <c r="AP261" i="8"/>
  <c r="P261" i="8" s="1"/>
  <c r="Q261" i="8" s="1"/>
  <c r="AP257" i="8"/>
  <c r="P257" i="8" s="1"/>
  <c r="Q257" i="8" s="1"/>
  <c r="AP253" i="8"/>
  <c r="P253" i="8" s="1"/>
  <c r="Q253" i="8" s="1"/>
  <c r="AP238" i="8"/>
  <c r="P238" i="8" s="1"/>
  <c r="AP234" i="8"/>
  <c r="P234" i="8" s="1"/>
  <c r="Q234" i="8" s="1"/>
  <c r="AP230" i="8"/>
  <c r="P230" i="8" s="1"/>
  <c r="Q230" i="8" s="1"/>
  <c r="AP309" i="8"/>
  <c r="P309" i="8" s="1"/>
  <c r="Q309" i="8" s="1"/>
  <c r="AP292" i="8"/>
  <c r="P292" i="8" s="1"/>
  <c r="Q292" i="8" s="1"/>
  <c r="AP285" i="8"/>
  <c r="P285" i="8" s="1"/>
  <c r="AP270" i="8"/>
  <c r="P270" i="8" s="1"/>
  <c r="Q270" i="8" s="1"/>
  <c r="AP266" i="8"/>
  <c r="P266" i="8" s="1"/>
  <c r="Q266" i="8" s="1"/>
  <c r="AP262" i="8"/>
  <c r="P262" i="8" s="1"/>
  <c r="Q262" i="8" s="1"/>
  <c r="AP258" i="8"/>
  <c r="P258" i="8" s="1"/>
  <c r="Q258" i="8" s="1"/>
  <c r="AP254" i="8"/>
  <c r="P254" i="8" s="1"/>
  <c r="Q254" i="8" s="1"/>
  <c r="AP239" i="8"/>
  <c r="P239" i="8" s="1"/>
  <c r="AP235" i="8"/>
  <c r="P235" i="8" s="1"/>
  <c r="Q235" i="8" s="1"/>
  <c r="AP231" i="8"/>
  <c r="P231" i="8" s="1"/>
  <c r="Q231" i="8" s="1"/>
  <c r="AP227" i="8"/>
  <c r="P227" i="8" s="1"/>
  <c r="Q227" i="8" s="1"/>
  <c r="AP223" i="8"/>
  <c r="P223" i="8" s="1"/>
  <c r="Q223" i="8" s="1"/>
  <c r="AP213" i="8"/>
  <c r="P213" i="8" s="1"/>
  <c r="AP209" i="8"/>
  <c r="P209" i="8" s="1"/>
  <c r="AP205" i="8"/>
  <c r="P205" i="8" s="1"/>
  <c r="AP224" i="8"/>
  <c r="P224" i="8" s="1"/>
  <c r="Q224" i="8" s="1"/>
  <c r="AP210" i="8"/>
  <c r="P210" i="8" s="1"/>
  <c r="AP203" i="8"/>
  <c r="P203" i="8" s="1"/>
  <c r="AP199" i="8"/>
  <c r="P199" i="8" s="1"/>
  <c r="AP183" i="8"/>
  <c r="P183" i="8" s="1"/>
  <c r="AP179" i="8"/>
  <c r="P179" i="8" s="1"/>
  <c r="AP175" i="8"/>
  <c r="P175" i="8" s="1"/>
  <c r="Q175" i="8" s="1"/>
  <c r="AP171" i="8"/>
  <c r="P171" i="8" s="1"/>
  <c r="Q171" i="8" s="1"/>
  <c r="AP167" i="8"/>
  <c r="P167" i="8" s="1"/>
  <c r="Q167" i="8" s="1"/>
  <c r="AP163" i="8"/>
  <c r="P163" i="8" s="1"/>
  <c r="Q163" i="8" s="1"/>
  <c r="AP146" i="8"/>
  <c r="P146" i="8" s="1"/>
  <c r="AP142" i="8"/>
  <c r="P142" i="8" s="1"/>
  <c r="AP226" i="8"/>
  <c r="P226" i="8" s="1"/>
  <c r="Q226" i="8" s="1"/>
  <c r="AP212" i="8"/>
  <c r="P212" i="8" s="1"/>
  <c r="AP204" i="8"/>
  <c r="P204" i="8" s="1"/>
  <c r="AP200" i="8"/>
  <c r="P200" i="8" s="1"/>
  <c r="AP196" i="8"/>
  <c r="P196" i="8" s="1"/>
  <c r="AP180" i="8"/>
  <c r="P180" i="8" s="1"/>
  <c r="AP176" i="8"/>
  <c r="P176" i="8" s="1"/>
  <c r="AP172" i="8"/>
  <c r="P172" i="8" s="1"/>
  <c r="Q172" i="8" s="1"/>
  <c r="AP168" i="8"/>
  <c r="P168" i="8" s="1"/>
  <c r="Q168" i="8" s="1"/>
  <c r="AP164" i="8"/>
  <c r="P164" i="8" s="1"/>
  <c r="Q164" i="8" s="1"/>
  <c r="AP147" i="8"/>
  <c r="P147" i="8" s="1"/>
  <c r="AP143" i="8"/>
  <c r="P143" i="8" s="1"/>
  <c r="AP137" i="8"/>
  <c r="AW137" i="8" s="1"/>
  <c r="AP220" i="8"/>
  <c r="P220" i="8" s="1"/>
  <c r="Q220" i="8" s="1"/>
  <c r="AP206" i="8"/>
  <c r="P206" i="8" s="1"/>
  <c r="AP201" i="8"/>
  <c r="P201" i="8" s="1"/>
  <c r="AP197" i="8"/>
  <c r="P197" i="8" s="1"/>
  <c r="AP181" i="8"/>
  <c r="P181" i="8" s="1"/>
  <c r="AP177" i="8"/>
  <c r="P177" i="8" s="1"/>
  <c r="AP173" i="8"/>
  <c r="P173" i="8" s="1"/>
  <c r="Q173" i="8" s="1"/>
  <c r="AP169" i="8"/>
  <c r="P169" i="8" s="1"/>
  <c r="Q169" i="8" s="1"/>
  <c r="AP165" i="8"/>
  <c r="P165" i="8" s="1"/>
  <c r="Q165" i="8" s="1"/>
  <c r="AP148" i="8"/>
  <c r="P148" i="8" s="1"/>
  <c r="AP144" i="8"/>
  <c r="P144" i="8" s="1"/>
  <c r="AP140" i="8"/>
  <c r="P140" i="8" s="1"/>
  <c r="AP222" i="8"/>
  <c r="P222" i="8" s="1"/>
  <c r="Q222" i="8" s="1"/>
  <c r="AP208" i="8"/>
  <c r="P208" i="8" s="1"/>
  <c r="AP202" i="8"/>
  <c r="P202" i="8" s="1"/>
  <c r="AP198" i="8"/>
  <c r="P198" i="8" s="1"/>
  <c r="AP182" i="8"/>
  <c r="P182" i="8" s="1"/>
  <c r="AP178" i="8"/>
  <c r="P178" i="8" s="1"/>
  <c r="AP174" i="8"/>
  <c r="P174" i="8" s="1"/>
  <c r="Q174" i="8" s="1"/>
  <c r="AP170" i="8"/>
  <c r="P170" i="8" s="1"/>
  <c r="Q170" i="8" s="1"/>
  <c r="AP166" i="8"/>
  <c r="P166" i="8" s="1"/>
  <c r="Q166" i="8" s="1"/>
  <c r="AP162" i="8"/>
  <c r="P162" i="8" s="1"/>
  <c r="Q162" i="8" s="1"/>
  <c r="AP145" i="8"/>
  <c r="P145" i="8" s="1"/>
  <c r="AP141" i="8"/>
  <c r="P141" i="8" s="1"/>
  <c r="AP133" i="8"/>
  <c r="P133" i="8" s="1"/>
  <c r="AP36" i="8"/>
  <c r="P36" i="8" s="1"/>
  <c r="AP135" i="8"/>
  <c r="P135" i="8" s="1"/>
  <c r="AP241" i="8"/>
  <c r="P241" i="8" s="1"/>
  <c r="AP278" i="8"/>
  <c r="P278" i="8" s="1"/>
  <c r="AP301" i="8"/>
  <c r="P301" i="8" s="1"/>
  <c r="Q301" i="8" s="1"/>
  <c r="AP385" i="8"/>
  <c r="P385" i="8" s="1"/>
  <c r="Q385" i="8" s="1"/>
  <c r="AP275" i="8"/>
  <c r="P275" i="8" s="1"/>
  <c r="AP279" i="8"/>
  <c r="P279" i="8" s="1"/>
  <c r="AP283" i="8"/>
  <c r="P283" i="8" s="1"/>
  <c r="AP298" i="8"/>
  <c r="P298" i="8" s="1"/>
  <c r="Q298" i="8" s="1"/>
  <c r="AP342" i="8"/>
  <c r="P342" i="8" s="1"/>
  <c r="Q342" i="8" s="1"/>
  <c r="AP346" i="8"/>
  <c r="P346" i="8" s="1"/>
  <c r="Q346" i="8" s="1"/>
  <c r="AP386" i="8"/>
  <c r="P386" i="8" s="1"/>
  <c r="Q386" i="8" s="1"/>
  <c r="AP273" i="8"/>
  <c r="P273" i="8" s="1"/>
  <c r="AP281" i="8"/>
  <c r="P281" i="8" s="1"/>
  <c r="AP322" i="8"/>
  <c r="P322" i="8" s="1"/>
  <c r="AP295" i="8"/>
  <c r="P295" i="8" s="1"/>
  <c r="AP299" i="8"/>
  <c r="P299" i="8" s="1"/>
  <c r="Q299" i="8" s="1"/>
  <c r="AP303" i="8"/>
  <c r="P303" i="8" s="1"/>
  <c r="Q303" i="8" s="1"/>
  <c r="AP274" i="8"/>
  <c r="P274" i="8" s="1"/>
  <c r="AP282" i="8"/>
  <c r="P282" i="8" s="1"/>
  <c r="AP323" i="8"/>
  <c r="P323" i="8" s="1"/>
  <c r="AP337" i="8"/>
  <c r="P337" i="8" s="1"/>
  <c r="AP302" i="8"/>
  <c r="P302" i="8" s="1"/>
  <c r="Q302" i="8" s="1"/>
  <c r="AP327" i="8"/>
  <c r="P327" i="8" s="1"/>
  <c r="AP296" i="8"/>
  <c r="P296" i="8" s="1"/>
  <c r="AP300" i="8"/>
  <c r="P300" i="8" s="1"/>
  <c r="Q300" i="8" s="1"/>
  <c r="AP276" i="8"/>
  <c r="P276" i="8" s="1"/>
  <c r="AP280" i="8"/>
  <c r="P280" i="8" s="1"/>
  <c r="AP387" i="8"/>
  <c r="P387" i="8" s="1"/>
  <c r="Q387" i="8" s="1"/>
  <c r="AP297" i="8"/>
  <c r="P297" i="8" s="1"/>
  <c r="Q297" i="8" s="1"/>
  <c r="AP345" i="8"/>
  <c r="P345" i="8" s="1"/>
  <c r="Q345" i="8" s="1"/>
  <c r="AP277" i="8"/>
  <c r="P277" i="8" s="1"/>
  <c r="AP333" i="8"/>
  <c r="P333" i="8" s="1"/>
  <c r="AP344" i="8"/>
  <c r="P344" i="8" s="1"/>
  <c r="Q344" i="8" s="1"/>
  <c r="AP384" i="8"/>
  <c r="P384" i="8" s="1"/>
  <c r="Q384" i="8" s="1"/>
  <c r="AP343" i="8"/>
  <c r="P343" i="8" s="1"/>
  <c r="Q343" i="8" s="1"/>
  <c r="AP360" i="8"/>
  <c r="P360" i="8" s="1"/>
  <c r="Q360" i="8" s="1"/>
  <c r="AP332" i="8"/>
  <c r="P332" i="8" s="1"/>
  <c r="Q332" i="8" s="1"/>
  <c r="AP42" i="8"/>
  <c r="P42" i="8" s="1"/>
  <c r="AP58" i="8"/>
  <c r="P58" i="8" s="1"/>
  <c r="AP74" i="8"/>
  <c r="P74" i="8" s="1"/>
  <c r="AP90" i="8"/>
  <c r="P90" i="8" s="1"/>
  <c r="AP110" i="8"/>
  <c r="P110" i="8" s="1"/>
  <c r="AP114" i="8"/>
  <c r="P114" i="8" s="1"/>
  <c r="AP118" i="8"/>
  <c r="P118" i="8" s="1"/>
  <c r="AP136" i="8"/>
  <c r="AP218" i="8"/>
  <c r="P218" i="8" s="1"/>
  <c r="AP9" i="8"/>
  <c r="P9" i="8" s="1"/>
  <c r="AP17" i="8"/>
  <c r="P17" i="8" s="1"/>
  <c r="AP25" i="8"/>
  <c r="P25" i="8" s="1"/>
  <c r="AP33" i="8"/>
  <c r="P33" i="8" s="1"/>
  <c r="AP123" i="8"/>
  <c r="P123" i="8" s="1"/>
  <c r="AP127" i="8"/>
  <c r="P127" i="8" s="1"/>
  <c r="AP131" i="8"/>
  <c r="P131" i="8" s="1"/>
  <c r="AP13" i="8"/>
  <c r="P13" i="8" s="1"/>
  <c r="AP29" i="8"/>
  <c r="P29" i="8" s="1"/>
  <c r="AP38" i="8"/>
  <c r="P38" i="8" s="1"/>
  <c r="AP54" i="8"/>
  <c r="P54" i="8" s="1"/>
  <c r="AP126" i="8"/>
  <c r="P126" i="8" s="1"/>
  <c r="AP130" i="8"/>
  <c r="P130" i="8" s="1"/>
  <c r="AP154" i="8"/>
  <c r="P154" i="8" s="1"/>
  <c r="AP184" i="8"/>
  <c r="P184" i="8" s="1"/>
  <c r="AP188" i="8"/>
  <c r="P188" i="8" s="1"/>
  <c r="AP214" i="8"/>
  <c r="P214" i="8" s="1"/>
  <c r="AP244" i="8"/>
  <c r="P244" i="8" s="1"/>
  <c r="AP248" i="8"/>
  <c r="P248" i="8" s="1"/>
  <c r="AP103" i="8"/>
  <c r="P103" i="8" s="1"/>
  <c r="AP119" i="8"/>
  <c r="P119" i="8" s="1"/>
  <c r="AP151" i="8"/>
  <c r="P151" i="8" s="1"/>
  <c r="AP155" i="8"/>
  <c r="P155" i="8" s="1"/>
  <c r="AP50" i="8"/>
  <c r="P50" i="8" s="1"/>
  <c r="AP66" i="8"/>
  <c r="P66" i="8" s="1"/>
  <c r="AP82" i="8"/>
  <c r="P82" i="8" s="1"/>
  <c r="AP86" i="8"/>
  <c r="P86" i="8" s="1"/>
  <c r="AP98" i="8"/>
  <c r="P98" i="8" s="1"/>
  <c r="AP106" i="8"/>
  <c r="P106" i="8" s="1"/>
  <c r="AP122" i="8"/>
  <c r="P122" i="8" s="1"/>
  <c r="AP150" i="8"/>
  <c r="P150" i="8" s="1"/>
  <c r="AP158" i="8"/>
  <c r="P158" i="8" s="1"/>
  <c r="AP192" i="8"/>
  <c r="P192" i="8" s="1"/>
  <c r="AP219" i="8"/>
  <c r="P219" i="8" s="1"/>
  <c r="AP245" i="8"/>
  <c r="P245" i="8" s="1"/>
  <c r="AP12" i="8"/>
  <c r="P12" i="8" s="1"/>
  <c r="AP21" i="8"/>
  <c r="P21" i="8" s="1"/>
  <c r="AP46" i="8"/>
  <c r="P46" i="8" s="1"/>
  <c r="AP62" i="8"/>
  <c r="P62" i="8" s="1"/>
  <c r="AP70" i="8"/>
  <c r="P70" i="8" s="1"/>
  <c r="AP78" i="8"/>
  <c r="P78" i="8" s="1"/>
  <c r="AP94" i="8"/>
  <c r="P94" i="8" s="1"/>
  <c r="AP102" i="8"/>
  <c r="P102" i="8" s="1"/>
  <c r="AP8" i="8"/>
  <c r="AP10" i="8"/>
  <c r="P10" i="8" s="1"/>
  <c r="AP14" i="8"/>
  <c r="P14" i="8" s="1"/>
  <c r="AP18" i="8"/>
  <c r="P18" i="8" s="1"/>
  <c r="AP22" i="8"/>
  <c r="P22" i="8" s="1"/>
  <c r="AP26" i="8"/>
  <c r="P26" i="8" s="1"/>
  <c r="AP30" i="8"/>
  <c r="P30" i="8" s="1"/>
  <c r="AP34" i="8"/>
  <c r="P34" i="8" s="1"/>
  <c r="AP39" i="8"/>
  <c r="P39" i="8" s="1"/>
  <c r="AP43" i="8"/>
  <c r="P43" i="8" s="1"/>
  <c r="AP47" i="8"/>
  <c r="P47" i="8" s="1"/>
  <c r="AP51" i="8"/>
  <c r="P51" i="8" s="1"/>
  <c r="AP55" i="8"/>
  <c r="P55" i="8" s="1"/>
  <c r="AP59" i="8"/>
  <c r="P59" i="8" s="1"/>
  <c r="AP63" i="8"/>
  <c r="P63" i="8" s="1"/>
  <c r="AP67" i="8"/>
  <c r="P67" i="8" s="1"/>
  <c r="AP71" i="8"/>
  <c r="P71" i="8" s="1"/>
  <c r="AP75" i="8"/>
  <c r="P75" i="8" s="1"/>
  <c r="AP79" i="8"/>
  <c r="P79" i="8" s="1"/>
  <c r="AP83" i="8"/>
  <c r="P83" i="8" s="1"/>
  <c r="AP87" i="8"/>
  <c r="P87" i="8" s="1"/>
  <c r="AP91" i="8"/>
  <c r="P91" i="8" s="1"/>
  <c r="AP95" i="8"/>
  <c r="P95" i="8" s="1"/>
  <c r="AP99" i="8"/>
  <c r="P99" i="8" s="1"/>
  <c r="AP107" i="8"/>
  <c r="P107" i="8" s="1"/>
  <c r="AP111" i="8"/>
  <c r="P111" i="8" s="1"/>
  <c r="AP115" i="8"/>
  <c r="P115" i="8" s="1"/>
  <c r="AP138" i="8"/>
  <c r="P138" i="8" s="1"/>
  <c r="AP159" i="8"/>
  <c r="P159" i="8" s="1"/>
  <c r="AP185" i="8"/>
  <c r="P185" i="8" s="1"/>
  <c r="AP189" i="8"/>
  <c r="P189" i="8" s="1"/>
  <c r="AP193" i="8"/>
  <c r="P193" i="8" s="1"/>
  <c r="AP215" i="8"/>
  <c r="P215" i="8" s="1"/>
  <c r="AP249" i="8"/>
  <c r="P249" i="8" s="1"/>
  <c r="AP11" i="8"/>
  <c r="P11" i="8" s="1"/>
  <c r="AP15" i="8"/>
  <c r="P15" i="8" s="1"/>
  <c r="AP19" i="8"/>
  <c r="P19" i="8" s="1"/>
  <c r="AP23" i="8"/>
  <c r="P23" i="8" s="1"/>
  <c r="AP27" i="8"/>
  <c r="P27" i="8" s="1"/>
  <c r="AP31" i="8"/>
  <c r="P31" i="8" s="1"/>
  <c r="AP35" i="8"/>
  <c r="P35" i="8" s="1"/>
  <c r="AP40" i="8"/>
  <c r="P40" i="8" s="1"/>
  <c r="AP44" i="8"/>
  <c r="P44" i="8" s="1"/>
  <c r="AP56" i="8"/>
  <c r="P56" i="8" s="1"/>
  <c r="AP60" i="8"/>
  <c r="P60" i="8" s="1"/>
  <c r="AP72" i="8"/>
  <c r="P72" i="8" s="1"/>
  <c r="AP88" i="8"/>
  <c r="P88" i="8" s="1"/>
  <c r="AP92" i="8"/>
  <c r="P92" i="8" s="1"/>
  <c r="AP186" i="8"/>
  <c r="P186" i="8" s="1"/>
  <c r="AP190" i="8"/>
  <c r="P190" i="8" s="1"/>
  <c r="AP194" i="8"/>
  <c r="P194" i="8" s="1"/>
  <c r="AP37" i="8"/>
  <c r="P37" i="8" s="1"/>
  <c r="AP41" i="8"/>
  <c r="P41" i="8" s="1"/>
  <c r="AP57" i="8"/>
  <c r="P57" i="8" s="1"/>
  <c r="AP89" i="8"/>
  <c r="P89" i="8" s="1"/>
  <c r="AP109" i="8"/>
  <c r="P109" i="8" s="1"/>
  <c r="AP125" i="8"/>
  <c r="P125" i="8" s="1"/>
  <c r="AP129" i="8"/>
  <c r="P129" i="8" s="1"/>
  <c r="AP217" i="8"/>
  <c r="P217" i="8" s="1"/>
  <c r="AP52" i="8"/>
  <c r="P52" i="8" s="1"/>
  <c r="AP68" i="8"/>
  <c r="P68" i="8" s="1"/>
  <c r="AP76" i="8"/>
  <c r="P76" i="8" s="1"/>
  <c r="AP84" i="8"/>
  <c r="P84" i="8" s="1"/>
  <c r="AP100" i="8"/>
  <c r="P100" i="8" s="1"/>
  <c r="AP152" i="8"/>
  <c r="P152" i="8" s="1"/>
  <c r="AP242" i="8"/>
  <c r="P242" i="8" s="1"/>
  <c r="AP250" i="8"/>
  <c r="P250" i="8" s="1"/>
  <c r="AP53" i="8"/>
  <c r="P53" i="8" s="1"/>
  <c r="AP69" i="8"/>
  <c r="P69" i="8" s="1"/>
  <c r="AP85" i="8"/>
  <c r="P85" i="8" s="1"/>
  <c r="AP101" i="8"/>
  <c r="P101" i="8" s="1"/>
  <c r="AP105" i="8"/>
  <c r="P105" i="8" s="1"/>
  <c r="AP134" i="8"/>
  <c r="P134" i="8" s="1"/>
  <c r="AP48" i="8"/>
  <c r="P48" i="8" s="1"/>
  <c r="AP64" i="8"/>
  <c r="P64" i="8" s="1"/>
  <c r="AP80" i="8"/>
  <c r="P80" i="8" s="1"/>
  <c r="AP96" i="8"/>
  <c r="P96" i="8" s="1"/>
  <c r="AP160" i="8"/>
  <c r="P160" i="8" s="1"/>
  <c r="AP16" i="8"/>
  <c r="P16" i="8" s="1"/>
  <c r="AP20" i="8"/>
  <c r="P20" i="8" s="1"/>
  <c r="AP24" i="8"/>
  <c r="P24" i="8" s="1"/>
  <c r="AP28" i="8"/>
  <c r="P28" i="8" s="1"/>
  <c r="AP32" i="8"/>
  <c r="P32" i="8" s="1"/>
  <c r="AP49" i="8"/>
  <c r="P49" i="8" s="1"/>
  <c r="AP65" i="8"/>
  <c r="P65" i="8" s="1"/>
  <c r="AP73" i="8"/>
  <c r="P73" i="8" s="1"/>
  <c r="AP81" i="8"/>
  <c r="P81" i="8" s="1"/>
  <c r="AP97" i="8"/>
  <c r="P97" i="8" s="1"/>
  <c r="AP117" i="8"/>
  <c r="P117" i="8" s="1"/>
  <c r="AP121" i="8"/>
  <c r="P121" i="8" s="1"/>
  <c r="AP187" i="8"/>
  <c r="P187" i="8" s="1"/>
  <c r="AP191" i="8"/>
  <c r="P191" i="8" s="1"/>
  <c r="AP195" i="8"/>
  <c r="P195" i="8" s="1"/>
  <c r="AP104" i="8"/>
  <c r="P104" i="8" s="1"/>
  <c r="AP108" i="8"/>
  <c r="P108" i="8" s="1"/>
  <c r="AP112" i="8"/>
  <c r="P112" i="8" s="1"/>
  <c r="AP116" i="8"/>
  <c r="P116" i="8" s="1"/>
  <c r="AP120" i="8"/>
  <c r="P120" i="8" s="1"/>
  <c r="AP124" i="8"/>
  <c r="P124" i="8" s="1"/>
  <c r="AP128" i="8"/>
  <c r="P128" i="8" s="1"/>
  <c r="AP132" i="8"/>
  <c r="P132" i="8" s="1"/>
  <c r="AP139" i="8"/>
  <c r="P139" i="8" s="1"/>
  <c r="AP156" i="8"/>
  <c r="P156" i="8" s="1"/>
  <c r="AP216" i="8"/>
  <c r="P216" i="8" s="1"/>
  <c r="AP246" i="8"/>
  <c r="P246" i="8" s="1"/>
  <c r="AP45" i="8"/>
  <c r="P45" i="8" s="1"/>
  <c r="AP61" i="8"/>
  <c r="P61" i="8" s="1"/>
  <c r="AP77" i="8"/>
  <c r="P77" i="8" s="1"/>
  <c r="AP93" i="8"/>
  <c r="P93" i="8" s="1"/>
  <c r="AP113" i="8"/>
  <c r="P113" i="8" s="1"/>
  <c r="AP149" i="8"/>
  <c r="P149" i="8" s="1"/>
  <c r="AP153" i="8"/>
  <c r="P153" i="8" s="1"/>
  <c r="AP157" i="8"/>
  <c r="P157" i="8" s="1"/>
  <c r="AP161" i="8"/>
  <c r="P161" i="8" s="1"/>
  <c r="AP243" i="8"/>
  <c r="P243" i="8" s="1"/>
  <c r="AP247" i="8"/>
  <c r="P247" i="8" s="1"/>
  <c r="AP251" i="8"/>
  <c r="P251" i="8" s="1"/>
  <c r="P8" i="8"/>
  <c r="P2" i="4"/>
  <c r="R2" i="4"/>
  <c r="AP7" i="8" l="1"/>
  <c r="R254" i="12"/>
  <c r="R256" i="12"/>
  <c r="AW8" i="8"/>
  <c r="Q8" i="8"/>
  <c r="J25" i="6"/>
  <c r="Q251" i="8"/>
  <c r="AW251" i="8"/>
  <c r="Q247" i="8"/>
  <c r="AW247" i="8"/>
  <c r="AW243" i="8"/>
  <c r="Q243" i="8"/>
  <c r="AW161" i="8"/>
  <c r="Q161" i="8"/>
  <c r="AW157" i="8"/>
  <c r="Q157" i="8"/>
  <c r="Q153" i="8"/>
  <c r="AW153" i="8"/>
  <c r="Q149" i="8"/>
  <c r="AW149" i="8"/>
  <c r="R11" i="12"/>
  <c r="S11" i="12" s="1"/>
  <c r="Q113" i="8"/>
  <c r="AW113" i="8"/>
  <c r="R131" i="12"/>
  <c r="S131" i="12" s="1"/>
  <c r="AW93" i="8"/>
  <c r="Q93" i="8"/>
  <c r="R104" i="12"/>
  <c r="S104" i="12" s="1"/>
  <c r="Q77" i="8"/>
  <c r="AW77" i="8"/>
  <c r="R33" i="12"/>
  <c r="Q61" i="8"/>
  <c r="AW61" i="8"/>
  <c r="R366" i="12"/>
  <c r="S366" i="12" s="1"/>
  <c r="Q45" i="8"/>
  <c r="AW45" i="8"/>
  <c r="Q246" i="8"/>
  <c r="AW246" i="8"/>
  <c r="Q216" i="8"/>
  <c r="AW216" i="8"/>
  <c r="Q156" i="8"/>
  <c r="AW156" i="8"/>
  <c r="AW139" i="8"/>
  <c r="Q139" i="8"/>
  <c r="R494" i="12"/>
  <c r="S494" i="12" s="1"/>
  <c r="Q132" i="8"/>
  <c r="AW132" i="8"/>
  <c r="R493" i="12"/>
  <c r="S493" i="12" s="1"/>
  <c r="AW128" i="8"/>
  <c r="Q128" i="8"/>
  <c r="R414" i="12"/>
  <c r="AW124" i="8"/>
  <c r="J43" i="6"/>
  <c r="G43" i="6" s="1"/>
  <c r="H43" i="6" s="1"/>
  <c r="Q124" i="8"/>
  <c r="R12" i="12"/>
  <c r="S12" i="12" s="1"/>
  <c r="AW120" i="8"/>
  <c r="Q120" i="8"/>
  <c r="R147" i="12"/>
  <c r="S147" i="12" s="1"/>
  <c r="AW116" i="8"/>
  <c r="Q116" i="8"/>
  <c r="R102" i="12"/>
  <c r="S102" i="12" s="1"/>
  <c r="Q112" i="8"/>
  <c r="AW112" i="8"/>
  <c r="R301" i="12"/>
  <c r="S301" i="12" s="1"/>
  <c r="AW108" i="8"/>
  <c r="Q108" i="8"/>
  <c r="R272" i="12"/>
  <c r="S272" i="12" s="1"/>
  <c r="AW104" i="8"/>
  <c r="Q104" i="8"/>
  <c r="AW195" i="8"/>
  <c r="Q195" i="8"/>
  <c r="AW191" i="8"/>
  <c r="Q191" i="8"/>
  <c r="Q187" i="8"/>
  <c r="AW187" i="8"/>
  <c r="R435" i="12"/>
  <c r="AW121" i="8"/>
  <c r="J34" i="6"/>
  <c r="Q121" i="8"/>
  <c r="R148" i="12"/>
  <c r="S148" i="12" s="1"/>
  <c r="AW117" i="8"/>
  <c r="Q117" i="8"/>
  <c r="R129" i="12"/>
  <c r="S129" i="12" s="1"/>
  <c r="Q97" i="8"/>
  <c r="AW97" i="8"/>
  <c r="R398" i="12"/>
  <c r="S398" i="12" s="1"/>
  <c r="Q81" i="8"/>
  <c r="AW81" i="8"/>
  <c r="R16" i="12"/>
  <c r="S16" i="12" s="1"/>
  <c r="Q73" i="8"/>
  <c r="AW73" i="8"/>
  <c r="R348" i="12"/>
  <c r="S348" i="12" s="1"/>
  <c r="Q65" i="8"/>
  <c r="AW65" i="8"/>
  <c r="R103" i="12"/>
  <c r="S103" i="12" s="1"/>
  <c r="Q49" i="8"/>
  <c r="J10" i="6"/>
  <c r="G10" i="6" s="1"/>
  <c r="H10" i="6" s="1"/>
  <c r="AW49" i="8"/>
  <c r="R126" i="12"/>
  <c r="Q32" i="8"/>
  <c r="AW32" i="8"/>
  <c r="R276" i="12"/>
  <c r="S276" i="12" s="1"/>
  <c r="Q28" i="8"/>
  <c r="AW28" i="8"/>
  <c r="R331" i="12"/>
  <c r="S331" i="12" s="1"/>
  <c r="Q24" i="8"/>
  <c r="AW24" i="8"/>
  <c r="R262" i="12"/>
  <c r="S262" i="12" s="1"/>
  <c r="Q20" i="8"/>
  <c r="AW20" i="8"/>
  <c r="R288" i="12"/>
  <c r="S288" i="12" s="1"/>
  <c r="AW16" i="8"/>
  <c r="Q16" i="8"/>
  <c r="Q160" i="8"/>
  <c r="AW160" i="8"/>
  <c r="R101" i="12"/>
  <c r="S101" i="12" s="1"/>
  <c r="Q96" i="8"/>
  <c r="AW96" i="8"/>
  <c r="R318" i="12"/>
  <c r="S318" i="12" s="1"/>
  <c r="AW80" i="8"/>
  <c r="Q80" i="8"/>
  <c r="R66" i="12"/>
  <c r="S66" i="12" s="1"/>
  <c r="AW64" i="8"/>
  <c r="Q64" i="8"/>
  <c r="R368" i="12"/>
  <c r="S368" i="12" s="1"/>
  <c r="Q48" i="8"/>
  <c r="AW48" i="8"/>
  <c r="R439" i="12"/>
  <c r="S439" i="12" s="1"/>
  <c r="Q134" i="8"/>
  <c r="AW134" i="8"/>
  <c r="R9" i="12"/>
  <c r="S9" i="12" s="1"/>
  <c r="AW105" i="8"/>
  <c r="Q105" i="8"/>
  <c r="R347" i="12"/>
  <c r="S347" i="12" s="1"/>
  <c r="Q101" i="8"/>
  <c r="AW101" i="8"/>
  <c r="R334" i="12"/>
  <c r="S334" i="12" s="1"/>
  <c r="Q85" i="8"/>
  <c r="AW85" i="8"/>
  <c r="R286" i="12"/>
  <c r="S286" i="12" s="1"/>
  <c r="Q69" i="8"/>
  <c r="AW69" i="8"/>
  <c r="R50" i="12"/>
  <c r="S50" i="12" s="1"/>
  <c r="AW53" i="8"/>
  <c r="J6" i="6"/>
  <c r="G6" i="6" s="1"/>
  <c r="H6" i="6" s="1"/>
  <c r="Q53" i="8"/>
  <c r="Q250" i="8"/>
  <c r="AW250" i="8"/>
  <c r="AW242" i="8"/>
  <c r="Q242" i="8"/>
  <c r="AW152" i="8"/>
  <c r="Q152" i="8"/>
  <c r="R165" i="12"/>
  <c r="S165" i="12" s="1"/>
  <c r="AW100" i="8"/>
  <c r="Q100" i="8"/>
  <c r="R34" i="12"/>
  <c r="S34" i="12" s="1"/>
  <c r="AW84" i="8"/>
  <c r="Q84" i="8"/>
  <c r="R143" i="12"/>
  <c r="Q76" i="8"/>
  <c r="AW76" i="8"/>
  <c r="R290" i="12"/>
  <c r="S290" i="12" s="1"/>
  <c r="Q68" i="8"/>
  <c r="AW68" i="8"/>
  <c r="R38" i="12"/>
  <c r="S38" i="12" s="1"/>
  <c r="Q52" i="8"/>
  <c r="J5" i="6"/>
  <c r="G5" i="6" s="1"/>
  <c r="H5" i="6" s="1"/>
  <c r="AW52" i="8"/>
  <c r="Q217" i="8"/>
  <c r="AW217" i="8"/>
  <c r="R437" i="12"/>
  <c r="S437" i="12" s="1"/>
  <c r="Q129" i="8"/>
  <c r="AW129" i="8"/>
  <c r="R399" i="12"/>
  <c r="S399" i="12" s="1"/>
  <c r="AW125" i="8"/>
  <c r="Q125" i="8"/>
  <c r="R15" i="12"/>
  <c r="S15" i="12" s="1"/>
  <c r="AW109" i="8"/>
  <c r="Q109" i="8"/>
  <c r="R333" i="12"/>
  <c r="S333" i="12" s="1"/>
  <c r="AW89" i="8"/>
  <c r="Q89" i="8"/>
  <c r="R18" i="12"/>
  <c r="S18" i="12" s="1"/>
  <c r="AW57" i="8"/>
  <c r="Q57" i="8"/>
  <c r="R89" i="12"/>
  <c r="S89" i="12" s="1"/>
  <c r="Q41" i="8"/>
  <c r="AW41" i="8"/>
  <c r="R87" i="12"/>
  <c r="AW37" i="8"/>
  <c r="Q37" i="8"/>
  <c r="J9" i="6"/>
  <c r="G9" i="6" s="1"/>
  <c r="H9" i="6" s="1"/>
  <c r="Q194" i="8"/>
  <c r="AW194" i="8"/>
  <c r="AW190" i="8"/>
  <c r="Q190" i="8"/>
  <c r="AW186" i="8"/>
  <c r="Q186" i="8"/>
  <c r="R259" i="12"/>
  <c r="S259" i="12" s="1"/>
  <c r="Q92" i="8"/>
  <c r="AW92" i="8"/>
  <c r="R371" i="12"/>
  <c r="S371" i="12" s="1"/>
  <c r="AW88" i="8"/>
  <c r="Q88" i="8"/>
  <c r="R65" i="12"/>
  <c r="S65" i="12" s="1"/>
  <c r="AW72" i="8"/>
  <c r="Q72" i="8"/>
  <c r="R13" i="12"/>
  <c r="S13" i="12" s="1"/>
  <c r="AW60" i="8"/>
  <c r="Q60" i="8"/>
  <c r="R68" i="12"/>
  <c r="S68" i="12" s="1"/>
  <c r="Q56" i="8"/>
  <c r="AW56" i="8"/>
  <c r="R365" i="12"/>
  <c r="S365" i="12" s="1"/>
  <c r="Q44" i="8"/>
  <c r="AW44" i="8"/>
  <c r="R362" i="12"/>
  <c r="J41" i="6"/>
  <c r="Q40" i="8"/>
  <c r="AW40" i="8"/>
  <c r="R150" i="12"/>
  <c r="S150" i="12" s="1"/>
  <c r="Q35" i="8"/>
  <c r="AW35" i="8"/>
  <c r="R166" i="12"/>
  <c r="S166" i="12" s="1"/>
  <c r="Q31" i="8"/>
  <c r="AW31" i="8"/>
  <c r="R274" i="12"/>
  <c r="S274" i="12" s="1"/>
  <c r="AW27" i="8"/>
  <c r="Q27" i="8"/>
  <c r="R346" i="12"/>
  <c r="AW23" i="8"/>
  <c r="Q23" i="8"/>
  <c r="R257" i="12"/>
  <c r="S257" i="12" s="1"/>
  <c r="Q19" i="8"/>
  <c r="AW19" i="8"/>
  <c r="R330" i="12"/>
  <c r="Q15" i="8"/>
  <c r="J30" i="6"/>
  <c r="G30" i="6" s="1"/>
  <c r="H30" i="6" s="1"/>
  <c r="AW15" i="8"/>
  <c r="R302" i="12"/>
  <c r="S302" i="12" s="1"/>
  <c r="AW11" i="8"/>
  <c r="Q11" i="8"/>
  <c r="J28" i="6"/>
  <c r="G28" i="6" s="1"/>
  <c r="H28" i="6" s="1"/>
  <c r="AW249" i="8"/>
  <c r="Q249" i="8"/>
  <c r="AW215" i="8"/>
  <c r="Q215" i="8"/>
  <c r="AW193" i="8"/>
  <c r="Q193" i="8"/>
  <c r="AW189" i="8"/>
  <c r="Q189" i="8"/>
  <c r="Q185" i="8"/>
  <c r="AW185" i="8"/>
  <c r="Q159" i="8"/>
  <c r="AW159" i="8"/>
  <c r="Q138" i="8"/>
  <c r="P136" i="8"/>
  <c r="P7" i="8" s="1"/>
  <c r="R264" i="12"/>
  <c r="S264" i="12" s="1"/>
  <c r="AW138" i="8"/>
  <c r="R146" i="12"/>
  <c r="S146" i="12" s="1"/>
  <c r="AW115" i="8"/>
  <c r="Q115" i="8"/>
  <c r="R350" i="12"/>
  <c r="S350" i="12" s="1"/>
  <c r="Q111" i="8"/>
  <c r="AW111" i="8"/>
  <c r="R261" i="12"/>
  <c r="S261" i="12" s="1"/>
  <c r="Q107" i="8"/>
  <c r="AW107" i="8"/>
  <c r="R64" i="12"/>
  <c r="Q99" i="8"/>
  <c r="AW99" i="8"/>
  <c r="R37" i="12"/>
  <c r="S37" i="12" s="1"/>
  <c r="Q95" i="8"/>
  <c r="AW95" i="8"/>
  <c r="R19" i="12"/>
  <c r="S19" i="12" s="1"/>
  <c r="Q91" i="8"/>
  <c r="AW91" i="8"/>
  <c r="R149" i="12"/>
  <c r="S149" i="12" s="1"/>
  <c r="AW87" i="8"/>
  <c r="Q87" i="8"/>
  <c r="R10" i="12"/>
  <c r="S10" i="12" s="1"/>
  <c r="Q83" i="8"/>
  <c r="AW83" i="8"/>
  <c r="R128" i="12"/>
  <c r="S128" i="12" s="1"/>
  <c r="Q79" i="8"/>
  <c r="AW79" i="8"/>
  <c r="R370" i="12"/>
  <c r="S370" i="12" s="1"/>
  <c r="Q75" i="8"/>
  <c r="AW75" i="8"/>
  <c r="R315" i="12"/>
  <c r="Q71" i="8"/>
  <c r="AW71" i="8"/>
  <c r="R273" i="12"/>
  <c r="S273" i="12" s="1"/>
  <c r="AW67" i="8"/>
  <c r="Q67" i="8"/>
  <c r="R67" i="12"/>
  <c r="S67" i="12" s="1"/>
  <c r="AW63" i="8"/>
  <c r="Q63" i="8"/>
  <c r="R49" i="12"/>
  <c r="S49" i="12" s="1"/>
  <c r="Q59" i="8"/>
  <c r="AW59" i="8"/>
  <c r="R69" i="12"/>
  <c r="S69" i="12" s="1"/>
  <c r="Q55" i="8"/>
  <c r="AW55" i="8"/>
  <c r="R17" i="12"/>
  <c r="S17" i="12" s="1"/>
  <c r="J4" i="6"/>
  <c r="AW51" i="8"/>
  <c r="Q51" i="8"/>
  <c r="R367" i="12"/>
  <c r="S367" i="12" s="1"/>
  <c r="AW47" i="8"/>
  <c r="Q47" i="8"/>
  <c r="R364" i="12"/>
  <c r="S364" i="12" s="1"/>
  <c r="Q43" i="8"/>
  <c r="AW43" i="8"/>
  <c r="R88" i="12"/>
  <c r="S88" i="12" s="1"/>
  <c r="Q39" i="8"/>
  <c r="AW39" i="8"/>
  <c r="R151" i="12"/>
  <c r="S151" i="12" s="1"/>
  <c r="Q34" i="8"/>
  <c r="J13" i="6"/>
  <c r="G13" i="6" s="1"/>
  <c r="H13" i="6" s="1"/>
  <c r="AW34" i="8"/>
  <c r="R127" i="12"/>
  <c r="S127" i="12" s="1"/>
  <c r="J12" i="6"/>
  <c r="G12" i="6" s="1"/>
  <c r="H12" i="6" s="1"/>
  <c r="Q30" i="8"/>
  <c r="AW30" i="8"/>
  <c r="R287" i="12"/>
  <c r="S287" i="12" s="1"/>
  <c r="Q26" i="8"/>
  <c r="AW26" i="8"/>
  <c r="R260" i="12"/>
  <c r="S260" i="12" s="1"/>
  <c r="AW22" i="8"/>
  <c r="Q22" i="8"/>
  <c r="R271" i="12"/>
  <c r="J26" i="6"/>
  <c r="G26" i="6" s="1"/>
  <c r="H26" i="6" s="1"/>
  <c r="AW18" i="8"/>
  <c r="Q18" i="8"/>
  <c r="R292" i="12"/>
  <c r="S292" i="12" s="1"/>
  <c r="Q14" i="8"/>
  <c r="AW14" i="8"/>
  <c r="R285" i="12"/>
  <c r="AW10" i="8"/>
  <c r="Q10" i="8"/>
  <c r="J27" i="6"/>
  <c r="G27" i="6" s="1"/>
  <c r="H27" i="6" s="1"/>
  <c r="R373" i="12"/>
  <c r="S373" i="12" s="1"/>
  <c r="Q102" i="8"/>
  <c r="AW102" i="8"/>
  <c r="R35" i="12"/>
  <c r="S35" i="12" s="1"/>
  <c r="Q94" i="8"/>
  <c r="AW94" i="8"/>
  <c r="R332" i="12"/>
  <c r="S332" i="12" s="1"/>
  <c r="Q78" i="8"/>
  <c r="AW78" i="8"/>
  <c r="R8" i="12"/>
  <c r="Q70" i="8"/>
  <c r="AW70" i="8"/>
  <c r="R48" i="12"/>
  <c r="AW62" i="8"/>
  <c r="Q62" i="8"/>
  <c r="R130" i="12"/>
  <c r="S130" i="12" s="1"/>
  <c r="Q46" i="8"/>
  <c r="AW46" i="8"/>
  <c r="R258" i="12"/>
  <c r="S258" i="12" s="1"/>
  <c r="Q21" i="8"/>
  <c r="AW21" i="8"/>
  <c r="R319" i="12"/>
  <c r="S319" i="12" s="1"/>
  <c r="Q12" i="8"/>
  <c r="AW12" i="8"/>
  <c r="J29" i="6"/>
  <c r="G29" i="6" s="1"/>
  <c r="H29" i="6" s="1"/>
  <c r="AW245" i="8"/>
  <c r="Q245" i="8"/>
  <c r="AW219" i="8"/>
  <c r="Q219" i="8"/>
  <c r="Q192" i="8"/>
  <c r="AW192" i="8"/>
  <c r="AW158" i="8"/>
  <c r="Q158" i="8"/>
  <c r="AW150" i="8"/>
  <c r="Q150" i="8"/>
  <c r="R492" i="12"/>
  <c r="J36" i="6"/>
  <c r="G36" i="6" s="1"/>
  <c r="H36" i="6" s="1"/>
  <c r="Q122" i="8"/>
  <c r="AW122" i="8"/>
  <c r="R300" i="12"/>
  <c r="Q106" i="8"/>
  <c r="AW106" i="8"/>
  <c r="R52" i="12"/>
  <c r="S52" i="12" s="1"/>
  <c r="Q98" i="8"/>
  <c r="AW98" i="8"/>
  <c r="R316" i="12"/>
  <c r="S316" i="12" s="1"/>
  <c r="AW86" i="8"/>
  <c r="Q86" i="8"/>
  <c r="R39" i="12"/>
  <c r="S39" i="12" s="1"/>
  <c r="AW82" i="8"/>
  <c r="Q82" i="8"/>
  <c r="R291" i="12"/>
  <c r="S291" i="12" s="1"/>
  <c r="AW66" i="8"/>
  <c r="Q66" i="8"/>
  <c r="R100" i="12"/>
  <c r="Q50" i="8"/>
  <c r="AW50" i="8"/>
  <c r="Q155" i="8"/>
  <c r="AW155" i="8"/>
  <c r="Q151" i="8"/>
  <c r="AW151" i="8"/>
  <c r="R53" i="12"/>
  <c r="S53" i="12" s="1"/>
  <c r="Q119" i="8"/>
  <c r="AW119" i="8"/>
  <c r="R144" i="12"/>
  <c r="S144" i="12" s="1"/>
  <c r="Q103" i="8"/>
  <c r="AW103" i="8"/>
  <c r="Q248" i="8"/>
  <c r="AW248" i="8"/>
  <c r="AW244" i="8"/>
  <c r="Q244" i="8"/>
  <c r="Q214" i="8"/>
  <c r="AW214" i="8"/>
  <c r="AW188" i="8"/>
  <c r="Q188" i="8"/>
  <c r="Q184" i="8"/>
  <c r="AW184" i="8"/>
  <c r="AW154" i="8"/>
  <c r="Q154" i="8"/>
  <c r="R438" i="12"/>
  <c r="S438" i="12" s="1"/>
  <c r="AW130" i="8"/>
  <c r="Q130" i="8"/>
  <c r="R400" i="12"/>
  <c r="S400" i="12" s="1"/>
  <c r="Q126" i="8"/>
  <c r="AW126" i="8"/>
  <c r="R70" i="12"/>
  <c r="S70" i="12" s="1"/>
  <c r="AW54" i="8"/>
  <c r="Q54" i="8"/>
  <c r="J7" i="6"/>
  <c r="G7" i="6" s="1"/>
  <c r="H7" i="6" s="1"/>
  <c r="J42" i="6"/>
  <c r="G42" i="6" s="1"/>
  <c r="H42" i="6" s="1"/>
  <c r="Q38" i="8"/>
  <c r="R397" i="12"/>
  <c r="AW38" i="8"/>
  <c r="R164" i="12"/>
  <c r="AW29" i="8"/>
  <c r="J14" i="6"/>
  <c r="G14" i="6" s="1"/>
  <c r="H14" i="6" s="1"/>
  <c r="Q29" i="8"/>
  <c r="R293" i="12"/>
  <c r="S293" i="12" s="1"/>
  <c r="AW13" i="8"/>
  <c r="Q13" i="8"/>
  <c r="R538" i="12"/>
  <c r="S538" i="12" s="1"/>
  <c r="J38" i="6"/>
  <c r="G38" i="6" s="1"/>
  <c r="H38" i="6" s="1"/>
  <c r="Q131" i="8"/>
  <c r="AW131" i="8"/>
  <c r="R289" i="12"/>
  <c r="S289" i="12" s="1"/>
  <c r="Q127" i="8"/>
  <c r="AW127" i="8"/>
  <c r="R436" i="12"/>
  <c r="S436" i="12" s="1"/>
  <c r="AW123" i="8"/>
  <c r="Q123" i="8"/>
  <c r="R115" i="12"/>
  <c r="J11" i="6"/>
  <c r="G11" i="6" s="1"/>
  <c r="H11" i="6" s="1"/>
  <c r="Q33" i="8"/>
  <c r="AW33" i="8"/>
  <c r="R275" i="12"/>
  <c r="S275" i="12" s="1"/>
  <c r="AW25" i="8"/>
  <c r="Q25" i="8"/>
  <c r="R317" i="12"/>
  <c r="S317" i="12" s="1"/>
  <c r="Q17" i="8"/>
  <c r="AW17" i="8"/>
  <c r="R349" i="12"/>
  <c r="S349" i="12" s="1"/>
  <c r="Q9" i="8"/>
  <c r="J31" i="6"/>
  <c r="G31" i="6" s="1"/>
  <c r="H31" i="6" s="1"/>
  <c r="AW9" i="8"/>
  <c r="AW218" i="8"/>
  <c r="Q218" i="8"/>
  <c r="R51" i="12"/>
  <c r="S51" i="12" s="1"/>
  <c r="AW118" i="8"/>
  <c r="Q118" i="8"/>
  <c r="R145" i="12"/>
  <c r="S145" i="12" s="1"/>
  <c r="AW114" i="8"/>
  <c r="Q114" i="8"/>
  <c r="R14" i="12"/>
  <c r="S14" i="12" s="1"/>
  <c r="AW110" i="8"/>
  <c r="Q110" i="8"/>
  <c r="R372" i="12"/>
  <c r="S372" i="12" s="1"/>
  <c r="AW90" i="8"/>
  <c r="Q90" i="8"/>
  <c r="R369" i="12"/>
  <c r="S369" i="12" s="1"/>
  <c r="Q74" i="8"/>
  <c r="AW74" i="8"/>
  <c r="R36" i="12"/>
  <c r="S36" i="12" s="1"/>
  <c r="Q58" i="8"/>
  <c r="AW58" i="8"/>
  <c r="R363" i="12"/>
  <c r="S363" i="12" s="1"/>
  <c r="AW42" i="8"/>
  <c r="Q42" i="8"/>
  <c r="AW277" i="8"/>
  <c r="Q277" i="8"/>
  <c r="AW280" i="8"/>
  <c r="Q280" i="8"/>
  <c r="AW276" i="8"/>
  <c r="Q276" i="8"/>
  <c r="Q296" i="8"/>
  <c r="AW296" i="8"/>
  <c r="AW282" i="8"/>
  <c r="Q282" i="8"/>
  <c r="Q274" i="8"/>
  <c r="AW274" i="8"/>
  <c r="Q295" i="8"/>
  <c r="AW295" i="8"/>
  <c r="Q281" i="8"/>
  <c r="AW281" i="8"/>
  <c r="Q273" i="8"/>
  <c r="AW273" i="8"/>
  <c r="AW283" i="8"/>
  <c r="Q283" i="8"/>
  <c r="AW279" i="8"/>
  <c r="Q279" i="8"/>
  <c r="Q275" i="8"/>
  <c r="AW275" i="8"/>
  <c r="AW278" i="8"/>
  <c r="Q278" i="8"/>
  <c r="Q241" i="8"/>
  <c r="AW241" i="8"/>
  <c r="Q135" i="8"/>
  <c r="R320" i="12"/>
  <c r="R152" i="12"/>
  <c r="S152" i="12" s="1"/>
  <c r="Q36" i="8"/>
  <c r="R351" i="12"/>
  <c r="S351" i="12" s="1"/>
  <c r="Q133" i="8"/>
  <c r="AW141" i="8"/>
  <c r="Q141" i="8"/>
  <c r="AW145" i="8"/>
  <c r="Q145" i="8"/>
  <c r="Q182" i="8"/>
  <c r="AW182" i="8"/>
  <c r="AW198" i="8"/>
  <c r="Q198" i="8"/>
  <c r="AW202" i="8"/>
  <c r="Q202" i="8"/>
  <c r="AW208" i="8"/>
  <c r="Q208" i="8"/>
  <c r="Q140" i="8"/>
  <c r="AW140" i="8"/>
  <c r="Q144" i="8"/>
  <c r="AW144" i="8"/>
  <c r="Q148" i="8"/>
  <c r="R278" i="12"/>
  <c r="S278" i="12" s="1"/>
  <c r="AW148" i="8"/>
  <c r="AW181" i="8"/>
  <c r="Q181" i="8"/>
  <c r="AW197" i="8"/>
  <c r="Q197" i="8"/>
  <c r="Q201" i="8"/>
  <c r="AW201" i="8"/>
  <c r="AW206" i="8"/>
  <c r="Q206" i="8"/>
  <c r="AW143" i="8"/>
  <c r="Q143" i="8"/>
  <c r="AW147" i="8"/>
  <c r="Q147" i="8"/>
  <c r="AW180" i="8"/>
  <c r="Q180" i="8"/>
  <c r="AW196" i="8"/>
  <c r="Q196" i="8"/>
  <c r="AW200" i="8"/>
  <c r="Q200" i="8"/>
  <c r="Q204" i="8"/>
  <c r="AW204" i="8"/>
  <c r="AW212" i="8"/>
  <c r="Q212" i="8"/>
  <c r="Q142" i="8"/>
  <c r="AW142" i="8"/>
  <c r="Q146" i="8"/>
  <c r="AW146" i="8"/>
  <c r="AW179" i="8"/>
  <c r="Q179" i="8"/>
  <c r="R294" i="12"/>
  <c r="S294" i="12" s="1"/>
  <c r="AW183" i="8"/>
  <c r="Q183" i="8"/>
  <c r="Q199" i="8"/>
  <c r="AW199" i="8"/>
  <c r="AW203" i="8"/>
  <c r="Q203" i="8"/>
  <c r="AW210" i="8"/>
  <c r="Q210" i="8"/>
  <c r="AW205" i="8"/>
  <c r="Q205" i="8"/>
  <c r="Q209" i="8"/>
  <c r="AW209" i="8"/>
  <c r="R308" i="12"/>
  <c r="S308" i="12" s="1"/>
  <c r="AW213" i="8"/>
  <c r="Q213" i="8"/>
  <c r="Q239" i="8"/>
  <c r="AW239" i="8"/>
  <c r="Q285" i="8"/>
  <c r="AW285" i="8"/>
  <c r="AW238" i="8"/>
  <c r="Q238" i="8"/>
  <c r="AW284" i="8"/>
  <c r="Q284" i="8"/>
  <c r="Q207" i="8"/>
  <c r="AW207" i="8"/>
  <c r="AW211" i="8"/>
  <c r="Q211" i="8"/>
  <c r="Q229" i="8"/>
  <c r="AW229" i="8"/>
  <c r="Q237" i="8"/>
  <c r="AW237" i="8"/>
  <c r="AW252" i="8"/>
  <c r="Q252" i="8"/>
  <c r="R339" i="12"/>
  <c r="S339" i="12" s="1"/>
  <c r="AW272" i="8"/>
  <c r="Q272" i="8"/>
  <c r="AW236" i="8"/>
  <c r="Q236" i="8"/>
  <c r="R323" i="12"/>
  <c r="S323" i="12" s="1"/>
  <c r="Q240" i="8"/>
  <c r="AW240" i="8"/>
  <c r="Q271" i="8"/>
  <c r="AW271" i="8"/>
  <c r="R353" i="12"/>
  <c r="S353" i="12" s="1"/>
  <c r="Q294" i="8"/>
  <c r="AW294" i="8"/>
  <c r="R462" i="12"/>
  <c r="S462" i="12" s="1"/>
  <c r="Q341" i="8"/>
  <c r="S254" i="12"/>
  <c r="R255" i="12"/>
  <c r="Q328" i="8"/>
  <c r="AW328" i="8"/>
  <c r="R489" i="12"/>
  <c r="J35" i="6"/>
  <c r="G35" i="6" s="1"/>
  <c r="H35" i="6" s="1"/>
  <c r="Q359" i="8"/>
  <c r="Q365" i="8"/>
  <c r="R567" i="12"/>
  <c r="R535" i="12"/>
  <c r="Q373" i="8"/>
  <c r="J37" i="6"/>
  <c r="G37" i="6" s="1"/>
  <c r="H37" i="6" s="1"/>
  <c r="Q401" i="8"/>
  <c r="J39" i="6"/>
  <c r="G39" i="6" s="1"/>
  <c r="H39" i="6" s="1"/>
  <c r="AW400" i="8"/>
  <c r="Q400" i="8"/>
  <c r="J32" i="6"/>
  <c r="G32" i="6" s="1"/>
  <c r="H32" i="6" s="1"/>
  <c r="Q383" i="8"/>
  <c r="Q402" i="8"/>
  <c r="AW402" i="8"/>
  <c r="R569" i="12" l="1"/>
  <c r="S569" i="12" s="1"/>
  <c r="R537" i="12"/>
  <c r="S537" i="12" s="1"/>
  <c r="S535" i="12"/>
  <c r="R491" i="12"/>
  <c r="S491" i="12" s="1"/>
  <c r="S489" i="12"/>
  <c r="S255" i="12"/>
  <c r="R125" i="12"/>
  <c r="S125" i="12" s="1"/>
  <c r="S115" i="12"/>
  <c r="S164" i="12"/>
  <c r="R175" i="12"/>
  <c r="S175" i="12" s="1"/>
  <c r="S397" i="12"/>
  <c r="R413" i="12"/>
  <c r="S413" i="12" s="1"/>
  <c r="R114" i="12"/>
  <c r="S114" i="12" s="1"/>
  <c r="S100" i="12"/>
  <c r="S300" i="12"/>
  <c r="R314" i="12"/>
  <c r="S314" i="12" s="1"/>
  <c r="R511" i="12"/>
  <c r="S511" i="12" s="1"/>
  <c r="S492" i="12"/>
  <c r="S48" i="12"/>
  <c r="R63" i="12"/>
  <c r="S63" i="12" s="1"/>
  <c r="S8" i="12"/>
  <c r="R32" i="12"/>
  <c r="S285" i="12"/>
  <c r="R299" i="12"/>
  <c r="S299" i="12" s="1"/>
  <c r="S271" i="12"/>
  <c r="R284" i="12"/>
  <c r="S284" i="12" s="1"/>
  <c r="G4" i="6"/>
  <c r="H4" i="6" s="1"/>
  <c r="J15" i="6"/>
  <c r="S315" i="12"/>
  <c r="R329" i="12"/>
  <c r="S329" i="12" s="1"/>
  <c r="R81" i="12"/>
  <c r="S81" i="12" s="1"/>
  <c r="S64" i="12"/>
  <c r="AW136" i="8"/>
  <c r="Q136" i="8"/>
  <c r="S330" i="12"/>
  <c r="R345" i="12"/>
  <c r="S345" i="12" s="1"/>
  <c r="S346" i="12"/>
  <c r="R359" i="12"/>
  <c r="S359" i="12" s="1"/>
  <c r="J44" i="6"/>
  <c r="G44" i="6" s="1"/>
  <c r="G41" i="6"/>
  <c r="H41" i="6" s="1"/>
  <c r="R393" i="12"/>
  <c r="S362" i="12"/>
  <c r="R99" i="12"/>
  <c r="S87" i="12"/>
  <c r="S143" i="12"/>
  <c r="R163" i="12"/>
  <c r="S163" i="12" s="1"/>
  <c r="R142" i="12"/>
  <c r="S142" i="12" s="1"/>
  <c r="S126" i="12"/>
  <c r="J40" i="6"/>
  <c r="G40" i="6" s="1"/>
  <c r="H40" i="6" s="1"/>
  <c r="G34" i="6"/>
  <c r="H34" i="6" s="1"/>
  <c r="S435" i="12"/>
  <c r="R464" i="12"/>
  <c r="R433" i="12"/>
  <c r="S433" i="12" s="1"/>
  <c r="S414" i="12"/>
  <c r="R47" i="12"/>
  <c r="S47" i="12" s="1"/>
  <c r="S33" i="12"/>
  <c r="J33" i="6"/>
  <c r="G33" i="6" s="1"/>
  <c r="H33" i="6" s="1"/>
  <c r="G25" i="6"/>
  <c r="H25" i="6" s="1"/>
  <c r="Q7" i="8"/>
  <c r="P405" i="8"/>
  <c r="F48" i="6"/>
  <c r="R270" i="12"/>
  <c r="S270" i="12" s="1"/>
  <c r="S256" i="12"/>
  <c r="H44" i="6" l="1"/>
  <c r="R248" i="12"/>
  <c r="S248" i="12" s="1"/>
  <c r="R434" i="12"/>
  <c r="S434" i="12" s="1"/>
  <c r="S464" i="12"/>
  <c r="S99" i="12"/>
  <c r="R7" i="12"/>
  <c r="S7" i="12" s="1"/>
  <c r="S393" i="12"/>
  <c r="R361" i="12"/>
  <c r="G15" i="6"/>
  <c r="J3" i="6"/>
  <c r="F51" i="6" s="1"/>
  <c r="F45" i="6" s="1"/>
  <c r="G45" i="6" s="1"/>
  <c r="R6" i="12"/>
  <c r="S32" i="12"/>
  <c r="G3" i="6" l="1"/>
  <c r="H3" i="6" s="1"/>
  <c r="H15" i="6"/>
  <c r="S6" i="12"/>
  <c r="R5" i="12"/>
  <c r="S361" i="12"/>
  <c r="R360" i="12"/>
  <c r="S360" i="12" s="1"/>
  <c r="S5" i="12" l="1"/>
  <c r="R4" i="12"/>
  <c r="R1" i="12" s="1"/>
  <c r="S4" i="12" l="1"/>
</calcChain>
</file>

<file path=xl/sharedStrings.xml><?xml version="1.0" encoding="utf-8"?>
<sst xmlns="http://schemas.openxmlformats.org/spreadsheetml/2006/main" count="60628" uniqueCount="5550">
  <si>
    <t>197</t>
  </si>
  <si>
    <t>Cao Lanh</t>
  </si>
  <si>
    <t>569</t>
  </si>
  <si>
    <t>Thap Muoi</t>
  </si>
  <si>
    <t>517</t>
  </si>
  <si>
    <t>Sa Dec</t>
  </si>
  <si>
    <t>533</t>
  </si>
  <si>
    <t>Hong Ngu</t>
  </si>
  <si>
    <t>574</t>
  </si>
  <si>
    <t xml:space="preserve">Chợ Mới </t>
  </si>
  <si>
    <t>119</t>
  </si>
  <si>
    <t>Long Xuyen</t>
  </si>
  <si>
    <t>562</t>
  </si>
  <si>
    <t>Thoai Son</t>
  </si>
  <si>
    <t>535</t>
  </si>
  <si>
    <t>Tan Chau AG</t>
  </si>
  <si>
    <t>520</t>
  </si>
  <si>
    <t>Châu Đốc</t>
  </si>
  <si>
    <t>184</t>
  </si>
  <si>
    <t xml:space="preserve">Rạch Giá </t>
  </si>
  <si>
    <t>144</t>
  </si>
  <si>
    <t>Kiên Giang</t>
  </si>
  <si>
    <t>531</t>
  </si>
  <si>
    <t xml:space="preserve">Hà Tiên </t>
  </si>
  <si>
    <t>BIG C - RACH GIA</t>
  </si>
  <si>
    <t>BIG C - THANH BÌNH</t>
  </si>
  <si>
    <t>Thanh  Bình</t>
  </si>
  <si>
    <t>BIG C - HỒNG NGỰ</t>
  </si>
  <si>
    <t>Hồng  Ngự</t>
  </si>
  <si>
    <t xml:space="preserve">An Giang </t>
  </si>
  <si>
    <t>Long Xuyên</t>
  </si>
  <si>
    <t xml:space="preserve">Cao Lãnh </t>
  </si>
  <si>
    <t>Sa Đéc</t>
  </si>
  <si>
    <t>Đào Ngọc Sơn</t>
  </si>
  <si>
    <t>Code store</t>
  </si>
  <si>
    <t>Store</t>
  </si>
  <si>
    <t>Code MTE</t>
  </si>
  <si>
    <t>Tên MTE</t>
  </si>
  <si>
    <t>CoopMart</t>
  </si>
  <si>
    <t>MEGA</t>
  </si>
  <si>
    <t>Chuỗi</t>
  </si>
  <si>
    <t>Kho Kiên Giang</t>
  </si>
  <si>
    <t>Nguyễn Thanh Phương Thảo</t>
  </si>
  <si>
    <t>114</t>
  </si>
  <si>
    <t>518</t>
  </si>
  <si>
    <t>532</t>
  </si>
  <si>
    <t>199</t>
  </si>
  <si>
    <t>540</t>
  </si>
  <si>
    <t>514</t>
  </si>
  <si>
    <t>513</t>
  </si>
  <si>
    <t>Big C - Mỹ Tho</t>
  </si>
  <si>
    <t>Big C - Bến Tre</t>
  </si>
  <si>
    <t>My Tho</t>
  </si>
  <si>
    <t>Go Cong</t>
  </si>
  <si>
    <t>Cai Lậy</t>
  </si>
  <si>
    <t>Bến Tre</t>
  </si>
  <si>
    <t>Cần Giuộc</t>
  </si>
  <si>
    <t>Tan An</t>
  </si>
  <si>
    <t>Bến Lức</t>
  </si>
  <si>
    <t>Mỹ Tho</t>
  </si>
  <si>
    <t>Long An</t>
  </si>
  <si>
    <t>Kho Bến Tre</t>
  </si>
  <si>
    <t>Kho Cần Đước</t>
  </si>
  <si>
    <t xml:space="preserve">Võ Thái Trâm </t>
  </si>
  <si>
    <t>MK</t>
  </si>
  <si>
    <t>187</t>
  </si>
  <si>
    <t xml:space="preserve">Cần Thơ </t>
  </si>
  <si>
    <t>120</t>
  </si>
  <si>
    <t>Vinh Long</t>
  </si>
  <si>
    <t>170</t>
  </si>
  <si>
    <t>Tra Vinh</t>
  </si>
  <si>
    <t>536</t>
  </si>
  <si>
    <t>Duyen Hai</t>
  </si>
  <si>
    <t>545</t>
  </si>
  <si>
    <t>Tieu Can</t>
  </si>
  <si>
    <t>573</t>
  </si>
  <si>
    <t xml:space="preserve">Cái Bè </t>
  </si>
  <si>
    <t>Big C - Cần Thơ</t>
  </si>
  <si>
    <t>Big C - Trà Vinh</t>
  </si>
  <si>
    <t>Trà Vinh</t>
  </si>
  <si>
    <t>Hưng Lợi</t>
  </si>
  <si>
    <t xml:space="preserve">Xuân Khánh </t>
  </si>
  <si>
    <t xml:space="preserve">Vĩnh Long </t>
  </si>
  <si>
    <t xml:space="preserve">Kho Thốt Nốt </t>
  </si>
  <si>
    <t>Ngô Thị Huyền Trân</t>
  </si>
  <si>
    <t>542</t>
  </si>
  <si>
    <t xml:space="preserve">Bình thuỷ </t>
  </si>
  <si>
    <t>519</t>
  </si>
  <si>
    <t xml:space="preserve">Thốt Nốt </t>
  </si>
  <si>
    <t>171</t>
  </si>
  <si>
    <t>Ngã 7 HG</t>
  </si>
  <si>
    <t>121</t>
  </si>
  <si>
    <t xml:space="preserve">Vị Thanh </t>
  </si>
  <si>
    <t>147</t>
  </si>
  <si>
    <t>Sóc Trăng</t>
  </si>
  <si>
    <t>142</t>
  </si>
  <si>
    <t>Bạc Liêu 2</t>
  </si>
  <si>
    <t>522</t>
  </si>
  <si>
    <t>Cà Mau</t>
  </si>
  <si>
    <t>C6703155</t>
  </si>
  <si>
    <t>Cần Thơ</t>
  </si>
  <si>
    <t>Ninh Kiều</t>
  </si>
  <si>
    <t>Hậu Giang</t>
  </si>
  <si>
    <t>Bạc Liêu</t>
  </si>
  <si>
    <t>Kho Châu Thành A</t>
  </si>
  <si>
    <t>C6703532</t>
  </si>
  <si>
    <t>Goald Coat</t>
  </si>
  <si>
    <t>Trần Phú</t>
  </si>
  <si>
    <t>Lê Thánh Tôn</t>
  </si>
  <si>
    <t>WINMART NHA TRANG(MAXIMARK CU)</t>
  </si>
  <si>
    <t>Nguyễn Trung Kiên</t>
  </si>
  <si>
    <t>SE</t>
  </si>
  <si>
    <t>Nguyễn Bích Vân</t>
  </si>
  <si>
    <t>140</t>
  </si>
  <si>
    <t>Nha Trang</t>
  </si>
  <si>
    <t>174</t>
  </si>
  <si>
    <t>Cam Ranh</t>
  </si>
  <si>
    <t>148</t>
  </si>
  <si>
    <t>Thanh Hà</t>
  </si>
  <si>
    <t>Big C - Nha Trang</t>
  </si>
  <si>
    <t>C6703156</t>
  </si>
  <si>
    <t>Nha TRang</t>
  </si>
  <si>
    <t>Ninh Hoà</t>
  </si>
  <si>
    <t>Ninh Thuận</t>
  </si>
  <si>
    <t>Kho Diên Khánh</t>
  </si>
  <si>
    <t>Tôn Thất Thạch</t>
  </si>
  <si>
    <t>138</t>
  </si>
  <si>
    <t>523</t>
  </si>
  <si>
    <t>566</t>
  </si>
  <si>
    <t>173</t>
  </si>
  <si>
    <t>504</t>
  </si>
  <si>
    <t>Big C - Buôn Ma Thuột</t>
  </si>
  <si>
    <t>Big C - Đà Lạt</t>
  </si>
  <si>
    <t>Buôn Mê Thuột</t>
  </si>
  <si>
    <t>Buon Ho</t>
  </si>
  <si>
    <t>Cư M'gar</t>
  </si>
  <si>
    <t>Bảo Lộc</t>
  </si>
  <si>
    <t>Dak Nong</t>
  </si>
  <si>
    <t>Đà Lạt</t>
  </si>
  <si>
    <t>Đức Trọng</t>
  </si>
  <si>
    <t>Kho Đức Trọng</t>
  </si>
  <si>
    <t>Kho Buôn Mê Thuột</t>
  </si>
  <si>
    <t>Đỗ Thị ALin</t>
  </si>
  <si>
    <t>124</t>
  </si>
  <si>
    <t>Biên Hoà</t>
  </si>
  <si>
    <t>C6703153</t>
  </si>
  <si>
    <t>Đồng Nai</t>
  </si>
  <si>
    <t>Big C - Đồng Nai</t>
  </si>
  <si>
    <t>Big C - Tân Hiệp</t>
  </si>
  <si>
    <t>Tân Hiệp</t>
  </si>
  <si>
    <t>BIG C - NHƠN TRẠCH</t>
  </si>
  <si>
    <t>Nhơn Trạch</t>
  </si>
  <si>
    <t>Phạm Văn Thuận</t>
  </si>
  <si>
    <t>Long Thành</t>
  </si>
  <si>
    <t>Kho Long Bình</t>
  </si>
  <si>
    <t>Vacancy 3</t>
  </si>
  <si>
    <t>131</t>
  </si>
  <si>
    <t>Vũng Tàu</t>
  </si>
  <si>
    <t>515</t>
  </si>
  <si>
    <t>Bà Rịa</t>
  </si>
  <si>
    <t>507</t>
  </si>
  <si>
    <t>LaGi</t>
  </si>
  <si>
    <t>539</t>
  </si>
  <si>
    <t>Phan Rí Của</t>
  </si>
  <si>
    <t>118</t>
  </si>
  <si>
    <t>Phan Thiết</t>
  </si>
  <si>
    <t>529</t>
  </si>
  <si>
    <t>Tan Thanh</t>
  </si>
  <si>
    <t>Big C - Bà Rịa</t>
  </si>
  <si>
    <t>BIG C -  PHÚ MỸ</t>
  </si>
  <si>
    <t xml:space="preserve">Phú Mỹ </t>
  </si>
  <si>
    <t>C6703158</t>
  </si>
  <si>
    <t>C6703157</t>
  </si>
  <si>
    <t xml:space="preserve">Phan Thiết </t>
  </si>
  <si>
    <t>INTIMEX MART</t>
  </si>
  <si>
    <t xml:space="preserve">Kho Phú Mỹ </t>
  </si>
  <si>
    <t>Kho Hàm Thuận Nam</t>
  </si>
  <si>
    <t>Trần Thi Cẩm Tiên</t>
  </si>
  <si>
    <t>AEON</t>
  </si>
  <si>
    <t>503</t>
  </si>
  <si>
    <t>Bình Dương 2</t>
  </si>
  <si>
    <t>543</t>
  </si>
  <si>
    <t>Châu Thành TN</t>
  </si>
  <si>
    <t>564</t>
  </si>
  <si>
    <t>Dương Minh Châu</t>
  </si>
  <si>
    <t>534</t>
  </si>
  <si>
    <t>Gò Dầu</t>
  </si>
  <si>
    <t>538</t>
  </si>
  <si>
    <t>Phước Đông</t>
  </si>
  <si>
    <t>563</t>
  </si>
  <si>
    <t>Tân Biên  TN</t>
  </si>
  <si>
    <t>526</t>
  </si>
  <si>
    <t>Tân Châu</t>
  </si>
  <si>
    <t>176</t>
  </si>
  <si>
    <t>Tây Ninh</t>
  </si>
  <si>
    <t>189</t>
  </si>
  <si>
    <t>Trảng Bàng</t>
  </si>
  <si>
    <t>Big C - Dĩ An</t>
  </si>
  <si>
    <t>Dĩ An</t>
  </si>
  <si>
    <t>Big C - Gò Dầu</t>
  </si>
  <si>
    <t>Go! Hòa Thành</t>
  </si>
  <si>
    <t>Hoà Thành</t>
  </si>
  <si>
    <t>Cannary</t>
  </si>
  <si>
    <t>Dĩ An VNT</t>
  </si>
  <si>
    <t xml:space="preserve">Kho  Hoà Thành </t>
  </si>
  <si>
    <t>Trần Thi Cẩm Tú</t>
  </si>
  <si>
    <t>516</t>
  </si>
  <si>
    <t>Binh Duong 1</t>
  </si>
  <si>
    <t>546</t>
  </si>
  <si>
    <t>Dong Phu</t>
  </si>
  <si>
    <t>127</t>
  </si>
  <si>
    <t>Dong Xoai</t>
  </si>
  <si>
    <t>Big C - Bình Dương</t>
  </si>
  <si>
    <t>Binh Duong</t>
  </si>
  <si>
    <t>BIG C- TÂN UYÊN</t>
  </si>
  <si>
    <t xml:space="preserve">Tân Uyên </t>
  </si>
  <si>
    <t>Soya</t>
  </si>
  <si>
    <t>Bình Dương</t>
  </si>
  <si>
    <t>C6703149</t>
  </si>
  <si>
    <t>Mỹ Phước</t>
  </si>
  <si>
    <t xml:space="preserve">Kho Đồng Phú </t>
  </si>
  <si>
    <t>Trần Huy Hoàng</t>
  </si>
  <si>
    <t>MM FOOD SERVICE HUNG PHU</t>
  </si>
  <si>
    <t>FOOD DELIVERY SERVICE CENTRE</t>
  </si>
  <si>
    <t>Nguyễn Thị Như Huỳnh</t>
  </si>
  <si>
    <t xml:space="preserve">Nguyễn Thành Long </t>
  </si>
  <si>
    <t>Tên MTS</t>
  </si>
  <si>
    <t>Hiệp Phú</t>
  </si>
  <si>
    <t>Củ Chi</t>
  </si>
  <si>
    <t>AEON QUOC LO 1A</t>
  </si>
  <si>
    <t>CENTRAL MART - GENSHAI</t>
  </si>
  <si>
    <t>GENSHAI PICITY HIGH PARK</t>
  </si>
  <si>
    <t>VISSAN MT 27/10 AP HUNG LAN</t>
  </si>
  <si>
    <t>VISSAN MT 36A-1 NGUYEN ANH THU</t>
  </si>
  <si>
    <t>Cresent Mall</t>
  </si>
  <si>
    <t>An Phú</t>
  </si>
  <si>
    <t>Sala</t>
  </si>
  <si>
    <t>Hưng Gia</t>
  </si>
  <si>
    <t>Nam Long</t>
  </si>
  <si>
    <t>Bịnh Trưng</t>
  </si>
  <si>
    <t>Diamond</t>
  </si>
  <si>
    <t>Thảo Điền</t>
  </si>
  <si>
    <t>Duy Trinh</t>
  </si>
  <si>
    <t>Hồ Ngọc Hiếu</t>
  </si>
  <si>
    <t>K-MARKET</t>
  </si>
  <si>
    <t>NHOM ST HCM</t>
  </si>
  <si>
    <t>K-MARKET PARKVIEW Q7</t>
  </si>
  <si>
    <t>K-MARKET MIDTOWN 2</t>
  </si>
  <si>
    <t>K-MARKET TONG KHO PHU MY</t>
  </si>
  <si>
    <t>K-MARKET THE SUN AVENUE THAP 4</t>
  </si>
  <si>
    <t>K MART LEXINGTON</t>
  </si>
  <si>
    <t>K-MARKET BINH DUONG</t>
  </si>
  <si>
    <t>K-MARKET SCENIC VALLEY Q7</t>
  </si>
  <si>
    <t>K-MARKET SKY GARDEN 2</t>
  </si>
  <si>
    <t>K-MARKET 38 PHAM VAN NGHI</t>
  </si>
  <si>
    <t>K MARTKET SSR</t>
  </si>
  <si>
    <t>K-MARKET 163 NGUYEN DUC CANH</t>
  </si>
  <si>
    <t>K-MARKET SUNRISE CITY NORTH</t>
  </si>
  <si>
    <t>HOA THO MART</t>
  </si>
  <si>
    <t>S-MART S01 CITY SAIGON</t>
  </si>
  <si>
    <t>GENSHAI THU DUC</t>
  </si>
  <si>
    <t>GENSHAI DONG VAN CONG Q2</t>
  </si>
  <si>
    <t>GENSHAI RIVERSIDE - NHA BE</t>
  </si>
  <si>
    <t>GENSHAI_EMPIRE CITI</t>
  </si>
  <si>
    <t>GENSHAI Q7 SAI GON RIVERSIDE COMPLEX</t>
  </si>
  <si>
    <t>Đặng Hoàng Thiên Ân</t>
  </si>
  <si>
    <t>Novia</t>
  </si>
  <si>
    <t>Thủ Đức</t>
  </si>
  <si>
    <t>Lê Văn Việt</t>
  </si>
  <si>
    <t>NHAT MINH BAKERY</t>
  </si>
  <si>
    <t>GENSHAI_LAVITA CHARM</t>
  </si>
  <si>
    <t>OSI FOOD SKY 9</t>
  </si>
  <si>
    <t>OSIFOOD FUJI NAM LONG</t>
  </si>
  <si>
    <t>OSIFOOD PHUOC LONG</t>
  </si>
  <si>
    <t>OSIFOOD OPAL RIVERSIDE</t>
  </si>
  <si>
    <t>OSIFOOD VINHOME Q9</t>
  </si>
  <si>
    <t>OSIFOOD HOMYLAND</t>
  </si>
  <si>
    <t>Nguyễn Gia Bảo</t>
  </si>
  <si>
    <t>Phan Huy Ích</t>
  </si>
  <si>
    <t>Tân Phú</t>
  </si>
  <si>
    <t>Bầu Cát</t>
  </si>
  <si>
    <t>Cộng Hoà</t>
  </si>
  <si>
    <t>Quang Trung</t>
  </si>
  <si>
    <t>Phổ Quang</t>
  </si>
  <si>
    <t>Phan Văn Trị</t>
  </si>
  <si>
    <t>CVS HCM</t>
  </si>
  <si>
    <t>NS NHAN VAN-CVS</t>
  </si>
  <si>
    <t>ST H2 MART</t>
  </si>
  <si>
    <t>K-MARKET VINHOMES 3</t>
  </si>
  <si>
    <t>K-MARKET VINHOMES CENTRAL PARK</t>
  </si>
  <si>
    <t>K-MARKET VINHOME</t>
  </si>
  <si>
    <t>GENSHAI CELADON CITY</t>
  </si>
  <si>
    <t>OSIFOOD NGUYEN VAN CONG</t>
  </si>
  <si>
    <t>NS:NHAN VAN - 1 TRUONG CHINH</t>
  </si>
  <si>
    <t>NS:NHAN VAN - 33 TRUONG CONG DINH</t>
  </si>
  <si>
    <t>VISSAN MT 814 TRUONG CHINH</t>
  </si>
  <si>
    <t>VISSAN MT 318-13 PHAM VAN HAI</t>
  </si>
  <si>
    <t>Tạ Mộng Tuyền</t>
  </si>
  <si>
    <t>Bình Tân</t>
  </si>
  <si>
    <t>Bình Phú</t>
  </si>
  <si>
    <t>ST BEE MART</t>
  </si>
  <si>
    <t>BEE MART - LE THANH</t>
  </si>
  <si>
    <t>BEE MART AN LAC</t>
  </si>
  <si>
    <t>GENSHAI 3 THANG 2</t>
  </si>
  <si>
    <t>NS:NHAN VAN - 875 CMT8</t>
  </si>
  <si>
    <t>VISSAN MT 322 NGUYEN CHI THANH</t>
  </si>
  <si>
    <t>Nguyễn Thị Phương Tâm</t>
  </si>
  <si>
    <t>JMART 346 BEN VAN DON</t>
  </si>
  <si>
    <t>OSI FOOD NGUYEN KHOAI</t>
  </si>
  <si>
    <t>OSI FOOD PHUONG VIET</t>
  </si>
  <si>
    <t>OSI FOOD CITY GATE TOWER</t>
  </si>
  <si>
    <t>VISSAN 19 LE THACH</t>
  </si>
  <si>
    <t>VISSAN 342 NGUYEN TRAI</t>
  </si>
  <si>
    <t>Nguyễn Ngọc Danh</t>
  </si>
  <si>
    <t>Đồng Khởi</t>
  </si>
  <si>
    <t>Landmark 81</t>
  </si>
  <si>
    <t>Sài Gòn Res</t>
  </si>
  <si>
    <t>FARMERS MARKET</t>
  </si>
  <si>
    <t>K-MARKET SOMERSET</t>
  </si>
  <si>
    <t>K-MARKET TO HIEN THANH - NHA TRANG</t>
  </si>
  <si>
    <t>K-MARKET VINHOMES GOLDEN RIVER</t>
  </si>
  <si>
    <t>GENSHAI BINH THANH</t>
  </si>
  <si>
    <t>GENSHAI RICHMOND - 207C NGUYEN XI_BINH THANH</t>
  </si>
  <si>
    <t>FARMERS MARKET-496 NTMK</t>
  </si>
  <si>
    <t>FARMERS MARKET DC_204 NO TRANG LONG</t>
  </si>
  <si>
    <t>FARMERS MARKET-104 HAI BA TRUNG</t>
  </si>
  <si>
    <t>OSI FOOD BINH HOA</t>
  </si>
  <si>
    <t>OSI FOOD 828A XO VIET NGHE TINH</t>
  </si>
  <si>
    <t>VISSAN 290 NO TRANG LONG</t>
  </si>
  <si>
    <t>VISSAN 420 NO TRANG LONG</t>
  </si>
  <si>
    <t>VISSAN 320 BACH DANG</t>
  </si>
  <si>
    <t>VISSAN 344 BUI HUU NGHIA</t>
  </si>
  <si>
    <t>VISSAN 675A NGUYEN KIEM</t>
  </si>
  <si>
    <t>VISSAN 21-23 PHAN CHU TRINH</t>
  </si>
  <si>
    <t>VISSAN 40-42 NGUYEN THAI HOC</t>
  </si>
  <si>
    <t>VISSAN 251 LE THANH TON</t>
  </si>
  <si>
    <t>VISSAN 10 LE VAN SY</t>
  </si>
  <si>
    <t>INTIMEX HAPROFOOD NGUYEN DINH CHIEU</t>
  </si>
  <si>
    <t>BACH HOA XANH</t>
  </si>
  <si>
    <t>THISO RETAIL</t>
  </si>
  <si>
    <t>VINMART</t>
  </si>
  <si>
    <t>SATRAMART</t>
  </si>
  <si>
    <t>135</t>
  </si>
  <si>
    <t>Hùng Vương</t>
  </si>
  <si>
    <t>157</t>
  </si>
  <si>
    <t>Phú Lâm</t>
  </si>
  <si>
    <t>153</t>
  </si>
  <si>
    <t>305</t>
  </si>
  <si>
    <t>Sư Vạn Hạnh</t>
  </si>
  <si>
    <t>505</t>
  </si>
  <si>
    <t>Lý Thường Kiệt</t>
  </si>
  <si>
    <t>561</t>
  </si>
  <si>
    <t>Cao Thắng</t>
  </si>
  <si>
    <t>154</t>
  </si>
  <si>
    <t>Phú Thọ</t>
  </si>
  <si>
    <t>Phùng Mỹ Dung</t>
  </si>
  <si>
    <t>Phạm Thị Bích Hạnh</t>
  </si>
  <si>
    <t>C6703154</t>
  </si>
  <si>
    <t>Lê Đại Hành</t>
  </si>
  <si>
    <t>Nguyễn Thị Mỹ Linh</t>
  </si>
  <si>
    <t>136</t>
  </si>
  <si>
    <t>Bình Tân 1</t>
  </si>
  <si>
    <t>541</t>
  </si>
  <si>
    <t>Bình Tân 2</t>
  </si>
  <si>
    <t>509</t>
  </si>
  <si>
    <t>Vĩnh Lộc B</t>
  </si>
  <si>
    <t>151</t>
  </si>
  <si>
    <t>Cống Quỳnh</t>
  </si>
  <si>
    <t>155</t>
  </si>
  <si>
    <t>Nguyễn Đình Chiểu</t>
  </si>
  <si>
    <t>133</t>
  </si>
  <si>
    <t>Nhiêu Lộc</t>
  </si>
  <si>
    <t>Big C - An Lạc</t>
  </si>
  <si>
    <t>An Lạc</t>
  </si>
  <si>
    <t>162</t>
  </si>
  <si>
    <t>196</t>
  </si>
  <si>
    <t>158</t>
  </si>
  <si>
    <t>Phan Văn Hớn</t>
  </si>
  <si>
    <t>141</t>
  </si>
  <si>
    <t>Nguyễn Ảnh Thủ</t>
  </si>
  <si>
    <t>556</t>
  </si>
  <si>
    <t>Tô Ký</t>
  </si>
  <si>
    <t>510</t>
  </si>
  <si>
    <t>Đỗ Văn Dậy</t>
  </si>
  <si>
    <t>511</t>
  </si>
  <si>
    <t>Hiệp Thành</t>
  </si>
  <si>
    <t>152</t>
  </si>
  <si>
    <t>Hóc Môn</t>
  </si>
  <si>
    <t>175</t>
  </si>
  <si>
    <t>Mai Thị Lan Uyên</t>
  </si>
  <si>
    <t>Trịnh Như Quỳnh</t>
  </si>
  <si>
    <t>570</t>
  </si>
  <si>
    <t>Trường Chinh</t>
  </si>
  <si>
    <t>549</t>
  </si>
  <si>
    <t>Hoàng Văn Thụ</t>
  </si>
  <si>
    <t>178</t>
  </si>
  <si>
    <t>Hoà Bình</t>
  </si>
  <si>
    <t>C6703152</t>
  </si>
  <si>
    <t>Tân Bình</t>
  </si>
  <si>
    <t>Big C - Trường Chinh</t>
  </si>
  <si>
    <t>Big C - Miền Đông</t>
  </si>
  <si>
    <t>Miền Đông</t>
  </si>
  <si>
    <t>Big C - Âu Cơ</t>
  </si>
  <si>
    <t>Âu Cơ</t>
  </si>
  <si>
    <t>Big C - Phú Thạnh</t>
  </si>
  <si>
    <t>Phú Thạnh</t>
  </si>
  <si>
    <t>Lê Trương Phi</t>
  </si>
  <si>
    <t>304</t>
  </si>
  <si>
    <t>Extra Tân Phong</t>
  </si>
  <si>
    <t>159</t>
  </si>
  <si>
    <t>Huỳnh Tấn Phát</t>
  </si>
  <si>
    <t>134</t>
  </si>
  <si>
    <t>Tuy Lý Vương</t>
  </si>
  <si>
    <t>508</t>
  </si>
  <si>
    <t>Nguyễn Bình</t>
  </si>
  <si>
    <t>180</t>
  </si>
  <si>
    <t>Cần Giờ</t>
  </si>
  <si>
    <t>C6703151</t>
  </si>
  <si>
    <t>Nam Sài Gòn</t>
  </si>
  <si>
    <t>Big C - Nguyễn Thị Thập</t>
  </si>
  <si>
    <t>Nguyễn Thị Thập</t>
  </si>
  <si>
    <t>Nguyễn Thị Kiều Diễm</t>
  </si>
  <si>
    <t>130</t>
  </si>
  <si>
    <t>Rạch Miễu</t>
  </si>
  <si>
    <t>160</t>
  </si>
  <si>
    <t>Nguyễn Kiệm</t>
  </si>
  <si>
    <t>506</t>
  </si>
  <si>
    <t>Văn Thánh</t>
  </si>
  <si>
    <t>530</t>
  </si>
  <si>
    <t>Chu Văn An</t>
  </si>
  <si>
    <t>524</t>
  </si>
  <si>
    <t>Đồng Văn Cống</t>
  </si>
  <si>
    <t>Big C - An Phú</t>
  </si>
  <si>
    <t>Big C - Thảo Điền</t>
  </si>
  <si>
    <t>Big C - Gò Vấp</t>
  </si>
  <si>
    <t>Gò Vấp</t>
  </si>
  <si>
    <t>C6703150</t>
  </si>
  <si>
    <t>Phạm Hà Ngọc Diễm</t>
  </si>
  <si>
    <t>161</t>
  </si>
  <si>
    <t>Xa Lộ Hà Nội</t>
  </si>
  <si>
    <t>306</t>
  </si>
  <si>
    <t>Extra Phạm Văn Đồng</t>
  </si>
  <si>
    <t>301</t>
  </si>
  <si>
    <t>Extra Linh Trung</t>
  </si>
  <si>
    <t>186</t>
  </si>
  <si>
    <t>Bình Triệu</t>
  </si>
  <si>
    <t>565</t>
  </si>
  <si>
    <t>Tam Bình</t>
  </si>
  <si>
    <t>SIÊU THỊ TOPS MOONLIGHT</t>
  </si>
  <si>
    <t>Tops MoonLight</t>
  </si>
  <si>
    <t>Lê Yến Phụng</t>
  </si>
  <si>
    <t>Phạm Thanh Hà</t>
  </si>
  <si>
    <t>128</t>
  </si>
  <si>
    <t>CO.OPMART Đà Nẵng</t>
  </si>
  <si>
    <t>137</t>
  </si>
  <si>
    <t>CO.OPMART Huế</t>
  </si>
  <si>
    <t>145</t>
  </si>
  <si>
    <t>CO.OPMART Quảng Ngãi</t>
  </si>
  <si>
    <t>122</t>
  </si>
  <si>
    <t>CO.OPMART Tuy Hòa</t>
  </si>
  <si>
    <t>132</t>
  </si>
  <si>
    <t>CO.OPMART Tam Kỳ</t>
  </si>
  <si>
    <t>123</t>
  </si>
  <si>
    <t>CO.OPMART Pleiku</t>
  </si>
  <si>
    <t>112</t>
  </si>
  <si>
    <t>CO.OPMART Quy Nhơn</t>
  </si>
  <si>
    <t>572</t>
  </si>
  <si>
    <t>CoopMart Đức Phổ</t>
  </si>
  <si>
    <t>571</t>
  </si>
  <si>
    <t>CoopMart An Nhơn</t>
  </si>
  <si>
    <t>527</t>
  </si>
  <si>
    <t>Coopmart Chư Sê</t>
  </si>
  <si>
    <t>528</t>
  </si>
  <si>
    <t>Coopmart Kon Tum</t>
  </si>
  <si>
    <t>547</t>
  </si>
  <si>
    <t>Coopmart Sơn Trà</t>
  </si>
  <si>
    <t>BIG C</t>
  </si>
  <si>
    <t>Big C - Đà Nẵng</t>
  </si>
  <si>
    <t>Big C - Huế</t>
  </si>
  <si>
    <t>SIÊU THỊ QUY NHƠN</t>
  </si>
  <si>
    <t>Big C - Quảng Ngãi</t>
  </si>
  <si>
    <t>BIG C - ĐIỆN BÀN</t>
  </si>
  <si>
    <t>Big C - Tam Kỳ</t>
  </si>
  <si>
    <t>LOTTE</t>
  </si>
  <si>
    <t>C6703160</t>
  </si>
  <si>
    <t>Lotte - Đà Nẵng</t>
  </si>
  <si>
    <t>MM QUY NHON</t>
  </si>
  <si>
    <t>MM DA NANG</t>
  </si>
  <si>
    <t>CN DA NANG – CTY CP SIEU THI WINMART</t>
  </si>
  <si>
    <t>WINMART KONTUM (VINATEX)</t>
  </si>
  <si>
    <t>WINMART PLEIKU (VINATEX)</t>
  </si>
  <si>
    <t>WINMART QUY NHON (VINATEX)</t>
  </si>
  <si>
    <t>WINMART PHU YEN</t>
  </si>
  <si>
    <t>WINMART HUE</t>
  </si>
  <si>
    <t>WINMART QUANG NGAI</t>
  </si>
  <si>
    <t>TASECO</t>
  </si>
  <si>
    <t>CTY CP DVHK TASECO DA NANG</t>
  </si>
  <si>
    <t>SR7</t>
  </si>
  <si>
    <t>C6703586</t>
  </si>
  <si>
    <t>Lotte - Vinh</t>
  </si>
  <si>
    <t>Big C - Vinh</t>
  </si>
  <si>
    <t>Big C - Thanh Hóa</t>
  </si>
  <si>
    <t>167</t>
  </si>
  <si>
    <t>CO.OPMART Quảng Trị</t>
  </si>
  <si>
    <t>512</t>
  </si>
  <si>
    <t>Co-opMart Quảng Bình</t>
  </si>
  <si>
    <t>185</t>
  </si>
  <si>
    <t>Co.opmart Thanh Hóa</t>
  </si>
  <si>
    <t>150</t>
  </si>
  <si>
    <t>Co.opmart BMC Hà Tĩnh</t>
  </si>
  <si>
    <t>MM VINH</t>
  </si>
  <si>
    <t>WINMART KY ANH</t>
  </si>
  <si>
    <t>WINMART TINH GIA</t>
  </si>
  <si>
    <t>1678-WINMART THAI HOA</t>
  </si>
  <si>
    <t>1701-WM NAN VINH - BEN THUY</t>
  </si>
  <si>
    <t>WINMART THANH HOA</t>
  </si>
  <si>
    <t>WINMART VINCOM HA TINH</t>
  </si>
  <si>
    <t>WINMART NAN VINH</t>
  </si>
  <si>
    <t>WINMART NAM DAN</t>
  </si>
  <si>
    <t>WINMART QUANG BINH</t>
  </si>
  <si>
    <t>183</t>
  </si>
  <si>
    <t>Co.opmart Hải Phòng</t>
  </si>
  <si>
    <t>Big C - Hải Dương</t>
  </si>
  <si>
    <t>Big C - Hải Phòng</t>
  </si>
  <si>
    <t>Big C - Hạ Long</t>
  </si>
  <si>
    <t>MM HA LONG</t>
  </si>
  <si>
    <t>MM HONG BANG</t>
  </si>
  <si>
    <t>AEON MALL HAI PHONG LE CHAN</t>
  </si>
  <si>
    <t>WINMART UONG BI</t>
  </si>
  <si>
    <t>WINMART HA LONG</t>
  </si>
  <si>
    <t>WINMART IMPERIA HAI PHONG</t>
  </si>
  <si>
    <t>WINMART LANG SON</t>
  </si>
  <si>
    <t>1677-WINMART CAM PHA</t>
  </si>
  <si>
    <t>WINMART MONG CAI</t>
  </si>
  <si>
    <t>WINMART CHI LINH</t>
  </si>
  <si>
    <t>WINMART HAI PHONG</t>
  </si>
  <si>
    <t>Vũ Thị Thùy Lan</t>
  </si>
  <si>
    <t>INTIMEX HAI DUONG</t>
  </si>
  <si>
    <t>INTIMEX HAI PHONG 2</t>
  </si>
  <si>
    <t>BRG MART MAO KHE</t>
  </si>
  <si>
    <t xml:space="preserve">Đoàn Thị Trang </t>
  </si>
  <si>
    <t>164</t>
  </si>
  <si>
    <t>Co.op Mart Hà Nội</t>
  </si>
  <si>
    <t>502</t>
  </si>
  <si>
    <t>Co.opmart Bắc Giang</t>
  </si>
  <si>
    <t>552</t>
  </si>
  <si>
    <t>COOPMART VICTORIA</t>
  </si>
  <si>
    <t>553</t>
  </si>
  <si>
    <t>COOPMART GOLDSILK</t>
  </si>
  <si>
    <t>567</t>
  </si>
  <si>
    <t>Co.op Mart Hà Đông</t>
  </si>
  <si>
    <t>Big C- Hồ Gươm</t>
  </si>
  <si>
    <t>Big C- Bắc Giang</t>
  </si>
  <si>
    <t>Big C - Nguyen Xien</t>
  </si>
  <si>
    <t>Big C - Lê Trọng Tấn</t>
  </si>
  <si>
    <t>BIG C - PARKCITY</t>
  </si>
  <si>
    <t>MM HA DONG</t>
  </si>
  <si>
    <t>AEON MALL HA DONG</t>
  </si>
  <si>
    <t>WINMART FIVI VU TRONG PHUNG</t>
  </si>
  <si>
    <t>WINMART HNI NGUYEN TRAI</t>
  </si>
  <si>
    <t>WINMART FIVI QUANG TRUNG</t>
  </si>
  <si>
    <t>WINMART FIVI TRUONG CHINH</t>
  </si>
  <si>
    <t>WINMART HNI XA LA</t>
  </si>
  <si>
    <t>1708_WINMART LE VAN THIEM</t>
  </si>
  <si>
    <t>WINMART BAC NINH</t>
  </si>
  <si>
    <t>WINMART HNI VAN QUAN</t>
  </si>
  <si>
    <t>WINMART HNI HOANG DAO THUY</t>
  </si>
  <si>
    <t>WINMART HNI CT7A VAN QUAN</t>
  </si>
  <si>
    <t>INTIMEX HAPRO N4C TRUNG HOA NHAM CHINH</t>
  </si>
  <si>
    <t>BRG _ KHO TRUNG TAM THANH TRI</t>
  </si>
  <si>
    <t>INTIMEX FUJIMART TRAN PHU</t>
  </si>
  <si>
    <t>INTIMEX HAPRO T.X.BAC</t>
  </si>
  <si>
    <t>K-MART</t>
  </si>
  <si>
    <t>K MART</t>
  </si>
  <si>
    <t xml:space="preserve">Trần Thị Thúy Quỳnh </t>
  </si>
  <si>
    <t>C6703161</t>
  </si>
  <si>
    <t>Lotte - Cầu Giấy</t>
  </si>
  <si>
    <t>BIG C - GARDEN MALL</t>
  </si>
  <si>
    <t>Big C - Thăng Long</t>
  </si>
  <si>
    <t>WM VMM HNI SMART CITY</t>
  </si>
  <si>
    <t>WINMART HNI HOAI DUC</t>
  </si>
  <si>
    <t>WINMART HNI DAN PHUONG</t>
  </si>
  <si>
    <t>WINMART HNI VCC TRAN DUY HUNG</t>
  </si>
  <si>
    <t>WINMART HNI SKYLAKE</t>
  </si>
  <si>
    <t>WINMART FIVI DE LA THANH</t>
  </si>
  <si>
    <t>WINMART HNI CAU GIAY</t>
  </si>
  <si>
    <t>WINMART HNI THANG LONG</t>
  </si>
  <si>
    <t>WINMART HOA BINH</t>
  </si>
  <si>
    <t>1695-WINMART LAI CHAU</t>
  </si>
  <si>
    <t>WINMART HNI GARDENIA</t>
  </si>
  <si>
    <t>WINMART SON LA</t>
  </si>
  <si>
    <t>WINMART FIVI MY DINH</t>
  </si>
  <si>
    <t>WINMART FIVI CAU GIAY</t>
  </si>
  <si>
    <t>WINMART FIVI TRUNG YEN</t>
  </si>
  <si>
    <t>WINMART FIVI TRANG AN</t>
  </si>
  <si>
    <t>INTIMEX HAPRO CHO BUOI</t>
  </si>
  <si>
    <t>INTIMEX FUJIMART THE LIGHT</t>
  </si>
  <si>
    <t>INTIMEX FUJIMART 181 LAC LONG QUAN</t>
  </si>
  <si>
    <t>INTIMEX FUJIMART MD COMPLEX</t>
  </si>
  <si>
    <t>NHOM ST HN</t>
  </si>
  <si>
    <t>DINH NHUAN</t>
  </si>
  <si>
    <t>Vũ Thị Dịu</t>
  </si>
  <si>
    <t>179</t>
  </si>
  <si>
    <t>Co.op Mart Vĩnh Phúc</t>
  </si>
  <si>
    <t>537</t>
  </si>
  <si>
    <t>Co.opmart Việt Trì</t>
  </si>
  <si>
    <t>555</t>
  </si>
  <si>
    <t>COOPMART LONG BIÊN</t>
  </si>
  <si>
    <t>Big C - Long Biên</t>
  </si>
  <si>
    <t>Big C - Việt Trì</t>
  </si>
  <si>
    <t>Big C - Vĩnh Phúc</t>
  </si>
  <si>
    <t>WINMART FIVI NGUYEN VAN CU II</t>
  </si>
  <si>
    <t>WINMART TUYEN QUANG</t>
  </si>
  <si>
    <t>WINMART HNI LONG BIEN</t>
  </si>
  <si>
    <t>1649-WINMART PHU THO</t>
  </si>
  <si>
    <t>WINMART VIET TRI</t>
  </si>
  <si>
    <t>WINMART OCEAN PARK</t>
  </si>
  <si>
    <t>AEON HN RDC</t>
  </si>
  <si>
    <t>AEON LONG BIEN</t>
  </si>
  <si>
    <t>INTIMEX HAPRO 63 HANG TRONG</t>
  </si>
  <si>
    <t>INTIMEX HAPROFOOD 5 HAM TU QUAN</t>
  </si>
  <si>
    <t>BRG MART 24 TRAN NHAT DUAT</t>
  </si>
  <si>
    <t>INTIMEX HAPRO SO 105 LE DUAN</t>
  </si>
  <si>
    <t>INTIMEX HANG TRONG</t>
  </si>
  <si>
    <t>INTIMEX UNIMART LY NAM DE</t>
  </si>
  <si>
    <t>INTIMEX NGUYEN VAN CU</t>
  </si>
  <si>
    <t>BRG MART N16 SAI DONG</t>
  </si>
  <si>
    <t>INTIMEX HAPRO 63 CAU GO</t>
  </si>
  <si>
    <t>INTIMEX HAPROFOOD 53D HANG BAI</t>
  </si>
  <si>
    <t>INTIMEX NHU QUYNH</t>
  </si>
  <si>
    <t>INTIMEX HUNG YEN</t>
  </si>
  <si>
    <t>C6703162</t>
  </si>
  <si>
    <t>Lotte - Ba Đình</t>
  </si>
  <si>
    <t>C6709446</t>
  </si>
  <si>
    <t>LOTTE WEST LAKE</t>
  </si>
  <si>
    <t>Big C - Mê Linh</t>
  </si>
  <si>
    <t>BIG C - LAO CAI</t>
  </si>
  <si>
    <t>Big C - Thái Nguyên</t>
  </si>
  <si>
    <t>MM THANG LONG</t>
  </si>
  <si>
    <t>WINMART FIVI DOI CAN</t>
  </si>
  <si>
    <t>WINMART HNI THUY KHUE</t>
  </si>
  <si>
    <t>WINMART HNI BAC TU LIEM</t>
  </si>
  <si>
    <t>1706-WINMART DONG HOI</t>
  </si>
  <si>
    <t>WINMART FIVI NHAT TAN</t>
  </si>
  <si>
    <t>1676-WINMART BAC KAN</t>
  </si>
  <si>
    <t>WINMART HNI TAY HO</t>
  </si>
  <si>
    <t>WINMART HNI VC HNI LIEU GIAI</t>
  </si>
  <si>
    <t>WINMART FIVI XUAN DIEU</t>
  </si>
  <si>
    <t>WINMART THAI NGUYEN</t>
  </si>
  <si>
    <t>WINMART YEN BAI</t>
  </si>
  <si>
    <t xml:space="preserve">Vương Thị Thu Phương </t>
  </si>
  <si>
    <t>INTIMEX HAPRO THANH CONG</t>
  </si>
  <si>
    <t>INTIMEX HAPRO VINH PHUC</t>
  </si>
  <si>
    <t>BRG MART INTRACOM DONG ANH</t>
  </si>
  <si>
    <t>INTIMEX 174 LAC LONG QUAN</t>
  </si>
  <si>
    <t>SIEKAMART DIAMOND WESTLAKE BRG</t>
  </si>
  <si>
    <t>SMART HN</t>
  </si>
  <si>
    <t>S-CITY - S-MART (SUNSHINE)</t>
  </si>
  <si>
    <t>TASECO HA NOI</t>
  </si>
  <si>
    <t>554</t>
  </si>
  <si>
    <t>COOPMART VINACONEX (GOLDENSILK)</t>
  </si>
  <si>
    <t>BIG C - HÀ NAM</t>
  </si>
  <si>
    <t>Big C - Nam Định</t>
  </si>
  <si>
    <t>Big C - Ninh Bình</t>
  </si>
  <si>
    <t>Big C - Thái Bình</t>
  </si>
  <si>
    <t>MM HOANG MAI</t>
  </si>
  <si>
    <t>MM THANH XUAN</t>
  </si>
  <si>
    <t>WINMART FIVI 609 TRUONG DINH</t>
  </si>
  <si>
    <t>WINMART FIVI THAI THINH</t>
  </si>
  <si>
    <t>WINMART VINCOM PH NGOC THACH</t>
  </si>
  <si>
    <t>WINMART HA NAM</t>
  </si>
  <si>
    <t>WINMART FIVI LINH DAM</t>
  </si>
  <si>
    <t>WINMART FIVI VO THI SAU</t>
  </si>
  <si>
    <t>WINMART NINH BINH</t>
  </si>
  <si>
    <t>WINMART HNI BA TRIEU</t>
  </si>
  <si>
    <t>WINMART HNI MINH KHAI</t>
  </si>
  <si>
    <t>WINMART HNI NGUYEN CHI THANH</t>
  </si>
  <si>
    <t>WINMART FIVI DAI LA</t>
  </si>
  <si>
    <t>WINMART HNI YEN SO</t>
  </si>
  <si>
    <t>WINMART THAI BINH</t>
  </si>
  <si>
    <t>WINMART HNI LUONG YEN</t>
  </si>
  <si>
    <t>WINMART FIVI TRUC KHE</t>
  </si>
  <si>
    <t>WINMART HNI HOANG CAU</t>
  </si>
  <si>
    <t>Hoàng Phương Lê</t>
  </si>
  <si>
    <t>FUJIMART HUYNH THUC KHANG</t>
  </si>
  <si>
    <t>BRG FOOD 9 - 11 THO QUAN</t>
  </si>
  <si>
    <t>INTIMEX UNIMART GOLDEN LAND</t>
  </si>
  <si>
    <t>INTIMEX FUJIMART - 142 LE DUAN</t>
  </si>
  <si>
    <t>INTIMEX HAPRO 162 TON DUC THANG</t>
  </si>
  <si>
    <t>INTIMEX HAPRO LUONG DINH CUA</t>
  </si>
  <si>
    <t>INTIMEX FUJIMART 324 TAY SON</t>
  </si>
  <si>
    <t>INTIMEX HAPRO 160-162 NGO THAI THINH</t>
  </si>
  <si>
    <t>INTIMEX FUJIMART HOANG CAU</t>
  </si>
  <si>
    <t>INTIMEX UNIMART P.N.THACH</t>
  </si>
  <si>
    <t>INTIMEX HAPRO THAI THINH</t>
  </si>
  <si>
    <t>INTIMEX HAPRO QUYNH MAI</t>
  </si>
  <si>
    <t>INTIMEX 89 BUI NGOC DUONG</t>
  </si>
  <si>
    <t>NAM THAI BINH DUONG</t>
  </si>
  <si>
    <t>Code chuỗi</t>
  </si>
  <si>
    <t>MT2</t>
  </si>
  <si>
    <t>MT6</t>
  </si>
  <si>
    <t>MT4</t>
  </si>
  <si>
    <t>MT20</t>
  </si>
  <si>
    <t>MT3</t>
  </si>
  <si>
    <t>MT8</t>
  </si>
  <si>
    <t>MT17</t>
  </si>
  <si>
    <t>MT1</t>
  </si>
  <si>
    <t>MT21</t>
  </si>
  <si>
    <t>MT15</t>
  </si>
  <si>
    <t>MT7</t>
  </si>
  <si>
    <t>MT5</t>
  </si>
  <si>
    <t>MTS</t>
  </si>
  <si>
    <t>Họ và tên MTE</t>
  </si>
  <si>
    <t>Khu vực</t>
  </si>
  <si>
    <t>1/2Cần Thơ, Hậu Giang, Sóc Trăng, Bac Liêu, Cà Mau</t>
  </si>
  <si>
    <t xml:space="preserve">An Giang, Kiên Giang , Đồng Tháp </t>
  </si>
  <si>
    <t>Tiền Giang, Long An, Bến Tre</t>
  </si>
  <si>
    <t xml:space="preserve">Khánh Hoà </t>
  </si>
  <si>
    <t>Khánh Hoà, Ninh Thuận</t>
  </si>
  <si>
    <t>Đăk Lăk, Đăk Nông, Lâm Đồng</t>
  </si>
  <si>
    <t xml:space="preserve">Bà Rịa Vũng Tàu, Bình Thuận </t>
  </si>
  <si>
    <t>Bình Dương, Tây Ninh</t>
  </si>
  <si>
    <t xml:space="preserve">Binh Dương, Bình Phước </t>
  </si>
  <si>
    <t>Củ Chi, Hóc Môn, Q12</t>
  </si>
  <si>
    <t>Q2, Q4, Q7, Nhà Bè</t>
  </si>
  <si>
    <t>Q9, Thủ Đức</t>
  </si>
  <si>
    <t>Tân Bình, Tân Phú, Gò Vấp</t>
  </si>
  <si>
    <t>Q6, Q10, Q11, Bình Tân</t>
  </si>
  <si>
    <t>Q4, Q5, Q8, Bình Chánh</t>
  </si>
  <si>
    <t>Q1, Q3, Bình Thạnh, Phú Nhuận</t>
  </si>
  <si>
    <t>Quận 5,6,10,11</t>
  </si>
  <si>
    <t>Quận 1,3,Bình Tân, Bình Chánh</t>
  </si>
  <si>
    <t>Gò Vấp, Quận 12, Hóc Môn, Củ Chi</t>
  </si>
  <si>
    <t>Tân Bình, Tân Phú, Q.10</t>
  </si>
  <si>
    <t>Quận 4, 7,8, Nhà bè</t>
  </si>
  <si>
    <t>Phú Nhuận, Bình Thạnh, Thủ Đức</t>
  </si>
  <si>
    <t xml:space="preserve"> Gia Lai, Kontum, Bình Định,Quy Nhơn, Phú Yên, Đà Nẵng, Huế, Quảng Nam, Quảng Ngãi</t>
  </si>
  <si>
    <t>Quảng Bình, Quảng Trị, Nghệ An, Thanh Hóa, Hà Tĩnh</t>
  </si>
  <si>
    <t>Hải Phòng, Hải Dương, Quảng Ninh</t>
  </si>
  <si>
    <t>Thanh Xuân - Hà Đông - Thanh Trì - Thường Tín - Mỹ Đức - Thanh Oai - Ứng Hòa - Phú Xuyên - Chương Mỹ- Bắc Ninh - Bắc Giang - Lạng Sơn</t>
  </si>
  <si>
    <t>Cầu Giấy - Nam Từ Liêm - Hoài Đức  - Thạch Thất - Quốc Oai- Đạn Phượng -Phúc Thọ-  Sơn Tây - Ba Vì - Hòa Bình - Sơn La - Điện Biên - Lai Châu</t>
  </si>
  <si>
    <t>Hoàn Kiếm - Gia Lâm - Long Biên - Hưng Yên - Vĩnh Phúc- Việt Trì - Phú Thọ -  Hà Giang - Tuyên Quang</t>
  </si>
  <si>
    <t>Ba Đình - Tây Hồ -  Bắc Từ Liêm - Đông Anh - Sóc Sơn - Mê Linh - Thái Nguyên - Lào Cai - Yên Bái - Cao Bằng - Bắc Kạn</t>
  </si>
  <si>
    <t>Hai Bà Trưng - Hoàng Mai - Đống Đa - Thái Bình - Nam Định - Hà Nam - Ninh Bình</t>
  </si>
  <si>
    <t>STT</t>
  </si>
  <si>
    <t>End</t>
  </si>
  <si>
    <t>NBTS05022</t>
  </si>
  <si>
    <t>NBTS04999</t>
  </si>
  <si>
    <t>NBTS04854</t>
  </si>
  <si>
    <t>NBTS05623</t>
  </si>
  <si>
    <t>NBTS04715</t>
  </si>
  <si>
    <t>NBTS04869</t>
  </si>
  <si>
    <t>NBTS04809</t>
  </si>
  <si>
    <t>NBTS05281</t>
  </si>
  <si>
    <t>NBTS03137</t>
  </si>
  <si>
    <t>NBTS03065</t>
  </si>
  <si>
    <t>NBTS04358</t>
  </si>
  <si>
    <t>NBTS03136</t>
  </si>
  <si>
    <t>NBTS04191</t>
  </si>
  <si>
    <t>NBTS04093</t>
  </si>
  <si>
    <t>NBTS03768</t>
  </si>
  <si>
    <t>NBTS04808</t>
  </si>
  <si>
    <t>NBTS05366</t>
  </si>
  <si>
    <t>NBTS05331</t>
  </si>
  <si>
    <t>NBTS05076</t>
  </si>
  <si>
    <t>NBTS05262</t>
  </si>
  <si>
    <t>NBTS05367</t>
  </si>
  <si>
    <t>NBTS04746</t>
  </si>
  <si>
    <t>NBTS05102</t>
  </si>
  <si>
    <t>Nguyễn Văn Khánh_OFF</t>
  </si>
  <si>
    <t>Ngũ Cảnh Thành_OFF</t>
  </si>
  <si>
    <t>Định biên mới</t>
  </si>
  <si>
    <t>Đàm Thị Kim Xuyến_OFF</t>
  </si>
  <si>
    <t>Ghi chú</t>
  </si>
  <si>
    <t>NBTS04992</t>
  </si>
  <si>
    <t>NBTS05466</t>
  </si>
  <si>
    <t>NBTS03961</t>
  </si>
  <si>
    <t>NBTS05476</t>
  </si>
  <si>
    <t>NBTS05561</t>
  </si>
  <si>
    <t>NBTS05467</t>
  </si>
  <si>
    <t>Tỉnh/Quận</t>
  </si>
  <si>
    <t>HCM1</t>
  </si>
  <si>
    <t>HCM2</t>
  </si>
  <si>
    <t>CEN</t>
  </si>
  <si>
    <t>NORTH</t>
  </si>
  <si>
    <t>CIRCLE K DC</t>
  </si>
  <si>
    <t>CIRCLE K</t>
  </si>
  <si>
    <t>GS 25 - LO LU Q9</t>
  </si>
  <si>
    <t>GS 25</t>
  </si>
  <si>
    <t>MMVN MEGA TONG KHO</t>
  </si>
  <si>
    <t>MINISTOP</t>
  </si>
  <si>
    <t>G7 MINISTOP – TONG KHO BINH DUONG</t>
  </si>
  <si>
    <t>SATRAFOODS HUNG VUONG</t>
  </si>
  <si>
    <t>SATRAFOOD</t>
  </si>
  <si>
    <t>QUAN 5</t>
  </si>
  <si>
    <t>4673_VM+ DNI SO 27 PHUNG HUNG</t>
  </si>
  <si>
    <t>4162_WM+LIFE DNI SO 8 DUONG DONG KHOI</t>
  </si>
  <si>
    <t>VIN+</t>
  </si>
  <si>
    <t>3932_VM+ HCM 226/17 NG. VAN LUONG</t>
  </si>
  <si>
    <t>3774_WM+LIFE HCM 965/44 QUANG TRUNG</t>
  </si>
  <si>
    <t>WINLIFE</t>
  </si>
  <si>
    <t>QUAN GO VAP</t>
  </si>
  <si>
    <t>6565_WM+ HCM 12/1 DUONG TL27</t>
  </si>
  <si>
    <t>5552_VM+ HCM 107/4A HUONG LO 80B</t>
  </si>
  <si>
    <t>QUAN 12</t>
  </si>
  <si>
    <t>6144_WM+ RURAL HCM 21 TINH LO 8</t>
  </si>
  <si>
    <t>6500_WM+ RURAL HCM 63 PHAM HUU TAM</t>
  </si>
  <si>
    <t>4202_WM+ RURAL HCM 28 TRAN TU BINH</t>
  </si>
  <si>
    <t>WIN+ RURAL</t>
  </si>
  <si>
    <t>HUYEN CU CHI</t>
  </si>
  <si>
    <t>4027_WM+LIFE HCM 4/1D AP NAM THOI</t>
  </si>
  <si>
    <t>HUYEN HOC MON</t>
  </si>
  <si>
    <t>6615_WM+ HCM B13/29B AP 2C VINH LOC</t>
  </si>
  <si>
    <t>6030_VM+ HCM D1/1 NGUYEN THI TU</t>
  </si>
  <si>
    <t>HUYEN BINH CHANH</t>
  </si>
  <si>
    <t>6773-WM+LIFE BDG SH R1 BLOCK A CC CHARM RUBY</t>
  </si>
  <si>
    <t>3770_WM+LIFE BDG 86 NGO THI NHAM</t>
  </si>
  <si>
    <t>Trần Thị Cẩm Tiên</t>
  </si>
  <si>
    <t>DI AN</t>
  </si>
  <si>
    <t>BINH DUONG</t>
  </si>
  <si>
    <t>4240_VM+ BDG SO 7 DT746</t>
  </si>
  <si>
    <t>4485_VM+ BDG C2-01 DUONG TC3</t>
  </si>
  <si>
    <t>5419_VM+ BDG TO 6 DUONG DT 746</t>
  </si>
  <si>
    <t>WM+ BDG 33 KHU PHO 2</t>
  </si>
  <si>
    <t>6547_WM+ BDG 40 DOC LAP</t>
  </si>
  <si>
    <t>Trần Thị Cẩm Tú</t>
  </si>
  <si>
    <t>TAN UYEN</t>
  </si>
  <si>
    <t>BEN CAT</t>
  </si>
  <si>
    <t>PHU GIAO</t>
  </si>
  <si>
    <t>MT9</t>
  </si>
  <si>
    <t>MT11</t>
  </si>
  <si>
    <t>MT12</t>
  </si>
  <si>
    <t>NBTS05633</t>
  </si>
  <si>
    <t>NBTS05634</t>
  </si>
  <si>
    <t>HAPRO FOOD 9 LE QUY DON</t>
  </si>
  <si>
    <t>QUAN HAI BA TRUNG</t>
  </si>
  <si>
    <t>HA NOI</t>
  </si>
  <si>
    <t>4540-VM+ HNI 25 PHUC TAN</t>
  </si>
  <si>
    <t>6148_VM+ HNI 28 CUA NAM</t>
  </si>
  <si>
    <t>2070_WM+ HNI 49 LE DUAN</t>
  </si>
  <si>
    <t xml:space="preserve">Vũ Thị Dịu </t>
  </si>
  <si>
    <t>QUAN HOAN KIEM</t>
  </si>
  <si>
    <t>CIRCLE K TONG KHO BAC NINH</t>
  </si>
  <si>
    <t>BAC NINH</t>
  </si>
  <si>
    <t>KINGFOOD MARKET</t>
  </si>
  <si>
    <t>KING FOOD KHO TRUNG TAM</t>
  </si>
  <si>
    <t>Target Aug'24</t>
  </si>
  <si>
    <t>Cái này thuộc CVS Tỉnh ko có MTE cover nên để MTS phụ trách chứ ko phải định biên</t>
  </si>
  <si>
    <t>CK, Family,GS 25, Ministop, 7&amp;11</t>
  </si>
  <si>
    <t>Mega, Kingfood</t>
  </si>
  <si>
    <t>MT</t>
  </si>
  <si>
    <t>LAN CHI MART</t>
  </si>
  <si>
    <t>LAN CHI MART - HA NAM</t>
  </si>
  <si>
    <t>HA NAM</t>
  </si>
  <si>
    <t>6293_WM+ HNI TAN PHU MY, BA VI</t>
  </si>
  <si>
    <t>5852-VM+ HNI PHU SON,BA VI</t>
  </si>
  <si>
    <t>6072_VM+ HNI CHO MO, BA VI</t>
  </si>
  <si>
    <t>HUYEN BA VI</t>
  </si>
  <si>
    <t>BHX_HCM - KHO DC TRAN DAI NGHIA 1</t>
  </si>
  <si>
    <t>BHX_HCM_CCH - KHO DC TAN PHU TRUNG</t>
  </si>
  <si>
    <t>HUYEN NHA BE</t>
  </si>
  <si>
    <t>BHX_HCM_NBE - KHO DC NHA BE</t>
  </si>
  <si>
    <t>BHX_HCM-KHO DC VINH LOC 3</t>
  </si>
  <si>
    <t>QUAN BINH TAN</t>
  </si>
  <si>
    <t>13628-BHX_TNI_TNI-KHO DC TAY NINH</t>
  </si>
  <si>
    <t>BINH MINH</t>
  </si>
  <si>
    <t>TAY NINH</t>
  </si>
  <si>
    <t>WM+ TNH 06 HOANG LE KHA</t>
  </si>
  <si>
    <t>WM+ TNH 228 CACH MANG THANG 8</t>
  </si>
  <si>
    <t>P2</t>
  </si>
  <si>
    <t>P3</t>
  </si>
  <si>
    <t>1225_SATRAFOODS 803 TINH LO 7</t>
  </si>
  <si>
    <t>4060_VM+ HNI LK02-3 C14 BAC HA</t>
  </si>
  <si>
    <t>2024_WM+ HNI THANG LONG MAIL</t>
  </si>
  <si>
    <t>HUYEN NAM TU LIEM</t>
  </si>
  <si>
    <t>FAMILYMART</t>
  </si>
  <si>
    <t>FAMILY MART 09 NGUYEN VAN TAO</t>
  </si>
  <si>
    <t>5429-VM+ HNI XOM CAU THON HOA MY</t>
  </si>
  <si>
    <t>5295-VM+ HNI 158 TIEU KHU PHU THINH</t>
  </si>
  <si>
    <t>HUYEN PHU XUYEN</t>
  </si>
  <si>
    <t>5008_VM+ HNI THON QUAT DONG</t>
  </si>
  <si>
    <t>4681_VM+ HNI THON XAM DUONG 3</t>
  </si>
  <si>
    <t>HUYEN THUONG TIN</t>
  </si>
  <si>
    <t>VIETNAM SELECT</t>
  </si>
  <si>
    <t>KIEN GIANG</t>
  </si>
  <si>
    <t>6571_WM+ LAN 16 NGUYEN VAN TIEP</t>
  </si>
  <si>
    <t>4621_VM+ LAN 468 NGUYEN DINH CHIEU</t>
  </si>
  <si>
    <t>LONG AN</t>
  </si>
  <si>
    <t>SATRAFOODS LE THI RIENG</t>
  </si>
  <si>
    <t>QUAN 1</t>
  </si>
  <si>
    <t>SATRAFOODS DUONG SO 41</t>
  </si>
  <si>
    <t>QUAN 4</t>
  </si>
  <si>
    <t>6873-WM+LIFE HNI TM1-C1 THANH CONG</t>
  </si>
  <si>
    <t>3183_WM+LIFE HNI 443 DOI CAN</t>
  </si>
  <si>
    <t>6807-WM+ HNI 268A DOI CAN</t>
  </si>
  <si>
    <t>4125_WM+ HNI CC TRUNG UONG DANG</t>
  </si>
  <si>
    <t>6120_WM+ HNI 29A NG. CONG HOAN</t>
  </si>
  <si>
    <t>2067_WM+ HNI K2 VINH PHUC</t>
  </si>
  <si>
    <t>5714-WM+LIFE HNI 25 NGO 173/24 HOANG HOA THAM</t>
  </si>
  <si>
    <t>QUAN BA DINH</t>
  </si>
  <si>
    <t>4425_WM+LIFE HNI 27 TRAN DUY HUNG</t>
  </si>
  <si>
    <t>5415_VM+ HNI SH01-C2 VINHOMES DCAPITALE</t>
  </si>
  <si>
    <t>QUAN CAU GIAY</t>
  </si>
  <si>
    <t>5681-VM+HNI 73 VU NGOC PHAN</t>
  </si>
  <si>
    <t>QUAN DONG DA</t>
  </si>
  <si>
    <t>INTIMEX HAPRO 83 NGUYEN AN NINH</t>
  </si>
  <si>
    <t>QUAN HOANG MAI</t>
  </si>
  <si>
    <t>SATRAFOODS PHAN DINH PHUNG</t>
  </si>
  <si>
    <t>QUAN PHU NHUAN</t>
  </si>
  <si>
    <t>SATRAFOODS 296 PHAM VAN BACH</t>
  </si>
  <si>
    <t>QUAN TAN BINH</t>
  </si>
  <si>
    <t>5514_VM+ QNH 07,08 KHU SAN VUON CAI DAM</t>
  </si>
  <si>
    <t>3839_VM+ QNH 345 GIENG DAY HL</t>
  </si>
  <si>
    <t>QUANG NINH</t>
  </si>
  <si>
    <t>LAN CHI MART - HA NOI</t>
  </si>
  <si>
    <t>THI XA SON TAY</t>
  </si>
  <si>
    <t>6206_WM+ RURAL 6206 TGG 2  NGUYEN TRAI</t>
  </si>
  <si>
    <t>TIEN GIANG</t>
  </si>
  <si>
    <t>GO CONG</t>
  </si>
  <si>
    <t>1/2Cần Thơ, Vĩnh Long, Trà Vinh</t>
  </si>
  <si>
    <t>MT10</t>
  </si>
  <si>
    <t>MT16</t>
  </si>
  <si>
    <t>VISSAN</t>
  </si>
  <si>
    <t>SATRAFOODS LE VAN LUONG 4</t>
  </si>
  <si>
    <t>Area</t>
  </si>
  <si>
    <t>Chains</t>
  </si>
  <si>
    <t>Customer Code</t>
  </si>
  <si>
    <t>Customer Name</t>
  </si>
  <si>
    <t>DIS</t>
  </si>
  <si>
    <t>CITY/PROVINCE</t>
  </si>
  <si>
    <t>AVR 6M</t>
  </si>
  <si>
    <t>% cont</t>
  </si>
  <si>
    <t>Target tổng</t>
  </si>
  <si>
    <t>TOTAL</t>
  </si>
  <si>
    <t>CO.OP (CM+CF)</t>
  </si>
  <si>
    <t>DIRECT</t>
  </si>
  <si>
    <t>CO.OPMART</t>
  </si>
  <si>
    <t>CO.OPMART Hùng Vương</t>
  </si>
  <si>
    <t>TP HCM</t>
  </si>
  <si>
    <t>CO.OPMART Bình Triệu</t>
  </si>
  <si>
    <t>CO.OPMART Phan Văn Trị</t>
  </si>
  <si>
    <t>CO.OPMART Hòa Bình</t>
  </si>
  <si>
    <t>CO.OPMART Cần Giờ</t>
  </si>
  <si>
    <t>CO.OPMART Củ Chi</t>
  </si>
  <si>
    <t>CO.OPMART Hóc Môn</t>
  </si>
  <si>
    <t>CO.OPMART Rạch Miễu</t>
  </si>
  <si>
    <t>CO.OPMART Nguyễn Ảnh Thủ</t>
  </si>
  <si>
    <t>CO.OPMART Tuy Lý Vương</t>
  </si>
  <si>
    <t>CO.OPMART Bình Tân</t>
  </si>
  <si>
    <t>CO.OPMART Phú Lâm</t>
  </si>
  <si>
    <t>CO.OPMART Phú Thọ</t>
  </si>
  <si>
    <t>CO.OPMART Hậu Giang</t>
  </si>
  <si>
    <t>CO.OPMART Lý Thường Kiệt</t>
  </si>
  <si>
    <t>CO.OPMART Xa Lộ Hà Nội</t>
  </si>
  <si>
    <t>CO.OPMART Nguyễn Kiệm</t>
  </si>
  <si>
    <t>CO.OPMART Nguyễn Đình Chiểu</t>
  </si>
  <si>
    <t>CO.OPMART Phan Văn Hớn</t>
  </si>
  <si>
    <t>CO.OPMART Cống Quỳnh</t>
  </si>
  <si>
    <t>CO.OPMART Nhiêu Lộc</t>
  </si>
  <si>
    <t>Nguyễn Thành Long</t>
  </si>
  <si>
    <t>CO.OPMART Bình Dương</t>
  </si>
  <si>
    <t>Vacancy  BR VT</t>
  </si>
  <si>
    <t>CO.OPMART Bà Rịa</t>
  </si>
  <si>
    <t>BA RIA-VUNG TAU</t>
  </si>
  <si>
    <t>CO.OPMART Đồng Xoài</t>
  </si>
  <si>
    <t>BINH PHUOC</t>
  </si>
  <si>
    <t>CO.OPMART Vũng Tàu</t>
  </si>
  <si>
    <t>Đỗ Thị Alin</t>
  </si>
  <si>
    <t>CO.OPMART Biên Hòa</t>
  </si>
  <si>
    <t>DONG NAI</t>
  </si>
  <si>
    <t>CO.OPMART Trảng Bàng</t>
  </si>
  <si>
    <t>CO.OPMART Tây Ninh</t>
  </si>
  <si>
    <t>CO.OPMART Nha Trang</t>
  </si>
  <si>
    <t>KHANH HOA</t>
  </si>
  <si>
    <t>QUANG TRI</t>
  </si>
  <si>
    <t>CO.OPMART Cam Ranh</t>
  </si>
  <si>
    <t xml:space="preserve">Lê Yến Phụng </t>
  </si>
  <si>
    <t>DA NANG</t>
  </si>
  <si>
    <t>CO.OPMART Thanh Hà</t>
  </si>
  <si>
    <t>NINH THUAN</t>
  </si>
  <si>
    <t>THUA THIEN-HUE</t>
  </si>
  <si>
    <t>QUANG NGAI</t>
  </si>
  <si>
    <t>PHU YEN</t>
  </si>
  <si>
    <t>QUANG NAM</t>
  </si>
  <si>
    <t>CO.OPMART Phan Thiết</t>
  </si>
  <si>
    <t>BINH THUAN</t>
  </si>
  <si>
    <t>Gia Lai</t>
  </si>
  <si>
    <t>BINH DINH</t>
  </si>
  <si>
    <t>CO.OPMART Bảo Lộc</t>
  </si>
  <si>
    <t>LAM DONG</t>
  </si>
  <si>
    <t>CO.OPMART Buôn Ma Thuột</t>
  </si>
  <si>
    <t>DAK LAK</t>
  </si>
  <si>
    <t>CO.OPMART Rạch Giá</t>
  </si>
  <si>
    <t>CO.OPMART Long An</t>
  </si>
  <si>
    <t>Võ Thái Trâm</t>
  </si>
  <si>
    <t>CO.OPMART Trà Vinh</t>
  </si>
  <si>
    <t>TRA VINH</t>
  </si>
  <si>
    <t>CO.OPMART Cà Mau</t>
  </si>
  <si>
    <t>CA MAU</t>
  </si>
  <si>
    <t>CO.OPMART Bạc Liêu</t>
  </si>
  <si>
    <t>BAC LIEU</t>
  </si>
  <si>
    <t>CO.OPMART Sóc Trăng</t>
  </si>
  <si>
    <t>SOC TRANG</t>
  </si>
  <si>
    <t>CO.OPMART Kiên Giang</t>
  </si>
  <si>
    <t>CO.OPMART Bến Tre</t>
  </si>
  <si>
    <t>BEN TRE</t>
  </si>
  <si>
    <t>CO.OPMART Vĩnh Long</t>
  </si>
  <si>
    <t>VINH LONG</t>
  </si>
  <si>
    <t>CO.OPMART Long Xuyên</t>
  </si>
  <si>
    <t>An Giang</t>
  </si>
  <si>
    <t>CO.OPMART Mỹ Tho</t>
  </si>
  <si>
    <t>CO.OPMART Cần Thơ</t>
  </si>
  <si>
    <t>CAN THO</t>
  </si>
  <si>
    <t>CO.OPMART Vị Thanh</t>
  </si>
  <si>
    <t>HAU GIANG</t>
  </si>
  <si>
    <t>CO.OPMART Ngã 7 Hậu Giang</t>
  </si>
  <si>
    <t>Co-op Xtra Linh Trung</t>
  </si>
  <si>
    <t>CO.OPMART Hiệp Thành</t>
  </si>
  <si>
    <t>CO.OPMART Vĩnh Lộc B</t>
  </si>
  <si>
    <t>CO.OPMART Đỗ Văn Dậy</t>
  </si>
  <si>
    <t>CO.OPMART Foodcosa</t>
  </si>
  <si>
    <t>Co.opMart Cao Lãnh.</t>
  </si>
  <si>
    <t>DONG THAP</t>
  </si>
  <si>
    <t>Xtra Tân Phong</t>
  </si>
  <si>
    <t>CoopMart Thốt Nốt</t>
  </si>
  <si>
    <t>CoopMart Châu Đốc</t>
  </si>
  <si>
    <t>CoopMart Bình Dương 2</t>
  </si>
  <si>
    <t>CoopMart Đăk Nông</t>
  </si>
  <si>
    <t>DAK NONG</t>
  </si>
  <si>
    <t>CO-OPMART VĂN THÁNH</t>
  </si>
  <si>
    <t>Co-opMart LaGi</t>
  </si>
  <si>
    <t>Co-opMart Nguyễn Bình</t>
  </si>
  <si>
    <t>QUANG BINH</t>
  </si>
  <si>
    <t>Co-opMart Bến Lức</t>
  </si>
  <si>
    <t>Co-opMart Sa Đéc</t>
  </si>
  <si>
    <t>Co-opMart Gò Công</t>
  </si>
  <si>
    <t>Co-opMart Đồng Văn Cống</t>
  </si>
  <si>
    <t>Coopmart Huỳnh Tấn Phát</t>
  </si>
  <si>
    <t>Coopmart Tân Châu</t>
  </si>
  <si>
    <t>Coopmart Chu Văn An</t>
  </si>
  <si>
    <t>Coopmart Hà Tiên</t>
  </si>
  <si>
    <t>Coopxtra Sư Van Hạnh</t>
  </si>
  <si>
    <t>Coopmart Tân Thành</t>
  </si>
  <si>
    <t>Coopmart Cai Lậy</t>
  </si>
  <si>
    <t>Coopmart Cần Giuộc</t>
  </si>
  <si>
    <t>Coopmart Buôn Hồ</t>
  </si>
  <si>
    <t>Coopmart Phan Rí Cửa</t>
  </si>
  <si>
    <t>Coopmart Tiểu Cần</t>
  </si>
  <si>
    <t>Coopmart Bình Thủy</t>
  </si>
  <si>
    <t>CO.OPMART Đồng Phú</t>
  </si>
  <si>
    <t>Coopmart Phạm Văn Đồng</t>
  </si>
  <si>
    <t>Coopmart châuThành</t>
  </si>
  <si>
    <t>Coopmart Bình Tân 2</t>
  </si>
  <si>
    <t>Coopmart Tháp Mười</t>
  </si>
  <si>
    <t>Coopmart Thắng Lợi - Trường Chinh</t>
  </si>
  <si>
    <t>Coopmart SCA Cao Thắng</t>
  </si>
  <si>
    <t>Coopmart SCA Hoàng Văn Thụ</t>
  </si>
  <si>
    <t>Coopmart Tân Châu - An Giang</t>
  </si>
  <si>
    <t>Coopmart Thoại Sơn</t>
  </si>
  <si>
    <t>Coopmart Tam Bình</t>
  </si>
  <si>
    <t>Coopmart Cư M'Ga</t>
  </si>
  <si>
    <t>Coopmart Hồng Ngự</t>
  </si>
  <si>
    <t>Coopmart Dương Minh Châu</t>
  </si>
  <si>
    <t>Coopmart Gò Dầu</t>
  </si>
  <si>
    <t>Coopmart Phước Đông</t>
  </si>
  <si>
    <t>Coopmart SCA Tân Biên</t>
  </si>
  <si>
    <t>Coopmart Duyên Hải-Trà Vinh</t>
  </si>
  <si>
    <t>Coopmart Cái Bè</t>
  </si>
  <si>
    <t>Coopmart Chợ Mới</t>
  </si>
  <si>
    <t>VINH PHUC</t>
  </si>
  <si>
    <t>BAC GIANG</t>
  </si>
  <si>
    <t>HAI PHONG</t>
  </si>
  <si>
    <t>THANH HOA</t>
  </si>
  <si>
    <t>HA TINH</t>
  </si>
  <si>
    <t>To Ky</t>
  </si>
  <si>
    <t>VIET TRI</t>
  </si>
  <si>
    <t>CO.OPFOOD</t>
  </si>
  <si>
    <t>Tân Bình, Tân Phú</t>
  </si>
  <si>
    <t>QUAN 2</t>
  </si>
  <si>
    <t>QUAN TAN PHU</t>
  </si>
  <si>
    <t>QUAN 10</t>
  </si>
  <si>
    <t>QUAN THU DUC</t>
  </si>
  <si>
    <t>QUAN 7</t>
  </si>
  <si>
    <t>HAI DUONG</t>
  </si>
  <si>
    <t>HUE</t>
  </si>
  <si>
    <t>LAO CAI</t>
  </si>
  <si>
    <t>NAM DINH</t>
  </si>
  <si>
    <t>NGHE AN</t>
  </si>
  <si>
    <t>NINH BINH</t>
  </si>
  <si>
    <t>QUY NHON</t>
  </si>
  <si>
    <t>THAI BINH</t>
  </si>
  <si>
    <t>THAI NGUYEN</t>
  </si>
  <si>
    <t>Lotte - Nam SG</t>
  </si>
  <si>
    <t>Lotte - Phú Thọ</t>
  </si>
  <si>
    <t>QUAN 11</t>
  </si>
  <si>
    <t>Lotte - Tân Bình</t>
  </si>
  <si>
    <t>Lotte - Gò Vấp</t>
  </si>
  <si>
    <t>Lotte - Cần Thơ</t>
  </si>
  <si>
    <t>Lotte - Bình Dương</t>
  </si>
  <si>
    <t>Lotte - Đồng Nai</t>
  </si>
  <si>
    <t>Lotte - Vũng Tàu</t>
  </si>
  <si>
    <t>Lotte - Phan Thiết</t>
  </si>
  <si>
    <t>Lotte - Nha Trang</t>
  </si>
  <si>
    <t>Lotte - Nha Trang Gold</t>
  </si>
  <si>
    <t>HUONG THUY</t>
  </si>
  <si>
    <t>BHX_DON_BHO-KHO DC LONG BINH</t>
  </si>
  <si>
    <t>BIEN HOA</t>
  </si>
  <si>
    <t>BHX_BTR_CTH - KHO DC BEN TRE</t>
  </si>
  <si>
    <t>CHAU THANH</t>
  </si>
  <si>
    <t>BHX_DLA_BMT-KHO DC BUON MA THUOT</t>
  </si>
  <si>
    <t>BUON MA THUOT</t>
  </si>
  <si>
    <t>BHX_HGI_CTA - KHO CHAU THANH A</t>
  </si>
  <si>
    <t>CHAU THANH A</t>
  </si>
  <si>
    <t>BHX_TNI_HTH - KHO DC HOA THANH</t>
  </si>
  <si>
    <t>HOA THANH</t>
  </si>
  <si>
    <t>BHX_LAN_CDU - KHO DC CAN DUOC (2022)</t>
  </si>
  <si>
    <t>CAN DUOC</t>
  </si>
  <si>
    <t>BHX_BTH_HTN-DC HAM THUAN NAM</t>
  </si>
  <si>
    <t>HAM THUAN NAM</t>
  </si>
  <si>
    <t>BHX_BRV_PMY_KHO DC PHU MY</t>
  </si>
  <si>
    <t>PHU MY</t>
  </si>
  <si>
    <t>BA RIA VUNG TAU</t>
  </si>
  <si>
    <t>8030 BHX_LDO_DTR - KHO DC DUC TRONG</t>
  </si>
  <si>
    <t>DUC TRONG</t>
  </si>
  <si>
    <t>5058 BHX_CTH_TNO - KHO DC THOT NOT</t>
  </si>
  <si>
    <t>THOT NOT</t>
  </si>
  <si>
    <t>7200 BHX_KHH_DKH - KHO DC DIEN KHANH</t>
  </si>
  <si>
    <t>BHX_BPH_DPH - KHO DC DONG PHU</t>
  </si>
  <si>
    <t>DONG PHU</t>
  </si>
  <si>
    <t>13203_BHX_BPH_DPH - KHO DC MINI DONG MAT DONG PHU</t>
  </si>
  <si>
    <t>BHX_KGI_CTH - KHO DC KIEN GIANG</t>
  </si>
  <si>
    <t>BHX_BDU_TAN-KHO DC THUAN AN</t>
  </si>
  <si>
    <t>THUAN AN</t>
  </si>
  <si>
    <t>27889 - BHX_HCM_BCH - KHO DC TRAN DAI NGHIA (HÀNG ONLINE)</t>
  </si>
  <si>
    <t>HCM</t>
  </si>
  <si>
    <t>Q2, Q4, Q7, Nhà Bè, Cần Giờ</t>
  </si>
  <si>
    <t>Q5, Q8, Bình Chánh</t>
  </si>
  <si>
    <t>WIN</t>
  </si>
  <si>
    <t>WIN MART</t>
  </si>
  <si>
    <t>WINMART CAM RANH(MAXIMARK CU)</t>
  </si>
  <si>
    <t>NHA TRANG</t>
  </si>
  <si>
    <t>WINMART NINH THUAN (MAXIMARK CU)</t>
  </si>
  <si>
    <t>PHAN RANG-THAP CHAM</t>
  </si>
  <si>
    <t>WINMART CONG HOA (MAXIMARK CU)</t>
  </si>
  <si>
    <t>WINMART NGUYEN DUY TRINH</t>
  </si>
  <si>
    <t>WINMART DONG KHOI</t>
  </si>
  <si>
    <t>SON TRA</t>
  </si>
  <si>
    <t>WINMART CAN THO</t>
  </si>
  <si>
    <t>NINH KIEU</t>
  </si>
  <si>
    <t>WINMART 216 PHAM VAN THUAN</t>
  </si>
  <si>
    <t>WINMART 190 QUANG TRUNG</t>
  </si>
  <si>
    <t>WINMART THAO DIEN</t>
  </si>
  <si>
    <t>WINMART PHAN VAN TRI</t>
  </si>
  <si>
    <t>WINMART 50 LE VAN VIET</t>
  </si>
  <si>
    <t>QUAN 9</t>
  </si>
  <si>
    <t>WINMART BUON ME THUOT</t>
  </si>
  <si>
    <t>BUON ME THUOT</t>
  </si>
  <si>
    <t>WINMART XUAN KHANH</t>
  </si>
  <si>
    <t>WINMART BAC LIEU</t>
  </si>
  <si>
    <t>WINMART LONG THANH</t>
  </si>
  <si>
    <t>LONG THANH</t>
  </si>
  <si>
    <t>WINMART TRA VINH</t>
  </si>
  <si>
    <t>WINMART RACH GIA</t>
  </si>
  <si>
    <t>RACH GIA</t>
  </si>
  <si>
    <t>WINMART VINH LONG</t>
  </si>
  <si>
    <t>WINMART SAI GON RES</t>
  </si>
  <si>
    <t>QUAN BINH THANH</t>
  </si>
  <si>
    <t>WINMART NAM LONG</t>
  </si>
  <si>
    <t>WINMART HAU GIANG</t>
  </si>
  <si>
    <t>VI THANH</t>
  </si>
  <si>
    <t>WINMART LOTUS TRUNG SON</t>
  </si>
  <si>
    <t>WINMART LOTUS DIAMOND</t>
  </si>
  <si>
    <t>WINMART LOTUS HUNG GIA</t>
  </si>
  <si>
    <t>WINMART CAO LANH</t>
  </si>
  <si>
    <t>CAO LANH</t>
  </si>
  <si>
    <t>WINMART DI AN</t>
  </si>
  <si>
    <t>WINMART BAU CAT (VINATEX)</t>
  </si>
  <si>
    <t>WINMART BINH TRUNG (VINATEX)</t>
  </si>
  <si>
    <t>WINMART NINH KIEU (VINATEX)</t>
  </si>
  <si>
    <t>WINMART DI AN BD (VINATEX)</t>
  </si>
  <si>
    <t>KON TUM</t>
  </si>
  <si>
    <t>WINMART LONG XUYEN (VINATEX)</t>
  </si>
  <si>
    <t>LONG XUYEN</t>
  </si>
  <si>
    <t>AN GIANG</t>
  </si>
  <si>
    <t>WINMART MY PHUOC 1 (VINATEX)</t>
  </si>
  <si>
    <t>MY PHUOC</t>
  </si>
  <si>
    <t>PLEIKU</t>
  </si>
  <si>
    <t>GIA LAI</t>
  </si>
  <si>
    <t>WINMART NINH HOA</t>
  </si>
  <si>
    <t>NINH HOA</t>
  </si>
  <si>
    <t>WINMART SOC TRANG</t>
  </si>
  <si>
    <t>1704 - WM VCP TGG MY THO</t>
  </si>
  <si>
    <t>MY THO</t>
  </si>
  <si>
    <t>WM VCP BLU BAC LIEU</t>
  </si>
  <si>
    <t>WINMART VTU GATEWAY VUNG TAU</t>
  </si>
  <si>
    <t>BA RIA</t>
  </si>
  <si>
    <t>WINMART LDG DUC TRONG</t>
  </si>
  <si>
    <t>1702-WM HCM NOVIA THU DUC</t>
  </si>
  <si>
    <t>TUY HOA</t>
  </si>
  <si>
    <t>UONG BI</t>
  </si>
  <si>
    <t>WINMART 44 LE THANH TON - NHA TRANG</t>
  </si>
  <si>
    <t>WINMART LONG AN</t>
  </si>
  <si>
    <t>TAN AN</t>
  </si>
  <si>
    <t>DONG HOI</t>
  </si>
  <si>
    <t>WINMART HCM LANDMARK 81</t>
  </si>
  <si>
    <t>WINMART 10 PHO QUANG</t>
  </si>
  <si>
    <t>WINMART 78 TRAN PHU-NHA TRANG</t>
  </si>
  <si>
    <t>WINMART SA DEC</t>
  </si>
  <si>
    <t>SA DEC</t>
  </si>
  <si>
    <t>WINMART_LDG BAO LOC</t>
  </si>
  <si>
    <t>BAO LOC</t>
  </si>
  <si>
    <t>WINMART CA MAU</t>
  </si>
  <si>
    <t>WINMART TAY NINH</t>
  </si>
  <si>
    <t>WINMART THU DUC</t>
  </si>
  <si>
    <t>HUYEN DAN PHUONG</t>
  </si>
  <si>
    <t>QUAN THANH XUAN</t>
  </si>
  <si>
    <t>QUAN HA DONG</t>
  </si>
  <si>
    <t>HA DONG</t>
  </si>
  <si>
    <t>QUAN TAY HO</t>
  </si>
  <si>
    <t>HUYEN BAC TU LIEM</t>
  </si>
  <si>
    <t>QUAN LONG BIEN</t>
  </si>
  <si>
    <t>HUYEN DONG ANH</t>
  </si>
  <si>
    <t>HOA BINH</t>
  </si>
  <si>
    <t>HA LONG</t>
  </si>
  <si>
    <t>KY ANH</t>
  </si>
  <si>
    <t>PHU LY</t>
  </si>
  <si>
    <t>TINH GIA</t>
  </si>
  <si>
    <t>LAI CHAU</t>
  </si>
  <si>
    <t>THAI HOA</t>
  </si>
  <si>
    <t>VINH</t>
  </si>
  <si>
    <t>TAN THANH</t>
  </si>
  <si>
    <t>(blank)</t>
  </si>
  <si>
    <t>SON LA</t>
  </si>
  <si>
    <t>TUYEN QUANG</t>
  </si>
  <si>
    <t>HONG BANG</t>
  </si>
  <si>
    <t>BAC KAN</t>
  </si>
  <si>
    <t>PHU THO</t>
  </si>
  <si>
    <t>DE THAM</t>
  </si>
  <si>
    <t>LANG SON</t>
  </si>
  <si>
    <t>CAM PHA</t>
  </si>
  <si>
    <t>YEN BAI</t>
  </si>
  <si>
    <t>MONG CAI</t>
  </si>
  <si>
    <t>CHI LINH</t>
  </si>
  <si>
    <t>NGO QUYEN</t>
  </si>
  <si>
    <t>NAM DAN</t>
  </si>
  <si>
    <t>HUYEN GIA LAM</t>
  </si>
  <si>
    <t>Cần Thơ (Ninh Kiều), Vĩnh Long, Trà Vinh</t>
  </si>
  <si>
    <t>Cần Thơ (Bình Thủy,Cái Răng, Ô Môn, Phong Điền, Thốt Nốt), Sóc Trăng, Bac Liêu, Cà Mau</t>
  </si>
  <si>
    <t>Đak Lak, Lâm Đồng</t>
  </si>
  <si>
    <t>Bình Dương (Thuận An, Dĩ An), Tây Ninh</t>
  </si>
  <si>
    <t>Hà Nội (Gia Lâm, Hoàn Kiếm, Long Biên), Hà Giang, Hưng Yên, Phú Thọ, Tuyên Quang,Vĩnh Phúc</t>
  </si>
  <si>
    <t>Hà Nội (Ba Đình, Ba Vì, Huyện Bắc Từ Liêm,Đông Anh, Mê Linh, Tây Hồ, Sóc Sơn), Cao Bằng, Lào Cai, Yên Bái, Thái Nguyên</t>
  </si>
  <si>
    <t>Hà Nội (Đống Đa, Hai Bà Trưng, Hoàng Mai), Hà Nam,Nam Định, Ninh Bình, Thái Bình</t>
  </si>
  <si>
    <t>Hải Dương, Hải Phòng, Quảng Ninh</t>
  </si>
  <si>
    <t>Hà Tĩnh, Nghệ An, Quảng Bình, Quảng Trị, Thanh Hóa</t>
  </si>
  <si>
    <t>Bình Định, Gia Lai, Đà Nẵng,KonTum, Phú Yên, Quảng Nam, Quảng Ngãi, Huế</t>
  </si>
  <si>
    <t>AEON CANARY</t>
  </si>
  <si>
    <t>AEON CELADON TAN PHU</t>
  </si>
  <si>
    <t>AEON BINH TAN</t>
  </si>
  <si>
    <t>AEON BINH DUONG NEW CITY</t>
  </si>
  <si>
    <t>THU DAU MOT</t>
  </si>
  <si>
    <t>AEON NGUYEN VAN LINH</t>
  </si>
  <si>
    <t>LE CHAN</t>
  </si>
  <si>
    <t>ST: THISO RETAIL VIET NAM</t>
  </si>
  <si>
    <t>ST: THISO SALA THU THIEM</t>
  </si>
  <si>
    <t>ST: THISO PHAN HUY ICH</t>
  </si>
  <si>
    <t>MM AN PHU</t>
  </si>
  <si>
    <t>MM BINH PHU</t>
  </si>
  <si>
    <t>QUAN 6</t>
  </si>
  <si>
    <t>MM HIEP PHU</t>
  </si>
  <si>
    <t>MM BIEN HOA</t>
  </si>
  <si>
    <t>MM BINH DUONG</t>
  </si>
  <si>
    <t>MM VUNG TAU</t>
  </si>
  <si>
    <t>MM HUNG LOI</t>
  </si>
  <si>
    <t>MM LONG XUYEN</t>
  </si>
  <si>
    <t>MM RACH GIA</t>
  </si>
  <si>
    <t>HAI CHAU</t>
  </si>
  <si>
    <t>MM NHA TRANG</t>
  </si>
  <si>
    <t>MM BUON MA THUOT</t>
  </si>
  <si>
    <t>QUAN HONG BANG</t>
  </si>
  <si>
    <t>Gò Vấp, Quận 12, Hóc Môn</t>
  </si>
  <si>
    <t>Quận 4, 7,8</t>
  </si>
  <si>
    <t>Phú Nhuận, Bình Thạnh</t>
  </si>
  <si>
    <t>Hà Nội (Gia Lâm, Hoàn Kiếm, Long Biên)</t>
  </si>
  <si>
    <t>Hưng Yên</t>
  </si>
  <si>
    <t>Hà Nội (Bắc Từ Liêm, Ba Đình, Tây Hồ)</t>
  </si>
  <si>
    <t>Hà Nội (Nam Từ Liêm, Cầu Giấy)</t>
  </si>
  <si>
    <t>Hà Nội (Hai Bà Trưng, Đống Đa, Hoàng Mai)</t>
  </si>
  <si>
    <t>Bắc Ninh,Hà Nội (Thanh Xuân, Thanh Trì,Hà Đông)</t>
  </si>
  <si>
    <t>Hải Phòng, Quảng Ninh</t>
  </si>
  <si>
    <t>Quận 5,6,10</t>
  </si>
  <si>
    <t>Quận 1,3,Bình Tân</t>
  </si>
  <si>
    <t>Thủ Đức (Quận 2, quận 9)</t>
  </si>
  <si>
    <t>Bà Rịa Vũng Tàu</t>
  </si>
  <si>
    <t>SEVEN ELEVEN</t>
  </si>
  <si>
    <t>Quận 1,3, Bình Chánh</t>
  </si>
  <si>
    <t>SATRA</t>
  </si>
  <si>
    <t>SATRAMART PHAM HUNG</t>
  </si>
  <si>
    <t>SATRAMART SAIGON</t>
  </si>
  <si>
    <t>SATRAMART CU CHI</t>
  </si>
  <si>
    <t>LAN CHI</t>
  </si>
  <si>
    <t>Hưng Yên, Vĩnh Phúc</t>
  </si>
  <si>
    <t>Hà Nội (Đông Anh), Thái Nguyên</t>
  </si>
  <si>
    <t>Hà Nội (Ba Vì, Sơn Tây)</t>
  </si>
  <si>
    <t>Hà Nam, Ninh Bình, Nam Định</t>
  </si>
  <si>
    <t>Hà Nội (Chương Mỹ, Phú Xuyên), Bắc Ninh</t>
  </si>
  <si>
    <t>Nghệ An, Thanh Hóa</t>
  </si>
  <si>
    <t>BRG</t>
  </si>
  <si>
    <t>Hà Nội (Hoàn Kiếm, Long Biên, Văn Lâm), Hưng Yên</t>
  </si>
  <si>
    <t>Hà Nội (Tây Hồ, Ba Đình, Đông Anh)</t>
  </si>
  <si>
    <t>Hà Nội (Cầu Giấy, Nam Từ Liêm)</t>
  </si>
  <si>
    <t>Hà Nội (Hai Bà Trưng, Đống Đa)</t>
  </si>
  <si>
    <t>Hà Nội (Thanh Trì, Hà Đông, Thanh Xuân)</t>
  </si>
  <si>
    <t>OTHERS</t>
  </si>
  <si>
    <t>OSI FOOD 1384 DUONG 3/2</t>
  </si>
  <si>
    <t>Q12</t>
  </si>
  <si>
    <t>Q4, Q7, Nhà Bè</t>
  </si>
  <si>
    <t>Q8, Bình Chánh</t>
  </si>
  <si>
    <t>Bình Thạnh</t>
  </si>
  <si>
    <t>CTY TNHH OKONO VN</t>
  </si>
  <si>
    <t>OKONO</t>
  </si>
  <si>
    <t>Hà Nội (Hoàn Kiếm)</t>
  </si>
  <si>
    <t>Hà Nội (Bắc Từ Liêm, Ba Đình)</t>
  </si>
  <si>
    <t>Hà Nội (Hoàng Mai, Hai Bà Trưng, Đống Đa)</t>
  </si>
  <si>
    <t>Hà Nội (Thanh Trì, Thanh Xuân, Hà Đông), Bắc Ninh</t>
  </si>
  <si>
    <t xml:space="preserve">Đà Nẵng </t>
  </si>
  <si>
    <t>NBTS05339</t>
  </si>
  <si>
    <t>NBTS05389</t>
  </si>
  <si>
    <t>ST: AN PHU</t>
  </si>
  <si>
    <t>AN PHU MT</t>
  </si>
  <si>
    <t>SATRAFOODS 177 HAI THUONG</t>
  </si>
  <si>
    <t>SATRAFOODS 2B BINH LOI</t>
  </si>
  <si>
    <t>SATRAFOODS 405/10 THONG NHAT</t>
  </si>
  <si>
    <t>SATRAFOODS 135 PHAN DINH PHUNG - CT</t>
  </si>
  <si>
    <t>SATRAFOODS NG VAN CU - CT</t>
  </si>
  <si>
    <t>3504_VM+ CTO 29-31 DUONG A3</t>
  </si>
  <si>
    <t>3829_VM+ CTO 370 LE BINH</t>
  </si>
  <si>
    <t>3902_VM+ CTO THUA 12 YEN HOA</t>
  </si>
  <si>
    <t>5078_VM+ CTO SO 7 VU DINH LIEU</t>
  </si>
  <si>
    <t>2AE0-WM+ CTO T1-6 CC TAY NGUYEN PLAZA</t>
  </si>
  <si>
    <t>4530_VM+ CTO 44-46 BUI QUANG TRINH</t>
  </si>
  <si>
    <t>6429_WM+ HCM CC CITISOHO, B0.07</t>
  </si>
  <si>
    <t>3855_WM+LIFE BDG 453 LY THUONG KIET</t>
  </si>
  <si>
    <t>3780_WM+LIFE BDG 27 NGUYEN DU</t>
  </si>
  <si>
    <t>3808_VM+ BDG 39 TRAN HUNG DAO</t>
  </si>
  <si>
    <t>CAI RANG</t>
  </si>
  <si>
    <t>2A32-WM+ BPC 847 TON DUC THANG</t>
  </si>
  <si>
    <t>6609_WM+ BPC 195 DT757, X. BU NHO</t>
  </si>
  <si>
    <t>5046_VM+ CMU SO 418 TRAN VAN THOI</t>
  </si>
  <si>
    <t>4963_VM+ CMU SO 81 HUNG VUONG</t>
  </si>
  <si>
    <t>VM+ CMU SO 227-229 PHAN NGOC HIEN</t>
  </si>
  <si>
    <t>4090_WM+ DNI 340 BUI TRONG NGHIA</t>
  </si>
  <si>
    <t>3058_WM+ DNI 266/5 PHAN TRUNG</t>
  </si>
  <si>
    <t>5455_VM+ DNI SO 26/90 HO NAI</t>
  </si>
  <si>
    <t>6534_WM+ DNI 86 LE DAI HANH</t>
  </si>
  <si>
    <t>6531_WM+ DNI 21 KHONG TU</t>
  </si>
  <si>
    <t>WM+ DNI 289/4 NGUYEN AI QUOC</t>
  </si>
  <si>
    <t>6935-WM+ DNI 08 LUU VAN VIET</t>
  </si>
  <si>
    <t>6283_WM+DNI LK1-32 KDC LONG CHAU</t>
  </si>
  <si>
    <t>5251_VM+ DNI SO 31 TAN PHONG</t>
  </si>
  <si>
    <t>WM+ DNI 420 PHAM VAN THUAN</t>
  </si>
  <si>
    <t>5979_VM+ DNI 164 PHAN TRUNG</t>
  </si>
  <si>
    <t>6931-WM+ DNI 19 PHAN BOI CHAU</t>
  </si>
  <si>
    <t>3578_WM+LIFE DNI 27 DUONG 643</t>
  </si>
  <si>
    <t>3590_WM+LIFE DNI 18/30A TO 24</t>
  </si>
  <si>
    <t>3810_VM+ DNI 36-38 A13 NG. VAN TIEN</t>
  </si>
  <si>
    <t>LONG KHANH</t>
  </si>
  <si>
    <t>6840-WM+ KGG 37 DONG DA</t>
  </si>
  <si>
    <t>4867_VM+ KGG 21 NGUYEN VAN CU</t>
  </si>
  <si>
    <t>6035_VM+  CAN 36-37 DUONG 3/2</t>
  </si>
  <si>
    <t>5130_VM+ KGG S0 6 HUYNH THUC KHANG</t>
  </si>
  <si>
    <t>4960_VM+ KGG 79 QUANG TRUNG</t>
  </si>
  <si>
    <t>6227_WM+ KGG 212 NGO QUYEN</t>
  </si>
  <si>
    <t>6235_WM+ KGG 686 MAC CUU</t>
  </si>
  <si>
    <t>6029_VM+ KGG 841 NGUYEN TRUNG TRUC</t>
  </si>
  <si>
    <t>4868_VM+ KGG 14 TRAN QUANG KHAI</t>
  </si>
  <si>
    <t>4961_VM+ KGG SO 208 NGUYEN BINH KHIEM</t>
  </si>
  <si>
    <t>6354_WM+KGG 250 LAM QUANG KY</t>
  </si>
  <si>
    <t>4819_VM+ KGG 07 NGUYEN BINH KHIEM</t>
  </si>
  <si>
    <t>5549_VM+ KGG 327 NG TRUNG TRUC</t>
  </si>
  <si>
    <t>2AG2-WM+ KGG LO A7.08-A7.09 DUONG SO 27</t>
  </si>
  <si>
    <t>6607_WM+ KGG 24 MAC CUU</t>
  </si>
  <si>
    <t>KIEN LUONG</t>
  </si>
  <si>
    <t>5253_VM+ STG SO 177 NGUYEN HUE</t>
  </si>
  <si>
    <t>2AB7-WM+ STG 4-6 PASTEUR</t>
  </si>
  <si>
    <t>WM+ STG 133 TRUONG CONG DINH</t>
  </si>
  <si>
    <t>4802_VM+ STG 62 DUONG 30/4</t>
  </si>
  <si>
    <t>6241_WM+ STG 106 TRAN HUNG DAO</t>
  </si>
  <si>
    <t>5450_VM+ STG SO 176 LE HONG PHONG</t>
  </si>
  <si>
    <t>5435_VM+ STG SO 491 LE HONG PHONG</t>
  </si>
  <si>
    <t>5550_VM+ STG 78 MAC DINH CHI</t>
  </si>
  <si>
    <t>4788_VM+ STG 80 TON DUC THANG</t>
  </si>
  <si>
    <t>5276_VM+ TVH SO 57 DONG KHOI</t>
  </si>
  <si>
    <t>5498_VM+ TVH 120 TRAN QUOC TUAN</t>
  </si>
  <si>
    <t>5211_VM+ TVH SO 491 NGUYEN THI MINH KHAI</t>
  </si>
  <si>
    <t>5164_VM+ TVH SO 28 HUNG VUONG</t>
  </si>
  <si>
    <t>VM+ TVH SO 142 A NGUYEN DANG</t>
  </si>
  <si>
    <t>5242_VM+ TVH SO 363 KHOM 8</t>
  </si>
  <si>
    <t>5243_VM+ TVH SO 214 LE LOI</t>
  </si>
  <si>
    <t>4787_VM+ VLG 1 MAU THAN</t>
  </si>
  <si>
    <t>4921_VM+ VLG SO 27 A LE VAN TAM</t>
  </si>
  <si>
    <t>4784_VM+ VLG 68 DUONG 2/9</t>
  </si>
  <si>
    <t>5551_VM+ VLG 86 NGUYEN HUE</t>
  </si>
  <si>
    <t>6358_WM+VLG 46C DINH TIEN HOANG</t>
  </si>
  <si>
    <t>4786_VM+ VLG 33/15D PHAM THAI BUONG</t>
  </si>
  <si>
    <t>SATRAFOODS 11/3 LY THUONG KIET</t>
  </si>
  <si>
    <t>3259_WM+LIFE HCM FLORA-FUJI</t>
  </si>
  <si>
    <t>4209_WM+LIFE BDG 116-118 DUONG SO 9</t>
  </si>
  <si>
    <t>6481_WM+ HNI 42 TT DAN PHUONG</t>
  </si>
  <si>
    <t>5579-VM+ HNI 43-45 PHAN XICH</t>
  </si>
  <si>
    <t>3178_VM+ HNI THON 2 NINH HIEP</t>
  </si>
  <si>
    <t>4262_WM+ HNI 18 DOC LA</t>
  </si>
  <si>
    <t>6978-WM+ HNI 48 LK 22 KDT VAN CANH</t>
  </si>
  <si>
    <t>3999_WM+ HNI 17 K5 TRAM TROI</t>
  </si>
  <si>
    <t>3729_VM+ HNI NGA TU SON DONG</t>
  </si>
  <si>
    <t>HUYEN HOAI DUC</t>
  </si>
  <si>
    <t>5613-VM+ HNI 291 XUAN PHUONG</t>
  </si>
  <si>
    <t>5474-WM+LIFE HNI CT1B HATECO APOLO</t>
  </si>
  <si>
    <t>VM+ HNI OCT 2 XUAN PHUONG</t>
  </si>
  <si>
    <t>4887_VM+ HNI CUM 6 TT PHUC THO</t>
  </si>
  <si>
    <t>5722-VM+ HNI THON 6 TAM HIEP,PHUC THO</t>
  </si>
  <si>
    <t>HUYEN PHUC THO</t>
  </si>
  <si>
    <t>4138_VM+ HNI XOM 8 THUY KHE</t>
  </si>
  <si>
    <t>6108_VM+ HNI PHU MY, QUOC OAI</t>
  </si>
  <si>
    <t>5323-VM+ HNI THON 5 CONG HOA</t>
  </si>
  <si>
    <t>HUYEN QUOC OAI</t>
  </si>
  <si>
    <t>5075-VM+ HNI THON THAI HOA, THACH THAT</t>
  </si>
  <si>
    <t>HUYEN THACH THAT</t>
  </si>
  <si>
    <t>4275_WM+ HNI 38-40 HH03D THANH HA</t>
  </si>
  <si>
    <t>HUYEN THANH OAI</t>
  </si>
  <si>
    <t>6770-WM+ HNI B07 TECCO DIAMOND</t>
  </si>
  <si>
    <t>2AM3_WM+ HNI SL20- LO M2 VIEN BONG</t>
  </si>
  <si>
    <t>3979_VM+ HNI THON 3 VAN PHUC</t>
  </si>
  <si>
    <t>4641_VM+ HNI CHAN CAU TU KHOAT</t>
  </si>
  <si>
    <t>HUYEN THANH TRI</t>
  </si>
  <si>
    <t>6967-WM+ HNI 49C HANG BUN</t>
  </si>
  <si>
    <t>6165_VM+ HNI 19T4 KIEN HUNG</t>
  </si>
  <si>
    <t>4449_VM+ HNI 38BT1 PHAP VAN</t>
  </si>
  <si>
    <t>3691_WM+LIFE LO BT3-O 24 KDT PHAP VAN</t>
  </si>
  <si>
    <t>2AD0_WM+ HNI SH-5B PHUONG DONG GREEN PAR</t>
  </si>
  <si>
    <t>5454-VM+ HNI NGA TU CO DONG</t>
  </si>
  <si>
    <t>6440_WM+LIFE HNI 288 XUAN KHANH</t>
  </si>
  <si>
    <t>2AW3_WM+LIFE HNI 74A QUANG TRUNG</t>
  </si>
  <si>
    <t>MMVN MEGA HA NOI (TONG KHO)</t>
  </si>
  <si>
    <t>4082_VM+ HCM SO 56 DUONG SO 6</t>
  </si>
  <si>
    <t>Hương Thủy</t>
  </si>
  <si>
    <t>Direct</t>
  </si>
  <si>
    <t>Total</t>
  </si>
  <si>
    <t>Tong cong</t>
  </si>
  <si>
    <t>Code</t>
  </si>
  <si>
    <t>Target</t>
  </si>
  <si>
    <t>%</t>
  </si>
  <si>
    <t>Huỳnh Trúc Lợi</t>
  </si>
  <si>
    <t>Số ngày làm việc</t>
  </si>
  <si>
    <t>Số ngày đã qua</t>
  </si>
  <si>
    <t>% Tiến độ</t>
  </si>
  <si>
    <t>MTE</t>
  </si>
  <si>
    <t>SEVEN SYSTEM - 7AMBIENT- CU CHI- TAN PHU TRUNG CDC</t>
  </si>
  <si>
    <t>SATRAFOODS DINH DUC THIEN 2</t>
  </si>
  <si>
    <t>SATRAFOODS DONG NAM</t>
  </si>
  <si>
    <t>SATRAFOODS 1E/1 NGUYEN THI DANG</t>
  </si>
  <si>
    <t>SATRAFOODS SO 3 TO KY</t>
  </si>
  <si>
    <t>SATRAFOODS NGUYEN VAN KHOI</t>
  </si>
  <si>
    <t>SATRAFOODS 740 TINH LO 43</t>
  </si>
  <si>
    <t>3788_VM+ VTU 209 NGUYEN HUU CANH</t>
  </si>
  <si>
    <t>WM+ VTU LK8-16 HUYNH VAN HON</t>
  </si>
  <si>
    <t>3444_VM+ VTU 890 DUONG 30/4</t>
  </si>
  <si>
    <t>6497_VM+ VTU 66 NGUYEN AN NINH</t>
  </si>
  <si>
    <t>4150_VM+ VTU SO 7-8G1 NGO DUC KE</t>
  </si>
  <si>
    <t>6317_WM+VTU 639 VO THI SAU</t>
  </si>
  <si>
    <t>6897-WM+ VTU 2B LUONG THE VINH</t>
  </si>
  <si>
    <t>6191_VM+  234 NGUYEN VAN LINH</t>
  </si>
  <si>
    <t>3695_VM+ VTU 11 - 11A LE VAN LOC</t>
  </si>
  <si>
    <t>5437_VM+ VTU DAT TRONG VO VAN KIET</t>
  </si>
  <si>
    <t>3457_VM+ VTU 21A LE LOI</t>
  </si>
  <si>
    <t>3947_WM+LIFE VTU 9 NGUYEN HUU CANH</t>
  </si>
  <si>
    <t>4257_WM+ VTU 193 BINH GIA</t>
  </si>
  <si>
    <t>3360_VM+ VTU 286 LE LOI</t>
  </si>
  <si>
    <t>3697_VM+ VTU A7 - 10/7 TT CHI LINH</t>
  </si>
  <si>
    <t>3359_WM+LIFE VTU 72A-72B VO THI SAU</t>
  </si>
  <si>
    <t>5126_VM+ VTU 159 LE QUANG DINH</t>
  </si>
  <si>
    <t>3424_VM+ 410-412 TRUONG CONG DINH</t>
  </si>
  <si>
    <t>3376_VM+ VTU 192-194 LE LAI</t>
  </si>
  <si>
    <t>6593_WM+ VTU 221 TRAN PHU</t>
  </si>
  <si>
    <t>4297_WM+ VTU 40 DO LUONG</t>
  </si>
  <si>
    <t>5123_VM+ VTU SO 33A DUONG 30 THANG 4</t>
  </si>
  <si>
    <t>3425_VM+ VTU CC CHI LINH 8</t>
  </si>
  <si>
    <t>5118_VM+ BTE SO 261K DUONG SO 1</t>
  </si>
  <si>
    <t>2AX2_WM+RURAL BDH 231-233 NGUYEN HUE</t>
  </si>
  <si>
    <t>2AN6-WM+RURAL BDH 488 QUANG TRUNG</t>
  </si>
  <si>
    <t>2AD2-WM+RURAL BDH238 -240 NGUYEN CHI THANH</t>
  </si>
  <si>
    <t>2AA4-WIN+RURAL BDH 17 TRUONG CHINH</t>
  </si>
  <si>
    <t>WM+ BDH 292 - 294 TRAN HUNG DAO, QUY NHON</t>
  </si>
  <si>
    <t>VM+ BTN SO 226 TRAN HUNG DAO</t>
  </si>
  <si>
    <t>4686_VM+ BTN SO 118 TU VAN TU</t>
  </si>
  <si>
    <t>4618_VM+ BTN 29B NGUYEN DINH CHIEU</t>
  </si>
  <si>
    <t>5478_VM+ DLK 544-546 NGUYEN VAN CU</t>
  </si>
  <si>
    <t>4717_VM+ DLK 275 PHAN BOI CHAU</t>
  </si>
  <si>
    <t>5279_VM+ DLK SO 70 Y WANG</t>
  </si>
  <si>
    <t>4752_VM+ DLK 47 NGUYEN VIET XUAN</t>
  </si>
  <si>
    <t>4743_VM+ DLK 44 NGUYEN DINH CHIEU</t>
  </si>
  <si>
    <t>5424_VM+ SO 168-170 HA HUY TAP</t>
  </si>
  <si>
    <t>6944-WM+ DLK 45 - 47 HUNG VUONG</t>
  </si>
  <si>
    <t>4732_VM+ DLK 349 LE THANH TONG</t>
  </si>
  <si>
    <t>6648_WM+ GLI 45C PHAN DINH PHUNG</t>
  </si>
  <si>
    <t>2AA1-WM+ RURAL GLI 160 HUNG VUONG</t>
  </si>
  <si>
    <t>6351_WM+GLI 230 PHAN DINH PHUNG</t>
  </si>
  <si>
    <t>2AC0-WM+ GLI IA MRON, IA PA</t>
  </si>
  <si>
    <t>4910_VM+ GLI 115 CACH MANG THANG 8</t>
  </si>
  <si>
    <t>4907_VM+ GLI 399 TRUONG CHINH</t>
  </si>
  <si>
    <t>4909_VM+ GLI 32 LE DUAN</t>
  </si>
  <si>
    <t>2A94-WM+ GLI 1107 - 1109 QUANG TRUNG</t>
  </si>
  <si>
    <t>2A96-WM+ RURAL GLI 435 NGUYEN HUE</t>
  </si>
  <si>
    <t>2ABI-WM+ GLI 331 HUNG VUONG</t>
  </si>
  <si>
    <t>5883_VM+ GLI 40B HUNG VUONG</t>
  </si>
  <si>
    <t>4900_VM+ GLI 05-107 THONG NHAT</t>
  </si>
  <si>
    <t>3748_VM+ KHA LO 232 KHU A-DONG NAM</t>
  </si>
  <si>
    <t>3458_VM+ KHA 174 DBP NHA TRANG</t>
  </si>
  <si>
    <t>2A61-WM+ KHA 29 DUONG TRUNG TAM XA</t>
  </si>
  <si>
    <t>4346_WM+ KHA 21 NGUYEN DUC CANH</t>
  </si>
  <si>
    <t>VM+ NT LO 112 DUONG A1</t>
  </si>
  <si>
    <t>3234_VM+ KHA 124B CHUNG CU CT1</t>
  </si>
  <si>
    <t>2A33-WM+ KHA 64 MAI XUAN THUONG</t>
  </si>
  <si>
    <t>2A74-WM+ KHA 11 PHONG CHAU</t>
  </si>
  <si>
    <t>6005_WM+ KHA XH1 PHUOC LONG</t>
  </si>
  <si>
    <t>3099_VM+ KHA 53 VAN DON</t>
  </si>
  <si>
    <t>6286_WM+KHA LO 98 – 99 O 25 LTT</t>
  </si>
  <si>
    <t>WM+ KTM 258 TRAN KHANH DU</t>
  </si>
  <si>
    <t>5775_VM+ LDG 39 NGO QUYEN</t>
  </si>
  <si>
    <t>6425_WM+ LDG 25 THONG THIEN HOC</t>
  </si>
  <si>
    <t>2A08-WM+ LDG 11 CHI LANG</t>
  </si>
  <si>
    <t>6080_VM+ LDG 14 NGUYEN CONG TRU</t>
  </si>
  <si>
    <t>VM+ LDG SO D03 ME LINH</t>
  </si>
  <si>
    <t>5165_VM+ LDG SO 09 BUI THI XUAN</t>
  </si>
  <si>
    <t>5105_VM+ LDG SO 105 NGO QUYEN</t>
  </si>
  <si>
    <t>6554_WM+ LDG 04 NGUYEN TRAI</t>
  </si>
  <si>
    <t>5149_VM+ NTN SO 42C DUONG 21 THANG 8</t>
  </si>
  <si>
    <t>5193_VM+ NTN SO 10 NGUYEN DU</t>
  </si>
  <si>
    <t>5358_VM+ NTN 9 NGUYEN VAN CU</t>
  </si>
  <si>
    <t>5357_VM+ NTN 160-162 THONG NHAT</t>
  </si>
  <si>
    <t>2AN9-WM+RURAL PYN PHU LONG, TUY AN</t>
  </si>
  <si>
    <t>2AO5-WM+RURAL PYN 79 LE THANH PHUONG</t>
  </si>
  <si>
    <t>5252_VM+ TGG 42/4 NGUYEN HUYNH DUC</t>
  </si>
  <si>
    <t>WM+ TGG 489 QUOC LO 50</t>
  </si>
  <si>
    <t>4593_VM+ TGG 915B TRAN HUNG DAO</t>
  </si>
  <si>
    <t>5555-WM+LIFE HNI CT2B NGHIA DO</t>
  </si>
  <si>
    <t>5803-VM+ HNI THON YEN TRUONG 2, CHUONG MY</t>
  </si>
  <si>
    <t>6173_VM+ HNI 13 TO 3 TAN XUAN</t>
  </si>
  <si>
    <t>3261_VM+ HNI DAO XUYEN</t>
  </si>
  <si>
    <t>6939-WM+ HNI 69 NGO XUAN QUANG</t>
  </si>
  <si>
    <t>5609-VM+ HNI S2.16 OCEAN PARK</t>
  </si>
  <si>
    <t>4024_WM+LIFE HNI T1-30 GEMEK TOWER</t>
  </si>
  <si>
    <t>3714_WM+LIFE HNI THANG LONG A</t>
  </si>
  <si>
    <t>4521_VM+ HNI THON 6, SONG PHUONG</t>
  </si>
  <si>
    <t>3239_VM+ HNI THANG LONG VICTORY</t>
  </si>
  <si>
    <t>3455_WM+LIFE HNI 18T1-HH6 NAM AN KHANH</t>
  </si>
  <si>
    <t>2395_WM+LIFE HNI 29 TAY MO</t>
  </si>
  <si>
    <t>4777_VM+ HNI 79 NGOC DAI</t>
  </si>
  <si>
    <t>4280_WM+LIFE HNI L1-08 HH3 FLC DAI MO</t>
  </si>
  <si>
    <t>6095_VM+ HNI S3.03 VINHOMES TAY MO</t>
  </si>
  <si>
    <t>5675-VM+HNI S1.01 VINHOMES TAY MO</t>
  </si>
  <si>
    <t>4531_VM+ HNI 83 QUANG TIEN</t>
  </si>
  <si>
    <t>3264_WM+LIFE HNI 15 NGO 259 YEN HOA</t>
  </si>
  <si>
    <t>5631_WM+ HNI 41 TRUNG KINH</t>
  </si>
  <si>
    <t>3618_WM+ HNI KĐTM YEN HOA</t>
  </si>
  <si>
    <t>5342-VM+ HNI 8 TRUONG CONG GIAI</t>
  </si>
  <si>
    <t>6289_WM+ HNI THANG LONG TOWER</t>
  </si>
  <si>
    <t>3179_WM+LIFE HNI CT4 VIMECO</t>
  </si>
  <si>
    <t>4085_VM+ HNI 58A NGUYEN KHANH TOAN</t>
  </si>
  <si>
    <t>3220_VM+ HNI 28 TRAN TU BINH</t>
  </si>
  <si>
    <t>5219-WM+LIFE HNI SO 1 TAP THE TCT DUOC</t>
  </si>
  <si>
    <t>3188_VM+ HNI 144 HOA BANG</t>
  </si>
  <si>
    <t>2138_WM+ HNI 18 TRAN DANG NINH</t>
  </si>
  <si>
    <t>5366_VM+ HNI SH4-B4 NAM TRUNG YEN</t>
  </si>
  <si>
    <t>3608_WM+LIFE HNI HONGKONG TOWER</t>
  </si>
  <si>
    <t>4077_VM+ HNI TT18-50 KDT VAN PHU</t>
  </si>
  <si>
    <t>3777_VM+ HNI LO U03-L01,KDT DUONG NOI</t>
  </si>
  <si>
    <t>3552_WM+LIFE HNI TT7-7 KDT MOI VAN PHU</t>
  </si>
  <si>
    <t>4863_VM+ HNI KHU A_KDDV DO LO</t>
  </si>
  <si>
    <t>4260_WM+ HNI 121 Y LA</t>
  </si>
  <si>
    <t>3229_WM+LIFE HNI CT7K PARKVIEW DUONG NOI</t>
  </si>
  <si>
    <t>5857-WM+LIFE HNI TO 13 PHU LUONG</t>
  </si>
  <si>
    <t>3609_WM+LIFE HNI 156 PHU LAM</t>
  </si>
  <si>
    <t>6923-WM+ HNI CT5C KDT VAN KHE</t>
  </si>
  <si>
    <t>3728_VM+ HNI N0-26, LK15 HA TRI</t>
  </si>
  <si>
    <t>3142_VM+ HNI LK 20-22 LA KHE</t>
  </si>
  <si>
    <t>2178_WM+ HNI 35B NG. BINH KHIEM</t>
  </si>
  <si>
    <t>3227_VM+ HNI 15 TRAN KHANH DU</t>
  </si>
  <si>
    <t>3105_WM+LIFE HNI T06SO05A TIME CITY</t>
  </si>
  <si>
    <t>4067_VM+ HNI LO TT02 622 MINH KHAI</t>
  </si>
  <si>
    <t>6639_WM+ HNI 114 NGO 14 QUYNH LOI</t>
  </si>
  <si>
    <t>2015_WM+LIFE HNI THANG LONG GARDEN</t>
  </si>
  <si>
    <t>2167_WM+ HNI 242 LE THANH NGHI</t>
  </si>
  <si>
    <t>5856-VM+ HNI 92 LAC TRUNG</t>
  </si>
  <si>
    <t>4135_VM+ HNI 134 LO DUC</t>
  </si>
  <si>
    <t>5489_VM+ HNI T1 O I-HH DU AN GREEN PEARL</t>
  </si>
  <si>
    <t>VM+ HNI HOANG MAI</t>
  </si>
  <si>
    <t>3012_WM+ HNI 62 NGUYEN DUC CANH</t>
  </si>
  <si>
    <t>2303_WM+ HNI 62/63 LO 7 DEN LU II</t>
  </si>
  <si>
    <t>3014_WM+LIFE HNI P06 PARK HILL</t>
  </si>
  <si>
    <t>3130_WM+LIFE HNI P12S03 PARK HILL</t>
  </si>
  <si>
    <t>3145_VM+ HNI 102 C13 MAI DONG</t>
  </si>
  <si>
    <t>3723_WM+LIFE D.PHAT PARK VIEW TOWER</t>
  </si>
  <si>
    <t>3477_WM+LIFE HNI 228 VINH HUNG</t>
  </si>
  <si>
    <t>2361_WM+ HNI 353 NAM DU</t>
  </si>
  <si>
    <t>4140_WM+ HNI 262 LINH NAM</t>
  </si>
  <si>
    <t>2826_WM+ HNI 18 LE MAT</t>
  </si>
  <si>
    <t>VM+ HNI A21-BT7 VIET HUNG</t>
  </si>
  <si>
    <t>3883_WM+LIFE HNI SO 24, NGO 476 NGOC THUY</t>
  </si>
  <si>
    <t>3433_WM+LIFE HNI 68 HOANG NHU TIEP</t>
  </si>
  <si>
    <t>2532_WM+ HNI 11 NGUYEN SON</t>
  </si>
  <si>
    <t>WM+ HNI 70 TRAM LONG BIEN</t>
  </si>
  <si>
    <t>3862_VM+ HNI GREEN PARK VIET HUNG</t>
  </si>
  <si>
    <t>2244_WM+LIFE HNI 227 NGOC LAM</t>
  </si>
  <si>
    <t>2377_WM+ HNI 211 THACH BAN</t>
  </si>
  <si>
    <t>3246_VM+ HNI 140-142 NGUYEN SON</t>
  </si>
  <si>
    <t>3901_VM+ HNI RICE CITY SONG HONG</t>
  </si>
  <si>
    <t>3528_WM+LIFE HNI 69 BAC CAU</t>
  </si>
  <si>
    <t>6314_WM+ HNI 103 SAI DONG</t>
  </si>
  <si>
    <t>2291_WM+ HNI 21TO7 GIANG BIEN</t>
  </si>
  <si>
    <t>2827_WM+ HNI 29/32/564 NGUYEN VAN CU</t>
  </si>
  <si>
    <t>4276_WM+ HNI 48 NGO 99 DUC GIANG</t>
  </si>
  <si>
    <t>5629_VM+ HNI S3.S05 VINHOMES SYMPHONY</t>
  </si>
  <si>
    <t>4800_VM+ HNI 344 NGOC THUY</t>
  </si>
  <si>
    <t>5664 -WM+LIFE HNI 117 - 119 YEN PHU</t>
  </si>
  <si>
    <t>2116_WM+LIFE HNI 35B XUAN LA</t>
  </si>
  <si>
    <t>3137_VM+ HNI 11C NGO 124 AU CO</t>
  </si>
  <si>
    <t>2242_WM+LIFE HNI 688 LAC LONG QUAN</t>
  </si>
  <si>
    <t>4041_VM+ HNI CC PACKEXIM 3</t>
  </si>
  <si>
    <t>3248_VM+ HNI LO 2-628 H. HOA THAM</t>
  </si>
  <si>
    <t>2802_WM+ HNI 31 NGO 310 NGHI TAM</t>
  </si>
  <si>
    <t>2402_WM+ HNI 19B TO NGOC VAN</t>
  </si>
  <si>
    <t>4566_VM+ HNI SO 7 HOA VIEN</t>
  </si>
  <si>
    <t>Ngày</t>
  </si>
  <si>
    <t>SATRAFOODS 555 TINH LO 7</t>
  </si>
  <si>
    <t>SATRAFOODS DUONG SO 1</t>
  </si>
  <si>
    <t>SATRAFOODS TAN CANG</t>
  </si>
  <si>
    <t>SATRAFOODS DANG VAN BI</t>
  </si>
  <si>
    <t>4318_WM+ BDG TH. 1647 KHU MY PHUOC</t>
  </si>
  <si>
    <t>4401_WM+ BDG CAN NHA SO 4-F4</t>
  </si>
  <si>
    <t>3798_VM+ BDG 223 CMT8</t>
  </si>
  <si>
    <t>WM+ BDG 65 THICH QUANG DUC</t>
  </si>
  <si>
    <t>4181_VM+ BDG CC HIEP THANH 3 KHOI D</t>
  </si>
  <si>
    <t>2A85-WM+ BDG 245 TRUONG DINH</t>
  </si>
  <si>
    <t>2AE1-WM+RURAL BDG LO J56 DUONG NE8</t>
  </si>
  <si>
    <t>3920_VM+ BDG 108 HOANG HOA THAM</t>
  </si>
  <si>
    <t>4472_VM+ BDG 2A NGUYEN TRAI</t>
  </si>
  <si>
    <t>4299_WM+ BDG 68 DUONG DB8</t>
  </si>
  <si>
    <t>6654-WM+ BDG CC SKYVIEW, 212 TRAN PHU</t>
  </si>
  <si>
    <t>4163_WM+LIFE DNI 3/9 NGUYEN VAN TO</t>
  </si>
  <si>
    <t>5734_VM+ DNI 79 KHU 3 LONG THANH</t>
  </si>
  <si>
    <t>6138_VM+ DNI 1706, TO 13, VUON DUA</t>
  </si>
  <si>
    <t>3535_VM+ DNI 20A KDC AN BINH</t>
  </si>
  <si>
    <t>6390_WM+ DNI 167 NGO QUYEN</t>
  </si>
  <si>
    <t>WM+ DNI 408 DUONG SO 4</t>
  </si>
  <si>
    <t>3146_VM+ DHI 042 TO 2 BIEN HOA</t>
  </si>
  <si>
    <t>6055_VM+ DNI G1/31 TO 19</t>
  </si>
  <si>
    <t>4044_WM+ DNI 389 DUONG N6</t>
  </si>
  <si>
    <t>5410_VM+ DNI SO 64 TRAN THI HOA</t>
  </si>
  <si>
    <t>4227_WM+ DNI 869 HOANG TAM KY</t>
  </si>
  <si>
    <t>5826_VM+ DNI 507 PHUNG HUNG</t>
  </si>
  <si>
    <t>4468_VM+ DNI 152 DINH QUANG AN</t>
  </si>
  <si>
    <t>6105_WM+ DNI 27 LE DUAN</t>
  </si>
  <si>
    <t>4354_VM+ DNI 81 NGUYEN HOANG</t>
  </si>
  <si>
    <t>4915_WM+LIFE HCM 001 SAV4, CC AVENUE</t>
  </si>
  <si>
    <t>2639_WM+ HCM 58 MAN THIEN</t>
  </si>
  <si>
    <t>5482_VM+ HCM SO 702 LUY BAN BICH</t>
  </si>
  <si>
    <t>5005_WM+LIFE HCM 09 PHAM VAN</t>
  </si>
  <si>
    <t>2AL4-WM+ HCM 300 VUON LAI</t>
  </si>
  <si>
    <t>6089_VM+ HCM 151 LY THANH TONG</t>
  </si>
  <si>
    <t>2AE9-WM+ HCM 36 LE QUOC TRINH</t>
  </si>
  <si>
    <t>4823_VM+HCM RS4-SH.03 CC RICHSTAR</t>
  </si>
  <si>
    <t>WM+ HCM 137 LUONG THE VINH</t>
  </si>
  <si>
    <t>4378_WM+LIFE HCM CC TOPAZ GARDEN</t>
  </si>
  <si>
    <t>6437_WM+LIFE HCM 173/23/100 KHUONG VIET</t>
  </si>
  <si>
    <t>WM+ HCM 9A THOAI NGOC HAU</t>
  </si>
  <si>
    <t>5274_VM+ HCM 109-111 KENH NUOC DEN</t>
  </si>
  <si>
    <t>VM+ HCM 0.08 CHUNG CU MELODY</t>
  </si>
  <si>
    <t>3411_VM+ HCM 2D-2E LUONG THE VINH</t>
  </si>
  <si>
    <t>6415_WM+ HCM RS2-SH.13, T1-2</t>
  </si>
  <si>
    <t>4149_VM+ HCM 121 LE NIEM</t>
  </si>
  <si>
    <t>2A25-WM+ HCM 437 NGUYEN VAN TANG</t>
  </si>
  <si>
    <t>2A48-WM+ HCM 01.03-S5.01 VINHOMES GRAND</t>
  </si>
  <si>
    <t>4560_VM+ TGG 200 NAM KI KHOI NGHIA</t>
  </si>
  <si>
    <t>6411_WM+ RURAL TGG 46 DUONG 30/4</t>
  </si>
  <si>
    <t>4557_VM+ TGG 203 LY THUONG KIET</t>
  </si>
  <si>
    <t>2260_WM+ HNI 19LUONG DINH CUA</t>
  </si>
  <si>
    <t>3951_VM+ HNI 41 VU THANH</t>
  </si>
  <si>
    <t>2117_WM+ HNI 16 VO VAN DUNG</t>
  </si>
  <si>
    <t>4870_VM+ HNI 14 TRAN QUY CAP</t>
  </si>
  <si>
    <t>2557_WM+ HNI 230 VAN CHUONG</t>
  </si>
  <si>
    <t>3961_VM+ HNI 153-155 DE LA THANH</t>
  </si>
  <si>
    <t>2143_WM+ HNI LK6C-8 LANG VIET KIEU</t>
  </si>
  <si>
    <t>3191_WM+LIFE HNI METROPOLITAN CT36</t>
  </si>
  <si>
    <t>3541_WM+LIFE HNI SH13-SH14 THAP B</t>
  </si>
  <si>
    <t>2419_WM+ HNI 17/77 DANG XUAN BANG</t>
  </si>
  <si>
    <t>4918_WM+LIFE HNI SH6B HH3 ECO LAKEVIEW</t>
  </si>
  <si>
    <t>6204_WM+LIFE HNI 419 VU TONG PHAN</t>
  </si>
  <si>
    <t>4032_WM+LIFE HNI 86 QUAN NHAN</t>
  </si>
  <si>
    <t>2016_WM+ HNI R3A</t>
  </si>
  <si>
    <t>3342_WM+LIFE HNI B2 PANDORA TRIEU KHUC</t>
  </si>
  <si>
    <t>6852-WM+ HNI 23 NGO 214 NGUYEN XIEN</t>
  </si>
  <si>
    <t>5585-WM+LIFE HNI TOA D VIET DUC COMPLEX</t>
  </si>
  <si>
    <t>5247-WM+LIFE HNI B4-23 CU LOC</t>
  </si>
  <si>
    <t>2545_WM+ HNI 232 KHUONG DINH</t>
  </si>
  <si>
    <t>2145_WM+ HNI 147 HOANG VAN THAI</t>
  </si>
  <si>
    <t>2101_WM+ HNI 30C NGO 477 NGUYEN TRAI</t>
  </si>
  <si>
    <t>5553_VM+ HNI 32 PHAN DINH GIOT</t>
  </si>
  <si>
    <t>4584_WM+LIFE HNI 164 KHUAT DUY TIEN</t>
  </si>
  <si>
    <t>4967_WM+LIFE HNI GOLDEN WEST</t>
  </si>
  <si>
    <t>3530_WM+LIFE HNI FIVE STAR KIM GIANG</t>
  </si>
  <si>
    <t>2017_WM+ HNI R3B</t>
  </si>
  <si>
    <t>3322_WM+LIFE HNI HAPULICO</t>
  </si>
  <si>
    <t>2142_WM+ HNI 268 LE TRONG TAN</t>
  </si>
  <si>
    <t>2369_WM+ HNI 67 NGO 213 GIAP NHAT</t>
  </si>
  <si>
    <t>FUJIMART CHINH KINH</t>
  </si>
  <si>
    <t>AEON TA QUANG BUU</t>
  </si>
  <si>
    <t>SATRAFOODS LE THI HA</t>
  </si>
  <si>
    <t>SATRAFOODS 652 TO KY</t>
  </si>
  <si>
    <t>SATRAFOODS 312 NGUYEN THI DINH</t>
  </si>
  <si>
    <t>SATRAFOODS 20 CHAU VAN</t>
  </si>
  <si>
    <t>SATRAFOODS CHUNG CU NGOC LAN</t>
  </si>
  <si>
    <t>4226_VM+ HCM 96 LAM VAN BEN</t>
  </si>
  <si>
    <t>5703_VM+ HCM 876 HUYNH TAN PHAT</t>
  </si>
  <si>
    <t>6463_WM+ HCM E1-09, CC BELLEZA</t>
  </si>
  <si>
    <t>5794_VM+ HCM 244 PHAM HUU LAU</t>
  </si>
  <si>
    <t>6319_WM+HCM 60/14 LAM VAN BEN</t>
  </si>
  <si>
    <t>6275_WM+ HCM 64A DUONG SO 15</t>
  </si>
  <si>
    <t>6558_WM+ HCM A0101, KCH HOANG ANH</t>
  </si>
  <si>
    <t>6060_VM+ HCM 54 LO L, DUONG SO 7</t>
  </si>
  <si>
    <t>6655_WM+ AGG 108 TRUNG NU VUONG</t>
  </si>
  <si>
    <t>4751_VM+ AGI SO 017 MY XUYEN</t>
  </si>
  <si>
    <t>5518_VM+ AGI 141/5 NGUYEN THAI HOC</t>
  </si>
  <si>
    <t>WM+ AGG 342 QUOC LO 91</t>
  </si>
  <si>
    <t>6246_WM+AGG 210 THUC PHAN</t>
  </si>
  <si>
    <t>6150_WM+ AGG 1 NGUYEN TRUONG TO</t>
  </si>
  <si>
    <t>6616_WM+ AGG 581 DUONG VONG NUI SAM</t>
  </si>
  <si>
    <t>4562_VM+ AGG 244-245 HAM NGHI</t>
  </si>
  <si>
    <t>4576_VM+ AGG 01 BINH KHANH</t>
  </si>
  <si>
    <t>4549_VM+ AGG 268/4 VA 268/5 HUNG VUONG</t>
  </si>
  <si>
    <t>4630_VM+ AGG 001 UNG VAN KIEM</t>
  </si>
  <si>
    <t>4501_VM+ CTO 13 XUAN THUY</t>
  </si>
  <si>
    <t>3636_VM+ CTO216 DUONG 3/2</t>
  </si>
  <si>
    <t>3035_WM+ CTO 1B TRAN QUANG KHAI</t>
  </si>
  <si>
    <t>3050_WM+ CTO 119-121 DE THAM</t>
  </si>
  <si>
    <t>4314_VM+ CTO 83 - 85 NGUYEN HIEN</t>
  </si>
  <si>
    <t>4278_WM+ CTO 163H/7 NGUYEN VAN CU</t>
  </si>
  <si>
    <t>5718_VM+ CTO 43-45 VO TRUONG TOAN</t>
  </si>
  <si>
    <t>2AM4-WM+ CTO 92 XO VIET NGHE TINH</t>
  </si>
  <si>
    <t>5481_VM+ CTO 100-102 NG TRI PHUONG</t>
  </si>
  <si>
    <t>6573_WM+ CTO 162/1 PHAM NGU LAO</t>
  </si>
  <si>
    <t>6011_VM+  81B/2 MAC THIEN TICH</t>
  </si>
  <si>
    <t>5234_VM+ CTO SO 158 DUONG 30/4</t>
  </si>
  <si>
    <t>3490_VM+ CTO1B DINH TIEN HOANG</t>
  </si>
  <si>
    <t>2991_WM+ CTO 404/12 NG. VAN LINH</t>
  </si>
  <si>
    <t>5271_VM+ CTO 399 NGUYEN DE</t>
  </si>
  <si>
    <t>4661_VM+ CTO 140B/1 NGUYEN VAN CU</t>
  </si>
  <si>
    <t>6124_VM+ CTO 24A HO TRUNG THANH</t>
  </si>
  <si>
    <t>2A65-WM+ CTO 28 BUI HUU NGHIA</t>
  </si>
  <si>
    <t>4548_VM+ CTO 51 DUONG 26/3</t>
  </si>
  <si>
    <t>4730_VM+ CTO 35 NGUYEN CHI THANH</t>
  </si>
  <si>
    <t>SATRAFOODS 52 DA NAM</t>
  </si>
  <si>
    <t>SATRAFOODS PHAM THE HIEN 3</t>
  </si>
  <si>
    <t>3441_VM+ HCM E8/2H AP 5</t>
  </si>
  <si>
    <t>WM+ HCM TANG TRET CC THE MANSION KH</t>
  </si>
  <si>
    <t>6259_WM+HCM T1-0.02, CALLA GARDEN</t>
  </si>
  <si>
    <t>6267_WM+HCM C10/21 DINH DUC THIEN</t>
  </si>
  <si>
    <t>3965_WM+LIFE HCM 116 DUONG SO 10</t>
  </si>
  <si>
    <t>2ABN-WM+ HCM C1.1.05 CC WEST GATE</t>
  </si>
  <si>
    <t>5545_VM+ HCM SO 0.03 AP 3</t>
  </si>
  <si>
    <t>3353_VM+ HCM 1132 QUOC LO 50</t>
  </si>
  <si>
    <t>WM+ HCM A10/27 AP 1 QUOC LO 50</t>
  </si>
  <si>
    <t>6408_WM+ HCM E2/6N DUONG THOI HOA</t>
  </si>
  <si>
    <t>3392_VM+ HCM AP DONG LAN</t>
  </si>
  <si>
    <t>3907_WM+ HCM 2386-2388 H.TAN PHAT</t>
  </si>
  <si>
    <t>4704_VM+ HCM 159 TAN LAP II</t>
  </si>
  <si>
    <t>4293_WM+ HCM 270 MAN THIEN</t>
  </si>
  <si>
    <t>2894_WM+ HCM 131 DANG VAN NGU</t>
  </si>
  <si>
    <t>6188_VM+ HCM 245B HUYNH VAN BANH</t>
  </si>
  <si>
    <t>2446_WM+ HCM 94 TRAN VAN DU</t>
  </si>
  <si>
    <t>2A05-WM+ HCM 14-16 BANH VAN TRAN</t>
  </si>
  <si>
    <t>2886_WM+ HCM 197 NGUYEN THI NHO</t>
  </si>
  <si>
    <t>3834_VM+ HCM 34/33 TRAN THAI TONG</t>
  </si>
  <si>
    <t>4290_WM+ HCM 13/134 TRAN VAN HOANG</t>
  </si>
  <si>
    <t>4435_WM+ HCM 219 TAY THANH</t>
  </si>
  <si>
    <t>6000_VM+ HCM 11 TRAN QUANG CO</t>
  </si>
  <si>
    <t>WM+ HCM 121-123-125-127 NGUYEN QUY</t>
  </si>
  <si>
    <t>WM+ HCM 0.06, CC CARILLON 5</t>
  </si>
  <si>
    <t>4311_VM+ HCM 65-65 A-B-C NG.DO CUNG</t>
  </si>
  <si>
    <t>2961_WM+ HCM SON KY</t>
  </si>
  <si>
    <t>6056_VM+ HCM 27 Y LAN</t>
  </si>
  <si>
    <t>3019_WM+ HCM 65 LINH DONG</t>
  </si>
  <si>
    <t>2638_WM+ HCM 162 LINH DONG</t>
  </si>
  <si>
    <t>4321_WM+ HCM 45 GO DUA</t>
  </si>
  <si>
    <t>3387_VM+ HCM 651-653 TL 43</t>
  </si>
  <si>
    <t>2387_WM+ HCM SUNVIEW THU DUC</t>
  </si>
  <si>
    <t>4416_VM+ HCM 113-113A TAM CHAU</t>
  </si>
  <si>
    <t>2590_VM+ DNG 47 LY THUONG KIET - DN</t>
  </si>
  <si>
    <t>4359_VM+ DNG 119 PHAM TU (LO 08-D18)</t>
  </si>
  <si>
    <t>2483_VM+ DNG 408 HOANG DIEU</t>
  </si>
  <si>
    <t>4315_WM+ DNG 17 YEN THE</t>
  </si>
  <si>
    <t>4254_WM+ DNG 2 DONG DA</t>
  </si>
  <si>
    <t>3674_VM+ DNG 47 CHAU THUONG VAN</t>
  </si>
  <si>
    <t>3819_VM+ DNG 183 HAN THUYEN</t>
  </si>
  <si>
    <t>2048_VM+ DNG 134 BA THANG HAI</t>
  </si>
  <si>
    <t>2594_VM+ DNG 278C TRUNG NU VUONG</t>
  </si>
  <si>
    <t>2589_VM+ DNG 71 LE HONG PHONG</t>
  </si>
  <si>
    <t>4837_VM+ DNG 19-21 NGUYEN PHUOC LAN</t>
  </si>
  <si>
    <t>4718_VM+ DNG 28 PHAN CHAU TRINH</t>
  </si>
  <si>
    <t>2041_VM+ DNG 2G NGUYEN XUAN NHI</t>
  </si>
  <si>
    <t>5137_VM+ DNG 311 BUI TAN DIEN</t>
  </si>
  <si>
    <t>5169_VM+ DNG 95 PHAM XUAN AN</t>
  </si>
  <si>
    <t>4279_WM+ DNG K48/104 LE DINH DUONG</t>
  </si>
  <si>
    <t>4502_VM+ DNG 19 DINH GIA TRINH</t>
  </si>
  <si>
    <t>3485_VM+ DNG 241 PHAN DANG LUU</t>
  </si>
  <si>
    <t>3306_VM+ DNG 41 HAI HO</t>
  </si>
  <si>
    <t>4325_VM+ DNG 63 NUI THANH</t>
  </si>
  <si>
    <t>4950_VM+ DNG 286 VAN TIEN DUNG</t>
  </si>
  <si>
    <t>4529_VM+ DNG 69 NGUYEN HOANG</t>
  </si>
  <si>
    <t>3510_VM+ DNG 248 DONG DA</t>
  </si>
  <si>
    <t>4488_VM+ DNG 245-247 LE THANH NGHI</t>
  </si>
  <si>
    <t>5181_VM+ DNG 96 TRINH DINH THAO</t>
  </si>
  <si>
    <t>5199_VM+ DNI 17/15A HUYNH VAN NGHE</t>
  </si>
  <si>
    <t>4139_VM+ DNI 157-159 PH. DINH PHUNG</t>
  </si>
  <si>
    <t>4187_VM+ DNI 19/5 CMT 8</t>
  </si>
  <si>
    <t>2934_WM+ DNI 86 VO THI SAU</t>
  </si>
  <si>
    <t>5140_VM+ DNI SO 175-177 DUONG N16</t>
  </si>
  <si>
    <t>VM+ DNI 27 QUANG VINH</t>
  </si>
  <si>
    <t>5571-VM+ DNI 6/3 NGUYEN THI TON</t>
  </si>
  <si>
    <t>5314_VM+ SO 170 HOANG MINH CHANH</t>
  </si>
  <si>
    <t>6185_WM+ 6185 DNI A4/183 B.H. NGHIA</t>
  </si>
  <si>
    <t>6845-WM+ DNI LK230-LK231 DUONG NGUYEN VAN HOA</t>
  </si>
  <si>
    <t>3807_WM+LIFE DHI 249 HA HUY GIAP</t>
  </si>
  <si>
    <t>5017_VM+ DTP SO 98 LE LOI</t>
  </si>
  <si>
    <t>4733_VM+ DTP 106-108 TON DUC THANG</t>
  </si>
  <si>
    <t>4609_VM+ DTP 163 TON DUC THANG</t>
  </si>
  <si>
    <t>6457_WM+ QNI 351 PHAM VAN DONG</t>
  </si>
  <si>
    <t>5180_VM+ QNI 10 NGUYEN THUY</t>
  </si>
  <si>
    <t>2A75-WM+ QNI 936 QUANG TRUNG</t>
  </si>
  <si>
    <t>5013_VM+ QNI 330-332 NGUYEN VAN LINH</t>
  </si>
  <si>
    <t>6161_VM+ QNI 200 HUNG VUONG</t>
  </si>
  <si>
    <t>2A44-WM+ QNI NGA TU THACH TRU, MO DUC</t>
  </si>
  <si>
    <t>6302_WM+ QNI 474 - 476 NGUYEN TRAI</t>
  </si>
  <si>
    <t>5087_VM+ QNI 776 QUANG TRUNG</t>
  </si>
  <si>
    <t>2AB3-WM+ RURAL QNI 482 NGUYEN NGHIEM</t>
  </si>
  <si>
    <t>2AE6-WM+RURAL HCM 37/3A THAI THI GIU</t>
  </si>
  <si>
    <t>2AE7-WM+RURAL HCM 6 XUAN THOI 3</t>
  </si>
  <si>
    <t>4476_WM+LIFE DNG 351-351A TON DAN, TO 16</t>
  </si>
  <si>
    <t>2089_WM+LIFE DNG 114 QUANG TRUNG</t>
  </si>
  <si>
    <t>5236_WM+LIFE DNG 51 LE TRONG TAN</t>
  </si>
  <si>
    <t>6645_WM+LIFE DNG 197 PHAN DANG LUU</t>
  </si>
  <si>
    <t>2040_WM+LIFE DNG 53 PHAN DANG LUU</t>
  </si>
  <si>
    <t>3854_WM+LIFE DNG 110 TIEU LA</t>
  </si>
  <si>
    <t>5793_WM+LIFE HCM 0.08, TANG 1,CC SAIGON</t>
  </si>
  <si>
    <t>3321_WM+LIFE HCM 13B KDC CONIC</t>
  </si>
  <si>
    <t>5920_WM+LIFE HCM 39 DUONG 19, KDC SO 4</t>
  </si>
  <si>
    <t>5388_WM+LIFE HCM A–01 DU AN VALORA MIZUKI</t>
  </si>
  <si>
    <t>2929_WM+LIFE HCM HOANG ANH THANH BINH</t>
  </si>
  <si>
    <t>4382_WM+LIFE HCM CC EHOME TR.TR CUNG</t>
  </si>
  <si>
    <t>6350_WM+LIFE HCM 48 DUONG SO 53</t>
  </si>
  <si>
    <t>2503_WM+LIFE HCM CANH VIEN</t>
  </si>
  <si>
    <t>4384_WM+LIFE HCM CC JAMONA 2 - B2</t>
  </si>
  <si>
    <t>4100_WM+LIFE HCM 1-3 N1, KDC LACASA</t>
  </si>
  <si>
    <t>4383_WM+LIFE HCM CC JAMONA 1 -N1</t>
  </si>
  <si>
    <t>5822_WM+LIFE HCM HR1SH1 CC ECO GREEN</t>
  </si>
  <si>
    <t>5427_WM+LIFE HCM GOLDEN MANSION</t>
  </si>
  <si>
    <t>2882_WM+LIFE HCM NGUYEN VAN TROI</t>
  </si>
  <si>
    <t>3644_WM+LIFE HCM 58 NGUYEN PHUC CHU</t>
  </si>
  <si>
    <t>3204_WM+LIFE HCM 106 BANH VAN TRAN</t>
  </si>
  <si>
    <t>2052_WM+LIFE HCM NGUYEN TRONG TUYEN</t>
  </si>
  <si>
    <t>3218_WM+LIFE HCM 89-91 PHAM PHU THU</t>
  </si>
  <si>
    <t>4145_WM+LIFE HCM 271 BAU CAT</t>
  </si>
  <si>
    <t>3736_WM+LIFE HCM 68 HUYNH VAN NGHE</t>
  </si>
  <si>
    <t>3508_WM+LIFE HCM 15 DUONG CN6</t>
  </si>
  <si>
    <t>6123_WM+LIFE HCM 107-109 DOC LAP</t>
  </si>
  <si>
    <t>5499_WM+LIFE HCM 31A-33A GO DAU</t>
  </si>
  <si>
    <t>3934_WM+LIFE HCM 39A - 41 DUONG SO 3</t>
  </si>
  <si>
    <t>3158_WM+LIFE HCM 24 DOAN KET</t>
  </si>
  <si>
    <t>3678_WM+LIFE HCM 60 LE VAN CHI</t>
  </si>
  <si>
    <t>BRG MART ECOHOME3</t>
  </si>
  <si>
    <t>FUJIMART GIANG VO</t>
  </si>
  <si>
    <t>FUJIMART NGOC KHANH</t>
  </si>
  <si>
    <t>6747-WM+ BNH 429 LY THUONG KIET</t>
  </si>
  <si>
    <t>5128_VM+ BNH SO 74 DUONG NGUYEN DANG DAO</t>
  </si>
  <si>
    <t>3524_VM+ BNH 203 NGUYEN VAN CU</t>
  </si>
  <si>
    <t>4127_WM+ BNH 60 TRAN QUOC TOAN</t>
  </si>
  <si>
    <t>5928-VM+ BNH 48 LY ANH TONG</t>
  </si>
  <si>
    <t>5145_VM+ BNH 628 PHO BA HUYEN</t>
  </si>
  <si>
    <t>3969_VM+ BNH 169 NGOC HAN CONG CHUA</t>
  </si>
  <si>
    <t>3731_WM+ BNH 364 THI CAU</t>
  </si>
  <si>
    <t>3717_VM+ BNH 144 HAI BA TRUNG</t>
  </si>
  <si>
    <t>6417_WM+ BNH 695 THIEN DUC</t>
  </si>
  <si>
    <t>6381_WM+ HTH 259 TRAN PHU</t>
  </si>
  <si>
    <t>6894-WM+ HTH 06 NGUYEN DINH LIEN</t>
  </si>
  <si>
    <t>6257_WM+ HTH 590 NGUYEN NGHIEM</t>
  </si>
  <si>
    <t>5094_VM+ HTH 191 NGUYEN DU</t>
  </si>
  <si>
    <t>5264-VM+ HTH 36 PHAN DINH GIOT</t>
  </si>
  <si>
    <t>5069_VM+ HTH 261B HAI THUONG LAN ONG</t>
  </si>
  <si>
    <t>6205_WM+ HTH 12 YEN TRUNG</t>
  </si>
  <si>
    <t>6345-WM+ HTH 16 NGUYEN TRUNG THIEN</t>
  </si>
  <si>
    <t>5737-VM+ HTH 9 NGUYEN THIEP, TT NGHEN</t>
  </si>
  <si>
    <t>4064_VM+ HYN 175 THE MARIANA</t>
  </si>
  <si>
    <t>2984_WM+ HYN RA1 ECOPPARK</t>
  </si>
  <si>
    <t>4914_VM+ HYN THON NHU PHUONG THUONG</t>
  </si>
  <si>
    <t>4968-VM+ HNI QL3 PHO LOC HA</t>
  </si>
  <si>
    <t>4634_VM+ HNI 47 QL2 PHU LO</t>
  </si>
  <si>
    <t>5208 - VM+ HNI THON BINH AN, SOC SON</t>
  </si>
  <si>
    <t>4277_WM+ HNI 67 DUONG 2 KHU 2 PHU MINH</t>
  </si>
  <si>
    <t>6194_VM+ NAN KHOI 3TT QUAN HANH</t>
  </si>
  <si>
    <t>6493_WM+ NAN KHOI 3, TT DIEN CHAU</t>
  </si>
  <si>
    <t>4971_VM+ NAN 37 NGUYEN THAI HOC</t>
  </si>
  <si>
    <t>4581_VM+ NAN 117 DANG THAI THAN</t>
  </si>
  <si>
    <t>4633_VM+ NAN 67 NGUYEN PHONG SAC</t>
  </si>
  <si>
    <t>6155_VM+ NAN 38 NGUYEN XI</t>
  </si>
  <si>
    <t>4720_VM+ NAN 15 NGO 77 NGUYEN THAI HOC</t>
  </si>
  <si>
    <t>4920_VM+ NAN 99 HERMANN GMEINER</t>
  </si>
  <si>
    <t>4580_VM+ NAN 183 PHAM DINH TOAI</t>
  </si>
  <si>
    <t>6374_WM+ NAN 165 NGUYEN TRAI</t>
  </si>
  <si>
    <t>6611_WM+ NAN KHOI 9, TT HUNG NGUYEN</t>
  </si>
  <si>
    <t>4452_WM+ THA 170 LE THANH TONG</t>
  </si>
  <si>
    <t>4483_VM+ THA 104 TRAN PHU</t>
  </si>
  <si>
    <t>3940_VM+ THA LO2 KDTM DONG BAC GA</t>
  </si>
  <si>
    <t>3942_VM+ THA 520 NGUYEN TRAI</t>
  </si>
  <si>
    <t>4176_WM+ THA LO 99 MBQH 502</t>
  </si>
  <si>
    <t>6196_VM+ THA 88 DINH CONG TRANG</t>
  </si>
  <si>
    <t>SATRAFOODS 1614A TINH LO 8</t>
  </si>
  <si>
    <t>SATRAFOODS NGUYEN VAN BUA</t>
  </si>
  <si>
    <t>SATRAFOODS LE VINH HOA</t>
  </si>
  <si>
    <t>SEVEN SYSTEM VN JSC – CN BD</t>
  </si>
  <si>
    <t>6145_WM+LIFE BDG 27/2 KP TAN THANG</t>
  </si>
  <si>
    <t>6918-WM+ RURAL BDG 2/15 NGUYEN DU</t>
  </si>
  <si>
    <t>6458_WM+ RURAL BDG 27-29/A66, BINH GIAO</t>
  </si>
  <si>
    <t>5971_WM+ RURAL BDG 52/13, VINH PHU 41</t>
  </si>
  <si>
    <t>6113_WM+LIFE BDG OPAL BOULEVARD</t>
  </si>
  <si>
    <t>3427_WM+LIFE BDG 416 NG.THI MINH KHAI</t>
  </si>
  <si>
    <t>3671_WM+LIFE BDG 207A AP BINH DUONG</t>
  </si>
  <si>
    <t>3892_WM+LIFE BDG 323A BINH THUNG</t>
  </si>
  <si>
    <t>5626 VM+ BDG SB.07 CC MARINA TOWER</t>
  </si>
  <si>
    <t>3357_WM+ RURAL BDG 103/1 KP 1A</t>
  </si>
  <si>
    <t>3919_WM+ RURAL BDG O 119 DC 30 DUONG D11</t>
  </si>
  <si>
    <t>5776_WM+LIFE BDG 01.01 CC MARINA</t>
  </si>
  <si>
    <t>6266_WM+LIFE BDG 74 HUYNH THI TUOI</t>
  </si>
  <si>
    <t>4120_WM+ RURAL BDG 40/5A11 DUONG N2</t>
  </si>
  <si>
    <t>4084_WM+ RURAL BDG 147/4 CMT 8</t>
  </si>
  <si>
    <t>3800_WM+ RURAL BDG 190/2 CMT8</t>
  </si>
  <si>
    <t>4204_VM+ BDG 342/2A KP CHIEU LIEU</t>
  </si>
  <si>
    <t>6034_VM+ BDG A-S-04, A-S-05 ECOXUAN</t>
  </si>
  <si>
    <t>6943-WM+LIFE BDG 76 BUI THI XUAN</t>
  </si>
  <si>
    <t>6839-WM+ BDG 108 LE HONG PHONG</t>
  </si>
  <si>
    <t>6536_WM+ RURAL BDG 3/80 THU KHOA HUAN</t>
  </si>
  <si>
    <t>3847_WM+ RURAL BDG THUA 448-449THUAN GIAO</t>
  </si>
  <si>
    <t>5641_WM+LIFE DNG 135 NGUYEN VAN THOAI</t>
  </si>
  <si>
    <t>5639_WM+ DNG 97 NGUYEN PHAN VINH</t>
  </si>
  <si>
    <t>4838_VM+ DNG 588 PHAM HUNG</t>
  </si>
  <si>
    <t>4949_VM+ DNG 28 LE TAN TRUNG</t>
  </si>
  <si>
    <t>5780_WM+LIFE DNG 438 TRAN DAI NGHIA</t>
  </si>
  <si>
    <t>2047_VM+ DNG 111-113 TRAN HUNG DAO</t>
  </si>
  <si>
    <t>5011_WM+LIFE DNG 84 BUI TA HAN</t>
  </si>
  <si>
    <t>6503_WM+LIFE DNG 143 THAI THI BOI</t>
  </si>
  <si>
    <t>5277_VM+ DNG 226 LY TRIEN</t>
  </si>
  <si>
    <t>5254_VM+ DNG 84 NGUYEN LUONG BANG</t>
  </si>
  <si>
    <t>6355_WM+LIFE DNG 58 MY AN 7</t>
  </si>
  <si>
    <t>3704_WM+LIFE DNG 103 NGUYEN HUY TUONG</t>
  </si>
  <si>
    <t>3418_VM+ DNG 56 DOAN UAN</t>
  </si>
  <si>
    <t>3835_WM+LIFE DNG 234 LE VAN HIEN</t>
  </si>
  <si>
    <t>4063_VM+ DNG 183 TO HIEU</t>
  </si>
  <si>
    <t>4489_VM+ DNG 253 HUYNH NGOC HUE</t>
  </si>
  <si>
    <t>4559_VM+ DNG 133 DO BA</t>
  </si>
  <si>
    <t>4496_WM+ DNG 103 TO HIEU</t>
  </si>
  <si>
    <t>3272_VM+ DNG 152 TRAN CAO VAN</t>
  </si>
  <si>
    <t>3297_WM+LIFE DNG 228 KINH DUONG VUONG</t>
  </si>
  <si>
    <t>3801_VM+ DNG 135B NGUYEN CONG TRU</t>
  </si>
  <si>
    <t>3128_VM+ DNG 757 TRAN CAO VAN</t>
  </si>
  <si>
    <t>3930_VM+ DNG TRAN BACH DANG</t>
  </si>
  <si>
    <t>4071_WM+LIFE DNG 164 KY DONG</t>
  </si>
  <si>
    <t>5563_VM+ DNG 249 - 251 PHAM HUNG</t>
  </si>
  <si>
    <t>6445_WM+LIFE DNG 119 HOANG VAN THAI</t>
  </si>
  <si>
    <t>3773_VM+ DNG SO 88 - 90 HUYEN TRAN CONG</t>
  </si>
  <si>
    <t>3739_WM+LIFE DNG 76B-76C BA HUYEN THANH QUAN</t>
  </si>
  <si>
    <t>3003_VM+ DNG 80 NGU HANH SON</t>
  </si>
  <si>
    <t>5975_VM+ DNG DUONG DT 602</t>
  </si>
  <si>
    <t>4439_WM+ DNG 376-378 K. D. VUONG</t>
  </si>
  <si>
    <t>4806_VM+ DNG 64 TO HIEN THANH</t>
  </si>
  <si>
    <t>5769_VM+ DNG LO 160A DT 605</t>
  </si>
  <si>
    <t>6301_WM+ DNG 431 NG.LUONG BANG</t>
  </si>
  <si>
    <t>4545_VM+ DNG 278 NGUYEN CONG TRU</t>
  </si>
  <si>
    <t>WM+ DNG 193 HA HUY TAP</t>
  </si>
  <si>
    <t>6198_VM+ DNG TUY LOAN DONG 1</t>
  </si>
  <si>
    <t>2064_VM+ DNG 55 KHUC HAO</t>
  </si>
  <si>
    <t>3737_VM+ DNG 92 NGUYEN BAO</t>
  </si>
  <si>
    <t>4495_VM+ DNG 36 TAY SON</t>
  </si>
  <si>
    <t>3935_WM+LIFE DNG 61 PHAM VAN NGHI</t>
  </si>
  <si>
    <t>4157_WM+LIFE DNG 119 PHAM NHU XUONG</t>
  </si>
  <si>
    <t>4648_VM+ DNG 31 NGUYEN DINH TRONG</t>
  </si>
  <si>
    <t>3481_VM+ DNG 121 CU CHINH LAN</t>
  </si>
  <si>
    <t>3514_WM+LIFE DNG 131-133 LY THAI TONG</t>
  </si>
  <si>
    <t>4413_WM+ DNG 429-431 HA HUY TAP</t>
  </si>
  <si>
    <t>6299_WM+LIFE DNG 572 LE VAN HIEN</t>
  </si>
  <si>
    <t>4807_VM+ DNG 92 MAI THUC LAN</t>
  </si>
  <si>
    <t>3733_WM+LIFE DNG 148 DUONG VAN NGA</t>
  </si>
  <si>
    <t>2039_VM+ DNG 8 CHU HUY MAN</t>
  </si>
  <si>
    <t>4316_WM+ DNG LO 9 C15 LY NHAT QUANG</t>
  </si>
  <si>
    <t>5421_VM+ DNG 124 NGUYEN DUC TRUNG</t>
  </si>
  <si>
    <t>4062_WM+LIFE DNG 154 LE DINH LY</t>
  </si>
  <si>
    <t>2959_VM+ DNG 55 HO XUAN HUONG</t>
  </si>
  <si>
    <t>2120_VM+ DNG 179 HO NGHINH</t>
  </si>
  <si>
    <t>4527_WM+ DNG 89 DONG KE</t>
  </si>
  <si>
    <t>3626_VM+ DNI 4/4 TO 6</t>
  </si>
  <si>
    <t>2AP9-WM+ DNI 93B/2 LE NGO CAT</t>
  </si>
  <si>
    <t>6410_WM+ RURAL HCM 154 NGUYEN THI NI</t>
  </si>
  <si>
    <t>6505_WM+ RURAL HCM 318 TINH LO 2</t>
  </si>
  <si>
    <t>6278_WM+ RURAL HCM 243 TINH LO 15</t>
  </si>
  <si>
    <t>3356_WM+ RURAL HCM Số 13 DUONG 78</t>
  </si>
  <si>
    <t>6422_WM+LIFE HCM I.1.05- I.1.06 SUNRISE</t>
  </si>
  <si>
    <t>3115_VM+ HCM B2 HOANG ANH GOLD</t>
  </si>
  <si>
    <t>2AR9-WM+ HCM A1-0.06 GOLDEN RIVER</t>
  </si>
  <si>
    <t>4935_WM+LIFE HCM 339DE NGUYEN CANH CHAN</t>
  </si>
  <si>
    <t>5026_VM+ HCM 163/25/1 TO HIEN THANH</t>
  </si>
  <si>
    <t>6618_WM+LIFE HCM 666/72 DUONG 3 THANG 2</t>
  </si>
  <si>
    <t>5019_VM+ HCM 606/144 DUONG 3/2</t>
  </si>
  <si>
    <t>3562_VM+ HCM 25 LO A TRUONG SON</t>
  </si>
  <si>
    <t>4131_VM+ HCM CC 312 LAC LONG QUAN</t>
  </si>
  <si>
    <t>5383_VM+ HCM 149 DOI CUNG</t>
  </si>
  <si>
    <t>5420_VM+ HCM 120E XOM DAT</t>
  </si>
  <si>
    <t>3742_VM+ HCM 94/54-56 HOA BINH</t>
  </si>
  <si>
    <t>4858_VM+ HCM 351/29 LE DAI HANH</t>
  </si>
  <si>
    <t>3757_VM+ HCM 39A-41 DOI CUNG</t>
  </si>
  <si>
    <t>WM+ HCM 319 LY THUONG KIET</t>
  </si>
  <si>
    <t>4264_WM+ HCM 87 TRAN QUANG DIEU</t>
  </si>
  <si>
    <t>5007_WM+LIFE HCM 7-9 NGUYEN HIEN</t>
  </si>
  <si>
    <t>2685_WM+ HCM 148EF LY CHINH THANG</t>
  </si>
  <si>
    <t>5293_VM+ HCM SO 02 DUONG SO 3</t>
  </si>
  <si>
    <t>3970_WM+LIFE HCM 169 NG. PHUC NGUYEN</t>
  </si>
  <si>
    <t>2669_WM+ HCM 86 TRAN QUANG DIEU</t>
  </si>
  <si>
    <t>4165_WM+LIFE HCM 209/48 TON THAT THUYET</t>
  </si>
  <si>
    <t>4569_VM+ HCM GRAND RIVERSIDE Q4</t>
  </si>
  <si>
    <t>5824_WM+LIFE HCM 0.02, CC PHUC THINH</t>
  </si>
  <si>
    <t>2226_WM+ HCM 022 TAN DA</t>
  </si>
  <si>
    <t>4336_WM+ HCM 7 NGUYEN DUY DUONG</t>
  </si>
  <si>
    <t>4441_VM+ HCM CC VIVA RIVERSIDE</t>
  </si>
  <si>
    <t>3663_VM+ HCM 56-58 DUONG SO 23</t>
  </si>
  <si>
    <t>6143_WM+LIFE HCM 85 PHAN VAN KHOE</t>
  </si>
  <si>
    <t>5637_WM+LIFE HCM CC GIA HOA</t>
  </si>
  <si>
    <t>5354_WM+LIFE HCM CC FLORA ANH DAO</t>
  </si>
  <si>
    <t>5301_VM+ HCM 1033 NGUYEN XIEN</t>
  </si>
  <si>
    <t>5086_VM+ HCM 120 LO LU</t>
  </si>
  <si>
    <t>5652-WM+ HCM S2.0501S11 VINHOMES GRAND P</t>
  </si>
  <si>
    <t>6256_WM+LIFE HCM 24-26 TAN CANG</t>
  </si>
  <si>
    <t>4396_WM+ HCM CC THE MANOR</t>
  </si>
  <si>
    <t>3126_VM+ HCM 649/115C DBP</t>
  </si>
  <si>
    <t>VM+ HCM VINHOMES CENTRAL PARK L6</t>
  </si>
  <si>
    <t>3379_WM+ HCM VINHOMES CENTRAL PARK</t>
  </si>
  <si>
    <t>2AH0-WM+LIFE HCM 4A NGUYEN VAN DUNG</t>
  </si>
  <si>
    <t>3705_WM+LIFE HCM DREAM HOME RESIDENCE</t>
  </si>
  <si>
    <t>3635_WM+LIFE HCM 104 THONG NHAT</t>
  </si>
  <si>
    <t>3445_WM+LIFE HCM 41 DUONG 59</t>
  </si>
  <si>
    <t>5077_VM+ HCM 254/63 AU CO</t>
  </si>
  <si>
    <t>5269_WM+LIFE HCM SO 179A NGHIA PHAT</t>
  </si>
  <si>
    <t>4895_VM+ HCM 42-44 DUONG A4</t>
  </si>
  <si>
    <t>6058_VM+ HCM THE BOTANICA,TB-01.19</t>
  </si>
  <si>
    <t>5025_WM+LIFE HCM 15 NGUYEN QUANG BICH</t>
  </si>
  <si>
    <t>4412_VM+ HCM 34 CHU DONG TU</t>
  </si>
  <si>
    <t>3769_WM+LIFE HCM 66B NGUYEN SY SACH</t>
  </si>
  <si>
    <t>2A77-WM+ HCM 122 - 124 NI SU HUYNH LIEN</t>
  </si>
  <si>
    <t>5827_WM+LIFE HCM 26 NHAT CHI MAI</t>
  </si>
  <si>
    <t>WM+ HCM LO G17, 33 DUONG SO 6</t>
  </si>
  <si>
    <t>6461_WM+ HCM S9.01-01.17 VINHOMES</t>
  </si>
  <si>
    <t>VM+ HCM 1.04 S1.06 VINHOME GRAND PARK</t>
  </si>
  <si>
    <t>6102_WM+ HCM TM02 TANG 1+2 LAVITA</t>
  </si>
  <si>
    <t>6875-WM+LIFE HCM S7.02-01.04 VINHOMES GRAND</t>
  </si>
  <si>
    <t>4469_VM+ HCM 71 DUONG SO 9</t>
  </si>
  <si>
    <t>3646_VM+ HCM 1266 KHA VAN CAN</t>
  </si>
  <si>
    <t>4821_WM+LIFE HCM LAVITA GARDEN</t>
  </si>
  <si>
    <t>6140_VM+ HCM 18 HOANG DIEU 2</t>
  </si>
  <si>
    <t>2A10-WM+ HCM S7.01-01.17 VINHOMES GRAND</t>
  </si>
  <si>
    <t>3448_VM+ HCM 39A1 BINH CHIEU</t>
  </si>
  <si>
    <t>4884_VM+ HCM 23/2 DUONG SO 9</t>
  </si>
  <si>
    <t>WM+ HCM 174 DUONG DINH HOI</t>
  </si>
  <si>
    <t>6886_WM+LIFE HCM S10.03-01.04 VINHOMES GRAND</t>
  </si>
  <si>
    <t>WM+ QBH 19 LE LOI</t>
  </si>
  <si>
    <t>5070_VM+ QBH 55 LE THANH DONG</t>
  </si>
  <si>
    <t>WM+ QBH 11 LY THUONG KIET</t>
  </si>
  <si>
    <t>4985_VM+ QBH 10 LE QUY DON</t>
  </si>
  <si>
    <t>4873_VM+ QBH 93 TO HUU</t>
  </si>
  <si>
    <t>6632_WM+ QBH 01 LY THUONG KIET</t>
  </si>
  <si>
    <t>2AH7-WM+ RURAL QNM 136 DT609, DIEN THO</t>
  </si>
  <si>
    <t>6555_WM+ QNM 65 DO DANG TUYEN</t>
  </si>
  <si>
    <t>6553_WM+ QNM 233 TIEU LA</t>
  </si>
  <si>
    <t>2AV7-WM+ QNM THUA 260-261, THON CAY SANH</t>
  </si>
  <si>
    <t>4541_VM+ QNM 127 LE HONG PHONG</t>
  </si>
  <si>
    <t>2AQ6-WM+ QNM GIA HUE, DAI LOC</t>
  </si>
  <si>
    <t>6556_WM+ QNM 8-10 NGUYEN VAN LINH</t>
  </si>
  <si>
    <t>6494_WM+QNM 120 TRAN THU DO</t>
  </si>
  <si>
    <t>4427_VM+ QNM 57 HUNG VUONG</t>
  </si>
  <si>
    <t>2A03_WM+ QNM 486 HUNG VUONG</t>
  </si>
  <si>
    <t>6365_WM+ QNM 199 LY THAI TO</t>
  </si>
  <si>
    <t>4542_VM+ QNM 134A-B TRAN NHAN TONG</t>
  </si>
  <si>
    <t>4438_VM+ QNM 53 DINH TIEN HOANG</t>
  </si>
  <si>
    <t>4543_VM+ QNM 450 CUA DAI</t>
  </si>
  <si>
    <t>6300_WM+ QNM 56 NGUYEN TAT THANH</t>
  </si>
  <si>
    <t>2AAK_WM+RURAL QNM 121 HUYNH THUC KHANG</t>
  </si>
  <si>
    <t>2AH5-WM+RURAL QTI KHU PHO 3, TT CUA VIET</t>
  </si>
  <si>
    <t>5258_VM+ QTI 25 TRAN HUNG DAO</t>
  </si>
  <si>
    <t>2AA7-WM+ QTI 473 LE DUAN</t>
  </si>
  <si>
    <t>5033_VM+ QTI 35 HUNG VUONG</t>
  </si>
  <si>
    <t>4980_VM+ QTI 158 LE LOI</t>
  </si>
  <si>
    <t>2A98-WM+ QTI 240 LY THUONG KIET</t>
  </si>
  <si>
    <t>6906-WM+ QTI 08 TRAN HUNG DAO</t>
  </si>
  <si>
    <t>6973_WM+ QTI 49 TRAN PHU</t>
  </si>
  <si>
    <t>6200_VM+ QTI 163 TRAN HUNG DAO</t>
  </si>
  <si>
    <t>5034_VM+ QTI 85 QUOC LO 9B</t>
  </si>
  <si>
    <t>6498_WM+ QTI 68 NGUYEN HUE</t>
  </si>
  <si>
    <t>6901-WM+ QTI 106 QL9B</t>
  </si>
  <si>
    <t>6936-WM+ QTI 48 TRAN HUNG DAO</t>
  </si>
  <si>
    <t>5260_VM+ QTI 51 LE LOI</t>
  </si>
  <si>
    <t>4624_VM+ TTH 89 TRUONG CHINH</t>
  </si>
  <si>
    <t>4689_VM+ TTH 156 NGUYEN TRAI</t>
  </si>
  <si>
    <t>5152_VM+ TTH 58 CHU VAN AN</t>
  </si>
  <si>
    <t>2A29-WM+ TTH 46 HAI BA TRUNG</t>
  </si>
  <si>
    <t>2AO7-WM+RURAL TTH 73 SONG HONG</t>
  </si>
  <si>
    <t>5220_VM+ TTH 47 HO DAC DI</t>
  </si>
  <si>
    <t>4879_VM+ TTH 97 TRAN PHU</t>
  </si>
  <si>
    <t>5217_VM+ TTH LO C4-3, KQH XUAN PHU</t>
  </si>
  <si>
    <t>5216_VM+ TTH 43 NGUYEN CONG TRU</t>
  </si>
  <si>
    <t>4845_VM+ TTH 175 PHAN BOI CHAU</t>
  </si>
  <si>
    <t>2AX4_WM+RURAL TTH 983 NGUYEN TAT THANH</t>
  </si>
  <si>
    <t>6987_WM+ TTH 65 AN CU DONG</t>
  </si>
  <si>
    <t>5428-VM+ BGG 223 HOANG VAN THU</t>
  </si>
  <si>
    <t>6271_WM+ BGG NHAM BIEN, YEN DUNG</t>
  </si>
  <si>
    <t>5995-VM+ BGG 98- 100 NGUYEN XUAN LAN</t>
  </si>
  <si>
    <t>5002_VM+ BGG 338-340 NGUYEN THI LUU</t>
  </si>
  <si>
    <t>4668_VM+ BGG 545 LE LOI</t>
  </si>
  <si>
    <t>4964_VM+ BGG B3 B4 B5 KHU TMDV CC3</t>
  </si>
  <si>
    <t>5226-VM+ BNH DAI THUONG</t>
  </si>
  <si>
    <t>6263_WM+ BNH KHUONG TU, THUAN THANH</t>
  </si>
  <si>
    <t>5134_VM+ HGG SO 65 NGUYEN VAN LINH</t>
  </si>
  <si>
    <t>4954_VM+ HNM 173 LE CONG THANH</t>
  </si>
  <si>
    <t>5693-VM+ HDG SO 29 NGUYEN DANG LANH</t>
  </si>
  <si>
    <t>5997_VM+ HDG 02 THANH NIEN</t>
  </si>
  <si>
    <t>3688_VM+ HPG 422 LACH TRAY</t>
  </si>
  <si>
    <t>5249-VM+ HPG 196 TO 3 TT AN DUONG</t>
  </si>
  <si>
    <t>4598_VM+ HPG 177 TRAN NHANTONG</t>
  </si>
  <si>
    <t>5178-VM+ HPG THON DAI LOC 5</t>
  </si>
  <si>
    <t>4699_VM+ HPG 37 MINH DUC</t>
  </si>
  <si>
    <t>3268_VM+ HPG 121 DU HANG</t>
  </si>
  <si>
    <t>5988_VM+ HPG HD 78 VINHOMES MARINA</t>
  </si>
  <si>
    <t>4567_VM+ HPG 60 VAN CAO</t>
  </si>
  <si>
    <t>6100-VM+ HPG 269 LY THAI TO</t>
  </si>
  <si>
    <t>5911_VM+ HPG 393 NGUYEN LUONG BANG</t>
  </si>
  <si>
    <t>2859_WM+ HPG 231B TR. NGUYEN HAN</t>
  </si>
  <si>
    <t>5432-VM+ HPG 29B TRUNG HANH</t>
  </si>
  <si>
    <t>VM+ HPG 213 DA NANG</t>
  </si>
  <si>
    <t>3909_WM+LIFE HPG 24A AN DA</t>
  </si>
  <si>
    <t>3968_WM+LIFE HPG 50 PHU THUONG DOAN</t>
  </si>
  <si>
    <t>2979_WM+ HPG 97 BACH DANG HP</t>
  </si>
  <si>
    <t>5516-VM+ HPG 102-104 TO VU/193 VAN CAO</t>
  </si>
  <si>
    <t>5882-VM+ HPG THON 4 XA PHA LE, THUY NGUYEN</t>
  </si>
  <si>
    <t>2919_WM+LIFE HPG 96 LAN BE- HAI PHONG</t>
  </si>
  <si>
    <t>3989_WM+ HPG LK03-KĐT GOLDEN LAND</t>
  </si>
  <si>
    <t>3606_VM+ HPG 80 TRUONG CHINH</t>
  </si>
  <si>
    <t>3462_VM+ HPG 390 PHU THUONG DOAN</t>
  </si>
  <si>
    <t>5748-VM+ HPG 136 HO SEN</t>
  </si>
  <si>
    <t>6520-WM+ HPG LK02 06-08 PRUKSA TOWN</t>
  </si>
  <si>
    <t>3720_VM+ HPG 20 CHO LUNG</t>
  </si>
  <si>
    <t>3787_VM+ HPG CLUB HOUSE IMPERIA</t>
  </si>
  <si>
    <t>4443_VM+ HPG 182 MINH DUC</t>
  </si>
  <si>
    <t>2ABQ-WM+ HPG THON 6, HOA BINH</t>
  </si>
  <si>
    <t>6085_VM+ HPG BAC VANG, THUY NGUYEN</t>
  </si>
  <si>
    <t>5977_VM+ HYN THANH XA, YEN MY</t>
  </si>
  <si>
    <t>4834_VM+ NDH 114 DANG XUAN BANG</t>
  </si>
  <si>
    <t>5917_VM+ NDH 109 PHO DOAI</t>
  </si>
  <si>
    <t>3627_VM+ PTO KHU 2A, NONG TRANG</t>
  </si>
  <si>
    <t>4141_WM+ PTO KHU 3 VAN PHU</t>
  </si>
  <si>
    <t>6291_WM+ PTO HOA KHE, CAM KHE</t>
  </si>
  <si>
    <t>5716-VM + QNH 41 NGUYEN TRAI</t>
  </si>
  <si>
    <t>5696-VM+ QNH TO 5 KHU 9A BAI CHAY</t>
  </si>
  <si>
    <t>6077_VM+ QNH 175 NGUYEN TRAI</t>
  </si>
  <si>
    <t>5937_VM+ QNH 92 HUU NGHI</t>
  </si>
  <si>
    <t>3838_VM+ QNH 372B CAO THANG</t>
  </si>
  <si>
    <t>3198_VM+ QNH 192-194 TRAN PHU</t>
  </si>
  <si>
    <t>4234_WM+ QNH K3 GREENBAY PREMIUM</t>
  </si>
  <si>
    <t>3858_VM+ QNH KHU 3 HON GAI</t>
  </si>
  <si>
    <t>5157-VM+ QNH TO 1 KHU 1 GIENG DAY</t>
  </si>
  <si>
    <t>5173_VM+ TNN 25 - 27 HOANG NGAN</t>
  </si>
  <si>
    <t>4768_VM+ TNN 386 DUONG GA</t>
  </si>
  <si>
    <t>5596-VM+ TNN 379/1 CACH MANG THANG TAM</t>
  </si>
  <si>
    <t>4714_VM+ TNN 488 PHAN DINH PHUNG</t>
  </si>
  <si>
    <t>6269_WM+ TNN 319-320 CHIEN THANG</t>
  </si>
  <si>
    <t>6377-WM+ TNN 610 THONG NHAT</t>
  </si>
  <si>
    <t>6176_VM+ TNN 84 BAC SON</t>
  </si>
  <si>
    <t>6633-WM+ TNN 127 DUONG GANG THEP</t>
  </si>
  <si>
    <t>5747-VM+ THA 28 TAN PHONG, THIEU SON</t>
  </si>
  <si>
    <t>6641_WM+ THA TDP HOA BINH, NGHI SON</t>
  </si>
  <si>
    <t>6854-WM+ THA DINH LONG, YEN DINH</t>
  </si>
  <si>
    <t>6202_VM+ THA 809 LAM SON</t>
  </si>
  <si>
    <t>4666_VM+ TQG 11-13 TRUONG CHINH</t>
  </si>
  <si>
    <t>6179_VM+ TQG 76 TDP VINH LIM</t>
  </si>
  <si>
    <t>5838-VM+ TQG TDP DOAN KET, SON DUONG</t>
  </si>
  <si>
    <t>Chưa tách Mega</t>
  </si>
  <si>
    <t>5854_VM+ HCM A1/27A,  AP 1</t>
  </si>
  <si>
    <t>3294_VM+ HCM C3/5 AP 3</t>
  </si>
  <si>
    <t>SATRAFOODS 142 NGUYEN VAN KHA</t>
  </si>
  <si>
    <t>6382_WM+ HCM 8/1A KP4</t>
  </si>
  <si>
    <t>6133-WM+ HCM 36/2–36/2B LE THI HA</t>
  </si>
  <si>
    <t>5182_VM+ HCM 8/9 AP HUNG LAN</t>
  </si>
  <si>
    <t>5024-WM+ HCM 33/4 AP MOI 1</t>
  </si>
  <si>
    <t>2ADD-WM+ KTM 245 TRAN HUNG DAO</t>
  </si>
  <si>
    <t>2721_WM+LIFE HCM 79 DAO DUY TU</t>
  </si>
  <si>
    <t>6239_WM+ HCM 04 DUONG SO 2</t>
  </si>
  <si>
    <t>6103_VM+ HCM 1/84 CU XA LU GIA</t>
  </si>
  <si>
    <t>6220_WM+LIFE 6220 HCM 36 -38 NGOC HAN</t>
  </si>
  <si>
    <t>5973_WM+LIFE HCM 74 NGUYEN CHI THANH</t>
  </si>
  <si>
    <t>2892_WM+LIFE HCM CC 12 VIEW</t>
  </si>
  <si>
    <t>6670_WM+ HCM 172/16A-18 AN PHU DONG</t>
  </si>
  <si>
    <t>2AAO_WM+ HCM TM19-0.21, CC 8X-PLUS</t>
  </si>
  <si>
    <t>2A46-WM+ HCM TM.03, CC CTL TOWER</t>
  </si>
  <si>
    <t>6020_VM+ HCM 342 NGUYEN VAN QUA</t>
  </si>
  <si>
    <t>3848_VM+ HCM 247/34 HA HUY GIAP</t>
  </si>
  <si>
    <t>3906_VM+ HCM 75/4B KP 6</t>
  </si>
  <si>
    <t>4285_WM+ HCM 20H9-21H9 DUONG DD11</t>
  </si>
  <si>
    <t>4779_WM+LIFE HCM CS3-CS4 PROSPER</t>
  </si>
  <si>
    <t>3156_VM+ HCM CITIBELLA</t>
  </si>
  <si>
    <t>2931_WM+ HCM C.HO 01 DUONG SO 54</t>
  </si>
  <si>
    <t>4881_WM+LIFE HCM BTM1-3, CC CENTANA</t>
  </si>
  <si>
    <t>4662_VM+ HCM 177 XA LO HA NOI</t>
  </si>
  <si>
    <t>2641_WM+ HCM 01 LUONG DINH CUA</t>
  </si>
  <si>
    <t>2507_WM+ HCM 18 TRUONG GIA MO</t>
  </si>
  <si>
    <t>4772_VM+ HCM 001 SAV2, CC AVENUE</t>
  </si>
  <si>
    <t>2026_WM+LIFE HCM NG. VAN HUONG</t>
  </si>
  <si>
    <t>4235_WM+LIFE HCM CC XI RIVERVIEW</t>
  </si>
  <si>
    <t>6190_VM+ HCM 108 TUNG THIEN VUONG</t>
  </si>
  <si>
    <t>VM+ HCM 1648 VO VAN KIET</t>
  </si>
  <si>
    <t>6164_WM+ HCM C-S6, BLOCK CS DIAMOND</t>
  </si>
  <si>
    <t>5712-VM+ HCM 04 CC CONIC RIVERSIDE</t>
  </si>
  <si>
    <t>5360_VM+ HCM 15 VO VAN KIET</t>
  </si>
  <si>
    <t>6478_WM+ HCM 2398 PHAM THE HIEN</t>
  </si>
  <si>
    <t>6070_VM+ HCM 726 PHAM THE HIEN</t>
  </si>
  <si>
    <t>4012_WM+LIFE HCM 258/27 BONG SAO</t>
  </si>
  <si>
    <t>4388_WM+LIFE HCM CC GIAI VIET, A0106-A0107</t>
  </si>
  <si>
    <t>5755_WM+LIFE HCM CC GREEN RIVER, Q8</t>
  </si>
  <si>
    <t>6964-WM+LIFE HCM 05 -06, TANG 1, CC TOPAZ EL</t>
  </si>
  <si>
    <t>3422_WM+LIFE HCM 419 BA DINH</t>
  </si>
  <si>
    <t>2954_WM+ HCM CAO OC HIM LAM</t>
  </si>
  <si>
    <t>VM+ HCM TH 950 TBĐ TA QUANG BUU</t>
  </si>
  <si>
    <t>3760_WM+LIFE HCM 176 TRUONG DINH HOI</t>
  </si>
  <si>
    <t>3352_WM+LIFE HCM 23 24N NG. THI TAN</t>
  </si>
  <si>
    <t>4146_WM+LIFE HCM TANG TRET KTM B-C</t>
  </si>
  <si>
    <t>3069_VM+ HCM 57 QUANG TRUNG</t>
  </si>
  <si>
    <t>4937_WM+LIFE HCM A01 –TMDV01-02</t>
  </si>
  <si>
    <t>3785_VM+ HCM 54 DUONG 339</t>
  </si>
  <si>
    <t>3242_WM+LIFE HCM 4 DUONG D7</t>
  </si>
  <si>
    <t>4058_VM+ HCM D1 KP 1</t>
  </si>
  <si>
    <t>5559_VM+ HCM 50C XA LO HA NOI</t>
  </si>
  <si>
    <t>3386_WM+LIFE HCM 909 NGUYEN DUY TRINH</t>
  </si>
  <si>
    <t>5334_WM+LIFE HCM 1042 NGUYEN DUY TRINH</t>
  </si>
  <si>
    <t>WM+ HCM 662 TEN LUA</t>
  </si>
  <si>
    <t>6469_WM+ HCM 38 DUONG SO 18B</t>
  </si>
  <si>
    <t>2AA5-WM+ HCM 419 BINH THANH</t>
  </si>
  <si>
    <t>WM+ HCM TANG TRET BLOCK B CC VISION</t>
  </si>
  <si>
    <t>3605_VM+ HCM 68 HO VAN LONG</t>
  </si>
  <si>
    <t>6957-WM+LIFE HCM U01-0.01 BLOCK A10 CC EHOME</t>
  </si>
  <si>
    <t>3996_WM+LIFE HCM 66/10A BINH THANH</t>
  </si>
  <si>
    <t>3595_VM+ HCM 165 AN DUONG VUONG</t>
  </si>
  <si>
    <t>WM+ HCM 60 LIEN KHU 10-11</t>
  </si>
  <si>
    <t>WM+ HCM 15 DUONG SO 1</t>
  </si>
  <si>
    <t>6846-WM+ HCM 275 AN DUONG VUONG</t>
  </si>
  <si>
    <t>VM+ HCM 152 PHAM DANG GIANG</t>
  </si>
  <si>
    <t>4205_VM+ HCM EHOME 3 TAY SAI GON</t>
  </si>
  <si>
    <t>4154_WM+LIFE HCM 197-199 DUONG SO 12</t>
  </si>
  <si>
    <t>3287_WM+LIFE HCM 173 LIEN KHU 4-5</t>
  </si>
  <si>
    <t>3634_WM+LIFE HCM 53-55 BUI TU TOAN</t>
  </si>
  <si>
    <t>6389_WM+ HCM 31/55 UNG VAN KHIEM</t>
  </si>
  <si>
    <t>6316_WM+LIFE HCM 115 DANG THUY TRAM</t>
  </si>
  <si>
    <t>6343_WM+LIFE HCM 66 BINH LOI</t>
  </si>
  <si>
    <t>4151_VM+ HCM TANG TRET BLOCK B</t>
  </si>
  <si>
    <t>5459_WM+LIFE HCM 107 DUONG SO 1</t>
  </si>
  <si>
    <t>SATRAFOODS 228 NGUYEN VAN DAU</t>
  </si>
  <si>
    <t>SATRAFOODS UNG VAN KHIEM</t>
  </si>
  <si>
    <t>OSIFOOD BINH LOI</t>
  </si>
  <si>
    <t>OSIFOOD PHO QUANG</t>
  </si>
  <si>
    <t>SATRAFOODS PHAN DANG LUU</t>
  </si>
  <si>
    <t>4349_WM+ HCM 496/12 D. QUANG HAM</t>
  </si>
  <si>
    <t>4223_WM+LIFE HCM 590/32 PHAN VAN TRI</t>
  </si>
  <si>
    <t>2AE2-WM+ HCM 79 DUONG SO 1</t>
  </si>
  <si>
    <t>3667_VM+ HCM 117 DUONG QUANG HAM</t>
  </si>
  <si>
    <t>6068_WM+LIFE HCM 104 TRAN BA GIAO</t>
  </si>
  <si>
    <t>3984_VM+ HCM 148 NG. DUY CUNG</t>
  </si>
  <si>
    <t>4783_VM+ HCM 0.01 CC CH1, CITYLAND</t>
  </si>
  <si>
    <t>3505_WM+LIFE HCM 152 LE LOI</t>
  </si>
  <si>
    <t>2107_WM+LIFE HCM PHAN XICH LONG</t>
  </si>
  <si>
    <t>5823_VM+ HCM 136 NGUYEN CONG HOAN</t>
  </si>
  <si>
    <t>5972_WM+LIFE HCM B4 BACH DANG</t>
  </si>
  <si>
    <t>6031_VM+ HCM 318 AU CO</t>
  </si>
  <si>
    <t>6066_VM+ HCM 59-61 TAN HAI</t>
  </si>
  <si>
    <t>5230_VM+ HCM SO 2N BINH GIA</t>
  </si>
  <si>
    <t>6114_WM+LIFE HCM 120-122 CA VAN THINH</t>
  </si>
  <si>
    <t>4251_WM+ HCM 61/43 DUONG SO 48</t>
  </si>
  <si>
    <t>6545_WM+ HCM 70 TAY HOA</t>
  </si>
  <si>
    <t>5904_WM+ 5904 HCM SH-02 BLOCK A</t>
  </si>
  <si>
    <t>5657-VM+ HCM 1.12-1.12B LO B SAI GON GATEWAY</t>
  </si>
  <si>
    <t>5717_VM+ HCM 1.01, CC B2 (9 VIEW)</t>
  </si>
  <si>
    <t>VM+ HCM 1.22-TMDV TANG 1 THAP A, SAPHIRE</t>
  </si>
  <si>
    <t>2A13-WM+ HCM 0.02 TANG TRET, CC AN HOA</t>
  </si>
  <si>
    <t>3413_VM+ HCM 18 DUONG SO 2</t>
  </si>
  <si>
    <t>6359-WM+ HCM 33/23 GO CAT</t>
  </si>
  <si>
    <t>WM+ 6245 HCM 06 - 07 BLOCK B3, CC TOPAZHOME</t>
  </si>
  <si>
    <t>4372_WM+ HCM CC 4S RIVERSIDE</t>
  </si>
  <si>
    <t>2AB1-WM+ HCM A1.01, CC D’LUSSO</t>
  </si>
  <si>
    <t>3669_WM+ RURAL BDG O23-DC01 KDC VIET SING</t>
  </si>
  <si>
    <t>5768-VM+ HNI DVTM-15 N05 ECOHOME 3</t>
  </si>
  <si>
    <t>6743-WM+LIFE HNI T4 THANG LONG CAPITAL</t>
  </si>
  <si>
    <t>4776_WM+LIFE HNI 28 HOE THI</t>
  </si>
  <si>
    <t>3107_VM+ HNI 15 NGO 35 TU HOANG</t>
  </si>
  <si>
    <t>5594-VM+ HDG 37 PHAM VAN DONG</t>
  </si>
  <si>
    <t>3527_VM+ HDG 297 NG. LUONG BANG</t>
  </si>
  <si>
    <t>5536-VM+ HDG SO 1 DONG NIEN</t>
  </si>
  <si>
    <t>3526_VM+ HDG 272 DIEN BIEN PHU</t>
  </si>
  <si>
    <t>3385_VM+ HDG 101-105 THANH NIEN</t>
  </si>
  <si>
    <t>3480_VM+ HDG 97-99 NG. VAN LINH</t>
  </si>
  <si>
    <t>5711-VM+QNH 28 LY ANH TONG ,TT CAI RONG</t>
  </si>
  <si>
    <t>3715_VM+ QNH 48 TO HIEU</t>
  </si>
  <si>
    <t>5010-VM+ QNH KHU 8 TT CAI RONG</t>
  </si>
  <si>
    <t>5543-VM+ QNH 154 DANG CHAU TUE</t>
  </si>
  <si>
    <t>5625_VM+ QNH 283 TRAN QUOC TANG</t>
  </si>
  <si>
    <t>5898-VM+ YBI 326 DIEN BIEN</t>
  </si>
  <si>
    <t>5100_VM+ YBI 102 DAI LO NGUYEN THAI HOC</t>
  </si>
  <si>
    <t>4916_VM+ YBI 12 LE HONG PHONG</t>
  </si>
  <si>
    <t>6523_WM+ YBI 55 DIEN BIEN</t>
  </si>
  <si>
    <t>Lê Thu Huyền Cover</t>
  </si>
  <si>
    <t>NBTS05338</t>
  </si>
  <si>
    <t>KHO</t>
  </si>
  <si>
    <t>KHU VUC</t>
  </si>
  <si>
    <t>store</t>
  </si>
  <si>
    <t>co.op</t>
  </si>
  <si>
    <t>sku</t>
  </si>
  <si>
    <t>ten hang</t>
  </si>
  <si>
    <t>sl xuat hd</t>
  </si>
  <si>
    <t>Giá base Hộp/Gói
(+VAT)</t>
  </si>
  <si>
    <t>Thành tiền
(+000Vnđ)</t>
  </si>
  <si>
    <t>KHO BD</t>
  </si>
  <si>
    <t>COOPMART</t>
  </si>
  <si>
    <t>Co.opMart Quy Nhon</t>
  </si>
  <si>
    <t>B.quy Nabati nhan kem soco112g</t>
  </si>
  <si>
    <t>Banh xopNABATI RICHE.hg 20x6g</t>
  </si>
  <si>
    <t>Co.opMart My Tho</t>
  </si>
  <si>
    <t>B.xop NA.RICHOCO soco 50g</t>
  </si>
  <si>
    <t>B.RICH.AHH TRIPp.mai hg10x9g</t>
  </si>
  <si>
    <t>B.xopNABATIphusocodua hg12x14g</t>
  </si>
  <si>
    <t>Co.opMart Phan Thiet</t>
  </si>
  <si>
    <t>B.que NABATI nhan soco hg 120g</t>
  </si>
  <si>
    <t>Banh xopNABATI RICHOCO hg20x6g</t>
  </si>
  <si>
    <t>Co.opMart Pleiku</t>
  </si>
  <si>
    <t>B.xop NA.RICH p.mai hg 20x15g</t>
  </si>
  <si>
    <t>B.xop NA.RICHEESE p.mai 50g</t>
  </si>
  <si>
    <t>B.xop NA.RICHOCO soco hg20x15g</t>
  </si>
  <si>
    <t>Co.opMart Bien Hoa</t>
  </si>
  <si>
    <t>B.queNABATI nhan phomai hg280g</t>
  </si>
  <si>
    <t>B.xop NABATInhan kem Goguma50g</t>
  </si>
  <si>
    <t>B.phu kemGoguma NA.AHH hg10x9g</t>
  </si>
  <si>
    <t>Co.opMart Rach Mieu</t>
  </si>
  <si>
    <t>Co.opMart Vung Tau</t>
  </si>
  <si>
    <t>Banh queNABATI nhan phomai105g</t>
  </si>
  <si>
    <t>B.xop NABATI phu soco hg12x14g</t>
  </si>
  <si>
    <t>Co.opMart Tam Ky</t>
  </si>
  <si>
    <t>B.quyNabati nhankemh.vani 112g</t>
  </si>
  <si>
    <t>B.quyNabati nhan kemphomai112g</t>
  </si>
  <si>
    <t>Co.opMart Nhieu Loc</t>
  </si>
  <si>
    <t>Co.opMart Tuy Ly Vuong</t>
  </si>
  <si>
    <t>Co.opMart 96 Hung Vuong</t>
  </si>
  <si>
    <t>Co.opMart Binh Tan</t>
  </si>
  <si>
    <t>Co.opMart Hue</t>
  </si>
  <si>
    <t>Co.opMart Buon Ma Thuot</t>
  </si>
  <si>
    <t>Co.opMart Nha Trang</t>
  </si>
  <si>
    <t>Co.opMart Nguyen Anh Thu</t>
  </si>
  <si>
    <t>Co.opMart Quang Ngai</t>
  </si>
  <si>
    <t>Co.opMart Thanh Ha</t>
  </si>
  <si>
    <t>Co.opMart Cong Quynh</t>
  </si>
  <si>
    <t>Co.opMart Hoc Mon</t>
  </si>
  <si>
    <t>Co.opMart Hau Giang</t>
  </si>
  <si>
    <t>Co.opMart Phu Tho</t>
  </si>
  <si>
    <t>Co.opMart Nguyen Dinh Chieu</t>
  </si>
  <si>
    <t>Co.opMart Phu Lam</t>
  </si>
  <si>
    <t>Co.opMart Thang Loi</t>
  </si>
  <si>
    <t>Co.opMart Huynh Tan Phat</t>
  </si>
  <si>
    <t>Co.opMart Nguyen Kiem</t>
  </si>
  <si>
    <t>Co.opMart Xa Lo Ha Noi</t>
  </si>
  <si>
    <t>Co.opMart Phan Van Tri</t>
  </si>
  <si>
    <t>C-B.xopNa.kem sc phucbontu50g</t>
  </si>
  <si>
    <t>C-BxopNa.kem sc phucb.tu20x15g</t>
  </si>
  <si>
    <t>Co.opMart Dong Ha</t>
  </si>
  <si>
    <t>Co.opMart Bao Loc</t>
  </si>
  <si>
    <t>Co.opMart Cam Ranh</t>
  </si>
  <si>
    <t>Co.opMart Cu Chi</t>
  </si>
  <si>
    <t>Co.opMart Tay Ninh</t>
  </si>
  <si>
    <t>Co.opMart Hoa Binh</t>
  </si>
  <si>
    <t>Co.opMart Can Gio</t>
  </si>
  <si>
    <t>Co.opMart Trang Bang</t>
  </si>
  <si>
    <t>Co.opMart Foodcosa</t>
  </si>
  <si>
    <t>Co.opMart Ben Tre</t>
  </si>
  <si>
    <t>COOPFOOD</t>
  </si>
  <si>
    <t>CH Co.opFood Phan Van Tri</t>
  </si>
  <si>
    <t>CH Co.opFood Cho Lon</t>
  </si>
  <si>
    <t>CH Co.opFood Phu Loi</t>
  </si>
  <si>
    <t>CH Co.opFood Lam Van Ben</t>
  </si>
  <si>
    <t>CH Co.opFood KCN Vinh Loc</t>
  </si>
  <si>
    <t>CH Co.opFood Quoc Lo 50</t>
  </si>
  <si>
    <t>CH Co.opFood Hung Phu</t>
  </si>
  <si>
    <t>Co-opXtra Linh Trung</t>
  </si>
  <si>
    <t>Co-opXtra Tan Phong</t>
  </si>
  <si>
    <t>Co-opXtra Su Van Hanh</t>
  </si>
  <si>
    <t>Co-opXtra Pham Van Dong</t>
  </si>
  <si>
    <t>KHAC</t>
  </si>
  <si>
    <t>FINELIFE SUPERMARKET URBANHILL</t>
  </si>
  <si>
    <t>CH CoopFood 203 Vo Thanh Trang</t>
  </si>
  <si>
    <t>CH Co.opFood 418 Tran Van Giau</t>
  </si>
  <si>
    <t>Co.opMart Binh Duong 2</t>
  </si>
  <si>
    <t>Co.opMart Ly Thuong Kiet</t>
  </si>
  <si>
    <t>Co.opMart Van Thanh</t>
  </si>
  <si>
    <t>Co.opMart La Gi</t>
  </si>
  <si>
    <t>Co.opMart Vinh Loc B</t>
  </si>
  <si>
    <t>Co.opMart Do Van Day</t>
  </si>
  <si>
    <t>Co.opMart Hiep Thanh</t>
  </si>
  <si>
    <t>Co.opMart Quang Binh</t>
  </si>
  <si>
    <t>Co.opMart Ben Luc</t>
  </si>
  <si>
    <t>Co.opMart Binh Duong</t>
  </si>
  <si>
    <t>Co.opMart Go Cong</t>
  </si>
  <si>
    <t>Co.opMart Dong Van Cong</t>
  </si>
  <si>
    <t>Co.opMart Tan Chau</t>
  </si>
  <si>
    <t>Co.opMart Kon Tum</t>
  </si>
  <si>
    <t>Co.opMart Tan Thanh</t>
  </si>
  <si>
    <t>Co.opMart Cai Lay</t>
  </si>
  <si>
    <t>Co.opMart Phuoc Dong</t>
  </si>
  <si>
    <t>Co.opMart Phan Ri Cua</t>
  </si>
  <si>
    <t>Co.opMart Can Giuoc</t>
  </si>
  <si>
    <t>Co.opMart Binh Tan 2</t>
  </si>
  <si>
    <t>Co.opMart Son Tra</t>
  </si>
  <si>
    <t>Co.opMart SCA - VICTORIA</t>
  </si>
  <si>
    <t>Co.opMart To Ky</t>
  </si>
  <si>
    <t>Co.opMart SCA - Cao Thang</t>
  </si>
  <si>
    <t>Co.opMart Tan Bien Tay Ninh</t>
  </si>
  <si>
    <t>Co.opMart Tam Binh</t>
  </si>
  <si>
    <t>Co.opMart Cu M'gar</t>
  </si>
  <si>
    <t>Co.opMart ThangLoi-TruongChinh</t>
  </si>
  <si>
    <t>Co.op Mart An Nhon</t>
  </si>
  <si>
    <t>Co.opMart Duc Pho</t>
  </si>
  <si>
    <t>Co.opMart Cai Be</t>
  </si>
  <si>
    <t>CH Co.opFood Nguyen Luong Bang</t>
  </si>
  <si>
    <t>CH Co.opFood Saigon Town</t>
  </si>
  <si>
    <t>CH Co.opFood An Lac</t>
  </si>
  <si>
    <t>CH Co.opFood CC Hoang Quan</t>
  </si>
  <si>
    <t>CH Co.opFood Savimex</t>
  </si>
  <si>
    <t>CH Co.opFood CC Belleza</t>
  </si>
  <si>
    <t>CH Co.opFood Vision</t>
  </si>
  <si>
    <t>CH CFood CC Lovera Khang Dien</t>
  </si>
  <si>
    <t>CH Co.opFood CC Phu Gia</t>
  </si>
  <si>
    <t>CH Co.opFood Quach Dinh Bao</t>
  </si>
  <si>
    <t>FINELIFE FOODSTORE HA DO</t>
  </si>
  <si>
    <t>FLIFE FOODSTORE RIVIERA POINT</t>
  </si>
  <si>
    <t>KHO MIEN TAY</t>
  </si>
  <si>
    <t>Co.opMart Long Xuyen</t>
  </si>
  <si>
    <t>Co.opMart Vinh Long</t>
  </si>
  <si>
    <t>Co.opMart Vi Thanh</t>
  </si>
  <si>
    <t>Co.opMart Bac Lieu 2</t>
  </si>
  <si>
    <t>Co.opMart Kien Giang</t>
  </si>
  <si>
    <t>Co.opMart Soc Trang</t>
  </si>
  <si>
    <t>Co.opMart Tra Vinh</t>
  </si>
  <si>
    <t>Co.opMart Nga Bay Hau Giang</t>
  </si>
  <si>
    <t>Co.opMart Can Tho</t>
  </si>
  <si>
    <t>Co.opMart Cao Lanh</t>
  </si>
  <si>
    <t>Co.opMart Sa Dec</t>
  </si>
  <si>
    <t>Co.opMart Thot Not</t>
  </si>
  <si>
    <t>Co.opMart Chau Doc</t>
  </si>
  <si>
    <t>Co.opMart Ca Mau</t>
  </si>
  <si>
    <t>Co.opMart Hong Ngu</t>
  </si>
  <si>
    <t>Co.opMart Tan Chau An Giang</t>
  </si>
  <si>
    <t>Co.opMart Duyen Hai</t>
  </si>
  <si>
    <t>Co.opMart Binh Thuy</t>
  </si>
  <si>
    <t>Co.opMart Tieu Can</t>
  </si>
  <si>
    <t>Co.opMart Thoai Son</t>
  </si>
  <si>
    <t>Co.opMart Cho Moi</t>
  </si>
  <si>
    <t>Trung Tam Phan Phoi SONG THAN</t>
  </si>
  <si>
    <t>CH CFood 135 Truong Cong Dinh</t>
  </si>
  <si>
    <t>CH Co.opFood Khu Vuc Can Tho</t>
  </si>
  <si>
    <t>KHO MIEN BAC</t>
  </si>
  <si>
    <t>Co.opMart Ha Noi</t>
  </si>
  <si>
    <t>Co.opMart Vinh Phuc</t>
  </si>
  <si>
    <t>Co.opMart Thanh Hoa</t>
  </si>
  <si>
    <t>Co.opMart Bac Giang</t>
  </si>
  <si>
    <t>Co.opMart Viet Tri</t>
  </si>
  <si>
    <t>Co.opMart SCA - GOLDSILK</t>
  </si>
  <si>
    <t>Co.opMart SCA - LONG BIEN</t>
  </si>
  <si>
    <t>Co.opMart Ha Dong</t>
  </si>
  <si>
    <t>CH Co.opFood HN Bac Ha C14</t>
  </si>
  <si>
    <t>CH Co.opFood HN Bac Ha Tower</t>
  </si>
  <si>
    <t>CH Co.opFood HN Anland</t>
  </si>
  <si>
    <t>CH Co.opFood HN Roman Plaza</t>
  </si>
  <si>
    <t>CH Co.opFood HN Eco Dream</t>
  </si>
  <si>
    <t>KHO VE TINH</t>
  </si>
  <si>
    <t>CH Co.opFood Le Van Sy</t>
  </si>
  <si>
    <t>CH Co.opFood Tan Thoi Hiep</t>
  </si>
  <si>
    <t>CH Co.opFood Linh Trung</t>
  </si>
  <si>
    <t>CH Co.opFood Thao Dien</t>
  </si>
  <si>
    <t>CH Co.opFood Hiep Binh</t>
  </si>
  <si>
    <t>CH Co.opFood Nguyen Van Qua</t>
  </si>
  <si>
    <t>CH Co.opFood Cho Cau</t>
  </si>
  <si>
    <t>CH Co.opFood Do Xuan Hop</t>
  </si>
  <si>
    <t>CH Co.opFood Vinh Hoi</t>
  </si>
  <si>
    <t>CH Co.opFood Bui Dinh Tuy</t>
  </si>
  <si>
    <t>CH Co.opFood CC Petroland</t>
  </si>
  <si>
    <t>CH Co.opFood 372 No Trang Long</t>
  </si>
  <si>
    <t>CH Co.opFood Dinh Bo Linh 81</t>
  </si>
  <si>
    <t>CH Co.opFood Man Thien 126A</t>
  </si>
  <si>
    <t>CH Co.opFood CC 4S Linh Dong</t>
  </si>
  <si>
    <t>CH Co.opFood Tang Nhon Phu 26</t>
  </si>
  <si>
    <t>CH Co.opFood Phan Van Han 182</t>
  </si>
  <si>
    <t>CH CoopFood Truong Van Thanh68</t>
  </si>
  <si>
    <t>CH Co.opFood Phan Van Hon 285</t>
  </si>
  <si>
    <t>CH Co.opFood Dong Tang Long</t>
  </si>
  <si>
    <t>CH CoopFood Tran Quoc Thao 171</t>
  </si>
  <si>
    <t>CH CFood Chung cu Saigon Co.op</t>
  </si>
  <si>
    <t>CH Co.opFood Ky Dong</t>
  </si>
  <si>
    <t>CH Co.opFood Duong D5 87</t>
  </si>
  <si>
    <t>CH Co.opFood No Trang Long 17</t>
  </si>
  <si>
    <t>CH Co.opFood Chung Cu Ha Do</t>
  </si>
  <si>
    <t>CH CFood BH Nguyen Van Tien</t>
  </si>
  <si>
    <t>CH CFood BH Huynh Van Nghe 17</t>
  </si>
  <si>
    <t>CH Co.opFood BD Vinh Phu 41</t>
  </si>
  <si>
    <t>CH Co.opFood BD Xuyen A 209</t>
  </si>
  <si>
    <t>CH CFood BD KDC Hiep Thanh III</t>
  </si>
  <si>
    <t>% MTD /Target</t>
  </si>
  <si>
    <t>QUAN 8</t>
  </si>
  <si>
    <t>BINH CHANH</t>
  </si>
  <si>
    <t>NHA BE</t>
  </si>
  <si>
    <t>NAM TU LIEM</t>
  </si>
  <si>
    <t>QUAN 3</t>
  </si>
  <si>
    <t>BD</t>
  </si>
  <si>
    <t>Đơn hàng/
Tồn kho</t>
  </si>
  <si>
    <t>Đơn hàng</t>
  </si>
  <si>
    <t>Co.opMart Ha Tien</t>
  </si>
  <si>
    <t>CH Co.opFood CT Tran Viet Chau</t>
  </si>
  <si>
    <t>Co.opMart Hai Phong</t>
  </si>
  <si>
    <t>CH Co.opFood HN Van Khe</t>
  </si>
  <si>
    <t>Co.opMart Tuy Hoa</t>
  </si>
  <si>
    <t>Co.opMart Dong Xoai</t>
  </si>
  <si>
    <t>Co.opMart Da Nang</t>
  </si>
  <si>
    <t>Co.opMart Binh Trieu</t>
  </si>
  <si>
    <t>Co.opMart Nguyen Binh</t>
  </si>
  <si>
    <t>Co.opMart Tan An</t>
  </si>
  <si>
    <t>Co.opMart Ba Ria</t>
  </si>
  <si>
    <t>Co.opMart Buon Ho</t>
  </si>
  <si>
    <t>Co.opMart Chu Van An</t>
  </si>
  <si>
    <t>Co.opMart Hoang Van Thu</t>
  </si>
  <si>
    <t>Co.opMart SCA - GOLDENSILK</t>
  </si>
  <si>
    <t>CH Co.opFood Green Hills</t>
  </si>
  <si>
    <t>CH Co.opFood Thang Long 31</t>
  </si>
  <si>
    <t>CH Co.opFood Ho Van Long 70</t>
  </si>
  <si>
    <t>CH CoopFood Nguyen Huu Tien 11</t>
  </si>
  <si>
    <t>CH Co.opFood Pham Nhu Tang 11</t>
  </si>
  <si>
    <t>CH Co.opFood Nguyen Van Tao</t>
  </si>
  <si>
    <t>CH Co.opFood CC Akari City</t>
  </si>
  <si>
    <t>CH Co.opFood Cao Lo</t>
  </si>
  <si>
    <t>CH Co.opFood Chu Van An</t>
  </si>
  <si>
    <t>CH Co.opFood Dong Thanh</t>
  </si>
  <si>
    <t>CH Co.opFood Phuc An Loc</t>
  </si>
  <si>
    <t>CH Co.opFood Pham Van Bach</t>
  </si>
  <si>
    <t>CH Co.opFood Nguyen Duy Trinh</t>
  </si>
  <si>
    <t>CH Co.opFood Thong Nhat</t>
  </si>
  <si>
    <t>CH Co.opFood Linh Dong</t>
  </si>
  <si>
    <t>CH Co.opFood Hau Lan</t>
  </si>
  <si>
    <t>CH CoopFood Nguyen Thi Dang367</t>
  </si>
  <si>
    <t>CH CFood Nguyen Thi Bup 101M</t>
  </si>
  <si>
    <t>Richoco cookies 112g+24g</t>
  </si>
  <si>
    <t>Nabati RCE WF 6g</t>
  </si>
  <si>
    <t>Richoco Wfr 50g</t>
  </si>
  <si>
    <t>AHH RCE 9g</t>
  </si>
  <si>
    <t>Coconut Coated WF 14g</t>
  </si>
  <si>
    <t>Roll's Richoco 6g</t>
  </si>
  <si>
    <t>Nabati RCO WF 6g</t>
  </si>
  <si>
    <t>Na 15g</t>
  </si>
  <si>
    <t>Na 50gr</t>
  </si>
  <si>
    <t>Richoco WF 15g</t>
  </si>
  <si>
    <t>Richeese Big Roll's 14g</t>
  </si>
  <si>
    <t>Wafer GGM 50g Promo</t>
  </si>
  <si>
    <t>Ahh GGM 9g Promo</t>
  </si>
  <si>
    <t>Rolls RCE 105g</t>
  </si>
  <si>
    <t>RCO Coated WF 14g</t>
  </si>
  <si>
    <t>Cookies and cream cookies 112g+ 24g</t>
  </si>
  <si>
    <t>Richeese cookies 112g+ 24g</t>
  </si>
  <si>
    <t>4558_VM+ AGG 4BIS LE MINH NGUON</t>
  </si>
  <si>
    <t>4550_VM+ AGG 54A LY THUONG KIET</t>
  </si>
  <si>
    <t>4573_VM+ AGG 535A VO THI SAU</t>
  </si>
  <si>
    <t>4606_VM+ AGG TDS 70-398, TBDS 37-026</t>
  </si>
  <si>
    <t>4675_VM+ DTP PHAM HUU LAU</t>
  </si>
  <si>
    <t>4674_VM+ DTP 669 PHAM HUU LAU</t>
  </si>
  <si>
    <t>4862_VM+ KGG D4-25 DUONG 3/2</t>
  </si>
  <si>
    <t>4818_VM+ KGG LO F14-30 DUONG 3/2</t>
  </si>
  <si>
    <t>4694_VM+ AGG 493/26 QUAN CO THANH</t>
  </si>
  <si>
    <t>4572_VM+ AGG SO 77 UNG VAN KHIEM</t>
  </si>
  <si>
    <t>VM+ KGG SO 37 3 THANG 2</t>
  </si>
  <si>
    <t>5228_VM+ KGG SO 6 MAI THI HONG HANH</t>
  </si>
  <si>
    <t>4763_VM+ AGI TH 173 MY PHUOC</t>
  </si>
  <si>
    <t>5529_VM+ KGG 186-188 NGUYEN HUNG SON</t>
  </si>
  <si>
    <t>5707_VM+ AGG 225 THOAI NGOC HAU</t>
  </si>
  <si>
    <t>6483_WM+AGG 4082–4122 UVKHIEM</t>
  </si>
  <si>
    <t>6530_WM+ AGG 107 NGUYEN TRI PHUONG</t>
  </si>
  <si>
    <t>WM+ KGG 24A TO 1</t>
  </si>
  <si>
    <t>WM+ AGG 393 -395 HUU NGHI</t>
  </si>
  <si>
    <t>6537_WM+ AGG 582 NGUYEN HUE</t>
  </si>
  <si>
    <t>6608_WM+ KGG 537 QUOC LO 80</t>
  </si>
  <si>
    <t>WM+ AGG 191 THU KHOA NGHIA</t>
  </si>
  <si>
    <t>WM+ AGG 54-56 NGUYEN VAN CU</t>
  </si>
  <si>
    <t>WM+ KGG 39 MAC CUU</t>
  </si>
  <si>
    <t>WM+ AGG TO 8, AP HOA HA</t>
  </si>
  <si>
    <t>WM+ AGG TO 1, D. TAN LO KIEU LUONG</t>
  </si>
  <si>
    <t>WM+ KGG 232 DT 971</t>
  </si>
  <si>
    <t>WM+ AGG 662 TRAN HUNG DAO</t>
  </si>
  <si>
    <t>4623_VM+ LAN 69 HUNG VUONG</t>
  </si>
  <si>
    <t>3604_VM+ TGG 152 LY THUONG KIET</t>
  </si>
  <si>
    <t>4860_VM+ LAN 10 TRUONG DINH</t>
  </si>
  <si>
    <t>5059_VM+ BTE SO 80 NGUYEN HUE</t>
  </si>
  <si>
    <t>5213_VM+ BTE SO 116A1 TRUONG DINH</t>
  </si>
  <si>
    <t>5107_VM+ BTE 401B NGUYEN DINH CHIEU</t>
  </si>
  <si>
    <t>5106_VM+ BTE SO 298F KP 2</t>
  </si>
  <si>
    <t>5127_VM+ BTE 63/2 PHAN DINH PHUNG</t>
  </si>
  <si>
    <t>5356_VM+ BTE 600 B1 NGUYEN THI DINH</t>
  </si>
  <si>
    <t>5531_VM+ LAN 320 QUOC LO 62</t>
  </si>
  <si>
    <t>5795_VM+ LAN 236A-238 CHAU THI KIM</t>
  </si>
  <si>
    <t>5789_VM+ LAN 1B TRAN PHONG SAC</t>
  </si>
  <si>
    <t>5984_VM+ LAN 78 NGUYEN CUU VAN</t>
  </si>
  <si>
    <t>6594_WM+ TGG 74/7 LE THI HONG GAM</t>
  </si>
  <si>
    <t>6651_WM+ TGG 378 LE THI HONG GAM</t>
  </si>
  <si>
    <t>6672_WM+ LAN 78 HUYNH VIET THANH</t>
  </si>
  <si>
    <t>5103_WM+ RURAL LAN 53 PHAN VAN MANG</t>
  </si>
  <si>
    <t>6192_WM+ RURAL 6192 TGG 6A NGUYEN HUE</t>
  </si>
  <si>
    <t>6487_WM+ RURAL LAN 128 PHUOC LOI</t>
  </si>
  <si>
    <t>6499_WM+ RURAL LAN 74 DUONG TINH 832</t>
  </si>
  <si>
    <t>6550_WM+ RURAL TGG 1 VO THANH TAM</t>
  </si>
  <si>
    <t>WM+ RURAL TGG 93 VO DUY LINH</t>
  </si>
  <si>
    <t>6810_WM+ RURAL TGG TDS 308, TBDS 19 QUOC LO 50</t>
  </si>
  <si>
    <t>WM+ RURAL TGG 147A TRAN CONG TUONG</t>
  </si>
  <si>
    <t>4292_WM+LIFE CTO 184 TRAN HUNG DAO</t>
  </si>
  <si>
    <t>4458_VM+ CTO 86A MAU THAN</t>
  </si>
  <si>
    <t>4467_VM+ CTO SO 151/59 TRAN HOANG NA</t>
  </si>
  <si>
    <t>5232_VM+ CTO SO 303 NGUYEN VAN LINH</t>
  </si>
  <si>
    <t>5335_VM+ CTO 365/14 NGUYEN VAN CU</t>
  </si>
  <si>
    <t>6059_VM+ CTO 56 NGUYEN VAN CU</t>
  </si>
  <si>
    <t>6250_WM+ CTO 51D1 DUONG 3/2</t>
  </si>
  <si>
    <t>6276_WM+CTO 91 TRAN VAN LONG</t>
  </si>
  <si>
    <t>WM+ CTO 106 – 108 TRAN BACH DANG</t>
  </si>
  <si>
    <t>WM+ CTO 09 TRAN VINH KIET</t>
  </si>
  <si>
    <t>WM+ CTO 118 NGUYEN VAN CU NOI DAI</t>
  </si>
  <si>
    <t>2A07-WM+ CTO 98 NGUYEN THI MINH KHAI</t>
  </si>
  <si>
    <t>2AB6-WM+ CTO 380H1 TRAN NAM PHU</t>
  </si>
  <si>
    <t>2AA8-WM+ CTO 132 DUONG 3/2</t>
  </si>
  <si>
    <t>2AI1-WM+ CTO 8B DUONG SO 3</t>
  </si>
  <si>
    <t>3551_VM+ CTO 38 VO VAN KIET</t>
  </si>
  <si>
    <t>WM+ RURAL CTO 154 TRAN VIET CHAU</t>
  </si>
  <si>
    <t>4415_VM+ CTO 155 LY TU TRONG</t>
  </si>
  <si>
    <t>6003_VM+ VLG 80 NGUYEN VAN THANH</t>
  </si>
  <si>
    <t>6069_VM+ VLG 79/9 PHO CO DIEU</t>
  </si>
  <si>
    <t>6216_WM+ TVH 320A PHAM NGU LAO</t>
  </si>
  <si>
    <t>5999_VM+ CTO 131-133 DONG VAN CONG</t>
  </si>
  <si>
    <t>VM+ CTO THUA 1776, TBD 15, KV BINH NHUT</t>
  </si>
  <si>
    <t>4459_WM+LIFE CTO 18 DUONG A1</t>
  </si>
  <si>
    <t>4547_VM+ CTO 1056 QUOC LO 91</t>
  </si>
  <si>
    <t>4546_VM+ CTO 28 DUONG 3/2</t>
  </si>
  <si>
    <t>6097_WM+ 6097CTO 95/31 NGUYEN THONG</t>
  </si>
  <si>
    <t>6277_WM+CTO 31-33 AP THI TU</t>
  </si>
  <si>
    <t>WM+ CTO 695 LE THI TAO</t>
  </si>
  <si>
    <t>2A81-WM+ CTO 75A2-77A2 BUI QUANG TRINH</t>
  </si>
  <si>
    <t>3165_VM+ CTO 9 TRAN CHIEN</t>
  </si>
  <si>
    <t>3735_VM+ CTO 21-22 VO NGUYEN GIAP</t>
  </si>
  <si>
    <t>4130_VM+ CTO 160 TRAN QUANG DIEU</t>
  </si>
  <si>
    <t>3771_VM+ CTO SO 2 TRAN HOANG NA</t>
  </si>
  <si>
    <t>4296_WM+ CTO 90A2-92A2 HUNG PHU 1</t>
  </si>
  <si>
    <t>5052_VM+ CMU SO 23 NGUYEN TAT THANH</t>
  </si>
  <si>
    <t>5237_VM+ CMU SO 168 LY THUONG KIET</t>
  </si>
  <si>
    <t>5462_VM+ CMU 13 DOAN THI DIEM</t>
  </si>
  <si>
    <t>5477_VM+ CMU 69 PHAM HONG THAM</t>
  </si>
  <si>
    <t>5476_VM+ CMU 127 NGUYEN CONG TRU</t>
  </si>
  <si>
    <t>6139_VM+  237 A NGUYEN CONG TRU</t>
  </si>
  <si>
    <t>6010_WM+ CMU 758 DUONG NGO QUYEN</t>
  </si>
  <si>
    <t>6339_WM+CMU 10 LE HONG PHONG</t>
  </si>
  <si>
    <t>WM+ BLU 60 NINH BINH</t>
  </si>
  <si>
    <t>WM+ BLU 361 VO THI SAU</t>
  </si>
  <si>
    <t>WM+ BLU 6 LE DUAN</t>
  </si>
  <si>
    <t>WM+ CMU 315 LY THUONG KIET</t>
  </si>
  <si>
    <t>5151_VM+ NTN SO 117 CAY DA</t>
  </si>
  <si>
    <t>4700_VM+ KHA SO 128A BACH DANG</t>
  </si>
  <si>
    <t>5200_VM+ NTN SO 143 HAI THUONG LAN ONG</t>
  </si>
  <si>
    <t>5148_VM+ NTN SO 134 NGO GIA TU</t>
  </si>
  <si>
    <t>5150_VM+ NTN 284 DUONG 21/8</t>
  </si>
  <si>
    <t>5201_VM+ NTN 95 TRUONG CHINH</t>
  </si>
  <si>
    <t>5299_VM+ NTN SO 111 LE LOI</t>
  </si>
  <si>
    <t>5719 - VM+ KHA 19 DUONG A1</t>
  </si>
  <si>
    <t>5902_VM+ KHA 155 DUONG A2 PHUOC HAI</t>
  </si>
  <si>
    <t>6514_WM+ KHA 12D VO THI SAU</t>
  </si>
  <si>
    <t>WM+ KHA 34 HON CHONG</t>
  </si>
  <si>
    <t>WM+ KHA 166-168 TON DUC THANG</t>
  </si>
  <si>
    <t>2A35-WM+ KHA 15 HA HUY TAP</t>
  </si>
  <si>
    <t>2A68-WM+ KHA 14 NGUYEN TRAI</t>
  </si>
  <si>
    <t>2AF9-WM+ KHA 146 CHINH HUU</t>
  </si>
  <si>
    <t>3111_VM+ KHA 48 DANG TAT</t>
  </si>
  <si>
    <t>3459_VM+ KHA 184 DA TUONG</t>
  </si>
  <si>
    <t>3610_VM+ KHA 513 DUONG 2/4</t>
  </si>
  <si>
    <t>VM+ KHA BT01-18 KDT PHUOC LONG</t>
  </si>
  <si>
    <t>4075_VM+ KHA 69 TRUONG SA</t>
  </si>
  <si>
    <t>3794_VM+ KHA 8 NGUYEN XIEN</t>
  </si>
  <si>
    <t>2AK8-WM+RURAL NTN K1 KDT MOI DONG BAC</t>
  </si>
  <si>
    <t>2952_WM+ KHA 8B DA TUONG</t>
  </si>
  <si>
    <t>2ABT-WM+ KHA 47B DUONG 22 THANG 8</t>
  </si>
  <si>
    <t>4727_VM+ DLK 152 PHAM VAN DONG</t>
  </si>
  <si>
    <t>4773_VM+ DLK 211 MAI HAC DE</t>
  </si>
  <si>
    <t>6356_WM+DLK 110 Y NGONG</t>
  </si>
  <si>
    <t>6679_WM+ DLK 72 Y MOAN ENUOIL</t>
  </si>
  <si>
    <t>WM+ DLK 32 AMA JHAO</t>
  </si>
  <si>
    <t>5404_VM+ LDG SO 83 PHAN DINH PHUNG</t>
  </si>
  <si>
    <t>5687_VM+ LDG 35 HOANG DIEU</t>
  </si>
  <si>
    <t>WM+LDG 66 HCM NGUYEN DINH CHIEU</t>
  </si>
  <si>
    <t>6656_WM+ LDG 06/27 THON PHI NOM</t>
  </si>
  <si>
    <t>6657_WM+ LDG 32 THONG NHAT</t>
  </si>
  <si>
    <t>WM+ LDG 511 - 513 THONG NHAT</t>
  </si>
  <si>
    <t>4465_VM+ DNI G1, KHU 94, AP LONG DUC 1</t>
  </si>
  <si>
    <t>4939_VM+ DNI SO 48 NGUYEN AI QUOC</t>
  </si>
  <si>
    <t>5241_VM+ DNI SO 8F2-9F2 DUONG N4</t>
  </si>
  <si>
    <t>4948_VM+ DNI SO 6 NGUYEN BAO DUC</t>
  </si>
  <si>
    <t>5650_VM+ DNI 123 BINH MINH - QUANG TIEN</t>
  </si>
  <si>
    <t>5733_VM+ DNI 18 HUNG VUONG</t>
  </si>
  <si>
    <t>5781_VM+ DNI 518 BINH MINH</t>
  </si>
  <si>
    <t>5798_VM+ DNI 249 CMT8</t>
  </si>
  <si>
    <t>6160_VM+ DNI 198 NGUYEN TRI PHUONG</t>
  </si>
  <si>
    <t>6151_VM+  1062 TINH LO 768</t>
  </si>
  <si>
    <t>6187_WM+ 6187 DNI 55/7 PH.VAN DONG</t>
  </si>
  <si>
    <t>6211_WM+ DNI 258 HOANG DIEU</t>
  </si>
  <si>
    <t>6260_WM+ DNI 60 YEN THE</t>
  </si>
  <si>
    <t>6303_WM+DNI 868 SONG THAO</t>
  </si>
  <si>
    <t>6474_WM+ DNI 291 LY THAI TO</t>
  </si>
  <si>
    <t>6488_WM+ DNI 1111 BUI VAN HOA</t>
  </si>
  <si>
    <t>6504_WM+ DNI 02 KDC 4, AP CHO</t>
  </si>
  <si>
    <t>6567_WM+ DNI 1823 AP 5, X. XUAN BAC</t>
  </si>
  <si>
    <t>6383_WM+ DNI 9/8 NGUYEN KHUYEN</t>
  </si>
  <si>
    <t>6653_WM+ DNI 18I, P. TAN PHONG</t>
  </si>
  <si>
    <t>WM+ DNI 106 HO HOA</t>
  </si>
  <si>
    <t>WM+ DNI 1461 QL20, X. PHU XUAN</t>
  </si>
  <si>
    <t>WM+ DNI 301 BAC SON</t>
  </si>
  <si>
    <t>WM+ DNI 322 TINH LO 768</t>
  </si>
  <si>
    <t>6952-WM+ DNI KIOSK SO 14, CC THANH BINH</t>
  </si>
  <si>
    <t>4607_VM+ DNI 2/11 KHU PHO 4</t>
  </si>
  <si>
    <t>3888_VM+ DNI 53 HOANG BA BICH</t>
  </si>
  <si>
    <t>4112_VM+ DNI 38 DANG VAN TRON</t>
  </si>
  <si>
    <t>4186_VM+ DNI 89 TO 9 TAN HIEP</t>
  </si>
  <si>
    <t>4506_VM+ DNI 155 TRUONG DINH</t>
  </si>
  <si>
    <t>4352_WM+ DNI H2/4 T.34 KDC TAN PHONG</t>
  </si>
  <si>
    <t>4410_WM+ DNI LO17-18 KDC BINH DUONG</t>
  </si>
  <si>
    <t>2988_WM+ DNI 468 HUYNH VAN NGHE</t>
  </si>
  <si>
    <t>4324_WM+ DNI A32  DUONG 5</t>
  </si>
  <si>
    <t>4510_VM+ DNI 77/2 DONG KHOI</t>
  </si>
  <si>
    <t>2AG7-WM+LIFE DNI 119 - 121 VU HONG PHO</t>
  </si>
  <si>
    <t>3593_WM+LIFE DNI 27 LY VAN SAM</t>
  </si>
  <si>
    <t>4351_WM+ DNI H1/1 NGUYEN AI QUOC</t>
  </si>
  <si>
    <t>4687_VM+ BTN 44-46 PHAM NGOC THACH</t>
  </si>
  <si>
    <t>4659_VM+ BTN 77 NGUYEN DINH CHIEU</t>
  </si>
  <si>
    <t>4616_VM+ BTN 180 VO THI SAU</t>
  </si>
  <si>
    <t>4620_VM+ BTN 67 LE QUANG DAO</t>
  </si>
  <si>
    <t>VM+ BTN 60 VO VAN TAN</t>
  </si>
  <si>
    <t>4619_VM+ BTN 9 NGUYEN TUONG</t>
  </si>
  <si>
    <t>4938_VM+ BTN SO 213 NGUYEN HOI</t>
  </si>
  <si>
    <t>5027_VM+ BTN UNG CHIEM</t>
  </si>
  <si>
    <t>VM+ BTN 7 HOANG VAN THU</t>
  </si>
  <si>
    <t>5391_VM+ VTU TO 3 AP MY XUAN</t>
  </si>
  <si>
    <t>5364_VM+ BTN TBD 21 NGUYEN HOI</t>
  </si>
  <si>
    <t>5333_VM+ BTN SO 41 TRUONG VAN LY</t>
  </si>
  <si>
    <t>5384_VM+ VTU SO 83 NGUYEN CU TRINH</t>
  </si>
  <si>
    <t>5461_VM+ BTN SO 272 THU KHOA HUAN</t>
  </si>
  <si>
    <t>5480-WM+ VTU 408 - 410 NGUYEN HUU CANH</t>
  </si>
  <si>
    <t>5494_VM+ VTU 30 DAT TRONG GIAO XU THANH PHONG</t>
  </si>
  <si>
    <t>5648_VM+ VTU 117 NGUYEN THI MINH KHAI</t>
  </si>
  <si>
    <t>5839_VM+ VTU 55 VO TRUONG TOAN</t>
  </si>
  <si>
    <t>6134_VM+ VTU 928 PHAM HUNG</t>
  </si>
  <si>
    <t>5833_VM+ VTU 41 HAI BA TRUNG</t>
  </si>
  <si>
    <t>6318_WM+VTU 85 HAI BA TRUNG</t>
  </si>
  <si>
    <t>6404_WM+ VTU 171 NGUYEN TAT THANH</t>
  </si>
  <si>
    <t>6391-WM+ VTU 79A NO TRANG LONG</t>
  </si>
  <si>
    <t>6406_WM+ VTU 31/3 AP PHUOC BINH</t>
  </si>
  <si>
    <t>6426_WM+ VTU CC 18 TANG LO A, 199</t>
  </si>
  <si>
    <t>6535_WM+ VTU T33 TO 6, AP TAN PHUOC</t>
  </si>
  <si>
    <t>6519_WM+ VTU 146 NGUYEN THANH DANG</t>
  </si>
  <si>
    <t>6590_WM+ VTU 764 DUONG 30/4</t>
  </si>
  <si>
    <t>6589_WM+ VTU 175 VO THI SAU</t>
  </si>
  <si>
    <t>6652_WM+ VTU 172A TRUONG CONG DINH</t>
  </si>
  <si>
    <t>6650_WM+ VTU 797 BINH GIA</t>
  </si>
  <si>
    <t>WM+ VTU 180-182 VO THI SAU</t>
  </si>
  <si>
    <t>WM+ VTU 117-119 HOANG VAN THU</t>
  </si>
  <si>
    <t>6889-WM+ VTU 168 NGUYEN VAN CU</t>
  </si>
  <si>
    <t>6932-WM+ VTU 238 DUONG 30/4</t>
  </si>
  <si>
    <t>2AN7-WM+ BTN 109 CACH MANG THANG 8</t>
  </si>
  <si>
    <t>3397_VM+ VTU 921 BINH GIA</t>
  </si>
  <si>
    <t>3331_VM+ VTU 602 TRUONG CONG DINH</t>
  </si>
  <si>
    <t>3396_VM+ VTU 1003/56 BINH GIA</t>
  </si>
  <si>
    <t>3399_VM+ VTU 93 LE LOI</t>
  </si>
  <si>
    <t>3409_VM+ VTU 152A XVNT</t>
  </si>
  <si>
    <t>3612_VM+ VTU 33 TRAN DONG</t>
  </si>
  <si>
    <t>3596_VM+ VTU 134B NAM KY KHOI NGHIA</t>
  </si>
  <si>
    <t>2AH6 - WM+ RURAL BTN 88 THONG NHAT</t>
  </si>
  <si>
    <t>2AO2_WM+RURAL BTN 55A QUANG TRUNG</t>
  </si>
  <si>
    <t>2AAV-WM+ BTN 73 NGUYEN DINH CHIEU</t>
  </si>
  <si>
    <t>4286_WM+ VTU 270A BINH GIA</t>
  </si>
  <si>
    <t>4224_WM+ VTU 1481 DUONG 30/4</t>
  </si>
  <si>
    <t>5194_VM+ BDG SO 10/9 VO THI SAU</t>
  </si>
  <si>
    <t>5330_VM+ BDG SO 24/1-24/3 LE TRONG TAN</t>
  </si>
  <si>
    <t>5198_VM+ BDG SO 23/1 KP TAN THANG</t>
  </si>
  <si>
    <t>6002_VM+ BDG CH SACOM BINH THANG</t>
  </si>
  <si>
    <t>6234_WM+ BDG 16D1 TAN DONG HIEP</t>
  </si>
  <si>
    <t>6290_WM+ BDG 97 TRAN QUANG KHAI</t>
  </si>
  <si>
    <t>6472_WM+ BDG S37 BLOCK D CC BCONS</t>
  </si>
  <si>
    <t>WM+ BDG 75 - 77 DUONG N4</t>
  </si>
  <si>
    <t>WM+ BDG 343 QUOC LO 1K</t>
  </si>
  <si>
    <t>6953-WM+ BDG 20-21 BCONS GREEN VIEW</t>
  </si>
  <si>
    <t>2A19-WM+ BDG SH21-22 CC BCONS PLAZA</t>
  </si>
  <si>
    <t>2AG1-WM+ BDG O 87-89 DC13, KDC VIETSING</t>
  </si>
  <si>
    <t>2AC7-WM+BDG SH02-03 CC BCONS MIEN DONG</t>
  </si>
  <si>
    <t>4092_VM+ BDG C3-3A KDC HIM LAM</t>
  </si>
  <si>
    <t>4195_VM+ BDG 524C/12 KHU C</t>
  </si>
  <si>
    <t>4228_VM+ BDG THUA 4128</t>
  </si>
  <si>
    <t>4074_WM+LIFE BDG 12-14-14A TAN LAP</t>
  </si>
  <si>
    <t>5212_WM+ RURAL BDG SO 612/3C KP THANH BINH</t>
  </si>
  <si>
    <t>6549_WM+ RURAL BDG A84 KP BINH DUC</t>
  </si>
  <si>
    <t>6582_WM+ RURAL BDG 4/23 KP. BINH QUOI</t>
  </si>
  <si>
    <t>WM+ RURAL BDG 124/1 KHU PHO DONG TU</t>
  </si>
  <si>
    <t>6938-WM+ RURAL BDG 283/3 DUONG AN PHU 06</t>
  </si>
  <si>
    <t>6928-WM+ RURAL BDG 164/2C KHU PHO THANH HOA B</t>
  </si>
  <si>
    <t>2A01-WM+ RURAL BDG 2/4 THU KHOA HUAN</t>
  </si>
  <si>
    <t>3579_WM+ RURAL BDG 62 BIS CMT8</t>
  </si>
  <si>
    <t>4471_VM+ BDG 300 NGUYEN DUC THIEU</t>
  </si>
  <si>
    <t>4182_WM+LIFE BDG 6 DOAN THI KIA</t>
  </si>
  <si>
    <t>4096_WM+ BDG 14A DT 743</t>
  </si>
  <si>
    <t>6818-WM+ TNH 245 LAC LONG QUAN</t>
  </si>
  <si>
    <t>6786-WM+ TNH 17 NGUYEN VAN LINH</t>
  </si>
  <si>
    <t>6772-WM+ TNH 617 LAC LONG QUAN</t>
  </si>
  <si>
    <t>5756_VM+ BDG CC PHUC DAT</t>
  </si>
  <si>
    <t>6096_VM+ BDG 200 DUONG D1- PHU HOA</t>
  </si>
  <si>
    <t>WM+ BDG 09 DUONG XC6</t>
  </si>
  <si>
    <t>WM+ BDG 107 KP. 2, DAU TIENG</t>
  </si>
  <si>
    <t>6934-WM+ BDG 39 LE THI TRUNG</t>
  </si>
  <si>
    <t>3812_WM+ RURAL BDG 15B NGUYEN VAN TIET</t>
  </si>
  <si>
    <t>4399_WM+ BDG CC HIEP THANH 3 KHOI B</t>
  </si>
  <si>
    <t>4310_WM+ BDG THUA 2359</t>
  </si>
  <si>
    <t>6572_WM+ BPC 82 DINH TIEN HOANG</t>
  </si>
  <si>
    <t>6617_WM+ BPC 02 TRAN PHU</t>
  </si>
  <si>
    <t>6626_WM+ BPC 72 TRAN HUNG DAO</t>
  </si>
  <si>
    <t>2A18-WM+ BPC 47 LE DUAN</t>
  </si>
  <si>
    <t>4493_VM+ HCM 425 TO KY</t>
  </si>
  <si>
    <t>5141_VM+ HCM 112/6 TAN CHANH HIEP 36</t>
  </si>
  <si>
    <t>5115_VM+ HCM SO 38 DUONG N5</t>
  </si>
  <si>
    <t>5278_VM+ HCM ZEN TOWER</t>
  </si>
  <si>
    <t>5447_VM+ HCM 35A DUONG TX 21</t>
  </si>
  <si>
    <t>5240_VM+ HCM 163 NGUYEN THI KIEU</t>
  </si>
  <si>
    <t>5414_WM+ HCM 23 NGUYEN HUU CAU</t>
  </si>
  <si>
    <t>5544_VM+ HCM TH 614 TBD 09</t>
  </si>
  <si>
    <t>5521_VM+ HCM 34 TAN THOI NHAT 21</t>
  </si>
  <si>
    <t>VM+ HCM 45F1-46F1 DUONG DN5 KDC AN SUONG</t>
  </si>
  <si>
    <t>5841-WM+ HCM 48-49 AP HAU LAN</t>
  </si>
  <si>
    <t>6027_VM+ HCM 340 TAN CHANH HIEP 10</t>
  </si>
  <si>
    <t>6008_VM+ HCM 125A DUONG THI MUOI</t>
  </si>
  <si>
    <t>6230_VM+  122 TRUNG MY TAY 13</t>
  </si>
  <si>
    <t>6229_WM+ HCM 249-251 HUYNH THI HAI</t>
  </si>
  <si>
    <t>6228_WM+HCM 98/5A-5B AP DAN THANG 2</t>
  </si>
  <si>
    <t>WM+ HCM 34/5B TRUNG MY - TAN XUAN</t>
  </si>
  <si>
    <t>6674_WM+ HCM 302 – 304 NG.T.KIEU</t>
  </si>
  <si>
    <t>WM+ HCM 129/3 AP TAM DONG</t>
  </si>
  <si>
    <t>WM+ HCM 8/17 DONG THANH 3</t>
  </si>
  <si>
    <t>WM+ HCM 3/22A AP 1</t>
  </si>
  <si>
    <t>6993-WM+ HCM 77 TAN THOI HIEP 14</t>
  </si>
  <si>
    <t>3163_VM+ HCM 9/3B HA HUY GIAP</t>
  </si>
  <si>
    <t>3285-WM+ HCM 1/23B AP 3 DONG THANH</t>
  </si>
  <si>
    <t>3283_VM+ HCM 1/45 NGUYEN VAN QUA</t>
  </si>
  <si>
    <t>3296_VM+ HCM 25 BUI CONG TRUNG</t>
  </si>
  <si>
    <t>3223_VM+ HCM 596/2 TO KY</t>
  </si>
  <si>
    <t>3258_VM+ HCM B57 KP3 DONG HUNG THUAN</t>
  </si>
  <si>
    <t>3420_VM+ HCM DUONG 27</t>
  </si>
  <si>
    <t>3484-WM+ HCM 101/2 AP 4</t>
  </si>
  <si>
    <t>3426-WM+ HCM 3/123 AP NHI TAN 1</t>
  </si>
  <si>
    <t>3286_VM+ HCM 108 DHT02</t>
  </si>
  <si>
    <t>3516-WM+ HCM 37/2B-2D AP MY HOA</t>
  </si>
  <si>
    <t>VM+ HCM 17/4 NGUYEN THI KIEU</t>
  </si>
  <si>
    <t>3316_VM+ HCM 126/4/1 TAY LAN</t>
  </si>
  <si>
    <t>3726-WM+ HCM 8/2B TRAN VAN MUOI</t>
  </si>
  <si>
    <t>3868_VM+ HCM 38 DUONG TTNO2</t>
  </si>
  <si>
    <t>3843_VM+ HCM 911 A-B NG. ANH THU</t>
  </si>
  <si>
    <t>4013_VM+ HCM L12 KHU NHA O THOI AN</t>
  </si>
  <si>
    <t>4148_WM+ HCM 23/2 TR.VAN MUOI</t>
  </si>
  <si>
    <t>3566-WM+ HCM 143C LE VAN KHUONG</t>
  </si>
  <si>
    <t>3007_WM+ RURAL HCM 314 TINH LO 8</t>
  </si>
  <si>
    <t>5085_WM+ RURAL HCM 48 LIEU BINH HUONG</t>
  </si>
  <si>
    <t>5386_WM+ RURAL HCM 309 NGUYEN THI RANH</t>
  </si>
  <si>
    <t>5745_WM+ RURAL HCM 565G TINH LO 15</t>
  </si>
  <si>
    <t>5980_WM+ RURAL HCM 42B NGUYEN VAN KHA</t>
  </si>
  <si>
    <t>6473_WM+ RURAL HCM 80 NGUYEN THI TIEP</t>
  </si>
  <si>
    <t>WM+ RURAL HCM 1400 TINH LO 7</t>
  </si>
  <si>
    <t>2AG3-WM+ RURAL HCM 49 DONG THANH 3-4</t>
  </si>
  <si>
    <t>4323_WM+ HCM 563 LE VAN KHUONG</t>
  </si>
  <si>
    <t>3394_WM+LIFE HCM HCM 41 TMT2A QK7</t>
  </si>
  <si>
    <t>2881_WM+ HCM TOWER THAM LUONG</t>
  </si>
  <si>
    <t>2AR7-WM+LIFE HCM 1 DUONG N1</t>
  </si>
  <si>
    <t>2386_WM+ HCM TAN CHANH HIEP</t>
  </si>
  <si>
    <t>4345_WM+ HCM 506/61 NGUYEN ANH THU</t>
  </si>
  <si>
    <t>2030_WM+LIFE HCM TON DAN</t>
  </si>
  <si>
    <t>2043_WM+LIFE HCM HOANG ANH 2</t>
  </si>
  <si>
    <t>3016_WM+LIFE HCM THE ERA TOWN</t>
  </si>
  <si>
    <t>3084_WM+LIFE HCM 99 NGUYEN THI THAP</t>
  </si>
  <si>
    <t>4239_WM+LIFE HCM CC LEXINGTON</t>
  </si>
  <si>
    <t>4281_WM+LIFE HCM SUNRISE CITY - SOUTH</t>
  </si>
  <si>
    <t>4250_WM+LIFE HCM 84 GO O MOI</t>
  </si>
  <si>
    <t>4366_WM+LIFE HCM CC 237 NG. VAN HUONG</t>
  </si>
  <si>
    <t>4940_WM+LIFE HCM CC AN CU</t>
  </si>
  <si>
    <t>5006_VM+ HCM SO 185B NGUYEN THI DINH</t>
  </si>
  <si>
    <t>VM+ HCM SO 383-385 NGUYEN DUY TRINH</t>
  </si>
  <si>
    <t>4132_VM+ HCM TH 526 CAO THI CHIN</t>
  </si>
  <si>
    <t>5436_VM+ HCM 70 LE VAN THINH</t>
  </si>
  <si>
    <t>5483_VM+ HCM CAN 0.01-B1 CC THU THIEM P1</t>
  </si>
  <si>
    <t>4590_VM+HCM SH11-SH 12 LUXGARDEN</t>
  </si>
  <si>
    <t>5559-VM+ HCM D.1.10, TANG 1 SunriseRiverside</t>
  </si>
  <si>
    <t>VM+ HCM 161 NGUYEN BINH</t>
  </si>
  <si>
    <t>6065_VM+ HCM 132 BEN VAN DON</t>
  </si>
  <si>
    <t>6421_WM+ HCM B0.01 CC GREEN VALLEY</t>
  </si>
  <si>
    <t>6506_WM+ HCM 973 NGUYEN DUY TRINH</t>
  </si>
  <si>
    <t>2027_WM+ HCM 1.4 TANG 1, CC PHU HOANG AN</t>
  </si>
  <si>
    <t>6916-WM+ HCM 505 NGUYEN VAN TAO</t>
  </si>
  <si>
    <t>6951-WM+ HCM C0.01, TANG 1, CC MIDTOWN</t>
  </si>
  <si>
    <t>2A12-WM+ HCM EA4-01-06, CC ERA TOWN</t>
  </si>
  <si>
    <t>2AF4-WIN HCM 136 LAM VAN BEN</t>
  </si>
  <si>
    <t>2AC8-WM+ HCM B1.01- B1.02, CC PHU GIA</t>
  </si>
  <si>
    <t>2AL7-WM+ HCM SI.18, CC SAI GON RIVERSIDE</t>
  </si>
  <si>
    <t>3135_VM+ HCM M-ONE NAM SAI GON</t>
  </si>
  <si>
    <t>3533_VM+ HCM 156A NG. HUU THO</t>
  </si>
  <si>
    <t>3469_VM+ HCM 109 DUONG 39</t>
  </si>
  <si>
    <t>3964_VM+ HCM 1192 LE VAN LUONG</t>
  </si>
  <si>
    <t>2042_WM+ HCM HOANG ANH GOLDHOUSE</t>
  </si>
  <si>
    <t>3911_WM+LIFE HCM RIVERGATE RESIDENCE</t>
  </si>
  <si>
    <t>4381_WM+LIFE HCM CC RIVA PARK</t>
  </si>
  <si>
    <t>5786_WM+LIFE HCM 1016/28 KHU SKY GARDEN</t>
  </si>
  <si>
    <t>6518_WM+LIFE HCM HR2SH21-22, ECO GREEN</t>
  </si>
  <si>
    <t>4073_WM+LIFE HCM DU AN KNO HIM LAM</t>
  </si>
  <si>
    <t>4330_VM+ HCM SCB 01-21 SUNRISE CITYVIEW</t>
  </si>
  <si>
    <t>5591 - WM+LIFE KDC NEWCITY</t>
  </si>
  <si>
    <t>6036_WM+LIFE HCM 232 LE VAN THINH</t>
  </si>
  <si>
    <t>6242_WM+LIFE HCM SHOP 58-60-62, B3</t>
  </si>
  <si>
    <t>3112_WM+LIFE HCM DRAGON HILL RESIDENCE</t>
  </si>
  <si>
    <t>WM+ HCM 928 LE VAN LUONG</t>
  </si>
  <si>
    <t>4203_WM+LIFE HCM CC THE TRESOR</t>
  </si>
  <si>
    <t>4313_WM+ HCM A01-05 - GOLDEN STAR</t>
  </si>
  <si>
    <t>3758_WM+LIFE HCM 82 LY PHUC MAN</t>
  </si>
  <si>
    <t>5387_WM+LIFE HCM 51A NGUYEN TUYEN</t>
  </si>
  <si>
    <t>3157_WM+LIFE HCM 537 NGUYEN DUY TRINH</t>
  </si>
  <si>
    <t>2891_WINLIFE HCM 3 DUONG SO 4</t>
  </si>
  <si>
    <t>4268_WM+LIFE HCM 188 HIEP BINH</t>
  </si>
  <si>
    <t>4312_WM+LIFE HCM 8A DUONG SO 12</t>
  </si>
  <si>
    <t>4462_WM+LIFE HCM 34 CHUONG DUONG</t>
  </si>
  <si>
    <t>4320_WINLIFE HCM 85-87 DUONG SO 6</t>
  </si>
  <si>
    <t>5043_WM+LIFE HCM 81 DUONG SO 2</t>
  </si>
  <si>
    <t>2AI5-WM+LIFE HCM GF-03 ＆GF-05,CC STOWN</t>
  </si>
  <si>
    <t>4463_VM+ HCM 48 DUONG SO 26, KP5</t>
  </si>
  <si>
    <t>VM+ HCM B1.01 CC THU THIEM GARDEN</t>
  </si>
  <si>
    <t>5329_VM+ HCM 120-122 DUONG SO 2</t>
  </si>
  <si>
    <t>5517_VM+ HCM SO 25 DUONG SO 6</t>
  </si>
  <si>
    <t>5557_VM+ HCM BAO MINH EZLAND</t>
  </si>
  <si>
    <t>VM+ HCM S3.0101S02 VINHOMES GRAND PARK</t>
  </si>
  <si>
    <t>VM+ HCM H1-04, CAN 0.01, 0.28, 0.29 CITIHOME</t>
  </si>
  <si>
    <t>6272_WM+ HCM 151 NGUYEN DUY TRINH</t>
  </si>
  <si>
    <t>WM+ 6135 HCM CC BO CONG AN, B01.05</t>
  </si>
  <si>
    <t>6544_WM+ HCM 1 DUONG SO 38</t>
  </si>
  <si>
    <t>WM+ HCM S6.05-01.05 VINHOMES GRAND</t>
  </si>
  <si>
    <t>WM+ HCM 22 DUONG SO 25</t>
  </si>
  <si>
    <t>WM+ HCM 34 TA HIEN</t>
  </si>
  <si>
    <t>WM+ HCM S3.05-01.17 VINHOMES GRAND</t>
  </si>
  <si>
    <t>6997-WM+ HCM 1F DUONG 18</t>
  </si>
  <si>
    <t>6860-WM+ HCM SAV.8-00.06-07, CC SUN AVEN</t>
  </si>
  <si>
    <t>2AB0 - WM+ HCM 22 DUONG SO 3</t>
  </si>
  <si>
    <t>2AF7-WM+ HCM 36 DUONG SO 4D</t>
  </si>
  <si>
    <t>2AK7-WM+ HCM 66A DUONG SO 5</t>
  </si>
  <si>
    <t>3282_VM+ HCM 130E-G GO DUA</t>
  </si>
  <si>
    <t>3419_VM+ HCM 744 TL 43</t>
  </si>
  <si>
    <t>3738_VM+ HCM HCM 97 LO LU</t>
  </si>
  <si>
    <t>3974_VM+ HCM 520 QUOC LO 13</t>
  </si>
  <si>
    <t>4158_VM+ HCM 202A QLO 13 CU</t>
  </si>
  <si>
    <t>4091_VM+LIFE HCM 217A LONG PHUOC</t>
  </si>
  <si>
    <t>3971_VM+LIFE HCM 1443 NG. DUY TRINH</t>
  </si>
  <si>
    <t>3831_WM+LIFE HCM 37 DUONG 385</t>
  </si>
  <si>
    <t>5233_WM+LIFE HCM 25 DUONG SO 17</t>
  </si>
  <si>
    <t>3921_WM+LIFE HCM 52A DUONG SO 18</t>
  </si>
  <si>
    <t>5238_WM+LIFE HCM SO 81 CAU XAY</t>
  </si>
  <si>
    <t>4405_VM+ HCM 81B LA XUAN OAI</t>
  </si>
  <si>
    <t>6992_WM+LIFE HCM SH21, CC HOMYLAND RIVERSIDE</t>
  </si>
  <si>
    <t>3185_WM+LIFE HCM CC LINH TAY</t>
  </si>
  <si>
    <t>3816_WM+LIFE HCM 38C/ 7-9 CAY KEO</t>
  </si>
  <si>
    <t>3870_WM+LIFE HCM CC OPAL RIVERSIDE</t>
  </si>
  <si>
    <t>3473_WM+LIFE HCM 60 DUONG SO 9</t>
  </si>
  <si>
    <t>3670_WM+LIFE HCM 85A QUOC LO 13</t>
  </si>
  <si>
    <t>3946_WM+LIFE HCM 34 DUONG SO 12</t>
  </si>
  <si>
    <t>2ABF-WM+ HCM A1.03, CC PARIS HOANG KIM</t>
  </si>
  <si>
    <t>3594_WM+LIFE HCM 206 DINH PHONG PHU</t>
  </si>
  <si>
    <t>3010_WM+ HCM 89 HIEP BINH</t>
  </si>
  <si>
    <t>3740_WM+LIFE HCM 355A DO XUAN HOP</t>
  </si>
  <si>
    <t>3456_WM+LIFE HCM 77A DUONG DINH HOI</t>
  </si>
  <si>
    <t>6859-WM+LIFE HCM 03-04, CC TOPAZHOME 2</t>
  </si>
  <si>
    <t>5270_WM+LIFE HCM 82 TO VINH DIEN</t>
  </si>
  <si>
    <t>2AP6-WM+LIFE HCM A-0.07, CC THU THIEM DRAGON</t>
  </si>
  <si>
    <t>2ADC-WM+ HCM D-01,4S RIVERSIDE LINH DONG</t>
  </si>
  <si>
    <t>4303_WM+LIFE HCM 36 TR. DINH THAO</t>
  </si>
  <si>
    <t>4808_WM+LIFE HCM RS6-SH.15 CC RICHSTAR</t>
  </si>
  <si>
    <t>5029_WM+LIFE HCM 42 THANG LONG</t>
  </si>
  <si>
    <t>4943_VM+ HCM TM05 CC OSIMI</t>
  </si>
  <si>
    <t>4952_VM+ HCM 97 NGUYEN HONG</t>
  </si>
  <si>
    <t>5451_VM+ HCM 152 HOANG HOA THAM</t>
  </si>
  <si>
    <t>5493_VM+ HCM LO D KHU NHA O QUAN DOI</t>
  </si>
  <si>
    <t>5588 - VM+ BOTANICA PREMIER</t>
  </si>
  <si>
    <t>5767_VM+ HCM 36A CONG LO</t>
  </si>
  <si>
    <t>5785_VM+ HCM 28/40 LE THI HONG</t>
  </si>
  <si>
    <t>5809_VM+ HCM 174A TRINH DINH TRONG</t>
  </si>
  <si>
    <t>6047_VM+ HCM 602 LE QUANG DINH</t>
  </si>
  <si>
    <t>6900-WM+ HCM 220/110 NGUYEN VAN KHOI</t>
  </si>
  <si>
    <t>6974-WM+ HCM 82 TRAN MAI NINH</t>
  </si>
  <si>
    <t>2AG4-WINLIFE HCM 250-252 PHAM VAN CHIEU</t>
  </si>
  <si>
    <t>2AT1-WM+LIFE HCM 83 TRAN HUNG DAO</t>
  </si>
  <si>
    <t>3193_VM+ HCM 24 LE BINH</t>
  </si>
  <si>
    <t>3241_VM+ HCM 1206 LE DUC THO</t>
  </si>
  <si>
    <t>3274_VM+ HCM 10B-10C NG.H.TIEN</t>
  </si>
  <si>
    <t>3559_VM+ HCM 64-66 HUYNH THIEN LOC</t>
  </si>
  <si>
    <t>3339_VM+ HCM 6 TRAN THI NGHI</t>
  </si>
  <si>
    <t>3620_WINLIFE HCM 404 A-B-C NGUYEN OANH</t>
  </si>
  <si>
    <t>3976_VM+ HCM 22A- 24 NGUYEN SUY</t>
  </si>
  <si>
    <t>4047_VM+ HCM 4 HOANG THIEU HOA</t>
  </si>
  <si>
    <t>4207_VM+ HCM 314 PHU THO HOA</t>
  </si>
  <si>
    <t>4056_VM+ HCM 282 NGUYEN VAN KHOI</t>
  </si>
  <si>
    <t>4152_VM+ HCM THUA 508</t>
  </si>
  <si>
    <t>4194_WM+LIFE HCM 755 LE DUC THO</t>
  </si>
  <si>
    <t>5556_WM+LIFE HCM SO 89/57 DUONG SO 59</t>
  </si>
  <si>
    <t>4229_WM+LIFE HCM TM02-CH3, CITYLAND PH</t>
  </si>
  <si>
    <t>6844-WM+LIFE HCM 776 - 778 THONG NHAT</t>
  </si>
  <si>
    <t>4045_WM+LIFE HCM 92 DAT THANH</t>
  </si>
  <si>
    <t>3814_WM+LIFE HCM 63/13 GO DAU</t>
  </si>
  <si>
    <t>2AR0-WM+LIFE HCM 118-118A TRUONG CONG DINH</t>
  </si>
  <si>
    <t>6658_WM+LIFE HCM 47/8 NGUYEN HUU TIEN</t>
  </si>
  <si>
    <t>6203_WM+LIFE HCM BPC-01.03-01.04 BOTANICA PR</t>
  </si>
  <si>
    <t>3443_WM+LIFE HCM 1191 PHAM VAN BACH</t>
  </si>
  <si>
    <t>3677_WM+LIFE HCM 135B DUONG SO 20</t>
  </si>
  <si>
    <t>4055_WM+LIFE HCM 958/39 AU CO</t>
  </si>
  <si>
    <t>5840_WM+LIFE HCM 43 QUACH VAN TUAN</t>
  </si>
  <si>
    <t>6305_WM+LIFE HCM 64 YEN THE</t>
  </si>
  <si>
    <t>2AR8-WM+LIFE HCM 97-99 NGO THI THU MINH</t>
  </si>
  <si>
    <t>5647_WM+LIFE HCM 24B LAM SON</t>
  </si>
  <si>
    <t>WM+LIFE HCM B-TM01, CC HARMONA</t>
  </si>
  <si>
    <t>6675_WM+LIFE HCM 148 DUONG SO 9</t>
  </si>
  <si>
    <t>3205_WM+LIFE HCM IDICO LUY BAN BICH</t>
  </si>
  <si>
    <t>3175_WM+LIFE HCM 10B-10C LE MINH XUAN</t>
  </si>
  <si>
    <t>3243_WM+LIFE HCM 53 VUON LAI</t>
  </si>
  <si>
    <t>5449_WM+LIFE HCM 532 PHAM VAN CHIEU</t>
  </si>
  <si>
    <t>3619_WM+LIFE HCM 23 I KHUONG VIET</t>
  </si>
  <si>
    <t>3173_WM+LIFE HCM 192/72 NGUYEN OANH</t>
  </si>
  <si>
    <t>3502_WM+LIFE HCM 47-49-51 TRAN VAN ON</t>
  </si>
  <si>
    <t>4350_WM+ HCM 39 THEP MOI</t>
  </si>
  <si>
    <t>2045_WM+LIFE HCM BACH DANG</t>
  </si>
  <si>
    <t>2615_WM+LIFE HCM CC THAI SON</t>
  </si>
  <si>
    <t>3079_WM+LIFE HCM 31 HOANG KIM THE GIA</t>
  </si>
  <si>
    <t>4376_WM+LIFE HCM CC AN GIA STAR</t>
  </si>
  <si>
    <t>4922_WM+LIFE HCM 241/42 NGUYEN VAN LUONG</t>
  </si>
  <si>
    <t>4578_VM+ HCM 145A LE DINH CAN</t>
  </si>
  <si>
    <t>4319_VM+ HCM 492-494 DUONG SO 7</t>
  </si>
  <si>
    <t>4757_VM+ HCM 37 DONG NAI</t>
  </si>
  <si>
    <t>3977_VM+ HCM SO 483 LE VAN QUOI</t>
  </si>
  <si>
    <t>5291_VM+ HCM 55 TRUONG PHUOC PHAN</t>
  </si>
  <si>
    <t>6032_VM+ HCM 0.03 MOONLIGHT</t>
  </si>
  <si>
    <t>6086_VM+ HCM 515-517 HUONG LO 2</t>
  </si>
  <si>
    <t>6273_WM+ HCM 451 TAN HOA DONG</t>
  </si>
  <si>
    <t>6373_WM+ HCM C00.01, 35 HO HOC LAM</t>
  </si>
  <si>
    <t>6662_WM+ HCM 12 – 12A CHIEN LUOC</t>
  </si>
  <si>
    <t>WM+ HCM SL09 CU XA PHU LAM A</t>
  </si>
  <si>
    <t>WM+ HCM 117-119 TRAN VAN KIEU</t>
  </si>
  <si>
    <t>6920-WM+ HCM 28A TAY LAN</t>
  </si>
  <si>
    <t>6985-WM+ HCM 0.02 CC 243 TAN HOA DONG</t>
  </si>
  <si>
    <t>6999-WM+ HCM 73 PHAM DANG GIANG</t>
  </si>
  <si>
    <t>2A88-WM+ HCM 60 DUONG SO 40</t>
  </si>
  <si>
    <t>2AF5-WM+ HCM 74 NGUYEN THI TU</t>
  </si>
  <si>
    <t>2AL5-WM+ HCM 213 GO XOAI</t>
  </si>
  <si>
    <t>3147_VM+ HCM 145 VINH VIEN</t>
  </si>
  <si>
    <t>3647_VM+ HCM 28 DUONG 14</t>
  </si>
  <si>
    <t>3673_VM+ HCM 336/55 NG. VAN LUONG</t>
  </si>
  <si>
    <t>3926_VM+ HCM 179 KDC KENH LUONG BEO</t>
  </si>
  <si>
    <t>VM+ HCM 319 CHIEN LUOC</t>
  </si>
  <si>
    <t>3933_VM+ HCM 39 DUONG SO 1</t>
  </si>
  <si>
    <t>5187_VM+ HCM 413-39 LE VAN QUOI</t>
  </si>
  <si>
    <t>3957_VM+ HCM 135 BINH LONG</t>
  </si>
  <si>
    <t>VM+ HCM KCH EHOME 3 TAY SG</t>
  </si>
  <si>
    <t>3802_WM+LIFE HCM 36/27 KINH DUONG VUONG</t>
  </si>
  <si>
    <t>3775_WM+LIFE HCM 55-57 TRAN VAN KIEU</t>
  </si>
  <si>
    <t>6254_WM+LIFE HCM 0.01-0.02, CC IMPERIAL</t>
  </si>
  <si>
    <t>3922_WM+LIFE HCM 11 DUONG SO 15</t>
  </si>
  <si>
    <t>4016_WM+LIFE HCM 82 DUONG SO 9</t>
  </si>
  <si>
    <t>3327_WM+LIFE HCM 79 LIEN KHU 5-6</t>
  </si>
  <si>
    <t>5532_WM+LIFE HCM SO 50-52 DUONG 50A</t>
  </si>
  <si>
    <t>6970-WM+LIFE HCM E1 BLOCK E CC TECCO TOWN</t>
  </si>
  <si>
    <t>4386_WM+ HCM CC LUCKY PALACE</t>
  </si>
  <si>
    <t>4332_WM+ HCM 94 DUONG SO 4</t>
  </si>
  <si>
    <t>6067_WM+LIFE HCM 181-183 LE CO</t>
  </si>
  <si>
    <t>5338_WM+LIFE HCM 196 MA LO</t>
  </si>
  <si>
    <t>3355_WM+LIFE HCM 102 KP 2</t>
  </si>
  <si>
    <t>4242_WM+ HCM 344 DAT MOI</t>
  </si>
  <si>
    <t>3449_WM+LIFE HCM LO G9 THAP AB</t>
  </si>
  <si>
    <t>3666_WM+LIFE HCM 14/6 HOANG DU KHUONG</t>
  </si>
  <si>
    <t>6596_WM+LIFE HCM 39 AP CHIEN LUOC</t>
  </si>
  <si>
    <t>3783_WM+LIFE HCM 15 HO BA KIEN</t>
  </si>
  <si>
    <t>6416_WM+LIFE HCM TECCO TOWN 4449 NG CUU</t>
  </si>
  <si>
    <t>2AC9-WM+LIFE HCM I-1.TM03, CC HA DO</t>
  </si>
  <si>
    <t>2AW6_WM+ HCM 0.01, CC NGUYEN KIM</t>
  </si>
  <si>
    <t>WM+ HCM B01.02-03, CC LOVERA VISTA</t>
  </si>
  <si>
    <t>4390_WINLIFE HCM CC HAPPY CITY</t>
  </si>
  <si>
    <t>4846_VM+ HCM 16 DUONG SO 5A</t>
  </si>
  <si>
    <t>4785_VM+ HCM 01.04 CC PEGASUITE</t>
  </si>
  <si>
    <t>5983_VM+ HCM SO 31 DUONG SO 4</t>
  </si>
  <si>
    <t>6409_WM+ HCM C5/BC68 DUONG TAN LIEM</t>
  </si>
  <si>
    <t>WM+ HCM SH3-6, CC HQC PLAZA</t>
  </si>
  <si>
    <t>WM+ HCM 33 MAI HAC DE</t>
  </si>
  <si>
    <t>6921-WM+ HCM B8/29B HUNG NHON</t>
  </si>
  <si>
    <t>6896-WM+ HCM GIAN HANG B2, CC RIVERSIDE</t>
  </si>
  <si>
    <t>2A39-WM+ HCM 3086-3088 PHAM THE HIEN</t>
  </si>
  <si>
    <t>2A49-WM+ HCM A9-10, CC SAIGON INTELA</t>
  </si>
  <si>
    <t>2AQ4_WM+ HCM 0.08, BLOCK A1, CC WESTGATE</t>
  </si>
  <si>
    <t>3213_VM+ HCM B5/119K AP 2, PHONG PHU</t>
  </si>
  <si>
    <t>3430_VM+ HCM C12/13 LIEN AP 3</t>
  </si>
  <si>
    <t>3414_VM+ HCM F12/2G AP 6 VL A</t>
  </si>
  <si>
    <t>5479_VM+HCM 290 AN DUONG VUONG</t>
  </si>
  <si>
    <t>3983_WM+LIFE HCM 2672A PHAM THE HIEN</t>
  </si>
  <si>
    <t>3063_WM+ HCM 70 KDC TRUNG SON</t>
  </si>
  <si>
    <t>3759_WM+LIFE HCM 268 BUI MINH TRUC</t>
  </si>
  <si>
    <t>2023_WM+LIFE HCM TRAN HUNG DAO</t>
  </si>
  <si>
    <t>4397_WM+LIFE HCM CC THE MANOR 2</t>
  </si>
  <si>
    <t>4395_WM+LIFE HCM 59 NGO TAT TO</t>
  </si>
  <si>
    <t>4421_VM+ HCM 372A NO TRANG LONG</t>
  </si>
  <si>
    <t>4608_VM+ HCM 79A HUYNH TINH CUA</t>
  </si>
  <si>
    <t>5606_VM+ HCM 685/32 - 685/30/1 XVNT</t>
  </si>
  <si>
    <t>6088_VM+ HCM 139 NGUYEN TRONG TUYEN</t>
  </si>
  <si>
    <t>6468_WM+ HCM 330 NGUYEN THUONG HIEN</t>
  </si>
  <si>
    <t>WM+ HCM 34 HOANG HOA THAM</t>
  </si>
  <si>
    <t>2A40-WM+ HCM 31 NGUYEN THUONG HIEN</t>
  </si>
  <si>
    <t>3140_VM+ HCM 220/116 XVNT</t>
  </si>
  <si>
    <t>3254_VM+ HCM 54B NG. THI HUYNH</t>
  </si>
  <si>
    <t>VM+ HCM VINHOMES C. PARK P7</t>
  </si>
  <si>
    <t>3563_VM+ HCM 137 TRAN HUU TRANG</t>
  </si>
  <si>
    <t>3537_VM+ HCM GOLDEN RIVER A3.SH10</t>
  </si>
  <si>
    <t>3768_VM+ HCM 298 PHAN VAN TRI</t>
  </si>
  <si>
    <t>4200_WM+LIFE HCM 37 HO HAO HON</t>
  </si>
  <si>
    <t>5548_WM+LIFE HCM NEWTON RESIDENCE</t>
  </si>
  <si>
    <t>3645_WM+LIFE HCM 1/54 THANH DA</t>
  </si>
  <si>
    <t>6295_WM+LIFE HCM CC SUNWAH PEAL</t>
  </si>
  <si>
    <t>3534_WM+LIFE HCM 860/80/22 XVNT</t>
  </si>
  <si>
    <t>2227_WM+ HCM 54 HUYNH MAN DAT</t>
  </si>
  <si>
    <t>4147_VM+LIFE HCM 17/41 THANH DA</t>
  </si>
  <si>
    <t>3904_WM+LIFE HCM CC OCHARD GARDEN</t>
  </si>
  <si>
    <t>3811_WM+LIFE HCM KINGSTON RESIDENCE</t>
  </si>
  <si>
    <t>2AM6_WM+LIFE HCM 1.01, CC PARK VIEW RESIDENCE</t>
  </si>
  <si>
    <t>3873_WM+LIFE HCM 121 NGUYEN VAN DAU</t>
  </si>
  <si>
    <t>6279_WM+LIFE HCM 244 DIEN BIEN PHU</t>
  </si>
  <si>
    <t>2672_WM+ HCM 218 PHAN VAN HAN</t>
  </si>
  <si>
    <t>2035_WM+ HCM 323 BUI HUU NGHIA</t>
  </si>
  <si>
    <t>3388_WM+LIFE HCM 602/52 DIEN BIEN PHU</t>
  </si>
  <si>
    <t>2ABY-WM+ HCM 56-58 NGUYEN HUU CAU</t>
  </si>
  <si>
    <t>4393_WM+ HCM CC MORNING STAR</t>
  </si>
  <si>
    <t>2682_WM+ HCM DUONG D5</t>
  </si>
  <si>
    <t>3880_WM+LIFE HCM 1E THANH DA</t>
  </si>
  <si>
    <t>3683-WM+LIFE HNI 30 VIET HUNG</t>
  </si>
  <si>
    <t>5347-VM+ HNI KHU AO ONG SAU</t>
  </si>
  <si>
    <t>4357_WM+ HNI XOM TU,THON PHU DONG</t>
  </si>
  <si>
    <t>3837_VM+ HNI THON 7 NINH HIEP</t>
  </si>
  <si>
    <t>3659_VM+ HNI XOM 8, NINH HIEP</t>
  </si>
  <si>
    <t>3960_VM+ HNI 173 HA HUY TAP</t>
  </si>
  <si>
    <t>5285-VM+ HNI THON LA COI</t>
  </si>
  <si>
    <t>4124_VM+ HNI DINH XUYEN</t>
  </si>
  <si>
    <t>2056_WM+ HNI 4A HANG CHIEU</t>
  </si>
  <si>
    <t>6380_WM+ HNI 29 DUONG THANH</t>
  </si>
  <si>
    <t>2552_WM+ HNI 195 HOA LAM</t>
  </si>
  <si>
    <t>2364_WM+ HNI 102K9 VIET HUNG</t>
  </si>
  <si>
    <t>4424_VM+ HNI 153-155 THANH AM</t>
  </si>
  <si>
    <t>2795_WM+ HNI CC RUBY</t>
  </si>
  <si>
    <t>6074_VM+ HNI 41 LONG BIEN 1</t>
  </si>
  <si>
    <t>2558_WM+ HNI 70 NGO 268 NGOC THUY</t>
  </si>
  <si>
    <t>3573_VM+ HNI 184 BO DE</t>
  </si>
  <si>
    <t>2434_WM+ HNI 23 GIA NGU</t>
  </si>
  <si>
    <t>2806_WM+ HNI 3 HANG BUT</t>
  </si>
  <si>
    <t>4331_WM+ HNI 6/22 PHU VIEN</t>
  </si>
  <si>
    <t>2999_VM+ HNI 12 NGO 253 NG.VAN LINH</t>
  </si>
  <si>
    <t>4007_VM+ HNI 4B TRANG THI</t>
  </si>
  <si>
    <t>5907-VM+ HNI 462 NGO GIA TU</t>
  </si>
  <si>
    <t>5721-VM+HNI KIOT 25 CT2B HOMELAND THUONG THANH</t>
  </si>
  <si>
    <t>4517_VM+ HNI 321 LAM DU</t>
  </si>
  <si>
    <t>2790_WM+ HNI 166 AI MO</t>
  </si>
  <si>
    <t>5567-VM+ HNI 265 BACH DANG</t>
  </si>
  <si>
    <t>4534_VM+ HNI 20 TO 3 GIANG BIEN</t>
  </si>
  <si>
    <t>2542_WM+ HNI 384 BACH DANG</t>
  </si>
  <si>
    <t>2751_WM+ HNI 453 BACH DANG</t>
  </si>
  <si>
    <t>5524-VM+ HNI SO 79 NGO 94 TH THANH</t>
  </si>
  <si>
    <t>5617-VM+ HNI S2.01 OCEAN PANK</t>
  </si>
  <si>
    <t>2011_WM+ HNI ALMAZ LONG BIEN</t>
  </si>
  <si>
    <t>5635-VM+ HNI S1.05 OCEAN PARK</t>
  </si>
  <si>
    <t>3553_VM+ HNI 42 VU XUAN THIEU</t>
  </si>
  <si>
    <t>5580_VM+ HNI DOC DA TON</t>
  </si>
  <si>
    <t>6238_VM+ HNI TO 6 PHUC LOI</t>
  </si>
  <si>
    <t>5740-VM+HNI TM17-H1 HOPE RESIDENCES</t>
  </si>
  <si>
    <t>5621-VM+ HNI S2.10 OCEAN PARK</t>
  </si>
  <si>
    <t>5582-VM+ HNI S2.06 OCEAN PARK</t>
  </si>
  <si>
    <t>4959_VM+ HNI KIOT 03 CT4 KDTM THACH BAN</t>
  </si>
  <si>
    <t>5408-VM+ HNI TOA B1 CC RUBY CT3 PHUC LOI</t>
  </si>
  <si>
    <t>3652_VM+ HNI CT1 THACH BAN</t>
  </si>
  <si>
    <t>5622_VM+HNI S1.11 OCEAN PART</t>
  </si>
  <si>
    <t>2796_WM+ HNI 8/1B SAI DONG</t>
  </si>
  <si>
    <t>4504_VM+ HNI XOM 4 DONG DU</t>
  </si>
  <si>
    <t>5616-VM+ HNI S2.03 OCEAN PARK</t>
  </si>
  <si>
    <t>6990-WM+ HNI T1-TM3 HANHOMES BLUE STAR</t>
  </si>
  <si>
    <t>6226_WM+ HNI KIM LAN,GIA LAM</t>
  </si>
  <si>
    <t>4801_VM+ HNI SO 2 NGO 239 TRAU QUY_AN DAO</t>
  </si>
  <si>
    <t>2797_WM+ HNI TTTM CHO SUI</t>
  </si>
  <si>
    <t>3275_VM+ HNI 254 CO BI</t>
  </si>
  <si>
    <t>2924_WM+ HNI 391 NGO XUAN QUANG</t>
  </si>
  <si>
    <t>2426_WM+ HNI 51 VU XUAN THIEU</t>
  </si>
  <si>
    <t>4912 - VM+ HNI 186+188 TU BINH</t>
  </si>
  <si>
    <t>6776_WM+ HNI H3 HOPE RESIDENCES</t>
  </si>
  <si>
    <t>3949_VM+ HNI LO BT1-18 PHUC LOI</t>
  </si>
  <si>
    <t>4305_WM+ HNI PHONG LAN 01-11</t>
  </si>
  <si>
    <t>3651_VM+ HNI SO 1, TO 7 PHUC LOI</t>
  </si>
  <si>
    <t>5605-VM+ HNI S2.09 OCEAN PARK</t>
  </si>
  <si>
    <t>2347_WM+ HNI 22 THACH BAN</t>
  </si>
  <si>
    <t>2AR5_WM+ HNI R1.05 OCEAN PART</t>
  </si>
  <si>
    <t>4611_VM+ HNI 72/56 THACH CAU</t>
  </si>
  <si>
    <t>2535_WM+ HNI 20 NGUYEN THIEP</t>
  </si>
  <si>
    <t>6485_WM+ HNI 95 GIANG CAO</t>
  </si>
  <si>
    <t>5812-VM+ HNI 211 GIANG CAO, BAT TRANG</t>
  </si>
  <si>
    <t>5636_VM+HNI S1.09 OCEAN PART</t>
  </si>
  <si>
    <t>3073_WM+ HNI 38 O CACH</t>
  </si>
  <si>
    <t>4192_WM+ HNI THON 6 NINH HIEP</t>
  </si>
  <si>
    <t>5665 -VM+HNI 256 GIANG CAO, BAT TRANG</t>
  </si>
  <si>
    <t>4539_VM+ HNI A2 BT4 VIET HUNG</t>
  </si>
  <si>
    <t>5430-VM+ HNI TO 10 THACH BAN</t>
  </si>
  <si>
    <t>4442_VM+ HNI THON KIEU KY, GIA LAM</t>
  </si>
  <si>
    <t>2262_WM+ HNI 38 TRUONG LAM</t>
  </si>
  <si>
    <t>3182_VM+ HNI A21-BT7 VIET HUNG</t>
  </si>
  <si>
    <t>2762_WM+ HNI 15 NGO 68 TRUNG HA</t>
  </si>
  <si>
    <t>5925_VM+ HNI YEN THUONG, GIA LAM</t>
  </si>
  <si>
    <t>2AX6_WM+RURAL HNI 381-383 KIEU KY</t>
  </si>
  <si>
    <t>6713-WM+LIFE HNI CT1B HOMELAND THUONG THANH</t>
  </si>
  <si>
    <t>6387_WM+LIFE HNI 36C LY NAM DE</t>
  </si>
  <si>
    <t>2295_WM+LIFE HNI 10 DUC GIANG</t>
  </si>
  <si>
    <t>4411_WM+LIFE HNI CC ECOCITY, VIET HUNG</t>
  </si>
  <si>
    <t>3683_WM+LIFE HNI 30 VIET HUNG</t>
  </si>
  <si>
    <t>6754-WM+LIFE HNI S6.S5A VINHOMES SYMPHONY</t>
  </si>
  <si>
    <t>4066_WM+LIFE HNI 1 NGO 206 CO LINH</t>
  </si>
  <si>
    <t>3891_WM+LIFE HNI 79 BAT KHOI</t>
  </si>
  <si>
    <t>5431-WM+LIFE HNI BT1.SH-A KDTM DANG XA</t>
  </si>
  <si>
    <t>5667 -VM+HNI THON TRUNG QUAN, GIA LAM</t>
  </si>
  <si>
    <t>5542-WM+LIFE HNI 324 PHO DONG DINH</t>
  </si>
  <si>
    <t>4491_VM+ VPC 2 NGUYEN VAN LINH</t>
  </si>
  <si>
    <t>5830-VM+ VPC TDP DOC LAP, BINH XUYEN</t>
  </si>
  <si>
    <t>4957_VM+ VPC 37 CHUA HA</t>
  </si>
  <si>
    <t>4497_VM+ VPC 84 TON DUC THANG</t>
  </si>
  <si>
    <t>4516_VM+ VPC 141 HUNG VUONG-VINH YEN</t>
  </si>
  <si>
    <t>5863-VM+ CHO HOP CHAU, TAM DAO</t>
  </si>
  <si>
    <t>4498_VM+ VPC 291 ME LINH</t>
  </si>
  <si>
    <t>5684-VM+ VPC TDP QUANG VINH VPHUC</t>
  </si>
  <si>
    <t>4523_VM+ VPC 38 BA TRIEU</t>
  </si>
  <si>
    <t>5679-VM+ VPC NGA 5 TAM HONG YEN LAC</t>
  </si>
  <si>
    <t>4532_VM+ VPC VINACONEX NGUYEN TAT THANH</t>
  </si>
  <si>
    <t>5656 -VM + VPC 50 NGUYEN VAN LINH</t>
  </si>
  <si>
    <t>5042_VM+ VPC KHU 3 THON DOAI, DUONG DT 305</t>
  </si>
  <si>
    <t>4480_VM+ VPC 134B TRAN PHU</t>
  </si>
  <si>
    <t>6265_WM+ VPC TDP CO DO, BINH XUYEN</t>
  </si>
  <si>
    <t>5994-VM+ VPC GIA BANG,YEN LAC</t>
  </si>
  <si>
    <t>6665_WM+ VPC DUY PHIEN, TAM DUONG</t>
  </si>
  <si>
    <t>5960-VM+ VPC TRAN NGUYEN HAN</t>
  </si>
  <si>
    <t>5875-VM+ VPC HOA LU, LAP THACH</t>
  </si>
  <si>
    <t>6078_VM+ VPC KHU PHO 1, HUONG CANH</t>
  </si>
  <si>
    <t>6348_WM+ VPC THO KHANH, TAM DUONG</t>
  </si>
  <si>
    <t>6018_VM+ VPC BAC CUONG, VINH TUONG</t>
  </si>
  <si>
    <t>2AM8_WM+ VPC KHU TRUNG TAM, LANG CONG</t>
  </si>
  <si>
    <t>6146_VM+ VPC PHO ME, TAM DUONG</t>
  </si>
  <si>
    <t>2AH4_WM+ VPC 5 NGO GIA TU</t>
  </si>
  <si>
    <t>6480_WM+ VPC KHU 4 TT TU TRUNG</t>
  </si>
  <si>
    <t>6141_VM+ VPC TDP TAN CHIEN</t>
  </si>
  <si>
    <t>6333_WM+ VPC VONG SON, LAP THACH</t>
  </si>
  <si>
    <t>6288_WM+ VPC BO SAO, VINH TUONG</t>
  </si>
  <si>
    <t>6182_VM+ VPC 19 LE XOAY</t>
  </si>
  <si>
    <t>6621_WM+ VPC PHO KIEU, VINH TUONG</t>
  </si>
  <si>
    <t>4966_VM+ VPC 98 NGUYEN TRAI</t>
  </si>
  <si>
    <t>4650_VM+ VPC 301 TRUONG CHINH</t>
  </si>
  <si>
    <t>4524_VM+ VPC 82 LY THUONG KIET</t>
  </si>
  <si>
    <t>4809_VM+ VPC 162 TRUNG TRAC</t>
  </si>
  <si>
    <t>5131 - VM+ VPC KHU 3 DT 303 THON DOAI</t>
  </si>
  <si>
    <t>5924-VM+ VPC TDP DOI CAN, VINH TUONG</t>
  </si>
  <si>
    <t>6258_WM+ VPC DAI DONG, VINH TUONG</t>
  </si>
  <si>
    <t>2AD3_WM+ PTO NUI TRANG, PHU NINH</t>
  </si>
  <si>
    <t>3313_VM+ PTO 62 PHAN CHAU TRINH</t>
  </si>
  <si>
    <t>3656_VM+ PTO KHU TAN THINH, TAN DAN</t>
  </si>
  <si>
    <t>VM+ PTO PHO MINH HA, TIEN CAT</t>
  </si>
  <si>
    <t>4626_VM+ HYN 2111 CHUNG CU PH</t>
  </si>
  <si>
    <t>3518_VM+ PTO 73 QUANG TRUNG</t>
  </si>
  <si>
    <t>3585_VM+ PTO KHU 6B, NONG TRANG</t>
  </si>
  <si>
    <t>4481_VM+ VPC 481 HUNG VUONG</t>
  </si>
  <si>
    <t>5592-VM+ HYN 9 NGUYEN THIEN THUAT</t>
  </si>
  <si>
    <t>5851-VM+ HYN 14 TUE TINH</t>
  </si>
  <si>
    <t>3345_VM+ PTO 44 NGUYEN DU</t>
  </si>
  <si>
    <t>3435_VM+ PTO 130 LE QUY DON</t>
  </si>
  <si>
    <t>3464_VM+ PTO THANH CONG, VIET TRI</t>
  </si>
  <si>
    <t>4855_VM+ HYN 265 DIEN BIEN 2</t>
  </si>
  <si>
    <t>4865_VM+ HYN CHO DAU</t>
  </si>
  <si>
    <t>3539_VM+ PTO VAN PHU-VIET TRI</t>
  </si>
  <si>
    <t>3643_VM+ PTO KHU TAN AN, TAN DAN</t>
  </si>
  <si>
    <t>6117_VM+ PTO 167-169 NGUYEN TRAI</t>
  </si>
  <si>
    <t>6432_WM+ PTO VU DUE, VIET TRI</t>
  </si>
  <si>
    <t>6948-WM+ VPC 205 TRAN PHU</t>
  </si>
  <si>
    <t>6496_WM+ VPC 45 NGUYEN TAT THANH</t>
  </si>
  <si>
    <t>6052_VM+ PTO KHU 5 NONG TRANG</t>
  </si>
  <si>
    <t>6399_WM+ PTO KHU 3 HUNG LO VIET TRI</t>
  </si>
  <si>
    <t>6717-WM+ VPC 117 DAM VAC</t>
  </si>
  <si>
    <t>2A02_WM+ VPC TDP MAU THONG, VINH YEN</t>
  </si>
  <si>
    <t>6208_WM+ HYN TIEN THANG, BAO KHE</t>
  </si>
  <si>
    <t>6045_WM+ PTO 476 PHONG CHAU</t>
  </si>
  <si>
    <t>6540_WM+ PTO KHU 12, TT LAM THAO</t>
  </si>
  <si>
    <t>6680-WM+ PTO MINH TAN, CAM KHE</t>
  </si>
  <si>
    <t>6364_WM+ PTO TAN AN 4, YEN LAP</t>
  </si>
  <si>
    <t>6240_WM+ PTO HUNG NHI, THANH SON</t>
  </si>
  <si>
    <t>6460_WM+ PTO DONG GIA, VIET TRI</t>
  </si>
  <si>
    <t>3993_WM+ PTO 66 HAN THUYEN</t>
  </si>
  <si>
    <t>6012_VM+ TQG LANG MAN 1, HAM YEN</t>
  </si>
  <si>
    <t>4690_VM+ TQG DUC HUNG PLAZA</t>
  </si>
  <si>
    <t>5782-VM+ TQG TDP TAN CUONG, HAM YEN</t>
  </si>
  <si>
    <t>5597-VM+ TQG TO 4 PHUONG NONG TIEN</t>
  </si>
  <si>
    <t>6335_WM+ TQG 347 PHAM VAN DONG</t>
  </si>
  <si>
    <t>5701-VM+ HGG 395 NGUYEN THAI HOC</t>
  </si>
  <si>
    <t>5946-VM+ HGG 02 KIM DONG</t>
  </si>
  <si>
    <t>4596_VM+ TQG 102 PHAN THIET</t>
  </si>
  <si>
    <t>4586_VM+ TQG TO 16 PHUONG TAN QUANG</t>
  </si>
  <si>
    <t>6028-VM+ TQG 187 TO 5 TAN HA</t>
  </si>
  <si>
    <t>4711_VM+ TQG THON 1 DOI CAN</t>
  </si>
  <si>
    <t>6237_WM+ HGG 16P TO 12  VIET QUANG</t>
  </si>
  <si>
    <t>5982_VM+ TQG AM THANG, SON DUONG</t>
  </si>
  <si>
    <t>5371-VM+ HGG 178 DUONG NGUYEN TRAI</t>
  </si>
  <si>
    <t>6252_WM+ TQG 24 TDP QUYET TIEN</t>
  </si>
  <si>
    <t>6218_VM+ TQG 03 TDP TAN BAC</t>
  </si>
  <si>
    <t>5828_VM+ HGG TO 8 VI XUYEN</t>
  </si>
  <si>
    <t>5981_VM+ TQG THON 4, LUONG VUONG</t>
  </si>
  <si>
    <t>6006_VM+ TQG 11/9 VINH LOC</t>
  </si>
  <si>
    <t>6053_VM+ TQG TDP LANG QUAN, YEN SON</t>
  </si>
  <si>
    <t>5223_VM+ HGG 35 AN CU</t>
  </si>
  <si>
    <t>4713_VM+ HYN THON YEN LICH</t>
  </si>
  <si>
    <t>4864_VM+ HYN 138-140 VAN GIANG</t>
  </si>
  <si>
    <t>3161_VM+ HYN WB-D03 WESTBAY</t>
  </si>
  <si>
    <t>6837-WM+ HYN SH16 SKY OASIS RESIDENCE</t>
  </si>
  <si>
    <t>2AT6_WM+ VPC SH4 LA FORTUNA, PHAM VAN DONG</t>
  </si>
  <si>
    <t>6049_VM+ VPC PHO LO, YEN LAC</t>
  </si>
  <si>
    <t>5526-VM+ HYN NHA A PHUC HUNG II</t>
  </si>
  <si>
    <t>3572_WM+ HYN S1-01 TOA SKY 1(B1)</t>
  </si>
  <si>
    <t>5638_VM+HYN CT2 KDT LAC HONG PHUC</t>
  </si>
  <si>
    <t>2AL1_WM+ VPC L9-01 KHU DO THI VCI</t>
  </si>
  <si>
    <t>4712_VM+ HYN THON TRAI TRANG</t>
  </si>
  <si>
    <t>5848-VM+ TQG THON 31 HAM YEN</t>
  </si>
  <si>
    <t>5119_VM+ HYN 62B,64 DIEN BIEN</t>
  </si>
  <si>
    <t>6270_WM+ PTO PHU LOC, PHU NINH</t>
  </si>
  <si>
    <t>6264_WM+ PTO KHU NGOC CHUC 3</t>
  </si>
  <si>
    <t>6090_VM+ PTO 191B BA MO</t>
  </si>
  <si>
    <t>5068_VM+ HYN THON DAO KHE, YEM MY</t>
  </si>
  <si>
    <t>5943-VM+ PTO 574 TAN TIEN</t>
  </si>
  <si>
    <t>5891-VM+ PTO KHU 23 VAN XUAN</t>
  </si>
  <si>
    <t>5947-VM+ KHU 8 THANH BA</t>
  </si>
  <si>
    <t>5944-VM+ PTO 12 HAN THUYEN</t>
  </si>
  <si>
    <t>4215_WM+ PTO 44 ĐAI NAI</t>
  </si>
  <si>
    <t>5814-VM+ PTO 25 TO 10 TAN AN</t>
  </si>
  <si>
    <t>6281_WM+ PTO 425-427 LAC LONG QUAN</t>
  </si>
  <si>
    <t>6338_WM+ PTO CAO XA, LAM THAO</t>
  </si>
  <si>
    <t>6595_WM+ VPC 81 QUANG TRUNG</t>
  </si>
  <si>
    <t>4505_VM+ VPC KHC 15 NGUYEN TAT THANH</t>
  </si>
  <si>
    <t>6347_WM+ VPC 41 TRAN HUNG DAO</t>
  </si>
  <si>
    <t>5847-VM+ PTO 191 CAO DU</t>
  </si>
  <si>
    <t>6470_WM+ VPC HOANG DAN, TAM DUONG</t>
  </si>
  <si>
    <t>6178_VM+ PTO KHU 22 HOANG XA</t>
  </si>
  <si>
    <t>4482_VM+ VPC 150 CHUA CAM</t>
  </si>
  <si>
    <t>4657_VM+ VPC 9 HAI BA TRUNG</t>
  </si>
  <si>
    <t>5923-VM+ PTO KHU 12 PHU HO</t>
  </si>
  <si>
    <t>6562_WM+ PTO 235-235B TT HUNG SON</t>
  </si>
  <si>
    <t>6434_WM+ PTO 107 BACH HAC</t>
  </si>
  <si>
    <t>6513_WM+ PTO 12 TO 5 TRAN PHU</t>
  </si>
  <si>
    <t>2AD4_WM+ VPC CH5 THE CITY LIGHT</t>
  </si>
  <si>
    <t>4585_VM+ TQG 88 TRAN HUNG DAO</t>
  </si>
  <si>
    <t>5205_VM+ HGG 89 NGUYEN THAI HOC</t>
  </si>
  <si>
    <t>5206_VM+ HGG 50 TRAN PHU</t>
  </si>
  <si>
    <t>4815_VM+ TQG 288 DUONG 17/8</t>
  </si>
  <si>
    <t>5471-VM+ HGG 43-45 DUONG 20-8</t>
  </si>
  <si>
    <t>5754-VM+ HGG TO 1 DUONG NGUYEN TRAI, VI XUYEN</t>
  </si>
  <si>
    <t>5188_VM+ HGG 469 NGUYEN TRAI</t>
  </si>
  <si>
    <t>5133_VM+ HGG SO 288 TRAN PHU</t>
  </si>
  <si>
    <t>5797-VM+ TQG 292 DP TAN TIEN, TAN YEN</t>
  </si>
  <si>
    <t>4737_VM+ HYN 71 CHO DUONG CAI</t>
  </si>
  <si>
    <t>6630-WM+ HYN DINH DU, VAN LAM</t>
  </si>
  <si>
    <t>6871-WM+ PTO TT HUNG HOA, TAM NONG</t>
  </si>
  <si>
    <t>6522_WM+ HYN TRUC DINH, AN THI</t>
  </si>
  <si>
    <t>2AV6_WM+ HYN SO02 SOL FOREST, KDT ECOPARK</t>
  </si>
  <si>
    <t>6529_WM+ PTO 545 TRAN PHU</t>
  </si>
  <si>
    <t>2A66_WM+ PTO KHU PHO, DOAN HUNG</t>
  </si>
  <si>
    <t>6976-WM+ VPC 204 LY THUONG KIET</t>
  </si>
  <si>
    <t>5067_VM+ HYN THON HOANG NHA, VAN LAM</t>
  </si>
  <si>
    <t>5689-VM+PTO 188 DUONG NAM, PHU NINH</t>
  </si>
  <si>
    <t>4106_WM+ PTO KHU 8 NONG TRANG</t>
  </si>
  <si>
    <t>6750-WM+ PTO BINH PHU, PHU NINH</t>
  </si>
  <si>
    <t>6109_VM+ VPC NGOC DONG,VINH TUONG</t>
  </si>
  <si>
    <t>3642_VM+ PTO BANG 1, QUANG TRUNG</t>
  </si>
  <si>
    <t>5836-VM+ VPC NGO 14 NGO MIEN, PHUC YEN</t>
  </si>
  <si>
    <t>3343_VM+ PTO 3023 DL HUNG VUONG</t>
  </si>
  <si>
    <t>6968-WM+ VPC TAO PHU, YEN LAC</t>
  </si>
  <si>
    <t>4880_VM+ HYN THON BEN, VAN GIANG</t>
  </si>
  <si>
    <t>6401_WM+ HYN PHUNG CHI KIEN, MY HAO</t>
  </si>
  <si>
    <t>5849-VM+ HYN NGA TU PHU THI, ME SO</t>
  </si>
  <si>
    <t>2A73_WM+ HYN DONG LY, KIM DONG</t>
  </si>
  <si>
    <t>4798_VM+ TQG 10 LE DUAN, PHAN THIET</t>
  </si>
  <si>
    <t>3160_VM+ HYN WB-B02 WESTBAY</t>
  </si>
  <si>
    <t>6042_VM+ HYN TU DONG, YEN MY</t>
  </si>
  <si>
    <t>6864-WM+ HGG VINH QUANG, BAC QUANG</t>
  </si>
  <si>
    <t>6819_WM+ TQG 328 TRUONG CHINH</t>
  </si>
  <si>
    <t>5762-VM+ HYN LIEN NGHIA, VAN GIANG</t>
  </si>
  <si>
    <t>5829-VM+ HGG 1157 TRUONG CHINH</t>
  </si>
  <si>
    <t>5852-VM+ HYN THON BINH MINH</t>
  </si>
  <si>
    <t>6541_WM+ HYN 251 TT YEN MY</t>
  </si>
  <si>
    <t>4724_VM+ HYN 38 PHO DAU</t>
  </si>
  <si>
    <t>5708-VM+ HGG 857A TRUONG CHINH, BAC QUANG</t>
  </si>
  <si>
    <t>5598-VM+ TQG XOM 8 XA TRUNG MON</t>
  </si>
  <si>
    <t>5146-VM+ HYN THON TRUONG XA</t>
  </si>
  <si>
    <t>4102_VM+ HYN 209 PARK RIVER</t>
  </si>
  <si>
    <t>5688-VM+ HGG 504 LY THUONG KIET</t>
  </si>
  <si>
    <t>2AL0_WM+ HYN PHUONG THONG</t>
  </si>
  <si>
    <t>6013_VM+ HYN DANG DINH, AN THI</t>
  </si>
  <si>
    <t>6808-WM+ HYN CAO XA, PHU CU</t>
  </si>
  <si>
    <t>3685 - VM+ PTO 1343 HUNG VUONG</t>
  </si>
  <si>
    <t>5846-VM+ PTO 75 CAO BANG</t>
  </si>
  <si>
    <t>2AU9_WM+ PTO BANG 1, NGUYEN TAT THANH</t>
  </si>
  <si>
    <t>2AB9_WM+ PTO 35 HA CHUONG</t>
  </si>
  <si>
    <t>3407_VM+ PTO 1250 HUNG VUONG</t>
  </si>
  <si>
    <t>4093_WM+ PTO TO 26A HAI BA TRUNG</t>
  </si>
  <si>
    <t>6791-WM+ VPC 195 NGUYEN VIET XUAN</t>
  </si>
  <si>
    <t>2ABX-WM+ HGG TO 6 VIET LAM</t>
  </si>
  <si>
    <t>6580_WM+ HYN TDP THINH VAN, MY HAO</t>
  </si>
  <si>
    <t>2ACO - WM+ RURAL VPC 105-106 TOA B2 KHAI MINH</t>
  </si>
  <si>
    <t>2032_WM+LIFE HNI PACKEXIM</t>
  </si>
  <si>
    <t>2242-WM+LIFE HNI 688 LAC LONG QUAN</t>
  </si>
  <si>
    <t>5818-VM+ HNI TAN TRAI,PHU CUONG, SOC SON</t>
  </si>
  <si>
    <t>6153_WM+ HNI DUC TU, DONG ANH</t>
  </si>
  <si>
    <t>5859-VM+ HNI P2 EUROWINDOW DONG HOI</t>
  </si>
  <si>
    <t>5835-VM+ HNI CHO HIEN NINH,SOC SON</t>
  </si>
  <si>
    <t>6430_WM+ HNI VE SON DONG, SOC SON</t>
  </si>
  <si>
    <t>5569-VM+ HNI KHU THA, SOC SON</t>
  </si>
  <si>
    <t>5906-VM+ HNI 15 TO 4 DONG ANH</t>
  </si>
  <si>
    <t>5207-VM+ HNI KDC BAC THANG LONG</t>
  </si>
  <si>
    <t>4831_VM+ HNI B12 CHO PHU CUONG</t>
  </si>
  <si>
    <t>4356_WM+ HNI 103-105 DA PHUC</t>
  </si>
  <si>
    <t>3131_VM+ HNI 19 TO 22 TT DONG ANH</t>
  </si>
  <si>
    <t>3132_VM+ HNI TO 25 TT DONG ANH</t>
  </si>
  <si>
    <t>5272-VM+ HNI KHU DAU GIA TO 1 TT SOC SON</t>
  </si>
  <si>
    <t>3324_VM+ HNI CO DIEN</t>
  </si>
  <si>
    <t>6671_WM+ HNI 150 KIM ANH</t>
  </si>
  <si>
    <t>3499_VM+ HNI HA PHONG</t>
  </si>
  <si>
    <t>4826_VM+ HNI 98 MIEU THO</t>
  </si>
  <si>
    <t>6629_WM+ HNI AP TO, DONG ANH</t>
  </si>
  <si>
    <t>3990_VM+ HNI NGA BA LUONG QUY</t>
  </si>
  <si>
    <t>5936-VM+ HNI TAM XA, DONG ANH</t>
  </si>
  <si>
    <t>5669-VM+HNI 15 XOM CHO YEM, SOC SON</t>
  </si>
  <si>
    <t>3089_VM+ HNI 44 LAM TIEN</t>
  </si>
  <si>
    <t>4986_VM+ HNI THON DIA- NAM HONG</t>
  </si>
  <si>
    <t>3617_VM+ HNI PHO VAN TRI</t>
  </si>
  <si>
    <t>6174_VM+ HNI PHU MA,SOC SON</t>
  </si>
  <si>
    <t>3876_VM+ HNI THON DOAI-KIM NO</t>
  </si>
  <si>
    <t>3277_VM+ HNI XOM NGOAI UY NO</t>
  </si>
  <si>
    <t>5619-VM+ HNI 07-09 CO VAN</t>
  </si>
  <si>
    <t>5765-VM+ HNI XUAN GIANG, SOC SON</t>
  </si>
  <si>
    <t>3754_VM+ HNI DOI 7, THON BAU</t>
  </si>
  <si>
    <t>3088_VM+ HNI 38 DAO CAM MOC</t>
  </si>
  <si>
    <t>4190_WM+ HNI 121 PHU MINH</t>
  </si>
  <si>
    <t>4197_WM+ HNI MAI CHAU</t>
  </si>
  <si>
    <t>4444_VM+ HNI 78 QL3 PHU LO</t>
  </si>
  <si>
    <t>5190-VM+ HNI NGA TU CHO NGOC CHI</t>
  </si>
  <si>
    <t>4191_WM+ HNI 77 TO 6 SOC SON</t>
  </si>
  <si>
    <t>4535_VM+ HNI 120 PHO MA</t>
  </si>
  <si>
    <t>5368-VM+ HNI CHO CAU XAY, SOC SON</t>
  </si>
  <si>
    <t>5456-VM+ HNI DOI 2 THON XUAN BACH</t>
  </si>
  <si>
    <t>3478_VM+ HNI 80 KE VE</t>
  </si>
  <si>
    <t>5674-VM+HNI XOM 8 THON 2 CHO THACH</t>
  </si>
  <si>
    <t>4816_VM+ HNI 04-CT1 BO CONG AN</t>
  </si>
  <si>
    <t>4832_VM+ HNI KHU 10 CHO PHO HA</t>
  </si>
  <si>
    <t>5267-VM+ HNI KHU 5 THON DO HA</t>
  </si>
  <si>
    <t>4256_WM+ HNI N04A NGOAI GIAO DOAN</t>
  </si>
  <si>
    <t>4211_WM+ HNI 10A4 AN BINH</t>
  </si>
  <si>
    <t>3237_VM+ HNI 23 NGO 136 CAU DIEN</t>
  </si>
  <si>
    <t>2263_WM+ HNI 272 THUY PHUONG</t>
  </si>
  <si>
    <t>5255-VM+ HNI DOI 4 THON 1 XA THACH DA</t>
  </si>
  <si>
    <t>2174_WM+ HNI CC C2 XUAN DINH</t>
  </si>
  <si>
    <t>3245_VM+ HNI 191 XUAN DINH</t>
  </si>
  <si>
    <t>4927_VM+ HNI KHU 10 THON THUONG LE</t>
  </si>
  <si>
    <t>3540_VM+ HNI 136 HO TUNG MAU</t>
  </si>
  <si>
    <t>5308-VM+ HNI QL35 THON PHU NHI</t>
  </si>
  <si>
    <t>5266-VM+ HNI KHU 14 THON YEN NHAN</t>
  </si>
  <si>
    <t>4172_WM+ HNI 10A6 AN BINH</t>
  </si>
  <si>
    <t>4360_WM+ HNI TO 1, TT QUANG MINH</t>
  </si>
  <si>
    <t>2918_WM+ HNI 5 NHAT TAO</t>
  </si>
  <si>
    <t>6262_WM+ HNI XA MAC, ME LINH</t>
  </si>
  <si>
    <t>6848-WM+ HNI 7 NGO 12 PHU MINH</t>
  </si>
  <si>
    <t>2083_WM+ HNI 138 PHU DIEN</t>
  </si>
  <si>
    <t>3144_VM+ HNI 313 TRAN CUNG</t>
  </si>
  <si>
    <t>5929-VM+ HNI A8 AN BINH</t>
  </si>
  <si>
    <t>6569_WM+ HNI NOI DONG, ME LINH</t>
  </si>
  <si>
    <t>4210_WM+ HNI TDP 6 QUANG MINH</t>
  </si>
  <si>
    <t>6462_WM+ HNI KHE NGOAI 1, ME LINH</t>
  </si>
  <si>
    <t>6476_WM+ HNI BACH TRU, ME LINH</t>
  </si>
  <si>
    <t>5574-VM+ HNI 2 KY VU</t>
  </si>
  <si>
    <t>3649_VM+ HNI 36 DUC THANG</t>
  </si>
  <si>
    <t>6919-WM+ HNI 116 TAY TUU</t>
  </si>
  <si>
    <t>6561_VM+ HNI 44 PHUC DIEN</t>
  </si>
  <si>
    <t>4437_WM+ HNI 56 NGO 43 CO NHUE</t>
  </si>
  <si>
    <t>2216_WM+ HNI 5/32 AN DUONG</t>
  </si>
  <si>
    <t>5595-VM+ HNI 200 HOANG HOA THAM</t>
  </si>
  <si>
    <t>6676-WM+ HNI YEN THANH, BA VI</t>
  </si>
  <si>
    <t>4128_WM+ HNI 119 NUOC PHAN LAN</t>
  </si>
  <si>
    <t>4101_WM+ HNI 5 NGO 464 AU CO</t>
  </si>
  <si>
    <t>5473-VM+ HNI 33 VONG THI</t>
  </si>
  <si>
    <t>2410_WM+ HNI 123 TRINH CONG SON</t>
  </si>
  <si>
    <t>6050_VM+ HNI 188 QUANG OAI</t>
  </si>
  <si>
    <t>2756_WM+ HNI 387 THUY KHUE</t>
  </si>
  <si>
    <t>3090_VM+ HNI 16 NGO 67 TO NGOC VAN</t>
  </si>
  <si>
    <t>6882-WM+ HNI S06 KOSMO TAY HO</t>
  </si>
  <si>
    <t>5618 VM+ HNI TMDV- 1B KOSMO TH</t>
  </si>
  <si>
    <t>4076_WM+ HNI LK09 NGO 38 XUAN LA</t>
  </si>
  <si>
    <t>6866_WM+ HNI NGOC NHI, BA VI</t>
  </si>
  <si>
    <t>6076_VM+ HNI LIEN MINH, BA VI</t>
  </si>
  <si>
    <t>2785_WM+ HNI 175 AN DUONG</t>
  </si>
  <si>
    <t>2375_WM+ HNI 219 THUY KHUE</t>
  </si>
  <si>
    <t>3434_VM+ HNI 91 DOC NGU</t>
  </si>
  <si>
    <t>3465_VM+ HNI 671 HOANG HOA THAM</t>
  </si>
  <si>
    <t>2098_WM+ HNI 50 NGUYEN HOANG TON</t>
  </si>
  <si>
    <t>5385_VM+ HNI CT1 NGHIA DO</t>
  </si>
  <si>
    <t>2094_WM+ HNI 210 BIS DOI CAN</t>
  </si>
  <si>
    <t>2524_WM+ HNI 70B DOI CAN</t>
  </si>
  <si>
    <t>2536_WM+ HNI 8C11 GIANG VO</t>
  </si>
  <si>
    <t>3027_WM+ HNI 27 NGACH 254/1 DUONG BUOI</t>
  </si>
  <si>
    <t>2808_WM+ HNI 27 PHAM HONG THAI</t>
  </si>
  <si>
    <t>6697-WM+ HNI 18 HANG THAN</t>
  </si>
  <si>
    <t>5644_VM+HNI SO 1 B5 GIANG VO (8 NUI TRUC)</t>
  </si>
  <si>
    <t>5439-VM+ HNI 17A NGO 9 NGUYEN CHI PHUONG</t>
  </si>
  <si>
    <t>2171_WM+ HNI 1088 DE LA THANH</t>
  </si>
  <si>
    <t>2768_WM+ HNI 31 TAN AP</t>
  </si>
  <si>
    <t>2362_WM+ HNI 20 NGHIA DUNG</t>
  </si>
  <si>
    <t>2309_WM+ HNI 104C NGOC HA</t>
  </si>
  <si>
    <t>2075_WM+ HNI 23 CUA BAC</t>
  </si>
  <si>
    <t>2560_WM+ HNI 28 NGUYEN THAI HOC</t>
  </si>
  <si>
    <t>2100_WM+ HNI 55 THUY KHUE</t>
  </si>
  <si>
    <t>2126_WM+ HNI 18B NGUYEN BIEU</t>
  </si>
  <si>
    <t>5504-VM+ HNI 105 THANH CONG</t>
  </si>
  <si>
    <t>2213_WM+ HNI 38 LINH LANG</t>
  </si>
  <si>
    <t>5505-VM+ HNI 106 DOC CHO THANH CONG</t>
  </si>
  <si>
    <t>2752_WM+ HNI 109 TRAN HUY LIEU</t>
  </si>
  <si>
    <t>2215_WM+ HNI 93 NUI TRUC</t>
  </si>
  <si>
    <t>2088_WM+ HNI 47 PHO DUC CHINH</t>
  </si>
  <si>
    <t>5614_VM+ HNI 78 NGO 189 H.H.THAM</t>
  </si>
  <si>
    <t>2777_WM+ HNI 575 LA THANH</t>
  </si>
  <si>
    <t>3290_VM+ HNI 371 CAO LO</t>
  </si>
  <si>
    <t>6014_VM+ HNI 34 MAC XA</t>
  </si>
  <si>
    <t>2AS8_WM+ HNI XUAN LAI, SOC SON</t>
  </si>
  <si>
    <t>4236_WM+ HNI PHO NY</t>
  </si>
  <si>
    <t>5752-VM+ HNI BAC SON,SOC SON</t>
  </si>
  <si>
    <t>5807-VM+ HNI MINH TRI, SOC SON</t>
  </si>
  <si>
    <t>2AA2_WM+ HNI YEN BAI, ME LINH</t>
  </si>
  <si>
    <t>5572-VM+ HNI KIM THUONG, KIM LU</t>
  </si>
  <si>
    <t>2A83_WM+ HNI PHU MY, TU LAP</t>
  </si>
  <si>
    <t>5268-VM+ HNI 134 HOANG TANG BI</t>
  </si>
  <si>
    <t>4781_VM+ HNI 314 TRAN CUNG</t>
  </si>
  <si>
    <t>3029_WM+ N03 T2 DOAN NGOAI GIAO</t>
  </si>
  <si>
    <t>3995_VM+ HNI KHU 6 THUY LOI</t>
  </si>
  <si>
    <t>3910_VM+ HNI 58 LIEN XA-KIM CHUNG</t>
  </si>
  <si>
    <t>5313-VM+ HNI 32 SAP MAI</t>
  </si>
  <si>
    <t>6739-WM+ HNI CHO DAU DE, ME LINH</t>
  </si>
  <si>
    <t>5788-VM+ HNI DONG XUAN,SOC SON</t>
  </si>
  <si>
    <t>5380-VM+ HNI 53 HAU DUONG</t>
  </si>
  <si>
    <t>5177-VM+ HNI THON CO DUONG TIEN DUONG</t>
  </si>
  <si>
    <t>4122_VM+ HNI LO KHE</t>
  </si>
  <si>
    <t>6489_WM+ HNI HONG KY, SOC SON</t>
  </si>
  <si>
    <t>5581-VM+ HNI DUC HOA, SOC SON</t>
  </si>
  <si>
    <t>5792-VM+ HNI 107 TO 8 TT DONG ANH</t>
  </si>
  <si>
    <t>4484_VM+ HNI CHO KIM, TO 49 TT DONG ANH</t>
  </si>
  <si>
    <t>4972-VM+ HNI NGA BA YEN TANG</t>
  </si>
  <si>
    <t>6400_WM+ HNI CO LOA, DONG ANH</t>
  </si>
  <si>
    <t>5284-VM+ HNI THON BEN TRUNG X BAC HONG</t>
  </si>
  <si>
    <t>4287_WM+ HNI XOM TAY, VAN NOI</t>
  </si>
  <si>
    <t>5993_VM+ HNI THONG NHAT, SOC SON</t>
  </si>
  <si>
    <t>3700_VM+ HNI 492 XUAN DINH</t>
  </si>
  <si>
    <t>6542_WM+ HNI IA20,TOA B KDT CIPUTRA</t>
  </si>
  <si>
    <t>2124_WM+ HNI 133 THUY KHUE</t>
  </si>
  <si>
    <t>6323_WM+ HNI 176 NGO 193 PHU DIEN</t>
  </si>
  <si>
    <t>4417_WM+LIFE HNI KHU 7 PHO YEN</t>
  </si>
  <si>
    <t>4065_WM+LIFE HNI C4 DO NHUAN</t>
  </si>
  <si>
    <t>3104_WM+LIFE HNI N04 T1 DOAN NGOAI GIAO</t>
  </si>
  <si>
    <t>3500_WM+LIFE HNI 101 HV QUOC PHONG</t>
  </si>
  <si>
    <t>5327-WM+LIFE HNI KIOT TM02 SO 50 NGO 28 XUAN LA</t>
  </si>
  <si>
    <t>6128_VM+ HNI MACH LUNG, DONG ANH</t>
  </si>
  <si>
    <t>2AW4_WM+ RURAL HNI PHU CHAU, BA VI</t>
  </si>
  <si>
    <t>3323_WM+LIFE HNI 105-107 TAN XUAN</t>
  </si>
  <si>
    <t>5677-WM+LIFE HNI KI OT 05-06 OCT5 RESCO CO NHUE</t>
  </si>
  <si>
    <t>3136_WM+LIFE HNI GREEN STAR 234 PHAM VAN DONG</t>
  </si>
  <si>
    <t>6379_WM+LIFE HNI SHA-110 CIPUTRA</t>
  </si>
  <si>
    <t>5640_WM+LIFE HNI N01 T8 NGOAI GIAO DOAN</t>
  </si>
  <si>
    <t>6332_WM+LIFE HNI 41 VAN TIEN DUNG</t>
  </si>
  <si>
    <t>4302_WM+LIFE HNI 01-CT3 BO CONG AN</t>
  </si>
  <si>
    <t>2753_WM+ HNI 24 NGO 1 DO NHUAN</t>
  </si>
  <si>
    <t>3599_WM+LIFE HNI SO 6 PHO VIEN</t>
  </si>
  <si>
    <t>6219_WM+LIFE HNI S4.02 GOLDMART CITY</t>
  </si>
  <si>
    <t>3276_WM+LIFE HNI 250 LAC LONG QUAN</t>
  </si>
  <si>
    <t>3138_WM+LIFE HNI 98 XUAN DIEU</t>
  </si>
  <si>
    <t>5511-WM+LIFE HNI TANG 1 TOA C2 XUAN DINH</t>
  </si>
  <si>
    <t>3228_WM+LIFE HNI 44-46 KIEU MAI</t>
  </si>
  <si>
    <t>2761_WM+ HNI 22A DUC DIEN</t>
  </si>
  <si>
    <t>5501-VM+ HNI THON THIET UNG</t>
  </si>
  <si>
    <t>3496_WM+LIFE HNI N02 T1 DOAN NGOAI GIAO</t>
  </si>
  <si>
    <t>2810_WM+LIFE HNI CT2B CO NHUE</t>
  </si>
  <si>
    <t>6538_WM+ CBG TO 1 HOANG BO</t>
  </si>
  <si>
    <t>5770-VM+ CBG 39 PHO CU</t>
  </si>
  <si>
    <t>5889_VM+ CBG 56 TO 4 DE THAM</t>
  </si>
  <si>
    <t>6870-WM+ CBG 46-48 DUONG 03/10</t>
  </si>
  <si>
    <t>5771-VM+ CBG 17 TO 7 PHUONG SONG HIEN</t>
  </si>
  <si>
    <t>6384_WM+ CBG 075 VUON CAM</t>
  </si>
  <si>
    <t>6111_VM+ CBG 85 TO 7 TAN GIANG</t>
  </si>
  <si>
    <t>6850-WM+ CBG 37 TO 12 SONG HIEN</t>
  </si>
  <si>
    <t>2AA6_WM+ LCI 338 HUNG VUONG</t>
  </si>
  <si>
    <t>6313-WM+ LCI 46 DUONG 19-5 TT LUU</t>
  </si>
  <si>
    <t>5001_VM+ LCI SO 489 NGO QUYEN</t>
  </si>
  <si>
    <t>5057_VM+ LCI 737 LE THANH</t>
  </si>
  <si>
    <t>5426-VM+ LCI 050 PHAN DINH PHUNG</t>
  </si>
  <si>
    <t>5382-VM+ LCI 030 QUY HOA</t>
  </si>
  <si>
    <t>5381-VM+ LCI 114 HAM NGHI</t>
  </si>
  <si>
    <t>4965_VM+ LCI 02-04 VO NGUYEN GIAP</t>
  </si>
  <si>
    <t>6320_WM+ LCI 088 NHAC SON</t>
  </si>
  <si>
    <t>5778-VM+ LCI 750 HOANG QUOC VIET</t>
  </si>
  <si>
    <t>5135_VM+ LCI SO 003 SOI TIEN</t>
  </si>
  <si>
    <t>6933-WM+LCI TDP 4, TT TANG LOONG</t>
  </si>
  <si>
    <t>2ABP_WM+ RURAL LCI 028 LUONG DINH CUA</t>
  </si>
  <si>
    <t>VM+ LCI 02-04 DUONG VO NGUYEN GIAP</t>
  </si>
  <si>
    <t>2ACF-WM+ LCI 5A PHO RANG</t>
  </si>
  <si>
    <t>6577-WM+ TNN TDP CHO 1, DAI TU</t>
  </si>
  <si>
    <t>6644-WM+ TNN DINH CA, VO NHAI</t>
  </si>
  <si>
    <t>4691_VM+ TNN 572 CMT 8</t>
  </si>
  <si>
    <t>2A62_WM+ TNN 37 TON DUC THANG</t>
  </si>
  <si>
    <t>6763-WM+ TNN TDP TRUNG KIEN, TT CHO CHU</t>
  </si>
  <si>
    <t>5760-VM+ TNN 350 CACH MANG THANG TAM</t>
  </si>
  <si>
    <t>5866-VM+ TNN 109 CACH MANG THANG 8</t>
  </si>
  <si>
    <t>2A37-WM+ TNN 314-316 TRIEU QUANG PHUC</t>
  </si>
  <si>
    <t>5759-VM+TNN 150 PHAN DINH PHUNG</t>
  </si>
  <si>
    <t>6248_WM+ TNN 382 LUONG NGOC QUYEN</t>
  </si>
  <si>
    <t>5367-VM+ TNN VILLAGE THAI NGUYEN</t>
  </si>
  <si>
    <t>6274_WM+ TNN 190 DUONG TU MINH</t>
  </si>
  <si>
    <t>6941-WM+ TNN 162 LUU NHAN CHU</t>
  </si>
  <si>
    <t>4828_VM+ TNN 815 DUONG TU MINH</t>
  </si>
  <si>
    <t>4897_VM+ TNN 111 PHAN DINH PHUNG</t>
  </si>
  <si>
    <t>5256-VM+ TNN 105 TO 1 PHUONG CHUA HANG</t>
  </si>
  <si>
    <t>4848_VM+ TNN 91 LUONG NGOC QUYEN</t>
  </si>
  <si>
    <t>6911-WM+ TNN 43 MINH CAU</t>
  </si>
  <si>
    <t>4926_VM+ TNN 151C DUONG Z115</t>
  </si>
  <si>
    <t>5868-VM+ TNN 602 DUONG TU MINH</t>
  </si>
  <si>
    <t>6557_WM+ YBI 111 NGUYEN TAT THANH</t>
  </si>
  <si>
    <t>6914-WM+ YBI 701 DAI DONG</t>
  </si>
  <si>
    <t>6966-WM+ YBI 385 LE HONG PHONG</t>
  </si>
  <si>
    <t>4997_VM+ YBI 235 DAI DONG, YEN BINH</t>
  </si>
  <si>
    <t>5728-VM+ YBI 1016 DUONG YEN NINH</t>
  </si>
  <si>
    <t>6297_WM+ YBI 28 TUE TINH</t>
  </si>
  <si>
    <t>5003_VM+ YBI SO 2 QUANG TRUNG - DONG TAM</t>
  </si>
  <si>
    <t>5726-VM+ YBI 525 DL NGUYEN THAI HOC</t>
  </si>
  <si>
    <t>6041_VM+ YBI 486 DINH TIEN HOANG</t>
  </si>
  <si>
    <t>4903_VM+ YBI 142 DINH TIEN HOANG</t>
  </si>
  <si>
    <t>6762-WM+ TNN 425 BAI A, TT CHO CHU</t>
  </si>
  <si>
    <t>4851_VM+ TNN 214 QUANG TRUNG</t>
  </si>
  <si>
    <t>6282_WM+ TNN 879 HOANG QUOC VIET</t>
  </si>
  <si>
    <t>4977_VM+ TNN 188 THONG NHAT</t>
  </si>
  <si>
    <t>2A79_WM+ YBI 251 LY THUONG KIET</t>
  </si>
  <si>
    <t>6887-WM+ YBI 337 NGO MINH LOAN</t>
  </si>
  <si>
    <t>6647_WM+ YBI 64 PHAM VAN DONG</t>
  </si>
  <si>
    <t>4992_VM+ YBI 1132 DINH TIEN HOANG</t>
  </si>
  <si>
    <t>2A43-WM+ YBI DOAN KET, YEN BINH</t>
  </si>
  <si>
    <t>2AP3_WM+ YBI 479 YEN THINH</t>
  </si>
  <si>
    <t>2AI9_WM+ YBI TDP 6, TT YEN THE</t>
  </si>
  <si>
    <t>4993_VM+ YBI 150A HOANG HOA THAM</t>
  </si>
  <si>
    <t>4931_VM+ YBI 592 DIEN BIEN- MINH TAN</t>
  </si>
  <si>
    <t>6363_WM+ YBI 93 NGUYEN THAI HOC</t>
  </si>
  <si>
    <t>6471_WM+ YBI TDP TT VAN CHAN</t>
  </si>
  <si>
    <t>SATRAFOODS 340 NGUYEN THI KIEU</t>
  </si>
  <si>
    <t>SATRAFOODS BA TRIEU</t>
  </si>
  <si>
    <t>SATRAFOODS 68 LIEU BINH HUONG</t>
  </si>
  <si>
    <t>SATRAFOODS 1403 NGUYEN DUY TRINH</t>
  </si>
  <si>
    <t>SATRAFOODS 47 NGUYEN HONG</t>
  </si>
  <si>
    <t>6751-WM+ BNH KHU SON, HAP LINH</t>
  </si>
  <si>
    <t>6926-WM+ BNH KHU PHO YEN LA, TU SON</t>
  </si>
  <si>
    <t>3550_VM+ BNH LE QUANG DAO</t>
  </si>
  <si>
    <t>4213_WM+ BNH THON THUONG</t>
  </si>
  <si>
    <t>INTIMEX HAPROFOOD 362 NGOC LAM</t>
  </si>
  <si>
    <t>6044_VM+ HNI 27 PHUNG CHI KIEN</t>
  </si>
  <si>
    <t>3948_WM+ HNI SO 86 NGO 20 MY DINH</t>
  </si>
  <si>
    <t>5819-VM+ HNI VINHOMES WEST POINT</t>
  </si>
  <si>
    <t>6101_VM+ HNI 8 NGO 63 LE DUC THO</t>
  </si>
  <si>
    <t>5837-VM+ HNI R2.119 FLORENCE</t>
  </si>
  <si>
    <t>4983-VM+ HNI LK11 PHUNG KHOANG</t>
  </si>
  <si>
    <t>4512_VM+ HNI 10+11 MY DINH PEARL</t>
  </si>
  <si>
    <t>4479_VM+ HNI G1-116 VINHOMES GREEN BAY</t>
  </si>
  <si>
    <t>4409_VM+ HNI LO 6 CT1-AB ME TRI</t>
  </si>
  <si>
    <t>5573-VM+ HNI 36 DINH THON</t>
  </si>
  <si>
    <t>3197_VM+ HNI 2 NGACH 8/11 L.QUANG DAO</t>
  </si>
  <si>
    <t>2A78_WM+ HNI SO 51, TDP 4 PHU DO</t>
  </si>
  <si>
    <t>5710-VM+ HNI L1-07 FLC PHAM HUNG</t>
  </si>
  <si>
    <t>6136_VM+ HNI 157 DINH THON</t>
  </si>
  <si>
    <t>4050-VM+ HNI SH09 EMERALD MY DINH</t>
  </si>
  <si>
    <t>4052_VM+ HNI TT01-05 HD MON</t>
  </si>
  <si>
    <t>3280_VM+ HNI TDP 5 ME TRI HA</t>
  </si>
  <si>
    <t>3778_VM+ HNI 23 NGO 14 ME TRI HA</t>
  </si>
  <si>
    <t>5088_VM+ HNI KIOT 2 TOA B, DU AN X2 CAU DIEN</t>
  </si>
  <si>
    <t>5472-VM+ HNI 87 NGO 322 MY DINH</t>
  </si>
  <si>
    <t>4450-VM+ HNI HAI PHAT PLAZA</t>
  </si>
  <si>
    <t>4301_WM+ HNI COWA 199 HO TUNG MAU</t>
  </si>
  <si>
    <t>WM+ HNI 16 KTDC 7.3-8.1</t>
  </si>
  <si>
    <t>5698-VM+HNI 242 MY DINH</t>
  </si>
  <si>
    <t>5632_WM+ HNI N4 -A5 MY DINH 2</t>
  </si>
  <si>
    <t>4113_VM+ HNI C3 NGUYEN CO THACH</t>
  </si>
  <si>
    <t>4059_WM+ HNI VINHOMES GREEN BAY</t>
  </si>
  <si>
    <t>3446_VM+ HNI A12-BT1 LUU HUU PHUOC</t>
  </si>
  <si>
    <t>5879-VM+ HNI 14 NGO 59 DUONG KHUE</t>
  </si>
  <si>
    <t>4020_WM+ LO 21 BT4-3 KNO TR.VAN</t>
  </si>
  <si>
    <t>3404_VM+ HNI KDTM TRUNG VAN</t>
  </si>
  <si>
    <t>3303_VM+ HNI BT1 LO 8 ME TRI HA</t>
  </si>
  <si>
    <t>3980_VM+ HNI 39 DO XUAN HOP</t>
  </si>
  <si>
    <t>3208_VM+ HNI BT1.D8 KDT TRUNG VAN</t>
  </si>
  <si>
    <t>6180_WM+ HNI 8B7 NGO 64 L.HUU PHUOC</t>
  </si>
  <si>
    <t>3941_VM+ HNI CT5-DN KĐT MY DINH II</t>
  </si>
  <si>
    <t>5578-VM+ HNI LO 1-3/E-F, MD COMPLEX TOWER</t>
  </si>
  <si>
    <t>2119_WM+ HNI SO 3 DAI HOC HA NOI</t>
  </si>
  <si>
    <t>2520_WM+ HNI 116-118 CAU DIEN</t>
  </si>
  <si>
    <t>5727-VM+HNI 96 TRAN BINH</t>
  </si>
  <si>
    <t>3371_VM+ HNI 23-25 NGUYEN KHA TRAC</t>
  </si>
  <si>
    <t>2173_WM+ HNI 37 DOAN KE THIEN</t>
  </si>
  <si>
    <t>4108_WM+ HNI 30B DOAN KE THIEN</t>
  </si>
  <si>
    <t>3312_VM+ HNI 100 DUONG K2</t>
  </si>
  <si>
    <t>5340-VM+ HNI 17 NGO 75 HO TUNG MAU</t>
  </si>
  <si>
    <t>6116_VM+ HNI S1.06 VINHOMES TAY MO</t>
  </si>
  <si>
    <t>4924-VM+ HNI XOM DEN, HOAI DUC</t>
  </si>
  <si>
    <t>3690_VM+ HNI THON VAN LUNG</t>
  </si>
  <si>
    <t>5800-VM+ HNI S2.03 VINHOMES TAY MO</t>
  </si>
  <si>
    <t>3133_VM+ HNI AN TRAI</t>
  </si>
  <si>
    <t>3722_VM+ KHU TDC LAI XA, KIM CHUNG</t>
  </si>
  <si>
    <t>4000_VM+ HNI XOM MOI, NGAI CAU</t>
  </si>
  <si>
    <t>6847-WM+ HNI 158 NGUYEN THAI HOC</t>
  </si>
  <si>
    <t>6163_VM+ HNI DONG NHAN, HOAI DUC</t>
  </si>
  <si>
    <t>4364_WM+ HNI AN HA, AN THUONG</t>
  </si>
  <si>
    <t>4520_VM+ HNI NGAI CAU HOAI DUC</t>
  </si>
  <si>
    <t>6075_VM+ HNI 74 YEN VINH</t>
  </si>
  <si>
    <t>3072_WM+ HNI 18T2 THE GOLDEN AN KHANH</t>
  </si>
  <si>
    <t>2A69_WM+ HNI THON 9, CAT QUE</t>
  </si>
  <si>
    <t>3727_VM+ SO 63, TDP 1 NGOC TRUC</t>
  </si>
  <si>
    <t>4121_WM+ HNI 61 DO NHA</t>
  </si>
  <si>
    <t>5290-VM+ HNI 71 NGO 180 TAY MO</t>
  </si>
  <si>
    <t>5097_VM+ HNI 55 CAU COC</t>
  </si>
  <si>
    <t>3347_VM+ HNI 173 TDP 4 XUAN PHUONG</t>
  </si>
  <si>
    <t>3454_VM+ HNI 451 DAI MO</t>
  </si>
  <si>
    <t>4767_VM+ HNI 31-LK41 KDT VAN CANH</t>
  </si>
  <si>
    <t>5535-VM+ HNI 174-176 HA HOI</t>
  </si>
  <si>
    <t>6466-WM+ HNI DAI THANH, QUOC OAI</t>
  </si>
  <si>
    <t>2A16_WM+ HNI THON 1, CAT QUE</t>
  </si>
  <si>
    <t>6482_WM+ HNI CHO CAN THUONG</t>
  </si>
  <si>
    <t>6465_WM+ HNI CUM 11 VONG XUYEN</t>
  </si>
  <si>
    <t>5341-VM+ HNI THON 3 PHUONG CACH</t>
  </si>
  <si>
    <t>4436_VM+ HNI 56B DINH TIEN HOANG</t>
  </si>
  <si>
    <t>4222_WM+ HNI 429 CHUA THONG</t>
  </si>
  <si>
    <t>4109_VM+ HNI 51 PHO HUYEN</t>
  </si>
  <si>
    <t>6543_WM+ HNI VAN PHUC, PHUC THO</t>
  </si>
  <si>
    <t>4603_VM+ HNI 31 TUNG THIEN</t>
  </si>
  <si>
    <t>5423-VM+ HNI CUM 5 XA PHUNG THUONG</t>
  </si>
  <si>
    <t>6486_WM+ HNI 165 HONG HA,DAN PHUONG</t>
  </si>
  <si>
    <t>5324-VM+ HNI 254 PHO HUYEN TT QUOC OAI</t>
  </si>
  <si>
    <t>4167_WM+ HNI DONG BUT</t>
  </si>
  <si>
    <t>5546-VM+ HNI XOM 6 THON 3 X THACH THAN</t>
  </si>
  <si>
    <t>4241_WM+ HNI CT9A SUNNY GARDEN</t>
  </si>
  <si>
    <t>6888-WM+ HNI VI THUY, SON TAY</t>
  </si>
  <si>
    <t>5878-VM+ HNI KHOANG SAU, SON DONG</t>
  </si>
  <si>
    <t>4583_VM+ HNI 38 NGO QUYEN</t>
  </si>
  <si>
    <t>4766_VM+ HNI 78 CAU TRI</t>
  </si>
  <si>
    <t>3181_WM+ HNI N09 B2 DICH VONG</t>
  </si>
  <si>
    <t>2210_WM+ HNI 12 PHAM TUAN TAI</t>
  </si>
  <si>
    <t>2234_WM+ HNI 121B QUAN HOA</t>
  </si>
  <si>
    <t>3025_WM+ HNI N07 B2 DICH VONG</t>
  </si>
  <si>
    <t>3264-WM+ HNI 15 NGO 259 YEN HOA</t>
  </si>
  <si>
    <t>4306_WM+ HNI 35 NGO 381 NG. KHANG</t>
  </si>
  <si>
    <t>5895-VM+ HNI 80 TRAN QUOC VUONG</t>
  </si>
  <si>
    <t>5643_VM+HNI 77 TRAN QUOC VUONG</t>
  </si>
  <si>
    <t>2435_WM+ HNI 16/12 TRAN QUY KIEN</t>
  </si>
  <si>
    <t>3304_VM+ HNI 217A QUAN HOA</t>
  </si>
  <si>
    <t>2122_WM+ HNI 10/118 NGUYEN KHANH TOAN</t>
  </si>
  <si>
    <t>2439_WM+ HNI 17 TRAN QUOC HOAN</t>
  </si>
  <si>
    <t>5576-VM+ HNI 15 DICH VONG HAU</t>
  </si>
  <si>
    <t>2825_WM+ HNI 10/ 100 H.QUOC VIET</t>
  </si>
  <si>
    <t>2188_WM+ HNI 373 NGUYEN KHANG</t>
  </si>
  <si>
    <t>2058_WM+ HNI NGHIA TAN</t>
  </si>
  <si>
    <t>2833_WM+ HNI 28 NGO 68 CAU GIAY</t>
  </si>
  <si>
    <t>4317_VM+ HNI SH05 STRARCITY</t>
  </si>
  <si>
    <t>2355_WM+ HNI 41 NGUYEN NGOC VU</t>
  </si>
  <si>
    <t>2760_WM+ HNI TAY HA</t>
  </si>
  <si>
    <t>3279_VM+ HNI 207 LUONG THE VINH</t>
  </si>
  <si>
    <t>4136_WM+ HNI 30 PHAM VAN DONG</t>
  </si>
  <si>
    <t>3622_VM+ HNI TDP CHO, DAI MO</t>
  </si>
  <si>
    <t>2AV1_WM+ HNI VAN CON, HOAI DUC</t>
  </si>
  <si>
    <t>3081_WM+ HNI 21-23 ME TRI THUONG</t>
  </si>
  <si>
    <t>3301_VM+ HNI TDP 4 PHU DO</t>
  </si>
  <si>
    <t>6455_WM+ HNI 136 PHO HAT</t>
  </si>
  <si>
    <t>4011_VM+ HNI 26 NGO 58 TRAN BINH</t>
  </si>
  <si>
    <t>6760-WM+ HNI 164 DUONG 72, PHUONG QUAN</t>
  </si>
  <si>
    <t>5615-VM+ HNI C14-A10 KDT NAM TRUNG YEN</t>
  </si>
  <si>
    <t>2306_WM+ HNI 1 TO 24 DICH VONG</t>
  </si>
  <si>
    <t>2534_WM+ HNI 152 YEN HOA</t>
  </si>
  <si>
    <t>6768-WM+ HNI DUC GIANG, HOAI DUC</t>
  </si>
  <si>
    <t>6728-WM+ HNI 55 DUONG 422 TAN LAP</t>
  </si>
  <si>
    <t>6891-WM+ HNI PHUONG DINH, DAN PHUONG</t>
  </si>
  <si>
    <t>6236_WM+ HNI TAN HOA, QUOC OAI</t>
  </si>
  <si>
    <t>6322_WM+ HNI 98 DONG HUONG</t>
  </si>
  <si>
    <t>4326_VM+ HNI XOM MOI, NGOC THAN</t>
  </si>
  <si>
    <t>6441_WM+ HNI YEN NOI, QUOC OAI</t>
  </si>
  <si>
    <t>2559_WM+ HNI 3 NGO 5 DO QUANG</t>
  </si>
  <si>
    <t>4656_VM+ HNI 126A THANH VI</t>
  </si>
  <si>
    <t>6327_WM+ 613 PHO MIA</t>
  </si>
  <si>
    <t>2AK4_WM+ HNI LIEN HIEP, PHUC THO</t>
  </si>
  <si>
    <t>6613-WM+ HNI 35 DONG KHE</t>
  </si>
  <si>
    <t>6054_VM+ HNI 8 NGO 62 THUY UNG</t>
  </si>
  <si>
    <t>2069_WM+ HNI 66 HOANG SAM</t>
  </si>
  <si>
    <t>2767_WM+ HNI 31 NGO 260 CAU GIAY</t>
  </si>
  <si>
    <t>2812_WM+ HNI XUAN THUY</t>
  </si>
  <si>
    <t>5422-VM+ HNI THON DONG LU, QUOC OAI</t>
  </si>
  <si>
    <t>5586-VM+ HNI THON 2 XA LAI YEN</t>
  </si>
  <si>
    <t>6405_WM+ HNI 40 CAO TRUNG, HOAI DUC</t>
  </si>
  <si>
    <t>4328_VM+ HNI 60 HOANG QUOC VIET</t>
  </si>
  <si>
    <t>3857_WM+LIFE HNI 18 TRUNG VAN(70 DAI LINH)</t>
  </si>
  <si>
    <t>4263_WM+LIFE HNI 219 TRUNG KINH</t>
  </si>
  <si>
    <t>3916_WM+LIFE HNI VINACONEX 1</t>
  </si>
  <si>
    <t>2390_WM+LIFE HNI CT2A XUAN LA</t>
  </si>
  <si>
    <t>3555_WM+LIFE HNI TT19-20 XUAN PHUONG</t>
  </si>
  <si>
    <t>3168_WM+LIFE HNI 153 HUU HUNG</t>
  </si>
  <si>
    <t>4129_WM+LIFE HNI 22 HOANG DIEU</t>
  </si>
  <si>
    <t>6883_WM+LIFE HNI 161 PHU NHI</t>
  </si>
  <si>
    <t>6255_WM+LIFE HNI 128 NGUYEN DONG CHI</t>
  </si>
  <si>
    <t>3162_WM+LIFE HNI MONCITY</t>
  </si>
  <si>
    <t>4053_WM+LIFE HNI A3 GARDENIA</t>
  </si>
  <si>
    <t>2012_WM+LIFE HNI MY DINH</t>
  </si>
  <si>
    <t>3159_WM+LIFE HNI 17T1-CT2 TRUNG VAN</t>
  </si>
  <si>
    <t>2835_WM+LIFE HNI INTRACOM TRUNG VAN</t>
  </si>
  <si>
    <t>3266_WM+LIFE HNI CT2E CC VOV</t>
  </si>
  <si>
    <t>3682_WM+LIFE TT4TT5 TANG THIET GIAP</t>
  </si>
  <si>
    <t>3962_WM+LIFE HNI KIOT 03,04 CT1 TRUNG VAN</t>
  </si>
  <si>
    <t>3181_WM+LIFE HNI N09 B2 DICH VONG</t>
  </si>
  <si>
    <t>2021_WM+LIFE HNI CHELSEA PART</t>
  </si>
  <si>
    <t>3370_WM+LIFE HNI G3AB YEN HOA SUNSHINE</t>
  </si>
  <si>
    <t>3529_WM+LIFE HNI CT2 XUAN PHUONG</t>
  </si>
  <si>
    <t>6858_WM+ HNI YEN SON, QUOC OAI</t>
  </si>
  <si>
    <t>2ACX-WM+ HNI SO 1 PHU HA</t>
  </si>
  <si>
    <t>3653_WM+LIFE HNI CT1 MY DINH PLAZA 2</t>
  </si>
  <si>
    <t>5054_WM+LIFE HNI BT25-C37 BO CONG AN</t>
  </si>
  <si>
    <t>5350-VM+ SLA 437A TRAN DANG NINH</t>
  </si>
  <si>
    <t>6397_WM+ SLA TONG LANH, THUAN CHAU</t>
  </si>
  <si>
    <t>6154_VM+ SLA 131 TIEU KHU BENH VIEN</t>
  </si>
  <si>
    <t>6092_VM+ SLA 545 TIEU KHU 19</t>
  </si>
  <si>
    <t>6913-WM+ SLA 124 TO 8 QUYET THANG</t>
  </si>
  <si>
    <t>5345-VM+ SLA 514D TRAN DANG NINH</t>
  </si>
  <si>
    <t>5370-VM+ SLA 67 TRUONG CHINH</t>
  </si>
  <si>
    <t>5491-VM+ SLA 17 DUONG LO VAN GIA</t>
  </si>
  <si>
    <t>6215_WM+ SLA 76-78 TIEU KHU 12</t>
  </si>
  <si>
    <t>6099_VM+ SLA LE THANH NGHI</t>
  </si>
  <si>
    <t>6233_WM+ HBH TIEU KHU 6  LUONG YEN</t>
  </si>
  <si>
    <t>6527_WM+ SLA TO 8 CHIENG SINH</t>
  </si>
  <si>
    <t>5497-VM+ HBH 665 CU CHINH LAN</t>
  </si>
  <si>
    <t>5344-VM+ SLA 319 LO VAN GIA</t>
  </si>
  <si>
    <t>5312-VM+ SLA 274 TRUONG CHINH</t>
  </si>
  <si>
    <t>5373-VM+ HBH 444 CU CHINH LAN</t>
  </si>
  <si>
    <t>2AG5_WM+ HBH 841 AN DUONG VUONG</t>
  </si>
  <si>
    <t>5349-VM+ HBH 253 PHUNG HUNG</t>
  </si>
  <si>
    <t>6464_WM+ LCU 56 DUONG 30/04 DP</t>
  </si>
  <si>
    <t>6484_WM+ LCU 91 TRAN PHU</t>
  </si>
  <si>
    <t>6287_WM+ DBN 310 TRUONG CHINH</t>
  </si>
  <si>
    <t>6294_WM+ DBN THON 24 NOONG HET</t>
  </si>
  <si>
    <t>6244_WM+ HBH  KHU THONG NHAT,TT BO</t>
  </si>
  <si>
    <t>6442_WM+ HBH TIEU KHU 3, MAI CHAU</t>
  </si>
  <si>
    <t>5485-VM+ SLA 223 CHU VAN THINH</t>
  </si>
  <si>
    <t>6125_VM+ HBH TOA ANN HOUSE</t>
  </si>
  <si>
    <t>5438-VM+ HBH TO 09 TAN THINH</t>
  </si>
  <si>
    <t>5348-VM+ HBH 490 TRAN HUNG DAO</t>
  </si>
  <si>
    <t>6620_WM+ LCU 31 HOANG VAN THAI</t>
  </si>
  <si>
    <t>6755-WM+ HBH KHU 5, TT CAO PHONG</t>
  </si>
  <si>
    <t>6724-WM+ DBN TAN THUY, TUAN GIAO</t>
  </si>
  <si>
    <t>6584_WM+ HBH TIEU KHU THACH LY</t>
  </si>
  <si>
    <t>5311-VM+ HBH 469 HOANG VAN THU</t>
  </si>
  <si>
    <t>5296-VM+ SLA 15 LE LOI</t>
  </si>
  <si>
    <t>6491_WM+ LCU 306 TRAN HUNG DAO</t>
  </si>
  <si>
    <t>5322-VM+ HBH TO 8 HUU NGHI</t>
  </si>
  <si>
    <t>6296_WM+ DBN TO 7 NAM THANH</t>
  </si>
  <si>
    <t>6298_WM+ DBN 27 TRUONG CHINH</t>
  </si>
  <si>
    <t>6310_WM+ DBN 310 TO 9 HIM LAM</t>
  </si>
  <si>
    <t>2AY8_WM+ RURAL HBH KHU 3, LAC THUY</t>
  </si>
  <si>
    <t>2ACP-WM+ HBH 23-25 THONG NHAT</t>
  </si>
  <si>
    <t>2164_WM+ HNI 09 CHO KHAM THIEN</t>
  </si>
  <si>
    <t>2814_WM+ HNI 116 DE LA THANH</t>
  </si>
  <si>
    <t>2771_WM+ HNI 169 DANG TIEN DONG</t>
  </si>
  <si>
    <t>5950-VM+ HNI 41 NGO 203 TON DUC THANG</t>
  </si>
  <si>
    <t>2296_WM+ HNI 40 NGO THONG PHONG</t>
  </si>
  <si>
    <t>5434-VM+ HNI 18 NGACH 1 NGO 119 HO DAC DI</t>
  </si>
  <si>
    <t>5468-VM+ HNI 33-35 NGO QUAN THO 1</t>
  </si>
  <si>
    <t>5467-VM+ HNI 12 NGO 4D DANG VAN NGU</t>
  </si>
  <si>
    <t>5303-VM+ HNI 114 NGO VAN CHUONG 2</t>
  </si>
  <si>
    <t>4255_WM+ HNI 103 NGO 4 PHUONG MAI</t>
  </si>
  <si>
    <t>6456_WM+ HNI 116 C2 TRUNG TU</t>
  </si>
  <si>
    <t>2078_WM+ HNI 210 XA DAN</t>
  </si>
  <si>
    <t>2340_WM+ HNI 281 KHAM THIEN</t>
  </si>
  <si>
    <t>2926_WM+ HNI 224 KHAM THIEN</t>
  </si>
  <si>
    <t>4511_VM+ HNI 45 THINH HAO 1</t>
  </si>
  <si>
    <t>2781_WM+ HNI 44 NGO 81 D. VAN NGU</t>
  </si>
  <si>
    <t>2406_WM+ HNI 11 NGO SY LIEN</t>
  </si>
  <si>
    <t>4294_WM+ HNI 83 AN TRACH</t>
  </si>
  <si>
    <t>2220_WM+ HNI 166 KIM HOA</t>
  </si>
  <si>
    <t>2412_WM+ HNI 158 THAI THINH</t>
  </si>
  <si>
    <t>2430_WM+ HNI 17B DOAN THI DIEM</t>
  </si>
  <si>
    <t>2537_WM+ HNI 71 KHUONG THUONG</t>
  </si>
  <si>
    <t>2144_WM+ HNI 28 TON DUC THANG</t>
  </si>
  <si>
    <t>3196_VM+ HNI 1B NGUYEN DUY TRINH</t>
  </si>
  <si>
    <t>5602-VM+ HNI 88 KIM GIANG</t>
  </si>
  <si>
    <t>4404_VM+ HNI KIOT 82 HH3C LINH DAM</t>
  </si>
  <si>
    <t>4525_VM+ HNI KIOT 30-32 VP5 BAN DAO LINH DAM</t>
  </si>
  <si>
    <t>4168_WM+ HNI 103 AN BINH</t>
  </si>
  <si>
    <t>2428_WM+ HNI 12 DAI KIM</t>
  </si>
  <si>
    <t>6895-WM+ HNI SH2A-HH02 ECO LAKEVIEW</t>
  </si>
  <si>
    <t>5680-WM+HNI 55/159/354 TRUONG CHINH</t>
  </si>
  <si>
    <t>2811_WM+ HNI 402 KIM GIANG</t>
  </si>
  <si>
    <t>5224_VM+ HNI T1 TRUNG YEN SMILE</t>
  </si>
  <si>
    <t>2071_WM+ HNI 194 MINH KHAI</t>
  </si>
  <si>
    <t>2770_WM+ HNI 118 NGO HOA BINH 7</t>
  </si>
  <si>
    <t>2059_WM+ HNI T10 TIME CITY</t>
  </si>
  <si>
    <t>3350_VM+ HNI 777 BACH DANG</t>
  </si>
  <si>
    <t>5612-VM+ HNI D10-D11 IMPERIA SKY GARDEN</t>
  </si>
  <si>
    <t>2085_WM+ HNI 17A HAN THUYEN</t>
  </si>
  <si>
    <t>2080_WM+ HNI 347 BACH MAI</t>
  </si>
  <si>
    <t>2061_WM+ HNI 227 THANH NHAN</t>
  </si>
  <si>
    <t>3641_VM+ HNI 25 LANG YEN</t>
  </si>
  <si>
    <t>4418_VM+ HNI LO 5-N01 NEW HORIZON</t>
  </si>
  <si>
    <t>5554_VM+ HNI B12A TOA B IMPERIA SKY GARDEN</t>
  </si>
  <si>
    <t>5191-VM+ HNI SO 9 NAM DU P LINH NAM</t>
  </si>
  <si>
    <t>4799_VM+ HNI TOA KINH DO,93 LO DUC</t>
  </si>
  <si>
    <t>2050_WM+ HNI T2 TIME CITY</t>
  </si>
  <si>
    <t>2416_WM+ HNI 101 HUONG VIEN</t>
  </si>
  <si>
    <t>6091-VM+ HNI 102E3 LE THANH NGHI</t>
  </si>
  <si>
    <t>4116_VM+ HNI NGO 107 LINH NAM</t>
  </si>
  <si>
    <t>2539_WM+ HNI 79 NGO 34 VINH TUY</t>
  </si>
  <si>
    <t>2400_WM+ HNI 31 MAC THI BUOI</t>
  </si>
  <si>
    <t>2352_WM+ HNI 70 VAN KIEP</t>
  </si>
  <si>
    <t>2776_WM+ HNI 348 LAC TRUNG</t>
  </si>
  <si>
    <t>2018_WM+ HNI T4 TIME CITY</t>
  </si>
  <si>
    <t>2031_WM+ HNI 150 BACH MAI</t>
  </si>
  <si>
    <t>3569_VM+ HNI 359 LINH NAM</t>
  </si>
  <si>
    <t>2792_WM+ HNI 38 DE TO HOANG</t>
  </si>
  <si>
    <t>2322_WM+ HNI 47 NGO 187 HONG MAI</t>
  </si>
  <si>
    <t>2125_WM+ HNI 409 BACH MAI</t>
  </si>
  <si>
    <t>4040_VM+ HNI 271 NAM DU</t>
  </si>
  <si>
    <t>2123_WM+ HNI 57 PHO 8/3</t>
  </si>
  <si>
    <t>2351_WM+ HNI 7 NGUYEN CAO</t>
  </si>
  <si>
    <t>4023_VM+ HNI 42 VINH TUY</t>
  </si>
  <si>
    <t>2054_WM+ HNI 81 THANH NHAN</t>
  </si>
  <si>
    <t>4526_VM+ HNI 65B NGUYEN CONG TRU</t>
  </si>
  <si>
    <t>2091_WM+ HNI SO 2 NGO 61 LAC TRUNG</t>
  </si>
  <si>
    <t>2232_WM+ HNI 66 DAI CO VIET</t>
  </si>
  <si>
    <t>3225_VM+ HNI 75 TAM TRINH</t>
  </si>
  <si>
    <t>4810_VM+ HNI 106 NGUYEN HIEN</t>
  </si>
  <si>
    <t>5288-VM+ HNI TO DAN PHO SO 17</t>
  </si>
  <si>
    <t>2256_WM+ HNI 27 NGO THI NHAM</t>
  </si>
  <si>
    <t>3180_VM+ HNI SKY LIGHT 125D MINH KHAI</t>
  </si>
  <si>
    <t>2151_WM+ HNI 59 MAI HAC DE</t>
  </si>
  <si>
    <t>3497_VM+ HNI LILAMA, 52 LINH NAM</t>
  </si>
  <si>
    <t>5584-VM+ HNI 50 THUY LINH</t>
  </si>
  <si>
    <t>2357_WM+ HNI 103 THANH DAM</t>
  </si>
  <si>
    <t>2274_WM+ HNI 169 NAM DU</t>
  </si>
  <si>
    <t>2141_WM+ HNI 601 KIM NGUU</t>
  </si>
  <si>
    <t>2782_WM+ HNI 1132 DUONG LANG</t>
  </si>
  <si>
    <t>2254_WM+ HNI 164 TRUONG DINH</t>
  </si>
  <si>
    <t>2403_WM+ HNI 6-8 PHO VONG</t>
  </si>
  <si>
    <t>3730_VM+ HNI LO N2C KHU TĐC X2A</t>
  </si>
  <si>
    <t>2219_WM+ HNI 129 PHAO DAI LANG</t>
  </si>
  <si>
    <t>4244_WM+ HNI 1 KIM DONG</t>
  </si>
  <si>
    <t>2747_WM+ HNI 9 THINH LIET</t>
  </si>
  <si>
    <t>2763_WM+ HNI 179 142 THINH LIET</t>
  </si>
  <si>
    <t>2995_WM+ HNI LO 8-3A KCN HOANG MAI</t>
  </si>
  <si>
    <t>2165_WM+ HNI 163 TAN MAI</t>
  </si>
  <si>
    <t>5305-VM+ HNI SO 110 NGO 553 DUONG GIAI PHONG</t>
  </si>
  <si>
    <t>2427_WM+ HNI 10 TO 30 THINH LIET</t>
  </si>
  <si>
    <t>2816_WM+ HNI 198 HOANG MAI</t>
  </si>
  <si>
    <t>2801_WM+ HNI 261 TAN MAI</t>
  </si>
  <si>
    <t>2082_WM+ HNI 41 TUONG MAI</t>
  </si>
  <si>
    <t>2418_WM+ HNI 33 L.KHANH THIEN</t>
  </si>
  <si>
    <t>5987_VM+ HNI 102 HOANG NGOC PHACH</t>
  </si>
  <si>
    <t>4667_VM+ HNI O 5 CT1 KDT GELEXIA</t>
  </si>
  <si>
    <t>2321_WM+ HNI 317 PHO VONG</t>
  </si>
  <si>
    <t>2743_WM+ HNI 18B/28 NGUYEN HONG</t>
  </si>
  <si>
    <t>2AL8_WM+ HNI 71 NGACH 116 NGO TRAI CA</t>
  </si>
  <si>
    <t>2063_WM+ HNI 304 HOANG MAI</t>
  </si>
  <si>
    <t>2233_WM+ HNI 58 LO 6 DEN LU</t>
  </si>
  <si>
    <t>5805-VM+ HNI 55 BUI HUY BICH</t>
  </si>
  <si>
    <t>5225 - VM+ HNI O DVTM-07 CT3 KDT GELEXIA</t>
  </si>
  <si>
    <t>6222_VM+ HNI 36 HH1C LINH DAM</t>
  </si>
  <si>
    <t>6684-WM+ HNI 4 NGO 167 PHUONG MAI</t>
  </si>
  <si>
    <t>2846_WM+ HNI 90 NGO 24 KIM DONG</t>
  </si>
  <si>
    <t>2563_WM+ HNI C15 NO DINH CONG</t>
  </si>
  <si>
    <t>2853_WM+ HNI 85 YEN SO</t>
  </si>
  <si>
    <t>F209-FWMP HAO NAM</t>
  </si>
  <si>
    <t>2AG9_WM+ HNI 97 NGO 168 KIM GIANG</t>
  </si>
  <si>
    <t>2799_WM+ HNI 120A NGUYEN AN NINH</t>
  </si>
  <si>
    <t>2371_WM+ HNI 10 1194 DUONG LANG</t>
  </si>
  <si>
    <t>VM+ HNI P05 PART HILL</t>
  </si>
  <si>
    <t>3840_VM+ HNI 536A MINH KHAI</t>
  </si>
  <si>
    <t>2AQ5-WM+ HNI 254 DAI TU</t>
  </si>
  <si>
    <t>2392_WM+ HNI 56 NGO 143 NGUYEN CHINH</t>
  </si>
  <si>
    <t>5855-WM+LIFE HNI ROSE TOWN NGOC HOI</t>
  </si>
  <si>
    <t>6156_WM+LIFE HNI 16 NGO 80 CHUA LANG</t>
  </si>
  <si>
    <t>3030_WM+LIFE HNI DAI KIM BUILDINH</t>
  </si>
  <si>
    <t>3841_WM+LIFE HNI 32 LANG TRUNG</t>
  </si>
  <si>
    <t>2020_WM+LIFE HNI DINH CONG</t>
  </si>
  <si>
    <t>5453-WM+LIFE HNI 48 BICH CAU</t>
  </si>
  <si>
    <t>2758_WM+LIFE HNI 167 TRAN DAI NGHIA</t>
  </si>
  <si>
    <t>5304-WM+LIFE HNI UDIC RIVERSIDE 1</t>
  </si>
  <si>
    <t>3015_WM+LIFE HNI N3 NGUYEN CONG CHU</t>
  </si>
  <si>
    <t>3973_WM+LIFE HNI 987 TAM TRINH</t>
  </si>
  <si>
    <t>2292_WM+LIFE HNI 151 NGUYEN DUC CANH</t>
  </si>
  <si>
    <t>4033_WM+LIFE HNI 13A O 2 LINH DAM</t>
  </si>
  <si>
    <t>2441_WM+LIFE HNI 310 MINH KHAI</t>
  </si>
  <si>
    <t>2014_WM+LIFE HNI LAC TRUNG</t>
  </si>
  <si>
    <t>4738_VM+ NBH 832 QUANG TRUNG</t>
  </si>
  <si>
    <t>2AS7_WM+ NBH PHU TAN, YEN KHANH</t>
  </si>
  <si>
    <t>2AT0_WM+ NBH 34 LUONG VAN THANG</t>
  </si>
  <si>
    <t>6586_WM+ NBH PHO ME, GIA VIEN</t>
  </si>
  <si>
    <t>6603_WM+ NBH PHO 3, TT YEN NGHIA</t>
  </si>
  <si>
    <t>6624_WM+ NBH PHU LOC, NHO QUAN</t>
  </si>
  <si>
    <t>2AD6_WM+ NBH VAN LAM, HOA LU</t>
  </si>
  <si>
    <t>2AE3_WM+ HNM 68 LE CHAN</t>
  </si>
  <si>
    <t>2AB4_WM+ HNM DIEP SON, DUY TIEN</t>
  </si>
  <si>
    <t>2AD7 _WM+ NDH PHUC THANG, NGHIA HUNG</t>
  </si>
  <si>
    <t>5910-VM+ HNM 180 NGUYEN VAN TROI</t>
  </si>
  <si>
    <t>4923_VM+ HNM 15 DE YEM</t>
  </si>
  <si>
    <t>5843-VM+ HNM 109 QUANG TRUNG</t>
  </si>
  <si>
    <t>4833_VM+ NDH 156 TRAN THAI TONG</t>
  </si>
  <si>
    <t>4725_VM+ NDH 186 HUNG VUONG</t>
  </si>
  <si>
    <t>4741_VM+ NDH 308 TO 13 HOANG VAN THU</t>
  </si>
  <si>
    <t>4758_VM+ NDH 147 NGUYEN CONG TRU</t>
  </si>
  <si>
    <t>4956_VM+ NDH 111 HANG THAO</t>
  </si>
  <si>
    <t>4973-VM+ NBH 28 HOANG HOA THAM</t>
  </si>
  <si>
    <t>5248-VM+ NDH 274 TRAN HUY LIEU</t>
  </si>
  <si>
    <t>4664_VM+ NBH 126 XUAN THANH</t>
  </si>
  <si>
    <t>4702_VM+ NBH 93 DONG GIAO</t>
  </si>
  <si>
    <t>4759_VM+ NDH 577 TRUONG CHINH</t>
  </si>
  <si>
    <t>5715-VM+ NDH 167 PHU NGHIA</t>
  </si>
  <si>
    <t>4645_VM+ NBH 106 DUONG 30/6</t>
  </si>
  <si>
    <t>2AO0_WM+ NDH 181 TRAN NHAT DUAT</t>
  </si>
  <si>
    <t>2AS2_WM+ NDH KHU PHO 2, TT QUY NHAT</t>
  </si>
  <si>
    <t>5931-VM+ HNM LO 79 NGUYEN VIET XUAN</t>
  </si>
  <si>
    <t>6758_WM + HNM TDP NON, THANH LIEM</t>
  </si>
  <si>
    <t>4780_VM+ NDH 300 GIAI PHONG</t>
  </si>
  <si>
    <t>5724-VM+ NDH 5 PHAN DINH PHUNG</t>
  </si>
  <si>
    <t>4978_VM+ NDH 182 SONG HAO</t>
  </si>
  <si>
    <t>6636-WM+ TBH THUONG PHUC, THAI THUY</t>
  </si>
  <si>
    <t>3363_VM+ TBH KDT PETRO THANG LONG</t>
  </si>
  <si>
    <t>6635_WM+ TBH DONG HO, THAI THUY</t>
  </si>
  <si>
    <t>3536_VM+ TBH 461 TRAN HUNG DAO</t>
  </si>
  <si>
    <t>6048_VM+ TBH MINH TAN</t>
  </si>
  <si>
    <t>6917-WM+ TBH KHANH MY, HUNG HA</t>
  </si>
  <si>
    <t>6910-WM+ TBH VIET HUNG, TIEN HAI</t>
  </si>
  <si>
    <t>5844-VM+ TBH 138 HUNG THANG</t>
  </si>
  <si>
    <t>5845-VM+ TBH 14 TIEU HOANG</t>
  </si>
  <si>
    <t>4009_VM+ TBH 40-42 MINH KHAI</t>
  </si>
  <si>
    <t>6977-WM+ TBH VU QUY, KIEN XUONG</t>
  </si>
  <si>
    <t>6721-WM+ TBH AI QUOC, TIEN HAI</t>
  </si>
  <si>
    <t>5790_VM+ TBH 165 TDP CONG HOA</t>
  </si>
  <si>
    <t>6925-WM+ THB 202 TRAN HUNG DAO</t>
  </si>
  <si>
    <t>4048_VM+ TBH KDT TRAN LAM</t>
  </si>
  <si>
    <t>2A26-WM+ TBH THI AN, HUNG HA</t>
  </si>
  <si>
    <t>5671-VM+ TBH 147-149 TRAN PHU</t>
  </si>
  <si>
    <t>5222-VM+ TBH 106 BUI SY TIEM</t>
  </si>
  <si>
    <t>6201_VM+ TBH LO 8-9 LK 23, KY DONG</t>
  </si>
  <si>
    <t>3654_VM+ TBH 792 LY BON</t>
  </si>
  <si>
    <t>3884_VM+ TBH 142 PHAN BA VANH</t>
  </si>
  <si>
    <t>5974-VM+ TBH 212 NGUYEN DUC CANH</t>
  </si>
  <si>
    <t>5562-VM+ TBH 341 LY THUONG KIET</t>
  </si>
  <si>
    <t>5095_VM+ NDH 40 DONG A</t>
  </si>
  <si>
    <t>5953-VM+ TBH 560 LE QUY DON</t>
  </si>
  <si>
    <t>4830-VM+ NBH 73 NGO THI NHAM</t>
  </si>
  <si>
    <t>5709-VM+ NBH 518 NGUYEN CONG TRU</t>
  </si>
  <si>
    <t>2AV4_WM+ NBH PHU MY, YEN MO</t>
  </si>
  <si>
    <t>6947-WM+ NDH TDP SON THO,TT NGO DONG</t>
  </si>
  <si>
    <t>6981-WM+ NDH NGHIA SON, NGHIA HUNG</t>
  </si>
  <si>
    <t>6809-WM+ NDH BAC CUONG, TRUC NINH</t>
  </si>
  <si>
    <t>6418_WM+ NDH 107 TO 10,  NAM GIANG</t>
  </si>
  <si>
    <t>5816-VM+ NDH 71 QUAN CHIEN</t>
  </si>
  <si>
    <t>5457-VM+ HNM THON 1 XA PHU VAN</t>
  </si>
  <si>
    <t>6308_WM+ NDH HAI ANH, HAI HAU</t>
  </si>
  <si>
    <t>6765-WM+ HNM THI SON, KIM BANG</t>
  </si>
  <si>
    <t>6309_WM+ TBH 159 DOAN KHUE</t>
  </si>
  <si>
    <t>6965-WM+ NDH TDP VAN COI, VU BAN</t>
  </si>
  <si>
    <t>6127_VM+ NDH DE THAM, TRUC NINH</t>
  </si>
  <si>
    <t>6261_WM+ NDH KHU CAO AN, TT CON</t>
  </si>
  <si>
    <t>5672 -VM+TBH 68A TRAN HUNG DAO</t>
  </si>
  <si>
    <t>5764-VM+ TBH 234 NGUYEN VAN NANG</t>
  </si>
  <si>
    <t>5915_VM+ TBH PHU LOI, VU THU</t>
  </si>
  <si>
    <t>5916-VM+ TBH TU LINH, TAN BINH</t>
  </si>
  <si>
    <t>3432_VM+ TBH 19 HAI BA TRUNG</t>
  </si>
  <si>
    <t>3632_VM+ TBH 277 LY BON</t>
  </si>
  <si>
    <t>3588_VM+ TBH 212 LY THUONG KIET</t>
  </si>
  <si>
    <t>3501_VM+ TBH 12 LE QUY DON</t>
  </si>
  <si>
    <t>4760_VM+ NBH THON VUON HOA</t>
  </si>
  <si>
    <t>6890-WM+ NDH NGHIA THAI, NGHIA HUNG</t>
  </si>
  <si>
    <t>6169_VM+ NDH 57A TT LAM, Y YÊN</t>
  </si>
  <si>
    <t>6438_WM+ NDH GIAO YEN, GIAO THUY</t>
  </si>
  <si>
    <t>6865_WM+ NDH NGUYEN HOANG, HAI HAU</t>
  </si>
  <si>
    <t>5066-VM+ NDH 138 HUNG YEN</t>
  </si>
  <si>
    <t>6769-WM+ NDH THINH LONG, HAI HAU</t>
  </si>
  <si>
    <t>6061_VM+ TBH TAY GIANG, TIEN HAI</t>
  </si>
  <si>
    <t>4982_VM+ HNM 203 DINH TIEN HOANG</t>
  </si>
  <si>
    <t>2A95_WM+ NBH 52 VAN GIANG</t>
  </si>
  <si>
    <t>6579_WM+ NBH 263 TRAN HUNG DAO</t>
  </si>
  <si>
    <t>2AYO-WM+ NDH KHU DONG BINH, NGHIA HUNG</t>
  </si>
  <si>
    <t>2AX0_WM+RURAL TBH DONG HOA, THAI THUY</t>
  </si>
  <si>
    <t>6371_WM+ NBH 105 TRAN PHU</t>
  </si>
  <si>
    <t>2AAC_WM+ RURAL TBH LA VAN 1, QUYNH HONG</t>
  </si>
  <si>
    <t>2AZ9_WM+ RURAL TBH AN CO BAC, THANH TAN</t>
  </si>
  <si>
    <t>2AAB_WM+ RURAL TBH DONG HOE, DONG TIEN</t>
  </si>
  <si>
    <t>2AAQ_WM+ RURAL NDH XOM NHI, TRUNG THANH</t>
  </si>
  <si>
    <t>2AZ2_WM+ RURAL NBH THON TRUNG, TRUONG YEN</t>
  </si>
  <si>
    <t>2ABL_WM+ RURAL NBH PHONG LAI 1, DONG PHONG</t>
  </si>
  <si>
    <t>2ACU-WM+ NDH VU XUYEN, YEN DUONG</t>
  </si>
  <si>
    <t>2AAZ-WM+ TBH XUAN BANG, THUY XUAN</t>
  </si>
  <si>
    <t>2ACD-WM+ NBH SO 8 TRI CHINH</t>
  </si>
  <si>
    <t>2ACT-WM+ TBH VU XA, AN DONG</t>
  </si>
  <si>
    <t>3346_VM+ HNI 204 THANH BINH</t>
  </si>
  <si>
    <t>6394_WM+ HNI BT01-6 HOANG THANH</t>
  </si>
  <si>
    <t>2518_WM+ HNI 101/13/1 KHUAT DUY TIEN</t>
  </si>
  <si>
    <t>5589-VM+ HNI 102 HOANG DAO THANH</t>
  </si>
  <si>
    <t>4249_WM+ HNI G9 THANH XUAN NAM</t>
  </si>
  <si>
    <t>2531_WM+ HNI 139 CHIEN THANG</t>
  </si>
  <si>
    <t>2240_VM+ HNI SO 1 NGO 12 CHINH KINH</t>
  </si>
  <si>
    <t>2349_WM+ HNI 142 PHUONG LIET</t>
  </si>
  <si>
    <t>2146_WM+ HNI 91 HOANG VAN THAI</t>
  </si>
  <si>
    <t>5877-VM+ HNI 77 BUI XUONG TRACH</t>
  </si>
  <si>
    <t>3925_VM+ HNI 347 VU TONG PHAN</t>
  </si>
  <si>
    <t>2817_WM+ HNI 18 CAU DAU</t>
  </si>
  <si>
    <t>2370_WM+ HNI 1 NGO 250 KIM GIANG</t>
  </si>
  <si>
    <t>2308_WM+ HNI 345 BUI XUONG TRACH</t>
  </si>
  <si>
    <t>5777-VM+HNI DUYEN THAI, THUONG TIN</t>
  </si>
  <si>
    <t>5690-VM+HNI THON TRI LE, PHU XUYEN</t>
  </si>
  <si>
    <t>2241_WM+ HNI B15 BO HOA</t>
  </si>
  <si>
    <t>3038_VM+ HNI BA LA</t>
  </si>
  <si>
    <t>6423_WM+ HNI TAM HUNG, THANH OAI</t>
  </si>
  <si>
    <t>3716_WM+ HNI CT2-105 KĐT VAN KHE</t>
  </si>
  <si>
    <t>6722-WM+ HNI B3-TT1 BO TU LENH THU DO</t>
  </si>
  <si>
    <t>5490-VM+ HNI 94 PHO KIM BAI</t>
  </si>
  <si>
    <t>5063_VM+ HNI SO 16 HOA SON</t>
  </si>
  <si>
    <t>4639_VM+ HNI 50 PHO TIA</t>
  </si>
  <si>
    <t>6142_VM+ HNI 12 CO BAN</t>
  </si>
  <si>
    <t>5287-VM+ HNI 85 LE LOI,TT VAN DINH</t>
  </si>
  <si>
    <t>4750_VM+ HNI DOI 2 XA TU NHIEN</t>
  </si>
  <si>
    <t>2217_VM+ HNI 20 NGO THI NHAM</t>
  </si>
  <si>
    <t>5286-VM+ HNI 95 BA THA</t>
  </si>
  <si>
    <t>6081_VM+ HNI 138 TO 8 PHU LAM</t>
  </si>
  <si>
    <t>6453_WM+ HNI VILLA 2-14 HA CAU</t>
  </si>
  <si>
    <t>5470-VM+ HNI THON VAI XA HOP THANH</t>
  </si>
  <si>
    <t>4680_VM+ HNI XOM 5 VAN PHU</t>
  </si>
  <si>
    <t>4764_VM+ HNI SO 7 XOM DINH TIEN HOANG</t>
  </si>
  <si>
    <t>6435_WM+ HNI 343 THANH CAO</t>
  </si>
  <si>
    <t>4243_WM+ HNI 106 CT2 KĐT VAN KHE</t>
  </si>
  <si>
    <t>5896-VM+ HNI GIE THUONG, PHU XUYEN</t>
  </si>
  <si>
    <t>5815-WM+ HNI XOM BUNG, THUONG TIN</t>
  </si>
  <si>
    <t>3890_VM+ HNI 57 LA NOI</t>
  </si>
  <si>
    <t>6689-WM+ HNI LK9-39 KDT VAN PHU</t>
  </si>
  <si>
    <t>6856-WM+ HNI HOI XA, MY DUC</t>
  </si>
  <si>
    <t>6892-WM+ HNI HA SO, MY DUC</t>
  </si>
  <si>
    <t>5654 -VM+HNI 132 TRAN PHU, THUONG TIN</t>
  </si>
  <si>
    <t>5062_VM+ HNI THON THO GIAO, TAN MINH</t>
  </si>
  <si>
    <t>4217_WM+ HNI 543 THANH LUONG</t>
  </si>
  <si>
    <t>6548_WM+ HNI 336 LIEN KET, CAO VIEN</t>
  </si>
  <si>
    <t>6477_WM+ HNI DINH XUYEN, UNG HOA</t>
  </si>
  <si>
    <t>5162-VM+ HNI 120 QL 21 THON TAO DUONG</t>
  </si>
  <si>
    <t>2AO3_WM+ HNI DONG TIEN, CHUONG MY</t>
  </si>
  <si>
    <t>5176_VM+ HNI THON CHAM- BINH MINH</t>
  </si>
  <si>
    <t>6321_WM+ HNI 118 HOA SON</t>
  </si>
  <si>
    <t>6929-WM+ HNI LA DONG, MY DUC</t>
  </si>
  <si>
    <t>5817-VM+ HNI THON XUAN TRUNG, CHUONG MY</t>
  </si>
  <si>
    <t>6880-WM+ HNI PHUC LAM, MY DUC</t>
  </si>
  <si>
    <t>6403_WM+ HNI DONG VIEN, CHUONG MY</t>
  </si>
  <si>
    <t>6131_VM+ HNI PHUONG DONG, CHUONG MY</t>
  </si>
  <si>
    <t>6247_WM+ HNI 68-70 QUANG BI</t>
  </si>
  <si>
    <t>6610_WM+ HNI TUY LAI, MY DUC</t>
  </si>
  <si>
    <t>6443_WM+ HNI DAI YEN, CHUONG MY</t>
  </si>
  <si>
    <t>6857-WM+ HNI BICH HOA, THANH OAI</t>
  </si>
  <si>
    <t>5686-VM+HNI XOM 4 DOAN NU, MY DUC</t>
  </si>
  <si>
    <t>6683-WM+ HNI UNG HOA, CHUONG MY</t>
  </si>
  <si>
    <t>5874-VM+ HNI 99 DAI NGHIA</t>
  </si>
  <si>
    <t>6184_WM+ HNI TOT DONG, CHUONG MY</t>
  </si>
  <si>
    <t>6402_WM+ HNI YEN VY, MY DUC</t>
  </si>
  <si>
    <t>2166_WM+ HNI 148 LE LOI</t>
  </si>
  <si>
    <t>2343_WM+ HNI 26 VAN PHUC</t>
  </si>
  <si>
    <t>5377-VM+ HNI 4+5 BLOCK 1 KHU NHA O HI BRAND</t>
  </si>
  <si>
    <t>4180_WM+ HNI PHO VAC</t>
  </si>
  <si>
    <t>2168_WM+ HNI 70 LE TRONG TAN</t>
  </si>
  <si>
    <t>6668-WM+ HNI DUNG TIEN, THANH OAI</t>
  </si>
  <si>
    <t>5101_VM+ HNI 168 THON MOI</t>
  </si>
  <si>
    <t>2066_WM+ HNI 208L LE TRONG TAN</t>
  </si>
  <si>
    <t>2A00-WM+ HNI VINH NINH, THANH TRI</t>
  </si>
  <si>
    <t>3623_VM+ HNI KHU CAU BUOU, TDP 16</t>
  </si>
  <si>
    <t>2748_WM+ HNI LO 11LK 19 MAU LUONG</t>
  </si>
  <si>
    <t>3102_VM+ TT1-08 KHU TDC NGU HIEP</t>
  </si>
  <si>
    <t>4553_VM+ HNI KIOT 02-04 HH03B THANH HA</t>
  </si>
  <si>
    <t>6147_VM+ HNI 19T1 KIEN HUNG</t>
  </si>
  <si>
    <t>4307_VM+ HNI 54-56 HH02-2C THANH HA</t>
  </si>
  <si>
    <t>3554_VM+ HNI 3 LAC THI-NGOC HOI</t>
  </si>
  <si>
    <t>4671_VM+ HNI THON TUONG CHUC</t>
  </si>
  <si>
    <t>4601_VM+ HNI KIOT 103 CT13 TU HIEP</t>
  </si>
  <si>
    <t>3752_VM+ HNI C36-TT9, KDT VAN QUAN</t>
  </si>
  <si>
    <t>2554_WM+ HNI 1/71 LE VAN LUONG</t>
  </si>
  <si>
    <t>3679_VM+ HNI KIOT 60 KDT THANH HA</t>
  </si>
  <si>
    <t>6502_WM+ HNI IEC RESIDENCES TU HIEP</t>
  </si>
  <si>
    <t>4078_VM+ HNI DUONG MOI TU HIEP</t>
  </si>
  <si>
    <t>6315_WM+ HNI QUYNH DO, THANH TRI</t>
  </si>
  <si>
    <t>3281-WM+ HNI TT3 40-41 KDG TU HIEP</t>
  </si>
  <si>
    <t>5155-VM+ HNI THON YEN NGUU-TAM HIEP</t>
  </si>
  <si>
    <t>5570-VM+ HNI 125 DONG MY</t>
  </si>
  <si>
    <t>2AQ0_WM+ HNI NGO 12 , DOI 1 TA THANH OAI</t>
  </si>
  <si>
    <t>4114_WM+ HNI 284 TUU LIET</t>
  </si>
  <si>
    <t>6017-VM+ HNI M7-108 MIPEC CITY VIEW</t>
  </si>
  <si>
    <t>WM+ HNI 101-A1 TT THANH XUAN</t>
  </si>
  <si>
    <t>6368_WM+ HNI CHAN KY, UNG HOA</t>
  </si>
  <si>
    <t>5750-VM+HNI 65 DUONG CO DIEN</t>
  </si>
  <si>
    <t>4166_VM+ HNI R1 ROYAL CITY</t>
  </si>
  <si>
    <t>3761_VM+ HNI 75 YEN XA-THANH TRI</t>
  </si>
  <si>
    <t>3851_WM+ HNI THE LEGEND</t>
  </si>
  <si>
    <t>4259_VM+ HNI N2-L1-04 GOLD SEASON</t>
  </si>
  <si>
    <t>6157_VM+ HNI 15 YEN SON, CHUONG MY</t>
  </si>
  <si>
    <t>2AK1_WM+ HNI SH01-HH2, 360 GIAI PHONG</t>
  </si>
  <si>
    <t>6646_WM+ HNI 60 LE TRONG TAN</t>
  </si>
  <si>
    <t>2013_WM+ HNI HOANG VAN THAI</t>
  </si>
  <si>
    <t>5487-VM+ HNI 155 XOM DAU</t>
  </si>
  <si>
    <t>2AH8_WM+ HNI BT4-13 KDG NGU HIEP-TU HIEP</t>
  </si>
  <si>
    <t>2AU3_WM+ HNI BAI DO, PHU XUYEN</t>
  </si>
  <si>
    <t>5513-VM+ HNI DOI 7 THON DO XA</t>
  </si>
  <si>
    <t>5865-VM+ HNI 79 QUAN CHE</t>
  </si>
  <si>
    <t>5484-VM+ HNI THON AN DUYEN</t>
  </si>
  <si>
    <t>2850_WM+ HNI 639 VU TONG PHAN</t>
  </si>
  <si>
    <t>6774-WM+ HNI 28 YEN HOA</t>
  </si>
  <si>
    <t>5020_VM+ HNI SO 38 KTDC NGO THI NHAM</t>
  </si>
  <si>
    <t>6570_WM+ HNI DONG PHI, UNG HOA</t>
  </si>
  <si>
    <t>5539-VM+ HNI 124 THANH AM</t>
  </si>
  <si>
    <t>5161-VM+ HNI 248 CHO CHIEU CHUONG</t>
  </si>
  <si>
    <t>5804-VM+ HNI TAN DAN,PHU XUYEN</t>
  </si>
  <si>
    <t>6664-WM+ HNI HOA BINH, CHUONG MY</t>
  </si>
  <si>
    <t>6614_WM+ HNI LIEN BAT, UNG HOA</t>
  </si>
  <si>
    <t>5055_VM+ HNI 67+69 NGO DINH MAN</t>
  </si>
  <si>
    <t>WM+ HNI LUU PHAI</t>
  </si>
  <si>
    <t>5089-VM+ HNI 42 NGHIA LO-YEN NGHIA</t>
  </si>
  <si>
    <t>4640_VM+ HNI SO 1 YEN PHUC</t>
  </si>
  <si>
    <t>2561_WM+ HNI LIEN KE LK1-30 VAN PHU</t>
  </si>
  <si>
    <t>5351-VM+ HNI LO 03C TOA L KDTM HH2 DUONG NOI</t>
  </si>
  <si>
    <t>6546_WM+ HNI 200 QUYET THANG</t>
  </si>
  <si>
    <t>6777-WM+ HNI 39 NGO 192 LE TRONG TAN</t>
  </si>
  <si>
    <t>6376_WM+ HNI 136 YEN PHU</t>
  </si>
  <si>
    <t>4414_VM+ HNI 3A-HH2 DUONG NOI</t>
  </si>
  <si>
    <t>6634_WM+ HNI V3-B01, KDT AN HUNG</t>
  </si>
  <si>
    <t>5659 -WM+LIFE HNI 92 TO VINH DIEN</t>
  </si>
  <si>
    <t>4144_WM+LIFE HNI SH 43 THE K-PARK</t>
  </si>
  <si>
    <t>3531_WM+LIFE 24T3 THANH XUAN COMPLEX</t>
  </si>
  <si>
    <t>2755_WM+ HNI 121-123 TO HIEU</t>
  </si>
  <si>
    <t>6152_WM+LIFE HNI 17T4 TRUNG HOA</t>
  </si>
  <si>
    <t>6872-WM+LIFE HNI HH2 BAC HA</t>
  </si>
  <si>
    <t>2ABA_WM+ RURAL HNI DOI 2, TIEN PHUONG</t>
  </si>
  <si>
    <t>5378-WM+LIFE HNI T1 KCH TECCO SKYVILLE TOWER</t>
  </si>
  <si>
    <t>5465_WM+LIFE HNI LO A1.2 IMPERIA GARDEN</t>
  </si>
  <si>
    <t>3169_WM+LIFE HNI 96 DINH CONG</t>
  </si>
  <si>
    <t>4216_WM+LIFE HNI 2 VUONG THUA VU</t>
  </si>
  <si>
    <t>3692_WM+LIFE HNI 283 KHUONG TRUNG</t>
  </si>
  <si>
    <t>2AAI_WM+ RURAL HNI 144, TDP TAN XUAN</t>
  </si>
  <si>
    <t>4594_WM+LIFE HNI TOA NEWSKYLINE</t>
  </si>
  <si>
    <t>3601_WM+LIFE HNI 110 TRAN PHU</t>
  </si>
  <si>
    <t>6221_WM+LIFE HNI 271 VU TONG PHAN</t>
  </si>
  <si>
    <t>4169_WM+LIFE HNI THONG NHAT COMPLEX</t>
  </si>
  <si>
    <t>5749-WM+LIFE HNI LO D1.1 IMPERIA GARDEN</t>
  </si>
  <si>
    <t>3123_WM+LIFE HNI FLC STAR TOWER</t>
  </si>
  <si>
    <t>6788_WM+LIFE HNI CT1 ICID COMPLEX</t>
  </si>
  <si>
    <t>4174_WM+ HNI TO 6 THANH LAM</t>
  </si>
  <si>
    <t>3281_WM+LIFE HNI TT3 40-41 NGU HIEP</t>
  </si>
  <si>
    <t>5495-WM+LIFE HNI KIOT 03A+03B+04 CT6 KDTM TU HIEP</t>
  </si>
  <si>
    <t>3512_VM+ HNI DOI 5 THON YEN KIEN</t>
  </si>
  <si>
    <t>3755_WM+LIFE HNI TTTM DVTH TU HIEP</t>
  </si>
  <si>
    <t>6119_WM+LIFE HNI D04-L16 KHU A DUONG NOI</t>
  </si>
  <si>
    <t>5832-WM+LIFE HNI SH A7 ANLAND PREMIUM</t>
  </si>
  <si>
    <t>2AT2_WM+LIFE HNI 16-TT11 KDT VAN PHU</t>
  </si>
  <si>
    <t>3210_WM+LIFE HNI BT8-1 KDT VAN KHE</t>
  </si>
  <si>
    <t>6171_WM+LIFE HNI BT12 KDT XA LA</t>
  </si>
  <si>
    <t>2ACB-WM+ HNI KHU TAI DINH CƯ NGU HIEP</t>
  </si>
  <si>
    <t>4031_VM+ HNI 60 TU HIEP</t>
  </si>
  <si>
    <t>VM+ TONG KHO BAC NINH</t>
  </si>
  <si>
    <t>4843_VM+ BGG 76+78 DUONG LE LOI</t>
  </si>
  <si>
    <t>4749_VM+ BGG 132+134 NGUYEN THI MINH KHAI</t>
  </si>
  <si>
    <t>3992_VM+ BNH SO 3 NGUYEN GIA THIEU</t>
  </si>
  <si>
    <t>4877_VM+ BGG 97 DAO SU TICH</t>
  </si>
  <si>
    <t>5992-VM+ BGG PHO HOA, TRUNG TAM</t>
  </si>
  <si>
    <t>5392-VM+ BGG 2A VO NGUYEN GIAP</t>
  </si>
  <si>
    <t>4746_VM+ BNH THON DONG YEN, XA DONG PHONG</t>
  </si>
  <si>
    <t>6568-WM+ BNH CHINH TRUNG, YEN PHONG</t>
  </si>
  <si>
    <t>2AE4_WM+ BNH CHO AP DON, YEN PHONG</t>
  </si>
  <si>
    <t>6853-WM+ BGG 103 PHO KIM</t>
  </si>
  <si>
    <t>5670-VM+BGG 08 LY THUONG KIET</t>
  </si>
  <si>
    <t>4642_VM+ BNH 28 TT CHO</t>
  </si>
  <si>
    <t>4796_VM+ BNH THON QUAN DO, VAN MON</t>
  </si>
  <si>
    <t>6605_WM+ BNH PHONG XA, YEN PHONG</t>
  </si>
  <si>
    <t>6861-WM+ BGG 287 MINH KHAI</t>
  </si>
  <si>
    <t>4451_VM+ BNH PHONG KHE</t>
  </si>
  <si>
    <t>5695-VM+ BNH 567-569 HOANG QUOC VIET</t>
  </si>
  <si>
    <t>4538_VM+ BNH 99 NGUYEN TRAI</t>
  </si>
  <si>
    <t>6231_WM+ BNH 85 N22 KDT LE THAI TO</t>
  </si>
  <si>
    <t>4707_VM+ BGG 273 NGUYEN VAN CU</t>
  </si>
  <si>
    <t>5646-VM + BNH 69 HO NGOC LAN</t>
  </si>
  <si>
    <t>4672_VM+ BNH 215 THIEN DUC</t>
  </si>
  <si>
    <t>3631_VM+ BNH 53 DAU MA</t>
  </si>
  <si>
    <t>5880_VM+ BNH KHU THAI BAO, NAM SON</t>
  </si>
  <si>
    <t>5372 VM+ LSN SO 37-39 LE HONG PHONG</t>
  </si>
  <si>
    <t>4697_VM+ LSN 54 LY THUONG KIET</t>
  </si>
  <si>
    <t>4710_VM+ BGG 30 NGUYEN THI LUU</t>
  </si>
  <si>
    <t>3640_VM+ BNH SO 03 DOC CAU GO</t>
  </si>
  <si>
    <t>4747_VM+ LSN 584B TRAN DANG NINH</t>
  </si>
  <si>
    <t>6660-WM+ BNH 150 LY THUONG KIET</t>
  </si>
  <si>
    <t>4088_VM+ BNH 400 PHO MOI</t>
  </si>
  <si>
    <t>5871_VM+ BNH KHU 1 PHO MOI</t>
  </si>
  <si>
    <t>4238_WM+ BNH GIANG LIEU</t>
  </si>
  <si>
    <t>6960-WM+ BNH 28 NGUYEN VAN CU</t>
  </si>
  <si>
    <t>6337_WM+ BNH 12-14 TAN DAN</t>
  </si>
  <si>
    <t>6149_VM+ BNH MAO DOC, QUE VO</t>
  </si>
  <si>
    <t>6790_WM+ BNH CHI HO, TIEN DU</t>
  </si>
  <si>
    <t>6433_WM+ BNH MAO DIEN, THUAN THANH</t>
  </si>
  <si>
    <t>5713-VM+ BNH 167 CHO SON, VIET DOAN</t>
  </si>
  <si>
    <t>6764-WM+ BNH NUI MONG, TIEN DU</t>
  </si>
  <si>
    <t>6622-WM+ BNH DONG NGOAI, THUAN THANH</t>
  </si>
  <si>
    <t>5985-VM+ BNH 380-382 AU CO</t>
  </si>
  <si>
    <t>6330_WM+ BNH THON DONG, TIEN DU</t>
  </si>
  <si>
    <t>6386_WM+ BNH AP DONG COI, TT HO</t>
  </si>
  <si>
    <t>2AT9_WM+ BGG 41 TRAN QUANG KHAI</t>
  </si>
  <si>
    <t>2AU2_WM+ BNH TAM TAO, TIEN DU</t>
  </si>
  <si>
    <t>2AV2_WM+ BNH HUU AI, LUONG TAI</t>
  </si>
  <si>
    <t>3495_VM+ BNH 8-10 NGO 2 MINH KHAI</t>
  </si>
  <si>
    <t>4990_VM+ BNH THON AN NINH-YEN PHU</t>
  </si>
  <si>
    <t>4841_VM+ LSN SO 6 TRAN HUNG DAO</t>
  </si>
  <si>
    <t>5433-VM+ BNH THON DUONG HUC</t>
  </si>
  <si>
    <t>6937-WM+ BGG 181 THANH XUAN, LUC NAM</t>
  </si>
  <si>
    <t>5986-VM+ BNH NGHIEM XA, YEN PHONG</t>
  </si>
  <si>
    <t>2A76_WM+BNH 118-120 KHU LAM LANG</t>
  </si>
  <si>
    <t>4105_WM+ BNH PHAM SU MANH</t>
  </si>
  <si>
    <t>3818_VM+ BNH 36 AU CO</t>
  </si>
  <si>
    <t>4022_VM+ BNH 23 NGUYEN VAN TROI</t>
  </si>
  <si>
    <t>6741-WM+ BNH PHU MAN, YEN PHONG</t>
  </si>
  <si>
    <t>5869-VM+ LSN 175 NGUYEN DINH LOC</t>
  </si>
  <si>
    <t>5021_VM+ LSN SO 26 DUONG MY SON</t>
  </si>
  <si>
    <t>5930-VM+ LSN 16 CACH MANG THANG 8</t>
  </si>
  <si>
    <t>4941_VM+ LSN SO 11 NGO QUYEN, VINH TRAI</t>
  </si>
  <si>
    <t>5658 -VM + BNH THON DONG XEP</t>
  </si>
  <si>
    <t>4698_VM+ LSN 02 TRAN PHU</t>
  </si>
  <si>
    <t>2AP4_WM+ BNH DO NHA, QUE VO</t>
  </si>
  <si>
    <t>2AD8_WM+ BGG DONG PHU, YEN PHU</t>
  </si>
  <si>
    <t>6868_WM+ BGG QUANG TRUNG, LUC NGAN</t>
  </si>
  <si>
    <t>2AK0 _WM+ LSN 51 HUNG VUONG</t>
  </si>
  <si>
    <t>5683-VM+ BGG 61 DUONG 19/5 HIEP HOA</t>
  </si>
  <si>
    <t>4682_VM+ LSN 146 PHAI VE</t>
  </si>
  <si>
    <t>4905_VM+ LSN 509 BA TRIEU</t>
  </si>
  <si>
    <t>4709_VM+ LSN 27 NGUYEN DU</t>
  </si>
  <si>
    <t>5587-VM+ BNH 46 THANH BINH</t>
  </si>
  <si>
    <t>2A15-WM+ BNH A33 LE QUANG DAO, TU SON</t>
  </si>
  <si>
    <t>6775_WM+ BNH HOAI THUONG, TIEN DU</t>
  </si>
  <si>
    <t>2A27-WM+ BGG TDP THANH BINH, LANG GIANG</t>
  </si>
  <si>
    <t>3438_VM+ BNH 73 PHO VU</t>
  </si>
  <si>
    <t>5990-VM+ BGG DUC NGHIEM,HIEP HOA</t>
  </si>
  <si>
    <t>6592_WM+ BNH KHU DA CAU, NAM SON</t>
  </si>
  <si>
    <t>6223_WM+ BNH 18 DEN BA CHUA KHO</t>
  </si>
  <si>
    <t>4104_WM+ BNH CAO NGUYEN 2</t>
  </si>
  <si>
    <t>6813-WM+ BNH PHU KHE DONG, TU SON</t>
  </si>
  <si>
    <t>5676-VM+ BNH 112B-112C PHO HA, TU SON</t>
  </si>
  <si>
    <t>4988_VM+ BNH XOM GIUA- KHU DUONG O</t>
  </si>
  <si>
    <t>6927-WM+ BNH KHU PHO TIEN PHONG</t>
  </si>
  <si>
    <t>3955_VM+ BNH 317 NGO GIA TU</t>
  </si>
  <si>
    <t>5143_VM+ BNH 679 XUAN O A</t>
  </si>
  <si>
    <t>6604_WM+ BNH NGUYEN CAO,VO CUONG</t>
  </si>
  <si>
    <t>2AX3_WM+RURAL BGG MAI THUONG, VIET YEN</t>
  </si>
  <si>
    <t>2AW7_WM+RURAL BNH CAU DAO, GIA BINH</t>
  </si>
  <si>
    <t>6714-WM+ BNH HUONG MAC, TU SON</t>
  </si>
  <si>
    <t>2ABB_WM+ RURAL BGG THON KHOAT, DONG LO</t>
  </si>
  <si>
    <t>6915-WM+ BGG QUE SON, HIEP HOA</t>
  </si>
  <si>
    <t>2ABM-WM+ BNH 103 LY THUONG KIET</t>
  </si>
  <si>
    <t>2AZ6_WM+ RURAL BNH O CACH, DONG TIEN</t>
  </si>
  <si>
    <t>2ABZ-WM+ BGG SO 5 HOANG HOA THAM</t>
  </si>
  <si>
    <t>3475_VM+ HDG 1030A LE THANH NGHI</t>
  </si>
  <si>
    <t>5397-VM+ HDG 90 BINH LOC</t>
  </si>
  <si>
    <t>3712_VM+ HDG 90 BINH MINH</t>
  </si>
  <si>
    <t>5963-VM+ HDG TIEN PHONG,QUYET THANG</t>
  </si>
  <si>
    <t>5538-VM+ HDG SO 111 CHI LANG</t>
  </si>
  <si>
    <t>5407-VM+ HDG 16 NGUYEN THI DINH</t>
  </si>
  <si>
    <t>3461_VM+ HDG 42 THANH NIEN</t>
  </si>
  <si>
    <t>6821-WM+ HDG 298 NGO QUYEN</t>
  </si>
  <si>
    <t>2A64-WM+ HDG 305 NGUYEN HUU CAU</t>
  </si>
  <si>
    <t>5978_VM+ HDG 28A - 28B PH.CHU TRINH</t>
  </si>
  <si>
    <t>3351_VM+ HDG 7C NGUYEN DU</t>
  </si>
  <si>
    <t>4038_VM+ HDG TT2AB.11 KĐT TUE TINH</t>
  </si>
  <si>
    <t>3681_VM+ HDG 285-287 THANH NIEN</t>
  </si>
  <si>
    <t>4355_WM+ HPG 486 MAC DANG DOANH</t>
  </si>
  <si>
    <t>4998_VM+ HPG THON PHUONG MY- MY DONG</t>
  </si>
  <si>
    <t>6388_WM+ HPG 441 PHAM VAN DONG</t>
  </si>
  <si>
    <t>6038_WM+ HPG HOP THANH,THUY NGUYEN</t>
  </si>
  <si>
    <t>3763_VM+ HPG 318 DANG HAI</t>
  </si>
  <si>
    <t>4595_VM+ HPG 51 HA DOAN 2</t>
  </si>
  <si>
    <t>3615_VM+ HPG 51 CHU VAN AN</t>
  </si>
  <si>
    <t>3267_VM+ HPG 21 LE HONG PHONG</t>
  </si>
  <si>
    <t>5307-VM+ HPG BH 03-11 KDT XI MANG HP</t>
  </si>
  <si>
    <t>3648_VM+ HPG 239 NGUYEN CONG HOA</t>
  </si>
  <si>
    <t>2861_WM+ HPG 12 LE DUAN HAI PHONG</t>
  </si>
  <si>
    <t>4514_VM+ HPG 137 CHUA HANG</t>
  </si>
  <si>
    <t>3117_VM+ HPG 161 HAI BA TRUNG</t>
  </si>
  <si>
    <t>3637_VM+ HPG 622B THIEN LOI</t>
  </si>
  <si>
    <t>4362_WM+ HPG 175-176/654 NG GIA TU</t>
  </si>
  <si>
    <t>4282_WM+ HPG 137 TRUNG LUC</t>
  </si>
  <si>
    <t>2A97_WM+ HPG 942 DAI LO TON DUC THANG</t>
  </si>
  <si>
    <t>3762_VM+ HPG 158 QUANG TRUNG</t>
  </si>
  <si>
    <t>4533_VM+ HPG 172-174 TRAN TAT VAN</t>
  </si>
  <si>
    <t>6681-WM+ QNH 119 CONG NONG</t>
  </si>
  <si>
    <t>3453_VM+ QNH TO 54 KHU 5 HA KHAU</t>
  </si>
  <si>
    <t>3093_VM+ QNH DN1 GREEN BAY HA LONG</t>
  </si>
  <si>
    <t>3189_VM+ HPG 33 LE LAI</t>
  </si>
  <si>
    <t>3367_VM+ QNH 577 CAI DAM</t>
  </si>
  <si>
    <t>5623-VM+ QNH 01 HAU CAN</t>
  </si>
  <si>
    <t>3380_VM+ QNH 338 NGUYEN VAN CU</t>
  </si>
  <si>
    <t>5820-VM+ QNH 1 TRAN QUANG TRIEU</t>
  </si>
  <si>
    <t>4692_VM+ QNH T1 KA1 NEWLIFE,CAI DAM</t>
  </si>
  <si>
    <t>4115_WM+ QNH 446 NGUYEN VAN CU</t>
  </si>
  <si>
    <t>3967_VM+ QNH 112 THANH NIEN</t>
  </si>
  <si>
    <t>3251_VM+ QNH 618 HA LAM, HA LONG</t>
  </si>
  <si>
    <t>6787-WM+ QNH 998 KHU DUONG NGANG</t>
  </si>
  <si>
    <t>3689_VM+ QNH 42 TRAN PHU</t>
  </si>
  <si>
    <t>3336_VM+ QNH 12C KHU 2A HA PHONG</t>
  </si>
  <si>
    <t>3765_VM+ 12B VINHOMES DRAGON BAY</t>
  </si>
  <si>
    <t>4600_VM+ QNH 683 NGUYEN VAN CU</t>
  </si>
  <si>
    <t>5757-VM+ QNH TO 3 KHU 3 TRAN H. DAO</t>
  </si>
  <si>
    <t>4118_WM+ QNH TO 2 KHU 2 HONG HA</t>
  </si>
  <si>
    <t>3557_VM+ QNH O 34,KHU 6A,HONG HAI</t>
  </si>
  <si>
    <t>6954-WM+ QNH 15＆16 KĐT MKL, HONG HAI</t>
  </si>
  <si>
    <t>2AL2_WM+ QNH 352 TRAN PHU</t>
  </si>
  <si>
    <t>4358_WM+ QNH 590 TRAN PHU</t>
  </si>
  <si>
    <t>5309-VM+ QNH 125 LY THUONG KIET</t>
  </si>
  <si>
    <t>6576-WM+ QNH 268 TRAN KHANH DU</t>
  </si>
  <si>
    <t>4842_VM+ QNH 125 NGUYEN VAN TROI</t>
  </si>
  <si>
    <t>2AB5_WM+ QNH 189 TO 18, KHU 3 TRUNG VUONG</t>
  </si>
  <si>
    <t>3732_VM+ SH23-TOA C NEWLIFE TOWER</t>
  </si>
  <si>
    <t>3708_VM+ QNH 09 LK1 KHU BAO BIEN</t>
  </si>
  <si>
    <t>3779_VM+ QNH TO 8 KHU 2-BAI CHAY</t>
  </si>
  <si>
    <t>4519_VM+ QNH TO 69B KHU 6 CAO XANH</t>
  </si>
  <si>
    <t>3842_VM+ QNH 43 HOANG QUOC VIET</t>
  </si>
  <si>
    <t>5210-VM+ QNH TO 52 KHU 5 P CUA ONG</t>
  </si>
  <si>
    <t>3878_VM+ QNH TO 2 KHU 8 HOANG HAI</t>
  </si>
  <si>
    <t>4670_VM+ QNH 507 - 509 LY THUONG KIET</t>
  </si>
  <si>
    <t>6784-WM+ QNH SONG KHOAI, QUANG YEN</t>
  </si>
  <si>
    <t>4930_VM+ QNH 1060- 1062 TRAN PHU</t>
  </si>
  <si>
    <t>6539_WM+ QNH 44-46 NGUYEN DU</t>
  </si>
  <si>
    <t>3479_VM+ QNH KHU 2 THANH SON</t>
  </si>
  <si>
    <t>4042_VM+ QNH 62 TO HIEU</t>
  </si>
  <si>
    <t>3468_VM+  QNH TO 19C QUANG TRUNG</t>
  </si>
  <si>
    <t>4456_VM+ QNH DU AN KDC LAN BIEN COC 6</t>
  </si>
  <si>
    <t>4953_VM+ QNH TO 10 KHU 2 PHUONG HA TU</t>
  </si>
  <si>
    <t>5000-VM+ QNH THON DONG SON-DONG XA</t>
  </si>
  <si>
    <t>4333_WM+ QNH 86 TRAN PHU</t>
  </si>
  <si>
    <t>5821-VM+ QNH 438 DANG CHAU TUE</t>
  </si>
  <si>
    <t>6325_WM+ QNH SO 7 HUNG VUONG</t>
  </si>
  <si>
    <t>3381_VM+ QNH 338 UONG BI</t>
  </si>
  <si>
    <t>5682-VM+ QNH 590 NGUYEN DUC CANH</t>
  </si>
  <si>
    <t>5009_VM+ QNH 557 TRAN QUOC TANG</t>
  </si>
  <si>
    <t>3865_VM+ QNH 77 BA TRIEU, CAM PHA</t>
  </si>
  <si>
    <t>4069_WM+ QNH 01 LO A3 VUNG ĐANG</t>
  </si>
  <si>
    <t>5773-VM+ QNH 334 BACH DANG, NAM SON</t>
  </si>
  <si>
    <t>6898-WM+ QNH 290 NGUYEN DUC CANH</t>
  </si>
  <si>
    <t>6195_VM+ QNH 270 CAU SEN</t>
  </si>
  <si>
    <t>5156-VM+ QNH TO 7 KHU MINH TIEN A</t>
  </si>
  <si>
    <t>VM+ QHN KHU 1 TRUNG VUONG</t>
  </si>
  <si>
    <t>5872-VM+ QNH DONG TRUNG, DONG XA</t>
  </si>
  <si>
    <t>5853-VM+ QNH TO 4 KHU 2 MONG DUONG</t>
  </si>
  <si>
    <t>4991-VM+ QNH KHU 1 TT CAI RONG</t>
  </si>
  <si>
    <t>5653-VM+QNH 81 DUONG 334 TT CAI RONG</t>
  </si>
  <si>
    <t>5502-VM+ QNH 15 LY BON</t>
  </si>
  <si>
    <t>4518_VM+ QNH TO 100 KHU A8 CAM PHU</t>
  </si>
  <si>
    <t>6341_WM+ QNH 27-29 HUU NGHI</t>
  </si>
  <si>
    <t>4987 - VM+ QNH TO 8 KHU 3B CAM TRUNG</t>
  </si>
  <si>
    <t>5395-VM+ QNH DU AN QUY DAT DUONG SAT</t>
  </si>
  <si>
    <t>5374-VM+ QNH TO 6 KHU 7 P MONG DUONG</t>
  </si>
  <si>
    <t>3326_VM+ QNH 239 QUANG TRUNG</t>
  </si>
  <si>
    <t>3950_VM+ QNH 14 TUE TINH</t>
  </si>
  <si>
    <t>6307_WM+ QNH 245 TUE TINH</t>
  </si>
  <si>
    <t>5376-VM+ QNH SO 463 TO 66 KHU DIEM THUY</t>
  </si>
  <si>
    <t>5401-VM+ HPG 309 TRUONG SON</t>
  </si>
  <si>
    <t>5901-VM+ HDG DOAN TUNG, THANH MIEN</t>
  </si>
  <si>
    <t>6043_VM+ HDG CHI DOAN, NAM SACH</t>
  </si>
  <si>
    <t>6761-WM+ HPG PHUONG CHU TAY, AN LAO</t>
  </si>
  <si>
    <t>6706_WM+ HDG MY NGOC, CAM GIANG</t>
  </si>
  <si>
    <t>6024-VM+ HDG THAI MONG, KINH MON</t>
  </si>
  <si>
    <t>5964-VM+ HDG 91 THANH XUAN</t>
  </si>
  <si>
    <t>5678-VM + HDG 63 LE THANH NGHI, GIA LOC</t>
  </si>
  <si>
    <t>6019_VM+ HPG TAN LAP, TIEN LANG</t>
  </si>
  <si>
    <t>6093_VM+ HDG QUAN TRANH- NINH GIANG</t>
  </si>
  <si>
    <t>5227-VM+ HPG THON 4 XA KIEN QUOC</t>
  </si>
  <si>
    <t>5923-VM+ HDG CHO LA, NAM SACH</t>
  </si>
  <si>
    <t>5700-VM+ HDG TT PHU BINH GIANG</t>
  </si>
  <si>
    <t>6062_VM+ HDG 83B-83C DOC LAP</t>
  </si>
  <si>
    <t>5935-VM+ HPG KHOI VI HA, TIEN LANG</t>
  </si>
  <si>
    <t>6022_VM+ HPG TIEN LAP, AN LAO</t>
  </si>
  <si>
    <t>5942_VM+ HPG CAU TRUNG, AN LAO</t>
  </si>
  <si>
    <t>5858_VM+ HDG 293 TRAN HUNG DAO</t>
  </si>
  <si>
    <t>5842-VM+ HDG THON CAY, BINH GIANG</t>
  </si>
  <si>
    <t>5903_VM+ HDG 394 TT PHU , BINH GIANG</t>
  </si>
  <si>
    <t>6989-WM+ HDG DONG GIAO, CAM GIANG</t>
  </si>
  <si>
    <t>5810-VM+ HPG 158 NGUYEN VAN TROI</t>
  </si>
  <si>
    <t>2A06-WM+ HPG 34 TO 4 AN DUONG</t>
  </si>
  <si>
    <t>5876-VM+ HPG PHONG CAU, DAI DONG</t>
  </si>
  <si>
    <t>5957_VM+ HDG 146 LAC LONG QUAN</t>
  </si>
  <si>
    <t>5967_VM+ HDG 470 DUONG 391 TU KY</t>
  </si>
  <si>
    <t>5909-VM+ HPG TAN HOA,VINH BAO</t>
  </si>
  <si>
    <t>5867-VM+ HDG 206 VU MANH HUNG</t>
  </si>
  <si>
    <t>5951_VM+ HDG TIEU SON, THANH MIEN</t>
  </si>
  <si>
    <t>4995-VM+ HPG 57 CAU DEN NUI DOI</t>
  </si>
  <si>
    <t>6129_VM+ HPG CHO TONG, THUY NGUYEN</t>
  </si>
  <si>
    <t>5969_VM+ HDG NGA 3 LAI KHE</t>
  </si>
  <si>
    <t>6392_WM+ HDG 126-128 TRAN HUNG DAO</t>
  </si>
  <si>
    <t>5751-VM+ HPG THON VINH KHE AN DUONG</t>
  </si>
  <si>
    <t>5742-VM+ HDG 22 PHO CUOI, GIA LOC</t>
  </si>
  <si>
    <t>5897-VM+ HDG BEN TAM</t>
  </si>
  <si>
    <t>5965-VM+ HDG AN NGHIEP, THANH MIEN</t>
  </si>
  <si>
    <t>5922-VM+ HDG 25/5 TT THANH HA</t>
  </si>
  <si>
    <t>3450_VM+ HPG 261 TON DUC THANG</t>
  </si>
  <si>
    <t>5743 - VM+ HDG 99 TUE TINH</t>
  </si>
  <si>
    <t>5802-VM+ HPG LACH SE, THUY NGUYEN</t>
  </si>
  <si>
    <t>5894_VM+ HDG 263 MINH TAN</t>
  </si>
  <si>
    <t>5132_VM+ HPG KHU 5, TT TIEN LANG</t>
  </si>
  <si>
    <t>4814_VM+ HPG 188 PHO 3.2 TT VINH BAO</t>
  </si>
  <si>
    <t>5158-VM+ HPG THON 3 XA TU SON</t>
  </si>
  <si>
    <t>6071_VM+ HPG LOC TRU, TIEN LANG</t>
  </si>
  <si>
    <t>5955-VM+ HDG 110 NGUYEN HAI THANH</t>
  </si>
  <si>
    <t>5888-VM+ HPG XUAN TIEN, TIEN LANG</t>
  </si>
  <si>
    <t>5961-VM+ HDG NAM DONG, CO THANH</t>
  </si>
  <si>
    <t>5954-VM+ HDG 169 DUONG 391 AN NHAN</t>
  </si>
  <si>
    <t>5919-VM+ HDG 281-283 NGUYEN THAI HOC</t>
  </si>
  <si>
    <t>VM+ HPG 1171 TRAN NHAN TONG</t>
  </si>
  <si>
    <t>3513_VM+ HPG 180 TRUNG HANH</t>
  </si>
  <si>
    <t>5399-VM+ HPG 273 TO HIEU</t>
  </si>
  <si>
    <t>6451_WM+ HPG 158 VU CHI THANG</t>
  </si>
  <si>
    <t>3233_VM+ HPG 118 HUNG VUONG</t>
  </si>
  <si>
    <t>3122_VM+ HPG 328 TRAN NGUYEN HAN</t>
  </si>
  <si>
    <t>3235_VM+ HPG 267 THIEN LOI</t>
  </si>
  <si>
    <t>5892_VM+ HPG 29 TRANG QUAN</t>
  </si>
  <si>
    <t>2AU6_WM+ HPG 91 CHI CON</t>
  </si>
  <si>
    <t>5160 - VM+ QNH TO 70 KHU 7- PHUONG HA KHAU</t>
  </si>
  <si>
    <t>4817-VM+ HPG 129-131 CHO HANG</t>
  </si>
  <si>
    <t>5900-VM+ QNH TO 7A KHU 2 HUNG THANG</t>
  </si>
  <si>
    <t>3451_VM+ HPG PHO MOI - PHU LIEN</t>
  </si>
  <si>
    <t>5921_WM+ HDG CHO RONG, NAM SACH</t>
  </si>
  <si>
    <t>4765_VM+ HPG 69B DONG THAI</t>
  </si>
  <si>
    <t>3262_VM+ HPG 154 BACH DANG</t>
  </si>
  <si>
    <t>5522-VM+ HPG SO 4 DINH DOAI</t>
  </si>
  <si>
    <t>5108-VM+ HPG THON GIUA, X.QUANG THANH</t>
  </si>
  <si>
    <t>6083_VM+ HPG 5/4 QUAN TOAN</t>
  </si>
  <si>
    <t>5787-VM+ HPG LO C02 PEARL RIVER 2</t>
  </si>
  <si>
    <t>4839-VM+ HPG 149 PHO CAM</t>
  </si>
  <si>
    <t>4736_VM+ HPG 680 TRAN TAT VAN</t>
  </si>
  <si>
    <t>5486-VM+ HPG 379 MIEU HAI XA</t>
  </si>
  <si>
    <t>5092-VM+ HPG SO 46 BAI SAY</t>
  </si>
  <si>
    <t>5425-VM+ HPG THON PHO QUANG THANH</t>
  </si>
  <si>
    <t>6467_WM+ QNH 93A MINH KHAI</t>
  </si>
  <si>
    <t>5000-VM+ QNH THON DONG SON</t>
  </si>
  <si>
    <t>6862-WM+ HPG GIANG BIEN, VINH BAO</t>
  </si>
  <si>
    <t>5890-VM+ HDG CHO MU, TU KY</t>
  </si>
  <si>
    <t>2AK5_WM+ HPG CAO NHAN, THUY NGUYEN</t>
  </si>
  <si>
    <t>6073_WM+ HPG THON SO, THUY NGUYEN</t>
  </si>
  <si>
    <t>5159-VM+ HPG 67 HOANG QUOC VIET</t>
  </si>
  <si>
    <t>5175-VM+ HPG 623 NGO GIA TU</t>
  </si>
  <si>
    <t>6172_VM+ HPG KIEN BAI, THUY NGUYEN</t>
  </si>
  <si>
    <t>6525_WM+ HPG CHINH MY, THUY NGUYEN</t>
  </si>
  <si>
    <t>3452_VM+ HPG LO 11, XOM CHUA</t>
  </si>
  <si>
    <t>4989-VM+ HPG THON BAI NGOAI-HOA DONG</t>
  </si>
  <si>
    <t>2AD9_WM+ HPG AN THANG, THUY NGUYEN</t>
  </si>
  <si>
    <t>4794_VM+ HPG MD 352 XOM 7 X.THIEN HUONG</t>
  </si>
  <si>
    <t>5209-VM+ HPG 817 MAC DANG DOANH</t>
  </si>
  <si>
    <t>5801-VM+ HPG 154 LUONG KHANH THIEN</t>
  </si>
  <si>
    <t>5933-VM+ QNH PHO II</t>
  </si>
  <si>
    <t>4644_VM+ HPG 25 DIEN BIEN PHU</t>
  </si>
  <si>
    <t>6118_VM+ HPG TDP DONG LAM</t>
  </si>
  <si>
    <t>6708-WM+ QNH 103 HOANG HOA THAM</t>
  </si>
  <si>
    <t>3864_VM+ QNH O 24 KDT HONG HA</t>
  </si>
  <si>
    <t>4840-VM+ HPG 60H KIEU SON</t>
  </si>
  <si>
    <t>5056_VM+ HPG 850 TRAN NHAN TONG</t>
  </si>
  <si>
    <t>4198_WM+ HPG 26 CAT BI</t>
  </si>
  <si>
    <t>6727_WM+ HPG TUY LAC, THUY NGUYEN</t>
  </si>
  <si>
    <t>4795_VM+ HPG THON DINH,TRUNG HA</t>
  </si>
  <si>
    <t>6336_WM+ QNH 262B HUNG VUONG</t>
  </si>
  <si>
    <t>5881_VM+ QNH 415 DUONG 334 HA LONG</t>
  </si>
  <si>
    <t>6130_VM+ QNH 708 KHU ME XA 2</t>
  </si>
  <si>
    <t>6224_WM+ HPG 415-416 LE HONG PHONG</t>
  </si>
  <si>
    <t>3134_VM+ HPG 130 NGO GIA TU</t>
  </si>
  <si>
    <t>4010_WM+ HPG 42 TRAN TAT VAN</t>
  </si>
  <si>
    <t>5400-VM+ HPG 84 NGUYEN VAN HOI</t>
  </si>
  <si>
    <t>3263_VM+ HPG 252 DONG KHE</t>
  </si>
  <si>
    <t>4537_VM+ QNH TO 5 KHU 1 YET KIEU</t>
  </si>
  <si>
    <t>6822-WM+ HPG CAM LA, KIEN THUY</t>
  </si>
  <si>
    <t>5949-VM+ HDG HIEN THANH, KINH MON</t>
  </si>
  <si>
    <t>5887-VM+ HPG LOI TRACH, VINH BAO</t>
  </si>
  <si>
    <t>6064_VM+ HPG DAI TRA, KIEN THUY</t>
  </si>
  <si>
    <t>6132_WM+ HPG XUAN DONG, KIEN THUY</t>
  </si>
  <si>
    <t>5938_VM+ HPG DAI HOANH 1, AN LAO</t>
  </si>
  <si>
    <t>2AH2_WM+ HPG 101 NGO QUYEN</t>
  </si>
  <si>
    <t>6942-WM+ HPG CHO GA, AN DUONG</t>
  </si>
  <si>
    <t>6311_WM+ HPG KIEU DONG, AN DUONG</t>
  </si>
  <si>
    <t>5694-VM+ HDG 40 TRAN HUNG DAO, NAM SACH</t>
  </si>
  <si>
    <t>6806-WM+ HPG HOANG LAU, AN DUONG</t>
  </si>
  <si>
    <t>4646_VM+ HPG 82 TRUNG LANG</t>
  </si>
  <si>
    <t>5886_VM+ HDG 223 TRAN HUNG DAO</t>
  </si>
  <si>
    <t>4643_VM+ HPG 4 CAT CUT</t>
  </si>
  <si>
    <t>6959-WM+ HDG 236 TRAN HUNG DAO, NGOC CHAU</t>
  </si>
  <si>
    <t>2AS1_WM+ QNH 18-19-LK1, KHU 4 CAO XANH</t>
  </si>
  <si>
    <t>3406_VM+ HDG 28 NGUYEN THI DUE</t>
  </si>
  <si>
    <t>6805-WM+ QNH 163 DOC LAP</t>
  </si>
  <si>
    <t>6166_VM+ QNH 141 NGUYEN VAN CU</t>
  </si>
  <si>
    <t>6958-WM+ HDG 15 DUC MINH, THANH BINH</t>
  </si>
  <si>
    <t>6346_WM+ HDG 60 TRUONG MY</t>
  </si>
  <si>
    <t>5310-VM+ QNH TO 1 KHU 5 MONG DUONG</t>
  </si>
  <si>
    <t>6015-VM+ HDG CHO VE, NINH GIANG</t>
  </si>
  <si>
    <t>5996-VM+ HDG 27 MAC DINH CHI</t>
  </si>
  <si>
    <t>6007_VM+ HDG PHO HOP, NAM SACH</t>
  </si>
  <si>
    <t>5565-VM+ HPG 15 LO L2, KĐT PG AN DONG</t>
  </si>
  <si>
    <t>5091_VM+ HPG 251-253 DAO NHUAN</t>
  </si>
  <si>
    <t>4969_VM+ HPG 194 PHAN DANG LUU</t>
  </si>
  <si>
    <t>2A90_WM+ QNH 12-13 LO A6 KDC DO THI, CAO THANG</t>
  </si>
  <si>
    <t>3071_VM+ QNH 496 CAO THANG</t>
  </si>
  <si>
    <t>3314_VM+ QNH Khu 1 TRUNG VUONG</t>
  </si>
  <si>
    <t>4304_WM+ QNH 27 TRAN NHAT DUAT</t>
  </si>
  <si>
    <t>5926-VM+ QNH 162 NGUYEN VAN TROI</t>
  </si>
  <si>
    <t>4070_WM+ HPG 845 THIEN LOI</t>
  </si>
  <si>
    <t>3120_WM+LIFE HPG 54 KENH DUONG</t>
  </si>
  <si>
    <t>5739-WM+LIFE HPG 144A DANG HAI</t>
  </si>
  <si>
    <t>5396-WM+LIFE HPG 55 DOAN KET</t>
  </si>
  <si>
    <t>3710_WM+LIFE HPG 141 MIEU HAI XA</t>
  </si>
  <si>
    <t>3300_WM+LIFE HPG 449 THIEN LOI</t>
  </si>
  <si>
    <t>3190_WM+LIFE HPG 314 CHO HANG</t>
  </si>
  <si>
    <t>2ABO_WM+ HPG 461 CAT BI</t>
  </si>
  <si>
    <t>3525_WM+LIFE HPG 123 PHUONG LUU 1</t>
  </si>
  <si>
    <t>6232_WM+LIFE HPG 100-102 CAT BI</t>
  </si>
  <si>
    <t>2AAM_WM+LIFE HPG 210 HANG KENH, LE CHAN</t>
  </si>
  <si>
    <t>3597_WM+LIFE HPG 473 BINH KIEU 1</t>
  </si>
  <si>
    <t>2AZ0_WM+ HPG 235B VAN CAO, DANG LAM</t>
  </si>
  <si>
    <t>6986-WM+ QNH 161 LE LOI</t>
  </si>
  <si>
    <t>4039_WM+LIFE HPG 85 ĐINH DONG</t>
  </si>
  <si>
    <t>5940-VM+ HDG CAU RAM, NINH GIANG</t>
  </si>
  <si>
    <t>4984_VM+ QBH 31 HOANG DIEU</t>
  </si>
  <si>
    <t>5082_VM+ QBH 183 LY THAI TO</t>
  </si>
  <si>
    <t>5035_VM+ QTI 150 NGUYEN DU</t>
  </si>
  <si>
    <t>4981_VM+ QTI 52 TON THAT THUYET</t>
  </si>
  <si>
    <t>5630_VM+ QBH 161 HAI BA TRUNG</t>
  </si>
  <si>
    <t>6193_VM+ QTI 315 QUOC LO 9B</t>
  </si>
  <si>
    <t>WM+ QTI TĐ 22, TBĐ 23, LY THUONG KIET</t>
  </si>
  <si>
    <t>6414_WM+ QBH 204 QUANG TRUNG</t>
  </si>
  <si>
    <t>6395_WM+ QBH 43 PHAN DINH PHUNG</t>
  </si>
  <si>
    <t>6492_WM+ QBH 169 LY THANH TONG</t>
  </si>
  <si>
    <t>6552_WM+ QBH PHUC TU DONG</t>
  </si>
  <si>
    <t>6574_WM+ QBH 97 HUNG VUONG</t>
  </si>
  <si>
    <t>WM+ QBH DUY LOC, QUANG TRACH</t>
  </si>
  <si>
    <t>WM+ QBH 17 TRAN HUNG DAO</t>
  </si>
  <si>
    <t>WM+ QBH 50 HUNG VUONG</t>
  </si>
  <si>
    <t>WM+ QTI 87 HUNG VUONG</t>
  </si>
  <si>
    <t>6903-WM+ QTI 321 DUONG 2/4</t>
  </si>
  <si>
    <t>WM+ QTI 101 HAI BA TRUNG</t>
  </si>
  <si>
    <t>WM+ QBH 11 NGUYEN TAT THANH</t>
  </si>
  <si>
    <t>6904-WM+ QTI QUOC LO 9, HUONG HOA</t>
  </si>
  <si>
    <t>WM+ QBH TDP XUAN TIEN, BO TRACH</t>
  </si>
  <si>
    <t>WM+ QBH TDP 14 NAM LY</t>
  </si>
  <si>
    <t>2A04-WM+ QBH TRAN HUNG DAO</t>
  </si>
  <si>
    <t>2AP1-WM+ QTI 118 TON THAT THUYET</t>
  </si>
  <si>
    <t>2AT5-WM+ QBH 220 LE LOI</t>
  </si>
  <si>
    <t>6996_WM+ HTH TAN DINH, CAM XUYEN</t>
  </si>
  <si>
    <t>5603-VM+ THA 593 TRAN PHU</t>
  </si>
  <si>
    <t>3824_VM+ THA 376 HAI THUONG LAN ONG</t>
  </si>
  <si>
    <t>6378_WM+ THA 53 TRAN PHU</t>
  </si>
  <si>
    <t>5280-VM+ HTH 149 VU QUANG</t>
  </si>
  <si>
    <t>5328-VM+ HTH CHO THACH HA</t>
  </si>
  <si>
    <t>2AG0_WM+ NAN KHOI 4, TT YEN THANH</t>
  </si>
  <si>
    <t>6625_WM+ NAN MY THUONG DIEN CHAU</t>
  </si>
  <si>
    <t>6575_WM+ NAN QUYNH LUONG, QUYNH LUU</t>
  </si>
  <si>
    <t>6686-WM+ HTH 46 NGUYEN TRAI, TT PHO CHAU</t>
  </si>
  <si>
    <t>5601-VM+ NAN 62 PHAM HONG THAI</t>
  </si>
  <si>
    <t>3607_VM+ THA 364 LE LAI</t>
  </si>
  <si>
    <t>5281-VM+ HTH 82 VU QUANG</t>
  </si>
  <si>
    <t>6789-WM+ THA LO 01A35 LE LOI</t>
  </si>
  <si>
    <t>2A24-WM+ NAN HONG YEN, DIEN CHAU</t>
  </si>
  <si>
    <t>6707-WM+ HTH 248 VU QUANG</t>
  </si>
  <si>
    <t>5966-VM+ HTH 524 HA HUY TAP</t>
  </si>
  <si>
    <t>6510_WM+ KHOI 1, TT YEN THANH</t>
  </si>
  <si>
    <t>6110_VM+ NAN CT 1B QUANG TRUNG</t>
  </si>
  <si>
    <t>6725-WM+ NAN NAM XUAN, DIEN CHAU</t>
  </si>
  <si>
    <t>2A45_WM+ NAN 197 KHOI 1,TT CAU GIAT</t>
  </si>
  <si>
    <t>6696-WM+ NAN CONG THANH, YEN THANH</t>
  </si>
  <si>
    <t>4654_VM+ NAN 57A NGUYEN THI MINH KHAI</t>
  </si>
  <si>
    <t>4599_VM+ NAN 259 HA HUY TAP</t>
  </si>
  <si>
    <t>4631_VM+ NAN 101A-202A CC TRUONG THI</t>
  </si>
  <si>
    <t>2AH1_WM+ NAN 261 DUONG 1 THANG 9</t>
  </si>
  <si>
    <t>4490-VM+ HNI 113 TRAN HUNG DAO</t>
  </si>
  <si>
    <t>6695-WM+ THA KHU PHO PHUC DUC, SAM SON</t>
  </si>
  <si>
    <t>4829_VM+ THA 69 BA TRIEU, SAM SON</t>
  </si>
  <si>
    <t>2AG8_WM+ HTH 138 HA HUY TAP</t>
  </si>
  <si>
    <t>6983-WM+ HTH SONG HONG, NGHI XUAN</t>
  </si>
  <si>
    <t>5122_VM+ HTH 520 NGUYEN CONG TRU</t>
  </si>
  <si>
    <t>5610-VM+ HTH 08 DUONG 3/2 HONG LINH</t>
  </si>
  <si>
    <t>5510-VM+ HTH 35 DONG QUE</t>
  </si>
  <si>
    <t>4604_VM+ NAN 70B HA HUY TAP</t>
  </si>
  <si>
    <t>5575-VM+ NAN 1 LE MAO</t>
  </si>
  <si>
    <t>5221-VM+ NAN 47 NGUYEN DUY TRINH</t>
  </si>
  <si>
    <t>5642_VM+ NAN 243 LE VIET THUAT</t>
  </si>
  <si>
    <t>5568-VM+ THA 10 LE HOAN</t>
  </si>
  <si>
    <t>2A80_WM+ THA 105 NGUYEN TRAI</t>
  </si>
  <si>
    <t>4847_VM+ THA 321 NGO QUYEN</t>
  </si>
  <si>
    <t>5692-VM+NAN XOM 9 DIEN THANH, DIEN CHAU</t>
  </si>
  <si>
    <t>6112_VM+ NAN 78 LE NIN</t>
  </si>
  <si>
    <t>6213_WM+ HTH 118 HAI THUONG LAN ONG</t>
  </si>
  <si>
    <t>4308_WM+ THA 168 THANH THAI</t>
  </si>
  <si>
    <t>5508-VM+ THA LO 01-05 MBQH 1087 NGOC TRAO</t>
  </si>
  <si>
    <t>4638_VM+ NAN 16 LE LOI</t>
  </si>
  <si>
    <t>4627_VM+ NAN 23 LY THUONG KIET</t>
  </si>
  <si>
    <t>5564-VM+ THA 150-152 TRAN HUNG DAO</t>
  </si>
  <si>
    <t>5031-VM+ HTH 87 PHAN DINH GIOT</t>
  </si>
  <si>
    <t>2A51_WM+ HTH 187 MAI THUC LOAN</t>
  </si>
  <si>
    <t>4406_WM+ THA 204B H. TH. LAN ONG</t>
  </si>
  <si>
    <t>4175_WM+ THA 102 LE LAI</t>
  </si>
  <si>
    <t>4453_WM+ THA LO A7 LK LE LOI</t>
  </si>
  <si>
    <t>3825_VM+ THA 320 QUANG TRUNG</t>
  </si>
  <si>
    <t>5072_VM+ NAN 46 HAI THUONG LAN ONG</t>
  </si>
  <si>
    <t>6753-WM+ NAN BAO THANH, YEN THANH</t>
  </si>
  <si>
    <t>6167_WM+ THA CHO DONG VE</t>
  </si>
  <si>
    <t>5697-VM+ HTH 160 TRAN PHU</t>
  </si>
  <si>
    <t>6878-WM+ NAN HOP THANH, YEN THANH</t>
  </si>
  <si>
    <t>5908-VM+ NAN 241 NGUYEN TRAI</t>
  </si>
  <si>
    <t>4632_VM+ NAN 119 PHAN CHU TRINH</t>
  </si>
  <si>
    <t>4049_VM+ THA 27 LE HUU LAP</t>
  </si>
  <si>
    <t>4142_WM+ THA 14 NGUYEN VAN CU</t>
  </si>
  <si>
    <t>6342_WM+ HTH 204 LE LOI</t>
  </si>
  <si>
    <t>2AUO_WM+ NAN THUONG SON, DO LUONG</t>
  </si>
  <si>
    <t>3600_VM+ THA 64 DINH CHUONG DUONG</t>
  </si>
  <si>
    <t>5292-VM+ NAN LK1-04 TRUONG THINH PHAT II</t>
  </si>
  <si>
    <t>2AI7_WM+ HTH HOA BINH, KY ANH</t>
  </si>
  <si>
    <t>6369_WM+ NAN 151 PHONG DINH CANG</t>
  </si>
  <si>
    <t>6243_WM+ NAN 238 VAN LOC</t>
  </si>
  <si>
    <t>6551_WM+ NAN TRUNG THANH- YEN THANH</t>
  </si>
  <si>
    <t>5784-VM+ HTH 150 NGUYEN DU</t>
  </si>
  <si>
    <t>2A99_WM+ NAN 6 TUE TINH</t>
  </si>
  <si>
    <t>6306_WM+ THA 478 NGO QUYEN</t>
  </si>
  <si>
    <t>5030_VM+ HTH 01 TRAN PHU</t>
  </si>
  <si>
    <t>4975_VM+ HTH 64 NGUYEN HUY TU</t>
  </si>
  <si>
    <t>5540-VM+ NAN 243 PHUNG CHI KIEN</t>
  </si>
  <si>
    <t>4970_VM+ HTH 357 TRAN PHU</t>
  </si>
  <si>
    <t>6168_VM+ HTH 63 NGUYEN CHI THANH</t>
  </si>
  <si>
    <t>4928_VM+ NAN 93TON THAT TUNG</t>
  </si>
  <si>
    <t>6628_WM+ NAN DINH PHUONG, QUY HOP</t>
  </si>
  <si>
    <t>4214_WM+ THA 3 LE HONG SON</t>
  </si>
  <si>
    <t>2A28-WM+ NAN SON HAI, QUYNH LUU</t>
  </si>
  <si>
    <t>6836-WM+ NAN KHOI 6, TT TAN KY</t>
  </si>
  <si>
    <t>5283-VM+ NAN 88 LE VIET THUAT</t>
  </si>
  <si>
    <t>5655-VM+ HTH 348 HA HUY TAP</t>
  </si>
  <si>
    <t>2AC6_WM+ NAN KHOI TAY HO 1, QUANG TIEN</t>
  </si>
  <si>
    <t>4979_VM+ NAN 45 NGUYEN SINH SAC</t>
  </si>
  <si>
    <t>3923-VM+ THA LO 17 KDT BAC DL LE LOI</t>
  </si>
  <si>
    <t>3614_VM+ THA 106 CAO SON</t>
  </si>
  <si>
    <t>2AR2_WM+ NAN KHOI 7, TT CAU GIAT</t>
  </si>
  <si>
    <t>4579_VM+ NAN 19 KIM DONG</t>
  </si>
  <si>
    <t>4637_VM+ NAN 79B DOC THIET</t>
  </si>
  <si>
    <t>6780-WM+ HTH 385 LE DAI HANH</t>
  </si>
  <si>
    <t>5192-VM+ NAN 25 NGUYEN TRUNG NGAN</t>
  </si>
  <si>
    <t>2AH3_WM+ NAN DIEN DONG, DIEN CHAU</t>
  </si>
  <si>
    <t>4976_VM+ HTH 132 LE DUAN</t>
  </si>
  <si>
    <t>3952_VM+ THA 254 DOI CUNG</t>
  </si>
  <si>
    <t>6982-WM+ NAN TUAN A, QUYNH CHAU</t>
  </si>
  <si>
    <t>4605_VM+ NAN 70 NGUYEN TRAI</t>
  </si>
  <si>
    <t>5121 - VM+ THA 495 NGUYEN TRAI</t>
  </si>
  <si>
    <t>5073_VM+ NAN 12 DUONG GOLDEN CITY 4</t>
  </si>
  <si>
    <t>6516_WM+ NAN SO 29 NGUYEN SINH CUNG</t>
  </si>
  <si>
    <t>VM+ THA LO 16 MBQH 2155 DONG VE</t>
  </si>
  <si>
    <t>6177_VM+ NAN 52 NGUYEN TRUONG TO</t>
  </si>
  <si>
    <t>4233_WM+ THA LIEN KE L3-L5 FLC</t>
  </si>
  <si>
    <t>6447_WM+ HTH 201A NGUYEN CONG TRU</t>
  </si>
  <si>
    <t>6396_WM+ HTH 35 THIEN CAM</t>
  </si>
  <si>
    <t>5282-VM+ NAN 80 LE HONG PHONG</t>
  </si>
  <si>
    <t>4958_VM+ NAN 153 NGUYEN DU</t>
  </si>
  <si>
    <t>6512_WM+ NAN DIEN HONG, DIEN CHAU</t>
  </si>
  <si>
    <t>6667-WM+ HTH TDP 9, TT NGHEN</t>
  </si>
  <si>
    <t>2AG6_WM+ HTH PHU THUAN, NGHI XUAN</t>
  </si>
  <si>
    <t>6175_VM+ NAN DIEN KY, DIEN CHAU</t>
  </si>
  <si>
    <t>2A14-WM+ HTH TDP NAM MY, CAN LOC</t>
  </si>
  <si>
    <t>2AR1_WM+ NAN TRUNG TAM, YEN THANH</t>
  </si>
  <si>
    <t>6698-WM+ NAN 108 TDP 4, TT ANH SON</t>
  </si>
  <si>
    <t>6627-WM+ NAN KHOI 13, TT QUY HOP</t>
  </si>
  <si>
    <t>6448_WM+ HTH TDP PHU XUYEN , LOC HA</t>
  </si>
  <si>
    <t>5723-VM+ HTH 234 XO VIET NGHE TINH TT NGHEN</t>
  </si>
  <si>
    <t>6526_WM+ NAN DIEN YEN, DIEN CHAU</t>
  </si>
  <si>
    <t>6793-WM+ NAN CHO YEN SON, DO LUONG</t>
  </si>
  <si>
    <t>6560_WM+ HTH 392 TRAN PHU</t>
  </si>
  <si>
    <t>4874_VM+ NAN 307 NGUYEN VAN CU</t>
  </si>
  <si>
    <t>6251_WM+ NAN 34 HONG BANG</t>
  </si>
  <si>
    <t>6207_WM+ NAN 97 KIM LIEN</t>
  </si>
  <si>
    <t>4570_VM+ NAN 30 PHAN DINH PHUNG</t>
  </si>
  <si>
    <t>6450_WM+ THA CAU QUAN</t>
  </si>
  <si>
    <t>6881_WM+ THA YEN CAT, NHU XUAN</t>
  </si>
  <si>
    <t>6328_WM+ THA TIEN TRANG QUANG XUONG</t>
  </si>
  <si>
    <t>6385_WM+ THA 496 BA TRIEU, HAU LOC</t>
  </si>
  <si>
    <t>6439_WM+ THA HIEN TAY, QUANG XUONG</t>
  </si>
  <si>
    <t>6779-WM+ THA 09 QUYET THANG</t>
  </si>
  <si>
    <t>6783-WM+ THA VINH THINH, VINH LOC</t>
  </si>
  <si>
    <t>6792-WM+ THA 678 PHO CONG</t>
  </si>
  <si>
    <t>6366_WM+ THA 149 KHU 1, TT KIM TAN</t>
  </si>
  <si>
    <t>6804-WM+ THA 253 LE LOI</t>
  </si>
  <si>
    <t>2AV5_WM+ NAN DIEN THO, DIEN CHAU</t>
  </si>
  <si>
    <t>2AV0_WM+ THA MY QUAN, YEN DINH</t>
  </si>
  <si>
    <t>6643-WM+ THA TDP LIEN HAI, NGHI SON</t>
  </si>
  <si>
    <t>4177_WM+ THA 532 QUANG TRUNG</t>
  </si>
  <si>
    <t>5738-VM+ THA 17 HAI BA TRUNG</t>
  </si>
  <si>
    <t>6690-WM+ THA NGA 3 CHO KHO, NGHI SON</t>
  </si>
  <si>
    <t>5914-VM+ THA 474 VINH SON</t>
  </si>
  <si>
    <t>5912-VM+ THA NGA YEN, NGA SON</t>
  </si>
  <si>
    <t>5731-VM+ THA 04 DUONG THANH NIEN</t>
  </si>
  <si>
    <t>2AI6_WM+ NAN 400 PHAM NGUYEN DU</t>
  </si>
  <si>
    <t>2AN2_WM+ THA THI TU, TRIEU SON</t>
  </si>
  <si>
    <t>6495_WM+ THA NHAT QUA, TRIEU SON</t>
  </si>
  <si>
    <t>6137_WM+ THA NAM SON, DONG SON</t>
  </si>
  <si>
    <t>5744-VM+ THA 167 TIEU KHU 3, THIEU HOA</t>
  </si>
  <si>
    <t>6766-WM+ THA DIEN NGOAI, TRIEU SON</t>
  </si>
  <si>
    <t>6922-WM+ THA UY NAM, QUANG XUONG</t>
  </si>
  <si>
    <t>2AQ7_WM+ THA 117 THI TU, TRIEU SON</t>
  </si>
  <si>
    <t>5663-VM+ THA 66B PHO THIEU</t>
  </si>
  <si>
    <t>3598_VM+ THA TESCO TOWER</t>
  </si>
  <si>
    <t>3687_VM+ THA LO 265-266 MBQH</t>
  </si>
  <si>
    <t>6532-WM+ HTH 124 LE DAI HANH</t>
  </si>
  <si>
    <t>6452_WM+ THA TIEU KHU YEN HANH 2</t>
  </si>
  <si>
    <t>6511_WM+ THA MINH THANH 2, THO XUAN</t>
  </si>
  <si>
    <t>6533_WM+ THA KHU 3 TT LAM SON</t>
  </si>
  <si>
    <t>6877-WM+ THA KHU PHO 2, TT CANH NANG</t>
  </si>
  <si>
    <t>6893-WM+ THA TDP DAI DONG, CAM THUY</t>
  </si>
  <si>
    <t>6564_WM+ THA 432 KP3,TT BEN SUNG</t>
  </si>
  <si>
    <t>2AT4_WM+ THA PHO MOI, NONG CONG</t>
  </si>
  <si>
    <t>2A34_WM+ THA CHO GIA, HOANG HOA</t>
  </si>
  <si>
    <t>6326_WM+ THA 155 MINH THINH</t>
  </si>
  <si>
    <t>2AN3_WM+ THA THO NAM, NONG CONG</t>
  </si>
  <si>
    <t>2AP8_WM+ THA HOA TRUNG, HAU LOC</t>
  </si>
  <si>
    <t>6329_WM+ THA 121 QL45 DINH LIEN</t>
  </si>
  <si>
    <t>2AL6_WM+ NAN 640 TRAN HUNG DAO</t>
  </si>
  <si>
    <t>2AI2_WM+ NAN DO THANH, YEN THANH</t>
  </si>
  <si>
    <t>6501_WM+ NAN KHOI 7, TT DO LUONG</t>
  </si>
  <si>
    <t>6436_WM+ NAN DA SON, DO LUONG</t>
  </si>
  <si>
    <t>2AI3_WM+ THA YEN KHOAI, NGA SON</t>
  </si>
  <si>
    <t>6884-WM+ THA CHO VUC, HOANG NGOC</t>
  </si>
  <si>
    <t>2AU7_WM+ NAN NGHIA DONG, TAN KY</t>
  </si>
  <si>
    <t>2AT7_WM+ THA 272 BA TRIEU</t>
  </si>
  <si>
    <t>4890_VM+ THA 410 BA TRIEU</t>
  </si>
  <si>
    <t>5730-VM+ THA 210 PHO MOI</t>
  </si>
  <si>
    <t>3633_VM+ THA 291 LY NHAN TONG</t>
  </si>
  <si>
    <t>4329_WM+ THA 2 TRAN HUNG DAO</t>
  </si>
  <si>
    <t>6367_WM+ THA 123-125 PHO KIEU</t>
  </si>
  <si>
    <t>6767-WM+ THA TRUONG SON, NONG CONG</t>
  </si>
  <si>
    <t>2AO8_WM+ THA 322 PHO 1, TT NGOC LAC</t>
  </si>
  <si>
    <t>2AO4_WM+ THA PHAN THON, THO XUAN</t>
  </si>
  <si>
    <t>2AO9_WM+ THA HAI THANH, NHU THANH</t>
  </si>
  <si>
    <t>2A30 _WM+ THA 158 DONG PHU</t>
  </si>
  <si>
    <t>6600_WM+ THA 12 PHAM BANH</t>
  </si>
  <si>
    <t>6712-WM+ NAN KHOI 4, TT CON CUONG</t>
  </si>
  <si>
    <t>6375_WM+ NAN CHO NGHIA HOI</t>
  </si>
  <si>
    <t>2AK2_WM+ NAN MINH TAN, THANH CHUONG</t>
  </si>
  <si>
    <t>6561-WM+ HTH PHUC DIEN, THACH HA</t>
  </si>
  <si>
    <t>5729-VM+NAN CHO CAU GIAT</t>
  </si>
  <si>
    <t>6740-WM+ NAN VAN AN, NAM DAN</t>
  </si>
  <si>
    <t>2AO6_WM+ NAN 426 KHOI TAN PHONG</t>
  </si>
  <si>
    <t>6449_WM+ NAN KHOI 2A THANH CHUONG</t>
  </si>
  <si>
    <t>2A41-WM+ NAN NGHI VAN, NGHI LOC</t>
  </si>
  <si>
    <t>6521_WM+ HTH QUANG PHU, LOC HA</t>
  </si>
  <si>
    <t>2AI0_WM+ HTH LOC AN, THACH HA</t>
  </si>
  <si>
    <t>5325-VM+ NAN 22A NGUYEN VAN TROI</t>
  </si>
  <si>
    <t>2AP0_WM+ NAN THUAN MINH, DO LUONG</t>
  </si>
  <si>
    <t>4582_VM+ NAN 72 PHAN DANG LUU</t>
  </si>
  <si>
    <t>4408_WM+ THA 522 LE LAI</t>
  </si>
  <si>
    <t>2A93-WM+ RURAL QTI 40A LE DUAN</t>
  </si>
  <si>
    <t>2AC1-WM+ RURAL QTI 352 TRAN HUNG DAO</t>
  </si>
  <si>
    <t>2AI4-WM+RURAL QTI 83 LE DUAN</t>
  </si>
  <si>
    <t>2AI8-WM+RURAL QTI KHU PHO AN DUC 2, VINH LINH</t>
  </si>
  <si>
    <t>2ABV-WM+ RURAL THA TIEU KHU 2, HAI HOA</t>
  </si>
  <si>
    <t>2ABR-WM+ QBH 69 HUNG VUONG, HOAN LAO</t>
  </si>
  <si>
    <t>6627_WM+ NAN KHOI 3, TT QUY HOP</t>
  </si>
  <si>
    <t>2AAL_WM+ RURAL NAN XOM 13,QUYNH THACH</t>
  </si>
  <si>
    <t>2ABC-WM+ THA TM-05, CC RUBY TOWER</t>
  </si>
  <si>
    <t>2ABK-WM+ THA 33 NGUYEN DINH THUAN</t>
  </si>
  <si>
    <t>2ACI-WM+ THA L05-06, KHU A4 MBQH 65</t>
  </si>
  <si>
    <t>2AZ3-WM+ NAN DUONG NAM, THANH DUONG</t>
  </si>
  <si>
    <t>2AY5 - WM+RURAL HTH PHU SON, THACH HA</t>
  </si>
  <si>
    <t>2AAH_WM+ RURAL THA TRUNG SON, THANH SON</t>
  </si>
  <si>
    <t>4422_WM+LIFE DNG 290 MAI DANG CHON</t>
  </si>
  <si>
    <t>4473_VM+ DNG 51 NGUYEN NHAN</t>
  </si>
  <si>
    <t>4899_VM+ GLI 306 CÁCH MANG THANG 8</t>
  </si>
  <si>
    <t>4947_VM+ GLI 27-29 NGUYEN VAN TROI</t>
  </si>
  <si>
    <t>5229_VM+ QNI 107 PHAN CHU TRINH</t>
  </si>
  <si>
    <t>2049_VM+ DNG 213 HOANG DIEU</t>
  </si>
  <si>
    <t>2588_VM+ DNG 88 HA HUY TAP - DN</t>
  </si>
  <si>
    <t>2596_VM+ DNG 744 LE VAN HIEN</t>
  </si>
  <si>
    <t>2933_VM+ DNG 485 TRAN CAO VAN</t>
  </si>
  <si>
    <t>3001_VM+ DNG 131 LE VAN HIEN</t>
  </si>
  <si>
    <t>3006_VM+ DNG 488 TON DUC THANG</t>
  </si>
  <si>
    <t>3098_VM+ DNG SUN HOME 3</t>
  </si>
  <si>
    <t>3252_VM+ DNG 126 VAN TIEN DUNG</t>
  </si>
  <si>
    <t>3269_VM+ DNG 904 TON DUC THANG</t>
  </si>
  <si>
    <t>3561_VM+ DNG 45 NGUYEN DINH TU</t>
  </si>
  <si>
    <t>3581_VM+ DNG 47 NGUYEN PHONG SAC</t>
  </si>
  <si>
    <t>3672_VM+ DNG 357 ONG ICH KHIEM</t>
  </si>
  <si>
    <t>3744_VM+ DNG 324 NGU HANH SON</t>
  </si>
  <si>
    <t>3746_VM+ DNG 131 PHAM HUY THONG</t>
  </si>
  <si>
    <t>3782_VM+ DNG 237 LE TAN TRUNG</t>
  </si>
  <si>
    <t>3789_VM+ DNG 36 TRAN QUY HAI</t>
  </si>
  <si>
    <t>3885_VM+ DNG 52 NGO THI NHAM</t>
  </si>
  <si>
    <t>3938_VM+ DNG 200 NUI THANH</t>
  </si>
  <si>
    <t>3956_VM+ DNG 119 HUYNH NGOC HUE, TO 15</t>
  </si>
  <si>
    <t>4164_VM+ DNG 30 DO DOC BAO, TO 60</t>
  </si>
  <si>
    <t>4474_VM+ DNG 217 NGUYEN DUY TRINH</t>
  </si>
  <si>
    <t>4475_VM+ DNG 220 THANH THUY</t>
  </si>
  <si>
    <t>4486_VM+ DNG 47 DUONG LOAN</t>
  </si>
  <si>
    <t>4544_VM+ DNG 2 DINH CONG TRU</t>
  </si>
  <si>
    <t>4755_VM+ DNG 46 LE VAN THU</t>
  </si>
  <si>
    <t>4836_VM+ DNG 5 PHAN KHOANG</t>
  </si>
  <si>
    <t>5170_VM+ DNG 159-161QUACH THI TRANG</t>
  </si>
  <si>
    <t>5235_VM+ DNG 413 TRUONG SON</t>
  </si>
  <si>
    <t>5261_VM+ DNG 02 TON THAT DAM</t>
  </si>
  <si>
    <t>5331_VM+ DNG 985 NGO QUYEN</t>
  </si>
  <si>
    <t>5362_VM+ DNG 62 NGUYEN HUU TIEN</t>
  </si>
  <si>
    <t>5412_VM+ DNG 91 CHAU THI VINH TE</t>
  </si>
  <si>
    <t>5458_VM+ DNG 60 NGUYEN CHANH</t>
  </si>
  <si>
    <t>5645_VM+ DNG 86 CAO SON PHAO</t>
  </si>
  <si>
    <t>4423_VM+ QNM 17 NGUYEN TRI PHUONG</t>
  </si>
  <si>
    <t>5171_VM+ QNM 114 NGUYEN DUY HIEU</t>
  </si>
  <si>
    <t>5624_VM+ QNM 99 DIEN BIEN PHU</t>
  </si>
  <si>
    <t>4894_VM+ QNI 39 TRUONG DINH</t>
  </si>
  <si>
    <t>4629_VM+ TTH 50 PHAN BOI CHAU</t>
  </si>
  <si>
    <t>4857_VM+ TTH 216 NGUYEN SINH CUNG</t>
  </si>
  <si>
    <t>5179_VM+ TTH 102 DIEN BIEN PHU</t>
  </si>
  <si>
    <t>5215_VM+ TTH 224 DINH TIEN HOANG</t>
  </si>
  <si>
    <t>5398_VM+ TTH 26 VO LIEM SON</t>
  </si>
  <si>
    <t>5527_VM+ TTH 162 BUI THI XUAN</t>
  </si>
  <si>
    <t>2592_VM+ DNG 55 CAO THANG</t>
  </si>
  <si>
    <t>4859_VM+ DNG K01/51 PHAM NHU XUONG</t>
  </si>
  <si>
    <t>5864_VM+ DNG 407 AU CO</t>
  </si>
  <si>
    <t>5783_VM+ DNG 02 PHAN XICH LONG</t>
  </si>
  <si>
    <t>5860_VM+ QNM 274 TRAN NHAN TONG</t>
  </si>
  <si>
    <t>5850_VM+ QNM 597 PHAN CHU TRINH</t>
  </si>
  <si>
    <t>5893_VM+ TTH 04 NHAT LE</t>
  </si>
  <si>
    <t>5962_VM+ DNG AN NGAI DONG, HOA VANG</t>
  </si>
  <si>
    <t>5834_VM+ DNG THON MIEU BONG</t>
  </si>
  <si>
    <t>6098_VM+ DNG 58 HA TONG QUYEN</t>
  </si>
  <si>
    <t>6115_VM+ QNM 37 LE LOI</t>
  </si>
  <si>
    <t>6107_VM+ QNM 97 PHAN CHAU TRINH</t>
  </si>
  <si>
    <t>6126_VM+ QNM 149 LY THUONG KIET</t>
  </si>
  <si>
    <t>6170_VM+ GLI 04 TRUONG SON, PLEIKU</t>
  </si>
  <si>
    <t>6199_WM+ DNG 297-299 DUONG 29/3</t>
  </si>
  <si>
    <t>6183_WM+ QNI 658 NGUYEN VAN LINH</t>
  </si>
  <si>
    <t>6284_WM+ TTH 27 MAI THUC LOAN</t>
  </si>
  <si>
    <t>6344_WM+ DNG 356 MAI CHI THO</t>
  </si>
  <si>
    <t>6304_WM+ QNI 277 – 279 LE LOI</t>
  </si>
  <si>
    <t>6407_WM+ QNM 101 HUYNH NGOC HUE</t>
  </si>
  <si>
    <t>6361_WM+ KTM 625 DUY TAN</t>
  </si>
  <si>
    <t>6420_WM+ KTM 209A TRAN PHU</t>
  </si>
  <si>
    <t>6412_WM+ KTM 580 TRAN PHU</t>
  </si>
  <si>
    <t>WM+ BDH 172B NGUYEN THAI HOC, QUY NHON</t>
  </si>
  <si>
    <t>6599_WM+ BDH 32 HOANG VAN THU</t>
  </si>
  <si>
    <t>6598_WM+ BDH 80 VU BAO</t>
  </si>
  <si>
    <t>6638_WM+ KTM 51 NGUYEN VAN LINH</t>
  </si>
  <si>
    <t>6637_WM+ GLI 324 TON DUC THANG</t>
  </si>
  <si>
    <t>6640_WM+ GLI 02 NO TRANG LONG</t>
  </si>
  <si>
    <t>6661_WM+ BDH 251 HOANG VAN THU</t>
  </si>
  <si>
    <t>WM+ BDH 210 AU CO</t>
  </si>
  <si>
    <t>WM+ BDH 48 CHUONG DUONG</t>
  </si>
  <si>
    <t>WM+ DNG 40 TRAN BINH TRONG</t>
  </si>
  <si>
    <t>WM+ DNG 38 LE THANH NGHI</t>
  </si>
  <si>
    <t>WM+ DNG 110 LUONG TRUC DAM</t>
  </si>
  <si>
    <t>6963-WM+ KTM 112 HOANG THI LOAN</t>
  </si>
  <si>
    <t>6972-WM+ GLI 435 HUNG VUONG, PHU THIEN</t>
  </si>
  <si>
    <t>6984_WM+ QNM 157 TRUNG NU VUONG</t>
  </si>
  <si>
    <t>6971-WM+ GLI 42 NGUYEN HUE, DOAN KET</t>
  </si>
  <si>
    <t>2A38-WM+QNM NGOC VINH,DIEN BAN</t>
  </si>
  <si>
    <t>2AA0-WM+ TTH 44 CACH MANG THANG TAM</t>
  </si>
  <si>
    <t>2AM1-WM+ DNG 14 TRAN DINH NAM</t>
  </si>
  <si>
    <t>2AM0-WM+ DNG 171 NGUYEN LUONG BANG</t>
  </si>
  <si>
    <t>2AR3-WM+ QNI MINH MY, SON TINH</t>
  </si>
  <si>
    <t>2AR4-WM+ DNG 78-80 NGUYEN BINH</t>
  </si>
  <si>
    <t>2AT3-WM+ DNG 245 HAI PHONG</t>
  </si>
  <si>
    <t>2AS6-WM+ TTH 26 HOANG QUOC VIET</t>
  </si>
  <si>
    <t>2AS4_WM+ TTH 70 DANG HUY TRU</t>
  </si>
  <si>
    <t>2AQ9-WM+ QNM 1140 HUNG VUONG</t>
  </si>
  <si>
    <t>2AU8-WM+ TTH 57 BAO VINH</t>
  </si>
  <si>
    <t>2AU5_WM+ GLI 463 -465 TRAN HUNG DAO, AY</t>
  </si>
  <si>
    <t>2AW0_WM+ QNM THUA 17/1, TBD 12, DT610</t>
  </si>
  <si>
    <t>2AW2_WM+ PYN THUA 1019, TBD 38, QL29</t>
  </si>
  <si>
    <t>3874_VM+ DNG 40 TRAN QUANG DIEU</t>
  </si>
  <si>
    <t>3792_VM+ DNG 125 ONG ICH DUONG</t>
  </si>
  <si>
    <t>3915_VM+ DNG NGO QUYEN</t>
  </si>
  <si>
    <t>2A82-WM+ RURAL QNI TAN AN, NGHIA AN</t>
  </si>
  <si>
    <t>2AB8 - WM+ RURAL BDH 512 QUANG TRUNG</t>
  </si>
  <si>
    <t>2AK9-WM+RURAL GLI 256 TRAN HUNG DAO</t>
  </si>
  <si>
    <t>2AN5-WM+RURAL PYN 389 NGUYEN VAN LINH</t>
  </si>
  <si>
    <t>2AX1_WM+RURAL QNM THUA 1060-1739, DT609</t>
  </si>
  <si>
    <t>2AW5_WM+RURAL BDH 79 PHAN TRONG TUE</t>
  </si>
  <si>
    <t>2AW1_WM+RURAL GLI LO 01 NGUYEN HUE, KONG CHRO</t>
  </si>
  <si>
    <t>2AX7_WM+RURAL QNI TD 169, TBD 10, DUC PHO</t>
  </si>
  <si>
    <t>2AX9_WM+RURAL QNM TD 18, TBD 2, THON PHU DONG</t>
  </si>
  <si>
    <t>2ABS-WM+ BDH 206 TRAN PHU</t>
  </si>
  <si>
    <t>2ABH-WM+ KTM 888 HUNG VUONG</t>
  </si>
  <si>
    <t>2AAX_WM+RURAL QNI THUA 398, TBD 9, LONG HIEP</t>
  </si>
  <si>
    <t>3756_WM+LIFE DNG 522 NUI THANH</t>
  </si>
  <si>
    <t>4083_WM+ DNG 74 HAM NGHI</t>
  </si>
  <si>
    <t>3797_WM+LIFE DNG 274 NGUYEN PHUOC NGUYEN</t>
  </si>
  <si>
    <t>3937_WM+LIFE DNG KDC NAM SAN BAY</t>
  </si>
  <si>
    <t>5649_WM+LIFE DNG 296 NGUYEN HOANG</t>
  </si>
  <si>
    <t>4434_VM+ DNG 43 HO QUY LY</t>
  </si>
  <si>
    <t>3985_WM+LIFE DNG 148 ONG ICH KHIEM</t>
  </si>
  <si>
    <t>6268_WM+LIFE DNG LO B2 -11 KHU SO 4</t>
  </si>
  <si>
    <t>2AZ7-WM+ QNM 82 PHAM VAN DONG</t>
  </si>
  <si>
    <t>6349_WM+LIFE DNG 723 NGUYEN LUONG BANG</t>
  </si>
  <si>
    <t>5012_WM+LIFE DNG SAVICO 66 VO VAN TAN</t>
  </si>
  <si>
    <t>5627_WM+LIFE DNG 124 HOANG HOA THAM</t>
  </si>
  <si>
    <t>3577_WM+LIFE DNG 180 PHAM CU LUONG</t>
  </si>
  <si>
    <t>2ABE-WM+ BDH TD 80, TBD 35 THON AN LUONG</t>
  </si>
  <si>
    <t>2AC3-WM+LIFE DNG 07 - 09 MAI HAC DE</t>
  </si>
  <si>
    <t>2AY9-WM+ QNM 263 HUNG VUONG</t>
  </si>
  <si>
    <t>3665_WM+LIFE DNG 445 TRUNG NU VUONG</t>
  </si>
  <si>
    <t>2ACA-WM+ DNG 78 HUYNH VAN NGHE</t>
  </si>
  <si>
    <t>2AAD-WM+RURAL QNM 116 HUNG VUONG, BAC TRA MY</t>
  </si>
  <si>
    <t>3784_WM+LIFE DNG 31 THANH THAI</t>
  </si>
  <si>
    <t>2AAY_WM+RURAL QNM 693-695 HUNG VUONG</t>
  </si>
  <si>
    <t>2ABU-WM+ TTH LO E3-17＆18, KDT PHU MY AN</t>
  </si>
  <si>
    <t>4528_VM+ DNG 140 LY THAI TO</t>
  </si>
  <si>
    <t>3202_WM+LIFE DNG 86 NGUYEN THI DINH</t>
  </si>
  <si>
    <t>2ACV-WM+ QNM 57 HUNG VUONG</t>
  </si>
  <si>
    <t>2ACK-WM+ TTH QL1A, THON 9, CHO PHU BAI</t>
  </si>
  <si>
    <t>6979_WM+LIFE DNG 63 NGUYEN DUY HIEU</t>
  </si>
  <si>
    <t>2ABJ-WM+ GLI 511 QUANG TRUNG</t>
  </si>
  <si>
    <t>Lê Thu Huyền</t>
  </si>
  <si>
    <t>Phú Nhuận, Bình Thạnh, Quận 2</t>
  </si>
  <si>
    <t>Thủ Đức (Quận 9, Thủ Đức)</t>
  </si>
  <si>
    <t>Bình Dương (Thuận An, Dĩ An)</t>
  </si>
  <si>
    <t>Binh Dương</t>
  </si>
  <si>
    <t>Cần Thơ (Ninh Kiều)</t>
  </si>
  <si>
    <t>GAP SI Vs SO Co.op</t>
  </si>
  <si>
    <t>VISSAN 754 XO VIET NGHE TINH</t>
  </si>
  <si>
    <t>OSIFOOD LIEN PHUONG</t>
  </si>
  <si>
    <t>SATRAFOODS 306 LAC LONG QUAN</t>
  </si>
  <si>
    <t>SATRAFOODS LE VAN LINH</t>
  </si>
  <si>
    <t>SATRAFOODS 173 DUONG 5C</t>
  </si>
  <si>
    <t>SATRAFOODS 108/2 TRAN MAI NINH</t>
  </si>
  <si>
    <t>SATRAFOODS 11 DUONG SO 6</t>
  </si>
  <si>
    <t>VM+ KTM SO 1A BA TRIEU</t>
  </si>
  <si>
    <t>SATRAFOODS 159 TRAN NHAN TON</t>
  </si>
  <si>
    <t>3078_WM+LIFE HCM 89 HOANG QUOC VIET</t>
  </si>
  <si>
    <t>SATRAFOODS 114 AN DUONG VUONG</t>
  </si>
  <si>
    <t>SATRAFOODS PHAM THE HIEN 4</t>
  </si>
  <si>
    <t>SATRAFOODS TUNG THIEN VUONG</t>
  </si>
  <si>
    <t>SATRAFOODS 46B NGUYEN VAN DAU</t>
  </si>
  <si>
    <t>SATRAFOODS 260 TRAN NAO</t>
  </si>
  <si>
    <t>3291_VM+ HNI KHU NHA O VIEN 103</t>
  </si>
  <si>
    <t>3238_WM+LIFE HNI CHUNG CU BMM</t>
  </si>
  <si>
    <t>SATRAFOODS C13/34 DINH DUC THIEN</t>
  </si>
  <si>
    <t>SATRAFOODS 177 DINH TIEN HOANG</t>
  </si>
  <si>
    <t>SATRAFOODS 262/20 LAC LONG QUAN</t>
  </si>
  <si>
    <t>SATRAFOODS 44 DSO 1</t>
  </si>
  <si>
    <t>SATRAFOODS PHAM THE HIEN</t>
  </si>
  <si>
    <t>SATRAFOODS 36 DS 8 LINH XUAN</t>
  </si>
  <si>
    <t>SATRAFOODS 29 DAN CHU</t>
  </si>
  <si>
    <t>2A91-WM+ RURAL QNI THU XA, TU NGHIA</t>
  </si>
  <si>
    <t>6955_WM+LIFE DNG 12A-12B PHAN TU, NGU HANH SON</t>
  </si>
  <si>
    <t>4703_VM+ BGG 36-38 NGUYEN NGHIA LAP</t>
  </si>
  <si>
    <t>5496-VM+ BGG 61 MY DO</t>
  </si>
  <si>
    <t>6016_VM+ HNI DAN TAO, SOC SON</t>
  </si>
  <si>
    <t>2AM2_WM+ HNI 174 THON THUONG</t>
  </si>
  <si>
    <t>4571_VM+ NAN 15A AN DUONG VUONG</t>
  </si>
  <si>
    <t>SATRAFOODS 635A DIEN BIEN PHU</t>
  </si>
  <si>
    <t>SATRAFOODS 28 LO U CU XA PHU LAM D</t>
  </si>
  <si>
    <t>SATRAFOODS AP CHIEN LUOC</t>
  </si>
  <si>
    <t>SATRAFOODS CAY DA XA</t>
  </si>
  <si>
    <t>SATRAFOODS 148B GO XOAI</t>
  </si>
  <si>
    <t>SATRAFOODS 23 DUONG SO 8</t>
  </si>
  <si>
    <t>3954_VM+ HDG 108 VU HUU</t>
  </si>
  <si>
    <t>6026_VM+ HPG THON 2 VINH BAO</t>
  </si>
  <si>
    <t>2ADG - WM+ TBH NHAN PHU, HUNG DUNG</t>
  </si>
  <si>
    <t>Co.opMart Thap Muoi</t>
  </si>
  <si>
    <t>CH CF CT Nguyen Van Cu Noi Dai</t>
  </si>
  <si>
    <t>CH Co.opFood CT Le Hong Phong</t>
  </si>
  <si>
    <t>CH CFood CT Nguyen Van Cu 227</t>
  </si>
  <si>
    <t>CH Co.opFood CT Tran Phu 71</t>
  </si>
  <si>
    <t>CH Co.opFood CT Thoi Thuan</t>
  </si>
  <si>
    <t>CH Co.opFood CT KDC 91B</t>
  </si>
  <si>
    <t>CH Co.opFood Pasteur</t>
  </si>
  <si>
    <t>CH Co.opFood Dang Van Bi</t>
  </si>
  <si>
    <t>CH Co.opFood Le Duc Tho</t>
  </si>
  <si>
    <t>CH Co.opFood Le Quang Dinh</t>
  </si>
  <si>
    <t>CH Co.opFood Le Van Tho</t>
  </si>
  <si>
    <t>CH Co.opFood Binh Trung</t>
  </si>
  <si>
    <t>CH Co.opFood Tran Quang Khai</t>
  </si>
  <si>
    <t>CH Co.opFood Kha Van Can</t>
  </si>
  <si>
    <t>CH Co.opFood KCN Tay Bac</t>
  </si>
  <si>
    <t>CH Co.opFood Hiep Binh Chanh</t>
  </si>
  <si>
    <t>CH Co.opFood 13 Le Van Thinh</t>
  </si>
  <si>
    <t>CH Co.opFood Long Truong</t>
  </si>
  <si>
    <t>CH Co.opFood Krista</t>
  </si>
  <si>
    <t>CH Co.opFood Man Thien 280</t>
  </si>
  <si>
    <t>CH Co.opFood Tinh Lo 15-1031</t>
  </si>
  <si>
    <t>CH Co.opFood Quoc Lo 22-726</t>
  </si>
  <si>
    <t>CH Co.opFood Ba Diem</t>
  </si>
  <si>
    <t>CH Co.opFood Minh Duc</t>
  </si>
  <si>
    <t>CH Co.opFood Tan Thanh Dong</t>
  </si>
  <si>
    <t>CH Co.opFood Ha Huy Giap 302</t>
  </si>
  <si>
    <t>CH Co.opFood KDC Thanh Nien</t>
  </si>
  <si>
    <t>CH CFood DS3 Hiep Binh Phuoc</t>
  </si>
  <si>
    <t>CH Co.opFood CC Him Lam Phu An</t>
  </si>
  <si>
    <t>CH Co.opFood Do Xuan Hop 729</t>
  </si>
  <si>
    <t>CH Co.opFood Sunview</t>
  </si>
  <si>
    <t>CH Co.opFood To Ngoc Van 478</t>
  </si>
  <si>
    <t>CH Co.opFood Chung cu Ehome S</t>
  </si>
  <si>
    <t>CH Co.opFood Thanh Da</t>
  </si>
  <si>
    <t>CH CFood CC Safira Khang Dien</t>
  </si>
  <si>
    <t>CH Co.opFood Ho Van Tu</t>
  </si>
  <si>
    <t>CH CF Nguyen Thai Hoc Premium</t>
  </si>
  <si>
    <t>CH Co.opFood CC Rainbow S1.07</t>
  </si>
  <si>
    <t>CH Co.opFood CC Rainbow S3.02</t>
  </si>
  <si>
    <t>CH Co.opFood Le Hong Phong</t>
  </si>
  <si>
    <t>CH Co.opFood BD KDC Viet Sing</t>
  </si>
  <si>
    <t>CH Co.opFood BD Tan Lap 55</t>
  </si>
  <si>
    <t>CH Co.opFood CC Charm Sapphire</t>
  </si>
  <si>
    <t>Co.opMart Ha Tinh</t>
  </si>
  <si>
    <t>Co.opFood Mien Bac</t>
  </si>
  <si>
    <t>CH Co.opFood HN Trieu Khuc</t>
  </si>
  <si>
    <t>CH Co.opFood HN Phung Khoang</t>
  </si>
  <si>
    <t>CH Co.opFood HN The Vesta</t>
  </si>
  <si>
    <t>CH Co.opFood HN VP2 Linh Dam</t>
  </si>
  <si>
    <t>CH Co.opFood HN The K-Park</t>
  </si>
  <si>
    <t>CH Co.opFood HN Kim Van Kim Lu</t>
  </si>
  <si>
    <t>CH CFood HN Xuan Mai Duong Noi</t>
  </si>
  <si>
    <t>CH Co.opFood HN Thai Ha CT4</t>
  </si>
  <si>
    <t>CH Co.opFood HN Thai Ha HH</t>
  </si>
  <si>
    <t>CH Co.opFood HN Mandarin</t>
  </si>
  <si>
    <t>CH Co.opFood HN VP6 Linh Dam</t>
  </si>
  <si>
    <t>CH Co.opFood HN Sakura</t>
  </si>
  <si>
    <t>CH Co.opFood HN V7 The Vesta</t>
  </si>
  <si>
    <t>CH Co.opFood HN Hateco</t>
  </si>
  <si>
    <t>CH Co.opFood HN Dai Dong</t>
  </si>
  <si>
    <t>CH Co.opFood HN Ho Tung Mau</t>
  </si>
  <si>
    <t>CH CFood HN Ngoai Giao Doan 1</t>
  </si>
  <si>
    <t>CH Co.opFood HN Vinh Hung</t>
  </si>
  <si>
    <t>CH Co.opFood HN Eurowindow</t>
  </si>
  <si>
    <t>CH Co.opFood Bach Ma</t>
  </si>
  <si>
    <t>CH Co.opFood Nguyen Ba Tong</t>
  </si>
  <si>
    <t>CH Co.opFood Nguyen Cuu Dam</t>
  </si>
  <si>
    <t>CH Co.opFood Tran Xuan Soan</t>
  </si>
  <si>
    <t>CH Co.opFood Pham The Hien</t>
  </si>
  <si>
    <t>CH Co.opFood Phu Xuan</t>
  </si>
  <si>
    <t>CH Co.opFood Le Van Quoi</t>
  </si>
  <si>
    <t>CH Co.opFood Huynh Tan Phat</t>
  </si>
  <si>
    <t>CH Co.opFood Nha Be</t>
  </si>
  <si>
    <t>CH Co.opFood Truong Cong Dinh</t>
  </si>
  <si>
    <t>CH Co.opFood To Hien Thanh</t>
  </si>
  <si>
    <t>Co-opXtra Long Binh</t>
  </si>
  <si>
    <t>CH Co.opFood Binh Gia</t>
  </si>
  <si>
    <t>CH Co.opFood Pham The Hien 2</t>
  </si>
  <si>
    <t>CH Co.opFood 85 Nguyen Son</t>
  </si>
  <si>
    <t>Co.opMart Dak Nong</t>
  </si>
  <si>
    <t>Co.opMart Chu Se</t>
  </si>
  <si>
    <t>Co.opMart Go Dau</t>
  </si>
  <si>
    <t>Co.opMart Dong Phu</t>
  </si>
  <si>
    <t>Co.opMart SCA - Tay Ninh</t>
  </si>
  <si>
    <t xml:space="preserve">Co.opMart Pham The Hien       </t>
  </si>
  <si>
    <t>CH Co.opFood Conic</t>
  </si>
  <si>
    <t>CH Co.opFood Bui The My 31</t>
  </si>
  <si>
    <t>CH Co.opFood Gia Phu</t>
  </si>
  <si>
    <t>CH Co.opFood Vanh Dai</t>
  </si>
  <si>
    <t>CH Co.opFood Phuoc Kien</t>
  </si>
  <si>
    <t>CH Co.opFood Tan Quy Tay</t>
  </si>
  <si>
    <t>CH Co.opFood Tan Quy</t>
  </si>
  <si>
    <t>CH Co.opFood Lien Khu 5-6</t>
  </si>
  <si>
    <t>CH CFood Hoang Anh Thanh Binh</t>
  </si>
  <si>
    <t>CH CoopFood Trinh Dinh Thao 31</t>
  </si>
  <si>
    <t>CH Co.opFood Tan Huong 262</t>
  </si>
  <si>
    <t>CH Co.opFood Tran Trong Cung65</t>
  </si>
  <si>
    <t>CH Co.opFood CC IDICO</t>
  </si>
  <si>
    <t>CH Co.opFood CC LACASA</t>
  </si>
  <si>
    <t>CH CFood Truong Phuoc Phan 169</t>
  </si>
  <si>
    <t>CH Co.opFood Tran Van Danh 12</t>
  </si>
  <si>
    <t>CH Co.opFood CC Dragon Hill</t>
  </si>
  <si>
    <t>CH Co.opFood Phan Xich Long 37</t>
  </si>
  <si>
    <t>CH Co.opFood Le Van Luong 1187</t>
  </si>
  <si>
    <t>CH Co.opFood Lam Van Ben 22</t>
  </si>
  <si>
    <t>CH Co.opFood Him Lam Cho Lon</t>
  </si>
  <si>
    <t>CH Co.opFood The Garden Mall</t>
  </si>
  <si>
    <t>CH Co.opFood Le Van Luong 302</t>
  </si>
  <si>
    <t>CH Co.opFood CC Calla Garden</t>
  </si>
  <si>
    <t>CH Co.opFood Nguyen Kiem</t>
  </si>
  <si>
    <t>CH CFood CC Diamond Riverside</t>
  </si>
  <si>
    <t>CH Co.opFood Tay Thanh</t>
  </si>
  <si>
    <t>CH Co.opFood Vinh Vien 393</t>
  </si>
  <si>
    <t>CH Co.opFood CC Phu Hoang Anh</t>
  </si>
  <si>
    <t>CH Co.opFood Bong Sao</t>
  </si>
  <si>
    <t>CH Co.opFood Nguyen Sy Sach</t>
  </si>
  <si>
    <t>CH Co.opFood Nguyen Van Dau 21</t>
  </si>
  <si>
    <t>CH Co.opFood Phan Dinh Phung</t>
  </si>
  <si>
    <t>CH Co.opFood CC Hoang Quan 2</t>
  </si>
  <si>
    <t>CH Co.opFood LyChieuHoang113</t>
  </si>
  <si>
    <t>CH Co.opFood Tran Tan 70</t>
  </si>
  <si>
    <t>CH Co.opFood LA Tan Kim</t>
  </si>
  <si>
    <t>CH Co.opFood Long Hau</t>
  </si>
  <si>
    <t>NBTS05665</t>
  </si>
  <si>
    <t>Đặng Thị Dung</t>
  </si>
  <si>
    <t>MTD</t>
  </si>
  <si>
    <t>MTD
(Bao gồm SO Co.op)</t>
  </si>
  <si>
    <t>SATRAFOODS 166 BINH THOI</t>
  </si>
  <si>
    <t>2965_WM+ HCM CAO OC LEXINGTON</t>
  </si>
  <si>
    <t>SATRAFOODS 60 HO VAN TU</t>
  </si>
  <si>
    <t>SATRAFOODS 244 LE THI HOA</t>
  </si>
  <si>
    <t>2ADI - WM+ DBN DONG TAM, TUA CHUA</t>
  </si>
  <si>
    <t>2ADH - WM+ DBN 175 TO 2, NA LAY</t>
  </si>
  <si>
    <t>4588_VM+ HNI 161 KHU PHO, THI TRAN LIEN QUAN</t>
  </si>
  <si>
    <t>4589_VM+ HNI THON 6 THACH XA</t>
  </si>
  <si>
    <t>5045-VM+ HNI THON 9 PHUNG XA</t>
  </si>
  <si>
    <t>6063_VM+ HNI 51 KIM QUAN</t>
  </si>
  <si>
    <t>5369-VM+ HNI KHU PHO, TT LIEN QUAN</t>
  </si>
  <si>
    <t>6677_WM+ HNI YEN LAC, THACH THAT</t>
  </si>
  <si>
    <t>2ACC - WM+ LCI BAN PHIET, BAO THANG</t>
  </si>
  <si>
    <t>2ACM - WM+ THA 162 NGUYEN DU</t>
  </si>
  <si>
    <t>2ADA - WM+ BKN TIEU KHU 4, CHO RA</t>
  </si>
  <si>
    <t>2ADP - WM+ BKN 176 TO 13 SONG CAU</t>
  </si>
  <si>
    <t>2ADT - WM+ BKN 273-277 TO 10A DUC XUAN</t>
  </si>
  <si>
    <t>Hà Nội (Hoài Đức, Đan Phượng, Nam Từ Liêm,Phúc Thọ, Cầu Giấy, Quốc Oai,Sơn Tây, Thạch Thất),Điện Biên, Hòa Bình,Lai Châu, Sơn La</t>
  </si>
  <si>
    <t>Hà Nội (Chương Mỹ,Hà Đông, Mỹ Đức, Phú Xuyên,Thanh Xuân, Thanh Oai, Thanh Trì, Thường Tín, Ứng Hòa), Bắc Ninh, Bắc Giang, Lạng Sơn, Bắc Kan</t>
  </si>
  <si>
    <t>Vương Thị Thu Phương _OFF 07/08</t>
  </si>
  <si>
    <t>Nguyễn Thị Thúy Vân_OFF 19/08</t>
  </si>
  <si>
    <t>SATRAFOODS 742 NGUYEN XIEN</t>
  </si>
  <si>
    <t>5355_WM+LIFE HCM HOPE GARDEN</t>
  </si>
  <si>
    <t>2A71_WM+LIFE HPG 170-172 VAN MY</t>
  </si>
  <si>
    <t>6362_WM+LIFE HPG 42 TRUONG VAN LUC</t>
  </si>
  <si>
    <t>2ACW - WM+ HNI 82 XUAN DO</t>
  </si>
  <si>
    <t>5593_VM+ QNH 70 GIENG DON</t>
  </si>
  <si>
    <t>6812-WM+ QNH 73 KENH LIEM</t>
  </si>
  <si>
    <t>4283_WM+ QNH TO 2 KHU 4 GIENG DAY</t>
  </si>
  <si>
    <t>6082_VM+ QNH TO 17 KHU 2 HA TRUNG</t>
  </si>
  <si>
    <t>6949-WM+ QNH 225 LE LOI</t>
  </si>
  <si>
    <t>SATRAFOODS 2/7 QUOC LO 22</t>
  </si>
  <si>
    <t>SATRAFOODS 30A PHAN VAN KHOE</t>
  </si>
  <si>
    <t>K-MARKET NHA TRANG 2</t>
  </si>
  <si>
    <t>FUJIMART LE DAI HANH</t>
  </si>
  <si>
    <t>2AAU_WM+ RURAL KHU PHO DINH, PHO MOI</t>
  </si>
  <si>
    <t>5015_VM+ HNM 414 LY THUONG KIET</t>
  </si>
  <si>
    <t>5706-VM + HYN NGA TU BO THOI, KHOAI CHAU</t>
  </si>
  <si>
    <t>2AX5_WM+ HNI U39.2 MASTERI WEST HIGHTS</t>
  </si>
  <si>
    <t>4327_WM+LIFE HNI 138 NGUYEN NGOC VU</t>
  </si>
  <si>
    <t>2AAS - WM+ HNI 39/41 NGO 73 LA DUONG</t>
  </si>
  <si>
    <t>Code Acc</t>
  </si>
  <si>
    <t>OSIFOOD AN GIA BINH CHANH</t>
  </si>
  <si>
    <t>SATRAFOODS NGUYEN VAN CONG</t>
  </si>
  <si>
    <t>SATRAFOODS QUANG TRUNG</t>
  </si>
  <si>
    <t>SATRAFOODS HOANG BAT DAT</t>
  </si>
  <si>
    <t>SATRAFOODS E9/8A NGUYEN HUU TRI</t>
  </si>
  <si>
    <t>2798_WM+ HNI 207 DUC GIANG</t>
  </si>
  <si>
    <t>2830_WM+ HNI 76 NHAN HOA</t>
  </si>
  <si>
    <t>4515_WM+LIFE HNI GOLDEN LAND</t>
  </si>
  <si>
    <t>MT13</t>
  </si>
  <si>
    <t>AREA</t>
  </si>
  <si>
    <t>HỌ TÊN  MTS</t>
  </si>
  <si>
    <t>HỌ TÊN  MTE</t>
  </si>
  <si>
    <t>BASE</t>
  </si>
  <si>
    <t>TỈNH/QUẬN</t>
  </si>
  <si>
    <t xml:space="preserve">CHUỖI </t>
  </si>
  <si>
    <t>CODE</t>
  </si>
  <si>
    <t xml:space="preserve">TÊN SIÊU THỊ </t>
  </si>
  <si>
    <t xml:space="preserve">SLƯỢNG  </t>
  </si>
  <si>
    <t>LOẠI ST</t>
  </si>
  <si>
    <t>KHO DC</t>
  </si>
  <si>
    <t>DOANH SỐ YTM
(Jan'24-Jun'24)</t>
  </si>
  <si>
    <t xml:space="preserve">NOTE </t>
  </si>
  <si>
    <t>Total MK+SE</t>
  </si>
  <si>
    <t>Hyper/SM/Mini</t>
  </si>
  <si>
    <t>Total MK</t>
  </si>
  <si>
    <t>Total SE</t>
  </si>
  <si>
    <t xml:space="preserve">Đồng Tháp </t>
  </si>
  <si>
    <t>Hyper/SM</t>
  </si>
  <si>
    <t>BIGC</t>
  </si>
  <si>
    <t>Winmart</t>
  </si>
  <si>
    <t>Win+</t>
  </si>
  <si>
    <t>Mini</t>
  </si>
  <si>
    <t>BHX</t>
  </si>
  <si>
    <t xml:space="preserve">Tiền Giang </t>
  </si>
  <si>
    <t xml:space="preserve">Long An </t>
  </si>
  <si>
    <t>Cần Thơ 1</t>
  </si>
  <si>
    <t>Vĩnh  Long</t>
  </si>
  <si>
    <t>1/2Cần Thơ, Vĩnh Long, Trà Vinh, 1/2 Tiền Giang</t>
  </si>
  <si>
    <t>Cần Thơ 2</t>
  </si>
  <si>
    <t>Satrafood</t>
  </si>
  <si>
    <t>Nha Trang 1</t>
  </si>
  <si>
    <t>Nha Trang 2</t>
  </si>
  <si>
    <t>BMT</t>
  </si>
  <si>
    <t>Đak Lak</t>
  </si>
  <si>
    <t>Lâm Đồng</t>
  </si>
  <si>
    <t>Đak Nong</t>
  </si>
  <si>
    <t>Đak Lak, Đak Nong, Lâm Đồng</t>
  </si>
  <si>
    <t>BR-VT</t>
  </si>
  <si>
    <t xml:space="preserve">Bình Thuận </t>
  </si>
  <si>
    <t>Bình Dương 1</t>
  </si>
  <si>
    <t xml:space="preserve">Bình Phước </t>
  </si>
  <si>
    <t>Mega Services &amp; Kingfood Bình Dương</t>
  </si>
  <si>
    <t>Quận 12</t>
  </si>
  <si>
    <t>Satramart</t>
  </si>
  <si>
    <t>Other</t>
  </si>
  <si>
    <t>Quận 7</t>
  </si>
  <si>
    <t>Quận 2</t>
  </si>
  <si>
    <t>Quận Thủ Đức</t>
  </si>
  <si>
    <t>Quận 9</t>
  </si>
  <si>
    <t>Quận 6</t>
  </si>
  <si>
    <t>Quận 10</t>
  </si>
  <si>
    <t>Huyện Bình Chánh</t>
  </si>
  <si>
    <t>Trung Sơn</t>
  </si>
  <si>
    <t>Quận 1</t>
  </si>
  <si>
    <t>Quận Bình Thạnh</t>
  </si>
  <si>
    <t>An Giang, Bà Rịa, Bình Dương, Cần Thơ, Đồng Nai</t>
  </si>
  <si>
    <t>CVS</t>
  </si>
  <si>
    <t>Bình Dương, Vũng Tàu</t>
  </si>
  <si>
    <t>Bình Dương, Vũng Tàu, Cần Thơ , Đồng Nai, Tiền Giang</t>
  </si>
  <si>
    <t>7-Eleven</t>
  </si>
  <si>
    <t>CVS Tỉnh</t>
  </si>
  <si>
    <t>Quận 5</t>
  </si>
  <si>
    <t>Quận 11</t>
  </si>
  <si>
    <t>CoopFood</t>
  </si>
  <si>
    <t>GS25</t>
  </si>
  <si>
    <t>Bình Chánh</t>
  </si>
  <si>
    <t>Quận 3</t>
  </si>
  <si>
    <t>Quận 8</t>
  </si>
  <si>
    <t>Nhà Bè</t>
  </si>
  <si>
    <t>Phú Nhuận</t>
  </si>
  <si>
    <t>CEN+NORTH</t>
  </si>
  <si>
    <t>ĐÀ NẴNG</t>
  </si>
  <si>
    <t>THANH HÓA</t>
  </si>
  <si>
    <t>HẢI PHÒNG</t>
  </si>
  <si>
    <t>HÀ NỘI</t>
  </si>
  <si>
    <t xml:space="preserve">% </t>
  </si>
  <si>
    <t>LE</t>
  </si>
  <si>
    <t>Kho  Hoà Thành -Tây Ninh</t>
  </si>
  <si>
    <t>Kho Bình Minh-Tây Ninh</t>
  </si>
  <si>
    <t>MT211</t>
  </si>
  <si>
    <t>EMART</t>
  </si>
  <si>
    <t>SATRAFOODS PHAM VAN HAI</t>
  </si>
  <si>
    <t>6659-WM+ THA 107 BA TRIEU</t>
  </si>
  <si>
    <t>6738-WM+ HNI TDP NGUYEN XA 1</t>
  </si>
  <si>
    <t>2AP2_WM+ HNI 39 TO 8 DA SY</t>
  </si>
  <si>
    <t>2AN1_WM+LIFE HNI ED.104 ECO DREAM</t>
  </si>
  <si>
    <t>2909_WM+ HNI 38 NGO 76 MAI DICH</t>
  </si>
  <si>
    <t>2AEH-WM+ GLI 380 QUANG TRUNG</t>
  </si>
  <si>
    <t>3194_WM+LIFE DNG 263 ONG ICH DUONG</t>
  </si>
  <si>
    <t>2982_WM+ HNI 848 TRUONG DINH</t>
  </si>
  <si>
    <t>6023_VM+ QNH KIM SON, DONG TRIEU</t>
  </si>
  <si>
    <t>SATRAFOODS VO VAN TAN</t>
  </si>
  <si>
    <t>SATRAFOODS 26/13C TRAN VAN MUOI</t>
  </si>
  <si>
    <t>SATRAFOODS 204-206 LE THANH TON_TTĐH SATRA</t>
  </si>
  <si>
    <t>SATRAFOODS 1438F PHAM THE HIEN</t>
  </si>
  <si>
    <t>AEON THUA THIEN HUE</t>
  </si>
  <si>
    <t>CH Co.opFood Tran Chanh Chieu</t>
  </si>
  <si>
    <t>CH Co.opFood Bach Dang</t>
  </si>
  <si>
    <t>CH Co.opFood Truong Dinh Hoi</t>
  </si>
  <si>
    <t>Co.opMart Chau Thanh Tay Ninh</t>
  </si>
  <si>
    <t>CH Co.opFood Lien Khu 4-5</t>
  </si>
  <si>
    <t>CH CFood Nguyen Thai Binh 349</t>
  </si>
  <si>
    <t>CH Co.opFood Phu Dinh</t>
  </si>
  <si>
    <t>Co.opMart Rach Gia</t>
  </si>
  <si>
    <t>CH Co.opFood CT Tay Do</t>
  </si>
  <si>
    <t xml:space="preserve"> 00233-CF NGUYEN THI DINH      </t>
  </si>
  <si>
    <t>CH Co.opFood Nguyen Oanh</t>
  </si>
  <si>
    <t>CH Co.opFood Quang Trung</t>
  </si>
  <si>
    <t>CH Co.opFood Ton That Thuyet</t>
  </si>
  <si>
    <t>CH Co.opFood Le Van Khuong</t>
  </si>
  <si>
    <t>CH CF 306 Nguyen Thai Son</t>
  </si>
  <si>
    <t>CH Co.opFood 7 Le Thi Ha</t>
  </si>
  <si>
    <t>CH Co.opFood Hoang Dieu 2</t>
  </si>
  <si>
    <t>CH Co.opFood Flora</t>
  </si>
  <si>
    <t>CH Co.opFood An Khang</t>
  </si>
  <si>
    <t>CH Co.opFood Tam Binh</t>
  </si>
  <si>
    <t>CH Co.opFood Lang Tang Phu</t>
  </si>
  <si>
    <t>CH Co.opFood Xuan Hiep</t>
  </si>
  <si>
    <t>CH CFood Nguyen Duy Trinh 192</t>
  </si>
  <si>
    <t>CH Co.opFood Xom Chieu</t>
  </si>
  <si>
    <t>CH Co.opFood Tam Binh 196</t>
  </si>
  <si>
    <t>CH Co.opFood Le Loi 60</t>
  </si>
  <si>
    <t>CH Co.opFood La Xuan Oai 138</t>
  </si>
  <si>
    <t>CH Co.opFood Go Dua 112</t>
  </si>
  <si>
    <t>CH Co.opFood Phan Van Hon 151</t>
  </si>
  <si>
    <t>CH Co.opFood Tan Xuan</t>
  </si>
  <si>
    <t>CH Co.opFood Tinh Lo 43</t>
  </si>
  <si>
    <t>CH CoopFood Nguyen Thi Soc 153</t>
  </si>
  <si>
    <t>CH Co.opFood Ton Dan</t>
  </si>
  <si>
    <t>CH Co.opFood Binh An</t>
  </si>
  <si>
    <t>CH Co.opFood Tinh Lo 8-628</t>
  </si>
  <si>
    <t>CH Co.opFood Van Kiep 31</t>
  </si>
  <si>
    <t>CH Co.opFood Tam Ha 64</t>
  </si>
  <si>
    <t>CH Co.opFood Le Thi Hoa 240</t>
  </si>
  <si>
    <t>CH Co.opFood Tran Van Muoi 12</t>
  </si>
  <si>
    <t>CH Co.opFood An Loc</t>
  </si>
  <si>
    <t>CH Co.opFood CC Linh Tay Tower</t>
  </si>
  <si>
    <t>CH Co.opFood 9 View</t>
  </si>
  <si>
    <t>CH Co.opFood Le Duc Tho 269</t>
  </si>
  <si>
    <t>CH Co.opFood Nguyen Thong 1</t>
  </si>
  <si>
    <t>CH Co.opFood Nguyen Van Dung</t>
  </si>
  <si>
    <t>CH Co.opFood Hoang Huu Nam</t>
  </si>
  <si>
    <t>CH Co.opFood Trung My Tay</t>
  </si>
  <si>
    <t>CH Co.opFood CC Lavita Charm</t>
  </si>
  <si>
    <t>CH Co.opFood Duong 11 LinhXuan</t>
  </si>
  <si>
    <t>CH Co.opFood Tay Hoa 149</t>
  </si>
  <si>
    <t>CH CF CC Centum Wealth Complex</t>
  </si>
  <si>
    <t>CH Co.opFood CC Sky 9</t>
  </si>
  <si>
    <t>CH Co.opFood CC Origami S8.01</t>
  </si>
  <si>
    <t>CH Co.opFood CC Origami S7.03</t>
  </si>
  <si>
    <t>CH Co.opFood BH Tran Thi Hoa</t>
  </si>
  <si>
    <t>CH CFood BH Van Hoa Villas</t>
  </si>
  <si>
    <t>CH CFood BD Tran Hung Dao 325</t>
  </si>
  <si>
    <t>CH CF BD CC Samsora Riverside</t>
  </si>
  <si>
    <t>CH Co.opFood BD Binh Duong</t>
  </si>
  <si>
    <t>CH CF BD Quang Phuc Plaza</t>
  </si>
  <si>
    <t>CH Co.opFood CC Opal Boulevard</t>
  </si>
  <si>
    <t>MTD
(01.08-25.08)</t>
  </si>
  <si>
    <t>SATRAFOODS 1 PHU MY HUNG</t>
  </si>
  <si>
    <t>SATRAFOODS 404 AN DUONG VUONG</t>
  </si>
  <si>
    <t>SATRAFOODS B6/187 QL50 PHONG PHU</t>
  </si>
  <si>
    <t>SATRAFOODS 281 NGUYEN THI BUP</t>
  </si>
  <si>
    <t>FUJIMART LE VAN LUONG</t>
  </si>
  <si>
    <t>CT CP BRIGHTON INVESTMENTS</t>
  </si>
  <si>
    <t>6217_WM+ HNI 57 DAI DONG</t>
  </si>
  <si>
    <t>2AF1_WM+ HNI CONG DANG, THACH THAT</t>
  </si>
  <si>
    <t>SATRAFOODS 464 HUYNH TAN PHAT</t>
  </si>
  <si>
    <t>SATRAFOODS NO TRANG LONG</t>
  </si>
  <si>
    <t>SATRAFOODS HA HUY GIAP</t>
  </si>
  <si>
    <t>2ADK - WM+ BNH TRAN XA, YEN TRUNG</t>
  </si>
  <si>
    <t>6292_WM+ DBN TO 6 NOONG BUA</t>
  </si>
  <si>
    <t>6578_WM+ DBN 336 TO 7, THANH BINH</t>
  </si>
  <si>
    <t>2ADE - WM+ HGG THON VAT, VIET LAM</t>
  </si>
  <si>
    <t>2ADU - WM+ HGG NGUYEN DU, MEO VAC</t>
  </si>
  <si>
    <t>6924-WM+ HPG CHO NGO DUONG, AN DUONG</t>
  </si>
  <si>
    <t>5989_VM+ HPG HA DOI, TIEN LANG</t>
  </si>
  <si>
    <t>6025_VM+ HPG XUAN DAI 2</t>
  </si>
  <si>
    <t>6988-WM+ HPG CACH HA, AN DUONG</t>
  </si>
  <si>
    <t>2ADS - WM+ HBH 474 TRAN HUNG DAO</t>
  </si>
  <si>
    <t>5660-VM + HYN 463 TT VAN GIANG</t>
  </si>
  <si>
    <t>5634_WM+LIFE HNI 167 PHU DIEN</t>
  </si>
  <si>
    <t>2820_WM+ HNI 29 NGO 126 XUAN DINH</t>
  </si>
  <si>
    <t>3013_WM+ HNI 464 HOANG CONG CHAT</t>
  </si>
  <si>
    <t>2275_WM+ HNI 16X5 TDCU 7.3-8.1</t>
  </si>
  <si>
    <t>5577-VM+ HNI TDP 2 ME TRI THUONG</t>
  </si>
  <si>
    <t>WM+ LCU 260A NGUYEN TRAI</t>
  </si>
  <si>
    <t>2ADZ - WM+ LCU CAU PHA, PA TAN</t>
  </si>
  <si>
    <t>4179_WM+ HNI 20 VAN PHU</t>
  </si>
  <si>
    <t>2323_WM+ HNI 69 HONG MAI</t>
  </si>
  <si>
    <t>4565_WM+LIFE HNI 53 NGO 467 LINH NAM</t>
  </si>
  <si>
    <t>6091_WM+ HNI 102 LE THANH NGHI</t>
  </si>
  <si>
    <t>3057_WM+LIFE HNI P05 PARK HILL</t>
  </si>
  <si>
    <t>2807_WM+ HNI 9 NGO 293 TAM TRINH</t>
  </si>
  <si>
    <t>5720-VM+HNI 414 KHUONG DINH</t>
  </si>
  <si>
    <t>2338_VM+ HNI 38A NGUYEN LAN</t>
  </si>
  <si>
    <t>5959_VM+ HNI 69 HA DINH</t>
  </si>
  <si>
    <t>2775_WM+ HNI 25I 358 B.XUONG TRACH</t>
  </si>
  <si>
    <t>2ADO-WM+ SLA 93-95 DUONG CACH MANG THANG 8</t>
  </si>
  <si>
    <t>3706_VM+ THA 304 TRUONG THI</t>
  </si>
  <si>
    <t>6876-WM+ THA 99 LE LOI</t>
  </si>
  <si>
    <t>4507_VM+ THA 1516 DONG BAC GA</t>
  </si>
  <si>
    <t>6666_WM+ THA PHO NEO, THO XUAN</t>
  </si>
  <si>
    <t>Chiết khấu Big C</t>
  </si>
  <si>
    <t>INTIMEX HAPRO 156 NGOC LAM</t>
  </si>
  <si>
    <t>SATRAFOODS 90B/3 - CT</t>
  </si>
  <si>
    <t>SATRAFOODS NGUYEN HIEN</t>
  </si>
  <si>
    <t>SATRAFOODS NGUYEN DUY TRINH</t>
  </si>
  <si>
    <t>4770_VM+ NBH 278 HAI THUONG LAN ONG</t>
  </si>
  <si>
    <t>6253_WM+LIFE HNI 19 NGO 12 LANG HA</t>
  </si>
  <si>
    <t>5899-VM+ QNH TO 37 KHU 3 BACH DANG</t>
  </si>
  <si>
    <t>2ACY-WM+ NTN 34 - 36 THONG NHAT</t>
  </si>
  <si>
    <t>2ADW-WM+ QNI 155 PHAM VAN DONG</t>
  </si>
  <si>
    <t>2ADV-WM+ QTI SO 107 QL 9, HUONG HOA</t>
  </si>
  <si>
    <t>SATRAFOODS LE MINH NHUT</t>
  </si>
  <si>
    <t>SATRAFOODS 37 NGUYEN VAN NI</t>
  </si>
  <si>
    <t>2AAP_WM+ HTH 630 QUANG TRUNG, THACH HA</t>
  </si>
  <si>
    <t>6181_VM+ HYN ME HA, YEN MY</t>
  </si>
  <si>
    <t>6225_WM+ HNI TDP TOAN THANG GIA LAM</t>
  </si>
  <si>
    <t>2AY6_WM+ PTO KHU TRUNG PHUONG, VIET TRI</t>
  </si>
  <si>
    <t>5905_VM+ PTO 26 AU CO</t>
  </si>
  <si>
    <t>2AZ5_WM+HNI 93 DUC GIANG, LONG BIEN</t>
  </si>
  <si>
    <t>6353_WM+ VPC HOANG XA DINH</t>
  </si>
  <si>
    <t>6524_WM+ VPC THON CHUA, VINH TUONG</t>
  </si>
  <si>
    <t>2A50_WM+ VPC TDP TRAI DAT, BINH XUYEN</t>
  </si>
  <si>
    <t>6563_WM+ VPC KHU PHO 2, HUONG CANH</t>
  </si>
  <si>
    <t>Chiết khấu Lotte</t>
  </si>
  <si>
    <t>SATRAFOODS NGUYEN THI TU</t>
  </si>
  <si>
    <t>SATRAFOODS 115A D.PHONG PHU</t>
  </si>
  <si>
    <t>2ADX-WM+ QNI 01 BICH KHE</t>
  </si>
  <si>
    <t>4407_WM+ THA 53 LK 20 DONG SON</t>
  </si>
  <si>
    <t>3877_VM+ HNI 74 VINH HUNG</t>
  </si>
  <si>
    <t>Mega: 289,035
GAP SI Vs SO Co.op: 534,859</t>
  </si>
  <si>
    <t>SATRAFOODS VO VAN VAN</t>
  </si>
  <si>
    <t>SATRAFOODS 109/4E TR. THI MIENG</t>
  </si>
  <si>
    <t>SATRAFOODS NGUYEN VAN QUA</t>
  </si>
  <si>
    <t>SATRAFOODS DONG HUNG THUAN 2</t>
  </si>
  <si>
    <t>SATRAFOODS 46-46A NG T KIEU</t>
  </si>
  <si>
    <t>SATRAFOODS LE VAN LUONG 2</t>
  </si>
  <si>
    <t>SATRAFOODS 195/9 XO VIET NGHE TINH</t>
  </si>
  <si>
    <t>6158_WM+LIFE HCM KHU 3 TANG TRET CC B2</t>
  </si>
  <si>
    <t>SATRAFOODS LE VAN THO</t>
  </si>
  <si>
    <t>SATRAFOODS PHAN HUY ICH</t>
  </si>
  <si>
    <t>5590-VM+ HDG 28A TAM GIANG</t>
  </si>
  <si>
    <t>3289_VM+ HDG 616-618 L.THANH NGHI</t>
  </si>
  <si>
    <t>5806-VM+ QNH 218 TRAN NHAN TONG</t>
  </si>
  <si>
    <t>K-MARKET 26 THAO DIEN</t>
  </si>
  <si>
    <t>SATRAFOODS PHAM NGU LAO - CT</t>
  </si>
  <si>
    <t>3369_WM+LIFE HNI TDP VIEN 5 CO NHUE</t>
  </si>
  <si>
    <t>5768_WM+ HNI ECOHOME</t>
  </si>
  <si>
    <t>2AN4_WM+LIFE HNI B1.3- HH03A KDT THANH HA</t>
  </si>
  <si>
    <t>2358_WM+ HNI 19 NGUYEN VAN HUYEN</t>
  </si>
  <si>
    <t>6930-WM+ VPC XUAN HUC 2, VINH TUONG</t>
  </si>
  <si>
    <t>CH Co.opFood Cat Lai</t>
  </si>
  <si>
    <t>CH Co.opFood Tran Thi Co 292</t>
  </si>
  <si>
    <t>CH Co.opFood Phu Huu</t>
  </si>
  <si>
    <t>CH Co.opFood BH Ho Hoa</t>
  </si>
  <si>
    <t>CH CFood BH Quyet Thang</t>
  </si>
  <si>
    <t>Co.opMart Duong Minh Chau</t>
  </si>
  <si>
    <t>CH CFood CC SunriseRiverside</t>
  </si>
  <si>
    <t>Code SP cty</t>
  </si>
  <si>
    <t>Tên SP cty</t>
  </si>
  <si>
    <t>end</t>
  </si>
  <si>
    <t>SATRAFOODS NG.DUY TRINH 4</t>
  </si>
  <si>
    <t>SATRAFOODS LO LU</t>
  </si>
  <si>
    <t>SATRAFOODS 975 NGUYEN DUY TRINH</t>
  </si>
  <si>
    <t>SATRAFOODS 87A DO XUAN HOP</t>
  </si>
  <si>
    <t>13807- BHX_LAN_DHO - KHO DC XUYEN A</t>
  </si>
  <si>
    <t>SATRAFOODS 204 DINH PHONG PHU</t>
  </si>
  <si>
    <t>Sell Out Co.op
(01.08-31.08)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</si>
</sst>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dd\.mm\.yyyy;@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color theme="4" tint="-0.499984740745262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6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7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1" xfId="0" applyBorder="1"/>
    <xf numFmtId="0" fontId="1" fillId="0" borderId="1" xfId="0" applyFont="1" applyBorder="1"/>
    <xf numFmtId="0" fontId="0" fillId="2" borderId="1" xfId="0" applyFill="1" applyBorder="1"/>
    <xf numFmtId="0" fontId="1" fillId="0" borderId="2" xfId="0" applyFont="1" applyBorder="1"/>
    <xf numFmtId="0" fontId="0" fillId="0" borderId="2" xfId="0" applyBorder="1"/>
    <xf numFmtId="0" fontId="0" fillId="0" borderId="3" xfId="0" applyBorder="1"/>
    <xf numFmtId="0" fontId="0" fillId="0" borderId="1" xfId="0" applyBorder="1" applyAlignment="1">
      <alignment wrapText="1"/>
    </xf>
    <xf numFmtId="164" fontId="0" fillId="0" borderId="1" xfId="1" applyNumberFormat="1" applyFont="1" applyBorder="1" applyAlignment="1"/>
    <xf numFmtId="0" fontId="1" fillId="3" borderId="1" xfId="0" applyFont="1" applyFill="1" applyBorder="1"/>
    <xf numFmtId="164" fontId="1" fillId="3" borderId="1" xfId="0" applyNumberFormat="1" applyFont="1" applyFill="1" applyBorder="1"/>
    <xf numFmtId="0" fontId="0" fillId="3" borderId="1" xfId="0" applyFill="1" applyBorder="1"/>
    <xf numFmtId="0" fontId="0" fillId="3" borderId="1" xfId="0" applyFill="1" applyBorder="1" applyAlignment="1">
      <alignment wrapText="1"/>
    </xf>
    <xf numFmtId="164" fontId="1" fillId="3" borderId="1" xfId="1" applyNumberFormat="1" applyFont="1" applyFill="1" applyBorder="1" applyAlignment="1"/>
    <xf numFmtId="0" fontId="1" fillId="3" borderId="1" xfId="0" applyFont="1" applyFill="1" applyBorder="1" applyAlignment="1">
      <alignment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164" fontId="0" fillId="0" borderId="1" xfId="1" applyNumberFormat="1" applyFont="1" applyBorder="1" applyAlignment="1">
      <alignment vertical="center"/>
    </xf>
    <xf numFmtId="0" fontId="1" fillId="2" borderId="2" xfId="0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3" fillId="4" borderId="1" xfId="0" applyFont="1" applyFill="1" applyBorder="1"/>
    <xf numFmtId="164" fontId="3" fillId="4" borderId="1" xfId="0" applyNumberFormat="1" applyFont="1" applyFill="1" applyBorder="1"/>
    <xf numFmtId="164" fontId="0" fillId="0" borderId="0" xfId="1" applyNumberFormat="1" applyFont="1"/>
    <xf numFmtId="10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left"/>
    </xf>
    <xf numFmtId="10" fontId="1" fillId="0" borderId="1" xfId="0" applyNumberFormat="1" applyFont="1" applyBorder="1"/>
    <xf numFmtId="0" fontId="0" fillId="3" borderId="1" xfId="0" applyFill="1" applyBorder="1" applyAlignment="1">
      <alignment horizontal="left"/>
    </xf>
    <xf numFmtId="10" fontId="1" fillId="3" borderId="1" xfId="2" applyNumberFormat="1" applyFont="1" applyFill="1" applyBorder="1"/>
    <xf numFmtId="164" fontId="0" fillId="0" borderId="1" xfId="1" applyNumberFormat="1" applyFont="1" applyBorder="1" applyAlignment="1">
      <alignment horizontal="left"/>
    </xf>
    <xf numFmtId="164" fontId="0" fillId="0" borderId="1" xfId="1" applyNumberFormat="1" applyFont="1" applyBorder="1"/>
    <xf numFmtId="10" fontId="0" fillId="0" borderId="1" xfId="2" applyNumberFormat="1" applyFont="1" applyBorder="1"/>
    <xf numFmtId="0" fontId="0" fillId="0" borderId="1" xfId="0" applyBorder="1" applyAlignment="1">
      <alignment horizontal="left"/>
    </xf>
    <xf numFmtId="164" fontId="1" fillId="0" borderId="1" xfId="1" applyNumberFormat="1" applyFont="1" applyBorder="1"/>
    <xf numFmtId="10" fontId="1" fillId="0" borderId="1" xfId="2" applyNumberFormat="1" applyFont="1" applyBorder="1"/>
    <xf numFmtId="10" fontId="0" fillId="0" borderId="1" xfId="0" applyNumberFormat="1" applyBorder="1"/>
    <xf numFmtId="164" fontId="2" fillId="0" borderId="1" xfId="1" applyNumberFormat="1" applyFont="1" applyBorder="1"/>
    <xf numFmtId="164" fontId="2" fillId="0" borderId="1" xfId="1" applyNumberFormat="1" applyFont="1" applyFill="1" applyBorder="1"/>
    <xf numFmtId="164" fontId="1" fillId="0" borderId="1" xfId="0" applyNumberFormat="1" applyFont="1" applyBorder="1"/>
    <xf numFmtId="164" fontId="0" fillId="5" borderId="1" xfId="1" applyNumberFormat="1" applyFont="1" applyFill="1" applyBorder="1"/>
    <xf numFmtId="164" fontId="0" fillId="0" borderId="1" xfId="1" applyNumberFormat="1" applyFont="1" applyFill="1" applyBorder="1"/>
    <xf numFmtId="164" fontId="2" fillId="0" borderId="1" xfId="1" applyNumberFormat="1" applyFont="1" applyBorder="1" applyAlignment="1">
      <alignment horizontal="left"/>
    </xf>
    <xf numFmtId="43" fontId="0" fillId="0" borderId="1" xfId="0" applyNumberFormat="1" applyBorder="1"/>
    <xf numFmtId="0" fontId="1" fillId="3" borderId="1" xfId="0" applyFont="1" applyFill="1" applyBorder="1" applyAlignment="1">
      <alignment horizontal="left"/>
    </xf>
    <xf numFmtId="164" fontId="1" fillId="0" borderId="0" xfId="1" applyNumberFormat="1" applyFont="1"/>
    <xf numFmtId="0" fontId="4" fillId="7" borderId="1" xfId="0" applyFont="1" applyFill="1" applyBorder="1"/>
    <xf numFmtId="164" fontId="4" fillId="7" borderId="1" xfId="0" applyNumberFormat="1" applyFont="1" applyFill="1" applyBorder="1"/>
    <xf numFmtId="10" fontId="4" fillId="7" borderId="1" xfId="0" applyNumberFormat="1" applyFont="1" applyFill="1" applyBorder="1"/>
    <xf numFmtId="0" fontId="4" fillId="4" borderId="1" xfId="0" applyFont="1" applyFill="1" applyBorder="1"/>
    <xf numFmtId="164" fontId="4" fillId="4" borderId="1" xfId="0" applyNumberFormat="1" applyFont="1" applyFill="1" applyBorder="1"/>
    <xf numFmtId="10" fontId="4" fillId="4" borderId="1" xfId="2" applyNumberFormat="1" applyFont="1" applyFill="1" applyBorder="1"/>
    <xf numFmtId="0" fontId="5" fillId="5" borderId="3" xfId="0" applyFont="1" applyFill="1" applyBorder="1"/>
    <xf numFmtId="9" fontId="5" fillId="5" borderId="3" xfId="0" applyNumberFormat="1" applyFont="1" applyFill="1" applyBorder="1"/>
    <xf numFmtId="165" fontId="1" fillId="0" borderId="0" xfId="0" applyNumberFormat="1" applyFont="1"/>
    <xf numFmtId="0" fontId="1" fillId="5" borderId="1" xfId="0" applyFont="1" applyFill="1" applyBorder="1"/>
    <xf numFmtId="164" fontId="0" fillId="5" borderId="0" xfId="1" applyNumberFormat="1" applyFont="1" applyFill="1"/>
    <xf numFmtId="0" fontId="0" fillId="5" borderId="1" xfId="0" applyFill="1" applyBorder="1"/>
    <xf numFmtId="0" fontId="0" fillId="5" borderId="1" xfId="0" applyFill="1" applyBorder="1" applyAlignment="1">
      <alignment horizontal="left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left" vertical="top"/>
    </xf>
    <xf numFmtId="10" fontId="1" fillId="0" borderId="1" xfId="0" applyNumberFormat="1" applyFont="1" applyBorder="1" applyAlignment="1">
      <alignment vertical="top"/>
    </xf>
    <xf numFmtId="0" fontId="1" fillId="0" borderId="4" xfId="0" applyFont="1" applyBorder="1" applyAlignment="1">
      <alignment vertical="top"/>
    </xf>
    <xf numFmtId="164" fontId="1" fillId="0" borderId="0" xfId="1" applyNumberFormat="1" applyFont="1" applyBorder="1" applyAlignment="1">
      <alignment vertical="top"/>
    </xf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6" fillId="0" borderId="0" xfId="0" applyFont="1"/>
    <xf numFmtId="0" fontId="6" fillId="0" borderId="0" xfId="0" applyFont="1" applyAlignment="1">
      <alignment horizontal="left"/>
    </xf>
    <xf numFmtId="164" fontId="6" fillId="0" borderId="0" xfId="1" applyNumberFormat="1" applyFont="1"/>
    <xf numFmtId="10" fontId="6" fillId="0" borderId="0" xfId="0" applyNumberFormat="1" applyFont="1"/>
    <xf numFmtId="164" fontId="4" fillId="0" borderId="0" xfId="1" applyNumberFormat="1" applyFont="1"/>
    <xf numFmtId="165" fontId="1" fillId="0" borderId="0" xfId="1" applyNumberFormat="1" applyFont="1"/>
    <xf numFmtId="10" fontId="0" fillId="0" borderId="1" xfId="0" applyNumberFormat="1" applyBorder="1" applyAlignment="1">
      <alignment horizontal="left"/>
    </xf>
    <xf numFmtId="0" fontId="1" fillId="2" borderId="1" xfId="0" applyFont="1" applyFill="1" applyBorder="1"/>
    <xf numFmtId="0" fontId="7" fillId="0" borderId="0" xfId="0" applyFont="1"/>
    <xf numFmtId="164" fontId="8" fillId="0" borderId="0" xfId="1" applyNumberFormat="1" applyFont="1"/>
    <xf numFmtId="0" fontId="0" fillId="8" borderId="1" xfId="0" applyFill="1" applyBorder="1"/>
    <xf numFmtId="164" fontId="0" fillId="8" borderId="1" xfId="1" applyNumberFormat="1" applyFont="1" applyFill="1" applyBorder="1" applyAlignment="1">
      <alignment horizontal="left"/>
    </xf>
    <xf numFmtId="0" fontId="0" fillId="8" borderId="1" xfId="0" applyFill="1" applyBorder="1" applyAlignment="1">
      <alignment horizontal="left"/>
    </xf>
    <xf numFmtId="164" fontId="0" fillId="8" borderId="1" xfId="1" applyNumberFormat="1" applyFont="1" applyFill="1" applyBorder="1"/>
    <xf numFmtId="10" fontId="0" fillId="8" borderId="1" xfId="0" applyNumberFormat="1" applyFill="1" applyBorder="1"/>
    <xf numFmtId="164" fontId="0" fillId="8" borderId="0" xfId="1" applyNumberFormat="1" applyFont="1" applyFill="1"/>
    <xf numFmtId="0" fontId="0" fillId="8" borderId="0" xfId="0" applyFill="1"/>
    <xf numFmtId="164" fontId="1" fillId="5" borderId="1" xfId="1" applyNumberFormat="1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164" fontId="7" fillId="0" borderId="0" xfId="0" applyNumberFormat="1" applyFont="1"/>
    <xf numFmtId="43" fontId="0" fillId="0" borderId="0" xfId="1" applyFont="1"/>
    <xf numFmtId="0" fontId="1" fillId="0" borderId="0" xfId="0" applyFont="1" applyAlignment="1">
      <alignment vertical="center"/>
    </xf>
    <xf numFmtId="43" fontId="1" fillId="0" borderId="0" xfId="1" applyFont="1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1" xfId="0" applyFont="1" applyBorder="1" applyAlignment="1">
      <alignment horizontal="center" vertical="top" wrapText="1"/>
    </xf>
    <xf numFmtId="9" fontId="1" fillId="3" borderId="1" xfId="2" applyFont="1" applyFill="1" applyBorder="1"/>
    <xf numFmtId="9" fontId="0" fillId="0" borderId="1" xfId="2" applyFont="1" applyBorder="1"/>
    <xf numFmtId="164" fontId="0" fillId="0" borderId="1" xfId="1" applyNumberFormat="1" applyFont="1" applyFill="1" applyBorder="1" applyAlignment="1"/>
    <xf numFmtId="164" fontId="0" fillId="0" borderId="1" xfId="1" applyNumberFormat="1" applyFont="1" applyFill="1" applyBorder="1" applyAlignment="1">
      <alignment horizontal="left"/>
    </xf>
    <xf numFmtId="9" fontId="1" fillId="0" borderId="1" xfId="2" applyFont="1" applyBorder="1"/>
    <xf numFmtId="165" fontId="0" fillId="0" borderId="0" xfId="0" applyNumberFormat="1" applyAlignment="1">
      <alignment horizontal="left"/>
    </xf>
    <xf numFmtId="0" fontId="1" fillId="0" borderId="0" xfId="0" applyFont="1" applyAlignment="1">
      <alignment horizontal="left" vertical="center"/>
    </xf>
    <xf numFmtId="0" fontId="0" fillId="5" borderId="0" xfId="0" applyFill="1"/>
    <xf numFmtId="0" fontId="0" fillId="5" borderId="0" xfId="0" applyFill="1" applyAlignment="1">
      <alignment horizontal="left"/>
    </xf>
    <xf numFmtId="164" fontId="1" fillId="5" borderId="0" xfId="1" applyNumberFormat="1" applyFont="1" applyFill="1"/>
    <xf numFmtId="164" fontId="1" fillId="0" borderId="0" xfId="1" applyNumberFormat="1" applyFont="1" applyFill="1"/>
    <xf numFmtId="164" fontId="1" fillId="5" borderId="0" xfId="0" applyNumberFormat="1" applyFont="1" applyFill="1"/>
    <xf numFmtId="165" fontId="1" fillId="0" borderId="0" xfId="0" applyNumberFormat="1" applyFont="1" applyAlignment="1">
      <alignment horizontal="left" vertical="center"/>
    </xf>
    <xf numFmtId="164" fontId="1" fillId="0" borderId="0" xfId="0" applyNumberFormat="1" applyFont="1"/>
    <xf numFmtId="164" fontId="1" fillId="5" borderId="1" xfId="1" applyNumberFormat="1" applyFont="1" applyFill="1" applyBorder="1" applyAlignment="1"/>
    <xf numFmtId="164" fontId="7" fillId="0" borderId="0" xfId="1" applyNumberFormat="1" applyFont="1"/>
    <xf numFmtId="0" fontId="0" fillId="9" borderId="0" xfId="0" applyFill="1"/>
    <xf numFmtId="0" fontId="9" fillId="10" borderId="1" xfId="0" applyFont="1" applyFill="1" applyBorder="1"/>
    <xf numFmtId="164" fontId="9" fillId="10" borderId="1" xfId="0" applyNumberFormat="1" applyFont="1" applyFill="1" applyBorder="1"/>
    <xf numFmtId="10" fontId="9" fillId="10" borderId="1" xfId="2" applyNumberFormat="1" applyFont="1" applyFill="1" applyBorder="1"/>
    <xf numFmtId="0" fontId="1" fillId="0" borderId="0" xfId="0" applyFont="1" applyAlignment="1">
      <alignment wrapText="1"/>
    </xf>
    <xf numFmtId="0" fontId="1" fillId="5" borderId="5" xfId="0" applyFont="1" applyFill="1" applyBorder="1" applyAlignment="1">
      <alignment vertical="center"/>
    </xf>
    <xf numFmtId="0" fontId="1" fillId="5" borderId="2" xfId="0" applyFont="1" applyFill="1" applyBorder="1" applyAlignment="1">
      <alignment vertical="center"/>
    </xf>
    <xf numFmtId="0" fontId="4" fillId="6" borderId="1" xfId="0" applyFont="1" applyFill="1" applyBorder="1" applyAlignment="1">
      <alignment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43" fontId="2" fillId="0" borderId="0" xfId="1" applyFont="1"/>
    <xf numFmtId="43" fontId="2" fillId="0" borderId="0" xfId="1" applyFont="1" applyFill="1"/>
    <xf numFmtId="43" fontId="2" fillId="5" borderId="0" xfId="1" applyFont="1" applyFill="1"/>
    <xf numFmtId="164" fontId="2" fillId="0" borderId="0" xfId="1" applyNumberFormat="1" applyFont="1"/>
    <xf numFmtId="164" fontId="0" fillId="8" borderId="1" xfId="1" applyNumberFormat="1" applyFont="1" applyFill="1" applyBorder="1" applyAlignment="1"/>
    <xf numFmtId="164" fontId="2" fillId="0" borderId="1" xfId="1" applyNumberFormat="1" applyFont="1" applyBorder="1" applyAlignment="1"/>
    <xf numFmtId="164" fontId="0" fillId="0" borderId="0" xfId="1" applyNumberFormat="1" applyFont="1" applyAlignment="1"/>
    <xf numFmtId="164" fontId="0" fillId="0" borderId="0" xfId="1" applyNumberFormat="1" applyFont="1" applyAlignment="1">
      <alignment horizontal="right"/>
    </xf>
    <xf numFmtId="0" fontId="0" fillId="0" borderId="0" xfId="0" applyAlignment="1">
      <alignment horizontal="center"/>
    </xf>
    <xf numFmtId="9" fontId="7" fillId="0" borderId="0" xfId="0" applyNumberFormat="1" applyFont="1"/>
    <xf numFmtId="0" fontId="5" fillId="11" borderId="1" xfId="0" applyFont="1" applyFill="1" applyBorder="1" applyAlignment="1">
      <alignment vertical="center"/>
    </xf>
    <xf numFmtId="0" fontId="5" fillId="11" borderId="1" xfId="0" applyFont="1" applyFill="1" applyBorder="1" applyAlignment="1">
      <alignment horizontal="left" vertical="center"/>
    </xf>
    <xf numFmtId="164" fontId="5" fillId="11" borderId="1" xfId="1" applyNumberFormat="1" applyFont="1" applyFill="1" applyBorder="1" applyAlignment="1">
      <alignment vertical="center"/>
    </xf>
    <xf numFmtId="164" fontId="5" fillId="11" borderId="1" xfId="1" applyNumberFormat="1" applyFont="1" applyFill="1" applyBorder="1" applyAlignment="1">
      <alignment horizontal="right" vertical="center"/>
    </xf>
    <xf numFmtId="164" fontId="5" fillId="11" borderId="1" xfId="1" applyNumberFormat="1" applyFont="1" applyFill="1" applyBorder="1" applyAlignment="1">
      <alignment horizontal="center" vertical="center" wrapText="1"/>
    </xf>
    <xf numFmtId="164" fontId="5" fillId="11" borderId="1" xfId="1" applyNumberFormat="1" applyFont="1" applyFill="1" applyBorder="1" applyAlignment="1">
      <alignment vertical="center" wrapText="1"/>
    </xf>
    <xf numFmtId="0" fontId="4" fillId="4" borderId="1" xfId="0" applyFont="1" applyFill="1" applyBorder="1" applyAlignment="1">
      <alignment vertical="center"/>
    </xf>
    <xf numFmtId="0" fontId="8" fillId="11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/>
    </xf>
    <xf numFmtId="164" fontId="10" fillId="0" borderId="1" xfId="1" applyNumberFormat="1" applyFont="1" applyFill="1" applyBorder="1" applyAlignment="1">
      <alignment vertical="center"/>
    </xf>
    <xf numFmtId="164" fontId="10" fillId="0" borderId="1" xfId="1" applyNumberFormat="1" applyFont="1" applyFill="1" applyBorder="1" applyAlignment="1">
      <alignment horizontal="right" vertical="center"/>
    </xf>
    <xf numFmtId="0" fontId="11" fillId="0" borderId="0" xfId="0" applyFont="1" applyAlignment="1">
      <alignment vertical="center"/>
    </xf>
    <xf numFmtId="0" fontId="12" fillId="0" borderId="1" xfId="0" applyFont="1" applyBorder="1" applyAlignment="1">
      <alignment vertical="center"/>
    </xf>
    <xf numFmtId="0" fontId="12" fillId="0" borderId="1" xfId="0" applyFont="1" applyBorder="1" applyAlignment="1">
      <alignment horizontal="left" vertical="center"/>
    </xf>
    <xf numFmtId="164" fontId="12" fillId="0" borderId="1" xfId="1" applyNumberFormat="1" applyFont="1" applyFill="1" applyBorder="1" applyAlignment="1">
      <alignment horizontal="right" vertical="center"/>
    </xf>
    <xf numFmtId="164" fontId="12" fillId="0" borderId="1" xfId="1" applyNumberFormat="1" applyFont="1" applyFill="1" applyBorder="1" applyAlignment="1">
      <alignment vertical="center"/>
    </xf>
    <xf numFmtId="0" fontId="12" fillId="0" borderId="6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14" fillId="0" borderId="1" xfId="0" applyFont="1" applyBorder="1"/>
    <xf numFmtId="0" fontId="14" fillId="0" borderId="1" xfId="0" applyFont="1" applyBorder="1" applyAlignment="1">
      <alignment horizontal="left"/>
    </xf>
    <xf numFmtId="164" fontId="14" fillId="0" borderId="1" xfId="1" applyNumberFormat="1" applyFont="1" applyFill="1" applyBorder="1" applyAlignment="1">
      <alignment horizontal="right"/>
    </xf>
    <xf numFmtId="164" fontId="14" fillId="0" borderId="1" xfId="1" applyNumberFormat="1" applyFont="1" applyFill="1" applyBorder="1"/>
    <xf numFmtId="0" fontId="15" fillId="0" borderId="0" xfId="0" applyFont="1"/>
    <xf numFmtId="0" fontId="16" fillId="0" borderId="7" xfId="0" applyFont="1" applyBorder="1"/>
    <xf numFmtId="0" fontId="16" fillId="0" borderId="8" xfId="0" applyFont="1" applyBorder="1"/>
    <xf numFmtId="0" fontId="16" fillId="0" borderId="8" xfId="0" applyFont="1" applyBorder="1" applyAlignment="1">
      <alignment horizontal="left"/>
    </xf>
    <xf numFmtId="164" fontId="16" fillId="0" borderId="9" xfId="1" applyNumberFormat="1" applyFont="1" applyBorder="1"/>
    <xf numFmtId="164" fontId="16" fillId="0" borderId="8" xfId="1" applyNumberFormat="1" applyFont="1" applyBorder="1" applyAlignment="1"/>
    <xf numFmtId="164" fontId="16" fillId="0" borderId="8" xfId="1" applyNumberFormat="1" applyFont="1" applyBorder="1" applyAlignment="1">
      <alignment horizontal="right"/>
    </xf>
    <xf numFmtId="164" fontId="16" fillId="0" borderId="8" xfId="1" applyNumberFormat="1" applyFont="1" applyBorder="1"/>
    <xf numFmtId="164" fontId="16" fillId="0" borderId="11" xfId="1" applyNumberFormat="1" applyFont="1" applyBorder="1"/>
    <xf numFmtId="0" fontId="16" fillId="0" borderId="0" xfId="0" applyFont="1"/>
    <xf numFmtId="0" fontId="16" fillId="0" borderId="12" xfId="0" applyFont="1" applyBorder="1"/>
    <xf numFmtId="0" fontId="16" fillId="0" borderId="9" xfId="0" applyFont="1" applyBorder="1"/>
    <xf numFmtId="0" fontId="16" fillId="0" borderId="9" xfId="0" applyFont="1" applyBorder="1" applyAlignment="1">
      <alignment horizontal="left"/>
    </xf>
    <xf numFmtId="164" fontId="16" fillId="0" borderId="9" xfId="1" applyNumberFormat="1" applyFont="1" applyBorder="1" applyAlignment="1"/>
    <xf numFmtId="164" fontId="16" fillId="0" borderId="9" xfId="1" applyNumberFormat="1" applyFont="1" applyBorder="1" applyAlignment="1">
      <alignment horizontal="right"/>
    </xf>
    <xf numFmtId="164" fontId="16" fillId="0" borderId="13" xfId="1" applyNumberFormat="1" applyFont="1" applyBorder="1"/>
    <xf numFmtId="1" fontId="16" fillId="0" borderId="9" xfId="1" applyNumberFormat="1" applyFont="1" applyBorder="1" applyAlignment="1">
      <alignment horizontal="left"/>
    </xf>
    <xf numFmtId="0" fontId="16" fillId="0" borderId="9" xfId="0" applyFont="1" applyBorder="1" applyAlignment="1">
      <alignment horizontal="left" vertical="center" wrapText="1"/>
    </xf>
    <xf numFmtId="0" fontId="17" fillId="8" borderId="12" xfId="0" applyFont="1" applyFill="1" applyBorder="1" applyAlignment="1">
      <alignment vertical="center"/>
    </xf>
    <xf numFmtId="0" fontId="17" fillId="8" borderId="9" xfId="0" applyFont="1" applyFill="1" applyBorder="1" applyAlignment="1">
      <alignment vertical="center"/>
    </xf>
    <xf numFmtId="0" fontId="17" fillId="8" borderId="9" xfId="0" applyFont="1" applyFill="1" applyBorder="1" applyAlignment="1">
      <alignment horizontal="left" vertical="center"/>
    </xf>
    <xf numFmtId="0" fontId="17" fillId="8" borderId="9" xfId="0" applyFont="1" applyFill="1" applyBorder="1" applyAlignment="1">
      <alignment horizontal="left" vertical="center" wrapText="1"/>
    </xf>
    <xf numFmtId="164" fontId="17" fillId="8" borderId="9" xfId="1" applyNumberFormat="1" applyFont="1" applyFill="1" applyBorder="1" applyAlignment="1">
      <alignment vertical="center"/>
    </xf>
    <xf numFmtId="164" fontId="17" fillId="8" borderId="9" xfId="1" applyNumberFormat="1" applyFont="1" applyFill="1" applyBorder="1" applyAlignment="1">
      <alignment horizontal="right" vertical="center"/>
    </xf>
    <xf numFmtId="0" fontId="16" fillId="0" borderId="0" xfId="0" applyFont="1" applyAlignment="1">
      <alignment vertical="center"/>
    </xf>
    <xf numFmtId="164" fontId="16" fillId="0" borderId="13" xfId="1" applyNumberFormat="1" applyFont="1" applyFill="1" applyBorder="1"/>
    <xf numFmtId="0" fontId="16" fillId="0" borderId="12" xfId="0" applyFont="1" applyBorder="1" applyAlignment="1">
      <alignment horizontal="left" vertical="center"/>
    </xf>
    <xf numFmtId="0" fontId="16" fillId="0" borderId="9" xfId="0" applyFont="1" applyBorder="1" applyAlignment="1">
      <alignment horizontal="left" vertical="center"/>
    </xf>
    <xf numFmtId="0" fontId="16" fillId="0" borderId="9" xfId="0" applyFont="1" applyBorder="1" applyAlignment="1">
      <alignment vertical="center"/>
    </xf>
    <xf numFmtId="164" fontId="16" fillId="0" borderId="9" xfId="1" applyNumberFormat="1" applyFont="1" applyBorder="1" applyAlignment="1">
      <alignment vertical="center"/>
    </xf>
    <xf numFmtId="164" fontId="16" fillId="0" borderId="9" xfId="1" applyNumberFormat="1" applyFont="1" applyBorder="1" applyAlignment="1">
      <alignment horizontal="right" vertical="center"/>
    </xf>
    <xf numFmtId="164" fontId="16" fillId="0" borderId="9" xfId="1" applyNumberFormat="1" applyFont="1" applyFill="1" applyBorder="1" applyAlignment="1">
      <alignment horizontal="right"/>
    </xf>
    <xf numFmtId="164" fontId="16" fillId="0" borderId="9" xfId="1" applyNumberFormat="1" applyFont="1" applyFill="1" applyBorder="1" applyAlignment="1"/>
    <xf numFmtId="164" fontId="17" fillId="8" borderId="13" xfId="1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64" fontId="0" fillId="0" borderId="9" xfId="1" applyNumberFormat="1" applyFont="1" applyFill="1" applyBorder="1" applyAlignment="1"/>
    <xf numFmtId="0" fontId="16" fillId="0" borderId="1" xfId="0" applyFont="1" applyBorder="1"/>
    <xf numFmtId="164" fontId="16" fillId="0" borderId="1" xfId="1" applyNumberFormat="1" applyFont="1" applyBorder="1"/>
    <xf numFmtId="164" fontId="16" fillId="0" borderId="1" xfId="1" applyNumberFormat="1" applyFont="1" applyBorder="1" applyAlignment="1"/>
    <xf numFmtId="0" fontId="17" fillId="8" borderId="14" xfId="0" applyFont="1" applyFill="1" applyBorder="1" applyAlignment="1">
      <alignment vertical="center"/>
    </xf>
    <xf numFmtId="0" fontId="17" fillId="8" borderId="10" xfId="0" applyFont="1" applyFill="1" applyBorder="1" applyAlignment="1">
      <alignment vertical="center"/>
    </xf>
    <xf numFmtId="0" fontId="17" fillId="8" borderId="10" xfId="0" applyFont="1" applyFill="1" applyBorder="1" applyAlignment="1">
      <alignment horizontal="left" vertical="center"/>
    </xf>
    <xf numFmtId="0" fontId="17" fillId="8" borderId="10" xfId="0" applyFont="1" applyFill="1" applyBorder="1" applyAlignment="1">
      <alignment horizontal="left" vertical="center" wrapText="1"/>
    </xf>
    <xf numFmtId="164" fontId="17" fillId="8" borderId="10" xfId="1" applyNumberFormat="1" applyFont="1" applyFill="1" applyBorder="1" applyAlignment="1">
      <alignment vertical="center"/>
    </xf>
    <xf numFmtId="164" fontId="17" fillId="8" borderId="10" xfId="1" applyNumberFormat="1" applyFont="1" applyFill="1" applyBorder="1" applyAlignment="1">
      <alignment horizontal="right" vertical="center"/>
    </xf>
    <xf numFmtId="164" fontId="17" fillId="8" borderId="15" xfId="1" applyNumberFormat="1" applyFont="1" applyFill="1" applyBorder="1" applyAlignment="1">
      <alignment vertical="center"/>
    </xf>
    <xf numFmtId="164" fontId="0" fillId="0" borderId="9" xfId="1" applyNumberFormat="1" applyFont="1" applyBorder="1"/>
    <xf numFmtId="0" fontId="0" fillId="0" borderId="16" xfId="0" applyBorder="1"/>
    <xf numFmtId="0" fontId="16" fillId="0" borderId="9" xfId="0" applyFont="1" applyBorder="1" applyAlignment="1">
      <alignment wrapText="1"/>
    </xf>
    <xf numFmtId="0" fontId="17" fillId="0" borderId="0" xfId="0" applyFont="1"/>
    <xf numFmtId="164" fontId="1" fillId="0" borderId="0" xfId="1" applyNumberFormat="1" applyFont="1" applyAlignment="1"/>
    <xf numFmtId="164" fontId="1" fillId="0" borderId="0" xfId="1" applyNumberFormat="1" applyFont="1" applyAlignment="1">
      <alignment horizontal="right"/>
    </xf>
    <xf numFmtId="0" fontId="1" fillId="0" borderId="0" xfId="0" applyFont="1" applyAlignment="1">
      <alignment horizontal="center"/>
    </xf>
    <xf numFmtId="9" fontId="10" fillId="0" borderId="1" xfId="2" applyFont="1" applyFill="1" applyBorder="1" applyAlignment="1">
      <alignment horizontal="right" vertical="center"/>
    </xf>
    <xf numFmtId="9" fontId="12" fillId="0" borderId="1" xfId="2" applyFont="1" applyFill="1" applyBorder="1" applyAlignment="1">
      <alignment vertical="center"/>
    </xf>
    <xf numFmtId="9" fontId="14" fillId="0" borderId="1" xfId="2" applyFont="1" applyFill="1" applyBorder="1"/>
    <xf numFmtId="9" fontId="16" fillId="0" borderId="11" xfId="2" applyFont="1" applyBorder="1"/>
    <xf numFmtId="9" fontId="16" fillId="0" borderId="13" xfId="2" applyFont="1" applyBorder="1"/>
    <xf numFmtId="9" fontId="17" fillId="8" borderId="9" xfId="2" applyFont="1" applyFill="1" applyBorder="1" applyAlignment="1">
      <alignment vertical="center"/>
    </xf>
    <xf numFmtId="9" fontId="12" fillId="0" borderId="1" xfId="2" applyFont="1" applyFill="1" applyBorder="1" applyAlignment="1">
      <alignment horizontal="right" vertical="center"/>
    </xf>
    <xf numFmtId="9" fontId="17" fillId="8" borderId="9" xfId="2" applyFont="1" applyFill="1" applyBorder="1" applyAlignment="1">
      <alignment horizontal="right" vertical="center"/>
    </xf>
    <xf numFmtId="9" fontId="17" fillId="8" borderId="10" xfId="2" applyFont="1" applyFill="1" applyBorder="1" applyAlignment="1">
      <alignment horizontal="right" vertical="center"/>
    </xf>
    <xf numFmtId="164" fontId="16" fillId="0" borderId="17" xfId="1" applyNumberFormat="1" applyFont="1" applyBorder="1"/>
    <xf numFmtId="164" fontId="16" fillId="0" borderId="16" xfId="1" applyNumberFormat="1" applyFont="1" applyBorder="1"/>
    <xf numFmtId="164" fontId="17" fillId="8" borderId="16" xfId="1" applyNumberFormat="1" applyFont="1" applyFill="1" applyBorder="1" applyAlignment="1">
      <alignment vertical="center"/>
    </xf>
    <xf numFmtId="164" fontId="17" fillId="8" borderId="16" xfId="1" applyNumberFormat="1" applyFont="1" applyFill="1" applyBorder="1" applyAlignment="1">
      <alignment horizontal="right" vertical="center"/>
    </xf>
    <xf numFmtId="164" fontId="17" fillId="8" borderId="18" xfId="1" applyNumberFormat="1" applyFont="1" applyFill="1" applyBorder="1" applyAlignment="1">
      <alignment horizontal="right" vertical="center"/>
    </xf>
    <xf numFmtId="0" fontId="17" fillId="8" borderId="19" xfId="0" applyFont="1" applyFill="1" applyBorder="1" applyAlignment="1">
      <alignment vertical="center"/>
    </xf>
    <xf numFmtId="0" fontId="17" fillId="8" borderId="20" xfId="0" applyFont="1" applyFill="1" applyBorder="1" applyAlignment="1">
      <alignment vertical="center"/>
    </xf>
    <xf numFmtId="0" fontId="17" fillId="8" borderId="20" xfId="0" applyFont="1" applyFill="1" applyBorder="1" applyAlignment="1">
      <alignment horizontal="left" vertical="center"/>
    </xf>
    <xf numFmtId="0" fontId="17" fillId="8" borderId="20" xfId="0" applyFont="1" applyFill="1" applyBorder="1" applyAlignment="1">
      <alignment horizontal="left" vertical="center" wrapText="1"/>
    </xf>
    <xf numFmtId="164" fontId="17" fillId="8" borderId="20" xfId="1" applyNumberFormat="1" applyFont="1" applyFill="1" applyBorder="1" applyAlignment="1">
      <alignment vertical="center"/>
    </xf>
    <xf numFmtId="164" fontId="17" fillId="8" borderId="20" xfId="1" applyNumberFormat="1" applyFont="1" applyFill="1" applyBorder="1" applyAlignment="1">
      <alignment horizontal="right" vertical="center"/>
    </xf>
    <xf numFmtId="164" fontId="17" fillId="8" borderId="21" xfId="1" applyNumberFormat="1" applyFont="1" applyFill="1" applyBorder="1" applyAlignment="1">
      <alignment vertical="center"/>
    </xf>
    <xf numFmtId="9" fontId="17" fillId="8" borderId="20" xfId="2" applyFont="1" applyFill="1" applyBorder="1" applyAlignment="1">
      <alignment horizontal="right" vertical="center"/>
    </xf>
    <xf numFmtId="164" fontId="17" fillId="8" borderId="22" xfId="1" applyNumberFormat="1" applyFont="1" applyFill="1" applyBorder="1" applyAlignment="1">
      <alignment horizontal="right" vertical="center"/>
    </xf>
    <xf numFmtId="164" fontId="0" fillId="0" borderId="0" xfId="1" applyNumberFormat="1" applyFont="1" applyAlignment="1">
      <alignment vertical="center"/>
    </xf>
    <xf numFmtId="1" fontId="0" fillId="0" borderId="0" xfId="1" applyNumberFormat="1" applyFont="1" applyAlignment="1">
      <alignment horizontal="left"/>
    </xf>
    <xf numFmtId="1" fontId="5" fillId="11" borderId="1" xfId="1" applyNumberFormat="1" applyFont="1" applyFill="1" applyBorder="1" applyAlignment="1">
      <alignment horizontal="left" vertical="center"/>
    </xf>
    <xf numFmtId="1" fontId="10" fillId="0" borderId="1" xfId="1" applyNumberFormat="1" applyFont="1" applyFill="1" applyBorder="1" applyAlignment="1">
      <alignment horizontal="left" vertical="center"/>
    </xf>
    <xf numFmtId="1" fontId="12" fillId="0" borderId="1" xfId="0" applyNumberFormat="1" applyFont="1" applyBorder="1" applyAlignment="1">
      <alignment horizontal="left" vertical="center"/>
    </xf>
    <xf numFmtId="1" fontId="14" fillId="0" borderId="1" xfId="0" applyNumberFormat="1" applyFont="1" applyBorder="1" applyAlignment="1">
      <alignment horizontal="left"/>
    </xf>
    <xf numFmtId="1" fontId="16" fillId="0" borderId="10" xfId="1" applyNumberFormat="1" applyFont="1" applyBorder="1" applyAlignment="1">
      <alignment horizontal="left"/>
    </xf>
    <xf numFmtId="1" fontId="17" fillId="8" borderId="9" xfId="1" applyNumberFormat="1" applyFont="1" applyFill="1" applyBorder="1" applyAlignment="1">
      <alignment horizontal="left" vertical="center"/>
    </xf>
    <xf numFmtId="1" fontId="16" fillId="0" borderId="9" xfId="1" applyNumberFormat="1" applyFont="1" applyBorder="1" applyAlignment="1">
      <alignment horizontal="left" vertical="center"/>
    </xf>
    <xf numFmtId="1" fontId="0" fillId="0" borderId="1" xfId="1" applyNumberFormat="1" applyFont="1" applyBorder="1" applyAlignment="1">
      <alignment horizontal="left"/>
    </xf>
    <xf numFmtId="1" fontId="17" fillId="8" borderId="10" xfId="1" applyNumberFormat="1" applyFont="1" applyFill="1" applyBorder="1" applyAlignment="1">
      <alignment horizontal="left" vertical="center"/>
    </xf>
    <xf numFmtId="1" fontId="0" fillId="0" borderId="9" xfId="1" applyNumberFormat="1" applyFont="1" applyBorder="1" applyAlignment="1">
      <alignment horizontal="left"/>
    </xf>
    <xf numFmtId="1" fontId="17" fillId="8" borderId="20" xfId="1" applyNumberFormat="1" applyFont="1" applyFill="1" applyBorder="1" applyAlignment="1">
      <alignment horizontal="left" vertical="center"/>
    </xf>
    <xf numFmtId="1" fontId="1" fillId="0" borderId="0" xfId="1" applyNumberFormat="1" applyFont="1" applyAlignment="1">
      <alignment horizontal="left"/>
    </xf>
    <xf numFmtId="164" fontId="0" fillId="0" borderId="0" xfId="1" applyNumberFormat="1" applyFont="1" applyFill="1"/>
    <xf numFmtId="165" fontId="1" fillId="5" borderId="0" xfId="0" applyNumberFormat="1" applyFont="1" applyFill="1" applyAlignment="1">
      <alignment horizontal="center" vertical="center"/>
    </xf>
    <xf numFmtId="164" fontId="8" fillId="0" borderId="0" xfId="1" applyNumberFormat="1" applyFont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15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79"/>
  <sheetViews>
    <sheetView showGridLines="0" zoomScale="85" zoomScaleNormal="85" workbookViewId="0">
      <pane xSplit="4" ySplit="2" topLeftCell="E480" activePane="bottomRight" state="frozen"/>
      <selection pane="topRight" activeCell="D1" sqref="D1"/>
      <selection pane="bottomLeft" activeCell="A3" sqref="A3"/>
      <selection pane="bottomRight" activeCell="B514" sqref="B514"/>
    </sheetView>
  </sheetViews>
  <sheetFormatPr defaultRowHeight="15" x14ac:dyDescent="0.25"/>
  <cols>
    <col min="1" max="1" width="11.5703125" customWidth="1"/>
    <col min="2" max="2" width="24.28515625" customWidth="1"/>
    <col min="3" max="3" width="25.5703125" style="1" bestFit="1" customWidth="1"/>
    <col min="4" max="4" width="42.140625" customWidth="1"/>
    <col min="5" max="5" width="17.42578125" customWidth="1"/>
    <col min="6" max="6" width="27" bestFit="1" customWidth="1"/>
    <col min="7" max="8" width="21.85546875" customWidth="1"/>
    <col min="9" max="9" width="12.85546875" bestFit="1" customWidth="1"/>
  </cols>
  <sheetData>
    <row r="1" spans="1:7" x14ac:dyDescent="0.25">
      <c r="A1" s="2" t="s">
        <v>698</v>
      </c>
      <c r="B1" s="2" t="s">
        <v>40</v>
      </c>
      <c r="C1" s="3" t="s">
        <v>34</v>
      </c>
      <c r="D1" s="2" t="s">
        <v>35</v>
      </c>
      <c r="E1" s="2" t="s">
        <v>36</v>
      </c>
      <c r="F1" s="2" t="s">
        <v>37</v>
      </c>
      <c r="G1" s="2" t="s">
        <v>226</v>
      </c>
    </row>
    <row r="2" spans="1:7" x14ac:dyDescent="0.25">
      <c r="A2" t="s">
        <v>703</v>
      </c>
      <c r="B2" t="s">
        <v>38</v>
      </c>
      <c r="C2" s="1" t="s">
        <v>0</v>
      </c>
      <c r="D2" t="s">
        <v>1</v>
      </c>
      <c r="E2" t="s">
        <v>746</v>
      </c>
      <c r="F2" t="s">
        <v>33</v>
      </c>
      <c r="G2" t="s">
        <v>225</v>
      </c>
    </row>
    <row r="3" spans="1:7" x14ac:dyDescent="0.25">
      <c r="A3" t="s">
        <v>703</v>
      </c>
      <c r="B3" t="s">
        <v>38</v>
      </c>
      <c r="C3" s="1" t="s">
        <v>2</v>
      </c>
      <c r="D3" t="s">
        <v>3</v>
      </c>
      <c r="E3" t="s">
        <v>746</v>
      </c>
      <c r="F3" t="s">
        <v>33</v>
      </c>
      <c r="G3" t="s">
        <v>225</v>
      </c>
    </row>
    <row r="4" spans="1:7" x14ac:dyDescent="0.25">
      <c r="A4" t="s">
        <v>703</v>
      </c>
      <c r="B4" t="s">
        <v>38</v>
      </c>
      <c r="C4" s="1" t="s">
        <v>4</v>
      </c>
      <c r="D4" t="s">
        <v>5</v>
      </c>
      <c r="E4" t="s">
        <v>746</v>
      </c>
      <c r="F4" t="s">
        <v>33</v>
      </c>
      <c r="G4" t="s">
        <v>225</v>
      </c>
    </row>
    <row r="5" spans="1:7" x14ac:dyDescent="0.25">
      <c r="A5" t="s">
        <v>703</v>
      </c>
      <c r="B5" t="s">
        <v>38</v>
      </c>
      <c r="C5" s="1" t="s">
        <v>6</v>
      </c>
      <c r="D5" t="s">
        <v>7</v>
      </c>
      <c r="E5" t="s">
        <v>746</v>
      </c>
      <c r="F5" t="s">
        <v>33</v>
      </c>
      <c r="G5" t="s">
        <v>225</v>
      </c>
    </row>
    <row r="6" spans="1:7" x14ac:dyDescent="0.25">
      <c r="A6" t="s">
        <v>703</v>
      </c>
      <c r="B6" t="s">
        <v>38</v>
      </c>
      <c r="C6" s="1" t="s">
        <v>8</v>
      </c>
      <c r="D6" t="s">
        <v>9</v>
      </c>
      <c r="E6" t="s">
        <v>746</v>
      </c>
      <c r="F6" t="s">
        <v>33</v>
      </c>
      <c r="G6" t="s">
        <v>225</v>
      </c>
    </row>
    <row r="7" spans="1:7" x14ac:dyDescent="0.25">
      <c r="A7" t="s">
        <v>703</v>
      </c>
      <c r="B7" t="s">
        <v>38</v>
      </c>
      <c r="C7" s="1" t="s">
        <v>10</v>
      </c>
      <c r="D7" t="s">
        <v>11</v>
      </c>
      <c r="E7" t="s">
        <v>746</v>
      </c>
      <c r="F7" t="s">
        <v>33</v>
      </c>
      <c r="G7" t="s">
        <v>225</v>
      </c>
    </row>
    <row r="8" spans="1:7" x14ac:dyDescent="0.25">
      <c r="A8" t="s">
        <v>703</v>
      </c>
      <c r="B8" t="s">
        <v>38</v>
      </c>
      <c r="C8" s="1" t="s">
        <v>12</v>
      </c>
      <c r="D8" t="s">
        <v>13</v>
      </c>
      <c r="E8" t="s">
        <v>746</v>
      </c>
      <c r="F8" t="s">
        <v>33</v>
      </c>
      <c r="G8" t="s">
        <v>225</v>
      </c>
    </row>
    <row r="9" spans="1:7" x14ac:dyDescent="0.25">
      <c r="A9" t="s">
        <v>703</v>
      </c>
      <c r="B9" t="s">
        <v>38</v>
      </c>
      <c r="C9" s="1" t="s">
        <v>14</v>
      </c>
      <c r="D9" t="s">
        <v>15</v>
      </c>
      <c r="E9" t="s">
        <v>746</v>
      </c>
      <c r="F9" t="s">
        <v>33</v>
      </c>
      <c r="G9" t="s">
        <v>225</v>
      </c>
    </row>
    <row r="10" spans="1:7" x14ac:dyDescent="0.25">
      <c r="A10" t="s">
        <v>703</v>
      </c>
      <c r="B10" t="s">
        <v>38</v>
      </c>
      <c r="C10" s="1" t="s">
        <v>16</v>
      </c>
      <c r="D10" t="s">
        <v>17</v>
      </c>
      <c r="E10" t="s">
        <v>746</v>
      </c>
      <c r="F10" t="s">
        <v>33</v>
      </c>
      <c r="G10" t="s">
        <v>225</v>
      </c>
    </row>
    <row r="11" spans="1:7" x14ac:dyDescent="0.25">
      <c r="A11" t="s">
        <v>703</v>
      </c>
      <c r="B11" t="s">
        <v>38</v>
      </c>
      <c r="C11" s="1" t="s">
        <v>18</v>
      </c>
      <c r="D11" t="s">
        <v>19</v>
      </c>
      <c r="E11" t="s">
        <v>746</v>
      </c>
      <c r="F11" t="s">
        <v>33</v>
      </c>
      <c r="G11" t="s">
        <v>225</v>
      </c>
    </row>
    <row r="12" spans="1:7" x14ac:dyDescent="0.25">
      <c r="A12" t="s">
        <v>703</v>
      </c>
      <c r="B12" t="s">
        <v>38</v>
      </c>
      <c r="C12" s="1" t="s">
        <v>20</v>
      </c>
      <c r="D12" t="s">
        <v>21</v>
      </c>
      <c r="E12" t="s">
        <v>746</v>
      </c>
      <c r="F12" t="s">
        <v>33</v>
      </c>
      <c r="G12" t="s">
        <v>225</v>
      </c>
    </row>
    <row r="13" spans="1:7" x14ac:dyDescent="0.25">
      <c r="A13" t="s">
        <v>703</v>
      </c>
      <c r="B13" t="s">
        <v>38</v>
      </c>
      <c r="C13" s="1" t="s">
        <v>22</v>
      </c>
      <c r="D13" t="s">
        <v>23</v>
      </c>
      <c r="E13" t="s">
        <v>746</v>
      </c>
      <c r="F13" t="s">
        <v>33</v>
      </c>
      <c r="G13" t="s">
        <v>225</v>
      </c>
    </row>
    <row r="14" spans="1:7" x14ac:dyDescent="0.25">
      <c r="A14" t="s">
        <v>699</v>
      </c>
      <c r="B14" t="s">
        <v>476</v>
      </c>
      <c r="C14" s="1" t="s">
        <v>24</v>
      </c>
      <c r="D14" t="s">
        <v>19</v>
      </c>
      <c r="E14" t="s">
        <v>746</v>
      </c>
      <c r="F14" t="s">
        <v>33</v>
      </c>
      <c r="G14" t="s">
        <v>225</v>
      </c>
    </row>
    <row r="15" spans="1:7" x14ac:dyDescent="0.25">
      <c r="A15" t="s">
        <v>699</v>
      </c>
      <c r="B15" t="s">
        <v>476</v>
      </c>
      <c r="C15" s="1" t="s">
        <v>25</v>
      </c>
      <c r="D15" t="s">
        <v>26</v>
      </c>
      <c r="E15" t="s">
        <v>746</v>
      </c>
      <c r="F15" t="s">
        <v>33</v>
      </c>
      <c r="G15" t="s">
        <v>225</v>
      </c>
    </row>
    <row r="16" spans="1:7" x14ac:dyDescent="0.25">
      <c r="A16" t="s">
        <v>699</v>
      </c>
      <c r="B16" t="s">
        <v>476</v>
      </c>
      <c r="C16" s="1" t="s">
        <v>27</v>
      </c>
      <c r="D16" t="s">
        <v>28</v>
      </c>
      <c r="E16" t="s">
        <v>746</v>
      </c>
      <c r="F16" t="s">
        <v>33</v>
      </c>
      <c r="G16" t="s">
        <v>225</v>
      </c>
    </row>
    <row r="17" spans="1:7" x14ac:dyDescent="0.25">
      <c r="A17" t="s">
        <v>704</v>
      </c>
      <c r="B17" t="s">
        <v>39</v>
      </c>
      <c r="C17" s="1">
        <v>10020</v>
      </c>
      <c r="D17" t="s">
        <v>29</v>
      </c>
      <c r="E17" t="s">
        <v>746</v>
      </c>
      <c r="F17" t="s">
        <v>33</v>
      </c>
      <c r="G17" t="s">
        <v>225</v>
      </c>
    </row>
    <row r="18" spans="1:7" x14ac:dyDescent="0.25">
      <c r="A18" t="s">
        <v>704</v>
      </c>
      <c r="B18" t="s">
        <v>39</v>
      </c>
      <c r="C18" s="1">
        <v>10028</v>
      </c>
      <c r="D18" t="s">
        <v>19</v>
      </c>
      <c r="E18" t="s">
        <v>746</v>
      </c>
      <c r="F18" t="s">
        <v>33</v>
      </c>
      <c r="G18" t="s">
        <v>225</v>
      </c>
    </row>
    <row r="19" spans="1:7" x14ac:dyDescent="0.25">
      <c r="A19" t="s">
        <v>710</v>
      </c>
      <c r="B19" t="s">
        <v>340</v>
      </c>
      <c r="C19" s="1">
        <v>5129504</v>
      </c>
      <c r="D19" t="s">
        <v>19</v>
      </c>
      <c r="E19" t="s">
        <v>746</v>
      </c>
      <c r="F19" t="s">
        <v>33</v>
      </c>
      <c r="G19" t="s">
        <v>225</v>
      </c>
    </row>
    <row r="20" spans="1:7" x14ac:dyDescent="0.25">
      <c r="A20" t="s">
        <v>710</v>
      </c>
      <c r="B20" t="s">
        <v>340</v>
      </c>
      <c r="C20" s="1">
        <v>5170214</v>
      </c>
      <c r="D20" t="s">
        <v>30</v>
      </c>
      <c r="E20" t="s">
        <v>746</v>
      </c>
      <c r="F20" t="s">
        <v>33</v>
      </c>
      <c r="G20" t="s">
        <v>225</v>
      </c>
    </row>
    <row r="21" spans="1:7" x14ac:dyDescent="0.25">
      <c r="A21" t="s">
        <v>710</v>
      </c>
      <c r="B21" t="s">
        <v>340</v>
      </c>
      <c r="C21" s="1">
        <v>5135882</v>
      </c>
      <c r="D21" t="s">
        <v>31</v>
      </c>
      <c r="E21" t="s">
        <v>746</v>
      </c>
      <c r="F21" t="s">
        <v>33</v>
      </c>
      <c r="G21" t="s">
        <v>225</v>
      </c>
    </row>
    <row r="22" spans="1:7" x14ac:dyDescent="0.25">
      <c r="A22" t="s">
        <v>710</v>
      </c>
      <c r="B22" t="s">
        <v>340</v>
      </c>
      <c r="C22" s="1">
        <v>5337006</v>
      </c>
      <c r="D22" t="s">
        <v>32</v>
      </c>
      <c r="E22" t="s">
        <v>746</v>
      </c>
      <c r="F22" t="s">
        <v>33</v>
      </c>
      <c r="G22" t="s">
        <v>225</v>
      </c>
    </row>
    <row r="23" spans="1:7" x14ac:dyDescent="0.25">
      <c r="A23" t="s">
        <v>701</v>
      </c>
      <c r="B23" t="s">
        <v>338</v>
      </c>
      <c r="C23" s="1">
        <v>5281226</v>
      </c>
      <c r="D23" t="s">
        <v>41</v>
      </c>
      <c r="E23" t="s">
        <v>746</v>
      </c>
      <c r="F23" t="s">
        <v>33</v>
      </c>
      <c r="G23" t="s">
        <v>225</v>
      </c>
    </row>
    <row r="24" spans="1:7" x14ac:dyDescent="0.25">
      <c r="A24" t="s">
        <v>703</v>
      </c>
      <c r="B24" t="s">
        <v>38</v>
      </c>
      <c r="C24" s="1" t="s">
        <v>43</v>
      </c>
      <c r="D24" t="s">
        <v>52</v>
      </c>
      <c r="E24" t="s">
        <v>747</v>
      </c>
      <c r="F24" t="s">
        <v>42</v>
      </c>
      <c r="G24" t="s">
        <v>225</v>
      </c>
    </row>
    <row r="25" spans="1:7" x14ac:dyDescent="0.25">
      <c r="A25" t="s">
        <v>703</v>
      </c>
      <c r="B25" t="s">
        <v>38</v>
      </c>
      <c r="C25" s="1" t="s">
        <v>44</v>
      </c>
      <c r="D25" t="s">
        <v>53</v>
      </c>
      <c r="E25" t="s">
        <v>747</v>
      </c>
      <c r="F25" t="s">
        <v>42</v>
      </c>
      <c r="G25" t="s">
        <v>225</v>
      </c>
    </row>
    <row r="26" spans="1:7" x14ac:dyDescent="0.25">
      <c r="A26" t="s">
        <v>703</v>
      </c>
      <c r="B26" t="s">
        <v>38</v>
      </c>
      <c r="C26" s="1" t="s">
        <v>45</v>
      </c>
      <c r="D26" t="s">
        <v>54</v>
      </c>
      <c r="E26" t="s">
        <v>747</v>
      </c>
      <c r="F26" t="s">
        <v>42</v>
      </c>
      <c r="G26" t="s">
        <v>225</v>
      </c>
    </row>
    <row r="27" spans="1:7" x14ac:dyDescent="0.25">
      <c r="A27" t="s">
        <v>703</v>
      </c>
      <c r="B27" t="s">
        <v>38</v>
      </c>
      <c r="C27" s="1" t="s">
        <v>46</v>
      </c>
      <c r="D27" t="s">
        <v>55</v>
      </c>
      <c r="E27" t="s">
        <v>747</v>
      </c>
      <c r="F27" t="s">
        <v>42</v>
      </c>
      <c r="G27" t="s">
        <v>225</v>
      </c>
    </row>
    <row r="28" spans="1:7" x14ac:dyDescent="0.25">
      <c r="A28" t="s">
        <v>703</v>
      </c>
      <c r="B28" t="s">
        <v>38</v>
      </c>
      <c r="C28" s="1" t="s">
        <v>47</v>
      </c>
      <c r="D28" t="s">
        <v>56</v>
      </c>
      <c r="E28" t="s">
        <v>747</v>
      </c>
      <c r="F28" t="s">
        <v>42</v>
      </c>
      <c r="G28" t="s">
        <v>225</v>
      </c>
    </row>
    <row r="29" spans="1:7" x14ac:dyDescent="0.25">
      <c r="A29" t="s">
        <v>703</v>
      </c>
      <c r="B29" t="s">
        <v>38</v>
      </c>
      <c r="C29" s="1" t="s">
        <v>48</v>
      </c>
      <c r="D29" t="s">
        <v>57</v>
      </c>
      <c r="E29" t="s">
        <v>747</v>
      </c>
      <c r="F29" t="s">
        <v>42</v>
      </c>
      <c r="G29" t="s">
        <v>225</v>
      </c>
    </row>
    <row r="30" spans="1:7" x14ac:dyDescent="0.25">
      <c r="A30" t="s">
        <v>703</v>
      </c>
      <c r="B30" t="s">
        <v>38</v>
      </c>
      <c r="C30" s="1" t="s">
        <v>49</v>
      </c>
      <c r="D30" t="s">
        <v>58</v>
      </c>
      <c r="E30" t="s">
        <v>747</v>
      </c>
      <c r="F30" t="s">
        <v>42</v>
      </c>
      <c r="G30" t="s">
        <v>225</v>
      </c>
    </row>
    <row r="31" spans="1:7" x14ac:dyDescent="0.25">
      <c r="A31" t="s">
        <v>699</v>
      </c>
      <c r="B31" t="s">
        <v>476</v>
      </c>
      <c r="C31" s="1" t="s">
        <v>50</v>
      </c>
      <c r="D31" t="s">
        <v>59</v>
      </c>
      <c r="E31" t="s">
        <v>747</v>
      </c>
      <c r="F31" t="s">
        <v>42</v>
      </c>
      <c r="G31" t="s">
        <v>225</v>
      </c>
    </row>
    <row r="32" spans="1:7" x14ac:dyDescent="0.25">
      <c r="A32" t="s">
        <v>699</v>
      </c>
      <c r="B32" t="s">
        <v>476</v>
      </c>
      <c r="C32" s="1" t="s">
        <v>51</v>
      </c>
      <c r="D32" t="s">
        <v>55</v>
      </c>
      <c r="E32" t="s">
        <v>747</v>
      </c>
      <c r="F32" t="s">
        <v>42</v>
      </c>
      <c r="G32" t="s">
        <v>225</v>
      </c>
    </row>
    <row r="33" spans="1:7" x14ac:dyDescent="0.25">
      <c r="A33" t="s">
        <v>710</v>
      </c>
      <c r="B33" t="s">
        <v>340</v>
      </c>
      <c r="C33" s="1">
        <v>5334137</v>
      </c>
      <c r="D33" t="s">
        <v>60</v>
      </c>
      <c r="E33" t="s">
        <v>747</v>
      </c>
      <c r="F33" t="s">
        <v>42</v>
      </c>
      <c r="G33" t="s">
        <v>225</v>
      </c>
    </row>
    <row r="34" spans="1:7" x14ac:dyDescent="0.25">
      <c r="A34" t="s">
        <v>710</v>
      </c>
      <c r="B34" t="s">
        <v>340</v>
      </c>
      <c r="C34" s="1">
        <v>5291960</v>
      </c>
      <c r="D34" t="s">
        <v>59</v>
      </c>
      <c r="E34" t="s">
        <v>747</v>
      </c>
      <c r="F34" t="s">
        <v>42</v>
      </c>
      <c r="G34" t="s">
        <v>225</v>
      </c>
    </row>
    <row r="35" spans="1:7" x14ac:dyDescent="0.25">
      <c r="A35" t="s">
        <v>701</v>
      </c>
      <c r="B35" t="s">
        <v>338</v>
      </c>
      <c r="C35" s="1">
        <v>5169993</v>
      </c>
      <c r="D35" t="s">
        <v>61</v>
      </c>
      <c r="E35" t="s">
        <v>747</v>
      </c>
      <c r="F35" t="s">
        <v>42</v>
      </c>
      <c r="G35" t="s">
        <v>225</v>
      </c>
    </row>
    <row r="36" spans="1:7" x14ac:dyDescent="0.25">
      <c r="A36" t="s">
        <v>701</v>
      </c>
      <c r="B36" t="s">
        <v>338</v>
      </c>
      <c r="C36" s="1">
        <v>5269992</v>
      </c>
      <c r="D36" t="s">
        <v>62</v>
      </c>
      <c r="E36" t="s">
        <v>747</v>
      </c>
      <c r="F36" t="s">
        <v>42</v>
      </c>
      <c r="G36" t="s">
        <v>225</v>
      </c>
    </row>
    <row r="37" spans="1:7" x14ac:dyDescent="0.25">
      <c r="A37" t="s">
        <v>703</v>
      </c>
      <c r="B37" t="s">
        <v>38</v>
      </c>
      <c r="C37" s="1" t="s">
        <v>65</v>
      </c>
      <c r="D37" t="s">
        <v>66</v>
      </c>
      <c r="E37" t="s">
        <v>748</v>
      </c>
      <c r="F37" t="s">
        <v>63</v>
      </c>
      <c r="G37" t="s">
        <v>225</v>
      </c>
    </row>
    <row r="38" spans="1:7" x14ac:dyDescent="0.25">
      <c r="A38" t="s">
        <v>703</v>
      </c>
      <c r="B38" t="s">
        <v>38</v>
      </c>
      <c r="C38" s="1" t="s">
        <v>67</v>
      </c>
      <c r="D38" t="s">
        <v>68</v>
      </c>
      <c r="E38" t="s">
        <v>748</v>
      </c>
      <c r="F38" t="s">
        <v>63</v>
      </c>
      <c r="G38" t="s">
        <v>225</v>
      </c>
    </row>
    <row r="39" spans="1:7" x14ac:dyDescent="0.25">
      <c r="A39" t="s">
        <v>703</v>
      </c>
      <c r="B39" t="s">
        <v>38</v>
      </c>
      <c r="C39" s="1" t="s">
        <v>69</v>
      </c>
      <c r="D39" t="s">
        <v>70</v>
      </c>
      <c r="E39" t="s">
        <v>748</v>
      </c>
      <c r="F39" t="s">
        <v>63</v>
      </c>
      <c r="G39" t="s">
        <v>225</v>
      </c>
    </row>
    <row r="40" spans="1:7" x14ac:dyDescent="0.25">
      <c r="A40" t="s">
        <v>703</v>
      </c>
      <c r="B40" t="s">
        <v>38</v>
      </c>
      <c r="C40" s="1" t="s">
        <v>71</v>
      </c>
      <c r="D40" t="s">
        <v>72</v>
      </c>
      <c r="E40" t="s">
        <v>748</v>
      </c>
      <c r="F40" t="s">
        <v>63</v>
      </c>
      <c r="G40" t="s">
        <v>225</v>
      </c>
    </row>
    <row r="41" spans="1:7" x14ac:dyDescent="0.25">
      <c r="A41" t="s">
        <v>703</v>
      </c>
      <c r="B41" t="s">
        <v>38</v>
      </c>
      <c r="C41" s="1" t="s">
        <v>73</v>
      </c>
      <c r="D41" t="s">
        <v>74</v>
      </c>
      <c r="E41" t="s">
        <v>748</v>
      </c>
      <c r="F41" t="s">
        <v>63</v>
      </c>
      <c r="G41" t="s">
        <v>225</v>
      </c>
    </row>
    <row r="42" spans="1:7" x14ac:dyDescent="0.25">
      <c r="A42" t="s">
        <v>703</v>
      </c>
      <c r="B42" t="s">
        <v>38</v>
      </c>
      <c r="C42" s="1" t="s">
        <v>75</v>
      </c>
      <c r="D42" t="s">
        <v>76</v>
      </c>
      <c r="E42" t="s">
        <v>748</v>
      </c>
      <c r="F42" t="s">
        <v>63</v>
      </c>
      <c r="G42" t="s">
        <v>225</v>
      </c>
    </row>
    <row r="43" spans="1:7" x14ac:dyDescent="0.25">
      <c r="A43" t="s">
        <v>699</v>
      </c>
      <c r="B43" t="s">
        <v>476</v>
      </c>
      <c r="C43" s="1" t="s">
        <v>77</v>
      </c>
      <c r="D43" t="s">
        <v>66</v>
      </c>
      <c r="E43" t="s">
        <v>748</v>
      </c>
      <c r="F43" t="s">
        <v>63</v>
      </c>
      <c r="G43" t="s">
        <v>225</v>
      </c>
    </row>
    <row r="44" spans="1:7" x14ac:dyDescent="0.25">
      <c r="A44" t="s">
        <v>699</v>
      </c>
      <c r="B44" t="s">
        <v>476</v>
      </c>
      <c r="C44" s="1" t="s">
        <v>78</v>
      </c>
      <c r="D44" t="s">
        <v>79</v>
      </c>
      <c r="E44" t="s">
        <v>748</v>
      </c>
      <c r="F44" t="s">
        <v>63</v>
      </c>
      <c r="G44" t="s">
        <v>225</v>
      </c>
    </row>
    <row r="45" spans="1:7" x14ac:dyDescent="0.25">
      <c r="A45" t="s">
        <v>704</v>
      </c>
      <c r="B45" t="s">
        <v>39</v>
      </c>
      <c r="C45" s="1">
        <v>10015</v>
      </c>
      <c r="D45" t="s">
        <v>80</v>
      </c>
      <c r="E45" t="s">
        <v>748</v>
      </c>
      <c r="F45" t="s">
        <v>63</v>
      </c>
      <c r="G45" t="s">
        <v>225</v>
      </c>
    </row>
    <row r="46" spans="1:7" x14ac:dyDescent="0.25">
      <c r="A46" t="s">
        <v>710</v>
      </c>
      <c r="B46" t="s">
        <v>340</v>
      </c>
      <c r="C46" s="1">
        <v>5120596</v>
      </c>
      <c r="D46" t="s">
        <v>66</v>
      </c>
      <c r="E46" t="s">
        <v>748</v>
      </c>
      <c r="F46" t="s">
        <v>63</v>
      </c>
      <c r="G46" t="s">
        <v>225</v>
      </c>
    </row>
    <row r="47" spans="1:7" x14ac:dyDescent="0.25">
      <c r="A47" t="s">
        <v>710</v>
      </c>
      <c r="B47" t="s">
        <v>340</v>
      </c>
      <c r="C47" s="1">
        <v>5128543</v>
      </c>
      <c r="D47" t="s">
        <v>81</v>
      </c>
      <c r="E47" t="s">
        <v>748</v>
      </c>
      <c r="F47" t="s">
        <v>63</v>
      </c>
      <c r="G47" t="s">
        <v>225</v>
      </c>
    </row>
    <row r="48" spans="1:7" x14ac:dyDescent="0.25">
      <c r="A48" t="s">
        <v>710</v>
      </c>
      <c r="B48" t="s">
        <v>340</v>
      </c>
      <c r="C48" s="1">
        <v>5129511</v>
      </c>
      <c r="D48" t="s">
        <v>82</v>
      </c>
      <c r="E48" t="s">
        <v>748</v>
      </c>
      <c r="F48" t="s">
        <v>63</v>
      </c>
      <c r="G48" t="s">
        <v>225</v>
      </c>
    </row>
    <row r="49" spans="1:7" x14ac:dyDescent="0.25">
      <c r="A49" t="s">
        <v>710</v>
      </c>
      <c r="B49" t="s">
        <v>340</v>
      </c>
      <c r="C49" s="1">
        <v>5129386</v>
      </c>
      <c r="D49" t="s">
        <v>79</v>
      </c>
      <c r="E49" t="s">
        <v>748</v>
      </c>
      <c r="F49" t="s">
        <v>63</v>
      </c>
      <c r="G49" t="s">
        <v>225</v>
      </c>
    </row>
    <row r="50" spans="1:7" x14ac:dyDescent="0.25">
      <c r="A50" t="s">
        <v>701</v>
      </c>
      <c r="B50" t="s">
        <v>338</v>
      </c>
      <c r="C50" s="1">
        <v>5280469</v>
      </c>
      <c r="D50" t="s">
        <v>83</v>
      </c>
      <c r="E50" t="s">
        <v>748</v>
      </c>
      <c r="F50" t="s">
        <v>63</v>
      </c>
      <c r="G50" t="s">
        <v>225</v>
      </c>
    </row>
    <row r="51" spans="1:7" x14ac:dyDescent="0.25">
      <c r="A51" t="s">
        <v>703</v>
      </c>
      <c r="B51" t="s">
        <v>38</v>
      </c>
      <c r="C51" s="1" t="s">
        <v>85</v>
      </c>
      <c r="D51" t="s">
        <v>86</v>
      </c>
      <c r="E51" t="s">
        <v>749</v>
      </c>
      <c r="F51" t="s">
        <v>84</v>
      </c>
      <c r="G51" t="s">
        <v>225</v>
      </c>
    </row>
    <row r="52" spans="1:7" x14ac:dyDescent="0.25">
      <c r="A52" t="s">
        <v>703</v>
      </c>
      <c r="B52" t="s">
        <v>38</v>
      </c>
      <c r="C52" s="1" t="s">
        <v>87</v>
      </c>
      <c r="D52" t="s">
        <v>88</v>
      </c>
      <c r="E52" t="s">
        <v>749</v>
      </c>
      <c r="F52" t="s">
        <v>84</v>
      </c>
      <c r="G52" t="s">
        <v>225</v>
      </c>
    </row>
    <row r="53" spans="1:7" x14ac:dyDescent="0.25">
      <c r="A53" t="s">
        <v>703</v>
      </c>
      <c r="B53" t="s">
        <v>38</v>
      </c>
      <c r="C53" s="1" t="s">
        <v>89</v>
      </c>
      <c r="D53" t="s">
        <v>90</v>
      </c>
      <c r="E53" t="s">
        <v>749</v>
      </c>
      <c r="F53" t="s">
        <v>84</v>
      </c>
      <c r="G53" t="s">
        <v>225</v>
      </c>
    </row>
    <row r="54" spans="1:7" x14ac:dyDescent="0.25">
      <c r="A54" t="s">
        <v>703</v>
      </c>
      <c r="B54" t="s">
        <v>38</v>
      </c>
      <c r="C54" s="1" t="s">
        <v>91</v>
      </c>
      <c r="D54" t="s">
        <v>92</v>
      </c>
      <c r="E54" t="s">
        <v>749</v>
      </c>
      <c r="F54" t="s">
        <v>84</v>
      </c>
      <c r="G54" t="s">
        <v>225</v>
      </c>
    </row>
    <row r="55" spans="1:7" x14ac:dyDescent="0.25">
      <c r="A55" t="s">
        <v>703</v>
      </c>
      <c r="B55" t="s">
        <v>38</v>
      </c>
      <c r="C55" s="1" t="s">
        <v>93</v>
      </c>
      <c r="D55" t="s">
        <v>94</v>
      </c>
      <c r="E55" t="s">
        <v>749</v>
      </c>
      <c r="F55" t="s">
        <v>84</v>
      </c>
      <c r="G55" t="s">
        <v>225</v>
      </c>
    </row>
    <row r="56" spans="1:7" x14ac:dyDescent="0.25">
      <c r="A56" t="s">
        <v>703</v>
      </c>
      <c r="B56" t="s">
        <v>38</v>
      </c>
      <c r="C56" s="1" t="s">
        <v>95</v>
      </c>
      <c r="D56" t="s">
        <v>96</v>
      </c>
      <c r="E56" t="s">
        <v>749</v>
      </c>
      <c r="F56" t="s">
        <v>84</v>
      </c>
      <c r="G56" t="s">
        <v>225</v>
      </c>
    </row>
    <row r="57" spans="1:7" x14ac:dyDescent="0.25">
      <c r="A57" t="s">
        <v>703</v>
      </c>
      <c r="B57" t="s">
        <v>38</v>
      </c>
      <c r="C57" s="1" t="s">
        <v>97</v>
      </c>
      <c r="D57" t="s">
        <v>98</v>
      </c>
      <c r="E57" t="s">
        <v>749</v>
      </c>
      <c r="F57" t="s">
        <v>84</v>
      </c>
      <c r="G57" t="s">
        <v>225</v>
      </c>
    </row>
    <row r="58" spans="1:7" x14ac:dyDescent="0.25">
      <c r="A58" t="s">
        <v>706</v>
      </c>
      <c r="B58" t="s">
        <v>483</v>
      </c>
      <c r="C58" s="1" t="s">
        <v>99</v>
      </c>
      <c r="D58" t="s">
        <v>100</v>
      </c>
      <c r="E58" t="s">
        <v>749</v>
      </c>
      <c r="F58" t="s">
        <v>84</v>
      </c>
      <c r="G58" t="s">
        <v>225</v>
      </c>
    </row>
    <row r="59" spans="1:7" x14ac:dyDescent="0.25">
      <c r="A59" t="s">
        <v>710</v>
      </c>
      <c r="B59" t="s">
        <v>340</v>
      </c>
      <c r="C59" s="1">
        <v>5170124</v>
      </c>
      <c r="D59" t="s">
        <v>101</v>
      </c>
      <c r="E59" t="s">
        <v>749</v>
      </c>
      <c r="F59" t="s">
        <v>84</v>
      </c>
      <c r="G59" t="s">
        <v>225</v>
      </c>
    </row>
    <row r="60" spans="1:7" x14ac:dyDescent="0.25">
      <c r="A60" t="s">
        <v>710</v>
      </c>
      <c r="B60" t="s">
        <v>340</v>
      </c>
      <c r="C60" s="1">
        <v>5129715</v>
      </c>
      <c r="D60" t="s">
        <v>102</v>
      </c>
      <c r="E60" t="s">
        <v>749</v>
      </c>
      <c r="F60" t="s">
        <v>84</v>
      </c>
      <c r="G60" t="s">
        <v>225</v>
      </c>
    </row>
    <row r="61" spans="1:7" x14ac:dyDescent="0.25">
      <c r="A61" t="s">
        <v>710</v>
      </c>
      <c r="B61" t="s">
        <v>340</v>
      </c>
      <c r="C61" s="1">
        <v>5270846</v>
      </c>
      <c r="D61" t="s">
        <v>94</v>
      </c>
      <c r="E61" t="s">
        <v>749</v>
      </c>
      <c r="F61" t="s">
        <v>84</v>
      </c>
      <c r="G61" t="s">
        <v>225</v>
      </c>
    </row>
    <row r="62" spans="1:7" x14ac:dyDescent="0.25">
      <c r="A62" t="s">
        <v>710</v>
      </c>
      <c r="B62" t="s">
        <v>340</v>
      </c>
      <c r="C62" s="1">
        <v>5128730</v>
      </c>
      <c r="D62" t="s">
        <v>103</v>
      </c>
      <c r="E62" t="s">
        <v>749</v>
      </c>
      <c r="F62" t="s">
        <v>84</v>
      </c>
      <c r="G62" t="s">
        <v>225</v>
      </c>
    </row>
    <row r="63" spans="1:7" x14ac:dyDescent="0.25">
      <c r="A63" t="s">
        <v>710</v>
      </c>
      <c r="B63" t="s">
        <v>340</v>
      </c>
      <c r="C63" s="1">
        <v>5292035</v>
      </c>
      <c r="D63" t="s">
        <v>103</v>
      </c>
      <c r="E63" t="s">
        <v>749</v>
      </c>
      <c r="F63" t="s">
        <v>84</v>
      </c>
      <c r="G63" t="s">
        <v>225</v>
      </c>
    </row>
    <row r="64" spans="1:7" x14ac:dyDescent="0.25">
      <c r="A64" t="s">
        <v>710</v>
      </c>
      <c r="B64" t="s">
        <v>340</v>
      </c>
      <c r="C64" s="1">
        <v>5338441</v>
      </c>
      <c r="D64" t="s">
        <v>98</v>
      </c>
      <c r="E64" t="s">
        <v>749</v>
      </c>
      <c r="F64" t="s">
        <v>84</v>
      </c>
      <c r="G64" t="s">
        <v>225</v>
      </c>
    </row>
    <row r="65" spans="1:7" x14ac:dyDescent="0.25">
      <c r="A65" t="s">
        <v>701</v>
      </c>
      <c r="B65" t="s">
        <v>338</v>
      </c>
      <c r="C65" s="1">
        <v>5268159</v>
      </c>
      <c r="D65" t="s">
        <v>104</v>
      </c>
      <c r="E65" t="s">
        <v>749</v>
      </c>
      <c r="F65" t="s">
        <v>84</v>
      </c>
      <c r="G65" t="s">
        <v>225</v>
      </c>
    </row>
    <row r="66" spans="1:7" x14ac:dyDescent="0.25">
      <c r="A66" t="s">
        <v>706</v>
      </c>
      <c r="B66" t="s">
        <v>483</v>
      </c>
      <c r="C66" s="1" t="s">
        <v>105</v>
      </c>
      <c r="D66" t="s">
        <v>106</v>
      </c>
      <c r="E66" t="s">
        <v>750</v>
      </c>
      <c r="F66" t="s">
        <v>110</v>
      </c>
      <c r="G66" t="s">
        <v>225</v>
      </c>
    </row>
    <row r="67" spans="1:7" x14ac:dyDescent="0.25">
      <c r="A67" t="s">
        <v>710</v>
      </c>
      <c r="B67" t="s">
        <v>340</v>
      </c>
      <c r="C67" s="1">
        <v>5336173</v>
      </c>
      <c r="D67" t="s">
        <v>107</v>
      </c>
      <c r="E67" t="s">
        <v>750</v>
      </c>
      <c r="F67" t="s">
        <v>110</v>
      </c>
      <c r="G67" t="s">
        <v>225</v>
      </c>
    </row>
    <row r="68" spans="1:7" x14ac:dyDescent="0.25">
      <c r="A68" t="s">
        <v>710</v>
      </c>
      <c r="B68" t="s">
        <v>340</v>
      </c>
      <c r="C68" s="1">
        <v>5332298</v>
      </c>
      <c r="D68" t="s">
        <v>108</v>
      </c>
      <c r="E68" t="s">
        <v>750</v>
      </c>
      <c r="F68" t="s">
        <v>110</v>
      </c>
      <c r="G68" t="s">
        <v>225</v>
      </c>
    </row>
    <row r="69" spans="1:7" x14ac:dyDescent="0.25">
      <c r="A69" t="s">
        <v>710</v>
      </c>
      <c r="B69" t="s">
        <v>340</v>
      </c>
      <c r="C69" s="1">
        <v>5100066</v>
      </c>
      <c r="D69" t="s">
        <v>109</v>
      </c>
      <c r="E69" t="s">
        <v>750</v>
      </c>
      <c r="F69" t="s">
        <v>110</v>
      </c>
      <c r="G69" t="s">
        <v>225</v>
      </c>
    </row>
    <row r="70" spans="1:7" x14ac:dyDescent="0.25">
      <c r="A70" t="s">
        <v>703</v>
      </c>
      <c r="B70" t="s">
        <v>38</v>
      </c>
      <c r="C70" s="1" t="s">
        <v>113</v>
      </c>
      <c r="D70" t="s">
        <v>114</v>
      </c>
      <c r="E70" t="s">
        <v>832</v>
      </c>
      <c r="F70" t="s">
        <v>112</v>
      </c>
      <c r="G70" t="s">
        <v>225</v>
      </c>
    </row>
    <row r="71" spans="1:7" x14ac:dyDescent="0.25">
      <c r="A71" t="s">
        <v>703</v>
      </c>
      <c r="B71" t="s">
        <v>38</v>
      </c>
      <c r="C71" s="1" t="s">
        <v>115</v>
      </c>
      <c r="D71" t="s">
        <v>116</v>
      </c>
      <c r="E71" t="s">
        <v>832</v>
      </c>
      <c r="F71" t="s">
        <v>112</v>
      </c>
      <c r="G71" t="s">
        <v>225</v>
      </c>
    </row>
    <row r="72" spans="1:7" x14ac:dyDescent="0.25">
      <c r="A72" t="s">
        <v>703</v>
      </c>
      <c r="B72" t="s">
        <v>38</v>
      </c>
      <c r="C72" s="1" t="s">
        <v>117</v>
      </c>
      <c r="D72" t="s">
        <v>118</v>
      </c>
      <c r="E72" t="s">
        <v>832</v>
      </c>
      <c r="F72" t="s">
        <v>112</v>
      </c>
      <c r="G72" t="s">
        <v>225</v>
      </c>
    </row>
    <row r="73" spans="1:7" x14ac:dyDescent="0.25">
      <c r="A73" t="s">
        <v>699</v>
      </c>
      <c r="B73" t="s">
        <v>476</v>
      </c>
      <c r="C73" s="1" t="s">
        <v>119</v>
      </c>
      <c r="D73" t="s">
        <v>114</v>
      </c>
      <c r="E73" t="s">
        <v>832</v>
      </c>
      <c r="F73" t="s">
        <v>112</v>
      </c>
      <c r="G73" t="s">
        <v>225</v>
      </c>
    </row>
    <row r="74" spans="1:7" x14ac:dyDescent="0.25">
      <c r="A74" t="s">
        <v>706</v>
      </c>
      <c r="B74" t="s">
        <v>483</v>
      </c>
      <c r="C74" s="1" t="s">
        <v>120</v>
      </c>
      <c r="D74" t="s">
        <v>121</v>
      </c>
      <c r="E74" t="s">
        <v>832</v>
      </c>
      <c r="F74" t="s">
        <v>112</v>
      </c>
      <c r="G74" t="s">
        <v>225</v>
      </c>
    </row>
    <row r="75" spans="1:7" x14ac:dyDescent="0.25">
      <c r="A75" t="s">
        <v>704</v>
      </c>
      <c r="B75" t="s">
        <v>39</v>
      </c>
      <c r="C75" s="1">
        <v>10025</v>
      </c>
      <c r="D75" t="s">
        <v>114</v>
      </c>
      <c r="E75" t="s">
        <v>832</v>
      </c>
      <c r="F75" t="s">
        <v>112</v>
      </c>
      <c r="G75" t="s">
        <v>225</v>
      </c>
    </row>
    <row r="76" spans="1:7" x14ac:dyDescent="0.25">
      <c r="A76" t="s">
        <v>710</v>
      </c>
      <c r="B76" t="s">
        <v>340</v>
      </c>
      <c r="C76" s="1">
        <v>5270732</v>
      </c>
      <c r="D76" t="s">
        <v>122</v>
      </c>
      <c r="E76" t="s">
        <v>832</v>
      </c>
      <c r="F76" t="s">
        <v>112</v>
      </c>
      <c r="G76" t="s">
        <v>225</v>
      </c>
    </row>
    <row r="77" spans="1:7" x14ac:dyDescent="0.25">
      <c r="A77" t="s">
        <v>710</v>
      </c>
      <c r="B77" t="s">
        <v>340</v>
      </c>
      <c r="C77" s="1">
        <v>5100042</v>
      </c>
      <c r="D77" t="s">
        <v>116</v>
      </c>
      <c r="E77" t="s">
        <v>832</v>
      </c>
      <c r="F77" t="s">
        <v>112</v>
      </c>
      <c r="G77" t="s">
        <v>225</v>
      </c>
    </row>
    <row r="78" spans="1:7" x14ac:dyDescent="0.25">
      <c r="A78" t="s">
        <v>710</v>
      </c>
      <c r="B78" t="s">
        <v>340</v>
      </c>
      <c r="C78" s="1">
        <v>5100073</v>
      </c>
      <c r="D78" t="s">
        <v>123</v>
      </c>
      <c r="E78" t="s">
        <v>832</v>
      </c>
      <c r="F78" t="s">
        <v>112</v>
      </c>
      <c r="G78" t="s">
        <v>225</v>
      </c>
    </row>
    <row r="79" spans="1:7" x14ac:dyDescent="0.25">
      <c r="A79" t="s">
        <v>701</v>
      </c>
      <c r="B79" t="s">
        <v>338</v>
      </c>
      <c r="C79" s="1">
        <v>5280476</v>
      </c>
      <c r="D79" t="s">
        <v>124</v>
      </c>
      <c r="E79" t="s">
        <v>832</v>
      </c>
      <c r="F79" t="s">
        <v>112</v>
      </c>
      <c r="G79" t="s">
        <v>225</v>
      </c>
    </row>
    <row r="80" spans="1:7" x14ac:dyDescent="0.25">
      <c r="A80" t="s">
        <v>703</v>
      </c>
      <c r="B80" t="s">
        <v>38</v>
      </c>
      <c r="C80" s="1" t="s">
        <v>126</v>
      </c>
      <c r="D80" t="s">
        <v>133</v>
      </c>
      <c r="E80" t="s">
        <v>751</v>
      </c>
      <c r="F80" t="s">
        <v>125</v>
      </c>
      <c r="G80" t="s">
        <v>225</v>
      </c>
    </row>
    <row r="81" spans="1:7" x14ac:dyDescent="0.25">
      <c r="A81" t="s">
        <v>703</v>
      </c>
      <c r="B81" t="s">
        <v>38</v>
      </c>
      <c r="C81" s="1" t="s">
        <v>127</v>
      </c>
      <c r="D81" t="s">
        <v>134</v>
      </c>
      <c r="E81" t="s">
        <v>751</v>
      </c>
      <c r="F81" t="s">
        <v>125</v>
      </c>
      <c r="G81" t="s">
        <v>225</v>
      </c>
    </row>
    <row r="82" spans="1:7" x14ac:dyDescent="0.25">
      <c r="A82" t="s">
        <v>703</v>
      </c>
      <c r="B82" t="s">
        <v>38</v>
      </c>
      <c r="C82" s="1" t="s">
        <v>128</v>
      </c>
      <c r="D82" t="s">
        <v>135</v>
      </c>
      <c r="E82" t="s">
        <v>751</v>
      </c>
      <c r="F82" t="s">
        <v>125</v>
      </c>
      <c r="G82" t="s">
        <v>225</v>
      </c>
    </row>
    <row r="83" spans="1:7" x14ac:dyDescent="0.25">
      <c r="A83" t="s">
        <v>703</v>
      </c>
      <c r="B83" t="s">
        <v>38</v>
      </c>
      <c r="C83" s="1" t="s">
        <v>129</v>
      </c>
      <c r="D83" t="s">
        <v>136</v>
      </c>
      <c r="E83" t="s">
        <v>751</v>
      </c>
      <c r="F83" t="s">
        <v>125</v>
      </c>
      <c r="G83" t="s">
        <v>225</v>
      </c>
    </row>
    <row r="84" spans="1:7" x14ac:dyDescent="0.25">
      <c r="A84" t="s">
        <v>703</v>
      </c>
      <c r="B84" t="s">
        <v>38</v>
      </c>
      <c r="C84" s="1" t="s">
        <v>130</v>
      </c>
      <c r="D84" t="s">
        <v>137</v>
      </c>
      <c r="E84" t="s">
        <v>751</v>
      </c>
      <c r="F84" t="s">
        <v>125</v>
      </c>
      <c r="G84" t="s">
        <v>225</v>
      </c>
    </row>
    <row r="85" spans="1:7" x14ac:dyDescent="0.25">
      <c r="A85" t="s">
        <v>699</v>
      </c>
      <c r="B85" t="s">
        <v>476</v>
      </c>
      <c r="C85" s="1" t="s">
        <v>131</v>
      </c>
      <c r="D85" t="s">
        <v>133</v>
      </c>
      <c r="E85" t="s">
        <v>751</v>
      </c>
      <c r="F85" t="s">
        <v>125</v>
      </c>
      <c r="G85" t="s">
        <v>225</v>
      </c>
    </row>
    <row r="86" spans="1:7" x14ac:dyDescent="0.25">
      <c r="A86" t="s">
        <v>699</v>
      </c>
      <c r="B86" t="s">
        <v>476</v>
      </c>
      <c r="C86" s="1" t="s">
        <v>132</v>
      </c>
      <c r="D86" t="s">
        <v>138</v>
      </c>
      <c r="E86" t="s">
        <v>751</v>
      </c>
      <c r="F86" t="s">
        <v>125</v>
      </c>
      <c r="G86" t="s">
        <v>225</v>
      </c>
    </row>
    <row r="87" spans="1:7" x14ac:dyDescent="0.25">
      <c r="A87" t="s">
        <v>704</v>
      </c>
      <c r="B87" t="s">
        <v>39</v>
      </c>
      <c r="C87" s="1">
        <v>10027</v>
      </c>
      <c r="D87" t="s">
        <v>133</v>
      </c>
      <c r="E87" t="s">
        <v>751</v>
      </c>
      <c r="F87" t="s">
        <v>125</v>
      </c>
      <c r="G87" t="s">
        <v>225</v>
      </c>
    </row>
    <row r="88" spans="1:7" x14ac:dyDescent="0.25">
      <c r="A88" t="s">
        <v>710</v>
      </c>
      <c r="B88" t="s">
        <v>340</v>
      </c>
      <c r="C88" s="1">
        <v>5124284</v>
      </c>
      <c r="D88" t="s">
        <v>133</v>
      </c>
      <c r="E88" t="s">
        <v>751</v>
      </c>
      <c r="F88" t="s">
        <v>125</v>
      </c>
      <c r="G88" t="s">
        <v>225</v>
      </c>
    </row>
    <row r="89" spans="1:7" x14ac:dyDescent="0.25">
      <c r="A89" t="s">
        <v>710</v>
      </c>
      <c r="B89" t="s">
        <v>340</v>
      </c>
      <c r="C89" s="1">
        <v>5337712</v>
      </c>
      <c r="D89" t="s">
        <v>136</v>
      </c>
      <c r="E89" t="s">
        <v>751</v>
      </c>
      <c r="F89" t="s">
        <v>125</v>
      </c>
      <c r="G89" t="s">
        <v>225</v>
      </c>
    </row>
    <row r="90" spans="1:7" x14ac:dyDescent="0.25">
      <c r="A90" t="s">
        <v>710</v>
      </c>
      <c r="B90" t="s">
        <v>340</v>
      </c>
      <c r="C90" s="1">
        <v>5296543</v>
      </c>
      <c r="D90" t="s">
        <v>139</v>
      </c>
      <c r="E90" t="s">
        <v>751</v>
      </c>
      <c r="F90" t="s">
        <v>125</v>
      </c>
      <c r="G90" t="s">
        <v>225</v>
      </c>
    </row>
    <row r="91" spans="1:7" x14ac:dyDescent="0.25">
      <c r="A91" t="s">
        <v>701</v>
      </c>
      <c r="B91" t="s">
        <v>338</v>
      </c>
      <c r="C91" s="1">
        <v>5280452</v>
      </c>
      <c r="D91" t="s">
        <v>140</v>
      </c>
      <c r="E91" t="s">
        <v>751</v>
      </c>
      <c r="F91" t="s">
        <v>125</v>
      </c>
      <c r="G91" t="s">
        <v>225</v>
      </c>
    </row>
    <row r="92" spans="1:7" x14ac:dyDescent="0.25">
      <c r="A92" t="s">
        <v>701</v>
      </c>
      <c r="B92" t="s">
        <v>338</v>
      </c>
      <c r="C92" s="1">
        <v>5264267</v>
      </c>
      <c r="D92" t="s">
        <v>141</v>
      </c>
      <c r="E92" t="s">
        <v>751</v>
      </c>
      <c r="F92" t="s">
        <v>125</v>
      </c>
      <c r="G92" t="s">
        <v>225</v>
      </c>
    </row>
    <row r="93" spans="1:7" x14ac:dyDescent="0.25">
      <c r="A93" t="s">
        <v>703</v>
      </c>
      <c r="B93" t="s">
        <v>38</v>
      </c>
      <c r="C93" s="1" t="s">
        <v>143</v>
      </c>
      <c r="D93" t="s">
        <v>144</v>
      </c>
      <c r="E93" t="s">
        <v>752</v>
      </c>
      <c r="F93" t="s">
        <v>142</v>
      </c>
      <c r="G93" t="s">
        <v>225</v>
      </c>
    </row>
    <row r="94" spans="1:7" x14ac:dyDescent="0.25">
      <c r="A94" t="s">
        <v>706</v>
      </c>
      <c r="B94" t="s">
        <v>483</v>
      </c>
      <c r="C94" s="1" t="s">
        <v>145</v>
      </c>
      <c r="D94" t="s">
        <v>146</v>
      </c>
      <c r="E94" t="s">
        <v>752</v>
      </c>
      <c r="F94" t="s">
        <v>142</v>
      </c>
      <c r="G94" t="s">
        <v>225</v>
      </c>
    </row>
    <row r="95" spans="1:7" x14ac:dyDescent="0.25">
      <c r="A95" t="s">
        <v>699</v>
      </c>
      <c r="B95" t="s">
        <v>476</v>
      </c>
      <c r="C95" s="1" t="s">
        <v>147</v>
      </c>
      <c r="D95" t="s">
        <v>146</v>
      </c>
      <c r="E95" t="s">
        <v>752</v>
      </c>
      <c r="F95" t="s">
        <v>142</v>
      </c>
      <c r="G95" t="s">
        <v>225</v>
      </c>
    </row>
    <row r="96" spans="1:7" x14ac:dyDescent="0.25">
      <c r="A96" t="s">
        <v>699</v>
      </c>
      <c r="B96" t="s">
        <v>476</v>
      </c>
      <c r="C96" s="1" t="s">
        <v>148</v>
      </c>
      <c r="D96" t="s">
        <v>149</v>
      </c>
      <c r="E96" t="s">
        <v>752</v>
      </c>
      <c r="F96" t="s">
        <v>142</v>
      </c>
      <c r="G96" t="s">
        <v>225</v>
      </c>
    </row>
    <row r="97" spans="1:7" x14ac:dyDescent="0.25">
      <c r="A97" t="s">
        <v>699</v>
      </c>
      <c r="B97" t="s">
        <v>476</v>
      </c>
      <c r="C97" s="1" t="s">
        <v>150</v>
      </c>
      <c r="D97" t="s">
        <v>151</v>
      </c>
      <c r="E97" t="s">
        <v>752</v>
      </c>
      <c r="F97" t="s">
        <v>142</v>
      </c>
      <c r="G97" t="s">
        <v>225</v>
      </c>
    </row>
    <row r="98" spans="1:7" x14ac:dyDescent="0.25">
      <c r="A98" t="s">
        <v>704</v>
      </c>
      <c r="B98" t="s">
        <v>39</v>
      </c>
      <c r="C98" s="1">
        <v>10018</v>
      </c>
      <c r="D98" t="s">
        <v>144</v>
      </c>
      <c r="E98" t="s">
        <v>752</v>
      </c>
      <c r="F98" t="s">
        <v>142</v>
      </c>
      <c r="G98" t="s">
        <v>225</v>
      </c>
    </row>
    <row r="99" spans="1:7" x14ac:dyDescent="0.25">
      <c r="A99" t="s">
        <v>710</v>
      </c>
      <c r="B99" t="s">
        <v>340</v>
      </c>
      <c r="C99" s="1">
        <v>5120745</v>
      </c>
      <c r="D99" t="s">
        <v>152</v>
      </c>
      <c r="E99" t="s">
        <v>752</v>
      </c>
      <c r="F99" t="s">
        <v>142</v>
      </c>
      <c r="G99" t="s">
        <v>225</v>
      </c>
    </row>
    <row r="100" spans="1:7" x14ac:dyDescent="0.25">
      <c r="A100" t="s">
        <v>710</v>
      </c>
      <c r="B100" t="s">
        <v>340</v>
      </c>
      <c r="C100" s="1">
        <v>5129054</v>
      </c>
      <c r="D100" t="s">
        <v>153</v>
      </c>
      <c r="E100" t="s">
        <v>752</v>
      </c>
      <c r="F100" t="s">
        <v>142</v>
      </c>
      <c r="G100" t="s">
        <v>225</v>
      </c>
    </row>
    <row r="101" spans="1:7" x14ac:dyDescent="0.25">
      <c r="A101" t="s">
        <v>701</v>
      </c>
      <c r="B101" t="s">
        <v>338</v>
      </c>
      <c r="C101" s="1">
        <v>5165357</v>
      </c>
      <c r="D101" t="s">
        <v>154</v>
      </c>
      <c r="E101" t="s">
        <v>752</v>
      </c>
      <c r="F101" t="s">
        <v>142</v>
      </c>
      <c r="G101" t="s">
        <v>225</v>
      </c>
    </row>
    <row r="102" spans="1:7" x14ac:dyDescent="0.25">
      <c r="A102" t="s">
        <v>703</v>
      </c>
      <c r="B102" t="s">
        <v>38</v>
      </c>
      <c r="C102" s="1" t="s">
        <v>156</v>
      </c>
      <c r="D102" t="s">
        <v>157</v>
      </c>
      <c r="F102" t="s">
        <v>155</v>
      </c>
      <c r="G102" t="s">
        <v>225</v>
      </c>
    </row>
    <row r="103" spans="1:7" x14ac:dyDescent="0.25">
      <c r="A103" t="s">
        <v>703</v>
      </c>
      <c r="B103" t="s">
        <v>38</v>
      </c>
      <c r="C103" s="1" t="s">
        <v>158</v>
      </c>
      <c r="D103" t="s">
        <v>159</v>
      </c>
      <c r="F103" t="s">
        <v>155</v>
      </c>
      <c r="G103" t="s">
        <v>225</v>
      </c>
    </row>
    <row r="104" spans="1:7" x14ac:dyDescent="0.25">
      <c r="A104" t="s">
        <v>703</v>
      </c>
      <c r="B104" t="s">
        <v>38</v>
      </c>
      <c r="C104" s="1" t="s">
        <v>160</v>
      </c>
      <c r="D104" t="s">
        <v>161</v>
      </c>
      <c r="F104" t="s">
        <v>155</v>
      </c>
      <c r="G104" t="s">
        <v>225</v>
      </c>
    </row>
    <row r="105" spans="1:7" x14ac:dyDescent="0.25">
      <c r="A105" t="s">
        <v>703</v>
      </c>
      <c r="B105" t="s">
        <v>38</v>
      </c>
      <c r="C105" s="1" t="s">
        <v>162</v>
      </c>
      <c r="D105" t="s">
        <v>163</v>
      </c>
      <c r="F105" t="s">
        <v>155</v>
      </c>
      <c r="G105" t="s">
        <v>225</v>
      </c>
    </row>
    <row r="106" spans="1:7" x14ac:dyDescent="0.25">
      <c r="A106" t="s">
        <v>703</v>
      </c>
      <c r="B106" t="s">
        <v>38</v>
      </c>
      <c r="C106" s="1" t="s">
        <v>164</v>
      </c>
      <c r="D106" t="s">
        <v>165</v>
      </c>
      <c r="F106" t="s">
        <v>155</v>
      </c>
      <c r="G106" t="s">
        <v>225</v>
      </c>
    </row>
    <row r="107" spans="1:7" x14ac:dyDescent="0.25">
      <c r="A107" t="s">
        <v>703</v>
      </c>
      <c r="B107" t="s">
        <v>38</v>
      </c>
      <c r="C107" s="1" t="s">
        <v>166</v>
      </c>
      <c r="D107" t="s">
        <v>167</v>
      </c>
      <c r="F107" t="s">
        <v>155</v>
      </c>
      <c r="G107" t="s">
        <v>225</v>
      </c>
    </row>
    <row r="108" spans="1:7" x14ac:dyDescent="0.25">
      <c r="A108" t="s">
        <v>699</v>
      </c>
      <c r="B108" t="s">
        <v>476</v>
      </c>
      <c r="C108" s="1" t="s">
        <v>168</v>
      </c>
      <c r="D108" t="s">
        <v>159</v>
      </c>
      <c r="F108" t="s">
        <v>155</v>
      </c>
      <c r="G108" t="s">
        <v>225</v>
      </c>
    </row>
    <row r="109" spans="1:7" x14ac:dyDescent="0.25">
      <c r="A109" t="s">
        <v>699</v>
      </c>
      <c r="B109" t="s">
        <v>476</v>
      </c>
      <c r="C109" s="1" t="s">
        <v>169</v>
      </c>
      <c r="D109" t="s">
        <v>170</v>
      </c>
      <c r="F109" t="s">
        <v>155</v>
      </c>
      <c r="G109" t="s">
        <v>225</v>
      </c>
    </row>
    <row r="110" spans="1:7" x14ac:dyDescent="0.25">
      <c r="A110" t="s">
        <v>706</v>
      </c>
      <c r="B110" t="s">
        <v>483</v>
      </c>
      <c r="C110" s="1" t="s">
        <v>171</v>
      </c>
      <c r="D110" t="s">
        <v>157</v>
      </c>
      <c r="F110" t="s">
        <v>155</v>
      </c>
      <c r="G110" t="s">
        <v>225</v>
      </c>
    </row>
    <row r="111" spans="1:7" x14ac:dyDescent="0.25">
      <c r="A111" t="s">
        <v>706</v>
      </c>
      <c r="B111" t="s">
        <v>483</v>
      </c>
      <c r="C111" s="1" t="s">
        <v>172</v>
      </c>
      <c r="D111" t="s">
        <v>173</v>
      </c>
      <c r="F111" t="s">
        <v>155</v>
      </c>
      <c r="G111" t="s">
        <v>225</v>
      </c>
    </row>
    <row r="112" spans="1:7" x14ac:dyDescent="0.25">
      <c r="A112" t="s">
        <v>704</v>
      </c>
      <c r="B112" t="s">
        <v>39</v>
      </c>
      <c r="C112" s="1">
        <v>10022</v>
      </c>
      <c r="D112" t="s">
        <v>157</v>
      </c>
      <c r="F112" t="s">
        <v>155</v>
      </c>
      <c r="G112" t="s">
        <v>225</v>
      </c>
    </row>
    <row r="113" spans="1:7" x14ac:dyDescent="0.25">
      <c r="A113" t="s">
        <v>710</v>
      </c>
      <c r="B113" t="s">
        <v>340</v>
      </c>
      <c r="C113" s="1">
        <v>5293148</v>
      </c>
      <c r="D113" t="s">
        <v>157</v>
      </c>
      <c r="F113" t="s">
        <v>155</v>
      </c>
      <c r="G113" t="s">
        <v>225</v>
      </c>
    </row>
    <row r="114" spans="1:7" x14ac:dyDescent="0.25">
      <c r="A114" t="s">
        <v>705</v>
      </c>
      <c r="B114" t="s">
        <v>174</v>
      </c>
      <c r="C114" s="1">
        <v>5070682</v>
      </c>
      <c r="D114" t="s">
        <v>157</v>
      </c>
      <c r="F114" t="s">
        <v>155</v>
      </c>
      <c r="G114" t="s">
        <v>225</v>
      </c>
    </row>
    <row r="115" spans="1:7" x14ac:dyDescent="0.25">
      <c r="A115" t="s">
        <v>701</v>
      </c>
      <c r="B115" t="s">
        <v>338</v>
      </c>
      <c r="C115" s="1">
        <v>5280355</v>
      </c>
      <c r="D115" t="s">
        <v>175</v>
      </c>
      <c r="F115" t="s">
        <v>155</v>
      </c>
      <c r="G115" t="s">
        <v>225</v>
      </c>
    </row>
    <row r="116" spans="1:7" x14ac:dyDescent="0.25">
      <c r="A116" t="s">
        <v>701</v>
      </c>
      <c r="B116" t="s">
        <v>338</v>
      </c>
      <c r="C116" s="1">
        <v>5280331</v>
      </c>
      <c r="D116" t="s">
        <v>176</v>
      </c>
      <c r="F116" t="s">
        <v>155</v>
      </c>
      <c r="G116" t="s">
        <v>225</v>
      </c>
    </row>
    <row r="117" spans="1:7" x14ac:dyDescent="0.25">
      <c r="A117" t="s">
        <v>703</v>
      </c>
      <c r="B117" t="s">
        <v>38</v>
      </c>
      <c r="C117" s="1" t="s">
        <v>179</v>
      </c>
      <c r="D117" t="s">
        <v>180</v>
      </c>
      <c r="E117" t="s">
        <v>753</v>
      </c>
      <c r="F117" t="s">
        <v>177</v>
      </c>
      <c r="G117" t="s">
        <v>225</v>
      </c>
    </row>
    <row r="118" spans="1:7" x14ac:dyDescent="0.25">
      <c r="A118" t="s">
        <v>703</v>
      </c>
      <c r="B118" t="s">
        <v>38</v>
      </c>
      <c r="C118" s="1" t="s">
        <v>181</v>
      </c>
      <c r="D118" t="s">
        <v>182</v>
      </c>
      <c r="E118" t="s">
        <v>753</v>
      </c>
      <c r="F118" t="s">
        <v>177</v>
      </c>
      <c r="G118" t="s">
        <v>225</v>
      </c>
    </row>
    <row r="119" spans="1:7" x14ac:dyDescent="0.25">
      <c r="A119" t="s">
        <v>703</v>
      </c>
      <c r="B119" t="s">
        <v>38</v>
      </c>
      <c r="C119" s="1" t="s">
        <v>183</v>
      </c>
      <c r="D119" t="s">
        <v>184</v>
      </c>
      <c r="E119" t="s">
        <v>753</v>
      </c>
      <c r="F119" t="s">
        <v>177</v>
      </c>
      <c r="G119" t="s">
        <v>225</v>
      </c>
    </row>
    <row r="120" spans="1:7" x14ac:dyDescent="0.25">
      <c r="A120" t="s">
        <v>703</v>
      </c>
      <c r="B120" t="s">
        <v>38</v>
      </c>
      <c r="C120" s="1" t="s">
        <v>185</v>
      </c>
      <c r="D120" t="s">
        <v>186</v>
      </c>
      <c r="E120" t="s">
        <v>753</v>
      </c>
      <c r="F120" t="s">
        <v>177</v>
      </c>
      <c r="G120" t="s">
        <v>225</v>
      </c>
    </row>
    <row r="121" spans="1:7" x14ac:dyDescent="0.25">
      <c r="A121" t="s">
        <v>703</v>
      </c>
      <c r="B121" t="s">
        <v>38</v>
      </c>
      <c r="C121" s="1" t="s">
        <v>187</v>
      </c>
      <c r="D121" t="s">
        <v>188</v>
      </c>
      <c r="E121" t="s">
        <v>753</v>
      </c>
      <c r="F121" t="s">
        <v>177</v>
      </c>
      <c r="G121" t="s">
        <v>225</v>
      </c>
    </row>
    <row r="122" spans="1:7" x14ac:dyDescent="0.25">
      <c r="A122" t="s">
        <v>703</v>
      </c>
      <c r="B122" t="s">
        <v>38</v>
      </c>
      <c r="C122" s="1" t="s">
        <v>189</v>
      </c>
      <c r="D122" t="s">
        <v>190</v>
      </c>
      <c r="E122" t="s">
        <v>753</v>
      </c>
      <c r="F122" t="s">
        <v>177</v>
      </c>
      <c r="G122" t="s">
        <v>225</v>
      </c>
    </row>
    <row r="123" spans="1:7" x14ac:dyDescent="0.25">
      <c r="A123" t="s">
        <v>703</v>
      </c>
      <c r="B123" t="s">
        <v>38</v>
      </c>
      <c r="C123" s="1" t="s">
        <v>191</v>
      </c>
      <c r="D123" t="s">
        <v>192</v>
      </c>
      <c r="E123" t="s">
        <v>753</v>
      </c>
      <c r="F123" t="s">
        <v>177</v>
      </c>
      <c r="G123" t="s">
        <v>225</v>
      </c>
    </row>
    <row r="124" spans="1:7" x14ac:dyDescent="0.25">
      <c r="A124" t="s">
        <v>703</v>
      </c>
      <c r="B124" t="s">
        <v>38</v>
      </c>
      <c r="C124" s="1" t="s">
        <v>193</v>
      </c>
      <c r="D124" t="s">
        <v>194</v>
      </c>
      <c r="E124" t="s">
        <v>753</v>
      </c>
      <c r="F124" t="s">
        <v>177</v>
      </c>
      <c r="G124" t="s">
        <v>225</v>
      </c>
    </row>
    <row r="125" spans="1:7" x14ac:dyDescent="0.25">
      <c r="A125" t="s">
        <v>703</v>
      </c>
      <c r="B125" t="s">
        <v>38</v>
      </c>
      <c r="C125" s="1" t="s">
        <v>195</v>
      </c>
      <c r="D125" t="s">
        <v>196</v>
      </c>
      <c r="E125" t="s">
        <v>753</v>
      </c>
      <c r="F125" t="s">
        <v>177</v>
      </c>
      <c r="G125" t="s">
        <v>225</v>
      </c>
    </row>
    <row r="126" spans="1:7" x14ac:dyDescent="0.25">
      <c r="A126" t="s">
        <v>699</v>
      </c>
      <c r="B126" t="s">
        <v>476</v>
      </c>
      <c r="C126" s="1" t="s">
        <v>197</v>
      </c>
      <c r="D126" t="s">
        <v>198</v>
      </c>
      <c r="E126" t="s">
        <v>753</v>
      </c>
      <c r="F126" t="s">
        <v>177</v>
      </c>
      <c r="G126" t="s">
        <v>225</v>
      </c>
    </row>
    <row r="127" spans="1:7" x14ac:dyDescent="0.25">
      <c r="A127" t="s">
        <v>699</v>
      </c>
      <c r="B127" t="s">
        <v>476</v>
      </c>
      <c r="C127" s="1" t="s">
        <v>199</v>
      </c>
      <c r="D127" t="s">
        <v>186</v>
      </c>
      <c r="E127" t="s">
        <v>753</v>
      </c>
      <c r="F127" t="s">
        <v>177</v>
      </c>
      <c r="G127" t="s">
        <v>225</v>
      </c>
    </row>
    <row r="128" spans="1:7" x14ac:dyDescent="0.25">
      <c r="A128" t="s">
        <v>699</v>
      </c>
      <c r="B128" t="s">
        <v>476</v>
      </c>
      <c r="C128" s="1" t="s">
        <v>200</v>
      </c>
      <c r="D128" t="s">
        <v>201</v>
      </c>
      <c r="E128" t="s">
        <v>753</v>
      </c>
      <c r="F128" t="s">
        <v>177</v>
      </c>
      <c r="G128" t="s">
        <v>225</v>
      </c>
    </row>
    <row r="129" spans="1:7" x14ac:dyDescent="0.25">
      <c r="A129" t="s">
        <v>700</v>
      </c>
      <c r="B129" t="s">
        <v>178</v>
      </c>
      <c r="C129" s="1">
        <v>5010019</v>
      </c>
      <c r="D129" t="s">
        <v>202</v>
      </c>
      <c r="E129" t="s">
        <v>753</v>
      </c>
      <c r="F129" t="s">
        <v>177</v>
      </c>
      <c r="G129" t="s">
        <v>225</v>
      </c>
    </row>
    <row r="130" spans="1:7" x14ac:dyDescent="0.25">
      <c r="A130" t="s">
        <v>710</v>
      </c>
      <c r="B130" t="s">
        <v>340</v>
      </c>
      <c r="C130" s="1">
        <v>5137233</v>
      </c>
      <c r="D130" t="s">
        <v>198</v>
      </c>
      <c r="E130" t="s">
        <v>753</v>
      </c>
      <c r="F130" t="s">
        <v>177</v>
      </c>
      <c r="G130" t="s">
        <v>225</v>
      </c>
    </row>
    <row r="131" spans="1:7" x14ac:dyDescent="0.25">
      <c r="A131" t="s">
        <v>710</v>
      </c>
      <c r="B131" t="s">
        <v>340</v>
      </c>
      <c r="C131" s="1">
        <v>5170155</v>
      </c>
      <c r="D131" t="s">
        <v>203</v>
      </c>
      <c r="E131" t="s">
        <v>753</v>
      </c>
      <c r="F131" t="s">
        <v>177</v>
      </c>
      <c r="G131" t="s">
        <v>225</v>
      </c>
    </row>
    <row r="132" spans="1:7" x14ac:dyDescent="0.25">
      <c r="A132" t="s">
        <v>710</v>
      </c>
      <c r="B132" t="s">
        <v>340</v>
      </c>
      <c r="C132" s="1">
        <v>5338562</v>
      </c>
      <c r="D132" t="s">
        <v>194</v>
      </c>
      <c r="E132" t="s">
        <v>753</v>
      </c>
      <c r="F132" t="s">
        <v>177</v>
      </c>
      <c r="G132" t="s">
        <v>225</v>
      </c>
    </row>
    <row r="133" spans="1:7" x14ac:dyDescent="0.25">
      <c r="A133" t="s">
        <v>701</v>
      </c>
      <c r="B133" t="s">
        <v>338</v>
      </c>
      <c r="C133" s="1">
        <v>5268166</v>
      </c>
      <c r="D133" t="s">
        <v>204</v>
      </c>
      <c r="E133" t="s">
        <v>753</v>
      </c>
      <c r="F133" t="s">
        <v>177</v>
      </c>
      <c r="G133" t="s">
        <v>225</v>
      </c>
    </row>
    <row r="134" spans="1:7" x14ac:dyDescent="0.25">
      <c r="A134" t="s">
        <v>703</v>
      </c>
      <c r="B134" t="s">
        <v>38</v>
      </c>
      <c r="C134" s="1" t="s">
        <v>206</v>
      </c>
      <c r="D134" t="s">
        <v>207</v>
      </c>
      <c r="E134" t="s">
        <v>833</v>
      </c>
      <c r="F134" t="s">
        <v>205</v>
      </c>
      <c r="G134" t="s">
        <v>225</v>
      </c>
    </row>
    <row r="135" spans="1:7" x14ac:dyDescent="0.25">
      <c r="A135" t="s">
        <v>703</v>
      </c>
      <c r="B135" t="s">
        <v>38</v>
      </c>
      <c r="C135" s="1" t="s">
        <v>208</v>
      </c>
      <c r="D135" t="s">
        <v>209</v>
      </c>
      <c r="E135" t="s">
        <v>833</v>
      </c>
      <c r="F135" t="s">
        <v>205</v>
      </c>
      <c r="G135" t="s">
        <v>225</v>
      </c>
    </row>
    <row r="136" spans="1:7" x14ac:dyDescent="0.25">
      <c r="A136" t="s">
        <v>703</v>
      </c>
      <c r="B136" t="s">
        <v>38</v>
      </c>
      <c r="C136" s="1" t="s">
        <v>210</v>
      </c>
      <c r="D136" t="s">
        <v>211</v>
      </c>
      <c r="E136" t="s">
        <v>833</v>
      </c>
      <c r="F136" t="s">
        <v>205</v>
      </c>
      <c r="G136" t="s">
        <v>225</v>
      </c>
    </row>
    <row r="137" spans="1:7" x14ac:dyDescent="0.25">
      <c r="A137" t="s">
        <v>699</v>
      </c>
      <c r="B137" t="s">
        <v>476</v>
      </c>
      <c r="C137" s="1" t="s">
        <v>212</v>
      </c>
      <c r="D137" t="s">
        <v>213</v>
      </c>
      <c r="E137" t="s">
        <v>833</v>
      </c>
      <c r="F137" t="s">
        <v>205</v>
      </c>
      <c r="G137" t="s">
        <v>225</v>
      </c>
    </row>
    <row r="138" spans="1:7" x14ac:dyDescent="0.25">
      <c r="A138" t="s">
        <v>699</v>
      </c>
      <c r="B138" t="s">
        <v>476</v>
      </c>
      <c r="C138" s="1" t="s">
        <v>214</v>
      </c>
      <c r="D138" t="s">
        <v>215</v>
      </c>
      <c r="E138" t="s">
        <v>833</v>
      </c>
      <c r="F138" t="s">
        <v>205</v>
      </c>
      <c r="G138" t="s">
        <v>225</v>
      </c>
    </row>
    <row r="139" spans="1:7" x14ac:dyDescent="0.25">
      <c r="A139" t="s">
        <v>700</v>
      </c>
      <c r="B139" t="s">
        <v>178</v>
      </c>
      <c r="C139" s="1">
        <v>5010341</v>
      </c>
      <c r="D139" t="s">
        <v>216</v>
      </c>
      <c r="E139" t="s">
        <v>833</v>
      </c>
      <c r="F139" t="s">
        <v>205</v>
      </c>
      <c r="G139" t="s">
        <v>225</v>
      </c>
    </row>
    <row r="140" spans="1:7" x14ac:dyDescent="0.25">
      <c r="A140" t="s">
        <v>704</v>
      </c>
      <c r="B140" t="s">
        <v>39</v>
      </c>
      <c r="C140" s="1">
        <v>10019</v>
      </c>
      <c r="D140" t="s">
        <v>217</v>
      </c>
      <c r="E140" t="s">
        <v>833</v>
      </c>
      <c r="F140" t="s">
        <v>205</v>
      </c>
      <c r="G140" t="s">
        <v>225</v>
      </c>
    </row>
    <row r="141" spans="1:7" x14ac:dyDescent="0.25">
      <c r="A141" t="s">
        <v>706</v>
      </c>
      <c r="B141" t="s">
        <v>483</v>
      </c>
      <c r="C141" s="1" t="s">
        <v>218</v>
      </c>
      <c r="D141" t="s">
        <v>217</v>
      </c>
      <c r="E141" t="s">
        <v>833</v>
      </c>
      <c r="F141" t="s">
        <v>205</v>
      </c>
      <c r="G141" t="s">
        <v>225</v>
      </c>
    </row>
    <row r="142" spans="1:7" x14ac:dyDescent="0.25">
      <c r="A142" t="s">
        <v>710</v>
      </c>
      <c r="B142" t="s">
        <v>340</v>
      </c>
      <c r="C142" s="1">
        <v>5170238</v>
      </c>
      <c r="D142" t="s">
        <v>219</v>
      </c>
      <c r="E142" t="s">
        <v>833</v>
      </c>
      <c r="F142" t="s">
        <v>205</v>
      </c>
      <c r="G142" t="s">
        <v>225</v>
      </c>
    </row>
    <row r="143" spans="1:7" x14ac:dyDescent="0.25">
      <c r="A143" t="s">
        <v>701</v>
      </c>
      <c r="B143" t="s">
        <v>338</v>
      </c>
      <c r="C143" s="1">
        <v>5280490</v>
      </c>
      <c r="D143" t="s">
        <v>220</v>
      </c>
      <c r="E143" t="s">
        <v>833</v>
      </c>
      <c r="F143" t="s">
        <v>205</v>
      </c>
      <c r="G143" t="s">
        <v>225</v>
      </c>
    </row>
    <row r="144" spans="1:7" x14ac:dyDescent="0.25">
      <c r="A144" t="s">
        <v>704</v>
      </c>
      <c r="B144" t="s">
        <v>39</v>
      </c>
      <c r="C144" s="1">
        <v>10029</v>
      </c>
      <c r="D144" t="s">
        <v>222</v>
      </c>
      <c r="E144" t="s">
        <v>1327</v>
      </c>
      <c r="F144" t="s">
        <v>221</v>
      </c>
      <c r="G144" t="s">
        <v>221</v>
      </c>
    </row>
    <row r="145" spans="1:7" x14ac:dyDescent="0.25">
      <c r="A145" t="s">
        <v>704</v>
      </c>
      <c r="B145" t="s">
        <v>39</v>
      </c>
      <c r="C145" s="1">
        <v>10050</v>
      </c>
      <c r="D145" t="s">
        <v>223</v>
      </c>
      <c r="E145" t="s">
        <v>1327</v>
      </c>
      <c r="F145" t="s">
        <v>221</v>
      </c>
      <c r="G145" t="s">
        <v>221</v>
      </c>
    </row>
    <row r="146" spans="1:7" x14ac:dyDescent="0.25">
      <c r="A146" t="s">
        <v>704</v>
      </c>
      <c r="B146" t="s">
        <v>39</v>
      </c>
      <c r="C146" s="1">
        <v>10012</v>
      </c>
      <c r="D146" t="s">
        <v>227</v>
      </c>
      <c r="E146" t="s">
        <v>754</v>
      </c>
      <c r="F146" t="s">
        <v>224</v>
      </c>
      <c r="G146" t="s">
        <v>221</v>
      </c>
    </row>
    <row r="147" spans="1:7" x14ac:dyDescent="0.25">
      <c r="A147" t="s">
        <v>708</v>
      </c>
      <c r="B147" t="s">
        <v>341</v>
      </c>
      <c r="C147" s="1">
        <v>5152135</v>
      </c>
      <c r="D147" t="s">
        <v>228</v>
      </c>
      <c r="E147" t="s">
        <v>754</v>
      </c>
      <c r="F147" t="s">
        <v>224</v>
      </c>
      <c r="G147" t="s">
        <v>221</v>
      </c>
    </row>
    <row r="148" spans="1:7" x14ac:dyDescent="0.25">
      <c r="A148" t="s">
        <v>700</v>
      </c>
      <c r="B148" t="s">
        <v>178</v>
      </c>
      <c r="C148" s="1">
        <v>5040508</v>
      </c>
      <c r="D148" t="s">
        <v>229</v>
      </c>
      <c r="E148" t="s">
        <v>754</v>
      </c>
      <c r="F148" t="s">
        <v>224</v>
      </c>
      <c r="G148" t="s">
        <v>221</v>
      </c>
    </row>
    <row r="149" spans="1:7" x14ac:dyDescent="0.25">
      <c r="A149" t="s">
        <v>702</v>
      </c>
      <c r="B149" t="s">
        <v>230</v>
      </c>
      <c r="C149" s="1">
        <v>5030110</v>
      </c>
      <c r="D149" t="s">
        <v>231</v>
      </c>
      <c r="E149" t="s">
        <v>754</v>
      </c>
      <c r="F149" t="s">
        <v>224</v>
      </c>
      <c r="G149" t="s">
        <v>221</v>
      </c>
    </row>
    <row r="150" spans="1:7" x14ac:dyDescent="0.25">
      <c r="A150" t="s">
        <v>702</v>
      </c>
      <c r="B150" t="s">
        <v>922</v>
      </c>
      <c r="C150" s="1">
        <v>5090202</v>
      </c>
      <c r="D150" t="s">
        <v>232</v>
      </c>
      <c r="E150" t="s">
        <v>754</v>
      </c>
      <c r="F150" t="s">
        <v>224</v>
      </c>
      <c r="G150" t="s">
        <v>221</v>
      </c>
    </row>
    <row r="151" spans="1:7" x14ac:dyDescent="0.25">
      <c r="A151" t="s">
        <v>702</v>
      </c>
      <c r="B151" t="s">
        <v>922</v>
      </c>
      <c r="C151" s="1">
        <v>5090392</v>
      </c>
      <c r="D151" t="s">
        <v>233</v>
      </c>
      <c r="E151" t="s">
        <v>754</v>
      </c>
      <c r="F151" t="s">
        <v>224</v>
      </c>
      <c r="G151" t="s">
        <v>221</v>
      </c>
    </row>
    <row r="152" spans="1:7" x14ac:dyDescent="0.25">
      <c r="A152" t="s">
        <v>700</v>
      </c>
      <c r="B152" t="s">
        <v>178</v>
      </c>
      <c r="C152" s="1">
        <v>5010455</v>
      </c>
      <c r="D152" t="s">
        <v>234</v>
      </c>
      <c r="E152" t="s">
        <v>755</v>
      </c>
      <c r="F152" t="s">
        <v>243</v>
      </c>
      <c r="G152" t="s">
        <v>221</v>
      </c>
    </row>
    <row r="153" spans="1:7" x14ac:dyDescent="0.25">
      <c r="A153" t="s">
        <v>704</v>
      </c>
      <c r="B153" t="s">
        <v>39</v>
      </c>
      <c r="C153" s="1">
        <v>10010</v>
      </c>
      <c r="D153" t="s">
        <v>235</v>
      </c>
      <c r="E153" t="s">
        <v>755</v>
      </c>
      <c r="F153" t="s">
        <v>243</v>
      </c>
      <c r="G153" t="s">
        <v>221</v>
      </c>
    </row>
    <row r="154" spans="1:7" x14ac:dyDescent="0.25">
      <c r="A154" t="s">
        <v>709</v>
      </c>
      <c r="B154" t="s">
        <v>339</v>
      </c>
      <c r="C154" s="1">
        <v>6812300</v>
      </c>
      <c r="D154" t="s">
        <v>236</v>
      </c>
      <c r="E154" t="s">
        <v>755</v>
      </c>
      <c r="F154" t="s">
        <v>243</v>
      </c>
      <c r="G154" t="s">
        <v>221</v>
      </c>
    </row>
    <row r="155" spans="1:7" x14ac:dyDescent="0.25">
      <c r="A155" t="s">
        <v>710</v>
      </c>
      <c r="B155" t="s">
        <v>340</v>
      </c>
      <c r="C155" s="1">
        <v>5135837</v>
      </c>
      <c r="D155" t="s">
        <v>237</v>
      </c>
      <c r="E155" t="s">
        <v>755</v>
      </c>
      <c r="F155" t="s">
        <v>243</v>
      </c>
      <c r="G155" t="s">
        <v>221</v>
      </c>
    </row>
    <row r="156" spans="1:7" x14ac:dyDescent="0.25">
      <c r="A156" t="s">
        <v>710</v>
      </c>
      <c r="B156" t="s">
        <v>340</v>
      </c>
      <c r="C156" s="1">
        <v>5129708</v>
      </c>
      <c r="D156" t="s">
        <v>238</v>
      </c>
      <c r="E156" t="s">
        <v>755</v>
      </c>
      <c r="F156" t="s">
        <v>243</v>
      </c>
      <c r="G156" t="s">
        <v>221</v>
      </c>
    </row>
    <row r="157" spans="1:7" x14ac:dyDescent="0.25">
      <c r="A157" t="s">
        <v>710</v>
      </c>
      <c r="B157" t="s">
        <v>340</v>
      </c>
      <c r="C157" s="1">
        <v>5170089</v>
      </c>
      <c r="D157" t="s">
        <v>239</v>
      </c>
      <c r="E157" t="s">
        <v>755</v>
      </c>
      <c r="F157" t="s">
        <v>243</v>
      </c>
      <c r="G157" t="s">
        <v>221</v>
      </c>
    </row>
    <row r="158" spans="1:7" x14ac:dyDescent="0.25">
      <c r="A158" t="s">
        <v>710</v>
      </c>
      <c r="B158" t="s">
        <v>340</v>
      </c>
      <c r="C158" s="1">
        <v>5135820</v>
      </c>
      <c r="D158" t="s">
        <v>240</v>
      </c>
      <c r="E158" t="s">
        <v>755</v>
      </c>
      <c r="F158" t="s">
        <v>243</v>
      </c>
      <c r="G158" t="s">
        <v>221</v>
      </c>
    </row>
    <row r="159" spans="1:7" x14ac:dyDescent="0.25">
      <c r="A159" t="s">
        <v>710</v>
      </c>
      <c r="B159" t="s">
        <v>340</v>
      </c>
      <c r="C159" s="1">
        <v>5122013</v>
      </c>
      <c r="D159" t="s">
        <v>241</v>
      </c>
      <c r="E159" t="s">
        <v>755</v>
      </c>
      <c r="F159" t="s">
        <v>243</v>
      </c>
      <c r="G159" t="s">
        <v>221</v>
      </c>
    </row>
    <row r="160" spans="1:7" x14ac:dyDescent="0.25">
      <c r="A160" t="s">
        <v>710</v>
      </c>
      <c r="B160" t="s">
        <v>340</v>
      </c>
      <c r="C160" s="1">
        <v>5100101</v>
      </c>
      <c r="D160" t="s">
        <v>242</v>
      </c>
      <c r="E160" t="s">
        <v>755</v>
      </c>
      <c r="F160" t="s">
        <v>243</v>
      </c>
      <c r="G160" t="s">
        <v>221</v>
      </c>
    </row>
    <row r="161" spans="1:7" x14ac:dyDescent="0.25">
      <c r="A161" t="s">
        <v>702</v>
      </c>
      <c r="B161" t="s">
        <v>244</v>
      </c>
      <c r="C161" s="1">
        <v>3170182</v>
      </c>
      <c r="D161" t="s">
        <v>246</v>
      </c>
      <c r="E161" t="s">
        <v>755</v>
      </c>
      <c r="F161" t="s">
        <v>243</v>
      </c>
      <c r="G161" t="s">
        <v>221</v>
      </c>
    </row>
    <row r="162" spans="1:7" x14ac:dyDescent="0.25">
      <c r="A162" t="s">
        <v>702</v>
      </c>
      <c r="B162" t="s">
        <v>244</v>
      </c>
      <c r="C162" s="1">
        <v>3170317</v>
      </c>
      <c r="D162" t="s">
        <v>247</v>
      </c>
      <c r="E162" t="s">
        <v>755</v>
      </c>
      <c r="F162" t="s">
        <v>243</v>
      </c>
      <c r="G162" t="s">
        <v>221</v>
      </c>
    </row>
    <row r="163" spans="1:7" x14ac:dyDescent="0.25">
      <c r="A163" t="s">
        <v>702</v>
      </c>
      <c r="B163" t="s">
        <v>244</v>
      </c>
      <c r="C163" s="1">
        <v>3170078</v>
      </c>
      <c r="D163" t="s">
        <v>248</v>
      </c>
      <c r="E163" t="s">
        <v>755</v>
      </c>
      <c r="F163" t="s">
        <v>243</v>
      </c>
      <c r="G163" t="s">
        <v>221</v>
      </c>
    </row>
    <row r="164" spans="1:7" x14ac:dyDescent="0.25">
      <c r="A164" t="s">
        <v>702</v>
      </c>
      <c r="B164" t="s">
        <v>244</v>
      </c>
      <c r="C164" s="1">
        <v>3170241</v>
      </c>
      <c r="D164" t="s">
        <v>249</v>
      </c>
      <c r="E164" t="s">
        <v>755</v>
      </c>
      <c r="F164" t="s">
        <v>243</v>
      </c>
      <c r="G164" t="s">
        <v>221</v>
      </c>
    </row>
    <row r="165" spans="1:7" x14ac:dyDescent="0.25">
      <c r="A165" t="s">
        <v>702</v>
      </c>
      <c r="B165" t="s">
        <v>244</v>
      </c>
      <c r="C165" s="1">
        <v>4811767</v>
      </c>
      <c r="D165" t="s">
        <v>250</v>
      </c>
      <c r="E165" t="s">
        <v>755</v>
      </c>
      <c r="F165" t="s">
        <v>243</v>
      </c>
      <c r="G165" t="s">
        <v>221</v>
      </c>
    </row>
    <row r="166" spans="1:7" x14ac:dyDescent="0.25">
      <c r="A166" t="s">
        <v>702</v>
      </c>
      <c r="B166" t="s">
        <v>244</v>
      </c>
      <c r="C166" s="1">
        <v>3170289</v>
      </c>
      <c r="D166" t="s">
        <v>251</v>
      </c>
      <c r="E166" t="s">
        <v>755</v>
      </c>
      <c r="F166" t="s">
        <v>243</v>
      </c>
      <c r="G166" t="s">
        <v>221</v>
      </c>
    </row>
    <row r="167" spans="1:7" x14ac:dyDescent="0.25">
      <c r="A167" t="s">
        <v>702</v>
      </c>
      <c r="B167" t="s">
        <v>244</v>
      </c>
      <c r="C167" s="1">
        <v>3170227</v>
      </c>
      <c r="D167" t="s">
        <v>252</v>
      </c>
      <c r="E167" t="s">
        <v>755</v>
      </c>
      <c r="F167" t="s">
        <v>243</v>
      </c>
      <c r="G167" t="s">
        <v>221</v>
      </c>
    </row>
    <row r="168" spans="1:7" x14ac:dyDescent="0.25">
      <c r="A168" t="s">
        <v>702</v>
      </c>
      <c r="B168" t="s">
        <v>244</v>
      </c>
      <c r="C168" s="1">
        <v>3170234</v>
      </c>
      <c r="D168" t="s">
        <v>253</v>
      </c>
      <c r="E168" t="s">
        <v>755</v>
      </c>
      <c r="F168" t="s">
        <v>243</v>
      </c>
      <c r="G168" t="s">
        <v>221</v>
      </c>
    </row>
    <row r="169" spans="1:7" x14ac:dyDescent="0.25">
      <c r="A169" t="s">
        <v>702</v>
      </c>
      <c r="B169" t="s">
        <v>244</v>
      </c>
      <c r="C169" s="1">
        <v>3170054</v>
      </c>
      <c r="D169" t="s">
        <v>254</v>
      </c>
      <c r="E169" t="s">
        <v>755</v>
      </c>
      <c r="F169" t="s">
        <v>243</v>
      </c>
      <c r="G169" t="s">
        <v>221</v>
      </c>
    </row>
    <row r="170" spans="1:7" x14ac:dyDescent="0.25">
      <c r="A170" t="s">
        <v>702</v>
      </c>
      <c r="B170" t="s">
        <v>244</v>
      </c>
      <c r="C170" s="1">
        <v>6811273</v>
      </c>
      <c r="D170" t="s">
        <v>255</v>
      </c>
      <c r="E170" t="s">
        <v>755</v>
      </c>
      <c r="F170" t="s">
        <v>243</v>
      </c>
      <c r="G170" t="s">
        <v>221</v>
      </c>
    </row>
    <row r="171" spans="1:7" x14ac:dyDescent="0.25">
      <c r="A171" t="s">
        <v>702</v>
      </c>
      <c r="B171" t="s">
        <v>244</v>
      </c>
      <c r="C171" s="1">
        <v>3170016</v>
      </c>
      <c r="D171" t="s">
        <v>256</v>
      </c>
      <c r="E171" t="s">
        <v>755</v>
      </c>
      <c r="F171" t="s">
        <v>243</v>
      </c>
      <c r="G171" t="s">
        <v>221</v>
      </c>
    </row>
    <row r="172" spans="1:7" x14ac:dyDescent="0.25">
      <c r="A172" t="s">
        <v>702</v>
      </c>
      <c r="B172" t="s">
        <v>244</v>
      </c>
      <c r="C172" s="1">
        <v>3170113</v>
      </c>
      <c r="D172" t="s">
        <v>257</v>
      </c>
      <c r="E172" t="s">
        <v>755</v>
      </c>
      <c r="F172" t="s">
        <v>243</v>
      </c>
      <c r="G172" t="s">
        <v>221</v>
      </c>
    </row>
    <row r="173" spans="1:7" x14ac:dyDescent="0.25">
      <c r="A173" t="s">
        <v>702</v>
      </c>
      <c r="B173" t="s">
        <v>245</v>
      </c>
      <c r="C173" s="1">
        <v>6840040</v>
      </c>
      <c r="D173" t="s">
        <v>258</v>
      </c>
      <c r="E173" t="s">
        <v>755</v>
      </c>
      <c r="F173" t="s">
        <v>243</v>
      </c>
      <c r="G173" t="s">
        <v>221</v>
      </c>
    </row>
    <row r="174" spans="1:7" x14ac:dyDescent="0.25">
      <c r="A174" t="s">
        <v>702</v>
      </c>
      <c r="B174" t="s">
        <v>245</v>
      </c>
      <c r="C174" s="1">
        <v>6812317</v>
      </c>
      <c r="D174" t="s">
        <v>259</v>
      </c>
      <c r="E174" t="s">
        <v>755</v>
      </c>
      <c r="F174" t="s">
        <v>243</v>
      </c>
      <c r="G174" t="s">
        <v>221</v>
      </c>
    </row>
    <row r="175" spans="1:7" x14ac:dyDescent="0.25">
      <c r="A175" t="s">
        <v>702</v>
      </c>
      <c r="B175" t="s">
        <v>230</v>
      </c>
      <c r="C175" s="1">
        <v>5030020</v>
      </c>
      <c r="D175" t="s">
        <v>260</v>
      </c>
      <c r="E175" t="s">
        <v>755</v>
      </c>
      <c r="F175" t="s">
        <v>243</v>
      </c>
      <c r="G175" t="s">
        <v>221</v>
      </c>
    </row>
    <row r="176" spans="1:7" x14ac:dyDescent="0.25">
      <c r="A176" t="s">
        <v>702</v>
      </c>
      <c r="B176" t="s">
        <v>230</v>
      </c>
      <c r="C176" s="1">
        <v>5030044</v>
      </c>
      <c r="D176" t="s">
        <v>261</v>
      </c>
      <c r="E176" t="s">
        <v>755</v>
      </c>
      <c r="F176" t="s">
        <v>243</v>
      </c>
      <c r="G176" t="s">
        <v>221</v>
      </c>
    </row>
    <row r="177" spans="1:7" x14ac:dyDescent="0.25">
      <c r="A177" t="s">
        <v>702</v>
      </c>
      <c r="B177" t="s">
        <v>230</v>
      </c>
      <c r="C177" s="1">
        <v>5030068</v>
      </c>
      <c r="D177" t="s">
        <v>262</v>
      </c>
      <c r="E177" t="s">
        <v>755</v>
      </c>
      <c r="F177" t="s">
        <v>243</v>
      </c>
      <c r="G177" t="s">
        <v>221</v>
      </c>
    </row>
    <row r="178" spans="1:7" x14ac:dyDescent="0.25">
      <c r="A178" t="s">
        <v>702</v>
      </c>
      <c r="B178" t="s">
        <v>230</v>
      </c>
      <c r="C178" s="1">
        <v>5030082</v>
      </c>
      <c r="D178" t="s">
        <v>263</v>
      </c>
      <c r="E178" t="s">
        <v>755</v>
      </c>
      <c r="F178" t="s">
        <v>243</v>
      </c>
      <c r="G178" t="s">
        <v>221</v>
      </c>
    </row>
    <row r="179" spans="1:7" x14ac:dyDescent="0.25">
      <c r="A179" t="s">
        <v>702</v>
      </c>
      <c r="B179" t="s">
        <v>230</v>
      </c>
      <c r="C179" s="1">
        <v>5030134</v>
      </c>
      <c r="D179" t="s">
        <v>264</v>
      </c>
      <c r="E179" t="s">
        <v>755</v>
      </c>
      <c r="F179" t="s">
        <v>243</v>
      </c>
      <c r="G179" t="s">
        <v>221</v>
      </c>
    </row>
    <row r="180" spans="1:7" x14ac:dyDescent="0.25">
      <c r="A180" t="s">
        <v>710</v>
      </c>
      <c r="B180" t="s">
        <v>340</v>
      </c>
      <c r="C180" s="1">
        <v>5298499</v>
      </c>
      <c r="D180" t="s">
        <v>266</v>
      </c>
      <c r="E180" t="s">
        <v>756</v>
      </c>
      <c r="F180" t="s">
        <v>265</v>
      </c>
      <c r="G180" t="s">
        <v>221</v>
      </c>
    </row>
    <row r="181" spans="1:7" x14ac:dyDescent="0.25">
      <c r="A181" t="s">
        <v>710</v>
      </c>
      <c r="B181" t="s">
        <v>340</v>
      </c>
      <c r="C181" s="1">
        <v>6810115</v>
      </c>
      <c r="D181" t="s">
        <v>267</v>
      </c>
      <c r="E181" t="s">
        <v>756</v>
      </c>
      <c r="F181" t="s">
        <v>265</v>
      </c>
      <c r="G181" t="s">
        <v>221</v>
      </c>
    </row>
    <row r="182" spans="1:7" x14ac:dyDescent="0.25">
      <c r="A182" t="s">
        <v>710</v>
      </c>
      <c r="B182" t="s">
        <v>340</v>
      </c>
      <c r="C182" s="1">
        <v>5124277</v>
      </c>
      <c r="D182" t="s">
        <v>268</v>
      </c>
      <c r="E182" t="s">
        <v>756</v>
      </c>
      <c r="F182" t="s">
        <v>265</v>
      </c>
      <c r="G182" t="s">
        <v>221</v>
      </c>
    </row>
    <row r="183" spans="1:7" x14ac:dyDescent="0.25">
      <c r="A183" t="s">
        <v>702</v>
      </c>
      <c r="B183" t="s">
        <v>230</v>
      </c>
      <c r="C183" s="1">
        <v>5030099</v>
      </c>
      <c r="D183" t="s">
        <v>270</v>
      </c>
      <c r="E183" t="s">
        <v>756</v>
      </c>
      <c r="F183" t="s">
        <v>265</v>
      </c>
      <c r="G183" t="s">
        <v>221</v>
      </c>
    </row>
    <row r="184" spans="1:7" x14ac:dyDescent="0.25">
      <c r="A184" t="s">
        <v>702</v>
      </c>
      <c r="B184" t="s">
        <v>269</v>
      </c>
      <c r="C184" s="1">
        <v>3090215</v>
      </c>
      <c r="D184" t="s">
        <v>271</v>
      </c>
      <c r="E184" t="s">
        <v>756</v>
      </c>
      <c r="F184" t="s">
        <v>265</v>
      </c>
      <c r="G184" t="s">
        <v>221</v>
      </c>
    </row>
    <row r="185" spans="1:7" x14ac:dyDescent="0.25">
      <c r="A185" t="s">
        <v>702</v>
      </c>
      <c r="B185" t="s">
        <v>269</v>
      </c>
      <c r="C185" s="1">
        <v>3090239</v>
      </c>
      <c r="D185" t="s">
        <v>272</v>
      </c>
      <c r="E185" t="s">
        <v>756</v>
      </c>
      <c r="F185" t="s">
        <v>265</v>
      </c>
      <c r="G185" t="s">
        <v>221</v>
      </c>
    </row>
    <row r="186" spans="1:7" x14ac:dyDescent="0.25">
      <c r="A186" t="s">
        <v>702</v>
      </c>
      <c r="B186" t="s">
        <v>269</v>
      </c>
      <c r="C186" s="1">
        <v>3090343</v>
      </c>
      <c r="D186" t="s">
        <v>273</v>
      </c>
      <c r="E186" t="s">
        <v>756</v>
      </c>
      <c r="F186" t="s">
        <v>265</v>
      </c>
      <c r="G186" t="s">
        <v>221</v>
      </c>
    </row>
    <row r="187" spans="1:7" x14ac:dyDescent="0.25">
      <c r="A187" t="s">
        <v>702</v>
      </c>
      <c r="B187" t="s">
        <v>269</v>
      </c>
      <c r="C187" s="1">
        <v>3090350</v>
      </c>
      <c r="D187" t="s">
        <v>274</v>
      </c>
      <c r="E187" t="s">
        <v>756</v>
      </c>
      <c r="F187" t="s">
        <v>265</v>
      </c>
      <c r="G187" t="s">
        <v>221</v>
      </c>
    </row>
    <row r="188" spans="1:7" x14ac:dyDescent="0.25">
      <c r="A188" t="s">
        <v>702</v>
      </c>
      <c r="B188" t="s">
        <v>269</v>
      </c>
      <c r="C188" s="1">
        <v>3090426</v>
      </c>
      <c r="D188" t="s">
        <v>275</v>
      </c>
      <c r="E188" t="s">
        <v>756</v>
      </c>
      <c r="F188" t="s">
        <v>265</v>
      </c>
      <c r="G188" t="s">
        <v>221</v>
      </c>
    </row>
    <row r="189" spans="1:7" x14ac:dyDescent="0.25">
      <c r="A189" t="s">
        <v>702</v>
      </c>
      <c r="B189" t="s">
        <v>269</v>
      </c>
      <c r="C189" s="1">
        <v>3090433</v>
      </c>
      <c r="D189" t="s">
        <v>276</v>
      </c>
      <c r="E189" t="s">
        <v>756</v>
      </c>
      <c r="F189" t="s">
        <v>265</v>
      </c>
      <c r="G189" t="s">
        <v>221</v>
      </c>
    </row>
    <row r="190" spans="1:7" x14ac:dyDescent="0.25">
      <c r="A190" t="s">
        <v>709</v>
      </c>
      <c r="B190" t="s">
        <v>339</v>
      </c>
      <c r="C190" s="1">
        <v>6812663</v>
      </c>
      <c r="D190" t="s">
        <v>278</v>
      </c>
      <c r="E190" t="s">
        <v>757</v>
      </c>
      <c r="F190" t="s">
        <v>277</v>
      </c>
      <c r="G190" t="s">
        <v>221</v>
      </c>
    </row>
    <row r="191" spans="1:7" x14ac:dyDescent="0.25">
      <c r="A191" t="s">
        <v>700</v>
      </c>
      <c r="B191" t="s">
        <v>178</v>
      </c>
      <c r="C191" s="1">
        <v>5010026</v>
      </c>
      <c r="D191" t="s">
        <v>279</v>
      </c>
      <c r="E191" t="s">
        <v>757</v>
      </c>
      <c r="F191" t="s">
        <v>277</v>
      </c>
      <c r="G191" t="s">
        <v>221</v>
      </c>
    </row>
    <row r="192" spans="1:7" x14ac:dyDescent="0.25">
      <c r="A192" t="s">
        <v>710</v>
      </c>
      <c r="B192" t="s">
        <v>340</v>
      </c>
      <c r="C192" s="1">
        <v>5170034</v>
      </c>
      <c r="D192" t="s">
        <v>280</v>
      </c>
      <c r="E192" t="s">
        <v>757</v>
      </c>
      <c r="F192" t="s">
        <v>277</v>
      </c>
      <c r="G192" t="s">
        <v>221</v>
      </c>
    </row>
    <row r="193" spans="1:7" x14ac:dyDescent="0.25">
      <c r="A193" t="s">
        <v>710</v>
      </c>
      <c r="B193" t="s">
        <v>340</v>
      </c>
      <c r="C193" s="1">
        <v>5100080</v>
      </c>
      <c r="D193" t="s">
        <v>281</v>
      </c>
      <c r="E193" t="s">
        <v>757</v>
      </c>
      <c r="F193" t="s">
        <v>277</v>
      </c>
      <c r="G193" t="s">
        <v>221</v>
      </c>
    </row>
    <row r="194" spans="1:7" x14ac:dyDescent="0.25">
      <c r="A194" t="s">
        <v>710</v>
      </c>
      <c r="B194" t="s">
        <v>340</v>
      </c>
      <c r="C194" s="1">
        <v>5120752</v>
      </c>
      <c r="D194" t="s">
        <v>282</v>
      </c>
      <c r="E194" t="s">
        <v>757</v>
      </c>
      <c r="F194" t="s">
        <v>277</v>
      </c>
      <c r="G194" t="s">
        <v>221</v>
      </c>
    </row>
    <row r="195" spans="1:7" x14ac:dyDescent="0.25">
      <c r="A195" t="s">
        <v>710</v>
      </c>
      <c r="B195" t="s">
        <v>340</v>
      </c>
      <c r="C195" s="1">
        <v>5336142</v>
      </c>
      <c r="D195" t="s">
        <v>283</v>
      </c>
      <c r="E195" t="s">
        <v>757</v>
      </c>
      <c r="F195" t="s">
        <v>277</v>
      </c>
      <c r="G195" t="s">
        <v>221</v>
      </c>
    </row>
    <row r="196" spans="1:7" x14ac:dyDescent="0.25">
      <c r="A196" t="s">
        <v>710</v>
      </c>
      <c r="B196" t="s">
        <v>340</v>
      </c>
      <c r="C196" s="1">
        <v>5122871</v>
      </c>
      <c r="D196" t="s">
        <v>284</v>
      </c>
      <c r="E196" t="s">
        <v>757</v>
      </c>
      <c r="F196" t="s">
        <v>277</v>
      </c>
      <c r="G196" t="s">
        <v>221</v>
      </c>
    </row>
    <row r="197" spans="1:7" x14ac:dyDescent="0.25">
      <c r="A197" t="s">
        <v>702</v>
      </c>
      <c r="B197" t="s">
        <v>285</v>
      </c>
      <c r="C197" s="1">
        <v>4810436</v>
      </c>
      <c r="D197" t="s">
        <v>287</v>
      </c>
      <c r="E197" t="s">
        <v>757</v>
      </c>
      <c r="F197" t="s">
        <v>277</v>
      </c>
      <c r="G197" t="s">
        <v>221</v>
      </c>
    </row>
    <row r="198" spans="1:7" x14ac:dyDescent="0.25">
      <c r="A198" t="s">
        <v>702</v>
      </c>
      <c r="B198" t="s">
        <v>244</v>
      </c>
      <c r="C198" s="1">
        <v>3170168</v>
      </c>
      <c r="D198" t="s">
        <v>288</v>
      </c>
      <c r="E198" t="s">
        <v>757</v>
      </c>
      <c r="F198" t="s">
        <v>277</v>
      </c>
      <c r="G198" t="s">
        <v>221</v>
      </c>
    </row>
    <row r="199" spans="1:7" x14ac:dyDescent="0.25">
      <c r="A199" t="s">
        <v>702</v>
      </c>
      <c r="B199" t="s">
        <v>244</v>
      </c>
      <c r="C199" s="1">
        <v>3170061</v>
      </c>
      <c r="D199" t="s">
        <v>289</v>
      </c>
      <c r="E199" t="s">
        <v>757</v>
      </c>
      <c r="F199" t="s">
        <v>277</v>
      </c>
      <c r="G199" t="s">
        <v>221</v>
      </c>
    </row>
    <row r="200" spans="1:7" x14ac:dyDescent="0.25">
      <c r="A200" t="s">
        <v>702</v>
      </c>
      <c r="B200" t="s">
        <v>244</v>
      </c>
      <c r="C200" s="1">
        <v>3170092</v>
      </c>
      <c r="D200" t="s">
        <v>290</v>
      </c>
      <c r="E200" t="s">
        <v>757</v>
      </c>
      <c r="F200" t="s">
        <v>277</v>
      </c>
      <c r="G200" t="s">
        <v>221</v>
      </c>
    </row>
    <row r="201" spans="1:7" x14ac:dyDescent="0.25">
      <c r="A201" t="s">
        <v>702</v>
      </c>
      <c r="B201" t="s">
        <v>230</v>
      </c>
      <c r="C201" s="1">
        <v>5030127</v>
      </c>
      <c r="D201" t="s">
        <v>291</v>
      </c>
      <c r="E201" t="s">
        <v>757</v>
      </c>
      <c r="F201" t="s">
        <v>277</v>
      </c>
      <c r="G201" t="s">
        <v>221</v>
      </c>
    </row>
    <row r="202" spans="1:7" x14ac:dyDescent="0.25">
      <c r="A202" t="s">
        <v>702</v>
      </c>
      <c r="B202" t="s">
        <v>269</v>
      </c>
      <c r="C202" s="1">
        <v>4815583</v>
      </c>
      <c r="D202" t="s">
        <v>292</v>
      </c>
      <c r="E202" t="s">
        <v>757</v>
      </c>
      <c r="F202" t="s">
        <v>277</v>
      </c>
      <c r="G202" t="s">
        <v>221</v>
      </c>
    </row>
    <row r="203" spans="1:7" x14ac:dyDescent="0.25">
      <c r="A203" t="s">
        <v>702</v>
      </c>
      <c r="B203" t="s">
        <v>286</v>
      </c>
      <c r="C203" s="1">
        <v>4811909</v>
      </c>
      <c r="D203" t="s">
        <v>293</v>
      </c>
      <c r="E203" t="s">
        <v>757</v>
      </c>
      <c r="F203" t="s">
        <v>277</v>
      </c>
      <c r="G203" t="s">
        <v>221</v>
      </c>
    </row>
    <row r="204" spans="1:7" x14ac:dyDescent="0.25">
      <c r="A204" t="s">
        <v>702</v>
      </c>
      <c r="B204" t="s">
        <v>286</v>
      </c>
      <c r="C204" s="1">
        <v>4811916</v>
      </c>
      <c r="D204" t="s">
        <v>294</v>
      </c>
      <c r="E204" t="s">
        <v>757</v>
      </c>
      <c r="F204" t="s">
        <v>277</v>
      </c>
      <c r="G204" t="s">
        <v>221</v>
      </c>
    </row>
    <row r="205" spans="1:7" x14ac:dyDescent="0.25">
      <c r="A205" t="s">
        <v>702</v>
      </c>
      <c r="B205" t="s">
        <v>922</v>
      </c>
      <c r="C205" s="1">
        <v>5090648</v>
      </c>
      <c r="D205" t="s">
        <v>295</v>
      </c>
      <c r="E205" t="s">
        <v>757</v>
      </c>
      <c r="F205" t="s">
        <v>277</v>
      </c>
      <c r="G205" t="s">
        <v>221</v>
      </c>
    </row>
    <row r="206" spans="1:7" x14ac:dyDescent="0.25">
      <c r="A206" t="s">
        <v>702</v>
      </c>
      <c r="B206" t="s">
        <v>922</v>
      </c>
      <c r="C206" s="1">
        <v>5090655</v>
      </c>
      <c r="D206" t="s">
        <v>296</v>
      </c>
      <c r="E206" t="s">
        <v>757</v>
      </c>
      <c r="F206" t="s">
        <v>277</v>
      </c>
      <c r="G206" t="s">
        <v>221</v>
      </c>
    </row>
    <row r="207" spans="1:7" x14ac:dyDescent="0.25">
      <c r="A207" t="s">
        <v>700</v>
      </c>
      <c r="B207" t="s">
        <v>178</v>
      </c>
      <c r="C207" s="1">
        <v>5010040</v>
      </c>
      <c r="D207" t="s">
        <v>298</v>
      </c>
      <c r="E207" t="s">
        <v>758</v>
      </c>
      <c r="F207" t="s">
        <v>297</v>
      </c>
      <c r="G207" t="s">
        <v>221</v>
      </c>
    </row>
    <row r="208" spans="1:7" x14ac:dyDescent="0.25">
      <c r="A208" t="s">
        <v>704</v>
      </c>
      <c r="B208" t="s">
        <v>39</v>
      </c>
      <c r="C208" s="1">
        <v>10011</v>
      </c>
      <c r="D208" t="s">
        <v>299</v>
      </c>
      <c r="E208" t="s">
        <v>758</v>
      </c>
      <c r="F208" t="s">
        <v>297</v>
      </c>
      <c r="G208" t="s">
        <v>221</v>
      </c>
    </row>
    <row r="209" spans="1:7" x14ac:dyDescent="0.25">
      <c r="A209" t="s">
        <v>702</v>
      </c>
      <c r="B209" t="s">
        <v>300</v>
      </c>
      <c r="C209" s="1">
        <v>4810917</v>
      </c>
      <c r="D209" t="s">
        <v>301</v>
      </c>
      <c r="E209" t="s">
        <v>758</v>
      </c>
      <c r="F209" t="s">
        <v>297</v>
      </c>
      <c r="G209" t="s">
        <v>221</v>
      </c>
    </row>
    <row r="210" spans="1:7" x14ac:dyDescent="0.25">
      <c r="A210" t="s">
        <v>702</v>
      </c>
      <c r="B210" t="s">
        <v>300</v>
      </c>
      <c r="C210" s="1">
        <v>4813187</v>
      </c>
      <c r="D210" t="s">
        <v>302</v>
      </c>
      <c r="E210" t="s">
        <v>758</v>
      </c>
      <c r="F210" t="s">
        <v>297</v>
      </c>
      <c r="G210" t="s">
        <v>221</v>
      </c>
    </row>
    <row r="211" spans="1:7" x14ac:dyDescent="0.25">
      <c r="A211" t="s">
        <v>702</v>
      </c>
      <c r="B211" t="s">
        <v>230</v>
      </c>
      <c r="C211" s="1">
        <v>5030141</v>
      </c>
      <c r="D211" t="s">
        <v>303</v>
      </c>
      <c r="E211" t="s">
        <v>758</v>
      </c>
      <c r="F211" t="s">
        <v>297</v>
      </c>
      <c r="G211" t="s">
        <v>221</v>
      </c>
    </row>
    <row r="212" spans="1:7" x14ac:dyDescent="0.25">
      <c r="A212" t="s">
        <v>702</v>
      </c>
      <c r="B212" t="s">
        <v>286</v>
      </c>
      <c r="C212" s="1">
        <v>4811923</v>
      </c>
      <c r="D212" t="s">
        <v>304</v>
      </c>
      <c r="E212" t="s">
        <v>758</v>
      </c>
      <c r="F212" t="s">
        <v>297</v>
      </c>
      <c r="G212" t="s">
        <v>221</v>
      </c>
    </row>
    <row r="213" spans="1:7" x14ac:dyDescent="0.25">
      <c r="A213" t="s">
        <v>702</v>
      </c>
      <c r="B213" t="s">
        <v>922</v>
      </c>
      <c r="C213" s="1">
        <v>5090330</v>
      </c>
      <c r="D213" t="s">
        <v>305</v>
      </c>
      <c r="E213" t="s">
        <v>758</v>
      </c>
      <c r="F213" t="s">
        <v>297</v>
      </c>
      <c r="G213" t="s">
        <v>221</v>
      </c>
    </row>
    <row r="214" spans="1:7" x14ac:dyDescent="0.25">
      <c r="A214" t="s">
        <v>702</v>
      </c>
      <c r="B214" t="s">
        <v>285</v>
      </c>
      <c r="C214" s="1">
        <v>4812209</v>
      </c>
      <c r="D214" t="s">
        <v>307</v>
      </c>
      <c r="E214" t="s">
        <v>759</v>
      </c>
      <c r="F214" t="s">
        <v>306</v>
      </c>
      <c r="G214" t="s">
        <v>221</v>
      </c>
    </row>
    <row r="215" spans="1:7" x14ac:dyDescent="0.25">
      <c r="A215" t="s">
        <v>702</v>
      </c>
      <c r="B215" t="s">
        <v>269</v>
      </c>
      <c r="C215" s="1">
        <v>3090042</v>
      </c>
      <c r="D215" t="s">
        <v>308</v>
      </c>
      <c r="E215" t="s">
        <v>759</v>
      </c>
      <c r="F215" t="s">
        <v>306</v>
      </c>
      <c r="G215" t="s">
        <v>221</v>
      </c>
    </row>
    <row r="216" spans="1:7" x14ac:dyDescent="0.25">
      <c r="A216" t="s">
        <v>702</v>
      </c>
      <c r="B216" t="s">
        <v>269</v>
      </c>
      <c r="C216" s="1">
        <v>3090277</v>
      </c>
      <c r="D216" t="s">
        <v>309</v>
      </c>
      <c r="E216" t="s">
        <v>759</v>
      </c>
      <c r="F216" t="s">
        <v>306</v>
      </c>
      <c r="G216" t="s">
        <v>221</v>
      </c>
    </row>
    <row r="217" spans="1:7" x14ac:dyDescent="0.25">
      <c r="A217" t="s">
        <v>702</v>
      </c>
      <c r="B217" t="s">
        <v>269</v>
      </c>
      <c r="C217" s="1">
        <v>3090284</v>
      </c>
      <c r="D217" t="s">
        <v>310</v>
      </c>
      <c r="E217" t="s">
        <v>759</v>
      </c>
      <c r="F217" t="s">
        <v>306</v>
      </c>
      <c r="G217" t="s">
        <v>221</v>
      </c>
    </row>
    <row r="218" spans="1:7" x14ac:dyDescent="0.25">
      <c r="A218" t="s">
        <v>702</v>
      </c>
      <c r="B218" t="s">
        <v>922</v>
      </c>
      <c r="C218" s="1">
        <v>5090468</v>
      </c>
      <c r="D218" t="s">
        <v>311</v>
      </c>
      <c r="E218" t="s">
        <v>759</v>
      </c>
      <c r="F218" t="s">
        <v>306</v>
      </c>
      <c r="G218" t="s">
        <v>221</v>
      </c>
    </row>
    <row r="219" spans="1:7" x14ac:dyDescent="0.25">
      <c r="A219" t="s">
        <v>702</v>
      </c>
      <c r="B219" t="s">
        <v>922</v>
      </c>
      <c r="C219" s="1">
        <v>5090503</v>
      </c>
      <c r="D219" t="s">
        <v>312</v>
      </c>
      <c r="E219" t="s">
        <v>759</v>
      </c>
      <c r="F219" t="s">
        <v>306</v>
      </c>
      <c r="G219" t="s">
        <v>221</v>
      </c>
    </row>
    <row r="220" spans="1:7" x14ac:dyDescent="0.25">
      <c r="A220" t="s">
        <v>709</v>
      </c>
      <c r="B220" t="s">
        <v>339</v>
      </c>
      <c r="C220" s="1">
        <v>6811453</v>
      </c>
      <c r="D220" t="s">
        <v>284</v>
      </c>
      <c r="E220" t="s">
        <v>760</v>
      </c>
      <c r="F220" t="s">
        <v>313</v>
      </c>
      <c r="G220" t="s">
        <v>221</v>
      </c>
    </row>
    <row r="221" spans="1:7" x14ac:dyDescent="0.25">
      <c r="A221" t="s">
        <v>710</v>
      </c>
      <c r="B221" t="s">
        <v>340</v>
      </c>
      <c r="C221" s="1">
        <v>5120167</v>
      </c>
      <c r="D221" t="s">
        <v>314</v>
      </c>
      <c r="E221" t="s">
        <v>760</v>
      </c>
      <c r="F221" t="s">
        <v>313</v>
      </c>
      <c r="G221" t="s">
        <v>221</v>
      </c>
    </row>
    <row r="222" spans="1:7" x14ac:dyDescent="0.25">
      <c r="A222" t="s">
        <v>710</v>
      </c>
      <c r="B222" t="s">
        <v>340</v>
      </c>
      <c r="C222" s="1">
        <v>5335475</v>
      </c>
      <c r="D222" t="s">
        <v>315</v>
      </c>
      <c r="E222" t="s">
        <v>760</v>
      </c>
      <c r="F222" t="s">
        <v>313</v>
      </c>
      <c r="G222" t="s">
        <v>221</v>
      </c>
    </row>
    <row r="223" spans="1:7" x14ac:dyDescent="0.25">
      <c r="A223" t="s">
        <v>710</v>
      </c>
      <c r="B223" t="s">
        <v>340</v>
      </c>
      <c r="C223" s="1">
        <v>5129535</v>
      </c>
      <c r="D223" t="s">
        <v>316</v>
      </c>
      <c r="E223" t="s">
        <v>760</v>
      </c>
      <c r="F223" t="s">
        <v>313</v>
      </c>
      <c r="G223" t="s">
        <v>221</v>
      </c>
    </row>
    <row r="224" spans="1:7" x14ac:dyDescent="0.25">
      <c r="A224" t="s">
        <v>705</v>
      </c>
      <c r="B224" t="s">
        <v>174</v>
      </c>
      <c r="C224" s="1">
        <v>5070772</v>
      </c>
      <c r="D224" t="s">
        <v>337</v>
      </c>
      <c r="E224" t="s">
        <v>760</v>
      </c>
      <c r="F224" t="s">
        <v>313</v>
      </c>
      <c r="G224" t="s">
        <v>221</v>
      </c>
    </row>
    <row r="225" spans="1:7" x14ac:dyDescent="0.25">
      <c r="A225" t="s">
        <v>702</v>
      </c>
      <c r="B225" t="s">
        <v>244</v>
      </c>
      <c r="C225" s="1">
        <v>3170296</v>
      </c>
      <c r="D225" t="s">
        <v>318</v>
      </c>
      <c r="E225" t="s">
        <v>760</v>
      </c>
      <c r="F225" t="s">
        <v>313</v>
      </c>
      <c r="G225" t="s">
        <v>221</v>
      </c>
    </row>
    <row r="226" spans="1:7" x14ac:dyDescent="0.25">
      <c r="A226" t="s">
        <v>702</v>
      </c>
      <c r="B226" t="s">
        <v>244</v>
      </c>
      <c r="C226" s="1">
        <v>3170300</v>
      </c>
      <c r="D226" t="s">
        <v>319</v>
      </c>
      <c r="E226" t="s">
        <v>760</v>
      </c>
      <c r="F226" t="s">
        <v>313</v>
      </c>
      <c r="G226" t="s">
        <v>221</v>
      </c>
    </row>
    <row r="227" spans="1:7" x14ac:dyDescent="0.25">
      <c r="A227" t="s">
        <v>702</v>
      </c>
      <c r="B227" t="s">
        <v>244</v>
      </c>
      <c r="C227" s="1">
        <v>3170265</v>
      </c>
      <c r="D227" t="s">
        <v>320</v>
      </c>
      <c r="E227" t="s">
        <v>760</v>
      </c>
      <c r="F227" t="s">
        <v>313</v>
      </c>
      <c r="G227" t="s">
        <v>221</v>
      </c>
    </row>
    <row r="228" spans="1:7" x14ac:dyDescent="0.25">
      <c r="A228" t="s">
        <v>702</v>
      </c>
      <c r="B228" t="s">
        <v>230</v>
      </c>
      <c r="C228" s="1">
        <v>5030037</v>
      </c>
      <c r="D228" t="s">
        <v>321</v>
      </c>
      <c r="E228" t="s">
        <v>760</v>
      </c>
      <c r="F228" t="s">
        <v>313</v>
      </c>
      <c r="G228" t="s">
        <v>221</v>
      </c>
    </row>
    <row r="229" spans="1:7" x14ac:dyDescent="0.25">
      <c r="A229" t="s">
        <v>702</v>
      </c>
      <c r="B229" t="s">
        <v>230</v>
      </c>
      <c r="C229" s="1">
        <v>5030075</v>
      </c>
      <c r="D229" t="s">
        <v>322</v>
      </c>
      <c r="E229" t="s">
        <v>760</v>
      </c>
      <c r="F229" t="s">
        <v>313</v>
      </c>
      <c r="G229" t="s">
        <v>221</v>
      </c>
    </row>
    <row r="230" spans="1:7" x14ac:dyDescent="0.25">
      <c r="A230" t="s">
        <v>702</v>
      </c>
      <c r="B230" t="s">
        <v>317</v>
      </c>
      <c r="C230" s="1">
        <v>4811978</v>
      </c>
      <c r="D230" t="s">
        <v>323</v>
      </c>
      <c r="E230" t="s">
        <v>760</v>
      </c>
      <c r="F230" t="s">
        <v>313</v>
      </c>
      <c r="G230" t="s">
        <v>221</v>
      </c>
    </row>
    <row r="231" spans="1:7" x14ac:dyDescent="0.25">
      <c r="A231" t="s">
        <v>702</v>
      </c>
      <c r="B231" t="s">
        <v>317</v>
      </c>
      <c r="C231" s="1">
        <v>4813035</v>
      </c>
      <c r="D231" t="s">
        <v>324</v>
      </c>
      <c r="E231" t="s">
        <v>760</v>
      </c>
      <c r="F231" t="s">
        <v>313</v>
      </c>
      <c r="G231" t="s">
        <v>221</v>
      </c>
    </row>
    <row r="232" spans="1:7" x14ac:dyDescent="0.25">
      <c r="A232" t="s">
        <v>702</v>
      </c>
      <c r="B232" t="s">
        <v>317</v>
      </c>
      <c r="C232" s="1">
        <v>4815299</v>
      </c>
      <c r="D232" t="s">
        <v>325</v>
      </c>
      <c r="E232" t="s">
        <v>760</v>
      </c>
      <c r="F232" t="s">
        <v>313</v>
      </c>
      <c r="G232" t="s">
        <v>221</v>
      </c>
    </row>
    <row r="233" spans="1:7" x14ac:dyDescent="0.25">
      <c r="A233" t="s">
        <v>702</v>
      </c>
      <c r="B233" t="s">
        <v>269</v>
      </c>
      <c r="C233" s="1">
        <v>3090222</v>
      </c>
      <c r="D233" t="s">
        <v>326</v>
      </c>
      <c r="E233" t="s">
        <v>760</v>
      </c>
      <c r="F233" t="s">
        <v>313</v>
      </c>
      <c r="G233" t="s">
        <v>221</v>
      </c>
    </row>
    <row r="234" spans="1:7" x14ac:dyDescent="0.25">
      <c r="A234" t="s">
        <v>702</v>
      </c>
      <c r="B234" t="s">
        <v>269</v>
      </c>
      <c r="C234" s="1">
        <v>3090336</v>
      </c>
      <c r="D234" t="s">
        <v>327</v>
      </c>
      <c r="E234" t="s">
        <v>760</v>
      </c>
      <c r="F234" t="s">
        <v>313</v>
      </c>
      <c r="G234" t="s">
        <v>221</v>
      </c>
    </row>
    <row r="235" spans="1:7" x14ac:dyDescent="0.25">
      <c r="A235" t="s">
        <v>702</v>
      </c>
      <c r="B235" t="s">
        <v>922</v>
      </c>
      <c r="C235" s="1">
        <v>5090077</v>
      </c>
      <c r="D235" t="s">
        <v>328</v>
      </c>
      <c r="E235" t="s">
        <v>760</v>
      </c>
      <c r="F235" t="s">
        <v>313</v>
      </c>
      <c r="G235" t="s">
        <v>221</v>
      </c>
    </row>
    <row r="236" spans="1:7" x14ac:dyDescent="0.25">
      <c r="A236" t="s">
        <v>702</v>
      </c>
      <c r="B236" t="s">
        <v>922</v>
      </c>
      <c r="C236" s="1">
        <v>5090091</v>
      </c>
      <c r="D236" t="s">
        <v>329</v>
      </c>
      <c r="E236" t="s">
        <v>760</v>
      </c>
      <c r="F236" t="s">
        <v>313</v>
      </c>
      <c r="G236" t="s">
        <v>221</v>
      </c>
    </row>
    <row r="237" spans="1:7" x14ac:dyDescent="0.25">
      <c r="A237" t="s">
        <v>702</v>
      </c>
      <c r="B237" t="s">
        <v>922</v>
      </c>
      <c r="C237" s="1">
        <v>5090105</v>
      </c>
      <c r="D237" t="s">
        <v>330</v>
      </c>
      <c r="E237" t="s">
        <v>760</v>
      </c>
      <c r="F237" t="s">
        <v>313</v>
      </c>
      <c r="G237" t="s">
        <v>221</v>
      </c>
    </row>
    <row r="238" spans="1:7" x14ac:dyDescent="0.25">
      <c r="A238" t="s">
        <v>702</v>
      </c>
      <c r="B238" t="s">
        <v>922</v>
      </c>
      <c r="C238" s="1">
        <v>5090129</v>
      </c>
      <c r="D238" t="s">
        <v>331</v>
      </c>
      <c r="E238" t="s">
        <v>760</v>
      </c>
      <c r="F238" t="s">
        <v>313</v>
      </c>
      <c r="G238" t="s">
        <v>221</v>
      </c>
    </row>
    <row r="239" spans="1:7" x14ac:dyDescent="0.25">
      <c r="A239" t="s">
        <v>702</v>
      </c>
      <c r="B239" t="s">
        <v>922</v>
      </c>
      <c r="C239" s="1">
        <v>5090271</v>
      </c>
      <c r="D239" t="s">
        <v>332</v>
      </c>
      <c r="E239" t="s">
        <v>760</v>
      </c>
      <c r="F239" t="s">
        <v>313</v>
      </c>
      <c r="G239" t="s">
        <v>221</v>
      </c>
    </row>
    <row r="240" spans="1:7" x14ac:dyDescent="0.25">
      <c r="A240" t="s">
        <v>702</v>
      </c>
      <c r="B240" t="s">
        <v>922</v>
      </c>
      <c r="C240" s="1">
        <v>5090295</v>
      </c>
      <c r="D240" t="s">
        <v>333</v>
      </c>
      <c r="E240" t="s">
        <v>760</v>
      </c>
      <c r="F240" t="s">
        <v>313</v>
      </c>
      <c r="G240" t="s">
        <v>221</v>
      </c>
    </row>
    <row r="241" spans="1:7" x14ac:dyDescent="0.25">
      <c r="A241" t="s">
        <v>702</v>
      </c>
      <c r="B241" t="s">
        <v>922</v>
      </c>
      <c r="C241" s="1">
        <v>5090309</v>
      </c>
      <c r="D241" t="s">
        <v>334</v>
      </c>
      <c r="E241" t="s">
        <v>760</v>
      </c>
      <c r="F241" t="s">
        <v>313</v>
      </c>
      <c r="G241" t="s">
        <v>221</v>
      </c>
    </row>
    <row r="242" spans="1:7" x14ac:dyDescent="0.25">
      <c r="A242" t="s">
        <v>702</v>
      </c>
      <c r="B242" t="s">
        <v>922</v>
      </c>
      <c r="C242" s="1">
        <v>5090323</v>
      </c>
      <c r="D242" t="s">
        <v>335</v>
      </c>
      <c r="E242" t="s">
        <v>760</v>
      </c>
      <c r="F242" t="s">
        <v>313</v>
      </c>
      <c r="G242" t="s">
        <v>221</v>
      </c>
    </row>
    <row r="243" spans="1:7" x14ac:dyDescent="0.25">
      <c r="A243" t="s">
        <v>702</v>
      </c>
      <c r="B243" t="s">
        <v>922</v>
      </c>
      <c r="C243" s="1">
        <v>5090451</v>
      </c>
      <c r="D243" t="s">
        <v>336</v>
      </c>
      <c r="E243" t="s">
        <v>760</v>
      </c>
      <c r="F243" t="s">
        <v>313</v>
      </c>
      <c r="G243" t="s">
        <v>221</v>
      </c>
    </row>
    <row r="244" spans="1:7" x14ac:dyDescent="0.25">
      <c r="A244" t="s">
        <v>703</v>
      </c>
      <c r="B244" t="s">
        <v>38</v>
      </c>
      <c r="C244" s="1" t="s">
        <v>342</v>
      </c>
      <c r="D244" t="s">
        <v>343</v>
      </c>
      <c r="E244" t="s">
        <v>761</v>
      </c>
      <c r="F244" t="s">
        <v>355</v>
      </c>
      <c r="G244" t="s">
        <v>356</v>
      </c>
    </row>
    <row r="245" spans="1:7" x14ac:dyDescent="0.25">
      <c r="A245" t="s">
        <v>703</v>
      </c>
      <c r="B245" t="s">
        <v>38</v>
      </c>
      <c r="C245" s="1" t="s">
        <v>344</v>
      </c>
      <c r="D245" t="s">
        <v>345</v>
      </c>
      <c r="E245" t="s">
        <v>761</v>
      </c>
      <c r="F245" t="s">
        <v>355</v>
      </c>
      <c r="G245" t="s">
        <v>356</v>
      </c>
    </row>
    <row r="246" spans="1:7" x14ac:dyDescent="0.25">
      <c r="A246" t="s">
        <v>703</v>
      </c>
      <c r="B246" t="s">
        <v>38</v>
      </c>
      <c r="C246" s="1" t="s">
        <v>346</v>
      </c>
      <c r="D246" t="s">
        <v>102</v>
      </c>
      <c r="E246" t="s">
        <v>761</v>
      </c>
      <c r="F246" t="s">
        <v>355</v>
      </c>
      <c r="G246" t="s">
        <v>356</v>
      </c>
    </row>
    <row r="247" spans="1:7" x14ac:dyDescent="0.25">
      <c r="A247" t="s">
        <v>703</v>
      </c>
      <c r="B247" t="s">
        <v>38</v>
      </c>
      <c r="C247" s="1" t="s">
        <v>347</v>
      </c>
      <c r="D247" t="s">
        <v>348</v>
      </c>
      <c r="E247" t="s">
        <v>761</v>
      </c>
      <c r="F247" t="s">
        <v>355</v>
      </c>
      <c r="G247" t="s">
        <v>356</v>
      </c>
    </row>
    <row r="248" spans="1:7" x14ac:dyDescent="0.25">
      <c r="A248" t="s">
        <v>703</v>
      </c>
      <c r="B248" t="s">
        <v>38</v>
      </c>
      <c r="C248" s="1" t="s">
        <v>349</v>
      </c>
      <c r="D248" t="s">
        <v>350</v>
      </c>
      <c r="E248" t="s">
        <v>761</v>
      </c>
      <c r="F248" t="s">
        <v>355</v>
      </c>
      <c r="G248" t="s">
        <v>356</v>
      </c>
    </row>
    <row r="249" spans="1:7" x14ac:dyDescent="0.25">
      <c r="A249" t="s">
        <v>703</v>
      </c>
      <c r="B249" t="s">
        <v>38</v>
      </c>
      <c r="C249" s="1" t="s">
        <v>351</v>
      </c>
      <c r="D249" t="s">
        <v>352</v>
      </c>
      <c r="E249" t="s">
        <v>761</v>
      </c>
      <c r="F249" t="s">
        <v>355</v>
      </c>
      <c r="G249" t="s">
        <v>356</v>
      </c>
    </row>
    <row r="250" spans="1:7" x14ac:dyDescent="0.25">
      <c r="A250" t="s">
        <v>703</v>
      </c>
      <c r="B250" t="s">
        <v>38</v>
      </c>
      <c r="C250" s="1" t="s">
        <v>353</v>
      </c>
      <c r="D250" t="s">
        <v>354</v>
      </c>
      <c r="E250" t="s">
        <v>761</v>
      </c>
      <c r="F250" t="s">
        <v>355</v>
      </c>
      <c r="G250" t="s">
        <v>356</v>
      </c>
    </row>
    <row r="251" spans="1:7" x14ac:dyDescent="0.25">
      <c r="A251" t="s">
        <v>706</v>
      </c>
      <c r="B251" t="s">
        <v>483</v>
      </c>
      <c r="C251" s="1" t="s">
        <v>357</v>
      </c>
      <c r="D251" t="s">
        <v>358</v>
      </c>
      <c r="E251" t="s">
        <v>761</v>
      </c>
      <c r="F251" t="s">
        <v>355</v>
      </c>
      <c r="G251" t="s">
        <v>356</v>
      </c>
    </row>
    <row r="252" spans="1:7" x14ac:dyDescent="0.25">
      <c r="A252" t="s">
        <v>703</v>
      </c>
      <c r="B252" t="s">
        <v>38</v>
      </c>
      <c r="C252" s="1" t="s">
        <v>360</v>
      </c>
      <c r="D252" t="s">
        <v>361</v>
      </c>
      <c r="E252" t="s">
        <v>762</v>
      </c>
      <c r="F252" t="s">
        <v>359</v>
      </c>
      <c r="G252" t="s">
        <v>356</v>
      </c>
    </row>
    <row r="253" spans="1:7" x14ac:dyDescent="0.25">
      <c r="A253" t="s">
        <v>703</v>
      </c>
      <c r="B253" t="s">
        <v>38</v>
      </c>
      <c r="C253" s="1" t="s">
        <v>362</v>
      </c>
      <c r="D253" t="s">
        <v>363</v>
      </c>
      <c r="E253" t="s">
        <v>762</v>
      </c>
      <c r="F253" t="s">
        <v>359</v>
      </c>
      <c r="G253" t="s">
        <v>356</v>
      </c>
    </row>
    <row r="254" spans="1:7" x14ac:dyDescent="0.25">
      <c r="A254" t="s">
        <v>703</v>
      </c>
      <c r="B254" t="s">
        <v>38</v>
      </c>
      <c r="C254" s="1" t="s">
        <v>364</v>
      </c>
      <c r="D254" t="s">
        <v>365</v>
      </c>
      <c r="E254" t="s">
        <v>762</v>
      </c>
      <c r="F254" t="s">
        <v>359</v>
      </c>
      <c r="G254" t="s">
        <v>356</v>
      </c>
    </row>
    <row r="255" spans="1:7" x14ac:dyDescent="0.25">
      <c r="A255" t="s">
        <v>703</v>
      </c>
      <c r="B255" t="s">
        <v>38</v>
      </c>
      <c r="C255" s="1" t="s">
        <v>366</v>
      </c>
      <c r="D255" t="s">
        <v>367</v>
      </c>
      <c r="E255" t="s">
        <v>762</v>
      </c>
      <c r="F255" t="s">
        <v>359</v>
      </c>
      <c r="G255" t="s">
        <v>356</v>
      </c>
    </row>
    <row r="256" spans="1:7" x14ac:dyDescent="0.25">
      <c r="A256" t="s">
        <v>703</v>
      </c>
      <c r="B256" t="s">
        <v>38</v>
      </c>
      <c r="C256" s="1" t="s">
        <v>368</v>
      </c>
      <c r="D256" t="s">
        <v>369</v>
      </c>
      <c r="E256" t="s">
        <v>762</v>
      </c>
      <c r="F256" t="s">
        <v>359</v>
      </c>
      <c r="G256" t="s">
        <v>356</v>
      </c>
    </row>
    <row r="257" spans="1:7" x14ac:dyDescent="0.25">
      <c r="A257" t="s">
        <v>703</v>
      </c>
      <c r="B257" t="s">
        <v>38</v>
      </c>
      <c r="C257" s="1" t="s">
        <v>370</v>
      </c>
      <c r="D257" t="s">
        <v>371</v>
      </c>
      <c r="E257" t="s">
        <v>762</v>
      </c>
      <c r="F257" t="s">
        <v>359</v>
      </c>
      <c r="G257" t="s">
        <v>356</v>
      </c>
    </row>
    <row r="258" spans="1:7" x14ac:dyDescent="0.25">
      <c r="A258" t="s">
        <v>699</v>
      </c>
      <c r="B258" t="s">
        <v>476</v>
      </c>
      <c r="C258" s="1" t="s">
        <v>372</v>
      </c>
      <c r="D258" t="s">
        <v>373</v>
      </c>
      <c r="E258" t="s">
        <v>762</v>
      </c>
      <c r="F258" t="s">
        <v>359</v>
      </c>
      <c r="G258" t="s">
        <v>356</v>
      </c>
    </row>
    <row r="259" spans="1:7" x14ac:dyDescent="0.25">
      <c r="A259" t="s">
        <v>703</v>
      </c>
      <c r="B259" t="s">
        <v>38</v>
      </c>
      <c r="C259" s="1" t="s">
        <v>374</v>
      </c>
      <c r="D259" t="s">
        <v>284</v>
      </c>
      <c r="E259" t="s">
        <v>763</v>
      </c>
      <c r="F259" t="s">
        <v>389</v>
      </c>
      <c r="G259" t="s">
        <v>356</v>
      </c>
    </row>
    <row r="260" spans="1:7" x14ac:dyDescent="0.25">
      <c r="A260" t="s">
        <v>703</v>
      </c>
      <c r="B260" t="s">
        <v>38</v>
      </c>
      <c r="C260" s="1" t="s">
        <v>375</v>
      </c>
      <c r="D260" t="s">
        <v>282</v>
      </c>
      <c r="E260" t="s">
        <v>763</v>
      </c>
      <c r="F260" t="s">
        <v>389</v>
      </c>
      <c r="G260" t="s">
        <v>356</v>
      </c>
    </row>
    <row r="261" spans="1:7" x14ac:dyDescent="0.25">
      <c r="A261" t="s">
        <v>703</v>
      </c>
      <c r="B261" t="s">
        <v>38</v>
      </c>
      <c r="C261" s="1" t="s">
        <v>376</v>
      </c>
      <c r="D261" t="s">
        <v>377</v>
      </c>
      <c r="E261" t="s">
        <v>763</v>
      </c>
      <c r="F261" t="s">
        <v>389</v>
      </c>
      <c r="G261" t="s">
        <v>356</v>
      </c>
    </row>
    <row r="262" spans="1:7" x14ac:dyDescent="0.25">
      <c r="A262" t="s">
        <v>703</v>
      </c>
      <c r="B262" t="s">
        <v>38</v>
      </c>
      <c r="C262" s="1" t="s">
        <v>378</v>
      </c>
      <c r="D262" t="s">
        <v>379</v>
      </c>
      <c r="E262" t="s">
        <v>763</v>
      </c>
      <c r="F262" t="s">
        <v>389</v>
      </c>
      <c r="G262" t="s">
        <v>356</v>
      </c>
    </row>
    <row r="263" spans="1:7" x14ac:dyDescent="0.25">
      <c r="A263" t="s">
        <v>703</v>
      </c>
      <c r="B263" t="s">
        <v>38</v>
      </c>
      <c r="C263" s="1" t="s">
        <v>380</v>
      </c>
      <c r="D263" t="s">
        <v>381</v>
      </c>
      <c r="E263" t="s">
        <v>763</v>
      </c>
      <c r="F263" t="s">
        <v>389</v>
      </c>
      <c r="G263" t="s">
        <v>356</v>
      </c>
    </row>
    <row r="264" spans="1:7" x14ac:dyDescent="0.25">
      <c r="A264" t="s">
        <v>703</v>
      </c>
      <c r="B264" t="s">
        <v>38</v>
      </c>
      <c r="C264" s="1" t="s">
        <v>382</v>
      </c>
      <c r="D264" t="s">
        <v>383</v>
      </c>
      <c r="E264" t="s">
        <v>763</v>
      </c>
      <c r="F264" t="s">
        <v>389</v>
      </c>
      <c r="G264" t="s">
        <v>356</v>
      </c>
    </row>
    <row r="265" spans="1:7" x14ac:dyDescent="0.25">
      <c r="A265" t="s">
        <v>703</v>
      </c>
      <c r="B265" t="s">
        <v>38</v>
      </c>
      <c r="C265" s="1" t="s">
        <v>384</v>
      </c>
      <c r="D265" t="s">
        <v>385</v>
      </c>
      <c r="E265" t="s">
        <v>763</v>
      </c>
      <c r="F265" t="s">
        <v>389</v>
      </c>
      <c r="G265" t="s">
        <v>356</v>
      </c>
    </row>
    <row r="266" spans="1:7" x14ac:dyDescent="0.25">
      <c r="A266" t="s">
        <v>703</v>
      </c>
      <c r="B266" t="s">
        <v>38</v>
      </c>
      <c r="C266" s="1" t="s">
        <v>386</v>
      </c>
      <c r="D266" t="s">
        <v>387</v>
      </c>
      <c r="E266" t="s">
        <v>763</v>
      </c>
      <c r="F266" t="s">
        <v>389</v>
      </c>
      <c r="G266" t="s">
        <v>356</v>
      </c>
    </row>
    <row r="267" spans="1:7" x14ac:dyDescent="0.25">
      <c r="A267" t="s">
        <v>703</v>
      </c>
      <c r="B267" t="s">
        <v>38</v>
      </c>
      <c r="C267" s="1" t="s">
        <v>388</v>
      </c>
      <c r="D267" t="s">
        <v>228</v>
      </c>
      <c r="E267" t="s">
        <v>763</v>
      </c>
      <c r="F267" t="s">
        <v>389</v>
      </c>
      <c r="G267" t="s">
        <v>356</v>
      </c>
    </row>
    <row r="268" spans="1:7" x14ac:dyDescent="0.25">
      <c r="A268" t="s">
        <v>703</v>
      </c>
      <c r="B268" t="s">
        <v>38</v>
      </c>
      <c r="C268" s="1" t="s">
        <v>391</v>
      </c>
      <c r="D268" t="s">
        <v>392</v>
      </c>
      <c r="E268" t="s">
        <v>764</v>
      </c>
      <c r="F268" t="s">
        <v>390</v>
      </c>
      <c r="G268" t="s">
        <v>356</v>
      </c>
    </row>
    <row r="269" spans="1:7" x14ac:dyDescent="0.25">
      <c r="A269" t="s">
        <v>703</v>
      </c>
      <c r="B269" t="s">
        <v>38</v>
      </c>
      <c r="C269" s="1" t="s">
        <v>393</v>
      </c>
      <c r="D269" t="s">
        <v>394</v>
      </c>
      <c r="E269" t="s">
        <v>764</v>
      </c>
      <c r="F269" t="s">
        <v>390</v>
      </c>
      <c r="G269" t="s">
        <v>356</v>
      </c>
    </row>
    <row r="270" spans="1:7" x14ac:dyDescent="0.25">
      <c r="A270" t="s">
        <v>703</v>
      </c>
      <c r="B270" t="s">
        <v>38</v>
      </c>
      <c r="C270" s="1" t="s">
        <v>395</v>
      </c>
      <c r="D270" t="s">
        <v>396</v>
      </c>
      <c r="E270" t="s">
        <v>764</v>
      </c>
      <c r="F270" t="s">
        <v>390</v>
      </c>
      <c r="G270" t="s">
        <v>356</v>
      </c>
    </row>
    <row r="271" spans="1:7" x14ac:dyDescent="0.25">
      <c r="A271" t="s">
        <v>706</v>
      </c>
      <c r="B271" t="s">
        <v>483</v>
      </c>
      <c r="C271" s="1" t="s">
        <v>397</v>
      </c>
      <c r="D271" t="s">
        <v>398</v>
      </c>
      <c r="E271" t="s">
        <v>764</v>
      </c>
      <c r="F271" t="s">
        <v>390</v>
      </c>
      <c r="G271" t="s">
        <v>356</v>
      </c>
    </row>
    <row r="272" spans="1:7" x14ac:dyDescent="0.25">
      <c r="A272" t="s">
        <v>699</v>
      </c>
      <c r="B272" t="s">
        <v>476</v>
      </c>
      <c r="C272" s="1" t="s">
        <v>399</v>
      </c>
      <c r="D272" t="s">
        <v>392</v>
      </c>
      <c r="E272" t="s">
        <v>764</v>
      </c>
      <c r="F272" t="s">
        <v>390</v>
      </c>
      <c r="G272" t="s">
        <v>356</v>
      </c>
    </row>
    <row r="273" spans="1:7" x14ac:dyDescent="0.25">
      <c r="A273" t="s">
        <v>699</v>
      </c>
      <c r="B273" t="s">
        <v>476</v>
      </c>
      <c r="C273" s="1" t="s">
        <v>400</v>
      </c>
      <c r="D273" t="s">
        <v>401</v>
      </c>
      <c r="E273" t="s">
        <v>764</v>
      </c>
      <c r="F273" t="s">
        <v>390</v>
      </c>
      <c r="G273" t="s">
        <v>356</v>
      </c>
    </row>
    <row r="274" spans="1:7" x14ac:dyDescent="0.25">
      <c r="A274" t="s">
        <v>699</v>
      </c>
      <c r="B274" t="s">
        <v>476</v>
      </c>
      <c r="C274" s="1" t="s">
        <v>402</v>
      </c>
      <c r="D274" t="s">
        <v>403</v>
      </c>
      <c r="E274" t="s">
        <v>764</v>
      </c>
      <c r="F274" t="s">
        <v>390</v>
      </c>
      <c r="G274" t="s">
        <v>356</v>
      </c>
    </row>
    <row r="275" spans="1:7" x14ac:dyDescent="0.25">
      <c r="A275" t="s">
        <v>699</v>
      </c>
      <c r="B275" t="s">
        <v>476</v>
      </c>
      <c r="C275" s="1" t="s">
        <v>404</v>
      </c>
      <c r="D275" t="s">
        <v>405</v>
      </c>
      <c r="E275" t="s">
        <v>764</v>
      </c>
      <c r="F275" t="s">
        <v>390</v>
      </c>
      <c r="G275" t="s">
        <v>356</v>
      </c>
    </row>
    <row r="276" spans="1:7" x14ac:dyDescent="0.25">
      <c r="A276" t="s">
        <v>703</v>
      </c>
      <c r="B276" t="s">
        <v>38</v>
      </c>
      <c r="C276" s="1" t="s">
        <v>407</v>
      </c>
      <c r="D276" t="s">
        <v>408</v>
      </c>
      <c r="E276" t="s">
        <v>765</v>
      </c>
      <c r="F276" t="s">
        <v>406</v>
      </c>
      <c r="G276" t="s">
        <v>356</v>
      </c>
    </row>
    <row r="277" spans="1:7" x14ac:dyDescent="0.25">
      <c r="A277" t="s">
        <v>703</v>
      </c>
      <c r="B277" t="s">
        <v>38</v>
      </c>
      <c r="C277" s="1" t="s">
        <v>409</v>
      </c>
      <c r="D277" t="s">
        <v>410</v>
      </c>
      <c r="E277" t="s">
        <v>765</v>
      </c>
      <c r="F277" t="s">
        <v>406</v>
      </c>
      <c r="G277" t="s">
        <v>356</v>
      </c>
    </row>
    <row r="278" spans="1:7" x14ac:dyDescent="0.25">
      <c r="A278" t="s">
        <v>703</v>
      </c>
      <c r="B278" t="s">
        <v>38</v>
      </c>
      <c r="C278" s="1" t="s">
        <v>411</v>
      </c>
      <c r="D278" t="s">
        <v>412</v>
      </c>
      <c r="E278" t="s">
        <v>765</v>
      </c>
      <c r="F278" t="s">
        <v>406</v>
      </c>
      <c r="G278" t="s">
        <v>356</v>
      </c>
    </row>
    <row r="279" spans="1:7" x14ac:dyDescent="0.25">
      <c r="A279" t="s">
        <v>703</v>
      </c>
      <c r="B279" t="s">
        <v>38</v>
      </c>
      <c r="C279" s="1" t="s">
        <v>413</v>
      </c>
      <c r="D279" t="s">
        <v>414</v>
      </c>
      <c r="E279" t="s">
        <v>765</v>
      </c>
      <c r="F279" t="s">
        <v>406</v>
      </c>
      <c r="G279" t="s">
        <v>356</v>
      </c>
    </row>
    <row r="280" spans="1:7" x14ac:dyDescent="0.25">
      <c r="A280" t="s">
        <v>703</v>
      </c>
      <c r="B280" t="s">
        <v>38</v>
      </c>
      <c r="C280" s="1" t="s">
        <v>415</v>
      </c>
      <c r="D280" t="s">
        <v>416</v>
      </c>
      <c r="E280" t="s">
        <v>765</v>
      </c>
      <c r="F280" t="s">
        <v>406</v>
      </c>
      <c r="G280" t="s">
        <v>356</v>
      </c>
    </row>
    <row r="281" spans="1:7" x14ac:dyDescent="0.25">
      <c r="A281" t="s">
        <v>706</v>
      </c>
      <c r="B281" t="s">
        <v>483</v>
      </c>
      <c r="C281" s="1" t="s">
        <v>417</v>
      </c>
      <c r="D281" t="s">
        <v>418</v>
      </c>
      <c r="E281" t="s">
        <v>765</v>
      </c>
      <c r="F281" t="s">
        <v>406</v>
      </c>
      <c r="G281" t="s">
        <v>356</v>
      </c>
    </row>
    <row r="282" spans="1:7" x14ac:dyDescent="0.25">
      <c r="A282" t="s">
        <v>699</v>
      </c>
      <c r="B282" t="s">
        <v>476</v>
      </c>
      <c r="C282" s="1" t="s">
        <v>419</v>
      </c>
      <c r="D282" t="s">
        <v>420</v>
      </c>
      <c r="E282" t="s">
        <v>765</v>
      </c>
      <c r="F282" t="s">
        <v>406</v>
      </c>
      <c r="G282" t="s">
        <v>356</v>
      </c>
    </row>
    <row r="283" spans="1:7" x14ac:dyDescent="0.25">
      <c r="A283" t="s">
        <v>703</v>
      </c>
      <c r="B283" t="s">
        <v>38</v>
      </c>
      <c r="C283" s="1" t="s">
        <v>422</v>
      </c>
      <c r="D283" t="s">
        <v>423</v>
      </c>
      <c r="E283" t="s">
        <v>766</v>
      </c>
      <c r="F283" t="s">
        <v>421</v>
      </c>
      <c r="G283" t="s">
        <v>356</v>
      </c>
    </row>
    <row r="284" spans="1:7" x14ac:dyDescent="0.25">
      <c r="A284" t="s">
        <v>703</v>
      </c>
      <c r="B284" t="s">
        <v>38</v>
      </c>
      <c r="C284" s="1" t="s">
        <v>424</v>
      </c>
      <c r="D284" t="s">
        <v>425</v>
      </c>
      <c r="E284" t="s">
        <v>766</v>
      </c>
      <c r="F284" t="s">
        <v>421</v>
      </c>
      <c r="G284" t="s">
        <v>356</v>
      </c>
    </row>
    <row r="285" spans="1:7" x14ac:dyDescent="0.25">
      <c r="A285" t="s">
        <v>703</v>
      </c>
      <c r="B285" t="s">
        <v>38</v>
      </c>
      <c r="C285" s="1" t="s">
        <v>426</v>
      </c>
      <c r="D285" t="s">
        <v>427</v>
      </c>
      <c r="E285" t="s">
        <v>766</v>
      </c>
      <c r="F285" t="s">
        <v>421</v>
      </c>
      <c r="G285" t="s">
        <v>356</v>
      </c>
    </row>
    <row r="286" spans="1:7" x14ac:dyDescent="0.25">
      <c r="A286" t="s">
        <v>703</v>
      </c>
      <c r="B286" t="s">
        <v>38</v>
      </c>
      <c r="C286" s="1" t="s">
        <v>428</v>
      </c>
      <c r="D286" t="s">
        <v>429</v>
      </c>
      <c r="E286" t="s">
        <v>766</v>
      </c>
      <c r="F286" t="s">
        <v>421</v>
      </c>
      <c r="G286" t="s">
        <v>356</v>
      </c>
    </row>
    <row r="287" spans="1:7" x14ac:dyDescent="0.25">
      <c r="A287" t="s">
        <v>703</v>
      </c>
      <c r="B287" t="s">
        <v>38</v>
      </c>
      <c r="C287" s="1" t="s">
        <v>430</v>
      </c>
      <c r="D287" t="s">
        <v>431</v>
      </c>
      <c r="E287" t="s">
        <v>766</v>
      </c>
      <c r="F287" t="s">
        <v>421</v>
      </c>
      <c r="G287" t="s">
        <v>356</v>
      </c>
    </row>
    <row r="288" spans="1:7" x14ac:dyDescent="0.25">
      <c r="A288" t="s">
        <v>699</v>
      </c>
      <c r="B288" t="s">
        <v>476</v>
      </c>
      <c r="C288" s="1" t="s">
        <v>432</v>
      </c>
      <c r="D288" t="s">
        <v>235</v>
      </c>
      <c r="E288" t="s">
        <v>766</v>
      </c>
      <c r="F288" t="s">
        <v>421</v>
      </c>
      <c r="G288" t="s">
        <v>356</v>
      </c>
    </row>
    <row r="289" spans="1:7" x14ac:dyDescent="0.25">
      <c r="A289" t="s">
        <v>699</v>
      </c>
      <c r="B289" t="s">
        <v>476</v>
      </c>
      <c r="C289" s="1" t="s">
        <v>433</v>
      </c>
      <c r="D289" t="s">
        <v>241</v>
      </c>
      <c r="E289" t="s">
        <v>766</v>
      </c>
      <c r="F289" t="s">
        <v>421</v>
      </c>
      <c r="G289" t="s">
        <v>356</v>
      </c>
    </row>
    <row r="290" spans="1:7" x14ac:dyDescent="0.25">
      <c r="A290" t="s">
        <v>699</v>
      </c>
      <c r="B290" t="s">
        <v>476</v>
      </c>
      <c r="C290" s="1" t="s">
        <v>434</v>
      </c>
      <c r="D290" t="s">
        <v>435</v>
      </c>
      <c r="E290" t="s">
        <v>766</v>
      </c>
      <c r="F290" t="s">
        <v>421</v>
      </c>
      <c r="G290" t="s">
        <v>356</v>
      </c>
    </row>
    <row r="291" spans="1:7" x14ac:dyDescent="0.25">
      <c r="A291" t="s">
        <v>706</v>
      </c>
      <c r="B291" t="s">
        <v>483</v>
      </c>
      <c r="C291" s="1" t="s">
        <v>436</v>
      </c>
      <c r="D291" t="s">
        <v>435</v>
      </c>
      <c r="E291" t="s">
        <v>766</v>
      </c>
      <c r="F291" t="s">
        <v>421</v>
      </c>
      <c r="G291" t="s">
        <v>356</v>
      </c>
    </row>
    <row r="292" spans="1:7" x14ac:dyDescent="0.25">
      <c r="A292" t="s">
        <v>703</v>
      </c>
      <c r="B292" t="s">
        <v>38</v>
      </c>
      <c r="C292" s="1" t="s">
        <v>438</v>
      </c>
      <c r="D292" t="s">
        <v>439</v>
      </c>
      <c r="E292" t="s">
        <v>767</v>
      </c>
      <c r="F292" t="s">
        <v>437</v>
      </c>
      <c r="G292" t="s">
        <v>356</v>
      </c>
    </row>
    <row r="293" spans="1:7" x14ac:dyDescent="0.25">
      <c r="A293" t="s">
        <v>703</v>
      </c>
      <c r="B293" t="s">
        <v>38</v>
      </c>
      <c r="C293" s="1" t="s">
        <v>440</v>
      </c>
      <c r="D293" t="s">
        <v>441</v>
      </c>
      <c r="E293" t="s">
        <v>767</v>
      </c>
      <c r="F293" t="s">
        <v>437</v>
      </c>
      <c r="G293" t="s">
        <v>356</v>
      </c>
    </row>
    <row r="294" spans="1:7" x14ac:dyDescent="0.25">
      <c r="A294" t="s">
        <v>703</v>
      </c>
      <c r="B294" t="s">
        <v>38</v>
      </c>
      <c r="C294" s="1" t="s">
        <v>442</v>
      </c>
      <c r="D294" t="s">
        <v>443</v>
      </c>
      <c r="E294" t="s">
        <v>767</v>
      </c>
      <c r="F294" t="s">
        <v>437</v>
      </c>
      <c r="G294" t="s">
        <v>356</v>
      </c>
    </row>
    <row r="295" spans="1:7" x14ac:dyDescent="0.25">
      <c r="A295" t="s">
        <v>703</v>
      </c>
      <c r="B295" t="s">
        <v>38</v>
      </c>
      <c r="C295" s="1" t="s">
        <v>444</v>
      </c>
      <c r="D295" t="s">
        <v>445</v>
      </c>
      <c r="E295" t="s">
        <v>767</v>
      </c>
      <c r="F295" t="s">
        <v>437</v>
      </c>
      <c r="G295" t="s">
        <v>356</v>
      </c>
    </row>
    <row r="296" spans="1:7" x14ac:dyDescent="0.25">
      <c r="A296" t="s">
        <v>703</v>
      </c>
      <c r="B296" t="s">
        <v>38</v>
      </c>
      <c r="C296" s="1" t="s">
        <v>446</v>
      </c>
      <c r="D296" t="s">
        <v>447</v>
      </c>
      <c r="E296" t="s">
        <v>767</v>
      </c>
      <c r="F296" t="s">
        <v>437</v>
      </c>
      <c r="G296" t="s">
        <v>356</v>
      </c>
    </row>
    <row r="297" spans="1:7" x14ac:dyDescent="0.25">
      <c r="A297" t="s">
        <v>699</v>
      </c>
      <c r="B297" t="s">
        <v>476</v>
      </c>
      <c r="C297" s="1" t="s">
        <v>448</v>
      </c>
      <c r="D297" t="s">
        <v>449</v>
      </c>
      <c r="E297" t="s">
        <v>767</v>
      </c>
      <c r="F297" t="s">
        <v>437</v>
      </c>
      <c r="G297" t="s">
        <v>356</v>
      </c>
    </row>
    <row r="298" spans="1:7" x14ac:dyDescent="0.25">
      <c r="A298" t="s">
        <v>703</v>
      </c>
      <c r="B298" t="s">
        <v>38</v>
      </c>
      <c r="C298" s="1" t="s">
        <v>452</v>
      </c>
      <c r="D298" t="s">
        <v>453</v>
      </c>
      <c r="E298" t="s">
        <v>768</v>
      </c>
      <c r="F298" t="s">
        <v>450</v>
      </c>
      <c r="G298" t="s">
        <v>451</v>
      </c>
    </row>
    <row r="299" spans="1:7" x14ac:dyDescent="0.25">
      <c r="A299" t="s">
        <v>703</v>
      </c>
      <c r="B299" t="s">
        <v>38</v>
      </c>
      <c r="C299" s="1" t="s">
        <v>454</v>
      </c>
      <c r="D299" t="s">
        <v>455</v>
      </c>
      <c r="E299" t="s">
        <v>768</v>
      </c>
      <c r="F299" t="s">
        <v>450</v>
      </c>
      <c r="G299" t="s">
        <v>451</v>
      </c>
    </row>
    <row r="300" spans="1:7" x14ac:dyDescent="0.25">
      <c r="A300" t="s">
        <v>703</v>
      </c>
      <c r="B300" t="s">
        <v>38</v>
      </c>
      <c r="C300" s="1" t="s">
        <v>456</v>
      </c>
      <c r="D300" t="s">
        <v>457</v>
      </c>
      <c r="E300" t="s">
        <v>768</v>
      </c>
      <c r="F300" t="s">
        <v>450</v>
      </c>
      <c r="G300" t="s">
        <v>451</v>
      </c>
    </row>
    <row r="301" spans="1:7" x14ac:dyDescent="0.25">
      <c r="A301" t="s">
        <v>703</v>
      </c>
      <c r="B301" t="s">
        <v>38</v>
      </c>
      <c r="C301" s="1" t="s">
        <v>458</v>
      </c>
      <c r="D301" t="s">
        <v>459</v>
      </c>
      <c r="E301" t="s">
        <v>768</v>
      </c>
      <c r="F301" t="s">
        <v>450</v>
      </c>
      <c r="G301" t="s">
        <v>451</v>
      </c>
    </row>
    <row r="302" spans="1:7" x14ac:dyDescent="0.25">
      <c r="A302" t="s">
        <v>703</v>
      </c>
      <c r="B302" t="s">
        <v>38</v>
      </c>
      <c r="C302" s="1" t="s">
        <v>460</v>
      </c>
      <c r="D302" t="s">
        <v>461</v>
      </c>
      <c r="E302" t="s">
        <v>768</v>
      </c>
      <c r="F302" t="s">
        <v>450</v>
      </c>
      <c r="G302" t="s">
        <v>451</v>
      </c>
    </row>
    <row r="303" spans="1:7" x14ac:dyDescent="0.25">
      <c r="A303" t="s">
        <v>703</v>
      </c>
      <c r="B303" t="s">
        <v>38</v>
      </c>
      <c r="C303" s="1" t="s">
        <v>462</v>
      </c>
      <c r="D303" t="s">
        <v>463</v>
      </c>
      <c r="E303" t="s">
        <v>768</v>
      </c>
      <c r="F303" t="s">
        <v>450</v>
      </c>
      <c r="G303" t="s">
        <v>451</v>
      </c>
    </row>
    <row r="304" spans="1:7" x14ac:dyDescent="0.25">
      <c r="A304" t="s">
        <v>703</v>
      </c>
      <c r="B304" t="s">
        <v>38</v>
      </c>
      <c r="C304" s="1" t="s">
        <v>464</v>
      </c>
      <c r="D304" t="s">
        <v>465</v>
      </c>
      <c r="E304" t="s">
        <v>768</v>
      </c>
      <c r="F304" t="s">
        <v>450</v>
      </c>
      <c r="G304" t="s">
        <v>451</v>
      </c>
    </row>
    <row r="305" spans="1:7" x14ac:dyDescent="0.25">
      <c r="A305" t="s">
        <v>703</v>
      </c>
      <c r="B305" t="s">
        <v>38</v>
      </c>
      <c r="C305" s="1" t="s">
        <v>466</v>
      </c>
      <c r="D305" t="s">
        <v>467</v>
      </c>
      <c r="E305" t="s">
        <v>768</v>
      </c>
      <c r="F305" t="s">
        <v>450</v>
      </c>
      <c r="G305" t="s">
        <v>451</v>
      </c>
    </row>
    <row r="306" spans="1:7" x14ac:dyDescent="0.25">
      <c r="A306" t="s">
        <v>703</v>
      </c>
      <c r="B306" t="s">
        <v>38</v>
      </c>
      <c r="C306" s="1" t="s">
        <v>468</v>
      </c>
      <c r="D306" t="s">
        <v>469</v>
      </c>
      <c r="E306" t="s">
        <v>768</v>
      </c>
      <c r="F306" t="s">
        <v>450</v>
      </c>
      <c r="G306" t="s">
        <v>451</v>
      </c>
    </row>
    <row r="307" spans="1:7" x14ac:dyDescent="0.25">
      <c r="A307" t="s">
        <v>703</v>
      </c>
      <c r="B307" t="s">
        <v>38</v>
      </c>
      <c r="C307" s="1" t="s">
        <v>470</v>
      </c>
      <c r="D307" t="s">
        <v>471</v>
      </c>
      <c r="E307" t="s">
        <v>768</v>
      </c>
      <c r="F307" t="s">
        <v>450</v>
      </c>
      <c r="G307" t="s">
        <v>451</v>
      </c>
    </row>
    <row r="308" spans="1:7" x14ac:dyDescent="0.25">
      <c r="A308" t="s">
        <v>703</v>
      </c>
      <c r="B308" t="s">
        <v>38</v>
      </c>
      <c r="C308" s="1" t="s">
        <v>472</v>
      </c>
      <c r="D308" t="s">
        <v>473</v>
      </c>
      <c r="E308" t="s">
        <v>768</v>
      </c>
      <c r="F308" t="s">
        <v>450</v>
      </c>
      <c r="G308" t="s">
        <v>451</v>
      </c>
    </row>
    <row r="309" spans="1:7" x14ac:dyDescent="0.25">
      <c r="A309" t="s">
        <v>703</v>
      </c>
      <c r="B309" t="s">
        <v>38</v>
      </c>
      <c r="C309" s="1" t="s">
        <v>474</v>
      </c>
      <c r="D309" t="s">
        <v>475</v>
      </c>
      <c r="E309" t="s">
        <v>768</v>
      </c>
      <c r="F309" t="s">
        <v>450</v>
      </c>
      <c r="G309" t="s">
        <v>451</v>
      </c>
    </row>
    <row r="310" spans="1:7" x14ac:dyDescent="0.25">
      <c r="A310" t="s">
        <v>699</v>
      </c>
      <c r="B310" t="s">
        <v>476</v>
      </c>
      <c r="C310" s="1" t="s">
        <v>477</v>
      </c>
      <c r="D310" t="s">
        <v>477</v>
      </c>
      <c r="E310" t="s">
        <v>768</v>
      </c>
      <c r="F310" t="s">
        <v>450</v>
      </c>
      <c r="G310" t="s">
        <v>451</v>
      </c>
    </row>
    <row r="311" spans="1:7" x14ac:dyDescent="0.25">
      <c r="A311" t="s">
        <v>699</v>
      </c>
      <c r="B311" t="s">
        <v>476</v>
      </c>
      <c r="C311" s="1" t="s">
        <v>478</v>
      </c>
      <c r="D311" t="s">
        <v>478</v>
      </c>
      <c r="E311" t="s">
        <v>768</v>
      </c>
      <c r="F311" t="s">
        <v>450</v>
      </c>
      <c r="G311" t="s">
        <v>451</v>
      </c>
    </row>
    <row r="312" spans="1:7" x14ac:dyDescent="0.25">
      <c r="A312" t="s">
        <v>699</v>
      </c>
      <c r="B312" t="s">
        <v>476</v>
      </c>
      <c r="C312" s="1" t="s">
        <v>479</v>
      </c>
      <c r="D312" t="s">
        <v>479</v>
      </c>
      <c r="E312" t="s">
        <v>768</v>
      </c>
      <c r="F312" t="s">
        <v>450</v>
      </c>
      <c r="G312" t="s">
        <v>451</v>
      </c>
    </row>
    <row r="313" spans="1:7" x14ac:dyDescent="0.25">
      <c r="A313" t="s">
        <v>699</v>
      </c>
      <c r="B313" t="s">
        <v>476</v>
      </c>
      <c r="C313" s="1" t="s">
        <v>480</v>
      </c>
      <c r="D313" t="s">
        <v>480</v>
      </c>
      <c r="E313" t="s">
        <v>768</v>
      </c>
      <c r="F313" t="s">
        <v>450</v>
      </c>
      <c r="G313" t="s">
        <v>451</v>
      </c>
    </row>
    <row r="314" spans="1:7" x14ac:dyDescent="0.25">
      <c r="A314" t="s">
        <v>699</v>
      </c>
      <c r="B314" t="s">
        <v>476</v>
      </c>
      <c r="C314" s="1" t="s">
        <v>481</v>
      </c>
      <c r="D314" t="s">
        <v>481</v>
      </c>
      <c r="E314" t="s">
        <v>768</v>
      </c>
      <c r="F314" t="s">
        <v>450</v>
      </c>
      <c r="G314" t="s">
        <v>451</v>
      </c>
    </row>
    <row r="315" spans="1:7" x14ac:dyDescent="0.25">
      <c r="A315" t="s">
        <v>699</v>
      </c>
      <c r="B315" t="s">
        <v>476</v>
      </c>
      <c r="C315" s="1" t="s">
        <v>482</v>
      </c>
      <c r="D315" t="s">
        <v>482</v>
      </c>
      <c r="E315" t="s">
        <v>768</v>
      </c>
      <c r="F315" t="s">
        <v>450</v>
      </c>
      <c r="G315" t="s">
        <v>451</v>
      </c>
    </row>
    <row r="316" spans="1:7" x14ac:dyDescent="0.25">
      <c r="A316" t="s">
        <v>706</v>
      </c>
      <c r="B316" t="s">
        <v>483</v>
      </c>
      <c r="C316" s="1" t="s">
        <v>484</v>
      </c>
      <c r="D316" t="s">
        <v>485</v>
      </c>
      <c r="E316" t="s">
        <v>768</v>
      </c>
      <c r="F316" t="s">
        <v>450</v>
      </c>
      <c r="G316" t="s">
        <v>451</v>
      </c>
    </row>
    <row r="317" spans="1:7" x14ac:dyDescent="0.25">
      <c r="A317" t="s">
        <v>704</v>
      </c>
      <c r="B317" t="s">
        <v>39</v>
      </c>
      <c r="C317" s="1">
        <v>10021</v>
      </c>
      <c r="D317" t="s">
        <v>486</v>
      </c>
      <c r="E317" t="s">
        <v>768</v>
      </c>
      <c r="F317" t="s">
        <v>450</v>
      </c>
      <c r="G317" t="s">
        <v>451</v>
      </c>
    </row>
    <row r="318" spans="1:7" x14ac:dyDescent="0.25">
      <c r="A318" t="s">
        <v>704</v>
      </c>
      <c r="B318" t="s">
        <v>39</v>
      </c>
      <c r="C318" s="1">
        <v>10017</v>
      </c>
      <c r="D318" t="s">
        <v>487</v>
      </c>
      <c r="E318" t="s">
        <v>768</v>
      </c>
      <c r="F318" t="s">
        <v>450</v>
      </c>
      <c r="G318" t="s">
        <v>451</v>
      </c>
    </row>
    <row r="319" spans="1:7" x14ac:dyDescent="0.25">
      <c r="A319" t="s">
        <v>710</v>
      </c>
      <c r="B319" t="s">
        <v>340</v>
      </c>
      <c r="C319" s="1">
        <v>5120565</v>
      </c>
      <c r="D319" t="s">
        <v>488</v>
      </c>
      <c r="E319" t="s">
        <v>768</v>
      </c>
      <c r="F319" t="s">
        <v>450</v>
      </c>
      <c r="G319" t="s">
        <v>451</v>
      </c>
    </row>
    <row r="320" spans="1:7" x14ac:dyDescent="0.25">
      <c r="A320" t="s">
        <v>710</v>
      </c>
      <c r="B320" t="s">
        <v>340</v>
      </c>
      <c r="C320" s="1">
        <v>5170179</v>
      </c>
      <c r="D320" t="s">
        <v>489</v>
      </c>
      <c r="E320" t="s">
        <v>768</v>
      </c>
      <c r="F320" t="s">
        <v>450</v>
      </c>
      <c r="G320" t="s">
        <v>451</v>
      </c>
    </row>
    <row r="321" spans="1:7" x14ac:dyDescent="0.25">
      <c r="A321" t="s">
        <v>710</v>
      </c>
      <c r="B321" t="s">
        <v>340</v>
      </c>
      <c r="C321" s="1">
        <v>5170290</v>
      </c>
      <c r="D321" t="s">
        <v>490</v>
      </c>
      <c r="E321" t="s">
        <v>768</v>
      </c>
      <c r="F321" t="s">
        <v>450</v>
      </c>
      <c r="G321" t="s">
        <v>451</v>
      </c>
    </row>
    <row r="322" spans="1:7" x14ac:dyDescent="0.25">
      <c r="A322" t="s">
        <v>710</v>
      </c>
      <c r="B322" t="s">
        <v>340</v>
      </c>
      <c r="C322" s="1">
        <v>5170328</v>
      </c>
      <c r="D322" t="s">
        <v>491</v>
      </c>
      <c r="E322" t="s">
        <v>768</v>
      </c>
      <c r="F322" t="s">
        <v>450</v>
      </c>
      <c r="G322" t="s">
        <v>451</v>
      </c>
    </row>
    <row r="323" spans="1:7" x14ac:dyDescent="0.25">
      <c r="A323" t="s">
        <v>710</v>
      </c>
      <c r="B323" t="s">
        <v>340</v>
      </c>
      <c r="C323" s="1">
        <v>5331282</v>
      </c>
      <c r="D323" t="s">
        <v>492</v>
      </c>
      <c r="E323" t="s">
        <v>768</v>
      </c>
      <c r="F323" t="s">
        <v>450</v>
      </c>
      <c r="G323" t="s">
        <v>451</v>
      </c>
    </row>
    <row r="324" spans="1:7" x14ac:dyDescent="0.25">
      <c r="A324" t="s">
        <v>710</v>
      </c>
      <c r="B324" t="s">
        <v>340</v>
      </c>
      <c r="C324" s="1">
        <v>5334940</v>
      </c>
      <c r="D324" t="s">
        <v>493</v>
      </c>
      <c r="E324" t="s">
        <v>768</v>
      </c>
      <c r="F324" t="s">
        <v>450</v>
      </c>
      <c r="G324" t="s">
        <v>451</v>
      </c>
    </row>
    <row r="325" spans="1:7" x14ac:dyDescent="0.25">
      <c r="A325" t="s">
        <v>710</v>
      </c>
      <c r="B325" t="s">
        <v>340</v>
      </c>
      <c r="C325" s="1">
        <v>5338375</v>
      </c>
      <c r="D325" t="s">
        <v>494</v>
      </c>
      <c r="E325" t="s">
        <v>768</v>
      </c>
      <c r="F325" t="s">
        <v>450</v>
      </c>
      <c r="G325" t="s">
        <v>451</v>
      </c>
    </row>
    <row r="326" spans="1:7" x14ac:dyDescent="0.25">
      <c r="A326" t="s">
        <v>702</v>
      </c>
      <c r="B326" t="s">
        <v>495</v>
      </c>
      <c r="C326" s="1">
        <v>4815929</v>
      </c>
      <c r="D326" t="s">
        <v>496</v>
      </c>
      <c r="E326" t="s">
        <v>768</v>
      </c>
      <c r="F326" t="s">
        <v>450</v>
      </c>
      <c r="G326" t="s">
        <v>451</v>
      </c>
    </row>
    <row r="327" spans="1:7" x14ac:dyDescent="0.25">
      <c r="A327" t="s">
        <v>706</v>
      </c>
      <c r="B327" t="s">
        <v>483</v>
      </c>
      <c r="C327" s="1" t="s">
        <v>498</v>
      </c>
      <c r="D327" t="s">
        <v>499</v>
      </c>
      <c r="E327" t="s">
        <v>497</v>
      </c>
      <c r="F327" t="s">
        <v>497</v>
      </c>
      <c r="G327" t="s">
        <v>451</v>
      </c>
    </row>
    <row r="328" spans="1:7" x14ac:dyDescent="0.25">
      <c r="A328" t="s">
        <v>699</v>
      </c>
      <c r="B328" t="s">
        <v>476</v>
      </c>
      <c r="C328" s="1" t="s">
        <v>500</v>
      </c>
      <c r="D328" t="s">
        <v>500</v>
      </c>
      <c r="E328" t="s">
        <v>497</v>
      </c>
      <c r="F328" t="s">
        <v>497</v>
      </c>
      <c r="G328" t="s">
        <v>451</v>
      </c>
    </row>
    <row r="329" spans="1:7" x14ac:dyDescent="0.25">
      <c r="A329" t="s">
        <v>699</v>
      </c>
      <c r="B329" t="s">
        <v>476</v>
      </c>
      <c r="C329" s="1" t="s">
        <v>501</v>
      </c>
      <c r="D329" t="s">
        <v>501</v>
      </c>
      <c r="E329" t="s">
        <v>497</v>
      </c>
      <c r="F329" t="s">
        <v>497</v>
      </c>
      <c r="G329" t="s">
        <v>451</v>
      </c>
    </row>
    <row r="330" spans="1:7" x14ac:dyDescent="0.25">
      <c r="A330" t="s">
        <v>699</v>
      </c>
      <c r="B330" t="s">
        <v>476</v>
      </c>
      <c r="C330" s="1" t="s">
        <v>502</v>
      </c>
      <c r="D330" t="s">
        <v>503</v>
      </c>
      <c r="E330" t="s">
        <v>497</v>
      </c>
      <c r="F330" t="s">
        <v>497</v>
      </c>
      <c r="G330" t="s">
        <v>451</v>
      </c>
    </row>
    <row r="331" spans="1:7" x14ac:dyDescent="0.25">
      <c r="A331" t="s">
        <v>699</v>
      </c>
      <c r="B331" t="s">
        <v>476</v>
      </c>
      <c r="C331" s="1" t="s">
        <v>504</v>
      </c>
      <c r="D331" t="s">
        <v>505</v>
      </c>
      <c r="E331" t="s">
        <v>497</v>
      </c>
      <c r="F331" t="s">
        <v>497</v>
      </c>
      <c r="G331" t="s">
        <v>451</v>
      </c>
    </row>
    <row r="332" spans="1:7" x14ac:dyDescent="0.25">
      <c r="A332" t="s">
        <v>703</v>
      </c>
      <c r="B332" t="s">
        <v>38</v>
      </c>
      <c r="C332" s="1" t="s">
        <v>506</v>
      </c>
      <c r="D332" t="s">
        <v>507</v>
      </c>
      <c r="E332" t="s">
        <v>497</v>
      </c>
      <c r="F332" t="s">
        <v>497</v>
      </c>
      <c r="G332" t="s">
        <v>451</v>
      </c>
    </row>
    <row r="333" spans="1:7" x14ac:dyDescent="0.25">
      <c r="A333" t="s">
        <v>703</v>
      </c>
      <c r="B333" t="s">
        <v>38</v>
      </c>
      <c r="C333" s="1" t="s">
        <v>508</v>
      </c>
      <c r="D333" t="s">
        <v>509</v>
      </c>
      <c r="E333" t="s">
        <v>497</v>
      </c>
      <c r="F333" t="s">
        <v>497</v>
      </c>
      <c r="G333" t="s">
        <v>451</v>
      </c>
    </row>
    <row r="334" spans="1:7" x14ac:dyDescent="0.25">
      <c r="A334" t="s">
        <v>704</v>
      </c>
      <c r="B334" t="s">
        <v>39</v>
      </c>
      <c r="C334" s="1">
        <v>10023</v>
      </c>
      <c r="D334" t="s">
        <v>510</v>
      </c>
      <c r="E334" t="s">
        <v>497</v>
      </c>
      <c r="F334" t="s">
        <v>497</v>
      </c>
      <c r="G334" t="s">
        <v>451</v>
      </c>
    </row>
    <row r="335" spans="1:7" x14ac:dyDescent="0.25">
      <c r="A335" t="s">
        <v>710</v>
      </c>
      <c r="B335" t="s">
        <v>340</v>
      </c>
      <c r="C335" s="1">
        <v>5120198</v>
      </c>
      <c r="D335" t="s">
        <v>511</v>
      </c>
      <c r="E335" t="s">
        <v>497</v>
      </c>
      <c r="F335" t="s">
        <v>497</v>
      </c>
      <c r="G335" t="s">
        <v>451</v>
      </c>
    </row>
    <row r="336" spans="1:7" x14ac:dyDescent="0.25">
      <c r="A336" t="s">
        <v>710</v>
      </c>
      <c r="B336" t="s">
        <v>340</v>
      </c>
      <c r="C336" s="1">
        <v>5129618</v>
      </c>
      <c r="D336" t="s">
        <v>512</v>
      </c>
      <c r="E336" t="s">
        <v>497</v>
      </c>
      <c r="F336" t="s">
        <v>497</v>
      </c>
      <c r="G336" t="s">
        <v>451</v>
      </c>
    </row>
    <row r="337" spans="1:7" x14ac:dyDescent="0.25">
      <c r="A337" t="s">
        <v>710</v>
      </c>
      <c r="B337" t="s">
        <v>340</v>
      </c>
      <c r="C337" s="1">
        <v>5271485</v>
      </c>
      <c r="D337" t="s">
        <v>513</v>
      </c>
      <c r="E337" t="s">
        <v>497</v>
      </c>
      <c r="F337" t="s">
        <v>497</v>
      </c>
      <c r="G337" t="s">
        <v>451</v>
      </c>
    </row>
    <row r="338" spans="1:7" x14ac:dyDescent="0.25">
      <c r="A338" t="s">
        <v>710</v>
      </c>
      <c r="B338" t="s">
        <v>340</v>
      </c>
      <c r="C338" s="1">
        <v>5290864</v>
      </c>
      <c r="D338" t="s">
        <v>514</v>
      </c>
      <c r="E338" t="s">
        <v>497</v>
      </c>
      <c r="F338" t="s">
        <v>497</v>
      </c>
      <c r="G338" t="s">
        <v>451</v>
      </c>
    </row>
    <row r="339" spans="1:7" x14ac:dyDescent="0.25">
      <c r="A339" t="s">
        <v>710</v>
      </c>
      <c r="B339" t="s">
        <v>340</v>
      </c>
      <c r="C339" s="1">
        <v>5334265</v>
      </c>
      <c r="D339" t="s">
        <v>515</v>
      </c>
      <c r="E339" t="s">
        <v>497</v>
      </c>
      <c r="F339" t="s">
        <v>497</v>
      </c>
      <c r="G339" t="s">
        <v>451</v>
      </c>
    </row>
    <row r="340" spans="1:7" x14ac:dyDescent="0.25">
      <c r="A340" t="s">
        <v>710</v>
      </c>
      <c r="B340" t="s">
        <v>340</v>
      </c>
      <c r="C340" s="1">
        <v>5330366</v>
      </c>
      <c r="D340" t="s">
        <v>516</v>
      </c>
      <c r="E340" t="s">
        <v>497</v>
      </c>
      <c r="F340" t="s">
        <v>497</v>
      </c>
      <c r="G340" t="s">
        <v>451</v>
      </c>
    </row>
    <row r="341" spans="1:7" x14ac:dyDescent="0.25">
      <c r="A341" t="s">
        <v>710</v>
      </c>
      <c r="B341" t="s">
        <v>340</v>
      </c>
      <c r="C341" s="1">
        <v>5279494</v>
      </c>
      <c r="D341" t="s">
        <v>517</v>
      </c>
      <c r="E341" t="s">
        <v>497</v>
      </c>
      <c r="F341" t="s">
        <v>497</v>
      </c>
      <c r="G341" t="s">
        <v>451</v>
      </c>
    </row>
    <row r="342" spans="1:7" x14ac:dyDescent="0.25">
      <c r="A342" t="s">
        <v>710</v>
      </c>
      <c r="B342" t="s">
        <v>340</v>
      </c>
      <c r="C342" s="1">
        <v>5336294</v>
      </c>
      <c r="D342" t="s">
        <v>518</v>
      </c>
      <c r="E342" t="s">
        <v>497</v>
      </c>
      <c r="F342" t="s">
        <v>497</v>
      </c>
      <c r="G342" t="s">
        <v>451</v>
      </c>
    </row>
    <row r="343" spans="1:7" x14ac:dyDescent="0.25">
      <c r="A343" t="s">
        <v>710</v>
      </c>
      <c r="B343" t="s">
        <v>340</v>
      </c>
      <c r="C343" s="1">
        <v>5334957</v>
      </c>
      <c r="D343" t="s">
        <v>519</v>
      </c>
      <c r="E343" t="s">
        <v>497</v>
      </c>
      <c r="F343" t="s">
        <v>497</v>
      </c>
      <c r="G343" t="s">
        <v>451</v>
      </c>
    </row>
    <row r="344" spans="1:7" x14ac:dyDescent="0.25">
      <c r="A344" t="s">
        <v>703</v>
      </c>
      <c r="B344" t="s">
        <v>38</v>
      </c>
      <c r="C344" s="1" t="s">
        <v>520</v>
      </c>
      <c r="D344" t="s">
        <v>521</v>
      </c>
      <c r="E344" t="s">
        <v>774</v>
      </c>
      <c r="F344" t="s">
        <v>536</v>
      </c>
      <c r="G344" t="s">
        <v>451</v>
      </c>
    </row>
    <row r="345" spans="1:7" x14ac:dyDescent="0.25">
      <c r="A345" t="s">
        <v>699</v>
      </c>
      <c r="B345" t="s">
        <v>476</v>
      </c>
      <c r="C345" s="1" t="s">
        <v>522</v>
      </c>
      <c r="D345" t="s">
        <v>522</v>
      </c>
      <c r="E345" t="s">
        <v>774</v>
      </c>
      <c r="F345" t="s">
        <v>536</v>
      </c>
      <c r="G345" t="s">
        <v>451</v>
      </c>
    </row>
    <row r="346" spans="1:7" x14ac:dyDescent="0.25">
      <c r="A346" t="s">
        <v>699</v>
      </c>
      <c r="B346" t="s">
        <v>476</v>
      </c>
      <c r="C346" s="1" t="s">
        <v>523</v>
      </c>
      <c r="D346" t="s">
        <v>523</v>
      </c>
      <c r="E346" t="s">
        <v>774</v>
      </c>
      <c r="F346" t="s">
        <v>536</v>
      </c>
      <c r="G346" t="s">
        <v>451</v>
      </c>
    </row>
    <row r="347" spans="1:7" x14ac:dyDescent="0.25">
      <c r="A347" t="s">
        <v>699</v>
      </c>
      <c r="B347" t="s">
        <v>476</v>
      </c>
      <c r="C347" s="1" t="s">
        <v>524</v>
      </c>
      <c r="D347" t="s">
        <v>524</v>
      </c>
      <c r="E347" t="s">
        <v>774</v>
      </c>
      <c r="F347" t="s">
        <v>536</v>
      </c>
      <c r="G347" t="s">
        <v>451</v>
      </c>
    </row>
    <row r="348" spans="1:7" x14ac:dyDescent="0.25">
      <c r="A348" t="s">
        <v>704</v>
      </c>
      <c r="B348" t="s">
        <v>39</v>
      </c>
      <c r="C348" s="1">
        <v>10024</v>
      </c>
      <c r="D348" t="s">
        <v>525</v>
      </c>
      <c r="E348" t="s">
        <v>774</v>
      </c>
      <c r="F348" t="s">
        <v>536</v>
      </c>
      <c r="G348" t="s">
        <v>451</v>
      </c>
    </row>
    <row r="349" spans="1:7" x14ac:dyDescent="0.25">
      <c r="A349" t="s">
        <v>704</v>
      </c>
      <c r="B349" t="s">
        <v>39</v>
      </c>
      <c r="C349" s="1">
        <v>10016</v>
      </c>
      <c r="D349" t="s">
        <v>526</v>
      </c>
      <c r="E349" t="s">
        <v>774</v>
      </c>
      <c r="F349" t="s">
        <v>536</v>
      </c>
      <c r="G349" t="s">
        <v>451</v>
      </c>
    </row>
    <row r="350" spans="1:7" x14ac:dyDescent="0.25">
      <c r="A350" t="s">
        <v>700</v>
      </c>
      <c r="B350" t="s">
        <v>178</v>
      </c>
      <c r="C350" s="1">
        <v>5010251</v>
      </c>
      <c r="D350" t="s">
        <v>527</v>
      </c>
      <c r="E350" t="s">
        <v>774</v>
      </c>
      <c r="F350" t="s">
        <v>536</v>
      </c>
      <c r="G350" t="s">
        <v>451</v>
      </c>
    </row>
    <row r="351" spans="1:7" x14ac:dyDescent="0.25">
      <c r="A351" t="s">
        <v>710</v>
      </c>
      <c r="B351" t="s">
        <v>340</v>
      </c>
      <c r="C351" s="1">
        <v>5331659</v>
      </c>
      <c r="D351" t="s">
        <v>528</v>
      </c>
      <c r="E351" t="s">
        <v>774</v>
      </c>
      <c r="F351" t="s">
        <v>536</v>
      </c>
      <c r="G351" t="s">
        <v>451</v>
      </c>
    </row>
    <row r="352" spans="1:7" x14ac:dyDescent="0.25">
      <c r="A352" t="s">
        <v>710</v>
      </c>
      <c r="B352" t="s">
        <v>340</v>
      </c>
      <c r="C352" s="1">
        <v>5120181</v>
      </c>
      <c r="D352" t="s">
        <v>529</v>
      </c>
      <c r="E352" t="s">
        <v>774</v>
      </c>
      <c r="F352" t="s">
        <v>536</v>
      </c>
      <c r="G352" t="s">
        <v>451</v>
      </c>
    </row>
    <row r="353" spans="1:7" x14ac:dyDescent="0.25">
      <c r="A353" t="s">
        <v>710</v>
      </c>
      <c r="B353" t="s">
        <v>340</v>
      </c>
      <c r="C353" s="1">
        <v>5338465</v>
      </c>
      <c r="D353" t="s">
        <v>530</v>
      </c>
      <c r="E353" t="s">
        <v>774</v>
      </c>
      <c r="F353" t="s">
        <v>536</v>
      </c>
      <c r="G353" t="s">
        <v>451</v>
      </c>
    </row>
    <row r="354" spans="1:7" x14ac:dyDescent="0.25">
      <c r="A354" t="s">
        <v>710</v>
      </c>
      <c r="B354" t="s">
        <v>340</v>
      </c>
      <c r="C354" s="1">
        <v>5336571</v>
      </c>
      <c r="D354" t="s">
        <v>531</v>
      </c>
      <c r="E354" t="s">
        <v>774</v>
      </c>
      <c r="F354" t="s">
        <v>536</v>
      </c>
      <c r="G354" t="s">
        <v>451</v>
      </c>
    </row>
    <row r="355" spans="1:7" x14ac:dyDescent="0.25">
      <c r="A355" t="s">
        <v>710</v>
      </c>
      <c r="B355" t="s">
        <v>340</v>
      </c>
      <c r="C355" s="1">
        <v>5270853</v>
      </c>
      <c r="D355" t="s">
        <v>532</v>
      </c>
      <c r="E355" t="s">
        <v>774</v>
      </c>
      <c r="F355" t="s">
        <v>536</v>
      </c>
      <c r="G355" t="s">
        <v>451</v>
      </c>
    </row>
    <row r="356" spans="1:7" x14ac:dyDescent="0.25">
      <c r="A356" t="s">
        <v>710</v>
      </c>
      <c r="B356" t="s">
        <v>340</v>
      </c>
      <c r="C356" s="1">
        <v>5133071</v>
      </c>
      <c r="D356" t="s">
        <v>533</v>
      </c>
      <c r="E356" t="s">
        <v>774</v>
      </c>
      <c r="F356" t="s">
        <v>536</v>
      </c>
      <c r="G356" t="s">
        <v>451</v>
      </c>
    </row>
    <row r="357" spans="1:7" x14ac:dyDescent="0.25">
      <c r="A357" t="s">
        <v>710</v>
      </c>
      <c r="B357" t="s">
        <v>340</v>
      </c>
      <c r="C357" s="1">
        <v>5129092</v>
      </c>
      <c r="D357" t="s">
        <v>534</v>
      </c>
      <c r="E357" t="s">
        <v>774</v>
      </c>
      <c r="F357" t="s">
        <v>536</v>
      </c>
      <c r="G357" t="s">
        <v>451</v>
      </c>
    </row>
    <row r="358" spans="1:7" x14ac:dyDescent="0.25">
      <c r="A358" t="s">
        <v>710</v>
      </c>
      <c r="B358" t="s">
        <v>340</v>
      </c>
      <c r="C358" s="1">
        <v>5120866</v>
      </c>
      <c r="D358" t="s">
        <v>535</v>
      </c>
      <c r="E358" t="s">
        <v>774</v>
      </c>
      <c r="F358" t="s">
        <v>536</v>
      </c>
      <c r="G358" t="s">
        <v>451</v>
      </c>
    </row>
    <row r="359" spans="1:7" x14ac:dyDescent="0.25">
      <c r="A359" t="s">
        <v>705</v>
      </c>
      <c r="B359" t="s">
        <v>174</v>
      </c>
      <c r="C359" s="1">
        <v>5070042</v>
      </c>
      <c r="D359" t="s">
        <v>537</v>
      </c>
      <c r="E359" t="s">
        <v>774</v>
      </c>
      <c r="F359" t="s">
        <v>536</v>
      </c>
      <c r="G359" t="s">
        <v>451</v>
      </c>
    </row>
    <row r="360" spans="1:7" x14ac:dyDescent="0.25">
      <c r="A360" t="s">
        <v>705</v>
      </c>
      <c r="B360" t="s">
        <v>174</v>
      </c>
      <c r="C360" s="1">
        <v>5070066</v>
      </c>
      <c r="D360" t="s">
        <v>538</v>
      </c>
      <c r="E360" t="s">
        <v>774</v>
      </c>
      <c r="F360" t="s">
        <v>536</v>
      </c>
      <c r="G360" t="s">
        <v>451</v>
      </c>
    </row>
    <row r="361" spans="1:7" x14ac:dyDescent="0.25">
      <c r="A361" t="s">
        <v>705</v>
      </c>
      <c r="B361" t="s">
        <v>174</v>
      </c>
      <c r="C361" s="1">
        <v>5070675</v>
      </c>
      <c r="D361" t="s">
        <v>539</v>
      </c>
      <c r="E361" t="s">
        <v>774</v>
      </c>
      <c r="F361" t="s">
        <v>536</v>
      </c>
      <c r="G361" t="s">
        <v>451</v>
      </c>
    </row>
    <row r="362" spans="1:7" x14ac:dyDescent="0.25">
      <c r="A362" t="s">
        <v>703</v>
      </c>
      <c r="B362" t="s">
        <v>38</v>
      </c>
      <c r="C362" s="1" t="s">
        <v>541</v>
      </c>
      <c r="D362" t="s">
        <v>542</v>
      </c>
      <c r="E362" t="s">
        <v>775</v>
      </c>
      <c r="F362" t="s">
        <v>540</v>
      </c>
      <c r="G362" t="s">
        <v>451</v>
      </c>
    </row>
    <row r="363" spans="1:7" x14ac:dyDescent="0.25">
      <c r="A363" t="s">
        <v>703</v>
      </c>
      <c r="B363" t="s">
        <v>38</v>
      </c>
      <c r="C363" s="1" t="s">
        <v>543</v>
      </c>
      <c r="D363" t="s">
        <v>544</v>
      </c>
      <c r="E363" t="s">
        <v>775</v>
      </c>
      <c r="F363" t="s">
        <v>540</v>
      </c>
      <c r="G363" t="s">
        <v>451</v>
      </c>
    </row>
    <row r="364" spans="1:7" x14ac:dyDescent="0.25">
      <c r="A364" t="s">
        <v>703</v>
      </c>
      <c r="B364" t="s">
        <v>38</v>
      </c>
      <c r="C364" s="1" t="s">
        <v>545</v>
      </c>
      <c r="D364" t="s">
        <v>546</v>
      </c>
      <c r="E364" t="s">
        <v>775</v>
      </c>
      <c r="F364" t="s">
        <v>540</v>
      </c>
      <c r="G364" t="s">
        <v>451</v>
      </c>
    </row>
    <row r="365" spans="1:7" x14ac:dyDescent="0.25">
      <c r="A365" t="s">
        <v>703</v>
      </c>
      <c r="B365" t="s">
        <v>38</v>
      </c>
      <c r="C365" s="1" t="s">
        <v>547</v>
      </c>
      <c r="D365" t="s">
        <v>548</v>
      </c>
      <c r="E365" t="s">
        <v>775</v>
      </c>
      <c r="F365" t="s">
        <v>540</v>
      </c>
      <c r="G365" t="s">
        <v>451</v>
      </c>
    </row>
    <row r="366" spans="1:7" x14ac:dyDescent="0.25">
      <c r="A366" t="s">
        <v>703</v>
      </c>
      <c r="B366" t="s">
        <v>38</v>
      </c>
      <c r="C366" s="1" t="s">
        <v>549</v>
      </c>
      <c r="D366" t="s">
        <v>550</v>
      </c>
      <c r="E366" t="s">
        <v>775</v>
      </c>
      <c r="F366" t="s">
        <v>540</v>
      </c>
      <c r="G366" t="s">
        <v>451</v>
      </c>
    </row>
    <row r="367" spans="1:7" x14ac:dyDescent="0.25">
      <c r="A367" t="s">
        <v>699</v>
      </c>
      <c r="B367" t="s">
        <v>476</v>
      </c>
      <c r="C367" s="1" t="s">
        <v>551</v>
      </c>
      <c r="D367" t="s">
        <v>551</v>
      </c>
      <c r="E367" t="s">
        <v>775</v>
      </c>
      <c r="F367" t="s">
        <v>540</v>
      </c>
      <c r="G367" t="s">
        <v>451</v>
      </c>
    </row>
    <row r="368" spans="1:7" x14ac:dyDescent="0.25">
      <c r="A368" t="s">
        <v>699</v>
      </c>
      <c r="B368" t="s">
        <v>476</v>
      </c>
      <c r="C368" s="1" t="s">
        <v>552</v>
      </c>
      <c r="D368" t="s">
        <v>552</v>
      </c>
      <c r="E368" t="s">
        <v>775</v>
      </c>
      <c r="F368" t="s">
        <v>540</v>
      </c>
      <c r="G368" t="s">
        <v>451</v>
      </c>
    </row>
    <row r="369" spans="1:7" x14ac:dyDescent="0.25">
      <c r="A369" t="s">
        <v>699</v>
      </c>
      <c r="B369" t="s">
        <v>476</v>
      </c>
      <c r="C369" s="1" t="s">
        <v>553</v>
      </c>
      <c r="D369" t="s">
        <v>553</v>
      </c>
      <c r="E369" t="s">
        <v>775</v>
      </c>
      <c r="F369" t="s">
        <v>540</v>
      </c>
      <c r="G369" t="s">
        <v>451</v>
      </c>
    </row>
    <row r="370" spans="1:7" x14ac:dyDescent="0.25">
      <c r="A370" t="s">
        <v>699</v>
      </c>
      <c r="B370" t="s">
        <v>476</v>
      </c>
      <c r="C370" s="1" t="s">
        <v>554</v>
      </c>
      <c r="D370" t="s">
        <v>554</v>
      </c>
      <c r="E370" t="s">
        <v>775</v>
      </c>
      <c r="F370" t="s">
        <v>540</v>
      </c>
      <c r="G370" t="s">
        <v>451</v>
      </c>
    </row>
    <row r="371" spans="1:7" x14ac:dyDescent="0.25">
      <c r="A371" t="s">
        <v>699</v>
      </c>
      <c r="B371" t="s">
        <v>476</v>
      </c>
      <c r="C371" s="1" t="s">
        <v>555</v>
      </c>
      <c r="D371" t="s">
        <v>555</v>
      </c>
      <c r="E371" t="s">
        <v>775</v>
      </c>
      <c r="F371" t="s">
        <v>540</v>
      </c>
      <c r="G371" t="s">
        <v>451</v>
      </c>
    </row>
    <row r="372" spans="1:7" x14ac:dyDescent="0.25">
      <c r="A372" t="s">
        <v>704</v>
      </c>
      <c r="B372" t="s">
        <v>39</v>
      </c>
      <c r="C372" s="1">
        <v>10026</v>
      </c>
      <c r="D372" t="s">
        <v>556</v>
      </c>
      <c r="E372" t="s">
        <v>775</v>
      </c>
      <c r="F372" t="s">
        <v>540</v>
      </c>
      <c r="G372" t="s">
        <v>451</v>
      </c>
    </row>
    <row r="373" spans="1:7" x14ac:dyDescent="0.25">
      <c r="A373" t="s">
        <v>700</v>
      </c>
      <c r="B373" t="s">
        <v>178</v>
      </c>
      <c r="C373" s="1">
        <v>5010220</v>
      </c>
      <c r="D373" t="s">
        <v>557</v>
      </c>
      <c r="E373" t="s">
        <v>775</v>
      </c>
      <c r="F373" t="s">
        <v>540</v>
      </c>
      <c r="G373" t="s">
        <v>451</v>
      </c>
    </row>
    <row r="374" spans="1:7" x14ac:dyDescent="0.25">
      <c r="A374" t="s">
        <v>710</v>
      </c>
      <c r="B374" t="s">
        <v>340</v>
      </c>
      <c r="C374" s="1">
        <v>5050211</v>
      </c>
      <c r="D374" t="s">
        <v>558</v>
      </c>
      <c r="E374" t="s">
        <v>775</v>
      </c>
      <c r="F374" t="s">
        <v>540</v>
      </c>
      <c r="G374" t="s">
        <v>451</v>
      </c>
    </row>
    <row r="375" spans="1:7" x14ac:dyDescent="0.25">
      <c r="A375" t="s">
        <v>710</v>
      </c>
      <c r="B375" t="s">
        <v>340</v>
      </c>
      <c r="C375" s="1">
        <v>5120053</v>
      </c>
      <c r="D375" t="s">
        <v>559</v>
      </c>
      <c r="E375" t="s">
        <v>775</v>
      </c>
      <c r="F375" t="s">
        <v>540</v>
      </c>
      <c r="G375" t="s">
        <v>451</v>
      </c>
    </row>
    <row r="376" spans="1:7" x14ac:dyDescent="0.25">
      <c r="A376" t="s">
        <v>710</v>
      </c>
      <c r="B376" t="s">
        <v>340</v>
      </c>
      <c r="C376" s="1">
        <v>5050280</v>
      </c>
      <c r="D376" t="s">
        <v>560</v>
      </c>
      <c r="E376" t="s">
        <v>775</v>
      </c>
      <c r="F376" t="s">
        <v>540</v>
      </c>
      <c r="G376" t="s">
        <v>451</v>
      </c>
    </row>
    <row r="377" spans="1:7" x14ac:dyDescent="0.25">
      <c r="A377" t="s">
        <v>710</v>
      </c>
      <c r="B377" t="s">
        <v>340</v>
      </c>
      <c r="C377" s="1">
        <v>5050190</v>
      </c>
      <c r="D377" t="s">
        <v>561</v>
      </c>
      <c r="E377" t="s">
        <v>775</v>
      </c>
      <c r="F377" t="s">
        <v>540</v>
      </c>
      <c r="G377" t="s">
        <v>451</v>
      </c>
    </row>
    <row r="378" spans="1:7" x14ac:dyDescent="0.25">
      <c r="A378" t="s">
        <v>710</v>
      </c>
      <c r="B378" t="s">
        <v>340</v>
      </c>
      <c r="C378" s="1">
        <v>5120091</v>
      </c>
      <c r="D378" t="s">
        <v>562</v>
      </c>
      <c r="E378" t="s">
        <v>775</v>
      </c>
      <c r="F378" t="s">
        <v>540</v>
      </c>
      <c r="G378" t="s">
        <v>451</v>
      </c>
    </row>
    <row r="379" spans="1:7" x14ac:dyDescent="0.25">
      <c r="A379" t="s">
        <v>710</v>
      </c>
      <c r="B379" t="s">
        <v>340</v>
      </c>
      <c r="C379" s="1">
        <v>5300455</v>
      </c>
      <c r="D379" t="s">
        <v>563</v>
      </c>
      <c r="E379" t="s">
        <v>775</v>
      </c>
      <c r="F379" t="s">
        <v>540</v>
      </c>
      <c r="G379" t="s">
        <v>451</v>
      </c>
    </row>
    <row r="380" spans="1:7" x14ac:dyDescent="0.25">
      <c r="A380" t="s">
        <v>710</v>
      </c>
      <c r="B380" t="s">
        <v>340</v>
      </c>
      <c r="C380" s="1">
        <v>5336564</v>
      </c>
      <c r="D380" t="s">
        <v>564</v>
      </c>
      <c r="E380" t="s">
        <v>775</v>
      </c>
      <c r="F380" t="s">
        <v>540</v>
      </c>
      <c r="G380" t="s">
        <v>451</v>
      </c>
    </row>
    <row r="381" spans="1:7" x14ac:dyDescent="0.25">
      <c r="A381" t="s">
        <v>710</v>
      </c>
      <c r="B381" t="s">
        <v>340</v>
      </c>
      <c r="C381" s="1">
        <v>5120444</v>
      </c>
      <c r="D381" t="s">
        <v>565</v>
      </c>
      <c r="E381" t="s">
        <v>775</v>
      </c>
      <c r="F381" t="s">
        <v>540</v>
      </c>
      <c r="G381" t="s">
        <v>451</v>
      </c>
    </row>
    <row r="382" spans="1:7" x14ac:dyDescent="0.25">
      <c r="A382" t="s">
        <v>710</v>
      </c>
      <c r="B382" t="s">
        <v>340</v>
      </c>
      <c r="C382" s="1">
        <v>5120022</v>
      </c>
      <c r="D382" t="s">
        <v>566</v>
      </c>
      <c r="E382" t="s">
        <v>775</v>
      </c>
      <c r="F382" t="s">
        <v>540</v>
      </c>
      <c r="G382" t="s">
        <v>451</v>
      </c>
    </row>
    <row r="383" spans="1:7" x14ac:dyDescent="0.25">
      <c r="A383" t="s">
        <v>710</v>
      </c>
      <c r="B383" t="s">
        <v>340</v>
      </c>
      <c r="C383" s="1">
        <v>6860352</v>
      </c>
      <c r="D383" t="s">
        <v>567</v>
      </c>
      <c r="E383" t="s">
        <v>775</v>
      </c>
      <c r="F383" t="s">
        <v>540</v>
      </c>
      <c r="G383" t="s">
        <v>451</v>
      </c>
    </row>
    <row r="384" spans="1:7" x14ac:dyDescent="0.25">
      <c r="A384" t="s">
        <v>705</v>
      </c>
      <c r="B384" t="s">
        <v>174</v>
      </c>
      <c r="C384" s="1">
        <v>5060481</v>
      </c>
      <c r="D384" t="s">
        <v>568</v>
      </c>
      <c r="E384" t="s">
        <v>775</v>
      </c>
      <c r="F384" t="s">
        <v>540</v>
      </c>
      <c r="G384" t="s">
        <v>451</v>
      </c>
    </row>
    <row r="385" spans="1:7" x14ac:dyDescent="0.25">
      <c r="A385" t="s">
        <v>705</v>
      </c>
      <c r="B385" t="s">
        <v>174</v>
      </c>
      <c r="C385" s="1">
        <v>5070817</v>
      </c>
      <c r="D385" t="s">
        <v>569</v>
      </c>
      <c r="E385" t="s">
        <v>775</v>
      </c>
      <c r="F385" t="s">
        <v>540</v>
      </c>
      <c r="G385" t="s">
        <v>451</v>
      </c>
    </row>
    <row r="386" spans="1:7" x14ac:dyDescent="0.25">
      <c r="A386" t="s">
        <v>705</v>
      </c>
      <c r="B386" t="s">
        <v>174</v>
      </c>
      <c r="C386" s="1">
        <v>5070952</v>
      </c>
      <c r="D386" t="s">
        <v>570</v>
      </c>
      <c r="E386" t="s">
        <v>775</v>
      </c>
      <c r="F386" t="s">
        <v>540</v>
      </c>
      <c r="G386" t="s">
        <v>451</v>
      </c>
    </row>
    <row r="387" spans="1:7" x14ac:dyDescent="0.25">
      <c r="A387" t="s">
        <v>705</v>
      </c>
      <c r="B387" t="s">
        <v>174</v>
      </c>
      <c r="C387" s="1">
        <v>5060405</v>
      </c>
      <c r="D387" t="s">
        <v>571</v>
      </c>
      <c r="E387" t="s">
        <v>775</v>
      </c>
      <c r="F387" t="s">
        <v>540</v>
      </c>
      <c r="G387" t="s">
        <v>451</v>
      </c>
    </row>
    <row r="388" spans="1:7" x14ac:dyDescent="0.25">
      <c r="A388" t="s">
        <v>707</v>
      </c>
      <c r="B388" t="s">
        <v>572</v>
      </c>
      <c r="C388" s="1">
        <v>6860134</v>
      </c>
      <c r="D388" t="s">
        <v>573</v>
      </c>
      <c r="E388" t="s">
        <v>775</v>
      </c>
      <c r="F388" t="s">
        <v>540</v>
      </c>
      <c r="G388" t="s">
        <v>451</v>
      </c>
    </row>
    <row r="389" spans="1:7" x14ac:dyDescent="0.25">
      <c r="A389" t="s">
        <v>706</v>
      </c>
      <c r="B389" t="s">
        <v>483</v>
      </c>
      <c r="C389" s="1" t="s">
        <v>575</v>
      </c>
      <c r="D389" t="s">
        <v>576</v>
      </c>
      <c r="E389" t="s">
        <v>776</v>
      </c>
      <c r="F389" t="s">
        <v>574</v>
      </c>
      <c r="G389" t="s">
        <v>451</v>
      </c>
    </row>
    <row r="390" spans="1:7" x14ac:dyDescent="0.25">
      <c r="A390" t="s">
        <v>699</v>
      </c>
      <c r="B390" t="s">
        <v>476</v>
      </c>
      <c r="C390" s="1" t="s">
        <v>577</v>
      </c>
      <c r="D390" t="s">
        <v>577</v>
      </c>
      <c r="E390" t="s">
        <v>776</v>
      </c>
      <c r="F390" t="s">
        <v>574</v>
      </c>
      <c r="G390" t="s">
        <v>451</v>
      </c>
    </row>
    <row r="391" spans="1:7" x14ac:dyDescent="0.25">
      <c r="A391" t="s">
        <v>699</v>
      </c>
      <c r="B391" t="s">
        <v>476</v>
      </c>
      <c r="C391" s="1" t="s">
        <v>578</v>
      </c>
      <c r="D391" t="s">
        <v>578</v>
      </c>
      <c r="E391" t="s">
        <v>776</v>
      </c>
      <c r="F391" t="s">
        <v>574</v>
      </c>
      <c r="G391" t="s">
        <v>451</v>
      </c>
    </row>
    <row r="392" spans="1:7" x14ac:dyDescent="0.25">
      <c r="A392" t="s">
        <v>710</v>
      </c>
      <c r="B392" t="s">
        <v>340</v>
      </c>
      <c r="C392" s="1">
        <v>5291102</v>
      </c>
      <c r="D392" t="s">
        <v>579</v>
      </c>
      <c r="E392" t="s">
        <v>776</v>
      </c>
      <c r="F392" t="s">
        <v>574</v>
      </c>
      <c r="G392" t="s">
        <v>451</v>
      </c>
    </row>
    <row r="393" spans="1:7" x14ac:dyDescent="0.25">
      <c r="A393" t="s">
        <v>710</v>
      </c>
      <c r="B393" t="s">
        <v>340</v>
      </c>
      <c r="C393" s="1">
        <v>5129199</v>
      </c>
      <c r="D393" t="s">
        <v>580</v>
      </c>
      <c r="E393" t="s">
        <v>776</v>
      </c>
      <c r="F393" t="s">
        <v>574</v>
      </c>
      <c r="G393" t="s">
        <v>451</v>
      </c>
    </row>
    <row r="394" spans="1:7" x14ac:dyDescent="0.25">
      <c r="A394" t="s">
        <v>710</v>
      </c>
      <c r="B394" t="s">
        <v>340</v>
      </c>
      <c r="C394" s="1">
        <v>5125629</v>
      </c>
      <c r="D394" t="s">
        <v>581</v>
      </c>
      <c r="E394" t="s">
        <v>776</v>
      </c>
      <c r="F394" t="s">
        <v>574</v>
      </c>
      <c r="G394" t="s">
        <v>451</v>
      </c>
    </row>
    <row r="395" spans="1:7" x14ac:dyDescent="0.25">
      <c r="A395" t="s">
        <v>710</v>
      </c>
      <c r="B395" t="s">
        <v>340</v>
      </c>
      <c r="C395" s="1">
        <v>5131613</v>
      </c>
      <c r="D395" t="s">
        <v>582</v>
      </c>
      <c r="E395" t="s">
        <v>776</v>
      </c>
      <c r="F395" t="s">
        <v>574</v>
      </c>
      <c r="G395" t="s">
        <v>451</v>
      </c>
    </row>
    <row r="396" spans="1:7" x14ac:dyDescent="0.25">
      <c r="A396" t="s">
        <v>710</v>
      </c>
      <c r="B396" t="s">
        <v>340</v>
      </c>
      <c r="C396" s="1">
        <v>5131367</v>
      </c>
      <c r="D396" t="s">
        <v>583</v>
      </c>
      <c r="E396" t="s">
        <v>776</v>
      </c>
      <c r="F396" t="s">
        <v>574</v>
      </c>
      <c r="G396" t="s">
        <v>451</v>
      </c>
    </row>
    <row r="397" spans="1:7" x14ac:dyDescent="0.25">
      <c r="A397" t="s">
        <v>710</v>
      </c>
      <c r="B397" t="s">
        <v>340</v>
      </c>
      <c r="C397" s="1">
        <v>5050048</v>
      </c>
      <c r="D397" t="s">
        <v>584</v>
      </c>
      <c r="E397" t="s">
        <v>776</v>
      </c>
      <c r="F397" t="s">
        <v>574</v>
      </c>
      <c r="G397" t="s">
        <v>451</v>
      </c>
    </row>
    <row r="398" spans="1:7" x14ac:dyDescent="0.25">
      <c r="A398" t="s">
        <v>710</v>
      </c>
      <c r="B398" t="s">
        <v>340</v>
      </c>
      <c r="C398" s="1">
        <v>5131398</v>
      </c>
      <c r="D398" t="s">
        <v>585</v>
      </c>
      <c r="E398" t="s">
        <v>776</v>
      </c>
      <c r="F398" t="s">
        <v>574</v>
      </c>
      <c r="G398" t="s">
        <v>451</v>
      </c>
    </row>
    <row r="399" spans="1:7" x14ac:dyDescent="0.25">
      <c r="A399" t="s">
        <v>710</v>
      </c>
      <c r="B399" t="s">
        <v>340</v>
      </c>
      <c r="C399" s="1">
        <v>5120084</v>
      </c>
      <c r="D399" t="s">
        <v>586</v>
      </c>
      <c r="E399" t="s">
        <v>776</v>
      </c>
      <c r="F399" t="s">
        <v>574</v>
      </c>
      <c r="G399" t="s">
        <v>451</v>
      </c>
    </row>
    <row r="400" spans="1:7" x14ac:dyDescent="0.25">
      <c r="A400" t="s">
        <v>710</v>
      </c>
      <c r="B400" t="s">
        <v>340</v>
      </c>
      <c r="C400" s="1">
        <v>5133514</v>
      </c>
      <c r="D400" t="s">
        <v>587</v>
      </c>
      <c r="E400" t="s">
        <v>776</v>
      </c>
      <c r="F400" t="s">
        <v>574</v>
      </c>
      <c r="G400" t="s">
        <v>451</v>
      </c>
    </row>
    <row r="401" spans="1:7" x14ac:dyDescent="0.25">
      <c r="A401" t="s">
        <v>710</v>
      </c>
      <c r="B401" t="s">
        <v>340</v>
      </c>
      <c r="C401" s="1">
        <v>5271492</v>
      </c>
      <c r="D401" t="s">
        <v>588</v>
      </c>
      <c r="E401" t="s">
        <v>776</v>
      </c>
      <c r="F401" t="s">
        <v>574</v>
      </c>
      <c r="G401" t="s">
        <v>451</v>
      </c>
    </row>
    <row r="402" spans="1:7" x14ac:dyDescent="0.25">
      <c r="A402" t="s">
        <v>710</v>
      </c>
      <c r="B402" t="s">
        <v>340</v>
      </c>
      <c r="C402" s="1">
        <v>5332793</v>
      </c>
      <c r="D402" t="s">
        <v>589</v>
      </c>
      <c r="E402" t="s">
        <v>776</v>
      </c>
      <c r="F402" t="s">
        <v>574</v>
      </c>
      <c r="G402" t="s">
        <v>451</v>
      </c>
    </row>
    <row r="403" spans="1:7" x14ac:dyDescent="0.25">
      <c r="A403" t="s">
        <v>710</v>
      </c>
      <c r="B403" t="s">
        <v>340</v>
      </c>
      <c r="C403" s="1">
        <v>5336090</v>
      </c>
      <c r="D403" t="s">
        <v>590</v>
      </c>
      <c r="E403" t="s">
        <v>776</v>
      </c>
      <c r="F403" t="s">
        <v>574</v>
      </c>
      <c r="G403" t="s">
        <v>451</v>
      </c>
    </row>
    <row r="404" spans="1:7" x14ac:dyDescent="0.25">
      <c r="A404" t="s">
        <v>710</v>
      </c>
      <c r="B404" t="s">
        <v>340</v>
      </c>
      <c r="C404" s="1">
        <v>5050107</v>
      </c>
      <c r="D404" t="s">
        <v>591</v>
      </c>
      <c r="E404" t="s">
        <v>776</v>
      </c>
      <c r="F404" t="s">
        <v>574</v>
      </c>
      <c r="G404" t="s">
        <v>451</v>
      </c>
    </row>
    <row r="405" spans="1:7" x14ac:dyDescent="0.25">
      <c r="A405" t="s">
        <v>710</v>
      </c>
      <c r="B405" t="s">
        <v>340</v>
      </c>
      <c r="C405" s="1">
        <v>5050266</v>
      </c>
      <c r="D405" t="s">
        <v>592</v>
      </c>
      <c r="E405" t="s">
        <v>776</v>
      </c>
      <c r="F405" t="s">
        <v>574</v>
      </c>
      <c r="G405" t="s">
        <v>451</v>
      </c>
    </row>
    <row r="406" spans="1:7" x14ac:dyDescent="0.25">
      <c r="A406" t="s">
        <v>710</v>
      </c>
      <c r="B406" t="s">
        <v>340</v>
      </c>
      <c r="C406" s="1">
        <v>5050183</v>
      </c>
      <c r="D406" t="s">
        <v>593</v>
      </c>
      <c r="E406" t="s">
        <v>776</v>
      </c>
      <c r="F406" t="s">
        <v>574</v>
      </c>
      <c r="G406" t="s">
        <v>451</v>
      </c>
    </row>
    <row r="407" spans="1:7" x14ac:dyDescent="0.25">
      <c r="A407" t="s">
        <v>710</v>
      </c>
      <c r="B407" t="s">
        <v>340</v>
      </c>
      <c r="C407" s="1">
        <v>5050325</v>
      </c>
      <c r="D407" t="s">
        <v>594</v>
      </c>
      <c r="E407" t="s">
        <v>776</v>
      </c>
      <c r="F407" t="s">
        <v>574</v>
      </c>
      <c r="G407" t="s">
        <v>451</v>
      </c>
    </row>
    <row r="408" spans="1:7" x14ac:dyDescent="0.25">
      <c r="A408" t="s">
        <v>705</v>
      </c>
      <c r="B408" t="s">
        <v>174</v>
      </c>
      <c r="C408" s="1">
        <v>5070426</v>
      </c>
      <c r="D408" t="s">
        <v>595</v>
      </c>
      <c r="E408" t="s">
        <v>776</v>
      </c>
      <c r="F408" t="s">
        <v>574</v>
      </c>
      <c r="G408" t="s">
        <v>451</v>
      </c>
    </row>
    <row r="409" spans="1:7" x14ac:dyDescent="0.25">
      <c r="A409" t="s">
        <v>705</v>
      </c>
      <c r="B409" t="s">
        <v>174</v>
      </c>
      <c r="C409" s="1">
        <v>5070976</v>
      </c>
      <c r="D409" t="s">
        <v>596</v>
      </c>
      <c r="E409" t="s">
        <v>776</v>
      </c>
      <c r="F409" t="s">
        <v>574</v>
      </c>
      <c r="G409" t="s">
        <v>451</v>
      </c>
    </row>
    <row r="410" spans="1:7" x14ac:dyDescent="0.25">
      <c r="A410" t="s">
        <v>705</v>
      </c>
      <c r="B410" t="s">
        <v>174</v>
      </c>
      <c r="C410" s="1">
        <v>5070990</v>
      </c>
      <c r="D410" t="s">
        <v>597</v>
      </c>
      <c r="E410" t="s">
        <v>776</v>
      </c>
      <c r="F410" t="s">
        <v>574</v>
      </c>
      <c r="G410" t="s">
        <v>451</v>
      </c>
    </row>
    <row r="411" spans="1:7" x14ac:dyDescent="0.25">
      <c r="A411" t="s">
        <v>705</v>
      </c>
      <c r="B411" t="s">
        <v>174</v>
      </c>
      <c r="C411" s="1">
        <v>5070983</v>
      </c>
      <c r="D411" t="s">
        <v>598</v>
      </c>
      <c r="E411" t="s">
        <v>776</v>
      </c>
      <c r="F411" t="s">
        <v>574</v>
      </c>
      <c r="G411" t="s">
        <v>451</v>
      </c>
    </row>
    <row r="412" spans="1:7" x14ac:dyDescent="0.25">
      <c r="A412" t="s">
        <v>707</v>
      </c>
      <c r="B412" t="s">
        <v>599</v>
      </c>
      <c r="C412" s="1">
        <v>6850085</v>
      </c>
      <c r="D412" t="s">
        <v>600</v>
      </c>
      <c r="E412" t="s">
        <v>776</v>
      </c>
      <c r="F412" t="s">
        <v>574</v>
      </c>
      <c r="G412" t="s">
        <v>451</v>
      </c>
    </row>
    <row r="413" spans="1:7" x14ac:dyDescent="0.25">
      <c r="A413" t="s">
        <v>703</v>
      </c>
      <c r="B413" t="s">
        <v>38</v>
      </c>
      <c r="C413" s="1" t="s">
        <v>602</v>
      </c>
      <c r="D413" t="s">
        <v>603</v>
      </c>
      <c r="E413" t="s">
        <v>777</v>
      </c>
      <c r="F413" t="s">
        <v>601</v>
      </c>
      <c r="G413" t="s">
        <v>451</v>
      </c>
    </row>
    <row r="414" spans="1:7" x14ac:dyDescent="0.25">
      <c r="A414" t="s">
        <v>703</v>
      </c>
      <c r="B414" t="s">
        <v>38</v>
      </c>
      <c r="C414" s="1" t="s">
        <v>604</v>
      </c>
      <c r="D414" t="s">
        <v>605</v>
      </c>
      <c r="E414" t="s">
        <v>777</v>
      </c>
      <c r="F414" t="s">
        <v>601</v>
      </c>
      <c r="G414" t="s">
        <v>451</v>
      </c>
    </row>
    <row r="415" spans="1:7" x14ac:dyDescent="0.25">
      <c r="A415" t="s">
        <v>703</v>
      </c>
      <c r="B415" t="s">
        <v>38</v>
      </c>
      <c r="C415" s="1" t="s">
        <v>606</v>
      </c>
      <c r="D415" t="s">
        <v>607</v>
      </c>
      <c r="E415" t="s">
        <v>777</v>
      </c>
      <c r="F415" t="s">
        <v>601</v>
      </c>
      <c r="G415" t="s">
        <v>451</v>
      </c>
    </row>
    <row r="416" spans="1:7" x14ac:dyDescent="0.25">
      <c r="A416" t="s">
        <v>699</v>
      </c>
      <c r="B416" t="s">
        <v>476</v>
      </c>
      <c r="C416" s="1" t="s">
        <v>608</v>
      </c>
      <c r="D416" t="s">
        <v>608</v>
      </c>
      <c r="E416" t="s">
        <v>777</v>
      </c>
      <c r="F416" t="s">
        <v>601</v>
      </c>
      <c r="G416" t="s">
        <v>451</v>
      </c>
    </row>
    <row r="417" spans="1:7" x14ac:dyDescent="0.25">
      <c r="A417" t="s">
        <v>699</v>
      </c>
      <c r="B417" t="s">
        <v>476</v>
      </c>
      <c r="C417" s="1" t="s">
        <v>609</v>
      </c>
      <c r="D417" t="s">
        <v>609</v>
      </c>
      <c r="E417" t="s">
        <v>777</v>
      </c>
      <c r="F417" t="s">
        <v>601</v>
      </c>
      <c r="G417" t="s">
        <v>451</v>
      </c>
    </row>
    <row r="418" spans="1:7" x14ac:dyDescent="0.25">
      <c r="A418" t="s">
        <v>699</v>
      </c>
      <c r="B418" t="s">
        <v>476</v>
      </c>
      <c r="C418" s="1" t="s">
        <v>610</v>
      </c>
      <c r="D418" t="s">
        <v>610</v>
      </c>
      <c r="E418" t="s">
        <v>777</v>
      </c>
      <c r="F418" t="s">
        <v>601</v>
      </c>
      <c r="G418" t="s">
        <v>451</v>
      </c>
    </row>
    <row r="419" spans="1:7" x14ac:dyDescent="0.25">
      <c r="A419" t="s">
        <v>710</v>
      </c>
      <c r="B419" t="s">
        <v>340</v>
      </c>
      <c r="C419" s="1">
        <v>5050235</v>
      </c>
      <c r="D419" t="s">
        <v>611</v>
      </c>
      <c r="E419" t="s">
        <v>777</v>
      </c>
      <c r="F419" t="s">
        <v>601</v>
      </c>
      <c r="G419" t="s">
        <v>451</v>
      </c>
    </row>
    <row r="420" spans="1:7" x14ac:dyDescent="0.25">
      <c r="A420" t="s">
        <v>710</v>
      </c>
      <c r="B420" t="s">
        <v>340</v>
      </c>
      <c r="C420" s="1">
        <v>5129746</v>
      </c>
      <c r="D420" t="s">
        <v>612</v>
      </c>
      <c r="E420" t="s">
        <v>777</v>
      </c>
      <c r="F420" t="s">
        <v>601</v>
      </c>
      <c r="G420" t="s">
        <v>451</v>
      </c>
    </row>
    <row r="421" spans="1:7" x14ac:dyDescent="0.25">
      <c r="A421" t="s">
        <v>710</v>
      </c>
      <c r="B421" t="s">
        <v>340</v>
      </c>
      <c r="C421" s="1">
        <v>6860286</v>
      </c>
      <c r="D421" t="s">
        <v>613</v>
      </c>
      <c r="E421" t="s">
        <v>777</v>
      </c>
      <c r="F421" t="s">
        <v>601</v>
      </c>
      <c r="G421" t="s">
        <v>451</v>
      </c>
    </row>
    <row r="422" spans="1:7" x14ac:dyDescent="0.25">
      <c r="A422" t="s">
        <v>710</v>
      </c>
      <c r="B422" t="s">
        <v>340</v>
      </c>
      <c r="C422" s="1">
        <v>5271049</v>
      </c>
      <c r="D422" t="s">
        <v>614</v>
      </c>
      <c r="E422" t="s">
        <v>777</v>
      </c>
      <c r="F422" t="s">
        <v>601</v>
      </c>
      <c r="G422" t="s">
        <v>451</v>
      </c>
    </row>
    <row r="423" spans="1:7" x14ac:dyDescent="0.25">
      <c r="A423" t="s">
        <v>710</v>
      </c>
      <c r="B423" t="s">
        <v>340</v>
      </c>
      <c r="C423" s="1">
        <v>5122518</v>
      </c>
      <c r="D423" t="s">
        <v>615</v>
      </c>
      <c r="E423" t="s">
        <v>777</v>
      </c>
      <c r="F423" t="s">
        <v>601</v>
      </c>
      <c r="G423" t="s">
        <v>451</v>
      </c>
    </row>
    <row r="424" spans="1:7" x14ac:dyDescent="0.25">
      <c r="A424" t="s">
        <v>710</v>
      </c>
      <c r="B424" t="s">
        <v>340</v>
      </c>
      <c r="C424" s="1">
        <v>5273535</v>
      </c>
      <c r="D424" t="s">
        <v>616</v>
      </c>
      <c r="E424" t="s">
        <v>777</v>
      </c>
      <c r="F424" t="s">
        <v>601</v>
      </c>
      <c r="G424" t="s">
        <v>451</v>
      </c>
    </row>
    <row r="425" spans="1:7" x14ac:dyDescent="0.25">
      <c r="A425" t="s">
        <v>700</v>
      </c>
      <c r="B425" t="s">
        <v>178</v>
      </c>
      <c r="C425" s="1">
        <v>5010327</v>
      </c>
      <c r="D425" t="s">
        <v>617</v>
      </c>
      <c r="E425" t="s">
        <v>777</v>
      </c>
      <c r="F425" t="s">
        <v>601</v>
      </c>
      <c r="G425" t="s">
        <v>451</v>
      </c>
    </row>
    <row r="426" spans="1:7" x14ac:dyDescent="0.25">
      <c r="A426" t="s">
        <v>700</v>
      </c>
      <c r="B426" t="s">
        <v>178</v>
      </c>
      <c r="C426" s="1">
        <v>5010033</v>
      </c>
      <c r="D426" t="s">
        <v>618</v>
      </c>
      <c r="E426" t="s">
        <v>777</v>
      </c>
      <c r="F426" t="s">
        <v>601</v>
      </c>
      <c r="G426" t="s">
        <v>451</v>
      </c>
    </row>
    <row r="427" spans="1:7" x14ac:dyDescent="0.25">
      <c r="A427" t="s">
        <v>705</v>
      </c>
      <c r="B427" t="s">
        <v>174</v>
      </c>
      <c r="C427" s="1">
        <v>5070585</v>
      </c>
      <c r="D427" t="s">
        <v>619</v>
      </c>
      <c r="E427" t="s">
        <v>777</v>
      </c>
      <c r="F427" t="s">
        <v>601</v>
      </c>
      <c r="G427" t="s">
        <v>451</v>
      </c>
    </row>
    <row r="428" spans="1:7" x14ac:dyDescent="0.25">
      <c r="A428" t="s">
        <v>705</v>
      </c>
      <c r="B428" t="s">
        <v>174</v>
      </c>
      <c r="C428" s="1">
        <v>5070291</v>
      </c>
      <c r="D428" t="s">
        <v>620</v>
      </c>
      <c r="E428" t="s">
        <v>777</v>
      </c>
      <c r="F428" t="s">
        <v>601</v>
      </c>
      <c r="G428" t="s">
        <v>451</v>
      </c>
    </row>
    <row r="429" spans="1:7" x14ac:dyDescent="0.25">
      <c r="A429" t="s">
        <v>705</v>
      </c>
      <c r="B429" t="s">
        <v>174</v>
      </c>
      <c r="C429" s="1">
        <v>5070886</v>
      </c>
      <c r="D429" t="s">
        <v>621</v>
      </c>
      <c r="E429" t="s">
        <v>777</v>
      </c>
      <c r="F429" t="s">
        <v>601</v>
      </c>
      <c r="G429" t="s">
        <v>451</v>
      </c>
    </row>
    <row r="430" spans="1:7" x14ac:dyDescent="0.25">
      <c r="A430" t="s">
        <v>705</v>
      </c>
      <c r="B430" t="s">
        <v>174</v>
      </c>
      <c r="C430" s="1">
        <v>5070668</v>
      </c>
      <c r="D430" t="s">
        <v>622</v>
      </c>
      <c r="E430" t="s">
        <v>777</v>
      </c>
      <c r="F430" t="s">
        <v>601</v>
      </c>
      <c r="G430" t="s">
        <v>451</v>
      </c>
    </row>
    <row r="431" spans="1:7" x14ac:dyDescent="0.25">
      <c r="A431" t="s">
        <v>705</v>
      </c>
      <c r="B431" t="s">
        <v>174</v>
      </c>
      <c r="C431" s="1">
        <v>5070222</v>
      </c>
      <c r="D431" t="s">
        <v>623</v>
      </c>
      <c r="E431" t="s">
        <v>777</v>
      </c>
      <c r="F431" t="s">
        <v>601</v>
      </c>
      <c r="G431" t="s">
        <v>451</v>
      </c>
    </row>
    <row r="432" spans="1:7" x14ac:dyDescent="0.25">
      <c r="A432" t="s">
        <v>705</v>
      </c>
      <c r="B432" t="s">
        <v>174</v>
      </c>
      <c r="C432" s="1">
        <v>6861285</v>
      </c>
      <c r="D432" t="s">
        <v>624</v>
      </c>
      <c r="E432" t="s">
        <v>777</v>
      </c>
      <c r="F432" t="s">
        <v>601</v>
      </c>
      <c r="G432" t="s">
        <v>451</v>
      </c>
    </row>
    <row r="433" spans="1:7" x14ac:dyDescent="0.25">
      <c r="A433" t="s">
        <v>705</v>
      </c>
      <c r="B433" t="s">
        <v>174</v>
      </c>
      <c r="C433" s="1">
        <v>5070208</v>
      </c>
      <c r="D433" t="s">
        <v>625</v>
      </c>
      <c r="E433" t="s">
        <v>777</v>
      </c>
      <c r="F433" t="s">
        <v>601</v>
      </c>
      <c r="G433" t="s">
        <v>451</v>
      </c>
    </row>
    <row r="434" spans="1:7" x14ac:dyDescent="0.25">
      <c r="A434" t="s">
        <v>705</v>
      </c>
      <c r="B434" t="s">
        <v>174</v>
      </c>
      <c r="C434" s="1">
        <v>5070848</v>
      </c>
      <c r="D434" t="s">
        <v>626</v>
      </c>
      <c r="E434" t="s">
        <v>777</v>
      </c>
      <c r="F434" t="s">
        <v>601</v>
      </c>
      <c r="G434" t="s">
        <v>451</v>
      </c>
    </row>
    <row r="435" spans="1:7" x14ac:dyDescent="0.25">
      <c r="A435" t="s">
        <v>705</v>
      </c>
      <c r="B435" t="s">
        <v>174</v>
      </c>
      <c r="C435" s="1">
        <v>5060038</v>
      </c>
      <c r="D435" t="s">
        <v>627</v>
      </c>
      <c r="E435" t="s">
        <v>777</v>
      </c>
      <c r="F435" t="s">
        <v>601</v>
      </c>
      <c r="G435" t="s">
        <v>451</v>
      </c>
    </row>
    <row r="436" spans="1:7" x14ac:dyDescent="0.25">
      <c r="A436" t="s">
        <v>705</v>
      </c>
      <c r="B436" t="s">
        <v>174</v>
      </c>
      <c r="C436" s="1">
        <v>5070284</v>
      </c>
      <c r="D436" t="s">
        <v>628</v>
      </c>
      <c r="E436" t="s">
        <v>777</v>
      </c>
      <c r="F436" t="s">
        <v>601</v>
      </c>
      <c r="G436" t="s">
        <v>451</v>
      </c>
    </row>
    <row r="437" spans="1:7" x14ac:dyDescent="0.25">
      <c r="A437" t="s">
        <v>705</v>
      </c>
      <c r="B437" t="s">
        <v>174</v>
      </c>
      <c r="C437" s="1">
        <v>5070170</v>
      </c>
      <c r="D437" t="s">
        <v>629</v>
      </c>
      <c r="E437" t="s">
        <v>777</v>
      </c>
      <c r="F437" t="s">
        <v>601</v>
      </c>
      <c r="G437" t="s">
        <v>451</v>
      </c>
    </row>
    <row r="438" spans="1:7" x14ac:dyDescent="0.25">
      <c r="A438" t="s">
        <v>705</v>
      </c>
      <c r="B438" t="s">
        <v>174</v>
      </c>
      <c r="C438" s="1">
        <v>5070101</v>
      </c>
      <c r="D438" t="s">
        <v>630</v>
      </c>
      <c r="E438" t="s">
        <v>777</v>
      </c>
      <c r="F438" t="s">
        <v>601</v>
      </c>
      <c r="G438" t="s">
        <v>451</v>
      </c>
    </row>
    <row r="439" spans="1:7" x14ac:dyDescent="0.25">
      <c r="A439" t="s">
        <v>706</v>
      </c>
      <c r="B439" t="s">
        <v>483</v>
      </c>
      <c r="C439" s="1" t="s">
        <v>631</v>
      </c>
      <c r="D439" t="s">
        <v>632</v>
      </c>
      <c r="E439" t="s">
        <v>778</v>
      </c>
      <c r="F439" t="s">
        <v>650</v>
      </c>
      <c r="G439" t="s">
        <v>451</v>
      </c>
    </row>
    <row r="440" spans="1:7" x14ac:dyDescent="0.25">
      <c r="A440" t="s">
        <v>706</v>
      </c>
      <c r="B440" t="s">
        <v>483</v>
      </c>
      <c r="C440" s="1" t="s">
        <v>633</v>
      </c>
      <c r="D440" t="s">
        <v>634</v>
      </c>
      <c r="E440" t="s">
        <v>778</v>
      </c>
      <c r="F440" t="s">
        <v>650</v>
      </c>
      <c r="G440" t="s">
        <v>451</v>
      </c>
    </row>
    <row r="441" spans="1:7" x14ac:dyDescent="0.25">
      <c r="A441" t="s">
        <v>699</v>
      </c>
      <c r="B441" t="s">
        <v>476</v>
      </c>
      <c r="C441" s="1" t="s">
        <v>635</v>
      </c>
      <c r="D441" t="s">
        <v>635</v>
      </c>
      <c r="E441" t="s">
        <v>778</v>
      </c>
      <c r="F441" t="s">
        <v>650</v>
      </c>
      <c r="G441" t="s">
        <v>451</v>
      </c>
    </row>
    <row r="442" spans="1:7" x14ac:dyDescent="0.25">
      <c r="A442" t="s">
        <v>699</v>
      </c>
      <c r="B442" t="s">
        <v>476</v>
      </c>
      <c r="C442" s="1" t="s">
        <v>636</v>
      </c>
      <c r="D442" t="s">
        <v>636</v>
      </c>
      <c r="E442" t="s">
        <v>778</v>
      </c>
      <c r="F442" t="s">
        <v>650</v>
      </c>
      <c r="G442" t="s">
        <v>451</v>
      </c>
    </row>
    <row r="443" spans="1:7" x14ac:dyDescent="0.25">
      <c r="A443" t="s">
        <v>699</v>
      </c>
      <c r="B443" t="s">
        <v>476</v>
      </c>
      <c r="C443" s="1" t="s">
        <v>637</v>
      </c>
      <c r="D443" t="s">
        <v>637</v>
      </c>
      <c r="E443" t="s">
        <v>778</v>
      </c>
      <c r="F443" t="s">
        <v>650</v>
      </c>
      <c r="G443" t="s">
        <v>451</v>
      </c>
    </row>
    <row r="444" spans="1:7" x14ac:dyDescent="0.25">
      <c r="A444" t="s">
        <v>704</v>
      </c>
      <c r="B444" t="s">
        <v>39</v>
      </c>
      <c r="C444" s="1">
        <v>10013</v>
      </c>
      <c r="D444" t="s">
        <v>638</v>
      </c>
      <c r="E444" t="s">
        <v>778</v>
      </c>
      <c r="F444" t="s">
        <v>650</v>
      </c>
      <c r="G444" t="s">
        <v>451</v>
      </c>
    </row>
    <row r="445" spans="1:7" x14ac:dyDescent="0.25">
      <c r="A445" t="s">
        <v>710</v>
      </c>
      <c r="B445" t="s">
        <v>340</v>
      </c>
      <c r="C445" s="1">
        <v>5050055</v>
      </c>
      <c r="D445" t="s">
        <v>639</v>
      </c>
      <c r="E445" t="s">
        <v>778</v>
      </c>
      <c r="F445" t="s">
        <v>650</v>
      </c>
      <c r="G445" t="s">
        <v>451</v>
      </c>
    </row>
    <row r="446" spans="1:7" x14ac:dyDescent="0.25">
      <c r="A446" t="s">
        <v>710</v>
      </c>
      <c r="B446" t="s">
        <v>340</v>
      </c>
      <c r="C446" s="1">
        <v>5338555</v>
      </c>
      <c r="D446" t="s">
        <v>640</v>
      </c>
      <c r="E446" t="s">
        <v>778</v>
      </c>
      <c r="F446" t="s">
        <v>650</v>
      </c>
      <c r="G446" t="s">
        <v>451</v>
      </c>
    </row>
    <row r="447" spans="1:7" x14ac:dyDescent="0.25">
      <c r="A447" t="s">
        <v>710</v>
      </c>
      <c r="B447" t="s">
        <v>340</v>
      </c>
      <c r="C447" s="1">
        <v>5129078</v>
      </c>
      <c r="D447" t="s">
        <v>641</v>
      </c>
      <c r="E447" t="s">
        <v>778</v>
      </c>
      <c r="F447" t="s">
        <v>650</v>
      </c>
      <c r="G447" t="s">
        <v>451</v>
      </c>
    </row>
    <row r="448" spans="1:7" x14ac:dyDescent="0.25">
      <c r="A448" t="s">
        <v>710</v>
      </c>
      <c r="B448" t="s">
        <v>340</v>
      </c>
      <c r="C448" s="1">
        <v>5296491</v>
      </c>
      <c r="D448" t="s">
        <v>642</v>
      </c>
      <c r="E448" t="s">
        <v>778</v>
      </c>
      <c r="F448" t="s">
        <v>650</v>
      </c>
      <c r="G448" t="s">
        <v>451</v>
      </c>
    </row>
    <row r="449" spans="1:7" x14ac:dyDescent="0.25">
      <c r="A449" t="s">
        <v>710</v>
      </c>
      <c r="B449" t="s">
        <v>340</v>
      </c>
      <c r="C449" s="1">
        <v>5050297</v>
      </c>
      <c r="D449" t="s">
        <v>643</v>
      </c>
      <c r="E449" t="s">
        <v>778</v>
      </c>
      <c r="F449" t="s">
        <v>650</v>
      </c>
      <c r="G449" t="s">
        <v>451</v>
      </c>
    </row>
    <row r="450" spans="1:7" x14ac:dyDescent="0.25">
      <c r="A450" t="s">
        <v>710</v>
      </c>
      <c r="B450" t="s">
        <v>340</v>
      </c>
      <c r="C450" s="1">
        <v>5272000</v>
      </c>
      <c r="D450" t="s">
        <v>644</v>
      </c>
      <c r="E450" t="s">
        <v>778</v>
      </c>
      <c r="F450" t="s">
        <v>650</v>
      </c>
      <c r="G450" t="s">
        <v>451</v>
      </c>
    </row>
    <row r="451" spans="1:7" x14ac:dyDescent="0.25">
      <c r="A451" t="s">
        <v>710</v>
      </c>
      <c r="B451" t="s">
        <v>340</v>
      </c>
      <c r="C451" s="1">
        <v>5271911</v>
      </c>
      <c r="D451" t="s">
        <v>645</v>
      </c>
      <c r="E451" t="s">
        <v>778</v>
      </c>
      <c r="F451" t="s">
        <v>650</v>
      </c>
      <c r="G451" t="s">
        <v>451</v>
      </c>
    </row>
    <row r="452" spans="1:7" x14ac:dyDescent="0.25">
      <c r="A452" t="s">
        <v>710</v>
      </c>
      <c r="B452" t="s">
        <v>340</v>
      </c>
      <c r="C452" s="1">
        <v>5338548</v>
      </c>
      <c r="D452" t="s">
        <v>646</v>
      </c>
      <c r="E452" t="s">
        <v>778</v>
      </c>
      <c r="F452" t="s">
        <v>650</v>
      </c>
      <c r="G452" t="s">
        <v>451</v>
      </c>
    </row>
    <row r="453" spans="1:7" x14ac:dyDescent="0.25">
      <c r="A453" t="s">
        <v>710</v>
      </c>
      <c r="B453" t="s">
        <v>340</v>
      </c>
      <c r="C453" s="1">
        <v>5050228</v>
      </c>
      <c r="D453" t="s">
        <v>647</v>
      </c>
      <c r="E453" t="s">
        <v>778</v>
      </c>
      <c r="F453" t="s">
        <v>650</v>
      </c>
      <c r="G453" t="s">
        <v>451</v>
      </c>
    </row>
    <row r="454" spans="1:7" x14ac:dyDescent="0.25">
      <c r="A454" t="s">
        <v>710</v>
      </c>
      <c r="B454" t="s">
        <v>340</v>
      </c>
      <c r="C454" s="1">
        <v>5336498</v>
      </c>
      <c r="D454" t="s">
        <v>648</v>
      </c>
      <c r="E454" t="s">
        <v>778</v>
      </c>
      <c r="F454" t="s">
        <v>650</v>
      </c>
      <c r="G454" t="s">
        <v>451</v>
      </c>
    </row>
    <row r="455" spans="1:7" x14ac:dyDescent="0.25">
      <c r="A455" t="s">
        <v>710</v>
      </c>
      <c r="B455" t="s">
        <v>340</v>
      </c>
      <c r="C455" s="1">
        <v>5129687</v>
      </c>
      <c r="D455" t="s">
        <v>649</v>
      </c>
      <c r="E455" t="s">
        <v>778</v>
      </c>
      <c r="F455" t="s">
        <v>650</v>
      </c>
      <c r="G455" t="s">
        <v>451</v>
      </c>
    </row>
    <row r="456" spans="1:7" x14ac:dyDescent="0.25">
      <c r="A456" t="s">
        <v>705</v>
      </c>
      <c r="B456" t="s">
        <v>174</v>
      </c>
      <c r="C456" s="1">
        <v>5060391</v>
      </c>
      <c r="D456" t="s">
        <v>651</v>
      </c>
      <c r="E456" t="s">
        <v>778</v>
      </c>
      <c r="F456" t="s">
        <v>650</v>
      </c>
      <c r="G456" t="s">
        <v>451</v>
      </c>
    </row>
    <row r="457" spans="1:7" x14ac:dyDescent="0.25">
      <c r="A457" t="s">
        <v>705</v>
      </c>
      <c r="B457" t="s">
        <v>174</v>
      </c>
      <c r="C457" s="1">
        <v>5060502</v>
      </c>
      <c r="D457" t="s">
        <v>652</v>
      </c>
      <c r="E457" t="s">
        <v>778</v>
      </c>
      <c r="F457" t="s">
        <v>650</v>
      </c>
      <c r="G457" t="s">
        <v>451</v>
      </c>
    </row>
    <row r="458" spans="1:7" x14ac:dyDescent="0.25">
      <c r="A458" t="s">
        <v>705</v>
      </c>
      <c r="B458" t="s">
        <v>174</v>
      </c>
      <c r="C458" s="1">
        <v>5070831</v>
      </c>
      <c r="D458" t="s">
        <v>653</v>
      </c>
      <c r="E458" t="s">
        <v>778</v>
      </c>
      <c r="F458" t="s">
        <v>650</v>
      </c>
      <c r="G458" t="s">
        <v>451</v>
      </c>
    </row>
    <row r="459" spans="1:7" x14ac:dyDescent="0.25">
      <c r="A459" t="s">
        <v>705</v>
      </c>
      <c r="B459" t="s">
        <v>174</v>
      </c>
      <c r="C459" s="1">
        <v>5070163</v>
      </c>
      <c r="D459" t="s">
        <v>654</v>
      </c>
      <c r="E459" t="s">
        <v>778</v>
      </c>
      <c r="F459" t="s">
        <v>650</v>
      </c>
      <c r="G459" t="s">
        <v>451</v>
      </c>
    </row>
    <row r="460" spans="1:7" x14ac:dyDescent="0.25">
      <c r="A460" t="s">
        <v>705</v>
      </c>
      <c r="B460" t="s">
        <v>174</v>
      </c>
      <c r="C460" s="1">
        <v>5070246</v>
      </c>
      <c r="D460" t="s">
        <v>655</v>
      </c>
      <c r="E460" t="s">
        <v>778</v>
      </c>
      <c r="F460" t="s">
        <v>650</v>
      </c>
      <c r="G460" t="s">
        <v>451</v>
      </c>
    </row>
    <row r="461" spans="1:7" x14ac:dyDescent="0.25">
      <c r="A461" t="s">
        <v>707</v>
      </c>
      <c r="B461" t="s">
        <v>656</v>
      </c>
      <c r="C461" s="1">
        <v>4860697</v>
      </c>
      <c r="D461" t="s">
        <v>657</v>
      </c>
      <c r="E461" t="s">
        <v>778</v>
      </c>
      <c r="F461" t="s">
        <v>650</v>
      </c>
      <c r="G461" t="s">
        <v>451</v>
      </c>
    </row>
    <row r="462" spans="1:7" x14ac:dyDescent="0.25">
      <c r="A462" t="s">
        <v>707</v>
      </c>
      <c r="B462" t="s">
        <v>495</v>
      </c>
      <c r="C462" s="1">
        <v>9170627</v>
      </c>
      <c r="D462" t="s">
        <v>658</v>
      </c>
      <c r="E462" t="s">
        <v>778</v>
      </c>
      <c r="F462" t="s">
        <v>650</v>
      </c>
      <c r="G462" t="s">
        <v>451</v>
      </c>
    </row>
    <row r="463" spans="1:7" x14ac:dyDescent="0.25">
      <c r="A463" t="s">
        <v>703</v>
      </c>
      <c r="B463" t="s">
        <v>38</v>
      </c>
      <c r="C463" s="1" t="s">
        <v>659</v>
      </c>
      <c r="D463" t="s">
        <v>660</v>
      </c>
      <c r="E463" t="s">
        <v>779</v>
      </c>
      <c r="F463" t="s">
        <v>683</v>
      </c>
      <c r="G463" t="s">
        <v>451</v>
      </c>
    </row>
    <row r="464" spans="1:7" x14ac:dyDescent="0.25">
      <c r="A464" t="s">
        <v>699</v>
      </c>
      <c r="B464" t="s">
        <v>476</v>
      </c>
      <c r="C464" s="1" t="s">
        <v>661</v>
      </c>
      <c r="D464" t="s">
        <v>661</v>
      </c>
      <c r="E464" t="s">
        <v>779</v>
      </c>
      <c r="F464" t="s">
        <v>683</v>
      </c>
      <c r="G464" t="s">
        <v>451</v>
      </c>
    </row>
    <row r="465" spans="1:7" x14ac:dyDescent="0.25">
      <c r="A465" t="s">
        <v>699</v>
      </c>
      <c r="B465" t="s">
        <v>476</v>
      </c>
      <c r="C465" s="1" t="s">
        <v>662</v>
      </c>
      <c r="D465" t="s">
        <v>662</v>
      </c>
      <c r="E465" t="s">
        <v>779</v>
      </c>
      <c r="F465" t="s">
        <v>683</v>
      </c>
      <c r="G465" t="s">
        <v>451</v>
      </c>
    </row>
    <row r="466" spans="1:7" x14ac:dyDescent="0.25">
      <c r="A466" t="s">
        <v>699</v>
      </c>
      <c r="B466" t="s">
        <v>476</v>
      </c>
      <c r="C466" s="1" t="s">
        <v>663</v>
      </c>
      <c r="D466" t="s">
        <v>663</v>
      </c>
      <c r="E466" t="s">
        <v>779</v>
      </c>
      <c r="F466" t="s">
        <v>683</v>
      </c>
      <c r="G466" t="s">
        <v>451</v>
      </c>
    </row>
    <row r="467" spans="1:7" x14ac:dyDescent="0.25">
      <c r="A467" t="s">
        <v>699</v>
      </c>
      <c r="B467" t="s">
        <v>476</v>
      </c>
      <c r="C467" s="1" t="s">
        <v>664</v>
      </c>
      <c r="D467" t="s">
        <v>664</v>
      </c>
      <c r="E467" t="s">
        <v>779</v>
      </c>
      <c r="F467" t="s">
        <v>683</v>
      </c>
      <c r="G467" t="s">
        <v>451</v>
      </c>
    </row>
    <row r="468" spans="1:7" x14ac:dyDescent="0.25">
      <c r="A468" t="s">
        <v>704</v>
      </c>
      <c r="B468" t="s">
        <v>39</v>
      </c>
      <c r="C468" s="1">
        <v>10041</v>
      </c>
      <c r="D468" t="s">
        <v>665</v>
      </c>
      <c r="E468" t="s">
        <v>779</v>
      </c>
      <c r="F468" t="s">
        <v>683</v>
      </c>
      <c r="G468" t="s">
        <v>451</v>
      </c>
    </row>
    <row r="469" spans="1:7" x14ac:dyDescent="0.25">
      <c r="A469" t="s">
        <v>704</v>
      </c>
      <c r="B469" t="s">
        <v>39</v>
      </c>
      <c r="C469" s="1">
        <v>20090</v>
      </c>
      <c r="D469" t="s">
        <v>666</v>
      </c>
      <c r="E469" t="s">
        <v>779</v>
      </c>
      <c r="F469" t="s">
        <v>683</v>
      </c>
      <c r="G469" t="s">
        <v>451</v>
      </c>
    </row>
    <row r="470" spans="1:7" x14ac:dyDescent="0.25">
      <c r="A470" t="s">
        <v>710</v>
      </c>
      <c r="B470" t="s">
        <v>340</v>
      </c>
      <c r="C470" s="1">
        <v>5050301</v>
      </c>
      <c r="D470" t="s">
        <v>667</v>
      </c>
      <c r="E470" t="s">
        <v>779</v>
      </c>
      <c r="F470" t="s">
        <v>683</v>
      </c>
      <c r="G470" t="s">
        <v>451</v>
      </c>
    </row>
    <row r="471" spans="1:7" x14ac:dyDescent="0.25">
      <c r="A471" t="s">
        <v>710</v>
      </c>
      <c r="B471" t="s">
        <v>340</v>
      </c>
      <c r="C471" s="1">
        <v>5050152</v>
      </c>
      <c r="D471" t="s">
        <v>668</v>
      </c>
      <c r="E471" t="s">
        <v>779</v>
      </c>
      <c r="F471" t="s">
        <v>683</v>
      </c>
      <c r="G471" t="s">
        <v>451</v>
      </c>
    </row>
    <row r="472" spans="1:7" x14ac:dyDescent="0.25">
      <c r="A472" t="s">
        <v>710</v>
      </c>
      <c r="B472" t="s">
        <v>340</v>
      </c>
      <c r="C472" s="1">
        <v>5128671</v>
      </c>
      <c r="D472" t="s">
        <v>669</v>
      </c>
      <c r="E472" t="s">
        <v>779</v>
      </c>
      <c r="F472" t="s">
        <v>683</v>
      </c>
      <c r="G472" t="s">
        <v>451</v>
      </c>
    </row>
    <row r="473" spans="1:7" x14ac:dyDescent="0.25">
      <c r="A473" t="s">
        <v>710</v>
      </c>
      <c r="B473" t="s">
        <v>340</v>
      </c>
      <c r="C473" s="1">
        <v>5336588</v>
      </c>
      <c r="D473" t="s">
        <v>670</v>
      </c>
      <c r="E473" t="s">
        <v>779</v>
      </c>
      <c r="F473" t="s">
        <v>683</v>
      </c>
      <c r="G473" t="s">
        <v>451</v>
      </c>
    </row>
    <row r="474" spans="1:7" x14ac:dyDescent="0.25">
      <c r="A474" t="s">
        <v>710</v>
      </c>
      <c r="B474" t="s">
        <v>340</v>
      </c>
      <c r="C474" s="1">
        <v>5050318</v>
      </c>
      <c r="D474" t="s">
        <v>671</v>
      </c>
      <c r="E474" t="s">
        <v>779</v>
      </c>
      <c r="F474" t="s">
        <v>683</v>
      </c>
      <c r="G474" t="s">
        <v>451</v>
      </c>
    </row>
    <row r="475" spans="1:7" x14ac:dyDescent="0.25">
      <c r="A475" t="s">
        <v>710</v>
      </c>
      <c r="B475" t="s">
        <v>340</v>
      </c>
      <c r="C475" s="1">
        <v>5050204</v>
      </c>
      <c r="D475" t="s">
        <v>672</v>
      </c>
      <c r="E475" t="s">
        <v>779</v>
      </c>
      <c r="F475" t="s">
        <v>683</v>
      </c>
      <c r="G475" t="s">
        <v>451</v>
      </c>
    </row>
    <row r="476" spans="1:7" x14ac:dyDescent="0.25">
      <c r="A476" t="s">
        <v>710</v>
      </c>
      <c r="B476" t="s">
        <v>340</v>
      </c>
      <c r="C476" s="1">
        <v>5120060</v>
      </c>
      <c r="D476" t="s">
        <v>673</v>
      </c>
      <c r="E476" t="s">
        <v>779</v>
      </c>
      <c r="F476" t="s">
        <v>683</v>
      </c>
      <c r="G476" t="s">
        <v>451</v>
      </c>
    </row>
    <row r="477" spans="1:7" x14ac:dyDescent="0.25">
      <c r="A477" t="s">
        <v>710</v>
      </c>
      <c r="B477" t="s">
        <v>340</v>
      </c>
      <c r="C477" s="1">
        <v>5120136</v>
      </c>
      <c r="D477" t="s">
        <v>674</v>
      </c>
      <c r="E477" t="s">
        <v>779</v>
      </c>
      <c r="F477" t="s">
        <v>683</v>
      </c>
      <c r="G477" t="s">
        <v>451</v>
      </c>
    </row>
    <row r="478" spans="1:7" x14ac:dyDescent="0.25">
      <c r="A478" t="s">
        <v>710</v>
      </c>
      <c r="B478" t="s">
        <v>340</v>
      </c>
      <c r="C478" s="1">
        <v>5120039</v>
      </c>
      <c r="D478" t="s">
        <v>675</v>
      </c>
      <c r="E478" t="s">
        <v>779</v>
      </c>
      <c r="F478" t="s">
        <v>683</v>
      </c>
      <c r="G478" t="s">
        <v>451</v>
      </c>
    </row>
    <row r="479" spans="1:7" x14ac:dyDescent="0.25">
      <c r="A479" t="s">
        <v>710</v>
      </c>
      <c r="B479" t="s">
        <v>340</v>
      </c>
      <c r="C479" s="1">
        <v>5121526</v>
      </c>
      <c r="D479" t="s">
        <v>676</v>
      </c>
      <c r="E479" t="s">
        <v>779</v>
      </c>
      <c r="F479" t="s">
        <v>683</v>
      </c>
      <c r="G479" t="s">
        <v>451</v>
      </c>
    </row>
    <row r="480" spans="1:7" x14ac:dyDescent="0.25">
      <c r="A480" t="s">
        <v>710</v>
      </c>
      <c r="B480" t="s">
        <v>340</v>
      </c>
      <c r="C480" s="1">
        <v>5050024</v>
      </c>
      <c r="D480" t="s">
        <v>677</v>
      </c>
      <c r="E480" t="s">
        <v>779</v>
      </c>
      <c r="F480" t="s">
        <v>683</v>
      </c>
      <c r="G480" t="s">
        <v>451</v>
      </c>
    </row>
    <row r="481" spans="1:7" x14ac:dyDescent="0.25">
      <c r="A481" t="s">
        <v>710</v>
      </c>
      <c r="B481" t="s">
        <v>340</v>
      </c>
      <c r="C481" s="1">
        <v>5131239</v>
      </c>
      <c r="D481" t="s">
        <v>678</v>
      </c>
      <c r="E481" t="s">
        <v>779</v>
      </c>
      <c r="F481" t="s">
        <v>683</v>
      </c>
      <c r="G481" t="s">
        <v>451</v>
      </c>
    </row>
    <row r="482" spans="1:7" x14ac:dyDescent="0.25">
      <c r="A482" t="s">
        <v>710</v>
      </c>
      <c r="B482" t="s">
        <v>340</v>
      </c>
      <c r="C482" s="1">
        <v>5127388</v>
      </c>
      <c r="D482" t="s">
        <v>679</v>
      </c>
      <c r="E482" t="s">
        <v>779</v>
      </c>
      <c r="F482" t="s">
        <v>683</v>
      </c>
      <c r="G482" t="s">
        <v>451</v>
      </c>
    </row>
    <row r="483" spans="1:7" x14ac:dyDescent="0.25">
      <c r="A483" t="s">
        <v>710</v>
      </c>
      <c r="B483" t="s">
        <v>340</v>
      </c>
      <c r="C483" s="1">
        <v>5338669</v>
      </c>
      <c r="D483" t="s">
        <v>680</v>
      </c>
      <c r="E483" t="s">
        <v>779</v>
      </c>
      <c r="F483" t="s">
        <v>683</v>
      </c>
      <c r="G483" t="s">
        <v>451</v>
      </c>
    </row>
    <row r="484" spans="1:7" x14ac:dyDescent="0.25">
      <c r="A484" t="s">
        <v>710</v>
      </c>
      <c r="B484" t="s">
        <v>340</v>
      </c>
      <c r="C484" s="1">
        <v>5050176</v>
      </c>
      <c r="D484" t="s">
        <v>681</v>
      </c>
      <c r="E484" t="s">
        <v>779</v>
      </c>
      <c r="F484" t="s">
        <v>683</v>
      </c>
      <c r="G484" t="s">
        <v>451</v>
      </c>
    </row>
    <row r="485" spans="1:7" x14ac:dyDescent="0.25">
      <c r="A485" t="s">
        <v>710</v>
      </c>
      <c r="B485" t="s">
        <v>340</v>
      </c>
      <c r="C485" s="1">
        <v>5332357</v>
      </c>
      <c r="D485" t="s">
        <v>682</v>
      </c>
      <c r="E485" t="s">
        <v>779</v>
      </c>
      <c r="F485" t="s">
        <v>683</v>
      </c>
      <c r="G485" t="s">
        <v>451</v>
      </c>
    </row>
    <row r="486" spans="1:7" x14ac:dyDescent="0.25">
      <c r="A486" t="s">
        <v>705</v>
      </c>
      <c r="B486" t="s">
        <v>174</v>
      </c>
      <c r="C486" s="1">
        <v>5070945</v>
      </c>
      <c r="D486" t="s">
        <v>684</v>
      </c>
      <c r="E486" t="s">
        <v>779</v>
      </c>
      <c r="F486" t="s">
        <v>683</v>
      </c>
      <c r="G486" t="s">
        <v>451</v>
      </c>
    </row>
    <row r="487" spans="1:7" x14ac:dyDescent="0.25">
      <c r="A487" t="s">
        <v>705</v>
      </c>
      <c r="B487" t="s">
        <v>174</v>
      </c>
      <c r="C487" s="1">
        <v>5070914</v>
      </c>
      <c r="D487" t="s">
        <v>685</v>
      </c>
      <c r="E487" t="s">
        <v>779</v>
      </c>
      <c r="F487" t="s">
        <v>683</v>
      </c>
      <c r="G487" t="s">
        <v>451</v>
      </c>
    </row>
    <row r="488" spans="1:7" x14ac:dyDescent="0.25">
      <c r="A488" t="s">
        <v>705</v>
      </c>
      <c r="B488" t="s">
        <v>174</v>
      </c>
      <c r="C488" s="1">
        <v>6861946</v>
      </c>
      <c r="D488" t="s">
        <v>686</v>
      </c>
      <c r="E488" t="s">
        <v>779</v>
      </c>
      <c r="F488" t="s">
        <v>683</v>
      </c>
      <c r="G488" t="s">
        <v>451</v>
      </c>
    </row>
    <row r="489" spans="1:7" x14ac:dyDescent="0.25">
      <c r="A489" t="s">
        <v>705</v>
      </c>
      <c r="B489" t="s">
        <v>174</v>
      </c>
      <c r="C489" s="1">
        <v>6862080</v>
      </c>
      <c r="D489" t="s">
        <v>687</v>
      </c>
      <c r="E489" t="s">
        <v>779</v>
      </c>
      <c r="F489" t="s">
        <v>683</v>
      </c>
      <c r="G489" t="s">
        <v>451</v>
      </c>
    </row>
    <row r="490" spans="1:7" x14ac:dyDescent="0.25">
      <c r="A490" t="s">
        <v>705</v>
      </c>
      <c r="B490" t="s">
        <v>174</v>
      </c>
      <c r="C490" s="1">
        <v>5070592</v>
      </c>
      <c r="D490" t="s">
        <v>688</v>
      </c>
      <c r="E490" t="s">
        <v>779</v>
      </c>
      <c r="F490" t="s">
        <v>683</v>
      </c>
      <c r="G490" t="s">
        <v>451</v>
      </c>
    </row>
    <row r="491" spans="1:7" x14ac:dyDescent="0.25">
      <c r="A491" t="s">
        <v>705</v>
      </c>
      <c r="B491" t="s">
        <v>174</v>
      </c>
      <c r="C491" s="1">
        <v>5060249</v>
      </c>
      <c r="D491" t="s">
        <v>689</v>
      </c>
      <c r="E491" t="s">
        <v>779</v>
      </c>
      <c r="F491" t="s">
        <v>683</v>
      </c>
      <c r="G491" t="s">
        <v>451</v>
      </c>
    </row>
    <row r="492" spans="1:7" x14ac:dyDescent="0.25">
      <c r="A492" t="s">
        <v>705</v>
      </c>
      <c r="B492" t="s">
        <v>174</v>
      </c>
      <c r="C492" s="1">
        <v>5070796</v>
      </c>
      <c r="D492" t="s">
        <v>690</v>
      </c>
      <c r="E492" t="s">
        <v>779</v>
      </c>
      <c r="F492" t="s">
        <v>683</v>
      </c>
      <c r="G492" t="s">
        <v>451</v>
      </c>
    </row>
    <row r="493" spans="1:7" x14ac:dyDescent="0.25">
      <c r="A493" t="s">
        <v>705</v>
      </c>
      <c r="B493" t="s">
        <v>174</v>
      </c>
      <c r="C493" s="1">
        <v>5070471</v>
      </c>
      <c r="D493" t="s">
        <v>691</v>
      </c>
      <c r="E493" t="s">
        <v>779</v>
      </c>
      <c r="F493" t="s">
        <v>683</v>
      </c>
      <c r="G493" t="s">
        <v>451</v>
      </c>
    </row>
    <row r="494" spans="1:7" x14ac:dyDescent="0.25">
      <c r="A494" t="s">
        <v>705</v>
      </c>
      <c r="B494" t="s">
        <v>174</v>
      </c>
      <c r="C494" s="1">
        <v>5070488</v>
      </c>
      <c r="D494" t="s">
        <v>692</v>
      </c>
      <c r="E494" t="s">
        <v>779</v>
      </c>
      <c r="F494" t="s">
        <v>683</v>
      </c>
      <c r="G494" t="s">
        <v>451</v>
      </c>
    </row>
    <row r="495" spans="1:7" x14ac:dyDescent="0.25">
      <c r="A495" t="s">
        <v>705</v>
      </c>
      <c r="B495" t="s">
        <v>174</v>
      </c>
      <c r="C495" s="1">
        <v>5060232</v>
      </c>
      <c r="D495" t="s">
        <v>689</v>
      </c>
      <c r="E495" t="s">
        <v>779</v>
      </c>
      <c r="F495" t="s">
        <v>683</v>
      </c>
      <c r="G495" t="s">
        <v>451</v>
      </c>
    </row>
    <row r="496" spans="1:7" x14ac:dyDescent="0.25">
      <c r="A496" t="s">
        <v>705</v>
      </c>
      <c r="B496" t="s">
        <v>174</v>
      </c>
      <c r="C496" s="1">
        <v>6860020</v>
      </c>
      <c r="D496" t="s">
        <v>693</v>
      </c>
      <c r="E496" t="s">
        <v>779</v>
      </c>
      <c r="F496" t="s">
        <v>683</v>
      </c>
      <c r="G496" t="s">
        <v>451</v>
      </c>
    </row>
    <row r="497" spans="1:8" x14ac:dyDescent="0.25">
      <c r="A497" t="s">
        <v>705</v>
      </c>
      <c r="B497" t="s">
        <v>174</v>
      </c>
      <c r="C497" s="1">
        <v>5060377</v>
      </c>
      <c r="D497" t="s">
        <v>694</v>
      </c>
      <c r="E497" t="s">
        <v>779</v>
      </c>
      <c r="F497" t="s">
        <v>683</v>
      </c>
      <c r="G497" t="s">
        <v>451</v>
      </c>
    </row>
    <row r="498" spans="1:8" x14ac:dyDescent="0.25">
      <c r="A498" t="s">
        <v>705</v>
      </c>
      <c r="B498" t="s">
        <v>174</v>
      </c>
      <c r="C498" s="1">
        <v>5060346</v>
      </c>
      <c r="D498" t="s">
        <v>695</v>
      </c>
      <c r="E498" t="s">
        <v>779</v>
      </c>
      <c r="F498" t="s">
        <v>683</v>
      </c>
      <c r="G498" t="s">
        <v>451</v>
      </c>
    </row>
    <row r="499" spans="1:8" x14ac:dyDescent="0.25">
      <c r="A499" t="s">
        <v>705</v>
      </c>
      <c r="B499" t="s">
        <v>174</v>
      </c>
      <c r="C499" s="1">
        <v>5070239</v>
      </c>
      <c r="D499" t="s">
        <v>696</v>
      </c>
      <c r="E499" t="s">
        <v>779</v>
      </c>
      <c r="F499" t="s">
        <v>683</v>
      </c>
      <c r="G499" t="s">
        <v>451</v>
      </c>
    </row>
    <row r="500" spans="1:8" x14ac:dyDescent="0.25">
      <c r="A500" t="s">
        <v>707</v>
      </c>
      <c r="B500" t="s">
        <v>599</v>
      </c>
      <c r="C500" s="1">
        <v>6860435</v>
      </c>
      <c r="D500" t="s">
        <v>697</v>
      </c>
      <c r="E500" t="s">
        <v>779</v>
      </c>
      <c r="F500" t="s">
        <v>683</v>
      </c>
      <c r="G500" t="s">
        <v>451</v>
      </c>
    </row>
    <row r="501" spans="1:8" x14ac:dyDescent="0.25">
      <c r="A501" t="s">
        <v>829</v>
      </c>
      <c r="B501" t="s">
        <v>786</v>
      </c>
      <c r="C501" s="1">
        <v>3030400</v>
      </c>
      <c r="D501" t="s">
        <v>785</v>
      </c>
      <c r="F501" t="s">
        <v>356</v>
      </c>
      <c r="G501" t="s">
        <v>356</v>
      </c>
    </row>
    <row r="502" spans="1:8" x14ac:dyDescent="0.25">
      <c r="A502" t="s">
        <v>830</v>
      </c>
      <c r="B502" t="s">
        <v>788</v>
      </c>
      <c r="C502" s="1">
        <v>3180826</v>
      </c>
      <c r="D502" t="s">
        <v>787</v>
      </c>
      <c r="F502" t="s">
        <v>356</v>
      </c>
      <c r="G502" t="s">
        <v>356</v>
      </c>
    </row>
    <row r="503" spans="1:8" x14ac:dyDescent="0.25">
      <c r="A503" t="s">
        <v>704</v>
      </c>
      <c r="B503" t="s">
        <v>39</v>
      </c>
      <c r="C503" s="1">
        <v>5320172</v>
      </c>
      <c r="D503" t="s">
        <v>789</v>
      </c>
      <c r="E503" t="s">
        <v>1327</v>
      </c>
      <c r="F503" t="s">
        <v>221</v>
      </c>
      <c r="G503" t="s">
        <v>221</v>
      </c>
    </row>
    <row r="504" spans="1:8" x14ac:dyDescent="0.25">
      <c r="A504" t="s">
        <v>831</v>
      </c>
      <c r="B504" t="s">
        <v>790</v>
      </c>
      <c r="C504" s="1">
        <v>3100183</v>
      </c>
      <c r="D504" t="s">
        <v>791</v>
      </c>
      <c r="F504" t="s">
        <v>356</v>
      </c>
      <c r="G504" t="s">
        <v>356</v>
      </c>
    </row>
    <row r="505" spans="1:8" x14ac:dyDescent="0.25">
      <c r="A505" t="s">
        <v>708</v>
      </c>
      <c r="B505" t="s">
        <v>793</v>
      </c>
      <c r="C505" s="1">
        <v>5150317</v>
      </c>
      <c r="D505" t="s">
        <v>792</v>
      </c>
      <c r="E505" t="s">
        <v>759</v>
      </c>
      <c r="F505" t="s">
        <v>306</v>
      </c>
      <c r="G505" t="s">
        <v>221</v>
      </c>
      <c r="H505" t="s">
        <v>794</v>
      </c>
    </row>
    <row r="506" spans="1:8" x14ac:dyDescent="0.25">
      <c r="A506" t="s">
        <v>710</v>
      </c>
      <c r="B506" t="s">
        <v>797</v>
      </c>
      <c r="C506" s="1">
        <v>5137596</v>
      </c>
      <c r="D506" t="s">
        <v>795</v>
      </c>
      <c r="E506" t="s">
        <v>752</v>
      </c>
      <c r="F506" t="s">
        <v>142</v>
      </c>
      <c r="G506" t="s">
        <v>225</v>
      </c>
    </row>
    <row r="507" spans="1:8" x14ac:dyDescent="0.25">
      <c r="A507" t="s">
        <v>710</v>
      </c>
      <c r="B507" t="s">
        <v>797</v>
      </c>
      <c r="C507" s="1">
        <v>5130735</v>
      </c>
      <c r="D507" t="s">
        <v>796</v>
      </c>
      <c r="E507" t="s">
        <v>752</v>
      </c>
      <c r="F507" t="s">
        <v>142</v>
      </c>
      <c r="G507" t="s">
        <v>225</v>
      </c>
    </row>
    <row r="508" spans="1:8" x14ac:dyDescent="0.25">
      <c r="A508" t="s">
        <v>710</v>
      </c>
      <c r="B508" t="s">
        <v>797</v>
      </c>
      <c r="C508" s="1">
        <v>5337314</v>
      </c>
      <c r="D508" t="s">
        <v>798</v>
      </c>
      <c r="E508" t="s">
        <v>757</v>
      </c>
      <c r="F508" t="s">
        <v>277</v>
      </c>
      <c r="G508" t="s">
        <v>221</v>
      </c>
      <c r="H508" t="s">
        <v>801</v>
      </c>
    </row>
    <row r="509" spans="1:8" x14ac:dyDescent="0.25">
      <c r="A509" t="s">
        <v>710</v>
      </c>
      <c r="B509" t="s">
        <v>800</v>
      </c>
      <c r="C509" s="1">
        <v>9184426</v>
      </c>
      <c r="D509" t="s">
        <v>799</v>
      </c>
      <c r="E509" t="s">
        <v>757</v>
      </c>
      <c r="F509" t="s">
        <v>277</v>
      </c>
      <c r="G509" t="s">
        <v>221</v>
      </c>
      <c r="H509" t="s">
        <v>801</v>
      </c>
    </row>
    <row r="510" spans="1:8" x14ac:dyDescent="0.25">
      <c r="A510" t="s">
        <v>710</v>
      </c>
      <c r="B510" t="s">
        <v>797</v>
      </c>
      <c r="C510" s="1">
        <v>5294057</v>
      </c>
      <c r="D510" t="s">
        <v>802</v>
      </c>
      <c r="E510" t="s">
        <v>754</v>
      </c>
      <c r="F510" t="s">
        <v>224</v>
      </c>
      <c r="G510" t="s">
        <v>221</v>
      </c>
      <c r="H510" t="s">
        <v>804</v>
      </c>
    </row>
    <row r="511" spans="1:8" x14ac:dyDescent="0.25">
      <c r="A511" t="s">
        <v>710</v>
      </c>
      <c r="B511" t="s">
        <v>797</v>
      </c>
      <c r="C511" s="1">
        <v>5271928</v>
      </c>
      <c r="D511" t="s">
        <v>803</v>
      </c>
      <c r="E511" t="s">
        <v>754</v>
      </c>
      <c r="F511" t="s">
        <v>224</v>
      </c>
      <c r="G511" t="s">
        <v>221</v>
      </c>
      <c r="H511" t="s">
        <v>804</v>
      </c>
    </row>
    <row r="512" spans="1:8" x14ac:dyDescent="0.25">
      <c r="A512" t="s">
        <v>710</v>
      </c>
      <c r="B512" t="s">
        <v>808</v>
      </c>
      <c r="C512" s="1">
        <v>5279878</v>
      </c>
      <c r="D512" t="s">
        <v>805</v>
      </c>
      <c r="E512" t="s">
        <v>754</v>
      </c>
      <c r="F512" t="s">
        <v>224</v>
      </c>
      <c r="G512" t="s">
        <v>221</v>
      </c>
      <c r="H512" t="s">
        <v>809</v>
      </c>
    </row>
    <row r="513" spans="1:9" x14ac:dyDescent="0.25">
      <c r="A513" t="s">
        <v>710</v>
      </c>
      <c r="B513" t="s">
        <v>808</v>
      </c>
      <c r="C513" s="1">
        <v>5293515</v>
      </c>
      <c r="D513" t="s">
        <v>806</v>
      </c>
      <c r="E513" t="s">
        <v>754</v>
      </c>
      <c r="F513" t="s">
        <v>224</v>
      </c>
      <c r="G513" t="s">
        <v>221</v>
      </c>
      <c r="H513" t="s">
        <v>809</v>
      </c>
    </row>
    <row r="514" spans="1:9" x14ac:dyDescent="0.25">
      <c r="A514" t="s">
        <v>710</v>
      </c>
      <c r="B514" t="s">
        <v>808</v>
      </c>
      <c r="C514" s="1">
        <v>5339291</v>
      </c>
      <c r="D514" t="s">
        <v>807</v>
      </c>
      <c r="E514" t="s">
        <v>754</v>
      </c>
      <c r="F514" t="s">
        <v>224</v>
      </c>
      <c r="G514" t="s">
        <v>221</v>
      </c>
      <c r="H514" t="s">
        <v>809</v>
      </c>
    </row>
    <row r="515" spans="1:9" x14ac:dyDescent="0.25">
      <c r="A515" t="s">
        <v>710</v>
      </c>
      <c r="B515" t="s">
        <v>800</v>
      </c>
      <c r="C515" s="1">
        <v>5338067</v>
      </c>
      <c r="D515" t="s">
        <v>810</v>
      </c>
      <c r="E515" t="s">
        <v>754</v>
      </c>
      <c r="F515" t="s">
        <v>224</v>
      </c>
      <c r="G515" t="s">
        <v>221</v>
      </c>
      <c r="H515" t="s">
        <v>811</v>
      </c>
    </row>
    <row r="516" spans="1:9" x14ac:dyDescent="0.25">
      <c r="A516" t="s">
        <v>710</v>
      </c>
      <c r="B516" t="s">
        <v>797</v>
      </c>
      <c r="C516" s="1">
        <v>5294064</v>
      </c>
      <c r="D516" t="s">
        <v>812</v>
      </c>
      <c r="E516" t="s">
        <v>759</v>
      </c>
      <c r="F516" t="s">
        <v>306</v>
      </c>
      <c r="G516" t="s">
        <v>221</v>
      </c>
      <c r="H516" t="s">
        <v>814</v>
      </c>
    </row>
    <row r="517" spans="1:9" x14ac:dyDescent="0.25">
      <c r="A517" t="s">
        <v>710</v>
      </c>
      <c r="B517" t="s">
        <v>797</v>
      </c>
      <c r="C517" s="1">
        <v>5278284</v>
      </c>
      <c r="D517" t="s">
        <v>813</v>
      </c>
      <c r="E517" t="s">
        <v>759</v>
      </c>
      <c r="F517" t="s">
        <v>306</v>
      </c>
      <c r="G517" t="s">
        <v>221</v>
      </c>
      <c r="H517" t="s">
        <v>814</v>
      </c>
    </row>
    <row r="518" spans="1:9" x14ac:dyDescent="0.25">
      <c r="A518" t="s">
        <v>710</v>
      </c>
      <c r="B518" t="s">
        <v>800</v>
      </c>
      <c r="C518" s="1">
        <v>5297348</v>
      </c>
      <c r="D518" t="s">
        <v>815</v>
      </c>
      <c r="E518" t="s">
        <v>753</v>
      </c>
      <c r="F518" t="s">
        <v>177</v>
      </c>
      <c r="G518" t="s">
        <v>225</v>
      </c>
      <c r="H518" t="s">
        <v>818</v>
      </c>
      <c r="I518" t="s">
        <v>819</v>
      </c>
    </row>
    <row r="519" spans="1:9" x14ac:dyDescent="0.25">
      <c r="A519" t="s">
        <v>710</v>
      </c>
      <c r="B519" t="s">
        <v>797</v>
      </c>
      <c r="C519" s="1">
        <v>5336159</v>
      </c>
      <c r="D519" t="s">
        <v>816</v>
      </c>
      <c r="E519" t="s">
        <v>753</v>
      </c>
      <c r="F519" t="s">
        <v>177</v>
      </c>
      <c r="G519" t="s">
        <v>225</v>
      </c>
      <c r="H519" t="s">
        <v>818</v>
      </c>
      <c r="I519" t="s">
        <v>819</v>
      </c>
    </row>
    <row r="520" spans="1:9" x14ac:dyDescent="0.25">
      <c r="A520" t="s">
        <v>710</v>
      </c>
      <c r="B520" t="s">
        <v>797</v>
      </c>
      <c r="C520" s="1">
        <v>5339914</v>
      </c>
      <c r="D520" t="s">
        <v>820</v>
      </c>
      <c r="E520" t="s">
        <v>833</v>
      </c>
      <c r="F520" t="s">
        <v>205</v>
      </c>
      <c r="G520" t="s">
        <v>225</v>
      </c>
      <c r="H520" t="s">
        <v>826</v>
      </c>
      <c r="I520" t="s">
        <v>819</v>
      </c>
    </row>
    <row r="521" spans="1:9" x14ac:dyDescent="0.25">
      <c r="A521" t="s">
        <v>710</v>
      </c>
      <c r="B521" t="s">
        <v>797</v>
      </c>
      <c r="C521" s="1">
        <v>5132920</v>
      </c>
      <c r="D521" t="s">
        <v>821</v>
      </c>
      <c r="E521" t="s">
        <v>833</v>
      </c>
      <c r="F521" t="s">
        <v>205</v>
      </c>
      <c r="G521" t="s">
        <v>225</v>
      </c>
      <c r="H521" t="s">
        <v>827</v>
      </c>
      <c r="I521" t="s">
        <v>819</v>
      </c>
    </row>
    <row r="522" spans="1:9" x14ac:dyDescent="0.25">
      <c r="A522" t="s">
        <v>710</v>
      </c>
      <c r="B522" t="s">
        <v>797</v>
      </c>
      <c r="C522" s="1">
        <v>5271395</v>
      </c>
      <c r="D522" t="s">
        <v>822</v>
      </c>
      <c r="E522" t="s">
        <v>833</v>
      </c>
      <c r="F522" t="s">
        <v>205</v>
      </c>
      <c r="G522" t="s">
        <v>225</v>
      </c>
      <c r="H522" t="s">
        <v>826</v>
      </c>
      <c r="I522" t="s">
        <v>819</v>
      </c>
    </row>
    <row r="523" spans="1:9" x14ac:dyDescent="0.25">
      <c r="A523" t="s">
        <v>710</v>
      </c>
      <c r="B523" t="s">
        <v>797</v>
      </c>
      <c r="C523" s="1">
        <v>5293456</v>
      </c>
      <c r="D523" t="s">
        <v>823</v>
      </c>
      <c r="E523" t="s">
        <v>833</v>
      </c>
      <c r="F523" t="s">
        <v>205</v>
      </c>
      <c r="G523" t="s">
        <v>225</v>
      </c>
      <c r="H523" t="s">
        <v>828</v>
      </c>
      <c r="I523" t="s">
        <v>819</v>
      </c>
    </row>
    <row r="524" spans="1:9" x14ac:dyDescent="0.25">
      <c r="A524" t="s">
        <v>710</v>
      </c>
      <c r="B524" t="s">
        <v>797</v>
      </c>
      <c r="C524" s="1">
        <v>5293546</v>
      </c>
      <c r="D524" t="s">
        <v>824</v>
      </c>
      <c r="E524" t="s">
        <v>833</v>
      </c>
      <c r="F524" t="s">
        <v>205</v>
      </c>
      <c r="G524" t="s">
        <v>225</v>
      </c>
      <c r="H524" t="s">
        <v>828</v>
      </c>
      <c r="I524" t="s">
        <v>819</v>
      </c>
    </row>
    <row r="525" spans="1:9" x14ac:dyDescent="0.25">
      <c r="A525" t="s">
        <v>705</v>
      </c>
      <c r="B525" t="s">
        <v>174</v>
      </c>
      <c r="C525" s="1">
        <v>5070907</v>
      </c>
      <c r="D525" t="s">
        <v>834</v>
      </c>
      <c r="E525" t="s">
        <v>779</v>
      </c>
      <c r="F525" t="s">
        <v>683</v>
      </c>
      <c r="G525" t="s">
        <v>451</v>
      </c>
      <c r="H525" t="s">
        <v>835</v>
      </c>
      <c r="I525" t="s">
        <v>836</v>
      </c>
    </row>
    <row r="526" spans="1:9" x14ac:dyDescent="0.25">
      <c r="A526" t="s">
        <v>710</v>
      </c>
      <c r="B526" t="s">
        <v>797</v>
      </c>
      <c r="C526" s="1">
        <v>5272145</v>
      </c>
      <c r="D526" t="s">
        <v>837</v>
      </c>
      <c r="E526" t="s">
        <v>777</v>
      </c>
      <c r="F526" t="s">
        <v>840</v>
      </c>
      <c r="G526" t="s">
        <v>451</v>
      </c>
      <c r="H526" t="s">
        <v>841</v>
      </c>
      <c r="I526" t="s">
        <v>836</v>
      </c>
    </row>
    <row r="527" spans="1:9" x14ac:dyDescent="0.25">
      <c r="A527" t="s">
        <v>710</v>
      </c>
      <c r="B527" t="s">
        <v>797</v>
      </c>
      <c r="C527" s="1">
        <v>5279539</v>
      </c>
      <c r="D527" t="s">
        <v>838</v>
      </c>
      <c r="E527" t="s">
        <v>777</v>
      </c>
      <c r="F527" t="s">
        <v>840</v>
      </c>
      <c r="G527" t="s">
        <v>451</v>
      </c>
      <c r="H527" t="s">
        <v>841</v>
      </c>
      <c r="I527" t="s">
        <v>836</v>
      </c>
    </row>
    <row r="528" spans="1:9" x14ac:dyDescent="0.25">
      <c r="A528" t="s">
        <v>710</v>
      </c>
      <c r="B528" t="s">
        <v>797</v>
      </c>
      <c r="C528" s="1">
        <v>5120811</v>
      </c>
      <c r="D528" t="s">
        <v>839</v>
      </c>
      <c r="E528" t="s">
        <v>777</v>
      </c>
      <c r="F528" t="s">
        <v>840</v>
      </c>
      <c r="G528" t="s">
        <v>451</v>
      </c>
      <c r="H528" t="s">
        <v>841</v>
      </c>
      <c r="I528" t="s">
        <v>836</v>
      </c>
    </row>
    <row r="529" spans="1:9" x14ac:dyDescent="0.25">
      <c r="A529" t="s">
        <v>829</v>
      </c>
      <c r="B529" t="s">
        <v>786</v>
      </c>
      <c r="C529" s="1">
        <v>3032761</v>
      </c>
      <c r="D529" t="s">
        <v>842</v>
      </c>
      <c r="E529" t="s">
        <v>1326</v>
      </c>
      <c r="F529" t="s">
        <v>451</v>
      </c>
      <c r="G529" t="s">
        <v>451</v>
      </c>
      <c r="H529" t="s">
        <v>843</v>
      </c>
      <c r="I529" t="s">
        <v>843</v>
      </c>
    </row>
    <row r="530" spans="1:9" x14ac:dyDescent="0.25">
      <c r="A530" t="s">
        <v>702</v>
      </c>
      <c r="B530" t="s">
        <v>844</v>
      </c>
      <c r="C530" s="1">
        <v>3010150</v>
      </c>
      <c r="D530" t="s">
        <v>845</v>
      </c>
      <c r="E530" t="s">
        <v>1327</v>
      </c>
      <c r="F530" t="s">
        <v>221</v>
      </c>
      <c r="G530" t="s">
        <v>221</v>
      </c>
      <c r="I530" t="s">
        <v>819</v>
      </c>
    </row>
    <row r="531" spans="1:9" x14ac:dyDescent="0.25">
      <c r="A531" t="s">
        <v>921</v>
      </c>
      <c r="B531" t="s">
        <v>851</v>
      </c>
      <c r="C531" s="1">
        <v>6850175</v>
      </c>
      <c r="D531" t="s">
        <v>852</v>
      </c>
      <c r="E531" t="s">
        <v>1326</v>
      </c>
      <c r="F531" t="s">
        <v>451</v>
      </c>
      <c r="G531" t="s">
        <v>451</v>
      </c>
      <c r="I531" t="s">
        <v>853</v>
      </c>
    </row>
    <row r="532" spans="1:9" x14ac:dyDescent="0.25">
      <c r="A532" t="s">
        <v>710</v>
      </c>
      <c r="B532" t="s">
        <v>797</v>
      </c>
      <c r="C532" s="1">
        <v>5291223</v>
      </c>
      <c r="D532" t="s">
        <v>854</v>
      </c>
      <c r="E532" t="s">
        <v>776</v>
      </c>
      <c r="F532" t="s">
        <v>574</v>
      </c>
      <c r="G532" t="s">
        <v>451</v>
      </c>
      <c r="H532" t="s">
        <v>857</v>
      </c>
      <c r="I532" t="s">
        <v>836</v>
      </c>
    </row>
    <row r="533" spans="1:9" x14ac:dyDescent="0.25">
      <c r="A533" t="s">
        <v>710</v>
      </c>
      <c r="B533" t="s">
        <v>797</v>
      </c>
      <c r="C533" s="1">
        <v>5277728</v>
      </c>
      <c r="D533" t="s">
        <v>855</v>
      </c>
      <c r="E533" t="s">
        <v>776</v>
      </c>
      <c r="F533" t="s">
        <v>574</v>
      </c>
      <c r="G533" t="s">
        <v>451</v>
      </c>
      <c r="H533" t="s">
        <v>857</v>
      </c>
      <c r="I533" t="s">
        <v>836</v>
      </c>
    </row>
    <row r="534" spans="1:9" x14ac:dyDescent="0.25">
      <c r="A534" t="s">
        <v>710</v>
      </c>
      <c r="B534" t="s">
        <v>797</v>
      </c>
      <c r="C534" s="1">
        <v>5279328</v>
      </c>
      <c r="D534" t="s">
        <v>856</v>
      </c>
      <c r="E534" t="s">
        <v>776</v>
      </c>
      <c r="F534" t="s">
        <v>574</v>
      </c>
      <c r="G534" t="s">
        <v>451</v>
      </c>
      <c r="H534" t="s">
        <v>857</v>
      </c>
      <c r="I534" t="s">
        <v>836</v>
      </c>
    </row>
    <row r="535" spans="1:9" x14ac:dyDescent="0.25">
      <c r="A535" t="s">
        <v>701</v>
      </c>
      <c r="B535" t="s">
        <v>338</v>
      </c>
      <c r="C535" s="1">
        <v>5163577</v>
      </c>
      <c r="D535" t="s">
        <v>858</v>
      </c>
      <c r="E535" t="s">
        <v>1327</v>
      </c>
      <c r="F535" t="s">
        <v>221</v>
      </c>
      <c r="G535" t="s">
        <v>221</v>
      </c>
      <c r="H535" t="s">
        <v>814</v>
      </c>
    </row>
    <row r="536" spans="1:9" x14ac:dyDescent="0.25">
      <c r="A536" t="s">
        <v>701</v>
      </c>
      <c r="B536" t="s">
        <v>338</v>
      </c>
      <c r="C536" s="1">
        <v>5281219</v>
      </c>
      <c r="D536" t="s">
        <v>859</v>
      </c>
      <c r="E536" t="s">
        <v>1327</v>
      </c>
      <c r="F536" t="s">
        <v>221</v>
      </c>
      <c r="G536" t="s">
        <v>221</v>
      </c>
      <c r="H536" t="s">
        <v>809</v>
      </c>
    </row>
    <row r="537" spans="1:9" x14ac:dyDescent="0.25">
      <c r="A537" t="s">
        <v>701</v>
      </c>
      <c r="B537" t="s">
        <v>338</v>
      </c>
      <c r="C537" s="1">
        <v>5265899</v>
      </c>
      <c r="D537" t="s">
        <v>861</v>
      </c>
      <c r="E537" t="s">
        <v>1327</v>
      </c>
      <c r="F537" t="s">
        <v>221</v>
      </c>
      <c r="G537" t="s">
        <v>221</v>
      </c>
      <c r="H537" t="s">
        <v>860</v>
      </c>
    </row>
    <row r="538" spans="1:9" x14ac:dyDescent="0.25">
      <c r="A538" t="s">
        <v>701</v>
      </c>
      <c r="B538" t="s">
        <v>338</v>
      </c>
      <c r="C538" s="1">
        <v>5160286</v>
      </c>
      <c r="D538" t="s">
        <v>862</v>
      </c>
      <c r="E538" t="s">
        <v>1327</v>
      </c>
      <c r="F538" t="s">
        <v>221</v>
      </c>
      <c r="G538" t="s">
        <v>221</v>
      </c>
      <c r="H538" t="s">
        <v>863</v>
      </c>
    </row>
    <row r="539" spans="1:9" x14ac:dyDescent="0.25">
      <c r="A539" t="s">
        <v>701</v>
      </c>
      <c r="B539" t="s">
        <v>338</v>
      </c>
      <c r="C539" s="1">
        <v>5283532</v>
      </c>
      <c r="D539" t="s">
        <v>864</v>
      </c>
      <c r="E539" t="s">
        <v>753</v>
      </c>
      <c r="F539" t="s">
        <v>177</v>
      </c>
      <c r="G539" t="s">
        <v>225</v>
      </c>
      <c r="H539" t="s">
        <v>865</v>
      </c>
      <c r="I539" t="s">
        <v>866</v>
      </c>
    </row>
    <row r="540" spans="1:9" x14ac:dyDescent="0.25">
      <c r="A540" t="s">
        <v>710</v>
      </c>
      <c r="B540" t="s">
        <v>797</v>
      </c>
      <c r="C540" s="1">
        <v>5296093</v>
      </c>
      <c r="D540" t="s">
        <v>867</v>
      </c>
      <c r="E540" t="s">
        <v>753</v>
      </c>
      <c r="F540" t="s">
        <v>177</v>
      </c>
      <c r="G540" t="s">
        <v>225</v>
      </c>
      <c r="H540" t="s">
        <v>869</v>
      </c>
      <c r="I540" t="s">
        <v>866</v>
      </c>
    </row>
    <row r="541" spans="1:9" x14ac:dyDescent="0.25">
      <c r="A541" t="s">
        <v>710</v>
      </c>
      <c r="B541" t="s">
        <v>797</v>
      </c>
      <c r="C541" s="1">
        <v>5296107</v>
      </c>
      <c r="D541" t="s">
        <v>868</v>
      </c>
      <c r="E541" t="s">
        <v>753</v>
      </c>
      <c r="F541" t="s">
        <v>177</v>
      </c>
      <c r="G541" t="s">
        <v>225</v>
      </c>
      <c r="H541" t="s">
        <v>870</v>
      </c>
      <c r="I541" t="s">
        <v>866</v>
      </c>
    </row>
    <row r="542" spans="1:9" x14ac:dyDescent="0.25">
      <c r="A542" t="s">
        <v>708</v>
      </c>
      <c r="B542" t="s">
        <v>793</v>
      </c>
      <c r="C542" s="1">
        <v>5152526</v>
      </c>
      <c r="D542" t="s">
        <v>871</v>
      </c>
      <c r="E542" t="s">
        <v>754</v>
      </c>
      <c r="F542" t="s">
        <v>224</v>
      </c>
      <c r="G542" t="s">
        <v>221</v>
      </c>
      <c r="H542" t="s">
        <v>809</v>
      </c>
    </row>
    <row r="543" spans="1:9" x14ac:dyDescent="0.25">
      <c r="A543" t="s">
        <v>710</v>
      </c>
      <c r="B543" t="s">
        <v>797</v>
      </c>
      <c r="C543" s="1">
        <v>5338531</v>
      </c>
      <c r="D543" t="s">
        <v>872</v>
      </c>
      <c r="E543" t="s">
        <v>776</v>
      </c>
      <c r="F543" t="s">
        <v>574</v>
      </c>
      <c r="G543" t="s">
        <v>451</v>
      </c>
      <c r="H543" t="s">
        <v>874</v>
      </c>
      <c r="I543" t="s">
        <v>836</v>
      </c>
    </row>
    <row r="544" spans="1:9" x14ac:dyDescent="0.25">
      <c r="A544" t="s">
        <v>710</v>
      </c>
      <c r="B544" t="s">
        <v>797</v>
      </c>
      <c r="C544" s="1">
        <v>5120361</v>
      </c>
      <c r="D544" t="s">
        <v>873</v>
      </c>
      <c r="E544" t="s">
        <v>776</v>
      </c>
      <c r="F544" t="s">
        <v>574</v>
      </c>
      <c r="G544" t="s">
        <v>451</v>
      </c>
      <c r="H544" t="s">
        <v>874</v>
      </c>
      <c r="I544" t="s">
        <v>836</v>
      </c>
    </row>
    <row r="545" spans="1:9" x14ac:dyDescent="0.25">
      <c r="A545" t="s">
        <v>920</v>
      </c>
      <c r="B545" t="s">
        <v>875</v>
      </c>
      <c r="C545" s="1">
        <v>3052125</v>
      </c>
      <c r="D545" t="s">
        <v>876</v>
      </c>
      <c r="F545" t="s">
        <v>356</v>
      </c>
      <c r="G545" t="s">
        <v>356</v>
      </c>
      <c r="H545" t="s">
        <v>860</v>
      </c>
    </row>
    <row r="546" spans="1:9" x14ac:dyDescent="0.25">
      <c r="A546" t="s">
        <v>710</v>
      </c>
      <c r="B546" t="s">
        <v>797</v>
      </c>
      <c r="C546" s="1">
        <v>5271229</v>
      </c>
      <c r="D546" t="s">
        <v>877</v>
      </c>
      <c r="E546" t="s">
        <v>775</v>
      </c>
      <c r="F546" t="s">
        <v>540</v>
      </c>
      <c r="G546" t="s">
        <v>451</v>
      </c>
      <c r="H546" t="s">
        <v>879</v>
      </c>
      <c r="I546" t="s">
        <v>836</v>
      </c>
    </row>
    <row r="547" spans="1:9" x14ac:dyDescent="0.25">
      <c r="A547" t="s">
        <v>710</v>
      </c>
      <c r="B547" t="s">
        <v>797</v>
      </c>
      <c r="C547" s="1">
        <v>5271610</v>
      </c>
      <c r="D547" t="s">
        <v>878</v>
      </c>
      <c r="E547" t="s">
        <v>775</v>
      </c>
      <c r="F547" t="s">
        <v>540</v>
      </c>
      <c r="G547" t="s">
        <v>451</v>
      </c>
      <c r="H547" t="s">
        <v>879</v>
      </c>
      <c r="I547" t="s">
        <v>836</v>
      </c>
    </row>
    <row r="548" spans="1:9" x14ac:dyDescent="0.25">
      <c r="A548" t="s">
        <v>710</v>
      </c>
      <c r="B548" t="s">
        <v>797</v>
      </c>
      <c r="C548" s="1">
        <v>5137499</v>
      </c>
      <c r="D548" t="s">
        <v>880</v>
      </c>
      <c r="E548" t="s">
        <v>775</v>
      </c>
      <c r="F548" t="s">
        <v>540</v>
      </c>
      <c r="G548" t="s">
        <v>451</v>
      </c>
      <c r="H548" t="s">
        <v>882</v>
      </c>
      <c r="I548" t="s">
        <v>836</v>
      </c>
    </row>
    <row r="549" spans="1:9" x14ac:dyDescent="0.25">
      <c r="A549" t="s">
        <v>710</v>
      </c>
      <c r="B549" t="s">
        <v>797</v>
      </c>
      <c r="C549" s="1">
        <v>5134229</v>
      </c>
      <c r="D549" t="s">
        <v>881</v>
      </c>
      <c r="E549" t="s">
        <v>775</v>
      </c>
      <c r="F549" t="s">
        <v>540</v>
      </c>
      <c r="G549" t="s">
        <v>451</v>
      </c>
      <c r="H549" t="s">
        <v>882</v>
      </c>
      <c r="I549" t="s">
        <v>836</v>
      </c>
    </row>
    <row r="550" spans="1:9" x14ac:dyDescent="0.25">
      <c r="A550" t="s">
        <v>702</v>
      </c>
      <c r="B550" t="s">
        <v>245</v>
      </c>
      <c r="C550" s="1">
        <v>4830094</v>
      </c>
      <c r="D550" t="s">
        <v>883</v>
      </c>
      <c r="E550" t="s">
        <v>746</v>
      </c>
      <c r="F550" t="s">
        <v>33</v>
      </c>
      <c r="G550" t="s">
        <v>225</v>
      </c>
      <c r="I550" t="s">
        <v>884</v>
      </c>
    </row>
    <row r="551" spans="1:9" x14ac:dyDescent="0.25">
      <c r="A551" t="s">
        <v>710</v>
      </c>
      <c r="B551" t="s">
        <v>797</v>
      </c>
      <c r="C551" s="1">
        <v>5294192</v>
      </c>
      <c r="D551" t="s">
        <v>885</v>
      </c>
      <c r="E551" t="s">
        <v>747</v>
      </c>
      <c r="F551" t="s">
        <v>42</v>
      </c>
      <c r="G551" t="s">
        <v>225</v>
      </c>
      <c r="I551" t="s">
        <v>887</v>
      </c>
    </row>
    <row r="552" spans="1:9" x14ac:dyDescent="0.25">
      <c r="A552" t="s">
        <v>710</v>
      </c>
      <c r="B552" t="s">
        <v>797</v>
      </c>
      <c r="C552" s="1">
        <v>5134748</v>
      </c>
      <c r="D552" t="s">
        <v>886</v>
      </c>
      <c r="E552" t="s">
        <v>747</v>
      </c>
      <c r="F552" t="s">
        <v>42</v>
      </c>
      <c r="G552" t="s">
        <v>225</v>
      </c>
      <c r="I552" t="s">
        <v>887</v>
      </c>
    </row>
    <row r="553" spans="1:9" x14ac:dyDescent="0.25">
      <c r="A553" t="s">
        <v>708</v>
      </c>
      <c r="B553" t="s">
        <v>793</v>
      </c>
      <c r="C553" s="1">
        <v>5150355</v>
      </c>
      <c r="D553" t="s">
        <v>888</v>
      </c>
      <c r="E553" t="s">
        <v>760</v>
      </c>
      <c r="F553" t="s">
        <v>313</v>
      </c>
      <c r="G553" t="s">
        <v>221</v>
      </c>
      <c r="H553" t="s">
        <v>889</v>
      </c>
    </row>
    <row r="554" spans="1:9" x14ac:dyDescent="0.25">
      <c r="A554" t="s">
        <v>708</v>
      </c>
      <c r="B554" t="s">
        <v>793</v>
      </c>
      <c r="C554" s="1">
        <v>5150296</v>
      </c>
      <c r="D554" t="s">
        <v>890</v>
      </c>
      <c r="E554" t="s">
        <v>755</v>
      </c>
      <c r="F554" t="s">
        <v>243</v>
      </c>
      <c r="G554" t="s">
        <v>221</v>
      </c>
      <c r="H554" t="s">
        <v>891</v>
      </c>
    </row>
    <row r="555" spans="1:9" x14ac:dyDescent="0.25">
      <c r="A555" t="s">
        <v>710</v>
      </c>
      <c r="B555" t="s">
        <v>800</v>
      </c>
      <c r="C555" s="1">
        <v>5297085</v>
      </c>
      <c r="D555" t="s">
        <v>892</v>
      </c>
      <c r="E555" t="s">
        <v>778</v>
      </c>
      <c r="F555" t="s">
        <v>650</v>
      </c>
      <c r="G555" t="s">
        <v>451</v>
      </c>
      <c r="H555" t="s">
        <v>899</v>
      </c>
      <c r="I555" t="s">
        <v>836</v>
      </c>
    </row>
    <row r="556" spans="1:9" x14ac:dyDescent="0.25">
      <c r="A556" t="s">
        <v>710</v>
      </c>
      <c r="B556" t="s">
        <v>800</v>
      </c>
      <c r="C556" s="1">
        <v>5330861</v>
      </c>
      <c r="D556" t="s">
        <v>893</v>
      </c>
      <c r="E556" t="s">
        <v>778</v>
      </c>
      <c r="F556" t="s">
        <v>650</v>
      </c>
      <c r="G556" t="s">
        <v>451</v>
      </c>
      <c r="H556" t="s">
        <v>899</v>
      </c>
      <c r="I556" t="s">
        <v>836</v>
      </c>
    </row>
    <row r="557" spans="1:9" x14ac:dyDescent="0.25">
      <c r="A557" t="s">
        <v>710</v>
      </c>
      <c r="B557" t="s">
        <v>797</v>
      </c>
      <c r="C557" s="1">
        <v>5295904</v>
      </c>
      <c r="D557" t="s">
        <v>894</v>
      </c>
      <c r="E557" t="s">
        <v>778</v>
      </c>
      <c r="F557" t="s">
        <v>650</v>
      </c>
      <c r="G557" t="s">
        <v>451</v>
      </c>
      <c r="H557" t="s">
        <v>899</v>
      </c>
      <c r="I557" t="s">
        <v>836</v>
      </c>
    </row>
    <row r="558" spans="1:9" x14ac:dyDescent="0.25">
      <c r="A558" t="s">
        <v>710</v>
      </c>
      <c r="B558" t="s">
        <v>797</v>
      </c>
      <c r="C558" s="1">
        <v>5130669</v>
      </c>
      <c r="D558" t="s">
        <v>895</v>
      </c>
      <c r="E558" t="s">
        <v>778</v>
      </c>
      <c r="F558" t="s">
        <v>650</v>
      </c>
      <c r="G558" t="s">
        <v>451</v>
      </c>
      <c r="H558" t="s">
        <v>899</v>
      </c>
      <c r="I558" t="s">
        <v>836</v>
      </c>
    </row>
    <row r="559" spans="1:9" x14ac:dyDescent="0.25">
      <c r="A559" t="s">
        <v>710</v>
      </c>
      <c r="B559" t="s">
        <v>797</v>
      </c>
      <c r="C559" s="1">
        <v>5125522</v>
      </c>
      <c r="D559" t="s">
        <v>896</v>
      </c>
      <c r="E559" t="s">
        <v>778</v>
      </c>
      <c r="F559" t="s">
        <v>650</v>
      </c>
      <c r="G559" t="s">
        <v>451</v>
      </c>
      <c r="H559" t="s">
        <v>899</v>
      </c>
      <c r="I559" t="s">
        <v>836</v>
      </c>
    </row>
    <row r="560" spans="1:9" x14ac:dyDescent="0.25">
      <c r="A560" t="s">
        <v>710</v>
      </c>
      <c r="B560" t="s">
        <v>797</v>
      </c>
      <c r="C560" s="1">
        <v>5120783</v>
      </c>
      <c r="D560" t="s">
        <v>897</v>
      </c>
      <c r="E560" t="s">
        <v>778</v>
      </c>
      <c r="F560" t="s">
        <v>650</v>
      </c>
      <c r="G560" t="s">
        <v>451</v>
      </c>
      <c r="H560" t="s">
        <v>899</v>
      </c>
      <c r="I560" t="s">
        <v>836</v>
      </c>
    </row>
    <row r="561" spans="1:9" x14ac:dyDescent="0.25">
      <c r="A561" t="s">
        <v>710</v>
      </c>
      <c r="B561" t="s">
        <v>800</v>
      </c>
      <c r="C561" s="1">
        <v>5276383</v>
      </c>
      <c r="D561" t="s">
        <v>898</v>
      </c>
      <c r="E561" t="s">
        <v>778</v>
      </c>
      <c r="F561" t="s">
        <v>650</v>
      </c>
      <c r="G561" t="s">
        <v>451</v>
      </c>
      <c r="H561" t="s">
        <v>899</v>
      </c>
      <c r="I561" t="s">
        <v>836</v>
      </c>
    </row>
    <row r="562" spans="1:9" x14ac:dyDescent="0.25">
      <c r="A562" t="s">
        <v>710</v>
      </c>
      <c r="B562" t="s">
        <v>800</v>
      </c>
      <c r="C562" s="1">
        <v>5132667</v>
      </c>
      <c r="D562" t="s">
        <v>900</v>
      </c>
      <c r="E562" t="s">
        <v>776</v>
      </c>
      <c r="F562" t="s">
        <v>574</v>
      </c>
      <c r="G562" t="s">
        <v>451</v>
      </c>
      <c r="H562" t="s">
        <v>902</v>
      </c>
      <c r="I562" t="s">
        <v>836</v>
      </c>
    </row>
    <row r="563" spans="1:9" x14ac:dyDescent="0.25">
      <c r="A563" t="s">
        <v>710</v>
      </c>
      <c r="B563" t="s">
        <v>797</v>
      </c>
      <c r="C563" s="1">
        <v>5272723</v>
      </c>
      <c r="D563" t="s">
        <v>901</v>
      </c>
      <c r="E563" t="s">
        <v>776</v>
      </c>
      <c r="F563" t="s">
        <v>574</v>
      </c>
      <c r="G563" t="s">
        <v>451</v>
      </c>
      <c r="H563" t="s">
        <v>902</v>
      </c>
      <c r="I563" t="s">
        <v>836</v>
      </c>
    </row>
    <row r="564" spans="1:9" x14ac:dyDescent="0.25">
      <c r="A564" t="s">
        <v>710</v>
      </c>
      <c r="B564" t="s">
        <v>797</v>
      </c>
      <c r="C564" s="1">
        <v>5274174</v>
      </c>
      <c r="D564" t="s">
        <v>903</v>
      </c>
      <c r="E564" t="s">
        <v>779</v>
      </c>
      <c r="F564" t="s">
        <v>683</v>
      </c>
      <c r="G564" t="s">
        <v>451</v>
      </c>
      <c r="H564" t="s">
        <v>904</v>
      </c>
      <c r="I564" t="s">
        <v>836</v>
      </c>
    </row>
    <row r="565" spans="1:9" x14ac:dyDescent="0.25">
      <c r="A565" t="s">
        <v>705</v>
      </c>
      <c r="B565" t="s">
        <v>174</v>
      </c>
      <c r="C565" s="1">
        <v>5070464</v>
      </c>
      <c r="D565" t="s">
        <v>905</v>
      </c>
      <c r="E565" t="s">
        <v>779</v>
      </c>
      <c r="F565" t="s">
        <v>683</v>
      </c>
      <c r="G565" t="s">
        <v>451</v>
      </c>
      <c r="H565" t="s">
        <v>906</v>
      </c>
      <c r="I565" t="s">
        <v>836</v>
      </c>
    </row>
    <row r="566" spans="1:9" x14ac:dyDescent="0.25">
      <c r="A566" t="s">
        <v>708</v>
      </c>
      <c r="B566" t="s">
        <v>793</v>
      </c>
      <c r="C566" s="1">
        <v>5150715</v>
      </c>
      <c r="D566" t="s">
        <v>907</v>
      </c>
      <c r="E566" t="s">
        <v>760</v>
      </c>
      <c r="F566" t="s">
        <v>313</v>
      </c>
      <c r="G566" t="s">
        <v>221</v>
      </c>
      <c r="H566" t="s">
        <v>908</v>
      </c>
    </row>
    <row r="567" spans="1:9" x14ac:dyDescent="0.25">
      <c r="A567" t="s">
        <v>708</v>
      </c>
      <c r="B567" t="s">
        <v>793</v>
      </c>
      <c r="C567" s="1">
        <v>5151112</v>
      </c>
      <c r="D567" t="s">
        <v>909</v>
      </c>
      <c r="E567" t="s">
        <v>757</v>
      </c>
      <c r="F567" t="s">
        <v>277</v>
      </c>
      <c r="G567" t="s">
        <v>221</v>
      </c>
      <c r="H567" t="s">
        <v>910</v>
      </c>
    </row>
    <row r="568" spans="1:9" x14ac:dyDescent="0.25">
      <c r="A568" t="s">
        <v>710</v>
      </c>
      <c r="B568" t="s">
        <v>797</v>
      </c>
      <c r="C568" s="1">
        <v>5272882</v>
      </c>
      <c r="D568" t="s">
        <v>911</v>
      </c>
      <c r="E568" t="s">
        <v>774</v>
      </c>
      <c r="F568" t="s">
        <v>536</v>
      </c>
      <c r="G568" t="s">
        <v>451</v>
      </c>
      <c r="I568" t="s">
        <v>913</v>
      </c>
    </row>
    <row r="569" spans="1:9" x14ac:dyDescent="0.25">
      <c r="A569" t="s">
        <v>710</v>
      </c>
      <c r="B569" t="s">
        <v>797</v>
      </c>
      <c r="C569" s="1">
        <v>5336889</v>
      </c>
      <c r="D569" t="s">
        <v>912</v>
      </c>
      <c r="E569" t="s">
        <v>774</v>
      </c>
      <c r="F569" t="s">
        <v>536</v>
      </c>
      <c r="G569" t="s">
        <v>451</v>
      </c>
      <c r="I569" t="s">
        <v>913</v>
      </c>
    </row>
    <row r="570" spans="1:9" x14ac:dyDescent="0.25">
      <c r="A570" t="s">
        <v>921</v>
      </c>
      <c r="B570" t="s">
        <v>851</v>
      </c>
      <c r="C570" s="1">
        <v>6860255</v>
      </c>
      <c r="D570" t="s">
        <v>914</v>
      </c>
      <c r="E570" t="s">
        <v>1326</v>
      </c>
      <c r="F570" t="s">
        <v>451</v>
      </c>
      <c r="G570" t="s">
        <v>451</v>
      </c>
      <c r="H570" t="s">
        <v>915</v>
      </c>
      <c r="I570" t="s">
        <v>836</v>
      </c>
    </row>
    <row r="571" spans="1:9" x14ac:dyDescent="0.25">
      <c r="A571" t="s">
        <v>710</v>
      </c>
      <c r="B571" t="s">
        <v>808</v>
      </c>
      <c r="C571" s="1">
        <v>5290684</v>
      </c>
      <c r="D571" t="s">
        <v>916</v>
      </c>
      <c r="E571" t="s">
        <v>747</v>
      </c>
      <c r="F571" t="s">
        <v>42</v>
      </c>
      <c r="G571" t="s">
        <v>225</v>
      </c>
      <c r="H571" t="s">
        <v>918</v>
      </c>
      <c r="I571" t="s">
        <v>917</v>
      </c>
    </row>
    <row r="572" spans="1:9" x14ac:dyDescent="0.25">
      <c r="A572" t="s">
        <v>708</v>
      </c>
      <c r="B572" t="s">
        <v>793</v>
      </c>
      <c r="C572" s="1">
        <v>5152322</v>
      </c>
      <c r="D572" t="s">
        <v>923</v>
      </c>
      <c r="E572" t="s">
        <v>755</v>
      </c>
      <c r="F572" t="s">
        <v>243</v>
      </c>
      <c r="G572" t="s">
        <v>221</v>
      </c>
      <c r="H572" t="s">
        <v>860</v>
      </c>
    </row>
    <row r="573" spans="1:9" x14ac:dyDescent="0.25">
      <c r="A573" t="s">
        <v>702</v>
      </c>
      <c r="B573" t="s">
        <v>1329</v>
      </c>
      <c r="C573" s="1">
        <v>6810018</v>
      </c>
      <c r="D573" t="s">
        <v>1328</v>
      </c>
      <c r="E573" t="s">
        <v>755</v>
      </c>
      <c r="F573" t="s">
        <v>243</v>
      </c>
      <c r="G573" t="s">
        <v>221</v>
      </c>
      <c r="H573" t="s">
        <v>1078</v>
      </c>
    </row>
    <row r="574" spans="1:9" x14ac:dyDescent="0.25">
      <c r="A574" t="s">
        <v>708</v>
      </c>
      <c r="B574" t="s">
        <v>793</v>
      </c>
      <c r="C574" s="1">
        <v>5150054</v>
      </c>
      <c r="D574" t="s">
        <v>1330</v>
      </c>
      <c r="E574" t="s">
        <v>759</v>
      </c>
      <c r="F574" t="s">
        <v>306</v>
      </c>
      <c r="G574" t="s">
        <v>221</v>
      </c>
      <c r="H574" t="s">
        <v>794</v>
      </c>
    </row>
    <row r="575" spans="1:9" x14ac:dyDescent="0.25">
      <c r="A575" t="s">
        <v>708</v>
      </c>
      <c r="B575" t="s">
        <v>793</v>
      </c>
      <c r="C575" s="1">
        <v>5151811</v>
      </c>
      <c r="D575" t="s">
        <v>1331</v>
      </c>
      <c r="E575" t="s">
        <v>760</v>
      </c>
      <c r="F575" t="s">
        <v>313</v>
      </c>
      <c r="G575" t="s">
        <v>221</v>
      </c>
      <c r="H575" t="s">
        <v>1166</v>
      </c>
    </row>
    <row r="576" spans="1:9" x14ac:dyDescent="0.25">
      <c r="A576" t="s">
        <v>708</v>
      </c>
      <c r="B576" t="s">
        <v>793</v>
      </c>
      <c r="C576" s="1">
        <v>5152225</v>
      </c>
      <c r="D576" t="s">
        <v>1332</v>
      </c>
      <c r="E576" t="s">
        <v>757</v>
      </c>
      <c r="F576" t="s">
        <v>277</v>
      </c>
      <c r="G576" t="s">
        <v>221</v>
      </c>
      <c r="H576" t="s">
        <v>801</v>
      </c>
    </row>
    <row r="577" spans="1:9" x14ac:dyDescent="0.25">
      <c r="A577" t="s">
        <v>708</v>
      </c>
      <c r="B577" t="s">
        <v>793</v>
      </c>
      <c r="C577" s="1">
        <v>5151323</v>
      </c>
      <c r="D577" t="s">
        <v>1333</v>
      </c>
      <c r="E577" t="s">
        <v>749</v>
      </c>
      <c r="F577" t="s">
        <v>84</v>
      </c>
      <c r="G577" t="s">
        <v>225</v>
      </c>
      <c r="H577" t="s">
        <v>1345</v>
      </c>
      <c r="I577" t="s">
        <v>1012</v>
      </c>
    </row>
    <row r="578" spans="1:9" x14ac:dyDescent="0.25">
      <c r="A578" t="s">
        <v>708</v>
      </c>
      <c r="B578" t="s">
        <v>793</v>
      </c>
      <c r="C578" s="1">
        <v>5151150</v>
      </c>
      <c r="D578" t="s">
        <v>1334</v>
      </c>
      <c r="E578" t="s">
        <v>749</v>
      </c>
      <c r="F578" t="s">
        <v>84</v>
      </c>
      <c r="G578" t="s">
        <v>225</v>
      </c>
      <c r="H578" t="s">
        <v>1345</v>
      </c>
      <c r="I578" t="s">
        <v>1012</v>
      </c>
    </row>
    <row r="579" spans="1:9" x14ac:dyDescent="0.25">
      <c r="A579" t="s">
        <v>710</v>
      </c>
      <c r="B579" t="s">
        <v>797</v>
      </c>
      <c r="C579" s="1">
        <v>5335572</v>
      </c>
      <c r="D579" t="s">
        <v>1335</v>
      </c>
      <c r="E579" t="s">
        <v>749</v>
      </c>
      <c r="F579" t="s">
        <v>84</v>
      </c>
      <c r="G579" t="s">
        <v>225</v>
      </c>
      <c r="H579" t="s">
        <v>1345</v>
      </c>
      <c r="I579" t="s">
        <v>1012</v>
      </c>
    </row>
    <row r="580" spans="1:9" x14ac:dyDescent="0.25">
      <c r="A580" t="s">
        <v>710</v>
      </c>
      <c r="B580" t="s">
        <v>797</v>
      </c>
      <c r="C580" s="1">
        <v>5339336</v>
      </c>
      <c r="D580" t="s">
        <v>1336</v>
      </c>
      <c r="E580" t="s">
        <v>749</v>
      </c>
      <c r="F580" t="s">
        <v>84</v>
      </c>
      <c r="G580" t="s">
        <v>225</v>
      </c>
      <c r="H580" t="s">
        <v>1345</v>
      </c>
      <c r="I580" t="s">
        <v>1012</v>
      </c>
    </row>
    <row r="581" spans="1:9" x14ac:dyDescent="0.25">
      <c r="A581" t="s">
        <v>710</v>
      </c>
      <c r="B581" t="s">
        <v>797</v>
      </c>
      <c r="C581" s="1">
        <v>5139068</v>
      </c>
      <c r="D581" t="s">
        <v>1338</v>
      </c>
      <c r="E581" t="s">
        <v>749</v>
      </c>
      <c r="F581" t="s">
        <v>84</v>
      </c>
      <c r="G581" t="s">
        <v>225</v>
      </c>
      <c r="H581" t="s">
        <v>1345</v>
      </c>
      <c r="I581" t="s">
        <v>1012</v>
      </c>
    </row>
    <row r="582" spans="1:9" x14ac:dyDescent="0.25">
      <c r="A582" t="s">
        <v>710</v>
      </c>
      <c r="B582" t="s">
        <v>797</v>
      </c>
      <c r="C582" s="1">
        <v>5299692</v>
      </c>
      <c r="D582" t="s">
        <v>1339</v>
      </c>
      <c r="E582" t="s">
        <v>749</v>
      </c>
      <c r="F582" t="s">
        <v>84</v>
      </c>
      <c r="G582" t="s">
        <v>225</v>
      </c>
      <c r="H582" t="s">
        <v>1345</v>
      </c>
      <c r="I582" t="s">
        <v>1012</v>
      </c>
    </row>
    <row r="583" spans="1:9" x14ac:dyDescent="0.25">
      <c r="A583" t="s">
        <v>710</v>
      </c>
      <c r="B583" t="s">
        <v>797</v>
      </c>
      <c r="C583" s="1">
        <v>5338209</v>
      </c>
      <c r="D583" t="s">
        <v>1337</v>
      </c>
      <c r="E583" t="s">
        <v>749</v>
      </c>
      <c r="F583" t="s">
        <v>84</v>
      </c>
      <c r="G583" t="s">
        <v>225</v>
      </c>
      <c r="H583" t="s">
        <v>1345</v>
      </c>
      <c r="I583" t="s">
        <v>1012</v>
      </c>
    </row>
    <row r="584" spans="1:9" x14ac:dyDescent="0.25">
      <c r="A584" t="s">
        <v>710</v>
      </c>
      <c r="B584" t="s">
        <v>797</v>
      </c>
      <c r="C584" s="1">
        <v>5133334</v>
      </c>
      <c r="D584" t="s">
        <v>1340</v>
      </c>
      <c r="E584" t="s">
        <v>749</v>
      </c>
      <c r="F584" t="s">
        <v>84</v>
      </c>
      <c r="G584" t="s">
        <v>225</v>
      </c>
      <c r="H584" t="s">
        <v>1345</v>
      </c>
      <c r="I584" t="s">
        <v>1012</v>
      </c>
    </row>
    <row r="585" spans="1:9" x14ac:dyDescent="0.25">
      <c r="A585" t="s">
        <v>710</v>
      </c>
      <c r="B585" t="s">
        <v>797</v>
      </c>
      <c r="C585" s="1">
        <v>5292914</v>
      </c>
      <c r="D585" t="s">
        <v>1341</v>
      </c>
      <c r="E585" t="s">
        <v>755</v>
      </c>
      <c r="F585" t="s">
        <v>243</v>
      </c>
      <c r="G585" t="s">
        <v>221</v>
      </c>
      <c r="H585" t="s">
        <v>1078</v>
      </c>
    </row>
    <row r="586" spans="1:9" x14ac:dyDescent="0.25">
      <c r="A586" t="s">
        <v>710</v>
      </c>
      <c r="B586" t="s">
        <v>797</v>
      </c>
      <c r="C586" s="1">
        <v>5337549</v>
      </c>
      <c r="D586" t="s">
        <v>1342</v>
      </c>
      <c r="E586" t="s">
        <v>753</v>
      </c>
      <c r="F586" t="s">
        <v>177</v>
      </c>
      <c r="G586" t="s">
        <v>225</v>
      </c>
      <c r="H586" t="s">
        <v>818</v>
      </c>
      <c r="I586" t="s">
        <v>819</v>
      </c>
    </row>
    <row r="587" spans="1:9" x14ac:dyDescent="0.25">
      <c r="A587" t="s">
        <v>710</v>
      </c>
      <c r="B587" t="s">
        <v>797</v>
      </c>
      <c r="C587" s="1">
        <v>5336405</v>
      </c>
      <c r="D587" t="s">
        <v>1343</v>
      </c>
      <c r="E587" t="s">
        <v>753</v>
      </c>
      <c r="F587" t="s">
        <v>177</v>
      </c>
      <c r="G587" t="s">
        <v>225</v>
      </c>
      <c r="H587" t="s">
        <v>818</v>
      </c>
      <c r="I587" t="s">
        <v>819</v>
      </c>
    </row>
    <row r="588" spans="1:9" x14ac:dyDescent="0.25">
      <c r="A588" t="s">
        <v>710</v>
      </c>
      <c r="B588" t="s">
        <v>797</v>
      </c>
      <c r="C588" s="1">
        <v>5336391</v>
      </c>
      <c r="D588" t="s">
        <v>1344</v>
      </c>
      <c r="E588" t="s">
        <v>753</v>
      </c>
      <c r="F588" t="s">
        <v>177</v>
      </c>
      <c r="G588" t="s">
        <v>225</v>
      </c>
      <c r="H588" t="s">
        <v>818</v>
      </c>
      <c r="I588" t="s">
        <v>819</v>
      </c>
    </row>
    <row r="589" spans="1:9" x14ac:dyDescent="0.25">
      <c r="A589" t="s">
        <v>710</v>
      </c>
      <c r="B589" t="s">
        <v>797</v>
      </c>
      <c r="C589" s="1">
        <v>5298901</v>
      </c>
      <c r="D589" t="s">
        <v>1346</v>
      </c>
      <c r="E589" t="s">
        <v>833</v>
      </c>
      <c r="F589" t="s">
        <v>205</v>
      </c>
      <c r="G589" t="s">
        <v>225</v>
      </c>
      <c r="I589" t="s">
        <v>965</v>
      </c>
    </row>
    <row r="590" spans="1:9" x14ac:dyDescent="0.25">
      <c r="A590" t="s">
        <v>710</v>
      </c>
      <c r="B590" t="s">
        <v>797</v>
      </c>
      <c r="C590" s="1">
        <v>5294590</v>
      </c>
      <c r="D590" t="s">
        <v>1347</v>
      </c>
      <c r="E590" t="s">
        <v>833</v>
      </c>
      <c r="F590" t="s">
        <v>205</v>
      </c>
      <c r="G590" t="s">
        <v>225</v>
      </c>
      <c r="I590" t="s">
        <v>965</v>
      </c>
    </row>
    <row r="591" spans="1:9" x14ac:dyDescent="0.25">
      <c r="A591" t="s">
        <v>710</v>
      </c>
      <c r="B591" t="s">
        <v>797</v>
      </c>
      <c r="C591" s="1">
        <v>5139006</v>
      </c>
      <c r="D591" t="s">
        <v>1348</v>
      </c>
      <c r="E591" t="s">
        <v>749</v>
      </c>
      <c r="F591" t="s">
        <v>84</v>
      </c>
      <c r="G591" t="s">
        <v>225</v>
      </c>
      <c r="I591" t="s">
        <v>998</v>
      </c>
    </row>
    <row r="592" spans="1:9" x14ac:dyDescent="0.25">
      <c r="A592" t="s">
        <v>710</v>
      </c>
      <c r="B592" t="s">
        <v>797</v>
      </c>
      <c r="C592" s="1">
        <v>5139037</v>
      </c>
      <c r="D592" t="s">
        <v>1349</v>
      </c>
      <c r="E592" t="s">
        <v>749</v>
      </c>
      <c r="F592" t="s">
        <v>84</v>
      </c>
      <c r="G592" t="s">
        <v>225</v>
      </c>
      <c r="I592" t="s">
        <v>998</v>
      </c>
    </row>
    <row r="593" spans="1:9" x14ac:dyDescent="0.25">
      <c r="A593" t="s">
        <v>710</v>
      </c>
      <c r="B593" t="s">
        <v>797</v>
      </c>
      <c r="C593" s="1">
        <v>5139020</v>
      </c>
      <c r="D593" t="s">
        <v>1350</v>
      </c>
      <c r="E593" t="s">
        <v>749</v>
      </c>
      <c r="F593" t="s">
        <v>84</v>
      </c>
      <c r="G593" t="s">
        <v>225</v>
      </c>
      <c r="I593" t="s">
        <v>998</v>
      </c>
    </row>
    <row r="594" spans="1:9" x14ac:dyDescent="0.25">
      <c r="A594" t="s">
        <v>710</v>
      </c>
      <c r="B594" t="s">
        <v>797</v>
      </c>
      <c r="C594" s="1">
        <v>5130849</v>
      </c>
      <c r="D594" t="s">
        <v>1351</v>
      </c>
      <c r="E594" t="s">
        <v>752</v>
      </c>
      <c r="F594" t="s">
        <v>142</v>
      </c>
      <c r="G594" t="s">
        <v>225</v>
      </c>
      <c r="H594" t="s">
        <v>1106</v>
      </c>
      <c r="I594" t="s">
        <v>969</v>
      </c>
    </row>
    <row r="595" spans="1:9" x14ac:dyDescent="0.25">
      <c r="A595" t="s">
        <v>710</v>
      </c>
      <c r="B595" t="s">
        <v>797</v>
      </c>
      <c r="C595" s="1">
        <v>5129874</v>
      </c>
      <c r="D595" t="s">
        <v>1352</v>
      </c>
      <c r="E595" t="s">
        <v>752</v>
      </c>
      <c r="F595" t="s">
        <v>142</v>
      </c>
      <c r="G595" t="s">
        <v>225</v>
      </c>
      <c r="H595" t="s">
        <v>1106</v>
      </c>
      <c r="I595" t="s">
        <v>969</v>
      </c>
    </row>
    <row r="596" spans="1:9" x14ac:dyDescent="0.25">
      <c r="A596" t="s">
        <v>710</v>
      </c>
      <c r="B596" t="s">
        <v>797</v>
      </c>
      <c r="C596" s="1">
        <v>5272761</v>
      </c>
      <c r="D596" t="s">
        <v>1353</v>
      </c>
      <c r="E596" t="s">
        <v>752</v>
      </c>
      <c r="F596" t="s">
        <v>142</v>
      </c>
      <c r="G596" t="s">
        <v>225</v>
      </c>
      <c r="H596" t="s">
        <v>1106</v>
      </c>
      <c r="I596" t="s">
        <v>969</v>
      </c>
    </row>
    <row r="597" spans="1:9" x14ac:dyDescent="0.25">
      <c r="A597" t="s">
        <v>710</v>
      </c>
      <c r="B597" t="s">
        <v>797</v>
      </c>
      <c r="C597" s="1">
        <v>5293636</v>
      </c>
      <c r="D597" t="s">
        <v>1354</v>
      </c>
      <c r="E597" t="s">
        <v>752</v>
      </c>
      <c r="F597" t="s">
        <v>142</v>
      </c>
      <c r="G597" t="s">
        <v>225</v>
      </c>
      <c r="H597" t="s">
        <v>1106</v>
      </c>
      <c r="I597" t="s">
        <v>969</v>
      </c>
    </row>
    <row r="598" spans="1:9" x14ac:dyDescent="0.25">
      <c r="A598" t="s">
        <v>710</v>
      </c>
      <c r="B598" t="s">
        <v>797</v>
      </c>
      <c r="C598" s="1">
        <v>5293560</v>
      </c>
      <c r="D598" t="s">
        <v>1355</v>
      </c>
      <c r="E598" t="s">
        <v>752</v>
      </c>
      <c r="F598" t="s">
        <v>142</v>
      </c>
      <c r="G598" t="s">
        <v>225</v>
      </c>
      <c r="H598" t="s">
        <v>1366</v>
      </c>
      <c r="I598" t="s">
        <v>969</v>
      </c>
    </row>
    <row r="599" spans="1:9" x14ac:dyDescent="0.25">
      <c r="A599" t="s">
        <v>710</v>
      </c>
      <c r="B599" t="s">
        <v>797</v>
      </c>
      <c r="C599" s="1">
        <v>5294659</v>
      </c>
      <c r="D599" t="s">
        <v>1356</v>
      </c>
      <c r="E599" t="s">
        <v>752</v>
      </c>
      <c r="F599" t="s">
        <v>142</v>
      </c>
      <c r="G599" t="s">
        <v>225</v>
      </c>
      <c r="H599" t="s">
        <v>1106</v>
      </c>
      <c r="I599" t="s">
        <v>969</v>
      </c>
    </row>
    <row r="600" spans="1:9" x14ac:dyDescent="0.25">
      <c r="A600" t="s">
        <v>710</v>
      </c>
      <c r="B600" t="s">
        <v>797</v>
      </c>
      <c r="C600" s="1">
        <v>5297566</v>
      </c>
      <c r="D600" t="s">
        <v>1357</v>
      </c>
      <c r="E600" t="s">
        <v>752</v>
      </c>
      <c r="F600" t="s">
        <v>142</v>
      </c>
      <c r="G600" t="s">
        <v>225</v>
      </c>
      <c r="H600" t="s">
        <v>1106</v>
      </c>
      <c r="I600" t="s">
        <v>969</v>
      </c>
    </row>
    <row r="601" spans="1:9" x14ac:dyDescent="0.25">
      <c r="A601" t="s">
        <v>710</v>
      </c>
      <c r="B601" t="s">
        <v>797</v>
      </c>
      <c r="C601" s="1">
        <v>5291797</v>
      </c>
      <c r="D601" t="s">
        <v>1358</v>
      </c>
      <c r="E601" t="s">
        <v>752</v>
      </c>
      <c r="F601" t="s">
        <v>142</v>
      </c>
      <c r="G601" t="s">
        <v>225</v>
      </c>
      <c r="H601" t="s">
        <v>1106</v>
      </c>
      <c r="I601" t="s">
        <v>969</v>
      </c>
    </row>
    <row r="602" spans="1:9" x14ac:dyDescent="0.25">
      <c r="A602" t="s">
        <v>710</v>
      </c>
      <c r="B602" t="s">
        <v>797</v>
      </c>
      <c r="C602" s="1">
        <v>5139563</v>
      </c>
      <c r="D602" t="s">
        <v>1359</v>
      </c>
      <c r="E602" t="s">
        <v>752</v>
      </c>
      <c r="F602" t="s">
        <v>142</v>
      </c>
      <c r="G602" t="s">
        <v>225</v>
      </c>
      <c r="H602" t="s">
        <v>1106</v>
      </c>
      <c r="I602" t="s">
        <v>969</v>
      </c>
    </row>
    <row r="603" spans="1:9" x14ac:dyDescent="0.25">
      <c r="A603" t="s">
        <v>710</v>
      </c>
      <c r="B603" t="s">
        <v>797</v>
      </c>
      <c r="C603" s="1">
        <v>5296152</v>
      </c>
      <c r="D603" t="s">
        <v>1360</v>
      </c>
      <c r="E603" t="s">
        <v>752</v>
      </c>
      <c r="F603" t="s">
        <v>142</v>
      </c>
      <c r="G603" t="s">
        <v>225</v>
      </c>
      <c r="H603" t="s">
        <v>1106</v>
      </c>
      <c r="I603" t="s">
        <v>969</v>
      </c>
    </row>
    <row r="604" spans="1:9" x14ac:dyDescent="0.25">
      <c r="A604" t="s">
        <v>710</v>
      </c>
      <c r="B604" t="s">
        <v>797</v>
      </c>
      <c r="C604" s="1">
        <v>5278682</v>
      </c>
      <c r="D604" t="s">
        <v>1361</v>
      </c>
      <c r="E604" t="s">
        <v>752</v>
      </c>
      <c r="F604" t="s">
        <v>142</v>
      </c>
      <c r="G604" t="s">
        <v>225</v>
      </c>
      <c r="H604" t="s">
        <v>1106</v>
      </c>
      <c r="I604" t="s">
        <v>969</v>
      </c>
    </row>
    <row r="605" spans="1:9" x14ac:dyDescent="0.25">
      <c r="A605" t="s">
        <v>710</v>
      </c>
      <c r="B605" t="s">
        <v>797</v>
      </c>
      <c r="C605" s="1">
        <v>5298022</v>
      </c>
      <c r="D605" t="s">
        <v>1362</v>
      </c>
      <c r="E605" t="s">
        <v>752</v>
      </c>
      <c r="F605" t="s">
        <v>142</v>
      </c>
      <c r="G605" t="s">
        <v>225</v>
      </c>
      <c r="H605" t="s">
        <v>1366</v>
      </c>
      <c r="I605" t="s">
        <v>969</v>
      </c>
    </row>
    <row r="606" spans="1:9" x14ac:dyDescent="0.25">
      <c r="A606" t="s">
        <v>710</v>
      </c>
      <c r="B606" t="s">
        <v>797</v>
      </c>
      <c r="C606" s="1">
        <v>5334414</v>
      </c>
      <c r="D606" t="s">
        <v>1363</v>
      </c>
      <c r="E606" t="s">
        <v>752</v>
      </c>
      <c r="F606" t="s">
        <v>142</v>
      </c>
      <c r="G606" t="s">
        <v>225</v>
      </c>
      <c r="H606" t="s">
        <v>1106</v>
      </c>
      <c r="I606" t="s">
        <v>969</v>
      </c>
    </row>
    <row r="607" spans="1:9" x14ac:dyDescent="0.25">
      <c r="A607" t="s">
        <v>710</v>
      </c>
      <c r="B607" t="s">
        <v>797</v>
      </c>
      <c r="C607" s="1">
        <v>5334874</v>
      </c>
      <c r="D607" t="s">
        <v>1364</v>
      </c>
      <c r="E607" t="s">
        <v>752</v>
      </c>
      <c r="F607" t="s">
        <v>142</v>
      </c>
      <c r="G607" t="s">
        <v>225</v>
      </c>
      <c r="H607" t="s">
        <v>1106</v>
      </c>
      <c r="I607" t="s">
        <v>969</v>
      </c>
    </row>
    <row r="608" spans="1:9" x14ac:dyDescent="0.25">
      <c r="A608" t="s">
        <v>710</v>
      </c>
      <c r="B608" t="s">
        <v>797</v>
      </c>
      <c r="C608" s="1">
        <v>9184530</v>
      </c>
      <c r="D608" t="s">
        <v>1365</v>
      </c>
      <c r="E608" t="s">
        <v>752</v>
      </c>
      <c r="F608" t="s">
        <v>142</v>
      </c>
      <c r="G608" t="s">
        <v>225</v>
      </c>
      <c r="H608" t="s">
        <v>1106</v>
      </c>
      <c r="I608" t="s">
        <v>969</v>
      </c>
    </row>
    <row r="609" spans="1:9" x14ac:dyDescent="0.25">
      <c r="A609" t="s">
        <v>710</v>
      </c>
      <c r="B609" t="s">
        <v>797</v>
      </c>
      <c r="C609" s="1">
        <v>5297355</v>
      </c>
      <c r="D609" t="s">
        <v>1367</v>
      </c>
      <c r="E609" t="s">
        <v>746</v>
      </c>
      <c r="F609" t="s">
        <v>33</v>
      </c>
      <c r="G609" t="s">
        <v>225</v>
      </c>
      <c r="H609" t="s">
        <v>1163</v>
      </c>
      <c r="I609" t="s">
        <v>884</v>
      </c>
    </row>
    <row r="610" spans="1:9" x14ac:dyDescent="0.25">
      <c r="A610" t="s">
        <v>710</v>
      </c>
      <c r="B610" t="s">
        <v>797</v>
      </c>
      <c r="C610" s="1">
        <v>5136687</v>
      </c>
      <c r="D610" t="s">
        <v>1368</v>
      </c>
      <c r="E610" t="s">
        <v>746</v>
      </c>
      <c r="F610" t="s">
        <v>33</v>
      </c>
      <c r="G610" t="s">
        <v>225</v>
      </c>
      <c r="H610" t="s">
        <v>1163</v>
      </c>
      <c r="I610" t="s">
        <v>884</v>
      </c>
    </row>
    <row r="611" spans="1:9" x14ac:dyDescent="0.25">
      <c r="A611" t="s">
        <v>710</v>
      </c>
      <c r="B611" t="s">
        <v>797</v>
      </c>
      <c r="C611" s="1">
        <v>5290653</v>
      </c>
      <c r="D611" t="s">
        <v>1369</v>
      </c>
      <c r="E611" t="s">
        <v>746</v>
      </c>
      <c r="F611" t="s">
        <v>33</v>
      </c>
      <c r="G611" t="s">
        <v>225</v>
      </c>
      <c r="H611" t="s">
        <v>1163</v>
      </c>
      <c r="I611" t="s">
        <v>884</v>
      </c>
    </row>
    <row r="612" spans="1:9" x14ac:dyDescent="0.25">
      <c r="A612" t="s">
        <v>710</v>
      </c>
      <c r="B612" t="s">
        <v>797</v>
      </c>
      <c r="C612" s="1">
        <v>5138841</v>
      </c>
      <c r="D612" t="s">
        <v>1370</v>
      </c>
      <c r="E612" t="s">
        <v>746</v>
      </c>
      <c r="F612" t="s">
        <v>33</v>
      </c>
      <c r="G612" t="s">
        <v>225</v>
      </c>
      <c r="H612" t="s">
        <v>1163</v>
      </c>
      <c r="I612" t="s">
        <v>884</v>
      </c>
    </row>
    <row r="613" spans="1:9" x14ac:dyDescent="0.25">
      <c r="A613" t="s">
        <v>710</v>
      </c>
      <c r="B613" t="s">
        <v>797</v>
      </c>
      <c r="C613" s="1">
        <v>5136881</v>
      </c>
      <c r="D613" t="s">
        <v>1371</v>
      </c>
      <c r="E613" t="s">
        <v>746</v>
      </c>
      <c r="F613" t="s">
        <v>33</v>
      </c>
      <c r="G613" t="s">
        <v>225</v>
      </c>
      <c r="H613" t="s">
        <v>1163</v>
      </c>
      <c r="I613" t="s">
        <v>884</v>
      </c>
    </row>
    <row r="614" spans="1:9" x14ac:dyDescent="0.25">
      <c r="A614" t="s">
        <v>710</v>
      </c>
      <c r="B614" t="s">
        <v>797</v>
      </c>
      <c r="C614" s="1">
        <v>5291119</v>
      </c>
      <c r="D614" t="s">
        <v>1372</v>
      </c>
      <c r="E614" t="s">
        <v>746</v>
      </c>
      <c r="F614" t="s">
        <v>33</v>
      </c>
      <c r="G614" t="s">
        <v>225</v>
      </c>
      <c r="H614" t="s">
        <v>1163</v>
      </c>
      <c r="I614" t="s">
        <v>884</v>
      </c>
    </row>
    <row r="615" spans="1:9" x14ac:dyDescent="0.25">
      <c r="A615" t="s">
        <v>710</v>
      </c>
      <c r="B615" t="s">
        <v>797</v>
      </c>
      <c r="C615" s="1">
        <v>5291126</v>
      </c>
      <c r="D615" t="s">
        <v>1373</v>
      </c>
      <c r="E615" t="s">
        <v>746</v>
      </c>
      <c r="F615" t="s">
        <v>33</v>
      </c>
      <c r="G615" t="s">
        <v>225</v>
      </c>
      <c r="H615" t="s">
        <v>1163</v>
      </c>
      <c r="I615" t="s">
        <v>884</v>
      </c>
    </row>
    <row r="616" spans="1:9" x14ac:dyDescent="0.25">
      <c r="A616" t="s">
        <v>710</v>
      </c>
      <c r="B616" t="s">
        <v>797</v>
      </c>
      <c r="C616" s="1">
        <v>5278952</v>
      </c>
      <c r="D616" t="s">
        <v>1374</v>
      </c>
      <c r="E616" t="s">
        <v>746</v>
      </c>
      <c r="F616" t="s">
        <v>33</v>
      </c>
      <c r="G616" t="s">
        <v>225</v>
      </c>
      <c r="H616" t="s">
        <v>1163</v>
      </c>
      <c r="I616" t="s">
        <v>884</v>
      </c>
    </row>
    <row r="617" spans="1:9" x14ac:dyDescent="0.25">
      <c r="A617" t="s">
        <v>710</v>
      </c>
      <c r="B617" t="s">
        <v>797</v>
      </c>
      <c r="C617" s="1">
        <v>5136694</v>
      </c>
      <c r="D617" t="s">
        <v>1375</v>
      </c>
      <c r="E617" t="s">
        <v>746</v>
      </c>
      <c r="F617" t="s">
        <v>33</v>
      </c>
      <c r="G617" t="s">
        <v>225</v>
      </c>
      <c r="H617" t="s">
        <v>1163</v>
      </c>
      <c r="I617" t="s">
        <v>884</v>
      </c>
    </row>
    <row r="618" spans="1:9" x14ac:dyDescent="0.25">
      <c r="A618" t="s">
        <v>710</v>
      </c>
      <c r="B618" t="s">
        <v>797</v>
      </c>
      <c r="C618" s="1">
        <v>5138135</v>
      </c>
      <c r="D618" t="s">
        <v>1376</v>
      </c>
      <c r="E618" t="s">
        <v>746</v>
      </c>
      <c r="F618" t="s">
        <v>33</v>
      </c>
      <c r="G618" t="s">
        <v>225</v>
      </c>
      <c r="H618" t="s">
        <v>1163</v>
      </c>
      <c r="I618" t="s">
        <v>884</v>
      </c>
    </row>
    <row r="619" spans="1:9" x14ac:dyDescent="0.25">
      <c r="A619" t="s">
        <v>710</v>
      </c>
      <c r="B619" t="s">
        <v>797</v>
      </c>
      <c r="C619" s="1">
        <v>5291908</v>
      </c>
      <c r="D619" t="s">
        <v>1377</v>
      </c>
      <c r="E619" t="s">
        <v>746</v>
      </c>
      <c r="F619" t="s">
        <v>33</v>
      </c>
      <c r="G619" t="s">
        <v>225</v>
      </c>
      <c r="H619" t="s">
        <v>1163</v>
      </c>
      <c r="I619" t="s">
        <v>884</v>
      </c>
    </row>
    <row r="620" spans="1:9" x14ac:dyDescent="0.25">
      <c r="A620" t="s">
        <v>710</v>
      </c>
      <c r="B620" t="s">
        <v>797</v>
      </c>
      <c r="C620" s="1">
        <v>5136580</v>
      </c>
      <c r="D620" t="s">
        <v>1378</v>
      </c>
      <c r="E620" t="s">
        <v>746</v>
      </c>
      <c r="F620" t="s">
        <v>33</v>
      </c>
      <c r="G620" t="s">
        <v>225</v>
      </c>
      <c r="H620" t="s">
        <v>1163</v>
      </c>
      <c r="I620" t="s">
        <v>884</v>
      </c>
    </row>
    <row r="621" spans="1:9" x14ac:dyDescent="0.25">
      <c r="A621" t="s">
        <v>710</v>
      </c>
      <c r="B621" t="s">
        <v>797</v>
      </c>
      <c r="C621" s="1">
        <v>5272875</v>
      </c>
      <c r="D621" t="s">
        <v>1379</v>
      </c>
      <c r="E621" t="s">
        <v>746</v>
      </c>
      <c r="F621" t="s">
        <v>33</v>
      </c>
      <c r="G621" t="s">
        <v>225</v>
      </c>
      <c r="H621" t="s">
        <v>884</v>
      </c>
      <c r="I621" t="s">
        <v>884</v>
      </c>
    </row>
    <row r="622" spans="1:9" x14ac:dyDescent="0.25">
      <c r="A622" t="s">
        <v>710</v>
      </c>
      <c r="B622" t="s">
        <v>797</v>
      </c>
      <c r="C622" s="1">
        <v>5299502</v>
      </c>
      <c r="D622" t="s">
        <v>1380</v>
      </c>
      <c r="E622" t="s">
        <v>746</v>
      </c>
      <c r="F622" t="s">
        <v>33</v>
      </c>
      <c r="G622" t="s">
        <v>225</v>
      </c>
      <c r="H622" t="s">
        <v>1163</v>
      </c>
      <c r="I622" t="s">
        <v>884</v>
      </c>
    </row>
    <row r="623" spans="1:9" x14ac:dyDescent="0.25">
      <c r="A623" t="s">
        <v>710</v>
      </c>
      <c r="B623" t="s">
        <v>797</v>
      </c>
      <c r="C623" s="1">
        <v>5294116</v>
      </c>
      <c r="D623" t="s">
        <v>1381</v>
      </c>
      <c r="E623" t="s">
        <v>746</v>
      </c>
      <c r="F623" t="s">
        <v>33</v>
      </c>
      <c r="G623" t="s">
        <v>225</v>
      </c>
      <c r="H623" t="s">
        <v>1382</v>
      </c>
      <c r="I623" t="s">
        <v>884</v>
      </c>
    </row>
    <row r="624" spans="1:9" x14ac:dyDescent="0.25">
      <c r="A624" t="s">
        <v>710</v>
      </c>
      <c r="B624" t="s">
        <v>797</v>
      </c>
      <c r="C624" s="1">
        <v>5270514</v>
      </c>
      <c r="D624" t="s">
        <v>1383</v>
      </c>
      <c r="E624" t="s">
        <v>749</v>
      </c>
      <c r="F624" t="s">
        <v>84</v>
      </c>
      <c r="G624" t="s">
        <v>225</v>
      </c>
      <c r="I624" t="s">
        <v>1002</v>
      </c>
    </row>
    <row r="625" spans="1:9" x14ac:dyDescent="0.25">
      <c r="A625" t="s">
        <v>710</v>
      </c>
      <c r="B625" t="s">
        <v>797</v>
      </c>
      <c r="C625" s="1">
        <v>5299526</v>
      </c>
      <c r="D625" t="s">
        <v>1384</v>
      </c>
      <c r="E625" t="s">
        <v>749</v>
      </c>
      <c r="F625" t="s">
        <v>84</v>
      </c>
      <c r="G625" t="s">
        <v>225</v>
      </c>
      <c r="I625" t="s">
        <v>1002</v>
      </c>
    </row>
    <row r="626" spans="1:9" x14ac:dyDescent="0.25">
      <c r="A626" t="s">
        <v>710</v>
      </c>
      <c r="B626" t="s">
        <v>797</v>
      </c>
      <c r="C626" s="1">
        <v>5295627</v>
      </c>
      <c r="D626" t="s">
        <v>1385</v>
      </c>
      <c r="E626" t="s">
        <v>749</v>
      </c>
      <c r="F626" t="s">
        <v>84</v>
      </c>
      <c r="G626" t="s">
        <v>225</v>
      </c>
      <c r="I626" t="s">
        <v>1002</v>
      </c>
    </row>
    <row r="627" spans="1:9" x14ac:dyDescent="0.25">
      <c r="A627" t="s">
        <v>710</v>
      </c>
      <c r="B627" t="s">
        <v>797</v>
      </c>
      <c r="C627" s="1">
        <v>5136739</v>
      </c>
      <c r="D627" t="s">
        <v>1386</v>
      </c>
      <c r="E627" t="s">
        <v>749</v>
      </c>
      <c r="F627" t="s">
        <v>84</v>
      </c>
      <c r="G627" t="s">
        <v>225</v>
      </c>
      <c r="I627" t="s">
        <v>1002</v>
      </c>
    </row>
    <row r="628" spans="1:9" x14ac:dyDescent="0.25">
      <c r="A628" t="s">
        <v>710</v>
      </c>
      <c r="B628" t="s">
        <v>797</v>
      </c>
      <c r="C628" s="1">
        <v>5290923</v>
      </c>
      <c r="D628" t="s">
        <v>1387</v>
      </c>
      <c r="E628" t="s">
        <v>749</v>
      </c>
      <c r="F628" t="s">
        <v>84</v>
      </c>
      <c r="G628" t="s">
        <v>225</v>
      </c>
      <c r="I628" t="s">
        <v>1002</v>
      </c>
    </row>
    <row r="629" spans="1:9" x14ac:dyDescent="0.25">
      <c r="A629" t="s">
        <v>710</v>
      </c>
      <c r="B629" t="s">
        <v>797</v>
      </c>
      <c r="C629" s="1">
        <v>5270697</v>
      </c>
      <c r="D629" t="s">
        <v>1388</v>
      </c>
      <c r="E629" t="s">
        <v>749</v>
      </c>
      <c r="F629" t="s">
        <v>84</v>
      </c>
      <c r="G629" t="s">
        <v>225</v>
      </c>
      <c r="I629" t="s">
        <v>1002</v>
      </c>
    </row>
    <row r="630" spans="1:9" x14ac:dyDescent="0.25">
      <c r="A630" t="s">
        <v>710</v>
      </c>
      <c r="B630" t="s">
        <v>797</v>
      </c>
      <c r="C630" s="1">
        <v>5270666</v>
      </c>
      <c r="D630" t="s">
        <v>1389</v>
      </c>
      <c r="E630" t="s">
        <v>749</v>
      </c>
      <c r="F630" t="s">
        <v>84</v>
      </c>
      <c r="G630" t="s">
        <v>225</v>
      </c>
      <c r="I630" t="s">
        <v>1002</v>
      </c>
    </row>
    <row r="631" spans="1:9" x14ac:dyDescent="0.25">
      <c r="A631" t="s">
        <v>710</v>
      </c>
      <c r="B631" t="s">
        <v>797</v>
      </c>
      <c r="C631" s="1">
        <v>5136708</v>
      </c>
      <c r="D631" t="s">
        <v>1391</v>
      </c>
      <c r="E631" t="s">
        <v>749</v>
      </c>
      <c r="F631" t="s">
        <v>84</v>
      </c>
      <c r="G631" t="s">
        <v>225</v>
      </c>
      <c r="I631" t="s">
        <v>1002</v>
      </c>
    </row>
    <row r="632" spans="1:9" x14ac:dyDescent="0.25">
      <c r="A632" t="s">
        <v>710</v>
      </c>
      <c r="B632" t="s">
        <v>797</v>
      </c>
      <c r="C632" s="1">
        <v>5272664</v>
      </c>
      <c r="D632" t="s">
        <v>1390</v>
      </c>
      <c r="E632" t="s">
        <v>749</v>
      </c>
      <c r="F632" t="s">
        <v>84</v>
      </c>
      <c r="G632" t="s">
        <v>225</v>
      </c>
      <c r="I632" t="s">
        <v>1002</v>
      </c>
    </row>
    <row r="633" spans="1:9" x14ac:dyDescent="0.25">
      <c r="A633" t="s">
        <v>710</v>
      </c>
      <c r="B633" t="s">
        <v>797</v>
      </c>
      <c r="C633" s="1">
        <v>5270365</v>
      </c>
      <c r="D633" t="s">
        <v>1392</v>
      </c>
      <c r="E633" t="s">
        <v>748</v>
      </c>
      <c r="F633" t="s">
        <v>63</v>
      </c>
      <c r="G633" t="s">
        <v>225</v>
      </c>
      <c r="I633" t="s">
        <v>996</v>
      </c>
    </row>
    <row r="634" spans="1:9" x14ac:dyDescent="0.25">
      <c r="A634" t="s">
        <v>710</v>
      </c>
      <c r="B634" t="s">
        <v>797</v>
      </c>
      <c r="C634" s="1">
        <v>5272512</v>
      </c>
      <c r="D634" t="s">
        <v>1393</v>
      </c>
      <c r="E634" t="s">
        <v>748</v>
      </c>
      <c r="F634" t="s">
        <v>63</v>
      </c>
      <c r="G634" t="s">
        <v>225</v>
      </c>
      <c r="I634" t="s">
        <v>996</v>
      </c>
    </row>
    <row r="635" spans="1:9" x14ac:dyDescent="0.25">
      <c r="A635" t="s">
        <v>710</v>
      </c>
      <c r="B635" t="s">
        <v>797</v>
      </c>
      <c r="C635" s="1">
        <v>5138979</v>
      </c>
      <c r="D635" t="s">
        <v>1394</v>
      </c>
      <c r="E635" t="s">
        <v>748</v>
      </c>
      <c r="F635" t="s">
        <v>63</v>
      </c>
      <c r="G635" t="s">
        <v>225</v>
      </c>
      <c r="I635" t="s">
        <v>996</v>
      </c>
    </row>
    <row r="636" spans="1:9" x14ac:dyDescent="0.25">
      <c r="A636" t="s">
        <v>710</v>
      </c>
      <c r="B636" t="s">
        <v>797</v>
      </c>
      <c r="C636" s="1">
        <v>5138955</v>
      </c>
      <c r="D636" t="s">
        <v>1395</v>
      </c>
      <c r="E636" t="s">
        <v>748</v>
      </c>
      <c r="F636" t="s">
        <v>63</v>
      </c>
      <c r="G636" t="s">
        <v>225</v>
      </c>
      <c r="I636" t="s">
        <v>996</v>
      </c>
    </row>
    <row r="637" spans="1:9" x14ac:dyDescent="0.25">
      <c r="A637" t="s">
        <v>710</v>
      </c>
      <c r="B637" t="s">
        <v>797</v>
      </c>
      <c r="C637" s="1">
        <v>5138962</v>
      </c>
      <c r="D637" t="s">
        <v>1396</v>
      </c>
      <c r="E637" t="s">
        <v>748</v>
      </c>
      <c r="F637" t="s">
        <v>63</v>
      </c>
      <c r="G637" t="s">
        <v>225</v>
      </c>
      <c r="I637" t="s">
        <v>996</v>
      </c>
    </row>
    <row r="638" spans="1:9" x14ac:dyDescent="0.25">
      <c r="A638" t="s">
        <v>710</v>
      </c>
      <c r="B638" t="s">
        <v>797</v>
      </c>
      <c r="C638" s="1">
        <v>5270507</v>
      </c>
      <c r="D638" t="s">
        <v>1397</v>
      </c>
      <c r="E638" t="s">
        <v>748</v>
      </c>
      <c r="F638" t="s">
        <v>63</v>
      </c>
      <c r="G638" t="s">
        <v>225</v>
      </c>
      <c r="I638" t="s">
        <v>996</v>
      </c>
    </row>
    <row r="639" spans="1:9" x14ac:dyDescent="0.25">
      <c r="A639" t="s">
        <v>710</v>
      </c>
      <c r="B639" t="s">
        <v>797</v>
      </c>
      <c r="C639" s="1">
        <v>5270358</v>
      </c>
      <c r="D639" t="s">
        <v>1398</v>
      </c>
      <c r="E639" t="s">
        <v>748</v>
      </c>
      <c r="F639" t="s">
        <v>63</v>
      </c>
      <c r="G639" t="s">
        <v>225</v>
      </c>
      <c r="I639" t="s">
        <v>996</v>
      </c>
    </row>
    <row r="640" spans="1:9" x14ac:dyDescent="0.25">
      <c r="A640" t="s">
        <v>710</v>
      </c>
      <c r="B640" t="s">
        <v>797</v>
      </c>
      <c r="C640" s="1">
        <v>5136670</v>
      </c>
      <c r="D640" t="s">
        <v>1399</v>
      </c>
      <c r="E640" t="s">
        <v>748</v>
      </c>
      <c r="F640" t="s">
        <v>63</v>
      </c>
      <c r="G640" t="s">
        <v>225</v>
      </c>
      <c r="I640" t="s">
        <v>1007</v>
      </c>
    </row>
    <row r="641" spans="1:9" x14ac:dyDescent="0.25">
      <c r="A641" t="s">
        <v>710</v>
      </c>
      <c r="B641" t="s">
        <v>797</v>
      </c>
      <c r="C641" s="1">
        <v>5270341</v>
      </c>
      <c r="D641" t="s">
        <v>1400</v>
      </c>
      <c r="E641" t="s">
        <v>748</v>
      </c>
      <c r="F641" t="s">
        <v>63</v>
      </c>
      <c r="G641" t="s">
        <v>225</v>
      </c>
      <c r="I641" t="s">
        <v>1007</v>
      </c>
    </row>
    <row r="642" spans="1:9" x14ac:dyDescent="0.25">
      <c r="A642" t="s">
        <v>710</v>
      </c>
      <c r="B642" t="s">
        <v>797</v>
      </c>
      <c r="C642" s="1">
        <v>5136663</v>
      </c>
      <c r="D642" t="s">
        <v>1401</v>
      </c>
      <c r="E642" t="s">
        <v>748</v>
      </c>
      <c r="F642" t="s">
        <v>63</v>
      </c>
      <c r="G642" t="s">
        <v>225</v>
      </c>
      <c r="I642" t="s">
        <v>1007</v>
      </c>
    </row>
    <row r="643" spans="1:9" x14ac:dyDescent="0.25">
      <c r="A643" t="s">
        <v>710</v>
      </c>
      <c r="B643" t="s">
        <v>797</v>
      </c>
      <c r="C643" s="1">
        <v>5272657</v>
      </c>
      <c r="D643" t="s">
        <v>1402</v>
      </c>
      <c r="E643" t="s">
        <v>748</v>
      </c>
      <c r="F643" t="s">
        <v>63</v>
      </c>
      <c r="G643" t="s">
        <v>225</v>
      </c>
      <c r="I643" t="s">
        <v>1007</v>
      </c>
    </row>
    <row r="644" spans="1:9" x14ac:dyDescent="0.25">
      <c r="A644" t="s">
        <v>710</v>
      </c>
      <c r="B644" t="s">
        <v>797</v>
      </c>
      <c r="C644" s="1">
        <v>5291946</v>
      </c>
      <c r="D644" t="s">
        <v>1403</v>
      </c>
      <c r="E644" t="s">
        <v>748</v>
      </c>
      <c r="F644" t="s">
        <v>63</v>
      </c>
      <c r="G644" t="s">
        <v>225</v>
      </c>
      <c r="I644" t="s">
        <v>1007</v>
      </c>
    </row>
    <row r="645" spans="1:9" x14ac:dyDescent="0.25">
      <c r="A645" t="s">
        <v>710</v>
      </c>
      <c r="B645" t="s">
        <v>797</v>
      </c>
      <c r="C645" s="1">
        <v>5136656</v>
      </c>
      <c r="D645" t="s">
        <v>1404</v>
      </c>
      <c r="E645" t="s">
        <v>748</v>
      </c>
      <c r="F645" t="s">
        <v>63</v>
      </c>
      <c r="G645" t="s">
        <v>225</v>
      </c>
      <c r="I645" t="s">
        <v>1007</v>
      </c>
    </row>
    <row r="646" spans="1:9" x14ac:dyDescent="0.25">
      <c r="A646" t="s">
        <v>708</v>
      </c>
      <c r="B646" t="s">
        <v>793</v>
      </c>
      <c r="C646" s="1">
        <v>5150708</v>
      </c>
      <c r="D646" t="s">
        <v>1405</v>
      </c>
      <c r="E646" t="s">
        <v>754</v>
      </c>
      <c r="F646" t="s">
        <v>224</v>
      </c>
      <c r="G646" t="s">
        <v>221</v>
      </c>
      <c r="H646" t="s">
        <v>811</v>
      </c>
    </row>
    <row r="647" spans="1:9" x14ac:dyDescent="0.25">
      <c r="A647" t="s">
        <v>710</v>
      </c>
      <c r="B647" t="s">
        <v>800</v>
      </c>
      <c r="C647" s="1">
        <v>5331732</v>
      </c>
      <c r="D647" t="s">
        <v>1406</v>
      </c>
      <c r="E647" t="s">
        <v>756</v>
      </c>
      <c r="F647" t="s">
        <v>265</v>
      </c>
      <c r="G647" t="s">
        <v>221</v>
      </c>
      <c r="H647" t="s">
        <v>1154</v>
      </c>
    </row>
    <row r="648" spans="1:9" x14ac:dyDescent="0.25">
      <c r="A648" t="s">
        <v>701</v>
      </c>
      <c r="B648" t="s">
        <v>338</v>
      </c>
      <c r="C648" s="1">
        <v>5261886</v>
      </c>
      <c r="D648" t="s">
        <v>1131</v>
      </c>
      <c r="E648" t="s">
        <v>1327</v>
      </c>
      <c r="F648" t="s">
        <v>221</v>
      </c>
      <c r="G648" t="s">
        <v>221</v>
      </c>
      <c r="I648" t="s">
        <v>819</v>
      </c>
    </row>
    <row r="649" spans="1:9" x14ac:dyDescent="0.25">
      <c r="A649" t="s">
        <v>710</v>
      </c>
      <c r="B649" t="s">
        <v>800</v>
      </c>
      <c r="C649" s="1">
        <v>5130825</v>
      </c>
      <c r="D649" t="s">
        <v>1407</v>
      </c>
      <c r="E649" t="s">
        <v>753</v>
      </c>
      <c r="F649" t="s">
        <v>817</v>
      </c>
      <c r="G649" t="s">
        <v>225</v>
      </c>
      <c r="H649" t="s">
        <v>818</v>
      </c>
      <c r="I649" t="s">
        <v>819</v>
      </c>
    </row>
    <row r="650" spans="1:9" x14ac:dyDescent="0.25">
      <c r="A650" t="s">
        <v>710</v>
      </c>
      <c r="B650" t="s">
        <v>797</v>
      </c>
      <c r="C650" s="1">
        <v>5293681</v>
      </c>
      <c r="D650" t="s">
        <v>1408</v>
      </c>
      <c r="E650" t="s">
        <v>776</v>
      </c>
      <c r="F650" t="s">
        <v>574</v>
      </c>
      <c r="G650" t="s">
        <v>451</v>
      </c>
      <c r="H650" t="s">
        <v>1214</v>
      </c>
      <c r="I650" t="s">
        <v>836</v>
      </c>
    </row>
    <row r="651" spans="1:9" x14ac:dyDescent="0.25">
      <c r="A651" t="s">
        <v>710</v>
      </c>
      <c r="B651" t="s">
        <v>797</v>
      </c>
      <c r="C651" s="1">
        <v>5273324</v>
      </c>
      <c r="D651" t="s">
        <v>1409</v>
      </c>
      <c r="E651" t="s">
        <v>776</v>
      </c>
      <c r="F651" t="s">
        <v>574</v>
      </c>
      <c r="G651" t="s">
        <v>451</v>
      </c>
      <c r="H651" t="s">
        <v>1214</v>
      </c>
      <c r="I651" t="s">
        <v>836</v>
      </c>
    </row>
    <row r="652" spans="1:9" x14ac:dyDescent="0.25">
      <c r="A652" t="s">
        <v>710</v>
      </c>
      <c r="B652" t="s">
        <v>797</v>
      </c>
      <c r="C652" s="1">
        <v>5332959</v>
      </c>
      <c r="D652" t="s">
        <v>1410</v>
      </c>
      <c r="E652" t="s">
        <v>777</v>
      </c>
      <c r="F652" t="s">
        <v>601</v>
      </c>
      <c r="G652" t="s">
        <v>451</v>
      </c>
      <c r="H652" t="s">
        <v>1245</v>
      </c>
      <c r="I652" t="s">
        <v>836</v>
      </c>
    </row>
    <row r="653" spans="1:9" x14ac:dyDescent="0.25">
      <c r="A653" t="s">
        <v>710</v>
      </c>
      <c r="B653" t="s">
        <v>797</v>
      </c>
      <c r="C653" s="1">
        <v>5131101</v>
      </c>
      <c r="D653" t="s">
        <v>1411</v>
      </c>
      <c r="E653" t="s">
        <v>777</v>
      </c>
      <c r="F653" t="s">
        <v>601</v>
      </c>
      <c r="G653" t="s">
        <v>451</v>
      </c>
      <c r="H653" t="s">
        <v>1245</v>
      </c>
      <c r="I653" t="s">
        <v>836</v>
      </c>
    </row>
    <row r="654" spans="1:9" x14ac:dyDescent="0.25">
      <c r="A654" t="s">
        <v>710</v>
      </c>
      <c r="B654" t="s">
        <v>797</v>
      </c>
      <c r="C654" s="1">
        <v>5297988</v>
      </c>
      <c r="D654" t="s">
        <v>1412</v>
      </c>
      <c r="E654" t="s">
        <v>776</v>
      </c>
      <c r="F654" t="s">
        <v>574</v>
      </c>
      <c r="G654" t="s">
        <v>451</v>
      </c>
      <c r="H654" t="s">
        <v>1415</v>
      </c>
      <c r="I654" t="s">
        <v>836</v>
      </c>
    </row>
    <row r="655" spans="1:9" x14ac:dyDescent="0.25">
      <c r="A655" t="s">
        <v>710</v>
      </c>
      <c r="B655" t="s">
        <v>797</v>
      </c>
      <c r="C655" s="1">
        <v>5130652</v>
      </c>
      <c r="D655" t="s">
        <v>1413</v>
      </c>
      <c r="E655" t="s">
        <v>776</v>
      </c>
      <c r="F655" t="s">
        <v>574</v>
      </c>
      <c r="G655" t="s">
        <v>451</v>
      </c>
      <c r="H655" t="s">
        <v>1415</v>
      </c>
      <c r="I655" t="s">
        <v>836</v>
      </c>
    </row>
    <row r="656" spans="1:9" x14ac:dyDescent="0.25">
      <c r="A656" t="s">
        <v>710</v>
      </c>
      <c r="B656" t="s">
        <v>797</v>
      </c>
      <c r="C656" s="1">
        <v>5336104</v>
      </c>
      <c r="D656" t="s">
        <v>1414</v>
      </c>
      <c r="E656" t="s">
        <v>776</v>
      </c>
      <c r="F656" t="s">
        <v>574</v>
      </c>
      <c r="G656" t="s">
        <v>451</v>
      </c>
      <c r="H656" t="s">
        <v>1415</v>
      </c>
      <c r="I656" t="s">
        <v>836</v>
      </c>
    </row>
    <row r="657" spans="1:9" x14ac:dyDescent="0.25">
      <c r="A657" t="s">
        <v>710</v>
      </c>
      <c r="B657" t="s">
        <v>797</v>
      </c>
      <c r="C657" s="1">
        <v>5273618</v>
      </c>
      <c r="D657" t="s">
        <v>1416</v>
      </c>
      <c r="E657" t="s">
        <v>776</v>
      </c>
      <c r="F657" t="s">
        <v>574</v>
      </c>
      <c r="G657" t="s">
        <v>451</v>
      </c>
      <c r="H657" t="s">
        <v>874</v>
      </c>
      <c r="I657" t="s">
        <v>836</v>
      </c>
    </row>
    <row r="658" spans="1:9" x14ac:dyDescent="0.25">
      <c r="A658" t="s">
        <v>710</v>
      </c>
      <c r="B658" t="s">
        <v>797</v>
      </c>
      <c r="C658" s="1">
        <v>5271689</v>
      </c>
      <c r="D658" t="s">
        <v>1417</v>
      </c>
      <c r="E658" t="s">
        <v>776</v>
      </c>
      <c r="F658" t="s">
        <v>574</v>
      </c>
      <c r="G658" t="s">
        <v>451</v>
      </c>
      <c r="H658" t="s">
        <v>874</v>
      </c>
      <c r="I658" t="s">
        <v>836</v>
      </c>
    </row>
    <row r="659" spans="1:9" x14ac:dyDescent="0.25">
      <c r="A659" t="s">
        <v>710</v>
      </c>
      <c r="B659" t="s">
        <v>797</v>
      </c>
      <c r="C659" s="1">
        <v>5333439</v>
      </c>
      <c r="D659" t="s">
        <v>1418</v>
      </c>
      <c r="E659" t="s">
        <v>776</v>
      </c>
      <c r="F659" t="s">
        <v>574</v>
      </c>
      <c r="G659" t="s">
        <v>451</v>
      </c>
      <c r="H659" t="s">
        <v>874</v>
      </c>
      <c r="I659" t="s">
        <v>836</v>
      </c>
    </row>
    <row r="660" spans="1:9" x14ac:dyDescent="0.25">
      <c r="A660" t="s">
        <v>710</v>
      </c>
      <c r="B660" t="s">
        <v>797</v>
      </c>
      <c r="C660" s="1">
        <v>5136542</v>
      </c>
      <c r="D660" t="s">
        <v>1419</v>
      </c>
      <c r="E660" t="s">
        <v>776</v>
      </c>
      <c r="F660" t="s">
        <v>574</v>
      </c>
      <c r="G660" t="s">
        <v>451</v>
      </c>
      <c r="H660" t="s">
        <v>1421</v>
      </c>
      <c r="I660" t="s">
        <v>836</v>
      </c>
    </row>
    <row r="661" spans="1:9" x14ac:dyDescent="0.25">
      <c r="A661" t="s">
        <v>710</v>
      </c>
      <c r="B661" t="s">
        <v>797</v>
      </c>
      <c r="C661" s="1">
        <v>5277489</v>
      </c>
      <c r="D661" t="s">
        <v>1420</v>
      </c>
      <c r="E661" t="s">
        <v>776</v>
      </c>
      <c r="F661" t="s">
        <v>574</v>
      </c>
      <c r="G661" t="s">
        <v>451</v>
      </c>
      <c r="H661" t="s">
        <v>1421</v>
      </c>
      <c r="I661" t="s">
        <v>836</v>
      </c>
    </row>
    <row r="662" spans="1:9" x14ac:dyDescent="0.25">
      <c r="A662" t="s">
        <v>710</v>
      </c>
      <c r="B662" t="s">
        <v>797</v>
      </c>
      <c r="C662" s="1">
        <v>5339239</v>
      </c>
      <c r="D662" t="s">
        <v>1422</v>
      </c>
      <c r="E662" t="s">
        <v>776</v>
      </c>
      <c r="F662" t="s">
        <v>574</v>
      </c>
      <c r="G662" t="s">
        <v>451</v>
      </c>
      <c r="H662" t="s">
        <v>1425</v>
      </c>
      <c r="I662" t="s">
        <v>836</v>
      </c>
    </row>
    <row r="663" spans="1:9" x14ac:dyDescent="0.25">
      <c r="A663" t="s">
        <v>710</v>
      </c>
      <c r="B663" t="s">
        <v>797</v>
      </c>
      <c r="C663" s="1">
        <v>5279003</v>
      </c>
      <c r="D663" t="s">
        <v>1423</v>
      </c>
      <c r="E663" t="s">
        <v>776</v>
      </c>
      <c r="F663" t="s">
        <v>574</v>
      </c>
      <c r="G663" t="s">
        <v>451</v>
      </c>
      <c r="H663" t="s">
        <v>1425</v>
      </c>
      <c r="I663" t="s">
        <v>836</v>
      </c>
    </row>
    <row r="664" spans="1:9" x14ac:dyDescent="0.25">
      <c r="A664" t="s">
        <v>710</v>
      </c>
      <c r="B664" t="s">
        <v>797</v>
      </c>
      <c r="C664" s="1">
        <v>5270974</v>
      </c>
      <c r="D664" t="s">
        <v>1424</v>
      </c>
      <c r="E664" t="s">
        <v>776</v>
      </c>
      <c r="F664" t="s">
        <v>574</v>
      </c>
      <c r="G664" t="s">
        <v>451</v>
      </c>
      <c r="H664" t="s">
        <v>1425</v>
      </c>
      <c r="I664" t="s">
        <v>836</v>
      </c>
    </row>
    <row r="665" spans="1:9" x14ac:dyDescent="0.25">
      <c r="A665" t="s">
        <v>710</v>
      </c>
      <c r="B665" t="s">
        <v>797</v>
      </c>
      <c r="C665" s="1">
        <v>5139947</v>
      </c>
      <c r="D665" t="s">
        <v>1426</v>
      </c>
      <c r="E665" t="s">
        <v>776</v>
      </c>
      <c r="F665" t="s">
        <v>574</v>
      </c>
      <c r="G665" t="s">
        <v>451</v>
      </c>
      <c r="H665" t="s">
        <v>1427</v>
      </c>
      <c r="I665" t="s">
        <v>836</v>
      </c>
    </row>
    <row r="666" spans="1:9" x14ac:dyDescent="0.25">
      <c r="A666" t="s">
        <v>710</v>
      </c>
      <c r="B666" t="s">
        <v>797</v>
      </c>
      <c r="C666" s="1">
        <v>5131073</v>
      </c>
      <c r="D666" t="s">
        <v>1428</v>
      </c>
      <c r="E666" t="s">
        <v>775</v>
      </c>
      <c r="F666" t="s">
        <v>540</v>
      </c>
      <c r="G666" t="s">
        <v>451</v>
      </c>
      <c r="H666" t="s">
        <v>1429</v>
      </c>
      <c r="I666" t="s">
        <v>836</v>
      </c>
    </row>
    <row r="667" spans="1:9" x14ac:dyDescent="0.25">
      <c r="A667" t="s">
        <v>710</v>
      </c>
      <c r="B667" t="s">
        <v>797</v>
      </c>
      <c r="C667" s="1">
        <v>5297265</v>
      </c>
      <c r="D667" t="s">
        <v>1430</v>
      </c>
      <c r="E667" t="s">
        <v>775</v>
      </c>
      <c r="F667" t="s">
        <v>540</v>
      </c>
      <c r="G667" t="s">
        <v>451</v>
      </c>
      <c r="H667" t="s">
        <v>1434</v>
      </c>
      <c r="I667" t="s">
        <v>836</v>
      </c>
    </row>
    <row r="668" spans="1:9" x14ac:dyDescent="0.25">
      <c r="A668" t="s">
        <v>710</v>
      </c>
      <c r="B668" t="s">
        <v>797</v>
      </c>
      <c r="C668" s="1">
        <v>5299799</v>
      </c>
      <c r="D668" t="s">
        <v>1431</v>
      </c>
      <c r="E668" t="s">
        <v>775</v>
      </c>
      <c r="F668" t="s">
        <v>540</v>
      </c>
      <c r="G668" t="s">
        <v>451</v>
      </c>
      <c r="H668" t="s">
        <v>1434</v>
      </c>
      <c r="I668" t="s">
        <v>836</v>
      </c>
    </row>
    <row r="669" spans="1:9" x14ac:dyDescent="0.25">
      <c r="A669" t="s">
        <v>710</v>
      </c>
      <c r="B669" t="s">
        <v>797</v>
      </c>
      <c r="C669" s="1">
        <v>5337947</v>
      </c>
      <c r="D669" t="s">
        <v>1432</v>
      </c>
      <c r="E669" t="s">
        <v>775</v>
      </c>
      <c r="F669" t="s">
        <v>540</v>
      </c>
      <c r="G669" t="s">
        <v>451</v>
      </c>
      <c r="H669" t="s">
        <v>1434</v>
      </c>
      <c r="I669" t="s">
        <v>836</v>
      </c>
    </row>
    <row r="670" spans="1:9" x14ac:dyDescent="0.25">
      <c r="A670" t="s">
        <v>710</v>
      </c>
      <c r="B670" t="s">
        <v>797</v>
      </c>
      <c r="C670" s="1">
        <v>5136438</v>
      </c>
      <c r="D670" t="s">
        <v>1433</v>
      </c>
      <c r="E670" t="s">
        <v>775</v>
      </c>
      <c r="F670" t="s">
        <v>540</v>
      </c>
      <c r="G670" t="s">
        <v>451</v>
      </c>
      <c r="H670" t="s">
        <v>1434</v>
      </c>
      <c r="I670" t="s">
        <v>836</v>
      </c>
    </row>
    <row r="671" spans="1:9" x14ac:dyDescent="0.25">
      <c r="A671" t="s">
        <v>710</v>
      </c>
      <c r="B671" t="s">
        <v>797</v>
      </c>
      <c r="C671" s="1">
        <v>5298198</v>
      </c>
      <c r="D671" t="s">
        <v>1435</v>
      </c>
      <c r="E671" t="s">
        <v>778</v>
      </c>
      <c r="F671" t="s">
        <v>650</v>
      </c>
      <c r="G671" t="s">
        <v>451</v>
      </c>
      <c r="H671" t="s">
        <v>899</v>
      </c>
      <c r="I671" t="s">
        <v>836</v>
      </c>
    </row>
    <row r="672" spans="1:9" x14ac:dyDescent="0.25">
      <c r="A672" t="s">
        <v>710</v>
      </c>
      <c r="B672" t="s">
        <v>797</v>
      </c>
      <c r="C672" s="1">
        <v>5279577</v>
      </c>
      <c r="D672" t="s">
        <v>1436</v>
      </c>
      <c r="E672" t="s">
        <v>775</v>
      </c>
      <c r="F672" t="s">
        <v>540</v>
      </c>
      <c r="G672" t="s">
        <v>451</v>
      </c>
      <c r="H672" t="s">
        <v>1216</v>
      </c>
      <c r="I672" t="s">
        <v>836</v>
      </c>
    </row>
    <row r="673" spans="1:9" x14ac:dyDescent="0.25">
      <c r="A673" t="s">
        <v>710</v>
      </c>
      <c r="B673" t="s">
        <v>797</v>
      </c>
      <c r="C673" s="1">
        <v>5133192</v>
      </c>
      <c r="D673" t="s">
        <v>1437</v>
      </c>
      <c r="E673" t="s">
        <v>779</v>
      </c>
      <c r="F673" t="s">
        <v>683</v>
      </c>
      <c r="G673" t="s">
        <v>451</v>
      </c>
      <c r="H673" t="s">
        <v>906</v>
      </c>
      <c r="I673" t="s">
        <v>836</v>
      </c>
    </row>
    <row r="674" spans="1:9" x14ac:dyDescent="0.25">
      <c r="A674" t="s">
        <v>710</v>
      </c>
      <c r="B674" t="s">
        <v>797</v>
      </c>
      <c r="C674" s="1">
        <v>5337044</v>
      </c>
      <c r="D674" t="s">
        <v>1438</v>
      </c>
      <c r="E674" t="s">
        <v>779</v>
      </c>
      <c r="F674" t="s">
        <v>683</v>
      </c>
      <c r="G674" t="s">
        <v>451</v>
      </c>
      <c r="H674" t="s">
        <v>906</v>
      </c>
      <c r="I674" t="s">
        <v>836</v>
      </c>
    </row>
    <row r="675" spans="1:9" x14ac:dyDescent="0.25">
      <c r="A675" t="s">
        <v>710</v>
      </c>
      <c r="B675" t="s">
        <v>797</v>
      </c>
      <c r="C675" s="1">
        <v>5299429</v>
      </c>
      <c r="D675" t="s">
        <v>1439</v>
      </c>
      <c r="E675" t="s">
        <v>779</v>
      </c>
      <c r="F675" t="s">
        <v>683</v>
      </c>
      <c r="G675" t="s">
        <v>451</v>
      </c>
      <c r="H675" t="s">
        <v>906</v>
      </c>
      <c r="I675" t="s">
        <v>836</v>
      </c>
    </row>
    <row r="676" spans="1:9" x14ac:dyDescent="0.25">
      <c r="A676" t="s">
        <v>710</v>
      </c>
      <c r="B676" t="s">
        <v>797</v>
      </c>
      <c r="C676" s="1">
        <v>5270808</v>
      </c>
      <c r="D676" t="s">
        <v>1440</v>
      </c>
      <c r="E676" t="s">
        <v>776</v>
      </c>
      <c r="F676" t="s">
        <v>574</v>
      </c>
      <c r="G676" t="s">
        <v>451</v>
      </c>
      <c r="H676" t="s">
        <v>915</v>
      </c>
      <c r="I676" t="s">
        <v>836</v>
      </c>
    </row>
    <row r="677" spans="1:9" x14ac:dyDescent="0.25">
      <c r="A677" t="s">
        <v>710</v>
      </c>
      <c r="B677" t="s">
        <v>797</v>
      </c>
      <c r="C677" s="1">
        <v>5292758</v>
      </c>
      <c r="D677" t="s">
        <v>1441</v>
      </c>
      <c r="E677" t="s">
        <v>776</v>
      </c>
      <c r="F677" t="s">
        <v>574</v>
      </c>
      <c r="G677" t="s">
        <v>451</v>
      </c>
      <c r="H677" t="s">
        <v>915</v>
      </c>
      <c r="I677" t="s">
        <v>836</v>
      </c>
    </row>
    <row r="678" spans="1:9" x14ac:dyDescent="0.25">
      <c r="A678" t="s">
        <v>710</v>
      </c>
      <c r="B678" t="s">
        <v>797</v>
      </c>
      <c r="C678" s="1">
        <v>5301146</v>
      </c>
      <c r="D678" t="s">
        <v>1442</v>
      </c>
      <c r="E678" t="s">
        <v>776</v>
      </c>
      <c r="F678" t="s">
        <v>574</v>
      </c>
      <c r="G678" t="s">
        <v>451</v>
      </c>
      <c r="H678" t="s">
        <v>915</v>
      </c>
      <c r="I678" t="s">
        <v>836</v>
      </c>
    </row>
    <row r="679" spans="1:9" x14ac:dyDescent="0.25">
      <c r="A679" t="s">
        <v>710</v>
      </c>
      <c r="B679" t="s">
        <v>797</v>
      </c>
      <c r="C679" s="1">
        <v>5320082</v>
      </c>
      <c r="D679" t="s">
        <v>1443</v>
      </c>
      <c r="E679" t="s">
        <v>1326</v>
      </c>
      <c r="F679" t="s">
        <v>451</v>
      </c>
      <c r="G679" t="s">
        <v>451</v>
      </c>
      <c r="I679" t="s">
        <v>843</v>
      </c>
    </row>
  </sheetData>
  <autoFilter ref="A1:G679" xr:uid="{00000000-0009-0000-0000-000000000000}"/>
  <conditionalFormatting sqref="C1:C1048576">
    <cfRule type="duplicateValues" dxfId="15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K45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5" sqref="A5"/>
      <selection pane="bottomRight" activeCell="D40" sqref="D40"/>
    </sheetView>
  </sheetViews>
  <sheetFormatPr defaultRowHeight="15" x14ac:dyDescent="0.25"/>
  <cols>
    <col min="2" max="2" width="21" customWidth="1"/>
    <col min="3" max="3" width="17.5703125" bestFit="1" customWidth="1"/>
    <col min="4" max="4" width="29.42578125" customWidth="1"/>
    <col min="5" max="5" width="12" customWidth="1"/>
    <col min="6" max="6" width="33.85546875" customWidth="1"/>
    <col min="7" max="7" width="15.140625" customWidth="1"/>
    <col min="8" max="8" width="23" bestFit="1" customWidth="1"/>
    <col min="9" max="9" width="11.85546875" style="25" bestFit="1" customWidth="1"/>
    <col min="11" max="11" width="11.5703125" bestFit="1" customWidth="1"/>
  </cols>
  <sheetData>
    <row r="2" spans="1:11" ht="26.25" customHeight="1" x14ac:dyDescent="0.25">
      <c r="A2" s="5" t="s">
        <v>744</v>
      </c>
      <c r="B2" s="5" t="s">
        <v>711</v>
      </c>
      <c r="C2" s="5" t="s">
        <v>36</v>
      </c>
      <c r="D2" s="5" t="s">
        <v>712</v>
      </c>
      <c r="E2" s="5" t="s">
        <v>713</v>
      </c>
      <c r="F2" s="5" t="s">
        <v>780</v>
      </c>
      <c r="G2" s="5" t="s">
        <v>846</v>
      </c>
      <c r="H2" s="5" t="s">
        <v>773</v>
      </c>
      <c r="I2" s="73">
        <v>45509</v>
      </c>
    </row>
    <row r="3" spans="1:11" ht="18.75" x14ac:dyDescent="0.3">
      <c r="A3" s="23"/>
      <c r="B3" s="23" t="s">
        <v>850</v>
      </c>
      <c r="C3" s="23"/>
      <c r="D3" s="23"/>
      <c r="E3" s="23"/>
      <c r="F3" s="23"/>
      <c r="G3" s="24">
        <f>+SUM(G4,G16,G25,G34)</f>
        <v>14262441.828511793</v>
      </c>
      <c r="H3" s="7"/>
      <c r="I3" s="47">
        <f>+SUM(I4:I43)</f>
        <v>9868616.9557600021</v>
      </c>
      <c r="K3" s="47">
        <f>+SUM(K4:K43)</f>
        <v>9868616.9557600021</v>
      </c>
    </row>
    <row r="4" spans="1:11" x14ac:dyDescent="0.25">
      <c r="A4" s="12"/>
      <c r="B4" s="12" t="s">
        <v>225</v>
      </c>
      <c r="C4" s="12"/>
      <c r="D4" s="12"/>
      <c r="E4" s="12"/>
      <c r="F4" s="12"/>
      <c r="G4" s="13">
        <f>+SUM(G5:G15)</f>
        <v>4979410.419860404</v>
      </c>
      <c r="H4" s="7"/>
    </row>
    <row r="5" spans="1:11" x14ac:dyDescent="0.25">
      <c r="A5" s="4">
        <v>1</v>
      </c>
      <c r="B5" s="4" t="s">
        <v>225</v>
      </c>
      <c r="C5" s="4" t="s">
        <v>746</v>
      </c>
      <c r="D5" s="4" t="s">
        <v>33</v>
      </c>
      <c r="E5" s="4" t="s">
        <v>64</v>
      </c>
      <c r="F5" s="10" t="s">
        <v>715</v>
      </c>
      <c r="G5" s="11">
        <v>456479.17898720334</v>
      </c>
      <c r="H5" s="8"/>
      <c r="I5" s="25">
        <f>IFERROR(SUMIFS('MT-Tracking'!$P:$P,'MT-Tracking'!$D:$D,MTE!$C5),"")</f>
        <v>285942.44099999993</v>
      </c>
      <c r="K5" s="25">
        <f>IFERROR(SUMIFS('MT-Tracking'!$P:$P,'MT-Tracking'!$E:$E,MTE!$D5),"")</f>
        <v>285942.44099999993</v>
      </c>
    </row>
    <row r="6" spans="1:11" x14ac:dyDescent="0.25">
      <c r="A6" s="4">
        <f>+A5+1</f>
        <v>2</v>
      </c>
      <c r="B6" s="4" t="s">
        <v>225</v>
      </c>
      <c r="C6" s="4" t="s">
        <v>747</v>
      </c>
      <c r="D6" s="4" t="s">
        <v>42</v>
      </c>
      <c r="E6" s="4" t="s">
        <v>64</v>
      </c>
      <c r="F6" s="10" t="s">
        <v>716</v>
      </c>
      <c r="G6" s="11">
        <v>536641.14691740763</v>
      </c>
      <c r="H6" s="8"/>
      <c r="I6" s="25">
        <f>IFERROR(SUMIFS('MT-Tracking'!$P:$P,'MT-Tracking'!$D:$D,MTE!$C6),"")</f>
        <v>271171.08</v>
      </c>
      <c r="K6" s="25">
        <f>IFERROR(SUMIFS('MT-Tracking'!$P:$P,'MT-Tracking'!$E:$E,MTE!$D6),"")</f>
        <v>271171.08</v>
      </c>
    </row>
    <row r="7" spans="1:11" x14ac:dyDescent="0.25">
      <c r="A7" s="4">
        <f t="shared" ref="A7:A43" si="0">+A6+1</f>
        <v>3</v>
      </c>
      <c r="B7" s="4" t="s">
        <v>225</v>
      </c>
      <c r="C7" s="4" t="s">
        <v>748</v>
      </c>
      <c r="D7" s="4" t="s">
        <v>63</v>
      </c>
      <c r="E7" s="4" t="s">
        <v>64</v>
      </c>
      <c r="F7" s="10" t="s">
        <v>919</v>
      </c>
      <c r="G7" s="11">
        <v>319959.41005298612</v>
      </c>
      <c r="H7" s="8"/>
      <c r="I7" s="25">
        <f>IFERROR(SUMIFS('MT-Tracking'!$P:$P,'MT-Tracking'!$D:$D,MTE!$C7),"")</f>
        <v>186082.43199999986</v>
      </c>
      <c r="K7" s="25">
        <f>IFERROR(SUMIFS('MT-Tracking'!$P:$P,'MT-Tracking'!$E:$E,MTE!$D7),"")</f>
        <v>186082.43199999986</v>
      </c>
    </row>
    <row r="8" spans="1:11" ht="30" x14ac:dyDescent="0.25">
      <c r="A8" s="4">
        <f t="shared" si="0"/>
        <v>4</v>
      </c>
      <c r="B8" s="4" t="s">
        <v>225</v>
      </c>
      <c r="C8" s="4" t="s">
        <v>749</v>
      </c>
      <c r="D8" s="4" t="s">
        <v>84</v>
      </c>
      <c r="E8" s="4" t="s">
        <v>64</v>
      </c>
      <c r="F8" s="10" t="s">
        <v>714</v>
      </c>
      <c r="G8" s="11">
        <v>577941.04678629618</v>
      </c>
      <c r="H8" s="7" t="s">
        <v>770</v>
      </c>
      <c r="I8" s="25">
        <f>IFERROR(SUMIFS('MT-Tracking'!$P:$P,'MT-Tracking'!$D:$D,MTE!$C8),"")</f>
        <v>308905.52000000014</v>
      </c>
      <c r="K8" s="25">
        <f>IFERROR(SUMIFS('MT-Tracking'!$P:$P,'MT-Tracking'!$E:$E,MTE!$D8),"")</f>
        <v>308905.52000000014</v>
      </c>
    </row>
    <row r="9" spans="1:11" x14ac:dyDescent="0.25">
      <c r="A9" s="4">
        <f t="shared" si="0"/>
        <v>5</v>
      </c>
      <c r="B9" s="4" t="s">
        <v>225</v>
      </c>
      <c r="C9" s="4" t="s">
        <v>750</v>
      </c>
      <c r="D9" s="4" t="s">
        <v>110</v>
      </c>
      <c r="E9" s="4" t="s">
        <v>111</v>
      </c>
      <c r="F9" s="10" t="s">
        <v>717</v>
      </c>
      <c r="G9" s="11">
        <v>704017.30642022251</v>
      </c>
      <c r="H9" s="8"/>
      <c r="I9" s="25">
        <f>IFERROR(SUMIFS('MT-Tracking'!$P:$P,'MT-Tracking'!$D:$D,MTE!$C9),"")</f>
        <v>670318.20900000003</v>
      </c>
      <c r="K9" s="25">
        <f>IFERROR(SUMIFS('MT-Tracking'!$P:$P,'MT-Tracking'!$E:$E,MTE!$D9),"")</f>
        <v>670318.20900000003</v>
      </c>
    </row>
    <row r="10" spans="1:11" x14ac:dyDescent="0.25">
      <c r="A10" s="4">
        <f t="shared" si="0"/>
        <v>6</v>
      </c>
      <c r="B10" s="4" t="s">
        <v>225</v>
      </c>
      <c r="C10" s="4" t="s">
        <v>832</v>
      </c>
      <c r="D10" s="4" t="s">
        <v>112</v>
      </c>
      <c r="E10" s="4" t="s">
        <v>111</v>
      </c>
      <c r="F10" s="10" t="s">
        <v>718</v>
      </c>
      <c r="G10" s="11">
        <v>438558.00213238556</v>
      </c>
      <c r="H10" s="7" t="s">
        <v>771</v>
      </c>
      <c r="I10" s="25">
        <f>IFERROR(SUMIFS('MT-Tracking'!$P:$P,'MT-Tracking'!$D:$D,MTE!$C10),"")</f>
        <v>291594.95500000019</v>
      </c>
      <c r="K10" s="25">
        <f>IFERROR(SUMIFS('MT-Tracking'!$P:$P,'MT-Tracking'!$E:$E,MTE!$D10),"")</f>
        <v>291594.95500000019</v>
      </c>
    </row>
    <row r="11" spans="1:11" x14ac:dyDescent="0.25">
      <c r="A11" s="4">
        <f t="shared" si="0"/>
        <v>7</v>
      </c>
      <c r="B11" s="4" t="s">
        <v>225</v>
      </c>
      <c r="C11" s="4" t="s">
        <v>751</v>
      </c>
      <c r="D11" s="4" t="s">
        <v>125</v>
      </c>
      <c r="E11" s="4" t="s">
        <v>111</v>
      </c>
      <c r="F11" s="10" t="s">
        <v>719</v>
      </c>
      <c r="G11" s="11">
        <v>409806.84218043555</v>
      </c>
      <c r="H11" s="8"/>
      <c r="I11" s="25">
        <f>IFERROR(SUMIFS('MT-Tracking'!$P:$P,'MT-Tracking'!$D:$D,MTE!$C11),"")</f>
        <v>171923.78039999993</v>
      </c>
      <c r="K11" s="25">
        <f>IFERROR(SUMIFS('MT-Tracking'!$P:$P,'MT-Tracking'!$E:$E,MTE!$D11),"")</f>
        <v>171923.78039999993</v>
      </c>
    </row>
    <row r="12" spans="1:11" x14ac:dyDescent="0.25">
      <c r="A12" s="4">
        <f t="shared" si="0"/>
        <v>8</v>
      </c>
      <c r="B12" s="4" t="s">
        <v>225</v>
      </c>
      <c r="C12" s="4" t="s">
        <v>752</v>
      </c>
      <c r="D12" s="4" t="s">
        <v>142</v>
      </c>
      <c r="E12" s="4" t="s">
        <v>111</v>
      </c>
      <c r="F12" s="10" t="s">
        <v>146</v>
      </c>
      <c r="G12" s="11">
        <v>406221.86053262494</v>
      </c>
      <c r="H12" s="8"/>
      <c r="I12" s="25">
        <f>IFERROR(SUMIFS('MT-Tracking'!$P:$P,'MT-Tracking'!$D:$D,MTE!$C12),"")</f>
        <v>311063.74800000014</v>
      </c>
      <c r="K12" s="25">
        <f>IFERROR(SUMIFS('MT-Tracking'!$P:$P,'MT-Tracking'!$E:$E,MTE!$D12),"")</f>
        <v>311063.74800000014</v>
      </c>
    </row>
    <row r="13" spans="1:11" x14ac:dyDescent="0.25">
      <c r="A13" s="4">
        <f t="shared" si="0"/>
        <v>9</v>
      </c>
      <c r="B13" s="4" t="s">
        <v>225</v>
      </c>
      <c r="C13" s="6" t="s">
        <v>961</v>
      </c>
      <c r="D13" s="4" t="s">
        <v>961</v>
      </c>
      <c r="E13" s="4" t="s">
        <v>111</v>
      </c>
      <c r="F13" s="10" t="s">
        <v>720</v>
      </c>
      <c r="G13" s="11">
        <v>485192.6120147719</v>
      </c>
      <c r="H13" s="7" t="s">
        <v>771</v>
      </c>
      <c r="I13" s="25">
        <f>IFERROR(SUMIFS('MT-Tracking'!$P:$P,'MT-Tracking'!$D:$D,MTE!$C13),"")</f>
        <v>273055.24399999983</v>
      </c>
      <c r="K13" s="25">
        <f>IFERROR(SUMIFS('MT-Tracking'!$P:$P,'MT-Tracking'!$E:$E,MTE!$D13),"")</f>
        <v>273055.24399999983</v>
      </c>
    </row>
    <row r="14" spans="1:11" x14ac:dyDescent="0.25">
      <c r="A14" s="4">
        <f t="shared" si="0"/>
        <v>10</v>
      </c>
      <c r="B14" s="4" t="s">
        <v>225</v>
      </c>
      <c r="C14" s="4" t="s">
        <v>753</v>
      </c>
      <c r="D14" s="4" t="s">
        <v>817</v>
      </c>
      <c r="E14" s="4" t="s">
        <v>111</v>
      </c>
      <c r="F14" s="10" t="s">
        <v>721</v>
      </c>
      <c r="G14" s="11">
        <v>309475.47925100219</v>
      </c>
      <c r="H14" s="8"/>
      <c r="I14" s="25">
        <f>IFERROR(SUMIFS('MT-Tracking'!$P:$P,'MT-Tracking'!$D:$D,MTE!$C14),"")</f>
        <v>181091.291</v>
      </c>
      <c r="K14" s="25">
        <f>IFERROR(SUMIFS('MT-Tracking'!$P:$P,'MT-Tracking'!$E:$E,MTE!$D14),"")</f>
        <v>181091.291</v>
      </c>
    </row>
    <row r="15" spans="1:11" x14ac:dyDescent="0.25">
      <c r="A15" s="4">
        <f t="shared" si="0"/>
        <v>11</v>
      </c>
      <c r="B15" s="4" t="s">
        <v>225</v>
      </c>
      <c r="C15" s="4" t="s">
        <v>833</v>
      </c>
      <c r="D15" s="4" t="s">
        <v>825</v>
      </c>
      <c r="E15" s="4" t="s">
        <v>111</v>
      </c>
      <c r="F15" s="10" t="s">
        <v>722</v>
      </c>
      <c r="G15" s="11">
        <v>335117.53458506765</v>
      </c>
      <c r="H15" s="7" t="s">
        <v>772</v>
      </c>
      <c r="I15" s="25">
        <f>IFERROR(SUMIFS('MT-Tracking'!$P:$P,'MT-Tracking'!$D:$D,MTE!$C15),"")</f>
        <v>149228.54627999992</v>
      </c>
      <c r="K15" s="25">
        <f>IFERROR(SUMIFS('MT-Tracking'!$P:$P,'MT-Tracking'!$E:$E,MTE!$D15),"")</f>
        <v>149228.54627999992</v>
      </c>
    </row>
    <row r="16" spans="1:11" x14ac:dyDescent="0.25">
      <c r="A16" s="14"/>
      <c r="B16" s="12" t="s">
        <v>221</v>
      </c>
      <c r="C16" s="14"/>
      <c r="D16" s="14"/>
      <c r="E16" s="14"/>
      <c r="F16" s="15"/>
      <c r="G16" s="16">
        <f>+SUM(G17:G24)</f>
        <v>2578329.8362209895</v>
      </c>
      <c r="H16" s="7"/>
      <c r="I16" s="25">
        <f>IFERROR(SUMIFS('MT-Tracking'!$P:$P,'MT-Tracking'!$D:$D,MTE!$C16),"")</f>
        <v>0</v>
      </c>
      <c r="K16" s="25">
        <f>IFERROR(SUMIFS('MT-Tracking'!$P:$P,'MT-Tracking'!$E:$E,MTE!$D16),"")</f>
        <v>0</v>
      </c>
    </row>
    <row r="17" spans="1:11" x14ac:dyDescent="0.25">
      <c r="A17" s="4">
        <v>1</v>
      </c>
      <c r="B17" s="4" t="s">
        <v>221</v>
      </c>
      <c r="C17" s="4" t="s">
        <v>754</v>
      </c>
      <c r="D17" s="4" t="s">
        <v>224</v>
      </c>
      <c r="E17" s="4" t="s">
        <v>781</v>
      </c>
      <c r="F17" s="10" t="s">
        <v>723</v>
      </c>
      <c r="G17" s="11">
        <v>396630.95517220581</v>
      </c>
      <c r="H17" s="8"/>
      <c r="I17" s="25">
        <f>IFERROR(SUMIFS('MT-Tracking'!$P:$P,'MT-Tracking'!$D:$D,MTE!$C17),"")</f>
        <v>239727.79975999979</v>
      </c>
      <c r="K17" s="25">
        <f>IFERROR(SUMIFS('MT-Tracking'!$P:$P,'MT-Tracking'!$E:$E,MTE!$D17),"")</f>
        <v>239727.79975999979</v>
      </c>
    </row>
    <row r="18" spans="1:11" x14ac:dyDescent="0.25">
      <c r="A18" s="4">
        <f t="shared" si="0"/>
        <v>2</v>
      </c>
      <c r="B18" s="4" t="s">
        <v>221</v>
      </c>
      <c r="C18" s="4" t="s">
        <v>755</v>
      </c>
      <c r="D18" s="4" t="s">
        <v>243</v>
      </c>
      <c r="E18" s="4" t="s">
        <v>781</v>
      </c>
      <c r="F18" s="10" t="s">
        <v>724</v>
      </c>
      <c r="G18" s="11">
        <v>405332.42181352025</v>
      </c>
      <c r="H18" s="8"/>
      <c r="I18" s="25">
        <f>IFERROR(SUMIFS('MT-Tracking'!$P:$P,'MT-Tracking'!$D:$D,MTE!$C18),"")</f>
        <v>241775.0431999999</v>
      </c>
      <c r="K18" s="25">
        <f>IFERROR(SUMIFS('MT-Tracking'!$P:$P,'MT-Tracking'!$E:$E,MTE!$D18),"")</f>
        <v>241775.0431999999</v>
      </c>
    </row>
    <row r="19" spans="1:11" x14ac:dyDescent="0.25">
      <c r="A19" s="4">
        <f t="shared" si="0"/>
        <v>3</v>
      </c>
      <c r="B19" s="4" t="s">
        <v>221</v>
      </c>
      <c r="C19" s="4" t="s">
        <v>756</v>
      </c>
      <c r="D19" s="4" t="s">
        <v>265</v>
      </c>
      <c r="E19" s="4" t="s">
        <v>781</v>
      </c>
      <c r="F19" s="10" t="s">
        <v>725</v>
      </c>
      <c r="G19" s="11">
        <v>313960.3073264407</v>
      </c>
      <c r="H19" s="8"/>
      <c r="I19" s="25">
        <f>IFERROR(SUMIFS('MT-Tracking'!$P:$P,'MT-Tracking'!$D:$D,MTE!$C19),"")</f>
        <v>224795.67480000012</v>
      </c>
      <c r="K19" s="25">
        <f>IFERROR(SUMIFS('MT-Tracking'!$P:$P,'MT-Tracking'!$E:$E,MTE!$D19),"")</f>
        <v>224795.67480000012</v>
      </c>
    </row>
    <row r="20" spans="1:11" x14ac:dyDescent="0.25">
      <c r="A20" s="4">
        <f t="shared" si="0"/>
        <v>4</v>
      </c>
      <c r="B20" s="4" t="s">
        <v>221</v>
      </c>
      <c r="C20" s="4" t="s">
        <v>757</v>
      </c>
      <c r="D20" s="4" t="s">
        <v>277</v>
      </c>
      <c r="E20" s="4" t="s">
        <v>781</v>
      </c>
      <c r="F20" s="10" t="s">
        <v>726</v>
      </c>
      <c r="G20" s="11">
        <v>450474.05067809776</v>
      </c>
      <c r="H20" s="8"/>
      <c r="I20" s="25">
        <f>IFERROR(SUMIFS('MT-Tracking'!$P:$P,'MT-Tracking'!$D:$D,MTE!$C20),"")</f>
        <v>289787.26347999997</v>
      </c>
      <c r="K20" s="25">
        <f>IFERROR(SUMIFS('MT-Tracking'!$P:$P,'MT-Tracking'!$E:$E,MTE!$D20),"")</f>
        <v>289787.26347999997</v>
      </c>
    </row>
    <row r="21" spans="1:11" x14ac:dyDescent="0.25">
      <c r="A21" s="4">
        <f t="shared" si="0"/>
        <v>5</v>
      </c>
      <c r="B21" s="4" t="s">
        <v>221</v>
      </c>
      <c r="C21" s="4" t="s">
        <v>758</v>
      </c>
      <c r="D21" s="4" t="s">
        <v>297</v>
      </c>
      <c r="E21" s="4" t="s">
        <v>781</v>
      </c>
      <c r="F21" s="10" t="s">
        <v>727</v>
      </c>
      <c r="G21" s="11">
        <v>372231.54127462162</v>
      </c>
      <c r="H21" s="8"/>
      <c r="I21" s="25">
        <f>IFERROR(SUMIFS('MT-Tracking'!$P:$P,'MT-Tracking'!$D:$D,MTE!$C21),"")</f>
        <v>231244.42975999994</v>
      </c>
      <c r="K21" s="25">
        <f>IFERROR(SUMIFS('MT-Tracking'!$P:$P,'MT-Tracking'!$E:$E,MTE!$D21),"")</f>
        <v>231244.42975999994</v>
      </c>
    </row>
    <row r="22" spans="1:11" x14ac:dyDescent="0.25">
      <c r="A22" s="4">
        <f t="shared" si="0"/>
        <v>6</v>
      </c>
      <c r="B22" s="4" t="s">
        <v>221</v>
      </c>
      <c r="C22" s="4" t="s">
        <v>759</v>
      </c>
      <c r="D22" s="4" t="s">
        <v>306</v>
      </c>
      <c r="E22" s="4" t="s">
        <v>781</v>
      </c>
      <c r="F22" s="10" t="s">
        <v>728</v>
      </c>
      <c r="G22" s="11">
        <v>286179.28396510432</v>
      </c>
      <c r="H22" s="8"/>
      <c r="I22" s="25">
        <f>IFERROR(SUMIFS('MT-Tracking'!$P:$P,'MT-Tracking'!$D:$D,MTE!$C22),"")</f>
        <v>200489.91751999996</v>
      </c>
      <c r="K22" s="25">
        <f>IFERROR(SUMIFS('MT-Tracking'!$P:$P,'MT-Tracking'!$E:$E,MTE!$D22),"")</f>
        <v>200489.91751999996</v>
      </c>
    </row>
    <row r="23" spans="1:11" x14ac:dyDescent="0.25">
      <c r="A23" s="4">
        <f t="shared" si="0"/>
        <v>7</v>
      </c>
      <c r="B23" s="4" t="s">
        <v>221</v>
      </c>
      <c r="C23" s="4" t="s">
        <v>760</v>
      </c>
      <c r="D23" s="4" t="s">
        <v>313</v>
      </c>
      <c r="E23" s="4" t="s">
        <v>781</v>
      </c>
      <c r="F23" s="10" t="s">
        <v>729</v>
      </c>
      <c r="G23" s="11">
        <v>345145.57418025803</v>
      </c>
      <c r="H23" s="8"/>
      <c r="I23" s="25">
        <f>IFERROR(SUMIFS('MT-Tracking'!$P:$P,'MT-Tracking'!$D:$D,MTE!$C23),"")</f>
        <v>190510.80276000014</v>
      </c>
      <c r="K23" s="25">
        <f>IFERROR(SUMIFS('MT-Tracking'!$P:$P,'MT-Tracking'!$E:$E,MTE!$D23),"")</f>
        <v>190510.80276000014</v>
      </c>
    </row>
    <row r="24" spans="1:11" s="22" customFormat="1" ht="60" x14ac:dyDescent="0.25">
      <c r="A24" s="18"/>
      <c r="B24" s="18" t="s">
        <v>221</v>
      </c>
      <c r="C24" s="18" t="s">
        <v>1327</v>
      </c>
      <c r="D24" s="18" t="s">
        <v>221</v>
      </c>
      <c r="E24" s="18"/>
      <c r="F24" s="19" t="s">
        <v>849</v>
      </c>
      <c r="G24" s="20">
        <v>8375.7018107413714</v>
      </c>
      <c r="H24" s="21" t="s">
        <v>847</v>
      </c>
      <c r="I24" s="25">
        <f>IFERROR(SUMIFS('MT-Tracking'!$P:$P,'MT-Tracking'!$D:$D,MTE!$C24),"")</f>
        <v>362414.34147999994</v>
      </c>
      <c r="K24" s="25">
        <f>IFERROR(SUMIFS('MT-Tracking'!$P:$P,'MT-Tracking'!$E:$E,MTE!$D24),"")</f>
        <v>362414.34147999994</v>
      </c>
    </row>
    <row r="25" spans="1:11" x14ac:dyDescent="0.25">
      <c r="A25" s="12"/>
      <c r="B25" s="12" t="s">
        <v>356</v>
      </c>
      <c r="C25" s="12"/>
      <c r="D25" s="12"/>
      <c r="E25" s="12"/>
      <c r="F25" s="17"/>
      <c r="G25" s="16">
        <f>+SUM(G26:G33)</f>
        <v>2448909.0488874917</v>
      </c>
      <c r="H25" s="8"/>
      <c r="I25" s="25">
        <f>IFERROR(SUMIFS('MT-Tracking'!$P:$P,'MT-Tracking'!$D:$D,MTE!$C25),"")</f>
        <v>0</v>
      </c>
      <c r="K25" s="25">
        <f>IFERROR(SUMIFS('MT-Tracking'!$P:$P,'MT-Tracking'!$E:$E,MTE!$D25),"")</f>
        <v>0</v>
      </c>
    </row>
    <row r="26" spans="1:11" x14ac:dyDescent="0.25">
      <c r="A26" s="4">
        <v>1</v>
      </c>
      <c r="B26" s="4" t="s">
        <v>356</v>
      </c>
      <c r="C26" s="4" t="s">
        <v>761</v>
      </c>
      <c r="D26" s="4" t="s">
        <v>355</v>
      </c>
      <c r="E26" s="4" t="s">
        <v>782</v>
      </c>
      <c r="F26" s="10" t="s">
        <v>730</v>
      </c>
      <c r="G26" s="11">
        <v>336741.3885630478</v>
      </c>
      <c r="H26" s="8"/>
      <c r="I26" s="25">
        <f>IFERROR(SUMIFS('MT-Tracking'!$P:$P,'MT-Tracking'!$D:$D,MTE!$C26),"")</f>
        <v>90438.792719999998</v>
      </c>
      <c r="K26" s="25">
        <f>IFERROR(SUMIFS('MT-Tracking'!$P:$P,'MT-Tracking'!$E:$E,MTE!$D26),"")</f>
        <v>90438.792719999998</v>
      </c>
    </row>
    <row r="27" spans="1:11" x14ac:dyDescent="0.25">
      <c r="A27" s="4">
        <f t="shared" si="0"/>
        <v>2</v>
      </c>
      <c r="B27" s="4" t="s">
        <v>356</v>
      </c>
      <c r="C27" s="4" t="s">
        <v>762</v>
      </c>
      <c r="D27" s="4" t="s">
        <v>359</v>
      </c>
      <c r="E27" s="4" t="s">
        <v>782</v>
      </c>
      <c r="F27" s="10" t="s">
        <v>731</v>
      </c>
      <c r="G27" s="11">
        <v>331277.83071072871</v>
      </c>
      <c r="H27" s="8"/>
      <c r="I27" s="25">
        <f>IFERROR(SUMIFS('MT-Tracking'!$P:$P,'MT-Tracking'!$D:$D,MTE!$C27),"")</f>
        <v>128366.18067999999</v>
      </c>
      <c r="K27" s="25">
        <f>IFERROR(SUMIFS('MT-Tracking'!$P:$P,'MT-Tracking'!$E:$E,MTE!$D27),"")</f>
        <v>128366.18067999999</v>
      </c>
    </row>
    <row r="28" spans="1:11" x14ac:dyDescent="0.25">
      <c r="A28" s="4">
        <f t="shared" si="0"/>
        <v>3</v>
      </c>
      <c r="B28" s="4" t="s">
        <v>356</v>
      </c>
      <c r="C28" s="4" t="s">
        <v>763</v>
      </c>
      <c r="D28" s="4" t="s">
        <v>389</v>
      </c>
      <c r="E28" s="4" t="s">
        <v>782</v>
      </c>
      <c r="F28" s="10" t="s">
        <v>732</v>
      </c>
      <c r="G28" s="11">
        <v>263417.76629337796</v>
      </c>
      <c r="H28" s="8"/>
      <c r="I28" s="25">
        <f>IFERROR(SUMIFS('MT-Tracking'!$P:$P,'MT-Tracking'!$D:$D,MTE!$C28),"")</f>
        <v>32732.197199999999</v>
      </c>
      <c r="K28" s="25">
        <f>IFERROR(SUMIFS('MT-Tracking'!$P:$P,'MT-Tracking'!$E:$E,MTE!$D28),"")</f>
        <v>32732.197199999999</v>
      </c>
    </row>
    <row r="29" spans="1:11" x14ac:dyDescent="0.25">
      <c r="A29" s="4">
        <f t="shared" si="0"/>
        <v>4</v>
      </c>
      <c r="B29" s="4" t="s">
        <v>356</v>
      </c>
      <c r="C29" s="4" t="s">
        <v>764</v>
      </c>
      <c r="D29" s="4" t="s">
        <v>390</v>
      </c>
      <c r="E29" s="4" t="s">
        <v>782</v>
      </c>
      <c r="F29" s="10" t="s">
        <v>733</v>
      </c>
      <c r="G29" s="11">
        <v>272794.24783765478</v>
      </c>
      <c r="H29" s="8"/>
      <c r="I29" s="25">
        <f>IFERROR(SUMIFS('MT-Tracking'!$P:$P,'MT-Tracking'!$D:$D,MTE!$C29),"")</f>
        <v>182776.05820000003</v>
      </c>
      <c r="K29" s="25">
        <f>IFERROR(SUMIFS('MT-Tracking'!$P:$P,'MT-Tracking'!$E:$E,MTE!$D29),"")</f>
        <v>182776.05820000003</v>
      </c>
    </row>
    <row r="30" spans="1:11" x14ac:dyDescent="0.25">
      <c r="A30" s="4">
        <f t="shared" si="0"/>
        <v>5</v>
      </c>
      <c r="B30" s="4" t="s">
        <v>356</v>
      </c>
      <c r="C30" s="4" t="s">
        <v>765</v>
      </c>
      <c r="D30" s="4" t="s">
        <v>406</v>
      </c>
      <c r="E30" s="4" t="s">
        <v>782</v>
      </c>
      <c r="F30" s="10" t="s">
        <v>734</v>
      </c>
      <c r="G30" s="11">
        <v>485878.8181749417</v>
      </c>
      <c r="H30" s="8"/>
      <c r="I30" s="25">
        <f>IFERROR(SUMIFS('MT-Tracking'!$P:$P,'MT-Tracking'!$D:$D,MTE!$C30),"")</f>
        <v>269293.37496000004</v>
      </c>
      <c r="K30" s="25">
        <f>IFERROR(SUMIFS('MT-Tracking'!$P:$P,'MT-Tracking'!$E:$E,MTE!$D30),"")</f>
        <v>269293.37496000004</v>
      </c>
    </row>
    <row r="31" spans="1:11" x14ac:dyDescent="0.25">
      <c r="A31" s="4">
        <f t="shared" si="0"/>
        <v>6</v>
      </c>
      <c r="B31" s="4" t="s">
        <v>356</v>
      </c>
      <c r="C31" s="4" t="s">
        <v>766</v>
      </c>
      <c r="D31" s="4" t="s">
        <v>421</v>
      </c>
      <c r="E31" s="4" t="s">
        <v>782</v>
      </c>
      <c r="F31" s="10" t="s">
        <v>735</v>
      </c>
      <c r="G31" s="11">
        <v>315362.98283726483</v>
      </c>
      <c r="H31" s="8"/>
      <c r="I31" s="25">
        <f>IFERROR(SUMIFS('MT-Tracking'!$P:$P,'MT-Tracking'!$D:$D,MTE!$C31),"")</f>
        <v>164980.83216000002</v>
      </c>
      <c r="K31" s="25">
        <f>IFERROR(SUMIFS('MT-Tracking'!$P:$P,'MT-Tracking'!$E:$E,MTE!$D31),"")</f>
        <v>164980.83216000002</v>
      </c>
    </row>
    <row r="32" spans="1:11" x14ac:dyDescent="0.25">
      <c r="A32" s="4">
        <f t="shared" si="0"/>
        <v>7</v>
      </c>
      <c r="B32" s="4" t="s">
        <v>356</v>
      </c>
      <c r="C32" s="4" t="s">
        <v>767</v>
      </c>
      <c r="D32" s="4" t="s">
        <v>437</v>
      </c>
      <c r="E32" s="4" t="s">
        <v>782</v>
      </c>
      <c r="F32" s="10" t="s">
        <v>267</v>
      </c>
      <c r="G32" s="11">
        <v>351243.4279700871</v>
      </c>
      <c r="H32" s="8"/>
      <c r="I32" s="25">
        <f>IFERROR(SUMIFS('MT-Tracking'!$P:$P,'MT-Tracking'!$D:$D,MTE!$C32),"")</f>
        <v>64727.039520000006</v>
      </c>
      <c r="K32" s="25">
        <f>IFERROR(SUMIFS('MT-Tracking'!$P:$P,'MT-Tracking'!$E:$E,MTE!$D32),"")</f>
        <v>64727.039520000006</v>
      </c>
    </row>
    <row r="33" spans="1:11" s="22" customFormat="1" ht="60" x14ac:dyDescent="0.25">
      <c r="A33" s="18"/>
      <c r="B33" s="18" t="s">
        <v>356</v>
      </c>
      <c r="C33" s="18" t="s">
        <v>2329</v>
      </c>
      <c r="D33" s="18" t="s">
        <v>356</v>
      </c>
      <c r="E33" s="18"/>
      <c r="F33" s="19" t="s">
        <v>848</v>
      </c>
      <c r="G33" s="20">
        <v>92192.586500389254</v>
      </c>
      <c r="H33" s="21" t="s">
        <v>847</v>
      </c>
      <c r="I33" s="25">
        <f>IFERROR(SUMIFS('MT-Tracking'!$P:$P,'MT-Tracking'!$D:$D,MTE!$C33),"")</f>
        <v>122559.31607999999</v>
      </c>
      <c r="K33" s="25">
        <f>IFERROR(SUMIFS('MT-Tracking'!$P:$P,'MT-Tracking'!$E:$E,MTE!$D33),"")</f>
        <v>122559.31607999999</v>
      </c>
    </row>
    <row r="34" spans="1:11" s="22" customFormat="1" x14ac:dyDescent="0.25">
      <c r="A34" s="12"/>
      <c r="B34" s="12" t="s">
        <v>451</v>
      </c>
      <c r="C34" s="12"/>
      <c r="D34" s="12"/>
      <c r="E34" s="12"/>
      <c r="F34" s="17"/>
      <c r="G34" s="16">
        <f>+SUM(G35:G42)</f>
        <v>4255792.5235429099</v>
      </c>
      <c r="H34" s="21"/>
      <c r="I34" s="25">
        <f>IFERROR(SUMIFS('MT-Tracking'!$P:$P,'MT-Tracking'!$D:$D,MTE!$C34),"")</f>
        <v>0</v>
      </c>
      <c r="K34" s="25">
        <f>IFERROR(SUMIFS('MT-Tracking'!$P:$P,'MT-Tracking'!$E:$E,MTE!$D34),"")</f>
        <v>0</v>
      </c>
    </row>
    <row r="35" spans="1:11" ht="45" x14ac:dyDescent="0.25">
      <c r="A35" s="4">
        <v>1</v>
      </c>
      <c r="B35" s="4" t="s">
        <v>451</v>
      </c>
      <c r="C35" s="4" t="s">
        <v>768</v>
      </c>
      <c r="D35" s="4" t="s">
        <v>976</v>
      </c>
      <c r="E35" s="4" t="s">
        <v>783</v>
      </c>
      <c r="F35" s="10" t="s">
        <v>736</v>
      </c>
      <c r="G35" s="11">
        <v>1296612.7221691762</v>
      </c>
      <c r="H35" s="8"/>
      <c r="I35" s="25">
        <f>IFERROR(SUMIFS('MT-Tracking'!$P:$P,'MT-Tracking'!$D:$D,MTE!$C35),"")</f>
        <v>950537.24100000074</v>
      </c>
      <c r="K35" s="25">
        <f>IFERROR(SUMIFS('MT-Tracking'!$P:$P,'MT-Tracking'!$E:$E,MTE!$D35),"")</f>
        <v>950537.24100000074</v>
      </c>
    </row>
    <row r="36" spans="1:11" ht="30" x14ac:dyDescent="0.25">
      <c r="A36" s="4">
        <f t="shared" si="0"/>
        <v>2</v>
      </c>
      <c r="B36" s="4" t="s">
        <v>451</v>
      </c>
      <c r="C36" s="4" t="s">
        <v>5225</v>
      </c>
      <c r="D36" s="4" t="s">
        <v>5226</v>
      </c>
      <c r="E36" s="4" t="s">
        <v>784</v>
      </c>
      <c r="F36" s="10" t="s">
        <v>737</v>
      </c>
      <c r="G36" s="11">
        <v>341441.62895392161</v>
      </c>
      <c r="H36" s="7" t="s">
        <v>769</v>
      </c>
      <c r="I36" s="25">
        <f>IFERROR(SUMIFS('MT-Tracking'!$P:$P,'MT-Tracking'!$D:$D,MTE!$C36),"")</f>
        <v>231799.88384000081</v>
      </c>
      <c r="K36" s="25">
        <f>IFERROR(SUMIFS('MT-Tracking'!$P:$P,'MT-Tracking'!$E:$E,MTE!$D36),"")</f>
        <v>231799.88384000081</v>
      </c>
    </row>
    <row r="37" spans="1:11" x14ac:dyDescent="0.25">
      <c r="A37" s="4">
        <f t="shared" si="0"/>
        <v>3</v>
      </c>
      <c r="B37" s="4" t="s">
        <v>451</v>
      </c>
      <c r="C37" s="4" t="s">
        <v>774</v>
      </c>
      <c r="D37" s="4" t="s">
        <v>536</v>
      </c>
      <c r="E37" s="4" t="s">
        <v>784</v>
      </c>
      <c r="F37" s="10" t="s">
        <v>738</v>
      </c>
      <c r="G37" s="11">
        <v>403098.81340538588</v>
      </c>
      <c r="H37" s="8"/>
      <c r="I37" s="25">
        <f>IFERROR(SUMIFS('MT-Tracking'!$P:$P,'MT-Tracking'!$D:$D,MTE!$C37),"")</f>
        <v>393220.90143999999</v>
      </c>
      <c r="K37" s="25">
        <f>IFERROR(SUMIFS('MT-Tracking'!$P:$P,'MT-Tracking'!$E:$E,MTE!$D37),"")</f>
        <v>393220.90143999999</v>
      </c>
    </row>
    <row r="38" spans="1:11" ht="60" x14ac:dyDescent="0.25">
      <c r="A38" s="4">
        <f t="shared" si="0"/>
        <v>4</v>
      </c>
      <c r="B38" s="4" t="s">
        <v>451</v>
      </c>
      <c r="C38" s="4" t="s">
        <v>775</v>
      </c>
      <c r="D38" s="4" t="s">
        <v>540</v>
      </c>
      <c r="E38" s="4" t="s">
        <v>784</v>
      </c>
      <c r="F38" s="10" t="s">
        <v>739</v>
      </c>
      <c r="G38" s="11">
        <v>470790.5374140573</v>
      </c>
      <c r="H38" s="8"/>
      <c r="I38" s="25">
        <f>IFERROR(SUMIFS('MT-Tracking'!$P:$P,'MT-Tracking'!$D:$D,MTE!$C38),"")</f>
        <v>385310.59763999976</v>
      </c>
      <c r="K38" s="25">
        <f>IFERROR(SUMIFS('MT-Tracking'!$P:$P,'MT-Tracking'!$E:$E,MTE!$D38),"")</f>
        <v>385310.59763999976</v>
      </c>
    </row>
    <row r="39" spans="1:11" ht="60" x14ac:dyDescent="0.25">
      <c r="A39" s="4">
        <f t="shared" si="0"/>
        <v>5</v>
      </c>
      <c r="B39" s="4" t="s">
        <v>451</v>
      </c>
      <c r="C39" s="4" t="s">
        <v>776</v>
      </c>
      <c r="D39" s="4" t="s">
        <v>574</v>
      </c>
      <c r="E39" s="4" t="s">
        <v>784</v>
      </c>
      <c r="F39" s="10" t="s">
        <v>740</v>
      </c>
      <c r="G39" s="11">
        <v>366278.30714201817</v>
      </c>
      <c r="H39" s="8"/>
      <c r="I39" s="25">
        <f>IFERROR(SUMIFS('MT-Tracking'!$P:$P,'MT-Tracking'!$D:$D,MTE!$C39),"")</f>
        <v>414041.55275999883</v>
      </c>
      <c r="K39" s="25">
        <f>IFERROR(SUMIFS('MT-Tracking'!$P:$P,'MT-Tracking'!$E:$E,MTE!$D39),"")</f>
        <v>414041.55275999883</v>
      </c>
    </row>
    <row r="40" spans="1:11" ht="45" x14ac:dyDescent="0.25">
      <c r="A40" s="4">
        <f t="shared" si="0"/>
        <v>6</v>
      </c>
      <c r="B40" s="4" t="s">
        <v>451</v>
      </c>
      <c r="C40" s="4" t="s">
        <v>777</v>
      </c>
      <c r="D40" s="4" t="s">
        <v>840</v>
      </c>
      <c r="E40" s="4" t="s">
        <v>784</v>
      </c>
      <c r="F40" s="10" t="s">
        <v>741</v>
      </c>
      <c r="G40" s="11">
        <v>452842.48331129987</v>
      </c>
      <c r="H40" s="8"/>
      <c r="I40" s="25">
        <f>IFERROR(SUMIFS('MT-Tracking'!$P:$P,'MT-Tracking'!$D:$D,MTE!$C40),"")</f>
        <v>414704.61088000075</v>
      </c>
      <c r="K40" s="25">
        <f>IFERROR(SUMIFS('MT-Tracking'!$P:$P,'MT-Tracking'!$E:$E,MTE!$D40),"")</f>
        <v>414704.61088000075</v>
      </c>
    </row>
    <row r="41" spans="1:11" ht="60" x14ac:dyDescent="0.25">
      <c r="A41" s="4">
        <f t="shared" si="0"/>
        <v>7</v>
      </c>
      <c r="B41" s="4" t="s">
        <v>451</v>
      </c>
      <c r="C41" s="4" t="s">
        <v>778</v>
      </c>
      <c r="D41" s="4" t="s">
        <v>650</v>
      </c>
      <c r="E41" s="4" t="s">
        <v>784</v>
      </c>
      <c r="F41" s="10" t="s">
        <v>742</v>
      </c>
      <c r="G41" s="11">
        <v>523540.7354657852</v>
      </c>
      <c r="H41" s="8"/>
      <c r="I41" s="25">
        <f>IFERROR(SUMIFS('MT-Tracking'!$P:$P,'MT-Tracking'!$D:$D,MTE!$C41),"")</f>
        <v>446880.59243999893</v>
      </c>
      <c r="K41" s="25">
        <f>IFERROR(SUMIFS('MT-Tracking'!$P:$P,'MT-Tracking'!$E:$E,MTE!$D41),"")</f>
        <v>446880.59243999893</v>
      </c>
    </row>
    <row r="42" spans="1:11" ht="45" x14ac:dyDescent="0.25">
      <c r="A42" s="4">
        <f t="shared" si="0"/>
        <v>8</v>
      </c>
      <c r="B42" s="4" t="s">
        <v>451</v>
      </c>
      <c r="C42" s="4" t="s">
        <v>779</v>
      </c>
      <c r="D42" s="4" t="s">
        <v>683</v>
      </c>
      <c r="E42" s="4" t="s">
        <v>784</v>
      </c>
      <c r="F42" s="10" t="s">
        <v>743</v>
      </c>
      <c r="G42" s="11">
        <v>401187.29568126536</v>
      </c>
      <c r="H42" s="9"/>
      <c r="I42" s="25">
        <f>IFERROR(SUMIFS('MT-Tracking'!$P:$P,'MT-Tracking'!$D:$D,MTE!$C42),"")</f>
        <v>462492.76079999952</v>
      </c>
      <c r="K42" s="25">
        <f>IFERROR(SUMIFS('MT-Tracking'!$P:$P,'MT-Tracking'!$E:$E,MTE!$D42),"")</f>
        <v>462492.76079999952</v>
      </c>
    </row>
    <row r="43" spans="1:11" x14ac:dyDescent="0.25">
      <c r="A43" s="4">
        <f t="shared" si="0"/>
        <v>9</v>
      </c>
      <c r="B43" s="4" t="s">
        <v>451</v>
      </c>
      <c r="C43" s="4" t="s">
        <v>1326</v>
      </c>
      <c r="D43" s="4" t="s">
        <v>451</v>
      </c>
      <c r="E43" s="4" t="s">
        <v>784</v>
      </c>
      <c r="F43" s="10"/>
      <c r="G43" s="11"/>
      <c r="H43" s="9"/>
      <c r="I43" s="25">
        <f>IFERROR(SUMIFS('MT-Tracking'!$P:$P,'MT-Tracking'!$D:$D,MTE!$C43),"")</f>
        <v>32632.503999999997</v>
      </c>
      <c r="K43" s="25">
        <f>IFERROR(SUMIFS('MT-Tracking'!$P:$P,'MT-Tracking'!$E:$E,MTE!$D43),"")</f>
        <v>32632.503999999997</v>
      </c>
    </row>
    <row r="44" spans="1:11" x14ac:dyDescent="0.25">
      <c r="A44" t="s">
        <v>745</v>
      </c>
      <c r="B44" t="s">
        <v>745</v>
      </c>
      <c r="C44" t="s">
        <v>745</v>
      </c>
      <c r="D44" t="s">
        <v>745</v>
      </c>
      <c r="E44" t="s">
        <v>745</v>
      </c>
      <c r="F44" t="s">
        <v>745</v>
      </c>
      <c r="H44" t="s">
        <v>745</v>
      </c>
      <c r="I44" s="25">
        <f>IFERROR(SUMIFS('MT-Tracking'!$P:$P,'MT-Tracking'!$D:$D,MTE!$D44),"")</f>
        <v>0</v>
      </c>
      <c r="K44" s="25">
        <f>IFERROR(SUMIFS('MT-Tracking'!$P:$P,'MT-Tracking'!$E:$E,MTE!$D44),"")</f>
        <v>0</v>
      </c>
    </row>
    <row r="45" spans="1:11" x14ac:dyDescent="0.25">
      <c r="I45" s="25">
        <f>IFERROR(SUMIFS('MT-Tracking'!$P:$P,'MT-Tracking'!$D:$D,MTE!$C45),"")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4475"/>
  <sheetViews>
    <sheetView showGridLines="0" zoomScale="70" zoomScaleNormal="70" workbookViewId="0">
      <pane xSplit="4" ySplit="8" topLeftCell="AO193" activePane="bottomRight" state="frozen"/>
      <selection pane="topRight" activeCell="E1" sqref="E1"/>
      <selection pane="bottomLeft" activeCell="A9" sqref="A9"/>
      <selection pane="bottomRight" activeCell="AU223" sqref="AU223"/>
    </sheetView>
  </sheetViews>
  <sheetFormatPr defaultRowHeight="15" outlineLevelRow="1" outlineLevelCol="1" x14ac:dyDescent="0.25"/>
  <cols>
    <col min="1" max="1" width="18.7109375" customWidth="1"/>
    <col min="2" max="2" width="34" customWidth="1"/>
    <col min="3" max="3" width="23.140625" customWidth="1"/>
    <col min="4" max="4" width="23.7109375" bestFit="1" customWidth="1"/>
    <col min="5" max="5" width="42.42578125" style="1" customWidth="1"/>
    <col min="6" max="6" width="19.5703125" customWidth="1"/>
    <col min="7" max="7" width="19.5703125" style="1" customWidth="1"/>
    <col min="8" max="8" width="83.42578125" customWidth="1"/>
    <col min="9" max="9" width="10.28515625" hidden="1" customWidth="1" outlineLevel="1"/>
    <col min="10" max="10" width="23.42578125" hidden="1" customWidth="1" outlineLevel="1"/>
    <col min="11" max="11" width="17.140625" hidden="1" customWidth="1" outlineLevel="1"/>
    <col min="12" max="12" width="14.140625" customWidth="1" collapsed="1"/>
    <col min="13" max="13" width="17.85546875" customWidth="1"/>
    <col min="14" max="14" width="12.85546875" style="26" customWidth="1"/>
    <col min="15" max="15" width="17.42578125" customWidth="1"/>
    <col min="16" max="16" width="20.28515625" customWidth="1"/>
    <col min="17" max="17" width="16.42578125" customWidth="1"/>
    <col min="18" max="18" width="14.140625" customWidth="1"/>
    <col min="19" max="19" width="14.28515625" customWidth="1"/>
    <col min="20" max="20" width="13.85546875" customWidth="1"/>
    <col min="21" max="21" width="15.140625" customWidth="1"/>
    <col min="22" max="22" width="16" customWidth="1"/>
    <col min="23" max="23" width="23" customWidth="1"/>
    <col min="24" max="24" width="16" customWidth="1"/>
    <col min="25" max="25" width="21.5703125" customWidth="1"/>
    <col min="26" max="26" width="16.42578125" customWidth="1"/>
    <col min="27" max="27" width="13.5703125" customWidth="1"/>
    <col min="28" max="28" width="16.140625" customWidth="1"/>
    <col min="29" max="29" width="17.140625" customWidth="1"/>
    <col min="30" max="30" width="16.5703125" customWidth="1"/>
    <col min="31" max="31" width="14.5703125" customWidth="1"/>
    <col min="32" max="32" width="18.85546875" customWidth="1"/>
    <col min="33" max="33" width="18.140625" customWidth="1"/>
    <col min="34" max="34" width="16.28515625" customWidth="1"/>
    <col min="35" max="35" width="20.28515625" customWidth="1"/>
    <col min="36" max="36" width="19" customWidth="1"/>
    <col min="37" max="37" width="16.42578125" customWidth="1"/>
    <col min="38" max="38" width="15.85546875" customWidth="1"/>
    <col min="39" max="39" width="17.42578125" customWidth="1"/>
    <col min="40" max="40" width="18" customWidth="1"/>
    <col min="41" max="41" width="15.140625" customWidth="1"/>
    <col min="42" max="42" width="19.85546875" bestFit="1" customWidth="1"/>
    <col min="43" max="43" width="19.28515625" customWidth="1"/>
    <col min="44" max="44" width="21.7109375" customWidth="1"/>
    <col min="45" max="45" width="14" customWidth="1"/>
    <col min="46" max="46" width="15.7109375" bestFit="1" customWidth="1"/>
    <col min="47" max="47" width="12.85546875" bestFit="1" customWidth="1"/>
    <col min="48" max="48" width="10.42578125" customWidth="1"/>
    <col min="49" max="49" width="20.140625" bestFit="1" customWidth="1"/>
    <col min="50" max="50" width="30" bestFit="1" customWidth="1"/>
    <col min="51" max="51" width="30.28515625" bestFit="1" customWidth="1"/>
  </cols>
  <sheetData>
    <row r="1" spans="1:51" x14ac:dyDescent="0.25">
      <c r="L1" s="25"/>
      <c r="M1" s="25"/>
      <c r="O1" s="108"/>
      <c r="P1" s="87"/>
      <c r="Q1" s="77">
        <f>+SUBTOTAL(9,Q7:Q4473)</f>
        <v>426312.99383999989</v>
      </c>
      <c r="R1" s="77">
        <f t="shared" ref="R1:AU1" si="0">+SUBTOTAL(9,R7:R4473)</f>
        <v>989975.54967999971</v>
      </c>
      <c r="S1" s="77">
        <f t="shared" si="0"/>
        <v>579449.85927999893</v>
      </c>
      <c r="T1" s="77">
        <f t="shared" si="0"/>
        <v>0</v>
      </c>
      <c r="U1" s="77">
        <f t="shared" si="0"/>
        <v>437742.80007999914</v>
      </c>
      <c r="V1" s="77">
        <f t="shared" si="0"/>
        <v>585524.97872000048</v>
      </c>
      <c r="W1" s="77">
        <f t="shared" si="0"/>
        <v>440612.76239999873</v>
      </c>
      <c r="X1" s="77">
        <f t="shared" si="0"/>
        <v>619782.48232000158</v>
      </c>
      <c r="Y1" s="77">
        <f t="shared" si="0"/>
        <v>535179.0183999982</v>
      </c>
      <c r="Z1" s="77">
        <f t="shared" si="0"/>
        <v>165063.29688000018</v>
      </c>
      <c r="AA1" s="77">
        <f t="shared" si="0"/>
        <v>0</v>
      </c>
      <c r="AB1" s="77">
        <f t="shared" si="0"/>
        <v>818271.58192000294</v>
      </c>
      <c r="AC1" s="77">
        <f t="shared" si="0"/>
        <v>710556.85344000068</v>
      </c>
      <c r="AD1" s="77">
        <f t="shared" si="0"/>
        <v>550352.46671999851</v>
      </c>
      <c r="AE1" s="77">
        <f t="shared" si="0"/>
        <v>873509.92736000253</v>
      </c>
      <c r="AF1" s="77">
        <f t="shared" si="0"/>
        <v>776989.54679999943</v>
      </c>
      <c r="AG1" s="77">
        <f t="shared" si="0"/>
        <v>254957.46728000033</v>
      </c>
      <c r="AH1" s="77">
        <f t="shared" si="0"/>
        <v>0</v>
      </c>
      <c r="AI1" s="77">
        <f t="shared" si="0"/>
        <v>1114324.0846399998</v>
      </c>
      <c r="AJ1" s="77">
        <f t="shared" si="0"/>
        <v>1103094.35736</v>
      </c>
      <c r="AK1" s="77">
        <f t="shared" si="0"/>
        <v>716023.86200000078</v>
      </c>
      <c r="AL1" s="77">
        <f t="shared" si="0"/>
        <v>1332529.1594399898</v>
      </c>
      <c r="AM1" s="77">
        <f t="shared" si="0"/>
        <v>670155.03736000182</v>
      </c>
      <c r="AN1" s="77">
        <f t="shared" si="0"/>
        <v>185395.43224000072</v>
      </c>
      <c r="AO1" s="77">
        <f t="shared" si="0"/>
        <v>0</v>
      </c>
      <c r="AP1" s="77">
        <f t="shared" si="0"/>
        <v>1038172.0524800026</v>
      </c>
      <c r="AQ1" s="77">
        <f t="shared" si="0"/>
        <v>1128473.9975999997</v>
      </c>
      <c r="AR1" s="77">
        <f t="shared" si="0"/>
        <v>1114449.4055999974</v>
      </c>
      <c r="AS1" s="77">
        <f t="shared" si="0"/>
        <v>1194118.2739999942</v>
      </c>
      <c r="AT1" s="77">
        <f t="shared" si="0"/>
        <v>587636.97599999921</v>
      </c>
      <c r="AU1" s="77">
        <f t="shared" si="0"/>
        <v>792428.03767999948</v>
      </c>
    </row>
    <row r="2" spans="1:51" s="68" customFormat="1" x14ac:dyDescent="0.25">
      <c r="E2" s="69"/>
      <c r="G2" s="69"/>
      <c r="L2" s="70"/>
      <c r="M2" s="70"/>
      <c r="N2" s="71"/>
      <c r="O2" s="77"/>
      <c r="P2" s="77">
        <f>+P3+P4</f>
        <v>9870541.1307599712</v>
      </c>
      <c r="Q2" s="77">
        <f t="shared" ref="Q2:V2" si="1">+Q3+Q4</f>
        <v>213156.49692000001</v>
      </c>
      <c r="R2" s="77">
        <f t="shared" si="1"/>
        <v>494987.77483999962</v>
      </c>
      <c r="S2" s="77">
        <f t="shared" si="1"/>
        <v>289724.92963999981</v>
      </c>
      <c r="T2" s="77">
        <f t="shared" si="1"/>
        <v>0</v>
      </c>
      <c r="U2" s="77">
        <f t="shared" si="1"/>
        <v>218871.40004000004</v>
      </c>
      <c r="V2" s="77">
        <f t="shared" si="1"/>
        <v>292762.48935999989</v>
      </c>
      <c r="W2" s="77">
        <f t="shared" ref="W2:X2" si="2">+W3+W4</f>
        <v>220306.38120000024</v>
      </c>
      <c r="X2" s="77">
        <f t="shared" si="2"/>
        <v>309891.24115999916</v>
      </c>
      <c r="Y2" s="77">
        <f t="shared" ref="Y2:Z2" si="3">+Y3+Y4</f>
        <v>267589.50919999933</v>
      </c>
      <c r="Z2" s="77">
        <f t="shared" si="3"/>
        <v>82531.648439999917</v>
      </c>
      <c r="AA2" s="77">
        <f t="shared" ref="AA2:AB2" si="4">+AA3+AA4</f>
        <v>0</v>
      </c>
      <c r="AB2" s="77">
        <f t="shared" si="4"/>
        <v>409135.79095999844</v>
      </c>
      <c r="AC2" s="77">
        <f t="shared" ref="AC2:AD2" si="5">+AC3+AC4</f>
        <v>355278.42671999941</v>
      </c>
      <c r="AD2" s="77">
        <f t="shared" si="5"/>
        <v>275176.23336000007</v>
      </c>
      <c r="AE2" s="77">
        <f t="shared" ref="AE2:AF2" si="6">+AE3+AE4</f>
        <v>436754.96367999766</v>
      </c>
      <c r="AF2" s="77">
        <f t="shared" si="6"/>
        <v>388494.77339999867</v>
      </c>
      <c r="AG2" s="77">
        <f t="shared" ref="AG2:AH2" si="7">+AG3+AG4</f>
        <v>127478.73364000008</v>
      </c>
      <c r="AH2" s="77">
        <f t="shared" si="7"/>
        <v>0</v>
      </c>
      <c r="AI2" s="77">
        <f t="shared" ref="AI2:AJ2" si="8">+AI3+AI4</f>
        <v>557162.04231999721</v>
      </c>
      <c r="AJ2" s="77">
        <f t="shared" si="8"/>
        <v>551547.17867999838</v>
      </c>
      <c r="AK2" s="77">
        <f t="shared" ref="AK2:AL2" si="9">+AK3+AK4</f>
        <v>358011.93100000039</v>
      </c>
      <c r="AL2" s="77">
        <f t="shared" si="9"/>
        <v>666264.57971999934</v>
      </c>
      <c r="AM2" s="77">
        <f t="shared" ref="AM2:AN2" si="10">+AM3+AM4</f>
        <v>335077.51868000056</v>
      </c>
      <c r="AN2" s="77">
        <f t="shared" si="10"/>
        <v>92697.716120000085</v>
      </c>
      <c r="AO2" s="76"/>
      <c r="AP2" s="77">
        <f t="shared" ref="AP2:AQ2" si="11">+AP3+AP4</f>
        <v>519086.02623999404</v>
      </c>
      <c r="AQ2" s="77">
        <f t="shared" si="11"/>
        <v>564236.99879999773</v>
      </c>
      <c r="AR2" s="77">
        <f t="shared" ref="AR2:AS2" si="12">+AR3+AR4</f>
        <v>557224.70279999636</v>
      </c>
      <c r="AS2" s="77">
        <f t="shared" si="12"/>
        <v>597059.13699999743</v>
      </c>
      <c r="AT2" s="77">
        <f t="shared" ref="AT2:AU2" si="13">+AT3+AT4</f>
        <v>293818.48800000042</v>
      </c>
      <c r="AU2" s="77">
        <f t="shared" si="13"/>
        <v>396214.01883999899</v>
      </c>
    </row>
    <row r="3" spans="1:51" s="68" customFormat="1" x14ac:dyDescent="0.25">
      <c r="E3" s="69"/>
      <c r="G3" s="69"/>
      <c r="L3" s="70"/>
      <c r="M3" s="70"/>
      <c r="N3" s="71"/>
      <c r="O3" s="72" t="s">
        <v>1446</v>
      </c>
      <c r="P3" s="77">
        <f>+SUM(Q3:AV3)</f>
        <v>3183531.0699999654</v>
      </c>
      <c r="Q3" s="77"/>
      <c r="R3" s="77">
        <f>R7-R4</f>
        <v>237333.0679999995</v>
      </c>
      <c r="S3" s="77">
        <f t="shared" ref="S3:V3" si="14">S7-S4</f>
        <v>0</v>
      </c>
      <c r="T3" s="77">
        <f t="shared" si="14"/>
        <v>0</v>
      </c>
      <c r="U3" s="77">
        <f t="shared" si="14"/>
        <v>0</v>
      </c>
      <c r="V3" s="77">
        <f t="shared" si="14"/>
        <v>197214.29399999994</v>
      </c>
      <c r="W3" s="77">
        <f t="shared" ref="W3:X3" si="15">W7-W4</f>
        <v>-5610.6110000000335</v>
      </c>
      <c r="X3" s="77">
        <f t="shared" si="15"/>
        <v>173537.61899999887</v>
      </c>
      <c r="Y3" s="77">
        <f t="shared" ref="Y3:Z3" si="16">Y7-Y4</f>
        <v>82138.141999999149</v>
      </c>
      <c r="Z3" s="77">
        <f t="shared" si="16"/>
        <v>0</v>
      </c>
      <c r="AA3" s="77">
        <f t="shared" ref="AA3:AB3" si="17">AA7-AA4</f>
        <v>0</v>
      </c>
      <c r="AB3" s="77">
        <f t="shared" si="17"/>
        <v>188744.81699999783</v>
      </c>
      <c r="AC3" s="77">
        <f t="shared" ref="AC3:AD3" si="18">AC7-AC4</f>
        <v>109374.64499999944</v>
      </c>
      <c r="AD3" s="77">
        <f t="shared" si="18"/>
        <v>5622</v>
      </c>
      <c r="AE3" s="77">
        <f t="shared" ref="AE3:AF3" si="19">AE7-AE4</f>
        <v>201333.84899999748</v>
      </c>
      <c r="AF3" s="77">
        <f t="shared" si="19"/>
        <v>163535.51799999806</v>
      </c>
      <c r="AG3" s="77">
        <f t="shared" ref="AG3:AH3" si="20">AG7-AG4</f>
        <v>0</v>
      </c>
      <c r="AH3" s="77">
        <f t="shared" si="20"/>
        <v>0</v>
      </c>
      <c r="AI3" s="77">
        <f t="shared" ref="AI3:AJ3" si="21">AI7-AI4</f>
        <v>146684.17699999601</v>
      </c>
      <c r="AJ3" s="77">
        <f t="shared" si="21"/>
        <v>221648.86999999773</v>
      </c>
      <c r="AK3" s="77">
        <f t="shared" ref="AK3:AL3" si="22">AK7-AK4</f>
        <v>23990.96299999929</v>
      </c>
      <c r="AL3" s="77">
        <f t="shared" si="22"/>
        <v>373546.1669999985</v>
      </c>
      <c r="AM3" s="77">
        <f t="shared" ref="AM3:AN3" si="23">AM7-AM4</f>
        <v>139536.57800000013</v>
      </c>
      <c r="AN3" s="77">
        <f t="shared" si="23"/>
        <v>0</v>
      </c>
      <c r="AO3" s="76"/>
      <c r="AP3" s="77">
        <f t="shared" ref="AP3:AQ3" si="24">AP7-AP4</f>
        <v>173746.36499999161</v>
      </c>
      <c r="AQ3" s="77">
        <f t="shared" si="24"/>
        <v>223574.90399999847</v>
      </c>
      <c r="AR3" s="77">
        <f t="shared" ref="AR3:AS3" si="25">AR7-AR4</f>
        <v>343374.96299999568</v>
      </c>
      <c r="AS3" s="77">
        <f t="shared" si="25"/>
        <v>184204.7419999984</v>
      </c>
      <c r="AT3" s="77">
        <f t="shared" ref="AT3:AU3" si="26">AT7-AT4</f>
        <v>0</v>
      </c>
      <c r="AU3" s="77">
        <f t="shared" si="26"/>
        <v>0</v>
      </c>
    </row>
    <row r="4" spans="1:51" s="68" customFormat="1" x14ac:dyDescent="0.25">
      <c r="E4" s="69"/>
      <c r="G4" s="69"/>
      <c r="L4" s="70"/>
      <c r="M4" s="70"/>
      <c r="N4" s="71"/>
      <c r="O4" s="72" t="s">
        <v>1445</v>
      </c>
      <c r="P4" s="77">
        <f>+SUM(Q4:AV4)</f>
        <v>6687010.0607600063</v>
      </c>
      <c r="Q4" s="77">
        <f t="shared" ref="Q4:AK4" si="27">+SUM(Q218:Q4469)</f>
        <v>213156.49692000001</v>
      </c>
      <c r="R4" s="77">
        <f t="shared" si="27"/>
        <v>257654.70684000012</v>
      </c>
      <c r="S4" s="77">
        <f t="shared" si="27"/>
        <v>289724.92963999981</v>
      </c>
      <c r="T4" s="77">
        <f t="shared" si="27"/>
        <v>0</v>
      </c>
      <c r="U4" s="77">
        <f t="shared" si="27"/>
        <v>218871.40004000004</v>
      </c>
      <c r="V4" s="77">
        <f t="shared" si="27"/>
        <v>95548.195359999969</v>
      </c>
      <c r="W4" s="77">
        <f t="shared" si="27"/>
        <v>225916.99220000027</v>
      </c>
      <c r="X4" s="77">
        <f t="shared" si="27"/>
        <v>136353.62216000029</v>
      </c>
      <c r="Y4" s="77">
        <f t="shared" si="27"/>
        <v>185451.36720000018</v>
      </c>
      <c r="Z4" s="77">
        <f t="shared" si="27"/>
        <v>82531.648439999917</v>
      </c>
      <c r="AA4" s="77">
        <f t="shared" si="27"/>
        <v>0</v>
      </c>
      <c r="AB4" s="77">
        <f t="shared" si="27"/>
        <v>220390.97396000061</v>
      </c>
      <c r="AC4" s="77">
        <f t="shared" si="27"/>
        <v>245903.78171999997</v>
      </c>
      <c r="AD4" s="77">
        <f t="shared" si="27"/>
        <v>269554.23336000007</v>
      </c>
      <c r="AE4" s="77">
        <f t="shared" si="27"/>
        <v>235421.11468000017</v>
      </c>
      <c r="AF4" s="77">
        <f t="shared" si="27"/>
        <v>224959.25540000061</v>
      </c>
      <c r="AG4" s="77">
        <f t="shared" si="27"/>
        <v>127478.73364000008</v>
      </c>
      <c r="AH4" s="77">
        <f t="shared" si="27"/>
        <v>0</v>
      </c>
      <c r="AI4" s="77">
        <f t="shared" si="27"/>
        <v>410477.8653200012</v>
      </c>
      <c r="AJ4" s="77">
        <f t="shared" si="27"/>
        <v>329898.30868000066</v>
      </c>
      <c r="AK4" s="77">
        <f t="shared" si="27"/>
        <v>334020.9680000011</v>
      </c>
      <c r="AL4" s="77">
        <f t="shared" ref="AL4:AM4" si="28">+SUM(AL218:AL4469)</f>
        <v>292718.41272000084</v>
      </c>
      <c r="AM4" s="77">
        <f t="shared" si="28"/>
        <v>195540.94068000044</v>
      </c>
      <c r="AN4" s="77">
        <f t="shared" ref="AN4:AP4" si="29">+SUM(AN218:AN4469)</f>
        <v>92697.716120000085</v>
      </c>
      <c r="AO4" s="76"/>
      <c r="AP4" s="77">
        <f t="shared" si="29"/>
        <v>345339.66124000243</v>
      </c>
      <c r="AQ4" s="77">
        <f t="shared" ref="AQ4:AR4" si="30">+SUM(AQ218:AQ4469)</f>
        <v>340662.09479999926</v>
      </c>
      <c r="AR4" s="77">
        <f t="shared" si="30"/>
        <v>213849.73980000068</v>
      </c>
      <c r="AS4" s="77">
        <f t="shared" ref="AS4:AU4" si="31">+SUM(AS218:AS4469)</f>
        <v>412854.39499999903</v>
      </c>
      <c r="AT4" s="77">
        <f t="shared" si="31"/>
        <v>293818.48800000042</v>
      </c>
      <c r="AU4" s="77">
        <f t="shared" si="31"/>
        <v>396214.01883999899</v>
      </c>
    </row>
    <row r="5" spans="1:51" ht="31.5" customHeight="1" x14ac:dyDescent="0.25">
      <c r="L5" s="25"/>
      <c r="M5" s="25"/>
      <c r="O5" s="47"/>
      <c r="P5" s="77"/>
      <c r="Q5" s="246" t="s">
        <v>1633</v>
      </c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  <c r="AF5" s="246"/>
      <c r="AG5" s="246"/>
      <c r="AH5" s="246"/>
      <c r="AI5" s="246"/>
      <c r="AJ5" s="246"/>
      <c r="AK5" s="246"/>
      <c r="AL5" s="246"/>
      <c r="AM5" s="246"/>
      <c r="AN5" s="246"/>
      <c r="AO5" s="246"/>
      <c r="AP5" s="246"/>
      <c r="AQ5" s="246"/>
      <c r="AR5" s="246"/>
      <c r="AS5" s="246"/>
      <c r="AT5" s="246"/>
      <c r="AU5" s="246"/>
    </row>
    <row r="6" spans="1:51" s="67" customFormat="1" ht="36.75" customHeight="1" x14ac:dyDescent="0.25">
      <c r="A6" s="61" t="s">
        <v>924</v>
      </c>
      <c r="B6" s="61" t="s">
        <v>925</v>
      </c>
      <c r="C6" s="61" t="s">
        <v>711</v>
      </c>
      <c r="D6" s="61" t="s">
        <v>36</v>
      </c>
      <c r="E6" s="62" t="s">
        <v>37</v>
      </c>
      <c r="F6" s="61" t="s">
        <v>5270</v>
      </c>
      <c r="G6" s="62" t="s">
        <v>926</v>
      </c>
      <c r="H6" s="61" t="s">
        <v>927</v>
      </c>
      <c r="I6" s="61" t="s">
        <v>924</v>
      </c>
      <c r="J6" s="61" t="s">
        <v>928</v>
      </c>
      <c r="K6" s="61" t="s">
        <v>929</v>
      </c>
      <c r="L6" s="61"/>
      <c r="M6" s="61" t="s">
        <v>930</v>
      </c>
      <c r="N6" s="63" t="s">
        <v>931</v>
      </c>
      <c r="O6" s="61" t="s">
        <v>932</v>
      </c>
      <c r="P6" s="64" t="s">
        <v>1448</v>
      </c>
      <c r="Q6" s="65">
        <v>1</v>
      </c>
      <c r="R6" s="66">
        <f>+Q6+1</f>
        <v>2</v>
      </c>
      <c r="S6" s="66">
        <f t="shared" ref="S6:AU6" si="32">+R6+1</f>
        <v>3</v>
      </c>
      <c r="T6" s="66">
        <f t="shared" si="32"/>
        <v>4</v>
      </c>
      <c r="U6" s="66">
        <f t="shared" si="32"/>
        <v>5</v>
      </c>
      <c r="V6" s="66">
        <f t="shared" si="32"/>
        <v>6</v>
      </c>
      <c r="W6" s="66">
        <f t="shared" si="32"/>
        <v>7</v>
      </c>
      <c r="X6" s="66">
        <f t="shared" si="32"/>
        <v>8</v>
      </c>
      <c r="Y6" s="66">
        <f t="shared" si="32"/>
        <v>9</v>
      </c>
      <c r="Z6" s="66">
        <f t="shared" si="32"/>
        <v>10</v>
      </c>
      <c r="AA6" s="66">
        <f t="shared" si="32"/>
        <v>11</v>
      </c>
      <c r="AB6" s="66">
        <f t="shared" si="32"/>
        <v>12</v>
      </c>
      <c r="AC6" s="66">
        <f t="shared" si="32"/>
        <v>13</v>
      </c>
      <c r="AD6" s="66">
        <f t="shared" si="32"/>
        <v>14</v>
      </c>
      <c r="AE6" s="66">
        <f t="shared" si="32"/>
        <v>15</v>
      </c>
      <c r="AF6" s="66">
        <f t="shared" si="32"/>
        <v>16</v>
      </c>
      <c r="AG6" s="66">
        <f t="shared" si="32"/>
        <v>17</v>
      </c>
      <c r="AH6" s="66">
        <f t="shared" si="32"/>
        <v>18</v>
      </c>
      <c r="AI6" s="66">
        <f t="shared" si="32"/>
        <v>19</v>
      </c>
      <c r="AJ6" s="66">
        <f t="shared" si="32"/>
        <v>20</v>
      </c>
      <c r="AK6" s="66">
        <f t="shared" si="32"/>
        <v>21</v>
      </c>
      <c r="AL6" s="66">
        <f t="shared" si="32"/>
        <v>22</v>
      </c>
      <c r="AM6" s="66">
        <f t="shared" si="32"/>
        <v>23</v>
      </c>
      <c r="AN6" s="66">
        <f t="shared" si="32"/>
        <v>24</v>
      </c>
      <c r="AO6" s="66">
        <f t="shared" si="32"/>
        <v>25</v>
      </c>
      <c r="AP6" s="66">
        <f t="shared" si="32"/>
        <v>26</v>
      </c>
      <c r="AQ6" s="66">
        <f t="shared" si="32"/>
        <v>27</v>
      </c>
      <c r="AR6" s="66">
        <f t="shared" si="32"/>
        <v>28</v>
      </c>
      <c r="AS6" s="66">
        <f t="shared" si="32"/>
        <v>29</v>
      </c>
      <c r="AT6" s="66">
        <f t="shared" si="32"/>
        <v>30</v>
      </c>
      <c r="AU6" s="66">
        <f t="shared" si="32"/>
        <v>31</v>
      </c>
      <c r="AW6" s="66" t="s">
        <v>711</v>
      </c>
      <c r="AX6" s="66" t="s">
        <v>1456</v>
      </c>
      <c r="AY6" s="61" t="s">
        <v>925</v>
      </c>
    </row>
    <row r="7" spans="1:51" x14ac:dyDescent="0.25">
      <c r="A7" s="14"/>
      <c r="B7" s="14"/>
      <c r="C7" s="14"/>
      <c r="D7" s="14"/>
      <c r="E7" s="30"/>
      <c r="F7" s="14"/>
      <c r="G7" s="46" t="s">
        <v>933</v>
      </c>
      <c r="H7" s="12" t="s">
        <v>934</v>
      </c>
      <c r="I7" s="14"/>
      <c r="J7" s="14"/>
      <c r="K7" s="14"/>
      <c r="L7" s="13">
        <f>+SUM(L8:L133)</f>
        <v>386</v>
      </c>
      <c r="M7" s="13">
        <f>+SUM(M8:M133)</f>
        <v>2109265.2824688004</v>
      </c>
      <c r="N7" s="31">
        <f>+SUM(N8:N133)</f>
        <v>1.0000000000000002</v>
      </c>
      <c r="O7" s="13">
        <v>2655795.1147475359</v>
      </c>
      <c r="P7" s="47">
        <f t="shared" ref="P7:AU7" si="33">+SUM(P8:P4469)</f>
        <v>9868616.9557598401</v>
      </c>
      <c r="Q7" s="47">
        <f t="shared" si="33"/>
        <v>213156.49692000001</v>
      </c>
      <c r="R7" s="47">
        <f t="shared" si="33"/>
        <v>494987.77483999962</v>
      </c>
      <c r="S7" s="47">
        <f t="shared" si="33"/>
        <v>289724.92963999981</v>
      </c>
      <c r="T7" s="47">
        <f t="shared" si="33"/>
        <v>0</v>
      </c>
      <c r="U7" s="47">
        <f t="shared" si="33"/>
        <v>218871.40004000004</v>
      </c>
      <c r="V7" s="47">
        <f t="shared" si="33"/>
        <v>292762.48935999989</v>
      </c>
      <c r="W7" s="47">
        <f t="shared" si="33"/>
        <v>220306.38120000024</v>
      </c>
      <c r="X7" s="47">
        <f t="shared" si="33"/>
        <v>309891.24115999916</v>
      </c>
      <c r="Y7" s="47">
        <f t="shared" si="33"/>
        <v>267589.50919999933</v>
      </c>
      <c r="Z7" s="47">
        <f t="shared" si="33"/>
        <v>82531.648439999917</v>
      </c>
      <c r="AA7" s="25">
        <f t="shared" si="33"/>
        <v>0</v>
      </c>
      <c r="AB7" s="47">
        <f t="shared" si="33"/>
        <v>409135.79095999844</v>
      </c>
      <c r="AC7" s="47">
        <f t="shared" si="33"/>
        <v>355278.42671999941</v>
      </c>
      <c r="AD7" s="47">
        <f t="shared" si="33"/>
        <v>275176.23336000007</v>
      </c>
      <c r="AE7" s="47">
        <f t="shared" si="33"/>
        <v>436754.96367999766</v>
      </c>
      <c r="AF7" s="47">
        <f t="shared" si="33"/>
        <v>388494.77339999867</v>
      </c>
      <c r="AG7" s="47">
        <f t="shared" si="33"/>
        <v>127478.73364000008</v>
      </c>
      <c r="AH7" s="25">
        <f t="shared" si="33"/>
        <v>0</v>
      </c>
      <c r="AI7" s="47">
        <f t="shared" si="33"/>
        <v>557162.04231999721</v>
      </c>
      <c r="AJ7" s="47">
        <f t="shared" si="33"/>
        <v>551547.17867999838</v>
      </c>
      <c r="AK7" s="47">
        <f t="shared" si="33"/>
        <v>358011.93100000039</v>
      </c>
      <c r="AL7" s="47">
        <f t="shared" si="33"/>
        <v>666264.57971999934</v>
      </c>
      <c r="AM7" s="47">
        <f t="shared" si="33"/>
        <v>335077.51868000056</v>
      </c>
      <c r="AN7" s="47">
        <f t="shared" si="33"/>
        <v>92697.716120000085</v>
      </c>
      <c r="AO7" s="25">
        <f t="shared" si="33"/>
        <v>0</v>
      </c>
      <c r="AP7" s="47">
        <f t="shared" si="33"/>
        <v>519086.02623999404</v>
      </c>
      <c r="AQ7" s="47">
        <f t="shared" si="33"/>
        <v>564236.99879999773</v>
      </c>
      <c r="AR7" s="47">
        <f t="shared" si="33"/>
        <v>557224.70279999636</v>
      </c>
      <c r="AS7" s="47">
        <f t="shared" si="33"/>
        <v>597059.13699999743</v>
      </c>
      <c r="AT7" s="25">
        <f t="shared" si="33"/>
        <v>293818.48800000042</v>
      </c>
      <c r="AU7" s="25">
        <f t="shared" si="33"/>
        <v>396214.01883999899</v>
      </c>
      <c r="AY7" s="14"/>
    </row>
    <row r="8" spans="1:51" x14ac:dyDescent="0.25">
      <c r="A8" s="4" t="s">
        <v>935</v>
      </c>
      <c r="B8" s="4" t="s">
        <v>936</v>
      </c>
      <c r="C8" s="4" t="s">
        <v>356</v>
      </c>
      <c r="D8" s="11" t="s">
        <v>761</v>
      </c>
      <c r="E8" s="32" t="s">
        <v>355</v>
      </c>
      <c r="F8" s="11"/>
      <c r="G8" s="35" t="s">
        <v>342</v>
      </c>
      <c r="H8" s="4" t="s">
        <v>937</v>
      </c>
      <c r="I8" s="4"/>
      <c r="J8" s="4"/>
      <c r="K8" s="4" t="s">
        <v>938</v>
      </c>
      <c r="L8" s="4">
        <v>1</v>
      </c>
      <c r="M8" s="33">
        <v>5744.0526810000001</v>
      </c>
      <c r="N8" s="34">
        <f t="shared" ref="N8:N71" si="34">+M8/$M$7</f>
        <v>2.7232481038500971E-3</v>
      </c>
      <c r="O8" s="33">
        <f t="shared" ref="O8:O71" si="35">+IFERROR($N8*$O$7,0)</f>
        <v>7232.3890104505781</v>
      </c>
      <c r="P8" s="244">
        <f>SUM(Q8:AU8)</f>
        <v>0</v>
      </c>
      <c r="T8" s="109"/>
      <c r="W8" s="25">
        <v>0</v>
      </c>
      <c r="X8" s="25">
        <v>0</v>
      </c>
      <c r="AA8" s="109"/>
      <c r="AE8" s="25"/>
      <c r="AH8" s="109"/>
      <c r="AO8" s="109"/>
      <c r="AW8" t="str">
        <f t="shared" ref="AW8" si="36">+C8</f>
        <v>Phạm Thị Bích Hạnh</v>
      </c>
      <c r="AX8" s="27" t="str">
        <f t="shared" ref="AX8" si="37">+E8</f>
        <v>Phùng Mỹ Dung</v>
      </c>
      <c r="AY8" s="4" t="str">
        <f t="shared" ref="AY8:AY71" si="38">+B8</f>
        <v>CO.OPMART</v>
      </c>
    </row>
    <row r="9" spans="1:51" outlineLevel="1" x14ac:dyDescent="0.25">
      <c r="A9" s="4" t="s">
        <v>935</v>
      </c>
      <c r="B9" s="4" t="s">
        <v>936</v>
      </c>
      <c r="C9" s="4" t="s">
        <v>356</v>
      </c>
      <c r="D9" s="11" t="s">
        <v>767</v>
      </c>
      <c r="E9" s="32" t="s">
        <v>437</v>
      </c>
      <c r="F9" s="11"/>
      <c r="G9" s="35" t="s">
        <v>444</v>
      </c>
      <c r="H9" s="4" t="s">
        <v>939</v>
      </c>
      <c r="I9" s="4"/>
      <c r="J9" s="4"/>
      <c r="K9" s="4" t="s">
        <v>938</v>
      </c>
      <c r="L9" s="4">
        <v>1</v>
      </c>
      <c r="M9" s="33">
        <v>11495.433144000001</v>
      </c>
      <c r="N9" s="34">
        <f t="shared" si="34"/>
        <v>5.4499702998691141E-3</v>
      </c>
      <c r="O9" s="33">
        <f t="shared" si="35"/>
        <v>14474.004497911557</v>
      </c>
      <c r="P9" s="244">
        <f t="shared" ref="P9:P72" si="39">SUM(Q9:AU9)</f>
        <v>0</v>
      </c>
      <c r="T9" s="109"/>
      <c r="W9" s="25">
        <v>0</v>
      </c>
      <c r="X9" s="25">
        <v>0</v>
      </c>
      <c r="AA9" s="109"/>
      <c r="AE9" s="25"/>
      <c r="AH9" s="109"/>
      <c r="AO9" s="109"/>
      <c r="AW9" t="str">
        <f t="shared" ref="AW9:AW72" si="40">+C9</f>
        <v>Phạm Thị Bích Hạnh</v>
      </c>
      <c r="AX9" s="27" t="str">
        <f t="shared" ref="AX9:AX72" si="41">+E9</f>
        <v>Phạm Hà Ngọc Diễm</v>
      </c>
      <c r="AY9" s="4" t="str">
        <f t="shared" si="38"/>
        <v>CO.OPMART</v>
      </c>
    </row>
    <row r="10" spans="1:51" outlineLevel="1" x14ac:dyDescent="0.25">
      <c r="A10" s="4" t="s">
        <v>935</v>
      </c>
      <c r="B10" s="4" t="s">
        <v>936</v>
      </c>
      <c r="C10" s="4" t="s">
        <v>356</v>
      </c>
      <c r="D10" s="11" t="s">
        <v>763</v>
      </c>
      <c r="E10" s="32" t="s">
        <v>389</v>
      </c>
      <c r="F10" s="11"/>
      <c r="G10" s="35" t="s">
        <v>374</v>
      </c>
      <c r="H10" s="4" t="s">
        <v>940</v>
      </c>
      <c r="I10" s="4"/>
      <c r="J10" s="4"/>
      <c r="K10" s="4" t="s">
        <v>938</v>
      </c>
      <c r="L10" s="4">
        <v>1</v>
      </c>
      <c r="M10" s="33">
        <v>8179.4768250000016</v>
      </c>
      <c r="N10" s="34">
        <f t="shared" si="34"/>
        <v>3.8778796071712186E-3</v>
      </c>
      <c r="O10" s="33">
        <f t="shared" si="35"/>
        <v>10298.853716304417</v>
      </c>
      <c r="P10" s="244">
        <f t="shared" si="39"/>
        <v>0</v>
      </c>
      <c r="T10" s="109"/>
      <c r="W10" s="25">
        <v>0</v>
      </c>
      <c r="X10" s="25">
        <v>0</v>
      </c>
      <c r="AA10" s="109"/>
      <c r="AE10" s="25"/>
      <c r="AH10" s="109"/>
      <c r="AO10" s="109"/>
      <c r="AW10" t="str">
        <f t="shared" si="40"/>
        <v>Phạm Thị Bích Hạnh</v>
      </c>
      <c r="AX10" s="27" t="str">
        <f t="shared" si="41"/>
        <v>Mai Thị Lan Uyên</v>
      </c>
      <c r="AY10" s="4" t="str">
        <f t="shared" si="38"/>
        <v>CO.OPMART</v>
      </c>
    </row>
    <row r="11" spans="1:51" outlineLevel="1" x14ac:dyDescent="0.25">
      <c r="A11" s="4" t="s">
        <v>935</v>
      </c>
      <c r="B11" s="4" t="s">
        <v>936</v>
      </c>
      <c r="C11" s="4" t="s">
        <v>356</v>
      </c>
      <c r="D11" s="11" t="s">
        <v>764</v>
      </c>
      <c r="E11" s="32" t="s">
        <v>390</v>
      </c>
      <c r="F11" s="11"/>
      <c r="G11" s="35" t="s">
        <v>395</v>
      </c>
      <c r="H11" s="4" t="s">
        <v>941</v>
      </c>
      <c r="I11" s="4"/>
      <c r="J11" s="4"/>
      <c r="K11" s="4" t="s">
        <v>938</v>
      </c>
      <c r="L11" s="4">
        <v>1</v>
      </c>
      <c r="M11" s="33">
        <v>23868.708287999998</v>
      </c>
      <c r="N11" s="34">
        <f t="shared" si="34"/>
        <v>1.1316124380553377E-2</v>
      </c>
      <c r="O11" s="33">
        <f t="shared" si="35"/>
        <v>30053.307847749147</v>
      </c>
      <c r="P11" s="244">
        <f t="shared" si="39"/>
        <v>0</v>
      </c>
      <c r="T11" s="109"/>
      <c r="W11" s="25">
        <v>0</v>
      </c>
      <c r="X11" s="25">
        <v>0</v>
      </c>
      <c r="AA11" s="109"/>
      <c r="AE11" s="25"/>
      <c r="AH11" s="109"/>
      <c r="AO11" s="109"/>
      <c r="AW11" t="str">
        <f t="shared" si="40"/>
        <v>Phạm Thị Bích Hạnh</v>
      </c>
      <c r="AX11" s="27" t="str">
        <f t="shared" si="41"/>
        <v>Trịnh Như Quỳnh</v>
      </c>
      <c r="AY11" s="4" t="str">
        <f t="shared" si="38"/>
        <v>CO.OPMART</v>
      </c>
    </row>
    <row r="12" spans="1:51" outlineLevel="1" x14ac:dyDescent="0.25">
      <c r="A12" s="4" t="s">
        <v>935</v>
      </c>
      <c r="B12" s="4" t="s">
        <v>936</v>
      </c>
      <c r="C12" s="4" t="s">
        <v>356</v>
      </c>
      <c r="D12" s="11" t="s">
        <v>765</v>
      </c>
      <c r="E12" s="32" t="s">
        <v>406</v>
      </c>
      <c r="F12" s="11"/>
      <c r="G12" s="35" t="s">
        <v>415</v>
      </c>
      <c r="H12" s="4" t="s">
        <v>942</v>
      </c>
      <c r="I12" s="4"/>
      <c r="J12" s="4"/>
      <c r="K12" s="4" t="s">
        <v>938</v>
      </c>
      <c r="L12" s="4">
        <v>1</v>
      </c>
      <c r="M12" s="33">
        <v>6945.0923700000012</v>
      </c>
      <c r="N12" s="34">
        <f t="shared" si="34"/>
        <v>3.2926594998382952E-3</v>
      </c>
      <c r="O12" s="33">
        <f t="shared" si="35"/>
        <v>8744.6290141976096</v>
      </c>
      <c r="P12" s="244">
        <f t="shared" si="39"/>
        <v>0</v>
      </c>
      <c r="T12" s="109"/>
      <c r="W12" s="25">
        <v>0</v>
      </c>
      <c r="X12" s="25">
        <v>0</v>
      </c>
      <c r="AA12" s="109"/>
      <c r="AE12" s="25"/>
      <c r="AH12" s="109"/>
      <c r="AO12" s="109"/>
      <c r="AW12" t="str">
        <f t="shared" si="40"/>
        <v>Phạm Thị Bích Hạnh</v>
      </c>
      <c r="AX12" s="27" t="str">
        <f t="shared" si="41"/>
        <v>Lê Trương Phi</v>
      </c>
      <c r="AY12" s="4" t="str">
        <f t="shared" si="38"/>
        <v>CO.OPMART</v>
      </c>
    </row>
    <row r="13" spans="1:51" outlineLevel="1" x14ac:dyDescent="0.25">
      <c r="A13" s="4" t="s">
        <v>935</v>
      </c>
      <c r="B13" s="4" t="s">
        <v>936</v>
      </c>
      <c r="C13" s="4" t="s">
        <v>356</v>
      </c>
      <c r="D13" s="11" t="s">
        <v>763</v>
      </c>
      <c r="E13" s="32" t="s">
        <v>389</v>
      </c>
      <c r="F13" s="11"/>
      <c r="G13" s="35" t="s">
        <v>388</v>
      </c>
      <c r="H13" s="4" t="s">
        <v>943</v>
      </c>
      <c r="I13" s="4"/>
      <c r="J13" s="4"/>
      <c r="K13" s="4" t="s">
        <v>938</v>
      </c>
      <c r="L13" s="4">
        <v>1</v>
      </c>
      <c r="M13" s="33">
        <v>13786.143807</v>
      </c>
      <c r="N13" s="34">
        <f t="shared" si="34"/>
        <v>6.5359933250614816E-3</v>
      </c>
      <c r="O13" s="33">
        <f t="shared" si="35"/>
        <v>17358.259142720784</v>
      </c>
      <c r="P13" s="244">
        <f t="shared" si="39"/>
        <v>0</v>
      </c>
      <c r="T13" s="109"/>
      <c r="W13" s="25">
        <v>0</v>
      </c>
      <c r="X13" s="25">
        <v>0</v>
      </c>
      <c r="AA13" s="109"/>
      <c r="AE13" s="25"/>
      <c r="AH13" s="109"/>
      <c r="AO13" s="109"/>
      <c r="AW13" t="str">
        <f t="shared" si="40"/>
        <v>Phạm Thị Bích Hạnh</v>
      </c>
      <c r="AX13" s="27" t="str">
        <f t="shared" si="41"/>
        <v>Mai Thị Lan Uyên</v>
      </c>
      <c r="AY13" s="4" t="str">
        <f t="shared" si="38"/>
        <v>CO.OPMART</v>
      </c>
    </row>
    <row r="14" spans="1:51" outlineLevel="1" x14ac:dyDescent="0.25">
      <c r="A14" s="4" t="s">
        <v>935</v>
      </c>
      <c r="B14" s="4" t="s">
        <v>936</v>
      </c>
      <c r="C14" s="4" t="s">
        <v>356</v>
      </c>
      <c r="D14" s="11" t="s">
        <v>763</v>
      </c>
      <c r="E14" s="32" t="s">
        <v>389</v>
      </c>
      <c r="F14" s="11"/>
      <c r="G14" s="35" t="s">
        <v>386</v>
      </c>
      <c r="H14" s="4" t="s">
        <v>944</v>
      </c>
      <c r="I14" s="4"/>
      <c r="J14" s="4"/>
      <c r="K14" s="4" t="s">
        <v>938</v>
      </c>
      <c r="L14" s="4">
        <v>1</v>
      </c>
      <c r="M14" s="33">
        <v>7636.4572650000009</v>
      </c>
      <c r="N14" s="34">
        <f t="shared" si="34"/>
        <v>3.6204347212607938E-3</v>
      </c>
      <c r="O14" s="33">
        <f t="shared" si="35"/>
        <v>9615.1328459867727</v>
      </c>
      <c r="P14" s="244">
        <f t="shared" si="39"/>
        <v>0</v>
      </c>
      <c r="T14" s="109"/>
      <c r="W14" s="25">
        <v>0</v>
      </c>
      <c r="X14" s="25">
        <v>0</v>
      </c>
      <c r="AA14" s="109"/>
      <c r="AE14" s="25"/>
      <c r="AH14" s="109"/>
      <c r="AO14" s="109"/>
      <c r="AW14" t="str">
        <f t="shared" si="40"/>
        <v>Phạm Thị Bích Hạnh</v>
      </c>
      <c r="AX14" s="27" t="str">
        <f t="shared" si="41"/>
        <v>Mai Thị Lan Uyên</v>
      </c>
      <c r="AY14" s="4" t="str">
        <f t="shared" si="38"/>
        <v>CO.OPMART</v>
      </c>
    </row>
    <row r="15" spans="1:51" outlineLevel="1" x14ac:dyDescent="0.25">
      <c r="A15" s="4" t="s">
        <v>935</v>
      </c>
      <c r="B15" s="4" t="s">
        <v>936</v>
      </c>
      <c r="C15" s="4" t="s">
        <v>356</v>
      </c>
      <c r="D15" s="11" t="s">
        <v>766</v>
      </c>
      <c r="E15" s="32" t="s">
        <v>421</v>
      </c>
      <c r="F15" s="11"/>
      <c r="G15" s="35" t="s">
        <v>422</v>
      </c>
      <c r="H15" s="4" t="s">
        <v>945</v>
      </c>
      <c r="I15" s="4"/>
      <c r="J15" s="4"/>
      <c r="K15" s="4" t="s">
        <v>938</v>
      </c>
      <c r="L15" s="4">
        <v>1</v>
      </c>
      <c r="M15" s="33">
        <v>20489.545979999999</v>
      </c>
      <c r="N15" s="34">
        <f t="shared" si="34"/>
        <v>9.714067808492018E-3</v>
      </c>
      <c r="O15" s="33">
        <f t="shared" si="35"/>
        <v>25798.573830119403</v>
      </c>
      <c r="P15" s="244">
        <f t="shared" si="39"/>
        <v>0</v>
      </c>
      <c r="T15" s="109"/>
      <c r="W15" s="25">
        <v>0</v>
      </c>
      <c r="X15" s="25">
        <v>0</v>
      </c>
      <c r="AA15" s="109"/>
      <c r="AE15" s="25"/>
      <c r="AH15" s="109"/>
      <c r="AO15" s="109"/>
      <c r="AW15" t="str">
        <f t="shared" si="40"/>
        <v>Phạm Thị Bích Hạnh</v>
      </c>
      <c r="AX15" s="27" t="str">
        <f t="shared" si="41"/>
        <v>Nguyễn Thị Kiều Diễm</v>
      </c>
      <c r="AY15" s="4" t="str">
        <f t="shared" si="38"/>
        <v>CO.OPMART</v>
      </c>
    </row>
    <row r="16" spans="1:51" outlineLevel="1" x14ac:dyDescent="0.25">
      <c r="A16" s="4" t="s">
        <v>935</v>
      </c>
      <c r="B16" s="4" t="s">
        <v>936</v>
      </c>
      <c r="C16" s="4" t="s">
        <v>356</v>
      </c>
      <c r="D16" s="11" t="s">
        <v>763</v>
      </c>
      <c r="E16" s="32" t="s">
        <v>389</v>
      </c>
      <c r="F16" s="11"/>
      <c r="G16" s="35" t="s">
        <v>378</v>
      </c>
      <c r="H16" s="4" t="s">
        <v>946</v>
      </c>
      <c r="I16" s="4"/>
      <c r="J16" s="4"/>
      <c r="K16" s="4" t="s">
        <v>938</v>
      </c>
      <c r="L16" s="4">
        <v>1</v>
      </c>
      <c r="M16" s="33">
        <v>44058.214767599995</v>
      </c>
      <c r="N16" s="34">
        <f t="shared" si="34"/>
        <v>2.0887943841768366E-2</v>
      </c>
      <c r="O16" s="33">
        <f t="shared" si="35"/>
        <v>55474.099212089306</v>
      </c>
      <c r="P16" s="244">
        <f t="shared" si="39"/>
        <v>0</v>
      </c>
      <c r="T16" s="109"/>
      <c r="W16" s="25">
        <v>0</v>
      </c>
      <c r="X16" s="25">
        <v>0</v>
      </c>
      <c r="AA16" s="109"/>
      <c r="AE16" s="25"/>
      <c r="AH16" s="109"/>
      <c r="AO16" s="109"/>
      <c r="AW16" t="str">
        <f t="shared" si="40"/>
        <v>Phạm Thị Bích Hạnh</v>
      </c>
      <c r="AX16" s="27" t="str">
        <f t="shared" si="41"/>
        <v>Mai Thị Lan Uyên</v>
      </c>
      <c r="AY16" s="4" t="str">
        <f t="shared" si="38"/>
        <v>CO.OPMART</v>
      </c>
    </row>
    <row r="17" spans="1:51" outlineLevel="1" x14ac:dyDescent="0.25">
      <c r="A17" s="4" t="s">
        <v>935</v>
      </c>
      <c r="B17" s="4" t="s">
        <v>936</v>
      </c>
      <c r="C17" s="4" t="s">
        <v>356</v>
      </c>
      <c r="D17" s="11" t="s">
        <v>765</v>
      </c>
      <c r="E17" s="32" t="s">
        <v>406</v>
      </c>
      <c r="F17" s="11"/>
      <c r="G17" s="35" t="s">
        <v>411</v>
      </c>
      <c r="H17" s="4" t="s">
        <v>947</v>
      </c>
      <c r="I17" s="4"/>
      <c r="J17" s="4"/>
      <c r="K17" s="4" t="s">
        <v>938</v>
      </c>
      <c r="L17" s="4">
        <v>1</v>
      </c>
      <c r="M17" s="33">
        <v>11606.52936</v>
      </c>
      <c r="N17" s="34">
        <f t="shared" si="34"/>
        <v>5.502640875222238E-3</v>
      </c>
      <c r="O17" s="33">
        <f t="shared" si="35"/>
        <v>14613.886754625326</v>
      </c>
      <c r="P17" s="244">
        <f t="shared" si="39"/>
        <v>0</v>
      </c>
      <c r="T17" s="109"/>
      <c r="W17" s="25">
        <v>0</v>
      </c>
      <c r="X17" s="25">
        <v>0</v>
      </c>
      <c r="AA17" s="109"/>
      <c r="AE17" s="25"/>
      <c r="AH17" s="109"/>
      <c r="AO17" s="109"/>
      <c r="AW17" t="str">
        <f t="shared" si="40"/>
        <v>Phạm Thị Bích Hạnh</v>
      </c>
      <c r="AX17" s="27" t="str">
        <f t="shared" si="41"/>
        <v>Lê Trương Phi</v>
      </c>
      <c r="AY17" s="4" t="str">
        <f t="shared" si="38"/>
        <v>CO.OPMART</v>
      </c>
    </row>
    <row r="18" spans="1:51" outlineLevel="1" x14ac:dyDescent="0.25">
      <c r="A18" s="4" t="s">
        <v>935</v>
      </c>
      <c r="B18" s="4" t="s">
        <v>936</v>
      </c>
      <c r="C18" s="4" t="s">
        <v>356</v>
      </c>
      <c r="D18" s="11" t="s">
        <v>762</v>
      </c>
      <c r="E18" s="32" t="s">
        <v>359</v>
      </c>
      <c r="F18" s="11"/>
      <c r="G18" s="35" t="s">
        <v>360</v>
      </c>
      <c r="H18" s="4" t="s">
        <v>948</v>
      </c>
      <c r="I18" s="4"/>
      <c r="J18" s="4"/>
      <c r="K18" s="4" t="s">
        <v>938</v>
      </c>
      <c r="L18" s="4">
        <v>1</v>
      </c>
      <c r="M18" s="33">
        <v>8886.8918580000009</v>
      </c>
      <c r="N18" s="34">
        <f t="shared" si="34"/>
        <v>4.2132641786993682E-3</v>
      </c>
      <c r="O18" s="33">
        <f t="shared" si="35"/>
        <v>11189.566422930571</v>
      </c>
      <c r="P18" s="244">
        <f t="shared" si="39"/>
        <v>0</v>
      </c>
      <c r="T18" s="109"/>
      <c r="W18" s="25">
        <v>0</v>
      </c>
      <c r="X18" s="25">
        <v>0</v>
      </c>
      <c r="AA18" s="109"/>
      <c r="AE18" s="25"/>
      <c r="AH18" s="109"/>
      <c r="AO18" s="109"/>
      <c r="AW18" t="str">
        <f t="shared" si="40"/>
        <v>Phạm Thị Bích Hạnh</v>
      </c>
      <c r="AX18" s="27" t="str">
        <f t="shared" si="41"/>
        <v>Nguyễn Thị Mỹ Linh</v>
      </c>
      <c r="AY18" s="4" t="str">
        <f t="shared" si="38"/>
        <v>CO.OPMART</v>
      </c>
    </row>
    <row r="19" spans="1:51" outlineLevel="1" x14ac:dyDescent="0.25">
      <c r="A19" s="4" t="s">
        <v>935</v>
      </c>
      <c r="B19" s="4" t="s">
        <v>936</v>
      </c>
      <c r="C19" s="4" t="s">
        <v>356</v>
      </c>
      <c r="D19" s="11" t="s">
        <v>761</v>
      </c>
      <c r="E19" s="32" t="s">
        <v>355</v>
      </c>
      <c r="F19" s="11"/>
      <c r="G19" s="35" t="s">
        <v>344</v>
      </c>
      <c r="H19" s="4" t="s">
        <v>949</v>
      </c>
      <c r="I19" s="4"/>
      <c r="J19" s="4"/>
      <c r="K19" s="4" t="s">
        <v>938</v>
      </c>
      <c r="L19" s="4">
        <v>1</v>
      </c>
      <c r="M19" s="33">
        <v>22226.879868</v>
      </c>
      <c r="N19" s="34">
        <f t="shared" si="34"/>
        <v>1.0537735605255132E-2</v>
      </c>
      <c r="O19" s="33">
        <f t="shared" si="35"/>
        <v>27986.066740937749</v>
      </c>
      <c r="P19" s="244">
        <f t="shared" si="39"/>
        <v>0</v>
      </c>
      <c r="T19" s="109"/>
      <c r="W19" s="25">
        <v>0</v>
      </c>
      <c r="X19" s="25">
        <v>0</v>
      </c>
      <c r="AA19" s="109"/>
      <c r="AE19" s="25"/>
      <c r="AH19" s="109"/>
      <c r="AO19" s="109"/>
      <c r="AW19" t="str">
        <f t="shared" si="40"/>
        <v>Phạm Thị Bích Hạnh</v>
      </c>
      <c r="AX19" s="27" t="str">
        <f t="shared" si="41"/>
        <v>Phùng Mỹ Dung</v>
      </c>
      <c r="AY19" s="4" t="str">
        <f t="shared" si="38"/>
        <v>CO.OPMART</v>
      </c>
    </row>
    <row r="20" spans="1:51" outlineLevel="1" x14ac:dyDescent="0.25">
      <c r="A20" s="4" t="s">
        <v>935</v>
      </c>
      <c r="B20" s="4" t="s">
        <v>936</v>
      </c>
      <c r="C20" s="4" t="s">
        <v>356</v>
      </c>
      <c r="D20" s="11" t="s">
        <v>761</v>
      </c>
      <c r="E20" s="32" t="s">
        <v>355</v>
      </c>
      <c r="F20" s="11"/>
      <c r="G20" s="35" t="s">
        <v>353</v>
      </c>
      <c r="H20" s="4" t="s">
        <v>950</v>
      </c>
      <c r="I20" s="4"/>
      <c r="J20" s="4"/>
      <c r="K20" s="4" t="s">
        <v>938</v>
      </c>
      <c r="L20" s="4">
        <v>1</v>
      </c>
      <c r="M20" s="33">
        <v>28939.935593999999</v>
      </c>
      <c r="N20" s="34">
        <f t="shared" si="34"/>
        <v>1.3720386825941164E-2</v>
      </c>
      <c r="O20" s="33">
        <f t="shared" si="35"/>
        <v>36438.536304780995</v>
      </c>
      <c r="P20" s="244">
        <f t="shared" si="39"/>
        <v>0</v>
      </c>
      <c r="T20" s="109"/>
      <c r="W20" s="25">
        <v>0</v>
      </c>
      <c r="X20" s="25">
        <v>0</v>
      </c>
      <c r="AA20" s="109"/>
      <c r="AE20" s="25"/>
      <c r="AH20" s="109"/>
      <c r="AO20" s="109"/>
      <c r="AW20" t="str">
        <f t="shared" si="40"/>
        <v>Phạm Thị Bích Hạnh</v>
      </c>
      <c r="AX20" s="27" t="str">
        <f t="shared" si="41"/>
        <v>Phùng Mỹ Dung</v>
      </c>
      <c r="AY20" s="4" t="str">
        <f t="shared" si="38"/>
        <v>CO.OPMART</v>
      </c>
    </row>
    <row r="21" spans="1:51" outlineLevel="1" x14ac:dyDescent="0.25">
      <c r="A21" s="4" t="s">
        <v>935</v>
      </c>
      <c r="B21" s="4" t="s">
        <v>936</v>
      </c>
      <c r="C21" s="4" t="s">
        <v>356</v>
      </c>
      <c r="D21" s="11" t="s">
        <v>761</v>
      </c>
      <c r="E21" s="32" t="s">
        <v>355</v>
      </c>
      <c r="F21" s="11"/>
      <c r="G21" s="35" t="s">
        <v>346</v>
      </c>
      <c r="H21" s="4" t="s">
        <v>951</v>
      </c>
      <c r="I21" s="4"/>
      <c r="J21" s="4"/>
      <c r="K21" s="4" t="s">
        <v>938</v>
      </c>
      <c r="L21" s="4">
        <v>1</v>
      </c>
      <c r="M21" s="33">
        <v>12566.579963999999</v>
      </c>
      <c r="N21" s="34">
        <f t="shared" si="34"/>
        <v>5.9577996511142404E-3</v>
      </c>
      <c r="O21" s="33">
        <f t="shared" si="35"/>
        <v>15822.695208073774</v>
      </c>
      <c r="P21" s="244">
        <f t="shared" si="39"/>
        <v>0</v>
      </c>
      <c r="T21" s="109"/>
      <c r="W21" s="25">
        <v>0</v>
      </c>
      <c r="X21" s="25">
        <v>0</v>
      </c>
      <c r="AA21" s="109"/>
      <c r="AE21" s="25"/>
      <c r="AH21" s="109"/>
      <c r="AO21" s="109"/>
      <c r="AW21" t="str">
        <f t="shared" si="40"/>
        <v>Phạm Thị Bích Hạnh</v>
      </c>
      <c r="AX21" s="27" t="str">
        <f t="shared" si="41"/>
        <v>Phùng Mỹ Dung</v>
      </c>
      <c r="AY21" s="4" t="str">
        <f t="shared" si="38"/>
        <v>CO.OPMART</v>
      </c>
    </row>
    <row r="22" spans="1:51" outlineLevel="1" x14ac:dyDescent="0.25">
      <c r="A22" s="4" t="s">
        <v>935</v>
      </c>
      <c r="B22" s="4" t="s">
        <v>936</v>
      </c>
      <c r="C22" s="4" t="s">
        <v>356</v>
      </c>
      <c r="D22" s="11" t="s">
        <v>761</v>
      </c>
      <c r="E22" s="32" t="s">
        <v>355</v>
      </c>
      <c r="F22" s="11"/>
      <c r="G22" s="35" t="s">
        <v>349</v>
      </c>
      <c r="H22" s="4" t="s">
        <v>952</v>
      </c>
      <c r="I22" s="4"/>
      <c r="J22" s="4"/>
      <c r="K22" s="4" t="s">
        <v>938</v>
      </c>
      <c r="L22" s="4">
        <v>1</v>
      </c>
      <c r="M22" s="33">
        <v>43627.89280500001</v>
      </c>
      <c r="N22" s="34">
        <f t="shared" si="34"/>
        <v>2.0683928744105396E-2</v>
      </c>
      <c r="O22" s="33">
        <f t="shared" si="35"/>
        <v>54932.276912381247</v>
      </c>
      <c r="P22" s="244">
        <f t="shared" si="39"/>
        <v>0</v>
      </c>
      <c r="T22" s="109"/>
      <c r="W22" s="25">
        <v>0</v>
      </c>
      <c r="X22" s="25">
        <v>0</v>
      </c>
      <c r="AA22" s="109"/>
      <c r="AE22" s="25"/>
      <c r="AH22" s="109"/>
      <c r="AO22" s="109"/>
      <c r="AW22" t="str">
        <f t="shared" si="40"/>
        <v>Phạm Thị Bích Hạnh</v>
      </c>
      <c r="AX22" s="27" t="str">
        <f t="shared" si="41"/>
        <v>Phùng Mỹ Dung</v>
      </c>
      <c r="AY22" s="4" t="str">
        <f t="shared" si="38"/>
        <v>CO.OPMART</v>
      </c>
    </row>
    <row r="23" spans="1:51" outlineLevel="1" x14ac:dyDescent="0.25">
      <c r="A23" s="4" t="s">
        <v>935</v>
      </c>
      <c r="B23" s="4" t="s">
        <v>936</v>
      </c>
      <c r="C23" s="4" t="s">
        <v>356</v>
      </c>
      <c r="D23" s="11" t="s">
        <v>767</v>
      </c>
      <c r="E23" s="32" t="s">
        <v>437</v>
      </c>
      <c r="F23" s="11"/>
      <c r="G23" s="35" t="s">
        <v>438</v>
      </c>
      <c r="H23" s="4" t="s">
        <v>953</v>
      </c>
      <c r="I23" s="4"/>
      <c r="J23" s="4"/>
      <c r="K23" s="4" t="s">
        <v>938</v>
      </c>
      <c r="L23" s="4">
        <v>1</v>
      </c>
      <c r="M23" s="33">
        <v>58959.160020000003</v>
      </c>
      <c r="N23" s="34">
        <f t="shared" si="34"/>
        <v>2.795246312070853E-2</v>
      </c>
      <c r="O23" s="33">
        <f t="shared" si="35"/>
        <v>74236.015001138381</v>
      </c>
      <c r="P23" s="244">
        <f t="shared" si="39"/>
        <v>0</v>
      </c>
      <c r="T23" s="109"/>
      <c r="W23" s="25">
        <v>0</v>
      </c>
      <c r="X23" s="25">
        <v>0</v>
      </c>
      <c r="AA23" s="109"/>
      <c r="AE23" s="25"/>
      <c r="AH23" s="109"/>
      <c r="AO23" s="109"/>
      <c r="AW23" t="str">
        <f t="shared" si="40"/>
        <v>Phạm Thị Bích Hạnh</v>
      </c>
      <c r="AX23" s="27" t="str">
        <f t="shared" si="41"/>
        <v>Phạm Hà Ngọc Diễm</v>
      </c>
      <c r="AY23" s="4" t="str">
        <f t="shared" si="38"/>
        <v>CO.OPMART</v>
      </c>
    </row>
    <row r="24" spans="1:51" outlineLevel="1" x14ac:dyDescent="0.25">
      <c r="A24" s="4" t="s">
        <v>935</v>
      </c>
      <c r="B24" s="4" t="s">
        <v>936</v>
      </c>
      <c r="C24" s="4" t="s">
        <v>356</v>
      </c>
      <c r="D24" s="11" t="s">
        <v>766</v>
      </c>
      <c r="E24" s="32" t="s">
        <v>421</v>
      </c>
      <c r="F24" s="11"/>
      <c r="G24" s="35" t="s">
        <v>424</v>
      </c>
      <c r="H24" s="4" t="s">
        <v>954</v>
      </c>
      <c r="I24" s="4"/>
      <c r="J24" s="4"/>
      <c r="K24" s="4" t="s">
        <v>938</v>
      </c>
      <c r="L24" s="4">
        <v>1</v>
      </c>
      <c r="M24" s="33">
        <v>23576.211459000002</v>
      </c>
      <c r="N24" s="34">
        <f t="shared" si="34"/>
        <v>1.1177452004237752E-2</v>
      </c>
      <c r="O24" s="33">
        <f t="shared" si="35"/>
        <v>29685.022428179676</v>
      </c>
      <c r="P24" s="244">
        <f t="shared" si="39"/>
        <v>0</v>
      </c>
      <c r="T24" s="109"/>
      <c r="W24" s="25">
        <v>0</v>
      </c>
      <c r="X24" s="25">
        <v>0</v>
      </c>
      <c r="AA24" s="109"/>
      <c r="AE24" s="25"/>
      <c r="AH24" s="109"/>
      <c r="AO24" s="109"/>
      <c r="AW24" t="str">
        <f t="shared" si="40"/>
        <v>Phạm Thị Bích Hạnh</v>
      </c>
      <c r="AX24" s="27" t="str">
        <f t="shared" si="41"/>
        <v>Nguyễn Thị Kiều Diễm</v>
      </c>
      <c r="AY24" s="4" t="str">
        <f t="shared" si="38"/>
        <v>CO.OPMART</v>
      </c>
    </row>
    <row r="25" spans="1:51" outlineLevel="1" x14ac:dyDescent="0.25">
      <c r="A25" s="4" t="s">
        <v>935</v>
      </c>
      <c r="B25" s="4" t="s">
        <v>936</v>
      </c>
      <c r="C25" s="4" t="s">
        <v>356</v>
      </c>
      <c r="D25" s="11" t="s">
        <v>762</v>
      </c>
      <c r="E25" s="32" t="s">
        <v>359</v>
      </c>
      <c r="F25" s="11"/>
      <c r="G25" s="35" t="s">
        <v>368</v>
      </c>
      <c r="H25" s="4" t="s">
        <v>955</v>
      </c>
      <c r="I25" s="4"/>
      <c r="J25" s="4"/>
      <c r="K25" s="4" t="s">
        <v>938</v>
      </c>
      <c r="L25" s="4">
        <v>1</v>
      </c>
      <c r="M25" s="33">
        <v>34573.278599999998</v>
      </c>
      <c r="N25" s="34">
        <f t="shared" si="34"/>
        <v>1.6391147613036859E-2</v>
      </c>
      <c r="O25" s="33">
        <f t="shared" si="35"/>
        <v>43531.529755809024</v>
      </c>
      <c r="P25" s="244">
        <f t="shared" si="39"/>
        <v>0</v>
      </c>
      <c r="T25" s="109"/>
      <c r="W25" s="25">
        <v>0</v>
      </c>
      <c r="X25" s="25">
        <v>0</v>
      </c>
      <c r="AA25" s="109"/>
      <c r="AE25" s="25"/>
      <c r="AH25" s="109"/>
      <c r="AO25" s="109"/>
      <c r="AW25" t="str">
        <f t="shared" si="40"/>
        <v>Phạm Thị Bích Hạnh</v>
      </c>
      <c r="AX25" s="27" t="str">
        <f t="shared" si="41"/>
        <v>Nguyễn Thị Mỹ Linh</v>
      </c>
      <c r="AY25" s="4" t="str">
        <f t="shared" si="38"/>
        <v>CO.OPMART</v>
      </c>
    </row>
    <row r="26" spans="1:51" outlineLevel="1" x14ac:dyDescent="0.25">
      <c r="A26" s="4" t="s">
        <v>935</v>
      </c>
      <c r="B26" s="4" t="s">
        <v>936</v>
      </c>
      <c r="C26" s="4" t="s">
        <v>356</v>
      </c>
      <c r="D26" s="11" t="s">
        <v>763</v>
      </c>
      <c r="E26" s="32" t="s">
        <v>389</v>
      </c>
      <c r="F26" s="11"/>
      <c r="G26" s="35" t="s">
        <v>376</v>
      </c>
      <c r="H26" s="4" t="s">
        <v>956</v>
      </c>
      <c r="I26" s="4"/>
      <c r="J26" s="4"/>
      <c r="K26" s="4" t="s">
        <v>938</v>
      </c>
      <c r="L26" s="4">
        <v>1</v>
      </c>
      <c r="M26" s="33">
        <v>13581.273269999998</v>
      </c>
      <c r="N26" s="34">
        <f t="shared" si="34"/>
        <v>6.4388644628444874E-3</v>
      </c>
      <c r="O26" s="33">
        <f t="shared" si="35"/>
        <v>17100.304784943906</v>
      </c>
      <c r="P26" s="244">
        <f t="shared" si="39"/>
        <v>0</v>
      </c>
      <c r="T26" s="109"/>
      <c r="W26" s="25">
        <v>0</v>
      </c>
      <c r="X26" s="25">
        <v>0</v>
      </c>
      <c r="AA26" s="109"/>
      <c r="AE26" s="25"/>
      <c r="AH26" s="109"/>
      <c r="AO26" s="109"/>
      <c r="AW26" t="str">
        <f t="shared" si="40"/>
        <v>Phạm Thị Bích Hạnh</v>
      </c>
      <c r="AX26" s="27" t="str">
        <f t="shared" si="41"/>
        <v>Mai Thị Lan Uyên</v>
      </c>
      <c r="AY26" s="4" t="str">
        <f t="shared" si="38"/>
        <v>CO.OPMART</v>
      </c>
    </row>
    <row r="27" spans="1:51" outlineLevel="1" x14ac:dyDescent="0.25">
      <c r="A27" s="4" t="s">
        <v>935</v>
      </c>
      <c r="B27" s="4" t="s">
        <v>936</v>
      </c>
      <c r="C27" s="4" t="s">
        <v>356</v>
      </c>
      <c r="D27" s="11" t="s">
        <v>762</v>
      </c>
      <c r="E27" s="32" t="s">
        <v>359</v>
      </c>
      <c r="F27" s="11"/>
      <c r="G27" s="35" t="s">
        <v>366</v>
      </c>
      <c r="H27" s="4" t="s">
        <v>957</v>
      </c>
      <c r="I27" s="4"/>
      <c r="J27" s="4"/>
      <c r="K27" s="4" t="s">
        <v>938</v>
      </c>
      <c r="L27" s="4">
        <v>1</v>
      </c>
      <c r="M27" s="33">
        <v>41795.547738000001</v>
      </c>
      <c r="N27" s="34">
        <f t="shared" si="34"/>
        <v>1.9815216267666524E-2</v>
      </c>
      <c r="O27" s="33">
        <f t="shared" si="35"/>
        <v>52625.154561334661</v>
      </c>
      <c r="P27" s="244">
        <f t="shared" si="39"/>
        <v>0</v>
      </c>
      <c r="T27" s="109"/>
      <c r="W27" s="25">
        <v>0</v>
      </c>
      <c r="X27" s="25">
        <v>0</v>
      </c>
      <c r="AA27" s="109"/>
      <c r="AE27" s="25"/>
      <c r="AH27" s="109"/>
      <c r="AO27" s="109"/>
      <c r="AW27" t="str">
        <f t="shared" si="40"/>
        <v>Phạm Thị Bích Hạnh</v>
      </c>
      <c r="AX27" s="27" t="str">
        <f t="shared" si="41"/>
        <v>Nguyễn Thị Mỹ Linh</v>
      </c>
      <c r="AY27" s="4" t="str">
        <f t="shared" si="38"/>
        <v>CO.OPMART</v>
      </c>
    </row>
    <row r="28" spans="1:51" outlineLevel="1" x14ac:dyDescent="0.25">
      <c r="A28" s="4" t="s">
        <v>935</v>
      </c>
      <c r="B28" s="4" t="s">
        <v>936</v>
      </c>
      <c r="C28" s="4" t="s">
        <v>356</v>
      </c>
      <c r="D28" s="11" t="s">
        <v>762</v>
      </c>
      <c r="E28" s="32" t="s">
        <v>359</v>
      </c>
      <c r="F28" s="11"/>
      <c r="G28" s="35" t="s">
        <v>370</v>
      </c>
      <c r="H28" s="4" t="s">
        <v>958</v>
      </c>
      <c r="I28" s="4"/>
      <c r="J28" s="4"/>
      <c r="K28" s="4" t="s">
        <v>938</v>
      </c>
      <c r="L28" s="4">
        <v>1</v>
      </c>
      <c r="M28" s="33">
        <v>13064.58324</v>
      </c>
      <c r="N28" s="34">
        <f t="shared" si="34"/>
        <v>6.1939023737727725E-3</v>
      </c>
      <c r="O28" s="33">
        <f t="shared" si="35"/>
        <v>16449.735665488897</v>
      </c>
      <c r="P28" s="244">
        <f t="shared" si="39"/>
        <v>0</v>
      </c>
      <c r="T28" s="109"/>
      <c r="W28" s="25">
        <v>0</v>
      </c>
      <c r="X28" s="25">
        <v>0</v>
      </c>
      <c r="AA28" s="109"/>
      <c r="AE28" s="25"/>
      <c r="AH28" s="109"/>
      <c r="AO28" s="109"/>
      <c r="AW28" t="str">
        <f t="shared" si="40"/>
        <v>Phạm Thị Bích Hạnh</v>
      </c>
      <c r="AX28" s="27" t="str">
        <f t="shared" si="41"/>
        <v>Nguyễn Thị Mỹ Linh</v>
      </c>
      <c r="AY28" s="4" t="str">
        <f t="shared" si="38"/>
        <v>CO.OPMART</v>
      </c>
    </row>
    <row r="29" spans="1:51" outlineLevel="1" x14ac:dyDescent="0.25">
      <c r="A29" s="4" t="s">
        <v>935</v>
      </c>
      <c r="B29" s="4" t="s">
        <v>936</v>
      </c>
      <c r="C29" s="4" t="s">
        <v>959</v>
      </c>
      <c r="D29" s="11" t="s">
        <v>833</v>
      </c>
      <c r="E29" s="32" t="s">
        <v>825</v>
      </c>
      <c r="F29" s="11"/>
      <c r="G29" s="35" t="s">
        <v>206</v>
      </c>
      <c r="H29" s="4" t="s">
        <v>960</v>
      </c>
      <c r="I29" s="4"/>
      <c r="J29" s="4"/>
      <c r="K29" s="4" t="s">
        <v>819</v>
      </c>
      <c r="L29" s="4">
        <v>1</v>
      </c>
      <c r="M29" s="33">
        <v>24166.010418000002</v>
      </c>
      <c r="N29" s="34">
        <f t="shared" si="34"/>
        <v>1.1457074943989393E-2</v>
      </c>
      <c r="O29" s="33">
        <f t="shared" si="35"/>
        <v>30427.64366554343</v>
      </c>
      <c r="P29" s="244">
        <f t="shared" si="39"/>
        <v>0</v>
      </c>
      <c r="T29" s="109"/>
      <c r="W29" s="25">
        <v>0</v>
      </c>
      <c r="X29" s="25">
        <v>0</v>
      </c>
      <c r="AA29" s="109"/>
      <c r="AE29" s="25"/>
      <c r="AH29" s="109"/>
      <c r="AO29" s="109"/>
      <c r="AW29" t="str">
        <f t="shared" si="40"/>
        <v>Nguyễn Thành Long</v>
      </c>
      <c r="AX29" s="27" t="str">
        <f t="shared" si="41"/>
        <v>Trần Thị Cẩm Tú</v>
      </c>
      <c r="AY29" s="4" t="str">
        <f t="shared" si="38"/>
        <v>CO.OPMART</v>
      </c>
    </row>
    <row r="30" spans="1:51" outlineLevel="1" x14ac:dyDescent="0.25">
      <c r="A30" s="4" t="s">
        <v>935</v>
      </c>
      <c r="B30" s="4" t="s">
        <v>936</v>
      </c>
      <c r="C30" s="4" t="s">
        <v>959</v>
      </c>
      <c r="D30" s="11" t="s">
        <v>961</v>
      </c>
      <c r="E30" s="32" t="s">
        <v>961</v>
      </c>
      <c r="F30" s="11"/>
      <c r="G30" s="35" t="s">
        <v>158</v>
      </c>
      <c r="H30" s="4" t="s">
        <v>962</v>
      </c>
      <c r="I30" s="4"/>
      <c r="J30" s="4"/>
      <c r="K30" s="4" t="s">
        <v>963</v>
      </c>
      <c r="L30" s="4">
        <v>1</v>
      </c>
      <c r="M30" s="33">
        <v>12423.056171999999</v>
      </c>
      <c r="N30" s="34">
        <f t="shared" si="34"/>
        <v>5.8897552030341901E-3</v>
      </c>
      <c r="O30" s="33">
        <f t="shared" si="35"/>
        <v>15641.983095277084</v>
      </c>
      <c r="P30" s="244">
        <f t="shared" si="39"/>
        <v>0</v>
      </c>
      <c r="T30" s="109"/>
      <c r="W30" s="25">
        <v>0</v>
      </c>
      <c r="X30" s="25">
        <v>0</v>
      </c>
      <c r="AA30" s="109"/>
      <c r="AE30" s="25"/>
      <c r="AH30" s="109"/>
      <c r="AO30" s="109"/>
      <c r="AW30" t="str">
        <f t="shared" si="40"/>
        <v>Nguyễn Thành Long</v>
      </c>
      <c r="AX30" s="27" t="str">
        <f t="shared" si="41"/>
        <v>Vacancy  BR VT</v>
      </c>
      <c r="AY30" s="4" t="str">
        <f t="shared" si="38"/>
        <v>CO.OPMART</v>
      </c>
    </row>
    <row r="31" spans="1:51" outlineLevel="1" x14ac:dyDescent="0.25">
      <c r="A31" s="4" t="s">
        <v>935</v>
      </c>
      <c r="B31" s="4" t="s">
        <v>936</v>
      </c>
      <c r="C31" s="4" t="s">
        <v>959</v>
      </c>
      <c r="D31" s="11" t="s">
        <v>833</v>
      </c>
      <c r="E31" s="32" t="s">
        <v>825</v>
      </c>
      <c r="F31" s="11"/>
      <c r="G31" s="35" t="s">
        <v>210</v>
      </c>
      <c r="H31" s="4" t="s">
        <v>964</v>
      </c>
      <c r="I31" s="4"/>
      <c r="J31" s="4"/>
      <c r="K31" s="4" t="s">
        <v>965</v>
      </c>
      <c r="L31" s="4">
        <v>1</v>
      </c>
      <c r="M31" s="33">
        <v>25457.688180000001</v>
      </c>
      <c r="N31" s="34">
        <f t="shared" si="34"/>
        <v>1.2069457735635282E-2</v>
      </c>
      <c r="O31" s="33">
        <f t="shared" si="35"/>
        <v>32054.006891952038</v>
      </c>
      <c r="P31" s="244">
        <f t="shared" si="39"/>
        <v>0</v>
      </c>
      <c r="T31" s="109"/>
      <c r="W31" s="25">
        <v>0</v>
      </c>
      <c r="X31" s="25">
        <v>0</v>
      </c>
      <c r="AA31" s="109"/>
      <c r="AE31" s="25"/>
      <c r="AH31" s="109"/>
      <c r="AO31" s="109"/>
      <c r="AW31" t="str">
        <f t="shared" si="40"/>
        <v>Nguyễn Thành Long</v>
      </c>
      <c r="AX31" s="27" t="str">
        <f t="shared" si="41"/>
        <v>Trần Thị Cẩm Tú</v>
      </c>
      <c r="AY31" s="4" t="str">
        <f t="shared" si="38"/>
        <v>CO.OPMART</v>
      </c>
    </row>
    <row r="32" spans="1:51" outlineLevel="1" x14ac:dyDescent="0.25">
      <c r="A32" s="4" t="s">
        <v>935</v>
      </c>
      <c r="B32" s="4" t="s">
        <v>936</v>
      </c>
      <c r="C32" s="4" t="s">
        <v>959</v>
      </c>
      <c r="D32" s="11" t="s">
        <v>961</v>
      </c>
      <c r="E32" s="32" t="s">
        <v>961</v>
      </c>
      <c r="F32" s="11"/>
      <c r="G32" s="35" t="s">
        <v>156</v>
      </c>
      <c r="H32" s="4" t="s">
        <v>966</v>
      </c>
      <c r="I32" s="4"/>
      <c r="J32" s="4"/>
      <c r="K32" s="4" t="s">
        <v>963</v>
      </c>
      <c r="L32" s="4">
        <v>1</v>
      </c>
      <c r="M32" s="33">
        <v>11517.244379999998</v>
      </c>
      <c r="N32" s="34">
        <f t="shared" si="34"/>
        <v>5.4603109792427723E-3</v>
      </c>
      <c r="O32" s="33">
        <f t="shared" si="35"/>
        <v>14501.467223675289</v>
      </c>
      <c r="P32" s="244">
        <f t="shared" si="39"/>
        <v>0</v>
      </c>
      <c r="T32" s="109"/>
      <c r="W32" s="25">
        <v>0</v>
      </c>
      <c r="X32" s="25">
        <v>0</v>
      </c>
      <c r="AA32" s="109"/>
      <c r="AE32" s="25"/>
      <c r="AH32" s="109"/>
      <c r="AO32" s="109"/>
      <c r="AW32" t="str">
        <f t="shared" si="40"/>
        <v>Nguyễn Thành Long</v>
      </c>
      <c r="AX32" s="27" t="str">
        <f t="shared" si="41"/>
        <v>Vacancy  BR VT</v>
      </c>
      <c r="AY32" s="4" t="str">
        <f t="shared" si="38"/>
        <v>CO.OPMART</v>
      </c>
    </row>
    <row r="33" spans="1:51" outlineLevel="1" x14ac:dyDescent="0.25">
      <c r="A33" s="4" t="s">
        <v>935</v>
      </c>
      <c r="B33" s="4" t="s">
        <v>936</v>
      </c>
      <c r="C33" s="4" t="s">
        <v>959</v>
      </c>
      <c r="D33" s="11" t="s">
        <v>752</v>
      </c>
      <c r="E33" s="32" t="s">
        <v>967</v>
      </c>
      <c r="F33" s="11"/>
      <c r="G33" s="35" t="s">
        <v>143</v>
      </c>
      <c r="H33" s="4" t="s">
        <v>968</v>
      </c>
      <c r="I33" s="4"/>
      <c r="J33" s="4"/>
      <c r="K33" s="4" t="s">
        <v>969</v>
      </c>
      <c r="L33" s="4">
        <v>1</v>
      </c>
      <c r="M33" s="33">
        <v>20393.633880000005</v>
      </c>
      <c r="N33" s="34">
        <f t="shared" si="34"/>
        <v>9.6685960033107698E-3</v>
      </c>
      <c r="O33" s="33">
        <f t="shared" si="35"/>
        <v>25677.810032060293</v>
      </c>
      <c r="P33" s="244">
        <f t="shared" si="39"/>
        <v>0</v>
      </c>
      <c r="T33" s="109"/>
      <c r="W33" s="25">
        <v>0</v>
      </c>
      <c r="X33" s="25">
        <v>0</v>
      </c>
      <c r="AA33" s="109"/>
      <c r="AE33" s="25"/>
      <c r="AH33" s="109"/>
      <c r="AO33" s="109"/>
      <c r="AW33" t="str">
        <f t="shared" si="40"/>
        <v>Nguyễn Thành Long</v>
      </c>
      <c r="AX33" s="27" t="str">
        <f t="shared" si="41"/>
        <v>Đỗ Thị Alin</v>
      </c>
      <c r="AY33" s="4" t="str">
        <f t="shared" si="38"/>
        <v>CO.OPMART</v>
      </c>
    </row>
    <row r="34" spans="1:51" outlineLevel="1" x14ac:dyDescent="0.25">
      <c r="A34" s="4" t="s">
        <v>935</v>
      </c>
      <c r="B34" s="4" t="s">
        <v>936</v>
      </c>
      <c r="C34" s="4" t="s">
        <v>959</v>
      </c>
      <c r="D34" s="11" t="s">
        <v>753</v>
      </c>
      <c r="E34" s="32" t="s">
        <v>817</v>
      </c>
      <c r="F34" s="11"/>
      <c r="G34" s="35" t="s">
        <v>195</v>
      </c>
      <c r="H34" s="4" t="s">
        <v>970</v>
      </c>
      <c r="I34" s="4"/>
      <c r="J34" s="4"/>
      <c r="K34" s="4" t="s">
        <v>866</v>
      </c>
      <c r="L34" s="4">
        <v>1</v>
      </c>
      <c r="M34" s="33">
        <v>18269.429399999997</v>
      </c>
      <c r="N34" s="34">
        <f t="shared" si="34"/>
        <v>8.6615133486748763E-3</v>
      </c>
      <c r="O34" s="33">
        <f t="shared" si="35"/>
        <v>23003.204837731308</v>
      </c>
      <c r="P34" s="244">
        <f t="shared" si="39"/>
        <v>0</v>
      </c>
      <c r="T34" s="109"/>
      <c r="W34" s="25">
        <v>0</v>
      </c>
      <c r="X34" s="25">
        <v>0</v>
      </c>
      <c r="AA34" s="109"/>
      <c r="AE34" s="25"/>
      <c r="AH34" s="109"/>
      <c r="AO34" s="109"/>
      <c r="AW34" t="str">
        <f t="shared" si="40"/>
        <v>Nguyễn Thành Long</v>
      </c>
      <c r="AX34" s="27" t="str">
        <f t="shared" si="41"/>
        <v>Trần Thị Cẩm Tiên</v>
      </c>
      <c r="AY34" s="4" t="str">
        <f t="shared" si="38"/>
        <v>CO.OPMART</v>
      </c>
    </row>
    <row r="35" spans="1:51" outlineLevel="1" x14ac:dyDescent="0.25">
      <c r="A35" s="4" t="s">
        <v>935</v>
      </c>
      <c r="B35" s="4" t="s">
        <v>936</v>
      </c>
      <c r="C35" s="4" t="s">
        <v>959</v>
      </c>
      <c r="D35" s="11" t="s">
        <v>753</v>
      </c>
      <c r="E35" s="32" t="s">
        <v>817</v>
      </c>
      <c r="F35" s="11"/>
      <c r="G35" s="35" t="s">
        <v>193</v>
      </c>
      <c r="H35" s="4" t="s">
        <v>971</v>
      </c>
      <c r="I35" s="4"/>
      <c r="J35" s="4"/>
      <c r="K35" s="4" t="s">
        <v>866</v>
      </c>
      <c r="L35" s="4">
        <v>1</v>
      </c>
      <c r="M35" s="33">
        <v>21626.217078000001</v>
      </c>
      <c r="N35" s="34">
        <f t="shared" si="34"/>
        <v>1.0252962136980457E-2</v>
      </c>
      <c r="O35" s="33">
        <f t="shared" si="35"/>
        <v>27229.766755084154</v>
      </c>
      <c r="P35" s="244">
        <f t="shared" si="39"/>
        <v>0</v>
      </c>
      <c r="T35" s="109"/>
      <c r="W35" s="25">
        <v>0</v>
      </c>
      <c r="X35" s="25">
        <v>0</v>
      </c>
      <c r="AA35" s="109"/>
      <c r="AE35" s="25"/>
      <c r="AH35" s="109"/>
      <c r="AO35" s="109"/>
      <c r="AW35" t="str">
        <f t="shared" si="40"/>
        <v>Nguyễn Thành Long</v>
      </c>
      <c r="AX35" s="27" t="str">
        <f t="shared" si="41"/>
        <v>Trần Thị Cẩm Tiên</v>
      </c>
      <c r="AY35" s="4" t="str">
        <f t="shared" si="38"/>
        <v>CO.OPMART</v>
      </c>
    </row>
    <row r="36" spans="1:51" outlineLevel="1" x14ac:dyDescent="0.25">
      <c r="A36" s="4" t="s">
        <v>935</v>
      </c>
      <c r="B36" s="4" t="s">
        <v>936</v>
      </c>
      <c r="C36" s="4" t="s">
        <v>959</v>
      </c>
      <c r="D36" s="11" t="s">
        <v>832</v>
      </c>
      <c r="E36" s="32" t="s">
        <v>112</v>
      </c>
      <c r="F36" s="11"/>
      <c r="G36" s="35" t="s">
        <v>113</v>
      </c>
      <c r="H36" s="4" t="s">
        <v>972</v>
      </c>
      <c r="I36" s="4"/>
      <c r="J36" s="4"/>
      <c r="K36" s="4" t="s">
        <v>973</v>
      </c>
      <c r="L36" s="4">
        <v>1</v>
      </c>
      <c r="M36" s="33">
        <v>5750.8443000000007</v>
      </c>
      <c r="N36" s="34">
        <f t="shared" si="34"/>
        <v>2.7264680018195225E-3</v>
      </c>
      <c r="O36" s="33">
        <f t="shared" si="35"/>
        <v>7240.9403997477639</v>
      </c>
      <c r="P36" s="244">
        <f t="shared" si="39"/>
        <v>0</v>
      </c>
      <c r="T36" s="109"/>
      <c r="W36" s="25">
        <v>0</v>
      </c>
      <c r="X36" s="25">
        <v>0</v>
      </c>
      <c r="AA36" s="109"/>
      <c r="AE36" s="25"/>
      <c r="AH36" s="109"/>
      <c r="AO36" s="109"/>
      <c r="AW36" t="str">
        <f t="shared" si="40"/>
        <v>Nguyễn Thành Long</v>
      </c>
      <c r="AX36" s="27" t="str">
        <f t="shared" si="41"/>
        <v>Nguyễn Bích Vân</v>
      </c>
      <c r="AY36" s="4" t="str">
        <f t="shared" si="38"/>
        <v>CO.OPMART</v>
      </c>
    </row>
    <row r="37" spans="1:51" outlineLevel="1" x14ac:dyDescent="0.25">
      <c r="A37" s="4" t="s">
        <v>935</v>
      </c>
      <c r="B37" s="4" t="s">
        <v>936</v>
      </c>
      <c r="C37" s="4" t="s">
        <v>451</v>
      </c>
      <c r="D37" s="11" t="s">
        <v>5225</v>
      </c>
      <c r="E37" s="32" t="s">
        <v>5226</v>
      </c>
      <c r="F37" s="11"/>
      <c r="G37" s="35" t="s">
        <v>502</v>
      </c>
      <c r="H37" s="4" t="s">
        <v>503</v>
      </c>
      <c r="I37" s="4"/>
      <c r="J37" s="4"/>
      <c r="K37" s="4" t="s">
        <v>974</v>
      </c>
      <c r="L37" s="4">
        <v>1</v>
      </c>
      <c r="M37" s="33">
        <v>6760.9416599999995</v>
      </c>
      <c r="N37" s="34">
        <f t="shared" si="34"/>
        <v>3.2053538813698297E-3</v>
      </c>
      <c r="O37" s="33">
        <f t="shared" si="35"/>
        <v>8512.7631791790463</v>
      </c>
      <c r="P37" s="244">
        <f t="shared" si="39"/>
        <v>0</v>
      </c>
      <c r="T37" s="109"/>
      <c r="W37" s="25">
        <v>0</v>
      </c>
      <c r="X37" s="25">
        <v>0</v>
      </c>
      <c r="AA37" s="109"/>
      <c r="AE37" s="25"/>
      <c r="AH37" s="109"/>
      <c r="AO37" s="109"/>
      <c r="AW37" t="str">
        <f t="shared" si="40"/>
        <v>Phạm Thanh Hà</v>
      </c>
      <c r="AX37" s="27" t="str">
        <f t="shared" si="41"/>
        <v>Đặng Thị Dung</v>
      </c>
      <c r="AY37" s="4" t="str">
        <f t="shared" si="38"/>
        <v>CO.OPMART</v>
      </c>
    </row>
    <row r="38" spans="1:51" outlineLevel="1" x14ac:dyDescent="0.25">
      <c r="A38" s="4" t="s">
        <v>935</v>
      </c>
      <c r="B38" s="4" t="s">
        <v>936</v>
      </c>
      <c r="C38" s="4" t="s">
        <v>959</v>
      </c>
      <c r="D38" s="11" t="s">
        <v>832</v>
      </c>
      <c r="E38" s="32" t="s">
        <v>112</v>
      </c>
      <c r="F38" s="11"/>
      <c r="G38" s="35" t="s">
        <v>115</v>
      </c>
      <c r="H38" s="4" t="s">
        <v>975</v>
      </c>
      <c r="I38" s="4"/>
      <c r="J38" s="4"/>
      <c r="K38" s="4" t="s">
        <v>973</v>
      </c>
      <c r="L38" s="4">
        <v>1</v>
      </c>
      <c r="M38" s="33">
        <v>12634.425179999998</v>
      </c>
      <c r="N38" s="34">
        <f t="shared" si="34"/>
        <v>5.9899649821249469E-3</v>
      </c>
      <c r="O38" s="33">
        <f t="shared" si="35"/>
        <v>15908.119737036244</v>
      </c>
      <c r="P38" s="244">
        <f t="shared" si="39"/>
        <v>0</v>
      </c>
      <c r="T38" s="109"/>
      <c r="W38" s="25">
        <v>0</v>
      </c>
      <c r="X38" s="25">
        <v>0</v>
      </c>
      <c r="AA38" s="109"/>
      <c r="AE38" s="25"/>
      <c r="AH38" s="109"/>
      <c r="AO38" s="109"/>
      <c r="AW38" t="str">
        <f t="shared" si="40"/>
        <v>Nguyễn Thành Long</v>
      </c>
      <c r="AX38" s="27" t="str">
        <f t="shared" si="41"/>
        <v>Nguyễn Bích Vân</v>
      </c>
      <c r="AY38" s="4" t="str">
        <f t="shared" si="38"/>
        <v>CO.OPMART</v>
      </c>
    </row>
    <row r="39" spans="1:51" outlineLevel="1" x14ac:dyDescent="0.25">
      <c r="A39" s="4" t="s">
        <v>935</v>
      </c>
      <c r="B39" s="4" t="s">
        <v>936</v>
      </c>
      <c r="C39" s="4" t="s">
        <v>451</v>
      </c>
      <c r="D39" s="11" t="s">
        <v>768</v>
      </c>
      <c r="E39" s="32" t="s">
        <v>976</v>
      </c>
      <c r="F39" s="11"/>
      <c r="G39" s="35" t="s">
        <v>452</v>
      </c>
      <c r="H39" s="4" t="s">
        <v>453</v>
      </c>
      <c r="I39" s="4"/>
      <c r="J39" s="4"/>
      <c r="K39" s="4" t="s">
        <v>977</v>
      </c>
      <c r="L39" s="4">
        <v>1</v>
      </c>
      <c r="M39" s="33">
        <v>15212.739060000002</v>
      </c>
      <c r="N39" s="34">
        <f t="shared" si="34"/>
        <v>7.2123403283792607E-3</v>
      </c>
      <c r="O39" s="33">
        <f t="shared" si="35"/>
        <v>19154.498210006281</v>
      </c>
      <c r="P39" s="244">
        <f t="shared" si="39"/>
        <v>0</v>
      </c>
      <c r="T39" s="109"/>
      <c r="W39" s="25">
        <v>0</v>
      </c>
      <c r="X39" s="25">
        <v>0</v>
      </c>
      <c r="AA39" s="109"/>
      <c r="AE39" s="25"/>
      <c r="AH39" s="109"/>
      <c r="AO39" s="109"/>
      <c r="AW39" t="str">
        <f t="shared" si="40"/>
        <v>Phạm Thanh Hà</v>
      </c>
      <c r="AX39" s="27" t="str">
        <f t="shared" si="41"/>
        <v xml:space="preserve">Lê Yến Phụng </v>
      </c>
      <c r="AY39" s="4" t="str">
        <f t="shared" si="38"/>
        <v>CO.OPMART</v>
      </c>
    </row>
    <row r="40" spans="1:51" outlineLevel="1" x14ac:dyDescent="0.25">
      <c r="A40" s="4" t="s">
        <v>935</v>
      </c>
      <c r="B40" s="4" t="s">
        <v>936</v>
      </c>
      <c r="C40" s="4" t="s">
        <v>959</v>
      </c>
      <c r="D40" s="11" t="s">
        <v>832</v>
      </c>
      <c r="E40" s="32" t="s">
        <v>112</v>
      </c>
      <c r="F40" s="11"/>
      <c r="G40" s="35" t="s">
        <v>117</v>
      </c>
      <c r="H40" s="4" t="s">
        <v>978</v>
      </c>
      <c r="I40" s="4"/>
      <c r="J40" s="4"/>
      <c r="K40" s="4" t="s">
        <v>979</v>
      </c>
      <c r="L40" s="4">
        <v>1</v>
      </c>
      <c r="M40" s="33">
        <v>12792.600180000001</v>
      </c>
      <c r="N40" s="34">
        <f t="shared" si="34"/>
        <v>6.0649555493687531E-3</v>
      </c>
      <c r="O40" s="33">
        <f t="shared" si="35"/>
        <v>16107.279319174493</v>
      </c>
      <c r="P40" s="244">
        <f t="shared" si="39"/>
        <v>0</v>
      </c>
      <c r="T40" s="109"/>
      <c r="W40" s="25">
        <v>0</v>
      </c>
      <c r="X40" s="25">
        <v>0</v>
      </c>
      <c r="AA40" s="109"/>
      <c r="AE40" s="25"/>
      <c r="AH40" s="109"/>
      <c r="AO40" s="109"/>
      <c r="AW40" t="str">
        <f t="shared" si="40"/>
        <v>Nguyễn Thành Long</v>
      </c>
      <c r="AX40" s="27" t="str">
        <f t="shared" si="41"/>
        <v>Nguyễn Bích Vân</v>
      </c>
      <c r="AY40" s="4" t="str">
        <f t="shared" si="38"/>
        <v>CO.OPMART</v>
      </c>
    </row>
    <row r="41" spans="1:51" outlineLevel="1" x14ac:dyDescent="0.25">
      <c r="A41" s="4" t="s">
        <v>935</v>
      </c>
      <c r="B41" s="4" t="s">
        <v>936</v>
      </c>
      <c r="C41" s="4" t="s">
        <v>451</v>
      </c>
      <c r="D41" s="11" t="s">
        <v>768</v>
      </c>
      <c r="E41" s="32" t="s">
        <v>976</v>
      </c>
      <c r="F41" s="11"/>
      <c r="G41" s="35" t="s">
        <v>454</v>
      </c>
      <c r="H41" s="4" t="s">
        <v>455</v>
      </c>
      <c r="I41" s="4"/>
      <c r="J41" s="4"/>
      <c r="K41" s="4" t="s">
        <v>980</v>
      </c>
      <c r="L41" s="4">
        <v>1</v>
      </c>
      <c r="M41" s="33">
        <v>11046.165299999999</v>
      </c>
      <c r="N41" s="34">
        <f t="shared" si="34"/>
        <v>5.236972983820678E-3</v>
      </c>
      <c r="O41" s="33">
        <f t="shared" si="35"/>
        <v>13908.327266495784</v>
      </c>
      <c r="P41" s="244">
        <f t="shared" si="39"/>
        <v>0</v>
      </c>
      <c r="T41" s="109"/>
      <c r="W41" s="25">
        <v>0</v>
      </c>
      <c r="X41" s="25">
        <v>0</v>
      </c>
      <c r="AA41" s="109"/>
      <c r="AE41" s="25"/>
      <c r="AH41" s="109"/>
      <c r="AO41" s="109"/>
      <c r="AW41" t="str">
        <f t="shared" si="40"/>
        <v>Phạm Thanh Hà</v>
      </c>
      <c r="AX41" s="27" t="str">
        <f t="shared" si="41"/>
        <v xml:space="preserve">Lê Yến Phụng </v>
      </c>
      <c r="AY41" s="4" t="str">
        <f t="shared" si="38"/>
        <v>CO.OPMART</v>
      </c>
    </row>
    <row r="42" spans="1:51" outlineLevel="1" x14ac:dyDescent="0.25">
      <c r="A42" s="4" t="s">
        <v>935</v>
      </c>
      <c r="B42" s="4" t="s">
        <v>936</v>
      </c>
      <c r="C42" s="4" t="s">
        <v>451</v>
      </c>
      <c r="D42" s="11" t="s">
        <v>768</v>
      </c>
      <c r="E42" s="32" t="s">
        <v>976</v>
      </c>
      <c r="F42" s="11"/>
      <c r="G42" s="35" t="s">
        <v>456</v>
      </c>
      <c r="H42" s="4" t="s">
        <v>457</v>
      </c>
      <c r="I42" s="4"/>
      <c r="J42" s="4"/>
      <c r="K42" s="4" t="s">
        <v>981</v>
      </c>
      <c r="L42" s="4">
        <v>1</v>
      </c>
      <c r="M42" s="33">
        <v>13642.748927999999</v>
      </c>
      <c r="N42" s="34">
        <f t="shared" si="34"/>
        <v>6.4680099944715219E-3</v>
      </c>
      <c r="O42" s="33">
        <f t="shared" si="35"/>
        <v>17177.709345455703</v>
      </c>
      <c r="P42" s="244">
        <f t="shared" si="39"/>
        <v>0</v>
      </c>
      <c r="T42" s="109"/>
      <c r="W42" s="25">
        <v>0</v>
      </c>
      <c r="X42" s="25">
        <v>0</v>
      </c>
      <c r="AA42" s="109"/>
      <c r="AE42" s="25"/>
      <c r="AH42" s="109"/>
      <c r="AO42" s="109"/>
      <c r="AW42" t="str">
        <f t="shared" si="40"/>
        <v>Phạm Thanh Hà</v>
      </c>
      <c r="AX42" s="27" t="str">
        <f t="shared" si="41"/>
        <v xml:space="preserve">Lê Yến Phụng </v>
      </c>
      <c r="AY42" s="4" t="str">
        <f t="shared" si="38"/>
        <v>CO.OPMART</v>
      </c>
    </row>
    <row r="43" spans="1:51" outlineLevel="1" x14ac:dyDescent="0.25">
      <c r="A43" s="4" t="s">
        <v>935</v>
      </c>
      <c r="B43" s="4" t="s">
        <v>936</v>
      </c>
      <c r="C43" s="4" t="s">
        <v>451</v>
      </c>
      <c r="D43" s="11" t="s">
        <v>768</v>
      </c>
      <c r="E43" s="32" t="s">
        <v>976</v>
      </c>
      <c r="F43" s="11"/>
      <c r="G43" s="35" t="s">
        <v>458</v>
      </c>
      <c r="H43" s="4" t="s">
        <v>459</v>
      </c>
      <c r="I43" s="4"/>
      <c r="J43" s="4"/>
      <c r="K43" s="4" t="s">
        <v>982</v>
      </c>
      <c r="L43" s="4">
        <v>1</v>
      </c>
      <c r="M43" s="33">
        <v>33045.546503999998</v>
      </c>
      <c r="N43" s="34">
        <f t="shared" si="34"/>
        <v>1.5666851760496276E-2</v>
      </c>
      <c r="O43" s="33">
        <f t="shared" si="35"/>
        <v>41607.948368999845</v>
      </c>
      <c r="P43" s="244">
        <f t="shared" si="39"/>
        <v>0</v>
      </c>
      <c r="T43" s="109"/>
      <c r="W43" s="25">
        <v>0</v>
      </c>
      <c r="X43" s="25">
        <v>0</v>
      </c>
      <c r="AA43" s="109"/>
      <c r="AE43" s="25"/>
      <c r="AH43" s="109"/>
      <c r="AO43" s="109"/>
      <c r="AW43" t="str">
        <f t="shared" si="40"/>
        <v>Phạm Thanh Hà</v>
      </c>
      <c r="AX43" s="27" t="str">
        <f t="shared" si="41"/>
        <v xml:space="preserve">Lê Yến Phụng </v>
      </c>
      <c r="AY43" s="4" t="str">
        <f t="shared" si="38"/>
        <v>CO.OPMART</v>
      </c>
    </row>
    <row r="44" spans="1:51" outlineLevel="1" x14ac:dyDescent="0.25">
      <c r="A44" s="4" t="s">
        <v>935</v>
      </c>
      <c r="B44" s="4" t="s">
        <v>936</v>
      </c>
      <c r="C44" s="4" t="s">
        <v>451</v>
      </c>
      <c r="D44" s="11" t="s">
        <v>768</v>
      </c>
      <c r="E44" s="32" t="s">
        <v>976</v>
      </c>
      <c r="F44" s="11"/>
      <c r="G44" s="35" t="s">
        <v>460</v>
      </c>
      <c r="H44" s="4" t="s">
        <v>461</v>
      </c>
      <c r="I44" s="4"/>
      <c r="J44" s="4"/>
      <c r="K44" s="4" t="s">
        <v>983</v>
      </c>
      <c r="L44" s="4">
        <v>1</v>
      </c>
      <c r="M44" s="33">
        <v>18472.943964000002</v>
      </c>
      <c r="N44" s="34">
        <f t="shared" si="34"/>
        <v>8.7579993458092899E-3</v>
      </c>
      <c r="O44" s="33">
        <f t="shared" si="35"/>
        <v>23259.451877562427</v>
      </c>
      <c r="P44" s="244">
        <f t="shared" si="39"/>
        <v>0</v>
      </c>
      <c r="T44" s="109"/>
      <c r="W44" s="25">
        <v>0</v>
      </c>
      <c r="X44" s="25">
        <v>0</v>
      </c>
      <c r="AA44" s="109"/>
      <c r="AE44" s="25"/>
      <c r="AH44" s="109"/>
      <c r="AO44" s="109"/>
      <c r="AW44" t="str">
        <f t="shared" si="40"/>
        <v>Phạm Thanh Hà</v>
      </c>
      <c r="AX44" s="27" t="str">
        <f t="shared" si="41"/>
        <v xml:space="preserve">Lê Yến Phụng </v>
      </c>
      <c r="AY44" s="4" t="str">
        <f t="shared" si="38"/>
        <v>CO.OPMART</v>
      </c>
    </row>
    <row r="45" spans="1:51" outlineLevel="1" x14ac:dyDescent="0.25">
      <c r="A45" s="4" t="s">
        <v>935</v>
      </c>
      <c r="B45" s="4" t="s">
        <v>936</v>
      </c>
      <c r="C45" s="4" t="s">
        <v>959</v>
      </c>
      <c r="D45" s="11" t="s">
        <v>961</v>
      </c>
      <c r="E45" s="32" t="s">
        <v>961</v>
      </c>
      <c r="F45" s="11"/>
      <c r="G45" s="35" t="s">
        <v>164</v>
      </c>
      <c r="H45" s="4" t="s">
        <v>984</v>
      </c>
      <c r="I45" s="4"/>
      <c r="J45" s="4"/>
      <c r="K45" s="4" t="s">
        <v>985</v>
      </c>
      <c r="L45" s="4">
        <v>1</v>
      </c>
      <c r="M45" s="33">
        <v>23182.002359999995</v>
      </c>
      <c r="N45" s="34">
        <f t="shared" si="34"/>
        <v>1.0990557969487129E-2</v>
      </c>
      <c r="O45" s="33">
        <f t="shared" si="35"/>
        <v>29188.670163713516</v>
      </c>
      <c r="P45" s="244">
        <f t="shared" si="39"/>
        <v>0</v>
      </c>
      <c r="T45" s="109"/>
      <c r="W45" s="25">
        <v>0</v>
      </c>
      <c r="X45" s="25">
        <v>0</v>
      </c>
      <c r="AA45" s="109"/>
      <c r="AE45" s="25"/>
      <c r="AH45" s="109"/>
      <c r="AO45" s="109"/>
      <c r="AW45" t="str">
        <f t="shared" si="40"/>
        <v>Nguyễn Thành Long</v>
      </c>
      <c r="AX45" s="27" t="str">
        <f t="shared" si="41"/>
        <v>Vacancy  BR VT</v>
      </c>
      <c r="AY45" s="4" t="str">
        <f t="shared" si="38"/>
        <v>CO.OPMART</v>
      </c>
    </row>
    <row r="46" spans="1:51" outlineLevel="1" x14ac:dyDescent="0.25">
      <c r="A46" s="4" t="s">
        <v>935</v>
      </c>
      <c r="B46" s="4" t="s">
        <v>936</v>
      </c>
      <c r="C46" s="4" t="s">
        <v>451</v>
      </c>
      <c r="D46" s="11" t="s">
        <v>768</v>
      </c>
      <c r="E46" s="32" t="s">
        <v>976</v>
      </c>
      <c r="F46" s="11"/>
      <c r="G46" s="35" t="s">
        <v>462</v>
      </c>
      <c r="H46" s="4" t="s">
        <v>463</v>
      </c>
      <c r="I46" s="4"/>
      <c r="J46" s="4"/>
      <c r="K46" s="4" t="s">
        <v>986</v>
      </c>
      <c r="L46" s="4">
        <v>1</v>
      </c>
      <c r="M46" s="33">
        <v>28106.128439999997</v>
      </c>
      <c r="N46" s="34">
        <f t="shared" si="34"/>
        <v>1.3325079909864649E-2</v>
      </c>
      <c r="O46" s="33">
        <f t="shared" si="35"/>
        <v>35388.682128239074</v>
      </c>
      <c r="P46" s="244">
        <f t="shared" si="39"/>
        <v>0</v>
      </c>
      <c r="T46" s="109"/>
      <c r="W46" s="25">
        <v>0</v>
      </c>
      <c r="X46" s="25">
        <v>0</v>
      </c>
      <c r="AA46" s="109"/>
      <c r="AE46" s="25"/>
      <c r="AH46" s="109"/>
      <c r="AO46" s="109"/>
      <c r="AW46" t="str">
        <f t="shared" si="40"/>
        <v>Phạm Thanh Hà</v>
      </c>
      <c r="AX46" s="27" t="str">
        <f t="shared" si="41"/>
        <v xml:space="preserve">Lê Yến Phụng </v>
      </c>
      <c r="AY46" s="4" t="str">
        <f t="shared" si="38"/>
        <v>CO.OPMART</v>
      </c>
    </row>
    <row r="47" spans="1:51" outlineLevel="1" x14ac:dyDescent="0.25">
      <c r="A47" s="4" t="s">
        <v>935</v>
      </c>
      <c r="B47" s="4" t="s">
        <v>936</v>
      </c>
      <c r="C47" s="4" t="s">
        <v>451</v>
      </c>
      <c r="D47" s="11" t="s">
        <v>768</v>
      </c>
      <c r="E47" s="32" t="s">
        <v>976</v>
      </c>
      <c r="F47" s="11"/>
      <c r="G47" s="35" t="s">
        <v>464</v>
      </c>
      <c r="H47" s="4" t="s">
        <v>465</v>
      </c>
      <c r="I47" s="4"/>
      <c r="J47" s="4"/>
      <c r="K47" s="4" t="s">
        <v>987</v>
      </c>
      <c r="L47" s="4">
        <v>1</v>
      </c>
      <c r="M47" s="33">
        <v>17337.158928000001</v>
      </c>
      <c r="N47" s="34">
        <f t="shared" si="34"/>
        <v>8.2195250981932592E-3</v>
      </c>
      <c r="O47" s="33">
        <f t="shared" si="35"/>
        <v>21829.374601326417</v>
      </c>
      <c r="P47" s="244">
        <f t="shared" si="39"/>
        <v>0</v>
      </c>
      <c r="T47" s="109"/>
      <c r="W47" s="25">
        <v>0</v>
      </c>
      <c r="X47" s="25">
        <v>0</v>
      </c>
      <c r="AA47" s="109"/>
      <c r="AE47" s="25"/>
      <c r="AH47" s="109"/>
      <c r="AO47" s="109"/>
      <c r="AW47" t="str">
        <f t="shared" si="40"/>
        <v>Phạm Thanh Hà</v>
      </c>
      <c r="AX47" s="27" t="str">
        <f t="shared" si="41"/>
        <v xml:space="preserve">Lê Yến Phụng </v>
      </c>
      <c r="AY47" s="4" t="str">
        <f t="shared" si="38"/>
        <v>CO.OPMART</v>
      </c>
    </row>
    <row r="48" spans="1:51" outlineLevel="1" x14ac:dyDescent="0.25">
      <c r="A48" s="4" t="s">
        <v>935</v>
      </c>
      <c r="B48" s="4" t="s">
        <v>936</v>
      </c>
      <c r="C48" s="4" t="s">
        <v>959</v>
      </c>
      <c r="D48" s="11" t="s">
        <v>751</v>
      </c>
      <c r="E48" s="32" t="s">
        <v>125</v>
      </c>
      <c r="F48" s="11"/>
      <c r="G48" s="35" t="s">
        <v>129</v>
      </c>
      <c r="H48" s="4" t="s">
        <v>988</v>
      </c>
      <c r="I48" s="4"/>
      <c r="J48" s="4"/>
      <c r="K48" s="4" t="s">
        <v>989</v>
      </c>
      <c r="L48" s="4">
        <v>1</v>
      </c>
      <c r="M48" s="33">
        <v>18020.36016</v>
      </c>
      <c r="N48" s="34">
        <f t="shared" si="34"/>
        <v>8.5434299373229987E-3</v>
      </c>
      <c r="O48" s="33">
        <f t="shared" si="35"/>
        <v>22689.599490730267</v>
      </c>
      <c r="P48" s="244">
        <f t="shared" si="39"/>
        <v>0</v>
      </c>
      <c r="T48" s="109"/>
      <c r="W48" s="25">
        <v>0</v>
      </c>
      <c r="X48" s="25">
        <v>0</v>
      </c>
      <c r="AA48" s="109"/>
      <c r="AE48" s="25"/>
      <c r="AH48" s="109"/>
      <c r="AO48" s="109"/>
      <c r="AW48" t="str">
        <f t="shared" si="40"/>
        <v>Nguyễn Thành Long</v>
      </c>
      <c r="AX48" s="27" t="str">
        <f t="shared" si="41"/>
        <v>Tôn Thất Thạch</v>
      </c>
      <c r="AY48" s="4" t="str">
        <f t="shared" si="38"/>
        <v>CO.OPMART</v>
      </c>
    </row>
    <row r="49" spans="1:51" outlineLevel="1" x14ac:dyDescent="0.25">
      <c r="A49" s="4" t="s">
        <v>935</v>
      </c>
      <c r="B49" s="4" t="s">
        <v>936</v>
      </c>
      <c r="C49" s="4" t="s">
        <v>959</v>
      </c>
      <c r="D49" s="11" t="s">
        <v>751</v>
      </c>
      <c r="E49" s="32" t="s">
        <v>125</v>
      </c>
      <c r="F49" s="11"/>
      <c r="G49" s="35" t="s">
        <v>126</v>
      </c>
      <c r="H49" s="4" t="s">
        <v>990</v>
      </c>
      <c r="I49" s="4"/>
      <c r="J49" s="4"/>
      <c r="K49" s="4" t="s">
        <v>991</v>
      </c>
      <c r="L49" s="4">
        <v>1</v>
      </c>
      <c r="M49" s="33">
        <v>29836.79118</v>
      </c>
      <c r="N49" s="34">
        <f t="shared" si="34"/>
        <v>1.4145584923806916E-2</v>
      </c>
      <c r="O49" s="33">
        <f t="shared" si="35"/>
        <v>37567.775335892802</v>
      </c>
      <c r="P49" s="244">
        <f t="shared" si="39"/>
        <v>0</v>
      </c>
      <c r="T49" s="109"/>
      <c r="W49" s="25">
        <v>0</v>
      </c>
      <c r="X49" s="25">
        <v>0</v>
      </c>
      <c r="AA49" s="109"/>
      <c r="AE49" s="25"/>
      <c r="AH49" s="109"/>
      <c r="AO49" s="109"/>
      <c r="AW49" t="str">
        <f t="shared" si="40"/>
        <v>Nguyễn Thành Long</v>
      </c>
      <c r="AX49" s="27" t="str">
        <f t="shared" si="41"/>
        <v>Tôn Thất Thạch</v>
      </c>
      <c r="AY49" s="4" t="str">
        <f t="shared" si="38"/>
        <v>CO.OPMART</v>
      </c>
    </row>
    <row r="50" spans="1:51" outlineLevel="1" x14ac:dyDescent="0.25">
      <c r="A50" s="4" t="s">
        <v>935</v>
      </c>
      <c r="B50" s="4" t="s">
        <v>936</v>
      </c>
      <c r="C50" s="4" t="s">
        <v>959</v>
      </c>
      <c r="D50" s="11" t="s">
        <v>746</v>
      </c>
      <c r="E50" s="32" t="s">
        <v>33</v>
      </c>
      <c r="F50" s="11"/>
      <c r="G50" s="35" t="s">
        <v>18</v>
      </c>
      <c r="H50" s="4" t="s">
        <v>992</v>
      </c>
      <c r="I50" s="4"/>
      <c r="J50" s="4"/>
      <c r="K50" s="4" t="s">
        <v>884</v>
      </c>
      <c r="L50" s="4">
        <v>1</v>
      </c>
      <c r="M50" s="33">
        <v>8820.0763200000001</v>
      </c>
      <c r="N50" s="34">
        <f t="shared" si="34"/>
        <v>4.181587016724846E-3</v>
      </c>
      <c r="O50" s="33">
        <f t="shared" si="35"/>
        <v>11105.438370909569</v>
      </c>
      <c r="P50" s="244">
        <f t="shared" si="39"/>
        <v>0</v>
      </c>
      <c r="T50" s="109"/>
      <c r="W50" s="25">
        <v>0</v>
      </c>
      <c r="X50" s="25">
        <v>0</v>
      </c>
      <c r="AA50" s="109"/>
      <c r="AE50" s="25"/>
      <c r="AH50" s="109"/>
      <c r="AO50" s="109"/>
      <c r="AW50" t="str">
        <f t="shared" si="40"/>
        <v>Nguyễn Thành Long</v>
      </c>
      <c r="AX50" s="27" t="str">
        <f t="shared" si="41"/>
        <v>Đào Ngọc Sơn</v>
      </c>
      <c r="AY50" s="4" t="str">
        <f t="shared" si="38"/>
        <v>CO.OPMART</v>
      </c>
    </row>
    <row r="51" spans="1:51" outlineLevel="1" x14ac:dyDescent="0.25">
      <c r="A51" s="4" t="s">
        <v>935</v>
      </c>
      <c r="B51" s="4" t="s">
        <v>936</v>
      </c>
      <c r="C51" s="4" t="s">
        <v>959</v>
      </c>
      <c r="D51" s="11" t="s">
        <v>747</v>
      </c>
      <c r="E51" s="32" t="s">
        <v>42</v>
      </c>
      <c r="F51" s="11"/>
      <c r="G51" s="35" t="s">
        <v>48</v>
      </c>
      <c r="H51" s="4" t="s">
        <v>993</v>
      </c>
      <c r="I51" s="4"/>
      <c r="J51" s="4"/>
      <c r="K51" s="4" t="s">
        <v>60</v>
      </c>
      <c r="L51" s="4">
        <v>1</v>
      </c>
      <c r="M51" s="33">
        <v>26377.819380000004</v>
      </c>
      <c r="N51" s="34">
        <f t="shared" si="34"/>
        <v>1.2505690772630529E-2</v>
      </c>
      <c r="O51" s="33">
        <f t="shared" si="35"/>
        <v>33212.552460495499</v>
      </c>
      <c r="P51" s="244">
        <f t="shared" si="39"/>
        <v>0</v>
      </c>
      <c r="T51" s="109"/>
      <c r="W51" s="25">
        <v>0</v>
      </c>
      <c r="X51" s="25">
        <v>0</v>
      </c>
      <c r="AA51" s="109"/>
      <c r="AE51" s="25"/>
      <c r="AH51" s="109"/>
      <c r="AO51" s="109"/>
      <c r="AW51" t="str">
        <f t="shared" si="40"/>
        <v>Nguyễn Thành Long</v>
      </c>
      <c r="AX51" s="27" t="str">
        <f t="shared" si="41"/>
        <v>Nguyễn Thanh Phương Thảo</v>
      </c>
      <c r="AY51" s="4" t="str">
        <f t="shared" si="38"/>
        <v>CO.OPMART</v>
      </c>
    </row>
    <row r="52" spans="1:51" outlineLevel="1" x14ac:dyDescent="0.25">
      <c r="A52" s="4" t="s">
        <v>935</v>
      </c>
      <c r="B52" s="4" t="s">
        <v>936</v>
      </c>
      <c r="C52" s="4" t="s">
        <v>959</v>
      </c>
      <c r="D52" s="11" t="s">
        <v>748</v>
      </c>
      <c r="E52" s="32" t="s">
        <v>63</v>
      </c>
      <c r="F52" s="11"/>
      <c r="G52" s="35" t="s">
        <v>69</v>
      </c>
      <c r="H52" s="4" t="s">
        <v>995</v>
      </c>
      <c r="I52" s="4"/>
      <c r="J52" s="4"/>
      <c r="K52" s="4" t="s">
        <v>996</v>
      </c>
      <c r="L52" s="4">
        <v>1</v>
      </c>
      <c r="M52" s="33">
        <v>11096.02008</v>
      </c>
      <c r="N52" s="34">
        <f t="shared" si="34"/>
        <v>5.2606090719004329E-3</v>
      </c>
      <c r="O52" s="33">
        <f t="shared" si="35"/>
        <v>13971.099873749739</v>
      </c>
      <c r="P52" s="244">
        <f t="shared" si="39"/>
        <v>0</v>
      </c>
      <c r="T52" s="109"/>
      <c r="W52" s="25">
        <v>0</v>
      </c>
      <c r="X52" s="25">
        <v>0</v>
      </c>
      <c r="AA52" s="109"/>
      <c r="AE52" s="25"/>
      <c r="AH52" s="109"/>
      <c r="AO52" s="109"/>
      <c r="AW52" t="str">
        <f t="shared" si="40"/>
        <v>Nguyễn Thành Long</v>
      </c>
      <c r="AX52" s="27" t="str">
        <f t="shared" si="41"/>
        <v xml:space="preserve">Võ Thái Trâm </v>
      </c>
      <c r="AY52" s="4" t="str">
        <f t="shared" si="38"/>
        <v>CO.OPMART</v>
      </c>
    </row>
    <row r="53" spans="1:51" outlineLevel="1" x14ac:dyDescent="0.25">
      <c r="A53" s="4" t="s">
        <v>935</v>
      </c>
      <c r="B53" s="4" t="s">
        <v>936</v>
      </c>
      <c r="C53" s="4" t="s">
        <v>959</v>
      </c>
      <c r="D53" s="11" t="s">
        <v>749</v>
      </c>
      <c r="E53" s="32" t="s">
        <v>84</v>
      </c>
      <c r="F53" s="11"/>
      <c r="G53" s="35" t="s">
        <v>97</v>
      </c>
      <c r="H53" s="4" t="s">
        <v>997</v>
      </c>
      <c r="I53" s="4"/>
      <c r="J53" s="4"/>
      <c r="K53" s="4" t="s">
        <v>998</v>
      </c>
      <c r="L53" s="4">
        <v>1</v>
      </c>
      <c r="M53" s="33">
        <v>22647.978899999998</v>
      </c>
      <c r="N53" s="34">
        <f t="shared" si="34"/>
        <v>1.0737378123197265E-2</v>
      </c>
      <c r="O53" s="33">
        <f t="shared" si="35"/>
        <v>28516.276364784364</v>
      </c>
      <c r="P53" s="244">
        <f t="shared" si="39"/>
        <v>0</v>
      </c>
      <c r="T53" s="109"/>
      <c r="W53" s="25">
        <v>0</v>
      </c>
      <c r="X53" s="25">
        <v>0</v>
      </c>
      <c r="AA53" s="109"/>
      <c r="AE53" s="25"/>
      <c r="AH53" s="109"/>
      <c r="AO53" s="109"/>
      <c r="AW53" t="str">
        <f t="shared" si="40"/>
        <v>Nguyễn Thành Long</v>
      </c>
      <c r="AX53" s="27" t="str">
        <f t="shared" si="41"/>
        <v>Ngô Thị Huyền Trân</v>
      </c>
      <c r="AY53" s="4" t="str">
        <f t="shared" si="38"/>
        <v>CO.OPMART</v>
      </c>
    </row>
    <row r="54" spans="1:51" outlineLevel="1" x14ac:dyDescent="0.25">
      <c r="A54" s="4" t="s">
        <v>935</v>
      </c>
      <c r="B54" s="4" t="s">
        <v>936</v>
      </c>
      <c r="C54" s="4" t="s">
        <v>959</v>
      </c>
      <c r="D54" s="11" t="s">
        <v>749</v>
      </c>
      <c r="E54" s="32" t="s">
        <v>84</v>
      </c>
      <c r="F54" s="11"/>
      <c r="G54" s="35" t="s">
        <v>95</v>
      </c>
      <c r="H54" s="4" t="s">
        <v>999</v>
      </c>
      <c r="I54" s="4"/>
      <c r="J54" s="4"/>
      <c r="K54" s="4" t="s">
        <v>1000</v>
      </c>
      <c r="L54" s="4">
        <v>1</v>
      </c>
      <c r="M54" s="33">
        <v>22416.022140000005</v>
      </c>
      <c r="N54" s="34">
        <f t="shared" si="34"/>
        <v>1.0627407716948272E-2</v>
      </c>
      <c r="O54" s="33">
        <f t="shared" si="35"/>
        <v>28224.217497101483</v>
      </c>
      <c r="P54" s="244">
        <f t="shared" si="39"/>
        <v>0</v>
      </c>
      <c r="T54" s="109"/>
      <c r="W54" s="25">
        <v>0</v>
      </c>
      <c r="X54" s="25">
        <v>0</v>
      </c>
      <c r="AA54" s="109"/>
      <c r="AE54" s="25"/>
      <c r="AH54" s="109"/>
      <c r="AO54" s="109"/>
      <c r="AW54" t="str">
        <f t="shared" si="40"/>
        <v>Nguyễn Thành Long</v>
      </c>
      <c r="AX54" s="27" t="str">
        <f t="shared" si="41"/>
        <v>Ngô Thị Huyền Trân</v>
      </c>
      <c r="AY54" s="4" t="str">
        <f t="shared" si="38"/>
        <v>CO.OPMART</v>
      </c>
    </row>
    <row r="55" spans="1:51" outlineLevel="1" x14ac:dyDescent="0.25">
      <c r="A55" s="4" t="s">
        <v>935</v>
      </c>
      <c r="B55" s="4" t="s">
        <v>936</v>
      </c>
      <c r="C55" s="4" t="s">
        <v>959</v>
      </c>
      <c r="D55" s="11" t="s">
        <v>749</v>
      </c>
      <c r="E55" s="32" t="s">
        <v>84</v>
      </c>
      <c r="F55" s="11"/>
      <c r="G55" s="35" t="s">
        <v>93</v>
      </c>
      <c r="H55" s="4" t="s">
        <v>1001</v>
      </c>
      <c r="I55" s="4"/>
      <c r="J55" s="4"/>
      <c r="K55" s="4" t="s">
        <v>1002</v>
      </c>
      <c r="L55" s="4">
        <v>1</v>
      </c>
      <c r="M55" s="33">
        <v>17127.669600000005</v>
      </c>
      <c r="N55" s="34">
        <f t="shared" si="34"/>
        <v>8.1202064730107517E-3</v>
      </c>
      <c r="O55" s="33">
        <f t="shared" si="35"/>
        <v>21565.604681763274</v>
      </c>
      <c r="P55" s="244">
        <f t="shared" si="39"/>
        <v>0</v>
      </c>
      <c r="T55" s="109"/>
      <c r="W55" s="25">
        <v>0</v>
      </c>
      <c r="X55" s="25">
        <v>0</v>
      </c>
      <c r="AA55" s="109"/>
      <c r="AE55" s="25"/>
      <c r="AH55" s="109"/>
      <c r="AO55" s="109"/>
      <c r="AW55" t="str">
        <f t="shared" si="40"/>
        <v>Nguyễn Thành Long</v>
      </c>
      <c r="AX55" s="27" t="str">
        <f t="shared" si="41"/>
        <v>Ngô Thị Huyền Trân</v>
      </c>
      <c r="AY55" s="4" t="str">
        <f t="shared" si="38"/>
        <v>CO.OPMART</v>
      </c>
    </row>
    <row r="56" spans="1:51" outlineLevel="1" x14ac:dyDescent="0.25">
      <c r="A56" s="4" t="s">
        <v>935</v>
      </c>
      <c r="B56" s="4" t="s">
        <v>936</v>
      </c>
      <c r="C56" s="4" t="s">
        <v>959</v>
      </c>
      <c r="D56" s="11" t="s">
        <v>746</v>
      </c>
      <c r="E56" s="32" t="s">
        <v>33</v>
      </c>
      <c r="F56" s="11"/>
      <c r="G56" s="35" t="s">
        <v>20</v>
      </c>
      <c r="H56" s="4" t="s">
        <v>1003</v>
      </c>
      <c r="I56" s="4"/>
      <c r="J56" s="4"/>
      <c r="K56" s="4" t="s">
        <v>884</v>
      </c>
      <c r="L56" s="4">
        <v>1</v>
      </c>
      <c r="M56" s="33">
        <v>20693.15208</v>
      </c>
      <c r="N56" s="34">
        <f t="shared" si="34"/>
        <v>9.8105972027281423E-3</v>
      </c>
      <c r="O56" s="33">
        <f t="shared" si="35"/>
        <v>26054.936123761243</v>
      </c>
      <c r="P56" s="244">
        <f t="shared" si="39"/>
        <v>0</v>
      </c>
      <c r="T56" s="109"/>
      <c r="W56" s="25">
        <v>0</v>
      </c>
      <c r="X56" s="25">
        <v>0</v>
      </c>
      <c r="AA56" s="109"/>
      <c r="AE56" s="25"/>
      <c r="AH56" s="109"/>
      <c r="AO56" s="109"/>
      <c r="AW56" t="str">
        <f t="shared" si="40"/>
        <v>Nguyễn Thành Long</v>
      </c>
      <c r="AX56" s="27" t="str">
        <f t="shared" si="41"/>
        <v>Đào Ngọc Sơn</v>
      </c>
      <c r="AY56" s="4" t="str">
        <f t="shared" si="38"/>
        <v>CO.OPMART</v>
      </c>
    </row>
    <row r="57" spans="1:51" outlineLevel="1" x14ac:dyDescent="0.25">
      <c r="A57" s="4" t="s">
        <v>935</v>
      </c>
      <c r="B57" s="4" t="s">
        <v>936</v>
      </c>
      <c r="C57" s="4" t="s">
        <v>959</v>
      </c>
      <c r="D57" s="11" t="s">
        <v>747</v>
      </c>
      <c r="E57" s="32" t="s">
        <v>42</v>
      </c>
      <c r="F57" s="11"/>
      <c r="G57" s="35" t="s">
        <v>46</v>
      </c>
      <c r="H57" s="4" t="s">
        <v>1004</v>
      </c>
      <c r="I57" s="4"/>
      <c r="J57" s="4"/>
      <c r="K57" s="4" t="s">
        <v>1005</v>
      </c>
      <c r="L57" s="4">
        <v>1</v>
      </c>
      <c r="M57" s="33">
        <v>19517.983728000003</v>
      </c>
      <c r="N57" s="34">
        <f t="shared" si="34"/>
        <v>9.2534513748574465E-3</v>
      </c>
      <c r="O57" s="33">
        <f t="shared" si="35"/>
        <v>24575.270955900276</v>
      </c>
      <c r="P57" s="244">
        <f t="shared" si="39"/>
        <v>0</v>
      </c>
      <c r="T57" s="109"/>
      <c r="W57" s="25">
        <v>0</v>
      </c>
      <c r="X57" s="25">
        <v>0</v>
      </c>
      <c r="AA57" s="109"/>
      <c r="AE57" s="25"/>
      <c r="AH57" s="109"/>
      <c r="AO57" s="109"/>
      <c r="AW57" t="str">
        <f t="shared" si="40"/>
        <v>Nguyễn Thành Long</v>
      </c>
      <c r="AX57" s="27" t="str">
        <f t="shared" si="41"/>
        <v>Nguyễn Thanh Phương Thảo</v>
      </c>
      <c r="AY57" s="4" t="str">
        <f t="shared" si="38"/>
        <v>CO.OPMART</v>
      </c>
    </row>
    <row r="58" spans="1:51" outlineLevel="1" x14ac:dyDescent="0.25">
      <c r="A58" s="4" t="s">
        <v>935</v>
      </c>
      <c r="B58" s="4" t="s">
        <v>936</v>
      </c>
      <c r="C58" s="4" t="s">
        <v>959</v>
      </c>
      <c r="D58" s="11" t="s">
        <v>748</v>
      </c>
      <c r="E58" s="32" t="s">
        <v>63</v>
      </c>
      <c r="F58" s="11"/>
      <c r="G58" s="35" t="s">
        <v>67</v>
      </c>
      <c r="H58" s="4" t="s">
        <v>1006</v>
      </c>
      <c r="I58" s="4"/>
      <c r="J58" s="4"/>
      <c r="K58" s="4" t="s">
        <v>1007</v>
      </c>
      <c r="L58" s="4">
        <v>1</v>
      </c>
      <c r="M58" s="33">
        <v>16596.87012</v>
      </c>
      <c r="N58" s="34">
        <f t="shared" si="34"/>
        <v>7.8685551115571899E-3</v>
      </c>
      <c r="O58" s="33">
        <f t="shared" si="35"/>
        <v>20897.270225395336</v>
      </c>
      <c r="P58" s="244">
        <f t="shared" si="39"/>
        <v>0</v>
      </c>
      <c r="T58" s="109"/>
      <c r="W58" s="25">
        <v>0</v>
      </c>
      <c r="X58" s="25">
        <v>0</v>
      </c>
      <c r="AA58" s="109"/>
      <c r="AE58" s="25"/>
      <c r="AH58" s="109"/>
      <c r="AO58" s="109"/>
      <c r="AW58" t="str">
        <f t="shared" si="40"/>
        <v>Nguyễn Thành Long</v>
      </c>
      <c r="AX58" s="27" t="str">
        <f t="shared" si="41"/>
        <v xml:space="preserve">Võ Thái Trâm </v>
      </c>
      <c r="AY58" s="4" t="str">
        <f t="shared" si="38"/>
        <v>CO.OPMART</v>
      </c>
    </row>
    <row r="59" spans="1:51" outlineLevel="1" x14ac:dyDescent="0.25">
      <c r="A59" s="4" t="s">
        <v>935</v>
      </c>
      <c r="B59" s="4" t="s">
        <v>936</v>
      </c>
      <c r="C59" s="4" t="s">
        <v>959</v>
      </c>
      <c r="D59" s="11" t="s">
        <v>746</v>
      </c>
      <c r="E59" s="32" t="s">
        <v>33</v>
      </c>
      <c r="F59" s="11"/>
      <c r="G59" s="35" t="s">
        <v>10</v>
      </c>
      <c r="H59" s="4" t="s">
        <v>1008</v>
      </c>
      <c r="I59" s="4"/>
      <c r="J59" s="4"/>
      <c r="K59" s="4" t="s">
        <v>1009</v>
      </c>
      <c r="L59" s="4">
        <v>1</v>
      </c>
      <c r="M59" s="33">
        <v>21588.838788000001</v>
      </c>
      <c r="N59" s="34">
        <f t="shared" si="34"/>
        <v>1.0235241137013943E-2</v>
      </c>
      <c r="O59" s="33">
        <f t="shared" si="35"/>
        <v>27182.703409944643</v>
      </c>
      <c r="P59" s="244">
        <f t="shared" si="39"/>
        <v>0</v>
      </c>
      <c r="T59" s="109"/>
      <c r="W59" s="25">
        <v>0</v>
      </c>
      <c r="X59" s="25">
        <v>0</v>
      </c>
      <c r="AA59" s="109"/>
      <c r="AE59" s="25"/>
      <c r="AH59" s="109"/>
      <c r="AO59" s="109"/>
      <c r="AW59" t="str">
        <f t="shared" si="40"/>
        <v>Nguyễn Thành Long</v>
      </c>
      <c r="AX59" s="27" t="str">
        <f t="shared" si="41"/>
        <v>Đào Ngọc Sơn</v>
      </c>
      <c r="AY59" s="4" t="str">
        <f t="shared" si="38"/>
        <v>CO.OPMART</v>
      </c>
    </row>
    <row r="60" spans="1:51" outlineLevel="1" x14ac:dyDescent="0.25">
      <c r="A60" s="4" t="s">
        <v>935</v>
      </c>
      <c r="B60" s="4" t="s">
        <v>936</v>
      </c>
      <c r="C60" s="4" t="s">
        <v>959</v>
      </c>
      <c r="D60" s="11" t="s">
        <v>747</v>
      </c>
      <c r="E60" s="32" t="s">
        <v>42</v>
      </c>
      <c r="F60" s="11"/>
      <c r="G60" s="35" t="s">
        <v>43</v>
      </c>
      <c r="H60" s="4" t="s">
        <v>1010</v>
      </c>
      <c r="I60" s="4"/>
      <c r="J60" s="4"/>
      <c r="K60" s="4" t="s">
        <v>917</v>
      </c>
      <c r="L60" s="4">
        <v>1</v>
      </c>
      <c r="M60" s="33">
        <v>15329.475900000003</v>
      </c>
      <c r="N60" s="34">
        <f t="shared" si="34"/>
        <v>7.2676851164295174E-3</v>
      </c>
      <c r="O60" s="33">
        <f t="shared" si="35"/>
        <v>19301.482627736888</v>
      </c>
      <c r="P60" s="244">
        <f t="shared" si="39"/>
        <v>0</v>
      </c>
      <c r="T60" s="109"/>
      <c r="W60" s="25">
        <v>0</v>
      </c>
      <c r="X60" s="25">
        <v>0</v>
      </c>
      <c r="AA60" s="109"/>
      <c r="AE60" s="25"/>
      <c r="AH60" s="109"/>
      <c r="AO60" s="109"/>
      <c r="AW60" t="str">
        <f t="shared" si="40"/>
        <v>Nguyễn Thành Long</v>
      </c>
      <c r="AX60" s="27" t="str">
        <f t="shared" si="41"/>
        <v>Nguyễn Thanh Phương Thảo</v>
      </c>
      <c r="AY60" s="4" t="str">
        <f t="shared" si="38"/>
        <v>CO.OPMART</v>
      </c>
    </row>
    <row r="61" spans="1:51" outlineLevel="1" x14ac:dyDescent="0.25">
      <c r="A61" s="4" t="s">
        <v>935</v>
      </c>
      <c r="B61" s="4" t="s">
        <v>936</v>
      </c>
      <c r="C61" s="4" t="s">
        <v>959</v>
      </c>
      <c r="D61" s="11" t="s">
        <v>748</v>
      </c>
      <c r="E61" s="32" t="s">
        <v>63</v>
      </c>
      <c r="F61" s="11"/>
      <c r="G61" s="35" t="s">
        <v>65</v>
      </c>
      <c r="H61" s="4" t="s">
        <v>1011</v>
      </c>
      <c r="I61" s="4"/>
      <c r="J61" s="4"/>
      <c r="K61" s="4" t="s">
        <v>1012</v>
      </c>
      <c r="L61" s="4">
        <v>1</v>
      </c>
      <c r="M61" s="33">
        <v>21811.791420000001</v>
      </c>
      <c r="N61" s="34">
        <f t="shared" si="34"/>
        <v>1.0340942697577744E-2</v>
      </c>
      <c r="O61" s="33">
        <f t="shared" si="35"/>
        <v>27463.42509811118</v>
      </c>
      <c r="P61" s="244">
        <f t="shared" si="39"/>
        <v>0</v>
      </c>
      <c r="T61" s="109"/>
      <c r="W61" s="25">
        <v>0</v>
      </c>
      <c r="X61" s="25">
        <v>0</v>
      </c>
      <c r="AA61" s="109"/>
      <c r="AE61" s="25"/>
      <c r="AH61" s="109"/>
      <c r="AO61" s="109"/>
      <c r="AW61" t="str">
        <f t="shared" si="40"/>
        <v>Nguyễn Thành Long</v>
      </c>
      <c r="AX61" s="27" t="str">
        <f t="shared" si="41"/>
        <v xml:space="preserve">Võ Thái Trâm </v>
      </c>
      <c r="AY61" s="4" t="str">
        <f t="shared" si="38"/>
        <v>CO.OPMART</v>
      </c>
    </row>
    <row r="62" spans="1:51" outlineLevel="1" x14ac:dyDescent="0.25">
      <c r="A62" s="4" t="s">
        <v>935</v>
      </c>
      <c r="B62" s="4" t="s">
        <v>936</v>
      </c>
      <c r="C62" s="4" t="s">
        <v>959</v>
      </c>
      <c r="D62" s="11" t="s">
        <v>749</v>
      </c>
      <c r="E62" s="32" t="s">
        <v>84</v>
      </c>
      <c r="F62" s="11"/>
      <c r="G62" s="35" t="s">
        <v>91</v>
      </c>
      <c r="H62" s="4" t="s">
        <v>1013</v>
      </c>
      <c r="I62" s="4"/>
      <c r="J62" s="4"/>
      <c r="K62" s="4" t="s">
        <v>1014</v>
      </c>
      <c r="L62" s="4">
        <v>1</v>
      </c>
      <c r="M62" s="33">
        <v>14526.557999999999</v>
      </c>
      <c r="N62" s="34">
        <f t="shared" si="34"/>
        <v>6.8870227565673075E-3</v>
      </c>
      <c r="O62" s="33">
        <f t="shared" si="35"/>
        <v>18290.521392046565</v>
      </c>
      <c r="P62" s="244">
        <f t="shared" si="39"/>
        <v>0</v>
      </c>
      <c r="T62" s="109"/>
      <c r="W62" s="25">
        <v>0</v>
      </c>
      <c r="X62" s="25">
        <v>0</v>
      </c>
      <c r="AA62" s="109"/>
      <c r="AE62" s="25"/>
      <c r="AH62" s="109"/>
      <c r="AO62" s="109"/>
      <c r="AW62" t="str">
        <f t="shared" si="40"/>
        <v>Nguyễn Thành Long</v>
      </c>
      <c r="AX62" s="27" t="str">
        <f t="shared" si="41"/>
        <v>Ngô Thị Huyền Trân</v>
      </c>
      <c r="AY62" s="4" t="str">
        <f t="shared" si="38"/>
        <v>CO.OPMART</v>
      </c>
    </row>
    <row r="63" spans="1:51" outlineLevel="1" x14ac:dyDescent="0.25">
      <c r="A63" s="4" t="s">
        <v>935</v>
      </c>
      <c r="B63" s="4" t="s">
        <v>936</v>
      </c>
      <c r="C63" s="4" t="s">
        <v>959</v>
      </c>
      <c r="D63" s="11" t="s">
        <v>749</v>
      </c>
      <c r="E63" s="32" t="s">
        <v>84</v>
      </c>
      <c r="F63" s="11"/>
      <c r="G63" s="35" t="s">
        <v>89</v>
      </c>
      <c r="H63" s="4" t="s">
        <v>1015</v>
      </c>
      <c r="I63" s="4"/>
      <c r="J63" s="4"/>
      <c r="K63" s="4" t="s">
        <v>1014</v>
      </c>
      <c r="L63" s="4">
        <v>1</v>
      </c>
      <c r="M63" s="33">
        <v>8608.7013480000005</v>
      </c>
      <c r="N63" s="34">
        <f t="shared" si="34"/>
        <v>4.0813744101092404E-3</v>
      </c>
      <c r="O63" s="33">
        <f t="shared" si="35"/>
        <v>10839.294219823727</v>
      </c>
      <c r="P63" s="244">
        <f t="shared" si="39"/>
        <v>0</v>
      </c>
      <c r="T63" s="109"/>
      <c r="W63" s="25">
        <v>0</v>
      </c>
      <c r="X63" s="25">
        <v>0</v>
      </c>
      <c r="AA63" s="109"/>
      <c r="AE63" s="25"/>
      <c r="AH63" s="109"/>
      <c r="AO63" s="109"/>
      <c r="AW63" t="str">
        <f t="shared" si="40"/>
        <v>Nguyễn Thành Long</v>
      </c>
      <c r="AX63" s="27" t="str">
        <f t="shared" si="41"/>
        <v>Ngô Thị Huyền Trân</v>
      </c>
      <c r="AY63" s="4" t="str">
        <f t="shared" si="38"/>
        <v>CO.OPMART</v>
      </c>
    </row>
    <row r="64" spans="1:51" outlineLevel="1" x14ac:dyDescent="0.25">
      <c r="A64" s="4" t="s">
        <v>935</v>
      </c>
      <c r="B64" s="4" t="s">
        <v>936</v>
      </c>
      <c r="C64" s="4" t="s">
        <v>356</v>
      </c>
      <c r="D64" s="11" t="s">
        <v>767</v>
      </c>
      <c r="E64" s="32" t="s">
        <v>437</v>
      </c>
      <c r="F64" s="11"/>
      <c r="G64" s="35" t="s">
        <v>442</v>
      </c>
      <c r="H64" s="4" t="s">
        <v>1016</v>
      </c>
      <c r="I64" s="4"/>
      <c r="J64" s="4"/>
      <c r="K64" s="4" t="s">
        <v>938</v>
      </c>
      <c r="L64" s="4">
        <v>1</v>
      </c>
      <c r="M64" s="33">
        <v>38614.574116800002</v>
      </c>
      <c r="N64" s="34">
        <f t="shared" si="34"/>
        <v>1.8307120701101843E-2</v>
      </c>
      <c r="O64" s="33">
        <f t="shared" si="35"/>
        <v>48619.961723079759</v>
      </c>
      <c r="P64" s="244">
        <f t="shared" si="39"/>
        <v>0</v>
      </c>
      <c r="T64" s="109"/>
      <c r="W64" s="25">
        <v>0</v>
      </c>
      <c r="X64" s="25">
        <v>0</v>
      </c>
      <c r="AA64" s="109"/>
      <c r="AE64" s="25"/>
      <c r="AH64" s="109"/>
      <c r="AO64" s="109"/>
      <c r="AW64" t="str">
        <f t="shared" si="40"/>
        <v>Phạm Thị Bích Hạnh</v>
      </c>
      <c r="AX64" s="27" t="str">
        <f t="shared" si="41"/>
        <v>Phạm Hà Ngọc Diễm</v>
      </c>
      <c r="AY64" s="4" t="str">
        <f t="shared" si="38"/>
        <v>CO.OPMART</v>
      </c>
    </row>
    <row r="65" spans="1:51" outlineLevel="1" x14ac:dyDescent="0.25">
      <c r="A65" s="4" t="s">
        <v>935</v>
      </c>
      <c r="B65" s="4" t="s">
        <v>936</v>
      </c>
      <c r="C65" s="4" t="s">
        <v>356</v>
      </c>
      <c r="D65" s="11" t="s">
        <v>763</v>
      </c>
      <c r="E65" s="32" t="s">
        <v>389</v>
      </c>
      <c r="F65" s="11"/>
      <c r="G65" s="35" t="s">
        <v>384</v>
      </c>
      <c r="H65" s="4" t="s">
        <v>1017</v>
      </c>
      <c r="I65" s="4"/>
      <c r="J65" s="4"/>
      <c r="K65" s="4" t="s">
        <v>938</v>
      </c>
      <c r="L65" s="4">
        <v>1</v>
      </c>
      <c r="M65" s="33">
        <v>13790.230739999999</v>
      </c>
      <c r="N65" s="34">
        <f t="shared" si="34"/>
        <v>6.5379309348225518E-3</v>
      </c>
      <c r="O65" s="33">
        <f t="shared" si="35"/>
        <v>17363.405037258522</v>
      </c>
      <c r="P65" s="244">
        <f t="shared" si="39"/>
        <v>0</v>
      </c>
      <c r="T65" s="109"/>
      <c r="W65" s="25">
        <v>0</v>
      </c>
      <c r="X65" s="25">
        <v>0</v>
      </c>
      <c r="AA65" s="109"/>
      <c r="AE65" s="25"/>
      <c r="AH65" s="109"/>
      <c r="AO65" s="109"/>
      <c r="AW65" t="str">
        <f t="shared" si="40"/>
        <v>Phạm Thị Bích Hạnh</v>
      </c>
      <c r="AX65" s="27" t="str">
        <f t="shared" si="41"/>
        <v>Mai Thị Lan Uyên</v>
      </c>
      <c r="AY65" s="4" t="str">
        <f t="shared" si="38"/>
        <v>CO.OPMART</v>
      </c>
    </row>
    <row r="66" spans="1:51" outlineLevel="1" x14ac:dyDescent="0.25">
      <c r="A66" s="4" t="s">
        <v>935</v>
      </c>
      <c r="B66" s="4" t="s">
        <v>936</v>
      </c>
      <c r="C66" s="4" t="s">
        <v>356</v>
      </c>
      <c r="D66" s="11" t="s">
        <v>762</v>
      </c>
      <c r="E66" s="32" t="s">
        <v>359</v>
      </c>
      <c r="F66" s="11"/>
      <c r="G66" s="35" t="s">
        <v>364</v>
      </c>
      <c r="H66" s="4" t="s">
        <v>1018</v>
      </c>
      <c r="I66" s="4"/>
      <c r="J66" s="4"/>
      <c r="K66" s="4" t="s">
        <v>938</v>
      </c>
      <c r="L66" s="4">
        <v>1</v>
      </c>
      <c r="M66" s="33">
        <v>6139.9621800000014</v>
      </c>
      <c r="N66" s="34">
        <f t="shared" si="34"/>
        <v>2.9109482960879398E-3</v>
      </c>
      <c r="O66" s="33">
        <f t="shared" si="35"/>
        <v>7730.8822640330145</v>
      </c>
      <c r="P66" s="244">
        <f t="shared" si="39"/>
        <v>0</v>
      </c>
      <c r="T66" s="109"/>
      <c r="W66" s="25">
        <v>0</v>
      </c>
      <c r="X66" s="25">
        <v>0</v>
      </c>
      <c r="AA66" s="109"/>
      <c r="AE66" s="25"/>
      <c r="AH66" s="109"/>
      <c r="AO66" s="109"/>
      <c r="AW66" t="str">
        <f t="shared" si="40"/>
        <v>Phạm Thị Bích Hạnh</v>
      </c>
      <c r="AX66" s="27" t="str">
        <f t="shared" si="41"/>
        <v>Nguyễn Thị Mỹ Linh</v>
      </c>
      <c r="AY66" s="4" t="str">
        <f t="shared" si="38"/>
        <v>CO.OPMART</v>
      </c>
    </row>
    <row r="67" spans="1:51" outlineLevel="1" x14ac:dyDescent="0.25">
      <c r="A67" s="4" t="s">
        <v>935</v>
      </c>
      <c r="B67" s="4" t="s">
        <v>936</v>
      </c>
      <c r="C67" s="4" t="s">
        <v>356</v>
      </c>
      <c r="D67" s="11" t="s">
        <v>763</v>
      </c>
      <c r="E67" s="32" t="s">
        <v>389</v>
      </c>
      <c r="F67" s="11"/>
      <c r="G67" s="35" t="s">
        <v>382</v>
      </c>
      <c r="H67" s="4" t="s">
        <v>1019</v>
      </c>
      <c r="I67" s="4"/>
      <c r="J67" s="4"/>
      <c r="K67" s="4" t="s">
        <v>938</v>
      </c>
      <c r="L67" s="4">
        <v>1</v>
      </c>
      <c r="M67" s="33">
        <v>3897.4505399999998</v>
      </c>
      <c r="N67" s="34">
        <f t="shared" si="34"/>
        <v>1.8477763666778836E-3</v>
      </c>
      <c r="O67" s="33">
        <f t="shared" si="35"/>
        <v>4907.315447769075</v>
      </c>
      <c r="P67" s="244">
        <f t="shared" si="39"/>
        <v>0</v>
      </c>
      <c r="T67" s="109"/>
      <c r="W67" s="25">
        <v>0</v>
      </c>
      <c r="X67" s="25">
        <v>0</v>
      </c>
      <c r="AA67" s="109"/>
      <c r="AE67" s="25"/>
      <c r="AH67" s="109"/>
      <c r="AO67" s="109"/>
      <c r="AW67" t="str">
        <f t="shared" si="40"/>
        <v>Phạm Thị Bích Hạnh</v>
      </c>
      <c r="AX67" s="27" t="str">
        <f t="shared" si="41"/>
        <v>Mai Thị Lan Uyên</v>
      </c>
      <c r="AY67" s="4" t="str">
        <f t="shared" si="38"/>
        <v>CO.OPMART</v>
      </c>
    </row>
    <row r="68" spans="1:51" outlineLevel="1" x14ac:dyDescent="0.25">
      <c r="A68" s="4" t="s">
        <v>935</v>
      </c>
      <c r="B68" s="4" t="s">
        <v>936</v>
      </c>
      <c r="C68" s="4" t="s">
        <v>356</v>
      </c>
      <c r="D68" s="11" t="s">
        <v>763</v>
      </c>
      <c r="E68" s="32" t="s">
        <v>389</v>
      </c>
      <c r="F68" s="11"/>
      <c r="G68" s="35" t="s">
        <v>375</v>
      </c>
      <c r="H68" s="4" t="s">
        <v>1020</v>
      </c>
      <c r="I68" s="4"/>
      <c r="J68" s="4"/>
      <c r="K68" s="4" t="s">
        <v>938</v>
      </c>
      <c r="L68" s="4">
        <v>1</v>
      </c>
      <c r="M68" s="33">
        <v>16421.147354999997</v>
      </c>
      <c r="N68" s="34">
        <f t="shared" si="34"/>
        <v>7.7852451711430916E-3</v>
      </c>
      <c r="O68" s="33">
        <f t="shared" si="35"/>
        <v>20676.016092633665</v>
      </c>
      <c r="P68" s="244">
        <f t="shared" si="39"/>
        <v>0</v>
      </c>
      <c r="T68" s="109"/>
      <c r="W68" s="25">
        <v>0</v>
      </c>
      <c r="X68" s="25">
        <v>0</v>
      </c>
      <c r="AA68" s="109"/>
      <c r="AE68" s="25"/>
      <c r="AH68" s="109"/>
      <c r="AO68" s="109"/>
      <c r="AW68" t="str">
        <f t="shared" si="40"/>
        <v>Phạm Thị Bích Hạnh</v>
      </c>
      <c r="AX68" s="27" t="str">
        <f t="shared" si="41"/>
        <v>Mai Thị Lan Uyên</v>
      </c>
      <c r="AY68" s="4" t="str">
        <f t="shared" si="38"/>
        <v>CO.OPMART</v>
      </c>
    </row>
    <row r="69" spans="1:51" outlineLevel="1" x14ac:dyDescent="0.25">
      <c r="A69" s="4" t="s">
        <v>935</v>
      </c>
      <c r="B69" s="4" t="s">
        <v>936</v>
      </c>
      <c r="C69" s="4" t="s">
        <v>959</v>
      </c>
      <c r="D69" s="11" t="s">
        <v>746</v>
      </c>
      <c r="E69" s="32" t="s">
        <v>33</v>
      </c>
      <c r="F69" s="11"/>
      <c r="G69" s="35" t="s">
        <v>0</v>
      </c>
      <c r="H69" s="4" t="s">
        <v>1021</v>
      </c>
      <c r="I69" s="4"/>
      <c r="J69" s="4"/>
      <c r="K69" s="4" t="s">
        <v>1022</v>
      </c>
      <c r="L69" s="4">
        <v>1</v>
      </c>
      <c r="M69" s="33">
        <v>13032.307619999998</v>
      </c>
      <c r="N69" s="34">
        <f t="shared" si="34"/>
        <v>6.1786005431930619E-3</v>
      </c>
      <c r="O69" s="33">
        <f t="shared" si="35"/>
        <v>16409.097138588604</v>
      </c>
      <c r="P69" s="244">
        <f t="shared" si="39"/>
        <v>0</v>
      </c>
      <c r="T69" s="109"/>
      <c r="W69" s="25">
        <v>0</v>
      </c>
      <c r="X69" s="25">
        <v>0</v>
      </c>
      <c r="AA69" s="109"/>
      <c r="AE69" s="25"/>
      <c r="AH69" s="109"/>
      <c r="AO69" s="109"/>
      <c r="AW69" t="str">
        <f t="shared" si="40"/>
        <v>Nguyễn Thành Long</v>
      </c>
      <c r="AX69" s="27" t="str">
        <f t="shared" si="41"/>
        <v>Đào Ngọc Sơn</v>
      </c>
      <c r="AY69" s="4" t="str">
        <f t="shared" si="38"/>
        <v>CO.OPMART</v>
      </c>
    </row>
    <row r="70" spans="1:51" outlineLevel="1" x14ac:dyDescent="0.25">
      <c r="A70" s="4" t="s">
        <v>935</v>
      </c>
      <c r="B70" s="4" t="s">
        <v>936</v>
      </c>
      <c r="C70" s="4" t="s">
        <v>356</v>
      </c>
      <c r="D70" s="11" t="s">
        <v>765</v>
      </c>
      <c r="E70" s="32" t="s">
        <v>406</v>
      </c>
      <c r="F70" s="11"/>
      <c r="G70" s="35" t="s">
        <v>407</v>
      </c>
      <c r="H70" s="4" t="s">
        <v>1023</v>
      </c>
      <c r="I70" s="4"/>
      <c r="J70" s="4"/>
      <c r="K70" s="4" t="s">
        <v>938</v>
      </c>
      <c r="L70" s="4">
        <v>1</v>
      </c>
      <c r="M70" s="33">
        <v>33872.809403999992</v>
      </c>
      <c r="N70" s="34">
        <f t="shared" si="34"/>
        <v>1.6059056054036687E-2</v>
      </c>
      <c r="O70" s="33">
        <f t="shared" si="35"/>
        <v>42649.562615767471</v>
      </c>
      <c r="P70" s="244">
        <f t="shared" si="39"/>
        <v>0</v>
      </c>
      <c r="T70" s="109"/>
      <c r="W70" s="25">
        <v>0</v>
      </c>
      <c r="X70" s="25">
        <v>0</v>
      </c>
      <c r="AA70" s="109"/>
      <c r="AE70" s="25"/>
      <c r="AH70" s="109"/>
      <c r="AO70" s="109"/>
      <c r="AW70" t="str">
        <f t="shared" si="40"/>
        <v>Phạm Thị Bích Hạnh</v>
      </c>
      <c r="AX70" s="27" t="str">
        <f t="shared" si="41"/>
        <v>Lê Trương Phi</v>
      </c>
      <c r="AY70" s="4" t="str">
        <f t="shared" si="38"/>
        <v>CO.OPMART</v>
      </c>
    </row>
    <row r="71" spans="1:51" outlineLevel="1" x14ac:dyDescent="0.25">
      <c r="A71" s="4" t="s">
        <v>935</v>
      </c>
      <c r="B71" s="4" t="s">
        <v>936</v>
      </c>
      <c r="C71" s="4" t="s">
        <v>959</v>
      </c>
      <c r="D71" s="11" t="s">
        <v>749</v>
      </c>
      <c r="E71" s="32" t="s">
        <v>84</v>
      </c>
      <c r="F71" s="11"/>
      <c r="G71" s="35" t="s">
        <v>87</v>
      </c>
      <c r="H71" s="4" t="s">
        <v>1024</v>
      </c>
      <c r="I71" s="4"/>
      <c r="J71" s="4"/>
      <c r="K71" s="4" t="s">
        <v>1012</v>
      </c>
      <c r="L71" s="4">
        <v>1</v>
      </c>
      <c r="M71" s="33">
        <v>11610.623700000002</v>
      </c>
      <c r="N71" s="34">
        <f t="shared" si="34"/>
        <v>5.504581996632632E-3</v>
      </c>
      <c r="O71" s="33">
        <f t="shared" si="35"/>
        <v>14619.041975384182</v>
      </c>
      <c r="P71" s="244">
        <f t="shared" si="39"/>
        <v>0</v>
      </c>
      <c r="T71" s="109"/>
      <c r="W71" s="25">
        <v>0</v>
      </c>
      <c r="X71" s="25">
        <v>0</v>
      </c>
      <c r="AA71" s="109"/>
      <c r="AE71" s="25"/>
      <c r="AH71" s="109"/>
      <c r="AO71" s="109"/>
      <c r="AW71" t="str">
        <f t="shared" si="40"/>
        <v>Nguyễn Thành Long</v>
      </c>
      <c r="AX71" s="27" t="str">
        <f t="shared" si="41"/>
        <v>Ngô Thị Huyền Trân</v>
      </c>
      <c r="AY71" s="4" t="str">
        <f t="shared" si="38"/>
        <v>CO.OPMART</v>
      </c>
    </row>
    <row r="72" spans="1:51" outlineLevel="1" x14ac:dyDescent="0.25">
      <c r="A72" s="4" t="s">
        <v>935</v>
      </c>
      <c r="B72" s="4" t="s">
        <v>936</v>
      </c>
      <c r="C72" s="4" t="s">
        <v>959</v>
      </c>
      <c r="D72" s="11" t="s">
        <v>746</v>
      </c>
      <c r="E72" s="32" t="s">
        <v>33</v>
      </c>
      <c r="F72" s="11"/>
      <c r="G72" s="35" t="s">
        <v>16</v>
      </c>
      <c r="H72" s="4" t="s">
        <v>1025</v>
      </c>
      <c r="I72" s="4"/>
      <c r="J72" s="4"/>
      <c r="K72" s="4" t="s">
        <v>1009</v>
      </c>
      <c r="L72" s="4">
        <v>1</v>
      </c>
      <c r="M72" s="33">
        <v>4165.9468560000005</v>
      </c>
      <c r="N72" s="34">
        <f t="shared" ref="N72:N133" si="42">+M72/$M$7</f>
        <v>1.9750701301658683E-3</v>
      </c>
      <c r="O72" s="33">
        <f t="shared" ref="O72:O133" si="43">+IFERROR($N72*$O$7,0)</f>
        <v>5245.3816029782929</v>
      </c>
      <c r="P72" s="244">
        <f t="shared" si="39"/>
        <v>0</v>
      </c>
      <c r="T72" s="109"/>
      <c r="W72" s="25">
        <v>0</v>
      </c>
      <c r="X72" s="25">
        <v>0</v>
      </c>
      <c r="AA72" s="109"/>
      <c r="AE72" s="25"/>
      <c r="AH72" s="109"/>
      <c r="AO72" s="109"/>
      <c r="AW72" t="str">
        <f t="shared" si="40"/>
        <v>Nguyễn Thành Long</v>
      </c>
      <c r="AX72" s="27" t="str">
        <f t="shared" si="41"/>
        <v>Đào Ngọc Sơn</v>
      </c>
      <c r="AY72" s="4" t="str">
        <f t="shared" ref="AY72:AY135" si="44">+B72</f>
        <v>CO.OPMART</v>
      </c>
    </row>
    <row r="73" spans="1:51" outlineLevel="1" x14ac:dyDescent="0.25">
      <c r="A73" s="4" t="s">
        <v>935</v>
      </c>
      <c r="B73" s="4" t="s">
        <v>936</v>
      </c>
      <c r="C73" s="4" t="s">
        <v>451</v>
      </c>
      <c r="D73" s="11" t="s">
        <v>768</v>
      </c>
      <c r="E73" s="32" t="s">
        <v>976</v>
      </c>
      <c r="F73" s="11"/>
      <c r="G73" s="35" t="s">
        <v>466</v>
      </c>
      <c r="H73" s="4" t="s">
        <v>467</v>
      </c>
      <c r="I73" s="4"/>
      <c r="J73" s="4"/>
      <c r="K73" s="4" t="s">
        <v>981</v>
      </c>
      <c r="L73" s="4">
        <v>1</v>
      </c>
      <c r="M73" s="33">
        <v>4773.2813999999998</v>
      </c>
      <c r="N73" s="34">
        <f t="shared" si="42"/>
        <v>2.2630066685652211E-3</v>
      </c>
      <c r="O73" s="33">
        <f t="shared" si="43"/>
        <v>6010.08205501661</v>
      </c>
      <c r="P73" s="244">
        <f t="shared" ref="P73:P136" si="45">SUM(Q73:AU73)</f>
        <v>0</v>
      </c>
      <c r="T73" s="109"/>
      <c r="W73" s="25">
        <v>0</v>
      </c>
      <c r="X73" s="25">
        <v>0</v>
      </c>
      <c r="AA73" s="109"/>
      <c r="AE73" s="25"/>
      <c r="AH73" s="109"/>
      <c r="AO73" s="109"/>
      <c r="AW73" t="str">
        <f t="shared" ref="AW73:AW136" si="46">+C73</f>
        <v>Phạm Thanh Hà</v>
      </c>
      <c r="AX73" s="27" t="str">
        <f t="shared" ref="AX73:AX136" si="47">+E73</f>
        <v xml:space="preserve">Lê Yến Phụng </v>
      </c>
      <c r="AY73" s="4" t="str">
        <f t="shared" si="44"/>
        <v>CO.OPMART</v>
      </c>
    </row>
    <row r="74" spans="1:51" outlineLevel="1" x14ac:dyDescent="0.25">
      <c r="A74" s="4" t="s">
        <v>935</v>
      </c>
      <c r="B74" s="4" t="s">
        <v>936</v>
      </c>
      <c r="C74" s="4" t="s">
        <v>451</v>
      </c>
      <c r="D74" s="11" t="s">
        <v>768</v>
      </c>
      <c r="E74" s="32" t="s">
        <v>976</v>
      </c>
      <c r="F74" s="11"/>
      <c r="G74" s="35" t="s">
        <v>468</v>
      </c>
      <c r="H74" s="4" t="s">
        <v>469</v>
      </c>
      <c r="I74" s="4"/>
      <c r="J74" s="4"/>
      <c r="K74" s="4" t="s">
        <v>987</v>
      </c>
      <c r="L74" s="4">
        <v>1</v>
      </c>
      <c r="M74" s="33">
        <v>8078.3830799999996</v>
      </c>
      <c r="N74" s="34">
        <f t="shared" si="42"/>
        <v>3.8299511906556461E-3</v>
      </c>
      <c r="O74" s="33">
        <f t="shared" si="43"/>
        <v>10171.565661864774</v>
      </c>
      <c r="P74" s="244">
        <f t="shared" si="45"/>
        <v>0</v>
      </c>
      <c r="T74" s="109"/>
      <c r="W74" s="25">
        <v>0</v>
      </c>
      <c r="X74" s="25">
        <v>0</v>
      </c>
      <c r="AA74" s="109"/>
      <c r="AE74" s="25"/>
      <c r="AH74" s="109"/>
      <c r="AO74" s="109"/>
      <c r="AW74" t="str">
        <f t="shared" si="46"/>
        <v>Phạm Thanh Hà</v>
      </c>
      <c r="AX74" s="27" t="str">
        <f t="shared" si="47"/>
        <v xml:space="preserve">Lê Yến Phụng </v>
      </c>
      <c r="AY74" s="4" t="str">
        <f t="shared" si="44"/>
        <v>CO.OPMART</v>
      </c>
    </row>
    <row r="75" spans="1:51" outlineLevel="1" x14ac:dyDescent="0.25">
      <c r="A75" s="4" t="s">
        <v>935</v>
      </c>
      <c r="B75" s="4" t="s">
        <v>936</v>
      </c>
      <c r="C75" s="4" t="s">
        <v>959</v>
      </c>
      <c r="D75" s="11" t="s">
        <v>753</v>
      </c>
      <c r="E75" s="32" t="s">
        <v>817</v>
      </c>
      <c r="F75" s="11"/>
      <c r="G75" s="35" t="s">
        <v>179</v>
      </c>
      <c r="H75" s="4" t="s">
        <v>1026</v>
      </c>
      <c r="I75" s="4"/>
      <c r="J75" s="4"/>
      <c r="K75" s="4" t="s">
        <v>819</v>
      </c>
      <c r="L75" s="4">
        <v>1</v>
      </c>
      <c r="M75" s="33">
        <v>12555.801809999999</v>
      </c>
      <c r="N75" s="34">
        <f t="shared" si="42"/>
        <v>5.9526897419484364E-3</v>
      </c>
      <c r="O75" s="33">
        <f t="shared" si="43"/>
        <v>15809.124336274428</v>
      </c>
      <c r="P75" s="244">
        <f t="shared" si="45"/>
        <v>0</v>
      </c>
      <c r="T75" s="109"/>
      <c r="W75" s="25">
        <v>0</v>
      </c>
      <c r="X75" s="25">
        <v>0</v>
      </c>
      <c r="AA75" s="109"/>
      <c r="AE75" s="25"/>
      <c r="AH75" s="109"/>
      <c r="AO75" s="109"/>
      <c r="AW75" t="str">
        <f t="shared" si="46"/>
        <v>Nguyễn Thành Long</v>
      </c>
      <c r="AX75" s="27" t="str">
        <f t="shared" si="47"/>
        <v>Trần Thị Cẩm Tiên</v>
      </c>
      <c r="AY75" s="4" t="str">
        <f t="shared" si="44"/>
        <v>CO.OPMART</v>
      </c>
    </row>
    <row r="76" spans="1:51" outlineLevel="1" x14ac:dyDescent="0.25">
      <c r="A76" s="4" t="s">
        <v>935</v>
      </c>
      <c r="B76" s="4" t="s">
        <v>936</v>
      </c>
      <c r="C76" s="4" t="s">
        <v>959</v>
      </c>
      <c r="D76" s="11" t="s">
        <v>751</v>
      </c>
      <c r="E76" s="32" t="s">
        <v>125</v>
      </c>
      <c r="F76" s="11"/>
      <c r="G76" s="35" t="s">
        <v>130</v>
      </c>
      <c r="H76" s="4" t="s">
        <v>1027</v>
      </c>
      <c r="I76" s="4"/>
      <c r="J76" s="4"/>
      <c r="K76" s="4" t="s">
        <v>1028</v>
      </c>
      <c r="L76" s="4">
        <v>1</v>
      </c>
      <c r="M76" s="33">
        <v>10558.690847999998</v>
      </c>
      <c r="N76" s="34">
        <f t="shared" si="42"/>
        <v>5.0058619632906125E-3</v>
      </c>
      <c r="O76" s="33">
        <f t="shared" si="43"/>
        <v>13294.543747207717</v>
      </c>
      <c r="P76" s="244">
        <f t="shared" si="45"/>
        <v>0</v>
      </c>
      <c r="T76" s="109"/>
      <c r="W76" s="25">
        <v>0</v>
      </c>
      <c r="X76" s="25">
        <v>0</v>
      </c>
      <c r="AA76" s="109"/>
      <c r="AE76" s="25"/>
      <c r="AH76" s="109"/>
      <c r="AO76" s="109"/>
      <c r="AW76" t="str">
        <f t="shared" si="46"/>
        <v>Nguyễn Thành Long</v>
      </c>
      <c r="AX76" s="27" t="str">
        <f t="shared" si="47"/>
        <v>Tôn Thất Thạch</v>
      </c>
      <c r="AY76" s="4" t="str">
        <f t="shared" si="44"/>
        <v>CO.OPMART</v>
      </c>
    </row>
    <row r="77" spans="1:51" outlineLevel="1" x14ac:dyDescent="0.25">
      <c r="A77" s="4" t="s">
        <v>935</v>
      </c>
      <c r="B77" s="4" t="s">
        <v>936</v>
      </c>
      <c r="C77" s="4" t="s">
        <v>356</v>
      </c>
      <c r="D77" s="11" t="s">
        <v>766</v>
      </c>
      <c r="E77" s="32" t="s">
        <v>421</v>
      </c>
      <c r="F77" s="11"/>
      <c r="G77" s="35" t="s">
        <v>426</v>
      </c>
      <c r="H77" s="4" t="s">
        <v>1029</v>
      </c>
      <c r="I77" s="4"/>
      <c r="J77" s="4"/>
      <c r="K77" s="4" t="s">
        <v>938</v>
      </c>
      <c r="L77" s="4">
        <v>1</v>
      </c>
      <c r="M77" s="33">
        <v>10609.154639999999</v>
      </c>
      <c r="N77" s="34">
        <f t="shared" si="42"/>
        <v>5.0297867831885328E-3</v>
      </c>
      <c r="O77" s="33">
        <f t="shared" si="43"/>
        <v>13358.083167013829</v>
      </c>
      <c r="P77" s="244">
        <f t="shared" si="45"/>
        <v>0</v>
      </c>
      <c r="T77" s="109"/>
      <c r="W77" s="25">
        <v>0</v>
      </c>
      <c r="X77" s="25">
        <v>0</v>
      </c>
      <c r="AA77" s="109"/>
      <c r="AE77" s="25"/>
      <c r="AH77" s="109"/>
      <c r="AO77" s="109"/>
      <c r="AW77" t="str">
        <f t="shared" si="46"/>
        <v>Phạm Thị Bích Hạnh</v>
      </c>
      <c r="AX77" s="27" t="str">
        <f t="shared" si="47"/>
        <v>Nguyễn Thị Kiều Diễm</v>
      </c>
      <c r="AY77" s="4" t="str">
        <f t="shared" si="44"/>
        <v>CO.OPMART</v>
      </c>
    </row>
    <row r="78" spans="1:51" outlineLevel="1" x14ac:dyDescent="0.25">
      <c r="A78" s="4" t="s">
        <v>935</v>
      </c>
      <c r="B78" s="4" t="s">
        <v>936</v>
      </c>
      <c r="C78" s="4" t="s">
        <v>959</v>
      </c>
      <c r="D78" s="11" t="s">
        <v>961</v>
      </c>
      <c r="E78" s="32" t="s">
        <v>961</v>
      </c>
      <c r="F78" s="11"/>
      <c r="G78" s="35" t="s">
        <v>160</v>
      </c>
      <c r="H78" s="4" t="s">
        <v>1030</v>
      </c>
      <c r="I78" s="4"/>
      <c r="J78" s="4"/>
      <c r="K78" s="4" t="s">
        <v>985</v>
      </c>
      <c r="L78" s="4">
        <v>1</v>
      </c>
      <c r="M78" s="33">
        <v>15045.281640000001</v>
      </c>
      <c r="N78" s="34">
        <f t="shared" si="42"/>
        <v>7.1329489775653889E-3</v>
      </c>
      <c r="O78" s="33">
        <f t="shared" si="43"/>
        <v>18943.651048361589</v>
      </c>
      <c r="P78" s="244">
        <f t="shared" si="45"/>
        <v>0</v>
      </c>
      <c r="T78" s="109"/>
      <c r="W78" s="25">
        <v>0</v>
      </c>
      <c r="X78" s="25">
        <v>0</v>
      </c>
      <c r="AA78" s="109"/>
      <c r="AE78" s="25"/>
      <c r="AH78" s="109"/>
      <c r="AO78" s="109"/>
      <c r="AW78" t="str">
        <f t="shared" si="46"/>
        <v>Nguyễn Thành Long</v>
      </c>
      <c r="AX78" s="27" t="str">
        <f t="shared" si="47"/>
        <v>Vacancy  BR VT</v>
      </c>
      <c r="AY78" s="4" t="str">
        <f t="shared" si="44"/>
        <v>CO.OPMART</v>
      </c>
    </row>
    <row r="79" spans="1:51" outlineLevel="1" x14ac:dyDescent="0.25">
      <c r="A79" s="4" t="s">
        <v>935</v>
      </c>
      <c r="B79" s="4" t="s">
        <v>936</v>
      </c>
      <c r="C79" s="4" t="s">
        <v>356</v>
      </c>
      <c r="D79" s="11" t="s">
        <v>765</v>
      </c>
      <c r="E79" s="32" t="s">
        <v>406</v>
      </c>
      <c r="F79" s="11"/>
      <c r="G79" s="35" t="s">
        <v>413</v>
      </c>
      <c r="H79" s="4" t="s">
        <v>1031</v>
      </c>
      <c r="I79" s="4"/>
      <c r="J79" s="4"/>
      <c r="K79" s="4" t="s">
        <v>938</v>
      </c>
      <c r="L79" s="4">
        <v>1</v>
      </c>
      <c r="M79" s="33">
        <v>15105.324780000003</v>
      </c>
      <c r="N79" s="34">
        <f t="shared" si="42"/>
        <v>7.1614153542222522E-3</v>
      </c>
      <c r="O79" s="33">
        <f t="shared" si="43"/>
        <v>19019.251912421452</v>
      </c>
      <c r="P79" s="244">
        <f t="shared" si="45"/>
        <v>0</v>
      </c>
      <c r="T79" s="109"/>
      <c r="W79" s="25">
        <v>0</v>
      </c>
      <c r="X79" s="25">
        <v>0</v>
      </c>
      <c r="AA79" s="109"/>
      <c r="AE79" s="25"/>
      <c r="AH79" s="109"/>
      <c r="AO79" s="109"/>
      <c r="AW79" t="str">
        <f t="shared" si="46"/>
        <v>Phạm Thị Bích Hạnh</v>
      </c>
      <c r="AX79" s="27" t="str">
        <f t="shared" si="47"/>
        <v>Lê Trương Phi</v>
      </c>
      <c r="AY79" s="4" t="str">
        <f t="shared" si="44"/>
        <v>CO.OPMART</v>
      </c>
    </row>
    <row r="80" spans="1:51" outlineLevel="1" x14ac:dyDescent="0.25">
      <c r="A80" s="4" t="s">
        <v>935</v>
      </c>
      <c r="B80" s="4" t="s">
        <v>936</v>
      </c>
      <c r="C80" s="4" t="s">
        <v>451</v>
      </c>
      <c r="D80" s="11" t="s">
        <v>5225</v>
      </c>
      <c r="E80" s="32" t="s">
        <v>5226</v>
      </c>
      <c r="F80" s="11"/>
      <c r="G80" s="35" t="s">
        <v>504</v>
      </c>
      <c r="H80" s="4" t="s">
        <v>505</v>
      </c>
      <c r="I80" s="4"/>
      <c r="J80" s="4"/>
      <c r="K80" s="4" t="s">
        <v>1032</v>
      </c>
      <c r="L80" s="4">
        <v>1</v>
      </c>
      <c r="M80" s="33">
        <v>16807.015080000001</v>
      </c>
      <c r="N80" s="34">
        <f t="shared" si="42"/>
        <v>7.9681845710408428E-3</v>
      </c>
      <c r="O80" s="33">
        <f t="shared" si="43"/>
        <v>21161.865657176961</v>
      </c>
      <c r="P80" s="244">
        <f t="shared" si="45"/>
        <v>0</v>
      </c>
      <c r="T80" s="109"/>
      <c r="W80" s="25">
        <v>0</v>
      </c>
      <c r="X80" s="25">
        <v>0</v>
      </c>
      <c r="AA80" s="109"/>
      <c r="AE80" s="25"/>
      <c r="AH80" s="109"/>
      <c r="AO80" s="109"/>
      <c r="AW80" t="str">
        <f t="shared" si="46"/>
        <v>Phạm Thanh Hà</v>
      </c>
      <c r="AX80" s="27" t="str">
        <f t="shared" si="47"/>
        <v>Đặng Thị Dung</v>
      </c>
      <c r="AY80" s="4" t="str">
        <f t="shared" si="44"/>
        <v>CO.OPMART</v>
      </c>
    </row>
    <row r="81" spans="1:51" outlineLevel="1" x14ac:dyDescent="0.25">
      <c r="A81" s="4" t="s">
        <v>935</v>
      </c>
      <c r="B81" s="4" t="s">
        <v>936</v>
      </c>
      <c r="C81" s="4" t="s">
        <v>959</v>
      </c>
      <c r="D81" s="11" t="s">
        <v>747</v>
      </c>
      <c r="E81" s="32" t="s">
        <v>42</v>
      </c>
      <c r="F81" s="11"/>
      <c r="G81" s="35" t="s">
        <v>49</v>
      </c>
      <c r="H81" s="4" t="s">
        <v>1033</v>
      </c>
      <c r="I81" s="4"/>
      <c r="J81" s="4"/>
      <c r="K81" s="4" t="s">
        <v>60</v>
      </c>
      <c r="L81" s="4">
        <v>1</v>
      </c>
      <c r="M81" s="33">
        <v>11065.909140000002</v>
      </c>
      <c r="N81" s="34">
        <f t="shared" si="42"/>
        <v>5.2463335133681481E-3</v>
      </c>
      <c r="O81" s="33">
        <f t="shared" si="43"/>
        <v>13933.186915139404</v>
      </c>
      <c r="P81" s="244">
        <f t="shared" si="45"/>
        <v>0</v>
      </c>
      <c r="T81" s="109"/>
      <c r="W81" s="25">
        <v>0</v>
      </c>
      <c r="X81" s="25">
        <v>0</v>
      </c>
      <c r="AA81" s="109"/>
      <c r="AE81" s="25"/>
      <c r="AH81" s="109"/>
      <c r="AO81" s="109"/>
      <c r="AW81" t="str">
        <f t="shared" si="46"/>
        <v>Nguyễn Thành Long</v>
      </c>
      <c r="AX81" s="27" t="str">
        <f t="shared" si="47"/>
        <v>Nguyễn Thanh Phương Thảo</v>
      </c>
      <c r="AY81" s="4" t="str">
        <f t="shared" si="44"/>
        <v>CO.OPMART</v>
      </c>
    </row>
    <row r="82" spans="1:51" outlineLevel="1" x14ac:dyDescent="0.25">
      <c r="A82" s="4" t="s">
        <v>935</v>
      </c>
      <c r="B82" s="4" t="s">
        <v>936</v>
      </c>
      <c r="C82" s="4" t="s">
        <v>959</v>
      </c>
      <c r="D82" s="11" t="s">
        <v>746</v>
      </c>
      <c r="E82" s="32" t="s">
        <v>33</v>
      </c>
      <c r="F82" s="11"/>
      <c r="G82" s="35" t="s">
        <v>4</v>
      </c>
      <c r="H82" s="4" t="s">
        <v>1034</v>
      </c>
      <c r="I82" s="4"/>
      <c r="J82" s="4"/>
      <c r="K82" s="4" t="s">
        <v>1022</v>
      </c>
      <c r="L82" s="4">
        <v>1</v>
      </c>
      <c r="M82" s="33">
        <v>13181.65128</v>
      </c>
      <c r="N82" s="34">
        <f t="shared" si="42"/>
        <v>6.2494041833237157E-3</v>
      </c>
      <c r="O82" s="33">
        <f t="shared" si="43"/>
        <v>16597.137100153937</v>
      </c>
      <c r="P82" s="244">
        <f t="shared" si="45"/>
        <v>0</v>
      </c>
      <c r="T82" s="109"/>
      <c r="W82" s="25">
        <v>0</v>
      </c>
      <c r="X82" s="25">
        <v>0</v>
      </c>
      <c r="AA82" s="109"/>
      <c r="AE82" s="25"/>
      <c r="AH82" s="109"/>
      <c r="AO82" s="109"/>
      <c r="AW82" t="str">
        <f t="shared" si="46"/>
        <v>Nguyễn Thành Long</v>
      </c>
      <c r="AX82" s="27" t="str">
        <f t="shared" si="47"/>
        <v>Đào Ngọc Sơn</v>
      </c>
      <c r="AY82" s="4" t="str">
        <f t="shared" si="44"/>
        <v>CO.OPMART</v>
      </c>
    </row>
    <row r="83" spans="1:51" outlineLevel="1" x14ac:dyDescent="0.25">
      <c r="A83" s="4" t="s">
        <v>935</v>
      </c>
      <c r="B83" s="4" t="s">
        <v>936</v>
      </c>
      <c r="C83" s="4" t="s">
        <v>959</v>
      </c>
      <c r="D83" s="11" t="s">
        <v>747</v>
      </c>
      <c r="E83" s="32" t="s">
        <v>42</v>
      </c>
      <c r="F83" s="11"/>
      <c r="G83" s="35" t="s">
        <v>44</v>
      </c>
      <c r="H83" s="4" t="s">
        <v>1035</v>
      </c>
      <c r="I83" s="4"/>
      <c r="J83" s="4"/>
      <c r="K83" s="4" t="s">
        <v>917</v>
      </c>
      <c r="L83" s="4">
        <v>1</v>
      </c>
      <c r="M83" s="33">
        <v>15998.499804000005</v>
      </c>
      <c r="N83" s="34">
        <f t="shared" si="42"/>
        <v>7.5848685023035501E-3</v>
      </c>
      <c r="O83" s="33">
        <f t="shared" si="43"/>
        <v>20143.856714420228</v>
      </c>
      <c r="P83" s="244">
        <f t="shared" si="45"/>
        <v>0</v>
      </c>
      <c r="T83" s="109"/>
      <c r="W83" s="25">
        <v>0</v>
      </c>
      <c r="X83" s="25">
        <v>0</v>
      </c>
      <c r="AA83" s="109"/>
      <c r="AE83" s="25"/>
      <c r="AH83" s="109"/>
      <c r="AO83" s="109"/>
      <c r="AW83" t="str">
        <f t="shared" si="46"/>
        <v>Nguyễn Thành Long</v>
      </c>
      <c r="AX83" s="27" t="str">
        <f t="shared" si="47"/>
        <v>Nguyễn Thanh Phương Thảo</v>
      </c>
      <c r="AY83" s="4" t="str">
        <f t="shared" si="44"/>
        <v>CO.OPMART</v>
      </c>
    </row>
    <row r="84" spans="1:51" outlineLevel="1" x14ac:dyDescent="0.25">
      <c r="A84" s="4" t="s">
        <v>935</v>
      </c>
      <c r="B84" s="4" t="s">
        <v>936</v>
      </c>
      <c r="C84" s="4" t="s">
        <v>356</v>
      </c>
      <c r="D84" s="11" t="s">
        <v>766</v>
      </c>
      <c r="E84" s="32" t="s">
        <v>421</v>
      </c>
      <c r="F84" s="11"/>
      <c r="G84" s="35" t="s">
        <v>430</v>
      </c>
      <c r="H84" s="4" t="s">
        <v>1036</v>
      </c>
      <c r="I84" s="4"/>
      <c r="J84" s="4"/>
      <c r="K84" s="4" t="s">
        <v>938</v>
      </c>
      <c r="L84" s="4">
        <v>1</v>
      </c>
      <c r="M84" s="33">
        <v>10876.520159999998</v>
      </c>
      <c r="N84" s="34">
        <f t="shared" si="42"/>
        <v>5.1565444377245518E-3</v>
      </c>
      <c r="O84" s="33">
        <f t="shared" si="43"/>
        <v>13694.725526687444</v>
      </c>
      <c r="P84" s="244">
        <f t="shared" si="45"/>
        <v>0</v>
      </c>
      <c r="T84" s="109"/>
      <c r="W84" s="25">
        <v>0</v>
      </c>
      <c r="X84" s="25">
        <v>0</v>
      </c>
      <c r="AA84" s="109"/>
      <c r="AE84" s="25"/>
      <c r="AH84" s="109"/>
      <c r="AO84" s="109"/>
      <c r="AW84" t="str">
        <f t="shared" si="46"/>
        <v>Phạm Thị Bích Hạnh</v>
      </c>
      <c r="AX84" s="27" t="str">
        <f t="shared" si="47"/>
        <v>Nguyễn Thị Kiều Diễm</v>
      </c>
      <c r="AY84" s="4" t="str">
        <f t="shared" si="44"/>
        <v>CO.OPMART</v>
      </c>
    </row>
    <row r="85" spans="1:51" outlineLevel="1" x14ac:dyDescent="0.25">
      <c r="A85" s="4" t="s">
        <v>935</v>
      </c>
      <c r="B85" s="4" t="s">
        <v>936</v>
      </c>
      <c r="C85" s="4" t="s">
        <v>356</v>
      </c>
      <c r="D85" s="11" t="s">
        <v>765</v>
      </c>
      <c r="E85" s="32" t="s">
        <v>406</v>
      </c>
      <c r="F85" s="11"/>
      <c r="G85" s="35" t="s">
        <v>409</v>
      </c>
      <c r="H85" s="4" t="s">
        <v>1037</v>
      </c>
      <c r="I85" s="4"/>
      <c r="J85" s="4"/>
      <c r="K85" s="4" t="s">
        <v>938</v>
      </c>
      <c r="L85" s="4">
        <v>1</v>
      </c>
      <c r="M85" s="33">
        <v>32240.334585000004</v>
      </c>
      <c r="N85" s="34">
        <f t="shared" si="42"/>
        <v>1.5285101809130494E-2</v>
      </c>
      <c r="O85" s="33">
        <f t="shared" si="43"/>
        <v>40594.098713107487</v>
      </c>
      <c r="P85" s="244">
        <f t="shared" si="45"/>
        <v>0</v>
      </c>
      <c r="T85" s="109"/>
      <c r="W85" s="25">
        <v>0</v>
      </c>
      <c r="X85" s="25">
        <v>0</v>
      </c>
      <c r="AA85" s="109"/>
      <c r="AE85" s="25"/>
      <c r="AH85" s="109"/>
      <c r="AO85" s="109"/>
      <c r="AW85" t="str">
        <f t="shared" si="46"/>
        <v>Phạm Thị Bích Hạnh</v>
      </c>
      <c r="AX85" s="27" t="str">
        <f t="shared" si="47"/>
        <v>Lê Trương Phi</v>
      </c>
      <c r="AY85" s="4" t="str">
        <f t="shared" si="44"/>
        <v>CO.OPMART</v>
      </c>
    </row>
    <row r="86" spans="1:51" outlineLevel="1" x14ac:dyDescent="0.25">
      <c r="A86" s="4" t="s">
        <v>935</v>
      </c>
      <c r="B86" s="4" t="s">
        <v>936</v>
      </c>
      <c r="C86" s="4" t="s">
        <v>959</v>
      </c>
      <c r="D86" s="11" t="s">
        <v>753</v>
      </c>
      <c r="E86" s="32" t="s">
        <v>817</v>
      </c>
      <c r="F86" s="11"/>
      <c r="G86" s="35" t="s">
        <v>191</v>
      </c>
      <c r="H86" s="4" t="s">
        <v>1038</v>
      </c>
      <c r="I86" s="4"/>
      <c r="J86" s="4"/>
      <c r="K86" s="4" t="s">
        <v>866</v>
      </c>
      <c r="L86" s="4">
        <v>1</v>
      </c>
      <c r="M86" s="33">
        <v>5800.7888520000006</v>
      </c>
      <c r="N86" s="34">
        <f t="shared" si="42"/>
        <v>2.7501466506908213E-3</v>
      </c>
      <c r="O86" s="33">
        <f t="shared" si="43"/>
        <v>7303.8260397439817</v>
      </c>
      <c r="P86" s="244">
        <f t="shared" si="45"/>
        <v>0</v>
      </c>
      <c r="T86" s="109"/>
      <c r="W86" s="25">
        <v>0</v>
      </c>
      <c r="X86" s="25">
        <v>0</v>
      </c>
      <c r="AA86" s="109"/>
      <c r="AE86" s="25"/>
      <c r="AH86" s="109"/>
      <c r="AO86" s="109"/>
      <c r="AW86" t="str">
        <f t="shared" si="46"/>
        <v>Nguyễn Thành Long</v>
      </c>
      <c r="AX86" s="27" t="str">
        <f t="shared" si="47"/>
        <v>Trần Thị Cẩm Tiên</v>
      </c>
      <c r="AY86" s="4" t="str">
        <f t="shared" si="44"/>
        <v>CO.OPMART</v>
      </c>
    </row>
    <row r="87" spans="1:51" outlineLevel="1" x14ac:dyDescent="0.25">
      <c r="A87" s="4" t="s">
        <v>935</v>
      </c>
      <c r="B87" s="4" t="s">
        <v>936</v>
      </c>
      <c r="C87" s="4" t="s">
        <v>451</v>
      </c>
      <c r="D87" s="11" t="s">
        <v>768</v>
      </c>
      <c r="E87" s="32" t="s">
        <v>976</v>
      </c>
      <c r="F87" s="11"/>
      <c r="G87" s="35" t="s">
        <v>470</v>
      </c>
      <c r="H87" s="4" t="s">
        <v>471</v>
      </c>
      <c r="I87" s="4"/>
      <c r="J87" s="4"/>
      <c r="K87" s="4" t="s">
        <v>986</v>
      </c>
      <c r="L87" s="4">
        <v>1</v>
      </c>
      <c r="M87" s="33">
        <v>12370.278941999999</v>
      </c>
      <c r="N87" s="34">
        <f t="shared" si="42"/>
        <v>5.8647335851093807E-3</v>
      </c>
      <c r="O87" s="33">
        <f t="shared" si="43"/>
        <v>15575.530804629296</v>
      </c>
      <c r="P87" s="244">
        <f t="shared" si="45"/>
        <v>0</v>
      </c>
      <c r="T87" s="109"/>
      <c r="W87" s="25">
        <v>0</v>
      </c>
      <c r="X87" s="25">
        <v>0</v>
      </c>
      <c r="AA87" s="109"/>
      <c r="AE87" s="25"/>
      <c r="AH87" s="109"/>
      <c r="AO87" s="109"/>
      <c r="AW87" t="str">
        <f t="shared" si="46"/>
        <v>Phạm Thanh Hà</v>
      </c>
      <c r="AX87" s="27" t="str">
        <f t="shared" si="47"/>
        <v xml:space="preserve">Lê Yến Phụng </v>
      </c>
      <c r="AY87" s="4" t="str">
        <f t="shared" si="44"/>
        <v>CO.OPMART</v>
      </c>
    </row>
    <row r="88" spans="1:51" outlineLevel="1" x14ac:dyDescent="0.25">
      <c r="A88" s="4" t="s">
        <v>935</v>
      </c>
      <c r="B88" s="4" t="s">
        <v>936</v>
      </c>
      <c r="C88" s="4" t="s">
        <v>356</v>
      </c>
      <c r="D88" s="11" t="s">
        <v>766</v>
      </c>
      <c r="E88" s="32" t="s">
        <v>421</v>
      </c>
      <c r="F88" s="11"/>
      <c r="G88" s="35" t="s">
        <v>428</v>
      </c>
      <c r="H88" s="4" t="s">
        <v>1039</v>
      </c>
      <c r="I88" s="4"/>
      <c r="J88" s="4"/>
      <c r="K88" s="4" t="s">
        <v>938</v>
      </c>
      <c r="L88" s="4">
        <v>1</v>
      </c>
      <c r="M88" s="33">
        <v>16013.19492</v>
      </c>
      <c r="N88" s="34">
        <f t="shared" si="42"/>
        <v>7.5918354381945136E-3</v>
      </c>
      <c r="O88" s="33">
        <f t="shared" si="43"/>
        <v>20162.359468724208</v>
      </c>
      <c r="P88" s="244">
        <f t="shared" si="45"/>
        <v>0</v>
      </c>
      <c r="T88" s="109"/>
      <c r="W88" s="25">
        <v>0</v>
      </c>
      <c r="X88" s="25">
        <v>0</v>
      </c>
      <c r="AA88" s="109"/>
      <c r="AE88" s="25"/>
      <c r="AH88" s="109"/>
      <c r="AO88" s="109"/>
      <c r="AW88" t="str">
        <f t="shared" si="46"/>
        <v>Phạm Thị Bích Hạnh</v>
      </c>
      <c r="AX88" s="27" t="str">
        <f t="shared" si="47"/>
        <v>Nguyễn Thị Kiều Diễm</v>
      </c>
      <c r="AY88" s="4" t="str">
        <f t="shared" si="44"/>
        <v>CO.OPMART</v>
      </c>
    </row>
    <row r="89" spans="1:51" outlineLevel="1" x14ac:dyDescent="0.25">
      <c r="A89" s="4" t="s">
        <v>935</v>
      </c>
      <c r="B89" s="4" t="s">
        <v>936</v>
      </c>
      <c r="C89" s="4" t="s">
        <v>451</v>
      </c>
      <c r="D89" s="11" t="s">
        <v>768</v>
      </c>
      <c r="E89" s="32" t="s">
        <v>976</v>
      </c>
      <c r="F89" s="11"/>
      <c r="G89" s="35" t="s">
        <v>472</v>
      </c>
      <c r="H89" s="4" t="s">
        <v>473</v>
      </c>
      <c r="I89" s="4"/>
      <c r="J89" s="4"/>
      <c r="K89" s="4" t="s">
        <v>938</v>
      </c>
      <c r="L89" s="4">
        <v>1</v>
      </c>
      <c r="M89" s="33">
        <v>10428.344279999999</v>
      </c>
      <c r="N89" s="34">
        <f t="shared" si="42"/>
        <v>4.9440648204260446E-3</v>
      </c>
      <c r="O89" s="33">
        <f t="shared" si="43"/>
        <v>13130.423197082642</v>
      </c>
      <c r="P89" s="244">
        <f t="shared" si="45"/>
        <v>0</v>
      </c>
      <c r="T89" s="109"/>
      <c r="W89" s="25">
        <v>0</v>
      </c>
      <c r="X89" s="25">
        <v>0</v>
      </c>
      <c r="AA89" s="109"/>
      <c r="AE89" s="25"/>
      <c r="AH89" s="109"/>
      <c r="AO89" s="109"/>
      <c r="AW89" t="str">
        <f t="shared" si="46"/>
        <v>Phạm Thanh Hà</v>
      </c>
      <c r="AX89" s="27" t="str">
        <f t="shared" si="47"/>
        <v xml:space="preserve">Lê Yến Phụng </v>
      </c>
      <c r="AY89" s="4" t="str">
        <f t="shared" si="44"/>
        <v>CO.OPMART</v>
      </c>
    </row>
    <row r="90" spans="1:51" outlineLevel="1" x14ac:dyDescent="0.25">
      <c r="A90" s="4" t="s">
        <v>935</v>
      </c>
      <c r="B90" s="4" t="s">
        <v>936</v>
      </c>
      <c r="C90" s="4" t="s">
        <v>959</v>
      </c>
      <c r="D90" s="11" t="s">
        <v>746</v>
      </c>
      <c r="E90" s="32" t="s">
        <v>33</v>
      </c>
      <c r="F90" s="11"/>
      <c r="G90" s="35" t="s">
        <v>22</v>
      </c>
      <c r="H90" s="4" t="s">
        <v>1040</v>
      </c>
      <c r="I90" s="4"/>
      <c r="J90" s="4"/>
      <c r="K90" s="4" t="s">
        <v>884</v>
      </c>
      <c r="L90" s="4">
        <v>1</v>
      </c>
      <c r="M90" s="33">
        <v>4973.785272000001</v>
      </c>
      <c r="N90" s="34">
        <f t="shared" si="42"/>
        <v>2.3580653004340963E-3</v>
      </c>
      <c r="O90" s="33">
        <f t="shared" si="43"/>
        <v>6262.5383051485533</v>
      </c>
      <c r="P90" s="244">
        <f t="shared" si="45"/>
        <v>0</v>
      </c>
      <c r="T90" s="109"/>
      <c r="W90" s="25">
        <v>0</v>
      </c>
      <c r="X90" s="25">
        <v>0</v>
      </c>
      <c r="AA90" s="109"/>
      <c r="AE90" s="25"/>
      <c r="AH90" s="109"/>
      <c r="AO90" s="109"/>
      <c r="AW90" t="str">
        <f t="shared" si="46"/>
        <v>Nguyễn Thành Long</v>
      </c>
      <c r="AX90" s="27" t="str">
        <f t="shared" si="47"/>
        <v>Đào Ngọc Sơn</v>
      </c>
      <c r="AY90" s="4" t="str">
        <f t="shared" si="44"/>
        <v>CO.OPMART</v>
      </c>
    </row>
    <row r="91" spans="1:51" outlineLevel="1" x14ac:dyDescent="0.25">
      <c r="A91" s="4" t="s">
        <v>935</v>
      </c>
      <c r="B91" s="4" t="s">
        <v>936</v>
      </c>
      <c r="C91" s="4" t="s">
        <v>356</v>
      </c>
      <c r="D91" s="11" t="s">
        <v>761</v>
      </c>
      <c r="E91" s="32" t="s">
        <v>355</v>
      </c>
      <c r="F91" s="11"/>
      <c r="G91" s="35" t="s">
        <v>347</v>
      </c>
      <c r="H91" s="4" t="s">
        <v>1041</v>
      </c>
      <c r="I91" s="4"/>
      <c r="J91" s="4"/>
      <c r="K91" s="4" t="s">
        <v>938</v>
      </c>
      <c r="L91" s="4">
        <v>1</v>
      </c>
      <c r="M91" s="33">
        <v>50568.528840000006</v>
      </c>
      <c r="N91" s="34">
        <f t="shared" si="42"/>
        <v>2.3974475501162096E-2</v>
      </c>
      <c r="O91" s="33">
        <f t="shared" si="43"/>
        <v>63671.294914620776</v>
      </c>
      <c r="P91" s="244">
        <f t="shared" si="45"/>
        <v>0</v>
      </c>
      <c r="T91" s="109"/>
      <c r="W91" s="25">
        <v>0</v>
      </c>
      <c r="X91" s="25">
        <v>0</v>
      </c>
      <c r="AA91" s="109"/>
      <c r="AE91" s="25"/>
      <c r="AH91" s="109"/>
      <c r="AO91" s="109"/>
      <c r="AW91" t="str">
        <f t="shared" si="46"/>
        <v>Phạm Thị Bích Hạnh</v>
      </c>
      <c r="AX91" s="27" t="str">
        <f t="shared" si="47"/>
        <v>Phùng Mỹ Dung</v>
      </c>
      <c r="AY91" s="4" t="str">
        <f t="shared" si="44"/>
        <v>CO.OPMART</v>
      </c>
    </row>
    <row r="92" spans="1:51" outlineLevel="1" x14ac:dyDescent="0.25">
      <c r="A92" s="4" t="s">
        <v>935</v>
      </c>
      <c r="B92" s="4" t="s">
        <v>936</v>
      </c>
      <c r="C92" s="4" t="s">
        <v>959</v>
      </c>
      <c r="D92" s="11" t="s">
        <v>961</v>
      </c>
      <c r="E92" s="32" t="s">
        <v>961</v>
      </c>
      <c r="F92" s="11"/>
      <c r="G92" s="35" t="s">
        <v>166</v>
      </c>
      <c r="H92" s="4" t="s">
        <v>1042</v>
      </c>
      <c r="I92" s="4"/>
      <c r="J92" s="4"/>
      <c r="K92" s="4" t="s">
        <v>963</v>
      </c>
      <c r="L92" s="4">
        <v>1</v>
      </c>
      <c r="M92" s="33">
        <v>16606.880099999998</v>
      </c>
      <c r="N92" s="34">
        <f t="shared" si="42"/>
        <v>7.873300830402134E-3</v>
      </c>
      <c r="O92" s="33">
        <f t="shared" si="43"/>
        <v>20909.873882319705</v>
      </c>
      <c r="P92" s="244">
        <f t="shared" si="45"/>
        <v>0</v>
      </c>
      <c r="T92" s="109"/>
      <c r="W92" s="25">
        <v>0</v>
      </c>
      <c r="X92" s="25">
        <v>0</v>
      </c>
      <c r="AA92" s="109"/>
      <c r="AE92" s="25"/>
      <c r="AH92" s="109"/>
      <c r="AO92" s="109"/>
      <c r="AW92" t="str">
        <f t="shared" si="46"/>
        <v>Nguyễn Thành Long</v>
      </c>
      <c r="AX92" s="27" t="str">
        <f t="shared" si="47"/>
        <v>Vacancy  BR VT</v>
      </c>
      <c r="AY92" s="4" t="str">
        <f t="shared" si="44"/>
        <v>CO.OPMART</v>
      </c>
    </row>
    <row r="93" spans="1:51" outlineLevel="1" x14ac:dyDescent="0.25">
      <c r="A93" s="4" t="s">
        <v>935</v>
      </c>
      <c r="B93" s="4" t="s">
        <v>936</v>
      </c>
      <c r="C93" s="4" t="s">
        <v>959</v>
      </c>
      <c r="D93" s="11" t="s">
        <v>747</v>
      </c>
      <c r="E93" s="32" t="s">
        <v>42</v>
      </c>
      <c r="F93" s="11"/>
      <c r="G93" s="35" t="s">
        <v>45</v>
      </c>
      <c r="H93" s="4" t="s">
        <v>1043</v>
      </c>
      <c r="I93" s="4"/>
      <c r="J93" s="4"/>
      <c r="K93" s="4" t="s">
        <v>917</v>
      </c>
      <c r="L93" s="4">
        <v>1</v>
      </c>
      <c r="M93" s="33">
        <v>9562.8083100000003</v>
      </c>
      <c r="N93" s="34">
        <f t="shared" si="42"/>
        <v>4.5337153128539439E-3</v>
      </c>
      <c r="O93" s="33">
        <f t="shared" si="43"/>
        <v>12040.618979533601</v>
      </c>
      <c r="P93" s="244">
        <f t="shared" si="45"/>
        <v>0</v>
      </c>
      <c r="T93" s="109"/>
      <c r="W93" s="25">
        <v>0</v>
      </c>
      <c r="X93" s="25">
        <v>0</v>
      </c>
      <c r="AA93" s="109"/>
      <c r="AE93" s="25"/>
      <c r="AH93" s="109"/>
      <c r="AO93" s="109"/>
      <c r="AW93" t="str">
        <f t="shared" si="46"/>
        <v>Nguyễn Thành Long</v>
      </c>
      <c r="AX93" s="27" t="str">
        <f t="shared" si="47"/>
        <v>Nguyễn Thanh Phương Thảo</v>
      </c>
      <c r="AY93" s="4" t="str">
        <f t="shared" si="44"/>
        <v>CO.OPMART</v>
      </c>
    </row>
    <row r="94" spans="1:51" outlineLevel="1" x14ac:dyDescent="0.25">
      <c r="A94" s="4" t="s">
        <v>935</v>
      </c>
      <c r="B94" s="4" t="s">
        <v>936</v>
      </c>
      <c r="C94" s="4" t="s">
        <v>959</v>
      </c>
      <c r="D94" s="11" t="s">
        <v>747</v>
      </c>
      <c r="E94" s="32" t="s">
        <v>42</v>
      </c>
      <c r="F94" s="11"/>
      <c r="G94" s="35" t="s">
        <v>47</v>
      </c>
      <c r="H94" s="4" t="s">
        <v>1044</v>
      </c>
      <c r="I94" s="4"/>
      <c r="J94" s="4"/>
      <c r="K94" s="4" t="s">
        <v>60</v>
      </c>
      <c r="L94" s="4">
        <v>1</v>
      </c>
      <c r="M94" s="33">
        <v>9123.8913000000011</v>
      </c>
      <c r="N94" s="34">
        <f t="shared" si="42"/>
        <v>4.3256253141003183E-3</v>
      </c>
      <c r="O94" s="33">
        <f t="shared" si="43"/>
        <v>11487.9745774159</v>
      </c>
      <c r="P94" s="244">
        <f t="shared" si="45"/>
        <v>0</v>
      </c>
      <c r="T94" s="109"/>
      <c r="W94" s="25">
        <v>0</v>
      </c>
      <c r="X94" s="25">
        <v>0</v>
      </c>
      <c r="AA94" s="109"/>
      <c r="AE94" s="25"/>
      <c r="AH94" s="109"/>
      <c r="AO94" s="109"/>
      <c r="AW94" t="str">
        <f t="shared" si="46"/>
        <v>Nguyễn Thành Long</v>
      </c>
      <c r="AX94" s="27" t="str">
        <f t="shared" si="47"/>
        <v>Nguyễn Thanh Phương Thảo</v>
      </c>
      <c r="AY94" s="4" t="str">
        <f t="shared" si="44"/>
        <v>CO.OPMART</v>
      </c>
    </row>
    <row r="95" spans="1:51" outlineLevel="1" x14ac:dyDescent="0.25">
      <c r="A95" s="4" t="s">
        <v>935</v>
      </c>
      <c r="B95" s="4" t="s">
        <v>936</v>
      </c>
      <c r="C95" s="4" t="s">
        <v>959</v>
      </c>
      <c r="D95" s="11" t="s">
        <v>751</v>
      </c>
      <c r="E95" s="32" t="s">
        <v>125</v>
      </c>
      <c r="F95" s="11"/>
      <c r="G95" s="35" t="s">
        <v>127</v>
      </c>
      <c r="H95" s="4" t="s">
        <v>1045</v>
      </c>
      <c r="I95" s="4"/>
      <c r="J95" s="4"/>
      <c r="K95" s="4" t="s">
        <v>991</v>
      </c>
      <c r="L95" s="4">
        <v>1</v>
      </c>
      <c r="M95" s="33">
        <v>7000.3281120000001</v>
      </c>
      <c r="N95" s="34">
        <f t="shared" si="42"/>
        <v>3.3188466951897251E-3</v>
      </c>
      <c r="O95" s="33">
        <f t="shared" si="43"/>
        <v>8814.1768396808766</v>
      </c>
      <c r="P95" s="244">
        <f t="shared" si="45"/>
        <v>0</v>
      </c>
      <c r="T95" s="109"/>
      <c r="W95" s="25">
        <v>0</v>
      </c>
      <c r="X95" s="25">
        <v>0</v>
      </c>
      <c r="AA95" s="109"/>
      <c r="AE95" s="25"/>
      <c r="AH95" s="109"/>
      <c r="AO95" s="109"/>
      <c r="AW95" t="str">
        <f t="shared" si="46"/>
        <v>Nguyễn Thành Long</v>
      </c>
      <c r="AX95" s="27" t="str">
        <f t="shared" si="47"/>
        <v>Tôn Thất Thạch</v>
      </c>
      <c r="AY95" s="4" t="str">
        <f t="shared" si="44"/>
        <v>CO.OPMART</v>
      </c>
    </row>
    <row r="96" spans="1:51" outlineLevel="1" x14ac:dyDescent="0.25">
      <c r="A96" s="4" t="s">
        <v>935</v>
      </c>
      <c r="B96" s="4" t="s">
        <v>936</v>
      </c>
      <c r="C96" s="4" t="s">
        <v>959</v>
      </c>
      <c r="D96" s="11" t="s">
        <v>961</v>
      </c>
      <c r="E96" s="32" t="s">
        <v>961</v>
      </c>
      <c r="F96" s="11"/>
      <c r="G96" s="35" t="s">
        <v>162</v>
      </c>
      <c r="H96" s="4" t="s">
        <v>1046</v>
      </c>
      <c r="I96" s="4"/>
      <c r="J96" s="4"/>
      <c r="K96" s="4" t="s">
        <v>985</v>
      </c>
      <c r="L96" s="4">
        <v>1</v>
      </c>
      <c r="M96" s="33">
        <v>10985.299920000003</v>
      </c>
      <c r="N96" s="34">
        <f t="shared" si="42"/>
        <v>5.2081167842208077E-3</v>
      </c>
      <c r="O96" s="33">
        <f t="shared" si="43"/>
        <v>13831.691112568267</v>
      </c>
      <c r="P96" s="244">
        <f t="shared" si="45"/>
        <v>0</v>
      </c>
      <c r="T96" s="109"/>
      <c r="W96" s="25">
        <v>0</v>
      </c>
      <c r="X96" s="25">
        <v>0</v>
      </c>
      <c r="AA96" s="109"/>
      <c r="AE96" s="25"/>
      <c r="AH96" s="109"/>
      <c r="AO96" s="109"/>
      <c r="AW96" t="str">
        <f t="shared" si="46"/>
        <v>Nguyễn Thành Long</v>
      </c>
      <c r="AX96" s="27" t="str">
        <f t="shared" si="47"/>
        <v>Vacancy  BR VT</v>
      </c>
      <c r="AY96" s="4" t="str">
        <f t="shared" si="44"/>
        <v>CO.OPMART</v>
      </c>
    </row>
    <row r="97" spans="1:51" outlineLevel="1" x14ac:dyDescent="0.25">
      <c r="A97" s="4" t="s">
        <v>935</v>
      </c>
      <c r="B97" s="4" t="s">
        <v>936</v>
      </c>
      <c r="C97" s="4" t="s">
        <v>959</v>
      </c>
      <c r="D97" s="11" t="s">
        <v>748</v>
      </c>
      <c r="E97" s="32" t="s">
        <v>63</v>
      </c>
      <c r="F97" s="11"/>
      <c r="G97" s="35" t="s">
        <v>73</v>
      </c>
      <c r="H97" s="4" t="s">
        <v>1047</v>
      </c>
      <c r="I97" s="4"/>
      <c r="J97" s="4"/>
      <c r="K97" s="4" t="s">
        <v>996</v>
      </c>
      <c r="L97" s="4">
        <v>1</v>
      </c>
      <c r="M97" s="33">
        <v>3998.4140160000002</v>
      </c>
      <c r="N97" s="34">
        <f t="shared" si="42"/>
        <v>1.8956430228254815E-3</v>
      </c>
      <c r="O97" s="33">
        <f t="shared" si="43"/>
        <v>5034.4394793251658</v>
      </c>
      <c r="P97" s="244">
        <f t="shared" si="45"/>
        <v>0</v>
      </c>
      <c r="T97" s="109"/>
      <c r="W97" s="25">
        <v>0</v>
      </c>
      <c r="X97" s="25">
        <v>0</v>
      </c>
      <c r="AA97" s="109"/>
      <c r="AE97" s="25"/>
      <c r="AH97" s="109"/>
      <c r="AO97" s="109"/>
      <c r="AW97" t="str">
        <f t="shared" si="46"/>
        <v>Nguyễn Thành Long</v>
      </c>
      <c r="AX97" s="27" t="str">
        <f t="shared" si="47"/>
        <v xml:space="preserve">Võ Thái Trâm </v>
      </c>
      <c r="AY97" s="4" t="str">
        <f t="shared" si="44"/>
        <v>CO.OPMART</v>
      </c>
    </row>
    <row r="98" spans="1:51" outlineLevel="1" x14ac:dyDescent="0.25">
      <c r="A98" s="4" t="s">
        <v>935</v>
      </c>
      <c r="B98" s="4" t="s">
        <v>936</v>
      </c>
      <c r="C98" s="4" t="s">
        <v>959</v>
      </c>
      <c r="D98" s="11" t="s">
        <v>749</v>
      </c>
      <c r="E98" s="32" t="s">
        <v>84</v>
      </c>
      <c r="F98" s="11"/>
      <c r="G98" s="35" t="s">
        <v>85</v>
      </c>
      <c r="H98" s="4" t="s">
        <v>1048</v>
      </c>
      <c r="I98" s="4"/>
      <c r="J98" s="4"/>
      <c r="K98" s="4" t="s">
        <v>1012</v>
      </c>
      <c r="L98" s="4">
        <v>1</v>
      </c>
      <c r="M98" s="33">
        <v>23755.089780000006</v>
      </c>
      <c r="N98" s="34">
        <f t="shared" si="42"/>
        <v>1.1262257989756386E-2</v>
      </c>
      <c r="O98" s="33">
        <f t="shared" si="43"/>
        <v>29910.249750221414</v>
      </c>
      <c r="P98" s="244">
        <f t="shared" si="45"/>
        <v>0</v>
      </c>
      <c r="T98" s="109"/>
      <c r="W98" s="25">
        <v>0</v>
      </c>
      <c r="X98" s="25">
        <v>0</v>
      </c>
      <c r="AA98" s="109"/>
      <c r="AE98" s="25"/>
      <c r="AH98" s="109"/>
      <c r="AO98" s="109"/>
      <c r="AW98" t="str">
        <f t="shared" si="46"/>
        <v>Nguyễn Thành Long</v>
      </c>
      <c r="AX98" s="27" t="str">
        <f t="shared" si="47"/>
        <v>Ngô Thị Huyền Trân</v>
      </c>
      <c r="AY98" s="4" t="str">
        <f t="shared" si="44"/>
        <v>CO.OPMART</v>
      </c>
    </row>
    <row r="99" spans="1:51" outlineLevel="1" x14ac:dyDescent="0.25">
      <c r="A99" s="4" t="s">
        <v>935</v>
      </c>
      <c r="B99" s="4" t="s">
        <v>936</v>
      </c>
      <c r="C99" s="4" t="s">
        <v>959</v>
      </c>
      <c r="D99" s="11" t="s">
        <v>833</v>
      </c>
      <c r="E99" s="32" t="s">
        <v>825</v>
      </c>
      <c r="F99" s="11"/>
      <c r="G99" s="35" t="s">
        <v>208</v>
      </c>
      <c r="H99" s="4" t="s">
        <v>1049</v>
      </c>
      <c r="I99" s="4"/>
      <c r="J99" s="4"/>
      <c r="K99" s="4" t="s">
        <v>965</v>
      </c>
      <c r="L99" s="4">
        <v>1</v>
      </c>
      <c r="M99" s="33">
        <v>6755.5388639999992</v>
      </c>
      <c r="N99" s="34">
        <f t="shared" si="42"/>
        <v>3.202792422626396E-3</v>
      </c>
      <c r="O99" s="33">
        <f t="shared" si="43"/>
        <v>8505.9604695616072</v>
      </c>
      <c r="P99" s="244">
        <f t="shared" si="45"/>
        <v>0</v>
      </c>
      <c r="T99" s="109"/>
      <c r="W99" s="25">
        <v>0</v>
      </c>
      <c r="X99" s="25">
        <v>0</v>
      </c>
      <c r="AA99" s="109"/>
      <c r="AE99" s="25"/>
      <c r="AH99" s="109"/>
      <c r="AO99" s="109"/>
      <c r="AW99" t="str">
        <f t="shared" si="46"/>
        <v>Nguyễn Thành Long</v>
      </c>
      <c r="AX99" s="27" t="str">
        <f t="shared" si="47"/>
        <v>Trần Thị Cẩm Tú</v>
      </c>
      <c r="AY99" s="4" t="str">
        <f t="shared" si="44"/>
        <v>CO.OPMART</v>
      </c>
    </row>
    <row r="100" spans="1:51" outlineLevel="1" x14ac:dyDescent="0.25">
      <c r="A100" s="4" t="s">
        <v>935</v>
      </c>
      <c r="B100" s="4" t="s">
        <v>936</v>
      </c>
      <c r="C100" s="4" t="s">
        <v>356</v>
      </c>
      <c r="D100" s="11" t="s">
        <v>767</v>
      </c>
      <c r="E100" s="32" t="s">
        <v>437</v>
      </c>
      <c r="F100" s="11"/>
      <c r="G100" s="35" t="s">
        <v>440</v>
      </c>
      <c r="H100" s="4" t="s">
        <v>1050</v>
      </c>
      <c r="I100" s="4"/>
      <c r="J100" s="4"/>
      <c r="K100" s="4" t="s">
        <v>938</v>
      </c>
      <c r="L100" s="4">
        <v>1</v>
      </c>
      <c r="M100" s="33">
        <v>28913.869802999998</v>
      </c>
      <c r="N100" s="34">
        <f t="shared" si="42"/>
        <v>1.370802906742845E-2</v>
      </c>
      <c r="O100" s="33">
        <f t="shared" si="43"/>
        <v>36405.716630093695</v>
      </c>
      <c r="P100" s="244">
        <f t="shared" si="45"/>
        <v>0</v>
      </c>
      <c r="T100" s="109"/>
      <c r="W100" s="25">
        <v>0</v>
      </c>
      <c r="X100" s="25">
        <v>0</v>
      </c>
      <c r="AA100" s="109"/>
      <c r="AE100" s="25"/>
      <c r="AH100" s="109"/>
      <c r="AO100" s="109"/>
      <c r="AW100" t="str">
        <f t="shared" si="46"/>
        <v>Phạm Thị Bích Hạnh</v>
      </c>
      <c r="AX100" s="27" t="str">
        <f t="shared" si="47"/>
        <v>Phạm Hà Ngọc Diễm</v>
      </c>
      <c r="AY100" s="4" t="str">
        <f t="shared" si="44"/>
        <v>CO.OPMART</v>
      </c>
    </row>
    <row r="101" spans="1:51" outlineLevel="1" x14ac:dyDescent="0.25">
      <c r="A101" s="4" t="s">
        <v>935</v>
      </c>
      <c r="B101" s="4" t="s">
        <v>936</v>
      </c>
      <c r="C101" s="4" t="s">
        <v>451</v>
      </c>
      <c r="D101" s="11" t="s">
        <v>768</v>
      </c>
      <c r="E101" s="32" t="s">
        <v>976</v>
      </c>
      <c r="F101" s="11"/>
      <c r="G101" s="35" t="s">
        <v>474</v>
      </c>
      <c r="H101" s="4" t="s">
        <v>475</v>
      </c>
      <c r="I101" s="4"/>
      <c r="J101" s="4"/>
      <c r="K101" s="4" t="s">
        <v>977</v>
      </c>
      <c r="L101" s="4">
        <v>1</v>
      </c>
      <c r="M101" s="33">
        <v>4140.6053760000004</v>
      </c>
      <c r="N101" s="34">
        <f t="shared" si="42"/>
        <v>1.9630557665812464E-3</v>
      </c>
      <c r="O101" s="33">
        <f t="shared" si="43"/>
        <v>5213.4739148634535</v>
      </c>
      <c r="P101" s="244">
        <f t="shared" si="45"/>
        <v>0</v>
      </c>
      <c r="T101" s="109"/>
      <c r="W101" s="25">
        <v>0</v>
      </c>
      <c r="X101" s="25">
        <v>0</v>
      </c>
      <c r="AA101" s="109"/>
      <c r="AE101" s="25"/>
      <c r="AH101" s="109"/>
      <c r="AO101" s="109"/>
      <c r="AW101" t="str">
        <f t="shared" si="46"/>
        <v>Phạm Thanh Hà</v>
      </c>
      <c r="AX101" s="27" t="str">
        <f t="shared" si="47"/>
        <v xml:space="preserve">Lê Yến Phụng </v>
      </c>
      <c r="AY101" s="4" t="str">
        <f t="shared" si="44"/>
        <v>CO.OPMART</v>
      </c>
    </row>
    <row r="102" spans="1:51" outlineLevel="1" x14ac:dyDescent="0.25">
      <c r="A102" s="4" t="s">
        <v>935</v>
      </c>
      <c r="B102" s="4" t="s">
        <v>936</v>
      </c>
      <c r="C102" s="4" t="s">
        <v>959</v>
      </c>
      <c r="D102" s="11" t="s">
        <v>753</v>
      </c>
      <c r="E102" s="32" t="s">
        <v>817</v>
      </c>
      <c r="F102" s="11"/>
      <c r="G102" s="35" t="s">
        <v>181</v>
      </c>
      <c r="H102" s="4" t="s">
        <v>1051</v>
      </c>
      <c r="I102" s="4"/>
      <c r="J102" s="4"/>
      <c r="K102" s="4" t="s">
        <v>866</v>
      </c>
      <c r="L102" s="4">
        <v>1</v>
      </c>
      <c r="M102" s="33">
        <v>1468.3322699999999</v>
      </c>
      <c r="N102" s="34">
        <f t="shared" si="42"/>
        <v>6.9613447023666119E-4</v>
      </c>
      <c r="O102" s="33">
        <f t="shared" si="43"/>
        <v>1848.7905252618887</v>
      </c>
      <c r="P102" s="244">
        <f t="shared" si="45"/>
        <v>0</v>
      </c>
      <c r="T102" s="109"/>
      <c r="W102" s="25">
        <v>0</v>
      </c>
      <c r="X102" s="25">
        <v>0</v>
      </c>
      <c r="AA102" s="109"/>
      <c r="AE102" s="25"/>
      <c r="AH102" s="109"/>
      <c r="AO102" s="109"/>
      <c r="AW102" t="str">
        <f t="shared" si="46"/>
        <v>Nguyễn Thành Long</v>
      </c>
      <c r="AX102" s="27" t="str">
        <f t="shared" si="47"/>
        <v>Trần Thị Cẩm Tiên</v>
      </c>
      <c r="AY102" s="4" t="str">
        <f t="shared" si="44"/>
        <v>CO.OPMART</v>
      </c>
    </row>
    <row r="103" spans="1:51" outlineLevel="1" x14ac:dyDescent="0.25">
      <c r="A103" s="4" t="s">
        <v>935</v>
      </c>
      <c r="B103" s="4" t="s">
        <v>936</v>
      </c>
      <c r="C103" s="4" t="s">
        <v>356</v>
      </c>
      <c r="D103" s="11" t="s">
        <v>762</v>
      </c>
      <c r="E103" s="32" t="s">
        <v>359</v>
      </c>
      <c r="F103" s="11"/>
      <c r="G103" s="35" t="s">
        <v>362</v>
      </c>
      <c r="H103" s="4" t="s">
        <v>1052</v>
      </c>
      <c r="I103" s="4"/>
      <c r="J103" s="4"/>
      <c r="K103" s="4" t="s">
        <v>938</v>
      </c>
      <c r="L103" s="4">
        <v>1</v>
      </c>
      <c r="M103" s="33">
        <v>5497.5056400000003</v>
      </c>
      <c r="N103" s="34">
        <f t="shared" si="42"/>
        <v>2.6063604638509085E-3</v>
      </c>
      <c r="O103" s="33">
        <f t="shared" si="43"/>
        <v>6921.9593871663646</v>
      </c>
      <c r="P103" s="244">
        <f t="shared" si="45"/>
        <v>0</v>
      </c>
      <c r="T103" s="109"/>
      <c r="W103" s="25">
        <v>0</v>
      </c>
      <c r="X103" s="25">
        <v>0</v>
      </c>
      <c r="AA103" s="109"/>
      <c r="AE103" s="25"/>
      <c r="AH103" s="109"/>
      <c r="AO103" s="109"/>
      <c r="AW103" t="str">
        <f t="shared" si="46"/>
        <v>Phạm Thị Bích Hạnh</v>
      </c>
      <c r="AX103" s="27" t="str">
        <f t="shared" si="47"/>
        <v>Nguyễn Thị Mỹ Linh</v>
      </c>
      <c r="AY103" s="4" t="str">
        <f t="shared" si="44"/>
        <v>CO.OPMART</v>
      </c>
    </row>
    <row r="104" spans="1:51" outlineLevel="1" x14ac:dyDescent="0.25">
      <c r="A104" s="4" t="s">
        <v>935</v>
      </c>
      <c r="B104" s="4" t="s">
        <v>936</v>
      </c>
      <c r="C104" s="4" t="s">
        <v>959</v>
      </c>
      <c r="D104" s="11" t="s">
        <v>746</v>
      </c>
      <c r="E104" s="32" t="s">
        <v>33</v>
      </c>
      <c r="F104" s="11"/>
      <c r="G104" s="35" t="s">
        <v>2</v>
      </c>
      <c r="H104" s="4" t="s">
        <v>1053</v>
      </c>
      <c r="I104" s="4"/>
      <c r="J104" s="4"/>
      <c r="K104" s="4" t="s">
        <v>1022</v>
      </c>
      <c r="L104" s="4">
        <v>1</v>
      </c>
      <c r="M104" s="33">
        <v>6984.1182480000016</v>
      </c>
      <c r="N104" s="34">
        <f t="shared" si="42"/>
        <v>3.3111616191896947E-3</v>
      </c>
      <c r="O104" s="33">
        <f t="shared" si="43"/>
        <v>8793.7668523835328</v>
      </c>
      <c r="P104" s="244">
        <f t="shared" si="45"/>
        <v>0</v>
      </c>
      <c r="T104" s="109"/>
      <c r="W104" s="25">
        <v>0</v>
      </c>
      <c r="X104" s="25">
        <v>0</v>
      </c>
      <c r="AA104" s="109"/>
      <c r="AE104" s="25"/>
      <c r="AH104" s="109"/>
      <c r="AO104" s="109"/>
      <c r="AW104" t="str">
        <f t="shared" si="46"/>
        <v>Nguyễn Thành Long</v>
      </c>
      <c r="AX104" s="27" t="str">
        <f t="shared" si="47"/>
        <v>Đào Ngọc Sơn</v>
      </c>
      <c r="AY104" s="4" t="str">
        <f t="shared" si="44"/>
        <v>CO.OPMART</v>
      </c>
    </row>
    <row r="105" spans="1:51" outlineLevel="1" x14ac:dyDescent="0.25">
      <c r="A105" s="4" t="s">
        <v>935</v>
      </c>
      <c r="B105" s="4" t="s">
        <v>936</v>
      </c>
      <c r="C105" s="4" t="s">
        <v>356</v>
      </c>
      <c r="D105" s="11" t="s">
        <v>764</v>
      </c>
      <c r="E105" s="32" t="s">
        <v>390</v>
      </c>
      <c r="F105" s="11"/>
      <c r="G105" s="35" t="s">
        <v>391</v>
      </c>
      <c r="H105" s="4" t="s">
        <v>1054</v>
      </c>
      <c r="I105" s="4"/>
      <c r="J105" s="4"/>
      <c r="K105" s="4" t="s">
        <v>938</v>
      </c>
      <c r="L105" s="4">
        <v>1</v>
      </c>
      <c r="M105" s="33">
        <v>18502.983092999999</v>
      </c>
      <c r="N105" s="34">
        <f t="shared" si="42"/>
        <v>8.772240858837389E-3</v>
      </c>
      <c r="O105" s="33">
        <f t="shared" si="43"/>
        <v>23297.274418289067</v>
      </c>
      <c r="P105" s="244">
        <f t="shared" si="45"/>
        <v>0</v>
      </c>
      <c r="T105" s="109"/>
      <c r="W105" s="25">
        <v>0</v>
      </c>
      <c r="X105" s="25">
        <v>0</v>
      </c>
      <c r="AA105" s="109"/>
      <c r="AE105" s="25"/>
      <c r="AH105" s="109"/>
      <c r="AO105" s="109"/>
      <c r="AW105" t="str">
        <f t="shared" si="46"/>
        <v>Phạm Thị Bích Hạnh</v>
      </c>
      <c r="AX105" s="27" t="str">
        <f t="shared" si="47"/>
        <v>Trịnh Như Quỳnh</v>
      </c>
      <c r="AY105" s="4" t="str">
        <f t="shared" si="44"/>
        <v>CO.OPMART</v>
      </c>
    </row>
    <row r="106" spans="1:51" outlineLevel="1" x14ac:dyDescent="0.25">
      <c r="A106" s="4" t="s">
        <v>935</v>
      </c>
      <c r="B106" s="4" t="s">
        <v>936</v>
      </c>
      <c r="C106" s="4" t="s">
        <v>356</v>
      </c>
      <c r="D106" s="11" t="s">
        <v>761</v>
      </c>
      <c r="E106" s="32" t="s">
        <v>355</v>
      </c>
      <c r="F106" s="11"/>
      <c r="G106" s="35" t="s">
        <v>351</v>
      </c>
      <c r="H106" s="4" t="s">
        <v>1055</v>
      </c>
      <c r="I106" s="4"/>
      <c r="J106" s="4"/>
      <c r="K106" s="4" t="s">
        <v>938</v>
      </c>
      <c r="L106" s="4">
        <v>1</v>
      </c>
      <c r="M106" s="33">
        <v>4660.5122760000004</v>
      </c>
      <c r="N106" s="34">
        <f t="shared" si="42"/>
        <v>2.2095429696472697E-3</v>
      </c>
      <c r="O106" s="33">
        <f t="shared" si="43"/>
        <v>5868.0934246139823</v>
      </c>
      <c r="P106" s="244">
        <f t="shared" si="45"/>
        <v>0</v>
      </c>
      <c r="T106" s="109"/>
      <c r="W106" s="25">
        <v>0</v>
      </c>
      <c r="X106" s="25">
        <v>0</v>
      </c>
      <c r="AA106" s="109"/>
      <c r="AE106" s="25"/>
      <c r="AH106" s="109"/>
      <c r="AO106" s="109"/>
      <c r="AW106" t="str">
        <f t="shared" si="46"/>
        <v>Phạm Thị Bích Hạnh</v>
      </c>
      <c r="AX106" s="27" t="str">
        <f t="shared" si="47"/>
        <v>Phùng Mỹ Dung</v>
      </c>
      <c r="AY106" s="4" t="str">
        <f t="shared" si="44"/>
        <v>CO.OPMART</v>
      </c>
    </row>
    <row r="107" spans="1:51" outlineLevel="1" x14ac:dyDescent="0.25">
      <c r="A107" s="4" t="s">
        <v>935</v>
      </c>
      <c r="B107" s="4" t="s">
        <v>936</v>
      </c>
      <c r="C107" s="4" t="s">
        <v>356</v>
      </c>
      <c r="D107" s="11" t="s">
        <v>764</v>
      </c>
      <c r="E107" s="32" t="s">
        <v>390</v>
      </c>
      <c r="F107" s="11"/>
      <c r="G107" s="35" t="s">
        <v>393</v>
      </c>
      <c r="H107" s="4" t="s">
        <v>1056</v>
      </c>
      <c r="I107" s="4"/>
      <c r="J107" s="4"/>
      <c r="K107" s="4" t="s">
        <v>938</v>
      </c>
      <c r="L107" s="4">
        <v>1</v>
      </c>
      <c r="M107" s="33">
        <v>9400.5795810000018</v>
      </c>
      <c r="N107" s="34">
        <f t="shared" si="42"/>
        <v>4.4568028778234313E-3</v>
      </c>
      <c r="O107" s="33">
        <f t="shared" si="43"/>
        <v>11836.355310316228</v>
      </c>
      <c r="P107" s="244">
        <f t="shared" si="45"/>
        <v>0</v>
      </c>
      <c r="T107" s="109"/>
      <c r="W107" s="25">
        <v>0</v>
      </c>
      <c r="X107" s="25">
        <v>0</v>
      </c>
      <c r="AA107" s="109"/>
      <c r="AE107" s="25"/>
      <c r="AH107" s="109"/>
      <c r="AO107" s="109"/>
      <c r="AW107" t="str">
        <f t="shared" si="46"/>
        <v>Phạm Thị Bích Hạnh</v>
      </c>
      <c r="AX107" s="27" t="str">
        <f t="shared" si="47"/>
        <v>Trịnh Như Quỳnh</v>
      </c>
      <c r="AY107" s="4" t="str">
        <f t="shared" si="44"/>
        <v>CO.OPMART</v>
      </c>
    </row>
    <row r="108" spans="1:51" outlineLevel="1" x14ac:dyDescent="0.25">
      <c r="A108" s="4" t="s">
        <v>935</v>
      </c>
      <c r="B108" s="4" t="s">
        <v>936</v>
      </c>
      <c r="C108" s="4" t="s">
        <v>959</v>
      </c>
      <c r="D108" s="11" t="s">
        <v>746</v>
      </c>
      <c r="E108" s="32" t="s">
        <v>33</v>
      </c>
      <c r="F108" s="11"/>
      <c r="G108" s="35" t="s">
        <v>14</v>
      </c>
      <c r="H108" s="4" t="s">
        <v>1057</v>
      </c>
      <c r="I108" s="4"/>
      <c r="J108" s="4"/>
      <c r="K108" s="4" t="s">
        <v>938</v>
      </c>
      <c r="L108" s="4">
        <v>1</v>
      </c>
      <c r="M108" s="33">
        <v>5368.2773400000005</v>
      </c>
      <c r="N108" s="34">
        <f t="shared" si="42"/>
        <v>2.5450934904293655E-3</v>
      </c>
      <c r="O108" s="33">
        <f t="shared" si="43"/>
        <v>6759.2468584580638</v>
      </c>
      <c r="P108" s="244">
        <f t="shared" si="45"/>
        <v>0</v>
      </c>
      <c r="T108" s="109"/>
      <c r="W108" s="25">
        <v>0</v>
      </c>
      <c r="X108" s="25">
        <v>0</v>
      </c>
      <c r="AA108" s="109"/>
      <c r="AE108" s="25"/>
      <c r="AH108" s="109"/>
      <c r="AO108" s="109"/>
      <c r="AW108" t="str">
        <f t="shared" si="46"/>
        <v>Nguyễn Thành Long</v>
      </c>
      <c r="AX108" s="27" t="str">
        <f t="shared" si="47"/>
        <v>Đào Ngọc Sơn</v>
      </c>
      <c r="AY108" s="4" t="str">
        <f t="shared" si="44"/>
        <v>CO.OPMART</v>
      </c>
    </row>
    <row r="109" spans="1:51" outlineLevel="1" x14ac:dyDescent="0.25">
      <c r="A109" s="4" t="s">
        <v>935</v>
      </c>
      <c r="B109" s="4" t="s">
        <v>936</v>
      </c>
      <c r="C109" s="4" t="s">
        <v>959</v>
      </c>
      <c r="D109" s="11" t="s">
        <v>746</v>
      </c>
      <c r="E109" s="32" t="s">
        <v>33</v>
      </c>
      <c r="F109" s="11"/>
      <c r="G109" s="35" t="s">
        <v>12</v>
      </c>
      <c r="H109" s="4" t="s">
        <v>1058</v>
      </c>
      <c r="I109" s="4"/>
      <c r="J109" s="4"/>
      <c r="K109" s="4" t="s">
        <v>1009</v>
      </c>
      <c r="L109" s="4">
        <v>1</v>
      </c>
      <c r="M109" s="33">
        <v>3504.2502599999993</v>
      </c>
      <c r="N109" s="34">
        <f t="shared" si="42"/>
        <v>1.6613606117379563E-3</v>
      </c>
      <c r="O109" s="33">
        <f t="shared" si="43"/>
        <v>4412.2333964876416</v>
      </c>
      <c r="P109" s="244">
        <f t="shared" si="45"/>
        <v>0</v>
      </c>
      <c r="T109" s="109"/>
      <c r="W109" s="25">
        <v>0</v>
      </c>
      <c r="X109" s="25">
        <v>0</v>
      </c>
      <c r="AA109" s="109"/>
      <c r="AE109" s="25"/>
      <c r="AH109" s="109"/>
      <c r="AO109" s="109"/>
      <c r="AW109" t="str">
        <f t="shared" si="46"/>
        <v>Nguyễn Thành Long</v>
      </c>
      <c r="AX109" s="27" t="str">
        <f t="shared" si="47"/>
        <v>Đào Ngọc Sơn</v>
      </c>
      <c r="AY109" s="4" t="str">
        <f t="shared" si="44"/>
        <v>CO.OPMART</v>
      </c>
    </row>
    <row r="110" spans="1:51" outlineLevel="1" x14ac:dyDescent="0.25">
      <c r="A110" s="4" t="s">
        <v>935</v>
      </c>
      <c r="B110" s="4" t="s">
        <v>936</v>
      </c>
      <c r="C110" s="4" t="s">
        <v>356</v>
      </c>
      <c r="D110" s="11" t="s">
        <v>767</v>
      </c>
      <c r="E110" s="32" t="s">
        <v>437</v>
      </c>
      <c r="F110" s="11"/>
      <c r="G110" s="35" t="s">
        <v>446</v>
      </c>
      <c r="H110" s="4" t="s">
        <v>1059</v>
      </c>
      <c r="I110" s="4"/>
      <c r="J110" s="4"/>
      <c r="K110" s="4" t="s">
        <v>938</v>
      </c>
      <c r="L110" s="4">
        <v>1</v>
      </c>
      <c r="M110" s="33">
        <v>8286.21018</v>
      </c>
      <c r="N110" s="34">
        <f t="shared" si="42"/>
        <v>3.9284817556478066E-3</v>
      </c>
      <c r="O110" s="33">
        <f t="shared" si="43"/>
        <v>10433.242655024267</v>
      </c>
      <c r="P110" s="244">
        <f t="shared" si="45"/>
        <v>0</v>
      </c>
      <c r="T110" s="109"/>
      <c r="W110" s="25">
        <v>0</v>
      </c>
      <c r="X110" s="25">
        <v>0</v>
      </c>
      <c r="AA110" s="109"/>
      <c r="AE110" s="25"/>
      <c r="AH110" s="109"/>
      <c r="AO110" s="109"/>
      <c r="AW110" t="str">
        <f t="shared" si="46"/>
        <v>Phạm Thị Bích Hạnh</v>
      </c>
      <c r="AX110" s="27" t="str">
        <f t="shared" si="47"/>
        <v>Phạm Hà Ngọc Diễm</v>
      </c>
      <c r="AY110" s="4" t="str">
        <f t="shared" si="44"/>
        <v>CO.OPMART</v>
      </c>
    </row>
    <row r="111" spans="1:51" outlineLevel="1" x14ac:dyDescent="0.25">
      <c r="A111" s="4" t="s">
        <v>935</v>
      </c>
      <c r="B111" s="4" t="s">
        <v>936</v>
      </c>
      <c r="C111" s="4" t="s">
        <v>959</v>
      </c>
      <c r="D111" s="11" t="s">
        <v>751</v>
      </c>
      <c r="E111" s="32" t="s">
        <v>125</v>
      </c>
      <c r="F111" s="11"/>
      <c r="G111" s="35" t="s">
        <v>128</v>
      </c>
      <c r="H111" s="4" t="s">
        <v>1060</v>
      </c>
      <c r="I111" s="4"/>
      <c r="J111" s="4"/>
      <c r="K111" s="4" t="s">
        <v>991</v>
      </c>
      <c r="L111" s="4">
        <v>1</v>
      </c>
      <c r="M111" s="33">
        <v>5901.1069284000005</v>
      </c>
      <c r="N111" s="34">
        <f t="shared" si="42"/>
        <v>2.797707323705162E-3</v>
      </c>
      <c r="O111" s="33">
        <f t="shared" si="43"/>
        <v>7430.1374427895726</v>
      </c>
      <c r="P111" s="244">
        <f t="shared" si="45"/>
        <v>0</v>
      </c>
      <c r="T111" s="109"/>
      <c r="W111" s="25">
        <v>0</v>
      </c>
      <c r="X111" s="25">
        <v>0</v>
      </c>
      <c r="AA111" s="109"/>
      <c r="AE111" s="25"/>
      <c r="AH111" s="109"/>
      <c r="AO111" s="109"/>
      <c r="AW111" t="str">
        <f t="shared" si="46"/>
        <v>Nguyễn Thành Long</v>
      </c>
      <c r="AX111" s="27" t="str">
        <f t="shared" si="47"/>
        <v>Tôn Thất Thạch</v>
      </c>
      <c r="AY111" s="4" t="str">
        <f t="shared" si="44"/>
        <v>CO.OPMART</v>
      </c>
    </row>
    <row r="112" spans="1:51" outlineLevel="1" x14ac:dyDescent="0.25">
      <c r="A112" s="4" t="s">
        <v>935</v>
      </c>
      <c r="B112" s="4" t="s">
        <v>936</v>
      </c>
      <c r="C112" s="4" t="s">
        <v>959</v>
      </c>
      <c r="D112" s="11" t="s">
        <v>746</v>
      </c>
      <c r="E112" s="32" t="s">
        <v>33</v>
      </c>
      <c r="F112" s="11"/>
      <c r="G112" s="35" t="s">
        <v>6</v>
      </c>
      <c r="H112" s="4" t="s">
        <v>1061</v>
      </c>
      <c r="I112" s="4"/>
      <c r="J112" s="4"/>
      <c r="K112" s="4" t="s">
        <v>1022</v>
      </c>
      <c r="L112" s="4">
        <v>1</v>
      </c>
      <c r="M112" s="33">
        <v>3425.9742720000004</v>
      </c>
      <c r="N112" s="34">
        <f t="shared" si="42"/>
        <v>1.6242500649278459E-3</v>
      </c>
      <c r="O112" s="33">
        <f t="shared" si="43"/>
        <v>4313.6753875637414</v>
      </c>
      <c r="P112" s="244">
        <f t="shared" si="45"/>
        <v>0</v>
      </c>
      <c r="T112" s="109"/>
      <c r="W112" s="25">
        <v>0</v>
      </c>
      <c r="X112" s="25">
        <v>0</v>
      </c>
      <c r="AA112" s="109"/>
      <c r="AE112" s="25"/>
      <c r="AH112" s="109"/>
      <c r="AO112" s="109"/>
      <c r="AW112" t="str">
        <f t="shared" si="46"/>
        <v>Nguyễn Thành Long</v>
      </c>
      <c r="AX112" s="27" t="str">
        <f t="shared" si="47"/>
        <v>Đào Ngọc Sơn</v>
      </c>
      <c r="AY112" s="4" t="str">
        <f t="shared" si="44"/>
        <v>CO.OPMART</v>
      </c>
    </row>
    <row r="113" spans="1:51" outlineLevel="1" x14ac:dyDescent="0.25">
      <c r="A113" s="4" t="s">
        <v>935</v>
      </c>
      <c r="B113" s="4" t="s">
        <v>936</v>
      </c>
      <c r="C113" s="4" t="s">
        <v>959</v>
      </c>
      <c r="D113" s="11" t="s">
        <v>753</v>
      </c>
      <c r="E113" s="32" t="s">
        <v>817</v>
      </c>
      <c r="F113" s="11"/>
      <c r="G113" s="35" t="s">
        <v>183</v>
      </c>
      <c r="H113" s="4" t="s">
        <v>1062</v>
      </c>
      <c r="I113" s="4"/>
      <c r="J113" s="4"/>
      <c r="K113" s="4" t="s">
        <v>866</v>
      </c>
      <c r="L113" s="4">
        <v>1</v>
      </c>
      <c r="M113" s="33">
        <v>1987.60068</v>
      </c>
      <c r="N113" s="34">
        <f t="shared" si="42"/>
        <v>9.4231896600203958E-4</v>
      </c>
      <c r="O113" s="33">
        <f t="shared" si="43"/>
        <v>2502.606106442166</v>
      </c>
      <c r="P113" s="244">
        <f t="shared" si="45"/>
        <v>0</v>
      </c>
      <c r="T113" s="109"/>
      <c r="W113" s="25">
        <v>0</v>
      </c>
      <c r="X113" s="25">
        <v>0</v>
      </c>
      <c r="AA113" s="109"/>
      <c r="AE113" s="25"/>
      <c r="AH113" s="109"/>
      <c r="AO113" s="109"/>
      <c r="AW113" t="str">
        <f t="shared" si="46"/>
        <v>Nguyễn Thành Long</v>
      </c>
      <c r="AX113" s="27" t="str">
        <f t="shared" si="47"/>
        <v>Trần Thị Cẩm Tiên</v>
      </c>
      <c r="AY113" s="4" t="str">
        <f t="shared" si="44"/>
        <v>CO.OPMART</v>
      </c>
    </row>
    <row r="114" spans="1:51" outlineLevel="1" x14ac:dyDescent="0.25">
      <c r="A114" s="4" t="s">
        <v>935</v>
      </c>
      <c r="B114" s="4" t="s">
        <v>936</v>
      </c>
      <c r="C114" s="4" t="s">
        <v>959</v>
      </c>
      <c r="D114" s="11" t="s">
        <v>753</v>
      </c>
      <c r="E114" s="32" t="s">
        <v>817</v>
      </c>
      <c r="F114" s="11"/>
      <c r="G114" s="35" t="s">
        <v>185</v>
      </c>
      <c r="H114" s="4" t="s">
        <v>1063</v>
      </c>
      <c r="I114" s="4"/>
      <c r="J114" s="4"/>
      <c r="K114" s="4" t="s">
        <v>866</v>
      </c>
      <c r="L114" s="4">
        <v>1</v>
      </c>
      <c r="M114" s="33">
        <v>5794.7937149999998</v>
      </c>
      <c r="N114" s="34">
        <f t="shared" si="42"/>
        <v>2.7473043638292162E-3</v>
      </c>
      <c r="O114" s="33">
        <f t="shared" si="43"/>
        <v>7296.2775081822192</v>
      </c>
      <c r="P114" s="244">
        <f t="shared" si="45"/>
        <v>0</v>
      </c>
      <c r="T114" s="109"/>
      <c r="W114" s="25">
        <v>0</v>
      </c>
      <c r="X114" s="25">
        <v>0</v>
      </c>
      <c r="AA114" s="109"/>
      <c r="AE114" s="25"/>
      <c r="AH114" s="109"/>
      <c r="AO114" s="109"/>
      <c r="AW114" t="str">
        <f t="shared" si="46"/>
        <v>Nguyễn Thành Long</v>
      </c>
      <c r="AX114" s="27" t="str">
        <f t="shared" si="47"/>
        <v>Trần Thị Cẩm Tiên</v>
      </c>
      <c r="AY114" s="4" t="str">
        <f t="shared" si="44"/>
        <v>CO.OPMART</v>
      </c>
    </row>
    <row r="115" spans="1:51" outlineLevel="1" x14ac:dyDescent="0.25">
      <c r="A115" s="4" t="s">
        <v>935</v>
      </c>
      <c r="B115" s="4" t="s">
        <v>936</v>
      </c>
      <c r="C115" s="4" t="s">
        <v>959</v>
      </c>
      <c r="D115" s="11" t="s">
        <v>753</v>
      </c>
      <c r="E115" s="32" t="s">
        <v>817</v>
      </c>
      <c r="F115" s="11"/>
      <c r="G115" s="35" t="s">
        <v>187</v>
      </c>
      <c r="H115" s="4" t="s">
        <v>1064</v>
      </c>
      <c r="I115" s="4"/>
      <c r="J115" s="4"/>
      <c r="K115" s="4" t="s">
        <v>866</v>
      </c>
      <c r="L115" s="4">
        <v>1</v>
      </c>
      <c r="M115" s="33">
        <v>3721.8443460000003</v>
      </c>
      <c r="N115" s="34">
        <f t="shared" si="42"/>
        <v>1.7645216924273026E-3</v>
      </c>
      <c r="O115" s="33">
        <f t="shared" si="43"/>
        <v>4686.2080906144847</v>
      </c>
      <c r="P115" s="244">
        <f t="shared" si="45"/>
        <v>0</v>
      </c>
      <c r="T115" s="109"/>
      <c r="W115" s="25">
        <v>0</v>
      </c>
      <c r="X115" s="25">
        <v>0</v>
      </c>
      <c r="AA115" s="109"/>
      <c r="AE115" s="25"/>
      <c r="AH115" s="109"/>
      <c r="AO115" s="109"/>
      <c r="AW115" t="str">
        <f t="shared" si="46"/>
        <v>Nguyễn Thành Long</v>
      </c>
      <c r="AX115" s="27" t="str">
        <f t="shared" si="47"/>
        <v>Trần Thị Cẩm Tiên</v>
      </c>
      <c r="AY115" s="4" t="str">
        <f t="shared" si="44"/>
        <v>CO.OPMART</v>
      </c>
    </row>
    <row r="116" spans="1:51" outlineLevel="1" x14ac:dyDescent="0.25">
      <c r="A116" s="4" t="s">
        <v>935</v>
      </c>
      <c r="B116" s="4" t="s">
        <v>936</v>
      </c>
      <c r="C116" s="4" t="s">
        <v>959</v>
      </c>
      <c r="D116" s="11" t="s">
        <v>753</v>
      </c>
      <c r="E116" s="32" t="s">
        <v>817</v>
      </c>
      <c r="F116" s="11"/>
      <c r="G116" s="35" t="s">
        <v>189</v>
      </c>
      <c r="H116" s="4" t="s">
        <v>1065</v>
      </c>
      <c r="I116" s="4"/>
      <c r="J116" s="4"/>
      <c r="K116" s="4" t="s">
        <v>866</v>
      </c>
      <c r="L116" s="4">
        <v>1</v>
      </c>
      <c r="M116" s="33">
        <v>3566.8356240000007</v>
      </c>
      <c r="N116" s="34">
        <f t="shared" si="42"/>
        <v>1.6910322535746568E-3</v>
      </c>
      <c r="O116" s="33">
        <f t="shared" si="43"/>
        <v>4491.0351979240895</v>
      </c>
      <c r="P116" s="244">
        <f t="shared" si="45"/>
        <v>0</v>
      </c>
      <c r="T116" s="109"/>
      <c r="W116" s="25">
        <v>0</v>
      </c>
      <c r="X116" s="25">
        <v>0</v>
      </c>
      <c r="AA116" s="109"/>
      <c r="AE116" s="25"/>
      <c r="AH116" s="109"/>
      <c r="AO116" s="109"/>
      <c r="AW116" t="str">
        <f t="shared" si="46"/>
        <v>Nguyễn Thành Long</v>
      </c>
      <c r="AX116" s="27" t="str">
        <f t="shared" si="47"/>
        <v>Trần Thị Cẩm Tiên</v>
      </c>
      <c r="AY116" s="4" t="str">
        <f t="shared" si="44"/>
        <v>CO.OPMART</v>
      </c>
    </row>
    <row r="117" spans="1:51" outlineLevel="1" x14ac:dyDescent="0.25">
      <c r="A117" s="4" t="s">
        <v>935</v>
      </c>
      <c r="B117" s="4" t="s">
        <v>936</v>
      </c>
      <c r="C117" s="4" t="s">
        <v>959</v>
      </c>
      <c r="D117" s="11" t="s">
        <v>748</v>
      </c>
      <c r="E117" s="32" t="s">
        <v>63</v>
      </c>
      <c r="F117" s="11"/>
      <c r="G117" s="35" t="s">
        <v>71</v>
      </c>
      <c r="H117" s="4" t="s">
        <v>1066</v>
      </c>
      <c r="I117" s="4"/>
      <c r="J117" s="4"/>
      <c r="K117" s="4" t="s">
        <v>996</v>
      </c>
      <c r="L117" s="4">
        <v>1</v>
      </c>
      <c r="M117" s="33">
        <v>4504.384395</v>
      </c>
      <c r="N117" s="34">
        <f t="shared" si="42"/>
        <v>2.1355229389296258E-3</v>
      </c>
      <c r="O117" s="33">
        <f t="shared" si="43"/>
        <v>5671.5113886406007</v>
      </c>
      <c r="P117" s="244">
        <f t="shared" si="45"/>
        <v>0</v>
      </c>
      <c r="T117" s="109"/>
      <c r="W117" s="25">
        <v>0</v>
      </c>
      <c r="X117" s="25">
        <v>0</v>
      </c>
      <c r="AA117" s="109"/>
      <c r="AE117" s="25"/>
      <c r="AH117" s="109"/>
      <c r="AO117" s="109"/>
      <c r="AW117" t="str">
        <f t="shared" si="46"/>
        <v>Nguyễn Thành Long</v>
      </c>
      <c r="AX117" s="27" t="str">
        <f t="shared" si="47"/>
        <v xml:space="preserve">Võ Thái Trâm </v>
      </c>
      <c r="AY117" s="4" t="str">
        <f t="shared" si="44"/>
        <v>CO.OPMART</v>
      </c>
    </row>
    <row r="118" spans="1:51" outlineLevel="1" x14ac:dyDescent="0.25">
      <c r="A118" s="4" t="s">
        <v>935</v>
      </c>
      <c r="B118" s="4" t="s">
        <v>936</v>
      </c>
      <c r="C118" s="4" t="s">
        <v>959</v>
      </c>
      <c r="D118" s="11" t="s">
        <v>748</v>
      </c>
      <c r="E118" s="32" t="s">
        <v>63</v>
      </c>
      <c r="F118" s="11"/>
      <c r="G118" s="35" t="s">
        <v>75</v>
      </c>
      <c r="H118" s="4" t="s">
        <v>1067</v>
      </c>
      <c r="I118" s="4"/>
      <c r="J118" s="4"/>
      <c r="K118" s="4" t="s">
        <v>917</v>
      </c>
      <c r="L118" s="4">
        <v>1</v>
      </c>
      <c r="M118" s="33">
        <v>6237.2088719999983</v>
      </c>
      <c r="N118" s="34">
        <f t="shared" si="42"/>
        <v>2.957052829646741E-3</v>
      </c>
      <c r="O118" s="33">
        <f t="shared" si="43"/>
        <v>7853.3264590261924</v>
      </c>
      <c r="P118" s="244">
        <f t="shared" si="45"/>
        <v>0</v>
      </c>
      <c r="T118" s="109"/>
      <c r="W118" s="25">
        <v>0</v>
      </c>
      <c r="X118" s="25">
        <v>0</v>
      </c>
      <c r="AA118" s="109"/>
      <c r="AE118" s="25"/>
      <c r="AH118" s="109"/>
      <c r="AO118" s="109"/>
      <c r="AW118" t="str">
        <f t="shared" si="46"/>
        <v>Nguyễn Thành Long</v>
      </c>
      <c r="AX118" s="27" t="str">
        <f t="shared" si="47"/>
        <v xml:space="preserve">Võ Thái Trâm </v>
      </c>
      <c r="AY118" s="4" t="str">
        <f t="shared" si="44"/>
        <v>CO.OPMART</v>
      </c>
    </row>
    <row r="119" spans="1:51" outlineLevel="1" x14ac:dyDescent="0.25">
      <c r="A119" s="4" t="s">
        <v>935</v>
      </c>
      <c r="B119" s="4" t="s">
        <v>936</v>
      </c>
      <c r="C119" s="4" t="s">
        <v>959</v>
      </c>
      <c r="D119" s="11" t="s">
        <v>746</v>
      </c>
      <c r="E119" s="32" t="s">
        <v>33</v>
      </c>
      <c r="F119" s="11"/>
      <c r="G119" s="35" t="s">
        <v>8</v>
      </c>
      <c r="H119" s="4" t="s">
        <v>1068</v>
      </c>
      <c r="I119" s="4"/>
      <c r="J119" s="4"/>
      <c r="K119" s="4" t="s">
        <v>1009</v>
      </c>
      <c r="L119" s="4">
        <v>1</v>
      </c>
      <c r="M119" s="33">
        <v>3608.5199369999991</v>
      </c>
      <c r="N119" s="34">
        <f t="shared" si="42"/>
        <v>1.7107947335938645E-3</v>
      </c>
      <c r="O119" s="33">
        <f t="shared" si="43"/>
        <v>4543.5202958143973</v>
      </c>
      <c r="P119" s="244">
        <f t="shared" si="45"/>
        <v>0</v>
      </c>
      <c r="T119" s="109"/>
      <c r="W119" s="25">
        <v>0</v>
      </c>
      <c r="X119" s="25">
        <v>0</v>
      </c>
      <c r="AA119" s="109"/>
      <c r="AE119" s="25"/>
      <c r="AH119" s="109"/>
      <c r="AO119" s="109"/>
      <c r="AW119" t="str">
        <f t="shared" si="46"/>
        <v>Nguyễn Thành Long</v>
      </c>
      <c r="AX119" s="27" t="str">
        <f t="shared" si="47"/>
        <v>Đào Ngọc Sơn</v>
      </c>
      <c r="AY119" s="4" t="str">
        <f t="shared" si="44"/>
        <v>CO.OPMART</v>
      </c>
    </row>
    <row r="120" spans="1:51" outlineLevel="1" x14ac:dyDescent="0.25">
      <c r="A120" s="4" t="s">
        <v>935</v>
      </c>
      <c r="B120" s="4" t="s">
        <v>936</v>
      </c>
      <c r="C120" s="4" t="s">
        <v>451</v>
      </c>
      <c r="D120" s="11" t="s">
        <v>775</v>
      </c>
      <c r="E120" s="32" t="s">
        <v>540</v>
      </c>
      <c r="F120" s="11"/>
      <c r="G120" s="35" t="s">
        <v>541</v>
      </c>
      <c r="H120" s="4" t="s">
        <v>542</v>
      </c>
      <c r="I120" s="4"/>
      <c r="J120" s="4"/>
      <c r="K120" s="4" t="s">
        <v>836</v>
      </c>
      <c r="L120" s="4">
        <v>1</v>
      </c>
      <c r="M120" s="33">
        <v>14113.324439999999</v>
      </c>
      <c r="N120" s="34">
        <f t="shared" si="42"/>
        <v>6.6911092489423543E-3</v>
      </c>
      <c r="O120" s="33">
        <f t="shared" si="43"/>
        <v>17770.21525558316</v>
      </c>
      <c r="P120" s="244">
        <f t="shared" si="45"/>
        <v>0</v>
      </c>
      <c r="T120" s="109"/>
      <c r="W120" s="25">
        <v>0</v>
      </c>
      <c r="X120" s="25">
        <v>0</v>
      </c>
      <c r="AA120" s="109"/>
      <c r="AE120" s="25"/>
      <c r="AH120" s="109"/>
      <c r="AO120" s="109"/>
      <c r="AW120" t="str">
        <f t="shared" si="46"/>
        <v>Phạm Thanh Hà</v>
      </c>
      <c r="AX120" s="27" t="str">
        <f t="shared" si="47"/>
        <v xml:space="preserve">Đoàn Thị Trang </v>
      </c>
      <c r="AY120" s="4" t="str">
        <f t="shared" si="44"/>
        <v>CO.OPMART</v>
      </c>
    </row>
    <row r="121" spans="1:51" outlineLevel="1" x14ac:dyDescent="0.25">
      <c r="A121" s="4" t="s">
        <v>935</v>
      </c>
      <c r="B121" s="4" t="s">
        <v>936</v>
      </c>
      <c r="C121" s="4" t="s">
        <v>451</v>
      </c>
      <c r="D121" s="11" t="s">
        <v>777</v>
      </c>
      <c r="E121" s="32" t="s">
        <v>840</v>
      </c>
      <c r="F121" s="11"/>
      <c r="G121" s="35" t="s">
        <v>602</v>
      </c>
      <c r="H121" s="4" t="s">
        <v>603</v>
      </c>
      <c r="I121" s="4"/>
      <c r="J121" s="4"/>
      <c r="K121" s="4" t="s">
        <v>1069</v>
      </c>
      <c r="L121" s="4">
        <v>1</v>
      </c>
      <c r="M121" s="33">
        <v>3310.7915999999991</v>
      </c>
      <c r="N121" s="34">
        <f t="shared" si="42"/>
        <v>1.569642105958747E-3</v>
      </c>
      <c r="O121" s="33">
        <f t="shared" si="43"/>
        <v>4168.6478369072747</v>
      </c>
      <c r="P121" s="244">
        <f t="shared" si="45"/>
        <v>0</v>
      </c>
      <c r="T121" s="109"/>
      <c r="W121" s="25">
        <v>0</v>
      </c>
      <c r="X121" s="25">
        <v>0</v>
      </c>
      <c r="AA121" s="109"/>
      <c r="AE121" s="25"/>
      <c r="AH121" s="109"/>
      <c r="AO121" s="109"/>
      <c r="AW121" t="str">
        <f t="shared" si="46"/>
        <v>Phạm Thanh Hà</v>
      </c>
      <c r="AX121" s="27" t="str">
        <f t="shared" si="47"/>
        <v xml:space="preserve">Vũ Thị Dịu </v>
      </c>
      <c r="AY121" s="4" t="str">
        <f t="shared" si="44"/>
        <v>CO.OPMART</v>
      </c>
    </row>
    <row r="122" spans="1:51" outlineLevel="1" x14ac:dyDescent="0.25">
      <c r="A122" s="4" t="s">
        <v>935</v>
      </c>
      <c r="B122" s="4" t="s">
        <v>936</v>
      </c>
      <c r="C122" s="4" t="s">
        <v>451</v>
      </c>
      <c r="D122" s="11" t="s">
        <v>775</v>
      </c>
      <c r="E122" s="32" t="s">
        <v>540</v>
      </c>
      <c r="F122" s="11"/>
      <c r="G122" s="35" t="s">
        <v>543</v>
      </c>
      <c r="H122" s="4" t="s">
        <v>544</v>
      </c>
      <c r="I122" s="4"/>
      <c r="J122" s="4"/>
      <c r="K122" s="4" t="s">
        <v>1070</v>
      </c>
      <c r="L122" s="4">
        <v>1</v>
      </c>
      <c r="M122" s="33">
        <v>3511.2637799999998</v>
      </c>
      <c r="N122" s="34">
        <f t="shared" si="42"/>
        <v>1.6646857126905454E-3</v>
      </c>
      <c r="O122" s="33">
        <f t="shared" si="43"/>
        <v>4421.064183353571</v>
      </c>
      <c r="P122" s="244">
        <f t="shared" si="45"/>
        <v>0</v>
      </c>
      <c r="T122" s="109"/>
      <c r="W122" s="25">
        <v>0</v>
      </c>
      <c r="X122" s="25">
        <v>0</v>
      </c>
      <c r="AA122" s="109"/>
      <c r="AE122" s="25"/>
      <c r="AH122" s="109"/>
      <c r="AO122" s="109"/>
      <c r="AW122" t="str">
        <f t="shared" si="46"/>
        <v>Phạm Thanh Hà</v>
      </c>
      <c r="AX122" s="27" t="str">
        <f t="shared" si="47"/>
        <v xml:space="preserve">Đoàn Thị Trang </v>
      </c>
      <c r="AY122" s="4" t="str">
        <f t="shared" si="44"/>
        <v>CO.OPMART</v>
      </c>
    </row>
    <row r="123" spans="1:51" outlineLevel="1" x14ac:dyDescent="0.25">
      <c r="A123" s="4" t="s">
        <v>935</v>
      </c>
      <c r="B123" s="4" t="s">
        <v>936</v>
      </c>
      <c r="C123" s="4" t="s">
        <v>451</v>
      </c>
      <c r="D123" s="11" t="s">
        <v>774</v>
      </c>
      <c r="E123" s="32" t="s">
        <v>536</v>
      </c>
      <c r="F123" s="11"/>
      <c r="G123" s="35" t="s">
        <v>520</v>
      </c>
      <c r="H123" s="4" t="s">
        <v>521</v>
      </c>
      <c r="I123" s="4"/>
      <c r="J123" s="4"/>
      <c r="K123" s="4" t="s">
        <v>1071</v>
      </c>
      <c r="L123" s="4">
        <v>1</v>
      </c>
      <c r="M123" s="33">
        <v>11539.0368</v>
      </c>
      <c r="N123" s="34">
        <f t="shared" si="42"/>
        <v>5.470642737974654E-3</v>
      </c>
      <c r="O123" s="33">
        <f t="shared" si="43"/>
        <v>14528.906258042171</v>
      </c>
      <c r="P123" s="244">
        <f t="shared" si="45"/>
        <v>0</v>
      </c>
      <c r="T123" s="109"/>
      <c r="W123" s="25">
        <v>0</v>
      </c>
      <c r="X123" s="25">
        <v>0</v>
      </c>
      <c r="AA123" s="109"/>
      <c r="AE123" s="25"/>
      <c r="AH123" s="109"/>
      <c r="AO123" s="109"/>
      <c r="AW123" t="str">
        <f t="shared" si="46"/>
        <v>Phạm Thanh Hà</v>
      </c>
      <c r="AX123" s="27" t="str">
        <f t="shared" si="47"/>
        <v>Vũ Thị Thùy Lan</v>
      </c>
      <c r="AY123" s="4" t="str">
        <f t="shared" si="44"/>
        <v>CO.OPMART</v>
      </c>
    </row>
    <row r="124" spans="1:51" outlineLevel="1" x14ac:dyDescent="0.25">
      <c r="A124" s="4" t="s">
        <v>935</v>
      </c>
      <c r="B124" s="4" t="s">
        <v>936</v>
      </c>
      <c r="C124" s="4" t="s">
        <v>451</v>
      </c>
      <c r="D124" s="11" t="s">
        <v>5225</v>
      </c>
      <c r="E124" s="32" t="s">
        <v>5226</v>
      </c>
      <c r="F124" s="11"/>
      <c r="G124" s="35" t="s">
        <v>506</v>
      </c>
      <c r="H124" s="4" t="s">
        <v>507</v>
      </c>
      <c r="I124" s="4"/>
      <c r="J124" s="4"/>
      <c r="K124" s="4" t="s">
        <v>1072</v>
      </c>
      <c r="L124" s="4">
        <v>1</v>
      </c>
      <c r="M124" s="33">
        <v>10256.200199999999</v>
      </c>
      <c r="N124" s="34">
        <f t="shared" si="42"/>
        <v>4.8624515300396817E-3</v>
      </c>
      <c r="O124" s="33">
        <f t="shared" si="43"/>
        <v>12913.675019176068</v>
      </c>
      <c r="P124" s="244">
        <f t="shared" si="45"/>
        <v>0</v>
      </c>
      <c r="T124" s="109"/>
      <c r="W124" s="25">
        <v>0</v>
      </c>
      <c r="X124" s="25">
        <v>0</v>
      </c>
      <c r="AA124" s="109"/>
      <c r="AE124" s="25"/>
      <c r="AH124" s="109"/>
      <c r="AO124" s="109"/>
      <c r="AW124" t="str">
        <f t="shared" si="46"/>
        <v>Phạm Thanh Hà</v>
      </c>
      <c r="AX124" s="27" t="str">
        <f t="shared" si="47"/>
        <v>Đặng Thị Dung</v>
      </c>
      <c r="AY124" s="4" t="str">
        <f t="shared" si="44"/>
        <v>CO.OPMART</v>
      </c>
    </row>
    <row r="125" spans="1:51" outlineLevel="1" x14ac:dyDescent="0.25">
      <c r="A125" s="4" t="s">
        <v>935</v>
      </c>
      <c r="B125" s="4" t="s">
        <v>936</v>
      </c>
      <c r="C125" s="4" t="s">
        <v>451</v>
      </c>
      <c r="D125" s="11" t="s">
        <v>5225</v>
      </c>
      <c r="E125" s="32" t="s">
        <v>5226</v>
      </c>
      <c r="F125" s="11"/>
      <c r="G125" s="35" t="s">
        <v>508</v>
      </c>
      <c r="H125" s="4" t="s">
        <v>509</v>
      </c>
      <c r="I125" s="4"/>
      <c r="J125" s="4"/>
      <c r="K125" s="4" t="s">
        <v>1073</v>
      </c>
      <c r="L125" s="4">
        <v>1</v>
      </c>
      <c r="M125" s="33">
        <v>5195.2309200000009</v>
      </c>
      <c r="N125" s="34">
        <f t="shared" si="42"/>
        <v>2.463052401791403E-3</v>
      </c>
      <c r="O125" s="33">
        <f t="shared" si="43"/>
        <v>6541.3625360447932</v>
      </c>
      <c r="P125" s="244">
        <f t="shared" si="45"/>
        <v>0</v>
      </c>
      <c r="T125" s="109"/>
      <c r="W125" s="25">
        <v>0</v>
      </c>
      <c r="X125" s="25">
        <v>0</v>
      </c>
      <c r="AA125" s="109"/>
      <c r="AE125" s="25"/>
      <c r="AH125" s="109"/>
      <c r="AO125" s="109"/>
      <c r="AW125" t="str">
        <f t="shared" si="46"/>
        <v>Phạm Thanh Hà</v>
      </c>
      <c r="AX125" s="27" t="str">
        <f t="shared" si="47"/>
        <v>Đặng Thị Dung</v>
      </c>
      <c r="AY125" s="4" t="str">
        <f t="shared" si="44"/>
        <v>CO.OPMART</v>
      </c>
    </row>
    <row r="126" spans="1:51" outlineLevel="1" x14ac:dyDescent="0.25">
      <c r="A126" s="4" t="s">
        <v>935</v>
      </c>
      <c r="B126" s="4" t="s">
        <v>936</v>
      </c>
      <c r="C126" s="4" t="s">
        <v>356</v>
      </c>
      <c r="D126" s="11" t="s">
        <v>763</v>
      </c>
      <c r="E126" s="32" t="s">
        <v>389</v>
      </c>
      <c r="F126" s="11"/>
      <c r="G126" s="35" t="s">
        <v>380</v>
      </c>
      <c r="H126" s="4" t="s">
        <v>1074</v>
      </c>
      <c r="I126" s="4"/>
      <c r="J126" s="4"/>
      <c r="K126" s="4" t="s">
        <v>938</v>
      </c>
      <c r="L126" s="4">
        <v>1</v>
      </c>
      <c r="M126" s="33">
        <v>2140.85412</v>
      </c>
      <c r="N126" s="34">
        <f t="shared" si="42"/>
        <v>1.0149762278807463E-3</v>
      </c>
      <c r="O126" s="33">
        <f t="shared" si="43"/>
        <v>2695.568907590568</v>
      </c>
      <c r="P126" s="244">
        <f t="shared" si="45"/>
        <v>0</v>
      </c>
      <c r="T126" s="109"/>
      <c r="W126" s="25">
        <v>0</v>
      </c>
      <c r="X126" s="25">
        <v>0</v>
      </c>
      <c r="AA126" s="109"/>
      <c r="AE126" s="25"/>
      <c r="AH126" s="109"/>
      <c r="AO126" s="109"/>
      <c r="AW126" t="str">
        <f t="shared" si="46"/>
        <v>Phạm Thị Bích Hạnh</v>
      </c>
      <c r="AX126" s="27" t="str">
        <f t="shared" si="47"/>
        <v>Mai Thị Lan Uyên</v>
      </c>
      <c r="AY126" s="4" t="str">
        <f t="shared" si="44"/>
        <v>CO.OPMART</v>
      </c>
    </row>
    <row r="127" spans="1:51" outlineLevel="1" x14ac:dyDescent="0.25">
      <c r="A127" s="4" t="s">
        <v>935</v>
      </c>
      <c r="B127" s="4" t="s">
        <v>936</v>
      </c>
      <c r="C127" s="4" t="s">
        <v>451</v>
      </c>
      <c r="D127" s="11" t="s">
        <v>777</v>
      </c>
      <c r="E127" s="32" t="s">
        <v>840</v>
      </c>
      <c r="F127" s="11"/>
      <c r="G127" s="35" t="s">
        <v>604</v>
      </c>
      <c r="H127" s="4" t="s">
        <v>605</v>
      </c>
      <c r="I127" s="4"/>
      <c r="J127" s="4"/>
      <c r="K127" s="4" t="s">
        <v>1075</v>
      </c>
      <c r="L127" s="4">
        <v>1</v>
      </c>
      <c r="M127" s="33">
        <v>2468.2350149999997</v>
      </c>
      <c r="N127" s="34">
        <f t="shared" si="42"/>
        <v>1.1701870957222798E-3</v>
      </c>
      <c r="O127" s="33">
        <f t="shared" si="43"/>
        <v>3107.7771721598378</v>
      </c>
      <c r="P127" s="244">
        <f t="shared" si="45"/>
        <v>0</v>
      </c>
      <c r="T127" s="109"/>
      <c r="W127" s="25">
        <v>0</v>
      </c>
      <c r="X127" s="25">
        <v>0</v>
      </c>
      <c r="AA127" s="109"/>
      <c r="AE127" s="25"/>
      <c r="AH127" s="109"/>
      <c r="AO127" s="109"/>
      <c r="AW127" t="str">
        <f t="shared" si="46"/>
        <v>Phạm Thanh Hà</v>
      </c>
      <c r="AX127" s="27" t="str">
        <f t="shared" si="47"/>
        <v xml:space="preserve">Vũ Thị Dịu </v>
      </c>
      <c r="AY127" s="4" t="str">
        <f t="shared" si="44"/>
        <v>CO.OPMART</v>
      </c>
    </row>
    <row r="128" spans="1:51" outlineLevel="1" x14ac:dyDescent="0.25">
      <c r="A128" s="4" t="s">
        <v>935</v>
      </c>
      <c r="B128" s="4" t="s">
        <v>936</v>
      </c>
      <c r="C128" s="4" t="s">
        <v>451</v>
      </c>
      <c r="D128" s="11" t="s">
        <v>775</v>
      </c>
      <c r="E128" s="32" t="s">
        <v>540</v>
      </c>
      <c r="F128" s="11"/>
      <c r="G128" s="35" t="s">
        <v>545</v>
      </c>
      <c r="H128" s="4" t="s">
        <v>546</v>
      </c>
      <c r="I128" s="4"/>
      <c r="J128" s="4"/>
      <c r="K128" s="4" t="s">
        <v>836</v>
      </c>
      <c r="L128" s="4">
        <v>1</v>
      </c>
      <c r="M128" s="33">
        <v>4662.8576100000009</v>
      </c>
      <c r="N128" s="34">
        <f t="shared" si="42"/>
        <v>2.2106548895273787E-3</v>
      </c>
      <c r="O128" s="33">
        <f t="shared" si="43"/>
        <v>5871.0464559995662</v>
      </c>
      <c r="P128" s="244">
        <f t="shared" si="45"/>
        <v>0</v>
      </c>
      <c r="T128" s="109"/>
      <c r="W128" s="25">
        <v>0</v>
      </c>
      <c r="X128" s="25">
        <v>0</v>
      </c>
      <c r="AA128" s="109"/>
      <c r="AE128" s="25"/>
      <c r="AH128" s="109"/>
      <c r="AO128" s="109"/>
      <c r="AW128" t="str">
        <f t="shared" si="46"/>
        <v>Phạm Thanh Hà</v>
      </c>
      <c r="AX128" s="27" t="str">
        <f t="shared" si="47"/>
        <v xml:space="preserve">Đoàn Thị Trang </v>
      </c>
      <c r="AY128" s="4" t="str">
        <f t="shared" si="44"/>
        <v>CO.OPMART</v>
      </c>
    </row>
    <row r="129" spans="1:51" outlineLevel="1" x14ac:dyDescent="0.25">
      <c r="A129" s="4" t="s">
        <v>935</v>
      </c>
      <c r="B129" s="4" t="s">
        <v>936</v>
      </c>
      <c r="C129" s="4" t="s">
        <v>451</v>
      </c>
      <c r="D129" s="11" t="s">
        <v>775</v>
      </c>
      <c r="E129" s="32" t="s">
        <v>540</v>
      </c>
      <c r="F129" s="11"/>
      <c r="G129" s="35" t="s">
        <v>547</v>
      </c>
      <c r="H129" s="4" t="s">
        <v>548</v>
      </c>
      <c r="I129" s="4"/>
      <c r="J129" s="4"/>
      <c r="K129" s="4" t="s">
        <v>836</v>
      </c>
      <c r="L129" s="4">
        <v>1</v>
      </c>
      <c r="M129" s="33">
        <v>2606.3888009999996</v>
      </c>
      <c r="N129" s="34">
        <f t="shared" si="42"/>
        <v>1.2356856307563827E-3</v>
      </c>
      <c r="O129" s="33">
        <f t="shared" si="43"/>
        <v>3281.7278615265286</v>
      </c>
      <c r="P129" s="244">
        <f t="shared" si="45"/>
        <v>0</v>
      </c>
      <c r="T129" s="109"/>
      <c r="W129" s="25">
        <v>0</v>
      </c>
      <c r="X129" s="25">
        <v>0</v>
      </c>
      <c r="AA129" s="109"/>
      <c r="AE129" s="25"/>
      <c r="AH129" s="109"/>
      <c r="AO129" s="109"/>
      <c r="AW129" t="str">
        <f t="shared" si="46"/>
        <v>Phạm Thanh Hà</v>
      </c>
      <c r="AX129" s="27" t="str">
        <f t="shared" si="47"/>
        <v xml:space="preserve">Đoàn Thị Trang </v>
      </c>
      <c r="AY129" s="4" t="str">
        <f t="shared" si="44"/>
        <v>CO.OPMART</v>
      </c>
    </row>
    <row r="130" spans="1:51" outlineLevel="1" x14ac:dyDescent="0.25">
      <c r="A130" s="4" t="s">
        <v>935</v>
      </c>
      <c r="B130" s="4" t="s">
        <v>936</v>
      </c>
      <c r="C130" s="4" t="s">
        <v>451</v>
      </c>
      <c r="D130" s="11" t="s">
        <v>779</v>
      </c>
      <c r="E130" s="32" t="s">
        <v>683</v>
      </c>
      <c r="F130" s="11"/>
      <c r="G130" s="35" t="s">
        <v>659</v>
      </c>
      <c r="H130" s="4" t="s">
        <v>660</v>
      </c>
      <c r="I130" s="4"/>
      <c r="J130" s="4"/>
      <c r="K130" s="4" t="s">
        <v>836</v>
      </c>
      <c r="L130" s="4">
        <v>1</v>
      </c>
      <c r="M130" s="33">
        <v>3970.4655599999992</v>
      </c>
      <c r="N130" s="34">
        <f t="shared" si="42"/>
        <v>1.8823926952198007E-3</v>
      </c>
      <c r="O130" s="33">
        <f t="shared" si="43"/>
        <v>4999.2493240011936</v>
      </c>
      <c r="P130" s="244">
        <f t="shared" si="45"/>
        <v>0</v>
      </c>
      <c r="T130" s="109"/>
      <c r="W130" s="25">
        <v>0</v>
      </c>
      <c r="X130" s="25">
        <v>0</v>
      </c>
      <c r="AA130" s="109"/>
      <c r="AE130" s="25"/>
      <c r="AH130" s="109"/>
      <c r="AO130" s="109"/>
      <c r="AW130" t="str">
        <f t="shared" si="46"/>
        <v>Phạm Thanh Hà</v>
      </c>
      <c r="AX130" s="27" t="str">
        <f t="shared" si="47"/>
        <v>Hoàng Phương Lê</v>
      </c>
      <c r="AY130" s="4" t="str">
        <f t="shared" si="44"/>
        <v>CO.OPMART</v>
      </c>
    </row>
    <row r="131" spans="1:51" outlineLevel="1" x14ac:dyDescent="0.25">
      <c r="A131" s="4" t="s">
        <v>935</v>
      </c>
      <c r="B131" s="4" t="s">
        <v>936</v>
      </c>
      <c r="C131" s="4" t="s">
        <v>451</v>
      </c>
      <c r="D131" s="11" t="s">
        <v>777</v>
      </c>
      <c r="E131" s="32" t="s">
        <v>840</v>
      </c>
      <c r="F131" s="11"/>
      <c r="G131" s="35" t="s">
        <v>606</v>
      </c>
      <c r="H131" s="4" t="s">
        <v>607</v>
      </c>
      <c r="I131" s="4"/>
      <c r="J131" s="4"/>
      <c r="K131" s="4" t="s">
        <v>836</v>
      </c>
      <c r="L131" s="4">
        <v>1</v>
      </c>
      <c r="M131" s="33">
        <v>3818.7109799999998</v>
      </c>
      <c r="N131" s="34">
        <f t="shared" si="42"/>
        <v>1.8104460409694744E-3</v>
      </c>
      <c r="O131" s="33">
        <f t="shared" si="43"/>
        <v>4808.1737511207475</v>
      </c>
      <c r="P131" s="244">
        <f t="shared" si="45"/>
        <v>0</v>
      </c>
      <c r="T131" s="109"/>
      <c r="W131" s="25">
        <v>0</v>
      </c>
      <c r="X131" s="25">
        <v>0</v>
      </c>
      <c r="AA131" s="109"/>
      <c r="AE131" s="25"/>
      <c r="AH131" s="109"/>
      <c r="AO131" s="109"/>
      <c r="AW131" t="str">
        <f t="shared" si="46"/>
        <v>Phạm Thanh Hà</v>
      </c>
      <c r="AX131" s="27" t="str">
        <f t="shared" si="47"/>
        <v xml:space="preserve">Vũ Thị Dịu </v>
      </c>
      <c r="AY131" s="4" t="str">
        <f t="shared" si="44"/>
        <v>CO.OPMART</v>
      </c>
    </row>
    <row r="132" spans="1:51" x14ac:dyDescent="0.25">
      <c r="A132" s="4" t="s">
        <v>935</v>
      </c>
      <c r="B132" s="4" t="s">
        <v>936</v>
      </c>
      <c r="C132" s="4" t="s">
        <v>451</v>
      </c>
      <c r="D132" s="11" t="s">
        <v>775</v>
      </c>
      <c r="E132" s="32" t="s">
        <v>540</v>
      </c>
      <c r="F132" s="11"/>
      <c r="G132" s="35" t="s">
        <v>549</v>
      </c>
      <c r="H132" s="4" t="s">
        <v>550</v>
      </c>
      <c r="I132" s="4"/>
      <c r="J132" s="4"/>
      <c r="K132" s="4" t="s">
        <v>836</v>
      </c>
      <c r="L132" s="4">
        <v>1</v>
      </c>
      <c r="M132" s="33">
        <v>5198.3186400000004</v>
      </c>
      <c r="N132" s="34">
        <f t="shared" si="42"/>
        <v>2.4645162859342194E-3</v>
      </c>
      <c r="O132" s="33">
        <f t="shared" si="43"/>
        <v>6545.2503123998413</v>
      </c>
      <c r="P132" s="244">
        <f t="shared" si="45"/>
        <v>0</v>
      </c>
      <c r="T132" s="109"/>
      <c r="W132" s="25">
        <v>0</v>
      </c>
      <c r="X132" s="25">
        <v>0</v>
      </c>
      <c r="AA132" s="109"/>
      <c r="AE132" s="25"/>
      <c r="AH132" s="109"/>
      <c r="AO132" s="109"/>
      <c r="AW132" t="str">
        <f t="shared" si="46"/>
        <v>Phạm Thanh Hà</v>
      </c>
      <c r="AX132" s="27" t="str">
        <f t="shared" si="47"/>
        <v xml:space="preserve">Đoàn Thị Trang </v>
      </c>
      <c r="AY132" s="4" t="str">
        <f t="shared" si="44"/>
        <v>CO.OPMART</v>
      </c>
    </row>
    <row r="133" spans="1:51" x14ac:dyDescent="0.25">
      <c r="A133" s="4" t="s">
        <v>935</v>
      </c>
      <c r="B133" s="4" t="s">
        <v>1076</v>
      </c>
      <c r="C133" s="4"/>
      <c r="D133" s="4"/>
      <c r="E133" s="35"/>
      <c r="F133" s="4"/>
      <c r="G133" s="28" t="s">
        <v>933</v>
      </c>
      <c r="H133" s="5" t="s">
        <v>1076</v>
      </c>
      <c r="I133" s="4"/>
      <c r="J133" s="4"/>
      <c r="K133" s="4"/>
      <c r="L133" s="5">
        <f>+SUM(L134:L140)</f>
        <v>261</v>
      </c>
      <c r="M133" s="36">
        <v>312152.49654000002</v>
      </c>
      <c r="N133" s="37">
        <f t="shared" si="42"/>
        <v>0.14799110341143981</v>
      </c>
      <c r="O133" s="36">
        <f t="shared" si="43"/>
        <v>393034.04946619924</v>
      </c>
      <c r="P133" s="244">
        <f t="shared" si="45"/>
        <v>0</v>
      </c>
      <c r="T133" s="109"/>
      <c r="W133" s="25">
        <v>0</v>
      </c>
      <c r="X133" s="25">
        <v>0</v>
      </c>
      <c r="AA133" s="109"/>
      <c r="AE133" s="25"/>
      <c r="AH133" s="109"/>
      <c r="AO133" s="109"/>
      <c r="AW133">
        <f t="shared" si="46"/>
        <v>0</v>
      </c>
      <c r="AX133" s="27">
        <f t="shared" si="47"/>
        <v>0</v>
      </c>
      <c r="AY133" s="4" t="str">
        <f t="shared" si="44"/>
        <v>CO.OPFOOD</v>
      </c>
    </row>
    <row r="134" spans="1:51" outlineLevel="1" x14ac:dyDescent="0.25">
      <c r="A134" s="4" t="s">
        <v>935</v>
      </c>
      <c r="B134" s="4" t="s">
        <v>1076</v>
      </c>
      <c r="C134" s="4" t="s">
        <v>356</v>
      </c>
      <c r="D134" s="11" t="s">
        <v>761</v>
      </c>
      <c r="E134" s="32" t="s">
        <v>355</v>
      </c>
      <c r="F134" s="11"/>
      <c r="G134" s="35"/>
      <c r="H134" s="4" t="s">
        <v>730</v>
      </c>
      <c r="I134" s="4"/>
      <c r="J134" s="4"/>
      <c r="K134" s="4" t="s">
        <v>938</v>
      </c>
      <c r="L134" s="4">
        <v>17</v>
      </c>
      <c r="M134" s="33">
        <f t="shared" ref="M134:M140" si="48">+$M$133/$L$133*$L134</f>
        <v>20331.771805287357</v>
      </c>
      <c r="N134" s="38">
        <f t="shared" ref="N134:N140" si="49">+M134/$M$133</f>
        <v>6.5134099616858232E-2</v>
      </c>
      <c r="O134" s="33">
        <f t="shared" ref="O134:O140" si="50">+IFERROR($N134*$O$133,0)</f>
        <v>25599.918930748609</v>
      </c>
      <c r="P134" s="244">
        <f t="shared" si="45"/>
        <v>0</v>
      </c>
      <c r="T134" s="109"/>
      <c r="W134" s="25">
        <v>0</v>
      </c>
      <c r="X134" s="25">
        <v>0</v>
      </c>
      <c r="AA134" s="109"/>
      <c r="AE134" s="25"/>
      <c r="AH134" s="109"/>
      <c r="AO134" s="109"/>
      <c r="AW134" t="str">
        <f t="shared" si="46"/>
        <v>Phạm Thị Bích Hạnh</v>
      </c>
      <c r="AX134" s="27" t="str">
        <f t="shared" si="47"/>
        <v>Phùng Mỹ Dung</v>
      </c>
      <c r="AY134" s="4" t="str">
        <f t="shared" si="44"/>
        <v>CO.OPFOOD</v>
      </c>
    </row>
    <row r="135" spans="1:51" outlineLevel="1" x14ac:dyDescent="0.25">
      <c r="A135" s="4" t="s">
        <v>935</v>
      </c>
      <c r="B135" s="4" t="s">
        <v>1076</v>
      </c>
      <c r="C135" s="4" t="s">
        <v>356</v>
      </c>
      <c r="D135" s="11" t="s">
        <v>762</v>
      </c>
      <c r="E135" s="32" t="s">
        <v>359</v>
      </c>
      <c r="F135" s="11"/>
      <c r="G135" s="35"/>
      <c r="H135" s="4" t="s">
        <v>731</v>
      </c>
      <c r="I135" s="4"/>
      <c r="J135" s="4"/>
      <c r="K135" s="4" t="s">
        <v>938</v>
      </c>
      <c r="L135" s="4">
        <v>37</v>
      </c>
      <c r="M135" s="33">
        <f t="shared" si="48"/>
        <v>44251.503340919546</v>
      </c>
      <c r="N135" s="38">
        <f t="shared" si="49"/>
        <v>0.1417624521072797</v>
      </c>
      <c r="O135" s="33">
        <f t="shared" si="50"/>
        <v>55717.470613982267</v>
      </c>
      <c r="P135" s="244">
        <f t="shared" si="45"/>
        <v>0</v>
      </c>
      <c r="T135" s="109"/>
      <c r="W135" s="25">
        <v>0</v>
      </c>
      <c r="X135" s="25">
        <v>0</v>
      </c>
      <c r="AA135" s="109"/>
      <c r="AE135" s="25"/>
      <c r="AH135" s="109"/>
      <c r="AO135" s="109"/>
      <c r="AW135" t="str">
        <f t="shared" si="46"/>
        <v>Phạm Thị Bích Hạnh</v>
      </c>
      <c r="AX135" s="27" t="str">
        <f t="shared" si="47"/>
        <v>Nguyễn Thị Mỹ Linh</v>
      </c>
      <c r="AY135" s="4" t="str">
        <f t="shared" si="44"/>
        <v>CO.OPFOOD</v>
      </c>
    </row>
    <row r="136" spans="1:51" outlineLevel="1" x14ac:dyDescent="0.25">
      <c r="A136" s="4" t="s">
        <v>935</v>
      </c>
      <c r="B136" s="4" t="s">
        <v>1076</v>
      </c>
      <c r="C136" s="4" t="s">
        <v>356</v>
      </c>
      <c r="D136" s="11" t="s">
        <v>763</v>
      </c>
      <c r="E136" s="32" t="s">
        <v>389</v>
      </c>
      <c r="F136" s="11"/>
      <c r="G136" s="35"/>
      <c r="H136" s="4" t="s">
        <v>732</v>
      </c>
      <c r="I136" s="4"/>
      <c r="J136" s="4"/>
      <c r="K136" s="4" t="s">
        <v>938</v>
      </c>
      <c r="L136" s="4">
        <v>48</v>
      </c>
      <c r="M136" s="33">
        <f t="shared" si="48"/>
        <v>57407.35568551725</v>
      </c>
      <c r="N136" s="38">
        <f t="shared" si="49"/>
        <v>0.18390804597701152</v>
      </c>
      <c r="O136" s="33">
        <f t="shared" si="50"/>
        <v>72282.124039760791</v>
      </c>
      <c r="P136" s="244">
        <f t="shared" si="45"/>
        <v>0</v>
      </c>
      <c r="T136" s="109"/>
      <c r="W136" s="25">
        <v>0</v>
      </c>
      <c r="X136" s="25">
        <v>0</v>
      </c>
      <c r="AA136" s="109"/>
      <c r="AE136" s="25"/>
      <c r="AH136" s="109"/>
      <c r="AO136" s="109"/>
      <c r="AW136" t="str">
        <f t="shared" si="46"/>
        <v>Phạm Thị Bích Hạnh</v>
      </c>
      <c r="AX136" s="27" t="str">
        <f t="shared" si="47"/>
        <v>Mai Thị Lan Uyên</v>
      </c>
      <c r="AY136" s="4" t="str">
        <f t="shared" ref="AY136:AY199" si="51">+B136</f>
        <v>CO.OPFOOD</v>
      </c>
    </row>
    <row r="137" spans="1:51" outlineLevel="1" x14ac:dyDescent="0.25">
      <c r="A137" s="4" t="s">
        <v>935</v>
      </c>
      <c r="B137" s="4" t="s">
        <v>1076</v>
      </c>
      <c r="C137" s="4" t="s">
        <v>356</v>
      </c>
      <c r="D137" s="11" t="s">
        <v>764</v>
      </c>
      <c r="E137" s="32" t="s">
        <v>390</v>
      </c>
      <c r="F137" s="11"/>
      <c r="G137" s="35"/>
      <c r="H137" s="4" t="s">
        <v>1077</v>
      </c>
      <c r="I137" s="4"/>
      <c r="J137" s="4"/>
      <c r="K137" s="4" t="s">
        <v>938</v>
      </c>
      <c r="L137" s="4">
        <v>28</v>
      </c>
      <c r="M137" s="33">
        <f t="shared" si="48"/>
        <v>33487.624149885058</v>
      </c>
      <c r="N137" s="38">
        <f t="shared" si="49"/>
        <v>0.10727969348659003</v>
      </c>
      <c r="O137" s="33">
        <f t="shared" si="50"/>
        <v>42164.572356527118</v>
      </c>
      <c r="P137" s="244">
        <f t="shared" ref="P137:P200" si="52">SUM(Q137:AU137)</f>
        <v>0</v>
      </c>
      <c r="T137" s="109"/>
      <c r="W137" s="25">
        <v>0</v>
      </c>
      <c r="X137" s="25">
        <v>0</v>
      </c>
      <c r="AA137" s="109"/>
      <c r="AE137" s="25"/>
      <c r="AH137" s="109"/>
      <c r="AO137" s="109"/>
      <c r="AW137" t="str">
        <f t="shared" ref="AW137:AW200" si="53">+C137</f>
        <v>Phạm Thị Bích Hạnh</v>
      </c>
      <c r="AX137" s="27" t="str">
        <f t="shared" ref="AX137:AX200" si="54">+E137</f>
        <v>Trịnh Như Quỳnh</v>
      </c>
      <c r="AY137" s="4" t="str">
        <f t="shared" si="51"/>
        <v>CO.OPFOOD</v>
      </c>
    </row>
    <row r="138" spans="1:51" outlineLevel="1" x14ac:dyDescent="0.25">
      <c r="A138" s="4" t="s">
        <v>935</v>
      </c>
      <c r="B138" s="4" t="s">
        <v>1076</v>
      </c>
      <c r="C138" s="4" t="s">
        <v>356</v>
      </c>
      <c r="D138" s="11" t="s">
        <v>765</v>
      </c>
      <c r="E138" s="32" t="s">
        <v>406</v>
      </c>
      <c r="F138" s="11"/>
      <c r="G138" s="35"/>
      <c r="H138" s="4" t="s">
        <v>734</v>
      </c>
      <c r="I138" s="4"/>
      <c r="J138" s="4"/>
      <c r="K138" s="4" t="s">
        <v>938</v>
      </c>
      <c r="L138" s="4">
        <v>42</v>
      </c>
      <c r="M138" s="33">
        <f t="shared" si="48"/>
        <v>50231.436224827594</v>
      </c>
      <c r="N138" s="38">
        <f t="shared" si="49"/>
        <v>0.16091954022988508</v>
      </c>
      <c r="O138" s="33">
        <f t="shared" si="50"/>
        <v>63246.858534790692</v>
      </c>
      <c r="P138" s="244">
        <f t="shared" si="52"/>
        <v>0</v>
      </c>
      <c r="T138" s="109"/>
      <c r="W138" s="25">
        <v>0</v>
      </c>
      <c r="X138" s="25">
        <v>0</v>
      </c>
      <c r="AA138" s="109"/>
      <c r="AE138" s="25"/>
      <c r="AH138" s="109"/>
      <c r="AO138" s="109"/>
      <c r="AW138" t="str">
        <f t="shared" si="53"/>
        <v>Phạm Thị Bích Hạnh</v>
      </c>
      <c r="AX138" s="27" t="str">
        <f t="shared" si="54"/>
        <v>Lê Trương Phi</v>
      </c>
      <c r="AY138" s="4" t="str">
        <f t="shared" si="51"/>
        <v>CO.OPFOOD</v>
      </c>
    </row>
    <row r="139" spans="1:51" outlineLevel="1" x14ac:dyDescent="0.25">
      <c r="A139" s="4" t="s">
        <v>935</v>
      </c>
      <c r="B139" s="4" t="s">
        <v>1076</v>
      </c>
      <c r="C139" s="4" t="s">
        <v>356</v>
      </c>
      <c r="D139" s="11" t="s">
        <v>766</v>
      </c>
      <c r="E139" s="32" t="s">
        <v>421</v>
      </c>
      <c r="F139" s="11"/>
      <c r="G139" s="35"/>
      <c r="H139" s="4" t="s">
        <v>735</v>
      </c>
      <c r="I139" s="4"/>
      <c r="J139" s="4"/>
      <c r="K139" s="4" t="s">
        <v>938</v>
      </c>
      <c r="L139" s="4">
        <v>32</v>
      </c>
      <c r="M139" s="33">
        <f t="shared" si="48"/>
        <v>38271.570457011498</v>
      </c>
      <c r="N139" s="38">
        <f t="shared" si="49"/>
        <v>0.12260536398467434</v>
      </c>
      <c r="O139" s="33">
        <f t="shared" si="50"/>
        <v>48188.082693173856</v>
      </c>
      <c r="P139" s="244">
        <f t="shared" si="52"/>
        <v>0</v>
      </c>
      <c r="T139" s="109"/>
      <c r="W139" s="25">
        <v>0</v>
      </c>
      <c r="X139" s="25">
        <v>0</v>
      </c>
      <c r="AA139" s="109"/>
      <c r="AE139" s="25"/>
      <c r="AH139" s="109"/>
      <c r="AO139" s="109"/>
      <c r="AW139" t="str">
        <f t="shared" si="53"/>
        <v>Phạm Thị Bích Hạnh</v>
      </c>
      <c r="AX139" s="27" t="str">
        <f t="shared" si="54"/>
        <v>Nguyễn Thị Kiều Diễm</v>
      </c>
      <c r="AY139" s="4" t="str">
        <f t="shared" si="51"/>
        <v>CO.OPFOOD</v>
      </c>
    </row>
    <row r="140" spans="1:51" outlineLevel="1" x14ac:dyDescent="0.25">
      <c r="A140" s="4" t="s">
        <v>935</v>
      </c>
      <c r="B140" s="4" t="s">
        <v>1076</v>
      </c>
      <c r="C140" s="4" t="s">
        <v>356</v>
      </c>
      <c r="D140" s="11" t="s">
        <v>767</v>
      </c>
      <c r="E140" s="32" t="s">
        <v>437</v>
      </c>
      <c r="F140" s="11"/>
      <c r="G140" s="35"/>
      <c r="H140" s="4" t="s">
        <v>267</v>
      </c>
      <c r="I140" s="4"/>
      <c r="J140" s="4"/>
      <c r="K140" s="4" t="s">
        <v>938</v>
      </c>
      <c r="L140" s="4">
        <v>57</v>
      </c>
      <c r="M140" s="33">
        <f t="shared" si="48"/>
        <v>68171.234876551724</v>
      </c>
      <c r="N140" s="38">
        <f t="shared" si="49"/>
        <v>0.21839080459770113</v>
      </c>
      <c r="O140" s="33">
        <f t="shared" si="50"/>
        <v>85835.022297215924</v>
      </c>
      <c r="P140" s="244">
        <f t="shared" si="52"/>
        <v>0</v>
      </c>
      <c r="T140" s="109"/>
      <c r="W140" s="25">
        <v>0</v>
      </c>
      <c r="X140" s="25">
        <v>0</v>
      </c>
      <c r="AA140" s="109"/>
      <c r="AE140" s="25"/>
      <c r="AH140" s="109"/>
      <c r="AO140" s="109"/>
      <c r="AW140" t="str">
        <f t="shared" si="53"/>
        <v>Phạm Thị Bích Hạnh</v>
      </c>
      <c r="AX140" s="27" t="str">
        <f t="shared" si="54"/>
        <v>Phạm Hà Ngọc Diễm</v>
      </c>
      <c r="AY140" s="4" t="str">
        <f t="shared" si="51"/>
        <v>CO.OPFOOD</v>
      </c>
    </row>
    <row r="141" spans="1:51" x14ac:dyDescent="0.25">
      <c r="A141" s="14"/>
      <c r="B141" s="14"/>
      <c r="C141" s="14"/>
      <c r="D141" s="14"/>
      <c r="E141" s="30"/>
      <c r="F141" s="14"/>
      <c r="G141" s="46" t="s">
        <v>933</v>
      </c>
      <c r="H141" s="12" t="s">
        <v>476</v>
      </c>
      <c r="I141" s="14"/>
      <c r="J141" s="14"/>
      <c r="K141" s="14"/>
      <c r="L141" s="13">
        <f>+SUM(L142:L199)</f>
        <v>58</v>
      </c>
      <c r="M141" s="13">
        <f>+SUM(M142:M199)</f>
        <v>1064903.6876833334</v>
      </c>
      <c r="N141" s="31">
        <f>+SUM(N142:N199)</f>
        <v>0.99999999999999978</v>
      </c>
      <c r="O141" s="13">
        <v>1016516.8789272915</v>
      </c>
      <c r="P141" s="244">
        <f t="shared" si="52"/>
        <v>0</v>
      </c>
      <c r="T141" s="109"/>
      <c r="W141" s="25">
        <v>0</v>
      </c>
      <c r="X141" s="25">
        <v>0</v>
      </c>
      <c r="AA141" s="109"/>
      <c r="AE141" s="25"/>
      <c r="AH141" s="109"/>
      <c r="AO141" s="109"/>
      <c r="AR141" s="25">
        <v>0</v>
      </c>
      <c r="AW141">
        <f t="shared" si="53"/>
        <v>0</v>
      </c>
      <c r="AX141" s="27">
        <f t="shared" si="54"/>
        <v>0</v>
      </c>
      <c r="AY141" s="14">
        <f t="shared" si="51"/>
        <v>0</v>
      </c>
    </row>
    <row r="142" spans="1:51" x14ac:dyDescent="0.25">
      <c r="A142" s="4" t="s">
        <v>935</v>
      </c>
      <c r="B142" s="4" t="s">
        <v>476</v>
      </c>
      <c r="C142" s="4" t="s">
        <v>356</v>
      </c>
      <c r="D142" s="11" t="s">
        <v>766</v>
      </c>
      <c r="E142" s="32" t="s">
        <v>421</v>
      </c>
      <c r="F142" s="11"/>
      <c r="G142" s="35" t="s">
        <v>434</v>
      </c>
      <c r="H142" s="4" t="s">
        <v>434</v>
      </c>
      <c r="I142" s="4"/>
      <c r="J142" s="4" t="s">
        <v>801</v>
      </c>
      <c r="K142" s="4" t="s">
        <v>938</v>
      </c>
      <c r="L142" s="4">
        <v>1</v>
      </c>
      <c r="M142" s="33">
        <v>16982.606666666663</v>
      </c>
      <c r="N142" s="34">
        <f t="shared" ref="N142:N199" si="55">+M142/$M$141</f>
        <v>1.594755174865797E-2</v>
      </c>
      <c r="O142" s="33">
        <f t="shared" ref="O142:O199" si="56">+IFERROR($N142*$O$141,0)</f>
        <v>16210.95553007727</v>
      </c>
      <c r="P142" s="244">
        <f t="shared" si="52"/>
        <v>22682.286</v>
      </c>
      <c r="R142" s="25">
        <v>0</v>
      </c>
      <c r="T142" s="109"/>
      <c r="V142" s="25">
        <v>0</v>
      </c>
      <c r="W142" s="25">
        <v>0</v>
      </c>
      <c r="X142" s="25">
        <v>0</v>
      </c>
      <c r="Y142" s="25">
        <v>5861.1479999999992</v>
      </c>
      <c r="AA142" s="109"/>
      <c r="AE142" s="25">
        <v>0</v>
      </c>
      <c r="AF142" s="25">
        <v>0</v>
      </c>
      <c r="AH142" s="109"/>
      <c r="AI142" s="25">
        <v>0</v>
      </c>
      <c r="AJ142" s="25">
        <v>6637.4</v>
      </c>
      <c r="AK142" s="25">
        <v>0</v>
      </c>
      <c r="AL142" s="25">
        <v>0</v>
      </c>
      <c r="AM142" s="25">
        <v>10183.737999999999</v>
      </c>
      <c r="AO142" s="109"/>
      <c r="AP142" s="25">
        <v>0</v>
      </c>
      <c r="AR142" s="25">
        <v>0</v>
      </c>
      <c r="AS142" s="25">
        <v>0</v>
      </c>
      <c r="AW142" t="str">
        <f t="shared" si="53"/>
        <v>Phạm Thị Bích Hạnh</v>
      </c>
      <c r="AX142" s="27" t="str">
        <f t="shared" si="54"/>
        <v>Nguyễn Thị Kiều Diễm</v>
      </c>
      <c r="AY142" s="4" t="str">
        <f t="shared" si="51"/>
        <v>BIG C</v>
      </c>
    </row>
    <row r="143" spans="1:51" outlineLevel="1" x14ac:dyDescent="0.25">
      <c r="A143" s="4" t="s">
        <v>935</v>
      </c>
      <c r="B143" s="4" t="s">
        <v>476</v>
      </c>
      <c r="C143" s="4" t="s">
        <v>356</v>
      </c>
      <c r="D143" s="11" t="s">
        <v>766</v>
      </c>
      <c r="E143" s="32" t="s">
        <v>421</v>
      </c>
      <c r="F143" s="11"/>
      <c r="G143" s="35" t="s">
        <v>432</v>
      </c>
      <c r="H143" s="4" t="s">
        <v>432</v>
      </c>
      <c r="I143" s="4"/>
      <c r="J143" s="4" t="s">
        <v>1078</v>
      </c>
      <c r="K143" s="4" t="s">
        <v>938</v>
      </c>
      <c r="L143" s="4">
        <v>1</v>
      </c>
      <c r="M143" s="33">
        <v>15280.755333333333</v>
      </c>
      <c r="N143" s="34">
        <f t="shared" si="55"/>
        <v>1.4349424750867533E-2</v>
      </c>
      <c r="O143" s="33">
        <f t="shared" si="56"/>
        <v>14586.432462153891</v>
      </c>
      <c r="P143" s="244">
        <f t="shared" si="52"/>
        <v>13502.786</v>
      </c>
      <c r="R143" s="25">
        <v>0</v>
      </c>
      <c r="T143" s="109"/>
      <c r="V143" s="25">
        <v>0</v>
      </c>
      <c r="W143" s="25">
        <v>0</v>
      </c>
      <c r="X143" s="25">
        <v>0</v>
      </c>
      <c r="Y143" s="25">
        <v>0</v>
      </c>
      <c r="AA143" s="109"/>
      <c r="AE143" s="25">
        <v>0</v>
      </c>
      <c r="AF143" s="25">
        <v>0</v>
      </c>
      <c r="AH143" s="109"/>
      <c r="AI143" s="25">
        <v>0</v>
      </c>
      <c r="AJ143" s="25">
        <v>0</v>
      </c>
      <c r="AK143" s="25">
        <v>0</v>
      </c>
      <c r="AL143" s="25">
        <v>0</v>
      </c>
      <c r="AM143" s="25">
        <v>7830.6889999999994</v>
      </c>
      <c r="AO143" s="109"/>
      <c r="AP143" s="25">
        <v>0</v>
      </c>
      <c r="AR143" s="25">
        <v>5672.0970000000007</v>
      </c>
      <c r="AS143" s="25">
        <v>0</v>
      </c>
      <c r="AW143" t="str">
        <f t="shared" si="53"/>
        <v>Phạm Thị Bích Hạnh</v>
      </c>
      <c r="AX143" s="27" t="str">
        <f t="shared" si="54"/>
        <v>Nguyễn Thị Kiều Diễm</v>
      </c>
      <c r="AY143" s="4" t="str">
        <f t="shared" si="51"/>
        <v>BIG C</v>
      </c>
    </row>
    <row r="144" spans="1:51" outlineLevel="1" x14ac:dyDescent="0.25">
      <c r="A144" s="4" t="s">
        <v>935</v>
      </c>
      <c r="B144" s="4" t="s">
        <v>476</v>
      </c>
      <c r="C144" s="4" t="s">
        <v>356</v>
      </c>
      <c r="D144" s="11" t="s">
        <v>762</v>
      </c>
      <c r="E144" s="32" t="s">
        <v>359</v>
      </c>
      <c r="F144" s="11"/>
      <c r="G144" s="35" t="s">
        <v>372</v>
      </c>
      <c r="H144" s="4" t="s">
        <v>372</v>
      </c>
      <c r="I144" s="4"/>
      <c r="J144" s="4" t="s">
        <v>863</v>
      </c>
      <c r="K144" s="4" t="s">
        <v>938</v>
      </c>
      <c r="L144" s="4">
        <v>1</v>
      </c>
      <c r="M144" s="33">
        <v>40153.595400000006</v>
      </c>
      <c r="N144" s="34">
        <f t="shared" si="55"/>
        <v>3.770631641566851E-2</v>
      </c>
      <c r="O144" s="33">
        <f t="shared" si="56"/>
        <v>38329.107078700254</v>
      </c>
      <c r="P144" s="244">
        <f t="shared" si="52"/>
        <v>36238.377999999997</v>
      </c>
      <c r="R144" s="25">
        <v>0</v>
      </c>
      <c r="T144" s="109"/>
      <c r="V144" s="25">
        <v>0</v>
      </c>
      <c r="W144" s="25">
        <v>0</v>
      </c>
      <c r="X144" s="25">
        <v>0</v>
      </c>
      <c r="Y144" s="25">
        <v>10464.522999999999</v>
      </c>
      <c r="AA144" s="109"/>
      <c r="AE144" s="25">
        <v>0</v>
      </c>
      <c r="AF144" s="25">
        <v>10263.046</v>
      </c>
      <c r="AH144" s="109"/>
      <c r="AI144" s="25">
        <v>0</v>
      </c>
      <c r="AJ144" s="25">
        <v>0</v>
      </c>
      <c r="AK144" s="25">
        <v>0</v>
      </c>
      <c r="AL144" s="25">
        <v>0</v>
      </c>
      <c r="AM144" s="25">
        <v>15510.809000000001</v>
      </c>
      <c r="AO144" s="109"/>
      <c r="AP144" s="25">
        <v>0</v>
      </c>
      <c r="AR144" s="25">
        <v>0</v>
      </c>
      <c r="AS144" s="25">
        <v>0</v>
      </c>
      <c r="AW144" t="str">
        <f t="shared" si="53"/>
        <v>Phạm Thị Bích Hạnh</v>
      </c>
      <c r="AX144" s="27" t="str">
        <f t="shared" si="54"/>
        <v>Nguyễn Thị Mỹ Linh</v>
      </c>
      <c r="AY144" s="4" t="str">
        <f t="shared" si="51"/>
        <v>BIG C</v>
      </c>
    </row>
    <row r="145" spans="1:51" outlineLevel="1" x14ac:dyDescent="0.25">
      <c r="A145" s="4" t="s">
        <v>935</v>
      </c>
      <c r="B145" s="4" t="s">
        <v>476</v>
      </c>
      <c r="C145" s="4" t="s">
        <v>356</v>
      </c>
      <c r="D145" s="11" t="s">
        <v>764</v>
      </c>
      <c r="E145" s="32" t="s">
        <v>390</v>
      </c>
      <c r="F145" s="11"/>
      <c r="G145" s="35" t="s">
        <v>404</v>
      </c>
      <c r="H145" s="4" t="s">
        <v>404</v>
      </c>
      <c r="I145" s="4"/>
      <c r="J145" s="4" t="s">
        <v>1079</v>
      </c>
      <c r="K145" s="4" t="s">
        <v>938</v>
      </c>
      <c r="L145" s="4">
        <v>1</v>
      </c>
      <c r="M145" s="33">
        <v>12458.202333333333</v>
      </c>
      <c r="N145" s="34">
        <f t="shared" si="55"/>
        <v>1.1698900546053874E-2</v>
      </c>
      <c r="O145" s="33">
        <f t="shared" si="56"/>
        <v>11892.12986995547</v>
      </c>
      <c r="P145" s="244">
        <f t="shared" si="52"/>
        <v>26550.281000000003</v>
      </c>
      <c r="R145" s="25">
        <v>0</v>
      </c>
      <c r="T145" s="109"/>
      <c r="V145" s="25">
        <v>0</v>
      </c>
      <c r="W145" s="25">
        <v>0</v>
      </c>
      <c r="X145" s="25">
        <v>0</v>
      </c>
      <c r="Y145" s="25">
        <v>6516.6470000000008</v>
      </c>
      <c r="AA145" s="109"/>
      <c r="AE145" s="25">
        <v>0</v>
      </c>
      <c r="AF145" s="25">
        <v>8945.7459999999992</v>
      </c>
      <c r="AH145" s="109"/>
      <c r="AI145" s="25">
        <v>0</v>
      </c>
      <c r="AJ145" s="25">
        <v>0</v>
      </c>
      <c r="AK145" s="25">
        <v>0</v>
      </c>
      <c r="AL145" s="25">
        <v>0</v>
      </c>
      <c r="AM145" s="25">
        <v>5613.4299999999994</v>
      </c>
      <c r="AO145" s="109"/>
      <c r="AP145" s="25">
        <v>0</v>
      </c>
      <c r="AR145" s="25">
        <v>5474.4580000000005</v>
      </c>
      <c r="AS145" s="25">
        <v>0</v>
      </c>
      <c r="AW145" t="str">
        <f t="shared" si="53"/>
        <v>Phạm Thị Bích Hạnh</v>
      </c>
      <c r="AX145" s="27" t="str">
        <f t="shared" si="54"/>
        <v>Trịnh Như Quỳnh</v>
      </c>
      <c r="AY145" s="4" t="str">
        <f t="shared" si="51"/>
        <v>BIG C</v>
      </c>
    </row>
    <row r="146" spans="1:51" outlineLevel="1" x14ac:dyDescent="0.25">
      <c r="A146" s="4" t="s">
        <v>935</v>
      </c>
      <c r="B146" s="4" t="s">
        <v>476</v>
      </c>
      <c r="C146" s="4" t="s">
        <v>356</v>
      </c>
      <c r="D146" s="11" t="s">
        <v>764</v>
      </c>
      <c r="E146" s="32" t="s">
        <v>390</v>
      </c>
      <c r="F146" s="11"/>
      <c r="G146" s="35" t="s">
        <v>402</v>
      </c>
      <c r="H146" s="4" t="s">
        <v>402</v>
      </c>
      <c r="I146" s="4"/>
      <c r="J146" s="4" t="s">
        <v>1079</v>
      </c>
      <c r="K146" s="4" t="s">
        <v>938</v>
      </c>
      <c r="L146" s="4">
        <v>1</v>
      </c>
      <c r="M146" s="33">
        <v>12169.080400000001</v>
      </c>
      <c r="N146" s="34">
        <f t="shared" si="55"/>
        <v>1.1427399999406028E-2</v>
      </c>
      <c r="O146" s="33">
        <f t="shared" si="56"/>
        <v>11616.144981649948</v>
      </c>
      <c r="P146" s="244">
        <f t="shared" si="52"/>
        <v>5628.8910000000005</v>
      </c>
      <c r="R146" s="25">
        <v>0</v>
      </c>
      <c r="T146" s="109"/>
      <c r="V146" s="25">
        <v>5628.8910000000005</v>
      </c>
      <c r="W146" s="25">
        <v>0</v>
      </c>
      <c r="X146" s="25">
        <v>0</v>
      </c>
      <c r="Y146" s="25">
        <v>0</v>
      </c>
      <c r="AA146" s="109"/>
      <c r="AE146" s="25">
        <v>0</v>
      </c>
      <c r="AF146" s="25">
        <v>0</v>
      </c>
      <c r="AH146" s="109"/>
      <c r="AI146" s="25">
        <v>0</v>
      </c>
      <c r="AJ146" s="25">
        <v>0</v>
      </c>
      <c r="AK146" s="25">
        <v>0</v>
      </c>
      <c r="AL146" s="25">
        <v>0</v>
      </c>
      <c r="AM146" s="25">
        <v>0</v>
      </c>
      <c r="AO146" s="109"/>
      <c r="AP146" s="25">
        <v>0</v>
      </c>
      <c r="AR146" s="25">
        <v>0</v>
      </c>
      <c r="AS146" s="25">
        <v>0</v>
      </c>
      <c r="AW146" t="str">
        <f t="shared" si="53"/>
        <v>Phạm Thị Bích Hạnh</v>
      </c>
      <c r="AX146" s="27" t="str">
        <f t="shared" si="54"/>
        <v>Trịnh Như Quỳnh</v>
      </c>
      <c r="AY146" s="4" t="str">
        <f t="shared" si="51"/>
        <v>BIG C</v>
      </c>
    </row>
    <row r="147" spans="1:51" outlineLevel="1" x14ac:dyDescent="0.25">
      <c r="A147" s="4" t="s">
        <v>935</v>
      </c>
      <c r="B147" s="4" t="s">
        <v>476</v>
      </c>
      <c r="C147" s="4" t="s">
        <v>356</v>
      </c>
      <c r="D147" s="11" t="s">
        <v>766</v>
      </c>
      <c r="E147" s="32" t="s">
        <v>421</v>
      </c>
      <c r="F147" s="11"/>
      <c r="G147" s="35" t="s">
        <v>433</v>
      </c>
      <c r="H147" s="4" t="s">
        <v>433</v>
      </c>
      <c r="I147" s="4"/>
      <c r="J147" s="4" t="s">
        <v>1078</v>
      </c>
      <c r="K147" s="4" t="s">
        <v>938</v>
      </c>
      <c r="L147" s="4">
        <v>1</v>
      </c>
      <c r="M147" s="33">
        <v>6590.7861999999996</v>
      </c>
      <c r="N147" s="34">
        <f t="shared" si="55"/>
        <v>6.1890913480993391E-3</v>
      </c>
      <c r="O147" s="33">
        <f t="shared" si="56"/>
        <v>6291.3158205658428</v>
      </c>
      <c r="P147" s="244">
        <f t="shared" si="52"/>
        <v>5622</v>
      </c>
      <c r="R147" s="25">
        <v>0</v>
      </c>
      <c r="T147" s="109"/>
      <c r="V147" s="25">
        <v>0</v>
      </c>
      <c r="W147" s="25">
        <v>0</v>
      </c>
      <c r="X147" s="25">
        <v>0</v>
      </c>
      <c r="Y147" s="25">
        <v>0</v>
      </c>
      <c r="AA147" s="109"/>
      <c r="AD147">
        <v>5622</v>
      </c>
      <c r="AE147" s="25">
        <v>0</v>
      </c>
      <c r="AF147" s="25">
        <v>0</v>
      </c>
      <c r="AH147" s="109"/>
      <c r="AI147" s="25">
        <v>0</v>
      </c>
      <c r="AJ147" s="25">
        <v>0</v>
      </c>
      <c r="AK147" s="25">
        <v>0</v>
      </c>
      <c r="AL147" s="25">
        <v>0</v>
      </c>
      <c r="AM147" s="25">
        <v>0</v>
      </c>
      <c r="AO147" s="109"/>
      <c r="AP147" s="25">
        <v>0</v>
      </c>
      <c r="AR147" s="25">
        <v>0</v>
      </c>
      <c r="AS147" s="25">
        <v>0</v>
      </c>
      <c r="AW147" t="str">
        <f t="shared" si="53"/>
        <v>Phạm Thị Bích Hạnh</v>
      </c>
      <c r="AX147" s="27" t="str">
        <f t="shared" si="54"/>
        <v>Nguyễn Thị Kiều Diễm</v>
      </c>
      <c r="AY147" s="4" t="str">
        <f t="shared" si="51"/>
        <v>BIG C</v>
      </c>
    </row>
    <row r="148" spans="1:51" outlineLevel="1" x14ac:dyDescent="0.25">
      <c r="A148" s="4" t="s">
        <v>935</v>
      </c>
      <c r="B148" s="4" t="s">
        <v>476</v>
      </c>
      <c r="C148" s="4" t="s">
        <v>356</v>
      </c>
      <c r="D148" s="11" t="s">
        <v>764</v>
      </c>
      <c r="E148" s="32" t="s">
        <v>390</v>
      </c>
      <c r="F148" s="11"/>
      <c r="G148" s="35" t="s">
        <v>400</v>
      </c>
      <c r="H148" s="4" t="s">
        <v>400</v>
      </c>
      <c r="I148" s="4"/>
      <c r="J148" s="4" t="s">
        <v>1080</v>
      </c>
      <c r="K148" s="4" t="s">
        <v>938</v>
      </c>
      <c r="L148" s="4">
        <v>1</v>
      </c>
      <c r="M148" s="33">
        <v>33224.845666666661</v>
      </c>
      <c r="N148" s="34">
        <f t="shared" si="55"/>
        <v>3.1199859715901945E-2</v>
      </c>
      <c r="O148" s="33">
        <f t="shared" si="56"/>
        <v>31715.184021377976</v>
      </c>
      <c r="P148" s="244">
        <f t="shared" si="52"/>
        <v>32893.296000000002</v>
      </c>
      <c r="R148" s="25">
        <v>-7479.1020000000008</v>
      </c>
      <c r="T148" s="109"/>
      <c r="V148" s="25">
        <v>6761.5020000000004</v>
      </c>
      <c r="W148" s="25">
        <v>0</v>
      </c>
      <c r="X148" s="25">
        <v>12307.172</v>
      </c>
      <c r="Y148" s="25">
        <v>11633.105999999998</v>
      </c>
      <c r="AA148" s="109"/>
      <c r="AE148" s="25">
        <v>0</v>
      </c>
      <c r="AF148" s="25">
        <v>6764.8220000000001</v>
      </c>
      <c r="AH148" s="109"/>
      <c r="AI148" s="25">
        <v>0</v>
      </c>
      <c r="AJ148" s="25">
        <v>0</v>
      </c>
      <c r="AK148" s="25">
        <v>0</v>
      </c>
      <c r="AL148" s="25">
        <v>2905.7960000000003</v>
      </c>
      <c r="AM148" s="25">
        <v>0</v>
      </c>
      <c r="AO148" s="109"/>
      <c r="AP148" s="25">
        <v>0</v>
      </c>
      <c r="AR148" s="25">
        <v>0</v>
      </c>
      <c r="AS148" s="25">
        <v>0</v>
      </c>
      <c r="AW148" t="str">
        <f t="shared" si="53"/>
        <v>Phạm Thị Bích Hạnh</v>
      </c>
      <c r="AX148" s="27" t="str">
        <f t="shared" si="54"/>
        <v>Trịnh Như Quỳnh</v>
      </c>
      <c r="AY148" s="4" t="str">
        <f t="shared" si="51"/>
        <v>BIG C</v>
      </c>
    </row>
    <row r="149" spans="1:51" outlineLevel="1" x14ac:dyDescent="0.25">
      <c r="A149" s="4" t="s">
        <v>935</v>
      </c>
      <c r="B149" s="4" t="s">
        <v>476</v>
      </c>
      <c r="C149" s="4" t="s">
        <v>356</v>
      </c>
      <c r="D149" s="11" t="s">
        <v>767</v>
      </c>
      <c r="E149" s="32" t="s">
        <v>437</v>
      </c>
      <c r="F149" s="11"/>
      <c r="G149" s="35" t="s">
        <v>448</v>
      </c>
      <c r="H149" s="4" t="s">
        <v>448</v>
      </c>
      <c r="I149" s="4"/>
      <c r="J149" s="4" t="s">
        <v>1081</v>
      </c>
      <c r="K149" s="4" t="s">
        <v>938</v>
      </c>
      <c r="L149" s="4">
        <v>1</v>
      </c>
      <c r="M149" s="33">
        <v>5504.0790000000006</v>
      </c>
      <c r="N149" s="34">
        <f t="shared" si="55"/>
        <v>5.1686167149763212E-3</v>
      </c>
      <c r="O149" s="33">
        <f t="shared" si="56"/>
        <v>5253.9861314791606</v>
      </c>
      <c r="P149" s="244">
        <f t="shared" si="52"/>
        <v>0</v>
      </c>
      <c r="R149" s="25">
        <v>0</v>
      </c>
      <c r="T149" s="109"/>
      <c r="V149" s="25">
        <v>0</v>
      </c>
      <c r="W149" s="25">
        <v>0</v>
      </c>
      <c r="X149" s="25">
        <v>0</v>
      </c>
      <c r="Y149" s="25">
        <v>0</v>
      </c>
      <c r="AA149" s="109"/>
      <c r="AE149" s="25">
        <v>0</v>
      </c>
      <c r="AF149" s="25">
        <v>0</v>
      </c>
      <c r="AH149" s="109"/>
      <c r="AI149" s="25">
        <v>0</v>
      </c>
      <c r="AJ149" s="25">
        <v>0</v>
      </c>
      <c r="AK149" s="25">
        <v>0</v>
      </c>
      <c r="AL149" s="25">
        <v>0</v>
      </c>
      <c r="AM149" s="25">
        <v>0</v>
      </c>
      <c r="AO149" s="109"/>
      <c r="AP149" s="25">
        <v>0</v>
      </c>
      <c r="AR149" s="25">
        <v>0</v>
      </c>
      <c r="AS149" s="25">
        <v>0</v>
      </c>
      <c r="AW149" t="str">
        <f t="shared" si="53"/>
        <v>Phạm Thị Bích Hạnh</v>
      </c>
      <c r="AX149" s="27" t="str">
        <f t="shared" si="54"/>
        <v>Phạm Hà Ngọc Diễm</v>
      </c>
      <c r="AY149" s="4" t="str">
        <f t="shared" si="51"/>
        <v>BIG C</v>
      </c>
    </row>
    <row r="150" spans="1:51" outlineLevel="1" x14ac:dyDescent="0.25">
      <c r="A150" s="4" t="s">
        <v>935</v>
      </c>
      <c r="B150" s="4" t="s">
        <v>476</v>
      </c>
      <c r="C150" s="4" t="s">
        <v>356</v>
      </c>
      <c r="D150" s="11" t="s">
        <v>764</v>
      </c>
      <c r="E150" s="32" t="s">
        <v>390</v>
      </c>
      <c r="F150" s="11"/>
      <c r="G150" s="35" t="s">
        <v>399</v>
      </c>
      <c r="H150" s="4" t="s">
        <v>399</v>
      </c>
      <c r="I150" s="4"/>
      <c r="J150" s="4" t="s">
        <v>1079</v>
      </c>
      <c r="K150" s="4" t="s">
        <v>938</v>
      </c>
      <c r="L150" s="4">
        <v>1</v>
      </c>
      <c r="M150" s="33">
        <v>18832.183999999997</v>
      </c>
      <c r="N150" s="34">
        <f t="shared" si="55"/>
        <v>1.7684401150839153E-2</v>
      </c>
      <c r="O150" s="33">
        <f t="shared" si="56"/>
        <v>17976.492263549218</v>
      </c>
      <c r="P150" s="244">
        <f t="shared" si="52"/>
        <v>23926.556</v>
      </c>
      <c r="R150" s="25">
        <v>0</v>
      </c>
      <c r="T150" s="109"/>
      <c r="V150" s="25">
        <v>0</v>
      </c>
      <c r="W150" s="25">
        <v>0</v>
      </c>
      <c r="X150" s="25">
        <v>0</v>
      </c>
      <c r="Y150" s="25">
        <v>5795.594000000001</v>
      </c>
      <c r="AA150" s="109"/>
      <c r="AE150" s="25">
        <v>0</v>
      </c>
      <c r="AF150" s="25">
        <v>8886.3989999999994</v>
      </c>
      <c r="AH150" s="109"/>
      <c r="AI150" s="25">
        <v>0</v>
      </c>
      <c r="AJ150" s="25">
        <v>0</v>
      </c>
      <c r="AK150" s="25">
        <v>0</v>
      </c>
      <c r="AL150" s="25">
        <v>3031.6170000000002</v>
      </c>
      <c r="AM150" s="25">
        <v>6212.9459999999999</v>
      </c>
      <c r="AO150" s="109"/>
      <c r="AP150" s="25">
        <v>0</v>
      </c>
      <c r="AR150" s="25">
        <v>0</v>
      </c>
      <c r="AS150" s="25">
        <v>0</v>
      </c>
      <c r="AW150" t="str">
        <f t="shared" si="53"/>
        <v>Phạm Thị Bích Hạnh</v>
      </c>
      <c r="AX150" s="27" t="str">
        <f t="shared" si="54"/>
        <v>Trịnh Như Quỳnh</v>
      </c>
      <c r="AY150" s="4" t="str">
        <f t="shared" si="51"/>
        <v>BIG C</v>
      </c>
    </row>
    <row r="151" spans="1:51" outlineLevel="1" x14ac:dyDescent="0.25">
      <c r="A151" s="4" t="s">
        <v>935</v>
      </c>
      <c r="B151" s="4" t="s">
        <v>476</v>
      </c>
      <c r="C151" s="4" t="s">
        <v>356</v>
      </c>
      <c r="D151" s="11" t="s">
        <v>765</v>
      </c>
      <c r="E151" s="32" t="s">
        <v>406</v>
      </c>
      <c r="F151" s="11"/>
      <c r="G151" s="35" t="s">
        <v>419</v>
      </c>
      <c r="H151" s="4" t="s">
        <v>419</v>
      </c>
      <c r="I151" s="4"/>
      <c r="J151" s="4" t="s">
        <v>1082</v>
      </c>
      <c r="K151" s="4" t="s">
        <v>938</v>
      </c>
      <c r="L151" s="4">
        <v>1</v>
      </c>
      <c r="M151" s="33">
        <v>26141.856333333333</v>
      </c>
      <c r="N151" s="34">
        <f t="shared" si="55"/>
        <v>2.4548564002256551E-2</v>
      </c>
      <c r="O151" s="33">
        <f t="shared" si="56"/>
        <v>24954.029661720688</v>
      </c>
      <c r="P151" s="244">
        <f t="shared" si="52"/>
        <v>23743.413999999997</v>
      </c>
      <c r="R151" s="25">
        <v>0</v>
      </c>
      <c r="T151" s="109"/>
      <c r="V151" s="25">
        <v>7710.2509999999984</v>
      </c>
      <c r="W151" s="25">
        <v>0</v>
      </c>
      <c r="X151" s="25">
        <v>0</v>
      </c>
      <c r="Y151" s="25">
        <v>5641.8710000000001</v>
      </c>
      <c r="AA151" s="109"/>
      <c r="AE151" s="25">
        <v>0</v>
      </c>
      <c r="AF151" s="25">
        <v>0</v>
      </c>
      <c r="AH151" s="109"/>
      <c r="AI151" s="25">
        <v>0</v>
      </c>
      <c r="AJ151" s="25">
        <v>0</v>
      </c>
      <c r="AK151" s="25">
        <v>0</v>
      </c>
      <c r="AL151" s="25">
        <v>0</v>
      </c>
      <c r="AM151" s="25">
        <v>10391.291999999999</v>
      </c>
      <c r="AO151" s="109"/>
      <c r="AP151" s="25">
        <v>0</v>
      </c>
      <c r="AR151" s="25">
        <v>0</v>
      </c>
      <c r="AS151" s="25">
        <v>0</v>
      </c>
      <c r="AW151" t="str">
        <f t="shared" si="53"/>
        <v>Phạm Thị Bích Hạnh</v>
      </c>
      <c r="AX151" s="27" t="str">
        <f t="shared" si="54"/>
        <v>Lê Trương Phi</v>
      </c>
      <c r="AY151" s="4" t="str">
        <f t="shared" si="51"/>
        <v>BIG C</v>
      </c>
    </row>
    <row r="152" spans="1:51" outlineLevel="1" x14ac:dyDescent="0.25">
      <c r="A152" s="4" t="s">
        <v>935</v>
      </c>
      <c r="B152" s="4" t="s">
        <v>476</v>
      </c>
      <c r="C152" s="4" t="s">
        <v>959</v>
      </c>
      <c r="D152" s="11" t="s">
        <v>961</v>
      </c>
      <c r="E152" s="32" t="s">
        <v>961</v>
      </c>
      <c r="F152" s="11"/>
      <c r="G152" s="35" t="s">
        <v>168</v>
      </c>
      <c r="H152" s="4" t="s">
        <v>168</v>
      </c>
      <c r="I152" s="4"/>
      <c r="J152" s="4"/>
      <c r="K152" s="4" t="s">
        <v>963</v>
      </c>
      <c r="L152" s="4">
        <v>1</v>
      </c>
      <c r="M152" s="33">
        <v>24752.107000000007</v>
      </c>
      <c r="N152" s="34">
        <f t="shared" si="55"/>
        <v>2.3243517030021265E-2</v>
      </c>
      <c r="O152" s="33">
        <f t="shared" si="56"/>
        <v>23627.427386650565</v>
      </c>
      <c r="P152" s="244">
        <f t="shared" si="52"/>
        <v>28146.468000000001</v>
      </c>
      <c r="R152" s="25">
        <v>6599.2539999999999</v>
      </c>
      <c r="T152" s="109"/>
      <c r="V152" s="25">
        <v>0</v>
      </c>
      <c r="W152" s="25">
        <v>0</v>
      </c>
      <c r="X152" s="25">
        <v>0</v>
      </c>
      <c r="Y152" s="25">
        <v>0</v>
      </c>
      <c r="AA152" s="109"/>
      <c r="AE152" s="25">
        <v>0</v>
      </c>
      <c r="AF152" s="25">
        <v>0</v>
      </c>
      <c r="AH152" s="109"/>
      <c r="AI152" s="25">
        <v>0</v>
      </c>
      <c r="AJ152" s="25">
        <v>0</v>
      </c>
      <c r="AK152" s="25">
        <v>0</v>
      </c>
      <c r="AL152" s="25">
        <v>11036.617999999999</v>
      </c>
      <c r="AM152" s="25">
        <v>0</v>
      </c>
      <c r="AO152" s="109"/>
      <c r="AP152" s="25">
        <v>0</v>
      </c>
      <c r="AR152" s="25">
        <v>10510.596</v>
      </c>
      <c r="AS152" s="25">
        <v>0</v>
      </c>
      <c r="AW152" t="str">
        <f t="shared" si="53"/>
        <v>Nguyễn Thành Long</v>
      </c>
      <c r="AX152" s="27" t="str">
        <f t="shared" si="54"/>
        <v>Vacancy  BR VT</v>
      </c>
      <c r="AY152" s="4" t="str">
        <f t="shared" si="51"/>
        <v>BIG C</v>
      </c>
    </row>
    <row r="153" spans="1:51" outlineLevel="1" x14ac:dyDescent="0.25">
      <c r="A153" s="4" t="s">
        <v>935</v>
      </c>
      <c r="B153" s="4" t="s">
        <v>476</v>
      </c>
      <c r="C153" s="4" t="s">
        <v>959</v>
      </c>
      <c r="D153" s="11" t="s">
        <v>961</v>
      </c>
      <c r="E153" s="32" t="s">
        <v>961</v>
      </c>
      <c r="F153" s="11"/>
      <c r="G153" s="35" t="s">
        <v>169</v>
      </c>
      <c r="H153" s="4" t="s">
        <v>169</v>
      </c>
      <c r="I153" s="4"/>
      <c r="J153" s="4"/>
      <c r="K153" s="4" t="s">
        <v>963</v>
      </c>
      <c r="L153" s="4">
        <v>1</v>
      </c>
      <c r="M153" s="33">
        <v>8150.0563999999995</v>
      </c>
      <c r="N153" s="34">
        <f t="shared" si="55"/>
        <v>7.6533272391329649E-3</v>
      </c>
      <c r="O153" s="33">
        <f t="shared" si="56"/>
        <v>7779.7363185326658</v>
      </c>
      <c r="P153" s="244">
        <f t="shared" si="52"/>
        <v>0</v>
      </c>
      <c r="R153" s="25">
        <v>0</v>
      </c>
      <c r="T153" s="109"/>
      <c r="V153" s="25">
        <v>0</v>
      </c>
      <c r="W153" s="25">
        <v>0</v>
      </c>
      <c r="X153" s="25">
        <v>0</v>
      </c>
      <c r="Y153" s="25">
        <v>0</v>
      </c>
      <c r="AA153" s="109"/>
      <c r="AE153" s="25">
        <v>0</v>
      </c>
      <c r="AF153" s="25">
        <v>0</v>
      </c>
      <c r="AH153" s="109"/>
      <c r="AI153" s="25">
        <v>0</v>
      </c>
      <c r="AJ153" s="25">
        <v>0</v>
      </c>
      <c r="AK153" s="25">
        <v>0</v>
      </c>
      <c r="AL153" s="25">
        <v>0</v>
      </c>
      <c r="AM153" s="25">
        <v>0</v>
      </c>
      <c r="AO153" s="109"/>
      <c r="AP153" s="25">
        <v>0</v>
      </c>
      <c r="AR153" s="25">
        <v>0</v>
      </c>
      <c r="AS153" s="25">
        <v>0</v>
      </c>
      <c r="AW153" t="str">
        <f t="shared" si="53"/>
        <v>Nguyễn Thành Long</v>
      </c>
      <c r="AX153" s="27" t="str">
        <f t="shared" si="54"/>
        <v>Vacancy  BR VT</v>
      </c>
      <c r="AY153" s="4" t="str">
        <f t="shared" si="51"/>
        <v>BIG C</v>
      </c>
    </row>
    <row r="154" spans="1:51" outlineLevel="1" x14ac:dyDescent="0.25">
      <c r="A154" s="4" t="s">
        <v>935</v>
      </c>
      <c r="B154" s="4" t="s">
        <v>476</v>
      </c>
      <c r="C154" s="4" t="s">
        <v>959</v>
      </c>
      <c r="D154" s="11" t="s">
        <v>747</v>
      </c>
      <c r="E154" s="32" t="s">
        <v>42</v>
      </c>
      <c r="F154" s="11"/>
      <c r="G154" s="35" t="s">
        <v>51</v>
      </c>
      <c r="H154" s="4" t="s">
        <v>51</v>
      </c>
      <c r="I154" s="4"/>
      <c r="J154" s="4"/>
      <c r="K154" s="4" t="s">
        <v>1005</v>
      </c>
      <c r="L154" s="4">
        <v>1</v>
      </c>
      <c r="M154" s="33">
        <v>24132.128249999998</v>
      </c>
      <c r="N154" s="34">
        <f t="shared" si="55"/>
        <v>2.2661324708621051E-2</v>
      </c>
      <c r="O154" s="33">
        <f t="shared" si="56"/>
        <v>23035.619065165385</v>
      </c>
      <c r="P154" s="244">
        <f t="shared" si="52"/>
        <v>16695.422999999999</v>
      </c>
      <c r="R154" s="25">
        <v>5802.4999999999991</v>
      </c>
      <c r="T154" s="109"/>
      <c r="V154" s="25">
        <v>0</v>
      </c>
      <c r="W154" s="25">
        <v>0</v>
      </c>
      <c r="X154" s="25">
        <v>0</v>
      </c>
      <c r="Y154" s="25">
        <v>0</v>
      </c>
      <c r="AA154" s="109"/>
      <c r="AE154" s="25">
        <v>9597.7039999999997</v>
      </c>
      <c r="AF154" s="25">
        <v>0</v>
      </c>
      <c r="AH154" s="109"/>
      <c r="AI154" s="25">
        <v>0</v>
      </c>
      <c r="AJ154" s="25">
        <v>0</v>
      </c>
      <c r="AK154" s="25">
        <v>0</v>
      </c>
      <c r="AL154" s="25">
        <v>1295.2190000000001</v>
      </c>
      <c r="AM154" s="25">
        <v>0</v>
      </c>
      <c r="AO154" s="109"/>
      <c r="AP154" s="25">
        <v>0</v>
      </c>
      <c r="AR154" s="25">
        <v>0</v>
      </c>
      <c r="AS154" s="25">
        <v>0</v>
      </c>
      <c r="AW154" t="str">
        <f t="shared" si="53"/>
        <v>Nguyễn Thành Long</v>
      </c>
      <c r="AX154" s="27" t="str">
        <f t="shared" si="54"/>
        <v>Nguyễn Thanh Phương Thảo</v>
      </c>
      <c r="AY154" s="4" t="str">
        <f t="shared" si="51"/>
        <v>BIG C</v>
      </c>
    </row>
    <row r="155" spans="1:51" outlineLevel="1" x14ac:dyDescent="0.25">
      <c r="A155" s="4" t="s">
        <v>935</v>
      </c>
      <c r="B155" s="4" t="s">
        <v>476</v>
      </c>
      <c r="C155" s="4" t="s">
        <v>959</v>
      </c>
      <c r="D155" s="11" t="s">
        <v>833</v>
      </c>
      <c r="E155" s="32" t="s">
        <v>825</v>
      </c>
      <c r="F155" s="11"/>
      <c r="G155" s="35" t="s">
        <v>212</v>
      </c>
      <c r="H155" s="4" t="s">
        <v>212</v>
      </c>
      <c r="I155" s="4"/>
      <c r="J155" s="4"/>
      <c r="K155" s="4" t="s">
        <v>819</v>
      </c>
      <c r="L155" s="4">
        <v>1</v>
      </c>
      <c r="M155" s="33">
        <v>23570.127999999997</v>
      </c>
      <c r="N155" s="34">
        <f t="shared" si="55"/>
        <v>2.2133577216993317E-2</v>
      </c>
      <c r="O155" s="33">
        <f t="shared" si="56"/>
        <v>22499.154832114255</v>
      </c>
      <c r="P155" s="244">
        <f t="shared" si="52"/>
        <v>13719.26</v>
      </c>
      <c r="R155" s="25">
        <v>0</v>
      </c>
      <c r="T155" s="109"/>
      <c r="V155" s="25">
        <v>0</v>
      </c>
      <c r="W155" s="25">
        <v>0</v>
      </c>
      <c r="X155" s="25">
        <v>0</v>
      </c>
      <c r="Y155" s="25">
        <v>0</v>
      </c>
      <c r="AA155" s="109"/>
      <c r="AE155" s="25">
        <v>6024.4170000000004</v>
      </c>
      <c r="AF155" s="25">
        <v>0</v>
      </c>
      <c r="AH155" s="109"/>
      <c r="AI155" s="25">
        <v>7694.8429999999998</v>
      </c>
      <c r="AJ155" s="25">
        <v>0</v>
      </c>
      <c r="AK155" s="25">
        <v>0</v>
      </c>
      <c r="AL155" s="25">
        <v>0</v>
      </c>
      <c r="AM155" s="25">
        <v>0</v>
      </c>
      <c r="AO155" s="109"/>
      <c r="AP155" s="25">
        <v>0</v>
      </c>
      <c r="AR155" s="25">
        <v>0</v>
      </c>
      <c r="AS155" s="25">
        <v>0</v>
      </c>
      <c r="AW155" t="str">
        <f t="shared" si="53"/>
        <v>Nguyễn Thành Long</v>
      </c>
      <c r="AX155" s="27" t="str">
        <f t="shared" si="54"/>
        <v>Trần Thị Cẩm Tú</v>
      </c>
      <c r="AY155" s="4" t="str">
        <f t="shared" si="51"/>
        <v>BIG C</v>
      </c>
    </row>
    <row r="156" spans="1:51" outlineLevel="1" x14ac:dyDescent="0.25">
      <c r="A156" s="4" t="s">
        <v>935</v>
      </c>
      <c r="B156" s="4" t="s">
        <v>476</v>
      </c>
      <c r="C156" s="4" t="s">
        <v>959</v>
      </c>
      <c r="D156" s="11" t="s">
        <v>753</v>
      </c>
      <c r="E156" s="32" t="s">
        <v>817</v>
      </c>
      <c r="F156" s="11"/>
      <c r="G156" s="35" t="s">
        <v>197</v>
      </c>
      <c r="H156" s="4" t="s">
        <v>197</v>
      </c>
      <c r="I156" s="4"/>
      <c r="J156" s="4"/>
      <c r="K156" s="4" t="s">
        <v>819</v>
      </c>
      <c r="L156" s="4">
        <v>1</v>
      </c>
      <c r="M156" s="33">
        <v>32039.047199999994</v>
      </c>
      <c r="N156" s="34">
        <f t="shared" si="55"/>
        <v>3.0086333224838387E-2</v>
      </c>
      <c r="O156" s="33">
        <f t="shared" si="56"/>
        <v>30583.265548079191</v>
      </c>
      <c r="P156" s="244">
        <f t="shared" si="52"/>
        <v>35607.718000000001</v>
      </c>
      <c r="R156" s="25">
        <v>0</v>
      </c>
      <c r="T156" s="109"/>
      <c r="V156" s="25">
        <v>0</v>
      </c>
      <c r="W156" s="25">
        <v>0</v>
      </c>
      <c r="X156" s="25">
        <v>0</v>
      </c>
      <c r="Y156" s="25">
        <v>0</v>
      </c>
      <c r="AA156" s="109"/>
      <c r="AE156" s="25">
        <v>0</v>
      </c>
      <c r="AF156" s="25">
        <v>0</v>
      </c>
      <c r="AH156" s="109"/>
      <c r="AI156" s="25">
        <v>27478.422999999999</v>
      </c>
      <c r="AJ156" s="25">
        <v>0</v>
      </c>
      <c r="AK156" s="25">
        <v>0</v>
      </c>
      <c r="AL156" s="25">
        <v>0</v>
      </c>
      <c r="AM156" s="25">
        <v>0</v>
      </c>
      <c r="AO156" s="109"/>
      <c r="AP156" s="25">
        <v>0</v>
      </c>
      <c r="AR156" s="25">
        <v>8129.2950000000001</v>
      </c>
      <c r="AS156" s="25">
        <v>0</v>
      </c>
      <c r="AW156" t="str">
        <f t="shared" si="53"/>
        <v>Nguyễn Thành Long</v>
      </c>
      <c r="AX156" s="27" t="str">
        <f t="shared" si="54"/>
        <v>Trần Thị Cẩm Tiên</v>
      </c>
      <c r="AY156" s="4" t="str">
        <f t="shared" si="51"/>
        <v>BIG C</v>
      </c>
    </row>
    <row r="157" spans="1:51" outlineLevel="1" x14ac:dyDescent="0.25">
      <c r="A157" s="4" t="s">
        <v>935</v>
      </c>
      <c r="B157" s="4" t="s">
        <v>476</v>
      </c>
      <c r="C157" s="4" t="s">
        <v>959</v>
      </c>
      <c r="D157" s="11" t="s">
        <v>833</v>
      </c>
      <c r="E157" s="32" t="s">
        <v>825</v>
      </c>
      <c r="F157" s="11"/>
      <c r="G157" s="35" t="s">
        <v>214</v>
      </c>
      <c r="H157" s="4" t="s">
        <v>214</v>
      </c>
      <c r="I157" s="4"/>
      <c r="J157" s="4"/>
      <c r="K157" s="4" t="s">
        <v>819</v>
      </c>
      <c r="L157" s="4">
        <v>1</v>
      </c>
      <c r="M157" s="33">
        <v>9399.7451999999994</v>
      </c>
      <c r="N157" s="34">
        <f t="shared" si="55"/>
        <v>8.8268500792300451E-3</v>
      </c>
      <c r="O157" s="33">
        <f t="shared" si="56"/>
        <v>8972.6420932980418</v>
      </c>
      <c r="P157" s="244">
        <f t="shared" si="52"/>
        <v>20563.566999999999</v>
      </c>
      <c r="R157" s="25">
        <v>11912.050999999999</v>
      </c>
      <c r="T157" s="109"/>
      <c r="V157" s="25">
        <v>0</v>
      </c>
      <c r="W157" s="25">
        <v>0</v>
      </c>
      <c r="X157" s="25">
        <v>0</v>
      </c>
      <c r="Y157" s="25">
        <v>0</v>
      </c>
      <c r="AA157" s="109"/>
      <c r="AE157" s="25">
        <v>0</v>
      </c>
      <c r="AF157" s="25">
        <v>0</v>
      </c>
      <c r="AH157" s="109"/>
      <c r="AI157" s="25">
        <v>0</v>
      </c>
      <c r="AJ157" s="25">
        <v>0</v>
      </c>
      <c r="AK157" s="25">
        <v>0</v>
      </c>
      <c r="AL157" s="25">
        <v>0</v>
      </c>
      <c r="AM157" s="25">
        <v>0</v>
      </c>
      <c r="AO157" s="109"/>
      <c r="AP157" s="25">
        <v>0</v>
      </c>
      <c r="AR157" s="25">
        <v>8651.5159999999996</v>
      </c>
      <c r="AS157" s="25">
        <v>0</v>
      </c>
      <c r="AW157" t="str">
        <f t="shared" si="53"/>
        <v>Nguyễn Thành Long</v>
      </c>
      <c r="AX157" s="27" t="str">
        <f t="shared" si="54"/>
        <v>Trần Thị Cẩm Tú</v>
      </c>
      <c r="AY157" s="4" t="str">
        <f t="shared" si="51"/>
        <v>BIG C</v>
      </c>
    </row>
    <row r="158" spans="1:51" outlineLevel="1" x14ac:dyDescent="0.25">
      <c r="A158" s="4" t="s">
        <v>935</v>
      </c>
      <c r="B158" s="4" t="s">
        <v>476</v>
      </c>
      <c r="C158" s="4" t="s">
        <v>959</v>
      </c>
      <c r="D158" s="11" t="s">
        <v>748</v>
      </c>
      <c r="E158" s="32" t="s">
        <v>63</v>
      </c>
      <c r="F158" s="11"/>
      <c r="G158" s="35" t="s">
        <v>77</v>
      </c>
      <c r="H158" s="4" t="s">
        <v>77</v>
      </c>
      <c r="I158" s="4"/>
      <c r="J158" s="4"/>
      <c r="K158" s="4" t="s">
        <v>1012</v>
      </c>
      <c r="L158" s="4">
        <v>1</v>
      </c>
      <c r="M158" s="33">
        <v>22060.28833333333</v>
      </c>
      <c r="N158" s="34">
        <f t="shared" si="55"/>
        <v>2.0715759170038033E-2</v>
      </c>
      <c r="O158" s="33">
        <f t="shared" si="56"/>
        <v>21057.918856136479</v>
      </c>
      <c r="P158" s="244">
        <f t="shared" si="52"/>
        <v>27155.87</v>
      </c>
      <c r="R158" s="25">
        <v>0</v>
      </c>
      <c r="T158" s="109"/>
      <c r="V158" s="25">
        <v>0</v>
      </c>
      <c r="W158" s="25">
        <v>0</v>
      </c>
      <c r="X158" s="25">
        <v>9093.8649999999998</v>
      </c>
      <c r="Y158" s="25">
        <v>0</v>
      </c>
      <c r="AA158" s="109"/>
      <c r="AE158" s="25">
        <v>12141.448999999999</v>
      </c>
      <c r="AF158" s="25">
        <v>0</v>
      </c>
      <c r="AH158" s="109"/>
      <c r="AI158" s="25">
        <v>0</v>
      </c>
      <c r="AJ158" s="25">
        <v>0</v>
      </c>
      <c r="AK158" s="25">
        <v>0</v>
      </c>
      <c r="AL158" s="25">
        <v>0</v>
      </c>
      <c r="AM158" s="25">
        <v>0</v>
      </c>
      <c r="AO158" s="109"/>
      <c r="AP158" s="25">
        <v>0</v>
      </c>
      <c r="AR158" s="25">
        <v>5920.5560000000005</v>
      </c>
      <c r="AS158" s="25">
        <v>0</v>
      </c>
      <c r="AW158" t="str">
        <f t="shared" si="53"/>
        <v>Nguyễn Thành Long</v>
      </c>
      <c r="AX158" s="27" t="str">
        <f t="shared" si="54"/>
        <v xml:space="preserve">Võ Thái Trâm </v>
      </c>
      <c r="AY158" s="4" t="str">
        <f t="shared" si="51"/>
        <v>BIG C</v>
      </c>
    </row>
    <row r="159" spans="1:51" outlineLevel="1" x14ac:dyDescent="0.25">
      <c r="A159" s="4" t="s">
        <v>935</v>
      </c>
      <c r="B159" s="4" t="s">
        <v>476</v>
      </c>
      <c r="C159" s="4" t="s">
        <v>959</v>
      </c>
      <c r="D159" s="11" t="s">
        <v>751</v>
      </c>
      <c r="E159" s="32" t="s">
        <v>125</v>
      </c>
      <c r="F159" s="11"/>
      <c r="G159" s="35" t="s">
        <v>131</v>
      </c>
      <c r="H159" s="4" t="s">
        <v>131</v>
      </c>
      <c r="I159" s="4"/>
      <c r="J159" s="4"/>
      <c r="K159" s="4" t="s">
        <v>991</v>
      </c>
      <c r="L159" s="4">
        <v>1</v>
      </c>
      <c r="M159" s="33">
        <v>23666.641500000002</v>
      </c>
      <c r="N159" s="34">
        <f t="shared" si="55"/>
        <v>2.2224208417839255E-2</v>
      </c>
      <c r="O159" s="33">
        <f t="shared" si="56"/>
        <v>22591.282977531599</v>
      </c>
      <c r="P159" s="244">
        <f t="shared" si="52"/>
        <v>0</v>
      </c>
      <c r="R159" s="25">
        <v>0</v>
      </c>
      <c r="T159" s="109"/>
      <c r="V159" s="25">
        <v>0</v>
      </c>
      <c r="W159" s="25">
        <v>0</v>
      </c>
      <c r="X159" s="25">
        <v>0</v>
      </c>
      <c r="Y159" s="25">
        <v>0</v>
      </c>
      <c r="AA159" s="109"/>
      <c r="AE159" s="25">
        <v>0</v>
      </c>
      <c r="AF159" s="25">
        <v>0</v>
      </c>
      <c r="AH159" s="109"/>
      <c r="AI159" s="25">
        <v>0</v>
      </c>
      <c r="AJ159" s="25">
        <v>0</v>
      </c>
      <c r="AK159" s="25">
        <v>0</v>
      </c>
      <c r="AL159" s="25">
        <v>0</v>
      </c>
      <c r="AM159" s="25">
        <v>0</v>
      </c>
      <c r="AO159" s="109"/>
      <c r="AP159" s="25">
        <v>0</v>
      </c>
      <c r="AR159" s="25">
        <v>0</v>
      </c>
      <c r="AS159" s="25">
        <v>0</v>
      </c>
      <c r="AW159" t="str">
        <f t="shared" si="53"/>
        <v>Nguyễn Thành Long</v>
      </c>
      <c r="AX159" s="27" t="str">
        <f t="shared" si="54"/>
        <v>Tôn Thất Thạch</v>
      </c>
      <c r="AY159" s="4" t="str">
        <f t="shared" si="51"/>
        <v>BIG C</v>
      </c>
    </row>
    <row r="160" spans="1:51" outlineLevel="1" x14ac:dyDescent="0.25">
      <c r="A160" s="4" t="s">
        <v>935</v>
      </c>
      <c r="B160" s="4" t="s">
        <v>476</v>
      </c>
      <c r="C160" s="4" t="s">
        <v>959</v>
      </c>
      <c r="D160" s="11" t="s">
        <v>752</v>
      </c>
      <c r="E160" s="32" t="s">
        <v>967</v>
      </c>
      <c r="F160" s="11"/>
      <c r="G160" s="35" t="s">
        <v>147</v>
      </c>
      <c r="H160" s="4" t="s">
        <v>147</v>
      </c>
      <c r="I160" s="4"/>
      <c r="J160" s="4"/>
      <c r="K160" s="4" t="s">
        <v>969</v>
      </c>
      <c r="L160" s="4">
        <v>1</v>
      </c>
      <c r="M160" s="33">
        <v>26506.311333333335</v>
      </c>
      <c r="N160" s="34">
        <f t="shared" si="55"/>
        <v>2.4890806220229204E-2</v>
      </c>
      <c r="O160" s="33">
        <f t="shared" si="56"/>
        <v>25301.924652971404</v>
      </c>
      <c r="P160" s="244">
        <f t="shared" si="52"/>
        <v>18151.14</v>
      </c>
      <c r="R160" s="25">
        <v>0</v>
      </c>
      <c r="T160" s="109"/>
      <c r="V160" s="25">
        <v>0</v>
      </c>
      <c r="W160" s="25">
        <v>0</v>
      </c>
      <c r="X160" s="25">
        <v>0</v>
      </c>
      <c r="Y160" s="25">
        <v>0</v>
      </c>
      <c r="AA160" s="109"/>
      <c r="AE160" s="25">
        <v>8717.246000000001</v>
      </c>
      <c r="AF160" s="25">
        <v>0</v>
      </c>
      <c r="AH160" s="109"/>
      <c r="AI160" s="25">
        <v>0</v>
      </c>
      <c r="AJ160" s="25">
        <v>0</v>
      </c>
      <c r="AK160" s="25">
        <v>0</v>
      </c>
      <c r="AL160" s="25">
        <v>0</v>
      </c>
      <c r="AM160" s="25">
        <v>0</v>
      </c>
      <c r="AO160" s="109"/>
      <c r="AP160" s="25">
        <v>0</v>
      </c>
      <c r="AR160" s="25">
        <v>0</v>
      </c>
      <c r="AS160" s="25">
        <v>9433.8940000000002</v>
      </c>
      <c r="AW160" t="str">
        <f t="shared" si="53"/>
        <v>Nguyễn Thành Long</v>
      </c>
      <c r="AX160" s="27" t="str">
        <f t="shared" si="54"/>
        <v>Đỗ Thị Alin</v>
      </c>
      <c r="AY160" s="4" t="str">
        <f t="shared" si="51"/>
        <v>BIG C</v>
      </c>
    </row>
    <row r="161" spans="1:51" outlineLevel="1" x14ac:dyDescent="0.25">
      <c r="A161" s="4" t="s">
        <v>935</v>
      </c>
      <c r="B161" s="4" t="s">
        <v>476</v>
      </c>
      <c r="C161" s="4" t="s">
        <v>959</v>
      </c>
      <c r="D161" s="11" t="s">
        <v>752</v>
      </c>
      <c r="E161" s="32" t="s">
        <v>967</v>
      </c>
      <c r="F161" s="11"/>
      <c r="G161" s="35" t="s">
        <v>148</v>
      </c>
      <c r="H161" s="4" t="s">
        <v>148</v>
      </c>
      <c r="I161" s="4"/>
      <c r="J161" s="4"/>
      <c r="K161" s="4" t="s">
        <v>969</v>
      </c>
      <c r="L161" s="4">
        <v>1</v>
      </c>
      <c r="M161" s="33">
        <v>30492.712</v>
      </c>
      <c r="N161" s="34">
        <f t="shared" si="55"/>
        <v>2.863424397218118E-2</v>
      </c>
      <c r="O161" s="33">
        <f t="shared" si="56"/>
        <v>29107.192313044223</v>
      </c>
      <c r="P161" s="244">
        <f t="shared" si="52"/>
        <v>48537.832000000002</v>
      </c>
      <c r="R161" s="25">
        <v>10941.863999999998</v>
      </c>
      <c r="T161" s="109"/>
      <c r="V161" s="25">
        <v>0</v>
      </c>
      <c r="W161" s="25">
        <v>0</v>
      </c>
      <c r="X161" s="25">
        <v>0</v>
      </c>
      <c r="Y161" s="25">
        <v>0</v>
      </c>
      <c r="AA161" s="109"/>
      <c r="AE161" s="25">
        <v>0</v>
      </c>
      <c r="AF161" s="25">
        <v>27959.402000000002</v>
      </c>
      <c r="AH161" s="109"/>
      <c r="AI161" s="25">
        <v>0</v>
      </c>
      <c r="AJ161" s="25">
        <v>0</v>
      </c>
      <c r="AK161" s="25">
        <v>0</v>
      </c>
      <c r="AL161" s="25">
        <v>0</v>
      </c>
      <c r="AM161" s="25">
        <v>0</v>
      </c>
      <c r="AO161" s="109"/>
      <c r="AP161" s="25">
        <v>0</v>
      </c>
      <c r="AR161" s="25">
        <v>9636.5660000000007</v>
      </c>
      <c r="AS161" s="25">
        <v>0</v>
      </c>
      <c r="AW161" t="str">
        <f t="shared" si="53"/>
        <v>Nguyễn Thành Long</v>
      </c>
      <c r="AX161" s="27" t="str">
        <f t="shared" si="54"/>
        <v>Đỗ Thị Alin</v>
      </c>
      <c r="AY161" s="4" t="str">
        <f t="shared" si="51"/>
        <v>BIG C</v>
      </c>
    </row>
    <row r="162" spans="1:51" outlineLevel="1" x14ac:dyDescent="0.25">
      <c r="A162" s="4" t="s">
        <v>935</v>
      </c>
      <c r="B162" s="4" t="s">
        <v>476</v>
      </c>
      <c r="C162" s="4" t="s">
        <v>959</v>
      </c>
      <c r="D162" s="11" t="s">
        <v>752</v>
      </c>
      <c r="E162" s="32" t="s">
        <v>967</v>
      </c>
      <c r="F162" s="11"/>
      <c r="G162" s="35" t="s">
        <v>150</v>
      </c>
      <c r="H162" s="4" t="s">
        <v>150</v>
      </c>
      <c r="I162" s="4"/>
      <c r="J162" s="4"/>
      <c r="K162" s="4" t="s">
        <v>969</v>
      </c>
      <c r="L162" s="4">
        <v>1</v>
      </c>
      <c r="M162" s="33">
        <v>8158.9608333333335</v>
      </c>
      <c r="N162" s="34">
        <f t="shared" si="55"/>
        <v>7.661688965584214E-3</v>
      </c>
      <c r="O162" s="33">
        <f t="shared" si="56"/>
        <v>7788.2361546073334</v>
      </c>
      <c r="P162" s="244">
        <f t="shared" si="52"/>
        <v>0</v>
      </c>
      <c r="R162" s="25">
        <v>0</v>
      </c>
      <c r="T162" s="109"/>
      <c r="V162" s="25">
        <v>0</v>
      </c>
      <c r="W162" s="25">
        <v>0</v>
      </c>
      <c r="X162" s="25">
        <v>0</v>
      </c>
      <c r="Y162" s="25">
        <v>0</v>
      </c>
      <c r="AA162" s="109"/>
      <c r="AE162" s="25">
        <v>0</v>
      </c>
      <c r="AF162" s="25">
        <v>0</v>
      </c>
      <c r="AH162" s="109"/>
      <c r="AI162" s="25">
        <v>0</v>
      </c>
      <c r="AJ162" s="25">
        <v>0</v>
      </c>
      <c r="AK162" s="25">
        <v>0</v>
      </c>
      <c r="AL162" s="25">
        <v>0</v>
      </c>
      <c r="AM162" s="25">
        <v>0</v>
      </c>
      <c r="AO162" s="109"/>
      <c r="AP162" s="25">
        <v>0</v>
      </c>
      <c r="AR162" s="25">
        <v>0</v>
      </c>
      <c r="AS162" s="25">
        <v>0</v>
      </c>
      <c r="AW162" t="str">
        <f t="shared" si="53"/>
        <v>Nguyễn Thành Long</v>
      </c>
      <c r="AX162" s="27" t="str">
        <f t="shared" si="54"/>
        <v>Đỗ Thị Alin</v>
      </c>
      <c r="AY162" s="4" t="str">
        <f t="shared" si="51"/>
        <v>BIG C</v>
      </c>
    </row>
    <row r="163" spans="1:51" outlineLevel="1" x14ac:dyDescent="0.25">
      <c r="A163" s="4" t="s">
        <v>935</v>
      </c>
      <c r="B163" s="4" t="s">
        <v>476</v>
      </c>
      <c r="C163" s="4" t="s">
        <v>959</v>
      </c>
      <c r="D163" s="11" t="s">
        <v>746</v>
      </c>
      <c r="E163" s="32" t="s">
        <v>33</v>
      </c>
      <c r="F163" s="11"/>
      <c r="G163" s="35" t="s">
        <v>27</v>
      </c>
      <c r="H163" s="4" t="s">
        <v>27</v>
      </c>
      <c r="I163" s="4"/>
      <c r="J163" s="4"/>
      <c r="K163" s="4" t="s">
        <v>1022</v>
      </c>
      <c r="L163" s="4">
        <v>1</v>
      </c>
      <c r="M163" s="33">
        <v>7862.8630000000003</v>
      </c>
      <c r="N163" s="34">
        <f t="shared" si="55"/>
        <v>7.3836376856816288E-3</v>
      </c>
      <c r="O163" s="33">
        <f t="shared" si="56"/>
        <v>7505.5923353790195</v>
      </c>
      <c r="P163" s="244">
        <f t="shared" si="52"/>
        <v>5683.0919999999996</v>
      </c>
      <c r="R163" s="25">
        <v>0</v>
      </c>
      <c r="T163" s="109"/>
      <c r="V163" s="25">
        <v>0</v>
      </c>
      <c r="W163" s="25">
        <v>0</v>
      </c>
      <c r="X163" s="25">
        <v>0</v>
      </c>
      <c r="Y163" s="25">
        <v>0</v>
      </c>
      <c r="AA163" s="109"/>
      <c r="AE163" s="25">
        <v>0</v>
      </c>
      <c r="AF163" s="25">
        <v>0</v>
      </c>
      <c r="AH163" s="109"/>
      <c r="AI163" s="25">
        <v>0</v>
      </c>
      <c r="AJ163" s="25">
        <v>0</v>
      </c>
      <c r="AK163" s="25">
        <v>0</v>
      </c>
      <c r="AL163" s="25">
        <v>0</v>
      </c>
      <c r="AM163" s="25">
        <v>0</v>
      </c>
      <c r="AO163" s="109"/>
      <c r="AP163" s="25">
        <v>0</v>
      </c>
      <c r="AR163" s="25">
        <v>0</v>
      </c>
      <c r="AS163" s="25">
        <v>5683.0919999999996</v>
      </c>
      <c r="AW163" t="str">
        <f t="shared" si="53"/>
        <v>Nguyễn Thành Long</v>
      </c>
      <c r="AX163" s="27" t="str">
        <f t="shared" si="54"/>
        <v>Đào Ngọc Sơn</v>
      </c>
      <c r="AY163" s="4" t="str">
        <f t="shared" si="51"/>
        <v>BIG C</v>
      </c>
    </row>
    <row r="164" spans="1:51" outlineLevel="1" x14ac:dyDescent="0.25">
      <c r="A164" s="4" t="s">
        <v>935</v>
      </c>
      <c r="B164" s="4" t="s">
        <v>476</v>
      </c>
      <c r="C164" s="4" t="s">
        <v>959</v>
      </c>
      <c r="D164" s="11" t="s">
        <v>746</v>
      </c>
      <c r="E164" s="32" t="s">
        <v>33</v>
      </c>
      <c r="F164" s="11"/>
      <c r="G164" s="35" t="s">
        <v>25</v>
      </c>
      <c r="H164" s="4" t="s">
        <v>25</v>
      </c>
      <c r="I164" s="4"/>
      <c r="J164" s="4"/>
      <c r="K164" s="4" t="s">
        <v>1022</v>
      </c>
      <c r="L164" s="4">
        <v>1</v>
      </c>
      <c r="M164" s="33">
        <v>6991.2246666666661</v>
      </c>
      <c r="N164" s="34">
        <f t="shared" si="55"/>
        <v>6.5651239145165033E-3</v>
      </c>
      <c r="O164" s="33">
        <f t="shared" si="56"/>
        <v>6673.5592713552387</v>
      </c>
      <c r="P164" s="244">
        <f t="shared" si="52"/>
        <v>23473.530999999999</v>
      </c>
      <c r="R164" s="25">
        <v>0</v>
      </c>
      <c r="T164" s="109"/>
      <c r="V164" s="25">
        <v>0</v>
      </c>
      <c r="W164" s="25">
        <v>0</v>
      </c>
      <c r="X164" s="25">
        <v>0</v>
      </c>
      <c r="Y164" s="25">
        <v>0</v>
      </c>
      <c r="AA164" s="109"/>
      <c r="AE164" s="25">
        <v>0</v>
      </c>
      <c r="AF164" s="25">
        <v>0</v>
      </c>
      <c r="AH164" s="109"/>
      <c r="AI164" s="25">
        <v>0</v>
      </c>
      <c r="AJ164" s="25">
        <v>0</v>
      </c>
      <c r="AK164" s="25">
        <v>0</v>
      </c>
      <c r="AL164" s="25">
        <v>0</v>
      </c>
      <c r="AM164" s="25">
        <v>0</v>
      </c>
      <c r="AO164" s="109"/>
      <c r="AP164" s="25">
        <v>0</v>
      </c>
      <c r="AR164" s="25">
        <v>23473.530999999999</v>
      </c>
      <c r="AS164" s="25">
        <v>0</v>
      </c>
      <c r="AW164" t="str">
        <f t="shared" si="53"/>
        <v>Nguyễn Thành Long</v>
      </c>
      <c r="AX164" s="27" t="str">
        <f t="shared" si="54"/>
        <v>Đào Ngọc Sơn</v>
      </c>
      <c r="AY164" s="4" t="str">
        <f t="shared" si="51"/>
        <v>BIG C</v>
      </c>
    </row>
    <row r="165" spans="1:51" outlineLevel="1" x14ac:dyDescent="0.25">
      <c r="A165" s="4" t="s">
        <v>935</v>
      </c>
      <c r="B165" s="4" t="s">
        <v>476</v>
      </c>
      <c r="C165" s="4" t="s">
        <v>451</v>
      </c>
      <c r="D165" s="11" t="s">
        <v>768</v>
      </c>
      <c r="E165" s="32" t="s">
        <v>976</v>
      </c>
      <c r="F165" s="11"/>
      <c r="G165" s="35" t="s">
        <v>477</v>
      </c>
      <c r="H165" s="4" t="s">
        <v>477</v>
      </c>
      <c r="I165" s="4"/>
      <c r="J165" s="4"/>
      <c r="K165" s="4" t="s">
        <v>977</v>
      </c>
      <c r="L165" s="4">
        <v>1</v>
      </c>
      <c r="M165" s="33">
        <v>66514.854333333336</v>
      </c>
      <c r="N165" s="34">
        <f t="shared" si="55"/>
        <v>6.2460910881090514E-2</v>
      </c>
      <c r="O165" s="33">
        <f t="shared" si="56"/>
        <v>63492.570183801829</v>
      </c>
      <c r="P165" s="244">
        <f t="shared" si="52"/>
        <v>34717.58</v>
      </c>
      <c r="R165" s="25">
        <v>0</v>
      </c>
      <c r="T165" s="109"/>
      <c r="V165" s="25">
        <v>0</v>
      </c>
      <c r="W165" s="25">
        <v>0</v>
      </c>
      <c r="X165" s="25">
        <v>9327.4889999999996</v>
      </c>
      <c r="Y165" s="25">
        <v>0</v>
      </c>
      <c r="AA165" s="109"/>
      <c r="AE165" s="25">
        <v>6485.9949999999999</v>
      </c>
      <c r="AF165" s="25">
        <v>0</v>
      </c>
      <c r="AH165" s="109"/>
      <c r="AI165" s="25">
        <v>0</v>
      </c>
      <c r="AJ165" s="25">
        <v>0</v>
      </c>
      <c r="AK165" s="25">
        <v>0</v>
      </c>
      <c r="AL165" s="25">
        <v>13448.060999999998</v>
      </c>
      <c r="AM165" s="25">
        <v>0</v>
      </c>
      <c r="AO165" s="109"/>
      <c r="AP165" s="25">
        <v>0</v>
      </c>
      <c r="AR165" s="25">
        <v>5456.0349999999999</v>
      </c>
      <c r="AS165" s="25">
        <v>0</v>
      </c>
      <c r="AW165" t="str">
        <f t="shared" si="53"/>
        <v>Phạm Thanh Hà</v>
      </c>
      <c r="AX165" s="27" t="str">
        <f t="shared" si="54"/>
        <v xml:space="preserve">Lê Yến Phụng </v>
      </c>
      <c r="AY165" s="4" t="str">
        <f t="shared" si="51"/>
        <v>BIG C</v>
      </c>
    </row>
    <row r="166" spans="1:51" outlineLevel="1" x14ac:dyDescent="0.25">
      <c r="A166" s="4" t="s">
        <v>935</v>
      </c>
      <c r="B166" s="4" t="s">
        <v>476</v>
      </c>
      <c r="C166" s="4" t="s">
        <v>451</v>
      </c>
      <c r="D166" s="11" t="s">
        <v>775</v>
      </c>
      <c r="E166" s="32" t="s">
        <v>540</v>
      </c>
      <c r="F166" s="11"/>
      <c r="G166" s="35" t="s">
        <v>552</v>
      </c>
      <c r="H166" s="4" t="s">
        <v>552</v>
      </c>
      <c r="I166" s="4"/>
      <c r="J166" s="4"/>
      <c r="K166" s="4" t="s">
        <v>1070</v>
      </c>
      <c r="L166" s="4">
        <v>1</v>
      </c>
      <c r="M166" s="33">
        <v>6640.3902499999986</v>
      </c>
      <c r="N166" s="34">
        <f t="shared" si="55"/>
        <v>6.2356721333606908E-3</v>
      </c>
      <c r="O166" s="33">
        <f t="shared" si="56"/>
        <v>6338.665975017695</v>
      </c>
      <c r="P166" s="244">
        <f t="shared" si="52"/>
        <v>0</v>
      </c>
      <c r="R166" s="25">
        <v>0</v>
      </c>
      <c r="T166" s="109"/>
      <c r="V166" s="25">
        <v>0</v>
      </c>
      <c r="W166" s="25">
        <v>0</v>
      </c>
      <c r="X166" s="25">
        <v>0</v>
      </c>
      <c r="Y166" s="25">
        <v>0</v>
      </c>
      <c r="AA166" s="109"/>
      <c r="AE166" s="25">
        <v>0</v>
      </c>
      <c r="AF166" s="25">
        <v>0</v>
      </c>
      <c r="AH166" s="109"/>
      <c r="AI166" s="25">
        <v>0</v>
      </c>
      <c r="AJ166" s="25">
        <v>0</v>
      </c>
      <c r="AK166" s="25">
        <v>0</v>
      </c>
      <c r="AL166" s="25">
        <v>0</v>
      </c>
      <c r="AM166" s="25">
        <v>0</v>
      </c>
      <c r="AO166" s="109"/>
      <c r="AP166" s="25">
        <v>0</v>
      </c>
      <c r="AR166" s="25">
        <v>0</v>
      </c>
      <c r="AS166" s="25">
        <v>0</v>
      </c>
      <c r="AW166" t="str">
        <f t="shared" si="53"/>
        <v>Phạm Thanh Hà</v>
      </c>
      <c r="AX166" s="27" t="str">
        <f t="shared" si="54"/>
        <v xml:space="preserve">Đoàn Thị Trang </v>
      </c>
      <c r="AY166" s="4" t="str">
        <f t="shared" si="51"/>
        <v>BIG C</v>
      </c>
    </row>
    <row r="167" spans="1:51" outlineLevel="1" x14ac:dyDescent="0.25">
      <c r="A167" s="4" t="s">
        <v>935</v>
      </c>
      <c r="B167" s="4" t="s">
        <v>476</v>
      </c>
      <c r="C167" s="4" t="s">
        <v>451</v>
      </c>
      <c r="D167" s="11" t="s">
        <v>779</v>
      </c>
      <c r="E167" s="32" t="s">
        <v>683</v>
      </c>
      <c r="F167" s="11"/>
      <c r="G167" s="35" t="s">
        <v>661</v>
      </c>
      <c r="H167" s="4" t="s">
        <v>661</v>
      </c>
      <c r="I167" s="4"/>
      <c r="J167" s="4"/>
      <c r="K167" s="4" t="s">
        <v>853</v>
      </c>
      <c r="L167" s="4">
        <v>1</v>
      </c>
      <c r="M167" s="33">
        <v>7020.6949999999988</v>
      </c>
      <c r="N167" s="34">
        <f t="shared" si="55"/>
        <v>6.5927980916972067E-3</v>
      </c>
      <c r="O167" s="33">
        <f t="shared" si="56"/>
        <v>6701.6905395698477</v>
      </c>
      <c r="P167" s="244">
        <f t="shared" si="52"/>
        <v>12617.876</v>
      </c>
      <c r="R167" s="25">
        <v>0</v>
      </c>
      <c r="T167" s="109"/>
      <c r="V167" s="25">
        <v>0</v>
      </c>
      <c r="W167" s="25">
        <v>0</v>
      </c>
      <c r="X167" s="25">
        <v>0</v>
      </c>
      <c r="Y167" s="25">
        <v>0</v>
      </c>
      <c r="AA167" s="109"/>
      <c r="AE167" s="25">
        <v>0</v>
      </c>
      <c r="AF167" s="25">
        <v>0</v>
      </c>
      <c r="AH167" s="109"/>
      <c r="AI167" s="25">
        <v>0</v>
      </c>
      <c r="AJ167" s="25">
        <v>0</v>
      </c>
      <c r="AK167" s="25">
        <v>0</v>
      </c>
      <c r="AL167" s="25">
        <v>12617.876</v>
      </c>
      <c r="AM167" s="25">
        <v>0</v>
      </c>
      <c r="AO167" s="109"/>
      <c r="AP167" s="25">
        <v>0</v>
      </c>
      <c r="AR167" s="25">
        <v>0</v>
      </c>
      <c r="AS167" s="25">
        <v>0</v>
      </c>
      <c r="AW167" t="str">
        <f t="shared" si="53"/>
        <v>Phạm Thanh Hà</v>
      </c>
      <c r="AX167" s="27" t="str">
        <f t="shared" si="54"/>
        <v>Hoàng Phương Lê</v>
      </c>
      <c r="AY167" s="4" t="str">
        <f t="shared" si="51"/>
        <v>BIG C</v>
      </c>
    </row>
    <row r="168" spans="1:51" outlineLevel="1" x14ac:dyDescent="0.25">
      <c r="A168" s="4" t="s">
        <v>935</v>
      </c>
      <c r="B168" s="4" t="s">
        <v>476</v>
      </c>
      <c r="C168" s="4" t="s">
        <v>451</v>
      </c>
      <c r="D168" s="11" t="s">
        <v>777</v>
      </c>
      <c r="E168" s="32" t="s">
        <v>840</v>
      </c>
      <c r="F168" s="11"/>
      <c r="G168" s="35" t="s">
        <v>608</v>
      </c>
      <c r="H168" s="4" t="s">
        <v>608</v>
      </c>
      <c r="I168" s="4"/>
      <c r="J168" s="4"/>
      <c r="K168" s="4" t="s">
        <v>836</v>
      </c>
      <c r="L168" s="4">
        <v>1</v>
      </c>
      <c r="M168" s="33">
        <v>32915.266799999998</v>
      </c>
      <c r="N168" s="34">
        <f t="shared" si="55"/>
        <v>3.0909149043897285E-2</v>
      </c>
      <c r="O168" s="33">
        <f t="shared" si="56"/>
        <v>31419.671716400946</v>
      </c>
      <c r="P168" s="244">
        <f t="shared" si="52"/>
        <v>34788.184999999998</v>
      </c>
      <c r="R168" s="25">
        <v>0</v>
      </c>
      <c r="T168" s="109"/>
      <c r="V168" s="25">
        <v>0</v>
      </c>
      <c r="W168" s="25">
        <v>0</v>
      </c>
      <c r="X168" s="25">
        <v>5388.6969999999992</v>
      </c>
      <c r="Y168" s="25">
        <v>0</v>
      </c>
      <c r="AA168" s="109"/>
      <c r="AE168" s="25">
        <v>0</v>
      </c>
      <c r="AF168" s="25">
        <v>0</v>
      </c>
      <c r="AH168" s="109"/>
      <c r="AI168" s="25">
        <v>0</v>
      </c>
      <c r="AJ168" s="25">
        <v>0</v>
      </c>
      <c r="AK168" s="25">
        <v>0</v>
      </c>
      <c r="AL168" s="25">
        <v>9397.4950000000008</v>
      </c>
      <c r="AM168" s="25">
        <v>0</v>
      </c>
      <c r="AO168" s="109"/>
      <c r="AP168" s="25">
        <v>0</v>
      </c>
      <c r="AR168" s="25">
        <v>3647.79</v>
      </c>
      <c r="AS168" s="25">
        <v>16354.202999999998</v>
      </c>
      <c r="AW168" t="str">
        <f t="shared" si="53"/>
        <v>Phạm Thanh Hà</v>
      </c>
      <c r="AX168" s="27" t="str">
        <f t="shared" si="54"/>
        <v xml:space="preserve">Vũ Thị Dịu </v>
      </c>
      <c r="AY168" s="4" t="str">
        <f t="shared" si="51"/>
        <v>BIG C</v>
      </c>
    </row>
    <row r="169" spans="1:51" outlineLevel="1" x14ac:dyDescent="0.25">
      <c r="A169" s="4" t="s">
        <v>935</v>
      </c>
      <c r="B169" s="4" t="s">
        <v>476</v>
      </c>
      <c r="C169" s="4" t="s">
        <v>451</v>
      </c>
      <c r="D169" s="11" t="s">
        <v>775</v>
      </c>
      <c r="E169" s="32" t="s">
        <v>540</v>
      </c>
      <c r="F169" s="11"/>
      <c r="G169" s="35" t="s">
        <v>553</v>
      </c>
      <c r="H169" s="4" t="s">
        <v>553</v>
      </c>
      <c r="I169" s="4"/>
      <c r="J169" s="4"/>
      <c r="K169" s="4" t="s">
        <v>836</v>
      </c>
      <c r="L169" s="4">
        <v>1</v>
      </c>
      <c r="M169" s="33">
        <v>7964.1597999999994</v>
      </c>
      <c r="N169" s="34">
        <f t="shared" si="55"/>
        <v>7.4787606542388767E-3</v>
      </c>
      <c r="O169" s="33">
        <f t="shared" si="56"/>
        <v>7602.2864384911318</v>
      </c>
      <c r="P169" s="244">
        <f t="shared" si="52"/>
        <v>15619.623</v>
      </c>
      <c r="R169" s="25">
        <v>0</v>
      </c>
      <c r="T169" s="109"/>
      <c r="V169" s="25">
        <v>0</v>
      </c>
      <c r="W169" s="25">
        <v>0</v>
      </c>
      <c r="X169" s="25">
        <v>0</v>
      </c>
      <c r="Y169" s="25">
        <v>0</v>
      </c>
      <c r="AA169" s="109"/>
      <c r="AE169" s="25">
        <v>0</v>
      </c>
      <c r="AF169" s="25">
        <v>0</v>
      </c>
      <c r="AH169" s="109"/>
      <c r="AI169" s="25">
        <v>0</v>
      </c>
      <c r="AJ169" s="25">
        <v>0</v>
      </c>
      <c r="AK169" s="25">
        <v>0</v>
      </c>
      <c r="AL169" s="25">
        <v>5586.7719999999999</v>
      </c>
      <c r="AM169" s="25">
        <v>0</v>
      </c>
      <c r="AO169" s="109"/>
      <c r="AP169" s="25">
        <v>0</v>
      </c>
      <c r="AR169" s="25">
        <v>10032.851000000001</v>
      </c>
      <c r="AS169" s="25">
        <v>0</v>
      </c>
      <c r="AW169" t="str">
        <f t="shared" si="53"/>
        <v>Phạm Thanh Hà</v>
      </c>
      <c r="AX169" s="27" t="str">
        <f t="shared" si="54"/>
        <v xml:space="preserve">Đoàn Thị Trang </v>
      </c>
      <c r="AY169" s="4" t="str">
        <f t="shared" si="51"/>
        <v>BIG C</v>
      </c>
    </row>
    <row r="170" spans="1:51" outlineLevel="1" x14ac:dyDescent="0.25">
      <c r="A170" s="4" t="s">
        <v>935</v>
      </c>
      <c r="B170" s="4" t="s">
        <v>476</v>
      </c>
      <c r="C170" s="4" t="s">
        <v>451</v>
      </c>
      <c r="D170" s="11" t="s">
        <v>776</v>
      </c>
      <c r="E170" s="32" t="s">
        <v>574</v>
      </c>
      <c r="F170" s="11"/>
      <c r="G170" s="35" t="s">
        <v>577</v>
      </c>
      <c r="H170" s="4" t="s">
        <v>577</v>
      </c>
      <c r="I170" s="4"/>
      <c r="J170" s="4"/>
      <c r="K170" s="4" t="s">
        <v>836</v>
      </c>
      <c r="L170" s="4">
        <v>1</v>
      </c>
      <c r="M170" s="33">
        <v>15626.6554</v>
      </c>
      <c r="N170" s="34">
        <f t="shared" si="55"/>
        <v>1.4674242920498593E-2</v>
      </c>
      <c r="O170" s="33">
        <f t="shared" si="56"/>
        <v>14916.615614166132</v>
      </c>
      <c r="P170" s="244">
        <f t="shared" si="52"/>
        <v>18756.311000000002</v>
      </c>
      <c r="R170" s="25">
        <v>0</v>
      </c>
      <c r="T170" s="109"/>
      <c r="V170" s="25">
        <v>0</v>
      </c>
      <c r="W170" s="25">
        <v>0</v>
      </c>
      <c r="X170" s="25">
        <v>5681.8690000000006</v>
      </c>
      <c r="Y170" s="25">
        <v>0</v>
      </c>
      <c r="AA170" s="109"/>
      <c r="AE170" s="25">
        <v>7282.9449999999997</v>
      </c>
      <c r="AF170" s="25">
        <v>0</v>
      </c>
      <c r="AH170" s="109"/>
      <c r="AI170" s="25">
        <v>0</v>
      </c>
      <c r="AJ170" s="25">
        <v>0</v>
      </c>
      <c r="AK170" s="25">
        <v>0</v>
      </c>
      <c r="AL170" s="25">
        <v>0</v>
      </c>
      <c r="AM170" s="25">
        <v>0</v>
      </c>
      <c r="AO170" s="109"/>
      <c r="AP170" s="25">
        <v>0</v>
      </c>
      <c r="AR170" s="25">
        <v>5791.4969999999994</v>
      </c>
      <c r="AS170" s="25">
        <v>0</v>
      </c>
      <c r="AW170" t="str">
        <f t="shared" si="53"/>
        <v>Phạm Thanh Hà</v>
      </c>
      <c r="AX170" s="27" t="str">
        <f t="shared" si="54"/>
        <v xml:space="preserve">Trần Thị Thúy Quỳnh </v>
      </c>
      <c r="AY170" s="4" t="str">
        <f t="shared" si="51"/>
        <v>BIG C</v>
      </c>
    </row>
    <row r="171" spans="1:51" outlineLevel="1" x14ac:dyDescent="0.25">
      <c r="A171" s="4" t="s">
        <v>935</v>
      </c>
      <c r="B171" s="4" t="s">
        <v>476</v>
      </c>
      <c r="C171" s="4" t="s">
        <v>451</v>
      </c>
      <c r="D171" s="11" t="s">
        <v>775</v>
      </c>
      <c r="E171" s="32" t="s">
        <v>540</v>
      </c>
      <c r="F171" s="11"/>
      <c r="G171" s="35" t="s">
        <v>551</v>
      </c>
      <c r="H171" s="4" t="s">
        <v>551</v>
      </c>
      <c r="I171" s="4"/>
      <c r="J171" s="4"/>
      <c r="K171" s="4" t="s">
        <v>836</v>
      </c>
      <c r="L171" s="4">
        <v>1</v>
      </c>
      <c r="M171" s="33">
        <v>10264.5322</v>
      </c>
      <c r="N171" s="34">
        <f t="shared" si="55"/>
        <v>9.6389300917251834E-3</v>
      </c>
      <c r="O171" s="33">
        <f t="shared" si="56"/>
        <v>9798.1351330388352</v>
      </c>
      <c r="P171" s="244">
        <f t="shared" si="52"/>
        <v>12614.101000000001</v>
      </c>
      <c r="R171" s="25">
        <v>5576.0969999999998</v>
      </c>
      <c r="T171" s="109"/>
      <c r="V171" s="25">
        <v>0</v>
      </c>
      <c r="W171" s="25">
        <v>0</v>
      </c>
      <c r="X171" s="25">
        <v>0</v>
      </c>
      <c r="Y171" s="25">
        <v>0</v>
      </c>
      <c r="AA171" s="109"/>
      <c r="AE171" s="25">
        <v>5602.8050000000003</v>
      </c>
      <c r="AF171" s="25">
        <v>0</v>
      </c>
      <c r="AH171" s="109"/>
      <c r="AI171" s="25">
        <v>0</v>
      </c>
      <c r="AJ171" s="25">
        <v>0</v>
      </c>
      <c r="AK171" s="25">
        <v>0</v>
      </c>
      <c r="AL171" s="25">
        <v>1435.1990000000001</v>
      </c>
      <c r="AM171" s="25">
        <v>0</v>
      </c>
      <c r="AO171" s="109"/>
      <c r="AP171" s="25">
        <v>0</v>
      </c>
      <c r="AR171" s="25">
        <v>0</v>
      </c>
      <c r="AS171" s="25">
        <v>0</v>
      </c>
      <c r="AW171" t="str">
        <f t="shared" si="53"/>
        <v>Phạm Thanh Hà</v>
      </c>
      <c r="AX171" s="27" t="str">
        <f t="shared" si="54"/>
        <v xml:space="preserve">Đoàn Thị Trang </v>
      </c>
      <c r="AY171" s="4" t="str">
        <f t="shared" si="51"/>
        <v>BIG C</v>
      </c>
    </row>
    <row r="172" spans="1:51" outlineLevel="1" x14ac:dyDescent="0.25">
      <c r="A172" s="4" t="s">
        <v>935</v>
      </c>
      <c r="B172" s="4" t="s">
        <v>476</v>
      </c>
      <c r="C172" s="4" t="s">
        <v>451</v>
      </c>
      <c r="D172" s="11" t="s">
        <v>775</v>
      </c>
      <c r="E172" s="32" t="s">
        <v>540</v>
      </c>
      <c r="F172" s="11"/>
      <c r="G172" s="35" t="s">
        <v>554</v>
      </c>
      <c r="H172" s="4" t="s">
        <v>554</v>
      </c>
      <c r="I172" s="4"/>
      <c r="J172" s="4"/>
      <c r="K172" s="4" t="s">
        <v>836</v>
      </c>
      <c r="L172" s="4">
        <v>1</v>
      </c>
      <c r="M172" s="33">
        <v>7599.9039999999995</v>
      </c>
      <c r="N172" s="34">
        <f t="shared" si="55"/>
        <v>7.1367054954362746E-3</v>
      </c>
      <c r="O172" s="33">
        <f t="shared" si="56"/>
        <v>7254.5815960441314</v>
      </c>
      <c r="P172" s="244">
        <f t="shared" si="52"/>
        <v>19409.224000000002</v>
      </c>
      <c r="R172" s="25">
        <v>0</v>
      </c>
      <c r="T172" s="109"/>
      <c r="V172" s="25">
        <v>0</v>
      </c>
      <c r="W172" s="25">
        <v>0</v>
      </c>
      <c r="X172" s="25">
        <v>5445.5280000000002</v>
      </c>
      <c r="Y172" s="25">
        <v>0</v>
      </c>
      <c r="AA172" s="109"/>
      <c r="AE172" s="25">
        <v>0</v>
      </c>
      <c r="AF172" s="25">
        <v>0</v>
      </c>
      <c r="AH172" s="109"/>
      <c r="AI172" s="25">
        <v>0</v>
      </c>
      <c r="AJ172" s="25">
        <v>0</v>
      </c>
      <c r="AK172" s="25">
        <v>0</v>
      </c>
      <c r="AL172" s="25">
        <v>0</v>
      </c>
      <c r="AM172" s="25">
        <v>0</v>
      </c>
      <c r="AO172" s="109"/>
      <c r="AP172" s="25">
        <v>0</v>
      </c>
      <c r="AR172" s="25">
        <v>13963.696</v>
      </c>
      <c r="AS172" s="25">
        <v>0</v>
      </c>
      <c r="AW172" t="str">
        <f t="shared" si="53"/>
        <v>Phạm Thanh Hà</v>
      </c>
      <c r="AX172" s="27" t="str">
        <f t="shared" si="54"/>
        <v xml:space="preserve">Đoàn Thị Trang </v>
      </c>
      <c r="AY172" s="4" t="str">
        <f t="shared" si="51"/>
        <v>BIG C</v>
      </c>
    </row>
    <row r="173" spans="1:51" outlineLevel="1" x14ac:dyDescent="0.25">
      <c r="A173" s="4" t="s">
        <v>935</v>
      </c>
      <c r="B173" s="4" t="s">
        <v>476</v>
      </c>
      <c r="C173" s="4" t="s">
        <v>451</v>
      </c>
      <c r="D173" s="11" t="s">
        <v>776</v>
      </c>
      <c r="E173" s="32" t="s">
        <v>574</v>
      </c>
      <c r="F173" s="11"/>
      <c r="G173" s="35" t="s">
        <v>578</v>
      </c>
      <c r="H173" s="4" t="s">
        <v>578</v>
      </c>
      <c r="I173" s="4"/>
      <c r="J173" s="4"/>
      <c r="K173" s="4" t="s">
        <v>836</v>
      </c>
      <c r="L173" s="4">
        <v>1</v>
      </c>
      <c r="M173" s="33">
        <v>67736.693500000008</v>
      </c>
      <c r="N173" s="34">
        <f t="shared" si="55"/>
        <v>6.3608281465678068E-2</v>
      </c>
      <c r="O173" s="33">
        <f t="shared" si="56"/>
        <v>64658.891749419752</v>
      </c>
      <c r="P173" s="244">
        <f t="shared" si="52"/>
        <v>105891.681</v>
      </c>
      <c r="R173" s="25">
        <v>18115.773999999998</v>
      </c>
      <c r="T173" s="109"/>
      <c r="V173" s="25">
        <v>0</v>
      </c>
      <c r="W173" s="25">
        <v>0</v>
      </c>
      <c r="X173" s="25">
        <v>26403.153999999995</v>
      </c>
      <c r="Y173" s="25">
        <v>0</v>
      </c>
      <c r="AA173" s="109"/>
      <c r="AE173" s="25">
        <v>30840.681</v>
      </c>
      <c r="AF173" s="25">
        <v>0</v>
      </c>
      <c r="AH173" s="109"/>
      <c r="AI173" s="25">
        <v>0</v>
      </c>
      <c r="AJ173" s="25">
        <v>0</v>
      </c>
      <c r="AK173" s="25">
        <v>0</v>
      </c>
      <c r="AL173" s="25">
        <v>30532.072</v>
      </c>
      <c r="AM173" s="25">
        <v>0</v>
      </c>
      <c r="AO173" s="109"/>
      <c r="AP173" s="25">
        <v>0</v>
      </c>
      <c r="AR173" s="25">
        <v>0</v>
      </c>
      <c r="AS173" s="25">
        <v>0</v>
      </c>
      <c r="AW173" t="str">
        <f t="shared" si="53"/>
        <v>Phạm Thanh Hà</v>
      </c>
      <c r="AX173" s="27" t="str">
        <f t="shared" si="54"/>
        <v xml:space="preserve">Trần Thị Thúy Quỳnh </v>
      </c>
      <c r="AY173" s="4" t="str">
        <f t="shared" si="51"/>
        <v>BIG C</v>
      </c>
    </row>
    <row r="174" spans="1:51" outlineLevel="1" x14ac:dyDescent="0.25">
      <c r="A174" s="4" t="s">
        <v>935</v>
      </c>
      <c r="B174" s="4" t="s">
        <v>476</v>
      </c>
      <c r="C174" s="4" t="s">
        <v>451</v>
      </c>
      <c r="D174" s="11" t="s">
        <v>778</v>
      </c>
      <c r="E174" s="32" t="s">
        <v>650</v>
      </c>
      <c r="F174" s="11"/>
      <c r="G174" s="35" t="s">
        <v>635</v>
      </c>
      <c r="H174" s="4" t="s">
        <v>635</v>
      </c>
      <c r="I174" s="4"/>
      <c r="J174" s="4"/>
      <c r="K174" s="4" t="s">
        <v>836</v>
      </c>
      <c r="L174" s="4">
        <v>1</v>
      </c>
      <c r="M174" s="33">
        <v>7963.3540000000012</v>
      </c>
      <c r="N174" s="34">
        <f t="shared" si="55"/>
        <v>7.4780039660901571E-3</v>
      </c>
      <c r="O174" s="33">
        <f t="shared" si="56"/>
        <v>7601.5172522158737</v>
      </c>
      <c r="P174" s="244">
        <f t="shared" si="52"/>
        <v>7463.7900000000009</v>
      </c>
      <c r="R174" s="25">
        <v>0</v>
      </c>
      <c r="T174" s="109"/>
      <c r="V174" s="25">
        <v>0</v>
      </c>
      <c r="W174" s="25">
        <v>0</v>
      </c>
      <c r="X174" s="25">
        <v>0</v>
      </c>
      <c r="Y174" s="25">
        <v>0</v>
      </c>
      <c r="AA174" s="109"/>
      <c r="AE174" s="25">
        <v>0</v>
      </c>
      <c r="AF174" s="25">
        <v>0</v>
      </c>
      <c r="AH174" s="109"/>
      <c r="AI174" s="25">
        <v>0</v>
      </c>
      <c r="AJ174" s="25">
        <v>0</v>
      </c>
      <c r="AK174" s="25">
        <v>0</v>
      </c>
      <c r="AL174" s="25">
        <v>7463.7900000000009</v>
      </c>
      <c r="AM174" s="25">
        <v>0</v>
      </c>
      <c r="AO174" s="109"/>
      <c r="AP174" s="25">
        <v>0</v>
      </c>
      <c r="AR174" s="25">
        <v>0</v>
      </c>
      <c r="AS174" s="25">
        <v>0</v>
      </c>
      <c r="AW174" t="str">
        <f t="shared" si="53"/>
        <v>Phạm Thanh Hà</v>
      </c>
      <c r="AX174" s="27" t="str">
        <f t="shared" si="54"/>
        <v xml:space="preserve">Vương Thị Thu Phương </v>
      </c>
      <c r="AY174" s="4" t="str">
        <f t="shared" si="51"/>
        <v>BIG C</v>
      </c>
    </row>
    <row r="175" spans="1:51" outlineLevel="1" x14ac:dyDescent="0.25">
      <c r="A175" s="4" t="s">
        <v>935</v>
      </c>
      <c r="B175" s="4" t="s">
        <v>476</v>
      </c>
      <c r="C175" s="4" t="s">
        <v>451</v>
      </c>
      <c r="D175" s="11" t="s">
        <v>775</v>
      </c>
      <c r="E175" s="32" t="s">
        <v>540</v>
      </c>
      <c r="F175" s="11"/>
      <c r="G175" s="35" t="s">
        <v>555</v>
      </c>
      <c r="H175" s="4" t="s">
        <v>555</v>
      </c>
      <c r="I175" s="4"/>
      <c r="J175" s="4"/>
      <c r="K175" s="4" t="s">
        <v>836</v>
      </c>
      <c r="L175" s="4">
        <v>1</v>
      </c>
      <c r="M175" s="33">
        <v>6615.6380000000008</v>
      </c>
      <c r="N175" s="34">
        <f t="shared" si="55"/>
        <v>6.2124284820462275E-3</v>
      </c>
      <c r="O175" s="33">
        <f t="shared" si="56"/>
        <v>6315.0384111286421</v>
      </c>
      <c r="P175" s="244">
        <f t="shared" si="52"/>
        <v>12025.132999999998</v>
      </c>
      <c r="R175" s="25">
        <v>0</v>
      </c>
      <c r="T175" s="109"/>
      <c r="V175" s="25">
        <v>0</v>
      </c>
      <c r="W175" s="25">
        <v>0</v>
      </c>
      <c r="X175" s="25">
        <v>0</v>
      </c>
      <c r="Y175" s="25">
        <v>0</v>
      </c>
      <c r="AA175" s="109"/>
      <c r="AE175" s="25">
        <v>0</v>
      </c>
      <c r="AF175" s="25">
        <v>0</v>
      </c>
      <c r="AH175" s="109"/>
      <c r="AI175" s="25">
        <v>0</v>
      </c>
      <c r="AJ175" s="25">
        <v>0</v>
      </c>
      <c r="AK175" s="25">
        <v>0</v>
      </c>
      <c r="AL175" s="25">
        <v>0</v>
      </c>
      <c r="AM175" s="25">
        <v>0</v>
      </c>
      <c r="AO175" s="109"/>
      <c r="AP175" s="25">
        <v>0</v>
      </c>
      <c r="AR175" s="25">
        <v>6358.4969999999994</v>
      </c>
      <c r="AS175" s="25">
        <v>5666.6359999999995</v>
      </c>
      <c r="AW175" t="str">
        <f t="shared" si="53"/>
        <v>Phạm Thanh Hà</v>
      </c>
      <c r="AX175" s="27" t="str">
        <f t="shared" si="54"/>
        <v xml:space="preserve">Đoàn Thị Trang </v>
      </c>
      <c r="AY175" s="4" t="str">
        <f t="shared" si="51"/>
        <v>BIG C</v>
      </c>
    </row>
    <row r="176" spans="1:51" outlineLevel="1" x14ac:dyDescent="0.25">
      <c r="A176" s="4" t="s">
        <v>935</v>
      </c>
      <c r="B176" s="4" t="s">
        <v>476</v>
      </c>
      <c r="C176" s="4" t="s">
        <v>451</v>
      </c>
      <c r="D176" s="11" t="s">
        <v>774</v>
      </c>
      <c r="E176" s="32" t="s">
        <v>536</v>
      </c>
      <c r="F176" s="11"/>
      <c r="G176" s="35" t="s">
        <v>522</v>
      </c>
      <c r="H176" s="4" t="s">
        <v>522</v>
      </c>
      <c r="I176" s="4"/>
      <c r="J176" s="4"/>
      <c r="K176" s="4" t="s">
        <v>1083</v>
      </c>
      <c r="L176" s="4">
        <v>1</v>
      </c>
      <c r="M176" s="33">
        <v>11423.457333333332</v>
      </c>
      <c r="N176" s="34">
        <f t="shared" si="55"/>
        <v>1.0727221123803907E-2</v>
      </c>
      <c r="O176" s="33">
        <f t="shared" si="56"/>
        <v>10904.401336332059</v>
      </c>
      <c r="P176" s="244">
        <f t="shared" si="52"/>
        <v>8954.5220000000008</v>
      </c>
      <c r="R176" s="25">
        <v>1190.252</v>
      </c>
      <c r="T176" s="109"/>
      <c r="V176" s="25">
        <v>0</v>
      </c>
      <c r="W176" s="25">
        <v>0</v>
      </c>
      <c r="X176" s="25">
        <v>0</v>
      </c>
      <c r="Y176" s="25">
        <v>0</v>
      </c>
      <c r="AA176" s="109"/>
      <c r="AE176" s="25">
        <v>0</v>
      </c>
      <c r="AF176" s="25">
        <v>0</v>
      </c>
      <c r="AH176" s="109"/>
      <c r="AI176" s="25">
        <v>0</v>
      </c>
      <c r="AJ176" s="25">
        <v>0</v>
      </c>
      <c r="AK176" s="25">
        <v>0</v>
      </c>
      <c r="AL176" s="25">
        <v>0</v>
      </c>
      <c r="AM176" s="25">
        <v>0</v>
      </c>
      <c r="AO176" s="109"/>
      <c r="AP176" s="25">
        <v>0</v>
      </c>
      <c r="AR176" s="25">
        <v>7764.27</v>
      </c>
      <c r="AS176" s="25">
        <v>0</v>
      </c>
      <c r="AW176" t="str">
        <f t="shared" si="53"/>
        <v>Phạm Thanh Hà</v>
      </c>
      <c r="AX176" s="27" t="str">
        <f t="shared" si="54"/>
        <v>Vũ Thị Thùy Lan</v>
      </c>
      <c r="AY176" s="4" t="str">
        <f t="shared" si="51"/>
        <v>BIG C</v>
      </c>
    </row>
    <row r="177" spans="1:51" outlineLevel="1" x14ac:dyDescent="0.25">
      <c r="A177" s="4" t="s">
        <v>935</v>
      </c>
      <c r="B177" s="4" t="s">
        <v>476</v>
      </c>
      <c r="C177" s="4" t="s">
        <v>451</v>
      </c>
      <c r="D177" s="11" t="s">
        <v>774</v>
      </c>
      <c r="E177" s="32" t="s">
        <v>536</v>
      </c>
      <c r="F177" s="11"/>
      <c r="G177" s="35" t="s">
        <v>523</v>
      </c>
      <c r="H177" s="4" t="s">
        <v>523</v>
      </c>
      <c r="I177" s="4"/>
      <c r="J177" s="4"/>
      <c r="K177" s="4" t="s">
        <v>1071</v>
      </c>
      <c r="L177" s="4">
        <v>1</v>
      </c>
      <c r="M177" s="33">
        <v>29586.664499999999</v>
      </c>
      <c r="N177" s="34">
        <f t="shared" si="55"/>
        <v>2.7783418202227204E-2</v>
      </c>
      <c r="O177" s="33">
        <f t="shared" si="56"/>
        <v>28242.313556859699</v>
      </c>
      <c r="P177" s="244">
        <f t="shared" si="52"/>
        <v>62219.203000000009</v>
      </c>
      <c r="R177" s="25">
        <v>9816.7989999999991</v>
      </c>
      <c r="T177" s="109"/>
      <c r="V177" s="25">
        <v>0</v>
      </c>
      <c r="W177" s="25">
        <v>0</v>
      </c>
      <c r="X177" s="25">
        <v>10422.847</v>
      </c>
      <c r="Y177" s="25">
        <v>0</v>
      </c>
      <c r="AA177" s="109"/>
      <c r="AE177" s="25">
        <v>13260.874</v>
      </c>
      <c r="AF177" s="25">
        <v>0</v>
      </c>
      <c r="AH177" s="109"/>
      <c r="AI177" s="25">
        <v>0</v>
      </c>
      <c r="AJ177" s="25">
        <v>0</v>
      </c>
      <c r="AK177" s="25">
        <v>0</v>
      </c>
      <c r="AL177" s="25">
        <v>19968.927000000003</v>
      </c>
      <c r="AM177" s="25">
        <v>0</v>
      </c>
      <c r="AO177" s="109"/>
      <c r="AP177" s="25">
        <v>0</v>
      </c>
      <c r="AR177" s="25">
        <v>8749.7559999999994</v>
      </c>
      <c r="AS177" s="25">
        <v>0</v>
      </c>
      <c r="AW177" t="str">
        <f t="shared" si="53"/>
        <v>Phạm Thanh Hà</v>
      </c>
      <c r="AX177" s="27" t="str">
        <f t="shared" si="54"/>
        <v>Vũ Thị Thùy Lan</v>
      </c>
      <c r="AY177" s="4" t="str">
        <f t="shared" si="51"/>
        <v>BIG C</v>
      </c>
    </row>
    <row r="178" spans="1:51" outlineLevel="1" x14ac:dyDescent="0.25">
      <c r="A178" s="4" t="s">
        <v>935</v>
      </c>
      <c r="B178" s="4" t="s">
        <v>476</v>
      </c>
      <c r="C178" s="4" t="s">
        <v>451</v>
      </c>
      <c r="D178" s="11" t="s">
        <v>768</v>
      </c>
      <c r="E178" s="32" t="s">
        <v>976</v>
      </c>
      <c r="F178" s="11"/>
      <c r="G178" s="35" t="s">
        <v>478</v>
      </c>
      <c r="H178" s="4" t="s">
        <v>478</v>
      </c>
      <c r="I178" s="4"/>
      <c r="J178" s="4"/>
      <c r="K178" s="4" t="s">
        <v>1084</v>
      </c>
      <c r="L178" s="4">
        <v>1</v>
      </c>
      <c r="M178" s="33">
        <v>35987.483166666665</v>
      </c>
      <c r="N178" s="34">
        <f t="shared" si="55"/>
        <v>3.3794120147105859E-2</v>
      </c>
      <c r="O178" s="33">
        <f t="shared" si="56"/>
        <v>34352.293538029946</v>
      </c>
      <c r="P178" s="244">
        <f t="shared" si="52"/>
        <v>36422.373999999996</v>
      </c>
      <c r="R178" s="25">
        <v>14716.489999999998</v>
      </c>
      <c r="T178" s="109"/>
      <c r="V178" s="25">
        <v>23329.51</v>
      </c>
      <c r="W178" s="25">
        <v>-23633.008999999998</v>
      </c>
      <c r="X178" s="25">
        <v>0</v>
      </c>
      <c r="Y178" s="25">
        <v>0</v>
      </c>
      <c r="AA178" s="109"/>
      <c r="AE178" s="25">
        <v>10806.419999999998</v>
      </c>
      <c r="AF178" s="25">
        <v>0</v>
      </c>
      <c r="AH178" s="109"/>
      <c r="AI178" s="25">
        <v>0</v>
      </c>
      <c r="AJ178" s="25">
        <v>0</v>
      </c>
      <c r="AK178" s="25">
        <v>0</v>
      </c>
      <c r="AL178" s="25">
        <v>11202.963</v>
      </c>
      <c r="AM178" s="25">
        <v>0</v>
      </c>
      <c r="AO178" s="109"/>
      <c r="AP178" s="25">
        <v>0</v>
      </c>
      <c r="AR178" s="25">
        <v>0</v>
      </c>
      <c r="AS178" s="25">
        <v>0</v>
      </c>
      <c r="AW178" t="str">
        <f t="shared" si="53"/>
        <v>Phạm Thanh Hà</v>
      </c>
      <c r="AX178" s="27" t="str">
        <f t="shared" si="54"/>
        <v xml:space="preserve">Lê Yến Phụng </v>
      </c>
      <c r="AY178" s="4" t="str">
        <f t="shared" si="51"/>
        <v>BIG C</v>
      </c>
    </row>
    <row r="179" spans="1:51" outlineLevel="1" x14ac:dyDescent="0.25">
      <c r="A179" s="4" t="s">
        <v>935</v>
      </c>
      <c r="B179" s="4" t="s">
        <v>476</v>
      </c>
      <c r="C179" s="4" t="s">
        <v>959</v>
      </c>
      <c r="D179" s="11" t="s">
        <v>832</v>
      </c>
      <c r="E179" s="32" t="s">
        <v>112</v>
      </c>
      <c r="F179" s="11"/>
      <c r="G179" s="35" t="s">
        <v>119</v>
      </c>
      <c r="H179" s="4" t="s">
        <v>119</v>
      </c>
      <c r="I179" s="4"/>
      <c r="J179" s="4"/>
      <c r="K179" s="4" t="s">
        <v>973</v>
      </c>
      <c r="L179" s="4">
        <v>1</v>
      </c>
      <c r="M179" s="33">
        <v>28750.743166666671</v>
      </c>
      <c r="N179" s="34">
        <f t="shared" si="55"/>
        <v>2.6998444553434749E-2</v>
      </c>
      <c r="O179" s="33">
        <f t="shared" si="56"/>
        <v>27444.374593349025</v>
      </c>
      <c r="P179" s="244">
        <f t="shared" si="52"/>
        <v>19650.985999999997</v>
      </c>
      <c r="R179" s="25">
        <v>0</v>
      </c>
      <c r="T179" s="109"/>
      <c r="V179" s="25">
        <v>0</v>
      </c>
      <c r="W179" s="25">
        <v>0</v>
      </c>
      <c r="X179" s="25">
        <v>8627.64</v>
      </c>
      <c r="Y179" s="25">
        <v>0</v>
      </c>
      <c r="AA179" s="109"/>
      <c r="AE179" s="25">
        <v>5495.8490000000002</v>
      </c>
      <c r="AF179" s="25">
        <v>0</v>
      </c>
      <c r="AH179" s="109"/>
      <c r="AI179" s="25">
        <v>0</v>
      </c>
      <c r="AJ179" s="25">
        <v>0</v>
      </c>
      <c r="AK179" s="25">
        <v>0</v>
      </c>
      <c r="AL179" s="25">
        <v>5527.4969999999994</v>
      </c>
      <c r="AM179" s="25">
        <v>0</v>
      </c>
      <c r="AO179" s="109"/>
      <c r="AP179" s="25">
        <v>0</v>
      </c>
      <c r="AR179" s="25">
        <v>0</v>
      </c>
      <c r="AS179" s="25">
        <v>0</v>
      </c>
      <c r="AW179" t="str">
        <f t="shared" si="53"/>
        <v>Nguyễn Thành Long</v>
      </c>
      <c r="AX179" s="27" t="str">
        <f t="shared" si="54"/>
        <v>Nguyễn Bích Vân</v>
      </c>
      <c r="AY179" s="4" t="str">
        <f t="shared" si="51"/>
        <v>BIG C</v>
      </c>
    </row>
    <row r="180" spans="1:51" outlineLevel="1" x14ac:dyDescent="0.25">
      <c r="A180" s="4" t="s">
        <v>935</v>
      </c>
      <c r="B180" s="4" t="s">
        <v>476</v>
      </c>
      <c r="C180" s="4" t="s">
        <v>959</v>
      </c>
      <c r="D180" s="11" t="s">
        <v>746</v>
      </c>
      <c r="E180" s="32" t="s">
        <v>33</v>
      </c>
      <c r="F180" s="11"/>
      <c r="G180" s="35" t="s">
        <v>24</v>
      </c>
      <c r="H180" s="4" t="s">
        <v>24</v>
      </c>
      <c r="I180" s="4"/>
      <c r="J180" s="4"/>
      <c r="K180" s="4" t="s">
        <v>884</v>
      </c>
      <c r="L180" s="4">
        <v>1</v>
      </c>
      <c r="M180" s="33">
        <v>8387.0919999999987</v>
      </c>
      <c r="N180" s="34">
        <f t="shared" si="55"/>
        <v>7.8759160072455654E-3</v>
      </c>
      <c r="O180" s="33">
        <f t="shared" si="56"/>
        <v>8006.0015583787572</v>
      </c>
      <c r="P180" s="244">
        <f t="shared" si="52"/>
        <v>20311.518</v>
      </c>
      <c r="R180" s="25">
        <v>0</v>
      </c>
      <c r="T180" s="109"/>
      <c r="V180" s="25">
        <v>0</v>
      </c>
      <c r="W180" s="25">
        <v>0</v>
      </c>
      <c r="X180" s="25">
        <v>0</v>
      </c>
      <c r="Y180" s="25">
        <v>0</v>
      </c>
      <c r="AA180" s="109"/>
      <c r="AE180" s="25">
        <v>0</v>
      </c>
      <c r="AF180" s="25">
        <v>0</v>
      </c>
      <c r="AH180" s="109"/>
      <c r="AI180" s="25">
        <v>0</v>
      </c>
      <c r="AJ180" s="25">
        <v>0</v>
      </c>
      <c r="AK180" s="25">
        <v>0</v>
      </c>
      <c r="AL180" s="25">
        <v>0</v>
      </c>
      <c r="AM180" s="25">
        <v>0</v>
      </c>
      <c r="AO180" s="109"/>
      <c r="AP180" s="25">
        <v>0</v>
      </c>
      <c r="AR180" s="25">
        <v>14741.819</v>
      </c>
      <c r="AS180" s="25">
        <v>5569.6989999999996</v>
      </c>
      <c r="AW180" t="str">
        <f t="shared" si="53"/>
        <v>Nguyễn Thành Long</v>
      </c>
      <c r="AX180" s="27" t="str">
        <f t="shared" si="54"/>
        <v>Đào Ngọc Sơn</v>
      </c>
      <c r="AY180" s="4" t="str">
        <f t="shared" si="51"/>
        <v>BIG C</v>
      </c>
    </row>
    <row r="181" spans="1:51" outlineLevel="1" x14ac:dyDescent="0.25">
      <c r="A181" s="4" t="s">
        <v>935</v>
      </c>
      <c r="B181" s="4" t="s">
        <v>476</v>
      </c>
      <c r="C181" s="4" t="s">
        <v>959</v>
      </c>
      <c r="D181" s="11" t="s">
        <v>751</v>
      </c>
      <c r="E181" s="32" t="s">
        <v>125</v>
      </c>
      <c r="F181" s="11"/>
      <c r="G181" s="35" t="s">
        <v>132</v>
      </c>
      <c r="H181" s="4" t="s">
        <v>132</v>
      </c>
      <c r="I181" s="4"/>
      <c r="J181" s="4"/>
      <c r="K181" s="4" t="s">
        <v>989</v>
      </c>
      <c r="L181" s="4">
        <v>1</v>
      </c>
      <c r="M181" s="33">
        <v>63181.688999999991</v>
      </c>
      <c r="N181" s="34">
        <f t="shared" si="55"/>
        <v>5.9330895113575852E-2</v>
      </c>
      <c r="O181" s="33">
        <f t="shared" si="56"/>
        <v>60310.856324814617</v>
      </c>
      <c r="P181" s="244">
        <f t="shared" si="52"/>
        <v>50484.583999999995</v>
      </c>
      <c r="R181" s="25">
        <v>22547.331999999999</v>
      </c>
      <c r="T181" s="109"/>
      <c r="V181" s="25">
        <v>0</v>
      </c>
      <c r="W181" s="25">
        <v>0</v>
      </c>
      <c r="X181" s="25">
        <v>8293.2219999999998</v>
      </c>
      <c r="Y181" s="25">
        <v>0</v>
      </c>
      <c r="AA181" s="109"/>
      <c r="AE181" s="25">
        <v>7520.8050000000003</v>
      </c>
      <c r="AF181" s="25">
        <v>0</v>
      </c>
      <c r="AH181" s="109"/>
      <c r="AI181" s="25">
        <v>0</v>
      </c>
      <c r="AJ181" s="25">
        <v>0</v>
      </c>
      <c r="AK181" s="25">
        <v>0</v>
      </c>
      <c r="AL181" s="25">
        <v>12123.225</v>
      </c>
      <c r="AM181" s="25">
        <v>0</v>
      </c>
      <c r="AO181" s="109"/>
      <c r="AP181" s="25">
        <v>0</v>
      </c>
      <c r="AR181" s="25">
        <v>0</v>
      </c>
      <c r="AS181" s="25">
        <v>0</v>
      </c>
      <c r="AW181" t="str">
        <f t="shared" si="53"/>
        <v>Nguyễn Thành Long</v>
      </c>
      <c r="AX181" s="27" t="str">
        <f t="shared" si="54"/>
        <v>Tôn Thất Thạch</v>
      </c>
      <c r="AY181" s="4" t="str">
        <f t="shared" si="51"/>
        <v>BIG C</v>
      </c>
    </row>
    <row r="182" spans="1:51" outlineLevel="1" x14ac:dyDescent="0.25">
      <c r="A182" s="4" t="s">
        <v>935</v>
      </c>
      <c r="B182" s="4" t="s">
        <v>476</v>
      </c>
      <c r="C182" s="4" t="s">
        <v>451</v>
      </c>
      <c r="D182" s="11" t="s">
        <v>778</v>
      </c>
      <c r="E182" s="32" t="s">
        <v>650</v>
      </c>
      <c r="F182" s="11"/>
      <c r="G182" s="35" t="s">
        <v>636</v>
      </c>
      <c r="H182" s="4" t="s">
        <v>636</v>
      </c>
      <c r="I182" s="4"/>
      <c r="J182" s="4"/>
      <c r="K182" s="4" t="s">
        <v>1085</v>
      </c>
      <c r="L182" s="4">
        <v>1</v>
      </c>
      <c r="M182" s="33">
        <v>6749.0859999999993</v>
      </c>
      <c r="N182" s="34">
        <f t="shared" si="55"/>
        <v>6.3377431011460176E-3</v>
      </c>
      <c r="O182" s="33">
        <f t="shared" si="56"/>
        <v>6442.4228366199231</v>
      </c>
      <c r="P182" s="244">
        <f t="shared" si="52"/>
        <v>11185.641</v>
      </c>
      <c r="R182" s="25">
        <v>0</v>
      </c>
      <c r="T182" s="109"/>
      <c r="V182" s="25">
        <v>0</v>
      </c>
      <c r="W182" s="25">
        <v>0</v>
      </c>
      <c r="X182" s="25">
        <v>0</v>
      </c>
      <c r="Y182" s="25">
        <v>0</v>
      </c>
      <c r="AA182" s="109"/>
      <c r="AE182" s="25">
        <v>0</v>
      </c>
      <c r="AF182" s="25">
        <v>0</v>
      </c>
      <c r="AH182" s="109"/>
      <c r="AI182" s="25">
        <v>0</v>
      </c>
      <c r="AJ182" s="25">
        <v>0</v>
      </c>
      <c r="AK182" s="25">
        <v>0</v>
      </c>
      <c r="AL182" s="25">
        <v>5550.9479999999994</v>
      </c>
      <c r="AM182" s="25">
        <v>0</v>
      </c>
      <c r="AO182" s="109"/>
      <c r="AP182" s="25">
        <v>0</v>
      </c>
      <c r="AR182" s="25">
        <v>5634.6929999999993</v>
      </c>
      <c r="AS182" s="25">
        <v>0</v>
      </c>
      <c r="AW182" t="str">
        <f t="shared" si="53"/>
        <v>Phạm Thanh Hà</v>
      </c>
      <c r="AX182" s="27" t="str">
        <f t="shared" si="54"/>
        <v xml:space="preserve">Vương Thị Thu Phương </v>
      </c>
      <c r="AY182" s="4" t="str">
        <f t="shared" si="51"/>
        <v>BIG C</v>
      </c>
    </row>
    <row r="183" spans="1:51" outlineLevel="1" x14ac:dyDescent="0.25">
      <c r="A183" s="4" t="s">
        <v>935</v>
      </c>
      <c r="B183" s="4" t="s">
        <v>476</v>
      </c>
      <c r="C183" s="4" t="s">
        <v>451</v>
      </c>
      <c r="D183" s="11" t="s">
        <v>779</v>
      </c>
      <c r="E183" s="32" t="s">
        <v>683</v>
      </c>
      <c r="F183" s="11"/>
      <c r="G183" s="35" t="s">
        <v>662</v>
      </c>
      <c r="H183" s="4" t="s">
        <v>662</v>
      </c>
      <c r="I183" s="4"/>
      <c r="J183" s="4"/>
      <c r="K183" s="4" t="s">
        <v>1086</v>
      </c>
      <c r="L183" s="4">
        <v>1</v>
      </c>
      <c r="M183" s="33">
        <v>11711.292166666668</v>
      </c>
      <c r="N183" s="34">
        <f t="shared" si="55"/>
        <v>1.0997513016547288E-2</v>
      </c>
      <c r="O183" s="33">
        <f t="shared" si="56"/>
        <v>11179.157607542911</v>
      </c>
      <c r="P183" s="244">
        <f t="shared" si="52"/>
        <v>20932.330999999998</v>
      </c>
      <c r="R183" s="25">
        <v>5526.1949999999997</v>
      </c>
      <c r="T183" s="109"/>
      <c r="V183" s="25">
        <v>0</v>
      </c>
      <c r="W183" s="25">
        <v>0</v>
      </c>
      <c r="X183" s="25">
        <v>0</v>
      </c>
      <c r="Y183" s="25">
        <v>0</v>
      </c>
      <c r="AA183" s="109"/>
      <c r="AE183" s="25">
        <v>7244.1749999999993</v>
      </c>
      <c r="AF183" s="25">
        <v>0</v>
      </c>
      <c r="AH183" s="109"/>
      <c r="AI183" s="25">
        <v>0</v>
      </c>
      <c r="AJ183" s="25">
        <v>0</v>
      </c>
      <c r="AK183" s="25">
        <v>0</v>
      </c>
      <c r="AL183" s="25">
        <v>1883.4569999999999</v>
      </c>
      <c r="AM183" s="25">
        <v>0</v>
      </c>
      <c r="AO183" s="109"/>
      <c r="AP183" s="25">
        <v>0</v>
      </c>
      <c r="AR183" s="25">
        <v>6278.503999999999</v>
      </c>
      <c r="AS183" s="25">
        <v>0</v>
      </c>
      <c r="AW183" t="str">
        <f t="shared" si="53"/>
        <v>Phạm Thanh Hà</v>
      </c>
      <c r="AX183" s="27" t="str">
        <f t="shared" si="54"/>
        <v>Hoàng Phương Lê</v>
      </c>
      <c r="AY183" s="4" t="str">
        <f t="shared" si="51"/>
        <v>BIG C</v>
      </c>
    </row>
    <row r="184" spans="1:51" outlineLevel="1" x14ac:dyDescent="0.25">
      <c r="A184" s="4" t="s">
        <v>935</v>
      </c>
      <c r="B184" s="4" t="s">
        <v>476</v>
      </c>
      <c r="C184" s="4" t="s">
        <v>451</v>
      </c>
      <c r="D184" s="11" t="s">
        <v>5225</v>
      </c>
      <c r="E184" s="32" t="s">
        <v>5226</v>
      </c>
      <c r="F184" s="11"/>
      <c r="G184" s="35" t="s">
        <v>500</v>
      </c>
      <c r="H184" s="4" t="s">
        <v>500</v>
      </c>
      <c r="I184" s="4"/>
      <c r="J184" s="4"/>
      <c r="K184" s="4" t="s">
        <v>1087</v>
      </c>
      <c r="L184" s="4">
        <v>1</v>
      </c>
      <c r="M184" s="33">
        <v>9949.0992000000006</v>
      </c>
      <c r="N184" s="34">
        <f t="shared" si="55"/>
        <v>9.3427220837632493E-3</v>
      </c>
      <c r="O184" s="33">
        <f t="shared" si="56"/>
        <v>9497.0346932720986</v>
      </c>
      <c r="P184" s="244">
        <f t="shared" si="52"/>
        <v>8741.8529999999992</v>
      </c>
      <c r="R184" s="25">
        <v>0</v>
      </c>
      <c r="T184" s="109"/>
      <c r="V184" s="25">
        <v>0</v>
      </c>
      <c r="W184" s="25">
        <v>0</v>
      </c>
      <c r="X184" s="25">
        <v>5423.1970000000001</v>
      </c>
      <c r="Y184" s="25">
        <v>0</v>
      </c>
      <c r="AA184" s="109"/>
      <c r="AE184" s="25">
        <v>0</v>
      </c>
      <c r="AF184" s="25">
        <v>0</v>
      </c>
      <c r="AH184" s="109"/>
      <c r="AI184" s="25">
        <v>0</v>
      </c>
      <c r="AJ184" s="25">
        <v>0</v>
      </c>
      <c r="AK184" s="25">
        <v>0</v>
      </c>
      <c r="AL184" s="25">
        <v>3318.6559999999999</v>
      </c>
      <c r="AM184" s="25">
        <v>0</v>
      </c>
      <c r="AO184" s="109"/>
      <c r="AP184" s="25">
        <v>0</v>
      </c>
      <c r="AR184" s="25">
        <v>0</v>
      </c>
      <c r="AS184" s="25">
        <v>0</v>
      </c>
      <c r="AW184" t="str">
        <f t="shared" si="53"/>
        <v>Phạm Thanh Hà</v>
      </c>
      <c r="AX184" s="27" t="str">
        <f t="shared" si="54"/>
        <v>Đặng Thị Dung</v>
      </c>
      <c r="AY184" s="4" t="str">
        <f t="shared" si="51"/>
        <v>BIG C</v>
      </c>
    </row>
    <row r="185" spans="1:51" outlineLevel="1" x14ac:dyDescent="0.25">
      <c r="A185" s="4" t="s">
        <v>935</v>
      </c>
      <c r="B185" s="4" t="s">
        <v>476</v>
      </c>
      <c r="C185" s="4" t="s">
        <v>451</v>
      </c>
      <c r="D185" s="11" t="s">
        <v>779</v>
      </c>
      <c r="E185" s="32" t="s">
        <v>683</v>
      </c>
      <c r="F185" s="11"/>
      <c r="G185" s="35" t="s">
        <v>663</v>
      </c>
      <c r="H185" s="4" t="s">
        <v>663</v>
      </c>
      <c r="I185" s="4"/>
      <c r="J185" s="4"/>
      <c r="K185" s="4" t="s">
        <v>1088</v>
      </c>
      <c r="L185" s="4">
        <v>1</v>
      </c>
      <c r="M185" s="33">
        <v>8451.7171666666691</v>
      </c>
      <c r="N185" s="34">
        <f t="shared" si="55"/>
        <v>7.9366024030333958E-3</v>
      </c>
      <c r="O185" s="33">
        <f t="shared" si="56"/>
        <v>8067.6903040183488</v>
      </c>
      <c r="P185" s="244">
        <f t="shared" si="52"/>
        <v>26552.992999999999</v>
      </c>
      <c r="R185" s="25">
        <v>5417.3180000000002</v>
      </c>
      <c r="T185" s="109"/>
      <c r="V185" s="25">
        <v>0</v>
      </c>
      <c r="W185" s="25">
        <v>0</v>
      </c>
      <c r="X185" s="25">
        <v>0</v>
      </c>
      <c r="Y185" s="25">
        <v>0</v>
      </c>
      <c r="AA185" s="109"/>
      <c r="AE185" s="25">
        <v>7374.848</v>
      </c>
      <c r="AF185" s="25">
        <v>0</v>
      </c>
      <c r="AH185" s="109"/>
      <c r="AI185" s="25">
        <v>0</v>
      </c>
      <c r="AJ185" s="25">
        <v>0</v>
      </c>
      <c r="AK185" s="25">
        <v>0</v>
      </c>
      <c r="AL185" s="25">
        <v>5600.7969999999996</v>
      </c>
      <c r="AM185" s="25">
        <v>0</v>
      </c>
      <c r="AO185" s="109"/>
      <c r="AP185" s="25">
        <v>0</v>
      </c>
      <c r="AR185" s="25">
        <v>8160.0299999999988</v>
      </c>
      <c r="AS185" s="25">
        <v>0</v>
      </c>
      <c r="AW185" t="str">
        <f t="shared" si="53"/>
        <v>Phạm Thanh Hà</v>
      </c>
      <c r="AX185" s="27" t="str">
        <f t="shared" si="54"/>
        <v>Hoàng Phương Lê</v>
      </c>
      <c r="AY185" s="4" t="str">
        <f t="shared" si="51"/>
        <v>BIG C</v>
      </c>
    </row>
    <row r="186" spans="1:51" outlineLevel="1" x14ac:dyDescent="0.25">
      <c r="A186" s="4" t="s">
        <v>935</v>
      </c>
      <c r="B186" s="4" t="s">
        <v>476</v>
      </c>
      <c r="C186" s="4" t="s">
        <v>451</v>
      </c>
      <c r="D186" s="11" t="s">
        <v>768</v>
      </c>
      <c r="E186" s="32" t="s">
        <v>976</v>
      </c>
      <c r="F186" s="11"/>
      <c r="G186" s="35" t="s">
        <v>482</v>
      </c>
      <c r="H186" s="4" t="s">
        <v>482</v>
      </c>
      <c r="I186" s="4"/>
      <c r="J186" s="4"/>
      <c r="K186" s="4" t="s">
        <v>983</v>
      </c>
      <c r="L186" s="4">
        <v>1</v>
      </c>
      <c r="M186" s="33">
        <v>9685.2029999999995</v>
      </c>
      <c r="N186" s="34">
        <f t="shared" si="55"/>
        <v>9.0949098139286883E-3</v>
      </c>
      <c r="O186" s="33">
        <f t="shared" si="56"/>
        <v>9245.1293381799842</v>
      </c>
      <c r="P186" s="244">
        <f t="shared" si="52"/>
        <v>0</v>
      </c>
      <c r="R186" s="25">
        <v>0</v>
      </c>
      <c r="T186" s="109"/>
      <c r="V186" s="25">
        <v>0</v>
      </c>
      <c r="W186" s="25">
        <v>0</v>
      </c>
      <c r="X186" s="25">
        <v>0</v>
      </c>
      <c r="Y186" s="25">
        <v>0</v>
      </c>
      <c r="AA186" s="109"/>
      <c r="AE186" s="25">
        <v>0</v>
      </c>
      <c r="AF186" s="25">
        <v>0</v>
      </c>
      <c r="AH186" s="109"/>
      <c r="AI186" s="25">
        <v>0</v>
      </c>
      <c r="AJ186" s="25">
        <v>0</v>
      </c>
      <c r="AK186" s="25">
        <v>0</v>
      </c>
      <c r="AL186" s="25">
        <v>0</v>
      </c>
      <c r="AM186" s="25">
        <v>0</v>
      </c>
      <c r="AO186" s="109"/>
      <c r="AP186" s="25">
        <v>0</v>
      </c>
      <c r="AR186" s="25">
        <v>0</v>
      </c>
      <c r="AS186" s="25">
        <v>0</v>
      </c>
      <c r="AW186" t="str">
        <f t="shared" si="53"/>
        <v>Phạm Thanh Hà</v>
      </c>
      <c r="AX186" s="27" t="str">
        <f t="shared" si="54"/>
        <v xml:space="preserve">Lê Yến Phụng </v>
      </c>
      <c r="AY186" s="4" t="str">
        <f t="shared" si="51"/>
        <v>BIG C</v>
      </c>
    </row>
    <row r="187" spans="1:51" outlineLevel="1" x14ac:dyDescent="0.25">
      <c r="A187" s="4" t="s">
        <v>935</v>
      </c>
      <c r="B187" s="4" t="s">
        <v>476</v>
      </c>
      <c r="C187" s="4" t="s">
        <v>451</v>
      </c>
      <c r="D187" s="11" t="s">
        <v>768</v>
      </c>
      <c r="E187" s="32" t="s">
        <v>976</v>
      </c>
      <c r="F187" s="11"/>
      <c r="G187" s="35" t="s">
        <v>481</v>
      </c>
      <c r="H187" s="4" t="s">
        <v>481</v>
      </c>
      <c r="I187" s="4"/>
      <c r="J187" s="4"/>
      <c r="K187" s="4" t="s">
        <v>983</v>
      </c>
      <c r="L187" s="4">
        <v>1</v>
      </c>
      <c r="M187" s="33">
        <v>9665.5815000000002</v>
      </c>
      <c r="N187" s="34">
        <f t="shared" si="55"/>
        <v>9.0764842039632605E-3</v>
      </c>
      <c r="O187" s="33">
        <f t="shared" si="56"/>
        <v>9226.3993946455957</v>
      </c>
      <c r="P187" s="244">
        <f t="shared" si="52"/>
        <v>8833.0619999999999</v>
      </c>
      <c r="R187" s="25">
        <v>7143.9429999999993</v>
      </c>
      <c r="T187" s="109"/>
      <c r="V187" s="25">
        <v>0</v>
      </c>
      <c r="W187" s="25">
        <v>0</v>
      </c>
      <c r="X187" s="25">
        <v>0</v>
      </c>
      <c r="Y187" s="25">
        <v>0</v>
      </c>
      <c r="AA187" s="109"/>
      <c r="AE187" s="25">
        <v>0</v>
      </c>
      <c r="AF187" s="25">
        <v>0</v>
      </c>
      <c r="AH187" s="109"/>
      <c r="AI187" s="25">
        <v>0</v>
      </c>
      <c r="AJ187" s="25">
        <v>0</v>
      </c>
      <c r="AK187" s="25">
        <v>0</v>
      </c>
      <c r="AL187" s="25">
        <v>0</v>
      </c>
      <c r="AM187" s="25">
        <v>0</v>
      </c>
      <c r="AO187" s="109"/>
      <c r="AP187" s="25">
        <v>0</v>
      </c>
      <c r="AR187" s="25">
        <v>1689.1189999999999</v>
      </c>
      <c r="AS187" s="25">
        <v>0</v>
      </c>
      <c r="AW187" t="str">
        <f t="shared" si="53"/>
        <v>Phạm Thanh Hà</v>
      </c>
      <c r="AX187" s="27" t="str">
        <f t="shared" si="54"/>
        <v xml:space="preserve">Lê Yến Phụng </v>
      </c>
      <c r="AY187" s="4" t="str">
        <f t="shared" si="51"/>
        <v>BIG C</v>
      </c>
    </row>
    <row r="188" spans="1:51" outlineLevel="1" x14ac:dyDescent="0.25">
      <c r="A188" s="4" t="s">
        <v>935</v>
      </c>
      <c r="B188" s="4" t="s">
        <v>476</v>
      </c>
      <c r="C188" s="4" t="s">
        <v>451</v>
      </c>
      <c r="D188" s="11" t="s">
        <v>768</v>
      </c>
      <c r="E188" s="32" t="s">
        <v>976</v>
      </c>
      <c r="F188" s="11"/>
      <c r="G188" s="35" t="s">
        <v>480</v>
      </c>
      <c r="H188" s="4" t="s">
        <v>480</v>
      </c>
      <c r="I188" s="4"/>
      <c r="J188" s="4"/>
      <c r="K188" s="4" t="s">
        <v>981</v>
      </c>
      <c r="L188" s="4">
        <v>1</v>
      </c>
      <c r="M188" s="33">
        <v>12819.488333333336</v>
      </c>
      <c r="N188" s="34">
        <f t="shared" si="55"/>
        <v>1.2038166908053212E-2</v>
      </c>
      <c r="O188" s="33">
        <f t="shared" si="56"/>
        <v>12236.999853380054</v>
      </c>
      <c r="P188" s="244">
        <f t="shared" si="52"/>
        <v>14422.215999999999</v>
      </c>
      <c r="R188" s="25">
        <v>1931.4970000000001</v>
      </c>
      <c r="T188" s="109"/>
      <c r="V188" s="25">
        <v>0</v>
      </c>
      <c r="W188" s="25">
        <v>0</v>
      </c>
      <c r="X188" s="25">
        <v>2513.451</v>
      </c>
      <c r="Y188" s="25">
        <v>0</v>
      </c>
      <c r="AA188" s="109"/>
      <c r="AE188" s="25">
        <v>5036.9209999999994</v>
      </c>
      <c r="AF188" s="25">
        <v>0</v>
      </c>
      <c r="AH188" s="109"/>
      <c r="AI188" s="25">
        <v>0</v>
      </c>
      <c r="AJ188" s="25">
        <v>0</v>
      </c>
      <c r="AK188" s="25">
        <v>0</v>
      </c>
      <c r="AL188" s="25">
        <v>-479.44900000000007</v>
      </c>
      <c r="AM188" s="25">
        <v>0</v>
      </c>
      <c r="AO188" s="109"/>
      <c r="AP188" s="25">
        <v>0</v>
      </c>
      <c r="AR188" s="25">
        <v>5419.7960000000003</v>
      </c>
      <c r="AS188" s="25">
        <v>0</v>
      </c>
      <c r="AW188" t="str">
        <f t="shared" si="53"/>
        <v>Phạm Thanh Hà</v>
      </c>
      <c r="AX188" s="27" t="str">
        <f t="shared" si="54"/>
        <v xml:space="preserve">Lê Yến Phụng </v>
      </c>
      <c r="AY188" s="4" t="str">
        <f t="shared" si="51"/>
        <v>BIG C</v>
      </c>
    </row>
    <row r="189" spans="1:51" outlineLevel="1" x14ac:dyDescent="0.25">
      <c r="A189" s="4" t="s">
        <v>935</v>
      </c>
      <c r="B189" s="4" t="s">
        <v>476</v>
      </c>
      <c r="C189" s="4" t="s">
        <v>451</v>
      </c>
      <c r="D189" s="11" t="s">
        <v>774</v>
      </c>
      <c r="E189" s="32" t="s">
        <v>536</v>
      </c>
      <c r="F189" s="11"/>
      <c r="G189" s="35" t="s">
        <v>524</v>
      </c>
      <c r="H189" s="4" t="s">
        <v>524</v>
      </c>
      <c r="I189" s="4"/>
      <c r="J189" s="4"/>
      <c r="K189" s="4" t="s">
        <v>913</v>
      </c>
      <c r="L189" s="4">
        <v>1</v>
      </c>
      <c r="M189" s="33">
        <v>13515.470500000001</v>
      </c>
      <c r="N189" s="34">
        <f t="shared" si="55"/>
        <v>1.2691730394325621E-2</v>
      </c>
      <c r="O189" s="33">
        <f t="shared" si="56"/>
        <v>12901.358168626522</v>
      </c>
      <c r="P189" s="244">
        <f t="shared" si="52"/>
        <v>20657.341</v>
      </c>
      <c r="R189" s="25">
        <v>5400.7979999999989</v>
      </c>
      <c r="T189" s="109"/>
      <c r="V189" s="25">
        <v>0</v>
      </c>
      <c r="W189" s="25">
        <v>0</v>
      </c>
      <c r="X189" s="25">
        <v>0</v>
      </c>
      <c r="Y189" s="25">
        <v>0</v>
      </c>
      <c r="AA189" s="109"/>
      <c r="AE189" s="25">
        <v>5484.7960000000003</v>
      </c>
      <c r="AF189" s="25">
        <v>0</v>
      </c>
      <c r="AH189" s="109"/>
      <c r="AI189" s="25">
        <v>0</v>
      </c>
      <c r="AJ189" s="25">
        <v>0</v>
      </c>
      <c r="AK189" s="25">
        <v>0</v>
      </c>
      <c r="AL189" s="25">
        <v>6861.7569999999996</v>
      </c>
      <c r="AM189" s="25">
        <v>0</v>
      </c>
      <c r="AO189" s="109"/>
      <c r="AP189" s="25">
        <v>0</v>
      </c>
      <c r="AR189" s="25">
        <v>2909.99</v>
      </c>
      <c r="AS189" s="25">
        <v>0</v>
      </c>
      <c r="AW189" t="str">
        <f t="shared" si="53"/>
        <v>Phạm Thanh Hà</v>
      </c>
      <c r="AX189" s="27" t="str">
        <f t="shared" si="54"/>
        <v>Vũ Thị Thùy Lan</v>
      </c>
      <c r="AY189" s="4" t="str">
        <f t="shared" si="51"/>
        <v>BIG C</v>
      </c>
    </row>
    <row r="190" spans="1:51" outlineLevel="1" x14ac:dyDescent="0.25">
      <c r="A190" s="4" t="s">
        <v>935</v>
      </c>
      <c r="B190" s="4" t="s">
        <v>476</v>
      </c>
      <c r="C190" s="4" t="s">
        <v>451</v>
      </c>
      <c r="D190" s="11" t="s">
        <v>768</v>
      </c>
      <c r="E190" s="32" t="s">
        <v>976</v>
      </c>
      <c r="F190" s="11"/>
      <c r="G190" s="35" t="s">
        <v>479</v>
      </c>
      <c r="H190" s="4" t="s">
        <v>479</v>
      </c>
      <c r="I190" s="4"/>
      <c r="J190" s="4"/>
      <c r="K190" s="4" t="s">
        <v>1089</v>
      </c>
      <c r="L190" s="4">
        <v>1</v>
      </c>
      <c r="M190" s="33">
        <v>31126.548833333334</v>
      </c>
      <c r="N190" s="34">
        <f t="shared" si="55"/>
        <v>2.9229449755262114E-2</v>
      </c>
      <c r="O190" s="33">
        <f t="shared" si="56"/>
        <v>29712.229037981127</v>
      </c>
      <c r="P190" s="244">
        <f t="shared" si="52"/>
        <v>18833.837</v>
      </c>
      <c r="R190" s="25">
        <v>1444.049</v>
      </c>
      <c r="T190" s="109"/>
      <c r="V190" s="25">
        <v>0</v>
      </c>
      <c r="W190" s="25">
        <v>0</v>
      </c>
      <c r="X190" s="25">
        <v>3494.2460000000001</v>
      </c>
      <c r="Y190" s="25">
        <v>0</v>
      </c>
      <c r="AA190" s="109"/>
      <c r="AE190" s="25">
        <v>1982.15</v>
      </c>
      <c r="AF190" s="25">
        <v>0</v>
      </c>
      <c r="AH190" s="109"/>
      <c r="AI190" s="25">
        <v>0</v>
      </c>
      <c r="AJ190" s="25">
        <v>0</v>
      </c>
      <c r="AK190" s="25">
        <v>0</v>
      </c>
      <c r="AL190" s="25">
        <v>3938.3999999999996</v>
      </c>
      <c r="AM190" s="25">
        <v>0</v>
      </c>
      <c r="AO190" s="109"/>
      <c r="AP190" s="25">
        <v>0</v>
      </c>
      <c r="AR190" s="25">
        <v>7974.9919999999993</v>
      </c>
      <c r="AS190" s="25">
        <v>0</v>
      </c>
      <c r="AW190" t="str">
        <f t="shared" si="53"/>
        <v>Phạm Thanh Hà</v>
      </c>
      <c r="AX190" s="27" t="str">
        <f t="shared" si="54"/>
        <v xml:space="preserve">Lê Yến Phụng </v>
      </c>
      <c r="AY190" s="4" t="str">
        <f t="shared" si="51"/>
        <v>BIG C</v>
      </c>
    </row>
    <row r="191" spans="1:51" outlineLevel="1" x14ac:dyDescent="0.25">
      <c r="A191" s="4" t="s">
        <v>935</v>
      </c>
      <c r="B191" s="4" t="s">
        <v>476</v>
      </c>
      <c r="C191" s="4" t="s">
        <v>959</v>
      </c>
      <c r="D191" s="11" t="s">
        <v>753</v>
      </c>
      <c r="E191" s="32" t="s">
        <v>817</v>
      </c>
      <c r="F191" s="11"/>
      <c r="G191" s="35" t="s">
        <v>199</v>
      </c>
      <c r="H191" s="4" t="s">
        <v>199</v>
      </c>
      <c r="I191" s="4"/>
      <c r="J191" s="4"/>
      <c r="K191" s="4" t="s">
        <v>866</v>
      </c>
      <c r="L191" s="4">
        <v>1</v>
      </c>
      <c r="M191" s="33">
        <v>6714.2681666666658</v>
      </c>
      <c r="N191" s="34">
        <f t="shared" si="55"/>
        <v>6.3050473430826016E-3</v>
      </c>
      <c r="O191" s="33">
        <f t="shared" si="56"/>
        <v>6409.1870466791379</v>
      </c>
      <c r="P191" s="244">
        <f t="shared" si="52"/>
        <v>8088.8989999999994</v>
      </c>
      <c r="R191" s="25">
        <v>8088.8989999999994</v>
      </c>
      <c r="T191" s="109"/>
      <c r="V191" s="25">
        <v>0</v>
      </c>
      <c r="W191" s="25">
        <v>0</v>
      </c>
      <c r="X191" s="25">
        <v>0</v>
      </c>
      <c r="Y191" s="25">
        <v>0</v>
      </c>
      <c r="AA191" s="109"/>
      <c r="AE191" s="25">
        <v>0</v>
      </c>
      <c r="AF191" s="25">
        <v>0</v>
      </c>
      <c r="AH191" s="109"/>
      <c r="AI191" s="25">
        <v>0</v>
      </c>
      <c r="AJ191" s="25">
        <v>0</v>
      </c>
      <c r="AK191" s="25">
        <v>0</v>
      </c>
      <c r="AL191" s="25">
        <v>0</v>
      </c>
      <c r="AM191" s="25">
        <v>0</v>
      </c>
      <c r="AO191" s="109"/>
      <c r="AP191" s="25">
        <v>0</v>
      </c>
      <c r="AR191" s="25">
        <v>0</v>
      </c>
      <c r="AS191" s="25">
        <v>0</v>
      </c>
      <c r="AW191" t="str">
        <f t="shared" si="53"/>
        <v>Nguyễn Thành Long</v>
      </c>
      <c r="AX191" s="27" t="str">
        <f t="shared" si="54"/>
        <v>Trần Thị Cẩm Tiên</v>
      </c>
      <c r="AY191" s="4" t="str">
        <f t="shared" si="51"/>
        <v>BIG C</v>
      </c>
    </row>
    <row r="192" spans="1:51" outlineLevel="1" x14ac:dyDescent="0.25">
      <c r="A192" s="4" t="s">
        <v>935</v>
      </c>
      <c r="B192" s="4" t="s">
        <v>476</v>
      </c>
      <c r="C192" s="4" t="s">
        <v>959</v>
      </c>
      <c r="D192" s="11" t="s">
        <v>753</v>
      </c>
      <c r="E192" s="32" t="s">
        <v>817</v>
      </c>
      <c r="F192" s="11"/>
      <c r="G192" s="35" t="s">
        <v>200</v>
      </c>
      <c r="H192" s="4" t="s">
        <v>200</v>
      </c>
      <c r="I192" s="4"/>
      <c r="J192" s="4"/>
      <c r="K192" s="4" t="s">
        <v>866</v>
      </c>
      <c r="L192" s="4">
        <v>1</v>
      </c>
      <c r="M192" s="33">
        <v>9436.7433999999994</v>
      </c>
      <c r="N192" s="34">
        <f t="shared" si="55"/>
        <v>8.8615933151000321E-3</v>
      </c>
      <c r="O192" s="33">
        <f t="shared" si="56"/>
        <v>9007.9591789884344</v>
      </c>
      <c r="P192" s="244">
        <f t="shared" si="52"/>
        <v>0</v>
      </c>
      <c r="R192" s="25">
        <v>0</v>
      </c>
      <c r="T192" s="109"/>
      <c r="V192" s="25">
        <v>0</v>
      </c>
      <c r="W192" s="25">
        <v>0</v>
      </c>
      <c r="X192" s="25">
        <v>0</v>
      </c>
      <c r="Y192" s="25">
        <v>0</v>
      </c>
      <c r="AA192" s="109"/>
      <c r="AE192" s="25">
        <v>0</v>
      </c>
      <c r="AF192" s="25">
        <v>0</v>
      </c>
      <c r="AH192" s="109"/>
      <c r="AI192" s="25">
        <v>0</v>
      </c>
      <c r="AJ192" s="25">
        <v>0</v>
      </c>
      <c r="AK192" s="25">
        <v>0</v>
      </c>
      <c r="AL192" s="25">
        <v>0</v>
      </c>
      <c r="AM192" s="25">
        <v>0</v>
      </c>
      <c r="AO192" s="109"/>
      <c r="AP192" s="25">
        <v>0</v>
      </c>
      <c r="AR192" s="25">
        <v>0</v>
      </c>
      <c r="AS192" s="25">
        <v>0</v>
      </c>
      <c r="AW192" t="str">
        <f t="shared" si="53"/>
        <v>Nguyễn Thành Long</v>
      </c>
      <c r="AX192" s="27" t="str">
        <f t="shared" si="54"/>
        <v>Trần Thị Cẩm Tiên</v>
      </c>
      <c r="AY192" s="4" t="str">
        <f t="shared" si="51"/>
        <v>BIG C</v>
      </c>
    </row>
    <row r="193" spans="1:51" outlineLevel="1" x14ac:dyDescent="0.25">
      <c r="A193" s="4" t="s">
        <v>935</v>
      </c>
      <c r="B193" s="4" t="s">
        <v>476</v>
      </c>
      <c r="C193" s="4" t="s">
        <v>451</v>
      </c>
      <c r="D193" s="11" t="s">
        <v>779</v>
      </c>
      <c r="E193" s="32" t="s">
        <v>683</v>
      </c>
      <c r="F193" s="11"/>
      <c r="G193" s="35" t="s">
        <v>664</v>
      </c>
      <c r="H193" s="4" t="s">
        <v>664</v>
      </c>
      <c r="I193" s="4"/>
      <c r="J193" s="4"/>
      <c r="K193" s="4" t="s">
        <v>1090</v>
      </c>
      <c r="L193" s="4">
        <v>1</v>
      </c>
      <c r="M193" s="33">
        <v>10808.319333333335</v>
      </c>
      <c r="N193" s="34">
        <f t="shared" si="55"/>
        <v>1.0149574518655781E-2</v>
      </c>
      <c r="O193" s="33">
        <f t="shared" si="56"/>
        <v>10317.213812143942</v>
      </c>
      <c r="P193" s="244">
        <f t="shared" si="52"/>
        <v>7416.6019999999999</v>
      </c>
      <c r="R193" s="25">
        <v>5547.3029999999999</v>
      </c>
      <c r="T193" s="109"/>
      <c r="V193" s="25">
        <v>0</v>
      </c>
      <c r="W193" s="25">
        <v>0</v>
      </c>
      <c r="X193" s="25">
        <v>0</v>
      </c>
      <c r="Y193" s="25">
        <v>0</v>
      </c>
      <c r="AA193" s="109"/>
      <c r="AE193" s="25">
        <v>0</v>
      </c>
      <c r="AF193" s="25">
        <v>0</v>
      </c>
      <c r="AH193" s="109"/>
      <c r="AI193" s="25">
        <v>0</v>
      </c>
      <c r="AJ193" s="25">
        <v>0</v>
      </c>
      <c r="AK193" s="25">
        <v>0</v>
      </c>
      <c r="AL193" s="25">
        <v>1869.299</v>
      </c>
      <c r="AM193" s="25">
        <v>0</v>
      </c>
      <c r="AO193" s="109"/>
      <c r="AP193" s="25">
        <v>0</v>
      </c>
      <c r="AR193" s="25">
        <v>0</v>
      </c>
      <c r="AS193" s="25">
        <v>0</v>
      </c>
      <c r="AW193" t="str">
        <f t="shared" si="53"/>
        <v>Phạm Thanh Hà</v>
      </c>
      <c r="AX193" s="27" t="str">
        <f t="shared" si="54"/>
        <v>Hoàng Phương Lê</v>
      </c>
      <c r="AY193" s="4" t="str">
        <f t="shared" si="51"/>
        <v>BIG C</v>
      </c>
    </row>
    <row r="194" spans="1:51" outlineLevel="1" x14ac:dyDescent="0.25">
      <c r="A194" s="4" t="s">
        <v>935</v>
      </c>
      <c r="B194" s="4" t="s">
        <v>476</v>
      </c>
      <c r="C194" s="4" t="s">
        <v>451</v>
      </c>
      <c r="D194" s="11" t="s">
        <v>778</v>
      </c>
      <c r="E194" s="32" t="s">
        <v>650</v>
      </c>
      <c r="F194" s="11"/>
      <c r="G194" s="35" t="s">
        <v>637</v>
      </c>
      <c r="H194" s="4" t="s">
        <v>637</v>
      </c>
      <c r="I194" s="4"/>
      <c r="J194" s="4"/>
      <c r="K194" s="4" t="s">
        <v>1091</v>
      </c>
      <c r="L194" s="4">
        <v>1</v>
      </c>
      <c r="M194" s="33">
        <v>13038.015166666666</v>
      </c>
      <c r="N194" s="34">
        <f t="shared" si="55"/>
        <v>1.2243374980727586E-2</v>
      </c>
      <c r="O194" s="33">
        <f t="shared" si="56"/>
        <v>12445.597322945692</v>
      </c>
      <c r="P194" s="244">
        <f t="shared" si="52"/>
        <v>17562.928</v>
      </c>
      <c r="R194" s="25">
        <v>0</v>
      </c>
      <c r="T194" s="109"/>
      <c r="V194" s="25">
        <v>0</v>
      </c>
      <c r="W194" s="25">
        <v>0</v>
      </c>
      <c r="X194" s="25">
        <v>5450.4959999999992</v>
      </c>
      <c r="Y194" s="25">
        <v>0</v>
      </c>
      <c r="AA194" s="109"/>
      <c r="AE194" s="25">
        <v>5512.6979999999994</v>
      </c>
      <c r="AF194" s="25">
        <v>0</v>
      </c>
      <c r="AH194" s="109"/>
      <c r="AI194" s="25">
        <v>0</v>
      </c>
      <c r="AJ194" s="25">
        <v>0</v>
      </c>
      <c r="AK194" s="25">
        <v>0</v>
      </c>
      <c r="AL194" s="25">
        <v>6599.7339999999986</v>
      </c>
      <c r="AM194" s="25">
        <v>0</v>
      </c>
      <c r="AO194" s="109"/>
      <c r="AP194" s="25">
        <v>0</v>
      </c>
      <c r="AR194" s="25">
        <v>0</v>
      </c>
      <c r="AS194" s="25">
        <v>0</v>
      </c>
      <c r="AW194" t="str">
        <f t="shared" si="53"/>
        <v>Phạm Thanh Hà</v>
      </c>
      <c r="AX194" s="27" t="str">
        <f t="shared" si="54"/>
        <v xml:space="preserve">Vương Thị Thu Phương </v>
      </c>
      <c r="AY194" s="4" t="str">
        <f t="shared" si="51"/>
        <v>BIG C</v>
      </c>
    </row>
    <row r="195" spans="1:51" outlineLevel="1" x14ac:dyDescent="0.25">
      <c r="A195" s="4" t="s">
        <v>935</v>
      </c>
      <c r="B195" s="4" t="s">
        <v>476</v>
      </c>
      <c r="C195" s="4" t="s">
        <v>451</v>
      </c>
      <c r="D195" s="11" t="s">
        <v>5225</v>
      </c>
      <c r="E195" s="32" t="s">
        <v>5226</v>
      </c>
      <c r="F195" s="11"/>
      <c r="G195" s="35" t="s">
        <v>501</v>
      </c>
      <c r="H195" s="4" t="s">
        <v>501</v>
      </c>
      <c r="I195" s="4"/>
      <c r="J195" s="4"/>
      <c r="K195" s="4" t="s">
        <v>1072</v>
      </c>
      <c r="L195" s="4">
        <v>1</v>
      </c>
      <c r="M195" s="33">
        <v>14397.928250000003</v>
      </c>
      <c r="N195" s="34">
        <f t="shared" si="55"/>
        <v>1.3520404160983114E-2</v>
      </c>
      <c r="O195" s="33">
        <f t="shared" si="56"/>
        <v>13743.71903955812</v>
      </c>
      <c r="P195" s="244">
        <f t="shared" si="52"/>
        <v>22438.392999999996</v>
      </c>
      <c r="R195" s="25">
        <v>0</v>
      </c>
      <c r="T195" s="109"/>
      <c r="V195" s="25">
        <v>0</v>
      </c>
      <c r="W195" s="25">
        <v>0</v>
      </c>
      <c r="X195" s="25">
        <v>5995.9229999999989</v>
      </c>
      <c r="Y195" s="25">
        <v>0</v>
      </c>
      <c r="AA195" s="109"/>
      <c r="AE195" s="25">
        <v>0</v>
      </c>
      <c r="AF195" s="25">
        <v>0</v>
      </c>
      <c r="AH195" s="109"/>
      <c r="AI195" s="25">
        <v>0</v>
      </c>
      <c r="AJ195" s="25">
        <v>0</v>
      </c>
      <c r="AK195" s="25">
        <v>0</v>
      </c>
      <c r="AL195" s="25">
        <v>6105.6759999999995</v>
      </c>
      <c r="AM195" s="25">
        <v>0</v>
      </c>
      <c r="AO195" s="109"/>
      <c r="AP195" s="25">
        <v>0</v>
      </c>
      <c r="AR195" s="25">
        <v>10336.794</v>
      </c>
      <c r="AS195" s="25">
        <v>0</v>
      </c>
      <c r="AW195" t="str">
        <f t="shared" si="53"/>
        <v>Phạm Thanh Hà</v>
      </c>
      <c r="AX195" s="27" t="str">
        <f t="shared" si="54"/>
        <v>Đặng Thị Dung</v>
      </c>
      <c r="AY195" s="4" t="str">
        <f t="shared" si="51"/>
        <v>BIG C</v>
      </c>
    </row>
    <row r="196" spans="1:51" outlineLevel="1" x14ac:dyDescent="0.25">
      <c r="A196" s="4" t="s">
        <v>935</v>
      </c>
      <c r="B196" s="4" t="s">
        <v>476</v>
      </c>
      <c r="C196" s="4" t="s">
        <v>959</v>
      </c>
      <c r="D196" s="11" t="s">
        <v>747</v>
      </c>
      <c r="E196" s="32" t="s">
        <v>42</v>
      </c>
      <c r="F196" s="11"/>
      <c r="G196" s="35" t="s">
        <v>50</v>
      </c>
      <c r="H196" s="4" t="s">
        <v>50</v>
      </c>
      <c r="I196" s="4"/>
      <c r="J196" s="4"/>
      <c r="K196" s="4" t="s">
        <v>917</v>
      </c>
      <c r="L196" s="4">
        <v>1</v>
      </c>
      <c r="M196" s="33">
        <v>15175.575166666667</v>
      </c>
      <c r="N196" s="34">
        <f t="shared" si="55"/>
        <v>1.4250655098848125E-2</v>
      </c>
      <c r="O196" s="33">
        <f t="shared" si="56"/>
        <v>14486.031443750389</v>
      </c>
      <c r="P196" s="244">
        <f t="shared" si="52"/>
        <v>23616.203999999998</v>
      </c>
      <c r="R196" s="25">
        <v>15490.954999999998</v>
      </c>
      <c r="T196" s="109"/>
      <c r="V196" s="25">
        <v>0</v>
      </c>
      <c r="W196" s="25">
        <v>0</v>
      </c>
      <c r="X196" s="25">
        <v>0</v>
      </c>
      <c r="Y196" s="25">
        <v>0</v>
      </c>
      <c r="AA196" s="109"/>
      <c r="AE196" s="25">
        <v>6080.5720000000001</v>
      </c>
      <c r="AF196" s="25">
        <v>0</v>
      </c>
      <c r="AH196" s="109"/>
      <c r="AI196" s="25">
        <v>0</v>
      </c>
      <c r="AJ196" s="25">
        <v>0</v>
      </c>
      <c r="AK196" s="25">
        <v>0</v>
      </c>
      <c r="AL196" s="25">
        <v>2044.6769999999999</v>
      </c>
      <c r="AM196" s="25">
        <v>0</v>
      </c>
      <c r="AO196" s="109"/>
      <c r="AP196" s="25">
        <v>0</v>
      </c>
      <c r="AR196" s="25">
        <v>0</v>
      </c>
      <c r="AS196" s="25">
        <v>0</v>
      </c>
      <c r="AW196" t="str">
        <f t="shared" si="53"/>
        <v>Nguyễn Thành Long</v>
      </c>
      <c r="AX196" s="27" t="str">
        <f t="shared" si="54"/>
        <v>Nguyễn Thanh Phương Thảo</v>
      </c>
      <c r="AY196" s="4" t="str">
        <f t="shared" si="51"/>
        <v>BIG C</v>
      </c>
    </row>
    <row r="197" spans="1:51" outlineLevel="1" x14ac:dyDescent="0.25">
      <c r="A197" s="4" t="s">
        <v>935</v>
      </c>
      <c r="B197" s="4" t="s">
        <v>476</v>
      </c>
      <c r="C197" s="4" t="s">
        <v>959</v>
      </c>
      <c r="D197" s="11" t="s">
        <v>748</v>
      </c>
      <c r="E197" s="32" t="s">
        <v>63</v>
      </c>
      <c r="F197" s="11"/>
      <c r="G197" s="35" t="s">
        <v>78</v>
      </c>
      <c r="H197" s="4" t="s">
        <v>78</v>
      </c>
      <c r="I197" s="4"/>
      <c r="J197" s="4"/>
      <c r="K197" s="4" t="s">
        <v>996</v>
      </c>
      <c r="L197" s="4">
        <v>1</v>
      </c>
      <c r="M197" s="33">
        <v>16018.2215</v>
      </c>
      <c r="N197" s="34">
        <f t="shared" si="55"/>
        <v>1.5041943872733851E-2</v>
      </c>
      <c r="O197" s="33">
        <f t="shared" si="56"/>
        <v>15290.38983851091</v>
      </c>
      <c r="P197" s="244">
        <f t="shared" si="52"/>
        <v>19163.972999999998</v>
      </c>
      <c r="R197" s="25">
        <v>0</v>
      </c>
      <c r="T197" s="109"/>
      <c r="V197" s="25">
        <v>0</v>
      </c>
      <c r="W197" s="25">
        <v>0</v>
      </c>
      <c r="X197" s="25">
        <v>0</v>
      </c>
      <c r="Y197" s="25">
        <v>0</v>
      </c>
      <c r="AA197" s="109"/>
      <c r="AE197" s="25">
        <v>6012.7489999999998</v>
      </c>
      <c r="AF197" s="25">
        <v>0</v>
      </c>
      <c r="AH197" s="109"/>
      <c r="AI197" s="25">
        <v>0</v>
      </c>
      <c r="AJ197" s="25">
        <v>0</v>
      </c>
      <c r="AK197" s="25">
        <v>0</v>
      </c>
      <c r="AL197" s="25">
        <v>13151.223999999998</v>
      </c>
      <c r="AM197" s="25">
        <v>0</v>
      </c>
      <c r="AO197" s="109"/>
      <c r="AP197" s="25">
        <v>0</v>
      </c>
      <c r="AR197" s="25">
        <v>0</v>
      </c>
      <c r="AS197" s="25">
        <v>0</v>
      </c>
      <c r="AW197" t="str">
        <f t="shared" si="53"/>
        <v>Nguyễn Thành Long</v>
      </c>
      <c r="AX197" s="27" t="str">
        <f t="shared" si="54"/>
        <v xml:space="preserve">Võ Thái Trâm </v>
      </c>
      <c r="AY197" s="4" t="str">
        <f t="shared" si="51"/>
        <v>BIG C</v>
      </c>
    </row>
    <row r="198" spans="1:51" outlineLevel="1" x14ac:dyDescent="0.25">
      <c r="A198" s="4" t="s">
        <v>935</v>
      </c>
      <c r="B198" s="4" t="s">
        <v>476</v>
      </c>
      <c r="C198" s="4" t="s">
        <v>451</v>
      </c>
      <c r="D198" s="11" t="s">
        <v>777</v>
      </c>
      <c r="E198" s="32" t="s">
        <v>840</v>
      </c>
      <c r="F198" s="11"/>
      <c r="G198" s="35" t="s">
        <v>609</v>
      </c>
      <c r="H198" s="4" t="s">
        <v>609</v>
      </c>
      <c r="I198" s="4"/>
      <c r="J198" s="4"/>
      <c r="K198" s="4" t="s">
        <v>1075</v>
      </c>
      <c r="L198" s="4">
        <v>1</v>
      </c>
      <c r="M198" s="33">
        <v>8390.0642499999994</v>
      </c>
      <c r="N198" s="34">
        <f t="shared" si="55"/>
        <v>7.878707104726379E-3</v>
      </c>
      <c r="O198" s="33">
        <f t="shared" si="56"/>
        <v>8008.838756078736</v>
      </c>
      <c r="P198" s="244">
        <f t="shared" si="52"/>
        <v>11062.305999999999</v>
      </c>
      <c r="R198" s="25">
        <v>0</v>
      </c>
      <c r="T198" s="109"/>
      <c r="V198" s="25">
        <v>0</v>
      </c>
      <c r="W198" s="25">
        <v>0</v>
      </c>
      <c r="X198" s="25">
        <v>0</v>
      </c>
      <c r="Y198" s="25">
        <v>0</v>
      </c>
      <c r="AA198" s="109"/>
      <c r="AE198" s="25">
        <v>5575.4479999999994</v>
      </c>
      <c r="AF198" s="25">
        <v>0</v>
      </c>
      <c r="AH198" s="109"/>
      <c r="AI198" s="25">
        <v>0</v>
      </c>
      <c r="AJ198" s="25">
        <v>0</v>
      </c>
      <c r="AK198" s="25">
        <v>0</v>
      </c>
      <c r="AL198" s="25">
        <v>0</v>
      </c>
      <c r="AM198" s="25">
        <v>0</v>
      </c>
      <c r="AO198" s="109"/>
      <c r="AP198" s="25">
        <v>0</v>
      </c>
      <c r="AR198" s="25">
        <v>5486.8579999999993</v>
      </c>
      <c r="AS198" s="25">
        <v>0</v>
      </c>
      <c r="AW198" t="str">
        <f t="shared" si="53"/>
        <v>Phạm Thanh Hà</v>
      </c>
      <c r="AX198" s="27" t="str">
        <f t="shared" si="54"/>
        <v xml:space="preserve">Vũ Thị Dịu </v>
      </c>
      <c r="AY198" s="4" t="str">
        <f t="shared" si="51"/>
        <v>BIG C</v>
      </c>
    </row>
    <row r="199" spans="1:51" x14ac:dyDescent="0.25">
      <c r="A199" s="4" t="s">
        <v>935</v>
      </c>
      <c r="B199" s="4" t="s">
        <v>476</v>
      </c>
      <c r="C199" s="4" t="s">
        <v>451</v>
      </c>
      <c r="D199" s="11" t="s">
        <v>777</v>
      </c>
      <c r="E199" s="32" t="s">
        <v>840</v>
      </c>
      <c r="F199" s="11"/>
      <c r="G199" s="35" t="s">
        <v>610</v>
      </c>
      <c r="H199" s="4" t="s">
        <v>610</v>
      </c>
      <c r="I199" s="4"/>
      <c r="J199" s="4"/>
      <c r="K199" s="4" t="s">
        <v>1069</v>
      </c>
      <c r="L199" s="4">
        <v>1</v>
      </c>
      <c r="M199" s="33">
        <v>7951.5882499999998</v>
      </c>
      <c r="N199" s="34">
        <f t="shared" si="55"/>
        <v>7.4669553143331168E-3</v>
      </c>
      <c r="O199" s="33">
        <f t="shared" si="56"/>
        <v>7590.2861112154524</v>
      </c>
      <c r="P199" s="244">
        <f t="shared" si="52"/>
        <v>11266.797999999999</v>
      </c>
      <c r="R199" s="25">
        <v>5639.4979999999996</v>
      </c>
      <c r="T199" s="109"/>
      <c r="V199" s="25">
        <v>0</v>
      </c>
      <c r="W199" s="25">
        <v>0</v>
      </c>
      <c r="X199" s="25">
        <v>0</v>
      </c>
      <c r="Y199" s="25">
        <v>0</v>
      </c>
      <c r="AA199" s="109"/>
      <c r="AE199" s="25">
        <v>5627.2999999999993</v>
      </c>
      <c r="AF199" s="25">
        <v>0</v>
      </c>
      <c r="AH199" s="109"/>
      <c r="AI199" s="25">
        <v>0</v>
      </c>
      <c r="AJ199" s="25">
        <v>0</v>
      </c>
      <c r="AK199" s="25">
        <v>0</v>
      </c>
      <c r="AL199" s="25">
        <v>0</v>
      </c>
      <c r="AM199" s="25">
        <v>0</v>
      </c>
      <c r="AO199" s="109"/>
      <c r="AP199" s="25">
        <v>0</v>
      </c>
      <c r="AR199" s="25">
        <v>0</v>
      </c>
      <c r="AS199" s="25">
        <v>0</v>
      </c>
      <c r="AW199" t="str">
        <f t="shared" si="53"/>
        <v>Phạm Thanh Hà</v>
      </c>
      <c r="AX199" s="27" t="str">
        <f t="shared" si="54"/>
        <v xml:space="preserve">Vũ Thị Dịu </v>
      </c>
      <c r="AY199" s="4" t="str">
        <f t="shared" si="51"/>
        <v>BIG C</v>
      </c>
    </row>
    <row r="200" spans="1:51" x14ac:dyDescent="0.25">
      <c r="A200" s="14"/>
      <c r="B200" s="14"/>
      <c r="C200" s="14"/>
      <c r="D200" s="14"/>
      <c r="E200" s="30"/>
      <c r="F200" s="14"/>
      <c r="G200" s="46" t="s">
        <v>933</v>
      </c>
      <c r="H200" s="12" t="s">
        <v>483</v>
      </c>
      <c r="I200" s="14"/>
      <c r="J200" s="14"/>
      <c r="K200" s="14"/>
      <c r="L200" s="13">
        <f>+SUM(L201:L216)</f>
        <v>16</v>
      </c>
      <c r="M200" s="13">
        <f>+SUM(M201:M216)</f>
        <v>1473471.1591113335</v>
      </c>
      <c r="N200" s="31">
        <f>+SUM(N201:N216)</f>
        <v>1</v>
      </c>
      <c r="O200" s="13">
        <v>2320002.3761835638</v>
      </c>
      <c r="P200" s="244">
        <f t="shared" si="52"/>
        <v>0</v>
      </c>
      <c r="T200" s="109"/>
      <c r="V200" s="25">
        <v>0</v>
      </c>
      <c r="W200" s="25">
        <v>0</v>
      </c>
      <c r="X200" s="25">
        <v>0</v>
      </c>
      <c r="Y200" s="25">
        <v>0</v>
      </c>
      <c r="AA200" s="109"/>
      <c r="AE200" s="25"/>
      <c r="AH200" s="109"/>
      <c r="AI200" s="25">
        <v>0</v>
      </c>
      <c r="AJ200" s="25">
        <v>0</v>
      </c>
      <c r="AK200" s="25">
        <v>0</v>
      </c>
      <c r="AL200" s="25">
        <v>0</v>
      </c>
      <c r="AM200" s="25">
        <v>0</v>
      </c>
      <c r="AO200" s="109"/>
      <c r="AP200" s="25">
        <v>0</v>
      </c>
      <c r="AR200" s="25">
        <v>0</v>
      </c>
      <c r="AW200">
        <f t="shared" si="53"/>
        <v>0</v>
      </c>
      <c r="AX200" s="27">
        <f t="shared" si="54"/>
        <v>0</v>
      </c>
      <c r="AY200" s="14">
        <f t="shared" ref="AY200:AY264" si="57">+B200</f>
        <v>0</v>
      </c>
    </row>
    <row r="201" spans="1:51" x14ac:dyDescent="0.25">
      <c r="A201" s="4" t="s">
        <v>935</v>
      </c>
      <c r="B201" s="4" t="s">
        <v>483</v>
      </c>
      <c r="C201" s="4" t="s">
        <v>356</v>
      </c>
      <c r="D201" s="11" t="s">
        <v>765</v>
      </c>
      <c r="E201" s="32" t="s">
        <v>406</v>
      </c>
      <c r="F201" s="11"/>
      <c r="G201" s="35" t="s">
        <v>417</v>
      </c>
      <c r="H201" s="4" t="s">
        <v>1092</v>
      </c>
      <c r="I201" s="4"/>
      <c r="J201" s="4" t="s">
        <v>1082</v>
      </c>
      <c r="K201" s="4" t="s">
        <v>938</v>
      </c>
      <c r="L201" s="4">
        <v>1</v>
      </c>
      <c r="M201" s="33">
        <v>122817.38460999999</v>
      </c>
      <c r="N201" s="34">
        <f>+M201/$M$200</f>
        <v>8.3352418437611292E-2</v>
      </c>
      <c r="O201" s="33">
        <f>+IFERROR($N201*$O$200,0)</f>
        <v>193377.8088359049</v>
      </c>
      <c r="P201" s="244">
        <f t="shared" ref="P201:P265" si="58">SUM(Q201:AU201)</f>
        <v>169573.54100000003</v>
      </c>
      <c r="R201" s="25">
        <v>16849.726000000002</v>
      </c>
      <c r="T201" s="109"/>
      <c r="V201" s="25">
        <v>0</v>
      </c>
      <c r="W201" s="25">
        <v>0</v>
      </c>
      <c r="X201" s="25">
        <v>0</v>
      </c>
      <c r="Y201" s="25">
        <v>24349.976000000002</v>
      </c>
      <c r="AA201" s="109"/>
      <c r="AB201" s="25">
        <v>0</v>
      </c>
      <c r="AC201" s="25">
        <v>17441.280000000002</v>
      </c>
      <c r="AE201" s="25">
        <v>0</v>
      </c>
      <c r="AF201" s="25">
        <v>9783.7749999999996</v>
      </c>
      <c r="AH201" s="109"/>
      <c r="AI201" s="25">
        <v>0</v>
      </c>
      <c r="AJ201" s="25">
        <v>34001.063000000002</v>
      </c>
      <c r="AK201" s="25">
        <v>0</v>
      </c>
      <c r="AL201" s="25">
        <v>0</v>
      </c>
      <c r="AM201" s="25">
        <v>18652.502</v>
      </c>
      <c r="AO201" s="109"/>
      <c r="AP201" s="25">
        <v>19140.624</v>
      </c>
      <c r="AQ201" s="25">
        <v>0</v>
      </c>
      <c r="AR201" s="25">
        <v>0</v>
      </c>
      <c r="AS201" s="25">
        <v>29354.595000000001</v>
      </c>
      <c r="AW201" t="str">
        <f t="shared" ref="AW201:AW265" si="59">+C201</f>
        <v>Phạm Thị Bích Hạnh</v>
      </c>
      <c r="AX201" s="27" t="str">
        <f t="shared" ref="AX201:AX265" si="60">+E201</f>
        <v>Lê Trương Phi</v>
      </c>
      <c r="AY201" s="4" t="str">
        <f t="shared" si="57"/>
        <v>LOTTE</v>
      </c>
    </row>
    <row r="202" spans="1:51" outlineLevel="1" x14ac:dyDescent="0.25">
      <c r="A202" s="4" t="s">
        <v>935</v>
      </c>
      <c r="B202" s="4" t="s">
        <v>483</v>
      </c>
      <c r="C202" s="4" t="s">
        <v>356</v>
      </c>
      <c r="D202" s="11" t="s">
        <v>761</v>
      </c>
      <c r="E202" s="32" t="s">
        <v>355</v>
      </c>
      <c r="F202" s="11"/>
      <c r="G202" s="35" t="s">
        <v>357</v>
      </c>
      <c r="H202" s="4" t="s">
        <v>1093</v>
      </c>
      <c r="I202" s="4"/>
      <c r="J202" s="4" t="s">
        <v>1094</v>
      </c>
      <c r="K202" s="4" t="s">
        <v>938</v>
      </c>
      <c r="L202" s="4">
        <v>1</v>
      </c>
      <c r="M202" s="33">
        <v>19040.249703333335</v>
      </c>
      <c r="N202" s="34">
        <f t="shared" ref="N202:N216" si="61">+M202/$M$200</f>
        <v>1.2922037588314056E-2</v>
      </c>
      <c r="O202" s="33">
        <f t="shared" ref="O202:O216" si="62">+IFERROR($N202*$O$200,0)</f>
        <v>29979.157910021939</v>
      </c>
      <c r="P202" s="244">
        <f t="shared" si="58"/>
        <v>28359.087</v>
      </c>
      <c r="R202" s="25">
        <v>5450.9160000000011</v>
      </c>
      <c r="T202" s="109"/>
      <c r="V202" s="25">
        <v>0</v>
      </c>
      <c r="W202" s="25">
        <v>0</v>
      </c>
      <c r="X202" s="25">
        <v>0</v>
      </c>
      <c r="Y202" s="25">
        <v>0</v>
      </c>
      <c r="AA202" s="109"/>
      <c r="AB202" s="25">
        <v>0</v>
      </c>
      <c r="AC202" s="25">
        <v>0</v>
      </c>
      <c r="AE202" s="25">
        <v>7435.7350000000006</v>
      </c>
      <c r="AF202" s="25">
        <v>0</v>
      </c>
      <c r="AH202" s="109"/>
      <c r="AI202" s="25">
        <v>0</v>
      </c>
      <c r="AJ202" s="25">
        <v>0</v>
      </c>
      <c r="AK202" s="25">
        <v>0</v>
      </c>
      <c r="AL202" s="25">
        <v>5930.39</v>
      </c>
      <c r="AM202" s="25">
        <v>0</v>
      </c>
      <c r="AO202" s="109"/>
      <c r="AP202" s="25">
        <v>0</v>
      </c>
      <c r="AQ202" s="25">
        <v>0</v>
      </c>
      <c r="AR202" s="25">
        <v>0</v>
      </c>
      <c r="AS202" s="25">
        <v>9542.0460000000003</v>
      </c>
      <c r="AW202" t="str">
        <f t="shared" si="59"/>
        <v>Phạm Thị Bích Hạnh</v>
      </c>
      <c r="AX202" s="27" t="str">
        <f t="shared" si="60"/>
        <v>Phùng Mỹ Dung</v>
      </c>
      <c r="AY202" s="4" t="str">
        <f t="shared" si="57"/>
        <v>LOTTE</v>
      </c>
    </row>
    <row r="203" spans="1:51" outlineLevel="1" x14ac:dyDescent="0.25">
      <c r="A203" s="4" t="s">
        <v>935</v>
      </c>
      <c r="B203" s="4" t="s">
        <v>483</v>
      </c>
      <c r="C203" s="4" t="s">
        <v>356</v>
      </c>
      <c r="D203" s="11" t="s">
        <v>764</v>
      </c>
      <c r="E203" s="32" t="s">
        <v>390</v>
      </c>
      <c r="F203" s="11"/>
      <c r="G203" s="35" t="s">
        <v>397</v>
      </c>
      <c r="H203" s="4" t="s">
        <v>1095</v>
      </c>
      <c r="I203" s="4"/>
      <c r="J203" s="4" t="s">
        <v>910</v>
      </c>
      <c r="K203" s="4" t="s">
        <v>938</v>
      </c>
      <c r="L203" s="4">
        <v>1</v>
      </c>
      <c r="M203" s="33">
        <v>22243.471229999999</v>
      </c>
      <c r="N203" s="34">
        <f t="shared" si="61"/>
        <v>1.5095966481906085E-2</v>
      </c>
      <c r="O203" s="33">
        <f t="shared" si="62"/>
        <v>35022.678108809552</v>
      </c>
      <c r="P203" s="244">
        <f t="shared" si="58"/>
        <v>36929.409</v>
      </c>
      <c r="R203" s="25">
        <v>0</v>
      </c>
      <c r="T203" s="109"/>
      <c r="V203" s="25">
        <v>0</v>
      </c>
      <c r="W203" s="25">
        <v>0</v>
      </c>
      <c r="X203" s="25">
        <v>0</v>
      </c>
      <c r="Y203" s="25">
        <v>6939.7679999999991</v>
      </c>
      <c r="AA203" s="109"/>
      <c r="AB203" s="25">
        <v>0</v>
      </c>
      <c r="AC203" s="25">
        <v>0</v>
      </c>
      <c r="AE203" s="25">
        <v>0</v>
      </c>
      <c r="AF203" s="25">
        <v>4637.4579999999996</v>
      </c>
      <c r="AH203" s="109"/>
      <c r="AI203" s="25">
        <v>0</v>
      </c>
      <c r="AJ203" s="25">
        <v>4710.5539999999992</v>
      </c>
      <c r="AK203" s="25">
        <v>0</v>
      </c>
      <c r="AL203" s="25">
        <v>0</v>
      </c>
      <c r="AM203" s="25">
        <v>9498.7980000000007</v>
      </c>
      <c r="AO203" s="109"/>
      <c r="AP203" s="25">
        <v>0</v>
      </c>
      <c r="AQ203" s="25">
        <v>11142.830999999998</v>
      </c>
      <c r="AR203" s="25">
        <v>0</v>
      </c>
      <c r="AS203" s="25">
        <v>0</v>
      </c>
      <c r="AW203" t="str">
        <f t="shared" si="59"/>
        <v>Phạm Thị Bích Hạnh</v>
      </c>
      <c r="AX203" s="27" t="str">
        <f t="shared" si="60"/>
        <v>Trịnh Như Quỳnh</v>
      </c>
      <c r="AY203" s="4" t="str">
        <f t="shared" si="57"/>
        <v>LOTTE</v>
      </c>
    </row>
    <row r="204" spans="1:51" outlineLevel="1" x14ac:dyDescent="0.25">
      <c r="A204" s="4" t="s">
        <v>935</v>
      </c>
      <c r="B204" s="4" t="s">
        <v>483</v>
      </c>
      <c r="C204" s="4" t="s">
        <v>356</v>
      </c>
      <c r="D204" s="11" t="s">
        <v>766</v>
      </c>
      <c r="E204" s="32" t="s">
        <v>421</v>
      </c>
      <c r="F204" s="11"/>
      <c r="G204" s="35" t="s">
        <v>436</v>
      </c>
      <c r="H204" s="4" t="s">
        <v>1096</v>
      </c>
      <c r="I204" s="4"/>
      <c r="J204" s="4" t="s">
        <v>801</v>
      </c>
      <c r="K204" s="4" t="s">
        <v>938</v>
      </c>
      <c r="L204" s="4">
        <v>1</v>
      </c>
      <c r="M204" s="33">
        <v>41480.157193333333</v>
      </c>
      <c r="N204" s="34">
        <f>+M204/$M$200</f>
        <v>2.81513193772659E-2</v>
      </c>
      <c r="O204" s="33">
        <f>+IFERROR($N204*$O$200,0)</f>
        <v>65311.127847959295</v>
      </c>
      <c r="P204" s="244">
        <f t="shared" si="58"/>
        <v>67415.706999999995</v>
      </c>
      <c r="R204" s="25">
        <v>0</v>
      </c>
      <c r="T204" s="109"/>
      <c r="V204" s="25">
        <v>0</v>
      </c>
      <c r="W204" s="25">
        <v>5443.7630000000008</v>
      </c>
      <c r="X204" s="25">
        <v>0</v>
      </c>
      <c r="Y204" s="25">
        <v>0</v>
      </c>
      <c r="AA204" s="109"/>
      <c r="AB204" s="25">
        <v>0</v>
      </c>
      <c r="AC204" s="25">
        <v>0</v>
      </c>
      <c r="AE204" s="25">
        <v>0</v>
      </c>
      <c r="AF204" s="25">
        <v>5415.9560000000001</v>
      </c>
      <c r="AH204" s="109"/>
      <c r="AI204" s="25">
        <v>0</v>
      </c>
      <c r="AJ204" s="25">
        <v>0</v>
      </c>
      <c r="AK204" s="25">
        <v>0</v>
      </c>
      <c r="AL204" s="25">
        <v>15534.365999999998</v>
      </c>
      <c r="AM204" s="25">
        <v>11175.505999999999</v>
      </c>
      <c r="AO204" s="109"/>
      <c r="AP204" s="25">
        <v>0</v>
      </c>
      <c r="AQ204" s="25">
        <v>14343.927</v>
      </c>
      <c r="AR204" s="25">
        <v>7454.0330000000013</v>
      </c>
      <c r="AS204" s="25">
        <v>8048.1559999999999</v>
      </c>
      <c r="AW204" t="str">
        <f t="shared" si="59"/>
        <v>Phạm Thị Bích Hạnh</v>
      </c>
      <c r="AX204" s="27" t="str">
        <f t="shared" si="60"/>
        <v>Nguyễn Thị Kiều Diễm</v>
      </c>
      <c r="AY204" s="4" t="str">
        <f t="shared" si="57"/>
        <v>LOTTE</v>
      </c>
    </row>
    <row r="205" spans="1:51" outlineLevel="1" x14ac:dyDescent="0.25">
      <c r="A205" s="4" t="s">
        <v>935</v>
      </c>
      <c r="B205" s="4" t="s">
        <v>483</v>
      </c>
      <c r="C205" s="4" t="s">
        <v>959</v>
      </c>
      <c r="D205" s="11" t="s">
        <v>749</v>
      </c>
      <c r="E205" s="32" t="s">
        <v>84</v>
      </c>
      <c r="F205" s="11"/>
      <c r="G205" s="35" t="s">
        <v>99</v>
      </c>
      <c r="H205" s="4" t="s">
        <v>1097</v>
      </c>
      <c r="I205" s="4"/>
      <c r="J205" s="4"/>
      <c r="K205" s="4" t="s">
        <v>1012</v>
      </c>
      <c r="L205" s="4">
        <v>1</v>
      </c>
      <c r="M205" s="33">
        <v>20995.631736666666</v>
      </c>
      <c r="N205" s="34">
        <f t="shared" si="61"/>
        <v>1.4249095821685006E-2</v>
      </c>
      <c r="O205" s="33">
        <f t="shared" si="62"/>
        <v>33057.936164776504</v>
      </c>
      <c r="P205" s="244">
        <f t="shared" si="58"/>
        <v>16165.577999999998</v>
      </c>
      <c r="R205" s="25">
        <v>1429.431</v>
      </c>
      <c r="T205" s="109"/>
      <c r="V205" s="25">
        <v>0</v>
      </c>
      <c r="W205" s="25">
        <v>0</v>
      </c>
      <c r="X205" s="25">
        <v>3694.5860000000002</v>
      </c>
      <c r="Y205" s="25">
        <v>0</v>
      </c>
      <c r="AA205" s="109"/>
      <c r="AB205" s="25">
        <v>0</v>
      </c>
      <c r="AC205" s="25">
        <v>0</v>
      </c>
      <c r="AE205" s="25">
        <v>0</v>
      </c>
      <c r="AF205" s="25">
        <v>-823.1350000000001</v>
      </c>
      <c r="AH205" s="109"/>
      <c r="AI205" s="25">
        <v>0</v>
      </c>
      <c r="AJ205" s="25">
        <v>0</v>
      </c>
      <c r="AK205" s="25">
        <v>11864.695999999998</v>
      </c>
      <c r="AL205" s="25">
        <v>0</v>
      </c>
      <c r="AM205" s="25">
        <v>0</v>
      </c>
      <c r="AO205" s="109"/>
      <c r="AP205" s="25">
        <v>0</v>
      </c>
      <c r="AQ205" s="25">
        <v>0</v>
      </c>
      <c r="AR205" s="25">
        <v>0</v>
      </c>
      <c r="AS205" s="25">
        <v>0</v>
      </c>
      <c r="AW205" t="str">
        <f t="shared" si="59"/>
        <v>Nguyễn Thành Long</v>
      </c>
      <c r="AX205" s="27" t="str">
        <f t="shared" si="60"/>
        <v>Ngô Thị Huyền Trân</v>
      </c>
      <c r="AY205" s="4" t="str">
        <f t="shared" si="57"/>
        <v>LOTTE</v>
      </c>
    </row>
    <row r="206" spans="1:51" outlineLevel="1" x14ac:dyDescent="0.25">
      <c r="A206" s="4" t="s">
        <v>935</v>
      </c>
      <c r="B206" s="4" t="s">
        <v>483</v>
      </c>
      <c r="C206" s="4" t="s">
        <v>959</v>
      </c>
      <c r="D206" s="11" t="s">
        <v>833</v>
      </c>
      <c r="E206" s="32" t="s">
        <v>825</v>
      </c>
      <c r="F206" s="11"/>
      <c r="G206" s="35" t="s">
        <v>218</v>
      </c>
      <c r="H206" s="4" t="s">
        <v>1098</v>
      </c>
      <c r="I206" s="4"/>
      <c r="J206" s="4"/>
      <c r="K206" s="4" t="s">
        <v>819</v>
      </c>
      <c r="L206" s="4">
        <v>1</v>
      </c>
      <c r="M206" s="33">
        <v>19553.27159</v>
      </c>
      <c r="N206" s="34">
        <f t="shared" si="61"/>
        <v>1.3270209918321571E-2</v>
      </c>
      <c r="O206" s="33">
        <f t="shared" si="62"/>
        <v>30786.918542960742</v>
      </c>
      <c r="P206" s="244">
        <f t="shared" si="58"/>
        <v>4750.9939999999997</v>
      </c>
      <c r="R206" s="25">
        <v>0</v>
      </c>
      <c r="T206" s="109"/>
      <c r="V206" s="25">
        <v>0</v>
      </c>
      <c r="W206" s="25">
        <v>0</v>
      </c>
      <c r="X206" s="25">
        <v>0</v>
      </c>
      <c r="Y206" s="25">
        <v>0</v>
      </c>
      <c r="AA206" s="109"/>
      <c r="AB206" s="25">
        <v>0</v>
      </c>
      <c r="AC206" s="25">
        <v>0</v>
      </c>
      <c r="AE206" s="25">
        <v>0</v>
      </c>
      <c r="AF206" s="25">
        <v>0</v>
      </c>
      <c r="AH206" s="109"/>
      <c r="AI206" s="25">
        <v>0</v>
      </c>
      <c r="AJ206" s="25">
        <v>2726.08</v>
      </c>
      <c r="AK206" s="25">
        <v>0</v>
      </c>
      <c r="AL206" s="25">
        <v>0</v>
      </c>
      <c r="AM206" s="25">
        <v>0</v>
      </c>
      <c r="AO206" s="109"/>
      <c r="AP206" s="25">
        <v>2024.914</v>
      </c>
      <c r="AQ206" s="25">
        <v>0</v>
      </c>
      <c r="AR206" s="25">
        <v>0</v>
      </c>
      <c r="AS206" s="25">
        <v>0</v>
      </c>
      <c r="AW206" t="str">
        <f t="shared" si="59"/>
        <v>Nguyễn Thành Long</v>
      </c>
      <c r="AX206" s="27" t="str">
        <f t="shared" si="60"/>
        <v>Trần Thị Cẩm Tú</v>
      </c>
      <c r="AY206" s="4" t="str">
        <f t="shared" si="57"/>
        <v>LOTTE</v>
      </c>
    </row>
    <row r="207" spans="1:51" outlineLevel="1" x14ac:dyDescent="0.25">
      <c r="A207" s="4" t="s">
        <v>935</v>
      </c>
      <c r="B207" s="4" t="s">
        <v>483</v>
      </c>
      <c r="C207" s="4" t="s">
        <v>959</v>
      </c>
      <c r="D207" s="11" t="s">
        <v>752</v>
      </c>
      <c r="E207" s="32" t="s">
        <v>967</v>
      </c>
      <c r="F207" s="11"/>
      <c r="G207" s="35" t="s">
        <v>145</v>
      </c>
      <c r="H207" s="4" t="s">
        <v>1099</v>
      </c>
      <c r="I207" s="4"/>
      <c r="J207" s="4"/>
      <c r="K207" s="4" t="s">
        <v>969</v>
      </c>
      <c r="L207" s="4">
        <v>1</v>
      </c>
      <c r="M207" s="33">
        <v>12919.39435</v>
      </c>
      <c r="N207" s="34">
        <f t="shared" si="61"/>
        <v>8.7679994753286031E-3</v>
      </c>
      <c r="O207" s="33">
        <f t="shared" si="62"/>
        <v>20341.7796171386</v>
      </c>
      <c r="P207" s="244">
        <f t="shared" si="58"/>
        <v>13059.65</v>
      </c>
      <c r="R207" s="25">
        <v>0</v>
      </c>
      <c r="T207" s="109"/>
      <c r="V207" s="25">
        <v>6240.8670000000002</v>
      </c>
      <c r="W207" s="25">
        <v>0</v>
      </c>
      <c r="X207" s="25">
        <v>0</v>
      </c>
      <c r="Y207" s="25">
        <v>0</v>
      </c>
      <c r="AA207" s="109"/>
      <c r="AB207" s="25">
        <v>0</v>
      </c>
      <c r="AC207" s="25">
        <v>0</v>
      </c>
      <c r="AE207" s="25">
        <v>0</v>
      </c>
      <c r="AF207" s="25">
        <v>0</v>
      </c>
      <c r="AH207" s="109"/>
      <c r="AI207" s="25">
        <v>0</v>
      </c>
      <c r="AJ207" s="25">
        <v>6818.7829999999994</v>
      </c>
      <c r="AK207" s="25">
        <v>0</v>
      </c>
      <c r="AL207" s="25">
        <v>0</v>
      </c>
      <c r="AM207" s="25">
        <v>0</v>
      </c>
      <c r="AO207" s="109"/>
      <c r="AP207" s="25">
        <v>0</v>
      </c>
      <c r="AQ207" s="25">
        <v>0</v>
      </c>
      <c r="AR207" s="25">
        <v>0</v>
      </c>
      <c r="AS207" s="25">
        <v>0</v>
      </c>
      <c r="AW207" t="str">
        <f t="shared" si="59"/>
        <v>Nguyễn Thành Long</v>
      </c>
      <c r="AX207" s="27" t="str">
        <f t="shared" si="60"/>
        <v>Đỗ Thị Alin</v>
      </c>
      <c r="AY207" s="4" t="str">
        <f t="shared" si="57"/>
        <v>LOTTE</v>
      </c>
    </row>
    <row r="208" spans="1:51" outlineLevel="1" x14ac:dyDescent="0.25">
      <c r="A208" s="4" t="s">
        <v>935</v>
      </c>
      <c r="B208" s="4" t="s">
        <v>483</v>
      </c>
      <c r="C208" s="4" t="s">
        <v>959</v>
      </c>
      <c r="D208" s="11" t="s">
        <v>961</v>
      </c>
      <c r="E208" s="32" t="s">
        <v>961</v>
      </c>
      <c r="F208" s="11"/>
      <c r="G208" s="35" t="s">
        <v>171</v>
      </c>
      <c r="H208" s="4" t="s">
        <v>1100</v>
      </c>
      <c r="I208" s="4"/>
      <c r="J208" s="4"/>
      <c r="K208" s="4" t="s">
        <v>963</v>
      </c>
      <c r="L208" s="4">
        <v>1</v>
      </c>
      <c r="M208" s="33">
        <v>18095.182476666669</v>
      </c>
      <c r="N208" s="34">
        <f t="shared" si="61"/>
        <v>1.2280649244319156E-2</v>
      </c>
      <c r="O208" s="33">
        <f t="shared" si="62"/>
        <v>28491.13542789733</v>
      </c>
      <c r="P208" s="244">
        <f t="shared" si="58"/>
        <v>31164.842000000001</v>
      </c>
      <c r="R208" s="25">
        <v>1429.431</v>
      </c>
      <c r="T208" s="109"/>
      <c r="V208" s="25">
        <v>3566.2510000000002</v>
      </c>
      <c r="W208" s="25">
        <v>0</v>
      </c>
      <c r="X208" s="25">
        <v>3630.21</v>
      </c>
      <c r="Y208" s="25">
        <v>0</v>
      </c>
      <c r="AA208" s="109"/>
      <c r="AB208" s="25">
        <v>6775.9950000000008</v>
      </c>
      <c r="AC208" s="25">
        <v>0</v>
      </c>
      <c r="AE208" s="25">
        <v>0</v>
      </c>
      <c r="AF208" s="25">
        <v>0</v>
      </c>
      <c r="AH208" s="109"/>
      <c r="AI208" s="25">
        <v>0</v>
      </c>
      <c r="AJ208" s="25">
        <v>3083.9410000000003</v>
      </c>
      <c r="AK208" s="25">
        <v>2708.9960000000001</v>
      </c>
      <c r="AL208" s="25">
        <v>0</v>
      </c>
      <c r="AM208" s="25">
        <v>0</v>
      </c>
      <c r="AO208" s="109"/>
      <c r="AP208" s="25">
        <v>0</v>
      </c>
      <c r="AQ208" s="25">
        <v>7990.0159999999996</v>
      </c>
      <c r="AR208" s="25">
        <v>1980.002</v>
      </c>
      <c r="AS208" s="25">
        <v>0</v>
      </c>
      <c r="AW208" t="str">
        <f t="shared" si="59"/>
        <v>Nguyễn Thành Long</v>
      </c>
      <c r="AX208" s="27" t="str">
        <f t="shared" si="60"/>
        <v>Vacancy  BR VT</v>
      </c>
      <c r="AY208" s="4" t="str">
        <f t="shared" si="57"/>
        <v>LOTTE</v>
      </c>
    </row>
    <row r="209" spans="1:51" outlineLevel="1" x14ac:dyDescent="0.25">
      <c r="A209" s="4" t="s">
        <v>935</v>
      </c>
      <c r="B209" s="4" t="s">
        <v>483</v>
      </c>
      <c r="C209" s="4" t="s">
        <v>959</v>
      </c>
      <c r="D209" s="11" t="s">
        <v>961</v>
      </c>
      <c r="E209" s="32" t="s">
        <v>961</v>
      </c>
      <c r="F209" s="11"/>
      <c r="G209" s="35" t="s">
        <v>172</v>
      </c>
      <c r="H209" s="4" t="s">
        <v>1101</v>
      </c>
      <c r="I209" s="4"/>
      <c r="J209" s="4"/>
      <c r="K209" s="4" t="s">
        <v>985</v>
      </c>
      <c r="L209" s="4">
        <v>1</v>
      </c>
      <c r="M209" s="33">
        <v>35032.367583333333</v>
      </c>
      <c r="N209" s="34">
        <f t="shared" si="61"/>
        <v>2.377540094131312E-2</v>
      </c>
      <c r="O209" s="33">
        <f t="shared" si="62"/>
        <v>55158.986678563379</v>
      </c>
      <c r="P209" s="244">
        <f t="shared" si="58"/>
        <v>51754.899999999994</v>
      </c>
      <c r="R209" s="25">
        <v>1429.431</v>
      </c>
      <c r="T209" s="109"/>
      <c r="V209" s="25">
        <v>0</v>
      </c>
      <c r="W209" s="25">
        <v>0</v>
      </c>
      <c r="X209" s="25">
        <v>2743.991</v>
      </c>
      <c r="Y209" s="25">
        <v>0</v>
      </c>
      <c r="AA209" s="109"/>
      <c r="AB209" s="25">
        <v>0</v>
      </c>
      <c r="AC209" s="25">
        <v>3994.1219999999998</v>
      </c>
      <c r="AE209" s="25">
        <v>0</v>
      </c>
      <c r="AF209" s="25">
        <v>0</v>
      </c>
      <c r="AH209" s="109"/>
      <c r="AI209" s="25">
        <v>6209.7340000000004</v>
      </c>
      <c r="AJ209" s="25">
        <v>12858.358</v>
      </c>
      <c r="AK209" s="25">
        <v>0</v>
      </c>
      <c r="AL209" s="25">
        <v>0</v>
      </c>
      <c r="AM209" s="25">
        <v>986.375</v>
      </c>
      <c r="AO209" s="109"/>
      <c r="AP209" s="25">
        <v>0</v>
      </c>
      <c r="AQ209" s="25">
        <v>0</v>
      </c>
      <c r="AR209" s="25">
        <v>19983.028999999995</v>
      </c>
      <c r="AS209" s="25">
        <v>3549.8599999999997</v>
      </c>
      <c r="AW209" t="str">
        <f t="shared" si="59"/>
        <v>Nguyễn Thành Long</v>
      </c>
      <c r="AX209" s="27" t="str">
        <f t="shared" si="60"/>
        <v>Vacancy  BR VT</v>
      </c>
      <c r="AY209" s="4" t="str">
        <f t="shared" si="57"/>
        <v>LOTTE</v>
      </c>
    </row>
    <row r="210" spans="1:51" outlineLevel="1" x14ac:dyDescent="0.25">
      <c r="A210" s="4" t="s">
        <v>935</v>
      </c>
      <c r="B210" s="4" t="s">
        <v>483</v>
      </c>
      <c r="C210" s="4" t="s">
        <v>959</v>
      </c>
      <c r="D210" s="11" t="s">
        <v>832</v>
      </c>
      <c r="E210" s="32" t="s">
        <v>112</v>
      </c>
      <c r="F210" s="11"/>
      <c r="G210" s="35" t="s">
        <v>120</v>
      </c>
      <c r="H210" s="4" t="s">
        <v>1102</v>
      </c>
      <c r="I210" s="4"/>
      <c r="J210" s="4"/>
      <c r="K210" s="4" t="s">
        <v>973</v>
      </c>
      <c r="L210" s="4">
        <v>1</v>
      </c>
      <c r="M210" s="33">
        <v>153670.43359199999</v>
      </c>
      <c r="N210" s="34">
        <f t="shared" si="61"/>
        <v>0.10429144312853758</v>
      </c>
      <c r="O210" s="33">
        <f t="shared" si="62"/>
        <v>241956.39587382021</v>
      </c>
      <c r="P210" s="244">
        <f t="shared" si="58"/>
        <v>188516.992</v>
      </c>
      <c r="R210" s="25">
        <v>16137.541000000001</v>
      </c>
      <c r="T210" s="109"/>
      <c r="V210" s="25">
        <v>14290.127</v>
      </c>
      <c r="W210" s="25">
        <v>0</v>
      </c>
      <c r="X210" s="25">
        <v>0</v>
      </c>
      <c r="Y210" s="25">
        <v>0</v>
      </c>
      <c r="AA210" s="109"/>
      <c r="AB210" s="25">
        <v>21942.537</v>
      </c>
      <c r="AC210" s="25">
        <v>0</v>
      </c>
      <c r="AE210" s="25">
        <v>0</v>
      </c>
      <c r="AF210" s="25">
        <v>0</v>
      </c>
      <c r="AH210" s="109"/>
      <c r="AI210" s="25">
        <v>14328.706</v>
      </c>
      <c r="AJ210" s="25">
        <v>0</v>
      </c>
      <c r="AK210" s="25">
        <v>0</v>
      </c>
      <c r="AL210" s="25">
        <v>26572.508999999998</v>
      </c>
      <c r="AM210" s="25">
        <v>0</v>
      </c>
      <c r="AO210" s="109"/>
      <c r="AP210" s="25">
        <v>26140.168999999998</v>
      </c>
      <c r="AQ210" s="25">
        <v>9441.8869999999988</v>
      </c>
      <c r="AR210" s="25">
        <v>59663.515999999996</v>
      </c>
      <c r="AS210" s="25">
        <v>0</v>
      </c>
      <c r="AW210" t="str">
        <f t="shared" si="59"/>
        <v>Nguyễn Thành Long</v>
      </c>
      <c r="AX210" s="27" t="str">
        <f t="shared" si="60"/>
        <v>Nguyễn Bích Vân</v>
      </c>
      <c r="AY210" s="4" t="str">
        <f t="shared" si="57"/>
        <v>LOTTE</v>
      </c>
    </row>
    <row r="211" spans="1:51" outlineLevel="1" x14ac:dyDescent="0.25">
      <c r="A211" s="4" t="s">
        <v>935</v>
      </c>
      <c r="B211" s="4" t="s">
        <v>483</v>
      </c>
      <c r="C211" s="4" t="s">
        <v>959</v>
      </c>
      <c r="D211" s="11" t="s">
        <v>750</v>
      </c>
      <c r="E211" s="32" t="s">
        <v>110</v>
      </c>
      <c r="F211" s="11"/>
      <c r="G211" s="35" t="s">
        <v>105</v>
      </c>
      <c r="H211" s="4" t="s">
        <v>1103</v>
      </c>
      <c r="I211" s="4"/>
      <c r="J211" s="4"/>
      <c r="K211" s="4" t="s">
        <v>973</v>
      </c>
      <c r="L211" s="4">
        <v>1</v>
      </c>
      <c r="M211" s="33">
        <v>428671.35525333328</v>
      </c>
      <c r="N211" s="34">
        <f t="shared" si="61"/>
        <v>0.29092619329710506</v>
      </c>
      <c r="O211" s="33">
        <f t="shared" si="62"/>
        <v>674949.45974332257</v>
      </c>
      <c r="P211" s="244">
        <f t="shared" si="58"/>
        <v>641907.81900000002</v>
      </c>
      <c r="R211" s="25">
        <v>1429.431</v>
      </c>
      <c r="T211" s="109"/>
      <c r="V211" s="25">
        <v>50654.96</v>
      </c>
      <c r="W211" s="25">
        <v>0</v>
      </c>
      <c r="X211" s="25">
        <v>0</v>
      </c>
      <c r="Y211" s="25">
        <v>0</v>
      </c>
      <c r="AA211" s="109"/>
      <c r="AB211" s="25">
        <v>75474.315999999977</v>
      </c>
      <c r="AC211" s="25">
        <v>42025.321999999993</v>
      </c>
      <c r="AE211" s="25">
        <v>0</v>
      </c>
      <c r="AF211" s="25">
        <v>81702.048999999999</v>
      </c>
      <c r="AH211" s="109"/>
      <c r="AI211" s="25">
        <v>8193.5729999999985</v>
      </c>
      <c r="AJ211" s="25">
        <v>66958.879000000001</v>
      </c>
      <c r="AK211" s="25">
        <v>0</v>
      </c>
      <c r="AL211" s="25">
        <v>41325.705000000009</v>
      </c>
      <c r="AM211" s="25">
        <v>0</v>
      </c>
      <c r="AO211" s="109"/>
      <c r="AP211" s="25">
        <v>97084.361000000004</v>
      </c>
      <c r="AQ211" s="25">
        <v>130630.442</v>
      </c>
      <c r="AR211" s="25">
        <v>46428.781000000003</v>
      </c>
      <c r="AS211" s="25">
        <v>0</v>
      </c>
      <c r="AW211" t="str">
        <f t="shared" si="59"/>
        <v>Nguyễn Thành Long</v>
      </c>
      <c r="AX211" s="27" t="str">
        <f t="shared" si="60"/>
        <v>Nguyễn Trung Kiên</v>
      </c>
      <c r="AY211" s="4" t="str">
        <f t="shared" si="57"/>
        <v>LOTTE</v>
      </c>
    </row>
    <row r="212" spans="1:51" outlineLevel="1" x14ac:dyDescent="0.25">
      <c r="A212" s="4" t="s">
        <v>935</v>
      </c>
      <c r="B212" s="4" t="s">
        <v>483</v>
      </c>
      <c r="C212" s="4" t="s">
        <v>451</v>
      </c>
      <c r="D212" s="11" t="s">
        <v>768</v>
      </c>
      <c r="E212" s="32" t="s">
        <v>976</v>
      </c>
      <c r="F212" s="11"/>
      <c r="G212" s="35" t="s">
        <v>484</v>
      </c>
      <c r="H212" s="4" t="s">
        <v>485</v>
      </c>
      <c r="I212" s="4"/>
      <c r="J212" s="4"/>
      <c r="K212" s="4" t="s">
        <v>977</v>
      </c>
      <c r="L212" s="4">
        <v>1</v>
      </c>
      <c r="M212" s="33">
        <v>412535.40715666674</v>
      </c>
      <c r="N212" s="34">
        <f t="shared" si="61"/>
        <v>0.27997521675651343</v>
      </c>
      <c r="O212" s="33">
        <f t="shared" si="62"/>
        <v>649543.16814761946</v>
      </c>
      <c r="P212" s="244">
        <f t="shared" si="58"/>
        <v>578952.31900000002</v>
      </c>
      <c r="R212" s="25">
        <v>11334.569</v>
      </c>
      <c r="T212" s="109"/>
      <c r="V212" s="25">
        <v>44261.671999999999</v>
      </c>
      <c r="W212" s="25">
        <v>0</v>
      </c>
      <c r="X212" s="25">
        <v>39600.036</v>
      </c>
      <c r="Y212" s="25">
        <v>0</v>
      </c>
      <c r="AA212" s="109"/>
      <c r="AB212" s="25">
        <v>84551.968999999983</v>
      </c>
      <c r="AC212" s="25">
        <v>45913.920999999988</v>
      </c>
      <c r="AE212" s="25">
        <v>0</v>
      </c>
      <c r="AF212" s="25">
        <v>0</v>
      </c>
      <c r="AH212" s="109"/>
      <c r="AI212" s="25">
        <v>82778.898000000001</v>
      </c>
      <c r="AJ212" s="25">
        <v>61654.626000000004</v>
      </c>
      <c r="AK212" s="25">
        <v>9417.2710000000006</v>
      </c>
      <c r="AL212" s="25">
        <v>52898.597000000002</v>
      </c>
      <c r="AM212" s="25">
        <v>43480.492999999995</v>
      </c>
      <c r="AO212" s="109"/>
      <c r="AP212" s="25">
        <v>0</v>
      </c>
      <c r="AQ212" s="25">
        <v>48650.417999999991</v>
      </c>
      <c r="AR212" s="25">
        <v>0</v>
      </c>
      <c r="AS212" s="25">
        <v>54409.848999999995</v>
      </c>
      <c r="AW212" t="str">
        <f t="shared" si="59"/>
        <v>Phạm Thanh Hà</v>
      </c>
      <c r="AX212" s="27" t="str">
        <f t="shared" si="60"/>
        <v xml:space="preserve">Lê Yến Phụng </v>
      </c>
      <c r="AY212" s="4" t="str">
        <f t="shared" si="57"/>
        <v>LOTTE</v>
      </c>
    </row>
    <row r="213" spans="1:51" outlineLevel="1" x14ac:dyDescent="0.25">
      <c r="A213" s="4" t="s">
        <v>935</v>
      </c>
      <c r="B213" s="4" t="s">
        <v>483</v>
      </c>
      <c r="C213" s="4" t="s">
        <v>451</v>
      </c>
      <c r="D213" s="11" t="s">
        <v>5225</v>
      </c>
      <c r="E213" s="32" t="s">
        <v>5226</v>
      </c>
      <c r="F213" s="11"/>
      <c r="G213" s="35" t="s">
        <v>498</v>
      </c>
      <c r="H213" s="4" t="s">
        <v>499</v>
      </c>
      <c r="I213" s="4"/>
      <c r="J213" s="4"/>
      <c r="K213" s="4" t="s">
        <v>1087</v>
      </c>
      <c r="L213" s="4">
        <v>1</v>
      </c>
      <c r="M213" s="33">
        <v>18481.944811999998</v>
      </c>
      <c r="N213" s="34">
        <f t="shared" si="61"/>
        <v>1.2543133062167745E-2</v>
      </c>
      <c r="O213" s="33">
        <f t="shared" si="62"/>
        <v>29100.098509015788</v>
      </c>
      <c r="P213" s="244">
        <f t="shared" si="58"/>
        <v>21661.416000000001</v>
      </c>
      <c r="R213" s="25">
        <v>1429.431</v>
      </c>
      <c r="T213" s="109"/>
      <c r="V213" s="25">
        <v>3376.6610000000001</v>
      </c>
      <c r="W213" s="25">
        <v>0</v>
      </c>
      <c r="X213" s="25">
        <v>0</v>
      </c>
      <c r="Y213" s="25">
        <v>0</v>
      </c>
      <c r="AA213" s="109"/>
      <c r="AB213" s="25">
        <v>0</v>
      </c>
      <c r="AC213" s="25">
        <v>0</v>
      </c>
      <c r="AE213" s="25">
        <v>0</v>
      </c>
      <c r="AF213" s="25">
        <v>0</v>
      </c>
      <c r="AH213" s="109"/>
      <c r="AI213" s="25">
        <v>0</v>
      </c>
      <c r="AJ213" s="25">
        <v>2673.2799999999997</v>
      </c>
      <c r="AK213" s="25">
        <v>0</v>
      </c>
      <c r="AL213" s="25">
        <v>6772.491</v>
      </c>
      <c r="AM213" s="25">
        <v>0</v>
      </c>
      <c r="AO213" s="109"/>
      <c r="AP213" s="25">
        <v>0</v>
      </c>
      <c r="AQ213" s="25">
        <v>1375.383</v>
      </c>
      <c r="AR213" s="25">
        <v>0</v>
      </c>
      <c r="AS213" s="25">
        <v>6034.17</v>
      </c>
      <c r="AW213" t="str">
        <f t="shared" si="59"/>
        <v>Phạm Thanh Hà</v>
      </c>
      <c r="AX213" s="27" t="str">
        <f t="shared" si="60"/>
        <v>Đặng Thị Dung</v>
      </c>
      <c r="AY213" s="4" t="str">
        <f t="shared" si="57"/>
        <v>LOTTE</v>
      </c>
    </row>
    <row r="214" spans="1:51" outlineLevel="1" x14ac:dyDescent="0.25">
      <c r="A214" s="4" t="s">
        <v>935</v>
      </c>
      <c r="B214" s="4" t="s">
        <v>483</v>
      </c>
      <c r="C214" s="4" t="s">
        <v>451</v>
      </c>
      <c r="D214" s="11" t="s">
        <v>778</v>
      </c>
      <c r="E214" s="32" t="s">
        <v>650</v>
      </c>
      <c r="F214" s="11"/>
      <c r="G214" s="35" t="s">
        <v>633</v>
      </c>
      <c r="H214" s="4" t="s">
        <v>634</v>
      </c>
      <c r="I214" s="4"/>
      <c r="J214" s="4"/>
      <c r="K214" s="4" t="s">
        <v>836</v>
      </c>
      <c r="L214" s="4">
        <v>1</v>
      </c>
      <c r="M214" s="33">
        <v>44444.292613333346</v>
      </c>
      <c r="N214" s="34">
        <f t="shared" si="61"/>
        <v>3.0162987811813147E-2</v>
      </c>
      <c r="O214" s="33">
        <f t="shared" si="62"/>
        <v>69978.203396202371</v>
      </c>
      <c r="P214" s="244">
        <f t="shared" si="58"/>
        <v>61728.737000000001</v>
      </c>
      <c r="R214" s="25">
        <v>0</v>
      </c>
      <c r="T214" s="109"/>
      <c r="V214" s="25">
        <v>11390.896000000001</v>
      </c>
      <c r="W214" s="25">
        <v>0</v>
      </c>
      <c r="X214" s="25">
        <v>0</v>
      </c>
      <c r="Y214" s="25">
        <v>0</v>
      </c>
      <c r="AA214" s="109"/>
      <c r="AB214" s="25">
        <v>0</v>
      </c>
      <c r="AC214" s="25">
        <v>0</v>
      </c>
      <c r="AE214" s="25">
        <v>8770.1290000000008</v>
      </c>
      <c r="AF214" s="25">
        <v>0</v>
      </c>
      <c r="AH214" s="109"/>
      <c r="AI214" s="25">
        <v>0</v>
      </c>
      <c r="AJ214" s="25">
        <v>5183.4869999999992</v>
      </c>
      <c r="AK214" s="25">
        <v>0</v>
      </c>
      <c r="AL214" s="25">
        <v>8611.0110000000004</v>
      </c>
      <c r="AM214" s="25">
        <v>0</v>
      </c>
      <c r="AO214" s="109"/>
      <c r="AP214" s="25">
        <v>19145.987000000001</v>
      </c>
      <c r="AQ214" s="25">
        <v>0</v>
      </c>
      <c r="AR214" s="25">
        <v>0</v>
      </c>
      <c r="AS214" s="25">
        <v>8627.2270000000008</v>
      </c>
      <c r="AW214" t="str">
        <f t="shared" si="59"/>
        <v>Phạm Thanh Hà</v>
      </c>
      <c r="AX214" s="27" t="str">
        <f t="shared" si="60"/>
        <v xml:space="preserve">Vương Thị Thu Phương </v>
      </c>
      <c r="AY214" s="4" t="str">
        <f t="shared" si="57"/>
        <v>LOTTE</v>
      </c>
    </row>
    <row r="215" spans="1:51" outlineLevel="1" x14ac:dyDescent="0.25">
      <c r="A215" s="4" t="s">
        <v>935</v>
      </c>
      <c r="B215" s="4" t="s">
        <v>483</v>
      </c>
      <c r="C215" s="4" t="s">
        <v>451</v>
      </c>
      <c r="D215" s="11" t="s">
        <v>778</v>
      </c>
      <c r="E215" s="32" t="s">
        <v>650</v>
      </c>
      <c r="F215" s="11"/>
      <c r="G215" s="35" t="s">
        <v>631</v>
      </c>
      <c r="H215" s="4" t="s">
        <v>632</v>
      </c>
      <c r="I215" s="4"/>
      <c r="J215" s="4"/>
      <c r="K215" s="4" t="s">
        <v>836</v>
      </c>
      <c r="L215" s="4">
        <v>1</v>
      </c>
      <c r="M215" s="33">
        <v>85961.83676666666</v>
      </c>
      <c r="N215" s="34">
        <f t="shared" si="61"/>
        <v>5.8339680580182636E-2</v>
      </c>
      <c r="O215" s="33">
        <f t="shared" si="62"/>
        <v>135348.19757181383</v>
      </c>
      <c r="P215" s="244">
        <f t="shared" si="58"/>
        <v>99900.278999999995</v>
      </c>
      <c r="R215" s="25">
        <v>19043.395</v>
      </c>
      <c r="T215" s="109"/>
      <c r="V215" s="25">
        <v>15002.130999999999</v>
      </c>
      <c r="W215" s="25">
        <v>12578.634999999998</v>
      </c>
      <c r="X215" s="25">
        <v>0</v>
      </c>
      <c r="Y215" s="25">
        <v>0</v>
      </c>
      <c r="AA215" s="109"/>
      <c r="AB215" s="25">
        <v>0</v>
      </c>
      <c r="AC215" s="25">
        <v>0</v>
      </c>
      <c r="AE215" s="25">
        <v>5419.1379999999999</v>
      </c>
      <c r="AF215" s="25">
        <v>0</v>
      </c>
      <c r="AH215" s="109"/>
      <c r="AI215" s="25">
        <v>0</v>
      </c>
      <c r="AJ215" s="25">
        <v>9143.1540000000005</v>
      </c>
      <c r="AK215" s="25">
        <v>0</v>
      </c>
      <c r="AL215" s="25">
        <v>11882.795</v>
      </c>
      <c r="AM215" s="25">
        <v>0</v>
      </c>
      <c r="AO215" s="109"/>
      <c r="AP215" s="25">
        <v>4899.7160000000003</v>
      </c>
      <c r="AQ215" s="25">
        <v>0</v>
      </c>
      <c r="AR215" s="25">
        <v>0</v>
      </c>
      <c r="AS215" s="25">
        <v>21931.314999999999</v>
      </c>
      <c r="AW215" t="str">
        <f t="shared" si="59"/>
        <v>Phạm Thanh Hà</v>
      </c>
      <c r="AX215" s="27" t="str">
        <f t="shared" si="60"/>
        <v xml:space="preserve">Vương Thị Thu Phương </v>
      </c>
      <c r="AY215" s="4" t="str">
        <f t="shared" si="57"/>
        <v>LOTTE</v>
      </c>
    </row>
    <row r="216" spans="1:51" x14ac:dyDescent="0.25">
      <c r="A216" s="4" t="s">
        <v>935</v>
      </c>
      <c r="B216" s="4" t="s">
        <v>483</v>
      </c>
      <c r="C216" s="4" t="s">
        <v>451</v>
      </c>
      <c r="D216" s="11" t="s">
        <v>776</v>
      </c>
      <c r="E216" s="32" t="s">
        <v>574</v>
      </c>
      <c r="F216" s="11"/>
      <c r="G216" s="35" t="s">
        <v>575</v>
      </c>
      <c r="H216" s="4" t="s">
        <v>576</v>
      </c>
      <c r="I216" s="4"/>
      <c r="J216" s="4"/>
      <c r="K216" s="4" t="s">
        <v>836</v>
      </c>
      <c r="L216" s="4">
        <v>1</v>
      </c>
      <c r="M216" s="33">
        <v>17528.778444000003</v>
      </c>
      <c r="N216" s="34">
        <f t="shared" si="61"/>
        <v>1.1896248077615445E-2</v>
      </c>
      <c r="O216" s="33">
        <f t="shared" si="62"/>
        <v>27599.323807736986</v>
      </c>
      <c r="P216" s="244">
        <f t="shared" si="58"/>
        <v>20445.942999999999</v>
      </c>
      <c r="R216" s="25">
        <v>0</v>
      </c>
      <c r="T216" s="109"/>
      <c r="V216" s="25">
        <v>5000.5749999999998</v>
      </c>
      <c r="W216" s="25">
        <v>0</v>
      </c>
      <c r="X216" s="25">
        <v>0</v>
      </c>
      <c r="Y216" s="25">
        <v>4935.509</v>
      </c>
      <c r="AA216" s="109"/>
      <c r="AB216" s="25">
        <v>0</v>
      </c>
      <c r="AC216" s="25">
        <v>0</v>
      </c>
      <c r="AE216" s="25">
        <v>0</v>
      </c>
      <c r="AF216" s="25">
        <v>0</v>
      </c>
      <c r="AH216" s="109"/>
      <c r="AI216" s="25">
        <v>0</v>
      </c>
      <c r="AJ216" s="25">
        <v>5199.2650000000003</v>
      </c>
      <c r="AK216" s="25">
        <v>0</v>
      </c>
      <c r="AL216" s="25">
        <v>0</v>
      </c>
      <c r="AM216" s="25">
        <v>0</v>
      </c>
      <c r="AO216" s="109"/>
      <c r="AP216" s="25">
        <v>5310.5940000000001</v>
      </c>
      <c r="AQ216" s="25">
        <v>0</v>
      </c>
      <c r="AR216" s="25">
        <v>0</v>
      </c>
      <c r="AS216" s="25">
        <v>0</v>
      </c>
      <c r="AW216" t="str">
        <f t="shared" si="59"/>
        <v>Phạm Thanh Hà</v>
      </c>
      <c r="AX216" s="27" t="str">
        <f t="shared" si="60"/>
        <v xml:space="preserve">Trần Thị Thúy Quỳnh </v>
      </c>
      <c r="AY216" s="4" t="str">
        <f t="shared" si="57"/>
        <v>LOTTE</v>
      </c>
    </row>
    <row r="217" spans="1:51" x14ac:dyDescent="0.25">
      <c r="A217" s="14"/>
      <c r="B217" s="14"/>
      <c r="C217" s="14"/>
      <c r="D217" s="14"/>
      <c r="E217" s="30"/>
      <c r="F217" s="14"/>
      <c r="G217" s="46" t="s">
        <v>933</v>
      </c>
      <c r="H217" s="12" t="s">
        <v>338</v>
      </c>
      <c r="I217" s="14"/>
      <c r="J217" s="14"/>
      <c r="K217" s="14"/>
      <c r="L217" s="13"/>
      <c r="M217" s="13">
        <f>+SUM(M218:M239)</f>
        <v>2225289.0776933329</v>
      </c>
      <c r="N217" s="31">
        <f>+SUM(N218:N239)</f>
        <v>1.0000000000000002</v>
      </c>
      <c r="O217" s="13">
        <v>3311841.2686453788</v>
      </c>
      <c r="P217" s="244">
        <f t="shared" si="58"/>
        <v>0</v>
      </c>
      <c r="T217" s="109"/>
      <c r="V217" s="25">
        <v>0</v>
      </c>
      <c r="W217" s="25">
        <v>0</v>
      </c>
      <c r="X217" s="25">
        <v>0</v>
      </c>
      <c r="Y217" s="25">
        <v>0</v>
      </c>
      <c r="Z217" s="25">
        <v>0</v>
      </c>
      <c r="AA217" s="109"/>
      <c r="AB217" s="25">
        <v>0</v>
      </c>
      <c r="AC217" s="25">
        <v>0</v>
      </c>
      <c r="AE217" s="25">
        <v>0</v>
      </c>
      <c r="AF217" s="25">
        <v>0</v>
      </c>
      <c r="AH217" s="109"/>
      <c r="AI217" s="25">
        <v>0</v>
      </c>
      <c r="AJ217" s="25">
        <v>0</v>
      </c>
      <c r="AK217" s="25">
        <v>0</v>
      </c>
      <c r="AM217" s="25">
        <v>0</v>
      </c>
      <c r="AO217" s="109"/>
      <c r="AP217" s="25">
        <v>0</v>
      </c>
      <c r="AQ217" s="25">
        <v>0</v>
      </c>
      <c r="AR217" s="25">
        <v>0</v>
      </c>
      <c r="AS217" s="25">
        <v>0</v>
      </c>
      <c r="AW217">
        <f t="shared" si="59"/>
        <v>0</v>
      </c>
      <c r="AX217" s="27">
        <f t="shared" si="60"/>
        <v>0</v>
      </c>
      <c r="AY217" s="14">
        <f t="shared" si="57"/>
        <v>0</v>
      </c>
    </row>
    <row r="218" spans="1:51" x14ac:dyDescent="0.25">
      <c r="A218" s="4" t="s">
        <v>1104</v>
      </c>
      <c r="B218" s="4" t="s">
        <v>338</v>
      </c>
      <c r="C218" s="4" t="s">
        <v>959</v>
      </c>
      <c r="D218" s="11" t="s">
        <v>752</v>
      </c>
      <c r="E218" s="32" t="s">
        <v>967</v>
      </c>
      <c r="F218" s="11"/>
      <c r="G218" s="35">
        <v>5165357</v>
      </c>
      <c r="H218" s="35" t="s">
        <v>1105</v>
      </c>
      <c r="I218" s="4"/>
      <c r="J218" s="4" t="s">
        <v>1106</v>
      </c>
      <c r="K218" s="4" t="s">
        <v>969</v>
      </c>
      <c r="L218" s="4"/>
      <c r="M218" s="33">
        <v>156116.48183333335</v>
      </c>
      <c r="N218" s="38">
        <f t="shared" ref="N218:N237" si="63">+M218/$M$217</f>
        <v>7.0155596141764628E-2</v>
      </c>
      <c r="O218" s="33">
        <f t="shared" ref="O218:O237" si="64">+IFERROR($N218*$O$217,0)</f>
        <v>232344.19852871459</v>
      </c>
      <c r="P218" s="244">
        <f t="shared" si="58"/>
        <v>173524.83499999999</v>
      </c>
      <c r="Q218" s="25">
        <v>0</v>
      </c>
      <c r="R218" s="25">
        <v>4099.8670000000002</v>
      </c>
      <c r="S218" s="25">
        <v>8489.2009999999991</v>
      </c>
      <c r="T218" s="109"/>
      <c r="U218" s="25">
        <v>0</v>
      </c>
      <c r="V218" s="25">
        <v>0</v>
      </c>
      <c r="W218" s="25">
        <v>8056.973</v>
      </c>
      <c r="X218" s="25">
        <v>0</v>
      </c>
      <c r="Y218" s="25">
        <v>3280.5650000000001</v>
      </c>
      <c r="Z218" s="25">
        <v>0</v>
      </c>
      <c r="AA218" s="109"/>
      <c r="AB218" s="25">
        <v>11403.932000000001</v>
      </c>
      <c r="AC218" s="25">
        <v>0</v>
      </c>
      <c r="AD218" s="25">
        <v>9786.098</v>
      </c>
      <c r="AE218" s="25">
        <v>19640.208999999999</v>
      </c>
      <c r="AF218" s="25">
        <v>0</v>
      </c>
      <c r="AG218" s="25">
        <v>18724.217000000001</v>
      </c>
      <c r="AH218" s="109"/>
      <c r="AI218" s="25">
        <v>0</v>
      </c>
      <c r="AJ218" s="25">
        <v>20830.879000000001</v>
      </c>
      <c r="AK218" s="123">
        <v>0</v>
      </c>
      <c r="AL218" s="25">
        <v>20264.210999999999</v>
      </c>
      <c r="AM218" s="25">
        <v>3017.529</v>
      </c>
      <c r="AN218" s="25">
        <v>0</v>
      </c>
      <c r="AO218" s="109"/>
      <c r="AP218" s="25">
        <v>10144.699000000001</v>
      </c>
      <c r="AQ218" s="25">
        <v>1156.55</v>
      </c>
      <c r="AR218" s="25">
        <v>0</v>
      </c>
      <c r="AS218" s="25">
        <v>34629.904999999999</v>
      </c>
      <c r="AT218" s="25">
        <v>0</v>
      </c>
      <c r="AU218" s="25">
        <v>0</v>
      </c>
      <c r="AW218" t="str">
        <f t="shared" si="59"/>
        <v>Nguyễn Thành Long</v>
      </c>
      <c r="AX218" s="27" t="str">
        <f t="shared" si="60"/>
        <v>Đỗ Thị Alin</v>
      </c>
      <c r="AY218" s="4" t="str">
        <f t="shared" si="57"/>
        <v>BACH HOA XANH</v>
      </c>
    </row>
    <row r="219" spans="1:51" x14ac:dyDescent="0.25">
      <c r="A219" s="4" t="s">
        <v>1104</v>
      </c>
      <c r="B219" s="4" t="s">
        <v>338</v>
      </c>
      <c r="C219" s="4" t="s">
        <v>959</v>
      </c>
      <c r="D219" s="11" t="s">
        <v>747</v>
      </c>
      <c r="E219" s="32" t="s">
        <v>42</v>
      </c>
      <c r="F219" s="11"/>
      <c r="G219" s="35">
        <v>5169993</v>
      </c>
      <c r="H219" s="35" t="s">
        <v>1107</v>
      </c>
      <c r="I219" s="4"/>
      <c r="J219" s="4" t="s">
        <v>1108</v>
      </c>
      <c r="K219" s="4" t="s">
        <v>1005</v>
      </c>
      <c r="L219" s="4"/>
      <c r="M219" s="33">
        <v>90898.566999999995</v>
      </c>
      <c r="N219" s="38">
        <f t="shared" si="63"/>
        <v>4.084798146505203E-2</v>
      </c>
      <c r="O219" s="33">
        <f t="shared" si="64"/>
        <v>135282.03075682084</v>
      </c>
      <c r="P219" s="244">
        <f t="shared" si="58"/>
        <v>95918.217999999993</v>
      </c>
      <c r="Q219" s="25">
        <v>0</v>
      </c>
      <c r="R219" s="25">
        <v>0</v>
      </c>
      <c r="S219" s="25">
        <v>0</v>
      </c>
      <c r="T219" s="109"/>
      <c r="U219" s="25">
        <v>51543.358999999997</v>
      </c>
      <c r="V219" s="25">
        <v>0</v>
      </c>
      <c r="W219" s="25">
        <v>0</v>
      </c>
      <c r="X219" s="25">
        <v>0</v>
      </c>
      <c r="Y219" s="25">
        <v>0</v>
      </c>
      <c r="Z219" s="25">
        <v>0</v>
      </c>
      <c r="AA219" s="109"/>
      <c r="AB219" s="25">
        <v>0</v>
      </c>
      <c r="AC219" s="25">
        <v>0</v>
      </c>
      <c r="AD219" s="25">
        <v>0</v>
      </c>
      <c r="AE219" s="25">
        <v>0</v>
      </c>
      <c r="AF219" s="25">
        <v>0</v>
      </c>
      <c r="AG219" s="25">
        <v>0</v>
      </c>
      <c r="AH219" s="109"/>
      <c r="AI219" s="25">
        <v>0</v>
      </c>
      <c r="AJ219" s="25">
        <v>16472.16</v>
      </c>
      <c r="AK219" s="123">
        <v>0</v>
      </c>
      <c r="AL219" s="25">
        <v>0</v>
      </c>
      <c r="AM219" s="25">
        <v>0</v>
      </c>
      <c r="AN219" s="25">
        <v>0</v>
      </c>
      <c r="AO219" s="109"/>
      <c r="AP219" s="25">
        <v>17348.256000000001</v>
      </c>
      <c r="AQ219" s="25">
        <v>0</v>
      </c>
      <c r="AR219" s="25">
        <v>1671.84</v>
      </c>
      <c r="AS219" s="25">
        <v>8882.6029999999992</v>
      </c>
      <c r="AT219" s="25">
        <v>0</v>
      </c>
      <c r="AU219" s="25">
        <v>0</v>
      </c>
      <c r="AW219" t="str">
        <f t="shared" si="59"/>
        <v>Nguyễn Thành Long</v>
      </c>
      <c r="AX219" s="27" t="str">
        <f t="shared" si="60"/>
        <v>Nguyễn Thanh Phương Thảo</v>
      </c>
      <c r="AY219" s="4" t="str">
        <f t="shared" si="57"/>
        <v>BACH HOA XANH</v>
      </c>
    </row>
    <row r="220" spans="1:51" x14ac:dyDescent="0.25">
      <c r="A220" s="4" t="s">
        <v>1104</v>
      </c>
      <c r="B220" s="4" t="s">
        <v>338</v>
      </c>
      <c r="C220" s="4" t="s">
        <v>959</v>
      </c>
      <c r="D220" s="11" t="s">
        <v>751</v>
      </c>
      <c r="E220" s="32" t="s">
        <v>125</v>
      </c>
      <c r="F220" s="11"/>
      <c r="G220" s="35">
        <v>5264267</v>
      </c>
      <c r="H220" s="35" t="s">
        <v>1109</v>
      </c>
      <c r="I220" s="4"/>
      <c r="J220" s="4" t="s">
        <v>1110</v>
      </c>
      <c r="K220" s="4" t="s">
        <v>991</v>
      </c>
      <c r="L220" s="4"/>
      <c r="M220" s="33">
        <v>66122.849586666664</v>
      </c>
      <c r="N220" s="38">
        <f t="shared" si="63"/>
        <v>2.9714274091170036E-2</v>
      </c>
      <c r="O220" s="33">
        <f t="shared" si="64"/>
        <v>98408.959202977087</v>
      </c>
      <c r="P220" s="244">
        <f t="shared" si="58"/>
        <v>45454.287999999993</v>
      </c>
      <c r="Q220" s="25">
        <v>0</v>
      </c>
      <c r="R220" s="25">
        <v>0</v>
      </c>
      <c r="S220" s="25">
        <v>0</v>
      </c>
      <c r="T220" s="109"/>
      <c r="U220" s="25">
        <v>8189.5389999999998</v>
      </c>
      <c r="V220" s="25">
        <v>5819.2780000000002</v>
      </c>
      <c r="W220" s="25">
        <v>0</v>
      </c>
      <c r="X220" s="25">
        <v>0</v>
      </c>
      <c r="Y220" s="25">
        <v>0</v>
      </c>
      <c r="Z220" s="25">
        <v>7427.57</v>
      </c>
      <c r="AA220" s="109"/>
      <c r="AB220" s="25">
        <v>0</v>
      </c>
      <c r="AC220" s="25">
        <v>3141.7559999999999</v>
      </c>
      <c r="AD220" s="25">
        <v>0</v>
      </c>
      <c r="AE220" s="25">
        <v>4513.835</v>
      </c>
      <c r="AF220" s="25">
        <v>0</v>
      </c>
      <c r="AG220" s="25">
        <v>2808.5529999999999</v>
      </c>
      <c r="AH220" s="109"/>
      <c r="AI220" s="25">
        <v>0</v>
      </c>
      <c r="AJ220" s="25">
        <v>0</v>
      </c>
      <c r="AK220" s="123">
        <v>8752.2289999999994</v>
      </c>
      <c r="AL220" s="25">
        <v>883.48299999999995</v>
      </c>
      <c r="AM220" s="25">
        <v>0</v>
      </c>
      <c r="AN220" s="25">
        <v>2151.0790000000002</v>
      </c>
      <c r="AO220" s="109"/>
      <c r="AP220" s="25">
        <v>1766.9659999999999</v>
      </c>
      <c r="AQ220" s="25">
        <v>0</v>
      </c>
      <c r="AR220" s="25">
        <v>0</v>
      </c>
      <c r="AS220" s="25">
        <v>0</v>
      </c>
      <c r="AT220" s="25">
        <v>0</v>
      </c>
      <c r="AU220" s="25">
        <v>0</v>
      </c>
      <c r="AW220" t="str">
        <f t="shared" si="59"/>
        <v>Nguyễn Thành Long</v>
      </c>
      <c r="AX220" s="27" t="str">
        <f t="shared" si="60"/>
        <v>Tôn Thất Thạch</v>
      </c>
      <c r="AY220" s="4" t="str">
        <f t="shared" si="57"/>
        <v>BACH HOA XANH</v>
      </c>
    </row>
    <row r="221" spans="1:51" x14ac:dyDescent="0.25">
      <c r="A221" s="4" t="s">
        <v>1104</v>
      </c>
      <c r="B221" s="4" t="s">
        <v>338</v>
      </c>
      <c r="C221" s="4" t="s">
        <v>959</v>
      </c>
      <c r="D221" s="11" t="s">
        <v>749</v>
      </c>
      <c r="E221" s="32" t="s">
        <v>84</v>
      </c>
      <c r="F221" s="11"/>
      <c r="G221" s="35">
        <v>5268159</v>
      </c>
      <c r="H221" s="35" t="s">
        <v>1111</v>
      </c>
      <c r="I221" s="4"/>
      <c r="J221" s="4" t="s">
        <v>1112</v>
      </c>
      <c r="K221" s="4" t="s">
        <v>1014</v>
      </c>
      <c r="L221" s="4"/>
      <c r="M221" s="33">
        <v>225229.40483333333</v>
      </c>
      <c r="N221" s="38">
        <f t="shared" si="63"/>
        <v>0.10121354887824251</v>
      </c>
      <c r="O221" s="33">
        <f t="shared" si="64"/>
        <v>335203.20812101971</v>
      </c>
      <c r="P221" s="244">
        <f t="shared" si="58"/>
        <v>241860.78799999997</v>
      </c>
      <c r="Q221" s="25">
        <v>0</v>
      </c>
      <c r="R221" s="25">
        <v>0</v>
      </c>
      <c r="S221" s="25">
        <v>34797.046999999999</v>
      </c>
      <c r="T221" s="109"/>
      <c r="U221" s="25">
        <v>0</v>
      </c>
      <c r="V221" s="25">
        <v>0</v>
      </c>
      <c r="W221" s="25">
        <v>17598.695</v>
      </c>
      <c r="X221" s="25">
        <v>0</v>
      </c>
      <c r="Y221" s="25">
        <v>30092.68</v>
      </c>
      <c r="Z221" s="25">
        <v>0</v>
      </c>
      <c r="AA221" s="109"/>
      <c r="AB221" s="25">
        <v>0</v>
      </c>
      <c r="AC221" s="25">
        <v>44131.837</v>
      </c>
      <c r="AD221" s="25">
        <v>0</v>
      </c>
      <c r="AE221" s="25">
        <v>0</v>
      </c>
      <c r="AF221" s="25">
        <v>36979.58</v>
      </c>
      <c r="AG221" s="25">
        <v>0</v>
      </c>
      <c r="AH221" s="109"/>
      <c r="AI221" s="25">
        <v>0</v>
      </c>
      <c r="AJ221" s="25">
        <v>0</v>
      </c>
      <c r="AK221" s="123">
        <v>33632.398999999998</v>
      </c>
      <c r="AL221" s="25">
        <v>0</v>
      </c>
      <c r="AM221" s="25">
        <v>19609.452000000001</v>
      </c>
      <c r="AN221" s="25">
        <v>0</v>
      </c>
      <c r="AO221" s="109"/>
      <c r="AP221" s="25">
        <v>0</v>
      </c>
      <c r="AQ221" s="25">
        <v>11087.098</v>
      </c>
      <c r="AR221" s="25">
        <v>0</v>
      </c>
      <c r="AS221" s="25">
        <v>0</v>
      </c>
      <c r="AT221" s="25">
        <v>0</v>
      </c>
      <c r="AU221" s="25">
        <v>13932</v>
      </c>
      <c r="AW221" t="str">
        <f t="shared" si="59"/>
        <v>Nguyễn Thành Long</v>
      </c>
      <c r="AX221" s="27" t="str">
        <f t="shared" si="60"/>
        <v>Ngô Thị Huyền Trân</v>
      </c>
      <c r="AY221" s="4" t="str">
        <f t="shared" si="57"/>
        <v>BACH HOA XANH</v>
      </c>
    </row>
    <row r="222" spans="1:51" x14ac:dyDescent="0.25">
      <c r="A222" s="4" t="s">
        <v>1104</v>
      </c>
      <c r="B222" s="4" t="s">
        <v>338</v>
      </c>
      <c r="C222" s="4" t="s">
        <v>959</v>
      </c>
      <c r="D222" s="11" t="s">
        <v>753</v>
      </c>
      <c r="E222" s="32" t="s">
        <v>817</v>
      </c>
      <c r="F222" s="11"/>
      <c r="G222" s="35">
        <v>5268166</v>
      </c>
      <c r="H222" s="35" t="s">
        <v>1113</v>
      </c>
      <c r="I222" s="4"/>
      <c r="J222" s="4" t="s">
        <v>1114</v>
      </c>
      <c r="K222" s="4" t="s">
        <v>866</v>
      </c>
      <c r="L222" s="4"/>
      <c r="M222" s="33">
        <v>61476.856233333332</v>
      </c>
      <c r="N222" s="38">
        <f t="shared" si="63"/>
        <v>2.7626458445146541E-2</v>
      </c>
      <c r="O222" s="33">
        <f t="shared" si="64"/>
        <v>91494.445185152959</v>
      </c>
      <c r="P222" s="244">
        <f t="shared" si="58"/>
        <v>14753.029</v>
      </c>
      <c r="Q222" s="25">
        <v>0</v>
      </c>
      <c r="R222" s="25">
        <v>0</v>
      </c>
      <c r="S222" s="25">
        <v>0</v>
      </c>
      <c r="T222" s="109"/>
      <c r="U222" s="25">
        <v>0</v>
      </c>
      <c r="V222" s="25">
        <v>0</v>
      </c>
      <c r="W222" s="25">
        <v>0</v>
      </c>
      <c r="X222" s="25">
        <v>0</v>
      </c>
      <c r="Y222" s="25">
        <v>0</v>
      </c>
      <c r="Z222" s="25">
        <v>0</v>
      </c>
      <c r="AA222" s="109"/>
      <c r="AB222" s="25">
        <v>0</v>
      </c>
      <c r="AC222" s="25">
        <v>0</v>
      </c>
      <c r="AD222" s="25">
        <v>0</v>
      </c>
      <c r="AE222" s="25">
        <v>0</v>
      </c>
      <c r="AF222" s="25">
        <v>0</v>
      </c>
      <c r="AG222" s="25">
        <v>0</v>
      </c>
      <c r="AH222" s="109"/>
      <c r="AI222" s="25">
        <v>0</v>
      </c>
      <c r="AJ222" s="25">
        <v>0</v>
      </c>
      <c r="AK222" s="123">
        <v>0</v>
      </c>
      <c r="AL222" s="25">
        <v>0</v>
      </c>
      <c r="AM222" s="25">
        <v>0</v>
      </c>
      <c r="AN222" s="25">
        <v>0</v>
      </c>
      <c r="AO222" s="109"/>
      <c r="AP222" s="25">
        <v>0</v>
      </c>
      <c r="AQ222" s="25">
        <v>0</v>
      </c>
      <c r="AR222" s="25">
        <v>14753.029</v>
      </c>
      <c r="AS222" s="25">
        <v>0</v>
      </c>
      <c r="AT222" s="25">
        <v>0</v>
      </c>
      <c r="AU222" s="25">
        <v>0</v>
      </c>
      <c r="AW222" t="str">
        <f t="shared" si="59"/>
        <v>Nguyễn Thành Long</v>
      </c>
      <c r="AX222" s="27" t="str">
        <f t="shared" si="60"/>
        <v>Trần Thị Cẩm Tiên</v>
      </c>
      <c r="AY222" s="4" t="str">
        <f t="shared" si="57"/>
        <v>BACH HOA XANH</v>
      </c>
    </row>
    <row r="223" spans="1:51" x14ac:dyDescent="0.25">
      <c r="A223" s="4" t="s">
        <v>1104</v>
      </c>
      <c r="B223" s="4" t="s">
        <v>338</v>
      </c>
      <c r="C223" s="4" t="s">
        <v>959</v>
      </c>
      <c r="D223" s="11" t="s">
        <v>753</v>
      </c>
      <c r="E223" s="32" t="s">
        <v>817</v>
      </c>
      <c r="F223" s="11"/>
      <c r="G223" s="35">
        <v>5283532</v>
      </c>
      <c r="H223" s="35" t="s">
        <v>864</v>
      </c>
      <c r="I223" s="4"/>
      <c r="J223" s="4"/>
      <c r="K223" s="4"/>
      <c r="L223" s="4"/>
      <c r="M223" s="33"/>
      <c r="N223" s="38"/>
      <c r="O223" s="33"/>
      <c r="P223" s="244">
        <f t="shared" si="58"/>
        <v>39007.557000000001</v>
      </c>
      <c r="Q223" s="25"/>
      <c r="R223" s="25">
        <v>7299.826</v>
      </c>
      <c r="S223" s="25">
        <v>0</v>
      </c>
      <c r="T223" s="109"/>
      <c r="U223" s="25">
        <v>0</v>
      </c>
      <c r="V223" s="25">
        <v>0</v>
      </c>
      <c r="W223" s="25">
        <v>5860.1750000000002</v>
      </c>
      <c r="X223" s="25">
        <v>0</v>
      </c>
      <c r="Y223" s="25">
        <v>2597.5729999999999</v>
      </c>
      <c r="Z223" s="25">
        <v>0</v>
      </c>
      <c r="AA223" s="109"/>
      <c r="AB223" s="25">
        <v>0</v>
      </c>
      <c r="AC223" s="25">
        <v>0</v>
      </c>
      <c r="AD223" s="25">
        <v>10476.152</v>
      </c>
      <c r="AE223" s="25">
        <v>0</v>
      </c>
      <c r="AF223" s="25">
        <v>1982.0809999999999</v>
      </c>
      <c r="AG223" s="25">
        <v>0</v>
      </c>
      <c r="AH223" s="109"/>
      <c r="AI223" s="25">
        <v>0</v>
      </c>
      <c r="AJ223" s="25">
        <v>0</v>
      </c>
      <c r="AK223" s="123">
        <v>3743.855</v>
      </c>
      <c r="AL223" s="25">
        <v>0</v>
      </c>
      <c r="AM223" s="25">
        <v>972.57</v>
      </c>
      <c r="AN223" s="25">
        <v>0</v>
      </c>
      <c r="AO223" s="109"/>
      <c r="AP223" s="25">
        <v>0</v>
      </c>
      <c r="AQ223" s="25">
        <v>0</v>
      </c>
      <c r="AR223" s="25">
        <v>0</v>
      </c>
      <c r="AS223" s="25">
        <v>0</v>
      </c>
      <c r="AT223" s="25">
        <v>6075.3250000000007</v>
      </c>
      <c r="AU223" s="25">
        <v>0</v>
      </c>
      <c r="AW223" t="str">
        <f t="shared" si="59"/>
        <v>Nguyễn Thành Long</v>
      </c>
      <c r="AX223" s="27" t="str">
        <f t="shared" si="60"/>
        <v>Trần Thị Cẩm Tiên</v>
      </c>
      <c r="AY223" s="4" t="str">
        <f t="shared" si="57"/>
        <v>BACH HOA XANH</v>
      </c>
    </row>
    <row r="224" spans="1:51" x14ac:dyDescent="0.25">
      <c r="A224" s="4" t="s">
        <v>1104</v>
      </c>
      <c r="B224" s="4" t="s">
        <v>338</v>
      </c>
      <c r="C224" s="4" t="s">
        <v>959</v>
      </c>
      <c r="D224" s="11" t="s">
        <v>747</v>
      </c>
      <c r="E224" s="32" t="s">
        <v>42</v>
      </c>
      <c r="F224" s="11"/>
      <c r="G224" s="35">
        <v>5269992</v>
      </c>
      <c r="H224" s="35" t="s">
        <v>1115</v>
      </c>
      <c r="I224" s="4"/>
      <c r="J224" s="4" t="s">
        <v>1116</v>
      </c>
      <c r="K224" s="4" t="s">
        <v>887</v>
      </c>
      <c r="L224" s="4"/>
      <c r="M224" s="33">
        <v>135458.22263333332</v>
      </c>
      <c r="N224" s="38">
        <f t="shared" si="63"/>
        <v>6.0872191389059978E-2</v>
      </c>
      <c r="O224" s="33">
        <f t="shared" si="64"/>
        <v>201599.0355551687</v>
      </c>
      <c r="P224" s="244">
        <f t="shared" si="58"/>
        <v>118881.63000000002</v>
      </c>
      <c r="Q224" s="25">
        <v>0</v>
      </c>
      <c r="R224" s="25">
        <v>19888.794000000002</v>
      </c>
      <c r="S224" s="25">
        <v>0</v>
      </c>
      <c r="T224" s="109"/>
      <c r="U224" s="25">
        <v>0</v>
      </c>
      <c r="V224" s="25">
        <v>15502.203</v>
      </c>
      <c r="W224" s="25">
        <v>0</v>
      </c>
      <c r="X224" s="25">
        <v>7438.1769999999997</v>
      </c>
      <c r="Y224" s="25">
        <v>0</v>
      </c>
      <c r="Z224" s="25">
        <v>0</v>
      </c>
      <c r="AA224" s="109"/>
      <c r="AB224" s="25">
        <v>0</v>
      </c>
      <c r="AC224" s="25">
        <v>0</v>
      </c>
      <c r="AD224" s="25">
        <v>29962.203000000001</v>
      </c>
      <c r="AE224" s="25">
        <v>0</v>
      </c>
      <c r="AF224" s="25">
        <v>0</v>
      </c>
      <c r="AG224" s="25">
        <v>0</v>
      </c>
      <c r="AH224" s="109"/>
      <c r="AI224" s="25">
        <v>19047.433000000001</v>
      </c>
      <c r="AJ224" s="25">
        <v>0</v>
      </c>
      <c r="AK224" s="123">
        <v>0</v>
      </c>
      <c r="AL224" s="25">
        <v>9185.9179999999997</v>
      </c>
      <c r="AM224" s="25">
        <v>0</v>
      </c>
      <c r="AN224" s="25">
        <v>0</v>
      </c>
      <c r="AO224" s="109"/>
      <c r="AP224" s="25">
        <v>10319.477999999999</v>
      </c>
      <c r="AQ224" s="25">
        <v>0</v>
      </c>
      <c r="AR224" s="25">
        <v>0</v>
      </c>
      <c r="AS224" s="25">
        <v>7537.424</v>
      </c>
      <c r="AT224" s="25">
        <v>0</v>
      </c>
      <c r="AU224" s="25">
        <v>0</v>
      </c>
      <c r="AW224" t="str">
        <f t="shared" si="59"/>
        <v>Nguyễn Thành Long</v>
      </c>
      <c r="AX224" s="27" t="str">
        <f t="shared" si="60"/>
        <v>Nguyễn Thanh Phương Thảo</v>
      </c>
      <c r="AY224" s="4" t="str">
        <f t="shared" si="57"/>
        <v>BACH HOA XANH</v>
      </c>
    </row>
    <row r="225" spans="1:51" x14ac:dyDescent="0.25">
      <c r="A225" s="4" t="s">
        <v>1104</v>
      </c>
      <c r="B225" s="4" t="s">
        <v>338</v>
      </c>
      <c r="C225" s="4" t="s">
        <v>959</v>
      </c>
      <c r="D225" s="11" t="s">
        <v>747</v>
      </c>
      <c r="E225" s="32" t="s">
        <v>42</v>
      </c>
      <c r="F225" s="11"/>
      <c r="G225" s="35">
        <v>5284140</v>
      </c>
      <c r="H225" s="35" t="s">
        <v>5547</v>
      </c>
      <c r="I225" s="4"/>
      <c r="J225" s="4"/>
      <c r="K225" s="4"/>
      <c r="L225" s="4"/>
      <c r="M225" s="33"/>
      <c r="N225" s="38"/>
      <c r="O225" s="33"/>
      <c r="P225" s="244"/>
      <c r="Q225" s="25"/>
      <c r="R225" s="25"/>
      <c r="S225" s="25"/>
      <c r="T225" s="109"/>
      <c r="U225" s="25"/>
      <c r="V225" s="25"/>
      <c r="W225" s="25"/>
      <c r="X225" s="25"/>
      <c r="Y225" s="25"/>
      <c r="Z225" s="25"/>
      <c r="AA225" s="109"/>
      <c r="AB225" s="25"/>
      <c r="AC225" s="25"/>
      <c r="AD225" s="25"/>
      <c r="AE225" s="25"/>
      <c r="AF225" s="25"/>
      <c r="AG225" s="25"/>
      <c r="AH225" s="109"/>
      <c r="AI225" s="25"/>
      <c r="AJ225" s="25"/>
      <c r="AK225" s="123"/>
      <c r="AL225" s="25"/>
      <c r="AM225" s="25"/>
      <c r="AN225" s="25"/>
      <c r="AO225" s="109"/>
      <c r="AP225" s="25"/>
      <c r="AQ225" s="25"/>
      <c r="AR225" s="25"/>
      <c r="AS225" s="25"/>
      <c r="AT225" s="25">
        <v>0</v>
      </c>
      <c r="AU225" s="25">
        <v>0</v>
      </c>
      <c r="AX225" s="27"/>
      <c r="AY225" s="4"/>
    </row>
    <row r="226" spans="1:51" x14ac:dyDescent="0.25">
      <c r="A226" s="4" t="s">
        <v>1104</v>
      </c>
      <c r="B226" s="4" t="s">
        <v>338</v>
      </c>
      <c r="C226" s="4" t="s">
        <v>959</v>
      </c>
      <c r="D226" s="11" t="s">
        <v>961</v>
      </c>
      <c r="E226" s="32" t="s">
        <v>961</v>
      </c>
      <c r="F226" s="11"/>
      <c r="G226" s="35">
        <v>5280331</v>
      </c>
      <c r="H226" s="35" t="s">
        <v>1117</v>
      </c>
      <c r="I226" s="4"/>
      <c r="J226" s="4" t="s">
        <v>1118</v>
      </c>
      <c r="K226" s="4" t="s">
        <v>985</v>
      </c>
      <c r="L226" s="4"/>
      <c r="M226" s="33">
        <v>68709.556293333328</v>
      </c>
      <c r="N226" s="38">
        <f t="shared" si="63"/>
        <v>3.08766878793813E-2</v>
      </c>
      <c r="O226" s="33">
        <f t="shared" si="64"/>
        <v>102258.68915801756</v>
      </c>
      <c r="P226" s="244">
        <f t="shared" si="58"/>
        <v>56066.74</v>
      </c>
      <c r="Q226" s="25">
        <v>20385.471000000001</v>
      </c>
      <c r="R226" s="25">
        <v>0</v>
      </c>
      <c r="S226" s="25">
        <v>0</v>
      </c>
      <c r="T226" s="109"/>
      <c r="U226" s="25">
        <v>6323.8149999999996</v>
      </c>
      <c r="V226" s="25">
        <v>4187.7979999999998</v>
      </c>
      <c r="W226" s="25">
        <v>0</v>
      </c>
      <c r="X226" s="25">
        <v>0</v>
      </c>
      <c r="Y226" s="25">
        <v>0</v>
      </c>
      <c r="Z226" s="25">
        <v>5655.7309999999998</v>
      </c>
      <c r="AA226" s="109"/>
      <c r="AB226" s="25">
        <v>0</v>
      </c>
      <c r="AC226" s="25">
        <v>0</v>
      </c>
      <c r="AD226" s="25">
        <v>0</v>
      </c>
      <c r="AE226" s="25">
        <v>709.67700000000002</v>
      </c>
      <c r="AF226" s="25">
        <v>0</v>
      </c>
      <c r="AG226" s="25">
        <v>3902.645</v>
      </c>
      <c r="AH226" s="109"/>
      <c r="AI226" s="25">
        <v>2663.28</v>
      </c>
      <c r="AJ226" s="25">
        <v>0</v>
      </c>
      <c r="AK226" s="123">
        <v>0</v>
      </c>
      <c r="AL226" s="25">
        <v>1393.2</v>
      </c>
      <c r="AM226" s="25">
        <v>0</v>
      </c>
      <c r="AN226" s="25">
        <v>0</v>
      </c>
      <c r="AO226" s="109"/>
      <c r="AP226" s="25">
        <v>0</v>
      </c>
      <c r="AQ226" s="25">
        <v>10845.123</v>
      </c>
      <c r="AR226" s="25">
        <v>0</v>
      </c>
      <c r="AS226" s="25">
        <v>0</v>
      </c>
      <c r="AT226" s="25">
        <v>0</v>
      </c>
      <c r="AU226" s="25">
        <v>0</v>
      </c>
      <c r="AW226" t="str">
        <f t="shared" si="59"/>
        <v>Nguyễn Thành Long</v>
      </c>
      <c r="AX226" s="27" t="str">
        <f t="shared" si="60"/>
        <v>Vacancy  BR VT</v>
      </c>
      <c r="AY226" s="4" t="str">
        <f t="shared" si="57"/>
        <v>BACH HOA XANH</v>
      </c>
    </row>
    <row r="227" spans="1:51" x14ac:dyDescent="0.25">
      <c r="A227" s="4" t="s">
        <v>1104</v>
      </c>
      <c r="B227" s="4" t="s">
        <v>338</v>
      </c>
      <c r="C227" s="4" t="s">
        <v>959</v>
      </c>
      <c r="D227" s="11" t="s">
        <v>961</v>
      </c>
      <c r="E227" s="32" t="s">
        <v>961</v>
      </c>
      <c r="F227" s="11"/>
      <c r="G227" s="35">
        <v>5280355</v>
      </c>
      <c r="H227" s="35" t="s">
        <v>1119</v>
      </c>
      <c r="I227" s="4"/>
      <c r="J227" s="4" t="s">
        <v>1120</v>
      </c>
      <c r="K227" s="4" t="s">
        <v>1121</v>
      </c>
      <c r="L227" s="4"/>
      <c r="M227" s="33">
        <v>68113.445599999992</v>
      </c>
      <c r="N227" s="38">
        <f t="shared" si="63"/>
        <v>3.0608807764699191E-2</v>
      </c>
      <c r="O227" s="33">
        <f t="shared" si="64"/>
        <v>101371.5127391639</v>
      </c>
      <c r="P227" s="244">
        <f t="shared" si="58"/>
        <v>71282.381999999998</v>
      </c>
      <c r="Q227" s="25">
        <v>0</v>
      </c>
      <c r="R227" s="25">
        <v>0</v>
      </c>
      <c r="S227" s="25">
        <v>1720.8420000000001</v>
      </c>
      <c r="T227" s="109"/>
      <c r="U227" s="25">
        <v>0</v>
      </c>
      <c r="V227" s="25">
        <v>15545.173000000001</v>
      </c>
      <c r="W227" s="25">
        <v>0</v>
      </c>
      <c r="X227" s="25">
        <v>3904.2269999999999</v>
      </c>
      <c r="Y227" s="25">
        <v>0</v>
      </c>
      <c r="Z227" s="25">
        <v>0</v>
      </c>
      <c r="AA227" s="109"/>
      <c r="AB227" s="25">
        <v>0</v>
      </c>
      <c r="AC227" s="25">
        <v>9288.277</v>
      </c>
      <c r="AD227" s="25">
        <v>0</v>
      </c>
      <c r="AE227" s="25">
        <v>3119.7449999999999</v>
      </c>
      <c r="AF227" s="25">
        <v>0</v>
      </c>
      <c r="AG227" s="25">
        <v>0</v>
      </c>
      <c r="AH227" s="109"/>
      <c r="AI227" s="25">
        <v>4435.3010000000004</v>
      </c>
      <c r="AJ227" s="25">
        <v>0</v>
      </c>
      <c r="AK227" s="123">
        <v>6651.1620000000003</v>
      </c>
      <c r="AL227" s="25">
        <v>5066.1220000000003</v>
      </c>
      <c r="AM227" s="25">
        <v>0</v>
      </c>
      <c r="AN227" s="25">
        <v>0</v>
      </c>
      <c r="AO227" s="109"/>
      <c r="AP227" s="25">
        <v>0</v>
      </c>
      <c r="AQ227" s="25">
        <v>6904.2839999999997</v>
      </c>
      <c r="AR227" s="25">
        <v>5903.5519999999997</v>
      </c>
      <c r="AS227" s="25">
        <v>0</v>
      </c>
      <c r="AT227" s="25">
        <v>8743.6970000000019</v>
      </c>
      <c r="AU227" s="25">
        <v>0</v>
      </c>
      <c r="AW227" t="str">
        <f t="shared" si="59"/>
        <v>Nguyễn Thành Long</v>
      </c>
      <c r="AX227" s="27" t="str">
        <f t="shared" si="60"/>
        <v>Vacancy  BR VT</v>
      </c>
      <c r="AY227" s="4" t="str">
        <f t="shared" si="57"/>
        <v>BACH HOA XANH</v>
      </c>
    </row>
    <row r="228" spans="1:51" x14ac:dyDescent="0.25">
      <c r="A228" s="4" t="s">
        <v>1104</v>
      </c>
      <c r="B228" s="4" t="s">
        <v>338</v>
      </c>
      <c r="C228" s="4" t="s">
        <v>959</v>
      </c>
      <c r="D228" s="11" t="s">
        <v>751</v>
      </c>
      <c r="E228" s="32" t="s">
        <v>125</v>
      </c>
      <c r="F228" s="11"/>
      <c r="G228" s="35">
        <v>5280452</v>
      </c>
      <c r="H228" s="35" t="s">
        <v>1122</v>
      </c>
      <c r="I228" s="4"/>
      <c r="J228" s="4" t="s">
        <v>1123</v>
      </c>
      <c r="K228" s="4" t="s">
        <v>989</v>
      </c>
      <c r="L228" s="4"/>
      <c r="M228" s="33">
        <v>68690.940399999992</v>
      </c>
      <c r="N228" s="38">
        <f t="shared" si="63"/>
        <v>3.0868322272629378E-2</v>
      </c>
      <c r="O228" s="33">
        <f t="shared" si="64"/>
        <v>102230.98359633928</v>
      </c>
      <c r="P228" s="244">
        <f t="shared" si="58"/>
        <v>48527.670400000003</v>
      </c>
      <c r="Q228" s="25">
        <v>0</v>
      </c>
      <c r="R228" s="25">
        <v>11687.254999999999</v>
      </c>
      <c r="S228" s="25">
        <v>0</v>
      </c>
      <c r="T228" s="109"/>
      <c r="U228" s="25">
        <v>5051.03</v>
      </c>
      <c r="V228" s="25">
        <v>2677.096</v>
      </c>
      <c r="W228" s="25">
        <v>0</v>
      </c>
      <c r="X228" s="25">
        <v>0</v>
      </c>
      <c r="Y228" s="25">
        <v>0</v>
      </c>
      <c r="Z228" s="25">
        <v>6974.0410000000002</v>
      </c>
      <c r="AA228" s="109"/>
      <c r="AB228" s="25">
        <v>0</v>
      </c>
      <c r="AC228" s="25">
        <v>5351.4179999999997</v>
      </c>
      <c r="AD228" s="25">
        <v>0</v>
      </c>
      <c r="AE228" s="25">
        <v>3744.6190000000001</v>
      </c>
      <c r="AF228" s="25">
        <v>0</v>
      </c>
      <c r="AG228" s="25">
        <v>0</v>
      </c>
      <c r="AH228" s="109"/>
      <c r="AI228" s="25">
        <v>2495.7730000000001</v>
      </c>
      <c r="AJ228" s="25">
        <v>0</v>
      </c>
      <c r="AK228" s="123">
        <v>7573.9409999999998</v>
      </c>
      <c r="AL228" s="25">
        <v>2887.009</v>
      </c>
      <c r="AM228" s="25">
        <v>0</v>
      </c>
      <c r="AN228" s="25">
        <v>0</v>
      </c>
      <c r="AO228" s="109"/>
      <c r="AP228" s="25">
        <v>1120.0419999999999</v>
      </c>
      <c r="AQ228" s="25">
        <v>0</v>
      </c>
      <c r="AR228" s="25">
        <v>0</v>
      </c>
      <c r="AS228" s="25">
        <v>0</v>
      </c>
      <c r="AT228" s="25">
        <v>0</v>
      </c>
      <c r="AU228" s="25">
        <v>-1034.5536000000002</v>
      </c>
      <c r="AW228" t="str">
        <f t="shared" si="59"/>
        <v>Nguyễn Thành Long</v>
      </c>
      <c r="AX228" s="27" t="str">
        <f t="shared" si="60"/>
        <v>Tôn Thất Thạch</v>
      </c>
      <c r="AY228" s="4" t="str">
        <f t="shared" si="57"/>
        <v>BACH HOA XANH</v>
      </c>
    </row>
    <row r="229" spans="1:51" x14ac:dyDescent="0.25">
      <c r="A229" s="4" t="s">
        <v>1104</v>
      </c>
      <c r="B229" s="4" t="s">
        <v>338</v>
      </c>
      <c r="C229" s="4" t="s">
        <v>959</v>
      </c>
      <c r="D229" s="11" t="s">
        <v>748</v>
      </c>
      <c r="E229" s="32" t="s">
        <v>63</v>
      </c>
      <c r="F229" s="11"/>
      <c r="G229" s="35">
        <v>5280469</v>
      </c>
      <c r="H229" s="35" t="s">
        <v>1124</v>
      </c>
      <c r="I229" s="4"/>
      <c r="J229" s="4" t="s">
        <v>1125</v>
      </c>
      <c r="K229" s="4" t="s">
        <v>1012</v>
      </c>
      <c r="L229" s="4"/>
      <c r="M229" s="33">
        <v>95056.955499999996</v>
      </c>
      <c r="N229" s="38">
        <f t="shared" si="63"/>
        <v>4.2716677330988904E-2</v>
      </c>
      <c r="O229" s="33">
        <f t="shared" si="64"/>
        <v>141470.85484417758</v>
      </c>
      <c r="P229" s="244">
        <f t="shared" si="58"/>
        <v>103771.3</v>
      </c>
      <c r="Q229" s="25">
        <v>0</v>
      </c>
      <c r="R229" s="25">
        <v>0</v>
      </c>
      <c r="S229" s="25">
        <v>17412.8</v>
      </c>
      <c r="T229" s="109"/>
      <c r="U229" s="25">
        <v>0</v>
      </c>
      <c r="V229" s="25">
        <v>0</v>
      </c>
      <c r="W229" s="25">
        <v>13684.200999999999</v>
      </c>
      <c r="X229" s="25">
        <v>0</v>
      </c>
      <c r="Y229" s="25">
        <v>0</v>
      </c>
      <c r="Z229" s="25">
        <v>0</v>
      </c>
      <c r="AA229" s="109"/>
      <c r="AB229" s="25">
        <v>0</v>
      </c>
      <c r="AC229" s="25">
        <v>11368.745000000001</v>
      </c>
      <c r="AD229" s="25">
        <v>0</v>
      </c>
      <c r="AE229" s="25">
        <v>0</v>
      </c>
      <c r="AF229" s="25">
        <v>5874.6279999999997</v>
      </c>
      <c r="AG229" s="25">
        <v>0</v>
      </c>
      <c r="AH229" s="109"/>
      <c r="AI229" s="25">
        <v>0</v>
      </c>
      <c r="AJ229" s="25">
        <v>0</v>
      </c>
      <c r="AK229" s="123">
        <v>14451.352999999999</v>
      </c>
      <c r="AL229" s="25">
        <v>0</v>
      </c>
      <c r="AM229" s="25">
        <v>19571.788</v>
      </c>
      <c r="AN229" s="25">
        <v>0</v>
      </c>
      <c r="AO229" s="109"/>
      <c r="AP229" s="25">
        <v>0</v>
      </c>
      <c r="AQ229" s="25">
        <v>6141.1639999999998</v>
      </c>
      <c r="AR229" s="25">
        <v>1393.2</v>
      </c>
      <c r="AS229" s="25">
        <v>0</v>
      </c>
      <c r="AT229" s="25">
        <v>0</v>
      </c>
      <c r="AU229" s="25">
        <v>13873.421</v>
      </c>
      <c r="AW229" t="str">
        <f t="shared" si="59"/>
        <v>Nguyễn Thành Long</v>
      </c>
      <c r="AX229" s="27" t="str">
        <f t="shared" si="60"/>
        <v xml:space="preserve">Võ Thái Trâm </v>
      </c>
      <c r="AY229" s="4" t="str">
        <f t="shared" si="57"/>
        <v>BACH HOA XANH</v>
      </c>
    </row>
    <row r="230" spans="1:51" x14ac:dyDescent="0.25">
      <c r="A230" s="4" t="s">
        <v>1104</v>
      </c>
      <c r="B230" s="4" t="s">
        <v>338</v>
      </c>
      <c r="C230" s="4" t="s">
        <v>959</v>
      </c>
      <c r="D230" s="11" t="s">
        <v>832</v>
      </c>
      <c r="E230" s="32" t="s">
        <v>112</v>
      </c>
      <c r="F230" s="11"/>
      <c r="G230" s="35">
        <v>5280476</v>
      </c>
      <c r="H230" s="35" t="s">
        <v>1126</v>
      </c>
      <c r="I230" s="4"/>
      <c r="J230" s="4" t="s">
        <v>973</v>
      </c>
      <c r="K230" s="4" t="s">
        <v>973</v>
      </c>
      <c r="L230" s="4"/>
      <c r="M230" s="33">
        <v>58252.6299</v>
      </c>
      <c r="N230" s="38">
        <f t="shared" si="63"/>
        <v>2.6177556203341862E-2</v>
      </c>
      <c r="O230" s="33">
        <f t="shared" si="64"/>
        <v>86695.910946511416</v>
      </c>
      <c r="P230" s="244">
        <f t="shared" si="58"/>
        <v>40599.404000000002</v>
      </c>
      <c r="Q230" s="25">
        <v>0</v>
      </c>
      <c r="R230" s="25">
        <v>10159.607</v>
      </c>
      <c r="S230" s="25">
        <v>0</v>
      </c>
      <c r="T230" s="109"/>
      <c r="U230" s="25">
        <v>5443.4250000000002</v>
      </c>
      <c r="V230" s="25">
        <v>4460.6139999999996</v>
      </c>
      <c r="W230" s="25">
        <v>1558.414</v>
      </c>
      <c r="X230" s="25">
        <v>0</v>
      </c>
      <c r="Y230" s="25">
        <v>0</v>
      </c>
      <c r="Z230" s="25">
        <v>3313.1460000000002</v>
      </c>
      <c r="AA230" s="109"/>
      <c r="AB230" s="25">
        <v>0</v>
      </c>
      <c r="AC230" s="25">
        <v>2414.9079999999999</v>
      </c>
      <c r="AD230" s="25">
        <v>0</v>
      </c>
      <c r="AE230" s="25">
        <v>2613.5569999999998</v>
      </c>
      <c r="AF230" s="25">
        <v>0</v>
      </c>
      <c r="AG230" s="25">
        <v>5293.8540000000003</v>
      </c>
      <c r="AH230" s="109"/>
      <c r="AI230" s="25">
        <v>0</v>
      </c>
      <c r="AJ230" s="25">
        <v>0</v>
      </c>
      <c r="AK230" s="123">
        <v>2918.2809999999999</v>
      </c>
      <c r="AL230" s="25">
        <v>2187.0390000000002</v>
      </c>
      <c r="AM230" s="25">
        <v>0</v>
      </c>
      <c r="AN230" s="25">
        <v>0</v>
      </c>
      <c r="AO230" s="109"/>
      <c r="AP230" s="25">
        <v>236.559</v>
      </c>
      <c r="AQ230" s="25">
        <v>0</v>
      </c>
      <c r="AR230" s="25">
        <v>0</v>
      </c>
      <c r="AS230" s="25">
        <v>0</v>
      </c>
      <c r="AT230" s="25">
        <v>0</v>
      </c>
      <c r="AU230" s="25">
        <v>0</v>
      </c>
      <c r="AW230" t="str">
        <f t="shared" si="59"/>
        <v>Nguyễn Thành Long</v>
      </c>
      <c r="AX230" s="27" t="str">
        <f t="shared" si="60"/>
        <v>Nguyễn Bích Vân</v>
      </c>
      <c r="AY230" s="4" t="str">
        <f t="shared" si="57"/>
        <v>BACH HOA XANH</v>
      </c>
    </row>
    <row r="231" spans="1:51" x14ac:dyDescent="0.25">
      <c r="A231" s="4" t="s">
        <v>1104</v>
      </c>
      <c r="B231" s="4" t="s">
        <v>338</v>
      </c>
      <c r="C231" s="4" t="s">
        <v>959</v>
      </c>
      <c r="D231" s="11" t="s">
        <v>833</v>
      </c>
      <c r="E231" s="32" t="s">
        <v>825</v>
      </c>
      <c r="F231" s="11"/>
      <c r="G231" s="35">
        <v>5280490</v>
      </c>
      <c r="H231" s="35" t="s">
        <v>1127</v>
      </c>
      <c r="I231" s="4"/>
      <c r="J231" s="4" t="s">
        <v>1128</v>
      </c>
      <c r="K231" s="4" t="s">
        <v>965</v>
      </c>
      <c r="L231" s="4"/>
      <c r="M231" s="33">
        <v>76728.783486666667</v>
      </c>
      <c r="N231" s="38">
        <f t="shared" si="63"/>
        <v>3.4480366733387016E-2</v>
      </c>
      <c r="O231" s="33">
        <f t="shared" si="64"/>
        <v>114193.50150565837</v>
      </c>
      <c r="P231" s="244">
        <f t="shared" si="58"/>
        <v>68820.275280000002</v>
      </c>
      <c r="Q231" s="25">
        <v>0</v>
      </c>
      <c r="R231" s="25">
        <v>0</v>
      </c>
      <c r="S231" s="25">
        <v>23108.885999999999</v>
      </c>
      <c r="T231" s="109"/>
      <c r="U231" s="25">
        <v>0</v>
      </c>
      <c r="V231" s="25">
        <v>0</v>
      </c>
      <c r="W231" s="25">
        <v>8034.3580000000002</v>
      </c>
      <c r="X231" s="25">
        <v>0</v>
      </c>
      <c r="Y231" s="25">
        <v>0</v>
      </c>
      <c r="Z231" s="25">
        <v>792.80200000000002</v>
      </c>
      <c r="AA231" s="109"/>
      <c r="AB231" s="25">
        <v>7450.5110000000004</v>
      </c>
      <c r="AC231" s="25">
        <v>0</v>
      </c>
      <c r="AD231" s="25">
        <v>4044.0169999999998</v>
      </c>
      <c r="AE231" s="25">
        <v>0</v>
      </c>
      <c r="AF231" s="25">
        <v>0</v>
      </c>
      <c r="AG231" s="25">
        <v>0</v>
      </c>
      <c r="AH231" s="109"/>
      <c r="AI231" s="25">
        <v>10465.514999999999</v>
      </c>
      <c r="AJ231" s="25">
        <v>0</v>
      </c>
      <c r="AK231" s="123">
        <v>2828.39</v>
      </c>
      <c r="AL231" s="25">
        <v>0</v>
      </c>
      <c r="AM231" s="25">
        <v>0</v>
      </c>
      <c r="AN231" s="25">
        <v>0</v>
      </c>
      <c r="AO231" s="109"/>
      <c r="AP231" s="25">
        <v>4431.2139999999999</v>
      </c>
      <c r="AQ231" s="25">
        <v>0</v>
      </c>
      <c r="AR231" s="25">
        <v>0</v>
      </c>
      <c r="AS231" s="25">
        <v>11747.721</v>
      </c>
      <c r="AT231" s="25">
        <v>0</v>
      </c>
      <c r="AU231" s="25">
        <v>-4083.1387200000008</v>
      </c>
      <c r="AW231" t="str">
        <f t="shared" si="59"/>
        <v>Nguyễn Thành Long</v>
      </c>
      <c r="AX231" s="27" t="str">
        <f t="shared" si="60"/>
        <v>Trần Thị Cẩm Tú</v>
      </c>
      <c r="AY231" s="4" t="str">
        <f t="shared" si="57"/>
        <v>BACH HOA XANH</v>
      </c>
    </row>
    <row r="232" spans="1:51" x14ac:dyDescent="0.25">
      <c r="A232" s="4" t="s">
        <v>1104</v>
      </c>
      <c r="B232" s="4" t="s">
        <v>338</v>
      </c>
      <c r="C232" s="4" t="s">
        <v>959</v>
      </c>
      <c r="D232" s="11" t="s">
        <v>833</v>
      </c>
      <c r="E232" s="32" t="s">
        <v>825</v>
      </c>
      <c r="F232" s="11"/>
      <c r="G232" s="35">
        <v>5282744</v>
      </c>
      <c r="H232" s="35" t="s">
        <v>1129</v>
      </c>
      <c r="I232" s="4"/>
      <c r="J232" s="4" t="s">
        <v>1128</v>
      </c>
      <c r="K232" s="4" t="s">
        <v>965</v>
      </c>
      <c r="L232" s="4"/>
      <c r="M232" s="33">
        <v>9413.7330000000002</v>
      </c>
      <c r="N232" s="38">
        <f>+M232/$M$217</f>
        <v>4.2303416191472928E-3</v>
      </c>
      <c r="O232" s="33">
        <f>+IFERROR($N232*$O$217,0)</f>
        <v>14010.219954760116</v>
      </c>
      <c r="P232" s="244">
        <f t="shared" si="58"/>
        <v>0</v>
      </c>
      <c r="Q232" s="25">
        <v>0</v>
      </c>
      <c r="R232" s="25">
        <v>0</v>
      </c>
      <c r="S232" s="25">
        <v>0</v>
      </c>
      <c r="T232" s="109"/>
      <c r="U232" s="25">
        <v>0</v>
      </c>
      <c r="V232" s="25">
        <v>0</v>
      </c>
      <c r="W232" s="25">
        <v>0</v>
      </c>
      <c r="X232" s="25">
        <v>0</v>
      </c>
      <c r="Y232" s="25">
        <v>0</v>
      </c>
      <c r="Z232" s="25">
        <v>0</v>
      </c>
      <c r="AA232" s="109"/>
      <c r="AB232" s="25">
        <v>0</v>
      </c>
      <c r="AC232" s="25">
        <v>0</v>
      </c>
      <c r="AD232" s="25">
        <v>0</v>
      </c>
      <c r="AE232" s="25">
        <v>0</v>
      </c>
      <c r="AF232" s="25">
        <v>0</v>
      </c>
      <c r="AG232" s="25">
        <v>0</v>
      </c>
      <c r="AH232" s="109"/>
      <c r="AI232" s="25">
        <v>0</v>
      </c>
      <c r="AJ232" s="25">
        <v>0</v>
      </c>
      <c r="AK232" s="123">
        <v>0</v>
      </c>
      <c r="AL232" s="25">
        <v>0</v>
      </c>
      <c r="AM232" s="25">
        <v>0</v>
      </c>
      <c r="AN232" s="25">
        <v>0</v>
      </c>
      <c r="AO232" s="109"/>
      <c r="AP232" s="25">
        <v>0</v>
      </c>
      <c r="AQ232" s="25">
        <v>0</v>
      </c>
      <c r="AR232" s="25">
        <v>0</v>
      </c>
      <c r="AS232" s="25">
        <v>0</v>
      </c>
      <c r="AT232" s="25">
        <v>0</v>
      </c>
      <c r="AU232" s="25">
        <v>0</v>
      </c>
      <c r="AW232" t="str">
        <f t="shared" si="59"/>
        <v>Nguyễn Thành Long</v>
      </c>
      <c r="AX232" s="27" t="str">
        <f t="shared" si="60"/>
        <v>Trần Thị Cẩm Tú</v>
      </c>
      <c r="AY232" s="4" t="str">
        <f t="shared" si="57"/>
        <v>BACH HOA XANH</v>
      </c>
    </row>
    <row r="233" spans="1:51" x14ac:dyDescent="0.25">
      <c r="A233" s="4" t="s">
        <v>1104</v>
      </c>
      <c r="B233" s="4" t="s">
        <v>338</v>
      </c>
      <c r="C233" s="4" t="s">
        <v>959</v>
      </c>
      <c r="D233" s="11" t="s">
        <v>746</v>
      </c>
      <c r="E233" s="32" t="s">
        <v>33</v>
      </c>
      <c r="F233" s="11"/>
      <c r="G233" s="35">
        <v>5281226</v>
      </c>
      <c r="H233" s="35" t="s">
        <v>1130</v>
      </c>
      <c r="I233" s="4"/>
      <c r="J233" s="4" t="s">
        <v>1108</v>
      </c>
      <c r="K233" s="4" t="s">
        <v>884</v>
      </c>
      <c r="L233" s="4"/>
      <c r="M233" s="33">
        <v>153160.10999999999</v>
      </c>
      <c r="N233" s="38">
        <f t="shared" si="63"/>
        <v>6.8827062306332398E-2</v>
      </c>
      <c r="O233" s="33">
        <f t="shared" si="64"/>
        <v>227944.30534573842</v>
      </c>
      <c r="P233" s="244">
        <f t="shared" si="58"/>
        <v>163264.82599999997</v>
      </c>
      <c r="Q233" s="25">
        <v>0</v>
      </c>
      <c r="R233" s="25">
        <v>0</v>
      </c>
      <c r="S233" s="25">
        <v>37073.661999999997</v>
      </c>
      <c r="T233" s="109"/>
      <c r="U233" s="25">
        <v>0</v>
      </c>
      <c r="V233" s="25">
        <v>0</v>
      </c>
      <c r="W233" s="25">
        <v>0</v>
      </c>
      <c r="X233" s="25">
        <v>0</v>
      </c>
      <c r="Y233" s="25">
        <v>0</v>
      </c>
      <c r="Z233" s="25">
        <v>0</v>
      </c>
      <c r="AA233" s="109"/>
      <c r="AB233" s="25">
        <v>0</v>
      </c>
      <c r="AC233" s="25">
        <v>16846.178</v>
      </c>
      <c r="AD233" s="25">
        <v>1930.0319999999999</v>
      </c>
      <c r="AE233" s="25">
        <v>0</v>
      </c>
      <c r="AF233" s="25">
        <v>16125.441000000001</v>
      </c>
      <c r="AG233" s="25">
        <v>0</v>
      </c>
      <c r="AH233" s="109"/>
      <c r="AI233" s="25">
        <v>0</v>
      </c>
      <c r="AJ233" s="25">
        <v>0</v>
      </c>
      <c r="AK233" s="123">
        <v>18266.817999999999</v>
      </c>
      <c r="AL233" s="25">
        <v>0</v>
      </c>
      <c r="AM233" s="25">
        <v>22379.598000000002</v>
      </c>
      <c r="AN233" s="25">
        <v>0</v>
      </c>
      <c r="AO233" s="109"/>
      <c r="AP233" s="25">
        <v>0</v>
      </c>
      <c r="AQ233" s="25">
        <v>16142.353999999999</v>
      </c>
      <c r="AR233" s="25">
        <v>0</v>
      </c>
      <c r="AS233" s="25">
        <v>0</v>
      </c>
      <c r="AT233" s="25">
        <v>0</v>
      </c>
      <c r="AU233" s="25">
        <v>34500.742999999995</v>
      </c>
      <c r="AW233" t="str">
        <f t="shared" si="59"/>
        <v>Nguyễn Thành Long</v>
      </c>
      <c r="AX233" s="27" t="str">
        <f t="shared" si="60"/>
        <v>Đào Ngọc Sơn</v>
      </c>
      <c r="AY233" s="4" t="str">
        <f t="shared" si="57"/>
        <v>BACH HOA XANH</v>
      </c>
    </row>
    <row r="234" spans="1:51" s="84" customFormat="1" outlineLevel="1" x14ac:dyDescent="0.25">
      <c r="A234" s="78" t="s">
        <v>1104</v>
      </c>
      <c r="B234" s="78" t="s">
        <v>338</v>
      </c>
      <c r="C234" s="78" t="s">
        <v>221</v>
      </c>
      <c r="D234" s="78" t="s">
        <v>1327</v>
      </c>
      <c r="E234" s="79" t="s">
        <v>221</v>
      </c>
      <c r="F234" s="124"/>
      <c r="G234" s="80">
        <v>5265899</v>
      </c>
      <c r="H234" s="80" t="s">
        <v>861</v>
      </c>
      <c r="I234" s="78"/>
      <c r="J234" s="78" t="s">
        <v>860</v>
      </c>
      <c r="K234" s="78" t="s">
        <v>938</v>
      </c>
      <c r="L234" s="78"/>
      <c r="M234" s="81">
        <v>195866.92426666667</v>
      </c>
      <c r="N234" s="82">
        <f>+M234/$M$217</f>
        <v>8.8018642714813647E-2</v>
      </c>
      <c r="O234" s="81">
        <f>+IFERROR($N234*$O$217,0)</f>
        <v>291503.77335307276</v>
      </c>
      <c r="P234" s="244">
        <f t="shared" si="58"/>
        <v>0</v>
      </c>
      <c r="Q234" s="83">
        <v>0</v>
      </c>
      <c r="R234" s="83"/>
      <c r="S234" s="83"/>
      <c r="T234" s="109"/>
      <c r="U234" s="83"/>
      <c r="V234" s="83">
        <v>0</v>
      </c>
      <c r="W234" s="83"/>
      <c r="X234" s="83">
        <v>0</v>
      </c>
      <c r="Y234" s="83">
        <v>0</v>
      </c>
      <c r="Z234" s="25">
        <v>0</v>
      </c>
      <c r="AA234" s="109"/>
      <c r="AB234" s="25">
        <v>0</v>
      </c>
      <c r="AC234" s="83">
        <v>0</v>
      </c>
      <c r="AD234" s="83"/>
      <c r="AE234" s="83">
        <v>0</v>
      </c>
      <c r="AF234" s="83">
        <v>0</v>
      </c>
      <c r="AG234" s="83">
        <v>0</v>
      </c>
      <c r="AH234" s="109"/>
      <c r="AI234" s="83"/>
      <c r="AJ234" s="83">
        <v>0</v>
      </c>
      <c r="AK234" s="123"/>
      <c r="AL234" s="83"/>
      <c r="AM234" s="83"/>
      <c r="AN234" s="83"/>
      <c r="AO234" s="109"/>
      <c r="AP234" s="25">
        <v>0</v>
      </c>
      <c r="AQ234" s="25">
        <v>0</v>
      </c>
      <c r="AR234" s="25">
        <v>0</v>
      </c>
      <c r="AS234" s="25"/>
      <c r="AT234" s="25">
        <v>0</v>
      </c>
      <c r="AU234" s="25">
        <v>0</v>
      </c>
      <c r="AW234" t="str">
        <f t="shared" si="59"/>
        <v>Trần Huy Hoàng</v>
      </c>
      <c r="AX234" s="27" t="str">
        <f t="shared" si="60"/>
        <v>Trần Huy Hoàng</v>
      </c>
      <c r="AY234" s="78" t="str">
        <f t="shared" si="57"/>
        <v>BACH HOA XANH</v>
      </c>
    </row>
    <row r="235" spans="1:51" s="84" customFormat="1" outlineLevel="1" x14ac:dyDescent="0.25">
      <c r="A235" s="78" t="s">
        <v>1104</v>
      </c>
      <c r="B235" s="78" t="s">
        <v>338</v>
      </c>
      <c r="C235" s="78" t="s">
        <v>221</v>
      </c>
      <c r="D235" s="78" t="s">
        <v>1327</v>
      </c>
      <c r="E235" s="79" t="s">
        <v>221</v>
      </c>
      <c r="F235" s="124"/>
      <c r="G235" s="80">
        <v>5261886</v>
      </c>
      <c r="H235" s="80" t="s">
        <v>1131</v>
      </c>
      <c r="I235" s="78"/>
      <c r="J235" s="78" t="s">
        <v>1132</v>
      </c>
      <c r="K235" s="78" t="s">
        <v>819</v>
      </c>
      <c r="L235" s="78"/>
      <c r="M235" s="81">
        <v>170159.29556666667</v>
      </c>
      <c r="N235" s="82">
        <f>+M235/$M$217</f>
        <v>7.6466153216843455E-2</v>
      </c>
      <c r="O235" s="81">
        <f>+IFERROR($N235*$O$217,0)</f>
        <v>253243.76187810273</v>
      </c>
      <c r="P235" s="244">
        <f t="shared" si="58"/>
        <v>38078.057000000001</v>
      </c>
      <c r="Q235" s="83">
        <v>0</v>
      </c>
      <c r="R235" s="83"/>
      <c r="S235" s="83"/>
      <c r="T235" s="109"/>
      <c r="U235" s="83"/>
      <c r="V235" s="83">
        <v>0</v>
      </c>
      <c r="W235" s="83"/>
      <c r="X235" s="83">
        <v>0</v>
      </c>
      <c r="Y235" s="83">
        <v>0</v>
      </c>
      <c r="Z235" s="25">
        <v>0</v>
      </c>
      <c r="AA235" s="109"/>
      <c r="AB235" s="25">
        <v>0</v>
      </c>
      <c r="AC235" s="83">
        <v>0</v>
      </c>
      <c r="AD235" s="83"/>
      <c r="AE235" s="83">
        <v>0</v>
      </c>
      <c r="AF235" s="83">
        <v>0</v>
      </c>
      <c r="AG235" s="83">
        <v>0</v>
      </c>
      <c r="AH235" s="109"/>
      <c r="AI235" s="83"/>
      <c r="AJ235" s="83"/>
      <c r="AK235" s="123">
        <v>0</v>
      </c>
      <c r="AL235" s="83"/>
      <c r="AM235" s="83">
        <v>0</v>
      </c>
      <c r="AN235" s="83"/>
      <c r="AO235" s="109"/>
      <c r="AP235" s="25">
        <v>0</v>
      </c>
      <c r="AQ235" s="25"/>
      <c r="AR235" s="25">
        <v>0</v>
      </c>
      <c r="AS235" s="25"/>
      <c r="AT235" s="25">
        <v>38078.057000000001</v>
      </c>
      <c r="AU235" s="25">
        <v>0</v>
      </c>
      <c r="AW235" t="str">
        <f t="shared" si="59"/>
        <v>Trần Huy Hoàng</v>
      </c>
      <c r="AX235" s="27" t="str">
        <f t="shared" si="60"/>
        <v>Trần Huy Hoàng</v>
      </c>
      <c r="AY235" s="78" t="str">
        <f t="shared" si="57"/>
        <v>BACH HOA XANH</v>
      </c>
    </row>
    <row r="236" spans="1:51" s="84" customFormat="1" outlineLevel="1" x14ac:dyDescent="0.25">
      <c r="A236" s="78" t="s">
        <v>1104</v>
      </c>
      <c r="B236" s="78" t="s">
        <v>338</v>
      </c>
      <c r="C236" s="78" t="s">
        <v>221</v>
      </c>
      <c r="D236" s="78" t="s">
        <v>1327</v>
      </c>
      <c r="E236" s="79" t="s">
        <v>221</v>
      </c>
      <c r="F236" s="124"/>
      <c r="G236" s="80">
        <v>5281219</v>
      </c>
      <c r="H236" s="80" t="s">
        <v>859</v>
      </c>
      <c r="I236" s="78"/>
      <c r="J236" s="78" t="s">
        <v>809</v>
      </c>
      <c r="K236" s="78" t="s">
        <v>938</v>
      </c>
      <c r="L236" s="78"/>
      <c r="M236" s="81">
        <v>189658.93616666668</v>
      </c>
      <c r="N236" s="82">
        <f>+M236/$M$217</f>
        <v>8.5228898154329408E-2</v>
      </c>
      <c r="O236" s="81">
        <f>+IFERROR($N236*$O$217,0)</f>
        <v>282264.58218868211</v>
      </c>
      <c r="P236" s="244">
        <f t="shared" si="58"/>
        <v>1920.5640000000001</v>
      </c>
      <c r="Q236" s="83">
        <v>0</v>
      </c>
      <c r="R236" s="83"/>
      <c r="S236" s="83">
        <v>0</v>
      </c>
      <c r="T236" s="109"/>
      <c r="U236" s="83"/>
      <c r="V236" s="83">
        <v>0</v>
      </c>
      <c r="W236" s="83"/>
      <c r="X236" s="83">
        <v>0</v>
      </c>
      <c r="Y236" s="83">
        <v>0</v>
      </c>
      <c r="Z236" s="25">
        <v>0</v>
      </c>
      <c r="AA236" s="109"/>
      <c r="AB236" s="25">
        <v>0</v>
      </c>
      <c r="AC236" s="83">
        <v>0</v>
      </c>
      <c r="AD236" s="83"/>
      <c r="AE236" s="83">
        <v>0</v>
      </c>
      <c r="AF236" s="83">
        <v>0</v>
      </c>
      <c r="AG236" s="83">
        <v>0</v>
      </c>
      <c r="AH236" s="109"/>
      <c r="AI236" s="83"/>
      <c r="AJ236" s="83"/>
      <c r="AK236" s="123">
        <v>0</v>
      </c>
      <c r="AL236" s="83"/>
      <c r="AM236" s="83">
        <v>0</v>
      </c>
      <c r="AN236" s="83"/>
      <c r="AO236" s="109"/>
      <c r="AP236" s="25">
        <v>0</v>
      </c>
      <c r="AQ236" s="25"/>
      <c r="AR236" s="25">
        <v>0</v>
      </c>
      <c r="AS236" s="25"/>
      <c r="AT236" s="25">
        <v>1920.5640000000001</v>
      </c>
      <c r="AU236" s="25">
        <v>0</v>
      </c>
      <c r="AW236" t="str">
        <f t="shared" si="59"/>
        <v>Trần Huy Hoàng</v>
      </c>
      <c r="AX236" s="27" t="str">
        <f t="shared" si="60"/>
        <v>Trần Huy Hoàng</v>
      </c>
      <c r="AY236" s="78" t="str">
        <f t="shared" si="57"/>
        <v>BACH HOA XANH</v>
      </c>
    </row>
    <row r="237" spans="1:51" s="84" customFormat="1" outlineLevel="1" x14ac:dyDescent="0.25">
      <c r="A237" s="78" t="s">
        <v>1104</v>
      </c>
      <c r="B237" s="78" t="s">
        <v>338</v>
      </c>
      <c r="C237" s="78" t="s">
        <v>221</v>
      </c>
      <c r="D237" s="78" t="s">
        <v>1327</v>
      </c>
      <c r="E237" s="79" t="s">
        <v>221</v>
      </c>
      <c r="F237" s="124"/>
      <c r="G237" s="80">
        <v>5282467</v>
      </c>
      <c r="H237" s="80" t="s">
        <v>1133</v>
      </c>
      <c r="I237" s="78"/>
      <c r="J237" s="78" t="s">
        <v>814</v>
      </c>
      <c r="K237" s="78" t="s">
        <v>938</v>
      </c>
      <c r="L237" s="78"/>
      <c r="M237" s="81">
        <v>332.87799999999999</v>
      </c>
      <c r="N237" s="82">
        <f t="shared" si="63"/>
        <v>1.495886549468221E-4</v>
      </c>
      <c r="O237" s="81">
        <f t="shared" si="64"/>
        <v>495.41388077403911</v>
      </c>
      <c r="P237" s="244">
        <f t="shared" si="58"/>
        <v>0</v>
      </c>
      <c r="Q237" s="83">
        <v>0</v>
      </c>
      <c r="R237" s="83"/>
      <c r="S237" s="83">
        <v>0</v>
      </c>
      <c r="T237" s="109"/>
      <c r="U237" s="83"/>
      <c r="V237" s="83">
        <v>0</v>
      </c>
      <c r="W237" s="83"/>
      <c r="X237" s="83">
        <v>0</v>
      </c>
      <c r="Y237" s="83">
        <v>0</v>
      </c>
      <c r="Z237" s="25">
        <v>0</v>
      </c>
      <c r="AA237" s="109"/>
      <c r="AB237" s="25">
        <v>0</v>
      </c>
      <c r="AC237" s="83">
        <v>0</v>
      </c>
      <c r="AD237" s="83"/>
      <c r="AE237" s="83">
        <v>0</v>
      </c>
      <c r="AF237" s="83">
        <v>0</v>
      </c>
      <c r="AG237" s="83">
        <v>0</v>
      </c>
      <c r="AH237" s="109"/>
      <c r="AI237" s="83"/>
      <c r="AJ237" s="83"/>
      <c r="AK237" s="123">
        <v>0</v>
      </c>
      <c r="AL237" s="83"/>
      <c r="AM237" s="83">
        <v>0</v>
      </c>
      <c r="AN237" s="83"/>
      <c r="AO237" s="109"/>
      <c r="AP237" s="25">
        <v>0</v>
      </c>
      <c r="AQ237" s="25"/>
      <c r="AR237" s="25">
        <v>0</v>
      </c>
      <c r="AS237" s="25"/>
      <c r="AT237" s="25">
        <v>0</v>
      </c>
      <c r="AU237" s="25">
        <v>0</v>
      </c>
      <c r="AW237" t="str">
        <f t="shared" si="59"/>
        <v>Trần Huy Hoàng</v>
      </c>
      <c r="AX237" s="27" t="str">
        <f t="shared" si="60"/>
        <v>Trần Huy Hoàng</v>
      </c>
      <c r="AY237" s="78" t="str">
        <f t="shared" si="57"/>
        <v>BACH HOA XANH</v>
      </c>
    </row>
    <row r="238" spans="1:51" s="84" customFormat="1" outlineLevel="1" x14ac:dyDescent="0.25">
      <c r="A238" s="78" t="s">
        <v>1104</v>
      </c>
      <c r="B238" s="78" t="s">
        <v>338</v>
      </c>
      <c r="C238" s="78" t="s">
        <v>221</v>
      </c>
      <c r="D238" s="78" t="s">
        <v>1327</v>
      </c>
      <c r="E238" s="79" t="s">
        <v>221</v>
      </c>
      <c r="F238" s="124"/>
      <c r="G238" s="80">
        <v>5160286</v>
      </c>
      <c r="H238" s="80" t="s">
        <v>862</v>
      </c>
      <c r="I238" s="78"/>
      <c r="J238" s="78" t="s">
        <v>863</v>
      </c>
      <c r="K238" s="78" t="s">
        <v>938</v>
      </c>
      <c r="L238" s="78"/>
      <c r="M238" s="81">
        <v>211512.38566666664</v>
      </c>
      <c r="N238" s="82">
        <f>+M238/$M$217</f>
        <v>9.5049397306130656E-2</v>
      </c>
      <c r="O238" s="81">
        <f>+IFERROR($N238*$O$217,0)</f>
        <v>314788.51655831438</v>
      </c>
      <c r="P238" s="244">
        <f t="shared" si="58"/>
        <v>7298.143</v>
      </c>
      <c r="Q238" s="83">
        <v>0</v>
      </c>
      <c r="R238" s="83"/>
      <c r="S238" s="83">
        <v>0</v>
      </c>
      <c r="T238" s="109"/>
      <c r="U238" s="83"/>
      <c r="V238" s="83">
        <v>0</v>
      </c>
      <c r="W238" s="83"/>
      <c r="X238" s="83">
        <v>0</v>
      </c>
      <c r="Y238" s="83">
        <v>0</v>
      </c>
      <c r="Z238" s="25">
        <v>0</v>
      </c>
      <c r="AA238" s="109"/>
      <c r="AB238" s="25">
        <v>0</v>
      </c>
      <c r="AC238" s="83">
        <v>0</v>
      </c>
      <c r="AD238" s="83"/>
      <c r="AE238" s="83">
        <v>0</v>
      </c>
      <c r="AF238" s="83">
        <v>0</v>
      </c>
      <c r="AG238" s="83">
        <v>0</v>
      </c>
      <c r="AH238" s="109"/>
      <c r="AI238" s="83"/>
      <c r="AJ238" s="83"/>
      <c r="AK238" s="123">
        <v>0</v>
      </c>
      <c r="AL238" s="83"/>
      <c r="AM238" s="83">
        <v>0</v>
      </c>
      <c r="AN238" s="83"/>
      <c r="AO238" s="109"/>
      <c r="AP238" s="25">
        <v>0</v>
      </c>
      <c r="AQ238" s="25"/>
      <c r="AR238" s="25">
        <v>0</v>
      </c>
      <c r="AS238" s="25"/>
      <c r="AT238" s="25">
        <v>7298.143</v>
      </c>
      <c r="AU238" s="25">
        <v>0</v>
      </c>
      <c r="AW238" t="str">
        <f t="shared" si="59"/>
        <v>Trần Huy Hoàng</v>
      </c>
      <c r="AX238" s="27" t="str">
        <f t="shared" si="60"/>
        <v>Trần Huy Hoàng</v>
      </c>
      <c r="AY238" s="78" t="str">
        <f t="shared" si="57"/>
        <v>BACH HOA XANH</v>
      </c>
    </row>
    <row r="239" spans="1:51" s="84" customFormat="1" outlineLevel="1" x14ac:dyDescent="0.25">
      <c r="A239" s="78" t="s">
        <v>1104</v>
      </c>
      <c r="B239" s="78" t="s">
        <v>338</v>
      </c>
      <c r="C239" s="78" t="s">
        <v>221</v>
      </c>
      <c r="D239" s="78" t="s">
        <v>1327</v>
      </c>
      <c r="E239" s="79" t="s">
        <v>221</v>
      </c>
      <c r="F239" s="124"/>
      <c r="G239" s="80">
        <v>5163577</v>
      </c>
      <c r="H239" s="80" t="s">
        <v>858</v>
      </c>
      <c r="I239" s="78"/>
      <c r="J239" s="78" t="s">
        <v>814</v>
      </c>
      <c r="K239" s="78" t="s">
        <v>938</v>
      </c>
      <c r="L239" s="78"/>
      <c r="M239" s="81">
        <v>124330.12172666665</v>
      </c>
      <c r="N239" s="82">
        <f>+M239/$M$217</f>
        <v>5.5871447432593105E-2</v>
      </c>
      <c r="O239" s="81">
        <f>+IFERROR($N239*$O$217,0)</f>
        <v>185037.36534621273</v>
      </c>
      <c r="P239" s="244">
        <f t="shared" si="58"/>
        <v>3072.902</v>
      </c>
      <c r="Q239" s="83">
        <v>0</v>
      </c>
      <c r="R239" s="83"/>
      <c r="S239" s="83">
        <v>0</v>
      </c>
      <c r="T239" s="109"/>
      <c r="U239" s="83"/>
      <c r="V239" s="83"/>
      <c r="W239" s="83"/>
      <c r="X239" s="83">
        <v>0</v>
      </c>
      <c r="Y239" s="83">
        <v>0</v>
      </c>
      <c r="Z239" s="25">
        <v>0</v>
      </c>
      <c r="AA239" s="109"/>
      <c r="AB239" s="25">
        <v>0</v>
      </c>
      <c r="AC239" s="83">
        <v>0</v>
      </c>
      <c r="AD239" s="83"/>
      <c r="AE239" s="83">
        <v>0</v>
      </c>
      <c r="AF239" s="83">
        <v>0</v>
      </c>
      <c r="AG239" s="83">
        <v>0</v>
      </c>
      <c r="AH239" s="109"/>
      <c r="AI239" s="83"/>
      <c r="AJ239" s="83"/>
      <c r="AK239" s="123">
        <v>0</v>
      </c>
      <c r="AL239" s="83"/>
      <c r="AM239" s="83">
        <v>0</v>
      </c>
      <c r="AN239" s="83"/>
      <c r="AO239" s="109"/>
      <c r="AP239" s="25">
        <v>0</v>
      </c>
      <c r="AQ239" s="25"/>
      <c r="AR239" s="25">
        <v>0</v>
      </c>
      <c r="AS239" s="25"/>
      <c r="AT239" s="25">
        <v>3072.902</v>
      </c>
      <c r="AU239" s="25">
        <v>0</v>
      </c>
      <c r="AW239" t="str">
        <f t="shared" si="59"/>
        <v>Trần Huy Hoàng</v>
      </c>
      <c r="AX239" s="27" t="str">
        <f t="shared" si="60"/>
        <v>Trần Huy Hoàng</v>
      </c>
      <c r="AY239" s="78" t="str">
        <f t="shared" si="57"/>
        <v>BACH HOA XANH</v>
      </c>
    </row>
    <row r="240" spans="1:51" x14ac:dyDescent="0.25">
      <c r="A240" s="5" t="s">
        <v>1104</v>
      </c>
      <c r="B240" s="5" t="s">
        <v>338</v>
      </c>
      <c r="C240" s="5"/>
      <c r="D240" s="107"/>
      <c r="E240" s="85" t="s">
        <v>338</v>
      </c>
      <c r="F240" s="107"/>
      <c r="G240" s="86"/>
      <c r="H240" s="86" t="s">
        <v>1134</v>
      </c>
      <c r="I240" s="5"/>
      <c r="J240" s="5"/>
      <c r="K240" s="5"/>
      <c r="L240" s="5">
        <v>502</v>
      </c>
      <c r="M240" s="36">
        <f>SUM(M234:M239)</f>
        <v>891860.54139333335</v>
      </c>
      <c r="N240" s="29">
        <f>M240/$M$217</f>
        <v>0.40078412747965714</v>
      </c>
      <c r="O240" s="36">
        <f>SUM(O234:O239)</f>
        <v>1327333.4132051587</v>
      </c>
      <c r="P240" s="244">
        <f t="shared" si="58"/>
        <v>0</v>
      </c>
      <c r="Q240" s="25">
        <v>0</v>
      </c>
      <c r="R240" s="25">
        <v>0</v>
      </c>
      <c r="S240" s="25">
        <v>0</v>
      </c>
      <c r="T240" s="109"/>
      <c r="U240" s="25"/>
      <c r="V240" s="25">
        <v>0</v>
      </c>
      <c r="W240" s="25">
        <v>0</v>
      </c>
      <c r="X240" s="25">
        <v>0</v>
      </c>
      <c r="Y240" s="25">
        <v>0</v>
      </c>
      <c r="Z240" s="25">
        <v>0</v>
      </c>
      <c r="AA240" s="109"/>
      <c r="AB240" s="25">
        <v>0</v>
      </c>
      <c r="AC240" s="25">
        <v>0</v>
      </c>
      <c r="AD240" s="25">
        <v>0</v>
      </c>
      <c r="AE240" s="25">
        <v>0</v>
      </c>
      <c r="AF240" s="25">
        <v>0</v>
      </c>
      <c r="AG240" s="25">
        <v>0</v>
      </c>
      <c r="AH240" s="109"/>
      <c r="AI240" s="25">
        <v>0</v>
      </c>
      <c r="AJ240" s="25">
        <v>0</v>
      </c>
      <c r="AK240" s="123">
        <v>0</v>
      </c>
      <c r="AL240" s="25">
        <v>0</v>
      </c>
      <c r="AM240" s="25">
        <v>0</v>
      </c>
      <c r="AN240" s="25">
        <v>0</v>
      </c>
      <c r="AO240" s="109"/>
      <c r="AP240" s="25">
        <v>0</v>
      </c>
      <c r="AQ240" s="25">
        <v>0</v>
      </c>
      <c r="AR240" s="25">
        <v>0</v>
      </c>
      <c r="AS240" s="25">
        <v>0</v>
      </c>
      <c r="AT240" s="25">
        <v>0</v>
      </c>
      <c r="AU240" s="25">
        <v>0</v>
      </c>
      <c r="AW240">
        <f t="shared" si="59"/>
        <v>0</v>
      </c>
      <c r="AX240" s="27" t="str">
        <f t="shared" si="60"/>
        <v>BACH HOA XANH</v>
      </c>
      <c r="AY240" s="5" t="str">
        <f t="shared" si="57"/>
        <v>BACH HOA XANH</v>
      </c>
    </row>
    <row r="241" spans="1:51" x14ac:dyDescent="0.25">
      <c r="A241" s="4" t="s">
        <v>1104</v>
      </c>
      <c r="B241" s="4" t="s">
        <v>338</v>
      </c>
      <c r="C241" s="4" t="s">
        <v>221</v>
      </c>
      <c r="D241" s="4" t="s">
        <v>754</v>
      </c>
      <c r="E241" s="35" t="s">
        <v>224</v>
      </c>
      <c r="F241" s="4" t="s">
        <v>701</v>
      </c>
      <c r="G241" s="28"/>
      <c r="H241" s="35" t="s">
        <v>723</v>
      </c>
      <c r="I241" s="5"/>
      <c r="J241" s="5"/>
      <c r="K241" s="5"/>
      <c r="L241" s="4">
        <v>103</v>
      </c>
      <c r="M241" s="39">
        <f>$M$240/$L$240*$L241</f>
        <v>182991.30630181939</v>
      </c>
      <c r="N241" s="38">
        <f>M241/$M$240</f>
        <v>0.20517928286852591</v>
      </c>
      <c r="O241" s="40">
        <f>N241*$O$240</f>
        <v>272341.31784886721</v>
      </c>
      <c r="P241" s="244">
        <f t="shared" si="58"/>
        <v>163008.96624000001</v>
      </c>
      <c r="Q241" s="25">
        <v>0</v>
      </c>
      <c r="R241" s="25">
        <v>15509.364840000002</v>
      </c>
      <c r="S241" s="25">
        <v>9268.6982400000015</v>
      </c>
      <c r="T241" s="109"/>
      <c r="U241" s="25">
        <v>9806.0036400000008</v>
      </c>
      <c r="V241" s="25">
        <v>164.23560000000003</v>
      </c>
      <c r="W241" s="25">
        <v>6584.126040000001</v>
      </c>
      <c r="X241" s="25">
        <v>0</v>
      </c>
      <c r="Y241" s="25">
        <v>10097.643600000001</v>
      </c>
      <c r="Z241" s="25">
        <v>53.265600000000006</v>
      </c>
      <c r="AA241" s="109"/>
      <c r="AB241" s="25">
        <v>4501.0641599999999</v>
      </c>
      <c r="AC241" s="25">
        <v>5406.0166800000006</v>
      </c>
      <c r="AD241" s="25">
        <v>15967.114200000002</v>
      </c>
      <c r="AE241" s="25">
        <v>0</v>
      </c>
      <c r="AF241" s="25">
        <v>4695.0192000000006</v>
      </c>
      <c r="AG241" s="25">
        <v>0</v>
      </c>
      <c r="AH241" s="109"/>
      <c r="AI241" s="25">
        <v>10605.545999999998</v>
      </c>
      <c r="AJ241" s="25">
        <v>12261.15252</v>
      </c>
      <c r="AK241" s="123">
        <v>1631.4728400000001</v>
      </c>
      <c r="AL241" s="25">
        <v>9323.0859600000003</v>
      </c>
      <c r="AM241" s="25">
        <v>98.566200000000009</v>
      </c>
      <c r="AN241" s="25">
        <v>2697.84</v>
      </c>
      <c r="AO241" s="109"/>
      <c r="AP241" s="25">
        <v>0</v>
      </c>
      <c r="AQ241" s="25">
        <v>24943.3344</v>
      </c>
      <c r="AR241" s="25">
        <v>0</v>
      </c>
      <c r="AS241" s="25">
        <v>19395.416520000002</v>
      </c>
      <c r="AT241" s="25">
        <v>0</v>
      </c>
      <c r="AU241" s="25">
        <v>0</v>
      </c>
      <c r="AW241" t="str">
        <f t="shared" si="59"/>
        <v>Trần Huy Hoàng</v>
      </c>
      <c r="AX241" s="27" t="str">
        <f t="shared" si="60"/>
        <v>Nguyễn Thị Như Huỳnh</v>
      </c>
      <c r="AY241" s="4" t="str">
        <f t="shared" si="57"/>
        <v>BACH HOA XANH</v>
      </c>
    </row>
    <row r="242" spans="1:51" x14ac:dyDescent="0.25">
      <c r="A242" s="4" t="s">
        <v>1104</v>
      </c>
      <c r="B242" s="4" t="s">
        <v>338</v>
      </c>
      <c r="C242" s="4" t="s">
        <v>221</v>
      </c>
      <c r="D242" s="4" t="s">
        <v>755</v>
      </c>
      <c r="E242" s="35" t="s">
        <v>243</v>
      </c>
      <c r="F242" s="4" t="s">
        <v>701</v>
      </c>
      <c r="G242" s="28"/>
      <c r="H242" s="35" t="s">
        <v>1135</v>
      </c>
      <c r="I242" s="5"/>
      <c r="J242" s="5"/>
      <c r="K242" s="5"/>
      <c r="L242" s="4">
        <v>61</v>
      </c>
      <c r="M242" s="39">
        <f t="shared" ref="M242:M247" si="65">$M$240/$L$240*$L242</f>
        <v>108373.49208166002</v>
      </c>
      <c r="N242" s="38">
        <f t="shared" ref="N242:N247" si="66">M242/$M$240</f>
        <v>0.12151394422310756</v>
      </c>
      <c r="O242" s="39">
        <f t="shared" ref="O242:O247" si="67">N242*$O$240</f>
        <v>161289.51833767863</v>
      </c>
      <c r="P242" s="244">
        <f t="shared" si="58"/>
        <v>96615.822600000014</v>
      </c>
      <c r="Q242" s="25">
        <v>0</v>
      </c>
      <c r="R242" s="25">
        <v>9128.1967199999999</v>
      </c>
      <c r="S242" s="25">
        <v>5505.8216400000001</v>
      </c>
      <c r="T242" s="109"/>
      <c r="U242" s="25">
        <v>5821.8188399999999</v>
      </c>
      <c r="V242" s="25">
        <v>97.653600000000012</v>
      </c>
      <c r="W242" s="25">
        <v>3944.6805600000007</v>
      </c>
      <c r="X242" s="25">
        <v>0</v>
      </c>
      <c r="Y242" s="25">
        <v>6015.6086400000004</v>
      </c>
      <c r="Z242" s="25">
        <v>31.071600000000004</v>
      </c>
      <c r="AA242" s="109"/>
      <c r="AB242" s="25">
        <v>2663.0348400000003</v>
      </c>
      <c r="AC242" s="25">
        <v>3220.1971200000003</v>
      </c>
      <c r="AD242" s="25">
        <v>9489.2990399999999</v>
      </c>
      <c r="AE242" s="25">
        <v>0</v>
      </c>
      <c r="AF242" s="25">
        <v>2784.2864400000003</v>
      </c>
      <c r="AG242" s="25">
        <v>0</v>
      </c>
      <c r="AH242" s="109"/>
      <c r="AI242" s="25">
        <v>6298.9628400000011</v>
      </c>
      <c r="AJ242" s="25">
        <v>7261.2050399999998</v>
      </c>
      <c r="AK242" s="123">
        <v>955.65528000000006</v>
      </c>
      <c r="AL242" s="25">
        <v>5536.8759600000003</v>
      </c>
      <c r="AM242" s="25">
        <v>59.139720000000011</v>
      </c>
      <c r="AN242" s="25">
        <v>1579.8024</v>
      </c>
      <c r="AO242" s="109"/>
      <c r="AP242" s="25">
        <v>0</v>
      </c>
      <c r="AQ242" s="25">
        <v>14752.36044</v>
      </c>
      <c r="AR242" s="25">
        <v>0</v>
      </c>
      <c r="AS242" s="25">
        <v>11470.151880000003</v>
      </c>
      <c r="AT242" s="25">
        <v>0</v>
      </c>
      <c r="AU242" s="25">
        <v>0</v>
      </c>
      <c r="AW242" t="str">
        <f t="shared" si="59"/>
        <v>Trần Huy Hoàng</v>
      </c>
      <c r="AX242" s="27" t="str">
        <f t="shared" si="60"/>
        <v>Hồ Ngọc Hiếu</v>
      </c>
      <c r="AY242" s="4" t="str">
        <f t="shared" si="57"/>
        <v>BACH HOA XANH</v>
      </c>
    </row>
    <row r="243" spans="1:51" x14ac:dyDescent="0.25">
      <c r="A243" s="4" t="s">
        <v>1104</v>
      </c>
      <c r="B243" s="4" t="s">
        <v>338</v>
      </c>
      <c r="C243" s="4" t="s">
        <v>221</v>
      </c>
      <c r="D243" s="4" t="s">
        <v>756</v>
      </c>
      <c r="E243" s="35" t="s">
        <v>265</v>
      </c>
      <c r="F243" s="4" t="s">
        <v>701</v>
      </c>
      <c r="G243" s="28"/>
      <c r="H243" s="35" t="s">
        <v>725</v>
      </c>
      <c r="I243" s="5"/>
      <c r="J243" s="5"/>
      <c r="K243" s="5"/>
      <c r="L243" s="4">
        <v>73</v>
      </c>
      <c r="M243" s="39">
        <f t="shared" si="65"/>
        <v>129692.86757313412</v>
      </c>
      <c r="N243" s="38">
        <f t="shared" si="66"/>
        <v>0.14541832669322707</v>
      </c>
      <c r="O243" s="40">
        <f t="shared" si="67"/>
        <v>193018.60391230392</v>
      </c>
      <c r="P243" s="244">
        <f t="shared" si="58"/>
        <v>115602.07032</v>
      </c>
      <c r="Q243" s="25">
        <v>0</v>
      </c>
      <c r="R243" s="25">
        <v>10966.019760000001</v>
      </c>
      <c r="S243" s="25">
        <v>6651.1259999999993</v>
      </c>
      <c r="T243" s="109"/>
      <c r="U243" s="25">
        <v>6900.75612</v>
      </c>
      <c r="V243" s="25">
        <v>115.40880000000001</v>
      </c>
      <c r="W243" s="25">
        <v>4687.6881600000006</v>
      </c>
      <c r="X243" s="25">
        <v>0</v>
      </c>
      <c r="Y243" s="25">
        <v>7152.0040800000006</v>
      </c>
      <c r="Z243" s="25">
        <v>39.949200000000005</v>
      </c>
      <c r="AA243" s="109"/>
      <c r="AB243" s="25">
        <v>3210.6952800000008</v>
      </c>
      <c r="AC243" s="25">
        <v>3840.8850000000002</v>
      </c>
      <c r="AD243" s="25">
        <v>11329.779960000002</v>
      </c>
      <c r="AE243" s="25">
        <v>0</v>
      </c>
      <c r="AF243" s="25">
        <v>3357.8020800000008</v>
      </c>
      <c r="AG243" s="25">
        <v>0</v>
      </c>
      <c r="AH243" s="109"/>
      <c r="AI243" s="25">
        <v>7603.8199200000008</v>
      </c>
      <c r="AJ243" s="25">
        <v>8691.5321999999996</v>
      </c>
      <c r="AK243" s="123">
        <v>1158.1866</v>
      </c>
      <c r="AL243" s="25">
        <v>6575.7160800000001</v>
      </c>
      <c r="AM243" s="25">
        <v>59.139720000000011</v>
      </c>
      <c r="AN243" s="25">
        <v>1927.6520399999999</v>
      </c>
      <c r="AO243" s="109"/>
      <c r="AP243" s="25">
        <v>0</v>
      </c>
      <c r="AQ243" s="25">
        <v>17647.076880000001</v>
      </c>
      <c r="AR243" s="25">
        <v>0</v>
      </c>
      <c r="AS243" s="25">
        <v>13686.83244</v>
      </c>
      <c r="AT243" s="25">
        <v>0</v>
      </c>
      <c r="AU243" s="25">
        <v>0</v>
      </c>
      <c r="AW243" t="str">
        <f t="shared" si="59"/>
        <v>Trần Huy Hoàng</v>
      </c>
      <c r="AX243" s="27" t="str">
        <f t="shared" si="60"/>
        <v>Đặng Hoàng Thiên Ân</v>
      </c>
      <c r="AY243" s="4" t="str">
        <f t="shared" si="57"/>
        <v>BACH HOA XANH</v>
      </c>
    </row>
    <row r="244" spans="1:51" x14ac:dyDescent="0.25">
      <c r="A244" s="4" t="s">
        <v>1104</v>
      </c>
      <c r="B244" s="4" t="s">
        <v>338</v>
      </c>
      <c r="C244" s="4" t="s">
        <v>221</v>
      </c>
      <c r="D244" s="4" t="s">
        <v>757</v>
      </c>
      <c r="E244" s="35" t="s">
        <v>277</v>
      </c>
      <c r="F244" s="4" t="s">
        <v>701</v>
      </c>
      <c r="G244" s="28"/>
      <c r="H244" s="35" t="s">
        <v>726</v>
      </c>
      <c r="I244" s="5"/>
      <c r="J244" s="5"/>
      <c r="K244" s="5"/>
      <c r="L244" s="4">
        <v>76</v>
      </c>
      <c r="M244" s="39">
        <f t="shared" si="65"/>
        <v>135022.71144600265</v>
      </c>
      <c r="N244" s="38">
        <f t="shared" si="66"/>
        <v>0.15139442231075695</v>
      </c>
      <c r="O244" s="39">
        <f t="shared" si="67"/>
        <v>200950.87530596025</v>
      </c>
      <c r="P244" s="244">
        <f t="shared" si="58"/>
        <v>120784.70088</v>
      </c>
      <c r="Q244" s="25">
        <v>0</v>
      </c>
      <c r="R244" s="25">
        <v>11519.177399999999</v>
      </c>
      <c r="S244" s="25">
        <v>6897.1305599999996</v>
      </c>
      <c r="T244" s="109"/>
      <c r="U244" s="25">
        <v>7240.9626000000007</v>
      </c>
      <c r="V244" s="25">
        <v>119.84760000000001</v>
      </c>
      <c r="W244" s="25">
        <v>4915.3510800000013</v>
      </c>
      <c r="X244" s="25">
        <v>0</v>
      </c>
      <c r="Y244" s="25">
        <v>7493.5098000000007</v>
      </c>
      <c r="Z244" s="25">
        <v>39.949200000000005</v>
      </c>
      <c r="AA244" s="109"/>
      <c r="AB244" s="25">
        <v>3356.2684800000006</v>
      </c>
      <c r="AC244" s="25">
        <v>3978.8107200000004</v>
      </c>
      <c r="AD244" s="25">
        <v>11851.331400000001</v>
      </c>
      <c r="AE244" s="25">
        <v>0</v>
      </c>
      <c r="AF244" s="25">
        <v>3475.0814400000008</v>
      </c>
      <c r="AG244" s="25">
        <v>0</v>
      </c>
      <c r="AH244" s="109"/>
      <c r="AI244" s="25">
        <v>7949.2147199999999</v>
      </c>
      <c r="AJ244" s="25">
        <v>9076.8923999999988</v>
      </c>
      <c r="AK244" s="123">
        <v>1194.5178000000001</v>
      </c>
      <c r="AL244" s="25">
        <v>6890.5717199999999</v>
      </c>
      <c r="AM244" s="25">
        <v>78.85296000000001</v>
      </c>
      <c r="AN244" s="25">
        <v>1985.91696</v>
      </c>
      <c r="AO244" s="109"/>
      <c r="AP244" s="25">
        <v>0</v>
      </c>
      <c r="AQ244" s="25">
        <v>18439.68348</v>
      </c>
      <c r="AR244" s="25">
        <v>0</v>
      </c>
      <c r="AS244" s="25">
        <v>14281.630560000001</v>
      </c>
      <c r="AT244" s="25">
        <v>0</v>
      </c>
      <c r="AU244" s="25">
        <v>0</v>
      </c>
      <c r="AW244" t="str">
        <f t="shared" si="59"/>
        <v>Trần Huy Hoàng</v>
      </c>
      <c r="AX244" s="27" t="str">
        <f t="shared" si="60"/>
        <v>Nguyễn Gia Bảo</v>
      </c>
      <c r="AY244" s="4" t="str">
        <f t="shared" si="57"/>
        <v>BACH HOA XANH</v>
      </c>
    </row>
    <row r="245" spans="1:51" x14ac:dyDescent="0.25">
      <c r="A245" s="4" t="s">
        <v>1104</v>
      </c>
      <c r="B245" s="4" t="s">
        <v>338</v>
      </c>
      <c r="C245" s="4" t="s">
        <v>221</v>
      </c>
      <c r="D245" s="4" t="s">
        <v>758</v>
      </c>
      <c r="E245" s="35" t="s">
        <v>297</v>
      </c>
      <c r="F245" s="4" t="s">
        <v>701</v>
      </c>
      <c r="G245" s="35"/>
      <c r="H245" s="35" t="s">
        <v>727</v>
      </c>
      <c r="I245" s="4"/>
      <c r="J245" s="4"/>
      <c r="K245" s="4"/>
      <c r="L245" s="4">
        <v>82</v>
      </c>
      <c r="M245" s="39">
        <f t="shared" si="65"/>
        <v>145682.39919173971</v>
      </c>
      <c r="N245" s="38">
        <f t="shared" si="66"/>
        <v>0.16334661354581673</v>
      </c>
      <c r="O245" s="39">
        <f t="shared" si="67"/>
        <v>216815.41809327292</v>
      </c>
      <c r="P245" s="244">
        <f t="shared" si="58"/>
        <v>130627.41696</v>
      </c>
      <c r="Q245" s="25">
        <v>0</v>
      </c>
      <c r="R245" s="25">
        <v>12474.019440000002</v>
      </c>
      <c r="S245" s="25">
        <v>7431.2650800000001</v>
      </c>
      <c r="T245" s="109"/>
      <c r="U245" s="25">
        <v>7871.2624800000012</v>
      </c>
      <c r="V245" s="25">
        <v>128.72520000000003</v>
      </c>
      <c r="W245" s="25">
        <v>5325.3061200000002</v>
      </c>
      <c r="X245" s="25">
        <v>0</v>
      </c>
      <c r="Y245" s="25">
        <v>8071.7979599999999</v>
      </c>
      <c r="Z245" s="25">
        <v>44.388000000000005</v>
      </c>
      <c r="AA245" s="109"/>
      <c r="AB245" s="25">
        <v>3658.6933200000003</v>
      </c>
      <c r="AC245" s="25">
        <v>4303.4014800000004</v>
      </c>
      <c r="AD245" s="25">
        <v>12754.027800000003</v>
      </c>
      <c r="AE245" s="25">
        <v>0</v>
      </c>
      <c r="AF245" s="25">
        <v>3771.1882800000008</v>
      </c>
      <c r="AG245" s="25">
        <v>0</v>
      </c>
      <c r="AH245" s="109"/>
      <c r="AI245" s="25">
        <v>8624.26116</v>
      </c>
      <c r="AJ245" s="25">
        <v>9813.4416000000001</v>
      </c>
      <c r="AK245" s="123">
        <v>1286.18064</v>
      </c>
      <c r="AL245" s="25">
        <v>7456.6602000000003</v>
      </c>
      <c r="AM245" s="25">
        <v>78.85296000000001</v>
      </c>
      <c r="AN245" s="25">
        <v>2158.9718400000002</v>
      </c>
      <c r="AO245" s="109"/>
      <c r="AP245" s="25">
        <v>0</v>
      </c>
      <c r="AQ245" s="25">
        <v>19872.335880000002</v>
      </c>
      <c r="AR245" s="25">
        <v>0</v>
      </c>
      <c r="AS245" s="25">
        <v>15502.63752</v>
      </c>
      <c r="AT245" s="25">
        <v>0</v>
      </c>
      <c r="AU245" s="25">
        <v>0</v>
      </c>
      <c r="AW245" t="str">
        <f t="shared" si="59"/>
        <v>Trần Huy Hoàng</v>
      </c>
      <c r="AX245" s="27" t="str">
        <f t="shared" si="60"/>
        <v>Tạ Mộng Tuyền</v>
      </c>
      <c r="AY245" s="4" t="str">
        <f t="shared" si="57"/>
        <v>BACH HOA XANH</v>
      </c>
    </row>
    <row r="246" spans="1:51" x14ac:dyDescent="0.25">
      <c r="A246" s="4" t="s">
        <v>1104</v>
      </c>
      <c r="B246" s="4" t="s">
        <v>338</v>
      </c>
      <c r="C246" s="4" t="s">
        <v>221</v>
      </c>
      <c r="D246" s="4" t="s">
        <v>759</v>
      </c>
      <c r="E246" s="35" t="s">
        <v>306</v>
      </c>
      <c r="F246" s="4" t="s">
        <v>701</v>
      </c>
      <c r="G246" s="35"/>
      <c r="H246" s="35" t="s">
        <v>1136</v>
      </c>
      <c r="I246" s="4"/>
      <c r="J246" s="4"/>
      <c r="K246" s="4"/>
      <c r="L246" s="4">
        <v>81</v>
      </c>
      <c r="M246" s="39">
        <f t="shared" si="65"/>
        <v>143905.7845674502</v>
      </c>
      <c r="N246" s="38">
        <f t="shared" si="66"/>
        <v>0.16135458167330677</v>
      </c>
      <c r="O246" s="39">
        <f t="shared" si="67"/>
        <v>214171.32762872081</v>
      </c>
      <c r="P246" s="244">
        <f t="shared" si="58"/>
        <v>128934.81288000001</v>
      </c>
      <c r="Q246" s="25">
        <v>0</v>
      </c>
      <c r="R246" s="25">
        <v>12314.708640000001</v>
      </c>
      <c r="S246" s="25">
        <v>7342.7461200000007</v>
      </c>
      <c r="T246" s="109"/>
      <c r="U246" s="25">
        <v>7752.8555999999999</v>
      </c>
      <c r="V246" s="25">
        <v>128.72520000000003</v>
      </c>
      <c r="W246" s="25">
        <v>5247.2653200000004</v>
      </c>
      <c r="X246" s="25">
        <v>0</v>
      </c>
      <c r="Y246" s="25">
        <v>7980.6027600000016</v>
      </c>
      <c r="Z246" s="25">
        <v>44.388000000000005</v>
      </c>
      <c r="AA246" s="109"/>
      <c r="AB246" s="25">
        <v>3612.9121200000004</v>
      </c>
      <c r="AC246" s="25">
        <v>4257.3578400000006</v>
      </c>
      <c r="AD246" s="25">
        <v>12672.498600000001</v>
      </c>
      <c r="AE246" s="25">
        <v>0</v>
      </c>
      <c r="AF246" s="25">
        <v>3715.0218000000009</v>
      </c>
      <c r="AG246" s="25">
        <v>0</v>
      </c>
      <c r="AH246" s="109"/>
      <c r="AI246" s="25">
        <v>8485.6766400000015</v>
      </c>
      <c r="AJ246" s="25">
        <v>9653.0864399999991</v>
      </c>
      <c r="AK246" s="123">
        <v>1272.6590400000002</v>
      </c>
      <c r="AL246" s="25">
        <v>7346.5974000000006</v>
      </c>
      <c r="AM246" s="25">
        <v>78.85296000000001</v>
      </c>
      <c r="AN246" s="25">
        <v>2139.2586000000001</v>
      </c>
      <c r="AO246" s="109"/>
      <c r="AP246" s="25">
        <v>0</v>
      </c>
      <c r="AQ246" s="25">
        <v>19615.589639999998</v>
      </c>
      <c r="AR246" s="25">
        <v>0</v>
      </c>
      <c r="AS246" s="25">
        <v>15274.010159999998</v>
      </c>
      <c r="AT246" s="25">
        <v>0</v>
      </c>
      <c r="AU246" s="25">
        <v>0</v>
      </c>
      <c r="AW246" t="str">
        <f t="shared" si="59"/>
        <v>Trần Huy Hoàng</v>
      </c>
      <c r="AX246" s="27" t="str">
        <f t="shared" si="60"/>
        <v>Nguyễn Thị Phương Tâm</v>
      </c>
      <c r="AY246" s="4" t="str">
        <f t="shared" si="57"/>
        <v>BACH HOA XANH</v>
      </c>
    </row>
    <row r="247" spans="1:51" x14ac:dyDescent="0.25">
      <c r="A247" s="4" t="s">
        <v>1104</v>
      </c>
      <c r="B247" s="4" t="s">
        <v>338</v>
      </c>
      <c r="C247" s="4" t="s">
        <v>221</v>
      </c>
      <c r="D247" s="4" t="s">
        <v>760</v>
      </c>
      <c r="E247" s="35" t="s">
        <v>313</v>
      </c>
      <c r="F247" s="4" t="s">
        <v>701</v>
      </c>
      <c r="G247" s="35"/>
      <c r="H247" s="35" t="s">
        <v>729</v>
      </c>
      <c r="I247" s="4"/>
      <c r="J247" s="4"/>
      <c r="K247" s="4"/>
      <c r="L247" s="4">
        <v>26</v>
      </c>
      <c r="M247" s="39">
        <f t="shared" si="65"/>
        <v>46191.980231527225</v>
      </c>
      <c r="N247" s="38">
        <f t="shared" si="66"/>
        <v>5.1792828685258967E-2</v>
      </c>
      <c r="O247" s="39">
        <f t="shared" si="67"/>
        <v>68746.35207835483</v>
      </c>
      <c r="P247" s="244">
        <f t="shared" si="58"/>
        <v>41440.398120000005</v>
      </c>
      <c r="Q247" s="25">
        <v>0</v>
      </c>
      <c r="R247" s="25">
        <v>3927.9297600000009</v>
      </c>
      <c r="S247" s="25">
        <v>2409.5912400000002</v>
      </c>
      <c r="T247" s="109"/>
      <c r="U247" s="25">
        <v>2451.39912</v>
      </c>
      <c r="V247" s="25">
        <v>44.388000000000005</v>
      </c>
      <c r="W247" s="25">
        <v>1661.7700800000002</v>
      </c>
      <c r="X247" s="25">
        <v>0</v>
      </c>
      <c r="Y247" s="25">
        <v>2532.1842000000006</v>
      </c>
      <c r="Z247" s="25">
        <v>13.316400000000002</v>
      </c>
      <c r="AA247" s="109"/>
      <c r="AB247" s="25">
        <v>1191.64932</v>
      </c>
      <c r="AC247" s="25">
        <v>1400.36796</v>
      </c>
      <c r="AD247" s="25">
        <v>4038.46236</v>
      </c>
      <c r="AE247" s="25">
        <v>0</v>
      </c>
      <c r="AF247" s="25">
        <v>1230.7734</v>
      </c>
      <c r="AG247" s="25">
        <v>0</v>
      </c>
      <c r="AH247" s="109"/>
      <c r="AI247" s="25">
        <v>2792.80656</v>
      </c>
      <c r="AJ247" s="25">
        <v>3081.1935600000006</v>
      </c>
      <c r="AK247" s="123">
        <v>404.22780000000006</v>
      </c>
      <c r="AL247" s="25">
        <v>2360.7406800000003</v>
      </c>
      <c r="AM247" s="25">
        <v>19.713240000000003</v>
      </c>
      <c r="AN247" s="25">
        <v>695.69928000000004</v>
      </c>
      <c r="AO247" s="109"/>
      <c r="AP247" s="25">
        <v>0</v>
      </c>
      <c r="AQ247" s="25">
        <v>6226.7810400000008</v>
      </c>
      <c r="AR247" s="25">
        <v>0</v>
      </c>
      <c r="AS247" s="25">
        <v>4957.4041200000011</v>
      </c>
      <c r="AT247" s="25">
        <v>0</v>
      </c>
      <c r="AU247" s="25">
        <v>0</v>
      </c>
      <c r="AW247" t="str">
        <f t="shared" si="59"/>
        <v>Trần Huy Hoàng</v>
      </c>
      <c r="AX247" s="27" t="str">
        <f t="shared" si="60"/>
        <v>Nguyễn Ngọc Danh</v>
      </c>
      <c r="AY247" s="4" t="str">
        <f t="shared" si="57"/>
        <v>BACH HOA XANH</v>
      </c>
    </row>
    <row r="248" spans="1:51" x14ac:dyDescent="0.25">
      <c r="A248" s="12" t="s">
        <v>1104</v>
      </c>
      <c r="B248" s="12" t="s">
        <v>1137</v>
      </c>
      <c r="C248" s="14"/>
      <c r="D248" s="14"/>
      <c r="E248" s="30"/>
      <c r="F248" s="14"/>
      <c r="G248" s="46" t="s">
        <v>933</v>
      </c>
      <c r="H248" s="12" t="s">
        <v>1137</v>
      </c>
      <c r="I248" s="14"/>
      <c r="J248" s="14"/>
      <c r="K248" s="14"/>
      <c r="L248" s="13">
        <f>SUM(L249,L383)</f>
        <v>2730</v>
      </c>
      <c r="M248" s="13">
        <f>SUM(M249,M383)</f>
        <v>2390178.484732667</v>
      </c>
      <c r="N248" s="31">
        <f>SUM(N249,N383)</f>
        <v>1</v>
      </c>
      <c r="O248" s="13">
        <v>2760387.8638210115</v>
      </c>
      <c r="P248" s="244">
        <f t="shared" si="58"/>
        <v>0</v>
      </c>
      <c r="Q248" s="25">
        <v>0</v>
      </c>
      <c r="R248" s="25">
        <v>0</v>
      </c>
      <c r="S248" s="25">
        <v>0</v>
      </c>
      <c r="T248" s="109"/>
      <c r="U248" s="25">
        <v>0</v>
      </c>
      <c r="V248" s="25">
        <v>0</v>
      </c>
      <c r="W248" s="25">
        <v>0</v>
      </c>
      <c r="X248" s="25">
        <v>0</v>
      </c>
      <c r="Y248" s="25">
        <v>0</v>
      </c>
      <c r="Z248" s="25">
        <v>0</v>
      </c>
      <c r="AA248" s="109"/>
      <c r="AB248" s="25">
        <v>0</v>
      </c>
      <c r="AC248" s="25">
        <v>0</v>
      </c>
      <c r="AD248" s="25">
        <v>0</v>
      </c>
      <c r="AE248" s="25">
        <v>0</v>
      </c>
      <c r="AF248" s="25">
        <v>0</v>
      </c>
      <c r="AG248" s="25">
        <v>0</v>
      </c>
      <c r="AH248" s="109"/>
      <c r="AI248" s="25">
        <v>0</v>
      </c>
      <c r="AJ248" s="25">
        <v>0</v>
      </c>
      <c r="AK248" s="123">
        <v>0</v>
      </c>
      <c r="AL248" s="25">
        <v>0</v>
      </c>
      <c r="AM248" s="25">
        <v>0</v>
      </c>
      <c r="AN248" s="25">
        <v>0</v>
      </c>
      <c r="AO248" s="109"/>
      <c r="AP248" s="25">
        <v>0</v>
      </c>
      <c r="AQ248" s="25">
        <v>0</v>
      </c>
      <c r="AR248" s="25">
        <v>0</v>
      </c>
      <c r="AS248" s="25">
        <v>0</v>
      </c>
      <c r="AT248" s="25">
        <v>0</v>
      </c>
      <c r="AU248" s="25">
        <v>0</v>
      </c>
      <c r="AW248">
        <f t="shared" si="59"/>
        <v>0</v>
      </c>
      <c r="AX248" s="27">
        <f t="shared" si="60"/>
        <v>0</v>
      </c>
      <c r="AY248" s="12" t="str">
        <f t="shared" si="57"/>
        <v>WIN</v>
      </c>
    </row>
    <row r="249" spans="1:51" x14ac:dyDescent="0.25">
      <c r="A249" s="4"/>
      <c r="B249" s="4"/>
      <c r="C249" s="4"/>
      <c r="D249" s="4"/>
      <c r="E249" s="35"/>
      <c r="F249" s="4"/>
      <c r="G249" s="28" t="s">
        <v>933</v>
      </c>
      <c r="H249" s="86" t="s">
        <v>1138</v>
      </c>
      <c r="I249" s="4"/>
      <c r="J249" s="4"/>
      <c r="K249" s="4"/>
      <c r="L249" s="41">
        <f>SUM(L250:L382)</f>
        <v>133</v>
      </c>
      <c r="M249" s="41">
        <f>SUM(M250:M382)</f>
        <v>435007.36153066647</v>
      </c>
      <c r="N249" s="29">
        <f>M249/$M$248</f>
        <v>0.18199785677483432</v>
      </c>
      <c r="O249" s="36">
        <f>N249*$O$248</f>
        <v>502384.67508268735</v>
      </c>
      <c r="P249" s="244">
        <f t="shared" si="58"/>
        <v>0</v>
      </c>
      <c r="Q249" s="25">
        <v>0</v>
      </c>
      <c r="R249" s="25">
        <v>0</v>
      </c>
      <c r="S249" s="25">
        <v>0</v>
      </c>
      <c r="T249" s="109"/>
      <c r="U249" s="25">
        <v>0</v>
      </c>
      <c r="V249" s="25">
        <v>0</v>
      </c>
      <c r="W249" s="25">
        <v>0</v>
      </c>
      <c r="X249" s="25">
        <v>0</v>
      </c>
      <c r="Y249" s="25">
        <v>0</v>
      </c>
      <c r="Z249" s="25">
        <v>0</v>
      </c>
      <c r="AA249" s="109"/>
      <c r="AB249" s="25">
        <v>0</v>
      </c>
      <c r="AC249" s="25">
        <v>0</v>
      </c>
      <c r="AD249" s="25">
        <v>0</v>
      </c>
      <c r="AE249" s="25">
        <v>0</v>
      </c>
      <c r="AF249" s="25">
        <v>0</v>
      </c>
      <c r="AG249" s="25">
        <v>0</v>
      </c>
      <c r="AH249" s="109"/>
      <c r="AI249" s="25">
        <v>0</v>
      </c>
      <c r="AJ249" s="25">
        <v>0</v>
      </c>
      <c r="AK249" s="123">
        <v>0</v>
      </c>
      <c r="AL249" s="25">
        <v>0</v>
      </c>
      <c r="AM249" s="25">
        <v>0</v>
      </c>
      <c r="AN249" s="25">
        <v>0</v>
      </c>
      <c r="AO249" s="109"/>
      <c r="AP249" s="25">
        <v>0</v>
      </c>
      <c r="AQ249" s="25">
        <v>0</v>
      </c>
      <c r="AR249" s="25">
        <v>0</v>
      </c>
      <c r="AS249" s="25">
        <v>0</v>
      </c>
      <c r="AT249" s="25">
        <v>0</v>
      </c>
      <c r="AU249" s="25">
        <v>0</v>
      </c>
      <c r="AW249">
        <f t="shared" si="59"/>
        <v>0</v>
      </c>
      <c r="AX249" s="27">
        <f t="shared" si="60"/>
        <v>0</v>
      </c>
      <c r="AY249" s="4">
        <f t="shared" si="57"/>
        <v>0</v>
      </c>
    </row>
    <row r="250" spans="1:51" x14ac:dyDescent="0.25">
      <c r="A250" s="4" t="s">
        <v>1104</v>
      </c>
      <c r="B250" s="4" t="s">
        <v>340</v>
      </c>
      <c r="C250" s="4" t="s">
        <v>959</v>
      </c>
      <c r="D250" s="11" t="s">
        <v>832</v>
      </c>
      <c r="E250" s="32" t="s">
        <v>112</v>
      </c>
      <c r="F250" s="11"/>
      <c r="G250" s="35">
        <v>5100042</v>
      </c>
      <c r="H250" s="35" t="s">
        <v>1139</v>
      </c>
      <c r="I250" s="4"/>
      <c r="J250" s="4" t="s">
        <v>973</v>
      </c>
      <c r="K250" s="4" t="s">
        <v>973</v>
      </c>
      <c r="L250" s="4">
        <v>1</v>
      </c>
      <c r="M250" s="33">
        <v>714.32350000000008</v>
      </c>
      <c r="N250" s="38">
        <f>M250/$M$249</f>
        <v>1.6420951992318015E-3</v>
      </c>
      <c r="O250" s="42">
        <f>N250*$O$249</f>
        <v>824.9634631209093</v>
      </c>
      <c r="P250" s="244">
        <f t="shared" si="58"/>
        <v>0</v>
      </c>
      <c r="Q250" s="25">
        <v>0</v>
      </c>
      <c r="R250" s="25">
        <v>0</v>
      </c>
      <c r="S250" s="25">
        <v>0</v>
      </c>
      <c r="T250" s="109"/>
      <c r="U250" s="25">
        <v>0</v>
      </c>
      <c r="V250" s="25">
        <v>0</v>
      </c>
      <c r="W250" s="25">
        <v>0</v>
      </c>
      <c r="X250" s="25">
        <v>0</v>
      </c>
      <c r="Y250" s="25">
        <v>0</v>
      </c>
      <c r="Z250" s="25">
        <v>0</v>
      </c>
      <c r="AA250" s="109"/>
      <c r="AB250" s="25">
        <v>0</v>
      </c>
      <c r="AC250" s="25">
        <v>0</v>
      </c>
      <c r="AD250" s="25">
        <v>0</v>
      </c>
      <c r="AE250" s="25">
        <v>0</v>
      </c>
      <c r="AF250" s="25">
        <v>0</v>
      </c>
      <c r="AG250" s="25">
        <v>0</v>
      </c>
      <c r="AH250" s="109"/>
      <c r="AI250" s="25">
        <v>0</v>
      </c>
      <c r="AJ250" s="25">
        <v>0</v>
      </c>
      <c r="AK250" s="123">
        <v>0</v>
      </c>
      <c r="AL250" s="25">
        <v>0</v>
      </c>
      <c r="AM250" s="25">
        <v>0</v>
      </c>
      <c r="AN250" s="25">
        <v>0</v>
      </c>
      <c r="AO250" s="109"/>
      <c r="AP250" s="25">
        <v>0</v>
      </c>
      <c r="AQ250" s="25">
        <v>0</v>
      </c>
      <c r="AR250" s="25">
        <v>0</v>
      </c>
      <c r="AS250" s="25">
        <v>0</v>
      </c>
      <c r="AT250" s="25">
        <v>0</v>
      </c>
      <c r="AU250" s="25">
        <v>0</v>
      </c>
      <c r="AW250" t="str">
        <f t="shared" si="59"/>
        <v>Nguyễn Thành Long</v>
      </c>
      <c r="AX250" s="27" t="str">
        <f t="shared" si="60"/>
        <v>Nguyễn Bích Vân</v>
      </c>
      <c r="AY250" s="4" t="str">
        <f t="shared" si="57"/>
        <v>VINMART</v>
      </c>
    </row>
    <row r="251" spans="1:51" outlineLevel="1" x14ac:dyDescent="0.25">
      <c r="A251" s="4" t="s">
        <v>1104</v>
      </c>
      <c r="B251" s="4" t="s">
        <v>340</v>
      </c>
      <c r="C251" s="4" t="s">
        <v>959</v>
      </c>
      <c r="D251" s="11" t="s">
        <v>750</v>
      </c>
      <c r="E251" s="32" t="s">
        <v>110</v>
      </c>
      <c r="F251" s="11"/>
      <c r="G251" s="35">
        <v>5100066</v>
      </c>
      <c r="H251" s="35" t="s">
        <v>109</v>
      </c>
      <c r="I251" s="4"/>
      <c r="J251" s="4" t="s">
        <v>1140</v>
      </c>
      <c r="K251" s="4" t="s">
        <v>973</v>
      </c>
      <c r="L251" s="4">
        <v>1</v>
      </c>
      <c r="M251" s="33">
        <v>1191.2428333333332</v>
      </c>
      <c r="N251" s="38">
        <f t="shared" ref="N251:N314" si="68">M251/$M$249</f>
        <v>2.738442929199383E-3</v>
      </c>
      <c r="O251" s="33">
        <f t="shared" ref="O251:O314" si="69">N251*$O$249</f>
        <v>1375.7517612183146</v>
      </c>
      <c r="P251" s="244">
        <f t="shared" si="58"/>
        <v>3417.4610000000002</v>
      </c>
      <c r="Q251" s="25">
        <v>0</v>
      </c>
      <c r="R251" s="25">
        <v>0</v>
      </c>
      <c r="S251" s="25">
        <v>0</v>
      </c>
      <c r="T251" s="109"/>
      <c r="U251" s="25">
        <v>0</v>
      </c>
      <c r="V251" s="25">
        <v>0</v>
      </c>
      <c r="W251" s="25">
        <v>0</v>
      </c>
      <c r="X251" s="25">
        <v>0</v>
      </c>
      <c r="Y251" s="25">
        <v>0</v>
      </c>
      <c r="Z251" s="25">
        <v>0</v>
      </c>
      <c r="AA251" s="109"/>
      <c r="AB251" s="25">
        <v>0</v>
      </c>
      <c r="AC251" s="25">
        <v>0</v>
      </c>
      <c r="AD251" s="25">
        <v>0</v>
      </c>
      <c r="AE251" s="25">
        <v>0</v>
      </c>
      <c r="AF251" s="25">
        <v>0</v>
      </c>
      <c r="AG251" s="25">
        <v>0</v>
      </c>
      <c r="AH251" s="109"/>
      <c r="AI251" s="25">
        <v>0</v>
      </c>
      <c r="AJ251" s="25">
        <v>0</v>
      </c>
      <c r="AK251" s="123">
        <v>0</v>
      </c>
      <c r="AL251" s="25">
        <v>0</v>
      </c>
      <c r="AM251" s="25">
        <v>0</v>
      </c>
      <c r="AN251" s="25">
        <v>0</v>
      </c>
      <c r="AO251" s="109"/>
      <c r="AP251" s="25">
        <v>0</v>
      </c>
      <c r="AQ251" s="25">
        <v>0</v>
      </c>
      <c r="AR251" s="25">
        <v>2656.288</v>
      </c>
      <c r="AS251" s="25">
        <v>761.173</v>
      </c>
      <c r="AT251" s="25">
        <v>0</v>
      </c>
      <c r="AU251" s="25">
        <v>0</v>
      </c>
      <c r="AW251" t="str">
        <f t="shared" si="59"/>
        <v>Nguyễn Thành Long</v>
      </c>
      <c r="AX251" s="27" t="str">
        <f t="shared" si="60"/>
        <v>Nguyễn Trung Kiên</v>
      </c>
      <c r="AY251" s="4" t="str">
        <f t="shared" si="57"/>
        <v>VINMART</v>
      </c>
    </row>
    <row r="252" spans="1:51" outlineLevel="1" x14ac:dyDescent="0.25">
      <c r="A252" s="4" t="s">
        <v>1104</v>
      </c>
      <c r="B252" s="4" t="s">
        <v>340</v>
      </c>
      <c r="C252" s="4" t="s">
        <v>959</v>
      </c>
      <c r="D252" s="11" t="s">
        <v>832</v>
      </c>
      <c r="E252" s="32" t="s">
        <v>112</v>
      </c>
      <c r="F252" s="11"/>
      <c r="G252" s="35">
        <v>5100073</v>
      </c>
      <c r="H252" s="35" t="s">
        <v>1141</v>
      </c>
      <c r="I252" s="4"/>
      <c r="J252" s="4" t="s">
        <v>1142</v>
      </c>
      <c r="K252" s="4" t="s">
        <v>979</v>
      </c>
      <c r="L252" s="4">
        <v>1</v>
      </c>
      <c r="M252" s="33">
        <v>6584.2795000000006</v>
      </c>
      <c r="N252" s="38">
        <f t="shared" si="68"/>
        <v>1.5136018564908428E-2</v>
      </c>
      <c r="O252" s="42">
        <f t="shared" si="69"/>
        <v>7604.103768777044</v>
      </c>
      <c r="P252" s="244">
        <f t="shared" si="58"/>
        <v>10113.494000000001</v>
      </c>
      <c r="Q252" s="25">
        <v>0</v>
      </c>
      <c r="R252" s="25">
        <v>1517.4870000000001</v>
      </c>
      <c r="S252" s="25">
        <v>0</v>
      </c>
      <c r="T252" s="109"/>
      <c r="U252" s="25">
        <v>0</v>
      </c>
      <c r="V252" s="25">
        <v>0</v>
      </c>
      <c r="W252" s="25">
        <v>0</v>
      </c>
      <c r="X252" s="25">
        <v>0</v>
      </c>
      <c r="Y252" s="25">
        <v>1508.913</v>
      </c>
      <c r="Z252" s="25">
        <v>0</v>
      </c>
      <c r="AA252" s="109"/>
      <c r="AB252" s="25">
        <v>0</v>
      </c>
      <c r="AC252" s="25">
        <v>0</v>
      </c>
      <c r="AD252" s="25">
        <v>0</v>
      </c>
      <c r="AE252" s="25">
        <v>4076.4850000000001</v>
      </c>
      <c r="AF252" s="25">
        <v>0</v>
      </c>
      <c r="AG252" s="25">
        <v>0</v>
      </c>
      <c r="AH252" s="109"/>
      <c r="AI252" s="25">
        <v>0</v>
      </c>
      <c r="AJ252" s="25">
        <v>0</v>
      </c>
      <c r="AK252" s="123">
        <v>0</v>
      </c>
      <c r="AL252" s="25">
        <v>1685.5</v>
      </c>
      <c r="AM252" s="25">
        <v>0</v>
      </c>
      <c r="AN252" s="25">
        <v>0</v>
      </c>
      <c r="AO252" s="109"/>
      <c r="AP252" s="25">
        <v>0</v>
      </c>
      <c r="AQ252" s="25">
        <v>0</v>
      </c>
      <c r="AR252" s="25">
        <v>359.05700000000002</v>
      </c>
      <c r="AS252" s="25">
        <v>966.05200000000002</v>
      </c>
      <c r="AT252" s="25">
        <v>0</v>
      </c>
      <c r="AU252" s="25">
        <v>0</v>
      </c>
      <c r="AW252" t="str">
        <f t="shared" si="59"/>
        <v>Nguyễn Thành Long</v>
      </c>
      <c r="AX252" s="27" t="str">
        <f t="shared" si="60"/>
        <v>Nguyễn Bích Vân</v>
      </c>
      <c r="AY252" s="4" t="str">
        <f t="shared" si="57"/>
        <v>VINMART</v>
      </c>
    </row>
    <row r="253" spans="1:51" outlineLevel="1" x14ac:dyDescent="0.25">
      <c r="A253" s="4" t="s">
        <v>1104</v>
      </c>
      <c r="B253" s="4" t="s">
        <v>340</v>
      </c>
      <c r="C253" s="4" t="s">
        <v>221</v>
      </c>
      <c r="D253" s="4" t="s">
        <v>757</v>
      </c>
      <c r="E253" s="35" t="s">
        <v>277</v>
      </c>
      <c r="F253" s="4"/>
      <c r="G253" s="35">
        <v>5100080</v>
      </c>
      <c r="H253" s="35" t="s">
        <v>1143</v>
      </c>
      <c r="I253" s="4"/>
      <c r="J253" s="4" t="s">
        <v>910</v>
      </c>
      <c r="K253" s="4" t="s">
        <v>938</v>
      </c>
      <c r="L253" s="4">
        <v>1</v>
      </c>
      <c r="M253" s="33">
        <v>3555.8751666666662</v>
      </c>
      <c r="N253" s="38">
        <f t="shared" si="68"/>
        <v>8.1742873365511764E-3</v>
      </c>
      <c r="O253" s="33">
        <f t="shared" si="69"/>
        <v>4106.6366876057882</v>
      </c>
      <c r="P253" s="244">
        <f t="shared" si="58"/>
        <v>5413.8729999999996</v>
      </c>
      <c r="Q253" s="25">
        <v>0</v>
      </c>
      <c r="R253" s="25">
        <v>0</v>
      </c>
      <c r="S253" s="25">
        <v>0</v>
      </c>
      <c r="T253" s="109"/>
      <c r="U253" s="25">
        <v>0</v>
      </c>
      <c r="V253" s="25">
        <v>0</v>
      </c>
      <c r="W253" s="25">
        <v>0</v>
      </c>
      <c r="X253" s="25">
        <v>0</v>
      </c>
      <c r="Y253" s="25">
        <v>0</v>
      </c>
      <c r="Z253" s="25">
        <v>0</v>
      </c>
      <c r="AA253" s="109"/>
      <c r="AB253" s="25">
        <v>0</v>
      </c>
      <c r="AC253" s="25">
        <v>1721.8789999999999</v>
      </c>
      <c r="AD253" s="25">
        <v>0</v>
      </c>
      <c r="AE253" s="25">
        <v>0</v>
      </c>
      <c r="AF253" s="25">
        <v>0</v>
      </c>
      <c r="AG253" s="25">
        <v>0</v>
      </c>
      <c r="AH253" s="109"/>
      <c r="AI253" s="25">
        <v>0</v>
      </c>
      <c r="AJ253" s="25">
        <v>1886.018</v>
      </c>
      <c r="AK253" s="123">
        <v>0</v>
      </c>
      <c r="AL253" s="25">
        <v>0</v>
      </c>
      <c r="AM253" s="25">
        <v>0</v>
      </c>
      <c r="AN253" s="25">
        <v>0</v>
      </c>
      <c r="AO253" s="109"/>
      <c r="AP253" s="25">
        <v>0</v>
      </c>
      <c r="AQ253" s="25">
        <v>0</v>
      </c>
      <c r="AR253" s="25">
        <v>0</v>
      </c>
      <c r="AS253" s="25">
        <v>0</v>
      </c>
      <c r="AT253" s="25">
        <v>1805.9760000000001</v>
      </c>
      <c r="AU253" s="25">
        <v>0</v>
      </c>
      <c r="AW253" t="str">
        <f t="shared" si="59"/>
        <v>Trần Huy Hoàng</v>
      </c>
      <c r="AX253" s="27" t="str">
        <f t="shared" si="60"/>
        <v>Nguyễn Gia Bảo</v>
      </c>
      <c r="AY253" s="4" t="str">
        <f t="shared" si="57"/>
        <v>VINMART</v>
      </c>
    </row>
    <row r="254" spans="1:51" outlineLevel="1" x14ac:dyDescent="0.25">
      <c r="A254" s="4" t="s">
        <v>1104</v>
      </c>
      <c r="B254" s="4" t="s">
        <v>340</v>
      </c>
      <c r="C254" s="4" t="s">
        <v>221</v>
      </c>
      <c r="D254" s="4" t="s">
        <v>755</v>
      </c>
      <c r="E254" s="35" t="s">
        <v>243</v>
      </c>
      <c r="F254" s="4"/>
      <c r="G254" s="35">
        <v>5100101</v>
      </c>
      <c r="H254" s="35" t="s">
        <v>1144</v>
      </c>
      <c r="I254" s="4"/>
      <c r="J254" s="4" t="s">
        <v>1078</v>
      </c>
      <c r="K254" s="4" t="s">
        <v>938</v>
      </c>
      <c r="L254" s="4">
        <v>1</v>
      </c>
      <c r="M254" s="33">
        <v>747.12920000000008</v>
      </c>
      <c r="N254" s="38">
        <f t="shared" si="68"/>
        <v>1.7175093252929472E-3</v>
      </c>
      <c r="O254" s="33">
        <f t="shared" si="69"/>
        <v>862.85036433878281</v>
      </c>
      <c r="P254" s="244">
        <f t="shared" si="58"/>
        <v>0</v>
      </c>
      <c r="Q254" s="25">
        <v>0</v>
      </c>
      <c r="R254" s="25">
        <v>0</v>
      </c>
      <c r="S254" s="25">
        <v>0</v>
      </c>
      <c r="T254" s="109"/>
      <c r="U254" s="25">
        <v>0</v>
      </c>
      <c r="V254" s="25">
        <v>0</v>
      </c>
      <c r="W254" s="25">
        <v>0</v>
      </c>
      <c r="X254" s="25">
        <v>0</v>
      </c>
      <c r="Y254" s="25">
        <v>0</v>
      </c>
      <c r="Z254" s="25">
        <v>0</v>
      </c>
      <c r="AA254" s="109"/>
      <c r="AB254" s="25">
        <v>0</v>
      </c>
      <c r="AC254" s="25">
        <v>0</v>
      </c>
      <c r="AD254" s="25">
        <v>0</v>
      </c>
      <c r="AE254" s="25">
        <v>0</v>
      </c>
      <c r="AF254" s="25">
        <v>0</v>
      </c>
      <c r="AG254" s="25">
        <v>0</v>
      </c>
      <c r="AH254" s="109"/>
      <c r="AI254" s="25">
        <v>0</v>
      </c>
      <c r="AJ254" s="25">
        <v>0</v>
      </c>
      <c r="AK254" s="123">
        <v>0</v>
      </c>
      <c r="AL254" s="25">
        <v>0</v>
      </c>
      <c r="AM254" s="25">
        <v>0</v>
      </c>
      <c r="AN254" s="25">
        <v>0</v>
      </c>
      <c r="AO254" s="109"/>
      <c r="AP254" s="25">
        <v>0</v>
      </c>
      <c r="AQ254" s="25">
        <v>0</v>
      </c>
      <c r="AR254" s="25">
        <v>0</v>
      </c>
      <c r="AS254" s="25">
        <v>0</v>
      </c>
      <c r="AT254" s="25">
        <v>0</v>
      </c>
      <c r="AU254" s="25">
        <v>0</v>
      </c>
      <c r="AW254" t="str">
        <f t="shared" si="59"/>
        <v>Trần Huy Hoàng</v>
      </c>
      <c r="AX254" s="27" t="str">
        <f t="shared" si="60"/>
        <v>Hồ Ngọc Hiếu</v>
      </c>
      <c r="AY254" s="4" t="str">
        <f t="shared" si="57"/>
        <v>VINMART</v>
      </c>
    </row>
    <row r="255" spans="1:51" outlineLevel="1" x14ac:dyDescent="0.25">
      <c r="A255" s="4" t="s">
        <v>1104</v>
      </c>
      <c r="B255" s="4" t="s">
        <v>340</v>
      </c>
      <c r="C255" s="4" t="s">
        <v>221</v>
      </c>
      <c r="D255" s="4" t="s">
        <v>760</v>
      </c>
      <c r="E255" s="35" t="s">
        <v>313</v>
      </c>
      <c r="F255" s="4"/>
      <c r="G255" s="35">
        <v>5120167</v>
      </c>
      <c r="H255" s="35" t="s">
        <v>1145</v>
      </c>
      <c r="I255" s="4"/>
      <c r="J255" s="4" t="s">
        <v>889</v>
      </c>
      <c r="K255" s="4" t="s">
        <v>938</v>
      </c>
      <c r="L255" s="4">
        <v>1</v>
      </c>
      <c r="M255" s="33">
        <v>12710.983999999999</v>
      </c>
      <c r="N255" s="38">
        <f t="shared" si="68"/>
        <v>2.9220158379098877E-2</v>
      </c>
      <c r="O255" s="33">
        <f t="shared" si="69"/>
        <v>14679.759773148253</v>
      </c>
      <c r="P255" s="244">
        <f t="shared" si="58"/>
        <v>18059.242000000002</v>
      </c>
      <c r="Q255" s="25">
        <v>0</v>
      </c>
      <c r="R255" s="25">
        <v>0</v>
      </c>
      <c r="S255" s="25">
        <v>0</v>
      </c>
      <c r="T255" s="109"/>
      <c r="U255" s="25">
        <v>0</v>
      </c>
      <c r="V255" s="25">
        <v>0</v>
      </c>
      <c r="W255" s="25">
        <v>0</v>
      </c>
      <c r="X255" s="25">
        <v>0</v>
      </c>
      <c r="Y255" s="25">
        <v>0</v>
      </c>
      <c r="Z255" s="25">
        <v>850.875</v>
      </c>
      <c r="AA255" s="109"/>
      <c r="AB255" s="25">
        <v>0</v>
      </c>
      <c r="AC255" s="25">
        <v>0</v>
      </c>
      <c r="AD255" s="25">
        <v>0</v>
      </c>
      <c r="AE255" s="25">
        <v>0</v>
      </c>
      <c r="AF255" s="25">
        <v>3084.9989999999998</v>
      </c>
      <c r="AG255" s="25">
        <v>4678.0420000000004</v>
      </c>
      <c r="AH255" s="109"/>
      <c r="AI255" s="25">
        <v>0</v>
      </c>
      <c r="AJ255" s="25">
        <v>0</v>
      </c>
      <c r="AK255" s="123">
        <v>0</v>
      </c>
      <c r="AL255" s="25">
        <v>0</v>
      </c>
      <c r="AM255" s="25">
        <v>0</v>
      </c>
      <c r="AN255" s="25">
        <v>606.99400000000003</v>
      </c>
      <c r="AO255" s="109"/>
      <c r="AP255" s="25">
        <v>0</v>
      </c>
      <c r="AQ255" s="25">
        <v>0</v>
      </c>
      <c r="AR255" s="25">
        <v>6210.7950000000001</v>
      </c>
      <c r="AS255" s="25">
        <v>0</v>
      </c>
      <c r="AT255" s="25">
        <v>0</v>
      </c>
      <c r="AU255" s="25">
        <v>2627.5370000000003</v>
      </c>
      <c r="AW255" t="str">
        <f t="shared" si="59"/>
        <v>Trần Huy Hoàng</v>
      </c>
      <c r="AX255" s="27" t="str">
        <f t="shared" si="60"/>
        <v>Nguyễn Ngọc Danh</v>
      </c>
      <c r="AY255" s="4" t="str">
        <f t="shared" si="57"/>
        <v>VINMART</v>
      </c>
    </row>
    <row r="256" spans="1:51" outlineLevel="1" x14ac:dyDescent="0.25">
      <c r="A256" s="4" t="s">
        <v>1104</v>
      </c>
      <c r="B256" s="4" t="s">
        <v>340</v>
      </c>
      <c r="C256" s="4" t="s">
        <v>451</v>
      </c>
      <c r="D256" s="11" t="s">
        <v>768</v>
      </c>
      <c r="E256" s="32" t="s">
        <v>976</v>
      </c>
      <c r="F256" s="11"/>
      <c r="G256" s="35">
        <v>5120565</v>
      </c>
      <c r="H256" s="35" t="s">
        <v>488</v>
      </c>
      <c r="I256" s="4"/>
      <c r="J256" s="4" t="s">
        <v>1146</v>
      </c>
      <c r="K256" s="4" t="s">
        <v>977</v>
      </c>
      <c r="L256" s="4">
        <v>1</v>
      </c>
      <c r="M256" s="33">
        <v>20779.044166666663</v>
      </c>
      <c r="N256" s="38">
        <f t="shared" si="68"/>
        <v>4.7767109258912657E-2</v>
      </c>
      <c r="O256" s="33">
        <f t="shared" si="69"/>
        <v>23997.46366467806</v>
      </c>
      <c r="P256" s="244">
        <f t="shared" si="58"/>
        <v>15346.377</v>
      </c>
      <c r="Q256" s="25">
        <v>0</v>
      </c>
      <c r="R256" s="25">
        <v>0</v>
      </c>
      <c r="S256" s="25">
        <v>1623.797</v>
      </c>
      <c r="T256" s="109"/>
      <c r="U256" s="25">
        <v>0</v>
      </c>
      <c r="V256" s="25">
        <v>0</v>
      </c>
      <c r="W256" s="25">
        <v>0</v>
      </c>
      <c r="X256" s="25">
        <v>0</v>
      </c>
      <c r="Y256" s="25">
        <v>0</v>
      </c>
      <c r="Z256" s="25">
        <v>0</v>
      </c>
      <c r="AA256" s="109"/>
      <c r="AB256" s="25">
        <v>0</v>
      </c>
      <c r="AC256" s="25">
        <v>7491.2690000000002</v>
      </c>
      <c r="AD256" s="25">
        <v>0</v>
      </c>
      <c r="AE256" s="25">
        <v>0</v>
      </c>
      <c r="AF256" s="25">
        <v>0</v>
      </c>
      <c r="AG256" s="25">
        <v>0</v>
      </c>
      <c r="AH256" s="109"/>
      <c r="AI256" s="25">
        <v>0</v>
      </c>
      <c r="AJ256" s="25">
        <v>0</v>
      </c>
      <c r="AK256" s="123">
        <v>0</v>
      </c>
      <c r="AL256" s="25">
        <v>2787.087</v>
      </c>
      <c r="AM256" s="25">
        <v>0</v>
      </c>
      <c r="AN256" s="25">
        <v>0</v>
      </c>
      <c r="AO256" s="109"/>
      <c r="AP256" s="25">
        <v>0</v>
      </c>
      <c r="AQ256" s="25">
        <v>0</v>
      </c>
      <c r="AR256" s="25">
        <v>0</v>
      </c>
      <c r="AS256" s="25">
        <v>0</v>
      </c>
      <c r="AT256" s="25">
        <v>0</v>
      </c>
      <c r="AU256" s="25">
        <v>3444.2240000000002</v>
      </c>
      <c r="AW256" t="str">
        <f t="shared" si="59"/>
        <v>Phạm Thanh Hà</v>
      </c>
      <c r="AX256" s="27" t="str">
        <f t="shared" si="60"/>
        <v xml:space="preserve">Lê Yến Phụng </v>
      </c>
      <c r="AY256" s="4" t="str">
        <f t="shared" si="57"/>
        <v>VINMART</v>
      </c>
    </row>
    <row r="257" spans="1:51" outlineLevel="1" x14ac:dyDescent="0.25">
      <c r="A257" s="4" t="s">
        <v>1104</v>
      </c>
      <c r="B257" s="4" t="s">
        <v>340</v>
      </c>
      <c r="C257" s="4" t="s">
        <v>959</v>
      </c>
      <c r="D257" s="11" t="s">
        <v>748</v>
      </c>
      <c r="E257" s="32" t="s">
        <v>63</v>
      </c>
      <c r="F257" s="11"/>
      <c r="G257" s="35">
        <v>5120596</v>
      </c>
      <c r="H257" s="35" t="s">
        <v>1147</v>
      </c>
      <c r="I257" s="4"/>
      <c r="J257" s="4" t="s">
        <v>1148</v>
      </c>
      <c r="K257" s="4" t="s">
        <v>1012</v>
      </c>
      <c r="L257" s="4">
        <v>1</v>
      </c>
      <c r="M257" s="33">
        <v>1229.1878000000002</v>
      </c>
      <c r="N257" s="38">
        <f t="shared" si="68"/>
        <v>2.8256712614582887E-3</v>
      </c>
      <c r="O257" s="33">
        <f t="shared" si="69"/>
        <v>1419.5739385782097</v>
      </c>
      <c r="P257" s="244">
        <f t="shared" si="58"/>
        <v>0</v>
      </c>
      <c r="Q257" s="25">
        <v>0</v>
      </c>
      <c r="R257" s="25">
        <v>0</v>
      </c>
      <c r="S257" s="25">
        <v>0</v>
      </c>
      <c r="T257" s="109"/>
      <c r="U257" s="25">
        <v>0</v>
      </c>
      <c r="V257" s="25">
        <v>0</v>
      </c>
      <c r="W257" s="25">
        <v>0</v>
      </c>
      <c r="X257" s="25">
        <v>0</v>
      </c>
      <c r="Y257" s="25">
        <v>0</v>
      </c>
      <c r="Z257" s="25">
        <v>0</v>
      </c>
      <c r="AA257" s="109"/>
      <c r="AB257" s="25">
        <v>0</v>
      </c>
      <c r="AC257" s="25">
        <v>0</v>
      </c>
      <c r="AD257" s="25">
        <v>0</v>
      </c>
      <c r="AE257" s="25">
        <v>0</v>
      </c>
      <c r="AF257" s="25">
        <v>0</v>
      </c>
      <c r="AG257" s="25">
        <v>0</v>
      </c>
      <c r="AH257" s="109"/>
      <c r="AI257" s="25">
        <v>0</v>
      </c>
      <c r="AJ257" s="25">
        <v>0</v>
      </c>
      <c r="AK257" s="123">
        <v>0</v>
      </c>
      <c r="AL257" s="25">
        <v>0</v>
      </c>
      <c r="AM257" s="25">
        <v>0</v>
      </c>
      <c r="AN257" s="25">
        <v>0</v>
      </c>
      <c r="AO257" s="109"/>
      <c r="AP257" s="25">
        <v>0</v>
      </c>
      <c r="AQ257" s="25">
        <v>0</v>
      </c>
      <c r="AR257" s="25">
        <v>0</v>
      </c>
      <c r="AS257" s="25">
        <v>0</v>
      </c>
      <c r="AT257" s="25">
        <v>0</v>
      </c>
      <c r="AU257" s="25">
        <v>0</v>
      </c>
      <c r="AW257" t="str">
        <f t="shared" si="59"/>
        <v>Nguyễn Thành Long</v>
      </c>
      <c r="AX257" s="27" t="str">
        <f t="shared" si="60"/>
        <v xml:space="preserve">Võ Thái Trâm </v>
      </c>
      <c r="AY257" s="4" t="str">
        <f t="shared" si="57"/>
        <v>VINMART</v>
      </c>
    </row>
    <row r="258" spans="1:51" outlineLevel="1" x14ac:dyDescent="0.25">
      <c r="A258" s="4" t="s">
        <v>1104</v>
      </c>
      <c r="B258" s="4" t="s">
        <v>340</v>
      </c>
      <c r="C258" s="4" t="s">
        <v>959</v>
      </c>
      <c r="D258" s="11" t="s">
        <v>752</v>
      </c>
      <c r="E258" s="32" t="s">
        <v>142</v>
      </c>
      <c r="F258" s="11"/>
      <c r="G258" s="35">
        <v>5120745</v>
      </c>
      <c r="H258" s="35" t="s">
        <v>1149</v>
      </c>
      <c r="I258" s="4"/>
      <c r="J258" s="4" t="s">
        <v>1106</v>
      </c>
      <c r="K258" s="4" t="s">
        <v>969</v>
      </c>
      <c r="L258" s="4">
        <v>1</v>
      </c>
      <c r="M258" s="33">
        <v>2491.3031666666661</v>
      </c>
      <c r="N258" s="38">
        <f t="shared" si="68"/>
        <v>5.7270367974934563E-3</v>
      </c>
      <c r="O258" s="33">
        <f t="shared" si="69"/>
        <v>2877.1755206953444</v>
      </c>
      <c r="P258" s="244">
        <f t="shared" si="58"/>
        <v>6965.268</v>
      </c>
      <c r="Q258" s="25">
        <v>0</v>
      </c>
      <c r="R258" s="25">
        <v>1430.7840000000001</v>
      </c>
      <c r="S258" s="25">
        <v>0</v>
      </c>
      <c r="T258" s="109"/>
      <c r="U258" s="25">
        <v>0</v>
      </c>
      <c r="V258" s="25">
        <v>0</v>
      </c>
      <c r="W258" s="25">
        <v>0</v>
      </c>
      <c r="X258" s="25">
        <v>0</v>
      </c>
      <c r="Y258" s="25">
        <v>0</v>
      </c>
      <c r="Z258" s="25">
        <v>0</v>
      </c>
      <c r="AA258" s="109"/>
      <c r="AB258" s="25">
        <v>0</v>
      </c>
      <c r="AC258" s="25">
        <v>2200.556</v>
      </c>
      <c r="AD258" s="25">
        <v>0</v>
      </c>
      <c r="AE258" s="25">
        <v>0</v>
      </c>
      <c r="AF258" s="25">
        <v>791.25900000000001</v>
      </c>
      <c r="AG258" s="25">
        <v>0</v>
      </c>
      <c r="AH258" s="109"/>
      <c r="AI258" s="25">
        <v>0</v>
      </c>
      <c r="AJ258" s="25">
        <v>0</v>
      </c>
      <c r="AK258" s="123">
        <v>0</v>
      </c>
      <c r="AL258" s="25">
        <v>227.70099999999999</v>
      </c>
      <c r="AM258" s="25">
        <v>0</v>
      </c>
      <c r="AN258" s="25">
        <v>0</v>
      </c>
      <c r="AO258" s="109"/>
      <c r="AP258" s="25">
        <v>0</v>
      </c>
      <c r="AQ258" s="25">
        <v>0</v>
      </c>
      <c r="AR258" s="25">
        <v>1005.735</v>
      </c>
      <c r="AS258" s="25">
        <v>0</v>
      </c>
      <c r="AT258" s="25">
        <v>1309.2330000000002</v>
      </c>
      <c r="AU258" s="25">
        <v>0</v>
      </c>
      <c r="AW258" t="str">
        <f t="shared" si="59"/>
        <v>Nguyễn Thành Long</v>
      </c>
      <c r="AX258" s="27" t="str">
        <f t="shared" si="60"/>
        <v>Đỗ Thị ALin</v>
      </c>
      <c r="AY258" s="4" t="str">
        <f t="shared" si="57"/>
        <v>VINMART</v>
      </c>
    </row>
    <row r="259" spans="1:51" outlineLevel="1" x14ac:dyDescent="0.25">
      <c r="A259" s="4" t="s">
        <v>1104</v>
      </c>
      <c r="B259" s="4" t="s">
        <v>340</v>
      </c>
      <c r="C259" s="4" t="s">
        <v>221</v>
      </c>
      <c r="D259" s="4" t="s">
        <v>757</v>
      </c>
      <c r="E259" s="35" t="s">
        <v>277</v>
      </c>
      <c r="F259" s="4"/>
      <c r="G259" s="35">
        <v>5120752</v>
      </c>
      <c r="H259" s="35" t="s">
        <v>1150</v>
      </c>
      <c r="I259" s="4"/>
      <c r="J259" s="4" t="s">
        <v>801</v>
      </c>
      <c r="K259" s="4" t="s">
        <v>938</v>
      </c>
      <c r="L259" s="4">
        <v>1</v>
      </c>
      <c r="M259" s="33">
        <v>1328.9405999999999</v>
      </c>
      <c r="N259" s="38">
        <f t="shared" si="68"/>
        <v>3.0549841623917309E-3</v>
      </c>
      <c r="O259" s="33">
        <f t="shared" si="69"/>
        <v>1534.7772258059256</v>
      </c>
      <c r="P259" s="244">
        <f t="shared" si="58"/>
        <v>1518.1670000000001</v>
      </c>
      <c r="Q259" s="25">
        <v>0</v>
      </c>
      <c r="R259" s="25">
        <v>0</v>
      </c>
      <c r="S259" s="25">
        <v>0</v>
      </c>
      <c r="T259" s="109"/>
      <c r="U259" s="25">
        <v>0</v>
      </c>
      <c r="V259" s="25">
        <v>0</v>
      </c>
      <c r="W259" s="25">
        <v>0</v>
      </c>
      <c r="X259" s="25">
        <v>179.52799999999999</v>
      </c>
      <c r="Y259" s="25">
        <v>0</v>
      </c>
      <c r="Z259" s="25">
        <v>0</v>
      </c>
      <c r="AA259" s="109"/>
      <c r="AB259" s="25">
        <v>0</v>
      </c>
      <c r="AC259" s="25">
        <v>0</v>
      </c>
      <c r="AD259" s="25">
        <v>0</v>
      </c>
      <c r="AE259" s="25">
        <v>0</v>
      </c>
      <c r="AF259" s="25">
        <v>0</v>
      </c>
      <c r="AG259" s="25">
        <v>0</v>
      </c>
      <c r="AH259" s="109"/>
      <c r="AI259" s="25">
        <v>0</v>
      </c>
      <c r="AJ259" s="25">
        <v>0</v>
      </c>
      <c r="AK259" s="123">
        <v>0</v>
      </c>
      <c r="AL259" s="25">
        <v>0</v>
      </c>
      <c r="AM259" s="25">
        <v>0</v>
      </c>
      <c r="AN259" s="25">
        <v>0</v>
      </c>
      <c r="AO259" s="109"/>
      <c r="AP259" s="25">
        <v>1094.758</v>
      </c>
      <c r="AQ259" s="25">
        <v>0</v>
      </c>
      <c r="AR259" s="25">
        <v>0</v>
      </c>
      <c r="AS259" s="25">
        <v>0</v>
      </c>
      <c r="AT259" s="25">
        <v>243.881</v>
      </c>
      <c r="AU259" s="25">
        <v>0</v>
      </c>
      <c r="AW259" t="str">
        <f t="shared" si="59"/>
        <v>Trần Huy Hoàng</v>
      </c>
      <c r="AX259" s="27" t="str">
        <f t="shared" si="60"/>
        <v>Nguyễn Gia Bảo</v>
      </c>
      <c r="AY259" s="4" t="str">
        <f t="shared" si="57"/>
        <v>VINMART</v>
      </c>
    </row>
    <row r="260" spans="1:51" outlineLevel="1" x14ac:dyDescent="0.25">
      <c r="A260" s="4" t="s">
        <v>1104</v>
      </c>
      <c r="B260" s="4" t="s">
        <v>340</v>
      </c>
      <c r="C260" s="4" t="s">
        <v>221</v>
      </c>
      <c r="D260" s="4" t="s">
        <v>755</v>
      </c>
      <c r="E260" s="35" t="s">
        <v>243</v>
      </c>
      <c r="F260" s="4"/>
      <c r="G260" s="35">
        <v>5122013</v>
      </c>
      <c r="H260" s="35" t="s">
        <v>1151</v>
      </c>
      <c r="I260" s="4"/>
      <c r="J260" s="4" t="s">
        <v>1078</v>
      </c>
      <c r="K260" s="4" t="s">
        <v>938</v>
      </c>
      <c r="L260" s="4">
        <v>1</v>
      </c>
      <c r="M260" s="33">
        <v>5687.1469999999999</v>
      </c>
      <c r="N260" s="38">
        <f t="shared" si="68"/>
        <v>1.3073679902768901E-2</v>
      </c>
      <c r="O260" s="33">
        <f t="shared" si="69"/>
        <v>6568.016430087614</v>
      </c>
      <c r="P260" s="244">
        <f t="shared" si="58"/>
        <v>13350.175000000003</v>
      </c>
      <c r="Q260" s="25">
        <v>0</v>
      </c>
      <c r="R260" s="25">
        <v>2436.5</v>
      </c>
      <c r="S260" s="25">
        <v>0</v>
      </c>
      <c r="T260" s="109"/>
      <c r="U260" s="25">
        <v>0</v>
      </c>
      <c r="V260" s="25">
        <v>0</v>
      </c>
      <c r="W260" s="25">
        <v>0</v>
      </c>
      <c r="X260" s="25">
        <v>0</v>
      </c>
      <c r="Y260" s="25">
        <v>0</v>
      </c>
      <c r="Z260" s="25">
        <v>0</v>
      </c>
      <c r="AA260" s="109"/>
      <c r="AB260" s="25">
        <v>0</v>
      </c>
      <c r="AC260" s="25">
        <v>0</v>
      </c>
      <c r="AD260" s="25">
        <v>0</v>
      </c>
      <c r="AE260" s="25">
        <v>0</v>
      </c>
      <c r="AF260" s="25">
        <v>2182.011</v>
      </c>
      <c r="AG260" s="25">
        <v>0</v>
      </c>
      <c r="AH260" s="109"/>
      <c r="AI260" s="25">
        <v>0</v>
      </c>
      <c r="AJ260" s="25">
        <v>0</v>
      </c>
      <c r="AK260" s="123">
        <v>3643.2629999999999</v>
      </c>
      <c r="AL260" s="25">
        <v>2807.654</v>
      </c>
      <c r="AM260" s="25">
        <v>0</v>
      </c>
      <c r="AN260" s="25">
        <v>0</v>
      </c>
      <c r="AO260" s="109"/>
      <c r="AP260" s="25">
        <v>0</v>
      </c>
      <c r="AQ260" s="25">
        <v>0</v>
      </c>
      <c r="AR260" s="25">
        <v>179.52799999999999</v>
      </c>
      <c r="AS260" s="25">
        <v>0</v>
      </c>
      <c r="AT260" s="25">
        <v>2101.2190000000001</v>
      </c>
      <c r="AU260" s="25">
        <v>0</v>
      </c>
      <c r="AW260" t="str">
        <f t="shared" si="59"/>
        <v>Trần Huy Hoàng</v>
      </c>
      <c r="AX260" s="27" t="str">
        <f t="shared" si="60"/>
        <v>Hồ Ngọc Hiếu</v>
      </c>
      <c r="AY260" s="4" t="str">
        <f t="shared" si="57"/>
        <v>VINMART</v>
      </c>
    </row>
    <row r="261" spans="1:51" outlineLevel="1" x14ac:dyDescent="0.25">
      <c r="A261" s="4" t="s">
        <v>1104</v>
      </c>
      <c r="B261" s="4" t="s">
        <v>340</v>
      </c>
      <c r="C261" s="4" t="s">
        <v>221</v>
      </c>
      <c r="D261" s="4" t="s">
        <v>757</v>
      </c>
      <c r="E261" s="35" t="s">
        <v>277</v>
      </c>
      <c r="F261" s="4"/>
      <c r="G261" s="35">
        <v>5122871</v>
      </c>
      <c r="H261" s="35" t="s">
        <v>1152</v>
      </c>
      <c r="I261" s="4"/>
      <c r="J261" s="4" t="s">
        <v>801</v>
      </c>
      <c r="K261" s="4" t="s">
        <v>938</v>
      </c>
      <c r="L261" s="4">
        <v>1</v>
      </c>
      <c r="M261" s="33">
        <v>1145.3698333333334</v>
      </c>
      <c r="N261" s="38">
        <f t="shared" si="68"/>
        <v>2.6329895413794943E-3</v>
      </c>
      <c r="O261" s="33">
        <f t="shared" si="69"/>
        <v>1322.7735952420512</v>
      </c>
      <c r="P261" s="244">
        <f t="shared" si="58"/>
        <v>819.40200000000004</v>
      </c>
      <c r="Q261" s="25">
        <v>639.87400000000002</v>
      </c>
      <c r="R261" s="25">
        <v>0</v>
      </c>
      <c r="S261" s="25">
        <v>0</v>
      </c>
      <c r="T261" s="109"/>
      <c r="U261" s="25">
        <v>0</v>
      </c>
      <c r="V261" s="25">
        <v>0</v>
      </c>
      <c r="W261" s="25">
        <v>0</v>
      </c>
      <c r="X261" s="25">
        <v>0</v>
      </c>
      <c r="Y261" s="25">
        <v>0</v>
      </c>
      <c r="Z261" s="25">
        <v>0</v>
      </c>
      <c r="AA261" s="109"/>
      <c r="AB261" s="25">
        <v>0</v>
      </c>
      <c r="AC261" s="25">
        <v>0</v>
      </c>
      <c r="AD261" s="25">
        <v>0</v>
      </c>
      <c r="AE261" s="25">
        <v>0</v>
      </c>
      <c r="AF261" s="25">
        <v>0</v>
      </c>
      <c r="AG261" s="25">
        <v>0</v>
      </c>
      <c r="AH261" s="109"/>
      <c r="AI261" s="25">
        <v>0</v>
      </c>
      <c r="AJ261" s="25">
        <v>0</v>
      </c>
      <c r="AK261" s="123">
        <v>0</v>
      </c>
      <c r="AL261" s="25">
        <v>0</v>
      </c>
      <c r="AM261" s="25">
        <v>0</v>
      </c>
      <c r="AN261" s="25">
        <v>0</v>
      </c>
      <c r="AO261" s="109"/>
      <c r="AP261" s="25">
        <v>0</v>
      </c>
      <c r="AQ261" s="25">
        <v>0</v>
      </c>
      <c r="AR261" s="25">
        <v>0</v>
      </c>
      <c r="AS261" s="25">
        <v>0</v>
      </c>
      <c r="AT261" s="25">
        <v>179.52799999999999</v>
      </c>
      <c r="AU261" s="25">
        <v>0</v>
      </c>
      <c r="AW261" t="str">
        <f t="shared" si="59"/>
        <v>Trần Huy Hoàng</v>
      </c>
      <c r="AX261" s="27" t="str">
        <f t="shared" si="60"/>
        <v>Nguyễn Gia Bảo</v>
      </c>
      <c r="AY261" s="4" t="str">
        <f t="shared" si="57"/>
        <v>VINMART</v>
      </c>
    </row>
    <row r="262" spans="1:51" outlineLevel="1" x14ac:dyDescent="0.25">
      <c r="A262" s="4" t="s">
        <v>1104</v>
      </c>
      <c r="B262" s="4" t="s">
        <v>340</v>
      </c>
      <c r="C262" s="4" t="s">
        <v>221</v>
      </c>
      <c r="D262" s="4" t="s">
        <v>756</v>
      </c>
      <c r="E262" s="35" t="s">
        <v>265</v>
      </c>
      <c r="F262" s="4"/>
      <c r="G262" s="35">
        <v>5124277</v>
      </c>
      <c r="H262" s="35" t="s">
        <v>1153</v>
      </c>
      <c r="I262" s="4"/>
      <c r="J262" s="4" t="s">
        <v>1154</v>
      </c>
      <c r="K262" s="4" t="s">
        <v>938</v>
      </c>
      <c r="L262" s="4">
        <v>1</v>
      </c>
      <c r="M262" s="33">
        <v>3793.8995999999997</v>
      </c>
      <c r="N262" s="38">
        <f t="shared" si="68"/>
        <v>8.72146068206835E-3</v>
      </c>
      <c r="O262" s="43">
        <f t="shared" si="69"/>
        <v>4381.5281910073409</v>
      </c>
      <c r="P262" s="244">
        <f t="shared" si="58"/>
        <v>7156.6730000000007</v>
      </c>
      <c r="Q262" s="25">
        <v>0</v>
      </c>
      <c r="R262" s="25">
        <v>0</v>
      </c>
      <c r="S262" s="25">
        <v>2705.9690000000001</v>
      </c>
      <c r="T262" s="109"/>
      <c r="U262" s="25">
        <v>0</v>
      </c>
      <c r="V262" s="25">
        <v>0</v>
      </c>
      <c r="W262" s="25">
        <v>0</v>
      </c>
      <c r="X262" s="25">
        <v>0</v>
      </c>
      <c r="Y262" s="25">
        <v>0</v>
      </c>
      <c r="Z262" s="25">
        <v>848.95699999999999</v>
      </c>
      <c r="AA262" s="109"/>
      <c r="AB262" s="25">
        <v>0</v>
      </c>
      <c r="AC262" s="25">
        <v>0</v>
      </c>
      <c r="AD262" s="25">
        <v>908.57299999999998</v>
      </c>
      <c r="AE262" s="25">
        <v>0</v>
      </c>
      <c r="AF262" s="25">
        <v>0</v>
      </c>
      <c r="AG262" s="25">
        <v>0</v>
      </c>
      <c r="AH262" s="109"/>
      <c r="AI262" s="25">
        <v>0</v>
      </c>
      <c r="AJ262" s="25">
        <v>0</v>
      </c>
      <c r="AK262" s="123">
        <v>0</v>
      </c>
      <c r="AL262" s="25">
        <v>0</v>
      </c>
      <c r="AM262" s="25">
        <v>0</v>
      </c>
      <c r="AN262" s="25">
        <v>0</v>
      </c>
      <c r="AO262" s="109"/>
      <c r="AP262" s="25">
        <v>0</v>
      </c>
      <c r="AQ262" s="25">
        <v>0</v>
      </c>
      <c r="AR262" s="25">
        <v>1090.02</v>
      </c>
      <c r="AS262" s="25">
        <v>0</v>
      </c>
      <c r="AT262" s="25">
        <v>0</v>
      </c>
      <c r="AU262" s="25">
        <v>1603.1540000000002</v>
      </c>
      <c r="AW262" t="str">
        <f t="shared" si="59"/>
        <v>Trần Huy Hoàng</v>
      </c>
      <c r="AX262" s="27" t="str">
        <f t="shared" si="60"/>
        <v>Đặng Hoàng Thiên Ân</v>
      </c>
      <c r="AY262" s="4" t="str">
        <f t="shared" si="57"/>
        <v>VINMART</v>
      </c>
    </row>
    <row r="263" spans="1:51" outlineLevel="1" x14ac:dyDescent="0.25">
      <c r="A263" s="4" t="s">
        <v>1104</v>
      </c>
      <c r="B263" s="4" t="s">
        <v>340</v>
      </c>
      <c r="C263" s="4" t="s">
        <v>959</v>
      </c>
      <c r="D263" s="11" t="s">
        <v>751</v>
      </c>
      <c r="E263" s="32" t="s">
        <v>125</v>
      </c>
      <c r="F263" s="11"/>
      <c r="G263" s="35">
        <v>5124284</v>
      </c>
      <c r="H263" s="35" t="s">
        <v>1155</v>
      </c>
      <c r="I263" s="4"/>
      <c r="J263" s="4" t="s">
        <v>1156</v>
      </c>
      <c r="K263" s="4" t="s">
        <v>991</v>
      </c>
      <c r="L263" s="4">
        <v>1</v>
      </c>
      <c r="M263" s="33">
        <v>1786.3116666666665</v>
      </c>
      <c r="N263" s="38">
        <f t="shared" si="68"/>
        <v>4.1063941087827729E-3</v>
      </c>
      <c r="O263" s="33">
        <f t="shared" si="69"/>
        <v>2062.9894701022949</v>
      </c>
      <c r="P263" s="244">
        <f t="shared" si="58"/>
        <v>1116.8020000000001</v>
      </c>
      <c r="Q263" s="25">
        <v>0</v>
      </c>
      <c r="R263" s="25">
        <v>0</v>
      </c>
      <c r="S263" s="25">
        <v>0</v>
      </c>
      <c r="T263" s="109"/>
      <c r="U263" s="25">
        <v>0</v>
      </c>
      <c r="V263" s="25">
        <v>0</v>
      </c>
      <c r="W263" s="25">
        <v>0</v>
      </c>
      <c r="X263" s="25">
        <v>0</v>
      </c>
      <c r="Y263" s="25">
        <v>0</v>
      </c>
      <c r="Z263" s="25">
        <v>0</v>
      </c>
      <c r="AA263" s="109"/>
      <c r="AB263" s="25">
        <v>0</v>
      </c>
      <c r="AC263" s="25">
        <v>0</v>
      </c>
      <c r="AD263" s="25">
        <v>0</v>
      </c>
      <c r="AE263" s="25">
        <v>639.87400000000002</v>
      </c>
      <c r="AF263" s="25">
        <v>0</v>
      </c>
      <c r="AG263" s="25">
        <v>0</v>
      </c>
      <c r="AH263" s="109"/>
      <c r="AI263" s="25">
        <v>0</v>
      </c>
      <c r="AJ263" s="25">
        <v>0</v>
      </c>
      <c r="AK263" s="123">
        <v>0</v>
      </c>
      <c r="AL263" s="25">
        <v>476.928</v>
      </c>
      <c r="AM263" s="25">
        <v>0</v>
      </c>
      <c r="AN263" s="25">
        <v>0</v>
      </c>
      <c r="AO263" s="109"/>
      <c r="AP263" s="25">
        <v>0</v>
      </c>
      <c r="AQ263" s="25">
        <v>0</v>
      </c>
      <c r="AR263" s="25">
        <v>0</v>
      </c>
      <c r="AS263" s="25">
        <v>0</v>
      </c>
      <c r="AT263" s="25">
        <v>0</v>
      </c>
      <c r="AU263" s="25">
        <v>0</v>
      </c>
      <c r="AW263" t="str">
        <f t="shared" si="59"/>
        <v>Nguyễn Thành Long</v>
      </c>
      <c r="AX263" s="27" t="str">
        <f t="shared" si="60"/>
        <v>Tôn Thất Thạch</v>
      </c>
      <c r="AY263" s="4" t="str">
        <f t="shared" si="57"/>
        <v>VINMART</v>
      </c>
    </row>
    <row r="264" spans="1:51" outlineLevel="1" x14ac:dyDescent="0.25">
      <c r="A264" s="4" t="s">
        <v>1104</v>
      </c>
      <c r="B264" s="4" t="s">
        <v>340</v>
      </c>
      <c r="C264" s="4" t="s">
        <v>959</v>
      </c>
      <c r="D264" s="11" t="s">
        <v>748</v>
      </c>
      <c r="E264" s="32" t="s">
        <v>63</v>
      </c>
      <c r="F264" s="11"/>
      <c r="G264" s="35">
        <v>5128543</v>
      </c>
      <c r="H264" s="35" t="s">
        <v>1157</v>
      </c>
      <c r="I264" s="4"/>
      <c r="J264" s="4" t="s">
        <v>1148</v>
      </c>
      <c r="K264" s="4" t="s">
        <v>1012</v>
      </c>
      <c r="L264" s="4">
        <v>1</v>
      </c>
      <c r="M264" s="33">
        <v>1381.7652</v>
      </c>
      <c r="N264" s="38">
        <f t="shared" si="68"/>
        <v>3.1764179694292152E-3</v>
      </c>
      <c r="O264" s="33">
        <f t="shared" si="69"/>
        <v>1595.7837094985059</v>
      </c>
      <c r="P264" s="244">
        <f t="shared" si="58"/>
        <v>3909.2549999999997</v>
      </c>
      <c r="Q264" s="25">
        <v>0</v>
      </c>
      <c r="R264" s="25">
        <v>0</v>
      </c>
      <c r="S264" s="25">
        <v>0</v>
      </c>
      <c r="T264" s="109"/>
      <c r="U264" s="25">
        <v>0</v>
      </c>
      <c r="V264" s="25">
        <v>0</v>
      </c>
      <c r="W264" s="25">
        <v>0</v>
      </c>
      <c r="X264" s="25">
        <v>0</v>
      </c>
      <c r="Y264" s="25">
        <v>0</v>
      </c>
      <c r="Z264" s="25">
        <v>0</v>
      </c>
      <c r="AA264" s="109"/>
      <c r="AB264" s="25">
        <v>1268.1869999999999</v>
      </c>
      <c r="AC264" s="25">
        <v>0</v>
      </c>
      <c r="AD264" s="25">
        <v>0</v>
      </c>
      <c r="AE264" s="25">
        <v>0</v>
      </c>
      <c r="AF264" s="25">
        <v>0</v>
      </c>
      <c r="AG264" s="25">
        <v>0</v>
      </c>
      <c r="AH264" s="109"/>
      <c r="AI264" s="25">
        <v>0</v>
      </c>
      <c r="AJ264" s="25">
        <v>0</v>
      </c>
      <c r="AK264" s="123">
        <v>1582.521</v>
      </c>
      <c r="AL264" s="25">
        <v>0</v>
      </c>
      <c r="AM264" s="25">
        <v>0</v>
      </c>
      <c r="AN264" s="25">
        <v>0</v>
      </c>
      <c r="AO264" s="109"/>
      <c r="AP264" s="25">
        <v>0</v>
      </c>
      <c r="AQ264" s="25">
        <v>395.99299999999999</v>
      </c>
      <c r="AR264" s="25">
        <v>0</v>
      </c>
      <c r="AS264" s="25">
        <v>0</v>
      </c>
      <c r="AT264" s="25">
        <v>0</v>
      </c>
      <c r="AU264" s="25">
        <v>662.55400000000009</v>
      </c>
      <c r="AW264" t="str">
        <f t="shared" si="59"/>
        <v>Nguyễn Thành Long</v>
      </c>
      <c r="AX264" s="27" t="str">
        <f t="shared" si="60"/>
        <v xml:space="preserve">Võ Thái Trâm </v>
      </c>
      <c r="AY264" s="4" t="str">
        <f t="shared" si="57"/>
        <v>VINMART</v>
      </c>
    </row>
    <row r="265" spans="1:51" outlineLevel="1" x14ac:dyDescent="0.25">
      <c r="A265" s="4" t="s">
        <v>1104</v>
      </c>
      <c r="B265" s="4" t="s">
        <v>340</v>
      </c>
      <c r="C265" s="4" t="s">
        <v>959</v>
      </c>
      <c r="D265" s="11" t="s">
        <v>749</v>
      </c>
      <c r="E265" s="32" t="s">
        <v>84</v>
      </c>
      <c r="F265" s="11"/>
      <c r="G265" s="35">
        <v>5128730</v>
      </c>
      <c r="H265" s="35" t="s">
        <v>1158</v>
      </c>
      <c r="I265" s="4"/>
      <c r="J265" s="4" t="s">
        <v>1000</v>
      </c>
      <c r="K265" s="4" t="s">
        <v>1000</v>
      </c>
      <c r="L265" s="4">
        <v>1</v>
      </c>
      <c r="M265" s="33">
        <v>822.82500000000005</v>
      </c>
      <c r="N265" s="38">
        <f t="shared" si="68"/>
        <v>1.8915197138382079E-3</v>
      </c>
      <c r="O265" s="33">
        <f t="shared" si="69"/>
        <v>950.27051684910577</v>
      </c>
      <c r="P265" s="244">
        <f t="shared" si="58"/>
        <v>1564.6410000000001</v>
      </c>
      <c r="Q265" s="25">
        <v>0</v>
      </c>
      <c r="R265" s="25">
        <v>0</v>
      </c>
      <c r="S265" s="25">
        <v>0</v>
      </c>
      <c r="T265" s="109"/>
      <c r="U265" s="25">
        <v>0</v>
      </c>
      <c r="V265" s="25">
        <v>0</v>
      </c>
      <c r="W265" s="25">
        <v>0</v>
      </c>
      <c r="X265" s="25">
        <v>0</v>
      </c>
      <c r="Y265" s="25">
        <v>0</v>
      </c>
      <c r="Z265" s="25">
        <v>0</v>
      </c>
      <c r="AA265" s="109"/>
      <c r="AB265" s="25">
        <v>0</v>
      </c>
      <c r="AC265" s="25">
        <v>0</v>
      </c>
      <c r="AD265" s="25">
        <v>0</v>
      </c>
      <c r="AE265" s="25">
        <v>0</v>
      </c>
      <c r="AF265" s="25">
        <v>0</v>
      </c>
      <c r="AG265" s="25">
        <v>0</v>
      </c>
      <c r="AH265" s="109"/>
      <c r="AI265" s="25">
        <v>0</v>
      </c>
      <c r="AJ265" s="25">
        <v>0</v>
      </c>
      <c r="AK265" s="123">
        <v>483.02499999999998</v>
      </c>
      <c r="AL265" s="25">
        <v>0</v>
      </c>
      <c r="AM265" s="25">
        <v>0</v>
      </c>
      <c r="AN265" s="25">
        <v>0</v>
      </c>
      <c r="AO265" s="109"/>
      <c r="AP265" s="25">
        <v>0</v>
      </c>
      <c r="AQ265" s="25">
        <v>419.06200000000001</v>
      </c>
      <c r="AR265" s="25">
        <v>0</v>
      </c>
      <c r="AS265" s="25">
        <v>0</v>
      </c>
      <c r="AT265" s="25">
        <v>0</v>
      </c>
      <c r="AU265" s="25">
        <v>662.55400000000009</v>
      </c>
      <c r="AW265" t="str">
        <f t="shared" si="59"/>
        <v>Nguyễn Thành Long</v>
      </c>
      <c r="AX265" s="27" t="str">
        <f t="shared" si="60"/>
        <v>Ngô Thị Huyền Trân</v>
      </c>
      <c r="AY265" s="4" t="str">
        <f t="shared" ref="AY265:AY328" si="70">+B265</f>
        <v>VINMART</v>
      </c>
    </row>
    <row r="266" spans="1:51" outlineLevel="1" x14ac:dyDescent="0.25">
      <c r="A266" s="4" t="s">
        <v>1104</v>
      </c>
      <c r="B266" s="4" t="s">
        <v>340</v>
      </c>
      <c r="C266" s="4" t="s">
        <v>959</v>
      </c>
      <c r="D266" s="11" t="s">
        <v>752</v>
      </c>
      <c r="E266" s="32" t="s">
        <v>142</v>
      </c>
      <c r="F266" s="11"/>
      <c r="G266" s="35">
        <v>5129054</v>
      </c>
      <c r="H266" s="35" t="s">
        <v>1159</v>
      </c>
      <c r="I266" s="4"/>
      <c r="J266" s="4" t="s">
        <v>1160</v>
      </c>
      <c r="K266" s="4" t="s">
        <v>969</v>
      </c>
      <c r="L266" s="4">
        <v>1</v>
      </c>
      <c r="M266" s="33">
        <v>2204.3008333333332</v>
      </c>
      <c r="N266" s="38">
        <f t="shared" si="68"/>
        <v>5.0672724837966627E-3</v>
      </c>
      <c r="O266" s="33">
        <f t="shared" si="69"/>
        <v>2545.7200403276283</v>
      </c>
      <c r="P266" s="244">
        <f t="shared" ref="P266:P329" si="71">SUM(Q266:AU266)</f>
        <v>3990.1880000000001</v>
      </c>
      <c r="Q266" s="25">
        <v>0</v>
      </c>
      <c r="R266" s="25">
        <v>0</v>
      </c>
      <c r="S266" s="25">
        <v>0</v>
      </c>
      <c r="T266" s="109"/>
      <c r="U266" s="25">
        <v>0</v>
      </c>
      <c r="V266" s="25">
        <v>0</v>
      </c>
      <c r="W266" s="25">
        <v>0</v>
      </c>
      <c r="X266" s="25">
        <v>0</v>
      </c>
      <c r="Y266" s="25">
        <v>0</v>
      </c>
      <c r="Z266" s="25">
        <v>0</v>
      </c>
      <c r="AA266" s="109"/>
      <c r="AB266" s="25">
        <v>0</v>
      </c>
      <c r="AC266" s="25">
        <v>1094.7560000000001</v>
      </c>
      <c r="AD266" s="25">
        <v>0</v>
      </c>
      <c r="AE266" s="25">
        <v>0</v>
      </c>
      <c r="AF266" s="25">
        <v>1279.0229999999999</v>
      </c>
      <c r="AG266" s="25">
        <v>0</v>
      </c>
      <c r="AH266" s="109"/>
      <c r="AI266" s="25">
        <v>0</v>
      </c>
      <c r="AJ266" s="25">
        <v>0</v>
      </c>
      <c r="AK266" s="123">
        <v>0</v>
      </c>
      <c r="AL266" s="25">
        <v>1133.384</v>
      </c>
      <c r="AM266" s="25">
        <v>0</v>
      </c>
      <c r="AN266" s="25">
        <v>0</v>
      </c>
      <c r="AO266" s="109"/>
      <c r="AP266" s="25">
        <v>0</v>
      </c>
      <c r="AQ266" s="25">
        <v>0</v>
      </c>
      <c r="AR266" s="25">
        <v>0</v>
      </c>
      <c r="AS266" s="25">
        <v>0</v>
      </c>
      <c r="AT266" s="25">
        <v>0</v>
      </c>
      <c r="AU266" s="25">
        <v>483.02499999999998</v>
      </c>
      <c r="AW266" t="str">
        <f t="shared" ref="AW266:AW329" si="72">+C266</f>
        <v>Nguyễn Thành Long</v>
      </c>
      <c r="AX266" s="27" t="str">
        <f t="shared" ref="AX266:AX329" si="73">+E266</f>
        <v>Đỗ Thị ALin</v>
      </c>
      <c r="AY266" s="4" t="str">
        <f t="shared" si="70"/>
        <v>VINMART</v>
      </c>
    </row>
    <row r="267" spans="1:51" outlineLevel="1" x14ac:dyDescent="0.25">
      <c r="A267" s="4" t="s">
        <v>1104</v>
      </c>
      <c r="B267" s="4" t="s">
        <v>340</v>
      </c>
      <c r="C267" s="4" t="s">
        <v>959</v>
      </c>
      <c r="D267" s="11" t="s">
        <v>748</v>
      </c>
      <c r="E267" s="32" t="s">
        <v>63</v>
      </c>
      <c r="F267" s="11"/>
      <c r="G267" s="35">
        <v>5129386</v>
      </c>
      <c r="H267" s="35" t="s">
        <v>1161</v>
      </c>
      <c r="I267" s="4"/>
      <c r="J267" s="4" t="s">
        <v>996</v>
      </c>
      <c r="K267" s="4" t="s">
        <v>996</v>
      </c>
      <c r="L267" s="4">
        <v>1</v>
      </c>
      <c r="M267" s="33">
        <v>875.83359999999993</v>
      </c>
      <c r="N267" s="38">
        <f t="shared" si="68"/>
        <v>2.0133765022233002E-3</v>
      </c>
      <c r="O267" s="33">
        <f t="shared" si="69"/>
        <v>1011.4894998885702</v>
      </c>
      <c r="P267" s="244">
        <f t="shared" si="71"/>
        <v>1198.4170000000001</v>
      </c>
      <c r="Q267" s="25">
        <v>0</v>
      </c>
      <c r="R267" s="25">
        <v>0</v>
      </c>
      <c r="S267" s="25">
        <v>476.928</v>
      </c>
      <c r="T267" s="109"/>
      <c r="U267" s="25">
        <v>0</v>
      </c>
      <c r="V267" s="25">
        <v>0</v>
      </c>
      <c r="W267" s="25">
        <v>0</v>
      </c>
      <c r="X267" s="25">
        <v>0</v>
      </c>
      <c r="Y267" s="25">
        <v>0</v>
      </c>
      <c r="Z267" s="25">
        <v>0</v>
      </c>
      <c r="AA267" s="109"/>
      <c r="AB267" s="25">
        <v>0</v>
      </c>
      <c r="AC267" s="25">
        <v>0</v>
      </c>
      <c r="AD267" s="25">
        <v>238.464</v>
      </c>
      <c r="AE267" s="25">
        <v>0</v>
      </c>
      <c r="AF267" s="25">
        <v>0</v>
      </c>
      <c r="AG267" s="25">
        <v>0</v>
      </c>
      <c r="AH267" s="109"/>
      <c r="AI267" s="25">
        <v>0</v>
      </c>
      <c r="AJ267" s="25">
        <v>0</v>
      </c>
      <c r="AK267" s="123">
        <v>303.49700000000001</v>
      </c>
      <c r="AL267" s="25">
        <v>0</v>
      </c>
      <c r="AM267" s="25">
        <v>0</v>
      </c>
      <c r="AN267" s="25">
        <v>0</v>
      </c>
      <c r="AO267" s="109"/>
      <c r="AP267" s="25">
        <v>0</v>
      </c>
      <c r="AQ267" s="25">
        <v>0</v>
      </c>
      <c r="AR267" s="25">
        <v>0</v>
      </c>
      <c r="AS267" s="25">
        <v>0</v>
      </c>
      <c r="AT267" s="25">
        <v>0</v>
      </c>
      <c r="AU267" s="25">
        <v>179.52799999999999</v>
      </c>
      <c r="AW267" t="str">
        <f t="shared" si="72"/>
        <v>Nguyễn Thành Long</v>
      </c>
      <c r="AX267" s="27" t="str">
        <f t="shared" si="73"/>
        <v xml:space="preserve">Võ Thái Trâm </v>
      </c>
      <c r="AY267" s="4" t="str">
        <f t="shared" si="70"/>
        <v>VINMART</v>
      </c>
    </row>
    <row r="268" spans="1:51" outlineLevel="1" x14ac:dyDescent="0.25">
      <c r="A268" s="4" t="s">
        <v>1104</v>
      </c>
      <c r="B268" s="4" t="s">
        <v>340</v>
      </c>
      <c r="C268" s="4" t="s">
        <v>959</v>
      </c>
      <c r="D268" s="11" t="s">
        <v>746</v>
      </c>
      <c r="E268" s="32" t="s">
        <v>33</v>
      </c>
      <c r="F268" s="11"/>
      <c r="G268" s="35">
        <v>5129504</v>
      </c>
      <c r="H268" s="35" t="s">
        <v>1162</v>
      </c>
      <c r="I268" s="4"/>
      <c r="J268" s="4" t="s">
        <v>1163</v>
      </c>
      <c r="K268" s="4" t="s">
        <v>884</v>
      </c>
      <c r="L268" s="4">
        <v>1</v>
      </c>
      <c r="M268" s="33">
        <v>2443.7292000000002</v>
      </c>
      <c r="N268" s="38">
        <f t="shared" si="68"/>
        <v>5.6176732076469145E-3</v>
      </c>
      <c r="O268" s="33">
        <f t="shared" si="69"/>
        <v>2822.232929144413</v>
      </c>
      <c r="P268" s="244">
        <f t="shared" si="71"/>
        <v>3459.25</v>
      </c>
      <c r="Q268" s="25">
        <v>0</v>
      </c>
      <c r="R268" s="25">
        <v>0</v>
      </c>
      <c r="S268" s="25">
        <v>0</v>
      </c>
      <c r="T268" s="109"/>
      <c r="U268" s="25">
        <v>0</v>
      </c>
      <c r="V268" s="25">
        <v>0</v>
      </c>
      <c r="W268" s="25">
        <v>0</v>
      </c>
      <c r="X268" s="25">
        <v>0</v>
      </c>
      <c r="Y268" s="25">
        <v>0</v>
      </c>
      <c r="Z268" s="25">
        <v>0</v>
      </c>
      <c r="AA268" s="109"/>
      <c r="AB268" s="25">
        <v>0</v>
      </c>
      <c r="AC268" s="25">
        <v>0</v>
      </c>
      <c r="AD268" s="25">
        <v>0</v>
      </c>
      <c r="AE268" s="25">
        <v>0</v>
      </c>
      <c r="AF268" s="25">
        <v>0</v>
      </c>
      <c r="AG268" s="25">
        <v>0</v>
      </c>
      <c r="AH268" s="109"/>
      <c r="AI268" s="25">
        <v>0</v>
      </c>
      <c r="AJ268" s="25">
        <v>0</v>
      </c>
      <c r="AK268" s="123">
        <v>2625.107</v>
      </c>
      <c r="AL268" s="25">
        <v>0</v>
      </c>
      <c r="AM268" s="25">
        <v>0</v>
      </c>
      <c r="AN268" s="25">
        <v>0</v>
      </c>
      <c r="AO268" s="109"/>
      <c r="AP268" s="25">
        <v>0</v>
      </c>
      <c r="AQ268" s="25">
        <v>0</v>
      </c>
      <c r="AR268" s="25">
        <v>0</v>
      </c>
      <c r="AS268" s="25">
        <v>0</v>
      </c>
      <c r="AT268" s="25">
        <v>0</v>
      </c>
      <c r="AU268" s="25">
        <v>834.14300000000003</v>
      </c>
      <c r="AW268" t="str">
        <f t="shared" si="72"/>
        <v>Nguyễn Thành Long</v>
      </c>
      <c r="AX268" s="27" t="str">
        <f t="shared" si="73"/>
        <v>Đào Ngọc Sơn</v>
      </c>
      <c r="AY268" s="4" t="str">
        <f t="shared" si="70"/>
        <v>VINMART</v>
      </c>
    </row>
    <row r="269" spans="1:51" outlineLevel="1" x14ac:dyDescent="0.25">
      <c r="A269" s="4" t="s">
        <v>1104</v>
      </c>
      <c r="B269" s="4" t="s">
        <v>340</v>
      </c>
      <c r="C269" s="4" t="s">
        <v>959</v>
      </c>
      <c r="D269" s="11" t="s">
        <v>748</v>
      </c>
      <c r="E269" s="32" t="s">
        <v>63</v>
      </c>
      <c r="F269" s="11"/>
      <c r="G269" s="35">
        <v>5129511</v>
      </c>
      <c r="H269" s="35" t="s">
        <v>1164</v>
      </c>
      <c r="I269" s="4"/>
      <c r="J269" s="4" t="s">
        <v>1007</v>
      </c>
      <c r="K269" s="4" t="s">
        <v>1007</v>
      </c>
      <c r="L269" s="4">
        <v>1</v>
      </c>
      <c r="M269" s="33">
        <v>2254.9341666666664</v>
      </c>
      <c r="N269" s="38">
        <f t="shared" si="68"/>
        <v>5.183668981444815E-3</v>
      </c>
      <c r="O269" s="33">
        <f t="shared" si="69"/>
        <v>2604.1958569793583</v>
      </c>
      <c r="P269" s="244">
        <f t="shared" si="71"/>
        <v>1984.9399999999998</v>
      </c>
      <c r="Q269" s="25">
        <v>0</v>
      </c>
      <c r="R269" s="25">
        <v>0</v>
      </c>
      <c r="S269" s="25">
        <v>417.99200000000002</v>
      </c>
      <c r="T269" s="109"/>
      <c r="U269" s="25">
        <v>0</v>
      </c>
      <c r="V269" s="25">
        <v>0</v>
      </c>
      <c r="W269" s="25">
        <v>0</v>
      </c>
      <c r="X269" s="25">
        <v>0</v>
      </c>
      <c r="Y269" s="25">
        <v>0</v>
      </c>
      <c r="Z269" s="25">
        <v>0</v>
      </c>
      <c r="AA269" s="109"/>
      <c r="AB269" s="25">
        <v>0</v>
      </c>
      <c r="AC269" s="25">
        <v>0</v>
      </c>
      <c r="AD269" s="25">
        <v>238.464</v>
      </c>
      <c r="AE269" s="25">
        <v>0</v>
      </c>
      <c r="AF269" s="25">
        <v>0</v>
      </c>
      <c r="AG269" s="25">
        <v>0</v>
      </c>
      <c r="AH269" s="109"/>
      <c r="AI269" s="25">
        <v>0</v>
      </c>
      <c r="AJ269" s="25">
        <v>0</v>
      </c>
      <c r="AK269" s="123">
        <v>910.49199999999996</v>
      </c>
      <c r="AL269" s="25">
        <v>0</v>
      </c>
      <c r="AM269" s="25">
        <v>0</v>
      </c>
      <c r="AN269" s="25">
        <v>0</v>
      </c>
      <c r="AO269" s="109"/>
      <c r="AP269" s="25">
        <v>238.464</v>
      </c>
      <c r="AQ269" s="25">
        <v>0</v>
      </c>
      <c r="AR269" s="25">
        <v>0</v>
      </c>
      <c r="AS269" s="25">
        <v>0</v>
      </c>
      <c r="AT269" s="25">
        <v>0</v>
      </c>
      <c r="AU269" s="25">
        <v>179.52799999999999</v>
      </c>
      <c r="AW269" t="str">
        <f t="shared" si="72"/>
        <v>Nguyễn Thành Long</v>
      </c>
      <c r="AX269" s="27" t="str">
        <f t="shared" si="73"/>
        <v xml:space="preserve">Võ Thái Trâm </v>
      </c>
      <c r="AY269" s="4" t="str">
        <f t="shared" si="70"/>
        <v>VINMART</v>
      </c>
    </row>
    <row r="270" spans="1:51" outlineLevel="1" x14ac:dyDescent="0.25">
      <c r="A270" s="4" t="s">
        <v>1104</v>
      </c>
      <c r="B270" s="4" t="s">
        <v>340</v>
      </c>
      <c r="C270" s="4" t="s">
        <v>221</v>
      </c>
      <c r="D270" s="4" t="s">
        <v>760</v>
      </c>
      <c r="E270" s="35" t="s">
        <v>313</v>
      </c>
      <c r="F270" s="4"/>
      <c r="G270" s="35">
        <v>5129535</v>
      </c>
      <c r="H270" s="35" t="s">
        <v>1165</v>
      </c>
      <c r="I270" s="4"/>
      <c r="J270" s="4" t="s">
        <v>1166</v>
      </c>
      <c r="K270" s="4" t="s">
        <v>938</v>
      </c>
      <c r="L270" s="4">
        <v>1</v>
      </c>
      <c r="M270" s="33">
        <v>1215.4088333333332</v>
      </c>
      <c r="N270" s="38">
        <f t="shared" si="68"/>
        <v>2.7939960120597893E-3</v>
      </c>
      <c r="O270" s="33">
        <f t="shared" si="69"/>
        <v>1403.6607787009814</v>
      </c>
      <c r="P270" s="244">
        <f t="shared" si="71"/>
        <v>1757.3090000000002</v>
      </c>
      <c r="Q270" s="25">
        <v>0</v>
      </c>
      <c r="R270" s="25">
        <v>0</v>
      </c>
      <c r="S270" s="25">
        <v>0</v>
      </c>
      <c r="T270" s="109"/>
      <c r="U270" s="25">
        <v>0</v>
      </c>
      <c r="V270" s="25">
        <v>0</v>
      </c>
      <c r="W270" s="25">
        <v>0</v>
      </c>
      <c r="X270" s="25">
        <v>0</v>
      </c>
      <c r="Y270" s="25">
        <v>0</v>
      </c>
      <c r="Z270" s="25">
        <v>0</v>
      </c>
      <c r="AA270" s="109"/>
      <c r="AB270" s="25">
        <v>0</v>
      </c>
      <c r="AC270" s="25">
        <v>0</v>
      </c>
      <c r="AD270" s="25">
        <v>791.25900000000001</v>
      </c>
      <c r="AE270" s="25">
        <v>0</v>
      </c>
      <c r="AF270" s="25">
        <v>0</v>
      </c>
      <c r="AG270" s="25">
        <v>0</v>
      </c>
      <c r="AH270" s="109"/>
      <c r="AI270" s="25">
        <v>0</v>
      </c>
      <c r="AJ270" s="25">
        <v>0</v>
      </c>
      <c r="AK270" s="123">
        <v>0</v>
      </c>
      <c r="AL270" s="25">
        <v>0</v>
      </c>
      <c r="AM270" s="25">
        <v>483.02499999999998</v>
      </c>
      <c r="AN270" s="25">
        <v>0</v>
      </c>
      <c r="AO270" s="109"/>
      <c r="AP270" s="25">
        <v>0</v>
      </c>
      <c r="AQ270" s="25">
        <v>0</v>
      </c>
      <c r="AR270" s="25">
        <v>0</v>
      </c>
      <c r="AS270" s="25">
        <v>0</v>
      </c>
      <c r="AT270" s="25">
        <v>483.02499999999998</v>
      </c>
      <c r="AU270" s="25">
        <v>0</v>
      </c>
      <c r="AW270" t="str">
        <f t="shared" si="72"/>
        <v>Trần Huy Hoàng</v>
      </c>
      <c r="AX270" s="27" t="str">
        <f t="shared" si="73"/>
        <v>Nguyễn Ngọc Danh</v>
      </c>
      <c r="AY270" s="4" t="str">
        <f t="shared" si="70"/>
        <v>VINMART</v>
      </c>
    </row>
    <row r="271" spans="1:51" outlineLevel="1" x14ac:dyDescent="0.25">
      <c r="A271" s="4" t="s">
        <v>1104</v>
      </c>
      <c r="B271" s="4" t="s">
        <v>340</v>
      </c>
      <c r="C271" s="4" t="s">
        <v>221</v>
      </c>
      <c r="D271" s="4" t="s">
        <v>755</v>
      </c>
      <c r="E271" s="35" t="s">
        <v>243</v>
      </c>
      <c r="F271" s="4"/>
      <c r="G271" s="35">
        <v>5129708</v>
      </c>
      <c r="H271" s="35" t="s">
        <v>1167</v>
      </c>
      <c r="I271" s="4"/>
      <c r="J271" s="4" t="s">
        <v>1082</v>
      </c>
      <c r="K271" s="4" t="s">
        <v>938</v>
      </c>
      <c r="L271" s="4">
        <v>1</v>
      </c>
      <c r="M271" s="33">
        <v>1170.194</v>
      </c>
      <c r="N271" s="38">
        <f t="shared" si="68"/>
        <v>2.6900556254552152E-3</v>
      </c>
      <c r="O271" s="33">
        <f t="shared" si="69"/>
        <v>1351.4427213486736</v>
      </c>
      <c r="P271" s="244">
        <f t="shared" si="71"/>
        <v>2350.703</v>
      </c>
      <c r="Q271" s="25">
        <v>0</v>
      </c>
      <c r="R271" s="25">
        <v>0</v>
      </c>
      <c r="S271" s="25">
        <v>0</v>
      </c>
      <c r="T271" s="109"/>
      <c r="U271" s="25">
        <v>0</v>
      </c>
      <c r="V271" s="25">
        <v>0</v>
      </c>
      <c r="W271" s="25">
        <v>0</v>
      </c>
      <c r="X271" s="25">
        <v>0</v>
      </c>
      <c r="Y271" s="25">
        <v>0</v>
      </c>
      <c r="Z271" s="25">
        <v>0</v>
      </c>
      <c r="AA271" s="109"/>
      <c r="AB271" s="25">
        <v>0</v>
      </c>
      <c r="AC271" s="25">
        <v>0</v>
      </c>
      <c r="AD271" s="25">
        <v>0</v>
      </c>
      <c r="AE271" s="25">
        <v>0</v>
      </c>
      <c r="AF271" s="25">
        <v>1450.366</v>
      </c>
      <c r="AG271" s="25">
        <v>243.881</v>
      </c>
      <c r="AH271" s="109"/>
      <c r="AI271" s="25">
        <v>0</v>
      </c>
      <c r="AJ271" s="25">
        <v>0</v>
      </c>
      <c r="AK271" s="123">
        <v>0</v>
      </c>
      <c r="AL271" s="25">
        <v>0</v>
      </c>
      <c r="AM271" s="25">
        <v>0</v>
      </c>
      <c r="AN271" s="25">
        <v>0</v>
      </c>
      <c r="AO271" s="109"/>
      <c r="AP271" s="25">
        <v>0</v>
      </c>
      <c r="AQ271" s="25">
        <v>0</v>
      </c>
      <c r="AR271" s="25">
        <v>0</v>
      </c>
      <c r="AS271" s="25">
        <v>0</v>
      </c>
      <c r="AT271" s="25">
        <v>656.45600000000002</v>
      </c>
      <c r="AU271" s="25">
        <v>0</v>
      </c>
      <c r="AW271" t="str">
        <f t="shared" si="72"/>
        <v>Trần Huy Hoàng</v>
      </c>
      <c r="AX271" s="27" t="str">
        <f t="shared" si="73"/>
        <v>Hồ Ngọc Hiếu</v>
      </c>
      <c r="AY271" s="4" t="str">
        <f t="shared" si="70"/>
        <v>VINMART</v>
      </c>
    </row>
    <row r="272" spans="1:51" outlineLevel="1" x14ac:dyDescent="0.25">
      <c r="A272" s="4" t="s">
        <v>1104</v>
      </c>
      <c r="B272" s="4" t="s">
        <v>340</v>
      </c>
      <c r="C272" s="4" t="s">
        <v>959</v>
      </c>
      <c r="D272" s="11" t="s">
        <v>749</v>
      </c>
      <c r="E272" s="32" t="s">
        <v>84</v>
      </c>
      <c r="F272" s="11"/>
      <c r="G272" s="35">
        <v>5129715</v>
      </c>
      <c r="H272" s="35" t="s">
        <v>1168</v>
      </c>
      <c r="I272" s="4"/>
      <c r="J272" s="4" t="s">
        <v>1169</v>
      </c>
      <c r="K272" s="4" t="s">
        <v>1014</v>
      </c>
      <c r="L272" s="4">
        <v>1</v>
      </c>
      <c r="M272" s="33">
        <v>2849.4863333333328</v>
      </c>
      <c r="N272" s="38">
        <f t="shared" si="68"/>
        <v>6.5504324416644482E-3</v>
      </c>
      <c r="O272" s="33">
        <f t="shared" si="69"/>
        <v>3290.8368738566883</v>
      </c>
      <c r="P272" s="244">
        <f t="shared" si="71"/>
        <v>8974.9680000000008</v>
      </c>
      <c r="Q272" s="25">
        <v>0</v>
      </c>
      <c r="R272" s="25">
        <v>1624.645</v>
      </c>
      <c r="S272" s="25">
        <v>0</v>
      </c>
      <c r="T272" s="109"/>
      <c r="U272" s="25">
        <v>0</v>
      </c>
      <c r="V272" s="25">
        <v>0</v>
      </c>
      <c r="W272" s="25">
        <v>0</v>
      </c>
      <c r="X272" s="25">
        <v>0</v>
      </c>
      <c r="Y272" s="25">
        <v>0</v>
      </c>
      <c r="Z272" s="25">
        <v>0</v>
      </c>
      <c r="AA272" s="109"/>
      <c r="AB272" s="25">
        <v>0</v>
      </c>
      <c r="AC272" s="25">
        <v>0</v>
      </c>
      <c r="AD272" s="25">
        <v>1309.232</v>
      </c>
      <c r="AE272" s="25">
        <v>0</v>
      </c>
      <c r="AF272" s="25">
        <v>3698.2579999999998</v>
      </c>
      <c r="AG272" s="25">
        <v>0</v>
      </c>
      <c r="AH272" s="109"/>
      <c r="AI272" s="25">
        <v>0</v>
      </c>
      <c r="AJ272" s="25">
        <v>0</v>
      </c>
      <c r="AK272" s="123">
        <v>0</v>
      </c>
      <c r="AL272" s="25">
        <v>0</v>
      </c>
      <c r="AM272" s="25">
        <v>0</v>
      </c>
      <c r="AN272" s="25">
        <v>0</v>
      </c>
      <c r="AO272" s="109"/>
      <c r="AP272" s="25">
        <v>814.38900000000001</v>
      </c>
      <c r="AQ272" s="25">
        <v>0</v>
      </c>
      <c r="AR272" s="25">
        <v>0</v>
      </c>
      <c r="AS272" s="25">
        <v>0</v>
      </c>
      <c r="AT272" s="25">
        <v>0</v>
      </c>
      <c r="AU272" s="25">
        <v>1528.4440000000002</v>
      </c>
      <c r="AW272" t="str">
        <f t="shared" si="72"/>
        <v>Nguyễn Thành Long</v>
      </c>
      <c r="AX272" s="27" t="str">
        <f t="shared" si="73"/>
        <v>Ngô Thị Huyền Trân</v>
      </c>
      <c r="AY272" s="4" t="str">
        <f t="shared" si="70"/>
        <v>VINMART</v>
      </c>
    </row>
    <row r="273" spans="1:51" outlineLevel="1" x14ac:dyDescent="0.25">
      <c r="A273" s="4" t="s">
        <v>1104</v>
      </c>
      <c r="B273" s="4" t="s">
        <v>340</v>
      </c>
      <c r="C273" s="4" t="s">
        <v>221</v>
      </c>
      <c r="D273" s="4" t="s">
        <v>759</v>
      </c>
      <c r="E273" s="35" t="s">
        <v>306</v>
      </c>
      <c r="F273" s="4"/>
      <c r="G273" s="35">
        <v>5135806</v>
      </c>
      <c r="H273" s="35" t="s">
        <v>1170</v>
      </c>
      <c r="I273" s="4"/>
      <c r="J273" s="4" t="s">
        <v>814</v>
      </c>
      <c r="K273" s="4" t="s">
        <v>938</v>
      </c>
      <c r="L273" s="4">
        <v>1</v>
      </c>
      <c r="M273" s="33">
        <v>2230.9986666666664</v>
      </c>
      <c r="N273" s="38">
        <f t="shared" si="68"/>
        <v>5.1286457746747552E-3</v>
      </c>
      <c r="O273" s="33">
        <f t="shared" si="69"/>
        <v>2576.5530411241743</v>
      </c>
      <c r="P273" s="244">
        <f t="shared" si="71"/>
        <v>2059.9580000000001</v>
      </c>
      <c r="Q273" s="25">
        <v>0</v>
      </c>
      <c r="R273" s="25">
        <v>0</v>
      </c>
      <c r="S273" s="25">
        <v>0</v>
      </c>
      <c r="T273" s="109"/>
      <c r="U273" s="25">
        <v>0</v>
      </c>
      <c r="V273" s="25">
        <v>0</v>
      </c>
      <c r="W273" s="25">
        <v>0</v>
      </c>
      <c r="X273" s="25">
        <v>0</v>
      </c>
      <c r="Y273" s="25">
        <v>0</v>
      </c>
      <c r="Z273" s="25">
        <v>303.49700000000001</v>
      </c>
      <c r="AA273" s="109"/>
      <c r="AB273" s="25">
        <v>0</v>
      </c>
      <c r="AC273" s="25">
        <v>0</v>
      </c>
      <c r="AD273" s="25">
        <v>0</v>
      </c>
      <c r="AE273" s="25">
        <v>0</v>
      </c>
      <c r="AF273" s="25">
        <v>1333.0519999999999</v>
      </c>
      <c r="AG273" s="25">
        <v>0</v>
      </c>
      <c r="AH273" s="109"/>
      <c r="AI273" s="25">
        <v>0</v>
      </c>
      <c r="AJ273" s="25">
        <v>0</v>
      </c>
      <c r="AK273" s="123">
        <v>0</v>
      </c>
      <c r="AL273" s="25">
        <v>0</v>
      </c>
      <c r="AM273" s="25">
        <v>0</v>
      </c>
      <c r="AN273" s="25">
        <v>179.52799999999999</v>
      </c>
      <c r="AO273" s="109"/>
      <c r="AP273" s="25">
        <v>0</v>
      </c>
      <c r="AQ273" s="25">
        <v>0</v>
      </c>
      <c r="AR273" s="25">
        <v>0</v>
      </c>
      <c r="AS273" s="25">
        <v>0</v>
      </c>
      <c r="AT273" s="25">
        <v>243.881</v>
      </c>
      <c r="AU273" s="25">
        <v>0</v>
      </c>
      <c r="AW273" t="str">
        <f t="shared" si="72"/>
        <v>Trần Huy Hoàng</v>
      </c>
      <c r="AX273" s="27" t="str">
        <f t="shared" si="73"/>
        <v>Nguyễn Thị Phương Tâm</v>
      </c>
      <c r="AY273" s="4" t="str">
        <f t="shared" si="70"/>
        <v>VINMART</v>
      </c>
    </row>
    <row r="274" spans="1:51" outlineLevel="1" x14ac:dyDescent="0.25">
      <c r="A274" s="4" t="s">
        <v>1104</v>
      </c>
      <c r="B274" s="4" t="s">
        <v>340</v>
      </c>
      <c r="C274" s="4" t="s">
        <v>221</v>
      </c>
      <c r="D274" s="4" t="s">
        <v>755</v>
      </c>
      <c r="E274" s="35" t="s">
        <v>243</v>
      </c>
      <c r="F274" s="4"/>
      <c r="G274" s="35">
        <v>5135820</v>
      </c>
      <c r="H274" s="35" t="s">
        <v>1171</v>
      </c>
      <c r="I274" s="4"/>
      <c r="J274" s="4" t="s">
        <v>1078</v>
      </c>
      <c r="K274" s="4" t="s">
        <v>938</v>
      </c>
      <c r="L274" s="4">
        <v>1</v>
      </c>
      <c r="M274" s="33">
        <v>1667.2092</v>
      </c>
      <c r="N274" s="38">
        <f t="shared" si="68"/>
        <v>3.8325999682708076E-3</v>
      </c>
      <c r="O274" s="33">
        <f t="shared" si="69"/>
        <v>1925.4394897816476</v>
      </c>
      <c r="P274" s="244">
        <f t="shared" si="71"/>
        <v>1322.0500000000002</v>
      </c>
      <c r="Q274" s="25">
        <v>0</v>
      </c>
      <c r="R274" s="25">
        <v>180.59800000000001</v>
      </c>
      <c r="S274" s="25">
        <v>0</v>
      </c>
      <c r="T274" s="109"/>
      <c r="U274" s="25">
        <v>0</v>
      </c>
      <c r="V274" s="25">
        <v>0</v>
      </c>
      <c r="W274" s="25">
        <v>0</v>
      </c>
      <c r="X274" s="25">
        <v>0</v>
      </c>
      <c r="Y274" s="25">
        <v>0</v>
      </c>
      <c r="Z274" s="25">
        <v>0</v>
      </c>
      <c r="AA274" s="109"/>
      <c r="AB274" s="25">
        <v>0</v>
      </c>
      <c r="AC274" s="25">
        <v>0</v>
      </c>
      <c r="AD274" s="25">
        <v>0</v>
      </c>
      <c r="AE274" s="25">
        <v>0</v>
      </c>
      <c r="AF274" s="25">
        <v>0</v>
      </c>
      <c r="AG274" s="25">
        <v>0</v>
      </c>
      <c r="AH274" s="109"/>
      <c r="AI274" s="25">
        <v>0</v>
      </c>
      <c r="AJ274" s="25">
        <v>0</v>
      </c>
      <c r="AK274" s="123">
        <v>0</v>
      </c>
      <c r="AL274" s="25">
        <v>0</v>
      </c>
      <c r="AM274" s="25">
        <v>238.464</v>
      </c>
      <c r="AN274" s="25">
        <v>0</v>
      </c>
      <c r="AO274" s="109"/>
      <c r="AP274" s="25">
        <v>0</v>
      </c>
      <c r="AQ274" s="25">
        <v>0</v>
      </c>
      <c r="AR274" s="25">
        <v>0</v>
      </c>
      <c r="AS274" s="25">
        <v>0</v>
      </c>
      <c r="AT274" s="25">
        <v>0</v>
      </c>
      <c r="AU274" s="25">
        <v>902.98800000000006</v>
      </c>
      <c r="AW274" t="str">
        <f t="shared" si="72"/>
        <v>Trần Huy Hoàng</v>
      </c>
      <c r="AX274" s="27" t="str">
        <f t="shared" si="73"/>
        <v>Hồ Ngọc Hiếu</v>
      </c>
      <c r="AY274" s="4" t="str">
        <f t="shared" si="70"/>
        <v>VINMART</v>
      </c>
    </row>
    <row r="275" spans="1:51" outlineLevel="1" x14ac:dyDescent="0.25">
      <c r="A275" s="4" t="s">
        <v>1104</v>
      </c>
      <c r="B275" s="4" t="s">
        <v>340</v>
      </c>
      <c r="C275" s="4" t="s">
        <v>221</v>
      </c>
      <c r="D275" s="4" t="s">
        <v>755</v>
      </c>
      <c r="E275" s="35" t="s">
        <v>243</v>
      </c>
      <c r="F275" s="4"/>
      <c r="G275" s="35">
        <v>5135837</v>
      </c>
      <c r="H275" s="35" t="s">
        <v>1172</v>
      </c>
      <c r="I275" s="4"/>
      <c r="J275" s="4" t="s">
        <v>1082</v>
      </c>
      <c r="K275" s="4" t="s">
        <v>938</v>
      </c>
      <c r="L275" s="4">
        <v>1</v>
      </c>
      <c r="M275" s="33">
        <v>4456.7668199999998</v>
      </c>
      <c r="N275" s="38">
        <f t="shared" si="68"/>
        <v>1.0245267584249406E-2</v>
      </c>
      <c r="O275" s="33">
        <f t="shared" si="69"/>
        <v>5147.0654264483273</v>
      </c>
      <c r="P275" s="244">
        <f t="shared" si="71"/>
        <v>5038.5169999999998</v>
      </c>
      <c r="Q275" s="25">
        <v>0</v>
      </c>
      <c r="R275" s="25">
        <v>0</v>
      </c>
      <c r="S275" s="25">
        <v>1339.364</v>
      </c>
      <c r="T275" s="109"/>
      <c r="U275" s="25">
        <v>0</v>
      </c>
      <c r="V275" s="25">
        <v>0</v>
      </c>
      <c r="W275" s="25">
        <v>0</v>
      </c>
      <c r="X275" s="25">
        <v>1308.2349999999999</v>
      </c>
      <c r="Y275" s="25">
        <v>0</v>
      </c>
      <c r="Z275" s="25">
        <v>0</v>
      </c>
      <c r="AA275" s="109"/>
      <c r="AB275" s="25">
        <v>0</v>
      </c>
      <c r="AC275" s="25">
        <v>0</v>
      </c>
      <c r="AD275" s="25">
        <v>0</v>
      </c>
      <c r="AE275" s="25">
        <v>0</v>
      </c>
      <c r="AF275" s="25">
        <v>1331.982</v>
      </c>
      <c r="AG275" s="25">
        <v>0</v>
      </c>
      <c r="AH275" s="109"/>
      <c r="AI275" s="25">
        <v>0</v>
      </c>
      <c r="AJ275" s="25">
        <v>0</v>
      </c>
      <c r="AK275" s="123">
        <v>0</v>
      </c>
      <c r="AL275" s="25">
        <v>0</v>
      </c>
      <c r="AM275" s="25">
        <v>0</v>
      </c>
      <c r="AN275" s="25">
        <v>820.47199999999998</v>
      </c>
      <c r="AO275" s="109"/>
      <c r="AP275" s="25">
        <v>0</v>
      </c>
      <c r="AQ275" s="25">
        <v>0</v>
      </c>
      <c r="AR275" s="25">
        <v>0</v>
      </c>
      <c r="AS275" s="25">
        <v>0</v>
      </c>
      <c r="AT275" s="25">
        <v>238.464</v>
      </c>
      <c r="AU275" s="25">
        <v>0</v>
      </c>
      <c r="AW275" t="str">
        <f t="shared" si="72"/>
        <v>Trần Huy Hoàng</v>
      </c>
      <c r="AX275" s="27" t="str">
        <f t="shared" si="73"/>
        <v>Hồ Ngọc Hiếu</v>
      </c>
      <c r="AY275" s="4" t="str">
        <f t="shared" si="70"/>
        <v>VINMART</v>
      </c>
    </row>
    <row r="276" spans="1:51" outlineLevel="1" x14ac:dyDescent="0.25">
      <c r="A276" s="4" t="s">
        <v>1104</v>
      </c>
      <c r="B276" s="4" t="s">
        <v>340</v>
      </c>
      <c r="C276" s="4" t="s">
        <v>959</v>
      </c>
      <c r="D276" s="11" t="s">
        <v>746</v>
      </c>
      <c r="E276" s="32" t="s">
        <v>33</v>
      </c>
      <c r="F276" s="11"/>
      <c r="G276" s="35">
        <v>5135882</v>
      </c>
      <c r="H276" s="35" t="s">
        <v>1173</v>
      </c>
      <c r="I276" s="4"/>
      <c r="J276" s="4" t="s">
        <v>1174</v>
      </c>
      <c r="K276" s="4" t="s">
        <v>1022</v>
      </c>
      <c r="L276" s="4">
        <v>1</v>
      </c>
      <c r="M276" s="33">
        <v>3166.0204000000003</v>
      </c>
      <c r="N276" s="38">
        <f t="shared" si="68"/>
        <v>7.2780846486360145E-3</v>
      </c>
      <c r="O276" s="33">
        <f t="shared" si="69"/>
        <v>3656.398191429299</v>
      </c>
      <c r="P276" s="244">
        <f t="shared" si="71"/>
        <v>4562.0519999999997</v>
      </c>
      <c r="Q276" s="25">
        <v>0</v>
      </c>
      <c r="R276" s="25">
        <v>0</v>
      </c>
      <c r="S276" s="25">
        <v>179.52799999999999</v>
      </c>
      <c r="T276" s="109"/>
      <c r="U276" s="25">
        <v>0</v>
      </c>
      <c r="V276" s="25">
        <v>0</v>
      </c>
      <c r="W276" s="25">
        <v>0</v>
      </c>
      <c r="X276" s="25">
        <v>0</v>
      </c>
      <c r="Y276" s="25">
        <v>0</v>
      </c>
      <c r="Z276" s="25">
        <v>0</v>
      </c>
      <c r="AA276" s="109"/>
      <c r="AB276" s="25">
        <v>0</v>
      </c>
      <c r="AC276" s="25">
        <v>0</v>
      </c>
      <c r="AD276" s="25">
        <v>0</v>
      </c>
      <c r="AE276" s="25">
        <v>0</v>
      </c>
      <c r="AF276" s="25">
        <v>1624.377</v>
      </c>
      <c r="AG276" s="25">
        <v>0</v>
      </c>
      <c r="AH276" s="109"/>
      <c r="AI276" s="25">
        <v>0</v>
      </c>
      <c r="AJ276" s="25">
        <v>0</v>
      </c>
      <c r="AK276" s="123">
        <v>0</v>
      </c>
      <c r="AL276" s="25">
        <v>0</v>
      </c>
      <c r="AM276" s="25">
        <v>0</v>
      </c>
      <c r="AN276" s="25">
        <v>0</v>
      </c>
      <c r="AO276" s="109"/>
      <c r="AP276" s="25">
        <v>1752.412</v>
      </c>
      <c r="AQ276" s="25">
        <v>0</v>
      </c>
      <c r="AR276" s="25">
        <v>0</v>
      </c>
      <c r="AS276" s="25">
        <v>0</v>
      </c>
      <c r="AT276" s="25">
        <v>0</v>
      </c>
      <c r="AU276" s="25">
        <v>1005.7350000000001</v>
      </c>
      <c r="AW276" t="str">
        <f t="shared" si="72"/>
        <v>Nguyễn Thành Long</v>
      </c>
      <c r="AX276" s="27" t="str">
        <f t="shared" si="73"/>
        <v>Đào Ngọc Sơn</v>
      </c>
      <c r="AY276" s="4" t="str">
        <f t="shared" si="70"/>
        <v>VINMART</v>
      </c>
    </row>
    <row r="277" spans="1:51" outlineLevel="1" x14ac:dyDescent="0.25">
      <c r="A277" s="4" t="s">
        <v>1104</v>
      </c>
      <c r="B277" s="4" t="s">
        <v>340</v>
      </c>
      <c r="C277" s="4" t="s">
        <v>959</v>
      </c>
      <c r="D277" s="11" t="s">
        <v>753</v>
      </c>
      <c r="E277" s="32" t="s">
        <v>817</v>
      </c>
      <c r="F277" s="11"/>
      <c r="G277" s="35">
        <v>5137233</v>
      </c>
      <c r="H277" s="35" t="s">
        <v>1175</v>
      </c>
      <c r="I277" s="4"/>
      <c r="J277" s="4" t="s">
        <v>818</v>
      </c>
      <c r="K277" s="4" t="s">
        <v>819</v>
      </c>
      <c r="L277" s="4">
        <v>1</v>
      </c>
      <c r="M277" s="33">
        <v>1170.26325</v>
      </c>
      <c r="N277" s="38">
        <f t="shared" si="68"/>
        <v>2.6902148181634864E-3</v>
      </c>
      <c r="O277" s="33">
        <f t="shared" si="69"/>
        <v>1351.522697325694</v>
      </c>
      <c r="P277" s="244">
        <f t="shared" si="71"/>
        <v>1926.0050000000001</v>
      </c>
      <c r="Q277" s="25">
        <v>0</v>
      </c>
      <c r="R277" s="25">
        <v>0</v>
      </c>
      <c r="S277" s="25">
        <v>0</v>
      </c>
      <c r="T277" s="109"/>
      <c r="U277" s="25">
        <v>0</v>
      </c>
      <c r="V277" s="25">
        <v>0</v>
      </c>
      <c r="W277" s="25">
        <v>0</v>
      </c>
      <c r="X277" s="25">
        <v>0</v>
      </c>
      <c r="Y277" s="25">
        <v>0</v>
      </c>
      <c r="Z277" s="25">
        <v>0</v>
      </c>
      <c r="AA277" s="109"/>
      <c r="AB277" s="25">
        <v>0</v>
      </c>
      <c r="AC277" s="25">
        <v>0</v>
      </c>
      <c r="AD277" s="25">
        <v>0</v>
      </c>
      <c r="AE277" s="25">
        <v>0</v>
      </c>
      <c r="AF277" s="25">
        <v>0</v>
      </c>
      <c r="AG277" s="25">
        <v>0</v>
      </c>
      <c r="AH277" s="109"/>
      <c r="AI277" s="25">
        <v>0</v>
      </c>
      <c r="AJ277" s="25">
        <v>0</v>
      </c>
      <c r="AK277" s="123">
        <v>0</v>
      </c>
      <c r="AL277" s="25">
        <v>476.928</v>
      </c>
      <c r="AM277" s="25">
        <v>0</v>
      </c>
      <c r="AN277" s="25">
        <v>0</v>
      </c>
      <c r="AO277" s="109"/>
      <c r="AP277" s="25">
        <v>0</v>
      </c>
      <c r="AQ277" s="25">
        <v>0</v>
      </c>
      <c r="AR277" s="25">
        <v>966.05200000000002</v>
      </c>
      <c r="AS277" s="25">
        <v>0</v>
      </c>
      <c r="AT277" s="25">
        <v>483.02499999999998</v>
      </c>
      <c r="AU277" s="25">
        <v>0</v>
      </c>
      <c r="AW277" t="str">
        <f t="shared" si="72"/>
        <v>Nguyễn Thành Long</v>
      </c>
      <c r="AX277" s="27" t="str">
        <f t="shared" si="73"/>
        <v>Trần Thị Cẩm Tiên</v>
      </c>
      <c r="AY277" s="4" t="str">
        <f t="shared" si="70"/>
        <v>VINMART</v>
      </c>
    </row>
    <row r="278" spans="1:51" outlineLevel="1" x14ac:dyDescent="0.25">
      <c r="A278" s="4" t="s">
        <v>1104</v>
      </c>
      <c r="B278" s="4" t="s">
        <v>340</v>
      </c>
      <c r="C278" s="4" t="s">
        <v>221</v>
      </c>
      <c r="D278" s="4" t="s">
        <v>757</v>
      </c>
      <c r="E278" s="35" t="s">
        <v>277</v>
      </c>
      <c r="F278" s="4"/>
      <c r="G278" s="35">
        <v>5170034</v>
      </c>
      <c r="H278" s="35" t="s">
        <v>1176</v>
      </c>
      <c r="I278" s="4"/>
      <c r="J278" s="4" t="s">
        <v>910</v>
      </c>
      <c r="K278" s="4" t="s">
        <v>938</v>
      </c>
      <c r="L278" s="4">
        <v>1</v>
      </c>
      <c r="M278" s="33">
        <v>4899.5673333333343</v>
      </c>
      <c r="N278" s="38">
        <f t="shared" si="68"/>
        <v>1.126318257257339E-2</v>
      </c>
      <c r="O278" s="33">
        <f t="shared" si="69"/>
        <v>5658.4503171192691</v>
      </c>
      <c r="P278" s="244">
        <f t="shared" si="71"/>
        <v>2034.0729999999999</v>
      </c>
      <c r="Q278" s="25">
        <v>0</v>
      </c>
      <c r="R278" s="25">
        <v>0</v>
      </c>
      <c r="S278" s="25">
        <v>0</v>
      </c>
      <c r="T278" s="109"/>
      <c r="U278" s="25">
        <v>0</v>
      </c>
      <c r="V278" s="25">
        <v>0</v>
      </c>
      <c r="W278" s="25">
        <v>0</v>
      </c>
      <c r="X278" s="25">
        <v>0</v>
      </c>
      <c r="Y278" s="25">
        <v>0</v>
      </c>
      <c r="Z278" s="25">
        <v>0</v>
      </c>
      <c r="AA278" s="109"/>
      <c r="AB278" s="25">
        <v>0</v>
      </c>
      <c r="AC278" s="25">
        <v>0</v>
      </c>
      <c r="AD278" s="25">
        <v>975.52599999999995</v>
      </c>
      <c r="AE278" s="25">
        <v>0</v>
      </c>
      <c r="AF278" s="25">
        <v>0</v>
      </c>
      <c r="AG278" s="25">
        <v>0</v>
      </c>
      <c r="AH278" s="109"/>
      <c r="AI278" s="25">
        <v>0</v>
      </c>
      <c r="AJ278" s="25">
        <v>0</v>
      </c>
      <c r="AK278" s="123">
        <v>0</v>
      </c>
      <c r="AL278" s="25">
        <v>0</v>
      </c>
      <c r="AM278" s="25">
        <v>0</v>
      </c>
      <c r="AN278" s="25">
        <v>0</v>
      </c>
      <c r="AO278" s="109"/>
      <c r="AP278" s="25">
        <v>0</v>
      </c>
      <c r="AQ278" s="25">
        <v>0</v>
      </c>
      <c r="AR278" s="25">
        <v>0</v>
      </c>
      <c r="AS278" s="25">
        <v>0</v>
      </c>
      <c r="AT278" s="25">
        <v>1058.547</v>
      </c>
      <c r="AU278" s="25">
        <v>0</v>
      </c>
      <c r="AW278" t="str">
        <f t="shared" si="72"/>
        <v>Trần Huy Hoàng</v>
      </c>
      <c r="AX278" s="27" t="str">
        <f t="shared" si="73"/>
        <v>Nguyễn Gia Bảo</v>
      </c>
      <c r="AY278" s="4" t="str">
        <f t="shared" si="70"/>
        <v>VINMART</v>
      </c>
    </row>
    <row r="279" spans="1:51" outlineLevel="1" x14ac:dyDescent="0.25">
      <c r="A279" s="4" t="s">
        <v>1104</v>
      </c>
      <c r="B279" s="4" t="s">
        <v>340</v>
      </c>
      <c r="C279" s="4" t="s">
        <v>221</v>
      </c>
      <c r="D279" s="4" t="s">
        <v>755</v>
      </c>
      <c r="E279" s="35" t="s">
        <v>243</v>
      </c>
      <c r="F279" s="4"/>
      <c r="G279" s="35">
        <v>5170089</v>
      </c>
      <c r="H279" s="35" t="s">
        <v>1177</v>
      </c>
      <c r="I279" s="4"/>
      <c r="J279" s="4" t="s">
        <v>1078</v>
      </c>
      <c r="K279" s="4" t="s">
        <v>938</v>
      </c>
      <c r="L279" s="4">
        <v>1</v>
      </c>
      <c r="M279" s="33">
        <v>4675.8273333333336</v>
      </c>
      <c r="N279" s="38">
        <f t="shared" si="68"/>
        <v>1.0748846449127745E-2</v>
      </c>
      <c r="O279" s="33">
        <f t="shared" si="69"/>
        <v>5400.0557308587395</v>
      </c>
      <c r="P279" s="244">
        <f t="shared" si="71"/>
        <v>9055.4390000000003</v>
      </c>
      <c r="Q279" s="25">
        <v>0</v>
      </c>
      <c r="R279" s="25">
        <v>1988.829</v>
      </c>
      <c r="S279" s="25">
        <v>0</v>
      </c>
      <c r="T279" s="109"/>
      <c r="U279" s="25">
        <v>0</v>
      </c>
      <c r="V279" s="25">
        <v>0</v>
      </c>
      <c r="W279" s="25">
        <v>0</v>
      </c>
      <c r="X279" s="25">
        <v>0</v>
      </c>
      <c r="Y279" s="25">
        <v>0</v>
      </c>
      <c r="Z279" s="25">
        <v>0</v>
      </c>
      <c r="AA279" s="109"/>
      <c r="AB279" s="25">
        <v>0</v>
      </c>
      <c r="AC279" s="25">
        <v>0</v>
      </c>
      <c r="AD279" s="25">
        <v>0</v>
      </c>
      <c r="AE279" s="25">
        <v>3150.201</v>
      </c>
      <c r="AF279" s="25">
        <v>0</v>
      </c>
      <c r="AG279" s="25">
        <v>0</v>
      </c>
      <c r="AH279" s="109"/>
      <c r="AI279" s="25">
        <v>1891.81</v>
      </c>
      <c r="AJ279" s="25">
        <v>0</v>
      </c>
      <c r="AK279" s="123">
        <v>0</v>
      </c>
      <c r="AL279" s="25">
        <v>0</v>
      </c>
      <c r="AM279" s="25">
        <v>0</v>
      </c>
      <c r="AN279" s="25">
        <v>0</v>
      </c>
      <c r="AO279" s="109"/>
      <c r="AP279" s="25">
        <v>0</v>
      </c>
      <c r="AQ279" s="25">
        <v>0</v>
      </c>
      <c r="AR279" s="25">
        <v>0</v>
      </c>
      <c r="AS279" s="25">
        <v>0</v>
      </c>
      <c r="AT279" s="25">
        <v>2024.5989999999999</v>
      </c>
      <c r="AU279" s="25">
        <v>0</v>
      </c>
      <c r="AW279" t="str">
        <f t="shared" si="72"/>
        <v>Trần Huy Hoàng</v>
      </c>
      <c r="AX279" s="27" t="str">
        <f t="shared" si="73"/>
        <v>Hồ Ngọc Hiếu</v>
      </c>
      <c r="AY279" s="4" t="str">
        <f t="shared" si="70"/>
        <v>VINMART</v>
      </c>
    </row>
    <row r="280" spans="1:51" outlineLevel="1" x14ac:dyDescent="0.25">
      <c r="A280" s="4" t="s">
        <v>1104</v>
      </c>
      <c r="B280" s="4" t="s">
        <v>340</v>
      </c>
      <c r="C280" s="4" t="s">
        <v>959</v>
      </c>
      <c r="D280" s="11" t="s">
        <v>749</v>
      </c>
      <c r="E280" s="32" t="s">
        <v>84</v>
      </c>
      <c r="F280" s="11"/>
      <c r="G280" s="35">
        <v>5170124</v>
      </c>
      <c r="H280" s="35" t="s">
        <v>1178</v>
      </c>
      <c r="I280" s="4"/>
      <c r="J280" s="4" t="s">
        <v>1148</v>
      </c>
      <c r="K280" s="4" t="s">
        <v>1012</v>
      </c>
      <c r="L280" s="4">
        <v>1</v>
      </c>
      <c r="M280" s="33">
        <v>1732.4481666666668</v>
      </c>
      <c r="N280" s="38">
        <f t="shared" si="68"/>
        <v>3.9825720662994696E-3</v>
      </c>
      <c r="O280" s="33">
        <f t="shared" si="69"/>
        <v>2000.7831735212458</v>
      </c>
      <c r="P280" s="244">
        <f t="shared" si="71"/>
        <v>1589.7440000000001</v>
      </c>
      <c r="Q280" s="25">
        <v>0</v>
      </c>
      <c r="R280" s="25">
        <v>0</v>
      </c>
      <c r="S280" s="25">
        <v>0</v>
      </c>
      <c r="T280" s="109"/>
      <c r="U280" s="25">
        <v>0</v>
      </c>
      <c r="V280" s="25">
        <v>0</v>
      </c>
      <c r="W280" s="25">
        <v>0</v>
      </c>
      <c r="X280" s="25">
        <v>0</v>
      </c>
      <c r="Y280" s="25">
        <v>0</v>
      </c>
      <c r="Z280" s="25">
        <v>0</v>
      </c>
      <c r="AA280" s="109"/>
      <c r="AB280" s="25">
        <v>0</v>
      </c>
      <c r="AC280" s="25">
        <v>0</v>
      </c>
      <c r="AD280" s="25">
        <v>0</v>
      </c>
      <c r="AE280" s="25">
        <v>0</v>
      </c>
      <c r="AF280" s="25">
        <v>0</v>
      </c>
      <c r="AG280" s="25">
        <v>0</v>
      </c>
      <c r="AH280" s="109"/>
      <c r="AI280" s="25">
        <v>0</v>
      </c>
      <c r="AJ280" s="25">
        <v>0</v>
      </c>
      <c r="AK280" s="123">
        <v>531.19799999999998</v>
      </c>
      <c r="AL280" s="25">
        <v>0</v>
      </c>
      <c r="AM280" s="25">
        <v>395.99299999999999</v>
      </c>
      <c r="AN280" s="25">
        <v>0</v>
      </c>
      <c r="AO280" s="109"/>
      <c r="AP280" s="25">
        <v>0</v>
      </c>
      <c r="AQ280" s="25">
        <v>0</v>
      </c>
      <c r="AR280" s="25">
        <v>0</v>
      </c>
      <c r="AS280" s="25">
        <v>0</v>
      </c>
      <c r="AT280" s="25">
        <v>0</v>
      </c>
      <c r="AU280" s="25">
        <v>662.553</v>
      </c>
      <c r="AW280" t="str">
        <f t="shared" si="72"/>
        <v>Nguyễn Thành Long</v>
      </c>
      <c r="AX280" s="27" t="str">
        <f t="shared" si="73"/>
        <v>Ngô Thị Huyền Trân</v>
      </c>
      <c r="AY280" s="4" t="str">
        <f t="shared" si="70"/>
        <v>VINMART</v>
      </c>
    </row>
    <row r="281" spans="1:51" outlineLevel="1" x14ac:dyDescent="0.25">
      <c r="A281" s="4" t="s">
        <v>1104</v>
      </c>
      <c r="B281" s="4" t="s">
        <v>340</v>
      </c>
      <c r="C281" s="4" t="s">
        <v>959</v>
      </c>
      <c r="D281" s="11" t="s">
        <v>753</v>
      </c>
      <c r="E281" s="32" t="s">
        <v>817</v>
      </c>
      <c r="F281" s="11"/>
      <c r="G281" s="35">
        <v>5170155</v>
      </c>
      <c r="H281" s="35" t="s">
        <v>1179</v>
      </c>
      <c r="I281" s="4"/>
      <c r="J281" s="4" t="s">
        <v>818</v>
      </c>
      <c r="K281" s="4" t="s">
        <v>819</v>
      </c>
      <c r="L281" s="4">
        <v>1</v>
      </c>
      <c r="M281" s="33">
        <v>2346.7501999999999</v>
      </c>
      <c r="N281" s="38">
        <f t="shared" si="68"/>
        <v>5.3947367505286746E-3</v>
      </c>
      <c r="O281" s="33">
        <f t="shared" si="69"/>
        <v>2710.2330695709807</v>
      </c>
      <c r="P281" s="244">
        <f t="shared" si="71"/>
        <v>4629.2790000000005</v>
      </c>
      <c r="Q281" s="25">
        <v>0</v>
      </c>
      <c r="R281" s="25">
        <v>0</v>
      </c>
      <c r="S281" s="25">
        <v>2099.6550000000002</v>
      </c>
      <c r="T281" s="109"/>
      <c r="U281" s="25">
        <v>0</v>
      </c>
      <c r="V281" s="25">
        <v>0</v>
      </c>
      <c r="W281" s="25">
        <v>0</v>
      </c>
      <c r="X281" s="25">
        <v>0</v>
      </c>
      <c r="Y281" s="25">
        <v>0</v>
      </c>
      <c r="Z281" s="25">
        <v>0</v>
      </c>
      <c r="AA281" s="109"/>
      <c r="AB281" s="25">
        <v>0</v>
      </c>
      <c r="AC281" s="25">
        <v>0</v>
      </c>
      <c r="AD281" s="25">
        <v>0</v>
      </c>
      <c r="AE281" s="25">
        <v>0</v>
      </c>
      <c r="AF281" s="25">
        <v>0</v>
      </c>
      <c r="AG281" s="25">
        <v>303.49700000000001</v>
      </c>
      <c r="AH281" s="109"/>
      <c r="AI281" s="25">
        <v>0</v>
      </c>
      <c r="AJ281" s="25">
        <v>0</v>
      </c>
      <c r="AK281" s="123">
        <v>0</v>
      </c>
      <c r="AL281" s="25">
        <v>0</v>
      </c>
      <c r="AM281" s="25">
        <v>0</v>
      </c>
      <c r="AN281" s="25">
        <v>0</v>
      </c>
      <c r="AO281" s="109"/>
      <c r="AP281" s="25">
        <v>0</v>
      </c>
      <c r="AQ281" s="25">
        <v>0</v>
      </c>
      <c r="AR281" s="25">
        <v>1619.1320000000001</v>
      </c>
      <c r="AS281" s="25">
        <v>0</v>
      </c>
      <c r="AT281" s="25">
        <v>606.995</v>
      </c>
      <c r="AU281" s="25">
        <v>0</v>
      </c>
      <c r="AW281" t="str">
        <f t="shared" si="72"/>
        <v>Nguyễn Thành Long</v>
      </c>
      <c r="AX281" s="27" t="str">
        <f t="shared" si="73"/>
        <v>Trần Thị Cẩm Tiên</v>
      </c>
      <c r="AY281" s="4" t="str">
        <f t="shared" si="70"/>
        <v>VINMART</v>
      </c>
    </row>
    <row r="282" spans="1:51" outlineLevel="1" x14ac:dyDescent="0.25">
      <c r="A282" s="4" t="s">
        <v>1104</v>
      </c>
      <c r="B282" s="4" t="s">
        <v>340</v>
      </c>
      <c r="C282" s="4" t="s">
        <v>451</v>
      </c>
      <c r="D282" s="11" t="s">
        <v>768</v>
      </c>
      <c r="E282" s="32" t="s">
        <v>976</v>
      </c>
      <c r="F282" s="11"/>
      <c r="G282" s="35">
        <v>5170179</v>
      </c>
      <c r="H282" s="35" t="s">
        <v>489</v>
      </c>
      <c r="I282" s="4"/>
      <c r="J282" s="4" t="s">
        <v>1180</v>
      </c>
      <c r="K282" s="4" t="s">
        <v>1180</v>
      </c>
      <c r="L282" s="4">
        <v>1</v>
      </c>
      <c r="M282" s="33">
        <v>1676.4275999999998</v>
      </c>
      <c r="N282" s="38">
        <f t="shared" si="68"/>
        <v>3.8537913337860089E-3</v>
      </c>
      <c r="O282" s="33">
        <f t="shared" si="69"/>
        <v>1936.0857070605605</v>
      </c>
      <c r="P282" s="244">
        <f t="shared" si="71"/>
        <v>1675.0150000000001</v>
      </c>
      <c r="Q282" s="25">
        <v>0</v>
      </c>
      <c r="R282" s="25">
        <v>0</v>
      </c>
      <c r="S282" s="25">
        <v>0</v>
      </c>
      <c r="T282" s="109"/>
      <c r="U282" s="25">
        <v>0</v>
      </c>
      <c r="V282" s="25">
        <v>0</v>
      </c>
      <c r="W282" s="25">
        <v>0</v>
      </c>
      <c r="X282" s="25">
        <v>0</v>
      </c>
      <c r="Y282" s="25">
        <v>0</v>
      </c>
      <c r="Z282" s="25">
        <v>0</v>
      </c>
      <c r="AA282" s="109"/>
      <c r="AB282" s="25">
        <v>0</v>
      </c>
      <c r="AC282" s="25">
        <v>0</v>
      </c>
      <c r="AD282" s="25">
        <v>0</v>
      </c>
      <c r="AE282" s="25">
        <v>1675.0150000000001</v>
      </c>
      <c r="AF282" s="25">
        <v>0</v>
      </c>
      <c r="AG282" s="25">
        <v>0</v>
      </c>
      <c r="AH282" s="109"/>
      <c r="AI282" s="25">
        <v>0</v>
      </c>
      <c r="AJ282" s="25">
        <v>0</v>
      </c>
      <c r="AK282" s="123">
        <v>0</v>
      </c>
      <c r="AL282" s="25">
        <v>0</v>
      </c>
      <c r="AM282" s="25">
        <v>0</v>
      </c>
      <c r="AN282" s="25">
        <v>0</v>
      </c>
      <c r="AO282" s="109"/>
      <c r="AP282" s="25">
        <v>0</v>
      </c>
      <c r="AQ282" s="25">
        <v>0</v>
      </c>
      <c r="AR282" s="25">
        <v>0</v>
      </c>
      <c r="AS282" s="25">
        <v>0</v>
      </c>
      <c r="AT282" s="25">
        <v>0</v>
      </c>
      <c r="AU282" s="25">
        <v>0</v>
      </c>
      <c r="AW282" t="str">
        <f t="shared" si="72"/>
        <v>Phạm Thanh Hà</v>
      </c>
      <c r="AX282" s="27" t="str">
        <f t="shared" si="73"/>
        <v xml:space="preserve">Lê Yến Phụng </v>
      </c>
      <c r="AY282" s="4" t="str">
        <f t="shared" si="70"/>
        <v>VINMART</v>
      </c>
    </row>
    <row r="283" spans="1:51" outlineLevel="1" x14ac:dyDescent="0.25">
      <c r="A283" s="4" t="s">
        <v>1104</v>
      </c>
      <c r="B283" s="4" t="s">
        <v>340</v>
      </c>
      <c r="C283" s="4" t="s">
        <v>959</v>
      </c>
      <c r="D283" s="11" t="s">
        <v>746</v>
      </c>
      <c r="E283" s="32" t="s">
        <v>33</v>
      </c>
      <c r="F283" s="11"/>
      <c r="G283" s="35">
        <v>5170214</v>
      </c>
      <c r="H283" s="35" t="s">
        <v>1181</v>
      </c>
      <c r="I283" s="4"/>
      <c r="J283" s="4" t="s">
        <v>1182</v>
      </c>
      <c r="K283" s="4" t="s">
        <v>1183</v>
      </c>
      <c r="L283" s="4">
        <v>1</v>
      </c>
      <c r="M283" s="33">
        <v>2489.5258333333331</v>
      </c>
      <c r="N283" s="38">
        <f t="shared" si="68"/>
        <v>5.722951042882134E-3</v>
      </c>
      <c r="O283" s="33">
        <f t="shared" si="69"/>
        <v>2875.1229001924676</v>
      </c>
      <c r="P283" s="244">
        <f t="shared" si="71"/>
        <v>3492.3100000000004</v>
      </c>
      <c r="Q283" s="25">
        <v>0</v>
      </c>
      <c r="R283" s="25">
        <v>0</v>
      </c>
      <c r="S283" s="25">
        <v>0</v>
      </c>
      <c r="T283" s="109"/>
      <c r="U283" s="25">
        <v>0</v>
      </c>
      <c r="V283" s="25">
        <v>0</v>
      </c>
      <c r="W283" s="25">
        <v>0</v>
      </c>
      <c r="X283" s="25">
        <v>0</v>
      </c>
      <c r="Y283" s="25">
        <v>0</v>
      </c>
      <c r="Z283" s="25">
        <v>0</v>
      </c>
      <c r="AA283" s="109"/>
      <c r="AB283" s="25">
        <v>0</v>
      </c>
      <c r="AC283" s="25">
        <v>0</v>
      </c>
      <c r="AD283" s="25">
        <v>0</v>
      </c>
      <c r="AE283" s="25">
        <v>0</v>
      </c>
      <c r="AF283" s="25">
        <v>0</v>
      </c>
      <c r="AG283" s="25">
        <v>0</v>
      </c>
      <c r="AH283" s="109"/>
      <c r="AI283" s="25">
        <v>0</v>
      </c>
      <c r="AJ283" s="25">
        <v>0</v>
      </c>
      <c r="AK283" s="123">
        <v>2666.105</v>
      </c>
      <c r="AL283" s="25">
        <v>0</v>
      </c>
      <c r="AM283" s="25">
        <v>0</v>
      </c>
      <c r="AN283" s="25">
        <v>0</v>
      </c>
      <c r="AO283" s="109"/>
      <c r="AP283" s="25">
        <v>171.59</v>
      </c>
      <c r="AQ283" s="25">
        <v>0</v>
      </c>
      <c r="AR283" s="25">
        <v>0</v>
      </c>
      <c r="AS283" s="25">
        <v>0</v>
      </c>
      <c r="AT283" s="25">
        <v>0</v>
      </c>
      <c r="AU283" s="25">
        <v>654.61500000000001</v>
      </c>
      <c r="AW283" t="str">
        <f t="shared" si="72"/>
        <v>Nguyễn Thành Long</v>
      </c>
      <c r="AX283" s="27" t="str">
        <f t="shared" si="73"/>
        <v>Đào Ngọc Sơn</v>
      </c>
      <c r="AY283" s="4" t="str">
        <f t="shared" si="70"/>
        <v>VINMART</v>
      </c>
    </row>
    <row r="284" spans="1:51" outlineLevel="1" x14ac:dyDescent="0.25">
      <c r="A284" s="4" t="s">
        <v>1104</v>
      </c>
      <c r="B284" s="4" t="s">
        <v>340</v>
      </c>
      <c r="C284" s="4" t="s">
        <v>959</v>
      </c>
      <c r="D284" s="11" t="s">
        <v>833</v>
      </c>
      <c r="E284" s="32" t="s">
        <v>825</v>
      </c>
      <c r="F284" s="11"/>
      <c r="G284" s="35">
        <v>5170238</v>
      </c>
      <c r="H284" s="35" t="s">
        <v>1184</v>
      </c>
      <c r="I284" s="4"/>
      <c r="J284" s="4" t="s">
        <v>1185</v>
      </c>
      <c r="K284" s="4" t="s">
        <v>819</v>
      </c>
      <c r="L284" s="4">
        <v>1</v>
      </c>
      <c r="M284" s="33">
        <v>5229.4451666666673</v>
      </c>
      <c r="N284" s="38">
        <f t="shared" si="68"/>
        <v>1.2021509586103889E-2</v>
      </c>
      <c r="O284" s="33">
        <f t="shared" si="69"/>
        <v>6039.422187418214</v>
      </c>
      <c r="P284" s="244">
        <f t="shared" si="71"/>
        <v>7734.4549999999999</v>
      </c>
      <c r="Q284" s="25">
        <v>0</v>
      </c>
      <c r="R284" s="25">
        <v>0</v>
      </c>
      <c r="S284" s="25">
        <v>0</v>
      </c>
      <c r="T284" s="109"/>
      <c r="U284" s="25">
        <v>0</v>
      </c>
      <c r="V284" s="25">
        <v>0</v>
      </c>
      <c r="W284" s="25">
        <v>0</v>
      </c>
      <c r="X284" s="25">
        <v>0</v>
      </c>
      <c r="Y284" s="25">
        <v>0</v>
      </c>
      <c r="Z284" s="25">
        <v>487.762</v>
      </c>
      <c r="AA284" s="109"/>
      <c r="AB284" s="25">
        <v>0</v>
      </c>
      <c r="AC284" s="25">
        <v>0</v>
      </c>
      <c r="AD284" s="25">
        <v>0</v>
      </c>
      <c r="AE284" s="25">
        <v>2612.2429999999999</v>
      </c>
      <c r="AF284" s="25">
        <v>0</v>
      </c>
      <c r="AG284" s="25">
        <v>0</v>
      </c>
      <c r="AH284" s="109"/>
      <c r="AI284" s="25">
        <v>0</v>
      </c>
      <c r="AJ284" s="25">
        <v>0</v>
      </c>
      <c r="AK284" s="123">
        <v>0</v>
      </c>
      <c r="AL284" s="25">
        <v>0</v>
      </c>
      <c r="AM284" s="25">
        <v>0</v>
      </c>
      <c r="AN284" s="25">
        <v>0</v>
      </c>
      <c r="AO284" s="109"/>
      <c r="AP284" s="25">
        <v>3295.8119999999999</v>
      </c>
      <c r="AQ284" s="25">
        <v>0</v>
      </c>
      <c r="AR284" s="25">
        <v>0</v>
      </c>
      <c r="AS284" s="25">
        <v>0</v>
      </c>
      <c r="AT284" s="25">
        <v>1338.6380000000001</v>
      </c>
      <c r="AU284" s="25">
        <v>0</v>
      </c>
      <c r="AW284" t="str">
        <f t="shared" si="72"/>
        <v>Nguyễn Thành Long</v>
      </c>
      <c r="AX284" s="27" t="str">
        <f t="shared" si="73"/>
        <v>Trần Thị Cẩm Tú</v>
      </c>
      <c r="AY284" s="4" t="str">
        <f t="shared" si="70"/>
        <v>VINMART</v>
      </c>
    </row>
    <row r="285" spans="1:51" outlineLevel="1" x14ac:dyDescent="0.25">
      <c r="A285" s="4" t="s">
        <v>1104</v>
      </c>
      <c r="B285" s="4" t="s">
        <v>340</v>
      </c>
      <c r="C285" s="4" t="s">
        <v>451</v>
      </c>
      <c r="D285" s="11" t="s">
        <v>768</v>
      </c>
      <c r="E285" s="32" t="s">
        <v>976</v>
      </c>
      <c r="F285" s="11"/>
      <c r="G285" s="35">
        <v>5170290</v>
      </c>
      <c r="H285" s="35" t="s">
        <v>490</v>
      </c>
      <c r="I285" s="4"/>
      <c r="J285" s="4" t="s">
        <v>1186</v>
      </c>
      <c r="K285" s="4" t="s">
        <v>1187</v>
      </c>
      <c r="L285" s="4">
        <v>1</v>
      </c>
      <c r="M285" s="33">
        <v>2113.9658333333332</v>
      </c>
      <c r="N285" s="38">
        <f t="shared" si="68"/>
        <v>4.8596093314257766E-3</v>
      </c>
      <c r="O285" s="33">
        <f t="shared" si="69"/>
        <v>2441.3932549971341</v>
      </c>
      <c r="P285" s="244">
        <f t="shared" si="71"/>
        <v>4899.0399999999991</v>
      </c>
      <c r="Q285" s="25">
        <v>0</v>
      </c>
      <c r="R285" s="25">
        <v>894.92</v>
      </c>
      <c r="S285" s="25">
        <v>0</v>
      </c>
      <c r="T285" s="109"/>
      <c r="U285" s="25">
        <v>0</v>
      </c>
      <c r="V285" s="25">
        <v>0</v>
      </c>
      <c r="W285" s="25">
        <v>0</v>
      </c>
      <c r="X285" s="25">
        <v>0</v>
      </c>
      <c r="Y285" s="25">
        <v>0</v>
      </c>
      <c r="Z285" s="25">
        <v>0</v>
      </c>
      <c r="AA285" s="109"/>
      <c r="AB285" s="25">
        <v>0</v>
      </c>
      <c r="AC285" s="25">
        <v>0</v>
      </c>
      <c r="AD285" s="25">
        <v>0</v>
      </c>
      <c r="AE285" s="25">
        <v>1431.134</v>
      </c>
      <c r="AF285" s="25">
        <v>0</v>
      </c>
      <c r="AG285" s="25">
        <v>0</v>
      </c>
      <c r="AH285" s="109"/>
      <c r="AI285" s="25">
        <v>0</v>
      </c>
      <c r="AJ285" s="25">
        <v>0</v>
      </c>
      <c r="AK285" s="123">
        <v>0</v>
      </c>
      <c r="AL285" s="25">
        <v>179.52799999999999</v>
      </c>
      <c r="AM285" s="25">
        <v>0</v>
      </c>
      <c r="AN285" s="25">
        <v>0</v>
      </c>
      <c r="AO285" s="109"/>
      <c r="AP285" s="25">
        <v>0</v>
      </c>
      <c r="AQ285" s="25">
        <v>0</v>
      </c>
      <c r="AR285" s="25">
        <v>179.52799999999999</v>
      </c>
      <c r="AS285" s="25">
        <v>2213.9299999999998</v>
      </c>
      <c r="AT285" s="25">
        <v>0</v>
      </c>
      <c r="AU285" s="25">
        <v>0</v>
      </c>
      <c r="AW285" t="str">
        <f t="shared" si="72"/>
        <v>Phạm Thanh Hà</v>
      </c>
      <c r="AX285" s="27" t="str">
        <f t="shared" si="73"/>
        <v xml:space="preserve">Lê Yến Phụng </v>
      </c>
      <c r="AY285" s="4" t="str">
        <f t="shared" si="70"/>
        <v>VINMART</v>
      </c>
    </row>
    <row r="286" spans="1:51" outlineLevel="1" x14ac:dyDescent="0.25">
      <c r="A286" s="4" t="s">
        <v>1104</v>
      </c>
      <c r="B286" s="4" t="s">
        <v>340</v>
      </c>
      <c r="C286" s="4" t="s">
        <v>451</v>
      </c>
      <c r="D286" s="11" t="s">
        <v>768</v>
      </c>
      <c r="E286" s="32" t="s">
        <v>976</v>
      </c>
      <c r="F286" s="11"/>
      <c r="G286" s="35">
        <v>5170328</v>
      </c>
      <c r="H286" s="35" t="s">
        <v>491</v>
      </c>
      <c r="I286" s="4"/>
      <c r="J286" s="4" t="s">
        <v>1089</v>
      </c>
      <c r="K286" s="4" t="s">
        <v>987</v>
      </c>
      <c r="L286" s="4">
        <v>1</v>
      </c>
      <c r="M286" s="33">
        <v>945.40133333333324</v>
      </c>
      <c r="N286" s="38">
        <f t="shared" si="68"/>
        <v>2.1732996195897385E-3</v>
      </c>
      <c r="O286" s="33">
        <f t="shared" si="69"/>
        <v>1091.8324232449188</v>
      </c>
      <c r="P286" s="244">
        <f t="shared" si="71"/>
        <v>1394.1980000000001</v>
      </c>
      <c r="Q286" s="25">
        <v>0</v>
      </c>
      <c r="R286" s="25">
        <v>0</v>
      </c>
      <c r="S286" s="25">
        <v>0</v>
      </c>
      <c r="T286" s="109"/>
      <c r="U286" s="25">
        <v>0</v>
      </c>
      <c r="V286" s="25">
        <v>0</v>
      </c>
      <c r="W286" s="25">
        <v>0</v>
      </c>
      <c r="X286" s="25">
        <v>0</v>
      </c>
      <c r="Y286" s="25">
        <v>0</v>
      </c>
      <c r="Z286" s="25">
        <v>0</v>
      </c>
      <c r="AA286" s="109"/>
      <c r="AB286" s="25">
        <v>0</v>
      </c>
      <c r="AC286" s="25">
        <v>0</v>
      </c>
      <c r="AD286" s="25">
        <v>0</v>
      </c>
      <c r="AE286" s="25">
        <v>1035.1410000000001</v>
      </c>
      <c r="AF286" s="25">
        <v>0</v>
      </c>
      <c r="AG286" s="25">
        <v>0</v>
      </c>
      <c r="AH286" s="109"/>
      <c r="AI286" s="25">
        <v>0</v>
      </c>
      <c r="AJ286" s="25">
        <v>0</v>
      </c>
      <c r="AK286" s="123">
        <v>0</v>
      </c>
      <c r="AL286" s="25">
        <v>0</v>
      </c>
      <c r="AM286" s="25">
        <v>0</v>
      </c>
      <c r="AN286" s="25">
        <v>0</v>
      </c>
      <c r="AO286" s="109"/>
      <c r="AP286" s="25">
        <v>0</v>
      </c>
      <c r="AQ286" s="25">
        <v>0</v>
      </c>
      <c r="AR286" s="25">
        <v>359.05700000000002</v>
      </c>
      <c r="AS286" s="25">
        <v>0</v>
      </c>
      <c r="AT286" s="25">
        <v>0</v>
      </c>
      <c r="AU286" s="25">
        <v>0</v>
      </c>
      <c r="AW286" t="str">
        <f t="shared" si="72"/>
        <v>Phạm Thanh Hà</v>
      </c>
      <c r="AX286" s="27" t="str">
        <f t="shared" si="73"/>
        <v xml:space="preserve">Lê Yến Phụng </v>
      </c>
      <c r="AY286" s="4" t="str">
        <f t="shared" si="70"/>
        <v>VINMART</v>
      </c>
    </row>
    <row r="287" spans="1:51" outlineLevel="1" x14ac:dyDescent="0.25">
      <c r="A287" s="4" t="s">
        <v>1104</v>
      </c>
      <c r="B287" s="4" t="s">
        <v>340</v>
      </c>
      <c r="C287" s="4" t="s">
        <v>959</v>
      </c>
      <c r="D287" s="11" t="s">
        <v>832</v>
      </c>
      <c r="E287" s="32" t="s">
        <v>112</v>
      </c>
      <c r="F287" s="11"/>
      <c r="G287" s="35">
        <v>5270732</v>
      </c>
      <c r="H287" s="35" t="s">
        <v>1188</v>
      </c>
      <c r="I287" s="4"/>
      <c r="J287" s="4" t="s">
        <v>1189</v>
      </c>
      <c r="K287" s="4" t="s">
        <v>973</v>
      </c>
      <c r="L287" s="4">
        <v>1</v>
      </c>
      <c r="M287" s="33">
        <v>2951.2911666666673</v>
      </c>
      <c r="N287" s="38">
        <f t="shared" si="68"/>
        <v>6.7844625807754562E-3</v>
      </c>
      <c r="O287" s="42">
        <f t="shared" si="69"/>
        <v>3408.4100292535281</v>
      </c>
      <c r="P287" s="244">
        <f t="shared" si="71"/>
        <v>3524.0949999999998</v>
      </c>
      <c r="Q287" s="25">
        <v>0</v>
      </c>
      <c r="R287" s="25">
        <v>0</v>
      </c>
      <c r="S287" s="25">
        <v>0</v>
      </c>
      <c r="T287" s="109"/>
      <c r="U287" s="25">
        <v>0</v>
      </c>
      <c r="V287" s="25">
        <v>0</v>
      </c>
      <c r="W287" s="25">
        <v>0</v>
      </c>
      <c r="X287" s="25">
        <v>0</v>
      </c>
      <c r="Y287" s="25">
        <v>1030.403</v>
      </c>
      <c r="Z287" s="25">
        <v>0</v>
      </c>
      <c r="AA287" s="109"/>
      <c r="AB287" s="25">
        <v>0</v>
      </c>
      <c r="AC287" s="25">
        <v>0</v>
      </c>
      <c r="AD287" s="25">
        <v>0</v>
      </c>
      <c r="AE287" s="25">
        <v>2314.1640000000002</v>
      </c>
      <c r="AF287" s="25">
        <v>0</v>
      </c>
      <c r="AG287" s="25">
        <v>0</v>
      </c>
      <c r="AH287" s="109"/>
      <c r="AI287" s="25">
        <v>0</v>
      </c>
      <c r="AJ287" s="25">
        <v>0</v>
      </c>
      <c r="AK287" s="123">
        <v>0</v>
      </c>
      <c r="AL287" s="25">
        <v>179.52799999999999</v>
      </c>
      <c r="AM287" s="25">
        <v>0</v>
      </c>
      <c r="AN287" s="25">
        <v>0</v>
      </c>
      <c r="AO287" s="109"/>
      <c r="AP287" s="25">
        <v>0</v>
      </c>
      <c r="AQ287" s="25">
        <v>0</v>
      </c>
      <c r="AR287" s="25">
        <v>0</v>
      </c>
      <c r="AS287" s="25">
        <v>0</v>
      </c>
      <c r="AT287" s="25">
        <v>0</v>
      </c>
      <c r="AU287" s="25">
        <v>0</v>
      </c>
      <c r="AW287" t="str">
        <f t="shared" si="72"/>
        <v>Nguyễn Thành Long</v>
      </c>
      <c r="AX287" s="27" t="str">
        <f t="shared" si="73"/>
        <v>Nguyễn Bích Vân</v>
      </c>
      <c r="AY287" s="4" t="str">
        <f t="shared" si="70"/>
        <v>VINMART</v>
      </c>
    </row>
    <row r="288" spans="1:51" outlineLevel="1" x14ac:dyDescent="0.25">
      <c r="A288" s="4" t="s">
        <v>1104</v>
      </c>
      <c r="B288" s="4" t="s">
        <v>340</v>
      </c>
      <c r="C288" s="4" t="s">
        <v>959</v>
      </c>
      <c r="D288" s="11" t="s">
        <v>749</v>
      </c>
      <c r="E288" s="32" t="s">
        <v>84</v>
      </c>
      <c r="F288" s="11"/>
      <c r="G288" s="35">
        <v>5270846</v>
      </c>
      <c r="H288" s="35" t="s">
        <v>1190</v>
      </c>
      <c r="I288" s="4"/>
      <c r="J288" s="4" t="s">
        <v>1002</v>
      </c>
      <c r="K288" s="4" t="s">
        <v>1002</v>
      </c>
      <c r="L288" s="4">
        <v>1</v>
      </c>
      <c r="M288" s="33">
        <v>2384.7125000000001</v>
      </c>
      <c r="N288" s="38">
        <f t="shared" si="68"/>
        <v>5.482004928856558E-3</v>
      </c>
      <c r="O288" s="33">
        <f t="shared" si="69"/>
        <v>2754.0752649852925</v>
      </c>
      <c r="P288" s="244">
        <f t="shared" si="71"/>
        <v>2394.5280000000002</v>
      </c>
      <c r="Q288" s="25">
        <v>0</v>
      </c>
      <c r="R288" s="25">
        <v>0</v>
      </c>
      <c r="S288" s="25">
        <v>1140.5509999999999</v>
      </c>
      <c r="T288" s="109"/>
      <c r="U288" s="25">
        <v>0</v>
      </c>
      <c r="V288" s="25">
        <v>0</v>
      </c>
      <c r="W288" s="25">
        <v>0</v>
      </c>
      <c r="X288" s="25">
        <v>0</v>
      </c>
      <c r="Y288" s="25">
        <v>0</v>
      </c>
      <c r="Z288" s="25">
        <v>0</v>
      </c>
      <c r="AA288" s="109"/>
      <c r="AB288" s="25">
        <v>0</v>
      </c>
      <c r="AC288" s="25">
        <v>0</v>
      </c>
      <c r="AD288" s="25">
        <v>0</v>
      </c>
      <c r="AE288" s="25">
        <v>0</v>
      </c>
      <c r="AF288" s="25">
        <v>0</v>
      </c>
      <c r="AG288" s="25">
        <v>0</v>
      </c>
      <c r="AH288" s="109"/>
      <c r="AI288" s="25">
        <v>0</v>
      </c>
      <c r="AJ288" s="25">
        <v>0</v>
      </c>
      <c r="AK288" s="123">
        <v>0</v>
      </c>
      <c r="AL288" s="25">
        <v>0</v>
      </c>
      <c r="AM288" s="25">
        <v>0</v>
      </c>
      <c r="AN288" s="25">
        <v>0</v>
      </c>
      <c r="AO288" s="109"/>
      <c r="AP288" s="25">
        <v>894.92</v>
      </c>
      <c r="AQ288" s="25">
        <v>0</v>
      </c>
      <c r="AR288" s="25">
        <v>0</v>
      </c>
      <c r="AS288" s="25">
        <v>0</v>
      </c>
      <c r="AT288" s="25">
        <v>0</v>
      </c>
      <c r="AU288" s="25">
        <v>359.05700000000002</v>
      </c>
      <c r="AW288" t="str">
        <f t="shared" si="72"/>
        <v>Nguyễn Thành Long</v>
      </c>
      <c r="AX288" s="27" t="str">
        <f t="shared" si="73"/>
        <v>Ngô Thị Huyền Trân</v>
      </c>
      <c r="AY288" s="4" t="str">
        <f t="shared" si="70"/>
        <v>VINMART</v>
      </c>
    </row>
    <row r="289" spans="1:51" outlineLevel="1" x14ac:dyDescent="0.25">
      <c r="A289" s="4" t="s">
        <v>1104</v>
      </c>
      <c r="B289" s="4" t="s">
        <v>340</v>
      </c>
      <c r="C289" s="4" t="s">
        <v>959</v>
      </c>
      <c r="D289" s="11" t="s">
        <v>747</v>
      </c>
      <c r="E289" s="32" t="s">
        <v>42</v>
      </c>
      <c r="F289" s="11"/>
      <c r="G289" s="35">
        <v>5291960</v>
      </c>
      <c r="H289" s="35" t="s">
        <v>1191</v>
      </c>
      <c r="I289" s="4"/>
      <c r="J289" s="4" t="s">
        <v>1192</v>
      </c>
      <c r="K289" s="4" t="s">
        <v>917</v>
      </c>
      <c r="L289" s="4">
        <v>1</v>
      </c>
      <c r="M289" s="33">
        <v>1233.8735333333332</v>
      </c>
      <c r="N289" s="38">
        <f t="shared" si="68"/>
        <v>2.8364428799358362E-3</v>
      </c>
      <c r="O289" s="33">
        <f t="shared" si="69"/>
        <v>1424.985434627167</v>
      </c>
      <c r="P289" s="244">
        <f t="shared" si="71"/>
        <v>1996.5</v>
      </c>
      <c r="Q289" s="25">
        <v>0</v>
      </c>
      <c r="R289" s="25">
        <v>0</v>
      </c>
      <c r="S289" s="25">
        <v>0</v>
      </c>
      <c r="T289" s="109"/>
      <c r="U289" s="25">
        <v>0</v>
      </c>
      <c r="V289" s="25">
        <v>0</v>
      </c>
      <c r="W289" s="25">
        <v>0</v>
      </c>
      <c r="X289" s="25">
        <v>0</v>
      </c>
      <c r="Y289" s="25">
        <v>238.464</v>
      </c>
      <c r="Z289" s="25">
        <v>0</v>
      </c>
      <c r="AA289" s="109"/>
      <c r="AB289" s="25">
        <v>0</v>
      </c>
      <c r="AC289" s="25">
        <v>0</v>
      </c>
      <c r="AD289" s="25">
        <v>0</v>
      </c>
      <c r="AE289" s="25">
        <v>0</v>
      </c>
      <c r="AF289" s="25">
        <v>0</v>
      </c>
      <c r="AG289" s="25">
        <v>0</v>
      </c>
      <c r="AH289" s="109"/>
      <c r="AI289" s="25">
        <v>0</v>
      </c>
      <c r="AJ289" s="25">
        <v>0</v>
      </c>
      <c r="AK289" s="123">
        <v>0</v>
      </c>
      <c r="AL289" s="25">
        <v>879.01800000000003</v>
      </c>
      <c r="AM289" s="25">
        <v>0</v>
      </c>
      <c r="AN289" s="25">
        <v>0</v>
      </c>
      <c r="AO289" s="109"/>
      <c r="AP289" s="25">
        <v>0</v>
      </c>
      <c r="AQ289" s="25">
        <v>0</v>
      </c>
      <c r="AR289" s="25">
        <v>0</v>
      </c>
      <c r="AS289" s="25">
        <v>879.01800000000003</v>
      </c>
      <c r="AT289" s="25">
        <v>0</v>
      </c>
      <c r="AU289" s="25">
        <v>0</v>
      </c>
      <c r="AW289" t="str">
        <f t="shared" si="72"/>
        <v>Nguyễn Thành Long</v>
      </c>
      <c r="AX289" s="27" t="str">
        <f t="shared" si="73"/>
        <v>Nguyễn Thanh Phương Thảo</v>
      </c>
      <c r="AY289" s="4" t="str">
        <f t="shared" si="70"/>
        <v>VINMART</v>
      </c>
    </row>
    <row r="290" spans="1:51" outlineLevel="1" x14ac:dyDescent="0.25">
      <c r="A290" s="4" t="s">
        <v>1104</v>
      </c>
      <c r="B290" s="4" t="s">
        <v>340</v>
      </c>
      <c r="C290" s="4" t="s">
        <v>959</v>
      </c>
      <c r="D290" s="11" t="s">
        <v>749</v>
      </c>
      <c r="E290" s="32" t="s">
        <v>84</v>
      </c>
      <c r="F290" s="11"/>
      <c r="G290" s="35">
        <v>5292035</v>
      </c>
      <c r="H290" s="35" t="s">
        <v>1193</v>
      </c>
      <c r="I290" s="4"/>
      <c r="J290" s="4" t="s">
        <v>1000</v>
      </c>
      <c r="K290" s="4" t="s">
        <v>1000</v>
      </c>
      <c r="L290" s="4">
        <v>1</v>
      </c>
      <c r="M290" s="33">
        <v>2161.9684999999995</v>
      </c>
      <c r="N290" s="38">
        <f t="shared" si="68"/>
        <v>4.9699584218360141E-3</v>
      </c>
      <c r="O290" s="33">
        <f t="shared" si="69"/>
        <v>2496.8309469285514</v>
      </c>
      <c r="P290" s="244">
        <f t="shared" si="71"/>
        <v>5583.8150000000005</v>
      </c>
      <c r="Q290" s="25">
        <v>0</v>
      </c>
      <c r="R290" s="25">
        <v>0</v>
      </c>
      <c r="S290" s="25">
        <v>1000</v>
      </c>
      <c r="T290" s="109"/>
      <c r="U290" s="25">
        <v>0</v>
      </c>
      <c r="V290" s="25">
        <v>0</v>
      </c>
      <c r="W290" s="25">
        <v>0</v>
      </c>
      <c r="X290" s="25">
        <v>0</v>
      </c>
      <c r="Y290" s="25">
        <v>0</v>
      </c>
      <c r="Z290" s="25">
        <v>0</v>
      </c>
      <c r="AA290" s="109"/>
      <c r="AB290" s="25">
        <v>0</v>
      </c>
      <c r="AC290" s="25">
        <v>0</v>
      </c>
      <c r="AD290" s="25">
        <v>703.30700000000002</v>
      </c>
      <c r="AE290" s="25">
        <v>0</v>
      </c>
      <c r="AF290" s="25">
        <v>0</v>
      </c>
      <c r="AG290" s="25">
        <v>0</v>
      </c>
      <c r="AH290" s="109"/>
      <c r="AI290" s="25">
        <v>0</v>
      </c>
      <c r="AJ290" s="25">
        <v>0</v>
      </c>
      <c r="AK290" s="123">
        <v>1993.0070000000001</v>
      </c>
      <c r="AL290" s="25">
        <v>0</v>
      </c>
      <c r="AM290" s="25">
        <v>0</v>
      </c>
      <c r="AN290" s="25">
        <v>0</v>
      </c>
      <c r="AO290" s="109"/>
      <c r="AP290" s="25">
        <v>0</v>
      </c>
      <c r="AQ290" s="25">
        <v>702.23800000000006</v>
      </c>
      <c r="AR290" s="25">
        <v>0</v>
      </c>
      <c r="AS290" s="25">
        <v>0</v>
      </c>
      <c r="AT290" s="25">
        <v>0</v>
      </c>
      <c r="AU290" s="25">
        <v>1185.2630000000001</v>
      </c>
      <c r="AW290" t="str">
        <f t="shared" si="72"/>
        <v>Nguyễn Thành Long</v>
      </c>
      <c r="AX290" s="27" t="str">
        <f t="shared" si="73"/>
        <v>Ngô Thị Huyền Trân</v>
      </c>
      <c r="AY290" s="4" t="str">
        <f t="shared" si="70"/>
        <v>VINMART</v>
      </c>
    </row>
    <row r="291" spans="1:51" outlineLevel="1" x14ac:dyDescent="0.25">
      <c r="A291" s="4" t="s">
        <v>1104</v>
      </c>
      <c r="B291" s="4" t="s">
        <v>340</v>
      </c>
      <c r="C291" s="4" t="s">
        <v>959</v>
      </c>
      <c r="D291" s="11" t="s">
        <v>961</v>
      </c>
      <c r="E291" s="32" t="s">
        <v>961</v>
      </c>
      <c r="F291" s="11"/>
      <c r="G291" s="35">
        <v>5293148</v>
      </c>
      <c r="H291" s="35" t="s">
        <v>1194</v>
      </c>
      <c r="I291" s="4"/>
      <c r="J291" s="4" t="s">
        <v>1195</v>
      </c>
      <c r="K291" s="4" t="s">
        <v>963</v>
      </c>
      <c r="L291" s="4">
        <v>1</v>
      </c>
      <c r="M291" s="33">
        <v>2250.9708333333333</v>
      </c>
      <c r="N291" s="38">
        <f t="shared" si="68"/>
        <v>5.174558024518966E-3</v>
      </c>
      <c r="O291" s="33">
        <f t="shared" si="69"/>
        <v>2599.6186518444733</v>
      </c>
      <c r="P291" s="244">
        <f t="shared" si="71"/>
        <v>3078.4569999999999</v>
      </c>
      <c r="Q291" s="25">
        <v>0</v>
      </c>
      <c r="R291" s="25">
        <v>0</v>
      </c>
      <c r="S291" s="25">
        <v>0</v>
      </c>
      <c r="T291" s="109"/>
      <c r="U291" s="25">
        <v>0</v>
      </c>
      <c r="V291" s="25">
        <v>0</v>
      </c>
      <c r="W291" s="25">
        <v>0</v>
      </c>
      <c r="X291" s="25">
        <v>0</v>
      </c>
      <c r="Y291" s="25">
        <v>726.90599999999995</v>
      </c>
      <c r="Z291" s="25">
        <v>0</v>
      </c>
      <c r="AA291" s="109"/>
      <c r="AB291" s="25">
        <v>0</v>
      </c>
      <c r="AC291" s="25">
        <v>0</v>
      </c>
      <c r="AD291" s="25">
        <v>0</v>
      </c>
      <c r="AE291" s="25">
        <v>0</v>
      </c>
      <c r="AF291" s="25">
        <v>0</v>
      </c>
      <c r="AG291" s="25">
        <v>908.57299999999998</v>
      </c>
      <c r="AH291" s="109"/>
      <c r="AI291" s="25">
        <v>0</v>
      </c>
      <c r="AJ291" s="25">
        <v>0</v>
      </c>
      <c r="AK291" s="123">
        <v>0</v>
      </c>
      <c r="AL291" s="25">
        <v>0</v>
      </c>
      <c r="AM291" s="25">
        <v>0</v>
      </c>
      <c r="AN291" s="25">
        <v>0</v>
      </c>
      <c r="AO291" s="109"/>
      <c r="AP291" s="25">
        <v>0</v>
      </c>
      <c r="AQ291" s="25">
        <v>0</v>
      </c>
      <c r="AR291" s="25">
        <v>483.02499999999998</v>
      </c>
      <c r="AS291" s="25">
        <v>959.95299999999997</v>
      </c>
      <c r="AT291" s="25">
        <v>0</v>
      </c>
      <c r="AU291" s="25">
        <v>0</v>
      </c>
      <c r="AW291" t="str">
        <f t="shared" si="72"/>
        <v>Nguyễn Thành Long</v>
      </c>
      <c r="AX291" s="27" t="str">
        <f t="shared" si="73"/>
        <v>Vacancy  BR VT</v>
      </c>
      <c r="AY291" s="4" t="str">
        <f t="shared" si="70"/>
        <v>VINMART</v>
      </c>
    </row>
    <row r="292" spans="1:51" outlineLevel="1" x14ac:dyDescent="0.25">
      <c r="A292" s="4" t="s">
        <v>1104</v>
      </c>
      <c r="B292" s="4" t="s">
        <v>340</v>
      </c>
      <c r="C292" s="4" t="s">
        <v>959</v>
      </c>
      <c r="D292" s="11" t="s">
        <v>751</v>
      </c>
      <c r="E292" s="32" t="s">
        <v>125</v>
      </c>
      <c r="F292" s="11"/>
      <c r="G292" s="35">
        <v>5296543</v>
      </c>
      <c r="H292" s="35" t="s">
        <v>1196</v>
      </c>
      <c r="I292" s="4"/>
      <c r="J292" s="4" t="s">
        <v>1123</v>
      </c>
      <c r="K292" s="4" t="s">
        <v>989</v>
      </c>
      <c r="L292" s="4">
        <v>1</v>
      </c>
      <c r="M292" s="33">
        <v>2625.4531999999999</v>
      </c>
      <c r="N292" s="38">
        <f t="shared" si="68"/>
        <v>6.03542245989075E-3</v>
      </c>
      <c r="O292" s="33">
        <f t="shared" si="69"/>
        <v>3032.103751498968</v>
      </c>
      <c r="P292" s="244">
        <f t="shared" si="71"/>
        <v>1702.4319999999998</v>
      </c>
      <c r="Q292" s="25">
        <v>0</v>
      </c>
      <c r="R292" s="25">
        <v>423.40899999999999</v>
      </c>
      <c r="S292" s="25">
        <v>0</v>
      </c>
      <c r="T292" s="109"/>
      <c r="U292" s="25">
        <v>0</v>
      </c>
      <c r="V292" s="25">
        <v>0</v>
      </c>
      <c r="W292" s="25">
        <v>0</v>
      </c>
      <c r="X292" s="25">
        <v>0</v>
      </c>
      <c r="Y292" s="25">
        <v>0</v>
      </c>
      <c r="Z292" s="25">
        <v>0</v>
      </c>
      <c r="AA292" s="109"/>
      <c r="AB292" s="25">
        <v>0</v>
      </c>
      <c r="AC292" s="25">
        <v>0</v>
      </c>
      <c r="AD292" s="25">
        <v>0</v>
      </c>
      <c r="AE292" s="25">
        <v>1279.0229999999999</v>
      </c>
      <c r="AF292" s="25">
        <v>0</v>
      </c>
      <c r="AG292" s="25">
        <v>0</v>
      </c>
      <c r="AH292" s="109"/>
      <c r="AI292" s="25">
        <v>0</v>
      </c>
      <c r="AJ292" s="25">
        <v>0</v>
      </c>
      <c r="AK292" s="123">
        <v>0</v>
      </c>
      <c r="AL292" s="25">
        <v>0</v>
      </c>
      <c r="AM292" s="25">
        <v>0</v>
      </c>
      <c r="AN292" s="25">
        <v>0</v>
      </c>
      <c r="AO292" s="109"/>
      <c r="AP292" s="25">
        <v>0</v>
      </c>
      <c r="AQ292" s="25">
        <v>0</v>
      </c>
      <c r="AR292" s="25">
        <v>0</v>
      </c>
      <c r="AS292" s="25">
        <v>0</v>
      </c>
      <c r="AT292" s="25">
        <v>0</v>
      </c>
      <c r="AU292" s="25">
        <v>0</v>
      </c>
      <c r="AW292" t="str">
        <f t="shared" si="72"/>
        <v>Nguyễn Thành Long</v>
      </c>
      <c r="AX292" s="27" t="str">
        <f t="shared" si="73"/>
        <v>Tôn Thất Thạch</v>
      </c>
      <c r="AY292" s="4" t="str">
        <f t="shared" si="70"/>
        <v>VINMART</v>
      </c>
    </row>
    <row r="293" spans="1:51" outlineLevel="1" x14ac:dyDescent="0.25">
      <c r="A293" s="4" t="s">
        <v>1104</v>
      </c>
      <c r="B293" s="4" t="s">
        <v>340</v>
      </c>
      <c r="C293" s="4" t="s">
        <v>221</v>
      </c>
      <c r="D293" s="4" t="s">
        <v>756</v>
      </c>
      <c r="E293" s="35" t="s">
        <v>265</v>
      </c>
      <c r="F293" s="4"/>
      <c r="G293" s="35">
        <v>5298499</v>
      </c>
      <c r="H293" s="35" t="s">
        <v>1197</v>
      </c>
      <c r="I293" s="4"/>
      <c r="J293" s="4" t="s">
        <v>1081</v>
      </c>
      <c r="K293" s="4" t="s">
        <v>938</v>
      </c>
      <c r="L293" s="4">
        <v>1</v>
      </c>
      <c r="M293" s="33">
        <v>1550.8576666666668</v>
      </c>
      <c r="N293" s="38">
        <f t="shared" si="68"/>
        <v>3.565129705413817E-3</v>
      </c>
      <c r="O293" s="43">
        <f t="shared" si="69"/>
        <v>1791.0665286819574</v>
      </c>
      <c r="P293" s="244">
        <f t="shared" si="71"/>
        <v>2259.5259999999998</v>
      </c>
      <c r="Q293" s="25">
        <v>0</v>
      </c>
      <c r="R293" s="25">
        <v>0</v>
      </c>
      <c r="S293" s="25">
        <v>0</v>
      </c>
      <c r="T293" s="109"/>
      <c r="U293" s="25">
        <v>0</v>
      </c>
      <c r="V293" s="25">
        <v>0</v>
      </c>
      <c r="W293" s="25">
        <v>0</v>
      </c>
      <c r="X293" s="25">
        <v>0</v>
      </c>
      <c r="Y293" s="25">
        <v>0</v>
      </c>
      <c r="Z293" s="25">
        <v>0</v>
      </c>
      <c r="AA293" s="109"/>
      <c r="AB293" s="25">
        <v>179.52799999999999</v>
      </c>
      <c r="AC293" s="25">
        <v>0</v>
      </c>
      <c r="AD293" s="25">
        <v>0</v>
      </c>
      <c r="AE293" s="25">
        <v>0</v>
      </c>
      <c r="AF293" s="25">
        <v>487.762</v>
      </c>
      <c r="AG293" s="25">
        <v>0</v>
      </c>
      <c r="AH293" s="109"/>
      <c r="AI293" s="25">
        <v>1094.7560000000001</v>
      </c>
      <c r="AJ293" s="25">
        <v>0</v>
      </c>
      <c r="AK293" s="123">
        <v>0</v>
      </c>
      <c r="AL293" s="25">
        <v>0</v>
      </c>
      <c r="AM293" s="25">
        <v>79.488</v>
      </c>
      <c r="AN293" s="25">
        <v>0</v>
      </c>
      <c r="AO293" s="109"/>
      <c r="AP293" s="25">
        <v>0</v>
      </c>
      <c r="AQ293" s="25">
        <v>0</v>
      </c>
      <c r="AR293" s="25">
        <v>0</v>
      </c>
      <c r="AS293" s="25">
        <v>0</v>
      </c>
      <c r="AT293" s="25">
        <v>417.99199999999996</v>
      </c>
      <c r="AU293" s="25">
        <v>0</v>
      </c>
      <c r="AW293" t="str">
        <f t="shared" si="72"/>
        <v>Trần Huy Hoàng</v>
      </c>
      <c r="AX293" s="27" t="str">
        <f t="shared" si="73"/>
        <v>Đặng Hoàng Thiên Ân</v>
      </c>
      <c r="AY293" s="4" t="str">
        <f t="shared" si="70"/>
        <v>VINMART</v>
      </c>
    </row>
    <row r="294" spans="1:51" outlineLevel="1" x14ac:dyDescent="0.25">
      <c r="A294" s="4" t="s">
        <v>1104</v>
      </c>
      <c r="B294" s="4" t="s">
        <v>340</v>
      </c>
      <c r="C294" s="4" t="s">
        <v>451</v>
      </c>
      <c r="D294" s="11" t="s">
        <v>768</v>
      </c>
      <c r="E294" s="32" t="s">
        <v>976</v>
      </c>
      <c r="F294" s="11"/>
      <c r="G294" s="35">
        <v>5331282</v>
      </c>
      <c r="H294" s="35" t="s">
        <v>492</v>
      </c>
      <c r="I294" s="4"/>
      <c r="J294" s="4" t="s">
        <v>1198</v>
      </c>
      <c r="K294" s="4" t="s">
        <v>982</v>
      </c>
      <c r="L294" s="4">
        <v>1</v>
      </c>
      <c r="M294" s="33">
        <v>1842.6870000000001</v>
      </c>
      <c r="N294" s="38">
        <f t="shared" si="68"/>
        <v>4.2359903830503278E-3</v>
      </c>
      <c r="O294" s="33">
        <f t="shared" si="69"/>
        <v>2128.0966522421272</v>
      </c>
      <c r="P294" s="244">
        <f t="shared" si="71"/>
        <v>1452.454</v>
      </c>
      <c r="Q294" s="25">
        <v>0</v>
      </c>
      <c r="R294" s="25">
        <v>0</v>
      </c>
      <c r="S294" s="25">
        <v>0</v>
      </c>
      <c r="T294" s="109"/>
      <c r="U294" s="25">
        <v>0</v>
      </c>
      <c r="V294" s="25">
        <v>0</v>
      </c>
      <c r="W294" s="25">
        <v>0</v>
      </c>
      <c r="X294" s="25">
        <v>0</v>
      </c>
      <c r="Y294" s="25">
        <v>0</v>
      </c>
      <c r="Z294" s="25">
        <v>0</v>
      </c>
      <c r="AA294" s="109"/>
      <c r="AB294" s="25">
        <v>0</v>
      </c>
      <c r="AC294" s="25">
        <v>0</v>
      </c>
      <c r="AD294" s="25">
        <v>0</v>
      </c>
      <c r="AE294" s="25">
        <v>1452.454</v>
      </c>
      <c r="AF294" s="25">
        <v>0</v>
      </c>
      <c r="AG294" s="25">
        <v>0</v>
      </c>
      <c r="AH294" s="109"/>
      <c r="AI294" s="25">
        <v>0</v>
      </c>
      <c r="AJ294" s="25">
        <v>0</v>
      </c>
      <c r="AK294" s="123">
        <v>0</v>
      </c>
      <c r="AL294" s="25">
        <v>0</v>
      </c>
      <c r="AM294" s="25">
        <v>0</v>
      </c>
      <c r="AN294" s="25">
        <v>0</v>
      </c>
      <c r="AO294" s="109"/>
      <c r="AP294" s="25">
        <v>0</v>
      </c>
      <c r="AQ294" s="25">
        <v>0</v>
      </c>
      <c r="AR294" s="25">
        <v>0</v>
      </c>
      <c r="AS294" s="25">
        <v>0</v>
      </c>
      <c r="AT294" s="25">
        <v>0</v>
      </c>
      <c r="AU294" s="25">
        <v>0</v>
      </c>
      <c r="AW294" t="str">
        <f t="shared" si="72"/>
        <v>Phạm Thanh Hà</v>
      </c>
      <c r="AX294" s="27" t="str">
        <f t="shared" si="73"/>
        <v xml:space="preserve">Lê Yến Phụng </v>
      </c>
      <c r="AY294" s="4" t="str">
        <f t="shared" si="70"/>
        <v>VINMART</v>
      </c>
    </row>
    <row r="295" spans="1:51" outlineLevel="1" x14ac:dyDescent="0.25">
      <c r="A295" s="4" t="s">
        <v>1104</v>
      </c>
      <c r="B295" s="4" t="s">
        <v>340</v>
      </c>
      <c r="C295" s="4" t="s">
        <v>451</v>
      </c>
      <c r="D295" s="11" t="s">
        <v>774</v>
      </c>
      <c r="E295" s="32" t="s">
        <v>536</v>
      </c>
      <c r="F295" s="11"/>
      <c r="G295" s="35">
        <v>5331659</v>
      </c>
      <c r="H295" s="35" t="s">
        <v>528</v>
      </c>
      <c r="I295" s="4"/>
      <c r="J295" s="4" t="s">
        <v>1199</v>
      </c>
      <c r="K295" s="4" t="s">
        <v>913</v>
      </c>
      <c r="L295" s="4">
        <v>1</v>
      </c>
      <c r="M295" s="33">
        <v>2522.8761666666664</v>
      </c>
      <c r="N295" s="38">
        <f t="shared" si="68"/>
        <v>5.7996171784067902E-3</v>
      </c>
      <c r="O295" s="33">
        <f t="shared" si="69"/>
        <v>2913.6387917778675</v>
      </c>
      <c r="P295" s="244">
        <f t="shared" si="71"/>
        <v>1364.7909999999999</v>
      </c>
      <c r="Q295" s="25">
        <v>0</v>
      </c>
      <c r="R295" s="25">
        <v>0</v>
      </c>
      <c r="S295" s="25">
        <v>0</v>
      </c>
      <c r="T295" s="109"/>
      <c r="U295" s="25">
        <v>0</v>
      </c>
      <c r="V295" s="25">
        <v>0</v>
      </c>
      <c r="W295" s="25">
        <v>0</v>
      </c>
      <c r="X295" s="25">
        <v>0</v>
      </c>
      <c r="Y295" s="25">
        <v>343.18099999999998</v>
      </c>
      <c r="Z295" s="25">
        <v>0</v>
      </c>
      <c r="AA295" s="109"/>
      <c r="AB295" s="25">
        <v>0</v>
      </c>
      <c r="AC295" s="25">
        <v>0</v>
      </c>
      <c r="AD295" s="25">
        <v>0</v>
      </c>
      <c r="AE295" s="25">
        <v>0</v>
      </c>
      <c r="AF295" s="25">
        <v>0</v>
      </c>
      <c r="AG295" s="25">
        <v>483.02499999999998</v>
      </c>
      <c r="AH295" s="109"/>
      <c r="AI295" s="25">
        <v>0</v>
      </c>
      <c r="AJ295" s="25">
        <v>0</v>
      </c>
      <c r="AK295" s="123">
        <v>0</v>
      </c>
      <c r="AL295" s="25">
        <v>0</v>
      </c>
      <c r="AM295" s="25">
        <v>0</v>
      </c>
      <c r="AN295" s="25">
        <v>0</v>
      </c>
      <c r="AO295" s="109"/>
      <c r="AP295" s="25">
        <v>0</v>
      </c>
      <c r="AQ295" s="25">
        <v>0</v>
      </c>
      <c r="AR295" s="25">
        <v>179.52799999999999</v>
      </c>
      <c r="AS295" s="25">
        <v>0</v>
      </c>
      <c r="AT295" s="25">
        <v>0</v>
      </c>
      <c r="AU295" s="25">
        <v>359.05700000000002</v>
      </c>
      <c r="AW295" t="str">
        <f t="shared" si="72"/>
        <v>Phạm Thanh Hà</v>
      </c>
      <c r="AX295" s="27" t="str">
        <f t="shared" si="73"/>
        <v>Vũ Thị Thùy Lan</v>
      </c>
      <c r="AY295" s="4" t="str">
        <f t="shared" si="70"/>
        <v>VINMART</v>
      </c>
    </row>
    <row r="296" spans="1:51" outlineLevel="1" x14ac:dyDescent="0.25">
      <c r="A296" s="4" t="s">
        <v>1104</v>
      </c>
      <c r="B296" s="4" t="s">
        <v>340</v>
      </c>
      <c r="C296" s="4" t="s">
        <v>959</v>
      </c>
      <c r="D296" s="11" t="s">
        <v>750</v>
      </c>
      <c r="E296" s="32" t="s">
        <v>110</v>
      </c>
      <c r="F296" s="11"/>
      <c r="G296" s="35">
        <v>5332298</v>
      </c>
      <c r="H296" s="35" t="s">
        <v>1200</v>
      </c>
      <c r="I296" s="4"/>
      <c r="J296" s="4" t="s">
        <v>1140</v>
      </c>
      <c r="K296" s="4" t="s">
        <v>973</v>
      </c>
      <c r="L296" s="4">
        <v>1</v>
      </c>
      <c r="M296" s="33">
        <v>9465.430166666667</v>
      </c>
      <c r="N296" s="38">
        <f t="shared" si="68"/>
        <v>2.17592413456189E-2</v>
      </c>
      <c r="O296" s="33">
        <f t="shared" si="69"/>
        <v>10931.509393464528</v>
      </c>
      <c r="P296" s="244">
        <f t="shared" si="71"/>
        <v>3832.3290000000002</v>
      </c>
      <c r="Q296" s="25">
        <v>0</v>
      </c>
      <c r="R296" s="25">
        <v>1702.431</v>
      </c>
      <c r="S296" s="25">
        <v>0</v>
      </c>
      <c r="T296" s="109"/>
      <c r="U296" s="25">
        <v>0</v>
      </c>
      <c r="V296" s="25">
        <v>0</v>
      </c>
      <c r="W296" s="25">
        <v>0</v>
      </c>
      <c r="X296" s="25">
        <v>0</v>
      </c>
      <c r="Y296" s="25">
        <v>0</v>
      </c>
      <c r="Z296" s="25">
        <v>0</v>
      </c>
      <c r="AA296" s="109"/>
      <c r="AB296" s="25">
        <v>0</v>
      </c>
      <c r="AC296" s="25">
        <v>0</v>
      </c>
      <c r="AD296" s="25">
        <v>0</v>
      </c>
      <c r="AE296" s="25">
        <v>2129.8980000000001</v>
      </c>
      <c r="AF296" s="25">
        <v>0</v>
      </c>
      <c r="AG296" s="25">
        <v>0</v>
      </c>
      <c r="AH296" s="109"/>
      <c r="AI296" s="25">
        <v>0</v>
      </c>
      <c r="AJ296" s="25">
        <v>0</v>
      </c>
      <c r="AK296" s="123">
        <v>0</v>
      </c>
      <c r="AL296" s="25">
        <v>0</v>
      </c>
      <c r="AM296" s="25">
        <v>0</v>
      </c>
      <c r="AN296" s="25">
        <v>0</v>
      </c>
      <c r="AO296" s="109"/>
      <c r="AP296" s="25">
        <v>0</v>
      </c>
      <c r="AQ296" s="25">
        <v>0</v>
      </c>
      <c r="AR296" s="25">
        <v>0</v>
      </c>
      <c r="AS296" s="25">
        <v>0</v>
      </c>
      <c r="AT296" s="25">
        <v>0</v>
      </c>
      <c r="AU296" s="25">
        <v>0</v>
      </c>
      <c r="AW296" t="str">
        <f t="shared" si="72"/>
        <v>Nguyễn Thành Long</v>
      </c>
      <c r="AX296" s="27" t="str">
        <f t="shared" si="73"/>
        <v>Nguyễn Trung Kiên</v>
      </c>
      <c r="AY296" s="4" t="str">
        <f t="shared" si="70"/>
        <v>VINMART</v>
      </c>
    </row>
    <row r="297" spans="1:51" outlineLevel="1" x14ac:dyDescent="0.25">
      <c r="A297" s="4" t="s">
        <v>1104</v>
      </c>
      <c r="B297" s="4" t="s">
        <v>340</v>
      </c>
      <c r="C297" s="4" t="s">
        <v>959</v>
      </c>
      <c r="D297" s="11" t="s">
        <v>747</v>
      </c>
      <c r="E297" s="32" t="s">
        <v>42</v>
      </c>
      <c r="F297" s="11"/>
      <c r="G297" s="35">
        <v>5334137</v>
      </c>
      <c r="H297" s="35" t="s">
        <v>1201</v>
      </c>
      <c r="I297" s="4"/>
      <c r="J297" s="4" t="s">
        <v>1202</v>
      </c>
      <c r="K297" s="4" t="s">
        <v>887</v>
      </c>
      <c r="L297" s="4">
        <v>1</v>
      </c>
      <c r="M297" s="33">
        <v>1540.39075</v>
      </c>
      <c r="N297" s="38">
        <f t="shared" si="68"/>
        <v>3.5410682352128606E-3</v>
      </c>
      <c r="O297" s="33">
        <f t="shared" si="69"/>
        <v>1778.9784147930382</v>
      </c>
      <c r="P297" s="244">
        <f t="shared" si="71"/>
        <v>762.24299999999994</v>
      </c>
      <c r="Q297" s="25">
        <v>0</v>
      </c>
      <c r="R297" s="25">
        <v>0</v>
      </c>
      <c r="S297" s="25">
        <v>0</v>
      </c>
      <c r="T297" s="109"/>
      <c r="U297" s="25">
        <v>0</v>
      </c>
      <c r="V297" s="25">
        <v>0</v>
      </c>
      <c r="W297" s="25">
        <v>0</v>
      </c>
      <c r="X297" s="25">
        <v>0</v>
      </c>
      <c r="Y297" s="25">
        <v>0</v>
      </c>
      <c r="Z297" s="25">
        <v>0</v>
      </c>
      <c r="AA297" s="109"/>
      <c r="AB297" s="25">
        <v>0</v>
      </c>
      <c r="AC297" s="25">
        <v>0</v>
      </c>
      <c r="AD297" s="25">
        <v>0</v>
      </c>
      <c r="AE297" s="25">
        <v>0</v>
      </c>
      <c r="AF297" s="25">
        <v>0</v>
      </c>
      <c r="AG297" s="25">
        <v>0</v>
      </c>
      <c r="AH297" s="109"/>
      <c r="AI297" s="25">
        <v>0</v>
      </c>
      <c r="AJ297" s="25">
        <v>0</v>
      </c>
      <c r="AK297" s="123">
        <v>0</v>
      </c>
      <c r="AL297" s="25">
        <v>0</v>
      </c>
      <c r="AM297" s="25">
        <v>0</v>
      </c>
      <c r="AN297" s="25">
        <v>0</v>
      </c>
      <c r="AO297" s="109"/>
      <c r="AP297" s="25">
        <v>0</v>
      </c>
      <c r="AQ297" s="25">
        <v>0</v>
      </c>
      <c r="AR297" s="25">
        <v>0</v>
      </c>
      <c r="AS297" s="25">
        <v>0</v>
      </c>
      <c r="AT297" s="25">
        <v>0</v>
      </c>
      <c r="AU297" s="25">
        <v>762.24299999999994</v>
      </c>
      <c r="AW297" t="str">
        <f t="shared" si="72"/>
        <v>Nguyễn Thành Long</v>
      </c>
      <c r="AX297" s="27" t="str">
        <f t="shared" si="73"/>
        <v>Nguyễn Thanh Phương Thảo</v>
      </c>
      <c r="AY297" s="4" t="str">
        <f t="shared" si="70"/>
        <v>VINMART</v>
      </c>
    </row>
    <row r="298" spans="1:51" outlineLevel="1" x14ac:dyDescent="0.25">
      <c r="A298" s="4" t="s">
        <v>1104</v>
      </c>
      <c r="B298" s="4" t="s">
        <v>340</v>
      </c>
      <c r="C298" s="4" t="s">
        <v>451</v>
      </c>
      <c r="D298" s="11" t="s">
        <v>768</v>
      </c>
      <c r="E298" s="32" t="s">
        <v>976</v>
      </c>
      <c r="F298" s="11"/>
      <c r="G298" s="35">
        <v>5334940</v>
      </c>
      <c r="H298" s="35" t="s">
        <v>493</v>
      </c>
      <c r="I298" s="4"/>
      <c r="J298" s="4" t="s">
        <v>1084</v>
      </c>
      <c r="K298" s="4" t="s">
        <v>980</v>
      </c>
      <c r="L298" s="4">
        <v>1</v>
      </c>
      <c r="M298" s="33">
        <v>1872.7991666666669</v>
      </c>
      <c r="N298" s="38">
        <f t="shared" si="68"/>
        <v>4.305212583246459E-3</v>
      </c>
      <c r="O298" s="33">
        <f t="shared" si="69"/>
        <v>2162.8728247961694</v>
      </c>
      <c r="P298" s="244">
        <f t="shared" si="71"/>
        <v>2084.433</v>
      </c>
      <c r="Q298" s="25">
        <v>0</v>
      </c>
      <c r="R298" s="25">
        <v>0</v>
      </c>
      <c r="S298" s="25">
        <v>0</v>
      </c>
      <c r="T298" s="109"/>
      <c r="U298" s="25">
        <v>0</v>
      </c>
      <c r="V298" s="25">
        <v>0</v>
      </c>
      <c r="W298" s="25">
        <v>0</v>
      </c>
      <c r="X298" s="25">
        <v>0</v>
      </c>
      <c r="Y298" s="25">
        <v>0</v>
      </c>
      <c r="Z298" s="25">
        <v>0</v>
      </c>
      <c r="AA298" s="109"/>
      <c r="AB298" s="25">
        <v>0</v>
      </c>
      <c r="AC298" s="25">
        <v>0</v>
      </c>
      <c r="AD298" s="25">
        <v>0</v>
      </c>
      <c r="AE298" s="25">
        <v>1118.383</v>
      </c>
      <c r="AF298" s="25">
        <v>0</v>
      </c>
      <c r="AG298" s="25">
        <v>0</v>
      </c>
      <c r="AH298" s="109"/>
      <c r="AI298" s="25">
        <v>0</v>
      </c>
      <c r="AJ298" s="25">
        <v>0</v>
      </c>
      <c r="AK298" s="123">
        <v>0</v>
      </c>
      <c r="AL298" s="25">
        <v>179.52799999999999</v>
      </c>
      <c r="AM298" s="25">
        <v>0</v>
      </c>
      <c r="AN298" s="25">
        <v>0</v>
      </c>
      <c r="AO298" s="109"/>
      <c r="AP298" s="25">
        <v>0</v>
      </c>
      <c r="AQ298" s="25">
        <v>0</v>
      </c>
      <c r="AR298" s="25">
        <v>0</v>
      </c>
      <c r="AS298" s="25">
        <v>786.52200000000005</v>
      </c>
      <c r="AT298" s="25">
        <v>0</v>
      </c>
      <c r="AU298" s="25">
        <v>0</v>
      </c>
      <c r="AW298" t="str">
        <f t="shared" si="72"/>
        <v>Phạm Thanh Hà</v>
      </c>
      <c r="AX298" s="27" t="str">
        <f t="shared" si="73"/>
        <v xml:space="preserve">Lê Yến Phụng </v>
      </c>
      <c r="AY298" s="4" t="str">
        <f t="shared" si="70"/>
        <v>VINMART</v>
      </c>
    </row>
    <row r="299" spans="1:51" outlineLevel="1" x14ac:dyDescent="0.25">
      <c r="A299" s="4" t="s">
        <v>1104</v>
      </c>
      <c r="B299" s="4" t="s">
        <v>340</v>
      </c>
      <c r="C299" s="4" t="s">
        <v>451</v>
      </c>
      <c r="D299" s="11" t="s">
        <v>5225</v>
      </c>
      <c r="E299" s="32" t="s">
        <v>5226</v>
      </c>
      <c r="F299" s="11"/>
      <c r="G299" s="35">
        <v>5334957</v>
      </c>
      <c r="H299" s="35" t="s">
        <v>519</v>
      </c>
      <c r="I299" s="4"/>
      <c r="J299" s="4" t="s">
        <v>1203</v>
      </c>
      <c r="K299" s="4" t="s">
        <v>1032</v>
      </c>
      <c r="L299" s="4">
        <v>1</v>
      </c>
      <c r="M299" s="33">
        <v>1500.9555</v>
      </c>
      <c r="N299" s="38">
        <f t="shared" si="68"/>
        <v>3.450414022233019E-3</v>
      </c>
      <c r="O299" s="33">
        <f t="shared" si="69"/>
        <v>1733.4351274602836</v>
      </c>
      <c r="P299" s="244">
        <f t="shared" si="71"/>
        <v>319.762</v>
      </c>
      <c r="Q299" s="25">
        <v>0</v>
      </c>
      <c r="R299" s="25">
        <v>0</v>
      </c>
      <c r="S299" s="25">
        <v>0</v>
      </c>
      <c r="T299" s="109"/>
      <c r="U299" s="25">
        <v>0</v>
      </c>
      <c r="V299" s="25">
        <v>0</v>
      </c>
      <c r="W299" s="25">
        <v>0</v>
      </c>
      <c r="X299" s="25">
        <v>0</v>
      </c>
      <c r="Y299" s="25">
        <v>0</v>
      </c>
      <c r="Z299" s="25">
        <v>0</v>
      </c>
      <c r="AA299" s="109"/>
      <c r="AB299" s="25">
        <v>0</v>
      </c>
      <c r="AC299" s="25">
        <v>0</v>
      </c>
      <c r="AD299" s="25">
        <v>0</v>
      </c>
      <c r="AE299" s="25">
        <v>0</v>
      </c>
      <c r="AF299" s="25">
        <v>0</v>
      </c>
      <c r="AG299" s="25">
        <v>0</v>
      </c>
      <c r="AH299" s="109"/>
      <c r="AI299" s="25">
        <v>0</v>
      </c>
      <c r="AJ299" s="25">
        <v>0</v>
      </c>
      <c r="AK299" s="123">
        <v>0</v>
      </c>
      <c r="AL299" s="25">
        <v>0</v>
      </c>
      <c r="AM299" s="25">
        <v>0</v>
      </c>
      <c r="AN299" s="25">
        <v>0</v>
      </c>
      <c r="AO299" s="109"/>
      <c r="AP299" s="25">
        <v>0</v>
      </c>
      <c r="AQ299" s="25">
        <v>0</v>
      </c>
      <c r="AR299" s="25">
        <v>319.762</v>
      </c>
      <c r="AS299" s="25">
        <v>0</v>
      </c>
      <c r="AT299" s="25">
        <v>0</v>
      </c>
      <c r="AU299" s="25">
        <v>0</v>
      </c>
      <c r="AW299" t="str">
        <f t="shared" si="72"/>
        <v>Phạm Thanh Hà</v>
      </c>
      <c r="AX299" s="27" t="str">
        <f t="shared" si="73"/>
        <v>Đặng Thị Dung</v>
      </c>
      <c r="AY299" s="4" t="str">
        <f t="shared" si="70"/>
        <v>VINMART</v>
      </c>
    </row>
    <row r="300" spans="1:51" outlineLevel="1" x14ac:dyDescent="0.25">
      <c r="A300" s="4" t="s">
        <v>1104</v>
      </c>
      <c r="B300" s="4" t="s">
        <v>340</v>
      </c>
      <c r="C300" s="4" t="s">
        <v>221</v>
      </c>
      <c r="D300" s="4" t="s">
        <v>760</v>
      </c>
      <c r="E300" s="35" t="s">
        <v>313</v>
      </c>
      <c r="F300" s="4"/>
      <c r="G300" s="35">
        <v>5335475</v>
      </c>
      <c r="H300" s="35" t="s">
        <v>1204</v>
      </c>
      <c r="I300" s="4"/>
      <c r="J300" s="4" t="s">
        <v>1166</v>
      </c>
      <c r="K300" s="4" t="s">
        <v>938</v>
      </c>
      <c r="L300" s="4">
        <v>1</v>
      </c>
      <c r="M300" s="33">
        <v>12393.682499999997</v>
      </c>
      <c r="N300" s="38">
        <f t="shared" si="68"/>
        <v>2.8490741987423324E-2</v>
      </c>
      <c r="O300" s="33">
        <f t="shared" si="69"/>
        <v>14313.312156216345</v>
      </c>
      <c r="P300" s="244">
        <f t="shared" si="71"/>
        <v>26659.949000000001</v>
      </c>
      <c r="Q300" s="25">
        <v>0</v>
      </c>
      <c r="R300" s="25">
        <v>0</v>
      </c>
      <c r="S300" s="25">
        <v>3083.9679999999998</v>
      </c>
      <c r="T300" s="109"/>
      <c r="U300" s="25">
        <v>0</v>
      </c>
      <c r="V300" s="25">
        <v>0</v>
      </c>
      <c r="W300" s="25">
        <v>0</v>
      </c>
      <c r="X300" s="25">
        <v>0</v>
      </c>
      <c r="Y300" s="25">
        <v>0</v>
      </c>
      <c r="Z300" s="25">
        <v>0</v>
      </c>
      <c r="AA300" s="109"/>
      <c r="AB300" s="25">
        <v>0</v>
      </c>
      <c r="AC300" s="25">
        <v>2863.72</v>
      </c>
      <c r="AD300" s="25">
        <v>0</v>
      </c>
      <c r="AE300" s="25">
        <v>0</v>
      </c>
      <c r="AF300" s="25">
        <v>0</v>
      </c>
      <c r="AG300" s="25">
        <v>0</v>
      </c>
      <c r="AH300" s="109"/>
      <c r="AI300" s="25">
        <v>0</v>
      </c>
      <c r="AJ300" s="25">
        <v>2254.547</v>
      </c>
      <c r="AK300" s="123">
        <v>0</v>
      </c>
      <c r="AL300" s="25">
        <v>0</v>
      </c>
      <c r="AM300" s="25">
        <v>0</v>
      </c>
      <c r="AN300" s="25">
        <v>0</v>
      </c>
      <c r="AO300" s="109"/>
      <c r="AP300" s="25">
        <v>0</v>
      </c>
      <c r="AQ300" s="25">
        <v>2315.5210000000002</v>
      </c>
      <c r="AR300" s="25">
        <v>662.55399999999997</v>
      </c>
      <c r="AS300" s="25">
        <v>0</v>
      </c>
      <c r="AT300" s="25">
        <v>5460.7550000000001</v>
      </c>
      <c r="AU300" s="25">
        <v>10018.884</v>
      </c>
      <c r="AW300" t="str">
        <f t="shared" si="72"/>
        <v>Trần Huy Hoàng</v>
      </c>
      <c r="AX300" s="27" t="str">
        <f t="shared" si="73"/>
        <v>Nguyễn Ngọc Danh</v>
      </c>
      <c r="AY300" s="4" t="str">
        <f t="shared" si="70"/>
        <v>VINMART</v>
      </c>
    </row>
    <row r="301" spans="1:51" outlineLevel="1" x14ac:dyDescent="0.25">
      <c r="A301" s="4" t="s">
        <v>1104</v>
      </c>
      <c r="B301" s="4" t="s">
        <v>340</v>
      </c>
      <c r="C301" s="4" t="s">
        <v>221</v>
      </c>
      <c r="D301" s="4" t="s">
        <v>757</v>
      </c>
      <c r="E301" s="35" t="s">
        <v>277</v>
      </c>
      <c r="F301" s="4"/>
      <c r="G301" s="35">
        <v>5336142</v>
      </c>
      <c r="H301" s="35" t="s">
        <v>1205</v>
      </c>
      <c r="I301" s="4"/>
      <c r="J301" s="4" t="s">
        <v>910</v>
      </c>
      <c r="K301" s="4" t="s">
        <v>938</v>
      </c>
      <c r="L301" s="4">
        <v>1</v>
      </c>
      <c r="M301" s="33">
        <v>2237.2754999999997</v>
      </c>
      <c r="N301" s="38">
        <f t="shared" si="68"/>
        <v>5.1430750324032845E-3</v>
      </c>
      <c r="O301" s="33">
        <f t="shared" si="69"/>
        <v>2583.8020790798059</v>
      </c>
      <c r="P301" s="244">
        <f t="shared" si="71"/>
        <v>5888.9139999999998</v>
      </c>
      <c r="Q301" s="25">
        <v>0</v>
      </c>
      <c r="R301" s="25">
        <v>0</v>
      </c>
      <c r="S301" s="25">
        <v>0</v>
      </c>
      <c r="T301" s="109"/>
      <c r="U301" s="25">
        <v>0</v>
      </c>
      <c r="V301" s="25">
        <v>0</v>
      </c>
      <c r="W301" s="25">
        <v>0</v>
      </c>
      <c r="X301" s="25">
        <v>0</v>
      </c>
      <c r="Y301" s="25">
        <v>303.49700000000001</v>
      </c>
      <c r="Z301" s="25">
        <v>0</v>
      </c>
      <c r="AA301" s="109"/>
      <c r="AB301" s="25">
        <v>0</v>
      </c>
      <c r="AC301" s="25">
        <v>0</v>
      </c>
      <c r="AD301" s="25">
        <v>0</v>
      </c>
      <c r="AE301" s="25">
        <v>0</v>
      </c>
      <c r="AF301" s="25">
        <v>0</v>
      </c>
      <c r="AG301" s="25">
        <v>0</v>
      </c>
      <c r="AH301" s="109"/>
      <c r="AI301" s="25">
        <v>0</v>
      </c>
      <c r="AJ301" s="25">
        <v>547.37800000000004</v>
      </c>
      <c r="AK301" s="123">
        <v>0</v>
      </c>
      <c r="AL301" s="25">
        <v>0</v>
      </c>
      <c r="AM301" s="25">
        <v>238.464</v>
      </c>
      <c r="AN301" s="25">
        <v>0</v>
      </c>
      <c r="AO301" s="109"/>
      <c r="AP301" s="25">
        <v>0</v>
      </c>
      <c r="AQ301" s="25">
        <v>0</v>
      </c>
      <c r="AR301" s="25">
        <v>4439.4489999999996</v>
      </c>
      <c r="AS301" s="25">
        <v>360.12599999999998</v>
      </c>
      <c r="AT301" s="25">
        <v>0</v>
      </c>
      <c r="AU301" s="25">
        <v>0</v>
      </c>
      <c r="AW301" t="str">
        <f t="shared" si="72"/>
        <v>Trần Huy Hoàng</v>
      </c>
      <c r="AX301" s="27" t="str">
        <f t="shared" si="73"/>
        <v>Nguyễn Gia Bảo</v>
      </c>
      <c r="AY301" s="4" t="str">
        <f t="shared" si="70"/>
        <v>VINMART</v>
      </c>
    </row>
    <row r="302" spans="1:51" outlineLevel="1" x14ac:dyDescent="0.25">
      <c r="A302" s="4" t="s">
        <v>1104</v>
      </c>
      <c r="B302" s="4" t="s">
        <v>340</v>
      </c>
      <c r="C302" s="4" t="s">
        <v>959</v>
      </c>
      <c r="D302" s="11" t="s">
        <v>750</v>
      </c>
      <c r="E302" s="32" t="s">
        <v>110</v>
      </c>
      <c r="F302" s="11"/>
      <c r="G302" s="35">
        <v>5336173</v>
      </c>
      <c r="H302" s="35" t="s">
        <v>1206</v>
      </c>
      <c r="I302" s="4"/>
      <c r="J302" s="4" t="s">
        <v>1140</v>
      </c>
      <c r="K302" s="4" t="s">
        <v>973</v>
      </c>
      <c r="L302" s="4">
        <v>1</v>
      </c>
      <c r="M302" s="33">
        <v>14512.739833333331</v>
      </c>
      <c r="N302" s="38">
        <f t="shared" si="68"/>
        <v>3.3362055718476009E-2</v>
      </c>
      <c r="O302" s="33">
        <f t="shared" si="69"/>
        <v>16760.585522217083</v>
      </c>
      <c r="P302" s="244">
        <f t="shared" si="71"/>
        <v>21160.6</v>
      </c>
      <c r="Q302" s="25">
        <v>0</v>
      </c>
      <c r="R302" s="25">
        <v>10464.266</v>
      </c>
      <c r="S302" s="25">
        <v>0</v>
      </c>
      <c r="T302" s="109"/>
      <c r="U302" s="25">
        <v>0</v>
      </c>
      <c r="V302" s="25">
        <v>0</v>
      </c>
      <c r="W302" s="25">
        <v>0</v>
      </c>
      <c r="X302" s="25">
        <v>0</v>
      </c>
      <c r="Y302" s="25">
        <v>966.05200000000002</v>
      </c>
      <c r="Z302" s="25">
        <v>0</v>
      </c>
      <c r="AA302" s="109"/>
      <c r="AB302" s="25">
        <v>0</v>
      </c>
      <c r="AC302" s="25">
        <v>0</v>
      </c>
      <c r="AD302" s="25">
        <v>0</v>
      </c>
      <c r="AE302" s="25">
        <v>6344.5680000000002</v>
      </c>
      <c r="AF302" s="25">
        <v>0</v>
      </c>
      <c r="AG302" s="25">
        <v>0</v>
      </c>
      <c r="AH302" s="109"/>
      <c r="AI302" s="25">
        <v>0</v>
      </c>
      <c r="AJ302" s="25">
        <v>0</v>
      </c>
      <c r="AK302" s="123">
        <v>0</v>
      </c>
      <c r="AL302" s="25">
        <v>3385.7139999999999</v>
      </c>
      <c r="AM302" s="25">
        <v>0</v>
      </c>
      <c r="AN302" s="25">
        <v>0</v>
      </c>
      <c r="AO302" s="109"/>
      <c r="AP302" s="25">
        <v>0</v>
      </c>
      <c r="AQ302" s="25">
        <v>0</v>
      </c>
      <c r="AR302" s="25">
        <v>0</v>
      </c>
      <c r="AS302" s="25">
        <v>0</v>
      </c>
      <c r="AT302" s="25">
        <v>0</v>
      </c>
      <c r="AU302" s="25">
        <v>0</v>
      </c>
      <c r="AW302" t="str">
        <f t="shared" si="72"/>
        <v>Nguyễn Thành Long</v>
      </c>
      <c r="AX302" s="27" t="str">
        <f t="shared" si="73"/>
        <v>Nguyễn Trung Kiên</v>
      </c>
      <c r="AY302" s="4" t="str">
        <f t="shared" si="70"/>
        <v>VINMART</v>
      </c>
    </row>
    <row r="303" spans="1:51" outlineLevel="1" x14ac:dyDescent="0.25">
      <c r="A303" s="4" t="s">
        <v>1104</v>
      </c>
      <c r="B303" s="4" t="s">
        <v>340</v>
      </c>
      <c r="C303" s="4" t="s">
        <v>959</v>
      </c>
      <c r="D303" s="11" t="s">
        <v>746</v>
      </c>
      <c r="E303" s="32" t="s">
        <v>33</v>
      </c>
      <c r="F303" s="11"/>
      <c r="G303" s="35">
        <v>5337006</v>
      </c>
      <c r="H303" s="35" t="s">
        <v>1207</v>
      </c>
      <c r="I303" s="4"/>
      <c r="J303" s="4" t="s">
        <v>1208</v>
      </c>
      <c r="K303" s="4" t="s">
        <v>1022</v>
      </c>
      <c r="L303" s="4">
        <v>1</v>
      </c>
      <c r="M303" s="33">
        <v>594.61059999999986</v>
      </c>
      <c r="N303" s="38">
        <f t="shared" si="68"/>
        <v>1.3668977874483209E-3</v>
      </c>
      <c r="O303" s="33">
        <f t="shared" si="69"/>
        <v>686.70850081846891</v>
      </c>
      <c r="P303" s="244">
        <f t="shared" si="71"/>
        <v>1612.73</v>
      </c>
      <c r="Q303" s="25">
        <v>0</v>
      </c>
      <c r="R303" s="25">
        <v>0</v>
      </c>
      <c r="S303" s="25">
        <v>0</v>
      </c>
      <c r="T303" s="109"/>
      <c r="U303" s="25">
        <v>0</v>
      </c>
      <c r="V303" s="25">
        <v>0</v>
      </c>
      <c r="W303" s="25">
        <v>0</v>
      </c>
      <c r="X303" s="25">
        <v>0</v>
      </c>
      <c r="Y303" s="25">
        <v>0</v>
      </c>
      <c r="Z303" s="25">
        <v>0</v>
      </c>
      <c r="AA303" s="109"/>
      <c r="AB303" s="25">
        <v>0</v>
      </c>
      <c r="AC303" s="25">
        <v>0</v>
      </c>
      <c r="AD303" s="25">
        <v>0</v>
      </c>
      <c r="AE303" s="25">
        <v>0</v>
      </c>
      <c r="AF303" s="25">
        <v>0</v>
      </c>
      <c r="AG303" s="25">
        <v>0</v>
      </c>
      <c r="AH303" s="109"/>
      <c r="AI303" s="25">
        <v>0</v>
      </c>
      <c r="AJ303" s="25">
        <v>0</v>
      </c>
      <c r="AK303" s="123">
        <v>0</v>
      </c>
      <c r="AL303" s="25">
        <v>0</v>
      </c>
      <c r="AM303" s="25">
        <v>0</v>
      </c>
      <c r="AN303" s="25">
        <v>0</v>
      </c>
      <c r="AO303" s="109"/>
      <c r="AP303" s="25">
        <v>0</v>
      </c>
      <c r="AQ303" s="25">
        <v>0</v>
      </c>
      <c r="AR303" s="25">
        <v>0</v>
      </c>
      <c r="AS303" s="25">
        <v>0</v>
      </c>
      <c r="AT303" s="25">
        <v>0</v>
      </c>
      <c r="AU303" s="25">
        <v>1612.73</v>
      </c>
      <c r="AW303" t="str">
        <f t="shared" si="72"/>
        <v>Nguyễn Thành Long</v>
      </c>
      <c r="AX303" s="27" t="str">
        <f t="shared" si="73"/>
        <v>Đào Ngọc Sơn</v>
      </c>
      <c r="AY303" s="4" t="str">
        <f t="shared" si="70"/>
        <v>VINMART</v>
      </c>
    </row>
    <row r="304" spans="1:51" outlineLevel="1" x14ac:dyDescent="0.25">
      <c r="A304" s="4" t="s">
        <v>1104</v>
      </c>
      <c r="B304" s="4" t="s">
        <v>340</v>
      </c>
      <c r="C304" s="4" t="s">
        <v>959</v>
      </c>
      <c r="D304" s="11" t="s">
        <v>751</v>
      </c>
      <c r="E304" s="32" t="s">
        <v>125</v>
      </c>
      <c r="F304" s="11"/>
      <c r="G304" s="35">
        <v>5337712</v>
      </c>
      <c r="H304" s="35" t="s">
        <v>1209</v>
      </c>
      <c r="I304" s="4"/>
      <c r="J304" s="4" t="s">
        <v>1210</v>
      </c>
      <c r="K304" s="4" t="s">
        <v>989</v>
      </c>
      <c r="L304" s="4">
        <v>1</v>
      </c>
      <c r="M304" s="33">
        <v>3962.518333333333</v>
      </c>
      <c r="N304" s="38">
        <f t="shared" si="68"/>
        <v>9.1090833943369698E-3</v>
      </c>
      <c r="O304" s="33">
        <f t="shared" si="69"/>
        <v>4576.2639013650814</v>
      </c>
      <c r="P304" s="244">
        <f t="shared" si="71"/>
        <v>7677.9120000000003</v>
      </c>
      <c r="Q304" s="25">
        <v>0</v>
      </c>
      <c r="R304" s="25">
        <v>179.52799999999999</v>
      </c>
      <c r="S304" s="25">
        <v>0</v>
      </c>
      <c r="T304" s="109"/>
      <c r="U304" s="25">
        <v>0</v>
      </c>
      <c r="V304" s="25">
        <v>0</v>
      </c>
      <c r="W304" s="25">
        <v>0</v>
      </c>
      <c r="X304" s="25">
        <v>0</v>
      </c>
      <c r="Y304" s="25">
        <v>0</v>
      </c>
      <c r="Z304" s="25">
        <v>0</v>
      </c>
      <c r="AA304" s="109"/>
      <c r="AB304" s="25">
        <v>0</v>
      </c>
      <c r="AC304" s="25">
        <v>0</v>
      </c>
      <c r="AD304" s="25">
        <v>0</v>
      </c>
      <c r="AE304" s="25">
        <v>4655.7889999999998</v>
      </c>
      <c r="AF304" s="25">
        <v>0</v>
      </c>
      <c r="AG304" s="25">
        <v>0</v>
      </c>
      <c r="AH304" s="109"/>
      <c r="AI304" s="25">
        <v>0</v>
      </c>
      <c r="AJ304" s="25">
        <v>0</v>
      </c>
      <c r="AK304" s="123">
        <v>0</v>
      </c>
      <c r="AL304" s="25">
        <v>1213.989</v>
      </c>
      <c r="AM304" s="25">
        <v>0</v>
      </c>
      <c r="AN304" s="25">
        <v>0</v>
      </c>
      <c r="AO304" s="109"/>
      <c r="AP304" s="25">
        <v>0</v>
      </c>
      <c r="AQ304" s="25">
        <v>0</v>
      </c>
      <c r="AR304" s="25">
        <v>359.05700000000002</v>
      </c>
      <c r="AS304" s="25">
        <v>1269.549</v>
      </c>
      <c r="AT304" s="25">
        <v>0</v>
      </c>
      <c r="AU304" s="25">
        <v>0</v>
      </c>
      <c r="AW304" t="str">
        <f t="shared" si="72"/>
        <v>Nguyễn Thành Long</v>
      </c>
      <c r="AX304" s="27" t="str">
        <f t="shared" si="73"/>
        <v>Tôn Thất Thạch</v>
      </c>
      <c r="AY304" s="4" t="str">
        <f t="shared" si="70"/>
        <v>VINMART</v>
      </c>
    </row>
    <row r="305" spans="1:51" outlineLevel="1" x14ac:dyDescent="0.25">
      <c r="A305" s="4" t="s">
        <v>1104</v>
      </c>
      <c r="B305" s="4" t="s">
        <v>340</v>
      </c>
      <c r="C305" s="4" t="s">
        <v>451</v>
      </c>
      <c r="D305" s="11" t="s">
        <v>768</v>
      </c>
      <c r="E305" s="32" t="s">
        <v>976</v>
      </c>
      <c r="F305" s="11"/>
      <c r="G305" s="35">
        <v>5338375</v>
      </c>
      <c r="H305" s="35" t="s">
        <v>494</v>
      </c>
      <c r="I305" s="4"/>
      <c r="J305" s="4" t="s">
        <v>981</v>
      </c>
      <c r="K305" s="4" t="s">
        <v>981</v>
      </c>
      <c r="L305" s="4">
        <v>1</v>
      </c>
      <c r="M305" s="33">
        <v>3958.5574000000001</v>
      </c>
      <c r="N305" s="38">
        <f t="shared" si="68"/>
        <v>9.0999779545591335E-3</v>
      </c>
      <c r="O305" s="33">
        <f t="shared" si="69"/>
        <v>4571.6894679608085</v>
      </c>
      <c r="P305" s="244">
        <f t="shared" si="71"/>
        <v>4872.5379999999996</v>
      </c>
      <c r="Q305" s="25">
        <v>0</v>
      </c>
      <c r="R305" s="25">
        <v>0</v>
      </c>
      <c r="S305" s="25">
        <v>0</v>
      </c>
      <c r="T305" s="109"/>
      <c r="U305" s="25">
        <v>0</v>
      </c>
      <c r="V305" s="25">
        <v>0</v>
      </c>
      <c r="W305" s="25">
        <v>0</v>
      </c>
      <c r="X305" s="25">
        <v>360.12599999999998</v>
      </c>
      <c r="Y305" s="25">
        <v>0</v>
      </c>
      <c r="Z305" s="25">
        <v>0</v>
      </c>
      <c r="AA305" s="109"/>
      <c r="AB305" s="25">
        <v>0</v>
      </c>
      <c r="AC305" s="25">
        <v>0</v>
      </c>
      <c r="AD305" s="25">
        <v>0</v>
      </c>
      <c r="AE305" s="25">
        <v>0</v>
      </c>
      <c r="AF305" s="25">
        <v>0</v>
      </c>
      <c r="AG305" s="25">
        <v>0</v>
      </c>
      <c r="AH305" s="109"/>
      <c r="AI305" s="25">
        <v>0</v>
      </c>
      <c r="AJ305" s="25">
        <v>0</v>
      </c>
      <c r="AK305" s="123">
        <v>0</v>
      </c>
      <c r="AL305" s="25">
        <v>3676.4270000000001</v>
      </c>
      <c r="AM305" s="25">
        <v>0</v>
      </c>
      <c r="AN305" s="25">
        <v>0</v>
      </c>
      <c r="AO305" s="109"/>
      <c r="AP305" s="25">
        <v>0</v>
      </c>
      <c r="AQ305" s="25">
        <v>0</v>
      </c>
      <c r="AR305" s="25">
        <v>0</v>
      </c>
      <c r="AS305" s="25">
        <v>0</v>
      </c>
      <c r="AT305" s="25">
        <v>0</v>
      </c>
      <c r="AU305" s="25">
        <v>835.98500000000001</v>
      </c>
      <c r="AW305" t="str">
        <f t="shared" si="72"/>
        <v>Phạm Thanh Hà</v>
      </c>
      <c r="AX305" s="27" t="str">
        <f t="shared" si="73"/>
        <v xml:space="preserve">Lê Yến Phụng </v>
      </c>
      <c r="AY305" s="4" t="str">
        <f t="shared" si="70"/>
        <v>VINMART</v>
      </c>
    </row>
    <row r="306" spans="1:51" outlineLevel="1" x14ac:dyDescent="0.25">
      <c r="A306" s="4" t="s">
        <v>1104</v>
      </c>
      <c r="B306" s="4" t="s">
        <v>340</v>
      </c>
      <c r="C306" s="4" t="s">
        <v>959</v>
      </c>
      <c r="D306" s="11" t="s">
        <v>749</v>
      </c>
      <c r="E306" s="32" t="s">
        <v>84</v>
      </c>
      <c r="F306" s="11"/>
      <c r="G306" s="35">
        <v>5338441</v>
      </c>
      <c r="H306" s="35" t="s">
        <v>1211</v>
      </c>
      <c r="I306" s="4"/>
      <c r="J306" s="4" t="s">
        <v>998</v>
      </c>
      <c r="K306" s="4" t="s">
        <v>998</v>
      </c>
      <c r="L306" s="4">
        <v>1</v>
      </c>
      <c r="M306" s="33">
        <v>1195.91425</v>
      </c>
      <c r="N306" s="38">
        <f t="shared" si="68"/>
        <v>2.7491816363564973E-3</v>
      </c>
      <c r="O306" s="33">
        <f t="shared" si="69"/>
        <v>1381.1467231242495</v>
      </c>
      <c r="P306" s="244">
        <f t="shared" si="71"/>
        <v>2220.1239999999998</v>
      </c>
      <c r="Q306" s="25">
        <v>0</v>
      </c>
      <c r="R306" s="25">
        <v>0</v>
      </c>
      <c r="S306" s="25">
        <v>0</v>
      </c>
      <c r="T306" s="109"/>
      <c r="U306" s="25">
        <v>0</v>
      </c>
      <c r="V306" s="25">
        <v>0</v>
      </c>
      <c r="W306" s="25">
        <v>0</v>
      </c>
      <c r="X306" s="25">
        <v>0</v>
      </c>
      <c r="Y306" s="25">
        <v>0</v>
      </c>
      <c r="Z306" s="25">
        <v>0</v>
      </c>
      <c r="AA306" s="109"/>
      <c r="AB306" s="25">
        <v>0</v>
      </c>
      <c r="AC306" s="25">
        <v>0</v>
      </c>
      <c r="AD306" s="25">
        <v>0</v>
      </c>
      <c r="AE306" s="25">
        <v>0</v>
      </c>
      <c r="AF306" s="25">
        <v>0</v>
      </c>
      <c r="AG306" s="25">
        <v>0</v>
      </c>
      <c r="AH306" s="109"/>
      <c r="AI306" s="25">
        <v>0</v>
      </c>
      <c r="AJ306" s="25">
        <v>0</v>
      </c>
      <c r="AK306" s="123">
        <v>1697.415</v>
      </c>
      <c r="AL306" s="25">
        <v>0</v>
      </c>
      <c r="AM306" s="25">
        <v>0</v>
      </c>
      <c r="AN306" s="25">
        <v>0</v>
      </c>
      <c r="AO306" s="109"/>
      <c r="AP306" s="25">
        <v>0</v>
      </c>
      <c r="AQ306" s="25">
        <v>0</v>
      </c>
      <c r="AR306" s="25">
        <v>0</v>
      </c>
      <c r="AS306" s="25">
        <v>0</v>
      </c>
      <c r="AT306" s="25">
        <v>0</v>
      </c>
      <c r="AU306" s="25">
        <v>522.70899999999995</v>
      </c>
      <c r="AW306" t="str">
        <f t="shared" si="72"/>
        <v>Nguyễn Thành Long</v>
      </c>
      <c r="AX306" s="27" t="str">
        <f t="shared" si="73"/>
        <v>Ngô Thị Huyền Trân</v>
      </c>
      <c r="AY306" s="4" t="str">
        <f t="shared" si="70"/>
        <v>VINMART</v>
      </c>
    </row>
    <row r="307" spans="1:51" outlineLevel="1" x14ac:dyDescent="0.25">
      <c r="A307" s="4" t="s">
        <v>1104</v>
      </c>
      <c r="B307" s="4" t="s">
        <v>340</v>
      </c>
      <c r="C307" s="4" t="s">
        <v>959</v>
      </c>
      <c r="D307" s="11" t="s">
        <v>753</v>
      </c>
      <c r="E307" s="32" t="s">
        <v>817</v>
      </c>
      <c r="F307" s="11"/>
      <c r="G307" s="35">
        <v>5338562</v>
      </c>
      <c r="H307" s="35" t="s">
        <v>1212</v>
      </c>
      <c r="I307" s="4"/>
      <c r="J307" s="4" t="s">
        <v>866</v>
      </c>
      <c r="K307" s="4" t="s">
        <v>866</v>
      </c>
      <c r="L307" s="4">
        <v>1</v>
      </c>
      <c r="M307" s="33">
        <v>1541.6097440000001</v>
      </c>
      <c r="N307" s="38">
        <f t="shared" si="68"/>
        <v>3.5438704728478995E-3</v>
      </c>
      <c r="O307" s="33">
        <f t="shared" si="69"/>
        <v>1780.3862160368215</v>
      </c>
      <c r="P307" s="244">
        <f t="shared" si="71"/>
        <v>1522.904</v>
      </c>
      <c r="Q307" s="25">
        <v>0</v>
      </c>
      <c r="R307" s="25">
        <v>0</v>
      </c>
      <c r="S307" s="25">
        <v>0</v>
      </c>
      <c r="T307" s="109"/>
      <c r="U307" s="25">
        <v>0</v>
      </c>
      <c r="V307" s="25">
        <v>0</v>
      </c>
      <c r="W307" s="25">
        <v>0</v>
      </c>
      <c r="X307" s="25">
        <v>0</v>
      </c>
      <c r="Y307" s="25">
        <v>243.881</v>
      </c>
      <c r="Z307" s="25">
        <v>0</v>
      </c>
      <c r="AA307" s="109"/>
      <c r="AB307" s="25">
        <v>0</v>
      </c>
      <c r="AC307" s="25">
        <v>0</v>
      </c>
      <c r="AD307" s="25">
        <v>0</v>
      </c>
      <c r="AE307" s="25">
        <v>0</v>
      </c>
      <c r="AF307" s="25">
        <v>0</v>
      </c>
      <c r="AG307" s="25">
        <v>0</v>
      </c>
      <c r="AH307" s="109"/>
      <c r="AI307" s="25">
        <v>0</v>
      </c>
      <c r="AJ307" s="25">
        <v>0</v>
      </c>
      <c r="AK307" s="123">
        <v>1279.0229999999999</v>
      </c>
      <c r="AL307" s="25">
        <v>0</v>
      </c>
      <c r="AM307" s="25">
        <v>0</v>
      </c>
      <c r="AN307" s="25">
        <v>0</v>
      </c>
      <c r="AO307" s="109"/>
      <c r="AP307" s="25">
        <v>0</v>
      </c>
      <c r="AQ307" s="25">
        <v>0</v>
      </c>
      <c r="AR307" s="25">
        <v>0</v>
      </c>
      <c r="AS307" s="25">
        <v>0</v>
      </c>
      <c r="AT307" s="25">
        <v>0</v>
      </c>
      <c r="AU307" s="25">
        <v>0</v>
      </c>
      <c r="AW307" t="str">
        <f t="shared" si="72"/>
        <v>Nguyễn Thành Long</v>
      </c>
      <c r="AX307" s="27" t="str">
        <f t="shared" si="73"/>
        <v>Trần Thị Cẩm Tiên</v>
      </c>
      <c r="AY307" s="4" t="str">
        <f t="shared" si="70"/>
        <v>VINMART</v>
      </c>
    </row>
    <row r="308" spans="1:51" outlineLevel="1" x14ac:dyDescent="0.25">
      <c r="A308" s="4" t="s">
        <v>1104</v>
      </c>
      <c r="B308" s="4" t="s">
        <v>340</v>
      </c>
      <c r="C308" s="4" t="s">
        <v>221</v>
      </c>
      <c r="D308" s="4" t="s">
        <v>756</v>
      </c>
      <c r="E308" s="35" t="s">
        <v>265</v>
      </c>
      <c r="F308" s="4"/>
      <c r="G308" s="35">
        <v>6810115</v>
      </c>
      <c r="H308" s="35" t="s">
        <v>1213</v>
      </c>
      <c r="I308" s="4"/>
      <c r="J308" s="4" t="s">
        <v>1081</v>
      </c>
      <c r="K308" s="4" t="s">
        <v>938</v>
      </c>
      <c r="L308" s="4">
        <v>1</v>
      </c>
      <c r="M308" s="33">
        <v>2228.1866666666665</v>
      </c>
      <c r="N308" s="38">
        <f t="shared" si="68"/>
        <v>5.1221815162536908E-3</v>
      </c>
      <c r="O308" s="43">
        <f t="shared" si="69"/>
        <v>2573.3054967576572</v>
      </c>
      <c r="P308" s="244">
        <f t="shared" si="71"/>
        <v>2840.3830000000003</v>
      </c>
      <c r="Q308" s="25">
        <v>0</v>
      </c>
      <c r="R308" s="25">
        <v>487.762</v>
      </c>
      <c r="S308" s="25">
        <v>0</v>
      </c>
      <c r="T308" s="109"/>
      <c r="U308" s="25">
        <v>0</v>
      </c>
      <c r="V308" s="25">
        <v>0</v>
      </c>
      <c r="W308" s="25">
        <v>0</v>
      </c>
      <c r="X308" s="25">
        <v>0</v>
      </c>
      <c r="Y308" s="25">
        <v>0</v>
      </c>
      <c r="Z308" s="25">
        <v>180.59800000000001</v>
      </c>
      <c r="AA308" s="109"/>
      <c r="AB308" s="25">
        <v>0</v>
      </c>
      <c r="AC308" s="25">
        <v>0</v>
      </c>
      <c r="AD308" s="25">
        <v>0</v>
      </c>
      <c r="AE308" s="25">
        <v>908.57299999999998</v>
      </c>
      <c r="AF308" s="25">
        <v>0</v>
      </c>
      <c r="AG308" s="25">
        <v>0</v>
      </c>
      <c r="AH308" s="109"/>
      <c r="AI308" s="25">
        <v>0</v>
      </c>
      <c r="AJ308" s="25">
        <v>0</v>
      </c>
      <c r="AK308" s="123">
        <v>780.42499999999995</v>
      </c>
      <c r="AL308" s="25">
        <v>0</v>
      </c>
      <c r="AM308" s="25">
        <v>0</v>
      </c>
      <c r="AN308" s="25">
        <v>0</v>
      </c>
      <c r="AO308" s="109"/>
      <c r="AP308" s="25">
        <v>0</v>
      </c>
      <c r="AQ308" s="25">
        <v>0</v>
      </c>
      <c r="AR308" s="25">
        <v>0</v>
      </c>
      <c r="AS308" s="25">
        <v>0</v>
      </c>
      <c r="AT308" s="25">
        <v>0</v>
      </c>
      <c r="AU308" s="25">
        <v>483.02499999999998</v>
      </c>
      <c r="AW308" t="str">
        <f t="shared" si="72"/>
        <v>Trần Huy Hoàng</v>
      </c>
      <c r="AX308" s="27" t="str">
        <f t="shared" si="73"/>
        <v>Đặng Hoàng Thiên Ân</v>
      </c>
      <c r="AY308" s="4" t="str">
        <f t="shared" si="70"/>
        <v>VINMART</v>
      </c>
    </row>
    <row r="309" spans="1:51" outlineLevel="1" x14ac:dyDescent="0.25">
      <c r="A309" s="4" t="s">
        <v>1104</v>
      </c>
      <c r="B309" s="4" t="s">
        <v>340</v>
      </c>
      <c r="C309" s="4" t="s">
        <v>451</v>
      </c>
      <c r="D309" s="11" t="s">
        <v>776</v>
      </c>
      <c r="E309" s="32" t="s">
        <v>574</v>
      </c>
      <c r="F309" s="11"/>
      <c r="G309" s="35">
        <v>5291102</v>
      </c>
      <c r="H309" s="35" t="s">
        <v>579</v>
      </c>
      <c r="I309" s="4"/>
      <c r="J309" s="4" t="s">
        <v>874</v>
      </c>
      <c r="K309" s="4" t="s">
        <v>836</v>
      </c>
      <c r="L309" s="4">
        <v>1</v>
      </c>
      <c r="M309" s="33">
        <v>4930.2463333333335</v>
      </c>
      <c r="N309" s="38">
        <f t="shared" si="68"/>
        <v>1.1333707815852143E-2</v>
      </c>
      <c r="O309" s="33">
        <f t="shared" si="69"/>
        <v>5693.8811185489931</v>
      </c>
      <c r="P309" s="244">
        <f t="shared" si="71"/>
        <v>3500.6909999999998</v>
      </c>
      <c r="Q309" s="25">
        <v>0</v>
      </c>
      <c r="R309" s="25">
        <v>407.22899999999998</v>
      </c>
      <c r="S309" s="25">
        <v>0</v>
      </c>
      <c r="T309" s="109"/>
      <c r="U309" s="25">
        <v>0</v>
      </c>
      <c r="V309" s="25">
        <v>0</v>
      </c>
      <c r="W309" s="25">
        <v>0</v>
      </c>
      <c r="X309" s="25">
        <v>0</v>
      </c>
      <c r="Y309" s="25">
        <v>171.59</v>
      </c>
      <c r="Z309" s="25">
        <v>0</v>
      </c>
      <c r="AA309" s="109"/>
      <c r="AB309" s="25">
        <v>0</v>
      </c>
      <c r="AC309" s="25">
        <v>0</v>
      </c>
      <c r="AD309" s="25">
        <v>0</v>
      </c>
      <c r="AE309" s="25">
        <v>0</v>
      </c>
      <c r="AF309" s="25">
        <v>464.96800000000002</v>
      </c>
      <c r="AG309" s="25">
        <v>0</v>
      </c>
      <c r="AH309" s="109"/>
      <c r="AI309" s="25">
        <v>0</v>
      </c>
      <c r="AJ309" s="25">
        <v>0</v>
      </c>
      <c r="AK309" s="123">
        <v>0</v>
      </c>
      <c r="AL309" s="25">
        <v>0</v>
      </c>
      <c r="AM309" s="25">
        <v>0</v>
      </c>
      <c r="AN309" s="25">
        <v>0</v>
      </c>
      <c r="AO309" s="109"/>
      <c r="AP309" s="25">
        <v>0</v>
      </c>
      <c r="AQ309" s="25">
        <v>1279.579</v>
      </c>
      <c r="AR309" s="25">
        <v>0</v>
      </c>
      <c r="AS309" s="25">
        <v>0</v>
      </c>
      <c r="AT309" s="25">
        <v>0</v>
      </c>
      <c r="AU309" s="25">
        <v>1177.325</v>
      </c>
      <c r="AW309" t="str">
        <f t="shared" si="72"/>
        <v>Phạm Thanh Hà</v>
      </c>
      <c r="AX309" s="27" t="str">
        <f t="shared" si="73"/>
        <v xml:space="preserve">Trần Thị Thúy Quỳnh </v>
      </c>
      <c r="AY309" s="4" t="str">
        <f t="shared" si="70"/>
        <v>VINMART</v>
      </c>
    </row>
    <row r="310" spans="1:51" outlineLevel="1" x14ac:dyDescent="0.25">
      <c r="A310" s="4" t="s">
        <v>1104</v>
      </c>
      <c r="B310" s="4" t="s">
        <v>340</v>
      </c>
      <c r="C310" s="4" t="s">
        <v>451</v>
      </c>
      <c r="D310" s="11" t="s">
        <v>779</v>
      </c>
      <c r="E310" s="32" t="s">
        <v>683</v>
      </c>
      <c r="F310" s="11"/>
      <c r="G310" s="35">
        <v>5050301</v>
      </c>
      <c r="H310" s="35" t="s">
        <v>667</v>
      </c>
      <c r="I310" s="4"/>
      <c r="J310" s="4" t="s">
        <v>906</v>
      </c>
      <c r="K310" s="4" t="s">
        <v>836</v>
      </c>
      <c r="L310" s="4">
        <v>1</v>
      </c>
      <c r="M310" s="33">
        <v>4189.8333666666667</v>
      </c>
      <c r="N310" s="38">
        <f t="shared" si="68"/>
        <v>9.6316378461363088E-3</v>
      </c>
      <c r="O310" s="33">
        <f t="shared" si="69"/>
        <v>4838.7872498453044</v>
      </c>
      <c r="P310" s="244">
        <f t="shared" si="71"/>
        <v>4713.2280000000001</v>
      </c>
      <c r="Q310" s="25">
        <v>0</v>
      </c>
      <c r="R310" s="25">
        <v>0</v>
      </c>
      <c r="S310" s="25">
        <v>0</v>
      </c>
      <c r="T310" s="109"/>
      <c r="U310" s="25">
        <v>0</v>
      </c>
      <c r="V310" s="25">
        <v>0</v>
      </c>
      <c r="W310" s="25">
        <v>0</v>
      </c>
      <c r="X310" s="25">
        <v>851.39400000000001</v>
      </c>
      <c r="Y310" s="25">
        <v>0</v>
      </c>
      <c r="Z310" s="25">
        <v>0</v>
      </c>
      <c r="AA310" s="109"/>
      <c r="AB310" s="25">
        <v>0</v>
      </c>
      <c r="AC310" s="25">
        <v>0</v>
      </c>
      <c r="AD310" s="25">
        <v>0</v>
      </c>
      <c r="AE310" s="25">
        <v>1154.373</v>
      </c>
      <c r="AF310" s="25">
        <v>0</v>
      </c>
      <c r="AG310" s="25">
        <v>0</v>
      </c>
      <c r="AH310" s="109"/>
      <c r="AI310" s="25">
        <v>0</v>
      </c>
      <c r="AJ310" s="25">
        <v>0</v>
      </c>
      <c r="AK310" s="123">
        <v>0</v>
      </c>
      <c r="AL310" s="25">
        <v>1687.3789999999999</v>
      </c>
      <c r="AM310" s="25">
        <v>0</v>
      </c>
      <c r="AN310" s="25">
        <v>0</v>
      </c>
      <c r="AO310" s="109"/>
      <c r="AP310" s="25">
        <v>0</v>
      </c>
      <c r="AQ310" s="25">
        <v>0</v>
      </c>
      <c r="AR310" s="25">
        <v>0</v>
      </c>
      <c r="AS310" s="25">
        <v>1020.082</v>
      </c>
      <c r="AT310" s="25">
        <v>0</v>
      </c>
      <c r="AU310" s="25">
        <v>0</v>
      </c>
      <c r="AW310" t="str">
        <f t="shared" si="72"/>
        <v>Phạm Thanh Hà</v>
      </c>
      <c r="AX310" s="27" t="str">
        <f t="shared" si="73"/>
        <v>Hoàng Phương Lê</v>
      </c>
      <c r="AY310" s="4" t="str">
        <f t="shared" si="70"/>
        <v>VINMART</v>
      </c>
    </row>
    <row r="311" spans="1:51" outlineLevel="1" x14ac:dyDescent="0.25">
      <c r="A311" s="4" t="s">
        <v>1104</v>
      </c>
      <c r="B311" s="4" t="s">
        <v>340</v>
      </c>
      <c r="C311" s="4" t="s">
        <v>451</v>
      </c>
      <c r="D311" s="11" t="s">
        <v>776</v>
      </c>
      <c r="E311" s="32" t="s">
        <v>574</v>
      </c>
      <c r="F311" s="11"/>
      <c r="G311" s="35">
        <v>5129199</v>
      </c>
      <c r="H311" s="35" t="s">
        <v>580</v>
      </c>
      <c r="I311" s="4"/>
      <c r="J311" s="4" t="s">
        <v>1214</v>
      </c>
      <c r="K311" s="4" t="s">
        <v>836</v>
      </c>
      <c r="L311" s="4">
        <v>1</v>
      </c>
      <c r="M311" s="33">
        <v>2787.1574999999993</v>
      </c>
      <c r="N311" s="38">
        <f t="shared" si="68"/>
        <v>6.407150192108909E-3</v>
      </c>
      <c r="O311" s="33">
        <f t="shared" si="69"/>
        <v>3218.8540674686119</v>
      </c>
      <c r="P311" s="244">
        <f t="shared" si="71"/>
        <v>6369.9759999999997</v>
      </c>
      <c r="Q311" s="25">
        <v>0</v>
      </c>
      <c r="R311" s="25">
        <v>0</v>
      </c>
      <c r="S311" s="25">
        <v>724.87900000000002</v>
      </c>
      <c r="T311" s="109"/>
      <c r="U311" s="25">
        <v>0</v>
      </c>
      <c r="V311" s="25">
        <v>0</v>
      </c>
      <c r="W311" s="25">
        <v>0</v>
      </c>
      <c r="X311" s="25">
        <v>683.10199999999998</v>
      </c>
      <c r="Y311" s="25">
        <v>0</v>
      </c>
      <c r="Z311" s="25">
        <v>0</v>
      </c>
      <c r="AA311" s="109"/>
      <c r="AB311" s="25">
        <v>0</v>
      </c>
      <c r="AC311" s="25">
        <v>0</v>
      </c>
      <c r="AD311" s="25">
        <v>0</v>
      </c>
      <c r="AE311" s="25">
        <v>0</v>
      </c>
      <c r="AF311" s="25">
        <v>0</v>
      </c>
      <c r="AG311" s="25">
        <v>1611.3689999999999</v>
      </c>
      <c r="AH311" s="109"/>
      <c r="AI311" s="25">
        <v>0</v>
      </c>
      <c r="AJ311" s="25">
        <v>0</v>
      </c>
      <c r="AK311" s="123">
        <v>0</v>
      </c>
      <c r="AL311" s="25">
        <v>0</v>
      </c>
      <c r="AM311" s="25">
        <v>0</v>
      </c>
      <c r="AN311" s="25">
        <v>0</v>
      </c>
      <c r="AO311" s="109"/>
      <c r="AP311" s="25">
        <v>0</v>
      </c>
      <c r="AQ311" s="25">
        <v>830.94299999999998</v>
      </c>
      <c r="AR311" s="25">
        <v>0</v>
      </c>
      <c r="AS311" s="25">
        <v>0</v>
      </c>
      <c r="AT311" s="25">
        <v>0</v>
      </c>
      <c r="AU311" s="25">
        <v>2519.683</v>
      </c>
      <c r="AW311" t="str">
        <f t="shared" si="72"/>
        <v>Phạm Thanh Hà</v>
      </c>
      <c r="AX311" s="27" t="str">
        <f t="shared" si="73"/>
        <v xml:space="preserve">Trần Thị Thúy Quỳnh </v>
      </c>
      <c r="AY311" s="4" t="str">
        <f t="shared" si="70"/>
        <v>VINMART</v>
      </c>
    </row>
    <row r="312" spans="1:51" outlineLevel="1" x14ac:dyDescent="0.25">
      <c r="A312" s="4" t="s">
        <v>1104</v>
      </c>
      <c r="B312" s="4" t="s">
        <v>340</v>
      </c>
      <c r="C312" s="4" t="s">
        <v>451</v>
      </c>
      <c r="D312" s="11" t="s">
        <v>778</v>
      </c>
      <c r="E312" s="32" t="s">
        <v>650</v>
      </c>
      <c r="F312" s="11"/>
      <c r="G312" s="35">
        <v>5050055</v>
      </c>
      <c r="H312" s="35" t="s">
        <v>639</v>
      </c>
      <c r="I312" s="4"/>
      <c r="J312" s="4" t="s">
        <v>899</v>
      </c>
      <c r="K312" s="4" t="s">
        <v>836</v>
      </c>
      <c r="L312" s="4">
        <v>1</v>
      </c>
      <c r="M312" s="33">
        <v>4359.7574999999997</v>
      </c>
      <c r="N312" s="38">
        <f t="shared" si="68"/>
        <v>1.0022261427161278E-2</v>
      </c>
      <c r="O312" s="33">
        <f t="shared" si="69"/>
        <v>5035.0305506781688</v>
      </c>
      <c r="P312" s="244">
        <f t="shared" si="71"/>
        <v>0</v>
      </c>
      <c r="Q312" s="25">
        <v>0</v>
      </c>
      <c r="R312" s="25">
        <v>0</v>
      </c>
      <c r="S312" s="25">
        <v>0</v>
      </c>
      <c r="T312" s="109"/>
      <c r="U312" s="25">
        <v>0</v>
      </c>
      <c r="V312" s="25">
        <v>0</v>
      </c>
      <c r="W312" s="25">
        <v>0</v>
      </c>
      <c r="X312" s="25">
        <v>0</v>
      </c>
      <c r="Y312" s="25">
        <v>0</v>
      </c>
      <c r="Z312" s="25">
        <v>0</v>
      </c>
      <c r="AA312" s="109"/>
      <c r="AB312" s="25">
        <v>0</v>
      </c>
      <c r="AC312" s="25">
        <v>0</v>
      </c>
      <c r="AD312" s="25">
        <v>0</v>
      </c>
      <c r="AE312" s="25">
        <v>0</v>
      </c>
      <c r="AF312" s="25">
        <v>0</v>
      </c>
      <c r="AG312" s="25">
        <v>0</v>
      </c>
      <c r="AH312" s="109"/>
      <c r="AI312" s="25">
        <v>0</v>
      </c>
      <c r="AJ312" s="25">
        <v>0</v>
      </c>
      <c r="AK312" s="123">
        <v>0</v>
      </c>
      <c r="AL312" s="25">
        <v>0</v>
      </c>
      <c r="AM312" s="25">
        <v>0</v>
      </c>
      <c r="AN312" s="25">
        <v>0</v>
      </c>
      <c r="AO312" s="109"/>
      <c r="AP312" s="25">
        <v>0</v>
      </c>
      <c r="AQ312" s="25">
        <v>0</v>
      </c>
      <c r="AR312" s="25">
        <v>0</v>
      </c>
      <c r="AS312" s="25">
        <v>0</v>
      </c>
      <c r="AT312" s="25">
        <v>0</v>
      </c>
      <c r="AU312" s="25">
        <v>0</v>
      </c>
      <c r="AW312" t="str">
        <f t="shared" si="72"/>
        <v>Phạm Thanh Hà</v>
      </c>
      <c r="AX312" s="27" t="str">
        <f t="shared" si="73"/>
        <v xml:space="preserve">Vương Thị Thu Phương </v>
      </c>
      <c r="AY312" s="4" t="str">
        <f t="shared" si="70"/>
        <v>VINMART</v>
      </c>
    </row>
    <row r="313" spans="1:51" outlineLevel="1" x14ac:dyDescent="0.25">
      <c r="A313" s="4" t="s">
        <v>1104</v>
      </c>
      <c r="B313" s="4" t="s">
        <v>340</v>
      </c>
      <c r="C313" s="4" t="s">
        <v>451</v>
      </c>
      <c r="D313" s="11" t="s">
        <v>775</v>
      </c>
      <c r="E313" s="32" t="s">
        <v>540</v>
      </c>
      <c r="F313" s="11"/>
      <c r="G313" s="35">
        <v>5050211</v>
      </c>
      <c r="H313" s="35" t="s">
        <v>558</v>
      </c>
      <c r="I313" s="4"/>
      <c r="J313" s="4" t="s">
        <v>1215</v>
      </c>
      <c r="K313" s="4" t="s">
        <v>836</v>
      </c>
      <c r="L313" s="4">
        <v>1</v>
      </c>
      <c r="M313" s="33">
        <v>5585.0522000000001</v>
      </c>
      <c r="N313" s="38">
        <f t="shared" si="68"/>
        <v>1.2838983184900133E-2</v>
      </c>
      <c r="O313" s="33">
        <f t="shared" si="69"/>
        <v>6450.1083957381397</v>
      </c>
      <c r="P313" s="244">
        <f t="shared" si="71"/>
        <v>7255.5119999999997</v>
      </c>
      <c r="Q313" s="25">
        <v>0</v>
      </c>
      <c r="R313" s="25">
        <v>179.52799999999999</v>
      </c>
      <c r="S313" s="25">
        <v>0</v>
      </c>
      <c r="T313" s="109"/>
      <c r="U313" s="25">
        <v>0</v>
      </c>
      <c r="V313" s="25">
        <v>0</v>
      </c>
      <c r="W313" s="25">
        <v>0</v>
      </c>
      <c r="X313" s="25">
        <v>0</v>
      </c>
      <c r="Y313" s="25">
        <v>0</v>
      </c>
      <c r="Z313" s="25">
        <v>487.762</v>
      </c>
      <c r="AA313" s="109"/>
      <c r="AB313" s="25">
        <v>0</v>
      </c>
      <c r="AC313" s="25">
        <v>0</v>
      </c>
      <c r="AD313" s="25">
        <v>0</v>
      </c>
      <c r="AE313" s="25">
        <v>0</v>
      </c>
      <c r="AF313" s="25">
        <v>2309.4259999999999</v>
      </c>
      <c r="AG313" s="25">
        <v>0</v>
      </c>
      <c r="AH313" s="109"/>
      <c r="AI313" s="25">
        <v>0</v>
      </c>
      <c r="AJ313" s="25">
        <v>0</v>
      </c>
      <c r="AK313" s="123">
        <v>0</v>
      </c>
      <c r="AL313" s="25">
        <v>0</v>
      </c>
      <c r="AM313" s="25">
        <v>0</v>
      </c>
      <c r="AN313" s="25">
        <v>3009.2469999999998</v>
      </c>
      <c r="AO313" s="109"/>
      <c r="AP313" s="25">
        <v>0</v>
      </c>
      <c r="AQ313" s="25">
        <v>0</v>
      </c>
      <c r="AR313" s="25">
        <v>0</v>
      </c>
      <c r="AS313" s="25">
        <v>0</v>
      </c>
      <c r="AT313" s="25">
        <v>0</v>
      </c>
      <c r="AU313" s="25">
        <v>1269.549</v>
      </c>
      <c r="AW313" t="str">
        <f t="shared" si="72"/>
        <v>Phạm Thanh Hà</v>
      </c>
      <c r="AX313" s="27" t="str">
        <f t="shared" si="73"/>
        <v xml:space="preserve">Đoàn Thị Trang </v>
      </c>
      <c r="AY313" s="4" t="str">
        <f t="shared" si="70"/>
        <v>VINMART</v>
      </c>
    </row>
    <row r="314" spans="1:51" outlineLevel="1" x14ac:dyDescent="0.25">
      <c r="A314" s="4" t="s">
        <v>1104</v>
      </c>
      <c r="B314" s="4" t="s">
        <v>340</v>
      </c>
      <c r="C314" s="4" t="s">
        <v>451</v>
      </c>
      <c r="D314" s="11" t="s">
        <v>775</v>
      </c>
      <c r="E314" s="32" t="s">
        <v>540</v>
      </c>
      <c r="F314" s="11"/>
      <c r="G314" s="35">
        <v>5120053</v>
      </c>
      <c r="H314" s="35" t="s">
        <v>559</v>
      </c>
      <c r="I314" s="4"/>
      <c r="J314" s="4" t="s">
        <v>1215</v>
      </c>
      <c r="K314" s="4" t="s">
        <v>836</v>
      </c>
      <c r="L314" s="4">
        <v>1</v>
      </c>
      <c r="M314" s="33">
        <v>7491.2969999999987</v>
      </c>
      <c r="N314" s="38">
        <f t="shared" si="68"/>
        <v>1.7221080980423565E-2</v>
      </c>
      <c r="O314" s="33">
        <f t="shared" si="69"/>
        <v>8651.6071729227388</v>
      </c>
      <c r="P314" s="244">
        <f t="shared" si="71"/>
        <v>6768.8789999999999</v>
      </c>
      <c r="Q314" s="25">
        <v>1584.4639999999999</v>
      </c>
      <c r="R314" s="25">
        <v>0</v>
      </c>
      <c r="S314" s="25">
        <v>0</v>
      </c>
      <c r="T314" s="109"/>
      <c r="U314" s="25">
        <v>0</v>
      </c>
      <c r="V314" s="25">
        <v>0</v>
      </c>
      <c r="W314" s="25">
        <v>0</v>
      </c>
      <c r="X314" s="25">
        <v>699.49</v>
      </c>
      <c r="Y314" s="25">
        <v>0</v>
      </c>
      <c r="Z314" s="25">
        <v>0</v>
      </c>
      <c r="AA314" s="109"/>
      <c r="AB314" s="25">
        <v>0</v>
      </c>
      <c r="AC314" s="25">
        <v>0</v>
      </c>
      <c r="AD314" s="25">
        <v>0</v>
      </c>
      <c r="AE314" s="25">
        <v>2215.6680000000001</v>
      </c>
      <c r="AF314" s="25">
        <v>0</v>
      </c>
      <c r="AG314" s="25">
        <v>0</v>
      </c>
      <c r="AH314" s="109"/>
      <c r="AI314" s="25">
        <v>0</v>
      </c>
      <c r="AJ314" s="25">
        <v>0</v>
      </c>
      <c r="AK314" s="123">
        <v>0</v>
      </c>
      <c r="AL314" s="25">
        <v>0</v>
      </c>
      <c r="AM314" s="25">
        <v>1477.9970000000001</v>
      </c>
      <c r="AN314" s="25">
        <v>0</v>
      </c>
      <c r="AO314" s="109"/>
      <c r="AP314" s="25">
        <v>0</v>
      </c>
      <c r="AQ314" s="25">
        <v>0</v>
      </c>
      <c r="AR314" s="25">
        <v>0</v>
      </c>
      <c r="AS314" s="25">
        <v>791.26</v>
      </c>
      <c r="AT314" s="25">
        <v>0</v>
      </c>
      <c r="AU314" s="25">
        <v>0</v>
      </c>
      <c r="AW314" t="str">
        <f t="shared" si="72"/>
        <v>Phạm Thanh Hà</v>
      </c>
      <c r="AX314" s="27" t="str">
        <f t="shared" si="73"/>
        <v xml:space="preserve">Đoàn Thị Trang </v>
      </c>
      <c r="AY314" s="4" t="str">
        <f t="shared" si="70"/>
        <v>VINMART</v>
      </c>
    </row>
    <row r="315" spans="1:51" outlineLevel="1" x14ac:dyDescent="0.25">
      <c r="A315" s="4" t="s">
        <v>1104</v>
      </c>
      <c r="B315" s="4" t="s">
        <v>340</v>
      </c>
      <c r="C315" s="4" t="s">
        <v>451</v>
      </c>
      <c r="D315" s="11" t="s">
        <v>776</v>
      </c>
      <c r="E315" s="32" t="s">
        <v>574</v>
      </c>
      <c r="F315" s="11"/>
      <c r="G315" s="35">
        <v>5125629</v>
      </c>
      <c r="H315" s="35" t="s">
        <v>581</v>
      </c>
      <c r="I315" s="4"/>
      <c r="J315" s="4" t="s">
        <v>1214</v>
      </c>
      <c r="K315" s="4" t="s">
        <v>836</v>
      </c>
      <c r="L315" s="4">
        <v>1</v>
      </c>
      <c r="M315" s="33">
        <v>2849.8939999999998</v>
      </c>
      <c r="N315" s="38">
        <f t="shared" ref="N315:N378" si="74">M315/$M$249</f>
        <v>6.5513695905559804E-3</v>
      </c>
      <c r="O315" s="33">
        <f t="shared" ref="O315:O378" si="75">N315*$O$249</f>
        <v>3291.3076830980649</v>
      </c>
      <c r="P315" s="244">
        <f t="shared" si="71"/>
        <v>6825.5329999999994</v>
      </c>
      <c r="Q315" s="25">
        <v>0</v>
      </c>
      <c r="R315" s="25">
        <v>0</v>
      </c>
      <c r="S315" s="25">
        <v>978.11</v>
      </c>
      <c r="T315" s="109"/>
      <c r="U315" s="25">
        <v>0</v>
      </c>
      <c r="V315" s="25">
        <v>0</v>
      </c>
      <c r="W315" s="25">
        <v>0</v>
      </c>
      <c r="X315" s="25">
        <v>0</v>
      </c>
      <c r="Y315" s="25">
        <v>293.53100000000001</v>
      </c>
      <c r="Z315" s="25">
        <v>0</v>
      </c>
      <c r="AA315" s="109"/>
      <c r="AB315" s="25">
        <v>0</v>
      </c>
      <c r="AC315" s="25">
        <v>0</v>
      </c>
      <c r="AD315" s="25">
        <v>0</v>
      </c>
      <c r="AE315" s="25">
        <v>0</v>
      </c>
      <c r="AF315" s="25">
        <v>0</v>
      </c>
      <c r="AG315" s="25">
        <v>962.85</v>
      </c>
      <c r="AH315" s="109"/>
      <c r="AI315" s="25">
        <v>0</v>
      </c>
      <c r="AJ315" s="25">
        <v>0</v>
      </c>
      <c r="AK315" s="123">
        <v>0</v>
      </c>
      <c r="AL315" s="25">
        <v>0</v>
      </c>
      <c r="AM315" s="25">
        <v>0</v>
      </c>
      <c r="AN315" s="25">
        <v>0</v>
      </c>
      <c r="AO315" s="109"/>
      <c r="AP315" s="25">
        <v>0</v>
      </c>
      <c r="AQ315" s="25">
        <v>2711.4789999999998</v>
      </c>
      <c r="AR315" s="25">
        <v>0</v>
      </c>
      <c r="AS315" s="25">
        <v>0</v>
      </c>
      <c r="AT315" s="25">
        <v>0</v>
      </c>
      <c r="AU315" s="25">
        <v>1879.5630000000001</v>
      </c>
      <c r="AW315" t="str">
        <f t="shared" si="72"/>
        <v>Phạm Thanh Hà</v>
      </c>
      <c r="AX315" s="27" t="str">
        <f t="shared" si="73"/>
        <v xml:space="preserve">Trần Thị Thúy Quỳnh </v>
      </c>
      <c r="AY315" s="4" t="str">
        <f t="shared" si="70"/>
        <v>VINMART</v>
      </c>
    </row>
    <row r="316" spans="1:51" outlineLevel="1" x14ac:dyDescent="0.25">
      <c r="A316" s="4" t="s">
        <v>1104</v>
      </c>
      <c r="B316" s="4" t="s">
        <v>340</v>
      </c>
      <c r="C316" s="4" t="s">
        <v>451</v>
      </c>
      <c r="D316" s="11" t="s">
        <v>775</v>
      </c>
      <c r="E316" s="32" t="s">
        <v>540</v>
      </c>
      <c r="F316" s="11"/>
      <c r="G316" s="35">
        <v>5050280</v>
      </c>
      <c r="H316" s="35" t="s">
        <v>560</v>
      </c>
      <c r="I316" s="4"/>
      <c r="J316" s="4" t="s">
        <v>1216</v>
      </c>
      <c r="K316" s="4" t="s">
        <v>836</v>
      </c>
      <c r="L316" s="4">
        <v>1</v>
      </c>
      <c r="M316" s="33">
        <v>4038.4668333333334</v>
      </c>
      <c r="N316" s="38">
        <f t="shared" si="74"/>
        <v>9.2836746925916928E-3</v>
      </c>
      <c r="O316" s="33">
        <f t="shared" si="75"/>
        <v>4663.9758940110451</v>
      </c>
      <c r="P316" s="244">
        <f t="shared" si="71"/>
        <v>6320.2060000000001</v>
      </c>
      <c r="Q316" s="25">
        <v>0</v>
      </c>
      <c r="R316" s="25">
        <v>0</v>
      </c>
      <c r="S316" s="25">
        <v>0</v>
      </c>
      <c r="T316" s="109"/>
      <c r="U316" s="25">
        <v>0</v>
      </c>
      <c r="V316" s="25">
        <v>0</v>
      </c>
      <c r="W316" s="25">
        <v>0</v>
      </c>
      <c r="X316" s="25">
        <v>0</v>
      </c>
      <c r="Y316" s="25">
        <v>628.62099999999998</v>
      </c>
      <c r="Z316" s="25">
        <v>0</v>
      </c>
      <c r="AA316" s="109"/>
      <c r="AB316" s="25">
        <v>0</v>
      </c>
      <c r="AC316" s="25">
        <v>0</v>
      </c>
      <c r="AD316" s="25">
        <v>0</v>
      </c>
      <c r="AE316" s="25">
        <v>0</v>
      </c>
      <c r="AF316" s="25">
        <v>2649.03</v>
      </c>
      <c r="AG316" s="25">
        <v>0</v>
      </c>
      <c r="AH316" s="109"/>
      <c r="AI316" s="25">
        <v>0</v>
      </c>
      <c r="AJ316" s="25">
        <v>0</v>
      </c>
      <c r="AK316" s="123">
        <v>0</v>
      </c>
      <c r="AL316" s="25">
        <v>0</v>
      </c>
      <c r="AM316" s="25">
        <v>0</v>
      </c>
      <c r="AN316" s="25">
        <v>0</v>
      </c>
      <c r="AO316" s="109"/>
      <c r="AP316" s="25">
        <v>1334.5820000000001</v>
      </c>
      <c r="AQ316" s="25">
        <v>0</v>
      </c>
      <c r="AR316" s="25">
        <v>0</v>
      </c>
      <c r="AS316" s="25">
        <v>0</v>
      </c>
      <c r="AT316" s="25">
        <v>0</v>
      </c>
      <c r="AU316" s="25">
        <v>1707.9730000000002</v>
      </c>
      <c r="AW316" t="str">
        <f t="shared" si="72"/>
        <v>Phạm Thanh Hà</v>
      </c>
      <c r="AX316" s="27" t="str">
        <f t="shared" si="73"/>
        <v xml:space="preserve">Đoàn Thị Trang </v>
      </c>
      <c r="AY316" s="4" t="str">
        <f t="shared" si="70"/>
        <v>VINMART</v>
      </c>
    </row>
    <row r="317" spans="1:51" outlineLevel="1" x14ac:dyDescent="0.25">
      <c r="A317" s="4" t="s">
        <v>1104</v>
      </c>
      <c r="B317" s="4" t="s">
        <v>340</v>
      </c>
      <c r="C317" s="4" t="s">
        <v>451</v>
      </c>
      <c r="D317" s="11" t="s">
        <v>779</v>
      </c>
      <c r="E317" s="32" t="s">
        <v>683</v>
      </c>
      <c r="F317" s="11"/>
      <c r="G317" s="35">
        <v>5050152</v>
      </c>
      <c r="H317" s="35" t="s">
        <v>668</v>
      </c>
      <c r="I317" s="4"/>
      <c r="J317" s="4" t="s">
        <v>904</v>
      </c>
      <c r="K317" s="4" t="s">
        <v>836</v>
      </c>
      <c r="L317" s="4">
        <v>1</v>
      </c>
      <c r="M317" s="33">
        <v>4501.1556666666665</v>
      </c>
      <c r="N317" s="38">
        <f t="shared" si="74"/>
        <v>1.0347309183063908E-2</v>
      </c>
      <c r="O317" s="33">
        <f t="shared" si="75"/>
        <v>5198.3295619136688</v>
      </c>
      <c r="P317" s="244">
        <f t="shared" si="71"/>
        <v>5541.7350000000006</v>
      </c>
      <c r="Q317" s="25">
        <v>1005.735</v>
      </c>
      <c r="R317" s="25">
        <v>0</v>
      </c>
      <c r="S317" s="25">
        <v>0</v>
      </c>
      <c r="T317" s="109"/>
      <c r="U317" s="25">
        <v>0</v>
      </c>
      <c r="V317" s="25">
        <v>0</v>
      </c>
      <c r="W317" s="25">
        <v>0</v>
      </c>
      <c r="X317" s="25">
        <v>659.35199999999998</v>
      </c>
      <c r="Y317" s="25">
        <v>0</v>
      </c>
      <c r="Z317" s="25">
        <v>0</v>
      </c>
      <c r="AA317" s="109"/>
      <c r="AB317" s="25">
        <v>0</v>
      </c>
      <c r="AC317" s="25">
        <v>0</v>
      </c>
      <c r="AD317" s="25">
        <v>0</v>
      </c>
      <c r="AE317" s="25">
        <v>2079.652</v>
      </c>
      <c r="AF317" s="25">
        <v>0</v>
      </c>
      <c r="AG317" s="25">
        <v>0</v>
      </c>
      <c r="AH317" s="109"/>
      <c r="AI317" s="25">
        <v>0</v>
      </c>
      <c r="AJ317" s="25">
        <v>0</v>
      </c>
      <c r="AK317" s="123">
        <v>0</v>
      </c>
      <c r="AL317" s="25">
        <v>0</v>
      </c>
      <c r="AM317" s="25">
        <v>487.76299999999998</v>
      </c>
      <c r="AN317" s="25">
        <v>0</v>
      </c>
      <c r="AO317" s="109"/>
      <c r="AP317" s="25">
        <v>0</v>
      </c>
      <c r="AQ317" s="25">
        <v>0</v>
      </c>
      <c r="AR317" s="25">
        <v>0</v>
      </c>
      <c r="AS317" s="25">
        <v>0</v>
      </c>
      <c r="AT317" s="25">
        <v>0</v>
      </c>
      <c r="AU317" s="25">
        <v>1309.2330000000002</v>
      </c>
      <c r="AW317" t="str">
        <f t="shared" si="72"/>
        <v>Phạm Thanh Hà</v>
      </c>
      <c r="AX317" s="27" t="str">
        <f t="shared" si="73"/>
        <v>Hoàng Phương Lê</v>
      </c>
      <c r="AY317" s="4" t="str">
        <f t="shared" si="70"/>
        <v>VINMART</v>
      </c>
    </row>
    <row r="318" spans="1:51" outlineLevel="1" x14ac:dyDescent="0.25">
      <c r="A318" s="4" t="s">
        <v>1104</v>
      </c>
      <c r="B318" s="4" t="s">
        <v>340</v>
      </c>
      <c r="C318" s="4" t="s">
        <v>451</v>
      </c>
      <c r="D318" s="11" t="s">
        <v>775</v>
      </c>
      <c r="E318" s="32" t="s">
        <v>540</v>
      </c>
      <c r="F318" s="11"/>
      <c r="G318" s="35">
        <v>5050190</v>
      </c>
      <c r="H318" s="35" t="s">
        <v>561</v>
      </c>
      <c r="I318" s="4"/>
      <c r="J318" s="4" t="s">
        <v>1215</v>
      </c>
      <c r="K318" s="4" t="s">
        <v>836</v>
      </c>
      <c r="L318" s="4">
        <v>1</v>
      </c>
      <c r="M318" s="33">
        <v>2806.4488333333334</v>
      </c>
      <c r="N318" s="38">
        <f t="shared" si="74"/>
        <v>6.4514973343399121E-3</v>
      </c>
      <c r="O318" s="33">
        <f t="shared" si="75"/>
        <v>3241.1333921091805</v>
      </c>
      <c r="P318" s="244">
        <f t="shared" si="71"/>
        <v>4109.4360000000006</v>
      </c>
      <c r="Q318" s="25">
        <v>243.881</v>
      </c>
      <c r="R318" s="25">
        <v>0</v>
      </c>
      <c r="S318" s="25">
        <v>0</v>
      </c>
      <c r="T318" s="109"/>
      <c r="U318" s="25">
        <v>0</v>
      </c>
      <c r="V318" s="25">
        <v>0</v>
      </c>
      <c r="W318" s="25">
        <v>0</v>
      </c>
      <c r="X318" s="25">
        <v>0</v>
      </c>
      <c r="Y318" s="25">
        <v>0</v>
      </c>
      <c r="Z318" s="25">
        <v>0</v>
      </c>
      <c r="AA318" s="109"/>
      <c r="AB318" s="25">
        <v>0</v>
      </c>
      <c r="AC318" s="25">
        <v>0</v>
      </c>
      <c r="AD318" s="25">
        <v>0</v>
      </c>
      <c r="AE318" s="25">
        <v>0</v>
      </c>
      <c r="AF318" s="25">
        <v>0</v>
      </c>
      <c r="AG318" s="25">
        <v>1575.7560000000001</v>
      </c>
      <c r="AH318" s="109"/>
      <c r="AI318" s="25">
        <v>0</v>
      </c>
      <c r="AJ318" s="25">
        <v>0</v>
      </c>
      <c r="AK318" s="123">
        <v>0</v>
      </c>
      <c r="AL318" s="25">
        <v>0</v>
      </c>
      <c r="AM318" s="25">
        <v>1268.1880000000001</v>
      </c>
      <c r="AN318" s="25">
        <v>0</v>
      </c>
      <c r="AO318" s="109"/>
      <c r="AP318" s="25">
        <v>0</v>
      </c>
      <c r="AQ318" s="25">
        <v>0</v>
      </c>
      <c r="AR318" s="25">
        <v>0</v>
      </c>
      <c r="AS318" s="25">
        <v>0</v>
      </c>
      <c r="AT318" s="25">
        <v>1021.6110000000001</v>
      </c>
      <c r="AU318" s="25">
        <v>0</v>
      </c>
      <c r="AW318" t="str">
        <f t="shared" si="72"/>
        <v>Phạm Thanh Hà</v>
      </c>
      <c r="AX318" s="27" t="str">
        <f t="shared" si="73"/>
        <v xml:space="preserve">Đoàn Thị Trang </v>
      </c>
      <c r="AY318" s="4" t="str">
        <f t="shared" si="70"/>
        <v>VINMART</v>
      </c>
    </row>
    <row r="319" spans="1:51" outlineLevel="1" x14ac:dyDescent="0.25">
      <c r="A319" s="4" t="s">
        <v>1104</v>
      </c>
      <c r="B319" s="4" t="s">
        <v>340</v>
      </c>
      <c r="C319" s="4" t="s">
        <v>451</v>
      </c>
      <c r="D319" s="11" t="s">
        <v>775</v>
      </c>
      <c r="E319" s="32" t="s">
        <v>540</v>
      </c>
      <c r="F319" s="11"/>
      <c r="G319" s="35">
        <v>5120091</v>
      </c>
      <c r="H319" s="35" t="s">
        <v>562</v>
      </c>
      <c r="I319" s="4"/>
      <c r="J319" s="4" t="s">
        <v>1217</v>
      </c>
      <c r="K319" s="4" t="s">
        <v>836</v>
      </c>
      <c r="L319" s="4">
        <v>1</v>
      </c>
      <c r="M319" s="33">
        <v>3808.3066999999992</v>
      </c>
      <c r="N319" s="38">
        <f t="shared" si="74"/>
        <v>8.7545798917049531E-3</v>
      </c>
      <c r="O319" s="33">
        <f t="shared" si="75"/>
        <v>4398.1667743796206</v>
      </c>
      <c r="P319" s="244">
        <f t="shared" si="71"/>
        <v>2831.5790000000002</v>
      </c>
      <c r="Q319" s="25">
        <v>0</v>
      </c>
      <c r="R319" s="25">
        <v>0</v>
      </c>
      <c r="S319" s="25">
        <v>343.18099999999998</v>
      </c>
      <c r="T319" s="109"/>
      <c r="U319" s="25">
        <v>0</v>
      </c>
      <c r="V319" s="25">
        <v>0</v>
      </c>
      <c r="W319" s="25">
        <v>0</v>
      </c>
      <c r="X319" s="25">
        <v>0</v>
      </c>
      <c r="Y319" s="25">
        <v>0</v>
      </c>
      <c r="Z319" s="25">
        <v>0</v>
      </c>
      <c r="AA319" s="109"/>
      <c r="AB319" s="25">
        <v>0</v>
      </c>
      <c r="AC319" s="25">
        <v>303.49700000000001</v>
      </c>
      <c r="AD319" s="25">
        <v>0</v>
      </c>
      <c r="AE319" s="25">
        <v>0</v>
      </c>
      <c r="AF319" s="25">
        <v>0</v>
      </c>
      <c r="AG319" s="25">
        <v>0</v>
      </c>
      <c r="AH319" s="109"/>
      <c r="AI319" s="25">
        <v>835.98500000000001</v>
      </c>
      <c r="AJ319" s="25">
        <v>0</v>
      </c>
      <c r="AK319" s="123">
        <v>0</v>
      </c>
      <c r="AL319" s="25">
        <v>0</v>
      </c>
      <c r="AM319" s="25">
        <v>0</v>
      </c>
      <c r="AN319" s="25">
        <v>343.18099999999998</v>
      </c>
      <c r="AO319" s="109"/>
      <c r="AP319" s="25">
        <v>0</v>
      </c>
      <c r="AQ319" s="25">
        <v>0</v>
      </c>
      <c r="AR319" s="25">
        <v>0</v>
      </c>
      <c r="AS319" s="25">
        <v>1005.735</v>
      </c>
      <c r="AT319" s="25">
        <v>0</v>
      </c>
      <c r="AU319" s="25">
        <v>0</v>
      </c>
      <c r="AW319" t="str">
        <f t="shared" si="72"/>
        <v>Phạm Thanh Hà</v>
      </c>
      <c r="AX319" s="27" t="str">
        <f t="shared" si="73"/>
        <v xml:space="preserve">Đoàn Thị Trang </v>
      </c>
      <c r="AY319" s="4" t="str">
        <f t="shared" si="70"/>
        <v>VINMART</v>
      </c>
    </row>
    <row r="320" spans="1:51" outlineLevel="1" x14ac:dyDescent="0.25">
      <c r="A320" s="4" t="s">
        <v>1104</v>
      </c>
      <c r="B320" s="4" t="s">
        <v>340</v>
      </c>
      <c r="C320" s="4" t="s">
        <v>451</v>
      </c>
      <c r="D320" s="11" t="s">
        <v>776</v>
      </c>
      <c r="E320" s="32" t="s">
        <v>574</v>
      </c>
      <c r="F320" s="11"/>
      <c r="G320" s="35">
        <v>5131613</v>
      </c>
      <c r="H320" s="35" t="s">
        <v>582</v>
      </c>
      <c r="I320" s="4"/>
      <c r="J320" s="4" t="s">
        <v>902</v>
      </c>
      <c r="K320" s="4" t="s">
        <v>836</v>
      </c>
      <c r="L320" s="4">
        <v>1</v>
      </c>
      <c r="M320" s="33">
        <v>2047.6234999999997</v>
      </c>
      <c r="N320" s="38">
        <f t="shared" si="74"/>
        <v>4.7071008012255205E-3</v>
      </c>
      <c r="O320" s="33">
        <f t="shared" si="75"/>
        <v>2364.7753066051405</v>
      </c>
      <c r="P320" s="244">
        <f t="shared" si="71"/>
        <v>2647.4940000000001</v>
      </c>
      <c r="Q320" s="25">
        <v>0</v>
      </c>
      <c r="R320" s="25">
        <v>0</v>
      </c>
      <c r="S320" s="25">
        <v>0</v>
      </c>
      <c r="T320" s="109"/>
      <c r="U320" s="25">
        <v>0</v>
      </c>
      <c r="V320" s="25">
        <v>0</v>
      </c>
      <c r="W320" s="25">
        <v>0</v>
      </c>
      <c r="X320" s="25">
        <v>0</v>
      </c>
      <c r="Y320" s="25">
        <v>0</v>
      </c>
      <c r="Z320" s="25">
        <v>0</v>
      </c>
      <c r="AA320" s="109"/>
      <c r="AB320" s="25">
        <v>0</v>
      </c>
      <c r="AC320" s="25">
        <v>303.49700000000001</v>
      </c>
      <c r="AD320" s="25">
        <v>0</v>
      </c>
      <c r="AE320" s="25">
        <v>0</v>
      </c>
      <c r="AF320" s="25">
        <v>0</v>
      </c>
      <c r="AG320" s="25">
        <v>0</v>
      </c>
      <c r="AH320" s="109"/>
      <c r="AI320" s="25">
        <v>845.45799999999997</v>
      </c>
      <c r="AJ320" s="25">
        <v>0</v>
      </c>
      <c r="AK320" s="123">
        <v>0</v>
      </c>
      <c r="AL320" s="25">
        <v>0</v>
      </c>
      <c r="AM320" s="25">
        <v>835.98500000000001</v>
      </c>
      <c r="AN320" s="25">
        <v>0</v>
      </c>
      <c r="AO320" s="109"/>
      <c r="AP320" s="25">
        <v>0</v>
      </c>
      <c r="AQ320" s="25">
        <v>0</v>
      </c>
      <c r="AR320" s="25">
        <v>0</v>
      </c>
      <c r="AS320" s="25">
        <v>0</v>
      </c>
      <c r="AT320" s="25">
        <v>0</v>
      </c>
      <c r="AU320" s="25">
        <v>662.55400000000009</v>
      </c>
      <c r="AW320" t="str">
        <f t="shared" si="72"/>
        <v>Phạm Thanh Hà</v>
      </c>
      <c r="AX320" s="27" t="str">
        <f t="shared" si="73"/>
        <v xml:space="preserve">Trần Thị Thúy Quỳnh </v>
      </c>
      <c r="AY320" s="4" t="str">
        <f t="shared" si="70"/>
        <v>VINMART</v>
      </c>
    </row>
    <row r="321" spans="1:51" outlineLevel="1" x14ac:dyDescent="0.25">
      <c r="A321" s="4" t="s">
        <v>1104</v>
      </c>
      <c r="B321" s="4" t="s">
        <v>340</v>
      </c>
      <c r="C321" s="4" t="s">
        <v>451</v>
      </c>
      <c r="D321" s="11" t="s">
        <v>776</v>
      </c>
      <c r="E321" s="32" t="s">
        <v>574</v>
      </c>
      <c r="F321" s="11"/>
      <c r="G321" s="35">
        <v>5131367</v>
      </c>
      <c r="H321" s="35" t="s">
        <v>583</v>
      </c>
      <c r="I321" s="4"/>
      <c r="J321" s="4" t="s">
        <v>874</v>
      </c>
      <c r="K321" s="4" t="s">
        <v>836</v>
      </c>
      <c r="L321" s="4">
        <v>1</v>
      </c>
      <c r="M321" s="33">
        <v>3413.9455933333334</v>
      </c>
      <c r="N321" s="38">
        <f t="shared" si="74"/>
        <v>7.8480179768007502E-3</v>
      </c>
      <c r="O321" s="33">
        <f t="shared" si="75"/>
        <v>3942.7239613181341</v>
      </c>
      <c r="P321" s="244">
        <f t="shared" si="71"/>
        <v>4130.0219999999999</v>
      </c>
      <c r="Q321" s="25">
        <v>0</v>
      </c>
      <c r="R321" s="25">
        <v>557.053</v>
      </c>
      <c r="S321" s="25">
        <v>0</v>
      </c>
      <c r="T321" s="109"/>
      <c r="U321" s="25">
        <v>0</v>
      </c>
      <c r="V321" s="25">
        <v>0</v>
      </c>
      <c r="W321" s="25">
        <v>0</v>
      </c>
      <c r="X321" s="25">
        <v>0</v>
      </c>
      <c r="Y321" s="25">
        <v>0</v>
      </c>
      <c r="Z321" s="25">
        <v>0</v>
      </c>
      <c r="AA321" s="109"/>
      <c r="AB321" s="25">
        <v>0</v>
      </c>
      <c r="AC321" s="25">
        <v>0</v>
      </c>
      <c r="AD321" s="25">
        <v>0</v>
      </c>
      <c r="AE321" s="25">
        <v>0</v>
      </c>
      <c r="AF321" s="25">
        <v>0</v>
      </c>
      <c r="AG321" s="25">
        <v>0</v>
      </c>
      <c r="AH321" s="109"/>
      <c r="AI321" s="25">
        <v>0</v>
      </c>
      <c r="AJ321" s="25">
        <v>303.49700000000001</v>
      </c>
      <c r="AK321" s="123">
        <v>0</v>
      </c>
      <c r="AL321" s="25">
        <v>0</v>
      </c>
      <c r="AM321" s="25">
        <v>0</v>
      </c>
      <c r="AN321" s="25">
        <v>0</v>
      </c>
      <c r="AO321" s="109"/>
      <c r="AP321" s="25">
        <v>1989.723</v>
      </c>
      <c r="AQ321" s="25">
        <v>0</v>
      </c>
      <c r="AR321" s="25">
        <v>0</v>
      </c>
      <c r="AS321" s="25">
        <v>0</v>
      </c>
      <c r="AT321" s="25">
        <v>1279.749</v>
      </c>
      <c r="AU321" s="25">
        <v>0</v>
      </c>
      <c r="AW321" t="str">
        <f t="shared" si="72"/>
        <v>Phạm Thanh Hà</v>
      </c>
      <c r="AX321" s="27" t="str">
        <f t="shared" si="73"/>
        <v xml:space="preserve">Trần Thị Thúy Quỳnh </v>
      </c>
      <c r="AY321" s="4" t="str">
        <f t="shared" si="70"/>
        <v>VINMART</v>
      </c>
    </row>
    <row r="322" spans="1:51" outlineLevel="1" x14ac:dyDescent="0.25">
      <c r="A322" s="4" t="s">
        <v>1104</v>
      </c>
      <c r="B322" s="4" t="s">
        <v>340</v>
      </c>
      <c r="C322" s="4" t="s">
        <v>451</v>
      </c>
      <c r="D322" s="11" t="s">
        <v>779</v>
      </c>
      <c r="E322" s="32" t="s">
        <v>683</v>
      </c>
      <c r="F322" s="11"/>
      <c r="G322" s="35">
        <v>5128671</v>
      </c>
      <c r="H322" s="35" t="s">
        <v>669</v>
      </c>
      <c r="I322" s="4"/>
      <c r="J322" s="4" t="s">
        <v>904</v>
      </c>
      <c r="K322" s="4" t="s">
        <v>836</v>
      </c>
      <c r="L322" s="4">
        <v>1</v>
      </c>
      <c r="M322" s="33">
        <v>4343.6500000000005</v>
      </c>
      <c r="N322" s="38">
        <f t="shared" si="74"/>
        <v>9.9852333181579701E-3</v>
      </c>
      <c r="O322" s="33">
        <f t="shared" si="75"/>
        <v>5016.4281961676161</v>
      </c>
      <c r="P322" s="244">
        <f t="shared" si="71"/>
        <v>3468.0370000000003</v>
      </c>
      <c r="Q322" s="25">
        <v>1403.6579999999999</v>
      </c>
      <c r="R322" s="25">
        <v>0</v>
      </c>
      <c r="S322" s="25">
        <v>0</v>
      </c>
      <c r="T322" s="109"/>
      <c r="U322" s="25">
        <v>0</v>
      </c>
      <c r="V322" s="25">
        <v>0</v>
      </c>
      <c r="W322" s="25">
        <v>0</v>
      </c>
      <c r="X322" s="25">
        <v>0</v>
      </c>
      <c r="Y322" s="25">
        <v>0</v>
      </c>
      <c r="Z322" s="25">
        <v>0</v>
      </c>
      <c r="AA322" s="109"/>
      <c r="AB322" s="25">
        <v>0</v>
      </c>
      <c r="AC322" s="25">
        <v>0</v>
      </c>
      <c r="AD322" s="25">
        <v>0</v>
      </c>
      <c r="AE322" s="25">
        <v>547.37800000000004</v>
      </c>
      <c r="AF322" s="25">
        <v>0</v>
      </c>
      <c r="AG322" s="25">
        <v>0</v>
      </c>
      <c r="AH322" s="109"/>
      <c r="AI322" s="25">
        <v>0</v>
      </c>
      <c r="AJ322" s="25">
        <v>0</v>
      </c>
      <c r="AK322" s="123">
        <v>0</v>
      </c>
      <c r="AL322" s="25">
        <v>0</v>
      </c>
      <c r="AM322" s="25">
        <v>471.58199999999999</v>
      </c>
      <c r="AN322" s="25">
        <v>0</v>
      </c>
      <c r="AO322" s="109"/>
      <c r="AP322" s="25">
        <v>0</v>
      </c>
      <c r="AQ322" s="25">
        <v>0</v>
      </c>
      <c r="AR322" s="25">
        <v>0</v>
      </c>
      <c r="AS322" s="25">
        <v>1045.4190000000001</v>
      </c>
      <c r="AT322" s="25">
        <v>0</v>
      </c>
      <c r="AU322" s="25">
        <v>0</v>
      </c>
      <c r="AW322" t="str">
        <f t="shared" si="72"/>
        <v>Phạm Thanh Hà</v>
      </c>
      <c r="AX322" s="27" t="str">
        <f t="shared" si="73"/>
        <v>Hoàng Phương Lê</v>
      </c>
      <c r="AY322" s="4" t="str">
        <f t="shared" si="70"/>
        <v>VINMART</v>
      </c>
    </row>
    <row r="323" spans="1:51" outlineLevel="1" x14ac:dyDescent="0.25">
      <c r="A323" s="4" t="s">
        <v>1104</v>
      </c>
      <c r="B323" s="4" t="s">
        <v>340</v>
      </c>
      <c r="C323" s="4" t="s">
        <v>451</v>
      </c>
      <c r="D323" s="11" t="s">
        <v>776</v>
      </c>
      <c r="E323" s="32" t="s">
        <v>574</v>
      </c>
      <c r="F323" s="11"/>
      <c r="G323" s="35">
        <v>5050048</v>
      </c>
      <c r="H323" s="35" t="s">
        <v>584</v>
      </c>
      <c r="I323" s="4"/>
      <c r="J323" s="4" t="s">
        <v>902</v>
      </c>
      <c r="K323" s="4" t="s">
        <v>836</v>
      </c>
      <c r="L323" s="4">
        <v>1</v>
      </c>
      <c r="M323" s="33">
        <v>1704.1970000000001</v>
      </c>
      <c r="N323" s="38">
        <f t="shared" si="74"/>
        <v>3.9176279546245339E-3</v>
      </c>
      <c r="O323" s="33">
        <f t="shared" si="75"/>
        <v>1968.1562470788995</v>
      </c>
      <c r="P323" s="244">
        <f t="shared" si="71"/>
        <v>1876.5440000000001</v>
      </c>
      <c r="Q323" s="25">
        <v>0</v>
      </c>
      <c r="R323" s="25">
        <v>0</v>
      </c>
      <c r="S323" s="25">
        <v>0</v>
      </c>
      <c r="T323" s="109"/>
      <c r="U323" s="25">
        <v>0</v>
      </c>
      <c r="V323" s="25">
        <v>0</v>
      </c>
      <c r="W323" s="25">
        <v>0</v>
      </c>
      <c r="X323" s="25">
        <v>0</v>
      </c>
      <c r="Y323" s="25">
        <v>0</v>
      </c>
      <c r="Z323" s="25">
        <v>0</v>
      </c>
      <c r="AA323" s="109"/>
      <c r="AB323" s="25">
        <v>0</v>
      </c>
      <c r="AC323" s="25">
        <v>0</v>
      </c>
      <c r="AD323" s="25">
        <v>0</v>
      </c>
      <c r="AE323" s="25">
        <v>0</v>
      </c>
      <c r="AF323" s="25">
        <v>0</v>
      </c>
      <c r="AG323" s="25">
        <v>726.22699999999998</v>
      </c>
      <c r="AH323" s="109"/>
      <c r="AI323" s="25">
        <v>0</v>
      </c>
      <c r="AJ323" s="25">
        <v>0</v>
      </c>
      <c r="AK323" s="123">
        <v>0</v>
      </c>
      <c r="AL323" s="25">
        <v>0</v>
      </c>
      <c r="AM323" s="25">
        <v>487.76299999999998</v>
      </c>
      <c r="AN323" s="25">
        <v>0</v>
      </c>
      <c r="AO323" s="109"/>
      <c r="AP323" s="25">
        <v>0</v>
      </c>
      <c r="AQ323" s="25">
        <v>0</v>
      </c>
      <c r="AR323" s="25">
        <v>0</v>
      </c>
      <c r="AS323" s="25">
        <v>0</v>
      </c>
      <c r="AT323" s="25">
        <v>0</v>
      </c>
      <c r="AU323" s="25">
        <v>662.55400000000009</v>
      </c>
      <c r="AW323" t="str">
        <f t="shared" si="72"/>
        <v>Phạm Thanh Hà</v>
      </c>
      <c r="AX323" s="27" t="str">
        <f t="shared" si="73"/>
        <v xml:space="preserve">Trần Thị Thúy Quỳnh </v>
      </c>
      <c r="AY323" s="4" t="str">
        <f t="shared" si="70"/>
        <v>VINMART</v>
      </c>
    </row>
    <row r="324" spans="1:51" outlineLevel="1" x14ac:dyDescent="0.25">
      <c r="A324" s="4" t="s">
        <v>1104</v>
      </c>
      <c r="B324" s="4" t="s">
        <v>340</v>
      </c>
      <c r="C324" s="4" t="s">
        <v>451</v>
      </c>
      <c r="D324" s="11" t="s">
        <v>778</v>
      </c>
      <c r="E324" s="32" t="s">
        <v>650</v>
      </c>
      <c r="F324" s="11"/>
      <c r="G324" s="35">
        <v>5338555</v>
      </c>
      <c r="H324" s="35" t="s">
        <v>640</v>
      </c>
      <c r="I324" s="4"/>
      <c r="J324" s="4" t="s">
        <v>1218</v>
      </c>
      <c r="K324" s="4" t="s">
        <v>836</v>
      </c>
      <c r="L324" s="4">
        <v>1</v>
      </c>
      <c r="M324" s="33">
        <v>2090.3438866666661</v>
      </c>
      <c r="N324" s="38">
        <f t="shared" si="74"/>
        <v>4.8053069247181099E-3</v>
      </c>
      <c r="O324" s="33">
        <f t="shared" si="75"/>
        <v>2414.1125580470953</v>
      </c>
      <c r="P324" s="244">
        <f t="shared" si="71"/>
        <v>2115.0079999999998</v>
      </c>
      <c r="Q324" s="25">
        <v>0</v>
      </c>
      <c r="R324" s="25">
        <v>0</v>
      </c>
      <c r="S324" s="25">
        <v>0</v>
      </c>
      <c r="T324" s="109"/>
      <c r="U324" s="25">
        <v>0</v>
      </c>
      <c r="V324" s="25">
        <v>0</v>
      </c>
      <c r="W324" s="25">
        <v>0</v>
      </c>
      <c r="X324" s="25">
        <v>0</v>
      </c>
      <c r="Y324" s="25">
        <v>0</v>
      </c>
      <c r="Z324" s="25">
        <v>0</v>
      </c>
      <c r="AA324" s="109"/>
      <c r="AB324" s="25">
        <v>0</v>
      </c>
      <c r="AC324" s="25">
        <v>0</v>
      </c>
      <c r="AD324" s="25">
        <v>0</v>
      </c>
      <c r="AE324" s="25">
        <v>0</v>
      </c>
      <c r="AF324" s="25">
        <v>0</v>
      </c>
      <c r="AG324" s="25">
        <v>303.49700000000001</v>
      </c>
      <c r="AH324" s="109"/>
      <c r="AI324" s="25">
        <v>0</v>
      </c>
      <c r="AJ324" s="25">
        <v>0</v>
      </c>
      <c r="AK324" s="123">
        <v>0</v>
      </c>
      <c r="AL324" s="25">
        <v>0</v>
      </c>
      <c r="AM324" s="25">
        <v>0</v>
      </c>
      <c r="AN324" s="25">
        <v>0</v>
      </c>
      <c r="AO324" s="109"/>
      <c r="AP324" s="25">
        <v>0</v>
      </c>
      <c r="AQ324" s="25">
        <v>1811.511</v>
      </c>
      <c r="AR324" s="25">
        <v>0</v>
      </c>
      <c r="AS324" s="25">
        <v>0</v>
      </c>
      <c r="AT324" s="25">
        <v>0</v>
      </c>
      <c r="AU324" s="25">
        <v>0</v>
      </c>
      <c r="AW324" t="str">
        <f t="shared" si="72"/>
        <v>Phạm Thanh Hà</v>
      </c>
      <c r="AX324" s="27" t="str">
        <f t="shared" si="73"/>
        <v xml:space="preserve">Vương Thị Thu Phương </v>
      </c>
      <c r="AY324" s="4" t="str">
        <f t="shared" si="70"/>
        <v>VINMART</v>
      </c>
    </row>
    <row r="325" spans="1:51" outlineLevel="1" x14ac:dyDescent="0.25">
      <c r="A325" s="4" t="s">
        <v>1104</v>
      </c>
      <c r="B325" s="4" t="s">
        <v>340</v>
      </c>
      <c r="C325" s="4" t="s">
        <v>451</v>
      </c>
      <c r="D325" s="11" t="s">
        <v>775</v>
      </c>
      <c r="E325" s="32" t="s">
        <v>540</v>
      </c>
      <c r="F325" s="11"/>
      <c r="G325" s="35">
        <v>5300455</v>
      </c>
      <c r="H325" s="35" t="s">
        <v>563</v>
      </c>
      <c r="I325" s="4"/>
      <c r="J325" s="4" t="s">
        <v>1215</v>
      </c>
      <c r="K325" s="4" t="s">
        <v>836</v>
      </c>
      <c r="L325" s="4">
        <v>1</v>
      </c>
      <c r="M325" s="33">
        <v>2364.8686000000002</v>
      </c>
      <c r="N325" s="38">
        <f t="shared" si="74"/>
        <v>5.4363875399227818E-3</v>
      </c>
      <c r="O325" s="33">
        <f t="shared" si="75"/>
        <v>2731.1577878676767</v>
      </c>
      <c r="P325" s="244">
        <f t="shared" si="71"/>
        <v>3535.9859999999999</v>
      </c>
      <c r="Q325" s="25">
        <v>0</v>
      </c>
      <c r="R325" s="25">
        <v>0</v>
      </c>
      <c r="S325" s="25">
        <v>0</v>
      </c>
      <c r="T325" s="109"/>
      <c r="U325" s="25">
        <v>0</v>
      </c>
      <c r="V325" s="25">
        <v>0</v>
      </c>
      <c r="W325" s="25">
        <v>0</v>
      </c>
      <c r="X325" s="25">
        <v>0</v>
      </c>
      <c r="Y325" s="25">
        <v>0</v>
      </c>
      <c r="Z325" s="25">
        <v>0</v>
      </c>
      <c r="AA325" s="109"/>
      <c r="AB325" s="25">
        <v>0</v>
      </c>
      <c r="AC325" s="25">
        <v>0</v>
      </c>
      <c r="AD325" s="25">
        <v>0</v>
      </c>
      <c r="AE325" s="25">
        <v>0</v>
      </c>
      <c r="AF325" s="25">
        <v>791.26</v>
      </c>
      <c r="AG325" s="25">
        <v>0</v>
      </c>
      <c r="AH325" s="109"/>
      <c r="AI325" s="25">
        <v>0</v>
      </c>
      <c r="AJ325" s="25">
        <v>0</v>
      </c>
      <c r="AK325" s="123">
        <v>0</v>
      </c>
      <c r="AL325" s="25">
        <v>0</v>
      </c>
      <c r="AM325" s="25">
        <v>0</v>
      </c>
      <c r="AN325" s="25">
        <v>1778.675</v>
      </c>
      <c r="AO325" s="109"/>
      <c r="AP325" s="25">
        <v>0</v>
      </c>
      <c r="AQ325" s="25">
        <v>0</v>
      </c>
      <c r="AR325" s="25">
        <v>0</v>
      </c>
      <c r="AS325" s="25">
        <v>0</v>
      </c>
      <c r="AT325" s="25">
        <v>966.05100000000016</v>
      </c>
      <c r="AU325" s="25">
        <v>0</v>
      </c>
      <c r="AW325" t="str">
        <f t="shared" si="72"/>
        <v>Phạm Thanh Hà</v>
      </c>
      <c r="AX325" s="27" t="str">
        <f t="shared" si="73"/>
        <v xml:space="preserve">Đoàn Thị Trang </v>
      </c>
      <c r="AY325" s="4" t="str">
        <f t="shared" si="70"/>
        <v>VINMART</v>
      </c>
    </row>
    <row r="326" spans="1:51" outlineLevel="1" x14ac:dyDescent="0.25">
      <c r="A326" s="4" t="s">
        <v>1104</v>
      </c>
      <c r="B326" s="4" t="s">
        <v>340</v>
      </c>
      <c r="C326" s="4" t="s">
        <v>451</v>
      </c>
      <c r="D326" s="11" t="s">
        <v>778</v>
      </c>
      <c r="E326" s="32" t="s">
        <v>650</v>
      </c>
      <c r="F326" s="11"/>
      <c r="G326" s="35">
        <v>5129078</v>
      </c>
      <c r="H326" s="35" t="s">
        <v>641</v>
      </c>
      <c r="I326" s="4"/>
      <c r="J326" s="4" t="s">
        <v>1219</v>
      </c>
      <c r="K326" s="4" t="s">
        <v>836</v>
      </c>
      <c r="L326" s="4">
        <v>1</v>
      </c>
      <c r="M326" s="33">
        <v>3153.8485000000001</v>
      </c>
      <c r="N326" s="38">
        <f t="shared" si="74"/>
        <v>7.2501037428481883E-3</v>
      </c>
      <c r="O326" s="33">
        <f t="shared" si="75"/>
        <v>3642.3410131665623</v>
      </c>
      <c r="P326" s="244">
        <f t="shared" si="71"/>
        <v>6314.3909999999996</v>
      </c>
      <c r="Q326" s="25">
        <v>854.69200000000001</v>
      </c>
      <c r="R326" s="25">
        <v>0</v>
      </c>
      <c r="S326" s="25">
        <v>0</v>
      </c>
      <c r="T326" s="109"/>
      <c r="U326" s="25">
        <v>0</v>
      </c>
      <c r="V326" s="25">
        <v>0</v>
      </c>
      <c r="W326" s="25">
        <v>0</v>
      </c>
      <c r="X326" s="25">
        <v>606.995</v>
      </c>
      <c r="Y326" s="25">
        <v>0</v>
      </c>
      <c r="Z326" s="25">
        <v>0</v>
      </c>
      <c r="AA326" s="109"/>
      <c r="AB326" s="25">
        <v>0</v>
      </c>
      <c r="AC326" s="25">
        <v>0</v>
      </c>
      <c r="AD326" s="25">
        <v>0</v>
      </c>
      <c r="AE326" s="25">
        <v>0</v>
      </c>
      <c r="AF326" s="25">
        <v>1697.0139999999999</v>
      </c>
      <c r="AG326" s="25">
        <v>0</v>
      </c>
      <c r="AH326" s="109"/>
      <c r="AI326" s="25">
        <v>0</v>
      </c>
      <c r="AJ326" s="25">
        <v>0</v>
      </c>
      <c r="AK326" s="123">
        <v>0</v>
      </c>
      <c r="AL326" s="25">
        <v>0</v>
      </c>
      <c r="AM326" s="25">
        <v>0</v>
      </c>
      <c r="AN326" s="25">
        <v>0</v>
      </c>
      <c r="AO326" s="109"/>
      <c r="AP326" s="25">
        <v>1010.472</v>
      </c>
      <c r="AQ326" s="25">
        <v>0</v>
      </c>
      <c r="AR326" s="25">
        <v>0</v>
      </c>
      <c r="AS326" s="25">
        <v>0</v>
      </c>
      <c r="AT326" s="25">
        <v>2145.2179999999998</v>
      </c>
      <c r="AU326" s="25">
        <v>0</v>
      </c>
      <c r="AW326" t="str">
        <f t="shared" si="72"/>
        <v>Phạm Thanh Hà</v>
      </c>
      <c r="AX326" s="27" t="str">
        <f t="shared" si="73"/>
        <v xml:space="preserve">Vương Thị Thu Phương </v>
      </c>
      <c r="AY326" s="4" t="str">
        <f t="shared" si="70"/>
        <v>VINMART</v>
      </c>
    </row>
    <row r="327" spans="1:51" outlineLevel="1" x14ac:dyDescent="0.25">
      <c r="A327" s="4" t="s">
        <v>1104</v>
      </c>
      <c r="B327" s="4" t="s">
        <v>340</v>
      </c>
      <c r="C327" s="4" t="s">
        <v>451</v>
      </c>
      <c r="D327" s="11" t="s">
        <v>776</v>
      </c>
      <c r="E327" s="32" t="s">
        <v>574</v>
      </c>
      <c r="F327" s="11"/>
      <c r="G327" s="35">
        <v>5131398</v>
      </c>
      <c r="H327" s="35" t="s">
        <v>585</v>
      </c>
      <c r="I327" s="4"/>
      <c r="J327" s="4" t="s">
        <v>902</v>
      </c>
      <c r="K327" s="4" t="s">
        <v>836</v>
      </c>
      <c r="L327" s="4">
        <v>1</v>
      </c>
      <c r="M327" s="33">
        <v>2998.0355</v>
      </c>
      <c r="N327" s="38">
        <f t="shared" si="74"/>
        <v>6.8919189998320274E-3</v>
      </c>
      <c r="O327" s="33">
        <f t="shared" si="75"/>
        <v>3462.3944874268127</v>
      </c>
      <c r="P327" s="244">
        <f t="shared" si="71"/>
        <v>656.45600000000002</v>
      </c>
      <c r="Q327" s="25">
        <v>0</v>
      </c>
      <c r="R327" s="25">
        <v>0</v>
      </c>
      <c r="S327" s="25">
        <v>0</v>
      </c>
      <c r="T327" s="109"/>
      <c r="U327" s="25">
        <v>0</v>
      </c>
      <c r="V327" s="25">
        <v>0</v>
      </c>
      <c r="W327" s="25">
        <v>0</v>
      </c>
      <c r="X327" s="25">
        <v>0</v>
      </c>
      <c r="Y327" s="25">
        <v>0</v>
      </c>
      <c r="Z327" s="25">
        <v>0</v>
      </c>
      <c r="AA327" s="109"/>
      <c r="AB327" s="25">
        <v>0</v>
      </c>
      <c r="AC327" s="25">
        <v>0</v>
      </c>
      <c r="AD327" s="25">
        <v>0</v>
      </c>
      <c r="AE327" s="25">
        <v>0</v>
      </c>
      <c r="AF327" s="25">
        <v>0</v>
      </c>
      <c r="AG327" s="25">
        <v>0</v>
      </c>
      <c r="AH327" s="109"/>
      <c r="AI327" s="25">
        <v>0</v>
      </c>
      <c r="AJ327" s="25">
        <v>0</v>
      </c>
      <c r="AK327" s="123">
        <v>0</v>
      </c>
      <c r="AL327" s="25">
        <v>0</v>
      </c>
      <c r="AM327" s="25">
        <v>0</v>
      </c>
      <c r="AN327" s="25">
        <v>0</v>
      </c>
      <c r="AO327" s="109"/>
      <c r="AP327" s="25">
        <v>0</v>
      </c>
      <c r="AQ327" s="25">
        <v>656.45600000000002</v>
      </c>
      <c r="AR327" s="25">
        <v>0</v>
      </c>
      <c r="AS327" s="25">
        <v>0</v>
      </c>
      <c r="AT327" s="25">
        <v>0</v>
      </c>
      <c r="AU327" s="25">
        <v>0</v>
      </c>
      <c r="AW327" t="str">
        <f t="shared" si="72"/>
        <v>Phạm Thanh Hà</v>
      </c>
      <c r="AX327" s="27" t="str">
        <f t="shared" si="73"/>
        <v xml:space="preserve">Trần Thị Thúy Quỳnh </v>
      </c>
      <c r="AY327" s="4" t="str">
        <f t="shared" si="70"/>
        <v>VINMART</v>
      </c>
    </row>
    <row r="328" spans="1:51" outlineLevel="1" x14ac:dyDescent="0.25">
      <c r="A328" s="4" t="s">
        <v>1104</v>
      </c>
      <c r="B328" s="4" t="s">
        <v>340</v>
      </c>
      <c r="C328" s="4" t="s">
        <v>451</v>
      </c>
      <c r="D328" s="11" t="s">
        <v>776</v>
      </c>
      <c r="E328" s="32" t="s">
        <v>574</v>
      </c>
      <c r="F328" s="11"/>
      <c r="G328" s="35">
        <v>5120084</v>
      </c>
      <c r="H328" s="35" t="s">
        <v>586</v>
      </c>
      <c r="I328" s="4"/>
      <c r="J328" s="4" t="s">
        <v>902</v>
      </c>
      <c r="K328" s="4" t="s">
        <v>836</v>
      </c>
      <c r="L328" s="4">
        <v>1</v>
      </c>
      <c r="M328" s="33">
        <v>11749.777800000002</v>
      </c>
      <c r="N328" s="38">
        <f t="shared" si="74"/>
        <v>2.7010526347544774E-2</v>
      </c>
      <c r="O328" s="33">
        <f t="shared" si="75"/>
        <v>13569.674502923646</v>
      </c>
      <c r="P328" s="244">
        <f t="shared" si="71"/>
        <v>13504.177</v>
      </c>
      <c r="Q328" s="25">
        <v>0</v>
      </c>
      <c r="R328" s="25">
        <v>1404.4760000000001</v>
      </c>
      <c r="S328" s="25">
        <v>0</v>
      </c>
      <c r="T328" s="109"/>
      <c r="U328" s="25">
        <v>0</v>
      </c>
      <c r="V328" s="25">
        <v>0</v>
      </c>
      <c r="W328" s="25">
        <v>0</v>
      </c>
      <c r="X328" s="25">
        <v>0</v>
      </c>
      <c r="Y328" s="25">
        <v>0</v>
      </c>
      <c r="Z328" s="25">
        <v>0</v>
      </c>
      <c r="AA328" s="109"/>
      <c r="AB328" s="25">
        <v>0</v>
      </c>
      <c r="AC328" s="25">
        <v>0</v>
      </c>
      <c r="AD328" s="25">
        <v>0</v>
      </c>
      <c r="AE328" s="25">
        <v>0</v>
      </c>
      <c r="AF328" s="25">
        <v>0</v>
      </c>
      <c r="AG328" s="25">
        <v>0</v>
      </c>
      <c r="AH328" s="109"/>
      <c r="AI328" s="25">
        <v>3427.92</v>
      </c>
      <c r="AJ328" s="25">
        <v>0</v>
      </c>
      <c r="AK328" s="123">
        <v>0</v>
      </c>
      <c r="AL328" s="25">
        <v>0</v>
      </c>
      <c r="AM328" s="25">
        <v>0</v>
      </c>
      <c r="AN328" s="25">
        <v>0</v>
      </c>
      <c r="AO328" s="109"/>
      <c r="AP328" s="25">
        <v>0</v>
      </c>
      <c r="AQ328" s="25">
        <v>557.053</v>
      </c>
      <c r="AR328" s="25">
        <v>0</v>
      </c>
      <c r="AS328" s="25">
        <v>0</v>
      </c>
      <c r="AT328" s="25">
        <v>8114.7280000000001</v>
      </c>
      <c r="AU328" s="25">
        <v>0</v>
      </c>
      <c r="AW328" t="str">
        <f t="shared" si="72"/>
        <v>Phạm Thanh Hà</v>
      </c>
      <c r="AX328" s="27" t="str">
        <f t="shared" si="73"/>
        <v xml:space="preserve">Trần Thị Thúy Quỳnh </v>
      </c>
      <c r="AY328" s="4" t="str">
        <f t="shared" si="70"/>
        <v>VINMART</v>
      </c>
    </row>
    <row r="329" spans="1:51" outlineLevel="1" x14ac:dyDescent="0.25">
      <c r="A329" s="4" t="s">
        <v>1104</v>
      </c>
      <c r="B329" s="4" t="s">
        <v>340</v>
      </c>
      <c r="C329" s="4" t="s">
        <v>451</v>
      </c>
      <c r="D329" s="11" t="s">
        <v>777</v>
      </c>
      <c r="E329" s="32" t="s">
        <v>840</v>
      </c>
      <c r="F329" s="11"/>
      <c r="G329" s="35">
        <v>5050235</v>
      </c>
      <c r="H329" s="35" t="s">
        <v>611</v>
      </c>
      <c r="I329" s="4"/>
      <c r="J329" s="4" t="s">
        <v>1220</v>
      </c>
      <c r="K329" s="4" t="s">
        <v>836</v>
      </c>
      <c r="L329" s="4">
        <v>1</v>
      </c>
      <c r="M329" s="33">
        <v>3882.6643333333327</v>
      </c>
      <c r="N329" s="38">
        <f t="shared" si="74"/>
        <v>8.9255140870980847E-3</v>
      </c>
      <c r="O329" s="33">
        <f t="shared" si="75"/>
        <v>4484.0414945927205</v>
      </c>
      <c r="P329" s="244">
        <f t="shared" si="71"/>
        <v>4350.6080000000002</v>
      </c>
      <c r="Q329" s="25">
        <v>0</v>
      </c>
      <c r="R329" s="25">
        <v>0</v>
      </c>
      <c r="S329" s="25">
        <v>0</v>
      </c>
      <c r="T329" s="109"/>
      <c r="U329" s="25">
        <v>0</v>
      </c>
      <c r="V329" s="25">
        <v>0</v>
      </c>
      <c r="W329" s="25">
        <v>0</v>
      </c>
      <c r="X329" s="25">
        <v>0</v>
      </c>
      <c r="Y329" s="25">
        <v>0</v>
      </c>
      <c r="Z329" s="25">
        <v>0</v>
      </c>
      <c r="AA329" s="109"/>
      <c r="AB329" s="25">
        <v>0</v>
      </c>
      <c r="AC329" s="25">
        <v>0</v>
      </c>
      <c r="AD329" s="25">
        <v>0</v>
      </c>
      <c r="AE329" s="25">
        <v>0</v>
      </c>
      <c r="AF329" s="25">
        <v>0</v>
      </c>
      <c r="AG329" s="25">
        <v>606.995</v>
      </c>
      <c r="AH329" s="109"/>
      <c r="AI329" s="25">
        <v>0</v>
      </c>
      <c r="AJ329" s="25">
        <v>0</v>
      </c>
      <c r="AK329" s="123">
        <v>0</v>
      </c>
      <c r="AL329" s="25">
        <v>0</v>
      </c>
      <c r="AM329" s="25">
        <v>0</v>
      </c>
      <c r="AN329" s="25">
        <v>0</v>
      </c>
      <c r="AO329" s="109"/>
      <c r="AP329" s="25">
        <v>0</v>
      </c>
      <c r="AQ329" s="25">
        <v>3384.556</v>
      </c>
      <c r="AR329" s="25">
        <v>0</v>
      </c>
      <c r="AS329" s="25">
        <v>0</v>
      </c>
      <c r="AT329" s="25">
        <v>0</v>
      </c>
      <c r="AU329" s="25">
        <v>359.05700000000002</v>
      </c>
      <c r="AW329" t="str">
        <f t="shared" si="72"/>
        <v>Phạm Thanh Hà</v>
      </c>
      <c r="AX329" s="27" t="str">
        <f t="shared" si="73"/>
        <v xml:space="preserve">Vũ Thị Dịu </v>
      </c>
      <c r="AY329" s="4" t="str">
        <f t="shared" ref="AY329:AY392" si="76">+B329</f>
        <v>VINMART</v>
      </c>
    </row>
    <row r="330" spans="1:51" outlineLevel="1" x14ac:dyDescent="0.25">
      <c r="A330" s="4" t="s">
        <v>1104</v>
      </c>
      <c r="B330" s="4" t="s">
        <v>340</v>
      </c>
      <c r="C330" s="4" t="s">
        <v>451</v>
      </c>
      <c r="D330" s="11" t="s">
        <v>778</v>
      </c>
      <c r="E330" s="32" t="s">
        <v>650</v>
      </c>
      <c r="F330" s="11"/>
      <c r="G330" s="35">
        <v>5296491</v>
      </c>
      <c r="H330" s="35" t="s">
        <v>642</v>
      </c>
      <c r="I330" s="4"/>
      <c r="J330" s="4" t="s">
        <v>1221</v>
      </c>
      <c r="K330" s="4" t="s">
        <v>836</v>
      </c>
      <c r="L330" s="4">
        <v>1</v>
      </c>
      <c r="M330" s="33">
        <v>1166.1210000000001</v>
      </c>
      <c r="N330" s="38">
        <f t="shared" si="74"/>
        <v>2.6806925655160269E-3</v>
      </c>
      <c r="O330" s="33">
        <f t="shared" si="75"/>
        <v>1346.7388635233447</v>
      </c>
      <c r="P330" s="244">
        <f t="shared" ref="P330:P393" si="77">SUM(Q330:AU330)</f>
        <v>1637.9950000000001</v>
      </c>
      <c r="Q330" s="25">
        <v>1005.735</v>
      </c>
      <c r="R330" s="25">
        <v>0</v>
      </c>
      <c r="S330" s="25">
        <v>0</v>
      </c>
      <c r="T330" s="109"/>
      <c r="U330" s="25">
        <v>0</v>
      </c>
      <c r="V330" s="25">
        <v>0</v>
      </c>
      <c r="W330" s="25">
        <v>0</v>
      </c>
      <c r="X330" s="25">
        <v>0</v>
      </c>
      <c r="Y330" s="25">
        <v>0</v>
      </c>
      <c r="Z330" s="25">
        <v>0</v>
      </c>
      <c r="AA330" s="109"/>
      <c r="AB330" s="25">
        <v>0</v>
      </c>
      <c r="AC330" s="25">
        <v>0</v>
      </c>
      <c r="AD330" s="25">
        <v>0</v>
      </c>
      <c r="AE330" s="25">
        <v>0</v>
      </c>
      <c r="AF330" s="25">
        <v>0</v>
      </c>
      <c r="AG330" s="25">
        <v>0</v>
      </c>
      <c r="AH330" s="109"/>
      <c r="AI330" s="25">
        <v>0</v>
      </c>
      <c r="AJ330" s="25">
        <v>0</v>
      </c>
      <c r="AK330" s="123">
        <v>0</v>
      </c>
      <c r="AL330" s="25">
        <v>0</v>
      </c>
      <c r="AM330" s="25">
        <v>0</v>
      </c>
      <c r="AN330" s="25">
        <v>0</v>
      </c>
      <c r="AO330" s="109"/>
      <c r="AP330" s="25">
        <v>0</v>
      </c>
      <c r="AQ330" s="25">
        <v>238.464</v>
      </c>
      <c r="AR330" s="25">
        <v>0</v>
      </c>
      <c r="AS330" s="25">
        <v>0</v>
      </c>
      <c r="AT330" s="25">
        <v>0</v>
      </c>
      <c r="AU330" s="25">
        <v>393.79600000000005</v>
      </c>
      <c r="AW330" t="str">
        <f t="shared" ref="AW330:AW393" si="78">+C330</f>
        <v>Phạm Thanh Hà</v>
      </c>
      <c r="AX330" s="27" t="str">
        <f t="shared" ref="AX330:AX393" si="79">+E330</f>
        <v xml:space="preserve">Vương Thị Thu Phương </v>
      </c>
      <c r="AY330" s="4" t="str">
        <f t="shared" si="76"/>
        <v>VINMART</v>
      </c>
    </row>
    <row r="331" spans="1:51" outlineLevel="1" x14ac:dyDescent="0.25">
      <c r="A331" s="4" t="s">
        <v>1104</v>
      </c>
      <c r="B331" s="4" t="s">
        <v>340</v>
      </c>
      <c r="C331" s="4" t="s">
        <v>451</v>
      </c>
      <c r="D331" s="11" t="s">
        <v>776</v>
      </c>
      <c r="E331" s="32" t="s">
        <v>574</v>
      </c>
      <c r="F331" s="11"/>
      <c r="G331" s="35">
        <v>5133514</v>
      </c>
      <c r="H331" s="35" t="s">
        <v>587</v>
      </c>
      <c r="I331" s="4"/>
      <c r="J331" s="4" t="s">
        <v>1222</v>
      </c>
      <c r="K331" s="4" t="s">
        <v>1222</v>
      </c>
      <c r="L331" s="4">
        <v>1</v>
      </c>
      <c r="M331" s="33">
        <v>1633.6064999999999</v>
      </c>
      <c r="N331" s="38">
        <f t="shared" si="74"/>
        <v>3.7553536893072475E-3</v>
      </c>
      <c r="O331" s="33">
        <f t="shared" si="75"/>
        <v>1886.6321430231928</v>
      </c>
      <c r="P331" s="244">
        <f t="shared" si="77"/>
        <v>1633.3420000000001</v>
      </c>
      <c r="Q331" s="25">
        <v>0</v>
      </c>
      <c r="R331" s="25">
        <v>0</v>
      </c>
      <c r="S331" s="25">
        <v>0</v>
      </c>
      <c r="T331" s="109"/>
      <c r="U331" s="25">
        <v>0</v>
      </c>
      <c r="V331" s="25">
        <v>0</v>
      </c>
      <c r="W331" s="25">
        <v>0</v>
      </c>
      <c r="X331" s="25">
        <v>0</v>
      </c>
      <c r="Y331" s="25">
        <v>0</v>
      </c>
      <c r="Z331" s="25">
        <v>0</v>
      </c>
      <c r="AA331" s="109"/>
      <c r="AB331" s="25">
        <v>0</v>
      </c>
      <c r="AC331" s="25">
        <v>0</v>
      </c>
      <c r="AD331" s="25">
        <v>0</v>
      </c>
      <c r="AE331" s="25">
        <v>0</v>
      </c>
      <c r="AF331" s="25">
        <v>0</v>
      </c>
      <c r="AG331" s="25">
        <v>791.26</v>
      </c>
      <c r="AH331" s="109"/>
      <c r="AI331" s="25">
        <v>0</v>
      </c>
      <c r="AJ331" s="25">
        <v>0</v>
      </c>
      <c r="AK331" s="123">
        <v>0</v>
      </c>
      <c r="AL331" s="25">
        <v>0</v>
      </c>
      <c r="AM331" s="25">
        <v>0</v>
      </c>
      <c r="AN331" s="25">
        <v>0</v>
      </c>
      <c r="AO331" s="109"/>
      <c r="AP331" s="25">
        <v>179.52799999999999</v>
      </c>
      <c r="AQ331" s="25">
        <v>0</v>
      </c>
      <c r="AR331" s="25">
        <v>0</v>
      </c>
      <c r="AS331" s="25">
        <v>0</v>
      </c>
      <c r="AT331" s="25">
        <v>0</v>
      </c>
      <c r="AU331" s="25">
        <v>662.55400000000009</v>
      </c>
      <c r="AW331" t="str">
        <f t="shared" si="78"/>
        <v>Phạm Thanh Hà</v>
      </c>
      <c r="AX331" s="27" t="str">
        <f t="shared" si="79"/>
        <v xml:space="preserve">Trần Thị Thúy Quỳnh </v>
      </c>
      <c r="AY331" s="4" t="str">
        <f t="shared" si="76"/>
        <v>VINMART</v>
      </c>
    </row>
    <row r="332" spans="1:51" outlineLevel="1" x14ac:dyDescent="0.25">
      <c r="A332" s="4" t="s">
        <v>1104</v>
      </c>
      <c r="B332" s="4" t="s">
        <v>340</v>
      </c>
      <c r="C332" s="4" t="s">
        <v>451</v>
      </c>
      <c r="D332" s="11" t="s">
        <v>778</v>
      </c>
      <c r="E332" s="32" t="s">
        <v>650</v>
      </c>
      <c r="F332" s="11"/>
      <c r="G332" s="35">
        <v>5050297</v>
      </c>
      <c r="H332" s="35" t="s">
        <v>643</v>
      </c>
      <c r="I332" s="4"/>
      <c r="J332" s="4" t="s">
        <v>1218</v>
      </c>
      <c r="K332" s="4" t="s">
        <v>836</v>
      </c>
      <c r="L332" s="4">
        <v>1</v>
      </c>
      <c r="M332" s="33">
        <v>3562.9780333333333</v>
      </c>
      <c r="N332" s="38">
        <f t="shared" si="74"/>
        <v>8.1906154893476579E-3</v>
      </c>
      <c r="O332" s="33">
        <f t="shared" si="75"/>
        <v>4114.8397013431495</v>
      </c>
      <c r="P332" s="244">
        <f t="shared" si="77"/>
        <v>12928.716</v>
      </c>
      <c r="Q332" s="25">
        <v>0</v>
      </c>
      <c r="R332" s="25">
        <v>1509.9829999999999</v>
      </c>
      <c r="S332" s="25">
        <v>0</v>
      </c>
      <c r="T332" s="109"/>
      <c r="U332" s="25">
        <v>0</v>
      </c>
      <c r="V332" s="25">
        <v>0</v>
      </c>
      <c r="W332" s="25">
        <v>0</v>
      </c>
      <c r="X332" s="25">
        <v>0</v>
      </c>
      <c r="Y332" s="25">
        <v>0</v>
      </c>
      <c r="Z332" s="25">
        <v>0</v>
      </c>
      <c r="AA332" s="109"/>
      <c r="AB332" s="25">
        <v>0</v>
      </c>
      <c r="AC332" s="25">
        <v>0</v>
      </c>
      <c r="AD332" s="25">
        <v>0</v>
      </c>
      <c r="AE332" s="25">
        <v>0</v>
      </c>
      <c r="AF332" s="25">
        <v>0</v>
      </c>
      <c r="AG332" s="25">
        <v>0</v>
      </c>
      <c r="AH332" s="109"/>
      <c r="AI332" s="25">
        <v>2129.8980000000001</v>
      </c>
      <c r="AJ332" s="25">
        <v>0</v>
      </c>
      <c r="AK332" s="123">
        <v>0</v>
      </c>
      <c r="AL332" s="25">
        <v>0</v>
      </c>
      <c r="AM332" s="25">
        <v>0</v>
      </c>
      <c r="AN332" s="25">
        <v>0</v>
      </c>
      <c r="AO332" s="109"/>
      <c r="AP332" s="25">
        <v>0</v>
      </c>
      <c r="AQ332" s="25">
        <v>6366.8729999999996</v>
      </c>
      <c r="AR332" s="25">
        <v>0</v>
      </c>
      <c r="AS332" s="25">
        <v>0</v>
      </c>
      <c r="AT332" s="25">
        <v>0</v>
      </c>
      <c r="AU332" s="25">
        <v>2921.9620000000004</v>
      </c>
      <c r="AW332" t="str">
        <f t="shared" si="78"/>
        <v>Phạm Thanh Hà</v>
      </c>
      <c r="AX332" s="27" t="str">
        <f t="shared" si="79"/>
        <v xml:space="preserve">Vương Thị Thu Phương </v>
      </c>
      <c r="AY332" s="4" t="str">
        <f t="shared" si="76"/>
        <v>VINMART</v>
      </c>
    </row>
    <row r="333" spans="1:51" outlineLevel="1" x14ac:dyDescent="0.25">
      <c r="A333" s="4" t="s">
        <v>1104</v>
      </c>
      <c r="B333" s="4" t="s">
        <v>340</v>
      </c>
      <c r="C333" s="4" t="s">
        <v>451</v>
      </c>
      <c r="D333" s="11" t="s">
        <v>774</v>
      </c>
      <c r="E333" s="32" t="s">
        <v>536</v>
      </c>
      <c r="F333" s="11"/>
      <c r="G333" s="35">
        <v>5120181</v>
      </c>
      <c r="H333" s="35" t="s">
        <v>529</v>
      </c>
      <c r="I333" s="4"/>
      <c r="J333" s="4" t="s">
        <v>1223</v>
      </c>
      <c r="K333" s="4" t="s">
        <v>913</v>
      </c>
      <c r="L333" s="4">
        <v>1</v>
      </c>
      <c r="M333" s="33">
        <v>3146.3482399999998</v>
      </c>
      <c r="N333" s="38">
        <f t="shared" si="74"/>
        <v>7.2328620576187497E-3</v>
      </c>
      <c r="O333" s="33">
        <f t="shared" si="75"/>
        <v>3633.6790547346932</v>
      </c>
      <c r="P333" s="244">
        <f t="shared" si="77"/>
        <v>3682.7</v>
      </c>
      <c r="Q333" s="25">
        <v>0</v>
      </c>
      <c r="R333" s="25">
        <v>227.70099999999999</v>
      </c>
      <c r="S333" s="25">
        <v>0</v>
      </c>
      <c r="T333" s="109"/>
      <c r="U333" s="25">
        <v>0</v>
      </c>
      <c r="V333" s="25">
        <v>0</v>
      </c>
      <c r="W333" s="25">
        <v>0</v>
      </c>
      <c r="X333" s="25">
        <v>0</v>
      </c>
      <c r="Y333" s="25">
        <v>227.70099999999999</v>
      </c>
      <c r="Z333" s="25">
        <v>0</v>
      </c>
      <c r="AA333" s="109"/>
      <c r="AB333" s="25">
        <v>0</v>
      </c>
      <c r="AC333" s="25">
        <v>0</v>
      </c>
      <c r="AD333" s="25">
        <v>0</v>
      </c>
      <c r="AE333" s="25">
        <v>0</v>
      </c>
      <c r="AF333" s="25">
        <v>893.07899999999995</v>
      </c>
      <c r="AG333" s="25">
        <v>0</v>
      </c>
      <c r="AH333" s="109"/>
      <c r="AI333" s="25">
        <v>0</v>
      </c>
      <c r="AJ333" s="25">
        <v>0</v>
      </c>
      <c r="AK333" s="123">
        <v>0</v>
      </c>
      <c r="AL333" s="25">
        <v>0</v>
      </c>
      <c r="AM333" s="25">
        <v>835.98500000000001</v>
      </c>
      <c r="AN333" s="25">
        <v>0</v>
      </c>
      <c r="AO333" s="109"/>
      <c r="AP333" s="25">
        <v>0</v>
      </c>
      <c r="AQ333" s="25">
        <v>975.52599999999995</v>
      </c>
      <c r="AR333" s="25">
        <v>0</v>
      </c>
      <c r="AS333" s="25">
        <v>0</v>
      </c>
      <c r="AT333" s="25">
        <v>522.70799999999997</v>
      </c>
      <c r="AU333" s="25">
        <v>0</v>
      </c>
      <c r="AW333" t="str">
        <f t="shared" si="78"/>
        <v>Phạm Thanh Hà</v>
      </c>
      <c r="AX333" s="27" t="str">
        <f t="shared" si="79"/>
        <v>Vũ Thị Thùy Lan</v>
      </c>
      <c r="AY333" s="4" t="str">
        <f t="shared" si="76"/>
        <v>VINMART</v>
      </c>
    </row>
    <row r="334" spans="1:51" outlineLevel="1" x14ac:dyDescent="0.25">
      <c r="A334" s="4" t="s">
        <v>1104</v>
      </c>
      <c r="B334" s="4" t="s">
        <v>340</v>
      </c>
      <c r="C334" s="4" t="s">
        <v>451</v>
      </c>
      <c r="D334" s="11" t="s">
        <v>5225</v>
      </c>
      <c r="E334" s="32" t="s">
        <v>5226</v>
      </c>
      <c r="F334" s="11"/>
      <c r="G334" s="35">
        <v>5120198</v>
      </c>
      <c r="H334" s="35" t="s">
        <v>511</v>
      </c>
      <c r="I334" s="4"/>
      <c r="J334" s="4" t="s">
        <v>1224</v>
      </c>
      <c r="K334" s="4" t="s">
        <v>1073</v>
      </c>
      <c r="L334" s="4">
        <v>1</v>
      </c>
      <c r="M334" s="33">
        <v>2050.1424333333334</v>
      </c>
      <c r="N334" s="38">
        <f t="shared" si="74"/>
        <v>4.7128913545726415E-3</v>
      </c>
      <c r="O334" s="33">
        <f t="shared" si="75"/>
        <v>2367.6843918669829</v>
      </c>
      <c r="P334" s="244">
        <f t="shared" si="77"/>
        <v>3016.7049999999999</v>
      </c>
      <c r="Q334" s="25">
        <v>0</v>
      </c>
      <c r="R334" s="25">
        <v>179.52799999999999</v>
      </c>
      <c r="S334" s="25">
        <v>0</v>
      </c>
      <c r="T334" s="109"/>
      <c r="U334" s="25">
        <v>0</v>
      </c>
      <c r="V334" s="25">
        <v>0</v>
      </c>
      <c r="W334" s="25">
        <v>0</v>
      </c>
      <c r="X334" s="25">
        <v>0</v>
      </c>
      <c r="Y334" s="25">
        <v>0</v>
      </c>
      <c r="Z334" s="25">
        <v>0</v>
      </c>
      <c r="AA334" s="109"/>
      <c r="AB334" s="25">
        <v>0</v>
      </c>
      <c r="AC334" s="25">
        <v>0</v>
      </c>
      <c r="AD334" s="25">
        <v>0</v>
      </c>
      <c r="AE334" s="25">
        <v>0</v>
      </c>
      <c r="AF334" s="25">
        <v>662.55399999999997</v>
      </c>
      <c r="AG334" s="25">
        <v>0</v>
      </c>
      <c r="AH334" s="109"/>
      <c r="AI334" s="25">
        <v>0</v>
      </c>
      <c r="AJ334" s="25">
        <v>0</v>
      </c>
      <c r="AK334" s="123">
        <v>0</v>
      </c>
      <c r="AL334" s="25">
        <v>0</v>
      </c>
      <c r="AM334" s="25">
        <v>1024.306</v>
      </c>
      <c r="AN334" s="25">
        <v>0</v>
      </c>
      <c r="AO334" s="109"/>
      <c r="AP334" s="25">
        <v>487.76299999999998</v>
      </c>
      <c r="AQ334" s="25">
        <v>0</v>
      </c>
      <c r="AR334" s="25">
        <v>0</v>
      </c>
      <c r="AS334" s="25">
        <v>662.55399999999997</v>
      </c>
      <c r="AT334" s="25">
        <v>0</v>
      </c>
      <c r="AU334" s="25">
        <v>0</v>
      </c>
      <c r="AW334" t="str">
        <f t="shared" si="78"/>
        <v>Phạm Thanh Hà</v>
      </c>
      <c r="AX334" s="27" t="str">
        <f t="shared" si="79"/>
        <v>Đặng Thị Dung</v>
      </c>
      <c r="AY334" s="4" t="str">
        <f t="shared" si="76"/>
        <v>VINMART</v>
      </c>
    </row>
    <row r="335" spans="1:51" outlineLevel="1" x14ac:dyDescent="0.25">
      <c r="A335" s="4" t="s">
        <v>1104</v>
      </c>
      <c r="B335" s="4" t="s">
        <v>340</v>
      </c>
      <c r="C335" s="4" t="s">
        <v>451</v>
      </c>
      <c r="D335" s="11" t="s">
        <v>779</v>
      </c>
      <c r="E335" s="32" t="s">
        <v>683</v>
      </c>
      <c r="F335" s="11"/>
      <c r="G335" s="35">
        <v>5336588</v>
      </c>
      <c r="H335" s="35" t="s">
        <v>670</v>
      </c>
      <c r="I335" s="4"/>
      <c r="J335" s="4" t="s">
        <v>1225</v>
      </c>
      <c r="K335" s="4" t="s">
        <v>853</v>
      </c>
      <c r="L335" s="4">
        <v>1</v>
      </c>
      <c r="M335" s="33">
        <v>1855.4941666666666</v>
      </c>
      <c r="N335" s="38">
        <f t="shared" si="74"/>
        <v>4.2654316472661826E-3</v>
      </c>
      <c r="O335" s="33">
        <f t="shared" si="75"/>
        <v>2142.8874921992328</v>
      </c>
      <c r="P335" s="244">
        <f t="shared" si="77"/>
        <v>2218.7910000000002</v>
      </c>
      <c r="Q335" s="25">
        <v>0</v>
      </c>
      <c r="R335" s="25">
        <v>720.25199999999995</v>
      </c>
      <c r="S335" s="25">
        <v>0</v>
      </c>
      <c r="T335" s="109"/>
      <c r="U335" s="25">
        <v>0</v>
      </c>
      <c r="V335" s="25">
        <v>0</v>
      </c>
      <c r="W335" s="25">
        <v>0</v>
      </c>
      <c r="X335" s="25">
        <v>0</v>
      </c>
      <c r="Y335" s="25">
        <v>0</v>
      </c>
      <c r="Z335" s="25">
        <v>0</v>
      </c>
      <c r="AA335" s="109"/>
      <c r="AB335" s="25">
        <v>0</v>
      </c>
      <c r="AC335" s="25">
        <v>0</v>
      </c>
      <c r="AD335" s="25">
        <v>0</v>
      </c>
      <c r="AE335" s="25">
        <v>0</v>
      </c>
      <c r="AF335" s="25">
        <v>0</v>
      </c>
      <c r="AG335" s="25">
        <v>0</v>
      </c>
      <c r="AH335" s="109"/>
      <c r="AI335" s="25">
        <v>0</v>
      </c>
      <c r="AJ335" s="25">
        <v>0</v>
      </c>
      <c r="AK335" s="123">
        <v>0</v>
      </c>
      <c r="AL335" s="25">
        <v>0</v>
      </c>
      <c r="AM335" s="25">
        <v>0</v>
      </c>
      <c r="AN335" s="25">
        <v>476.928</v>
      </c>
      <c r="AO335" s="109"/>
      <c r="AP335" s="25">
        <v>0</v>
      </c>
      <c r="AQ335" s="25">
        <v>0</v>
      </c>
      <c r="AR335" s="25">
        <v>0</v>
      </c>
      <c r="AS335" s="25">
        <v>0</v>
      </c>
      <c r="AT335" s="25">
        <v>0</v>
      </c>
      <c r="AU335" s="25">
        <v>1021.6110000000001</v>
      </c>
      <c r="AW335" t="str">
        <f t="shared" si="78"/>
        <v>Phạm Thanh Hà</v>
      </c>
      <c r="AX335" s="27" t="str">
        <f t="shared" si="79"/>
        <v>Hoàng Phương Lê</v>
      </c>
      <c r="AY335" s="4" t="str">
        <f t="shared" si="76"/>
        <v>VINMART</v>
      </c>
    </row>
    <row r="336" spans="1:51" outlineLevel="1" x14ac:dyDescent="0.25">
      <c r="A336" s="4" t="s">
        <v>1104</v>
      </c>
      <c r="B336" s="4" t="s">
        <v>340</v>
      </c>
      <c r="C336" s="4" t="s">
        <v>451</v>
      </c>
      <c r="D336" s="11" t="s">
        <v>779</v>
      </c>
      <c r="E336" s="32" t="s">
        <v>683</v>
      </c>
      <c r="F336" s="11"/>
      <c r="G336" s="35">
        <v>5050318</v>
      </c>
      <c r="H336" s="35" t="s">
        <v>671</v>
      </c>
      <c r="I336" s="4"/>
      <c r="J336" s="4" t="s">
        <v>906</v>
      </c>
      <c r="K336" s="4" t="s">
        <v>836</v>
      </c>
      <c r="L336" s="4">
        <v>1</v>
      </c>
      <c r="M336" s="33">
        <v>7162.4956000000002</v>
      </c>
      <c r="N336" s="38">
        <f t="shared" si="74"/>
        <v>1.6465228484403637E-2</v>
      </c>
      <c r="O336" s="33">
        <f t="shared" si="75"/>
        <v>8271.8784622993298</v>
      </c>
      <c r="P336" s="244">
        <f t="shared" si="77"/>
        <v>5361.76</v>
      </c>
      <c r="Q336" s="25">
        <v>0</v>
      </c>
      <c r="R336" s="25">
        <v>0</v>
      </c>
      <c r="S336" s="25">
        <v>0</v>
      </c>
      <c r="T336" s="109"/>
      <c r="U336" s="25">
        <v>0</v>
      </c>
      <c r="V336" s="25">
        <v>0</v>
      </c>
      <c r="W336" s="25">
        <v>0</v>
      </c>
      <c r="X336" s="25">
        <v>0</v>
      </c>
      <c r="Y336" s="25">
        <v>587.06200000000001</v>
      </c>
      <c r="Z336" s="25">
        <v>0</v>
      </c>
      <c r="AA336" s="109"/>
      <c r="AB336" s="25">
        <v>0</v>
      </c>
      <c r="AC336" s="25">
        <v>0</v>
      </c>
      <c r="AD336" s="25">
        <v>0</v>
      </c>
      <c r="AE336" s="25">
        <v>0</v>
      </c>
      <c r="AF336" s="25">
        <v>1498.539</v>
      </c>
      <c r="AG336" s="25">
        <v>0</v>
      </c>
      <c r="AH336" s="109"/>
      <c r="AI336" s="25">
        <v>0</v>
      </c>
      <c r="AJ336" s="25">
        <v>0</v>
      </c>
      <c r="AK336" s="123">
        <v>0</v>
      </c>
      <c r="AL336" s="25">
        <v>0</v>
      </c>
      <c r="AM336" s="25">
        <v>0</v>
      </c>
      <c r="AN336" s="25">
        <v>0</v>
      </c>
      <c r="AO336" s="109"/>
      <c r="AP336" s="25">
        <v>1951.05</v>
      </c>
      <c r="AQ336" s="25">
        <v>0</v>
      </c>
      <c r="AR336" s="25">
        <v>0</v>
      </c>
      <c r="AS336" s="25">
        <v>0</v>
      </c>
      <c r="AT336" s="25">
        <v>0</v>
      </c>
      <c r="AU336" s="25">
        <v>1325.1089999999999</v>
      </c>
      <c r="AW336" t="str">
        <f t="shared" si="78"/>
        <v>Phạm Thanh Hà</v>
      </c>
      <c r="AX336" s="27" t="str">
        <f t="shared" si="79"/>
        <v>Hoàng Phương Lê</v>
      </c>
      <c r="AY336" s="4" t="str">
        <f t="shared" si="76"/>
        <v>VINMART</v>
      </c>
    </row>
    <row r="337" spans="1:51" outlineLevel="1" x14ac:dyDescent="0.25">
      <c r="A337" s="4" t="s">
        <v>1104</v>
      </c>
      <c r="B337" s="4" t="s">
        <v>340</v>
      </c>
      <c r="C337" s="4" t="s">
        <v>451</v>
      </c>
      <c r="D337" s="11" t="s">
        <v>779</v>
      </c>
      <c r="E337" s="32" t="s">
        <v>683</v>
      </c>
      <c r="F337" s="11"/>
      <c r="G337" s="35">
        <v>5050204</v>
      </c>
      <c r="H337" s="35" t="s">
        <v>672</v>
      </c>
      <c r="I337" s="4"/>
      <c r="J337" s="4" t="s">
        <v>835</v>
      </c>
      <c r="K337" s="4" t="s">
        <v>836</v>
      </c>
      <c r="L337" s="4">
        <v>1</v>
      </c>
      <c r="M337" s="33">
        <v>6177.0393333333341</v>
      </c>
      <c r="N337" s="38">
        <f t="shared" si="74"/>
        <v>1.4199850116554578E-2</v>
      </c>
      <c r="O337" s="33">
        <f t="shared" si="75"/>
        <v>7133.7870870281322</v>
      </c>
      <c r="P337" s="244">
        <f t="shared" si="77"/>
        <v>14224.021000000001</v>
      </c>
      <c r="Q337" s="25">
        <v>361.19499999999999</v>
      </c>
      <c r="R337" s="25">
        <v>0</v>
      </c>
      <c r="S337" s="25">
        <v>0</v>
      </c>
      <c r="T337" s="109"/>
      <c r="U337" s="25">
        <v>0</v>
      </c>
      <c r="V337" s="25">
        <v>0</v>
      </c>
      <c r="W337" s="25">
        <v>0</v>
      </c>
      <c r="X337" s="25">
        <v>1293.356</v>
      </c>
      <c r="Y337" s="25">
        <v>0</v>
      </c>
      <c r="Z337" s="25">
        <v>0</v>
      </c>
      <c r="AA337" s="109"/>
      <c r="AB337" s="25">
        <v>0</v>
      </c>
      <c r="AC337" s="25">
        <v>0</v>
      </c>
      <c r="AD337" s="25">
        <v>0</v>
      </c>
      <c r="AE337" s="25">
        <v>2743.1149999999998</v>
      </c>
      <c r="AF337" s="25">
        <v>0</v>
      </c>
      <c r="AG337" s="25">
        <v>0</v>
      </c>
      <c r="AH337" s="109"/>
      <c r="AI337" s="25">
        <v>0</v>
      </c>
      <c r="AJ337" s="25">
        <v>0</v>
      </c>
      <c r="AK337" s="123">
        <v>0</v>
      </c>
      <c r="AL337" s="25">
        <v>0</v>
      </c>
      <c r="AM337" s="25">
        <v>0</v>
      </c>
      <c r="AN337" s="25">
        <v>0</v>
      </c>
      <c r="AO337" s="109"/>
      <c r="AP337" s="25">
        <v>0</v>
      </c>
      <c r="AQ337" s="25">
        <v>4381.174</v>
      </c>
      <c r="AR337" s="25">
        <v>0</v>
      </c>
      <c r="AS337" s="25">
        <v>5445.1809999999996</v>
      </c>
      <c r="AT337" s="25">
        <v>0</v>
      </c>
      <c r="AU337" s="25">
        <v>0</v>
      </c>
      <c r="AW337" t="str">
        <f t="shared" si="78"/>
        <v>Phạm Thanh Hà</v>
      </c>
      <c r="AX337" s="27" t="str">
        <f t="shared" si="79"/>
        <v>Hoàng Phương Lê</v>
      </c>
      <c r="AY337" s="4" t="str">
        <f t="shared" si="76"/>
        <v>VINMART</v>
      </c>
    </row>
    <row r="338" spans="1:51" outlineLevel="1" x14ac:dyDescent="0.25">
      <c r="A338" s="4" t="s">
        <v>1104</v>
      </c>
      <c r="B338" s="4" t="s">
        <v>340</v>
      </c>
      <c r="C338" s="4" t="s">
        <v>451</v>
      </c>
      <c r="D338" s="11" t="s">
        <v>5225</v>
      </c>
      <c r="E338" s="32" t="s">
        <v>5226</v>
      </c>
      <c r="F338" s="11"/>
      <c r="G338" s="35">
        <v>5129618</v>
      </c>
      <c r="H338" s="35" t="s">
        <v>512</v>
      </c>
      <c r="I338" s="4"/>
      <c r="J338" s="4" t="s">
        <v>1226</v>
      </c>
      <c r="K338" s="4" t="s">
        <v>1072</v>
      </c>
      <c r="L338" s="4">
        <v>1</v>
      </c>
      <c r="M338" s="33">
        <v>1707.5763333333334</v>
      </c>
      <c r="N338" s="38">
        <f t="shared" si="74"/>
        <v>3.9253964055340597E-3</v>
      </c>
      <c r="O338" s="33">
        <f t="shared" si="75"/>
        <v>1972.0589977649774</v>
      </c>
      <c r="P338" s="244">
        <f t="shared" si="77"/>
        <v>2201.4369999999999</v>
      </c>
      <c r="Q338" s="25">
        <v>0</v>
      </c>
      <c r="R338" s="25">
        <v>0</v>
      </c>
      <c r="S338" s="25">
        <v>0</v>
      </c>
      <c r="T338" s="109"/>
      <c r="U338" s="25">
        <v>0</v>
      </c>
      <c r="V338" s="25">
        <v>0</v>
      </c>
      <c r="W338" s="25">
        <v>0</v>
      </c>
      <c r="X338" s="25">
        <v>212.24</v>
      </c>
      <c r="Y338" s="25">
        <v>0</v>
      </c>
      <c r="Z338" s="25">
        <v>0</v>
      </c>
      <c r="AA338" s="109"/>
      <c r="AB338" s="25">
        <v>0</v>
      </c>
      <c r="AC338" s="25">
        <v>0</v>
      </c>
      <c r="AD338" s="25">
        <v>0</v>
      </c>
      <c r="AE338" s="25">
        <v>0</v>
      </c>
      <c r="AF338" s="25">
        <v>475.08699999999999</v>
      </c>
      <c r="AG338" s="25">
        <v>0</v>
      </c>
      <c r="AH338" s="109"/>
      <c r="AI338" s="25">
        <v>0</v>
      </c>
      <c r="AJ338" s="25">
        <v>0</v>
      </c>
      <c r="AK338" s="123">
        <v>0</v>
      </c>
      <c r="AL338" s="25">
        <v>0</v>
      </c>
      <c r="AM338" s="25">
        <v>1155.0530000000001</v>
      </c>
      <c r="AN338" s="25">
        <v>0</v>
      </c>
      <c r="AO338" s="109"/>
      <c r="AP338" s="25">
        <v>0</v>
      </c>
      <c r="AQ338" s="25">
        <v>0</v>
      </c>
      <c r="AR338" s="25">
        <v>0</v>
      </c>
      <c r="AS338" s="25">
        <v>0</v>
      </c>
      <c r="AT338" s="25">
        <v>359.05700000000002</v>
      </c>
      <c r="AU338" s="25">
        <v>0</v>
      </c>
      <c r="AW338" t="str">
        <f t="shared" si="78"/>
        <v>Phạm Thanh Hà</v>
      </c>
      <c r="AX338" s="27" t="str">
        <f t="shared" si="79"/>
        <v>Đặng Thị Dung</v>
      </c>
      <c r="AY338" s="4" t="str">
        <f t="shared" si="76"/>
        <v>VINMART</v>
      </c>
    </row>
    <row r="339" spans="1:51" outlineLevel="1" x14ac:dyDescent="0.25">
      <c r="A339" s="4" t="s">
        <v>1104</v>
      </c>
      <c r="B339" s="4" t="s">
        <v>340</v>
      </c>
      <c r="C339" s="4" t="s">
        <v>451</v>
      </c>
      <c r="D339" s="11" t="s">
        <v>776</v>
      </c>
      <c r="E339" s="32" t="s">
        <v>574</v>
      </c>
      <c r="F339" s="11"/>
      <c r="G339" s="35">
        <v>5271492</v>
      </c>
      <c r="H339" s="35" t="s">
        <v>588</v>
      </c>
      <c r="I339" s="4"/>
      <c r="J339" s="4" t="s">
        <v>1227</v>
      </c>
      <c r="K339" s="4" t="s">
        <v>1227</v>
      </c>
      <c r="L339" s="4">
        <v>1</v>
      </c>
      <c r="M339" s="33">
        <v>3346.6995999999999</v>
      </c>
      <c r="N339" s="38">
        <f t="shared" si="74"/>
        <v>7.6934321024451661E-3</v>
      </c>
      <c r="O339" s="33">
        <f t="shared" si="75"/>
        <v>3865.062387057631</v>
      </c>
      <c r="P339" s="244">
        <f t="shared" si="77"/>
        <v>1207.2239999999999</v>
      </c>
      <c r="Q339" s="25">
        <v>0</v>
      </c>
      <c r="R339" s="25">
        <v>0</v>
      </c>
      <c r="S339" s="25">
        <v>0</v>
      </c>
      <c r="T339" s="109"/>
      <c r="U339" s="25">
        <v>0</v>
      </c>
      <c r="V339" s="25">
        <v>0</v>
      </c>
      <c r="W339" s="25">
        <v>0</v>
      </c>
      <c r="X339" s="25">
        <v>0</v>
      </c>
      <c r="Y339" s="25">
        <v>0</v>
      </c>
      <c r="Z339" s="25">
        <v>0</v>
      </c>
      <c r="AA339" s="109"/>
      <c r="AB339" s="25">
        <v>0</v>
      </c>
      <c r="AC339" s="25">
        <v>0</v>
      </c>
      <c r="AD339" s="25">
        <v>0</v>
      </c>
      <c r="AE339" s="25">
        <v>0</v>
      </c>
      <c r="AF339" s="25">
        <v>0</v>
      </c>
      <c r="AG339" s="25">
        <v>0</v>
      </c>
      <c r="AH339" s="109"/>
      <c r="AI339" s="25">
        <v>0</v>
      </c>
      <c r="AJ339" s="25">
        <v>606.995</v>
      </c>
      <c r="AK339" s="123">
        <v>0</v>
      </c>
      <c r="AL339" s="25">
        <v>0</v>
      </c>
      <c r="AM339" s="25">
        <v>0</v>
      </c>
      <c r="AN339" s="25">
        <v>0</v>
      </c>
      <c r="AO339" s="109"/>
      <c r="AP339" s="25">
        <v>420.70100000000002</v>
      </c>
      <c r="AQ339" s="25">
        <v>0</v>
      </c>
      <c r="AR339" s="25">
        <v>0</v>
      </c>
      <c r="AS339" s="25">
        <v>0</v>
      </c>
      <c r="AT339" s="25">
        <v>0</v>
      </c>
      <c r="AU339" s="25">
        <v>179.52799999999999</v>
      </c>
      <c r="AW339" t="str">
        <f t="shared" si="78"/>
        <v>Phạm Thanh Hà</v>
      </c>
      <c r="AX339" s="27" t="str">
        <f t="shared" si="79"/>
        <v xml:space="preserve">Trần Thị Thúy Quỳnh </v>
      </c>
      <c r="AY339" s="4" t="str">
        <f t="shared" si="76"/>
        <v>VINMART</v>
      </c>
    </row>
    <row r="340" spans="1:51" outlineLevel="1" x14ac:dyDescent="0.25">
      <c r="A340" s="4" t="s">
        <v>1104</v>
      </c>
      <c r="B340" s="4" t="s">
        <v>340</v>
      </c>
      <c r="C340" s="4" t="s">
        <v>451</v>
      </c>
      <c r="D340" s="11" t="s">
        <v>5225</v>
      </c>
      <c r="E340" s="32" t="s">
        <v>5226</v>
      </c>
      <c r="F340" s="11"/>
      <c r="G340" s="35">
        <v>5271485</v>
      </c>
      <c r="H340" s="35" t="s">
        <v>513</v>
      </c>
      <c r="I340" s="4"/>
      <c r="J340" s="4" t="s">
        <v>1228</v>
      </c>
      <c r="K340" s="4" t="s">
        <v>1087</v>
      </c>
      <c r="L340" s="4">
        <v>1</v>
      </c>
      <c r="M340" s="33">
        <v>2009.6795</v>
      </c>
      <c r="N340" s="38">
        <f t="shared" si="74"/>
        <v>4.6198746911512321E-3</v>
      </c>
      <c r="O340" s="33">
        <f t="shared" si="75"/>
        <v>2320.9542456367421</v>
      </c>
      <c r="P340" s="244">
        <f t="shared" si="77"/>
        <v>2841.915</v>
      </c>
      <c r="Q340" s="25">
        <v>0</v>
      </c>
      <c r="R340" s="25">
        <v>0</v>
      </c>
      <c r="S340" s="25">
        <v>0</v>
      </c>
      <c r="T340" s="109"/>
      <c r="U340" s="25">
        <v>0</v>
      </c>
      <c r="V340" s="25">
        <v>0</v>
      </c>
      <c r="W340" s="25">
        <v>243.881</v>
      </c>
      <c r="X340" s="25">
        <v>0</v>
      </c>
      <c r="Y340" s="25">
        <v>0</v>
      </c>
      <c r="Z340" s="25">
        <v>0</v>
      </c>
      <c r="AA340" s="109"/>
      <c r="AB340" s="25">
        <v>0</v>
      </c>
      <c r="AC340" s="25">
        <v>0</v>
      </c>
      <c r="AD340" s="25">
        <v>0</v>
      </c>
      <c r="AE340" s="25">
        <v>0</v>
      </c>
      <c r="AF340" s="25">
        <v>1333.222</v>
      </c>
      <c r="AG340" s="25">
        <v>0</v>
      </c>
      <c r="AH340" s="109"/>
      <c r="AI340" s="25">
        <v>0</v>
      </c>
      <c r="AJ340" s="25">
        <v>0</v>
      </c>
      <c r="AK340" s="123">
        <v>0</v>
      </c>
      <c r="AL340" s="25">
        <v>0</v>
      </c>
      <c r="AM340" s="25">
        <v>298.76</v>
      </c>
      <c r="AN340" s="25">
        <v>0</v>
      </c>
      <c r="AO340" s="109"/>
      <c r="AP340" s="25">
        <v>0</v>
      </c>
      <c r="AQ340" s="25">
        <v>0</v>
      </c>
      <c r="AR340" s="25">
        <v>0</v>
      </c>
      <c r="AS340" s="25">
        <v>966.05200000000002</v>
      </c>
      <c r="AT340" s="25">
        <v>0</v>
      </c>
      <c r="AU340" s="25">
        <v>0</v>
      </c>
      <c r="AW340" t="str">
        <f t="shared" si="78"/>
        <v>Phạm Thanh Hà</v>
      </c>
      <c r="AX340" s="27" t="str">
        <f t="shared" si="79"/>
        <v>Đặng Thị Dung</v>
      </c>
      <c r="AY340" s="4" t="str">
        <f t="shared" si="76"/>
        <v>VINMART</v>
      </c>
    </row>
    <row r="341" spans="1:51" outlineLevel="1" x14ac:dyDescent="0.25">
      <c r="A341" s="4" t="s">
        <v>1104</v>
      </c>
      <c r="B341" s="4" t="s">
        <v>340</v>
      </c>
      <c r="C341" s="4" t="s">
        <v>451</v>
      </c>
      <c r="D341" s="11" t="s">
        <v>5225</v>
      </c>
      <c r="E341" s="32" t="s">
        <v>5226</v>
      </c>
      <c r="F341" s="11"/>
      <c r="G341" s="35">
        <v>5290864</v>
      </c>
      <c r="H341" s="35" t="s">
        <v>514</v>
      </c>
      <c r="I341" s="4"/>
      <c r="J341" s="4" t="s">
        <v>1229</v>
      </c>
      <c r="K341" s="4" t="s">
        <v>1087</v>
      </c>
      <c r="L341" s="4">
        <v>1</v>
      </c>
      <c r="M341" s="33">
        <v>1166.9008666666666</v>
      </c>
      <c r="N341" s="38">
        <f t="shared" si="74"/>
        <v>2.6824853321117973E-3</v>
      </c>
      <c r="O341" s="33">
        <f t="shared" si="75"/>
        <v>1347.6395219870599</v>
      </c>
      <c r="P341" s="244">
        <f t="shared" si="77"/>
        <v>1869.5960000000002</v>
      </c>
      <c r="Q341" s="25">
        <v>0</v>
      </c>
      <c r="R341" s="25">
        <v>484.09500000000003</v>
      </c>
      <c r="S341" s="25">
        <v>0</v>
      </c>
      <c r="T341" s="109"/>
      <c r="U341" s="25">
        <v>0</v>
      </c>
      <c r="V341" s="25">
        <v>0</v>
      </c>
      <c r="W341" s="25">
        <v>361.19499999999999</v>
      </c>
      <c r="X341" s="25">
        <v>0</v>
      </c>
      <c r="Y341" s="25">
        <v>0</v>
      </c>
      <c r="Z341" s="25">
        <v>0</v>
      </c>
      <c r="AA341" s="109"/>
      <c r="AB341" s="25">
        <v>0</v>
      </c>
      <c r="AC341" s="25">
        <v>0</v>
      </c>
      <c r="AD341" s="25">
        <v>0</v>
      </c>
      <c r="AE341" s="25">
        <v>0</v>
      </c>
      <c r="AF341" s="25">
        <v>243.881</v>
      </c>
      <c r="AG341" s="25">
        <v>0</v>
      </c>
      <c r="AH341" s="109"/>
      <c r="AI341" s="25">
        <v>0</v>
      </c>
      <c r="AJ341" s="25">
        <v>0</v>
      </c>
      <c r="AK341" s="123">
        <v>0</v>
      </c>
      <c r="AL341" s="25">
        <v>0</v>
      </c>
      <c r="AM341" s="25">
        <v>476.928</v>
      </c>
      <c r="AN341" s="25">
        <v>0</v>
      </c>
      <c r="AO341" s="109"/>
      <c r="AP341" s="25">
        <v>0</v>
      </c>
      <c r="AQ341" s="25">
        <v>0</v>
      </c>
      <c r="AR341" s="25">
        <v>0</v>
      </c>
      <c r="AS341" s="25">
        <v>303.49700000000001</v>
      </c>
      <c r="AT341" s="25">
        <v>0</v>
      </c>
      <c r="AU341" s="25">
        <v>0</v>
      </c>
      <c r="AW341" t="str">
        <f t="shared" si="78"/>
        <v>Phạm Thanh Hà</v>
      </c>
      <c r="AX341" s="27" t="str">
        <f t="shared" si="79"/>
        <v>Đặng Thị Dung</v>
      </c>
      <c r="AY341" s="4" t="str">
        <f t="shared" si="76"/>
        <v>VINMART</v>
      </c>
    </row>
    <row r="342" spans="1:51" outlineLevel="1" x14ac:dyDescent="0.25">
      <c r="A342" s="4" t="s">
        <v>1104</v>
      </c>
      <c r="B342" s="4" t="s">
        <v>340</v>
      </c>
      <c r="C342" s="4" t="s">
        <v>451</v>
      </c>
      <c r="D342" s="11" t="s">
        <v>775</v>
      </c>
      <c r="E342" s="32" t="s">
        <v>540</v>
      </c>
      <c r="F342" s="11"/>
      <c r="G342" s="35">
        <v>5336564</v>
      </c>
      <c r="H342" s="35" t="s">
        <v>564</v>
      </c>
      <c r="I342" s="4"/>
      <c r="J342" s="4" t="s">
        <v>843</v>
      </c>
      <c r="K342" s="4" t="s">
        <v>843</v>
      </c>
      <c r="L342" s="4">
        <v>1</v>
      </c>
      <c r="M342" s="33">
        <v>11219.289333333334</v>
      </c>
      <c r="N342" s="38">
        <f t="shared" si="74"/>
        <v>2.5791033268623004E-2</v>
      </c>
      <c r="O342" s="33">
        <f t="shared" si="75"/>
        <v>12957.019868703948</v>
      </c>
      <c r="P342" s="244">
        <f t="shared" si="77"/>
        <v>17726.292999999998</v>
      </c>
      <c r="Q342" s="25">
        <v>0</v>
      </c>
      <c r="R342" s="25">
        <v>243.881</v>
      </c>
      <c r="S342" s="25">
        <v>5970.4129999999996</v>
      </c>
      <c r="T342" s="109"/>
      <c r="U342" s="25">
        <v>0</v>
      </c>
      <c r="V342" s="25">
        <v>0</v>
      </c>
      <c r="W342" s="25">
        <v>0</v>
      </c>
      <c r="X342" s="25">
        <v>0</v>
      </c>
      <c r="Y342" s="25">
        <v>0</v>
      </c>
      <c r="Z342" s="25">
        <v>3401.3069999999998</v>
      </c>
      <c r="AA342" s="109"/>
      <c r="AB342" s="25">
        <v>0</v>
      </c>
      <c r="AC342" s="25">
        <v>0</v>
      </c>
      <c r="AD342" s="25">
        <v>0</v>
      </c>
      <c r="AE342" s="25">
        <v>0</v>
      </c>
      <c r="AF342" s="25">
        <v>0</v>
      </c>
      <c r="AG342" s="25">
        <v>5500.34</v>
      </c>
      <c r="AH342" s="109"/>
      <c r="AI342" s="25">
        <v>0</v>
      </c>
      <c r="AJ342" s="25">
        <v>0</v>
      </c>
      <c r="AK342" s="123">
        <v>0</v>
      </c>
      <c r="AL342" s="25">
        <v>0</v>
      </c>
      <c r="AM342" s="25">
        <v>0</v>
      </c>
      <c r="AN342" s="25">
        <v>487.76299999999998</v>
      </c>
      <c r="AO342" s="109"/>
      <c r="AP342" s="25">
        <v>0</v>
      </c>
      <c r="AQ342" s="25">
        <v>0</v>
      </c>
      <c r="AR342" s="25">
        <v>0</v>
      </c>
      <c r="AS342" s="25">
        <v>0</v>
      </c>
      <c r="AT342" s="25">
        <v>0</v>
      </c>
      <c r="AU342" s="25">
        <v>2122.5889999999999</v>
      </c>
      <c r="AW342" t="str">
        <f t="shared" si="78"/>
        <v>Phạm Thanh Hà</v>
      </c>
      <c r="AX342" s="27" t="str">
        <f t="shared" si="79"/>
        <v xml:space="preserve">Đoàn Thị Trang </v>
      </c>
      <c r="AY342" s="4" t="str">
        <f t="shared" si="76"/>
        <v>VINMART</v>
      </c>
    </row>
    <row r="343" spans="1:51" outlineLevel="1" x14ac:dyDescent="0.25">
      <c r="A343" s="4" t="s">
        <v>1104</v>
      </c>
      <c r="B343" s="4" t="s">
        <v>340</v>
      </c>
      <c r="C343" s="4" t="s">
        <v>451</v>
      </c>
      <c r="D343" s="11" t="s">
        <v>775</v>
      </c>
      <c r="E343" s="32" t="s">
        <v>540</v>
      </c>
      <c r="F343" s="11"/>
      <c r="G343" s="35">
        <v>5120444</v>
      </c>
      <c r="H343" s="35" t="s">
        <v>565</v>
      </c>
      <c r="I343" s="4"/>
      <c r="J343" s="4" t="s">
        <v>1216</v>
      </c>
      <c r="K343" s="4" t="s">
        <v>836</v>
      </c>
      <c r="L343" s="4">
        <v>1</v>
      </c>
      <c r="M343" s="33">
        <v>5938.1483333333335</v>
      </c>
      <c r="N343" s="38">
        <f t="shared" si="74"/>
        <v>1.3650684697469689E-2</v>
      </c>
      <c r="O343" s="33">
        <f t="shared" si="75"/>
        <v>6857.894796394522</v>
      </c>
      <c r="P343" s="244">
        <f t="shared" si="77"/>
        <v>8777.7639999999992</v>
      </c>
      <c r="Q343" s="25">
        <v>0</v>
      </c>
      <c r="R343" s="25">
        <v>0</v>
      </c>
      <c r="S343" s="25">
        <v>0</v>
      </c>
      <c r="T343" s="109"/>
      <c r="U343" s="25">
        <v>0</v>
      </c>
      <c r="V343" s="25">
        <v>0</v>
      </c>
      <c r="W343" s="25">
        <v>0</v>
      </c>
      <c r="X343" s="25">
        <v>2213.5349999999999</v>
      </c>
      <c r="Y343" s="25">
        <v>0</v>
      </c>
      <c r="Z343" s="25">
        <v>0</v>
      </c>
      <c r="AA343" s="109"/>
      <c r="AB343" s="25">
        <v>0</v>
      </c>
      <c r="AC343" s="25">
        <v>0</v>
      </c>
      <c r="AD343" s="25">
        <v>0</v>
      </c>
      <c r="AE343" s="25">
        <v>0</v>
      </c>
      <c r="AF343" s="25">
        <v>0</v>
      </c>
      <c r="AG343" s="25">
        <v>0</v>
      </c>
      <c r="AH343" s="109"/>
      <c r="AI343" s="25">
        <v>3442.8110000000001</v>
      </c>
      <c r="AJ343" s="25">
        <v>0</v>
      </c>
      <c r="AK343" s="123">
        <v>0</v>
      </c>
      <c r="AL343" s="25">
        <v>0</v>
      </c>
      <c r="AM343" s="25">
        <v>0</v>
      </c>
      <c r="AN343" s="25">
        <v>0</v>
      </c>
      <c r="AO343" s="109"/>
      <c r="AP343" s="25">
        <v>0</v>
      </c>
      <c r="AQ343" s="25">
        <v>1812.1849999999999</v>
      </c>
      <c r="AR343" s="25">
        <v>0</v>
      </c>
      <c r="AS343" s="25">
        <v>0</v>
      </c>
      <c r="AT343" s="25">
        <v>0</v>
      </c>
      <c r="AU343" s="25">
        <v>1309.2330000000002</v>
      </c>
      <c r="AW343" t="str">
        <f t="shared" si="78"/>
        <v>Phạm Thanh Hà</v>
      </c>
      <c r="AX343" s="27" t="str">
        <f t="shared" si="79"/>
        <v xml:space="preserve">Đoàn Thị Trang </v>
      </c>
      <c r="AY343" s="4" t="str">
        <f t="shared" si="76"/>
        <v>VINMART</v>
      </c>
    </row>
    <row r="344" spans="1:51" outlineLevel="1" x14ac:dyDescent="0.25">
      <c r="A344" s="4" t="s">
        <v>1104</v>
      </c>
      <c r="B344" s="4" t="s">
        <v>340</v>
      </c>
      <c r="C344" s="4" t="s">
        <v>451</v>
      </c>
      <c r="D344" s="11" t="s">
        <v>776</v>
      </c>
      <c r="E344" s="32" t="s">
        <v>574</v>
      </c>
      <c r="F344" s="11"/>
      <c r="G344" s="35">
        <v>5332793</v>
      </c>
      <c r="H344" s="35" t="s">
        <v>589</v>
      </c>
      <c r="I344" s="4"/>
      <c r="J344" s="4" t="s">
        <v>874</v>
      </c>
      <c r="K344" s="4" t="s">
        <v>836</v>
      </c>
      <c r="L344" s="4">
        <v>1</v>
      </c>
      <c r="M344" s="33">
        <v>2636.7046</v>
      </c>
      <c r="N344" s="38">
        <f t="shared" si="74"/>
        <v>6.0612873095346959E-3</v>
      </c>
      <c r="O344" s="33">
        <f t="shared" si="75"/>
        <v>3045.0978555834045</v>
      </c>
      <c r="P344" s="244">
        <f t="shared" si="77"/>
        <v>1793.7930000000001</v>
      </c>
      <c r="Q344" s="25">
        <v>171.59</v>
      </c>
      <c r="R344" s="25">
        <v>0</v>
      </c>
      <c r="S344" s="25">
        <v>0</v>
      </c>
      <c r="T344" s="109"/>
      <c r="U344" s="25">
        <v>0</v>
      </c>
      <c r="V344" s="25">
        <v>0</v>
      </c>
      <c r="W344" s="25">
        <v>0</v>
      </c>
      <c r="X344" s="25">
        <v>0</v>
      </c>
      <c r="Y344" s="25">
        <v>0</v>
      </c>
      <c r="Z344" s="25">
        <v>0</v>
      </c>
      <c r="AA344" s="109"/>
      <c r="AB344" s="25">
        <v>0</v>
      </c>
      <c r="AC344" s="25">
        <v>0</v>
      </c>
      <c r="AD344" s="25">
        <v>0</v>
      </c>
      <c r="AE344" s="25">
        <v>0</v>
      </c>
      <c r="AF344" s="25">
        <v>487.76299999999998</v>
      </c>
      <c r="AG344" s="25">
        <v>0</v>
      </c>
      <c r="AH344" s="109"/>
      <c r="AI344" s="25">
        <v>0</v>
      </c>
      <c r="AJ344" s="25">
        <v>0</v>
      </c>
      <c r="AK344" s="123">
        <v>0</v>
      </c>
      <c r="AL344" s="25">
        <v>0</v>
      </c>
      <c r="AM344" s="25">
        <v>0</v>
      </c>
      <c r="AN344" s="25">
        <v>0</v>
      </c>
      <c r="AO344" s="109"/>
      <c r="AP344" s="25">
        <v>487.76299999999998</v>
      </c>
      <c r="AQ344" s="25">
        <v>0</v>
      </c>
      <c r="AR344" s="25">
        <v>0</v>
      </c>
      <c r="AS344" s="25">
        <v>0</v>
      </c>
      <c r="AT344" s="25">
        <v>646.67700000000002</v>
      </c>
      <c r="AU344" s="25">
        <v>0</v>
      </c>
      <c r="AW344" t="str">
        <f t="shared" si="78"/>
        <v>Phạm Thanh Hà</v>
      </c>
      <c r="AX344" s="27" t="str">
        <f t="shared" si="79"/>
        <v xml:space="preserve">Trần Thị Thúy Quỳnh </v>
      </c>
      <c r="AY344" s="4" t="str">
        <f t="shared" si="76"/>
        <v>VINMART</v>
      </c>
    </row>
    <row r="345" spans="1:51" outlineLevel="1" x14ac:dyDescent="0.25">
      <c r="A345" s="4" t="s">
        <v>1104</v>
      </c>
      <c r="B345" s="4" t="s">
        <v>340</v>
      </c>
      <c r="C345" s="4" t="s">
        <v>451</v>
      </c>
      <c r="D345" s="11" t="s">
        <v>779</v>
      </c>
      <c r="E345" s="32" t="s">
        <v>683</v>
      </c>
      <c r="F345" s="11"/>
      <c r="G345" s="35">
        <v>5120060</v>
      </c>
      <c r="H345" s="35" t="s">
        <v>673</v>
      </c>
      <c r="I345" s="4"/>
      <c r="J345" s="4" t="s">
        <v>1230</v>
      </c>
      <c r="K345" s="4" t="s">
        <v>1088</v>
      </c>
      <c r="L345" s="4">
        <v>1</v>
      </c>
      <c r="M345" s="33">
        <v>2201.9817399999997</v>
      </c>
      <c r="N345" s="38">
        <f t="shared" si="74"/>
        <v>5.0619413249740324E-3</v>
      </c>
      <c r="O345" s="33">
        <f t="shared" si="75"/>
        <v>2543.0417478347072</v>
      </c>
      <c r="P345" s="244">
        <f t="shared" si="77"/>
        <v>2717.9470000000001</v>
      </c>
      <c r="Q345" s="25">
        <v>0</v>
      </c>
      <c r="R345" s="25">
        <v>791.26</v>
      </c>
      <c r="S345" s="25">
        <v>0</v>
      </c>
      <c r="T345" s="109"/>
      <c r="U345" s="25">
        <v>0</v>
      </c>
      <c r="V345" s="25">
        <v>0</v>
      </c>
      <c r="W345" s="25">
        <v>0</v>
      </c>
      <c r="X345" s="25">
        <v>0</v>
      </c>
      <c r="Y345" s="25">
        <v>121.941</v>
      </c>
      <c r="Z345" s="25">
        <v>0</v>
      </c>
      <c r="AA345" s="109"/>
      <c r="AB345" s="25">
        <v>0</v>
      </c>
      <c r="AC345" s="25">
        <v>0</v>
      </c>
      <c r="AD345" s="25">
        <v>0</v>
      </c>
      <c r="AE345" s="25">
        <v>0</v>
      </c>
      <c r="AF345" s="25">
        <v>359.05700000000002</v>
      </c>
      <c r="AG345" s="25">
        <v>0</v>
      </c>
      <c r="AH345" s="109"/>
      <c r="AI345" s="25">
        <v>0</v>
      </c>
      <c r="AJ345" s="25">
        <v>0</v>
      </c>
      <c r="AK345" s="123">
        <v>0</v>
      </c>
      <c r="AL345" s="25">
        <v>0</v>
      </c>
      <c r="AM345" s="25">
        <v>598.86900000000003</v>
      </c>
      <c r="AN345" s="25">
        <v>0</v>
      </c>
      <c r="AO345" s="109"/>
      <c r="AP345" s="25">
        <v>0</v>
      </c>
      <c r="AQ345" s="25">
        <v>0</v>
      </c>
      <c r="AR345" s="25">
        <v>0</v>
      </c>
      <c r="AS345" s="25">
        <v>0</v>
      </c>
      <c r="AT345" s="25">
        <v>846.81999999999994</v>
      </c>
      <c r="AU345" s="25">
        <v>0</v>
      </c>
      <c r="AW345" t="str">
        <f t="shared" si="78"/>
        <v>Phạm Thanh Hà</v>
      </c>
      <c r="AX345" s="27" t="str">
        <f t="shared" si="79"/>
        <v>Hoàng Phương Lê</v>
      </c>
      <c r="AY345" s="4" t="str">
        <f t="shared" si="76"/>
        <v>VINMART</v>
      </c>
    </row>
    <row r="346" spans="1:51" outlineLevel="1" x14ac:dyDescent="0.25">
      <c r="A346" s="4" t="s">
        <v>1104</v>
      </c>
      <c r="B346" s="4" t="s">
        <v>340</v>
      </c>
      <c r="C346" s="4" t="s">
        <v>451</v>
      </c>
      <c r="D346" s="11" t="s">
        <v>779</v>
      </c>
      <c r="E346" s="32" t="s">
        <v>683</v>
      </c>
      <c r="F346" s="11"/>
      <c r="G346" s="35">
        <v>5120136</v>
      </c>
      <c r="H346" s="35" t="s">
        <v>674</v>
      </c>
      <c r="I346" s="4"/>
      <c r="J346" s="4" t="s">
        <v>835</v>
      </c>
      <c r="K346" s="4" t="s">
        <v>836</v>
      </c>
      <c r="L346" s="4">
        <v>1</v>
      </c>
      <c r="M346" s="33">
        <v>2606.7918333333332</v>
      </c>
      <c r="N346" s="38">
        <f t="shared" si="74"/>
        <v>5.9925234923859181E-3</v>
      </c>
      <c r="O346" s="33">
        <f t="shared" si="75"/>
        <v>3010.5519676476702</v>
      </c>
      <c r="P346" s="244">
        <f t="shared" si="77"/>
        <v>3674.4390000000003</v>
      </c>
      <c r="Q346" s="25">
        <v>0</v>
      </c>
      <c r="R346" s="25">
        <v>0</v>
      </c>
      <c r="S346" s="25">
        <v>0</v>
      </c>
      <c r="T346" s="109"/>
      <c r="U346" s="25">
        <v>0</v>
      </c>
      <c r="V346" s="25">
        <v>0</v>
      </c>
      <c r="W346" s="25">
        <v>0</v>
      </c>
      <c r="X346" s="25">
        <v>487.76299999999998</v>
      </c>
      <c r="Y346" s="25">
        <v>0</v>
      </c>
      <c r="Z346" s="25">
        <v>0</v>
      </c>
      <c r="AA346" s="109"/>
      <c r="AB346" s="25">
        <v>0</v>
      </c>
      <c r="AC346" s="25">
        <v>0</v>
      </c>
      <c r="AD346" s="25">
        <v>0</v>
      </c>
      <c r="AE346" s="25">
        <v>0</v>
      </c>
      <c r="AF346" s="25">
        <v>846.82</v>
      </c>
      <c r="AG346" s="25">
        <v>0</v>
      </c>
      <c r="AH346" s="109"/>
      <c r="AI346" s="25">
        <v>0</v>
      </c>
      <c r="AJ346" s="25">
        <v>0</v>
      </c>
      <c r="AK346" s="123">
        <v>0</v>
      </c>
      <c r="AL346" s="25">
        <v>0</v>
      </c>
      <c r="AM346" s="25">
        <v>0</v>
      </c>
      <c r="AN346" s="25">
        <v>487.76299999999998</v>
      </c>
      <c r="AO346" s="109"/>
      <c r="AP346" s="25">
        <v>0</v>
      </c>
      <c r="AQ346" s="25">
        <v>0</v>
      </c>
      <c r="AR346" s="25">
        <v>0</v>
      </c>
      <c r="AS346" s="25">
        <v>1852.0930000000001</v>
      </c>
      <c r="AT346" s="25">
        <v>0</v>
      </c>
      <c r="AU346" s="25">
        <v>0</v>
      </c>
      <c r="AW346" t="str">
        <f t="shared" si="78"/>
        <v>Phạm Thanh Hà</v>
      </c>
      <c r="AX346" s="27" t="str">
        <f t="shared" si="79"/>
        <v>Hoàng Phương Lê</v>
      </c>
      <c r="AY346" s="4" t="str">
        <f t="shared" si="76"/>
        <v>VINMART</v>
      </c>
    </row>
    <row r="347" spans="1:51" outlineLevel="1" x14ac:dyDescent="0.25">
      <c r="A347" s="4" t="s">
        <v>1104</v>
      </c>
      <c r="B347" s="4" t="s">
        <v>340</v>
      </c>
      <c r="C347" s="4" t="s">
        <v>451</v>
      </c>
      <c r="D347" s="11" t="s">
        <v>779</v>
      </c>
      <c r="E347" s="32" t="s">
        <v>683</v>
      </c>
      <c r="F347" s="11"/>
      <c r="G347" s="35">
        <v>5120039</v>
      </c>
      <c r="H347" s="35" t="s">
        <v>675</v>
      </c>
      <c r="I347" s="4"/>
      <c r="J347" s="4" t="s">
        <v>835</v>
      </c>
      <c r="K347" s="4" t="s">
        <v>836</v>
      </c>
      <c r="L347" s="4">
        <v>1</v>
      </c>
      <c r="M347" s="33">
        <v>8315.1995999999999</v>
      </c>
      <c r="N347" s="38">
        <f t="shared" si="74"/>
        <v>1.9115077893719294E-2</v>
      </c>
      <c r="O347" s="33">
        <f t="shared" si="75"/>
        <v>9603.1221968164264</v>
      </c>
      <c r="P347" s="244">
        <f t="shared" si="77"/>
        <v>8788.5390000000007</v>
      </c>
      <c r="Q347" s="25">
        <v>968.18899999999996</v>
      </c>
      <c r="R347" s="25">
        <v>0</v>
      </c>
      <c r="S347" s="25">
        <v>0</v>
      </c>
      <c r="T347" s="109"/>
      <c r="U347" s="25">
        <v>0</v>
      </c>
      <c r="V347" s="25">
        <v>0</v>
      </c>
      <c r="W347" s="25">
        <v>0</v>
      </c>
      <c r="X347" s="25">
        <v>910.803</v>
      </c>
      <c r="Y347" s="25">
        <v>0</v>
      </c>
      <c r="Z347" s="25">
        <v>0</v>
      </c>
      <c r="AA347" s="109"/>
      <c r="AB347" s="25">
        <v>0</v>
      </c>
      <c r="AC347" s="25">
        <v>0</v>
      </c>
      <c r="AD347" s="25">
        <v>0</v>
      </c>
      <c r="AE347" s="25">
        <v>0</v>
      </c>
      <c r="AF347" s="25">
        <v>1755.95</v>
      </c>
      <c r="AG347" s="25">
        <v>0</v>
      </c>
      <c r="AH347" s="109"/>
      <c r="AI347" s="25">
        <v>0</v>
      </c>
      <c r="AJ347" s="25">
        <v>0</v>
      </c>
      <c r="AK347" s="123">
        <v>0</v>
      </c>
      <c r="AL347" s="25">
        <v>0</v>
      </c>
      <c r="AM347" s="25">
        <v>0</v>
      </c>
      <c r="AN347" s="25">
        <v>0</v>
      </c>
      <c r="AO347" s="109"/>
      <c r="AP347" s="25">
        <v>0</v>
      </c>
      <c r="AQ347" s="25">
        <v>2878.002</v>
      </c>
      <c r="AR347" s="25">
        <v>0</v>
      </c>
      <c r="AS347" s="25">
        <v>0</v>
      </c>
      <c r="AT347" s="25">
        <v>2275.5950000000003</v>
      </c>
      <c r="AU347" s="25">
        <v>0</v>
      </c>
      <c r="AW347" t="str">
        <f t="shared" si="78"/>
        <v>Phạm Thanh Hà</v>
      </c>
      <c r="AX347" s="27" t="str">
        <f t="shared" si="79"/>
        <v>Hoàng Phương Lê</v>
      </c>
      <c r="AY347" s="4" t="str">
        <f t="shared" si="76"/>
        <v>VINMART</v>
      </c>
    </row>
    <row r="348" spans="1:51" outlineLevel="1" x14ac:dyDescent="0.25">
      <c r="A348" s="4" t="s">
        <v>1104</v>
      </c>
      <c r="B348" s="4" t="s">
        <v>340</v>
      </c>
      <c r="C348" s="4" t="s">
        <v>451</v>
      </c>
      <c r="D348" s="11" t="s">
        <v>5225</v>
      </c>
      <c r="E348" s="32" t="s">
        <v>5226</v>
      </c>
      <c r="F348" s="11"/>
      <c r="G348" s="35">
        <v>5334265</v>
      </c>
      <c r="H348" s="35" t="s">
        <v>515</v>
      </c>
      <c r="I348" s="4"/>
      <c r="J348" s="4" t="s">
        <v>1231</v>
      </c>
      <c r="K348" s="4" t="s">
        <v>1072</v>
      </c>
      <c r="L348" s="4">
        <v>1</v>
      </c>
      <c r="M348" s="33">
        <v>2085.0210000000002</v>
      </c>
      <c r="N348" s="38">
        <f t="shared" si="74"/>
        <v>4.7930706107211785E-3</v>
      </c>
      <c r="O348" s="33">
        <f t="shared" si="75"/>
        <v>2407.9652214155371</v>
      </c>
      <c r="P348" s="244">
        <f t="shared" si="77"/>
        <v>3193.098</v>
      </c>
      <c r="Q348" s="25">
        <v>0</v>
      </c>
      <c r="R348" s="25">
        <v>343.18099999999998</v>
      </c>
      <c r="S348" s="25">
        <v>0</v>
      </c>
      <c r="T348" s="109"/>
      <c r="U348" s="25">
        <v>0</v>
      </c>
      <c r="V348" s="25">
        <v>0</v>
      </c>
      <c r="W348" s="25">
        <v>0</v>
      </c>
      <c r="X348" s="25">
        <v>0</v>
      </c>
      <c r="Y348" s="25">
        <v>715.46299999999997</v>
      </c>
      <c r="Z348" s="25">
        <v>0</v>
      </c>
      <c r="AA348" s="109"/>
      <c r="AB348" s="25">
        <v>0</v>
      </c>
      <c r="AC348" s="25">
        <v>0</v>
      </c>
      <c r="AD348" s="25">
        <v>0</v>
      </c>
      <c r="AE348" s="25">
        <v>0</v>
      </c>
      <c r="AF348" s="25">
        <v>606.99400000000003</v>
      </c>
      <c r="AG348" s="25">
        <v>0</v>
      </c>
      <c r="AH348" s="109"/>
      <c r="AI348" s="25">
        <v>0</v>
      </c>
      <c r="AJ348" s="25">
        <v>0</v>
      </c>
      <c r="AK348" s="123">
        <v>0</v>
      </c>
      <c r="AL348" s="25">
        <v>0</v>
      </c>
      <c r="AM348" s="25">
        <v>825.22199999999998</v>
      </c>
      <c r="AN348" s="25">
        <v>0</v>
      </c>
      <c r="AO348" s="109"/>
      <c r="AP348" s="25">
        <v>0</v>
      </c>
      <c r="AQ348" s="25">
        <v>0</v>
      </c>
      <c r="AR348" s="25">
        <v>0</v>
      </c>
      <c r="AS348" s="25">
        <v>0</v>
      </c>
      <c r="AT348" s="25">
        <v>702.23800000000006</v>
      </c>
      <c r="AU348" s="25">
        <v>0</v>
      </c>
      <c r="AW348" t="str">
        <f t="shared" si="78"/>
        <v>Phạm Thanh Hà</v>
      </c>
      <c r="AX348" s="27" t="str">
        <f t="shared" si="79"/>
        <v>Đặng Thị Dung</v>
      </c>
      <c r="AY348" s="4" t="str">
        <f t="shared" si="76"/>
        <v>VINMART</v>
      </c>
    </row>
    <row r="349" spans="1:51" outlineLevel="1" x14ac:dyDescent="0.25">
      <c r="A349" s="4" t="s">
        <v>1104</v>
      </c>
      <c r="B349" s="4" t="s">
        <v>340</v>
      </c>
      <c r="C349" s="4" t="s">
        <v>451</v>
      </c>
      <c r="D349" s="11" t="s">
        <v>776</v>
      </c>
      <c r="E349" s="32" t="s">
        <v>574</v>
      </c>
      <c r="F349" s="11"/>
      <c r="G349" s="35">
        <v>5336090</v>
      </c>
      <c r="H349" s="35" t="s">
        <v>590</v>
      </c>
      <c r="I349" s="4"/>
      <c r="J349" s="4" t="s">
        <v>1232</v>
      </c>
      <c r="K349" s="4" t="s">
        <v>1232</v>
      </c>
      <c r="L349" s="4">
        <v>1</v>
      </c>
      <c r="M349" s="33">
        <v>1574.9705999999999</v>
      </c>
      <c r="N349" s="38">
        <f t="shared" si="74"/>
        <v>3.620560798001507E-3</v>
      </c>
      <c r="O349" s="33">
        <f t="shared" si="75"/>
        <v>1818.9142601211024</v>
      </c>
      <c r="P349" s="244">
        <f t="shared" si="77"/>
        <v>2350.703</v>
      </c>
      <c r="Q349" s="25">
        <v>0</v>
      </c>
      <c r="R349" s="25">
        <v>0</v>
      </c>
      <c r="S349" s="25">
        <v>180.59800000000001</v>
      </c>
      <c r="T349" s="109"/>
      <c r="U349" s="25">
        <v>0</v>
      </c>
      <c r="V349" s="25">
        <v>0</v>
      </c>
      <c r="W349" s="25">
        <v>0</v>
      </c>
      <c r="X349" s="25">
        <v>0</v>
      </c>
      <c r="Y349" s="25">
        <v>243.881</v>
      </c>
      <c r="Z349" s="25">
        <v>0</v>
      </c>
      <c r="AA349" s="109"/>
      <c r="AB349" s="25">
        <v>0</v>
      </c>
      <c r="AC349" s="25">
        <v>0</v>
      </c>
      <c r="AD349" s="25">
        <v>0</v>
      </c>
      <c r="AE349" s="25">
        <v>0</v>
      </c>
      <c r="AF349" s="25">
        <v>0</v>
      </c>
      <c r="AG349" s="25">
        <v>0</v>
      </c>
      <c r="AH349" s="109"/>
      <c r="AI349" s="25">
        <v>0</v>
      </c>
      <c r="AJ349" s="25">
        <v>1746.6959999999999</v>
      </c>
      <c r="AK349" s="123">
        <v>0</v>
      </c>
      <c r="AL349" s="25">
        <v>0</v>
      </c>
      <c r="AM349" s="25">
        <v>0</v>
      </c>
      <c r="AN349" s="25">
        <v>0</v>
      </c>
      <c r="AO349" s="109"/>
      <c r="AP349" s="25">
        <v>0</v>
      </c>
      <c r="AQ349" s="25">
        <v>0</v>
      </c>
      <c r="AR349" s="25">
        <v>0</v>
      </c>
      <c r="AS349" s="25">
        <v>0</v>
      </c>
      <c r="AT349" s="25">
        <v>0</v>
      </c>
      <c r="AU349" s="25">
        <v>179.52799999999999</v>
      </c>
      <c r="AW349" t="str">
        <f t="shared" si="78"/>
        <v>Phạm Thanh Hà</v>
      </c>
      <c r="AX349" s="27" t="str">
        <f t="shared" si="79"/>
        <v xml:space="preserve">Trần Thị Thúy Quỳnh </v>
      </c>
      <c r="AY349" s="4" t="str">
        <f t="shared" si="76"/>
        <v>VINMART</v>
      </c>
    </row>
    <row r="350" spans="1:51" outlineLevel="1" x14ac:dyDescent="0.25">
      <c r="A350" s="4" t="s">
        <v>1104</v>
      </c>
      <c r="B350" s="4" t="s">
        <v>340</v>
      </c>
      <c r="C350" s="4" t="s">
        <v>451</v>
      </c>
      <c r="D350" s="11" t="s">
        <v>779</v>
      </c>
      <c r="E350" s="32" t="s">
        <v>683</v>
      </c>
      <c r="F350" s="11"/>
      <c r="G350" s="35">
        <v>5121526</v>
      </c>
      <c r="H350" s="35" t="s">
        <v>676</v>
      </c>
      <c r="I350" s="4"/>
      <c r="J350" s="4" t="s">
        <v>904</v>
      </c>
      <c r="K350" s="4" t="s">
        <v>836</v>
      </c>
      <c r="L350" s="4">
        <v>1</v>
      </c>
      <c r="M350" s="33">
        <v>5854.4313333333339</v>
      </c>
      <c r="N350" s="38">
        <f t="shared" si="74"/>
        <v>1.3458235080742691E-2</v>
      </c>
      <c r="O350" s="33">
        <f t="shared" si="75"/>
        <v>6761.2110582253417</v>
      </c>
      <c r="P350" s="244">
        <f t="shared" si="77"/>
        <v>5687.2240000000002</v>
      </c>
      <c r="Q350" s="25">
        <v>0</v>
      </c>
      <c r="R350" s="25">
        <v>0</v>
      </c>
      <c r="S350" s="25">
        <v>0</v>
      </c>
      <c r="T350" s="109"/>
      <c r="U350" s="25">
        <v>0</v>
      </c>
      <c r="V350" s="25">
        <v>0</v>
      </c>
      <c r="W350" s="25">
        <v>0</v>
      </c>
      <c r="X350" s="25">
        <v>0</v>
      </c>
      <c r="Y350" s="25">
        <v>303.49700000000001</v>
      </c>
      <c r="Z350" s="25">
        <v>0</v>
      </c>
      <c r="AA350" s="109"/>
      <c r="AB350" s="25">
        <v>0</v>
      </c>
      <c r="AC350" s="25">
        <v>0</v>
      </c>
      <c r="AD350" s="25">
        <v>0</v>
      </c>
      <c r="AE350" s="25">
        <v>1582.52</v>
      </c>
      <c r="AF350" s="25">
        <v>0</v>
      </c>
      <c r="AG350" s="25">
        <v>0</v>
      </c>
      <c r="AH350" s="109"/>
      <c r="AI350" s="25">
        <v>0</v>
      </c>
      <c r="AJ350" s="25">
        <v>0</v>
      </c>
      <c r="AK350" s="123">
        <v>0</v>
      </c>
      <c r="AL350" s="25">
        <v>0</v>
      </c>
      <c r="AM350" s="25">
        <v>0</v>
      </c>
      <c r="AN350" s="25">
        <v>0</v>
      </c>
      <c r="AO350" s="109"/>
      <c r="AP350" s="25">
        <v>0</v>
      </c>
      <c r="AQ350" s="25">
        <v>1390.9960000000001</v>
      </c>
      <c r="AR350" s="25">
        <v>0</v>
      </c>
      <c r="AS350" s="25">
        <v>0</v>
      </c>
      <c r="AT350" s="25">
        <v>0</v>
      </c>
      <c r="AU350" s="25">
        <v>2410.2109999999998</v>
      </c>
      <c r="AW350" t="str">
        <f t="shared" si="78"/>
        <v>Phạm Thanh Hà</v>
      </c>
      <c r="AX350" s="27" t="str">
        <f t="shared" si="79"/>
        <v>Hoàng Phương Lê</v>
      </c>
      <c r="AY350" s="4" t="str">
        <f t="shared" si="76"/>
        <v>VINMART</v>
      </c>
    </row>
    <row r="351" spans="1:51" outlineLevel="1" x14ac:dyDescent="0.25">
      <c r="A351" s="4" t="s">
        <v>1104</v>
      </c>
      <c r="B351" s="4" t="s">
        <v>340</v>
      </c>
      <c r="C351" s="4" t="s">
        <v>451</v>
      </c>
      <c r="D351" s="11" t="s">
        <v>777</v>
      </c>
      <c r="E351" s="32" t="s">
        <v>840</v>
      </c>
      <c r="F351" s="11"/>
      <c r="G351" s="35">
        <v>5129746</v>
      </c>
      <c r="H351" s="35" t="s">
        <v>612</v>
      </c>
      <c r="I351" s="4"/>
      <c r="J351" s="4" t="s">
        <v>1233</v>
      </c>
      <c r="K351" s="4" t="s">
        <v>1233</v>
      </c>
      <c r="L351" s="4">
        <v>1</v>
      </c>
      <c r="M351" s="33">
        <v>2480.0108333333333</v>
      </c>
      <c r="N351" s="38">
        <f t="shared" si="74"/>
        <v>5.7010778498250798E-3</v>
      </c>
      <c r="O351" s="33">
        <f t="shared" si="75"/>
        <v>2864.1341432054787</v>
      </c>
      <c r="P351" s="244">
        <f t="shared" si="77"/>
        <v>4982.6149999999998</v>
      </c>
      <c r="Q351" s="25">
        <v>0</v>
      </c>
      <c r="R351" s="25">
        <v>0</v>
      </c>
      <c r="S351" s="25">
        <v>487.76299999999998</v>
      </c>
      <c r="T351" s="109"/>
      <c r="U351" s="25">
        <v>0</v>
      </c>
      <c r="V351" s="25">
        <v>0</v>
      </c>
      <c r="W351" s="25">
        <v>0</v>
      </c>
      <c r="X351" s="25">
        <v>0</v>
      </c>
      <c r="Y351" s="25">
        <v>791.26</v>
      </c>
      <c r="Z351" s="25">
        <v>0</v>
      </c>
      <c r="AA351" s="109"/>
      <c r="AB351" s="25">
        <v>0</v>
      </c>
      <c r="AC351" s="25">
        <v>0</v>
      </c>
      <c r="AD351" s="25">
        <v>0</v>
      </c>
      <c r="AE351" s="25">
        <v>0</v>
      </c>
      <c r="AF351" s="25">
        <v>0</v>
      </c>
      <c r="AG351" s="25">
        <v>0</v>
      </c>
      <c r="AH351" s="109"/>
      <c r="AI351" s="25">
        <v>0</v>
      </c>
      <c r="AJ351" s="25">
        <v>2642.297</v>
      </c>
      <c r="AK351" s="123">
        <v>0</v>
      </c>
      <c r="AL351" s="25">
        <v>0</v>
      </c>
      <c r="AM351" s="25">
        <v>0</v>
      </c>
      <c r="AN351" s="25">
        <v>0</v>
      </c>
      <c r="AO351" s="109"/>
      <c r="AP351" s="25">
        <v>343.18099999999998</v>
      </c>
      <c r="AQ351" s="25">
        <v>0</v>
      </c>
      <c r="AR351" s="25">
        <v>0</v>
      </c>
      <c r="AS351" s="25">
        <v>0</v>
      </c>
      <c r="AT351" s="25">
        <v>0</v>
      </c>
      <c r="AU351" s="25">
        <v>718.11400000000003</v>
      </c>
      <c r="AW351" t="str">
        <f t="shared" si="78"/>
        <v>Phạm Thanh Hà</v>
      </c>
      <c r="AX351" s="27" t="str">
        <f t="shared" si="79"/>
        <v xml:space="preserve">Vũ Thị Dịu </v>
      </c>
      <c r="AY351" s="4" t="str">
        <f t="shared" si="76"/>
        <v>VINMART</v>
      </c>
    </row>
    <row r="352" spans="1:51" outlineLevel="1" x14ac:dyDescent="0.25">
      <c r="A352" s="4" t="s">
        <v>1104</v>
      </c>
      <c r="B352" s="4" t="s">
        <v>340</v>
      </c>
      <c r="C352" s="4" t="s">
        <v>451</v>
      </c>
      <c r="D352" s="11" t="s">
        <v>777</v>
      </c>
      <c r="E352" s="32" t="s">
        <v>840</v>
      </c>
      <c r="F352" s="11"/>
      <c r="G352" s="35">
        <v>6860286</v>
      </c>
      <c r="H352" s="35" t="s">
        <v>613</v>
      </c>
      <c r="I352" s="4"/>
      <c r="J352" s="4" t="s">
        <v>1220</v>
      </c>
      <c r="K352" s="4" t="s">
        <v>836</v>
      </c>
      <c r="L352" s="4">
        <v>1</v>
      </c>
      <c r="M352" s="33">
        <v>2864.9950000000003</v>
      </c>
      <c r="N352" s="38">
        <f t="shared" si="74"/>
        <v>6.5860839456116389E-3</v>
      </c>
      <c r="O352" s="33">
        <f t="shared" si="75"/>
        <v>3308.7476430834067</v>
      </c>
      <c r="P352" s="244">
        <f t="shared" si="77"/>
        <v>5886.7960000000003</v>
      </c>
      <c r="Q352" s="25">
        <v>0</v>
      </c>
      <c r="R352" s="25">
        <v>0</v>
      </c>
      <c r="S352" s="25">
        <v>0</v>
      </c>
      <c r="T352" s="109"/>
      <c r="U352" s="25">
        <v>0</v>
      </c>
      <c r="V352" s="25">
        <v>0</v>
      </c>
      <c r="W352" s="25">
        <v>0</v>
      </c>
      <c r="X352" s="25">
        <v>0</v>
      </c>
      <c r="Y352" s="25">
        <v>0</v>
      </c>
      <c r="Z352" s="25">
        <v>0</v>
      </c>
      <c r="AA352" s="109"/>
      <c r="AB352" s="25">
        <v>2289.125</v>
      </c>
      <c r="AC352" s="25">
        <v>0</v>
      </c>
      <c r="AD352" s="25">
        <v>0</v>
      </c>
      <c r="AE352" s="25">
        <v>0</v>
      </c>
      <c r="AF352" s="25">
        <v>0</v>
      </c>
      <c r="AG352" s="25">
        <v>1616.41</v>
      </c>
      <c r="AH352" s="109"/>
      <c r="AI352" s="25">
        <v>0</v>
      </c>
      <c r="AJ352" s="25">
        <v>0</v>
      </c>
      <c r="AK352" s="123">
        <v>0</v>
      </c>
      <c r="AL352" s="25">
        <v>0</v>
      </c>
      <c r="AM352" s="25">
        <v>0</v>
      </c>
      <c r="AN352" s="25">
        <v>0</v>
      </c>
      <c r="AO352" s="109"/>
      <c r="AP352" s="25">
        <v>975.52599999999995</v>
      </c>
      <c r="AQ352" s="25">
        <v>0</v>
      </c>
      <c r="AR352" s="25">
        <v>0</v>
      </c>
      <c r="AS352" s="25">
        <v>0</v>
      </c>
      <c r="AT352" s="25">
        <v>0</v>
      </c>
      <c r="AU352" s="25">
        <v>1005.7350000000001</v>
      </c>
      <c r="AW352" t="str">
        <f t="shared" si="78"/>
        <v>Phạm Thanh Hà</v>
      </c>
      <c r="AX352" s="27" t="str">
        <f t="shared" si="79"/>
        <v xml:space="preserve">Vũ Thị Dịu </v>
      </c>
      <c r="AY352" s="4" t="str">
        <f t="shared" si="76"/>
        <v>VINMART</v>
      </c>
    </row>
    <row r="353" spans="1:51" outlineLevel="1" x14ac:dyDescent="0.25">
      <c r="A353" s="4" t="s">
        <v>1104</v>
      </c>
      <c r="B353" s="4" t="s">
        <v>340</v>
      </c>
      <c r="C353" s="4" t="s">
        <v>451</v>
      </c>
      <c r="D353" s="11" t="s">
        <v>776</v>
      </c>
      <c r="E353" s="32" t="s">
        <v>574</v>
      </c>
      <c r="F353" s="11"/>
      <c r="G353" s="35">
        <v>5050107</v>
      </c>
      <c r="H353" s="35" t="s">
        <v>591</v>
      </c>
      <c r="I353" s="4"/>
      <c r="J353" s="4" t="s">
        <v>874</v>
      </c>
      <c r="K353" s="4" t="s">
        <v>836</v>
      </c>
      <c r="L353" s="4">
        <v>1</v>
      </c>
      <c r="M353" s="33">
        <v>4465.858666666667</v>
      </c>
      <c r="N353" s="38">
        <f t="shared" si="74"/>
        <v>1.026616802748484E-2</v>
      </c>
      <c r="O353" s="33">
        <f t="shared" si="75"/>
        <v>5157.5654888322442</v>
      </c>
      <c r="P353" s="244">
        <f t="shared" si="77"/>
        <v>5123.5529999999999</v>
      </c>
      <c r="Q353" s="25">
        <v>0</v>
      </c>
      <c r="R353" s="25">
        <v>197.99600000000001</v>
      </c>
      <c r="S353" s="25">
        <v>0</v>
      </c>
      <c r="T353" s="109"/>
      <c r="U353" s="25">
        <v>0</v>
      </c>
      <c r="V353" s="25">
        <v>0</v>
      </c>
      <c r="W353" s="25">
        <v>0</v>
      </c>
      <c r="X353" s="25">
        <v>0</v>
      </c>
      <c r="Y353" s="25">
        <v>455.40100000000001</v>
      </c>
      <c r="Z353" s="25">
        <v>0</v>
      </c>
      <c r="AA353" s="109"/>
      <c r="AB353" s="25">
        <v>0</v>
      </c>
      <c r="AC353" s="25">
        <v>0</v>
      </c>
      <c r="AD353" s="25">
        <v>0</v>
      </c>
      <c r="AE353" s="25">
        <v>0</v>
      </c>
      <c r="AF353" s="25">
        <v>0</v>
      </c>
      <c r="AG353" s="25">
        <v>0</v>
      </c>
      <c r="AH353" s="109"/>
      <c r="AI353" s="25">
        <v>0</v>
      </c>
      <c r="AJ353" s="25">
        <v>715.39200000000005</v>
      </c>
      <c r="AK353" s="123">
        <v>0</v>
      </c>
      <c r="AL353" s="25">
        <v>0</v>
      </c>
      <c r="AM353" s="25">
        <v>0</v>
      </c>
      <c r="AN353" s="25">
        <v>0</v>
      </c>
      <c r="AO353" s="109"/>
      <c r="AP353" s="25">
        <v>1476.461</v>
      </c>
      <c r="AQ353" s="25">
        <v>0</v>
      </c>
      <c r="AR353" s="25">
        <v>0</v>
      </c>
      <c r="AS353" s="25">
        <v>0</v>
      </c>
      <c r="AT353" s="25">
        <v>0</v>
      </c>
      <c r="AU353" s="25">
        <v>2278.3029999999999</v>
      </c>
      <c r="AW353" t="str">
        <f t="shared" si="78"/>
        <v>Phạm Thanh Hà</v>
      </c>
      <c r="AX353" s="27" t="str">
        <f t="shared" si="79"/>
        <v xml:space="preserve">Trần Thị Thúy Quỳnh </v>
      </c>
      <c r="AY353" s="4" t="str">
        <f t="shared" si="76"/>
        <v>VINMART</v>
      </c>
    </row>
    <row r="354" spans="1:51" outlineLevel="1" x14ac:dyDescent="0.25">
      <c r="A354" s="4" t="s">
        <v>1104</v>
      </c>
      <c r="B354" s="4" t="s">
        <v>340</v>
      </c>
      <c r="C354" s="4" t="s">
        <v>451</v>
      </c>
      <c r="D354" s="11" t="s">
        <v>776</v>
      </c>
      <c r="E354" s="32" t="s">
        <v>574</v>
      </c>
      <c r="F354" s="11"/>
      <c r="G354" s="35">
        <v>5050266</v>
      </c>
      <c r="H354" s="35" t="s">
        <v>592</v>
      </c>
      <c r="I354" s="4"/>
      <c r="J354" s="4" t="s">
        <v>902</v>
      </c>
      <c r="K354" s="4" t="s">
        <v>836</v>
      </c>
      <c r="L354" s="4">
        <v>1</v>
      </c>
      <c r="M354" s="33">
        <v>1899.6691333333335</v>
      </c>
      <c r="N354" s="38">
        <f t="shared" si="74"/>
        <v>4.3669815762403218E-3</v>
      </c>
      <c r="O354" s="33">
        <f t="shared" si="75"/>
        <v>2193.9046202715758</v>
      </c>
      <c r="P354" s="244">
        <f t="shared" si="77"/>
        <v>3177.2210000000005</v>
      </c>
      <c r="Q354" s="25">
        <v>0</v>
      </c>
      <c r="R354" s="25">
        <v>0</v>
      </c>
      <c r="S354" s="25">
        <v>0</v>
      </c>
      <c r="T354" s="109"/>
      <c r="U354" s="25">
        <v>0</v>
      </c>
      <c r="V354" s="25">
        <v>0</v>
      </c>
      <c r="W354" s="25">
        <v>0</v>
      </c>
      <c r="X354" s="25">
        <v>943.16399999999999</v>
      </c>
      <c r="Y354" s="25">
        <v>0</v>
      </c>
      <c r="Z354" s="25">
        <v>0</v>
      </c>
      <c r="AA354" s="109"/>
      <c r="AB354" s="25">
        <v>0</v>
      </c>
      <c r="AC354" s="25">
        <v>0</v>
      </c>
      <c r="AD354" s="25">
        <v>0</v>
      </c>
      <c r="AE354" s="25">
        <v>0</v>
      </c>
      <c r="AF354" s="25">
        <v>0</v>
      </c>
      <c r="AG354" s="25">
        <v>0</v>
      </c>
      <c r="AH354" s="109"/>
      <c r="AI354" s="25">
        <v>713.55100000000004</v>
      </c>
      <c r="AJ354" s="25">
        <v>0</v>
      </c>
      <c r="AK354" s="123">
        <v>0</v>
      </c>
      <c r="AL354" s="25">
        <v>0</v>
      </c>
      <c r="AM354" s="25">
        <v>0</v>
      </c>
      <c r="AN354" s="25">
        <v>0</v>
      </c>
      <c r="AO354" s="109"/>
      <c r="AP354" s="25">
        <v>0</v>
      </c>
      <c r="AQ354" s="25">
        <v>0</v>
      </c>
      <c r="AR354" s="25">
        <v>0</v>
      </c>
      <c r="AS354" s="25">
        <v>0</v>
      </c>
      <c r="AT354" s="25">
        <v>0</v>
      </c>
      <c r="AU354" s="25">
        <v>1520.5060000000001</v>
      </c>
      <c r="AW354" t="str">
        <f t="shared" si="78"/>
        <v>Phạm Thanh Hà</v>
      </c>
      <c r="AX354" s="27" t="str">
        <f t="shared" si="79"/>
        <v xml:space="preserve">Trần Thị Thúy Quỳnh </v>
      </c>
      <c r="AY354" s="4" t="str">
        <f t="shared" si="76"/>
        <v>VINMART</v>
      </c>
    </row>
    <row r="355" spans="1:51" outlineLevel="1" x14ac:dyDescent="0.25">
      <c r="A355" s="4" t="s">
        <v>1104</v>
      </c>
      <c r="B355" s="4" t="s">
        <v>340</v>
      </c>
      <c r="C355" s="4" t="s">
        <v>451</v>
      </c>
      <c r="D355" s="11" t="s">
        <v>776</v>
      </c>
      <c r="E355" s="32" t="s">
        <v>574</v>
      </c>
      <c r="F355" s="11"/>
      <c r="G355" s="35">
        <v>5050183</v>
      </c>
      <c r="H355" s="35" t="s">
        <v>593</v>
      </c>
      <c r="I355" s="4"/>
      <c r="J355" s="4" t="s">
        <v>902</v>
      </c>
      <c r="K355" s="4" t="s">
        <v>836</v>
      </c>
      <c r="L355" s="4">
        <v>1</v>
      </c>
      <c r="M355" s="33">
        <v>2722.6144999999997</v>
      </c>
      <c r="N355" s="38">
        <f t="shared" si="74"/>
        <v>6.2587779903767564E-3</v>
      </c>
      <c r="O355" s="33">
        <f t="shared" si="75"/>
        <v>3144.3141471101017</v>
      </c>
      <c r="P355" s="244">
        <f t="shared" si="77"/>
        <v>0</v>
      </c>
      <c r="Q355" s="25">
        <v>0</v>
      </c>
      <c r="R355" s="25">
        <v>0</v>
      </c>
      <c r="S355" s="25">
        <v>0</v>
      </c>
      <c r="T355" s="109"/>
      <c r="U355" s="25">
        <v>0</v>
      </c>
      <c r="V355" s="25">
        <v>0</v>
      </c>
      <c r="W355" s="25">
        <v>0</v>
      </c>
      <c r="X355" s="25">
        <v>0</v>
      </c>
      <c r="Y355" s="25">
        <v>0</v>
      </c>
      <c r="Z355" s="25">
        <v>0</v>
      </c>
      <c r="AA355" s="109"/>
      <c r="AB355" s="25">
        <v>0</v>
      </c>
      <c r="AC355" s="25">
        <v>0</v>
      </c>
      <c r="AD355" s="25">
        <v>0</v>
      </c>
      <c r="AE355" s="25">
        <v>0</v>
      </c>
      <c r="AF355" s="25">
        <v>0</v>
      </c>
      <c r="AG355" s="25">
        <v>0</v>
      </c>
      <c r="AH355" s="109"/>
      <c r="AI355" s="25">
        <v>0</v>
      </c>
      <c r="AJ355" s="25">
        <v>0</v>
      </c>
      <c r="AK355" s="123">
        <v>0</v>
      </c>
      <c r="AL355" s="25">
        <v>0</v>
      </c>
      <c r="AM355" s="25">
        <v>0</v>
      </c>
      <c r="AN355" s="25">
        <v>0</v>
      </c>
      <c r="AO355" s="109"/>
      <c r="AP355" s="25">
        <v>0</v>
      </c>
      <c r="AQ355" s="25">
        <v>0</v>
      </c>
      <c r="AR355" s="25">
        <v>0</v>
      </c>
      <c r="AS355" s="25">
        <v>0</v>
      </c>
      <c r="AT355" s="25">
        <v>0</v>
      </c>
      <c r="AU355" s="25">
        <v>0</v>
      </c>
      <c r="AW355" t="str">
        <f t="shared" si="78"/>
        <v>Phạm Thanh Hà</v>
      </c>
      <c r="AX355" s="27" t="str">
        <f t="shared" si="79"/>
        <v xml:space="preserve">Trần Thị Thúy Quỳnh </v>
      </c>
      <c r="AY355" s="4" t="str">
        <f t="shared" si="76"/>
        <v>VINMART</v>
      </c>
    </row>
    <row r="356" spans="1:51" outlineLevel="1" x14ac:dyDescent="0.25">
      <c r="A356" s="4" t="s">
        <v>1104</v>
      </c>
      <c r="B356" s="4" t="s">
        <v>340</v>
      </c>
      <c r="C356" s="4" t="s">
        <v>451</v>
      </c>
      <c r="D356" s="11" t="s">
        <v>5225</v>
      </c>
      <c r="E356" s="32" t="s">
        <v>5226</v>
      </c>
      <c r="F356" s="11"/>
      <c r="G356" s="35">
        <v>5330366</v>
      </c>
      <c r="H356" s="35" t="s">
        <v>516</v>
      </c>
      <c r="I356" s="4"/>
      <c r="J356" s="4" t="s">
        <v>1073</v>
      </c>
      <c r="K356" s="4" t="s">
        <v>1073</v>
      </c>
      <c r="L356" s="4">
        <v>1</v>
      </c>
      <c r="M356" s="33">
        <v>2642.4572999999996</v>
      </c>
      <c r="N356" s="38">
        <f t="shared" si="74"/>
        <v>6.0745116834389845E-3</v>
      </c>
      <c r="O356" s="33">
        <f t="shared" si="75"/>
        <v>3051.7415783704823</v>
      </c>
      <c r="P356" s="244">
        <f t="shared" si="77"/>
        <v>3963.5039999999999</v>
      </c>
      <c r="Q356" s="25">
        <v>0</v>
      </c>
      <c r="R356" s="25">
        <v>1493.4970000000001</v>
      </c>
      <c r="S356" s="25">
        <v>0</v>
      </c>
      <c r="T356" s="109"/>
      <c r="U356" s="25">
        <v>0</v>
      </c>
      <c r="V356" s="25">
        <v>0</v>
      </c>
      <c r="W356" s="25">
        <v>0</v>
      </c>
      <c r="X356" s="25">
        <v>0</v>
      </c>
      <c r="Y356" s="25">
        <v>0</v>
      </c>
      <c r="Z356" s="25">
        <v>0</v>
      </c>
      <c r="AA356" s="109"/>
      <c r="AB356" s="25">
        <v>0</v>
      </c>
      <c r="AC356" s="25">
        <v>0</v>
      </c>
      <c r="AD356" s="25">
        <v>0</v>
      </c>
      <c r="AE356" s="25">
        <v>0</v>
      </c>
      <c r="AF356" s="25">
        <v>1204.5150000000001</v>
      </c>
      <c r="AG356" s="25">
        <v>0</v>
      </c>
      <c r="AH356" s="109"/>
      <c r="AI356" s="25">
        <v>0</v>
      </c>
      <c r="AJ356" s="25">
        <v>0</v>
      </c>
      <c r="AK356" s="123">
        <v>0</v>
      </c>
      <c r="AL356" s="25">
        <v>0</v>
      </c>
      <c r="AM356" s="25">
        <v>243.881</v>
      </c>
      <c r="AN356" s="25">
        <v>0</v>
      </c>
      <c r="AO356" s="109"/>
      <c r="AP356" s="25">
        <v>0</v>
      </c>
      <c r="AQ356" s="25">
        <v>0</v>
      </c>
      <c r="AR356" s="25">
        <v>0</v>
      </c>
      <c r="AS356" s="25">
        <v>1021.611</v>
      </c>
      <c r="AT356" s="25">
        <v>0</v>
      </c>
      <c r="AU356" s="25">
        <v>0</v>
      </c>
      <c r="AW356" t="str">
        <f t="shared" si="78"/>
        <v>Phạm Thanh Hà</v>
      </c>
      <c r="AX356" s="27" t="str">
        <f t="shared" si="79"/>
        <v>Đặng Thị Dung</v>
      </c>
      <c r="AY356" s="4" t="str">
        <f t="shared" si="76"/>
        <v>VINMART</v>
      </c>
    </row>
    <row r="357" spans="1:51" outlineLevel="1" x14ac:dyDescent="0.25">
      <c r="A357" s="4" t="s">
        <v>1104</v>
      </c>
      <c r="B357" s="4" t="s">
        <v>340</v>
      </c>
      <c r="C357" s="4" t="s">
        <v>451</v>
      </c>
      <c r="D357" s="11" t="s">
        <v>774</v>
      </c>
      <c r="E357" s="32" t="s">
        <v>536</v>
      </c>
      <c r="F357" s="11"/>
      <c r="G357" s="35">
        <v>5338465</v>
      </c>
      <c r="H357" s="35" t="s">
        <v>530</v>
      </c>
      <c r="I357" s="4"/>
      <c r="J357" s="4" t="s">
        <v>1234</v>
      </c>
      <c r="K357" s="4" t="s">
        <v>1071</v>
      </c>
      <c r="L357" s="4">
        <v>1</v>
      </c>
      <c r="M357" s="33">
        <v>1624.4430000000002</v>
      </c>
      <c r="N357" s="38">
        <f t="shared" si="74"/>
        <v>3.734288528552827E-3</v>
      </c>
      <c r="O357" s="33">
        <f t="shared" si="75"/>
        <v>1876.0493290820186</v>
      </c>
      <c r="P357" s="244">
        <f t="shared" si="77"/>
        <v>9017.0130000000008</v>
      </c>
      <c r="Q357" s="25">
        <v>0</v>
      </c>
      <c r="R357" s="25">
        <v>0</v>
      </c>
      <c r="S357" s="25">
        <v>1302.221</v>
      </c>
      <c r="T357" s="109"/>
      <c r="U357" s="25">
        <v>0</v>
      </c>
      <c r="V357" s="25">
        <v>0</v>
      </c>
      <c r="W357" s="25">
        <v>0</v>
      </c>
      <c r="X357" s="25">
        <v>0</v>
      </c>
      <c r="Y357" s="25">
        <v>0</v>
      </c>
      <c r="Z357" s="25">
        <v>0</v>
      </c>
      <c r="AA357" s="109"/>
      <c r="AB357" s="25">
        <v>0</v>
      </c>
      <c r="AC357" s="25">
        <v>0</v>
      </c>
      <c r="AD357" s="25">
        <v>0</v>
      </c>
      <c r="AE357" s="25">
        <v>0</v>
      </c>
      <c r="AF357" s="25">
        <v>422.72899999999998</v>
      </c>
      <c r="AG357" s="25">
        <v>0</v>
      </c>
      <c r="AH357" s="109"/>
      <c r="AI357" s="25">
        <v>0</v>
      </c>
      <c r="AJ357" s="25">
        <v>0</v>
      </c>
      <c r="AK357" s="123">
        <v>0</v>
      </c>
      <c r="AL357" s="25">
        <v>0</v>
      </c>
      <c r="AM357" s="25">
        <v>6948.8819999999996</v>
      </c>
      <c r="AN357" s="25">
        <v>0</v>
      </c>
      <c r="AO357" s="109"/>
      <c r="AP357" s="25">
        <v>0</v>
      </c>
      <c r="AQ357" s="25">
        <v>0</v>
      </c>
      <c r="AR357" s="25">
        <v>0</v>
      </c>
      <c r="AS357" s="25">
        <v>0</v>
      </c>
      <c r="AT357" s="25">
        <v>343.18099999999998</v>
      </c>
      <c r="AU357" s="25">
        <v>0</v>
      </c>
      <c r="AW357" t="str">
        <f t="shared" si="78"/>
        <v>Phạm Thanh Hà</v>
      </c>
      <c r="AX357" s="27" t="str">
        <f t="shared" si="79"/>
        <v>Vũ Thị Thùy Lan</v>
      </c>
      <c r="AY357" s="4" t="str">
        <f t="shared" si="76"/>
        <v>VINMART</v>
      </c>
    </row>
    <row r="358" spans="1:51" outlineLevel="1" x14ac:dyDescent="0.25">
      <c r="A358" s="4" t="s">
        <v>1104</v>
      </c>
      <c r="B358" s="4" t="s">
        <v>340</v>
      </c>
      <c r="C358" s="4" t="s">
        <v>451</v>
      </c>
      <c r="D358" s="11" t="s">
        <v>778</v>
      </c>
      <c r="E358" s="32" t="s">
        <v>650</v>
      </c>
      <c r="F358" s="11"/>
      <c r="G358" s="35">
        <v>5272000</v>
      </c>
      <c r="H358" s="35" t="s">
        <v>644</v>
      </c>
      <c r="I358" s="4"/>
      <c r="J358" s="4" t="s">
        <v>1235</v>
      </c>
      <c r="K358" s="4" t="s">
        <v>1235</v>
      </c>
      <c r="L358" s="4">
        <v>1</v>
      </c>
      <c r="M358" s="33">
        <v>1268.559</v>
      </c>
      <c r="N358" s="38">
        <f t="shared" si="74"/>
        <v>2.9161782355505519E-3</v>
      </c>
      <c r="O358" s="33">
        <f t="shared" si="75"/>
        <v>1465.0432553502685</v>
      </c>
      <c r="P358" s="244">
        <f t="shared" si="77"/>
        <v>1922.8489999999999</v>
      </c>
      <c r="Q358" s="25">
        <v>0</v>
      </c>
      <c r="R358" s="25">
        <v>0</v>
      </c>
      <c r="S358" s="25">
        <v>0</v>
      </c>
      <c r="T358" s="109"/>
      <c r="U358" s="25">
        <v>0</v>
      </c>
      <c r="V358" s="25">
        <v>0</v>
      </c>
      <c r="W358" s="25">
        <v>0</v>
      </c>
      <c r="X358" s="25">
        <v>0</v>
      </c>
      <c r="Y358" s="25">
        <v>0</v>
      </c>
      <c r="Z358" s="25">
        <v>0</v>
      </c>
      <c r="AA358" s="109"/>
      <c r="AB358" s="25">
        <v>0</v>
      </c>
      <c r="AC358" s="25">
        <v>0</v>
      </c>
      <c r="AD358" s="25">
        <v>0</v>
      </c>
      <c r="AE358" s="25">
        <v>0</v>
      </c>
      <c r="AF358" s="25">
        <v>0</v>
      </c>
      <c r="AG358" s="25">
        <v>0</v>
      </c>
      <c r="AH358" s="109"/>
      <c r="AI358" s="25">
        <v>0</v>
      </c>
      <c r="AJ358" s="25">
        <v>722.39</v>
      </c>
      <c r="AK358" s="123">
        <v>0</v>
      </c>
      <c r="AL358" s="25">
        <v>0</v>
      </c>
      <c r="AM358" s="25">
        <v>0</v>
      </c>
      <c r="AN358" s="25">
        <v>0</v>
      </c>
      <c r="AO358" s="109"/>
      <c r="AP358" s="25">
        <v>841.40200000000004</v>
      </c>
      <c r="AQ358" s="25">
        <v>0</v>
      </c>
      <c r="AR358" s="25">
        <v>0</v>
      </c>
      <c r="AS358" s="25">
        <v>0</v>
      </c>
      <c r="AT358" s="25">
        <v>0</v>
      </c>
      <c r="AU358" s="25">
        <v>359.05700000000002</v>
      </c>
      <c r="AW358" t="str">
        <f t="shared" si="78"/>
        <v>Phạm Thanh Hà</v>
      </c>
      <c r="AX358" s="27" t="str">
        <f t="shared" si="79"/>
        <v xml:space="preserve">Vương Thị Thu Phương </v>
      </c>
      <c r="AY358" s="4" t="str">
        <f t="shared" si="76"/>
        <v>VINMART</v>
      </c>
    </row>
    <row r="359" spans="1:51" outlineLevel="1" x14ac:dyDescent="0.25">
      <c r="A359" s="4" t="s">
        <v>1104</v>
      </c>
      <c r="B359" s="4" t="s">
        <v>340</v>
      </c>
      <c r="C359" s="4" t="s">
        <v>451</v>
      </c>
      <c r="D359" s="11" t="s">
        <v>777</v>
      </c>
      <c r="E359" s="32" t="s">
        <v>840</v>
      </c>
      <c r="F359" s="11"/>
      <c r="G359" s="35">
        <v>5271049</v>
      </c>
      <c r="H359" s="35" t="s">
        <v>614</v>
      </c>
      <c r="I359" s="4"/>
      <c r="J359" s="4" t="s">
        <v>1236</v>
      </c>
      <c r="K359" s="4" t="s">
        <v>1236</v>
      </c>
      <c r="L359" s="4">
        <v>1</v>
      </c>
      <c r="M359" s="33">
        <v>1733.816053333333</v>
      </c>
      <c r="N359" s="38">
        <f t="shared" si="74"/>
        <v>3.9857165801344841E-3</v>
      </c>
      <c r="O359" s="33">
        <f t="shared" si="75"/>
        <v>2002.3629290825427</v>
      </c>
      <c r="P359" s="244">
        <f t="shared" si="77"/>
        <v>3388.6120000000001</v>
      </c>
      <c r="Q359" s="25">
        <v>0</v>
      </c>
      <c r="R359" s="25">
        <v>0</v>
      </c>
      <c r="S359" s="25">
        <v>1209.932</v>
      </c>
      <c r="T359" s="109"/>
      <c r="U359" s="25">
        <v>0</v>
      </c>
      <c r="V359" s="25">
        <v>0</v>
      </c>
      <c r="W359" s="25">
        <v>0</v>
      </c>
      <c r="X359" s="25">
        <v>0</v>
      </c>
      <c r="Y359" s="25">
        <v>0</v>
      </c>
      <c r="Z359" s="25">
        <v>0</v>
      </c>
      <c r="AA359" s="109"/>
      <c r="AB359" s="25">
        <v>0</v>
      </c>
      <c r="AC359" s="25">
        <v>0</v>
      </c>
      <c r="AD359" s="25">
        <v>0</v>
      </c>
      <c r="AE359" s="25">
        <v>0</v>
      </c>
      <c r="AF359" s="25">
        <v>0</v>
      </c>
      <c r="AG359" s="25">
        <v>0</v>
      </c>
      <c r="AH359" s="109"/>
      <c r="AI359" s="25">
        <v>0</v>
      </c>
      <c r="AJ359" s="25">
        <v>1029.7239999999999</v>
      </c>
      <c r="AK359" s="123">
        <v>0</v>
      </c>
      <c r="AL359" s="25">
        <v>0</v>
      </c>
      <c r="AM359" s="25">
        <v>0</v>
      </c>
      <c r="AN359" s="25">
        <v>0</v>
      </c>
      <c r="AO359" s="109"/>
      <c r="AP359" s="25">
        <v>238.464</v>
      </c>
      <c r="AQ359" s="25">
        <v>0</v>
      </c>
      <c r="AR359" s="25">
        <v>0</v>
      </c>
      <c r="AS359" s="25">
        <v>0</v>
      </c>
      <c r="AT359" s="25">
        <v>0</v>
      </c>
      <c r="AU359" s="25">
        <v>910.49199999999996</v>
      </c>
      <c r="AW359" t="str">
        <f t="shared" si="78"/>
        <v>Phạm Thanh Hà</v>
      </c>
      <c r="AX359" s="27" t="str">
        <f t="shared" si="79"/>
        <v xml:space="preserve">Vũ Thị Dịu </v>
      </c>
      <c r="AY359" s="4" t="str">
        <f t="shared" si="76"/>
        <v>VINMART</v>
      </c>
    </row>
    <row r="360" spans="1:51" outlineLevel="1" x14ac:dyDescent="0.25">
      <c r="A360" s="4" t="s">
        <v>1104</v>
      </c>
      <c r="B360" s="4" t="s">
        <v>340</v>
      </c>
      <c r="C360" s="4" t="s">
        <v>451</v>
      </c>
      <c r="D360" s="11" t="s">
        <v>779</v>
      </c>
      <c r="E360" s="32" t="s">
        <v>683</v>
      </c>
      <c r="F360" s="11"/>
      <c r="G360" s="35">
        <v>5050024</v>
      </c>
      <c r="H360" s="35" t="s">
        <v>677</v>
      </c>
      <c r="I360" s="4"/>
      <c r="J360" s="4" t="s">
        <v>835</v>
      </c>
      <c r="K360" s="4" t="s">
        <v>836</v>
      </c>
      <c r="L360" s="4">
        <v>1</v>
      </c>
      <c r="M360" s="33">
        <v>3970.5165999999999</v>
      </c>
      <c r="N360" s="38">
        <f t="shared" si="74"/>
        <v>9.12746990310437E-3</v>
      </c>
      <c r="O360" s="33">
        <f t="shared" si="75"/>
        <v>4585.501001598097</v>
      </c>
      <c r="P360" s="244">
        <f t="shared" si="77"/>
        <v>9211.1389999999992</v>
      </c>
      <c r="Q360" s="25">
        <v>2508.4029999999998</v>
      </c>
      <c r="R360" s="25">
        <v>0</v>
      </c>
      <c r="S360" s="25">
        <v>0</v>
      </c>
      <c r="T360" s="109"/>
      <c r="U360" s="25">
        <v>0</v>
      </c>
      <c r="V360" s="25">
        <v>0</v>
      </c>
      <c r="W360" s="25">
        <v>0</v>
      </c>
      <c r="X360" s="25">
        <v>0</v>
      </c>
      <c r="Y360" s="25">
        <v>0</v>
      </c>
      <c r="Z360" s="25">
        <v>0</v>
      </c>
      <c r="AA360" s="109"/>
      <c r="AB360" s="25">
        <v>0</v>
      </c>
      <c r="AC360" s="25">
        <v>0</v>
      </c>
      <c r="AD360" s="25">
        <v>0</v>
      </c>
      <c r="AE360" s="25">
        <v>2301.4879999999998</v>
      </c>
      <c r="AF360" s="25">
        <v>0</v>
      </c>
      <c r="AG360" s="25">
        <v>0</v>
      </c>
      <c r="AH360" s="109"/>
      <c r="AI360" s="25">
        <v>0</v>
      </c>
      <c r="AJ360" s="25">
        <v>0</v>
      </c>
      <c r="AK360" s="123">
        <v>0</v>
      </c>
      <c r="AL360" s="25">
        <v>1390.9960000000001</v>
      </c>
      <c r="AM360" s="25">
        <v>0</v>
      </c>
      <c r="AN360" s="25">
        <v>0</v>
      </c>
      <c r="AO360" s="109"/>
      <c r="AP360" s="25">
        <v>0</v>
      </c>
      <c r="AQ360" s="25">
        <v>0</v>
      </c>
      <c r="AR360" s="25">
        <v>0</v>
      </c>
      <c r="AS360" s="25">
        <v>3010.252</v>
      </c>
      <c r="AT360" s="25">
        <v>0</v>
      </c>
      <c r="AU360" s="25">
        <v>0</v>
      </c>
      <c r="AW360" t="str">
        <f t="shared" si="78"/>
        <v>Phạm Thanh Hà</v>
      </c>
      <c r="AX360" s="27" t="str">
        <f t="shared" si="79"/>
        <v>Hoàng Phương Lê</v>
      </c>
      <c r="AY360" s="4" t="str">
        <f t="shared" si="76"/>
        <v>VINMART</v>
      </c>
    </row>
    <row r="361" spans="1:51" outlineLevel="1" x14ac:dyDescent="0.25">
      <c r="A361" s="4" t="s">
        <v>1104</v>
      </c>
      <c r="B361" s="4" t="s">
        <v>340</v>
      </c>
      <c r="C361" s="4" t="s">
        <v>451</v>
      </c>
      <c r="D361" s="11" t="s">
        <v>778</v>
      </c>
      <c r="E361" s="32" t="s">
        <v>650</v>
      </c>
      <c r="F361" s="11"/>
      <c r="G361" s="35">
        <v>5271911</v>
      </c>
      <c r="H361" s="35" t="s">
        <v>645</v>
      </c>
      <c r="I361" s="4"/>
      <c r="J361" s="4" t="s">
        <v>1218</v>
      </c>
      <c r="K361" s="4" t="s">
        <v>836</v>
      </c>
      <c r="L361" s="4">
        <v>1</v>
      </c>
      <c r="M361" s="33">
        <v>3285.6133333333332</v>
      </c>
      <c r="N361" s="38">
        <f t="shared" si="74"/>
        <v>7.553006279645935E-3</v>
      </c>
      <c r="O361" s="33">
        <f t="shared" si="75"/>
        <v>3794.5146056974204</v>
      </c>
      <c r="P361" s="244">
        <f t="shared" si="77"/>
        <v>966.05100000000016</v>
      </c>
      <c r="Q361" s="25">
        <v>0</v>
      </c>
      <c r="R361" s="25">
        <v>0</v>
      </c>
      <c r="S361" s="25">
        <v>0</v>
      </c>
      <c r="T361" s="109"/>
      <c r="U361" s="25">
        <v>0</v>
      </c>
      <c r="V361" s="25">
        <v>0</v>
      </c>
      <c r="W361" s="25">
        <v>0</v>
      </c>
      <c r="X361" s="25">
        <v>0</v>
      </c>
      <c r="Y361" s="25">
        <v>0</v>
      </c>
      <c r="Z361" s="25">
        <v>0</v>
      </c>
      <c r="AA361" s="109"/>
      <c r="AB361" s="25">
        <v>0</v>
      </c>
      <c r="AC361" s="25">
        <v>0</v>
      </c>
      <c r="AD361" s="25">
        <v>0</v>
      </c>
      <c r="AE361" s="25">
        <v>0</v>
      </c>
      <c r="AF361" s="25">
        <v>0</v>
      </c>
      <c r="AG361" s="25">
        <v>0</v>
      </c>
      <c r="AH361" s="109"/>
      <c r="AI361" s="25">
        <v>303.49700000000001</v>
      </c>
      <c r="AJ361" s="25">
        <v>0</v>
      </c>
      <c r="AK361" s="123">
        <v>0</v>
      </c>
      <c r="AL361" s="25">
        <v>0</v>
      </c>
      <c r="AM361" s="25">
        <v>0</v>
      </c>
      <c r="AN361" s="25">
        <v>0</v>
      </c>
      <c r="AO361" s="109"/>
      <c r="AP361" s="25">
        <v>0</v>
      </c>
      <c r="AQ361" s="25">
        <v>0</v>
      </c>
      <c r="AR361" s="25">
        <v>0</v>
      </c>
      <c r="AS361" s="25">
        <v>0</v>
      </c>
      <c r="AT361" s="25">
        <v>0</v>
      </c>
      <c r="AU361" s="25">
        <v>662.55400000000009</v>
      </c>
      <c r="AW361" t="str">
        <f t="shared" si="78"/>
        <v>Phạm Thanh Hà</v>
      </c>
      <c r="AX361" s="27" t="str">
        <f t="shared" si="79"/>
        <v xml:space="preserve">Vương Thị Thu Phương </v>
      </c>
      <c r="AY361" s="4" t="str">
        <f t="shared" si="76"/>
        <v>VINMART</v>
      </c>
    </row>
    <row r="362" spans="1:51" outlineLevel="1" x14ac:dyDescent="0.25">
      <c r="A362" s="4" t="s">
        <v>1104</v>
      </c>
      <c r="B362" s="4" t="s">
        <v>340</v>
      </c>
      <c r="C362" s="4" t="s">
        <v>451</v>
      </c>
      <c r="D362" s="11" t="s">
        <v>775</v>
      </c>
      <c r="E362" s="32" t="s">
        <v>540</v>
      </c>
      <c r="F362" s="11"/>
      <c r="G362" s="35">
        <v>5120022</v>
      </c>
      <c r="H362" s="35" t="s">
        <v>566</v>
      </c>
      <c r="I362" s="4"/>
      <c r="J362" s="4" t="s">
        <v>1215</v>
      </c>
      <c r="K362" s="4" t="s">
        <v>836</v>
      </c>
      <c r="L362" s="4">
        <v>1</v>
      </c>
      <c r="M362" s="33">
        <v>3176.9085</v>
      </c>
      <c r="N362" s="38">
        <f t="shared" si="74"/>
        <v>7.3031143399995982E-3</v>
      </c>
      <c r="O362" s="33">
        <f t="shared" si="75"/>
        <v>3668.9727247924129</v>
      </c>
      <c r="P362" s="244">
        <f t="shared" si="77"/>
        <v>3439.9929999999999</v>
      </c>
      <c r="Q362" s="25">
        <v>0</v>
      </c>
      <c r="R362" s="25">
        <v>0</v>
      </c>
      <c r="S362" s="25">
        <v>0</v>
      </c>
      <c r="T362" s="109"/>
      <c r="U362" s="25">
        <v>0</v>
      </c>
      <c r="V362" s="25">
        <v>0</v>
      </c>
      <c r="W362" s="25">
        <v>0</v>
      </c>
      <c r="X362" s="25">
        <v>0</v>
      </c>
      <c r="Y362" s="25">
        <v>0</v>
      </c>
      <c r="Z362" s="25">
        <v>0</v>
      </c>
      <c r="AA362" s="109"/>
      <c r="AB362" s="25">
        <v>0</v>
      </c>
      <c r="AC362" s="25">
        <v>0</v>
      </c>
      <c r="AD362" s="25">
        <v>0</v>
      </c>
      <c r="AE362" s="25">
        <v>0</v>
      </c>
      <c r="AF362" s="25">
        <v>179.52799999999999</v>
      </c>
      <c r="AG362" s="25">
        <v>0</v>
      </c>
      <c r="AH362" s="109"/>
      <c r="AI362" s="25">
        <v>755.05</v>
      </c>
      <c r="AJ362" s="25">
        <v>0</v>
      </c>
      <c r="AK362" s="123">
        <v>0</v>
      </c>
      <c r="AL362" s="25">
        <v>0</v>
      </c>
      <c r="AM362" s="25">
        <v>0</v>
      </c>
      <c r="AN362" s="25">
        <v>0</v>
      </c>
      <c r="AO362" s="109"/>
      <c r="AP362" s="25">
        <v>0</v>
      </c>
      <c r="AQ362" s="25">
        <v>581.64499999999998</v>
      </c>
      <c r="AR362" s="25">
        <v>0</v>
      </c>
      <c r="AS362" s="25">
        <v>0</v>
      </c>
      <c r="AT362" s="25">
        <v>0</v>
      </c>
      <c r="AU362" s="25">
        <v>1923.77</v>
      </c>
      <c r="AW362" t="str">
        <f t="shared" si="78"/>
        <v>Phạm Thanh Hà</v>
      </c>
      <c r="AX362" s="27" t="str">
        <f t="shared" si="79"/>
        <v xml:space="preserve">Đoàn Thị Trang </v>
      </c>
      <c r="AY362" s="4" t="str">
        <f t="shared" si="76"/>
        <v>VINMART</v>
      </c>
    </row>
    <row r="363" spans="1:51" outlineLevel="1" x14ac:dyDescent="0.25">
      <c r="A363" s="4" t="s">
        <v>1104</v>
      </c>
      <c r="B363" s="4" t="s">
        <v>340</v>
      </c>
      <c r="C363" s="4" t="s">
        <v>451</v>
      </c>
      <c r="D363" s="11" t="s">
        <v>779</v>
      </c>
      <c r="E363" s="32" t="s">
        <v>683</v>
      </c>
      <c r="F363" s="11"/>
      <c r="G363" s="35">
        <v>5131239</v>
      </c>
      <c r="H363" s="35" t="s">
        <v>678</v>
      </c>
      <c r="I363" s="4"/>
      <c r="J363" s="4" t="s">
        <v>906</v>
      </c>
      <c r="K363" s="4" t="s">
        <v>836</v>
      </c>
      <c r="L363" s="4">
        <v>1</v>
      </c>
      <c r="M363" s="33">
        <v>2744.3586666666665</v>
      </c>
      <c r="N363" s="38">
        <f t="shared" si="74"/>
        <v>6.3087637345033733E-3</v>
      </c>
      <c r="O363" s="33">
        <f t="shared" si="75"/>
        <v>3169.4262189319184</v>
      </c>
      <c r="P363" s="244">
        <f t="shared" si="77"/>
        <v>4442.7919999999995</v>
      </c>
      <c r="Q363" s="25">
        <v>0</v>
      </c>
      <c r="R363" s="25">
        <v>243.881</v>
      </c>
      <c r="S363" s="25">
        <v>0</v>
      </c>
      <c r="T363" s="109"/>
      <c r="U363" s="25">
        <v>0</v>
      </c>
      <c r="V363" s="25">
        <v>0</v>
      </c>
      <c r="W363" s="25">
        <v>0</v>
      </c>
      <c r="X363" s="25">
        <v>121.941</v>
      </c>
      <c r="Y363" s="25">
        <v>0</v>
      </c>
      <c r="Z363" s="25">
        <v>0</v>
      </c>
      <c r="AA363" s="109"/>
      <c r="AB363" s="25">
        <v>0</v>
      </c>
      <c r="AC363" s="25">
        <v>0</v>
      </c>
      <c r="AD363" s="25">
        <v>0</v>
      </c>
      <c r="AE363" s="25">
        <v>1804.732</v>
      </c>
      <c r="AF363" s="25">
        <v>0</v>
      </c>
      <c r="AG363" s="25">
        <v>0</v>
      </c>
      <c r="AH363" s="109"/>
      <c r="AI363" s="25">
        <v>0</v>
      </c>
      <c r="AJ363" s="25">
        <v>0</v>
      </c>
      <c r="AK363" s="123">
        <v>0</v>
      </c>
      <c r="AL363" s="25">
        <v>0</v>
      </c>
      <c r="AM363" s="25">
        <v>0</v>
      </c>
      <c r="AN363" s="25">
        <v>1114.7539999999999</v>
      </c>
      <c r="AO363" s="109"/>
      <c r="AP363" s="25">
        <v>0</v>
      </c>
      <c r="AQ363" s="25">
        <v>0</v>
      </c>
      <c r="AR363" s="25">
        <v>0</v>
      </c>
      <c r="AS363" s="25">
        <v>1157.4839999999999</v>
      </c>
      <c r="AT363" s="25">
        <v>0</v>
      </c>
      <c r="AU363" s="25">
        <v>0</v>
      </c>
      <c r="AW363" t="str">
        <f t="shared" si="78"/>
        <v>Phạm Thanh Hà</v>
      </c>
      <c r="AX363" s="27" t="str">
        <f t="shared" si="79"/>
        <v>Hoàng Phương Lê</v>
      </c>
      <c r="AY363" s="4" t="str">
        <f t="shared" si="76"/>
        <v>VINMART</v>
      </c>
    </row>
    <row r="364" spans="1:51" outlineLevel="1" x14ac:dyDescent="0.25">
      <c r="A364" s="4" t="s">
        <v>1104</v>
      </c>
      <c r="B364" s="4" t="s">
        <v>340</v>
      </c>
      <c r="C364" s="4" t="s">
        <v>451</v>
      </c>
      <c r="D364" s="11" t="s">
        <v>779</v>
      </c>
      <c r="E364" s="32" t="s">
        <v>683</v>
      </c>
      <c r="F364" s="11"/>
      <c r="G364" s="35">
        <v>5127388</v>
      </c>
      <c r="H364" s="35" t="s">
        <v>679</v>
      </c>
      <c r="I364" s="4"/>
      <c r="J364" s="4" t="s">
        <v>1237</v>
      </c>
      <c r="K364" s="4" t="s">
        <v>1090</v>
      </c>
      <c r="L364" s="4">
        <v>1</v>
      </c>
      <c r="M364" s="33">
        <v>1512.433</v>
      </c>
      <c r="N364" s="38">
        <f t="shared" si="74"/>
        <v>3.4767986331959554E-3</v>
      </c>
      <c r="O364" s="33">
        <f t="shared" si="75"/>
        <v>1746.6903516660816</v>
      </c>
      <c r="P364" s="244">
        <f t="shared" si="77"/>
        <v>1029.723</v>
      </c>
      <c r="Q364" s="25">
        <v>0</v>
      </c>
      <c r="R364" s="25">
        <v>0</v>
      </c>
      <c r="S364" s="25">
        <v>0</v>
      </c>
      <c r="T364" s="109"/>
      <c r="U364" s="25">
        <v>0</v>
      </c>
      <c r="V364" s="25">
        <v>0</v>
      </c>
      <c r="W364" s="25">
        <v>0</v>
      </c>
      <c r="X364" s="25">
        <v>0</v>
      </c>
      <c r="Y364" s="25">
        <v>0</v>
      </c>
      <c r="Z364" s="25">
        <v>0</v>
      </c>
      <c r="AA364" s="109"/>
      <c r="AB364" s="25">
        <v>0</v>
      </c>
      <c r="AC364" s="25">
        <v>0</v>
      </c>
      <c r="AD364" s="25">
        <v>0</v>
      </c>
      <c r="AE364" s="25">
        <v>0</v>
      </c>
      <c r="AF364" s="25">
        <v>238.464</v>
      </c>
      <c r="AG364" s="25">
        <v>0</v>
      </c>
      <c r="AH364" s="109"/>
      <c r="AI364" s="25">
        <v>0</v>
      </c>
      <c r="AJ364" s="25">
        <v>0</v>
      </c>
      <c r="AK364" s="123">
        <v>0</v>
      </c>
      <c r="AL364" s="25">
        <v>0</v>
      </c>
      <c r="AM364" s="25">
        <v>791.25900000000001</v>
      </c>
      <c r="AN364" s="25">
        <v>0</v>
      </c>
      <c r="AO364" s="109"/>
      <c r="AP364" s="25">
        <v>0</v>
      </c>
      <c r="AQ364" s="25">
        <v>0</v>
      </c>
      <c r="AR364" s="25">
        <v>0</v>
      </c>
      <c r="AS364" s="25">
        <v>0</v>
      </c>
      <c r="AT364" s="25">
        <v>0</v>
      </c>
      <c r="AU364" s="25">
        <v>0</v>
      </c>
      <c r="AW364" t="str">
        <f t="shared" si="78"/>
        <v>Phạm Thanh Hà</v>
      </c>
      <c r="AX364" s="27" t="str">
        <f t="shared" si="79"/>
        <v>Hoàng Phương Lê</v>
      </c>
      <c r="AY364" s="4" t="str">
        <f t="shared" si="76"/>
        <v>VINMART</v>
      </c>
    </row>
    <row r="365" spans="1:51" outlineLevel="1" x14ac:dyDescent="0.25">
      <c r="A365" s="4" t="s">
        <v>1104</v>
      </c>
      <c r="B365" s="4" t="s">
        <v>340</v>
      </c>
      <c r="C365" s="4" t="s">
        <v>451</v>
      </c>
      <c r="D365" s="11" t="s">
        <v>778</v>
      </c>
      <c r="E365" s="32" t="s">
        <v>650</v>
      </c>
      <c r="F365" s="11"/>
      <c r="G365" s="35">
        <v>5338548</v>
      </c>
      <c r="H365" s="35" t="s">
        <v>646</v>
      </c>
      <c r="I365" s="4"/>
      <c r="J365" s="4" t="s">
        <v>899</v>
      </c>
      <c r="K365" s="4" t="s">
        <v>836</v>
      </c>
      <c r="L365" s="4">
        <v>1</v>
      </c>
      <c r="M365" s="33">
        <v>5107.7531999999992</v>
      </c>
      <c r="N365" s="38">
        <f t="shared" si="74"/>
        <v>1.1741762672767829E-2</v>
      </c>
      <c r="O365" s="33">
        <f t="shared" si="75"/>
        <v>5898.881625256492</v>
      </c>
      <c r="P365" s="244">
        <f t="shared" si="77"/>
        <v>6239.4130000000005</v>
      </c>
      <c r="Q365" s="25">
        <v>0</v>
      </c>
      <c r="R365" s="25">
        <v>0</v>
      </c>
      <c r="S365" s="25">
        <v>0</v>
      </c>
      <c r="T365" s="109"/>
      <c r="U365" s="25">
        <v>0</v>
      </c>
      <c r="V365" s="25">
        <v>0</v>
      </c>
      <c r="W365" s="25">
        <v>0</v>
      </c>
      <c r="X365" s="25">
        <v>975.52499999999998</v>
      </c>
      <c r="Y365" s="25">
        <v>0</v>
      </c>
      <c r="Z365" s="25">
        <v>0</v>
      </c>
      <c r="AA365" s="109"/>
      <c r="AB365" s="25">
        <v>0</v>
      </c>
      <c r="AC365" s="25">
        <v>0</v>
      </c>
      <c r="AD365" s="25">
        <v>0</v>
      </c>
      <c r="AE365" s="25">
        <v>0</v>
      </c>
      <c r="AF365" s="25">
        <v>1945.633</v>
      </c>
      <c r="AG365" s="25">
        <v>0</v>
      </c>
      <c r="AH365" s="109"/>
      <c r="AI365" s="25">
        <v>0</v>
      </c>
      <c r="AJ365" s="25">
        <v>0</v>
      </c>
      <c r="AK365" s="123">
        <v>0</v>
      </c>
      <c r="AL365" s="25">
        <v>0</v>
      </c>
      <c r="AM365" s="25">
        <v>1323.748</v>
      </c>
      <c r="AN365" s="25">
        <v>0</v>
      </c>
      <c r="AO365" s="109"/>
      <c r="AP365" s="25">
        <v>0</v>
      </c>
      <c r="AQ365" s="25">
        <v>0</v>
      </c>
      <c r="AR365" s="25">
        <v>0</v>
      </c>
      <c r="AS365" s="25">
        <v>0</v>
      </c>
      <c r="AT365" s="25">
        <v>0</v>
      </c>
      <c r="AU365" s="25">
        <v>1994.5070000000001</v>
      </c>
      <c r="AW365" t="str">
        <f t="shared" si="78"/>
        <v>Phạm Thanh Hà</v>
      </c>
      <c r="AX365" s="27" t="str">
        <f t="shared" si="79"/>
        <v xml:space="preserve">Vương Thị Thu Phương </v>
      </c>
      <c r="AY365" s="4" t="str">
        <f t="shared" si="76"/>
        <v>VINMART</v>
      </c>
    </row>
    <row r="366" spans="1:51" outlineLevel="1" x14ac:dyDescent="0.25">
      <c r="A366" s="4" t="s">
        <v>1104</v>
      </c>
      <c r="B366" s="4" t="s">
        <v>340</v>
      </c>
      <c r="C366" s="4" t="s">
        <v>451</v>
      </c>
      <c r="D366" s="11" t="s">
        <v>774</v>
      </c>
      <c r="E366" s="32" t="s">
        <v>536</v>
      </c>
      <c r="F366" s="11"/>
      <c r="G366" s="35">
        <v>5336571</v>
      </c>
      <c r="H366" s="35" t="s">
        <v>531</v>
      </c>
      <c r="I366" s="4"/>
      <c r="J366" s="4" t="s">
        <v>1238</v>
      </c>
      <c r="K366" s="4" t="s">
        <v>1238</v>
      </c>
      <c r="L366" s="4">
        <v>1</v>
      </c>
      <c r="M366" s="33">
        <v>1673.5475000000004</v>
      </c>
      <c r="N366" s="38">
        <f t="shared" si="74"/>
        <v>3.8471705262900962E-3</v>
      </c>
      <c r="O366" s="33">
        <f t="shared" si="75"/>
        <v>1932.7595148379412</v>
      </c>
      <c r="P366" s="244">
        <f t="shared" si="77"/>
        <v>1826.6210000000001</v>
      </c>
      <c r="Q366" s="25">
        <v>0</v>
      </c>
      <c r="R366" s="25">
        <v>0</v>
      </c>
      <c r="S366" s="25">
        <v>0</v>
      </c>
      <c r="T366" s="109"/>
      <c r="U366" s="25">
        <v>0</v>
      </c>
      <c r="V366" s="25">
        <v>0</v>
      </c>
      <c r="W366" s="25">
        <v>0</v>
      </c>
      <c r="X366" s="25">
        <v>0</v>
      </c>
      <c r="Y366" s="25">
        <v>243.881</v>
      </c>
      <c r="Z366" s="25">
        <v>0</v>
      </c>
      <c r="AA366" s="109"/>
      <c r="AB366" s="25">
        <v>0</v>
      </c>
      <c r="AC366" s="25">
        <v>0</v>
      </c>
      <c r="AD366" s="25">
        <v>0</v>
      </c>
      <c r="AE366" s="25">
        <v>0</v>
      </c>
      <c r="AF366" s="25">
        <v>0</v>
      </c>
      <c r="AG366" s="25">
        <v>0</v>
      </c>
      <c r="AH366" s="109"/>
      <c r="AI366" s="25">
        <v>0</v>
      </c>
      <c r="AJ366" s="25">
        <v>953.85599999999999</v>
      </c>
      <c r="AK366" s="123">
        <v>0</v>
      </c>
      <c r="AL366" s="25">
        <v>0</v>
      </c>
      <c r="AM366" s="25">
        <v>0</v>
      </c>
      <c r="AN366" s="25">
        <v>0</v>
      </c>
      <c r="AO366" s="109"/>
      <c r="AP366" s="25">
        <v>179.52799999999999</v>
      </c>
      <c r="AQ366" s="25">
        <v>0</v>
      </c>
      <c r="AR366" s="25">
        <v>0</v>
      </c>
      <c r="AS366" s="25">
        <v>0</v>
      </c>
      <c r="AT366" s="25">
        <v>0</v>
      </c>
      <c r="AU366" s="25">
        <v>449.35599999999999</v>
      </c>
      <c r="AW366" t="str">
        <f t="shared" si="78"/>
        <v>Phạm Thanh Hà</v>
      </c>
      <c r="AX366" s="27" t="str">
        <f t="shared" si="79"/>
        <v>Vũ Thị Thùy Lan</v>
      </c>
      <c r="AY366" s="4" t="str">
        <f t="shared" si="76"/>
        <v>VINMART</v>
      </c>
    </row>
    <row r="367" spans="1:51" outlineLevel="1" x14ac:dyDescent="0.25">
      <c r="A367" s="4" t="s">
        <v>1104</v>
      </c>
      <c r="B367" s="4" t="s">
        <v>340</v>
      </c>
      <c r="C367" s="4" t="s">
        <v>451</v>
      </c>
      <c r="D367" s="11" t="s">
        <v>775</v>
      </c>
      <c r="E367" s="32" t="s">
        <v>540</v>
      </c>
      <c r="F367" s="11"/>
      <c r="G367" s="35">
        <v>6860352</v>
      </c>
      <c r="H367" s="35" t="s">
        <v>567</v>
      </c>
      <c r="I367" s="4"/>
      <c r="J367" s="4" t="s">
        <v>1216</v>
      </c>
      <c r="K367" s="4" t="s">
        <v>836</v>
      </c>
      <c r="L367" s="4">
        <v>1</v>
      </c>
      <c r="M367" s="33">
        <v>4586.6090000000004</v>
      </c>
      <c r="N367" s="38">
        <f t="shared" si="74"/>
        <v>1.0543750303123689E-2</v>
      </c>
      <c r="O367" s="33">
        <f t="shared" si="75"/>
        <v>5297.0185701877808</v>
      </c>
      <c r="P367" s="244">
        <f t="shared" si="77"/>
        <v>0</v>
      </c>
      <c r="Q367" s="25">
        <v>0</v>
      </c>
      <c r="R367" s="25">
        <v>0</v>
      </c>
      <c r="S367" s="25">
        <v>0</v>
      </c>
      <c r="T367" s="109"/>
      <c r="U367" s="25">
        <v>0</v>
      </c>
      <c r="V367" s="25">
        <v>0</v>
      </c>
      <c r="W367" s="25">
        <v>0</v>
      </c>
      <c r="X367" s="25">
        <v>0</v>
      </c>
      <c r="Y367" s="25">
        <v>0</v>
      </c>
      <c r="Z367" s="25">
        <v>0</v>
      </c>
      <c r="AA367" s="109"/>
      <c r="AB367" s="25">
        <v>0</v>
      </c>
      <c r="AC367" s="25">
        <v>0</v>
      </c>
      <c r="AD367" s="25">
        <v>0</v>
      </c>
      <c r="AE367" s="25">
        <v>0</v>
      </c>
      <c r="AF367" s="25">
        <v>0</v>
      </c>
      <c r="AG367" s="25">
        <v>0</v>
      </c>
      <c r="AH367" s="109"/>
      <c r="AI367" s="25">
        <v>0</v>
      </c>
      <c r="AJ367" s="25">
        <v>0</v>
      </c>
      <c r="AK367" s="123">
        <v>0</v>
      </c>
      <c r="AL367" s="25">
        <v>0</v>
      </c>
      <c r="AM367" s="25">
        <v>0</v>
      </c>
      <c r="AN367" s="25">
        <v>0</v>
      </c>
      <c r="AO367" s="109"/>
      <c r="AP367" s="25">
        <v>0</v>
      </c>
      <c r="AQ367" s="25">
        <v>0</v>
      </c>
      <c r="AR367" s="25">
        <v>0</v>
      </c>
      <c r="AS367" s="25">
        <v>0</v>
      </c>
      <c r="AT367" s="25">
        <v>0</v>
      </c>
      <c r="AU367" s="25">
        <v>0</v>
      </c>
      <c r="AW367" t="str">
        <f t="shared" si="78"/>
        <v>Phạm Thanh Hà</v>
      </c>
      <c r="AX367" s="27" t="str">
        <f t="shared" si="79"/>
        <v xml:space="preserve">Đoàn Thị Trang </v>
      </c>
      <c r="AY367" s="4" t="str">
        <f t="shared" si="76"/>
        <v>VINMART</v>
      </c>
    </row>
    <row r="368" spans="1:51" outlineLevel="1" x14ac:dyDescent="0.25">
      <c r="A368" s="4" t="s">
        <v>1104</v>
      </c>
      <c r="B368" s="4" t="s">
        <v>340</v>
      </c>
      <c r="C368" s="4" t="s">
        <v>451</v>
      </c>
      <c r="D368" s="11" t="s">
        <v>778</v>
      </c>
      <c r="E368" s="32" t="s">
        <v>650</v>
      </c>
      <c r="F368" s="11"/>
      <c r="G368" s="35">
        <v>5050228</v>
      </c>
      <c r="H368" s="35" t="s">
        <v>647</v>
      </c>
      <c r="I368" s="4"/>
      <c r="J368" s="4" t="s">
        <v>1218</v>
      </c>
      <c r="K368" s="4" t="s">
        <v>836</v>
      </c>
      <c r="L368" s="4">
        <v>1</v>
      </c>
      <c r="M368" s="33">
        <v>1143.3320000000001</v>
      </c>
      <c r="N368" s="38">
        <f t="shared" si="74"/>
        <v>2.6283049463276709E-3</v>
      </c>
      <c r="O368" s="33">
        <f t="shared" si="75"/>
        <v>1320.420126479047</v>
      </c>
      <c r="P368" s="244">
        <f t="shared" si="77"/>
        <v>1462.9760000000001</v>
      </c>
      <c r="Q368" s="25">
        <v>0</v>
      </c>
      <c r="R368" s="25">
        <v>0</v>
      </c>
      <c r="S368" s="25">
        <v>0</v>
      </c>
      <c r="T368" s="109"/>
      <c r="U368" s="25">
        <v>0</v>
      </c>
      <c r="V368" s="25">
        <v>0</v>
      </c>
      <c r="W368" s="25">
        <v>0</v>
      </c>
      <c r="X368" s="25">
        <v>0</v>
      </c>
      <c r="Y368" s="25">
        <v>0</v>
      </c>
      <c r="Z368" s="25">
        <v>0</v>
      </c>
      <c r="AA368" s="109"/>
      <c r="AB368" s="25">
        <v>0</v>
      </c>
      <c r="AC368" s="25">
        <v>0</v>
      </c>
      <c r="AD368" s="25">
        <v>0</v>
      </c>
      <c r="AE368" s="25">
        <v>0</v>
      </c>
      <c r="AF368" s="25">
        <v>0</v>
      </c>
      <c r="AG368" s="25">
        <v>0</v>
      </c>
      <c r="AH368" s="109"/>
      <c r="AI368" s="25">
        <v>530.64700000000005</v>
      </c>
      <c r="AJ368" s="25">
        <v>0</v>
      </c>
      <c r="AK368" s="123">
        <v>0</v>
      </c>
      <c r="AL368" s="25">
        <v>0</v>
      </c>
      <c r="AM368" s="25">
        <v>932.32899999999995</v>
      </c>
      <c r="AN368" s="25">
        <v>0</v>
      </c>
      <c r="AO368" s="109"/>
      <c r="AP368" s="25">
        <v>0</v>
      </c>
      <c r="AQ368" s="25">
        <v>0</v>
      </c>
      <c r="AR368" s="25">
        <v>0</v>
      </c>
      <c r="AS368" s="25">
        <v>0</v>
      </c>
      <c r="AT368" s="25">
        <v>0</v>
      </c>
      <c r="AU368" s="25">
        <v>0</v>
      </c>
      <c r="AW368" t="str">
        <f t="shared" si="78"/>
        <v>Phạm Thanh Hà</v>
      </c>
      <c r="AX368" s="27" t="str">
        <f t="shared" si="79"/>
        <v xml:space="preserve">Vương Thị Thu Phương </v>
      </c>
      <c r="AY368" s="4" t="str">
        <f t="shared" si="76"/>
        <v>VINMART</v>
      </c>
    </row>
    <row r="369" spans="1:51" outlineLevel="1" x14ac:dyDescent="0.25">
      <c r="A369" s="4" t="s">
        <v>1104</v>
      </c>
      <c r="B369" s="4" t="s">
        <v>340</v>
      </c>
      <c r="C369" s="4" t="s">
        <v>451</v>
      </c>
      <c r="D369" s="11" t="s">
        <v>776</v>
      </c>
      <c r="E369" s="32" t="s">
        <v>574</v>
      </c>
      <c r="F369" s="11"/>
      <c r="G369" s="35">
        <v>5050325</v>
      </c>
      <c r="H369" s="35" t="s">
        <v>594</v>
      </c>
      <c r="I369" s="4"/>
      <c r="J369" s="4" t="s">
        <v>902</v>
      </c>
      <c r="K369" s="4" t="s">
        <v>836</v>
      </c>
      <c r="L369" s="4">
        <v>1</v>
      </c>
      <c r="M369" s="33">
        <v>1229.8398333333332</v>
      </c>
      <c r="N369" s="38">
        <f t="shared" si="74"/>
        <v>2.827170163295349E-3</v>
      </c>
      <c r="O369" s="33">
        <f t="shared" si="75"/>
        <v>1420.326963890602</v>
      </c>
      <c r="P369" s="244">
        <f t="shared" si="77"/>
        <v>1193.2</v>
      </c>
      <c r="Q369" s="25">
        <v>0</v>
      </c>
      <c r="R369" s="25">
        <v>0</v>
      </c>
      <c r="S369" s="25">
        <v>179.52799999999999</v>
      </c>
      <c r="T369" s="109"/>
      <c r="U369" s="25">
        <v>0</v>
      </c>
      <c r="V369" s="25">
        <v>0</v>
      </c>
      <c r="W369" s="25">
        <v>0</v>
      </c>
      <c r="X369" s="25">
        <v>0</v>
      </c>
      <c r="Y369" s="25">
        <v>0</v>
      </c>
      <c r="Z369" s="25">
        <v>0</v>
      </c>
      <c r="AA369" s="109"/>
      <c r="AB369" s="25">
        <v>0</v>
      </c>
      <c r="AC369" s="25">
        <v>0</v>
      </c>
      <c r="AD369" s="25">
        <v>0</v>
      </c>
      <c r="AE369" s="25">
        <v>0</v>
      </c>
      <c r="AF369" s="25">
        <v>0</v>
      </c>
      <c r="AG369" s="25">
        <v>0</v>
      </c>
      <c r="AH369" s="109"/>
      <c r="AI369" s="25">
        <v>303.49700000000001</v>
      </c>
      <c r="AJ369" s="25">
        <v>0</v>
      </c>
      <c r="AK369" s="123">
        <v>0</v>
      </c>
      <c r="AL369" s="25">
        <v>0</v>
      </c>
      <c r="AM369" s="25">
        <v>0</v>
      </c>
      <c r="AN369" s="25">
        <v>0</v>
      </c>
      <c r="AO369" s="109"/>
      <c r="AP369" s="25">
        <v>0</v>
      </c>
      <c r="AQ369" s="25">
        <v>351.11799999999999</v>
      </c>
      <c r="AR369" s="25">
        <v>0</v>
      </c>
      <c r="AS369" s="25">
        <v>0</v>
      </c>
      <c r="AT369" s="25">
        <v>0</v>
      </c>
      <c r="AU369" s="25">
        <v>359.05700000000002</v>
      </c>
      <c r="AW369" t="str">
        <f t="shared" si="78"/>
        <v>Phạm Thanh Hà</v>
      </c>
      <c r="AX369" s="27" t="str">
        <f t="shared" si="79"/>
        <v xml:space="preserve">Trần Thị Thúy Quỳnh </v>
      </c>
      <c r="AY369" s="4" t="str">
        <f t="shared" si="76"/>
        <v>VINMART</v>
      </c>
    </row>
    <row r="370" spans="1:51" outlineLevel="1" x14ac:dyDescent="0.25">
      <c r="A370" s="4" t="s">
        <v>1104</v>
      </c>
      <c r="B370" s="4" t="s">
        <v>340</v>
      </c>
      <c r="C370" s="4" t="s">
        <v>451</v>
      </c>
      <c r="D370" s="11" t="s">
        <v>779</v>
      </c>
      <c r="E370" s="32" t="s">
        <v>683</v>
      </c>
      <c r="F370" s="11"/>
      <c r="G370" s="35">
        <v>5338669</v>
      </c>
      <c r="H370" s="35" t="s">
        <v>680</v>
      </c>
      <c r="I370" s="4"/>
      <c r="J370" s="4" t="s">
        <v>835</v>
      </c>
      <c r="K370" s="4" t="s">
        <v>836</v>
      </c>
      <c r="L370" s="4">
        <v>1</v>
      </c>
      <c r="M370" s="33">
        <v>2305.6015000000002</v>
      </c>
      <c r="N370" s="38">
        <f t="shared" si="74"/>
        <v>5.3001436386898096E-3</v>
      </c>
      <c r="O370" s="33">
        <f t="shared" si="75"/>
        <v>2662.7109398147522</v>
      </c>
      <c r="P370" s="244">
        <f t="shared" si="77"/>
        <v>3390.75</v>
      </c>
      <c r="Q370" s="25">
        <v>0</v>
      </c>
      <c r="R370" s="25">
        <v>0</v>
      </c>
      <c r="S370" s="25">
        <v>0</v>
      </c>
      <c r="T370" s="109"/>
      <c r="U370" s="25">
        <v>0</v>
      </c>
      <c r="V370" s="25">
        <v>0</v>
      </c>
      <c r="W370" s="25">
        <v>0</v>
      </c>
      <c r="X370" s="25">
        <v>791.25900000000001</v>
      </c>
      <c r="Y370" s="25">
        <v>0</v>
      </c>
      <c r="Z370" s="25">
        <v>0</v>
      </c>
      <c r="AA370" s="109"/>
      <c r="AB370" s="25">
        <v>0</v>
      </c>
      <c r="AC370" s="25">
        <v>0</v>
      </c>
      <c r="AD370" s="25">
        <v>0</v>
      </c>
      <c r="AE370" s="25">
        <v>0</v>
      </c>
      <c r="AF370" s="25">
        <v>0</v>
      </c>
      <c r="AG370" s="25">
        <v>0</v>
      </c>
      <c r="AH370" s="109"/>
      <c r="AI370" s="25">
        <v>1387.42</v>
      </c>
      <c r="AJ370" s="25">
        <v>0</v>
      </c>
      <c r="AK370" s="123">
        <v>0</v>
      </c>
      <c r="AL370" s="25">
        <v>0</v>
      </c>
      <c r="AM370" s="25">
        <v>0</v>
      </c>
      <c r="AN370" s="25">
        <v>0</v>
      </c>
      <c r="AO370" s="109"/>
      <c r="AP370" s="25">
        <v>0</v>
      </c>
      <c r="AQ370" s="25">
        <v>0</v>
      </c>
      <c r="AR370" s="25">
        <v>0</v>
      </c>
      <c r="AS370" s="25">
        <v>1212.0709999999999</v>
      </c>
      <c r="AT370" s="25">
        <v>0</v>
      </c>
      <c r="AU370" s="25">
        <v>0</v>
      </c>
      <c r="AW370" t="str">
        <f t="shared" si="78"/>
        <v>Phạm Thanh Hà</v>
      </c>
      <c r="AX370" s="27" t="str">
        <f t="shared" si="79"/>
        <v>Hoàng Phương Lê</v>
      </c>
      <c r="AY370" s="4" t="str">
        <f t="shared" si="76"/>
        <v>VINMART</v>
      </c>
    </row>
    <row r="371" spans="1:51" outlineLevel="1" x14ac:dyDescent="0.25">
      <c r="A371" s="4" t="s">
        <v>1104</v>
      </c>
      <c r="B371" s="4" t="s">
        <v>340</v>
      </c>
      <c r="C371" s="4" t="s">
        <v>451</v>
      </c>
      <c r="D371" s="11" t="s">
        <v>779</v>
      </c>
      <c r="E371" s="32" t="s">
        <v>683</v>
      </c>
      <c r="F371" s="11"/>
      <c r="G371" s="35">
        <v>5050176</v>
      </c>
      <c r="H371" s="35" t="s">
        <v>681</v>
      </c>
      <c r="I371" s="4"/>
      <c r="J371" s="4" t="s">
        <v>904</v>
      </c>
      <c r="K371" s="4" t="s">
        <v>836</v>
      </c>
      <c r="L371" s="4">
        <v>1</v>
      </c>
      <c r="M371" s="33">
        <v>2720.1617333333329</v>
      </c>
      <c r="N371" s="38">
        <f t="shared" si="74"/>
        <v>6.2531395417352526E-3</v>
      </c>
      <c r="O371" s="33">
        <f t="shared" si="75"/>
        <v>3141.4814769213694</v>
      </c>
      <c r="P371" s="244">
        <f t="shared" si="77"/>
        <v>6355.4249999999993</v>
      </c>
      <c r="Q371" s="25">
        <v>0</v>
      </c>
      <c r="R371" s="25">
        <v>0</v>
      </c>
      <c r="S371" s="25">
        <v>0</v>
      </c>
      <c r="T371" s="109"/>
      <c r="U371" s="25">
        <v>0</v>
      </c>
      <c r="V371" s="25">
        <v>0</v>
      </c>
      <c r="W371" s="25">
        <v>0</v>
      </c>
      <c r="X371" s="25">
        <v>0</v>
      </c>
      <c r="Y371" s="25">
        <v>0</v>
      </c>
      <c r="Z371" s="25">
        <v>0</v>
      </c>
      <c r="AA371" s="109"/>
      <c r="AB371" s="25">
        <v>0</v>
      </c>
      <c r="AC371" s="25">
        <v>0</v>
      </c>
      <c r="AD371" s="25">
        <v>0</v>
      </c>
      <c r="AE371" s="25">
        <v>0</v>
      </c>
      <c r="AF371" s="25">
        <v>791.26</v>
      </c>
      <c r="AG371" s="25">
        <v>0</v>
      </c>
      <c r="AH371" s="109"/>
      <c r="AI371" s="25">
        <v>0</v>
      </c>
      <c r="AJ371" s="25">
        <v>0</v>
      </c>
      <c r="AK371" s="123">
        <v>0</v>
      </c>
      <c r="AL371" s="25">
        <v>0</v>
      </c>
      <c r="AM371" s="25">
        <v>1677.7639999999999</v>
      </c>
      <c r="AN371" s="25">
        <v>0</v>
      </c>
      <c r="AO371" s="109"/>
      <c r="AP371" s="25">
        <v>0</v>
      </c>
      <c r="AQ371" s="25">
        <v>0</v>
      </c>
      <c r="AR371" s="25">
        <v>0</v>
      </c>
      <c r="AS371" s="25">
        <v>0</v>
      </c>
      <c r="AT371" s="25">
        <v>3886.4009999999998</v>
      </c>
      <c r="AU371" s="25">
        <v>0</v>
      </c>
      <c r="AW371" t="str">
        <f t="shared" si="78"/>
        <v>Phạm Thanh Hà</v>
      </c>
      <c r="AX371" s="27" t="str">
        <f t="shared" si="79"/>
        <v>Hoàng Phương Lê</v>
      </c>
      <c r="AY371" s="4" t="str">
        <f t="shared" si="76"/>
        <v>VINMART</v>
      </c>
    </row>
    <row r="372" spans="1:51" outlineLevel="1" x14ac:dyDescent="0.25">
      <c r="A372" s="4" t="s">
        <v>1104</v>
      </c>
      <c r="B372" s="4" t="s">
        <v>340</v>
      </c>
      <c r="C372" s="4" t="s">
        <v>451</v>
      </c>
      <c r="D372" s="11" t="s">
        <v>777</v>
      </c>
      <c r="E372" s="32" t="s">
        <v>840</v>
      </c>
      <c r="F372" s="11"/>
      <c r="G372" s="35">
        <v>5122518</v>
      </c>
      <c r="H372" s="35" t="s">
        <v>615</v>
      </c>
      <c r="I372" s="4"/>
      <c r="J372" s="4" t="s">
        <v>1075</v>
      </c>
      <c r="K372" s="4" t="s">
        <v>1236</v>
      </c>
      <c r="L372" s="4">
        <v>1</v>
      </c>
      <c r="M372" s="33">
        <v>2315.6452666666664</v>
      </c>
      <c r="N372" s="38">
        <f t="shared" si="74"/>
        <v>5.3232323667318478E-3</v>
      </c>
      <c r="O372" s="33">
        <f t="shared" si="75"/>
        <v>2674.3103629502243</v>
      </c>
      <c r="P372" s="244">
        <f t="shared" si="77"/>
        <v>5938.5635999999995</v>
      </c>
      <c r="Q372" s="25">
        <v>0</v>
      </c>
      <c r="R372" s="25">
        <v>0</v>
      </c>
      <c r="S372" s="25">
        <v>0</v>
      </c>
      <c r="T372" s="109"/>
      <c r="U372" s="25">
        <v>0</v>
      </c>
      <c r="V372" s="25">
        <v>0</v>
      </c>
      <c r="W372" s="25">
        <v>0</v>
      </c>
      <c r="X372" s="25">
        <v>531.71600000000001</v>
      </c>
      <c r="Y372" s="25">
        <v>0</v>
      </c>
      <c r="Z372" s="25">
        <v>0</v>
      </c>
      <c r="AA372" s="109"/>
      <c r="AB372" s="25">
        <v>0</v>
      </c>
      <c r="AC372" s="25">
        <v>0</v>
      </c>
      <c r="AD372" s="25">
        <v>0</v>
      </c>
      <c r="AE372" s="25">
        <v>1914.867</v>
      </c>
      <c r="AF372" s="25">
        <v>0</v>
      </c>
      <c r="AG372" s="25">
        <v>0</v>
      </c>
      <c r="AH372" s="109"/>
      <c r="AI372" s="25">
        <v>0</v>
      </c>
      <c r="AJ372" s="25">
        <v>0</v>
      </c>
      <c r="AK372" s="123">
        <v>0</v>
      </c>
      <c r="AL372" s="25">
        <v>656.45600000000002</v>
      </c>
      <c r="AM372" s="25">
        <v>0</v>
      </c>
      <c r="AN372" s="25">
        <v>0</v>
      </c>
      <c r="AO372" s="109"/>
      <c r="AP372" s="25">
        <v>0</v>
      </c>
      <c r="AQ372" s="25">
        <v>360.12599999999998</v>
      </c>
      <c r="AR372" s="25">
        <v>0</v>
      </c>
      <c r="AS372" s="25">
        <v>3007.1149999999998</v>
      </c>
      <c r="AT372" s="25">
        <v>0</v>
      </c>
      <c r="AU372" s="25">
        <v>-531.71640000000002</v>
      </c>
      <c r="AW372" t="str">
        <f t="shared" si="78"/>
        <v>Phạm Thanh Hà</v>
      </c>
      <c r="AX372" s="27" t="str">
        <f t="shared" si="79"/>
        <v xml:space="preserve">Vũ Thị Dịu </v>
      </c>
      <c r="AY372" s="4" t="str">
        <f t="shared" si="76"/>
        <v>VINMART</v>
      </c>
    </row>
    <row r="373" spans="1:51" outlineLevel="1" x14ac:dyDescent="0.25">
      <c r="A373" s="4" t="s">
        <v>1104</v>
      </c>
      <c r="B373" s="4" t="s">
        <v>340</v>
      </c>
      <c r="C373" s="4" t="s">
        <v>451</v>
      </c>
      <c r="D373" s="11" t="s">
        <v>779</v>
      </c>
      <c r="E373" s="32" t="s">
        <v>683</v>
      </c>
      <c r="F373" s="11"/>
      <c r="G373" s="35">
        <v>5332357</v>
      </c>
      <c r="H373" s="35" t="s">
        <v>682</v>
      </c>
      <c r="I373" s="4"/>
      <c r="J373" s="4" t="s">
        <v>904</v>
      </c>
      <c r="K373" s="4" t="s">
        <v>836</v>
      </c>
      <c r="L373" s="4">
        <v>1</v>
      </c>
      <c r="M373" s="33">
        <v>1971.4679999999998</v>
      </c>
      <c r="N373" s="38">
        <f t="shared" si="74"/>
        <v>4.5320336489547393E-3</v>
      </c>
      <c r="O373" s="33">
        <f t="shared" si="75"/>
        <v>2276.8242521939328</v>
      </c>
      <c r="P373" s="244">
        <f t="shared" si="77"/>
        <v>3958.3209999999999</v>
      </c>
      <c r="Q373" s="25">
        <v>586.75800000000004</v>
      </c>
      <c r="R373" s="25">
        <v>0</v>
      </c>
      <c r="S373" s="25">
        <v>0</v>
      </c>
      <c r="T373" s="109"/>
      <c r="U373" s="25">
        <v>0</v>
      </c>
      <c r="V373" s="25">
        <v>0</v>
      </c>
      <c r="W373" s="25">
        <v>0</v>
      </c>
      <c r="X373" s="25">
        <v>0</v>
      </c>
      <c r="Y373" s="25">
        <v>0</v>
      </c>
      <c r="Z373" s="25">
        <v>0</v>
      </c>
      <c r="AA373" s="109"/>
      <c r="AB373" s="25">
        <v>0</v>
      </c>
      <c r="AC373" s="25">
        <v>0</v>
      </c>
      <c r="AD373" s="25">
        <v>0</v>
      </c>
      <c r="AE373" s="25">
        <v>0</v>
      </c>
      <c r="AF373" s="25">
        <v>791.26</v>
      </c>
      <c r="AG373" s="25">
        <v>0</v>
      </c>
      <c r="AH373" s="109"/>
      <c r="AI373" s="25">
        <v>0</v>
      </c>
      <c r="AJ373" s="25">
        <v>0</v>
      </c>
      <c r="AK373" s="123">
        <v>0</v>
      </c>
      <c r="AL373" s="25">
        <v>0</v>
      </c>
      <c r="AM373" s="25">
        <v>1867.99</v>
      </c>
      <c r="AN373" s="25">
        <v>0</v>
      </c>
      <c r="AO373" s="109"/>
      <c r="AP373" s="25">
        <v>0</v>
      </c>
      <c r="AQ373" s="25">
        <v>0</v>
      </c>
      <c r="AR373" s="25">
        <v>0</v>
      </c>
      <c r="AS373" s="25">
        <v>0</v>
      </c>
      <c r="AT373" s="25">
        <v>0</v>
      </c>
      <c r="AU373" s="25">
        <v>712.31299999999999</v>
      </c>
      <c r="AW373" t="str">
        <f t="shared" si="78"/>
        <v>Phạm Thanh Hà</v>
      </c>
      <c r="AX373" s="27" t="str">
        <f t="shared" si="79"/>
        <v>Hoàng Phương Lê</v>
      </c>
      <c r="AY373" s="4" t="str">
        <f t="shared" si="76"/>
        <v>VINMART</v>
      </c>
    </row>
    <row r="374" spans="1:51" outlineLevel="1" x14ac:dyDescent="0.25">
      <c r="A374" s="4" t="s">
        <v>1104</v>
      </c>
      <c r="B374" s="4" t="s">
        <v>340</v>
      </c>
      <c r="C374" s="4" t="s">
        <v>451</v>
      </c>
      <c r="D374" s="11" t="s">
        <v>778</v>
      </c>
      <c r="E374" s="32" t="s">
        <v>650</v>
      </c>
      <c r="F374" s="11"/>
      <c r="G374" s="35">
        <v>5336498</v>
      </c>
      <c r="H374" s="35" t="s">
        <v>648</v>
      </c>
      <c r="I374" s="4"/>
      <c r="J374" s="4" t="s">
        <v>1091</v>
      </c>
      <c r="K374" s="4" t="s">
        <v>1091</v>
      </c>
      <c r="L374" s="4">
        <v>1</v>
      </c>
      <c r="M374" s="33">
        <v>1120.5499999999997</v>
      </c>
      <c r="N374" s="38">
        <f t="shared" si="74"/>
        <v>2.5759334188210168E-3</v>
      </c>
      <c r="O374" s="33">
        <f t="shared" si="75"/>
        <v>1294.1094736490325</v>
      </c>
      <c r="P374" s="244">
        <f t="shared" si="77"/>
        <v>2412.335</v>
      </c>
      <c r="Q374" s="25">
        <v>0</v>
      </c>
      <c r="R374" s="25">
        <v>0</v>
      </c>
      <c r="S374" s="25">
        <v>725.47500000000002</v>
      </c>
      <c r="T374" s="109"/>
      <c r="U374" s="25">
        <v>0</v>
      </c>
      <c r="V374" s="25">
        <v>0</v>
      </c>
      <c r="W374" s="25">
        <v>0</v>
      </c>
      <c r="X374" s="25">
        <v>0</v>
      </c>
      <c r="Y374" s="25">
        <v>547.37800000000004</v>
      </c>
      <c r="Z374" s="25">
        <v>0</v>
      </c>
      <c r="AA374" s="109"/>
      <c r="AB374" s="25">
        <v>0</v>
      </c>
      <c r="AC374" s="25">
        <v>0</v>
      </c>
      <c r="AD374" s="25">
        <v>0</v>
      </c>
      <c r="AE374" s="25">
        <v>0</v>
      </c>
      <c r="AF374" s="25">
        <v>0</v>
      </c>
      <c r="AG374" s="25">
        <v>0</v>
      </c>
      <c r="AH374" s="109"/>
      <c r="AI374" s="25">
        <v>0</v>
      </c>
      <c r="AJ374" s="25">
        <v>303.49700000000001</v>
      </c>
      <c r="AK374" s="123">
        <v>0</v>
      </c>
      <c r="AL374" s="25">
        <v>0</v>
      </c>
      <c r="AM374" s="25">
        <v>0</v>
      </c>
      <c r="AN374" s="25">
        <v>0</v>
      </c>
      <c r="AO374" s="109"/>
      <c r="AP374" s="25">
        <v>476.928</v>
      </c>
      <c r="AQ374" s="25">
        <v>0</v>
      </c>
      <c r="AR374" s="25">
        <v>0</v>
      </c>
      <c r="AS374" s="25">
        <v>0</v>
      </c>
      <c r="AT374" s="25">
        <v>0</v>
      </c>
      <c r="AU374" s="25">
        <v>359.05700000000002</v>
      </c>
      <c r="AW374" t="str">
        <f t="shared" si="78"/>
        <v>Phạm Thanh Hà</v>
      </c>
      <c r="AX374" s="27" t="str">
        <f t="shared" si="79"/>
        <v xml:space="preserve">Vương Thị Thu Phương </v>
      </c>
      <c r="AY374" s="4" t="str">
        <f t="shared" si="76"/>
        <v>VINMART</v>
      </c>
    </row>
    <row r="375" spans="1:51" outlineLevel="1" x14ac:dyDescent="0.25">
      <c r="A375" s="4" t="s">
        <v>1104</v>
      </c>
      <c r="B375" s="4" t="s">
        <v>340</v>
      </c>
      <c r="C375" s="4" t="s">
        <v>451</v>
      </c>
      <c r="D375" s="11" t="s">
        <v>774</v>
      </c>
      <c r="E375" s="32" t="s">
        <v>536</v>
      </c>
      <c r="F375" s="11"/>
      <c r="G375" s="35">
        <v>5270853</v>
      </c>
      <c r="H375" s="35" t="s">
        <v>532</v>
      </c>
      <c r="I375" s="4"/>
      <c r="J375" s="4" t="s">
        <v>1239</v>
      </c>
      <c r="K375" s="4" t="s">
        <v>913</v>
      </c>
      <c r="L375" s="4">
        <v>1</v>
      </c>
      <c r="M375" s="33">
        <v>2846.038</v>
      </c>
      <c r="N375" s="38">
        <f t="shared" si="74"/>
        <v>6.5425053727495696E-3</v>
      </c>
      <c r="O375" s="33">
        <f t="shared" si="75"/>
        <v>3286.8544359155289</v>
      </c>
      <c r="P375" s="244">
        <f t="shared" si="77"/>
        <v>3789.1989999999996</v>
      </c>
      <c r="Q375" s="25">
        <v>0</v>
      </c>
      <c r="R375" s="25">
        <v>0</v>
      </c>
      <c r="S375" s="25">
        <v>513.70799999999997</v>
      </c>
      <c r="T375" s="109"/>
      <c r="U375" s="25">
        <v>0</v>
      </c>
      <c r="V375" s="25">
        <v>0</v>
      </c>
      <c r="W375" s="25">
        <v>0</v>
      </c>
      <c r="X375" s="25">
        <v>0</v>
      </c>
      <c r="Y375" s="25">
        <v>547.37800000000004</v>
      </c>
      <c r="Z375" s="25">
        <v>0</v>
      </c>
      <c r="AA375" s="109"/>
      <c r="AB375" s="25">
        <v>0</v>
      </c>
      <c r="AC375" s="25">
        <v>0</v>
      </c>
      <c r="AD375" s="25">
        <v>0</v>
      </c>
      <c r="AE375" s="25">
        <v>0</v>
      </c>
      <c r="AF375" s="25">
        <v>0</v>
      </c>
      <c r="AG375" s="25">
        <v>1083.923</v>
      </c>
      <c r="AH375" s="109"/>
      <c r="AI375" s="25">
        <v>0</v>
      </c>
      <c r="AJ375" s="25">
        <v>0</v>
      </c>
      <c r="AK375" s="123">
        <v>0</v>
      </c>
      <c r="AL375" s="25">
        <v>0</v>
      </c>
      <c r="AM375" s="25">
        <v>0</v>
      </c>
      <c r="AN375" s="25">
        <v>0</v>
      </c>
      <c r="AO375" s="109"/>
      <c r="AP375" s="25">
        <v>1285.133</v>
      </c>
      <c r="AQ375" s="25">
        <v>0</v>
      </c>
      <c r="AR375" s="25">
        <v>0</v>
      </c>
      <c r="AS375" s="25">
        <v>0</v>
      </c>
      <c r="AT375" s="25">
        <v>0</v>
      </c>
      <c r="AU375" s="25">
        <v>359.05700000000002</v>
      </c>
      <c r="AW375" t="str">
        <f t="shared" si="78"/>
        <v>Phạm Thanh Hà</v>
      </c>
      <c r="AX375" s="27" t="str">
        <f t="shared" si="79"/>
        <v>Vũ Thị Thùy Lan</v>
      </c>
      <c r="AY375" s="4" t="str">
        <f t="shared" si="76"/>
        <v>VINMART</v>
      </c>
    </row>
    <row r="376" spans="1:51" outlineLevel="1" x14ac:dyDescent="0.25">
      <c r="A376" s="4" t="s">
        <v>1104</v>
      </c>
      <c r="B376" s="4" t="s">
        <v>340</v>
      </c>
      <c r="C376" s="4" t="s">
        <v>451</v>
      </c>
      <c r="D376" s="11" t="s">
        <v>778</v>
      </c>
      <c r="E376" s="32" t="s">
        <v>650</v>
      </c>
      <c r="F376" s="11"/>
      <c r="G376" s="35">
        <v>5129687</v>
      </c>
      <c r="H376" s="35" t="s">
        <v>649</v>
      </c>
      <c r="I376" s="4"/>
      <c r="J376" s="4" t="s">
        <v>1240</v>
      </c>
      <c r="K376" s="4" t="s">
        <v>1240</v>
      </c>
      <c r="L376" s="4">
        <v>1</v>
      </c>
      <c r="M376" s="33">
        <v>1722.1684</v>
      </c>
      <c r="N376" s="38">
        <f t="shared" si="74"/>
        <v>3.9589408187028887E-3</v>
      </c>
      <c r="O376" s="33">
        <f t="shared" si="75"/>
        <v>1988.911196875639</v>
      </c>
      <c r="P376" s="244">
        <f t="shared" si="77"/>
        <v>1268.1889999999999</v>
      </c>
      <c r="Q376" s="25">
        <v>0</v>
      </c>
      <c r="R376" s="25">
        <v>121.941</v>
      </c>
      <c r="S376" s="25">
        <v>0</v>
      </c>
      <c r="T376" s="109"/>
      <c r="U376" s="25">
        <v>0</v>
      </c>
      <c r="V376" s="25">
        <v>0</v>
      </c>
      <c r="W376" s="25">
        <v>0</v>
      </c>
      <c r="X376" s="25">
        <v>0</v>
      </c>
      <c r="Y376" s="25">
        <v>121.941</v>
      </c>
      <c r="Z376" s="25">
        <v>0</v>
      </c>
      <c r="AA376" s="109"/>
      <c r="AB376" s="25">
        <v>0</v>
      </c>
      <c r="AC376" s="25">
        <v>0</v>
      </c>
      <c r="AD376" s="25">
        <v>0</v>
      </c>
      <c r="AE376" s="25">
        <v>0</v>
      </c>
      <c r="AF376" s="25">
        <v>0</v>
      </c>
      <c r="AG376" s="25">
        <v>0</v>
      </c>
      <c r="AH376" s="109"/>
      <c r="AI376" s="25">
        <v>0</v>
      </c>
      <c r="AJ376" s="25">
        <v>121.941</v>
      </c>
      <c r="AK376" s="123">
        <v>0</v>
      </c>
      <c r="AL376" s="25">
        <v>0</v>
      </c>
      <c r="AM376" s="25">
        <v>0</v>
      </c>
      <c r="AN376" s="25">
        <v>0</v>
      </c>
      <c r="AO376" s="109"/>
      <c r="AP376" s="25">
        <v>476.928</v>
      </c>
      <c r="AQ376" s="25">
        <v>0</v>
      </c>
      <c r="AR376" s="25">
        <v>0</v>
      </c>
      <c r="AS376" s="25">
        <v>0</v>
      </c>
      <c r="AT376" s="25">
        <v>0</v>
      </c>
      <c r="AU376" s="25">
        <v>425.43799999999999</v>
      </c>
      <c r="AW376" t="str">
        <f t="shared" si="78"/>
        <v>Phạm Thanh Hà</v>
      </c>
      <c r="AX376" s="27" t="str">
        <f t="shared" si="79"/>
        <v xml:space="preserve">Vương Thị Thu Phương </v>
      </c>
      <c r="AY376" s="4" t="str">
        <f t="shared" si="76"/>
        <v>VINMART</v>
      </c>
    </row>
    <row r="377" spans="1:51" outlineLevel="1" x14ac:dyDescent="0.25">
      <c r="A377" s="4" t="s">
        <v>1104</v>
      </c>
      <c r="B377" s="4" t="s">
        <v>340</v>
      </c>
      <c r="C377" s="4" t="s">
        <v>451</v>
      </c>
      <c r="D377" s="11" t="s">
        <v>774</v>
      </c>
      <c r="E377" s="32" t="s">
        <v>536</v>
      </c>
      <c r="F377" s="11"/>
      <c r="G377" s="35">
        <v>5133071</v>
      </c>
      <c r="H377" s="35" t="s">
        <v>533</v>
      </c>
      <c r="I377" s="4"/>
      <c r="J377" s="4" t="s">
        <v>1241</v>
      </c>
      <c r="K377" s="4" t="s">
        <v>913</v>
      </c>
      <c r="L377" s="4">
        <v>1</v>
      </c>
      <c r="M377" s="33">
        <v>4218.3906879999995</v>
      </c>
      <c r="N377" s="38">
        <f t="shared" si="74"/>
        <v>9.6972857497323473E-3</v>
      </c>
      <c r="O377" s="33">
        <f t="shared" si="75"/>
        <v>4871.7677505632591</v>
      </c>
      <c r="P377" s="244">
        <f t="shared" si="77"/>
        <v>6981.5929999999989</v>
      </c>
      <c r="Q377" s="25">
        <v>0</v>
      </c>
      <c r="R377" s="25">
        <v>0</v>
      </c>
      <c r="S377" s="25">
        <v>395.99299999999999</v>
      </c>
      <c r="T377" s="109"/>
      <c r="U377" s="25">
        <v>0</v>
      </c>
      <c r="V377" s="25">
        <v>0</v>
      </c>
      <c r="W377" s="25">
        <v>0</v>
      </c>
      <c r="X377" s="25">
        <v>0</v>
      </c>
      <c r="Y377" s="25">
        <v>1371.519</v>
      </c>
      <c r="Z377" s="25">
        <v>0</v>
      </c>
      <c r="AA377" s="109"/>
      <c r="AB377" s="25">
        <v>0</v>
      </c>
      <c r="AC377" s="25">
        <v>0</v>
      </c>
      <c r="AD377" s="25">
        <v>0</v>
      </c>
      <c r="AE377" s="25">
        <v>0</v>
      </c>
      <c r="AF377" s="25">
        <v>0</v>
      </c>
      <c r="AG377" s="25">
        <v>0</v>
      </c>
      <c r="AH377" s="109"/>
      <c r="AI377" s="25">
        <v>0</v>
      </c>
      <c r="AJ377" s="25">
        <v>2229.1979999999999</v>
      </c>
      <c r="AK377" s="123">
        <v>0</v>
      </c>
      <c r="AL377" s="25">
        <v>0</v>
      </c>
      <c r="AM377" s="25">
        <v>0</v>
      </c>
      <c r="AN377" s="25">
        <v>0</v>
      </c>
      <c r="AO377" s="109"/>
      <c r="AP377" s="25">
        <v>2266.7689999999998</v>
      </c>
      <c r="AQ377" s="25">
        <v>0</v>
      </c>
      <c r="AR377" s="25">
        <v>0</v>
      </c>
      <c r="AS377" s="25">
        <v>0</v>
      </c>
      <c r="AT377" s="25">
        <v>0</v>
      </c>
      <c r="AU377" s="25">
        <v>718.11400000000003</v>
      </c>
      <c r="AW377" t="str">
        <f t="shared" si="78"/>
        <v>Phạm Thanh Hà</v>
      </c>
      <c r="AX377" s="27" t="str">
        <f t="shared" si="79"/>
        <v>Vũ Thị Thùy Lan</v>
      </c>
      <c r="AY377" s="4" t="str">
        <f t="shared" si="76"/>
        <v>VINMART</v>
      </c>
    </row>
    <row r="378" spans="1:51" outlineLevel="1" x14ac:dyDescent="0.25">
      <c r="A378" s="4" t="s">
        <v>1104</v>
      </c>
      <c r="B378" s="4" t="s">
        <v>340</v>
      </c>
      <c r="C378" s="4" t="s">
        <v>451</v>
      </c>
      <c r="D378" s="11" t="s">
        <v>774</v>
      </c>
      <c r="E378" s="32" t="s">
        <v>536</v>
      </c>
      <c r="F378" s="11"/>
      <c r="G378" s="35">
        <v>5129092</v>
      </c>
      <c r="H378" s="35" t="s">
        <v>534</v>
      </c>
      <c r="I378" s="4"/>
      <c r="J378" s="4" t="s">
        <v>1242</v>
      </c>
      <c r="K378" s="4" t="s">
        <v>1083</v>
      </c>
      <c r="L378" s="4">
        <v>1</v>
      </c>
      <c r="M378" s="33">
        <v>1609.7502500000003</v>
      </c>
      <c r="N378" s="38">
        <f t="shared" si="74"/>
        <v>3.7005126633621777E-3</v>
      </c>
      <c r="O378" s="33">
        <f t="shared" si="75"/>
        <v>1859.0808520225776</v>
      </c>
      <c r="P378" s="244">
        <f t="shared" si="77"/>
        <v>1638.08</v>
      </c>
      <c r="Q378" s="25">
        <v>0</v>
      </c>
      <c r="R378" s="25">
        <v>0</v>
      </c>
      <c r="S378" s="25">
        <v>0</v>
      </c>
      <c r="T378" s="109"/>
      <c r="U378" s="25">
        <v>0</v>
      </c>
      <c r="V378" s="25">
        <v>0</v>
      </c>
      <c r="W378" s="25">
        <v>0</v>
      </c>
      <c r="X378" s="25">
        <v>0</v>
      </c>
      <c r="Y378" s="25">
        <v>975.52599999999995</v>
      </c>
      <c r="Z378" s="25">
        <v>0</v>
      </c>
      <c r="AA378" s="109"/>
      <c r="AB378" s="25">
        <v>0</v>
      </c>
      <c r="AC378" s="25">
        <v>0</v>
      </c>
      <c r="AD378" s="25">
        <v>0</v>
      </c>
      <c r="AE378" s="25">
        <v>0</v>
      </c>
      <c r="AF378" s="25">
        <v>0</v>
      </c>
      <c r="AG378" s="25">
        <v>0</v>
      </c>
      <c r="AH378" s="109"/>
      <c r="AI378" s="25">
        <v>0</v>
      </c>
      <c r="AJ378" s="25">
        <v>303.49700000000001</v>
      </c>
      <c r="AK378" s="123">
        <v>0</v>
      </c>
      <c r="AL378" s="25">
        <v>0</v>
      </c>
      <c r="AM378" s="25">
        <v>0</v>
      </c>
      <c r="AN378" s="25">
        <v>0</v>
      </c>
      <c r="AO378" s="109"/>
      <c r="AP378" s="25">
        <v>0</v>
      </c>
      <c r="AQ378" s="25">
        <v>0</v>
      </c>
      <c r="AR378" s="25">
        <v>0</v>
      </c>
      <c r="AS378" s="25">
        <v>0</v>
      </c>
      <c r="AT378" s="25">
        <v>0</v>
      </c>
      <c r="AU378" s="25">
        <v>359.05700000000002</v>
      </c>
      <c r="AW378" t="str">
        <f t="shared" si="78"/>
        <v>Phạm Thanh Hà</v>
      </c>
      <c r="AX378" s="27" t="str">
        <f t="shared" si="79"/>
        <v>Vũ Thị Thùy Lan</v>
      </c>
      <c r="AY378" s="4" t="str">
        <f t="shared" si="76"/>
        <v>VINMART</v>
      </c>
    </row>
    <row r="379" spans="1:51" outlineLevel="1" x14ac:dyDescent="0.25">
      <c r="A379" s="4" t="s">
        <v>1104</v>
      </c>
      <c r="B379" s="4" t="s">
        <v>340</v>
      </c>
      <c r="C379" s="4" t="s">
        <v>451</v>
      </c>
      <c r="D379" s="11" t="s">
        <v>5225</v>
      </c>
      <c r="E379" s="32" t="s">
        <v>5226</v>
      </c>
      <c r="F379" s="11"/>
      <c r="G379" s="35">
        <v>5279494</v>
      </c>
      <c r="H379" s="35" t="s">
        <v>517</v>
      </c>
      <c r="I379" s="4"/>
      <c r="J379" s="4" t="s">
        <v>1229</v>
      </c>
      <c r="K379" s="4" t="s">
        <v>1087</v>
      </c>
      <c r="L379" s="4">
        <v>1</v>
      </c>
      <c r="M379" s="33">
        <v>1494.4108000000001</v>
      </c>
      <c r="N379" s="38">
        <f t="shared" ref="N379:N382" si="80">M379/$M$249</f>
        <v>3.4353689894846746E-3</v>
      </c>
      <c r="O379" s="33">
        <f t="shared" ref="O379:O382" si="81">N379*$O$249</f>
        <v>1725.8767335713983</v>
      </c>
      <c r="P379" s="244">
        <f t="shared" si="77"/>
        <v>238.464</v>
      </c>
      <c r="Q379" s="25">
        <v>0</v>
      </c>
      <c r="R379" s="25">
        <v>0</v>
      </c>
      <c r="S379" s="25">
        <v>0</v>
      </c>
      <c r="T379" s="109"/>
      <c r="U379" s="25">
        <v>0</v>
      </c>
      <c r="V379" s="25">
        <v>0</v>
      </c>
      <c r="W379" s="25">
        <v>0</v>
      </c>
      <c r="X379" s="25">
        <v>0</v>
      </c>
      <c r="Y379" s="25">
        <v>0</v>
      </c>
      <c r="Z379" s="25">
        <v>0</v>
      </c>
      <c r="AA379" s="109"/>
      <c r="AB379" s="25">
        <v>0</v>
      </c>
      <c r="AC379" s="25">
        <v>0</v>
      </c>
      <c r="AD379" s="25">
        <v>0</v>
      </c>
      <c r="AE379" s="25">
        <v>0</v>
      </c>
      <c r="AF379" s="25">
        <v>238.464</v>
      </c>
      <c r="AG379" s="25">
        <v>0</v>
      </c>
      <c r="AH379" s="109"/>
      <c r="AI379" s="25">
        <v>0</v>
      </c>
      <c r="AJ379" s="25">
        <v>0</v>
      </c>
      <c r="AK379" s="123">
        <v>0</v>
      </c>
      <c r="AL379" s="25">
        <v>0</v>
      </c>
      <c r="AM379" s="25">
        <v>0</v>
      </c>
      <c r="AN379" s="25">
        <v>0</v>
      </c>
      <c r="AO379" s="109"/>
      <c r="AP379" s="25">
        <v>0</v>
      </c>
      <c r="AQ379" s="25">
        <v>0</v>
      </c>
      <c r="AR379" s="25">
        <v>0</v>
      </c>
      <c r="AS379" s="25">
        <v>0</v>
      </c>
      <c r="AT379" s="25">
        <v>0</v>
      </c>
      <c r="AU379" s="25">
        <v>0</v>
      </c>
      <c r="AW379" t="str">
        <f t="shared" si="78"/>
        <v>Phạm Thanh Hà</v>
      </c>
      <c r="AX379" s="27" t="str">
        <f t="shared" si="79"/>
        <v>Đặng Thị Dung</v>
      </c>
      <c r="AY379" s="4" t="str">
        <f t="shared" si="76"/>
        <v>VINMART</v>
      </c>
    </row>
    <row r="380" spans="1:51" outlineLevel="1" x14ac:dyDescent="0.25">
      <c r="A380" s="4" t="s">
        <v>1104</v>
      </c>
      <c r="B380" s="4" t="s">
        <v>340</v>
      </c>
      <c r="C380" s="4" t="s">
        <v>451</v>
      </c>
      <c r="D380" s="11" t="s">
        <v>774</v>
      </c>
      <c r="E380" s="32" t="s">
        <v>536</v>
      </c>
      <c r="F380" s="11"/>
      <c r="G380" s="35">
        <v>5120866</v>
      </c>
      <c r="H380" s="35" t="s">
        <v>535</v>
      </c>
      <c r="I380" s="4"/>
      <c r="J380" s="4" t="s">
        <v>1243</v>
      </c>
      <c r="K380" s="4" t="s">
        <v>1071</v>
      </c>
      <c r="L380" s="4">
        <v>1</v>
      </c>
      <c r="M380" s="33">
        <v>696.11503199999993</v>
      </c>
      <c r="N380" s="38">
        <f t="shared" si="80"/>
        <v>1.6002373604680395E-3</v>
      </c>
      <c r="O380" s="33">
        <f t="shared" si="81"/>
        <v>803.93472639391325</v>
      </c>
      <c r="P380" s="244">
        <f t="shared" si="77"/>
        <v>3357.1990000000001</v>
      </c>
      <c r="Q380" s="25">
        <v>0</v>
      </c>
      <c r="R380" s="25">
        <v>0</v>
      </c>
      <c r="S380" s="25">
        <v>0</v>
      </c>
      <c r="T380" s="109"/>
      <c r="U380" s="25">
        <v>0</v>
      </c>
      <c r="V380" s="25">
        <v>0</v>
      </c>
      <c r="W380" s="25">
        <v>0</v>
      </c>
      <c r="X380" s="25">
        <v>0</v>
      </c>
      <c r="Y380" s="25">
        <v>0</v>
      </c>
      <c r="Z380" s="25">
        <v>0</v>
      </c>
      <c r="AA380" s="109"/>
      <c r="AB380" s="25">
        <v>0</v>
      </c>
      <c r="AC380" s="25">
        <v>0</v>
      </c>
      <c r="AD380" s="25">
        <v>0</v>
      </c>
      <c r="AE380" s="25">
        <v>0</v>
      </c>
      <c r="AF380" s="25">
        <v>171.59</v>
      </c>
      <c r="AG380" s="25">
        <v>0</v>
      </c>
      <c r="AH380" s="109"/>
      <c r="AI380" s="25">
        <v>0</v>
      </c>
      <c r="AJ380" s="25">
        <v>0</v>
      </c>
      <c r="AK380" s="123">
        <v>0</v>
      </c>
      <c r="AL380" s="25">
        <v>0</v>
      </c>
      <c r="AM380" s="25">
        <v>0</v>
      </c>
      <c r="AN380" s="25">
        <v>0</v>
      </c>
      <c r="AO380" s="109"/>
      <c r="AP380" s="25">
        <v>0</v>
      </c>
      <c r="AQ380" s="25">
        <v>0</v>
      </c>
      <c r="AR380" s="25">
        <v>0</v>
      </c>
      <c r="AS380" s="25">
        <v>0</v>
      </c>
      <c r="AT380" s="25">
        <v>3185.6089999999999</v>
      </c>
      <c r="AU380" s="25">
        <v>0</v>
      </c>
      <c r="AW380" t="str">
        <f t="shared" si="78"/>
        <v>Phạm Thanh Hà</v>
      </c>
      <c r="AX380" s="27" t="str">
        <f t="shared" si="79"/>
        <v>Vũ Thị Thùy Lan</v>
      </c>
      <c r="AY380" s="4" t="str">
        <f t="shared" si="76"/>
        <v>VINMART</v>
      </c>
    </row>
    <row r="381" spans="1:51" outlineLevel="1" x14ac:dyDescent="0.25">
      <c r="A381" s="4" t="s">
        <v>1104</v>
      </c>
      <c r="B381" s="4" t="s">
        <v>340</v>
      </c>
      <c r="C381" s="4" t="s">
        <v>451</v>
      </c>
      <c r="D381" s="11" t="s">
        <v>5225</v>
      </c>
      <c r="E381" s="32" t="s">
        <v>5226</v>
      </c>
      <c r="F381" s="11"/>
      <c r="G381" s="35">
        <v>5336294</v>
      </c>
      <c r="H381" s="35" t="s">
        <v>518</v>
      </c>
      <c r="I381" s="4"/>
      <c r="J381" s="4" t="s">
        <v>1244</v>
      </c>
      <c r="K381" s="4" t="s">
        <v>1087</v>
      </c>
      <c r="L381" s="4">
        <v>1</v>
      </c>
      <c r="M381" s="33">
        <v>808.35759999999993</v>
      </c>
      <c r="N381" s="38">
        <f t="shared" si="80"/>
        <v>1.858261885857795E-3</v>
      </c>
      <c r="O381" s="33">
        <f t="shared" si="81"/>
        <v>933.56229374521024</v>
      </c>
      <c r="P381" s="244">
        <f t="shared" si="77"/>
        <v>1206.2650000000001</v>
      </c>
      <c r="Q381" s="25">
        <v>0</v>
      </c>
      <c r="R381" s="25">
        <v>0</v>
      </c>
      <c r="S381" s="25">
        <v>0</v>
      </c>
      <c r="T381" s="109"/>
      <c r="U381" s="25">
        <v>0</v>
      </c>
      <c r="V381" s="25">
        <v>0</v>
      </c>
      <c r="W381" s="25">
        <v>180.59800000000001</v>
      </c>
      <c r="X381" s="25">
        <v>0</v>
      </c>
      <c r="Y381" s="25">
        <v>0</v>
      </c>
      <c r="Z381" s="25">
        <v>0</v>
      </c>
      <c r="AA381" s="109"/>
      <c r="AB381" s="25">
        <v>0</v>
      </c>
      <c r="AC381" s="25">
        <v>0</v>
      </c>
      <c r="AD381" s="25">
        <v>0</v>
      </c>
      <c r="AE381" s="25">
        <v>0</v>
      </c>
      <c r="AF381" s="25">
        <v>662.55399999999997</v>
      </c>
      <c r="AG381" s="25">
        <v>0</v>
      </c>
      <c r="AH381" s="109"/>
      <c r="AI381" s="25">
        <v>0</v>
      </c>
      <c r="AJ381" s="25">
        <v>0</v>
      </c>
      <c r="AK381" s="123">
        <v>0</v>
      </c>
      <c r="AL381" s="25">
        <v>0</v>
      </c>
      <c r="AM381" s="25">
        <v>363.113</v>
      </c>
      <c r="AN381" s="25">
        <v>0</v>
      </c>
      <c r="AO381" s="109"/>
      <c r="AP381" s="25">
        <v>0</v>
      </c>
      <c r="AQ381" s="25">
        <v>0</v>
      </c>
      <c r="AR381" s="25">
        <v>0</v>
      </c>
      <c r="AS381" s="25">
        <v>0</v>
      </c>
      <c r="AT381" s="25">
        <v>0</v>
      </c>
      <c r="AU381" s="25">
        <v>0</v>
      </c>
      <c r="AW381" t="str">
        <f t="shared" si="78"/>
        <v>Phạm Thanh Hà</v>
      </c>
      <c r="AX381" s="27" t="str">
        <f t="shared" si="79"/>
        <v>Đặng Thị Dung</v>
      </c>
      <c r="AY381" s="4" t="str">
        <f t="shared" si="76"/>
        <v>VINMART</v>
      </c>
    </row>
    <row r="382" spans="1:51" x14ac:dyDescent="0.25">
      <c r="A382" s="4" t="s">
        <v>1104</v>
      </c>
      <c r="B382" s="4" t="s">
        <v>340</v>
      </c>
      <c r="C382" s="4" t="s">
        <v>451</v>
      </c>
      <c r="D382" s="11" t="s">
        <v>777</v>
      </c>
      <c r="E382" s="32" t="s">
        <v>840</v>
      </c>
      <c r="F382" s="11"/>
      <c r="G382" s="35">
        <v>5273535</v>
      </c>
      <c r="H382" s="35" t="s">
        <v>616</v>
      </c>
      <c r="I382" s="4"/>
      <c r="J382" s="4" t="s">
        <v>1245</v>
      </c>
      <c r="K382" s="4" t="s">
        <v>836</v>
      </c>
      <c r="L382" s="4">
        <v>1</v>
      </c>
      <c r="M382" s="33">
        <v>4237.6851999999999</v>
      </c>
      <c r="N382" s="38">
        <f t="shared" si="80"/>
        <v>9.7416401991193852E-3</v>
      </c>
      <c r="O382" s="33">
        <f t="shared" si="81"/>
        <v>4894.0507462070382</v>
      </c>
      <c r="P382" s="244">
        <f t="shared" si="77"/>
        <v>6548.0869999999995</v>
      </c>
      <c r="Q382" s="25">
        <v>0</v>
      </c>
      <c r="R382" s="25">
        <v>0</v>
      </c>
      <c r="S382" s="25">
        <v>343.18099999999998</v>
      </c>
      <c r="T382" s="109"/>
      <c r="U382" s="25">
        <v>0</v>
      </c>
      <c r="V382" s="25">
        <v>0</v>
      </c>
      <c r="W382" s="25">
        <v>0</v>
      </c>
      <c r="X382" s="25">
        <v>0</v>
      </c>
      <c r="Y382" s="25">
        <v>0</v>
      </c>
      <c r="Z382" s="25">
        <v>0</v>
      </c>
      <c r="AA382" s="109"/>
      <c r="AB382" s="25">
        <v>0</v>
      </c>
      <c r="AC382" s="25">
        <v>0</v>
      </c>
      <c r="AD382" s="25">
        <v>0</v>
      </c>
      <c r="AE382" s="25">
        <v>0</v>
      </c>
      <c r="AF382" s="25">
        <v>0</v>
      </c>
      <c r="AG382" s="25">
        <v>1083.923</v>
      </c>
      <c r="AH382" s="109"/>
      <c r="AI382" s="25">
        <v>0</v>
      </c>
      <c r="AJ382" s="25">
        <v>0</v>
      </c>
      <c r="AK382" s="123">
        <v>0</v>
      </c>
      <c r="AL382" s="25">
        <v>0</v>
      </c>
      <c r="AM382" s="25">
        <v>0</v>
      </c>
      <c r="AN382" s="25">
        <v>0</v>
      </c>
      <c r="AO382" s="109"/>
      <c r="AP382" s="25">
        <v>2310.107</v>
      </c>
      <c r="AQ382" s="25">
        <v>0</v>
      </c>
      <c r="AR382" s="25">
        <v>0</v>
      </c>
      <c r="AS382" s="25">
        <v>0</v>
      </c>
      <c r="AT382" s="25">
        <v>0</v>
      </c>
      <c r="AU382" s="25">
        <v>2810.8759999999997</v>
      </c>
      <c r="AW382" t="str">
        <f t="shared" si="78"/>
        <v>Phạm Thanh Hà</v>
      </c>
      <c r="AX382" s="27" t="str">
        <f t="shared" si="79"/>
        <v xml:space="preserve">Vũ Thị Dịu </v>
      </c>
      <c r="AY382" s="4" t="str">
        <f t="shared" si="76"/>
        <v>VINMART</v>
      </c>
    </row>
    <row r="383" spans="1:51" x14ac:dyDescent="0.25">
      <c r="A383" s="4" t="s">
        <v>1104</v>
      </c>
      <c r="B383" s="4"/>
      <c r="C383" s="4"/>
      <c r="D383" s="4"/>
      <c r="E383" s="35"/>
      <c r="F383" s="4"/>
      <c r="G383" s="28" t="s">
        <v>933</v>
      </c>
      <c r="H383" s="86" t="s">
        <v>797</v>
      </c>
      <c r="I383" s="4"/>
      <c r="J383" s="4"/>
      <c r="K383" s="4"/>
      <c r="L383" s="5">
        <f>SUM(L384:L3734)</f>
        <v>2597</v>
      </c>
      <c r="M383" s="36">
        <f>SUM(M384:M3734)</f>
        <v>1955171.1232020007</v>
      </c>
      <c r="N383" s="29">
        <f>M383/$M$248</f>
        <v>0.81800214322516573</v>
      </c>
      <c r="O383" s="36">
        <f>N383*$O$248</f>
        <v>2258003.1887383242</v>
      </c>
      <c r="P383" s="244">
        <f t="shared" si="77"/>
        <v>0</v>
      </c>
      <c r="Q383" s="25">
        <v>0</v>
      </c>
      <c r="R383" s="25">
        <v>0</v>
      </c>
      <c r="S383" s="25">
        <v>0</v>
      </c>
      <c r="T383" s="109"/>
      <c r="U383" s="25">
        <v>0</v>
      </c>
      <c r="V383" s="25">
        <v>0</v>
      </c>
      <c r="W383" s="25">
        <v>0</v>
      </c>
      <c r="X383" s="25">
        <v>0</v>
      </c>
      <c r="Y383" s="25">
        <v>0</v>
      </c>
      <c r="Z383" s="25">
        <v>0</v>
      </c>
      <c r="AA383" s="109"/>
      <c r="AB383" s="25">
        <v>0</v>
      </c>
      <c r="AC383" s="25">
        <v>0</v>
      </c>
      <c r="AD383" s="25">
        <v>0</v>
      </c>
      <c r="AE383" s="25">
        <v>0</v>
      </c>
      <c r="AF383" s="25">
        <v>0</v>
      </c>
      <c r="AG383" s="25">
        <v>0</v>
      </c>
      <c r="AH383" s="109"/>
      <c r="AI383" s="25">
        <v>0</v>
      </c>
      <c r="AJ383" s="25">
        <v>0</v>
      </c>
      <c r="AK383" s="123">
        <v>0</v>
      </c>
      <c r="AL383" s="25">
        <v>0</v>
      </c>
      <c r="AM383" s="25">
        <v>0</v>
      </c>
      <c r="AN383" s="25">
        <v>0</v>
      </c>
      <c r="AO383" s="109"/>
      <c r="AP383" s="25">
        <v>0</v>
      </c>
      <c r="AQ383" s="25">
        <v>0</v>
      </c>
      <c r="AR383" s="25">
        <v>0</v>
      </c>
      <c r="AS383" s="25">
        <v>0</v>
      </c>
      <c r="AT383" s="25">
        <v>0</v>
      </c>
      <c r="AU383" s="25">
        <v>0</v>
      </c>
      <c r="AW383">
        <f t="shared" si="78"/>
        <v>0</v>
      </c>
      <c r="AX383" s="27">
        <f t="shared" si="79"/>
        <v>0</v>
      </c>
      <c r="AY383" s="4">
        <f t="shared" si="76"/>
        <v>0</v>
      </c>
    </row>
    <row r="384" spans="1:51" x14ac:dyDescent="0.25">
      <c r="A384" s="4" t="s">
        <v>1104</v>
      </c>
      <c r="B384" s="4" t="s">
        <v>797</v>
      </c>
      <c r="C384" s="4" t="s">
        <v>959</v>
      </c>
      <c r="D384" s="107" t="s">
        <v>746</v>
      </c>
      <c r="E384" s="85" t="s">
        <v>33</v>
      </c>
      <c r="F384" s="107"/>
      <c r="G384" s="35"/>
      <c r="H384" s="57" t="s">
        <v>715</v>
      </c>
      <c r="I384" s="4"/>
      <c r="J384" s="4"/>
      <c r="K384" s="4"/>
      <c r="L384" s="4">
        <v>57</v>
      </c>
      <c r="M384" s="33">
        <v>35713.446483333333</v>
      </c>
      <c r="N384" s="38">
        <f>M384/$M$383</f>
        <v>1.8266148706638584E-2</v>
      </c>
      <c r="O384" s="33">
        <f>$N384*$O$383</f>
        <v>41245.022025558341</v>
      </c>
      <c r="P384" s="244">
        <f t="shared" si="77"/>
        <v>0</v>
      </c>
      <c r="Q384" s="25">
        <v>0</v>
      </c>
      <c r="R384" s="25">
        <v>0</v>
      </c>
      <c r="S384" s="25">
        <v>0</v>
      </c>
      <c r="T384" s="109"/>
      <c r="U384" s="25">
        <v>0</v>
      </c>
      <c r="V384" s="25">
        <v>0</v>
      </c>
      <c r="W384" s="25">
        <v>0</v>
      </c>
      <c r="X384" s="25">
        <v>0</v>
      </c>
      <c r="Y384" s="25">
        <v>0</v>
      </c>
      <c r="Z384" s="25">
        <v>0</v>
      </c>
      <c r="AA384" s="109"/>
      <c r="AB384" s="25">
        <v>0</v>
      </c>
      <c r="AC384" s="25">
        <v>0</v>
      </c>
      <c r="AD384" s="25">
        <v>0</v>
      </c>
      <c r="AE384" s="25">
        <v>0</v>
      </c>
      <c r="AF384" s="25">
        <v>0</v>
      </c>
      <c r="AG384" s="25">
        <v>0</v>
      </c>
      <c r="AH384" s="109"/>
      <c r="AI384" s="25">
        <v>0</v>
      </c>
      <c r="AJ384" s="25">
        <v>0</v>
      </c>
      <c r="AK384" s="123">
        <v>0</v>
      </c>
      <c r="AL384" s="25">
        <v>0</v>
      </c>
      <c r="AM384" s="25">
        <v>0</v>
      </c>
      <c r="AN384" s="25">
        <v>0</v>
      </c>
      <c r="AO384" s="109"/>
      <c r="AP384" s="25">
        <v>0</v>
      </c>
      <c r="AQ384" s="25">
        <v>0</v>
      </c>
      <c r="AR384" s="25">
        <v>0</v>
      </c>
      <c r="AS384" s="25">
        <v>0</v>
      </c>
      <c r="AT384" s="25">
        <v>0</v>
      </c>
      <c r="AU384" s="25">
        <v>0</v>
      </c>
      <c r="AW384" t="str">
        <f t="shared" si="78"/>
        <v>Nguyễn Thành Long</v>
      </c>
      <c r="AX384" s="27" t="str">
        <f t="shared" si="79"/>
        <v>Đào Ngọc Sơn</v>
      </c>
      <c r="AY384" s="4" t="str">
        <f t="shared" si="76"/>
        <v>VIN+</v>
      </c>
    </row>
    <row r="385" spans="1:51" x14ac:dyDescent="0.25">
      <c r="A385" s="4" t="s">
        <v>1104</v>
      </c>
      <c r="B385" s="4" t="s">
        <v>797</v>
      </c>
      <c r="C385" s="4" t="s">
        <v>959</v>
      </c>
      <c r="D385" s="11" t="s">
        <v>746</v>
      </c>
      <c r="E385" s="32" t="s">
        <v>33</v>
      </c>
      <c r="F385" s="11" t="s">
        <v>710</v>
      </c>
      <c r="G385" s="35">
        <v>5297355</v>
      </c>
      <c r="H385" s="4" t="s">
        <v>1367</v>
      </c>
      <c r="I385" s="4"/>
      <c r="J385" s="4"/>
      <c r="K385" s="4"/>
      <c r="L385" s="4"/>
      <c r="M385" s="33"/>
      <c r="N385" s="38"/>
      <c r="O385" s="33"/>
      <c r="P385" s="244">
        <f t="shared" si="77"/>
        <v>778.11800000000005</v>
      </c>
      <c r="Q385" s="25"/>
      <c r="R385" s="25"/>
      <c r="S385" s="25">
        <v>179.52799999999999</v>
      </c>
      <c r="T385" s="109"/>
      <c r="U385" s="25">
        <v>0</v>
      </c>
      <c r="V385" s="25">
        <v>0</v>
      </c>
      <c r="W385" s="25">
        <v>0</v>
      </c>
      <c r="X385" s="25">
        <v>0</v>
      </c>
      <c r="Y385" s="25">
        <v>0</v>
      </c>
      <c r="Z385" s="25">
        <v>0</v>
      </c>
      <c r="AA385" s="109"/>
      <c r="AB385" s="25">
        <v>0</v>
      </c>
      <c r="AC385" s="25">
        <v>0</v>
      </c>
      <c r="AD385" s="25">
        <v>419.06200000000001</v>
      </c>
      <c r="AE385" s="25">
        <v>0</v>
      </c>
      <c r="AF385" s="25">
        <v>0</v>
      </c>
      <c r="AG385" s="25">
        <v>0</v>
      </c>
      <c r="AH385" s="109"/>
      <c r="AI385" s="25">
        <v>0</v>
      </c>
      <c r="AJ385" s="25">
        <v>0</v>
      </c>
      <c r="AK385" s="123">
        <v>0</v>
      </c>
      <c r="AL385" s="25">
        <v>0</v>
      </c>
      <c r="AM385" s="25">
        <v>0</v>
      </c>
      <c r="AN385" s="25">
        <v>0</v>
      </c>
      <c r="AO385" s="109"/>
      <c r="AP385" s="25">
        <v>0</v>
      </c>
      <c r="AQ385" s="25">
        <v>0</v>
      </c>
      <c r="AR385" s="25">
        <v>0</v>
      </c>
      <c r="AS385" s="25">
        <v>0</v>
      </c>
      <c r="AT385" s="25">
        <v>0</v>
      </c>
      <c r="AU385" s="25">
        <v>179.52799999999999</v>
      </c>
      <c r="AW385" t="str">
        <f t="shared" si="78"/>
        <v>Nguyễn Thành Long</v>
      </c>
      <c r="AX385" s="27" t="str">
        <f t="shared" si="79"/>
        <v>Đào Ngọc Sơn</v>
      </c>
      <c r="AY385" s="4" t="str">
        <f t="shared" si="76"/>
        <v>VIN+</v>
      </c>
    </row>
    <row r="386" spans="1:51" outlineLevel="1" x14ac:dyDescent="0.25">
      <c r="A386" s="4" t="s">
        <v>1104</v>
      </c>
      <c r="B386" s="4" t="s">
        <v>797</v>
      </c>
      <c r="C386" s="4" t="s">
        <v>959</v>
      </c>
      <c r="D386" s="11" t="s">
        <v>746</v>
      </c>
      <c r="E386" s="32" t="s">
        <v>33</v>
      </c>
      <c r="F386" s="11" t="s">
        <v>710</v>
      </c>
      <c r="G386" s="35">
        <v>5136687</v>
      </c>
      <c r="H386" s="4" t="s">
        <v>1368</v>
      </c>
      <c r="I386" s="4"/>
      <c r="J386" s="4"/>
      <c r="K386" s="4"/>
      <c r="L386" s="4"/>
      <c r="M386" s="33"/>
      <c r="N386" s="38"/>
      <c r="O386" s="33"/>
      <c r="P386" s="244">
        <f t="shared" si="77"/>
        <v>359.05599999999998</v>
      </c>
      <c r="Q386" s="25"/>
      <c r="R386" s="25"/>
      <c r="S386" s="25">
        <v>179.52799999999999</v>
      </c>
      <c r="T386" s="109"/>
      <c r="U386" s="25">
        <v>0</v>
      </c>
      <c r="V386" s="25">
        <v>0</v>
      </c>
      <c r="W386" s="25">
        <v>0</v>
      </c>
      <c r="X386" s="25">
        <v>0</v>
      </c>
      <c r="Y386" s="25">
        <v>0</v>
      </c>
      <c r="Z386" s="25">
        <v>0</v>
      </c>
      <c r="AA386" s="109"/>
      <c r="AB386" s="25">
        <v>0</v>
      </c>
      <c r="AC386" s="25">
        <v>0</v>
      </c>
      <c r="AD386" s="25">
        <v>0</v>
      </c>
      <c r="AE386" s="25">
        <v>0</v>
      </c>
      <c r="AF386" s="25">
        <v>0</v>
      </c>
      <c r="AG386" s="25">
        <v>0</v>
      </c>
      <c r="AH386" s="109"/>
      <c r="AI386" s="25">
        <v>0</v>
      </c>
      <c r="AJ386" s="25">
        <v>0</v>
      </c>
      <c r="AK386" s="123">
        <v>0</v>
      </c>
      <c r="AL386" s="25">
        <v>0</v>
      </c>
      <c r="AM386" s="25">
        <v>0</v>
      </c>
      <c r="AN386" s="25">
        <v>0</v>
      </c>
      <c r="AO386" s="109"/>
      <c r="AP386" s="25">
        <v>0</v>
      </c>
      <c r="AQ386" s="25">
        <v>179.52799999999999</v>
      </c>
      <c r="AR386" s="25">
        <v>0</v>
      </c>
      <c r="AS386" s="25">
        <v>0</v>
      </c>
      <c r="AT386" s="25">
        <v>0</v>
      </c>
      <c r="AU386" s="25">
        <v>0</v>
      </c>
      <c r="AW386" t="str">
        <f t="shared" si="78"/>
        <v>Nguyễn Thành Long</v>
      </c>
      <c r="AX386" s="27" t="str">
        <f t="shared" si="79"/>
        <v>Đào Ngọc Sơn</v>
      </c>
      <c r="AY386" s="4" t="str">
        <f t="shared" si="76"/>
        <v>VIN+</v>
      </c>
    </row>
    <row r="387" spans="1:51" outlineLevel="1" x14ac:dyDescent="0.25">
      <c r="A387" s="4" t="s">
        <v>1104</v>
      </c>
      <c r="B387" s="4" t="s">
        <v>797</v>
      </c>
      <c r="C387" s="4" t="s">
        <v>959</v>
      </c>
      <c r="D387" s="11" t="s">
        <v>746</v>
      </c>
      <c r="E387" s="32" t="s">
        <v>33</v>
      </c>
      <c r="F387" s="11" t="s">
        <v>710</v>
      </c>
      <c r="G387" s="35">
        <v>5290653</v>
      </c>
      <c r="H387" s="4" t="s">
        <v>1369</v>
      </c>
      <c r="I387" s="4"/>
      <c r="J387" s="4"/>
      <c r="K387" s="4"/>
      <c r="L387" s="4"/>
      <c r="M387" s="33"/>
      <c r="N387" s="38"/>
      <c r="O387" s="33"/>
      <c r="P387" s="244">
        <f t="shared" si="77"/>
        <v>778.11799999999994</v>
      </c>
      <c r="Q387" s="25"/>
      <c r="R387" s="25"/>
      <c r="S387" s="25">
        <v>179.52799999999999</v>
      </c>
      <c r="T387" s="109"/>
      <c r="U387" s="25">
        <v>0</v>
      </c>
      <c r="V387" s="25">
        <v>0</v>
      </c>
      <c r="W387" s="25">
        <v>0</v>
      </c>
      <c r="X387" s="25">
        <v>0</v>
      </c>
      <c r="Y387" s="25">
        <v>0</v>
      </c>
      <c r="Z387" s="25">
        <v>0</v>
      </c>
      <c r="AA387" s="109"/>
      <c r="AB387" s="25">
        <v>0</v>
      </c>
      <c r="AC387" s="25">
        <v>0</v>
      </c>
      <c r="AD387" s="25">
        <v>0</v>
      </c>
      <c r="AE387" s="25">
        <v>0</v>
      </c>
      <c r="AF387" s="25">
        <v>0</v>
      </c>
      <c r="AG387" s="25">
        <v>0</v>
      </c>
      <c r="AH387" s="109"/>
      <c r="AI387" s="25">
        <v>0</v>
      </c>
      <c r="AJ387" s="25">
        <v>0</v>
      </c>
      <c r="AK387" s="123">
        <v>238.464</v>
      </c>
      <c r="AL387" s="25">
        <v>0</v>
      </c>
      <c r="AM387" s="25">
        <v>0</v>
      </c>
      <c r="AN387" s="25">
        <v>0</v>
      </c>
      <c r="AO387" s="109"/>
      <c r="AP387" s="25">
        <v>0</v>
      </c>
      <c r="AQ387" s="25">
        <v>360.12599999999998</v>
      </c>
      <c r="AR387" s="25">
        <v>0</v>
      </c>
      <c r="AS387" s="25">
        <v>0</v>
      </c>
      <c r="AT387" s="25">
        <v>0</v>
      </c>
      <c r="AU387" s="25">
        <v>0</v>
      </c>
      <c r="AW387" t="str">
        <f t="shared" si="78"/>
        <v>Nguyễn Thành Long</v>
      </c>
      <c r="AX387" s="27" t="str">
        <f t="shared" si="79"/>
        <v>Đào Ngọc Sơn</v>
      </c>
      <c r="AY387" s="4" t="str">
        <f t="shared" si="76"/>
        <v>VIN+</v>
      </c>
    </row>
    <row r="388" spans="1:51" outlineLevel="1" x14ac:dyDescent="0.25">
      <c r="A388" s="4" t="s">
        <v>1104</v>
      </c>
      <c r="B388" s="4" t="s">
        <v>797</v>
      </c>
      <c r="C388" s="4" t="s">
        <v>959</v>
      </c>
      <c r="D388" s="11" t="s">
        <v>746</v>
      </c>
      <c r="E388" s="32" t="s">
        <v>33</v>
      </c>
      <c r="F388" s="11" t="s">
        <v>710</v>
      </c>
      <c r="G388" s="35">
        <v>5138841</v>
      </c>
      <c r="H388" s="4" t="s">
        <v>1370</v>
      </c>
      <c r="I388" s="4"/>
      <c r="J388" s="4"/>
      <c r="K388" s="4"/>
      <c r="L388" s="4"/>
      <c r="M388" s="33"/>
      <c r="N388" s="38"/>
      <c r="O388" s="33"/>
      <c r="P388" s="244">
        <f t="shared" si="77"/>
        <v>179.52799999999999</v>
      </c>
      <c r="Q388" s="25"/>
      <c r="R388" s="25"/>
      <c r="S388" s="25">
        <v>179.52799999999999</v>
      </c>
      <c r="T388" s="109"/>
      <c r="U388" s="25">
        <v>0</v>
      </c>
      <c r="V388" s="25">
        <v>0</v>
      </c>
      <c r="W388" s="25">
        <v>0</v>
      </c>
      <c r="X388" s="25">
        <v>0</v>
      </c>
      <c r="Y388" s="25">
        <v>0</v>
      </c>
      <c r="Z388" s="25">
        <v>0</v>
      </c>
      <c r="AA388" s="109"/>
      <c r="AB388" s="25">
        <v>0</v>
      </c>
      <c r="AC388" s="25">
        <v>0</v>
      </c>
      <c r="AD388" s="25">
        <v>0</v>
      </c>
      <c r="AE388" s="25">
        <v>0</v>
      </c>
      <c r="AF388" s="25">
        <v>0</v>
      </c>
      <c r="AG388" s="25">
        <v>0</v>
      </c>
      <c r="AH388" s="109"/>
      <c r="AI388" s="25">
        <v>0</v>
      </c>
      <c r="AJ388" s="25">
        <v>0</v>
      </c>
      <c r="AK388" s="123">
        <v>0</v>
      </c>
      <c r="AL388" s="25">
        <v>0</v>
      </c>
      <c r="AM388" s="25">
        <v>0</v>
      </c>
      <c r="AN388" s="25">
        <v>0</v>
      </c>
      <c r="AO388" s="109"/>
      <c r="AP388" s="25">
        <v>0</v>
      </c>
      <c r="AQ388" s="25">
        <v>0</v>
      </c>
      <c r="AR388" s="25">
        <v>0</v>
      </c>
      <c r="AS388" s="25">
        <v>0</v>
      </c>
      <c r="AT388" s="25">
        <v>0</v>
      </c>
      <c r="AU388" s="25">
        <v>0</v>
      </c>
      <c r="AW388" t="str">
        <f t="shared" si="78"/>
        <v>Nguyễn Thành Long</v>
      </c>
      <c r="AX388" s="27" t="str">
        <f t="shared" si="79"/>
        <v>Đào Ngọc Sơn</v>
      </c>
      <c r="AY388" s="4" t="str">
        <f t="shared" si="76"/>
        <v>VIN+</v>
      </c>
    </row>
    <row r="389" spans="1:51" outlineLevel="1" x14ac:dyDescent="0.25">
      <c r="A389" s="4" t="s">
        <v>1104</v>
      </c>
      <c r="B389" s="4" t="s">
        <v>797</v>
      </c>
      <c r="C389" s="4" t="s">
        <v>959</v>
      </c>
      <c r="D389" s="11" t="s">
        <v>746</v>
      </c>
      <c r="E389" s="32" t="s">
        <v>33</v>
      </c>
      <c r="F389" s="11" t="s">
        <v>710</v>
      </c>
      <c r="G389" s="35">
        <v>5136881</v>
      </c>
      <c r="H389" s="4" t="s">
        <v>1371</v>
      </c>
      <c r="I389" s="4"/>
      <c r="J389" s="4"/>
      <c r="K389" s="4"/>
      <c r="L389" s="4"/>
      <c r="M389" s="33"/>
      <c r="N389" s="38"/>
      <c r="O389" s="33"/>
      <c r="P389" s="244">
        <f t="shared" si="77"/>
        <v>360.12599999999998</v>
      </c>
      <c r="Q389" s="25"/>
      <c r="R389" s="25"/>
      <c r="S389" s="25">
        <v>179.52799999999999</v>
      </c>
      <c r="T389" s="109"/>
      <c r="U389" s="25">
        <v>0</v>
      </c>
      <c r="V389" s="25">
        <v>0</v>
      </c>
      <c r="W389" s="25">
        <v>0</v>
      </c>
      <c r="X389" s="25">
        <v>0</v>
      </c>
      <c r="Y389" s="25">
        <v>0</v>
      </c>
      <c r="Z389" s="25">
        <v>0</v>
      </c>
      <c r="AA389" s="109"/>
      <c r="AB389" s="25">
        <v>0</v>
      </c>
      <c r="AC389" s="25">
        <v>0</v>
      </c>
      <c r="AD389" s="25">
        <v>180.59800000000001</v>
      </c>
      <c r="AE389" s="25">
        <v>0</v>
      </c>
      <c r="AF389" s="25">
        <v>0</v>
      </c>
      <c r="AG389" s="25">
        <v>0</v>
      </c>
      <c r="AH389" s="109"/>
      <c r="AI389" s="25">
        <v>0</v>
      </c>
      <c r="AJ389" s="25">
        <v>0</v>
      </c>
      <c r="AK389" s="123">
        <v>0</v>
      </c>
      <c r="AL389" s="25">
        <v>0</v>
      </c>
      <c r="AM389" s="25">
        <v>0</v>
      </c>
      <c r="AN389" s="25">
        <v>0</v>
      </c>
      <c r="AO389" s="109"/>
      <c r="AP389" s="25">
        <v>0</v>
      </c>
      <c r="AQ389" s="25">
        <v>0</v>
      </c>
      <c r="AR389" s="25">
        <v>0</v>
      </c>
      <c r="AS389" s="25">
        <v>0</v>
      </c>
      <c r="AT389" s="25">
        <v>0</v>
      </c>
      <c r="AU389" s="25">
        <v>0</v>
      </c>
      <c r="AW389" t="str">
        <f t="shared" si="78"/>
        <v>Nguyễn Thành Long</v>
      </c>
      <c r="AX389" s="27" t="str">
        <f t="shared" si="79"/>
        <v>Đào Ngọc Sơn</v>
      </c>
      <c r="AY389" s="4" t="str">
        <f t="shared" si="76"/>
        <v>VIN+</v>
      </c>
    </row>
    <row r="390" spans="1:51" outlineLevel="1" x14ac:dyDescent="0.25">
      <c r="A390" s="4" t="s">
        <v>1104</v>
      </c>
      <c r="B390" s="4" t="s">
        <v>797</v>
      </c>
      <c r="C390" s="4" t="s">
        <v>959</v>
      </c>
      <c r="D390" s="11" t="s">
        <v>746</v>
      </c>
      <c r="E390" s="32" t="s">
        <v>33</v>
      </c>
      <c r="F390" s="11" t="s">
        <v>710</v>
      </c>
      <c r="G390" s="35">
        <v>5291119</v>
      </c>
      <c r="H390" s="4" t="s">
        <v>1372</v>
      </c>
      <c r="I390" s="4"/>
      <c r="J390" s="4"/>
      <c r="K390" s="4"/>
      <c r="L390" s="4"/>
      <c r="M390" s="33"/>
      <c r="N390" s="38"/>
      <c r="O390" s="33"/>
      <c r="P390" s="244">
        <f t="shared" si="77"/>
        <v>417.99199999999996</v>
      </c>
      <c r="Q390" s="25"/>
      <c r="R390" s="25"/>
      <c r="S390" s="25">
        <v>179.52799999999999</v>
      </c>
      <c r="T390" s="109"/>
      <c r="U390" s="25">
        <v>0</v>
      </c>
      <c r="V390" s="25">
        <v>0</v>
      </c>
      <c r="W390" s="25">
        <v>0</v>
      </c>
      <c r="X390" s="25">
        <v>0</v>
      </c>
      <c r="Y390" s="25">
        <v>0</v>
      </c>
      <c r="Z390" s="25">
        <v>0</v>
      </c>
      <c r="AA390" s="109"/>
      <c r="AB390" s="25">
        <v>0</v>
      </c>
      <c r="AC390" s="25">
        <v>0</v>
      </c>
      <c r="AD390" s="25">
        <v>0</v>
      </c>
      <c r="AE390" s="25">
        <v>0</v>
      </c>
      <c r="AF390" s="25">
        <v>0</v>
      </c>
      <c r="AG390" s="25">
        <v>0</v>
      </c>
      <c r="AH390" s="109"/>
      <c r="AI390" s="25">
        <v>0</v>
      </c>
      <c r="AJ390" s="25">
        <v>0</v>
      </c>
      <c r="AK390" s="123">
        <v>0</v>
      </c>
      <c r="AL390" s="25">
        <v>0</v>
      </c>
      <c r="AM390" s="25">
        <v>0</v>
      </c>
      <c r="AN390" s="25">
        <v>0</v>
      </c>
      <c r="AO390" s="109"/>
      <c r="AP390" s="25">
        <v>0</v>
      </c>
      <c r="AQ390" s="25">
        <v>238.464</v>
      </c>
      <c r="AR390" s="25">
        <v>0</v>
      </c>
      <c r="AS390" s="25">
        <v>0</v>
      </c>
      <c r="AT390" s="25">
        <v>0</v>
      </c>
      <c r="AU390" s="25">
        <v>0</v>
      </c>
      <c r="AW390" t="str">
        <f t="shared" si="78"/>
        <v>Nguyễn Thành Long</v>
      </c>
      <c r="AX390" s="27" t="str">
        <f t="shared" si="79"/>
        <v>Đào Ngọc Sơn</v>
      </c>
      <c r="AY390" s="4" t="str">
        <f t="shared" si="76"/>
        <v>VIN+</v>
      </c>
    </row>
    <row r="391" spans="1:51" outlineLevel="1" x14ac:dyDescent="0.25">
      <c r="A391" s="4" t="s">
        <v>1104</v>
      </c>
      <c r="B391" s="4" t="s">
        <v>797</v>
      </c>
      <c r="C391" s="4" t="s">
        <v>959</v>
      </c>
      <c r="D391" s="11" t="s">
        <v>746</v>
      </c>
      <c r="E391" s="32" t="s">
        <v>33</v>
      </c>
      <c r="F391" s="11" t="s">
        <v>710</v>
      </c>
      <c r="G391" s="35">
        <v>5291126</v>
      </c>
      <c r="H391" s="4" t="s">
        <v>1373</v>
      </c>
      <c r="I391" s="4"/>
      <c r="J391" s="4"/>
      <c r="K391" s="4"/>
      <c r="L391" s="4"/>
      <c r="M391" s="33"/>
      <c r="N391" s="38"/>
      <c r="O391" s="33"/>
      <c r="P391" s="244">
        <f t="shared" si="77"/>
        <v>179.52799999999999</v>
      </c>
      <c r="Q391" s="25"/>
      <c r="R391" s="25"/>
      <c r="S391" s="25">
        <v>179.52799999999999</v>
      </c>
      <c r="T391" s="109"/>
      <c r="U391" s="25">
        <v>0</v>
      </c>
      <c r="V391" s="25">
        <v>0</v>
      </c>
      <c r="W391" s="25">
        <v>0</v>
      </c>
      <c r="X391" s="25">
        <v>0</v>
      </c>
      <c r="Y391" s="25">
        <v>0</v>
      </c>
      <c r="Z391" s="25">
        <v>0</v>
      </c>
      <c r="AA391" s="109"/>
      <c r="AB391" s="25">
        <v>0</v>
      </c>
      <c r="AC391" s="25">
        <v>0</v>
      </c>
      <c r="AD391" s="25">
        <v>0</v>
      </c>
      <c r="AE391" s="25">
        <v>0</v>
      </c>
      <c r="AF391" s="25">
        <v>0</v>
      </c>
      <c r="AG391" s="25">
        <v>0</v>
      </c>
      <c r="AH391" s="109"/>
      <c r="AI391" s="25">
        <v>0</v>
      </c>
      <c r="AJ391" s="25">
        <v>0</v>
      </c>
      <c r="AK391" s="123">
        <v>0</v>
      </c>
      <c r="AL391" s="25">
        <v>0</v>
      </c>
      <c r="AM391" s="25">
        <v>0</v>
      </c>
      <c r="AN391" s="25">
        <v>0</v>
      </c>
      <c r="AO391" s="109"/>
      <c r="AP391" s="25">
        <v>0</v>
      </c>
      <c r="AQ391" s="25">
        <v>0</v>
      </c>
      <c r="AR391" s="25">
        <v>0</v>
      </c>
      <c r="AS391" s="25">
        <v>0</v>
      </c>
      <c r="AT391" s="25">
        <v>0</v>
      </c>
      <c r="AU391" s="25">
        <v>0</v>
      </c>
      <c r="AW391" t="str">
        <f t="shared" si="78"/>
        <v>Nguyễn Thành Long</v>
      </c>
      <c r="AX391" s="27" t="str">
        <f t="shared" si="79"/>
        <v>Đào Ngọc Sơn</v>
      </c>
      <c r="AY391" s="4" t="str">
        <f t="shared" si="76"/>
        <v>VIN+</v>
      </c>
    </row>
    <row r="392" spans="1:51" outlineLevel="1" x14ac:dyDescent="0.25">
      <c r="A392" s="4" t="s">
        <v>1104</v>
      </c>
      <c r="B392" s="4" t="s">
        <v>797</v>
      </c>
      <c r="C392" s="4" t="s">
        <v>959</v>
      </c>
      <c r="D392" s="11" t="s">
        <v>746</v>
      </c>
      <c r="E392" s="32" t="s">
        <v>33</v>
      </c>
      <c r="F392" s="11" t="s">
        <v>710</v>
      </c>
      <c r="G392" s="35">
        <v>5278952</v>
      </c>
      <c r="H392" s="4" t="s">
        <v>1374</v>
      </c>
      <c r="I392" s="4"/>
      <c r="J392" s="4"/>
      <c r="K392" s="4"/>
      <c r="L392" s="4"/>
      <c r="M392" s="33"/>
      <c r="N392" s="38"/>
      <c r="O392" s="33"/>
      <c r="P392" s="244">
        <f t="shared" si="77"/>
        <v>417.99199999999996</v>
      </c>
      <c r="Q392" s="25"/>
      <c r="R392" s="25"/>
      <c r="S392" s="25">
        <v>179.52799999999999</v>
      </c>
      <c r="T392" s="109"/>
      <c r="U392" s="25">
        <v>0</v>
      </c>
      <c r="V392" s="25">
        <v>0</v>
      </c>
      <c r="W392" s="25">
        <v>0</v>
      </c>
      <c r="X392" s="25">
        <v>0</v>
      </c>
      <c r="Y392" s="25">
        <v>0</v>
      </c>
      <c r="Z392" s="25">
        <v>0</v>
      </c>
      <c r="AA392" s="109"/>
      <c r="AB392" s="25">
        <v>0</v>
      </c>
      <c r="AC392" s="25">
        <v>0</v>
      </c>
      <c r="AD392" s="25">
        <v>0</v>
      </c>
      <c r="AE392" s="25">
        <v>0</v>
      </c>
      <c r="AF392" s="25">
        <v>0</v>
      </c>
      <c r="AG392" s="25">
        <v>0</v>
      </c>
      <c r="AH392" s="109"/>
      <c r="AI392" s="25">
        <v>0</v>
      </c>
      <c r="AJ392" s="25">
        <v>0</v>
      </c>
      <c r="AK392" s="123">
        <v>238.464</v>
      </c>
      <c r="AL392" s="25">
        <v>0</v>
      </c>
      <c r="AM392" s="25">
        <v>0</v>
      </c>
      <c r="AN392" s="25">
        <v>0</v>
      </c>
      <c r="AO392" s="109"/>
      <c r="AP392" s="25">
        <v>0</v>
      </c>
      <c r="AQ392" s="25">
        <v>0</v>
      </c>
      <c r="AR392" s="25">
        <v>0</v>
      </c>
      <c r="AS392" s="25">
        <v>0</v>
      </c>
      <c r="AT392" s="25">
        <v>0</v>
      </c>
      <c r="AU392" s="25">
        <v>0</v>
      </c>
      <c r="AW392" t="str">
        <f t="shared" si="78"/>
        <v>Nguyễn Thành Long</v>
      </c>
      <c r="AX392" s="27" t="str">
        <f t="shared" si="79"/>
        <v>Đào Ngọc Sơn</v>
      </c>
      <c r="AY392" s="4" t="str">
        <f t="shared" si="76"/>
        <v>VIN+</v>
      </c>
    </row>
    <row r="393" spans="1:51" outlineLevel="1" x14ac:dyDescent="0.25">
      <c r="A393" s="4" t="s">
        <v>1104</v>
      </c>
      <c r="B393" s="4" t="s">
        <v>797</v>
      </c>
      <c r="C393" s="4" t="s">
        <v>959</v>
      </c>
      <c r="D393" s="11" t="s">
        <v>746</v>
      </c>
      <c r="E393" s="32" t="s">
        <v>33</v>
      </c>
      <c r="F393" s="11" t="s">
        <v>710</v>
      </c>
      <c r="G393" s="35">
        <v>5136694</v>
      </c>
      <c r="H393" s="4" t="s">
        <v>1375</v>
      </c>
      <c r="I393" s="4"/>
      <c r="J393" s="4"/>
      <c r="K393" s="4"/>
      <c r="L393" s="4"/>
      <c r="M393" s="33"/>
      <c r="N393" s="38"/>
      <c r="O393" s="33"/>
      <c r="P393" s="244">
        <f t="shared" si="77"/>
        <v>417.99200000000002</v>
      </c>
      <c r="Q393" s="25"/>
      <c r="R393" s="25"/>
      <c r="S393" s="25">
        <v>417.99200000000002</v>
      </c>
      <c r="T393" s="109"/>
      <c r="U393" s="25">
        <v>0</v>
      </c>
      <c r="V393" s="25">
        <v>0</v>
      </c>
      <c r="W393" s="25">
        <v>0</v>
      </c>
      <c r="X393" s="25">
        <v>0</v>
      </c>
      <c r="Y393" s="25">
        <v>0</v>
      </c>
      <c r="Z393" s="25">
        <v>0</v>
      </c>
      <c r="AA393" s="109"/>
      <c r="AB393" s="25">
        <v>0</v>
      </c>
      <c r="AC393" s="25">
        <v>0</v>
      </c>
      <c r="AD393" s="25">
        <v>0</v>
      </c>
      <c r="AE393" s="25">
        <v>0</v>
      </c>
      <c r="AF393" s="25">
        <v>0</v>
      </c>
      <c r="AG393" s="25">
        <v>0</v>
      </c>
      <c r="AH393" s="109"/>
      <c r="AI393" s="25">
        <v>0</v>
      </c>
      <c r="AJ393" s="25">
        <v>0</v>
      </c>
      <c r="AK393" s="123">
        <v>0</v>
      </c>
      <c r="AL393" s="25">
        <v>0</v>
      </c>
      <c r="AM393" s="25">
        <v>0</v>
      </c>
      <c r="AN393" s="25">
        <v>0</v>
      </c>
      <c r="AO393" s="109"/>
      <c r="AP393" s="25">
        <v>0</v>
      </c>
      <c r="AQ393" s="25">
        <v>0</v>
      </c>
      <c r="AR393" s="25">
        <v>0</v>
      </c>
      <c r="AS393" s="25">
        <v>0</v>
      </c>
      <c r="AT393" s="25">
        <v>0</v>
      </c>
      <c r="AU393" s="25">
        <v>0</v>
      </c>
      <c r="AW393" t="str">
        <f t="shared" si="78"/>
        <v>Nguyễn Thành Long</v>
      </c>
      <c r="AX393" s="27" t="str">
        <f t="shared" si="79"/>
        <v>Đào Ngọc Sơn</v>
      </c>
      <c r="AY393" s="4" t="str">
        <f t="shared" ref="AY393:AY456" si="82">+B393</f>
        <v>VIN+</v>
      </c>
    </row>
    <row r="394" spans="1:51" outlineLevel="1" x14ac:dyDescent="0.25">
      <c r="A394" s="4" t="s">
        <v>1104</v>
      </c>
      <c r="B394" s="4" t="s">
        <v>797</v>
      </c>
      <c r="C394" s="4" t="s">
        <v>959</v>
      </c>
      <c r="D394" s="11" t="s">
        <v>746</v>
      </c>
      <c r="E394" s="32" t="s">
        <v>33</v>
      </c>
      <c r="F394" s="11" t="s">
        <v>710</v>
      </c>
      <c r="G394" s="35">
        <v>5138135</v>
      </c>
      <c r="H394" s="4" t="s">
        <v>1376</v>
      </c>
      <c r="I394" s="4"/>
      <c r="J394" s="4"/>
      <c r="K394" s="4"/>
      <c r="L394" s="4"/>
      <c r="M394" s="33"/>
      <c r="N394" s="38"/>
      <c r="O394" s="33"/>
      <c r="P394" s="244">
        <f t="shared" ref="P394:P457" si="83">SUM(Q394:AU394)</f>
        <v>179.52799999999999</v>
      </c>
      <c r="Q394" s="25"/>
      <c r="R394" s="25"/>
      <c r="S394" s="25">
        <v>179.52799999999999</v>
      </c>
      <c r="T394" s="109"/>
      <c r="U394" s="25">
        <v>0</v>
      </c>
      <c r="V394" s="25">
        <v>0</v>
      </c>
      <c r="W394" s="25">
        <v>0</v>
      </c>
      <c r="X394" s="25">
        <v>0</v>
      </c>
      <c r="Y394" s="25">
        <v>0</v>
      </c>
      <c r="Z394" s="25">
        <v>0</v>
      </c>
      <c r="AA394" s="109"/>
      <c r="AB394" s="25">
        <v>0</v>
      </c>
      <c r="AC394" s="25">
        <v>0</v>
      </c>
      <c r="AD394" s="25">
        <v>0</v>
      </c>
      <c r="AE394" s="25">
        <v>0</v>
      </c>
      <c r="AF394" s="25">
        <v>0</v>
      </c>
      <c r="AG394" s="25">
        <v>0</v>
      </c>
      <c r="AH394" s="109"/>
      <c r="AI394" s="25">
        <v>0</v>
      </c>
      <c r="AJ394" s="25">
        <v>0</v>
      </c>
      <c r="AK394" s="123">
        <v>0</v>
      </c>
      <c r="AL394" s="25">
        <v>0</v>
      </c>
      <c r="AM394" s="25">
        <v>0</v>
      </c>
      <c r="AN394" s="25">
        <v>0</v>
      </c>
      <c r="AO394" s="109"/>
      <c r="AP394" s="25">
        <v>0</v>
      </c>
      <c r="AQ394" s="25">
        <v>0</v>
      </c>
      <c r="AR394" s="25">
        <v>0</v>
      </c>
      <c r="AS394" s="25">
        <v>0</v>
      </c>
      <c r="AT394" s="25">
        <v>0</v>
      </c>
      <c r="AU394" s="25">
        <v>0</v>
      </c>
      <c r="AW394" t="str">
        <f t="shared" ref="AW394:AW457" si="84">+C394</f>
        <v>Nguyễn Thành Long</v>
      </c>
      <c r="AX394" s="27" t="str">
        <f t="shared" ref="AX394:AX457" si="85">+E394</f>
        <v>Đào Ngọc Sơn</v>
      </c>
      <c r="AY394" s="4" t="str">
        <f t="shared" si="82"/>
        <v>VIN+</v>
      </c>
    </row>
    <row r="395" spans="1:51" outlineLevel="1" x14ac:dyDescent="0.25">
      <c r="A395" s="4" t="s">
        <v>1104</v>
      </c>
      <c r="B395" s="4" t="s">
        <v>797</v>
      </c>
      <c r="C395" s="4" t="s">
        <v>959</v>
      </c>
      <c r="D395" s="11" t="s">
        <v>746</v>
      </c>
      <c r="E395" s="32" t="s">
        <v>33</v>
      </c>
      <c r="F395" s="11" t="s">
        <v>710</v>
      </c>
      <c r="G395" s="35">
        <v>5291908</v>
      </c>
      <c r="H395" s="4" t="s">
        <v>1377</v>
      </c>
      <c r="I395" s="4"/>
      <c r="J395" s="4"/>
      <c r="K395" s="4"/>
      <c r="L395" s="4"/>
      <c r="M395" s="33"/>
      <c r="N395" s="38"/>
      <c r="O395" s="33"/>
      <c r="P395" s="244">
        <f t="shared" si="83"/>
        <v>179.52799999999999</v>
      </c>
      <c r="Q395" s="25"/>
      <c r="R395" s="25"/>
      <c r="S395" s="25">
        <v>179.52799999999999</v>
      </c>
      <c r="T395" s="109"/>
      <c r="U395" s="25">
        <v>0</v>
      </c>
      <c r="V395" s="25">
        <v>0</v>
      </c>
      <c r="W395" s="25">
        <v>0</v>
      </c>
      <c r="X395" s="25">
        <v>0</v>
      </c>
      <c r="Y395" s="25">
        <v>0</v>
      </c>
      <c r="Z395" s="25">
        <v>0</v>
      </c>
      <c r="AA395" s="109"/>
      <c r="AB395" s="25">
        <v>0</v>
      </c>
      <c r="AC395" s="25">
        <v>0</v>
      </c>
      <c r="AD395" s="25">
        <v>0</v>
      </c>
      <c r="AE395" s="25">
        <v>0</v>
      </c>
      <c r="AF395" s="25">
        <v>0</v>
      </c>
      <c r="AG395" s="25">
        <v>0</v>
      </c>
      <c r="AH395" s="109"/>
      <c r="AI395" s="25">
        <v>0</v>
      </c>
      <c r="AJ395" s="25">
        <v>0</v>
      </c>
      <c r="AK395" s="123">
        <v>0</v>
      </c>
      <c r="AL395" s="25">
        <v>0</v>
      </c>
      <c r="AM395" s="25">
        <v>0</v>
      </c>
      <c r="AN395" s="25">
        <v>0</v>
      </c>
      <c r="AO395" s="109"/>
      <c r="AP395" s="25">
        <v>0</v>
      </c>
      <c r="AQ395" s="25">
        <v>0</v>
      </c>
      <c r="AR395" s="25">
        <v>0</v>
      </c>
      <c r="AS395" s="25">
        <v>0</v>
      </c>
      <c r="AT395" s="25">
        <v>0</v>
      </c>
      <c r="AU395" s="25">
        <v>0</v>
      </c>
      <c r="AW395" t="str">
        <f t="shared" si="84"/>
        <v>Nguyễn Thành Long</v>
      </c>
      <c r="AX395" s="27" t="str">
        <f t="shared" si="85"/>
        <v>Đào Ngọc Sơn</v>
      </c>
      <c r="AY395" s="4" t="str">
        <f t="shared" si="82"/>
        <v>VIN+</v>
      </c>
    </row>
    <row r="396" spans="1:51" outlineLevel="1" x14ac:dyDescent="0.25">
      <c r="A396" s="4" t="s">
        <v>1104</v>
      </c>
      <c r="B396" s="4" t="s">
        <v>797</v>
      </c>
      <c r="C396" s="4" t="s">
        <v>959</v>
      </c>
      <c r="D396" s="11" t="s">
        <v>746</v>
      </c>
      <c r="E396" s="32" t="s">
        <v>33</v>
      </c>
      <c r="F396" s="11" t="s">
        <v>710</v>
      </c>
      <c r="G396" s="35">
        <v>5136580</v>
      </c>
      <c r="H396" s="4" t="s">
        <v>1378</v>
      </c>
      <c r="I396" s="4"/>
      <c r="J396" s="4"/>
      <c r="K396" s="4"/>
      <c r="L396" s="4"/>
      <c r="M396" s="33"/>
      <c r="N396" s="38"/>
      <c r="O396" s="33"/>
      <c r="P396" s="244">
        <f t="shared" si="83"/>
        <v>179.52799999999999</v>
      </c>
      <c r="Q396" s="25"/>
      <c r="R396" s="25"/>
      <c r="S396" s="25">
        <v>179.52799999999999</v>
      </c>
      <c r="T396" s="109"/>
      <c r="U396" s="25">
        <v>0</v>
      </c>
      <c r="V396" s="25">
        <v>0</v>
      </c>
      <c r="W396" s="25">
        <v>0</v>
      </c>
      <c r="X396" s="25">
        <v>0</v>
      </c>
      <c r="Y396" s="25">
        <v>0</v>
      </c>
      <c r="Z396" s="25">
        <v>0</v>
      </c>
      <c r="AA396" s="109"/>
      <c r="AB396" s="25">
        <v>0</v>
      </c>
      <c r="AC396" s="25">
        <v>0</v>
      </c>
      <c r="AD396" s="25">
        <v>0</v>
      </c>
      <c r="AE396" s="25">
        <v>0</v>
      </c>
      <c r="AF396" s="25">
        <v>0</v>
      </c>
      <c r="AG396" s="25">
        <v>0</v>
      </c>
      <c r="AH396" s="109"/>
      <c r="AI396" s="25">
        <v>0</v>
      </c>
      <c r="AJ396" s="25">
        <v>0</v>
      </c>
      <c r="AK396" s="123">
        <v>0</v>
      </c>
      <c r="AL396" s="25">
        <v>0</v>
      </c>
      <c r="AM396" s="25">
        <v>0</v>
      </c>
      <c r="AN396" s="25">
        <v>0</v>
      </c>
      <c r="AO396" s="109"/>
      <c r="AP396" s="25">
        <v>0</v>
      </c>
      <c r="AQ396" s="25">
        <v>0</v>
      </c>
      <c r="AR396" s="25">
        <v>0</v>
      </c>
      <c r="AS396" s="25">
        <v>0</v>
      </c>
      <c r="AT396" s="25">
        <v>0</v>
      </c>
      <c r="AU396" s="25">
        <v>0</v>
      </c>
      <c r="AW396" t="str">
        <f t="shared" si="84"/>
        <v>Nguyễn Thành Long</v>
      </c>
      <c r="AX396" s="27" t="str">
        <f t="shared" si="85"/>
        <v>Đào Ngọc Sơn</v>
      </c>
      <c r="AY396" s="4" t="str">
        <f t="shared" si="82"/>
        <v>VIN+</v>
      </c>
    </row>
    <row r="397" spans="1:51" outlineLevel="1" x14ac:dyDescent="0.25">
      <c r="A397" s="4" t="s">
        <v>1104</v>
      </c>
      <c r="B397" s="4" t="s">
        <v>797</v>
      </c>
      <c r="C397" s="4" t="s">
        <v>959</v>
      </c>
      <c r="D397" s="11" t="s">
        <v>746</v>
      </c>
      <c r="E397" s="32" t="s">
        <v>33</v>
      </c>
      <c r="F397" s="11" t="s">
        <v>710</v>
      </c>
      <c r="G397" s="35">
        <v>5272875</v>
      </c>
      <c r="H397" s="4" t="s">
        <v>1379</v>
      </c>
      <c r="I397" s="4"/>
      <c r="J397" s="4"/>
      <c r="K397" s="4"/>
      <c r="L397" s="4"/>
      <c r="M397" s="33"/>
      <c r="N397" s="38"/>
      <c r="O397" s="33"/>
      <c r="P397" s="244">
        <f t="shared" si="83"/>
        <v>360.12599999999998</v>
      </c>
      <c r="Q397" s="25"/>
      <c r="R397" s="25"/>
      <c r="S397" s="25">
        <v>360.12599999999998</v>
      </c>
      <c r="T397" s="109"/>
      <c r="U397" s="25">
        <v>0</v>
      </c>
      <c r="V397" s="25">
        <v>0</v>
      </c>
      <c r="W397" s="25">
        <v>0</v>
      </c>
      <c r="X397" s="25">
        <v>0</v>
      </c>
      <c r="Y397" s="25">
        <v>0</v>
      </c>
      <c r="Z397" s="25">
        <v>0</v>
      </c>
      <c r="AA397" s="109"/>
      <c r="AB397" s="25">
        <v>0</v>
      </c>
      <c r="AC397" s="25">
        <v>0</v>
      </c>
      <c r="AD397" s="25">
        <v>0</v>
      </c>
      <c r="AE397" s="25">
        <v>0</v>
      </c>
      <c r="AF397" s="25">
        <v>0</v>
      </c>
      <c r="AG397" s="25">
        <v>0</v>
      </c>
      <c r="AH397" s="109"/>
      <c r="AI397" s="25">
        <v>0</v>
      </c>
      <c r="AJ397" s="25">
        <v>0</v>
      </c>
      <c r="AK397" s="123">
        <v>0</v>
      </c>
      <c r="AL397" s="25">
        <v>0</v>
      </c>
      <c r="AM397" s="25">
        <v>0</v>
      </c>
      <c r="AN397" s="25">
        <v>0</v>
      </c>
      <c r="AO397" s="109"/>
      <c r="AP397" s="25">
        <v>0</v>
      </c>
      <c r="AQ397" s="25">
        <v>0</v>
      </c>
      <c r="AR397" s="25">
        <v>0</v>
      </c>
      <c r="AS397" s="25">
        <v>0</v>
      </c>
      <c r="AT397" s="25">
        <v>0</v>
      </c>
      <c r="AU397" s="25">
        <v>0</v>
      </c>
      <c r="AW397" t="str">
        <f t="shared" si="84"/>
        <v>Nguyễn Thành Long</v>
      </c>
      <c r="AX397" s="27" t="str">
        <f t="shared" si="85"/>
        <v>Đào Ngọc Sơn</v>
      </c>
      <c r="AY397" s="4" t="str">
        <f t="shared" si="82"/>
        <v>VIN+</v>
      </c>
    </row>
    <row r="398" spans="1:51" outlineLevel="1" x14ac:dyDescent="0.25">
      <c r="A398" s="4" t="s">
        <v>1104</v>
      </c>
      <c r="B398" s="4" t="s">
        <v>797</v>
      </c>
      <c r="C398" s="4" t="s">
        <v>959</v>
      </c>
      <c r="D398" s="11" t="s">
        <v>746</v>
      </c>
      <c r="E398" s="32" t="s">
        <v>33</v>
      </c>
      <c r="F398" s="11" t="s">
        <v>710</v>
      </c>
      <c r="G398" s="35">
        <v>5299502</v>
      </c>
      <c r="H398" s="4" t="s">
        <v>1380</v>
      </c>
      <c r="I398" s="4"/>
      <c r="J398" s="4"/>
      <c r="K398" s="4"/>
      <c r="L398" s="4"/>
      <c r="M398" s="33"/>
      <c r="N398" s="38"/>
      <c r="O398" s="33"/>
      <c r="P398" s="244">
        <f t="shared" si="83"/>
        <v>722.55899999999997</v>
      </c>
      <c r="Q398" s="25"/>
      <c r="R398" s="25"/>
      <c r="S398" s="25">
        <v>238.464</v>
      </c>
      <c r="T398" s="109"/>
      <c r="U398" s="25">
        <v>0</v>
      </c>
      <c r="V398" s="25">
        <v>0</v>
      </c>
      <c r="W398" s="25">
        <v>0</v>
      </c>
      <c r="X398" s="25">
        <v>0</v>
      </c>
      <c r="Y398" s="25">
        <v>0</v>
      </c>
      <c r="Z398" s="25">
        <v>0</v>
      </c>
      <c r="AA398" s="109"/>
      <c r="AB398" s="25">
        <v>0</v>
      </c>
      <c r="AC398" s="25">
        <v>0</v>
      </c>
      <c r="AD398" s="25">
        <v>180.59800000000001</v>
      </c>
      <c r="AE398" s="25">
        <v>0</v>
      </c>
      <c r="AF398" s="25">
        <v>0</v>
      </c>
      <c r="AG398" s="25">
        <v>0</v>
      </c>
      <c r="AH398" s="109"/>
      <c r="AI398" s="25">
        <v>0</v>
      </c>
      <c r="AJ398" s="25">
        <v>0</v>
      </c>
      <c r="AK398" s="123">
        <v>303.49700000000001</v>
      </c>
      <c r="AL398" s="25">
        <v>0</v>
      </c>
      <c r="AM398" s="25">
        <v>0</v>
      </c>
      <c r="AN398" s="25">
        <v>0</v>
      </c>
      <c r="AO398" s="109"/>
      <c r="AP398" s="25">
        <v>0</v>
      </c>
      <c r="AQ398" s="25">
        <v>0</v>
      </c>
      <c r="AR398" s="25">
        <v>0</v>
      </c>
      <c r="AS398" s="25">
        <v>0</v>
      </c>
      <c r="AT398" s="25">
        <v>0</v>
      </c>
      <c r="AU398" s="25">
        <v>0</v>
      </c>
      <c r="AW398" t="str">
        <f t="shared" si="84"/>
        <v>Nguyễn Thành Long</v>
      </c>
      <c r="AX398" s="27" t="str">
        <f t="shared" si="85"/>
        <v>Đào Ngọc Sơn</v>
      </c>
      <c r="AY398" s="4" t="str">
        <f t="shared" si="82"/>
        <v>VIN+</v>
      </c>
    </row>
    <row r="399" spans="1:51" outlineLevel="1" x14ac:dyDescent="0.25">
      <c r="A399" s="4" t="s">
        <v>1104</v>
      </c>
      <c r="B399" s="4" t="s">
        <v>797</v>
      </c>
      <c r="C399" s="4" t="s">
        <v>959</v>
      </c>
      <c r="D399" s="11" t="s">
        <v>746</v>
      </c>
      <c r="E399" s="32" t="s">
        <v>33</v>
      </c>
      <c r="F399" s="11" t="s">
        <v>710</v>
      </c>
      <c r="G399" s="35">
        <v>5294116</v>
      </c>
      <c r="H399" s="4" t="s">
        <v>1381</v>
      </c>
      <c r="I399" s="4"/>
      <c r="J399" s="4"/>
      <c r="K399" s="4"/>
      <c r="L399" s="4"/>
      <c r="M399" s="33"/>
      <c r="N399" s="38"/>
      <c r="O399" s="33"/>
      <c r="P399" s="244">
        <f t="shared" si="83"/>
        <v>722.55899999999997</v>
      </c>
      <c r="Q399" s="25"/>
      <c r="R399" s="25"/>
      <c r="S399" s="25">
        <v>419.06200000000001</v>
      </c>
      <c r="T399" s="109"/>
      <c r="U399" s="25">
        <v>0</v>
      </c>
      <c r="V399" s="25">
        <v>0</v>
      </c>
      <c r="W399" s="25">
        <v>0</v>
      </c>
      <c r="X399" s="25">
        <v>0</v>
      </c>
      <c r="Y399" s="25">
        <v>0</v>
      </c>
      <c r="Z399" s="25">
        <v>0</v>
      </c>
      <c r="AA399" s="109"/>
      <c r="AB399" s="25">
        <v>0</v>
      </c>
      <c r="AC399" s="25">
        <v>0</v>
      </c>
      <c r="AD399" s="25">
        <v>0</v>
      </c>
      <c r="AE399" s="25">
        <v>0</v>
      </c>
      <c r="AF399" s="25">
        <v>0</v>
      </c>
      <c r="AG399" s="25">
        <v>0</v>
      </c>
      <c r="AH399" s="109"/>
      <c r="AI399" s="25">
        <v>0</v>
      </c>
      <c r="AJ399" s="25">
        <v>0</v>
      </c>
      <c r="AK399" s="123">
        <v>303.49700000000001</v>
      </c>
      <c r="AL399" s="25">
        <v>0</v>
      </c>
      <c r="AM399" s="25">
        <v>0</v>
      </c>
      <c r="AN399" s="25">
        <v>0</v>
      </c>
      <c r="AO399" s="109"/>
      <c r="AP399" s="25">
        <v>0</v>
      </c>
      <c r="AQ399" s="25">
        <v>0</v>
      </c>
      <c r="AR399" s="25">
        <v>0</v>
      </c>
      <c r="AS399" s="25">
        <v>0</v>
      </c>
      <c r="AT399" s="25">
        <v>0</v>
      </c>
      <c r="AU399" s="25">
        <v>0</v>
      </c>
      <c r="AW399" t="str">
        <f t="shared" si="84"/>
        <v>Nguyễn Thành Long</v>
      </c>
      <c r="AX399" s="27" t="str">
        <f t="shared" si="85"/>
        <v>Đào Ngọc Sơn</v>
      </c>
      <c r="AY399" s="4" t="str">
        <f t="shared" si="82"/>
        <v>VIN+</v>
      </c>
    </row>
    <row r="400" spans="1:51" outlineLevel="1" x14ac:dyDescent="0.25">
      <c r="A400" s="4" t="s">
        <v>1104</v>
      </c>
      <c r="B400" s="4" t="s">
        <v>797</v>
      </c>
      <c r="C400" s="4" t="s">
        <v>959</v>
      </c>
      <c r="D400" s="11" t="s">
        <v>746</v>
      </c>
      <c r="E400" s="32" t="s">
        <v>33</v>
      </c>
      <c r="F400" s="11" t="s">
        <v>710</v>
      </c>
      <c r="G400" s="35">
        <v>5294673</v>
      </c>
      <c r="H400" s="4" t="s">
        <v>1730</v>
      </c>
      <c r="I400" s="4"/>
      <c r="J400" s="4"/>
      <c r="K400" s="4"/>
      <c r="L400" s="4"/>
      <c r="M400" s="33"/>
      <c r="N400" s="38"/>
      <c r="O400" s="33"/>
      <c r="P400" s="244">
        <f t="shared" si="83"/>
        <v>179.52799999999999</v>
      </c>
      <c r="Q400" s="25"/>
      <c r="R400" s="25"/>
      <c r="S400" s="25"/>
      <c r="T400" s="109"/>
      <c r="U400" s="25"/>
      <c r="V400" s="25"/>
      <c r="W400" s="25">
        <v>179.52799999999999</v>
      </c>
      <c r="X400" s="25">
        <v>0</v>
      </c>
      <c r="Y400" s="25">
        <v>0</v>
      </c>
      <c r="Z400" s="25">
        <v>0</v>
      </c>
      <c r="AA400" s="109"/>
      <c r="AB400" s="25">
        <v>0</v>
      </c>
      <c r="AC400" s="25">
        <v>0</v>
      </c>
      <c r="AD400" s="25">
        <v>0</v>
      </c>
      <c r="AE400" s="25">
        <v>0</v>
      </c>
      <c r="AF400" s="25">
        <v>0</v>
      </c>
      <c r="AG400" s="25">
        <v>0</v>
      </c>
      <c r="AH400" s="109"/>
      <c r="AI400" s="25">
        <v>0</v>
      </c>
      <c r="AJ400" s="25">
        <v>0</v>
      </c>
      <c r="AK400" s="123">
        <v>0</v>
      </c>
      <c r="AL400" s="25">
        <v>0</v>
      </c>
      <c r="AM400" s="25">
        <v>0</v>
      </c>
      <c r="AN400" s="25">
        <v>0</v>
      </c>
      <c r="AO400" s="109"/>
      <c r="AP400" s="25">
        <v>0</v>
      </c>
      <c r="AQ400" s="25">
        <v>0</v>
      </c>
      <c r="AR400" s="25">
        <v>0</v>
      </c>
      <c r="AS400" s="25">
        <v>0</v>
      </c>
      <c r="AT400" s="25">
        <v>0</v>
      </c>
      <c r="AU400" s="25">
        <v>0</v>
      </c>
      <c r="AW400" t="str">
        <f t="shared" si="84"/>
        <v>Nguyễn Thành Long</v>
      </c>
      <c r="AX400" s="27" t="str">
        <f t="shared" si="85"/>
        <v>Đào Ngọc Sơn</v>
      </c>
      <c r="AY400" s="4" t="str">
        <f t="shared" si="82"/>
        <v>VIN+</v>
      </c>
    </row>
    <row r="401" spans="1:51" outlineLevel="1" x14ac:dyDescent="0.25">
      <c r="A401" s="4" t="s">
        <v>1104</v>
      </c>
      <c r="B401" s="4" t="s">
        <v>797</v>
      </c>
      <c r="C401" s="4" t="s">
        <v>959</v>
      </c>
      <c r="D401" s="11" t="s">
        <v>746</v>
      </c>
      <c r="E401" s="32" t="s">
        <v>33</v>
      </c>
      <c r="F401" s="11" t="s">
        <v>710</v>
      </c>
      <c r="G401" s="35">
        <v>5137600</v>
      </c>
      <c r="H401" s="4" t="s">
        <v>1731</v>
      </c>
      <c r="I401" s="4"/>
      <c r="J401" s="4"/>
      <c r="K401" s="4"/>
      <c r="L401" s="4"/>
      <c r="M401" s="33"/>
      <c r="N401" s="38"/>
      <c r="O401" s="33"/>
      <c r="P401" s="244">
        <f t="shared" si="83"/>
        <v>958.71599999999989</v>
      </c>
      <c r="Q401" s="25"/>
      <c r="R401" s="25"/>
      <c r="S401" s="25"/>
      <c r="T401" s="109"/>
      <c r="U401" s="25"/>
      <c r="V401" s="25"/>
      <c r="W401" s="25">
        <v>360.12599999999998</v>
      </c>
      <c r="X401" s="25">
        <v>0</v>
      </c>
      <c r="Y401" s="25">
        <v>0</v>
      </c>
      <c r="Z401" s="25">
        <v>0</v>
      </c>
      <c r="AA401" s="109"/>
      <c r="AB401" s="25">
        <v>0</v>
      </c>
      <c r="AC401" s="25">
        <v>0</v>
      </c>
      <c r="AD401" s="25">
        <v>238.464</v>
      </c>
      <c r="AE401" s="25">
        <v>0</v>
      </c>
      <c r="AF401" s="25">
        <v>0</v>
      </c>
      <c r="AG401" s="25">
        <v>0</v>
      </c>
      <c r="AH401" s="109"/>
      <c r="AI401" s="25">
        <v>0</v>
      </c>
      <c r="AJ401" s="25">
        <v>0</v>
      </c>
      <c r="AK401" s="123">
        <v>360.12599999999998</v>
      </c>
      <c r="AL401" s="25">
        <v>0</v>
      </c>
      <c r="AM401" s="25">
        <v>0</v>
      </c>
      <c r="AN401" s="25">
        <v>0</v>
      </c>
      <c r="AO401" s="109"/>
      <c r="AP401" s="25">
        <v>0</v>
      </c>
      <c r="AQ401" s="25">
        <v>0</v>
      </c>
      <c r="AR401" s="25">
        <v>0</v>
      </c>
      <c r="AS401" s="25">
        <v>0</v>
      </c>
      <c r="AT401" s="25">
        <v>0</v>
      </c>
      <c r="AU401" s="25">
        <v>0</v>
      </c>
      <c r="AW401" t="str">
        <f t="shared" si="84"/>
        <v>Nguyễn Thành Long</v>
      </c>
      <c r="AX401" s="27" t="str">
        <f t="shared" si="85"/>
        <v>Đào Ngọc Sơn</v>
      </c>
      <c r="AY401" s="4" t="str">
        <f t="shared" si="82"/>
        <v>VIN+</v>
      </c>
    </row>
    <row r="402" spans="1:51" outlineLevel="1" x14ac:dyDescent="0.25">
      <c r="A402" s="4" t="s">
        <v>1104</v>
      </c>
      <c r="B402" s="4" t="s">
        <v>797</v>
      </c>
      <c r="C402" s="4" t="s">
        <v>959</v>
      </c>
      <c r="D402" s="11" t="s">
        <v>746</v>
      </c>
      <c r="E402" s="32" t="s">
        <v>33</v>
      </c>
      <c r="F402" s="11" t="s">
        <v>710</v>
      </c>
      <c r="G402" s="35">
        <v>5271883</v>
      </c>
      <c r="H402" s="4" t="s">
        <v>1732</v>
      </c>
      <c r="I402" s="4"/>
      <c r="J402" s="4"/>
      <c r="K402" s="4"/>
      <c r="L402" s="4"/>
      <c r="M402" s="33"/>
      <c r="N402" s="38"/>
      <c r="O402" s="33"/>
      <c r="P402" s="244">
        <f t="shared" si="83"/>
        <v>1684.942</v>
      </c>
      <c r="Q402" s="25"/>
      <c r="R402" s="25"/>
      <c r="S402" s="25"/>
      <c r="T402" s="109"/>
      <c r="U402" s="25"/>
      <c r="V402" s="25"/>
      <c r="W402" s="25">
        <v>417.99200000000002</v>
      </c>
      <c r="X402" s="25">
        <v>0</v>
      </c>
      <c r="Y402" s="25">
        <v>0</v>
      </c>
      <c r="Z402" s="25">
        <v>0</v>
      </c>
      <c r="AA402" s="109"/>
      <c r="AB402" s="25">
        <v>0</v>
      </c>
      <c r="AC402" s="25">
        <v>0</v>
      </c>
      <c r="AD402" s="25">
        <v>424.47899999999998</v>
      </c>
      <c r="AE402" s="25">
        <v>0</v>
      </c>
      <c r="AF402" s="25">
        <v>0</v>
      </c>
      <c r="AG402" s="25">
        <v>0</v>
      </c>
      <c r="AH402" s="109"/>
      <c r="AI402" s="25">
        <v>0</v>
      </c>
      <c r="AJ402" s="25">
        <v>0</v>
      </c>
      <c r="AK402" s="123">
        <v>424.47899999999998</v>
      </c>
      <c r="AL402" s="25">
        <v>0</v>
      </c>
      <c r="AM402" s="25">
        <v>0</v>
      </c>
      <c r="AN402" s="25">
        <v>0</v>
      </c>
      <c r="AO402" s="109"/>
      <c r="AP402" s="25">
        <v>0</v>
      </c>
      <c r="AQ402" s="25">
        <v>238.464</v>
      </c>
      <c r="AR402" s="25">
        <v>0</v>
      </c>
      <c r="AS402" s="25">
        <v>0</v>
      </c>
      <c r="AT402" s="25">
        <v>0</v>
      </c>
      <c r="AU402" s="25">
        <v>179.52799999999999</v>
      </c>
      <c r="AW402" t="str">
        <f t="shared" si="84"/>
        <v>Nguyễn Thành Long</v>
      </c>
      <c r="AX402" s="27" t="str">
        <f t="shared" si="85"/>
        <v>Đào Ngọc Sơn</v>
      </c>
      <c r="AY402" s="4" t="str">
        <f t="shared" si="82"/>
        <v>VIN+</v>
      </c>
    </row>
    <row r="403" spans="1:51" outlineLevel="1" x14ac:dyDescent="0.25">
      <c r="A403" s="4" t="s">
        <v>1104</v>
      </c>
      <c r="B403" s="4" t="s">
        <v>797</v>
      </c>
      <c r="C403" s="4" t="s">
        <v>959</v>
      </c>
      <c r="D403" s="11" t="s">
        <v>746</v>
      </c>
      <c r="E403" s="32" t="s">
        <v>33</v>
      </c>
      <c r="F403" s="11" t="s">
        <v>710</v>
      </c>
      <c r="G403" s="35">
        <v>5295049</v>
      </c>
      <c r="H403" s="4" t="s">
        <v>1733</v>
      </c>
      <c r="I403" s="4"/>
      <c r="J403" s="4"/>
      <c r="K403" s="4"/>
      <c r="L403" s="4"/>
      <c r="M403" s="33"/>
      <c r="N403" s="38"/>
      <c r="O403" s="33"/>
      <c r="P403" s="244">
        <f t="shared" si="83"/>
        <v>720.25199999999995</v>
      </c>
      <c r="Q403" s="25"/>
      <c r="R403" s="25"/>
      <c r="S403" s="25"/>
      <c r="T403" s="109"/>
      <c r="U403" s="25"/>
      <c r="V403" s="25"/>
      <c r="W403" s="25">
        <v>179.52799999999999</v>
      </c>
      <c r="X403" s="25">
        <v>0</v>
      </c>
      <c r="Y403" s="25">
        <v>0</v>
      </c>
      <c r="Z403" s="25">
        <v>0</v>
      </c>
      <c r="AA403" s="109"/>
      <c r="AB403" s="25">
        <v>0</v>
      </c>
      <c r="AC403" s="25">
        <v>0</v>
      </c>
      <c r="AD403" s="25">
        <v>0</v>
      </c>
      <c r="AE403" s="25">
        <v>0</v>
      </c>
      <c r="AF403" s="25">
        <v>180.59800000000001</v>
      </c>
      <c r="AG403" s="25">
        <v>0</v>
      </c>
      <c r="AH403" s="109"/>
      <c r="AI403" s="25">
        <v>0</v>
      </c>
      <c r="AJ403" s="25">
        <v>0</v>
      </c>
      <c r="AK403" s="123">
        <v>179.52799999999999</v>
      </c>
      <c r="AL403" s="25">
        <v>0</v>
      </c>
      <c r="AM403" s="25">
        <v>0</v>
      </c>
      <c r="AN403" s="25">
        <v>0</v>
      </c>
      <c r="AO403" s="109"/>
      <c r="AP403" s="25">
        <v>0</v>
      </c>
      <c r="AQ403" s="25">
        <v>180.59800000000001</v>
      </c>
      <c r="AR403" s="25">
        <v>0</v>
      </c>
      <c r="AS403" s="25">
        <v>0</v>
      </c>
      <c r="AT403" s="25">
        <v>0</v>
      </c>
      <c r="AU403" s="25">
        <v>0</v>
      </c>
      <c r="AW403" t="str">
        <f t="shared" si="84"/>
        <v>Nguyễn Thành Long</v>
      </c>
      <c r="AX403" s="27" t="str">
        <f t="shared" si="85"/>
        <v>Đào Ngọc Sơn</v>
      </c>
      <c r="AY403" s="4" t="str">
        <f t="shared" si="82"/>
        <v>VIN+</v>
      </c>
    </row>
    <row r="404" spans="1:51" outlineLevel="1" x14ac:dyDescent="0.25">
      <c r="A404" s="4" t="s">
        <v>1104</v>
      </c>
      <c r="B404" s="4" t="s">
        <v>797</v>
      </c>
      <c r="C404" s="4" t="s">
        <v>959</v>
      </c>
      <c r="D404" s="11" t="s">
        <v>746</v>
      </c>
      <c r="E404" s="32" t="s">
        <v>33</v>
      </c>
      <c r="F404" s="11" t="s">
        <v>710</v>
      </c>
      <c r="G404" s="35">
        <v>5291704</v>
      </c>
      <c r="H404" s="4" t="s">
        <v>1734</v>
      </c>
      <c r="I404" s="4"/>
      <c r="J404" s="4"/>
      <c r="K404" s="4"/>
      <c r="L404" s="4"/>
      <c r="M404" s="33"/>
      <c r="N404" s="38"/>
      <c r="O404" s="33"/>
      <c r="P404" s="244">
        <f t="shared" si="83"/>
        <v>721.48900000000003</v>
      </c>
      <c r="Q404" s="25"/>
      <c r="R404" s="25"/>
      <c r="S404" s="25"/>
      <c r="T404" s="109"/>
      <c r="U404" s="25"/>
      <c r="V404" s="25"/>
      <c r="W404" s="25">
        <v>179.52799999999999</v>
      </c>
      <c r="X404" s="25">
        <v>0</v>
      </c>
      <c r="Y404" s="25">
        <v>0</v>
      </c>
      <c r="Z404" s="25">
        <v>0</v>
      </c>
      <c r="AA404" s="109"/>
      <c r="AB404" s="25">
        <v>0</v>
      </c>
      <c r="AC404" s="25">
        <v>0</v>
      </c>
      <c r="AD404" s="25">
        <v>238.464</v>
      </c>
      <c r="AE404" s="25">
        <v>0</v>
      </c>
      <c r="AF404" s="25">
        <v>0</v>
      </c>
      <c r="AG404" s="25">
        <v>0</v>
      </c>
      <c r="AH404" s="109"/>
      <c r="AI404" s="25">
        <v>0</v>
      </c>
      <c r="AJ404" s="25">
        <v>0</v>
      </c>
      <c r="AK404" s="123">
        <v>303.49700000000001</v>
      </c>
      <c r="AL404" s="25">
        <v>0</v>
      </c>
      <c r="AM404" s="25">
        <v>0</v>
      </c>
      <c r="AN404" s="25">
        <v>0</v>
      </c>
      <c r="AO404" s="109"/>
      <c r="AP404" s="25">
        <v>0</v>
      </c>
      <c r="AQ404" s="25">
        <v>0</v>
      </c>
      <c r="AR404" s="25">
        <v>0</v>
      </c>
      <c r="AS404" s="25">
        <v>0</v>
      </c>
      <c r="AT404" s="25">
        <v>0</v>
      </c>
      <c r="AU404" s="25">
        <v>0</v>
      </c>
      <c r="AW404" t="str">
        <f t="shared" si="84"/>
        <v>Nguyễn Thành Long</v>
      </c>
      <c r="AX404" s="27" t="str">
        <f t="shared" si="85"/>
        <v>Đào Ngọc Sơn</v>
      </c>
      <c r="AY404" s="4" t="str">
        <f t="shared" si="82"/>
        <v>VIN+</v>
      </c>
    </row>
    <row r="405" spans="1:51" outlineLevel="1" x14ac:dyDescent="0.25">
      <c r="A405" s="4" t="s">
        <v>1104</v>
      </c>
      <c r="B405" s="4" t="s">
        <v>797</v>
      </c>
      <c r="C405" s="4" t="s">
        <v>959</v>
      </c>
      <c r="D405" s="11" t="s">
        <v>746</v>
      </c>
      <c r="E405" s="32" t="s">
        <v>33</v>
      </c>
      <c r="F405" s="11" t="s">
        <v>710</v>
      </c>
      <c r="G405" s="35">
        <v>5290871</v>
      </c>
      <c r="H405" s="4" t="s">
        <v>1735</v>
      </c>
      <c r="I405" s="4"/>
      <c r="J405" s="4"/>
      <c r="K405" s="4"/>
      <c r="L405" s="4"/>
      <c r="M405" s="33"/>
      <c r="N405" s="38"/>
      <c r="O405" s="33"/>
      <c r="P405" s="244">
        <f t="shared" si="83"/>
        <v>539.654</v>
      </c>
      <c r="Q405" s="25"/>
      <c r="R405" s="25"/>
      <c r="S405" s="25"/>
      <c r="T405" s="109"/>
      <c r="U405" s="25"/>
      <c r="V405" s="25"/>
      <c r="W405" s="25">
        <v>179.52799999999999</v>
      </c>
      <c r="X405" s="25">
        <v>0</v>
      </c>
      <c r="Y405" s="25">
        <v>0</v>
      </c>
      <c r="Z405" s="25">
        <v>0</v>
      </c>
      <c r="AA405" s="109"/>
      <c r="AB405" s="25">
        <v>0</v>
      </c>
      <c r="AC405" s="25">
        <v>0</v>
      </c>
      <c r="AD405" s="25">
        <v>0</v>
      </c>
      <c r="AE405" s="25">
        <v>0</v>
      </c>
      <c r="AF405" s="25">
        <v>0</v>
      </c>
      <c r="AG405" s="25">
        <v>0</v>
      </c>
      <c r="AH405" s="109"/>
      <c r="AI405" s="25">
        <v>0</v>
      </c>
      <c r="AJ405" s="25">
        <v>0</v>
      </c>
      <c r="AK405" s="123">
        <v>0</v>
      </c>
      <c r="AL405" s="25">
        <v>0</v>
      </c>
      <c r="AM405" s="25">
        <v>0</v>
      </c>
      <c r="AN405" s="25">
        <v>0</v>
      </c>
      <c r="AO405" s="109"/>
      <c r="AP405" s="25">
        <v>0</v>
      </c>
      <c r="AQ405" s="25">
        <v>180.59800000000001</v>
      </c>
      <c r="AR405" s="25">
        <v>0</v>
      </c>
      <c r="AS405" s="25">
        <v>0</v>
      </c>
      <c r="AT405" s="25">
        <v>0</v>
      </c>
      <c r="AU405" s="25">
        <v>179.52799999999999</v>
      </c>
      <c r="AW405" t="str">
        <f t="shared" si="84"/>
        <v>Nguyễn Thành Long</v>
      </c>
      <c r="AX405" s="27" t="str">
        <f t="shared" si="85"/>
        <v>Đào Ngọc Sơn</v>
      </c>
      <c r="AY405" s="4" t="str">
        <f t="shared" si="82"/>
        <v>VIN+</v>
      </c>
    </row>
    <row r="406" spans="1:51" outlineLevel="1" x14ac:dyDescent="0.25">
      <c r="A406" s="4" t="s">
        <v>1104</v>
      </c>
      <c r="B406" s="4" t="s">
        <v>797</v>
      </c>
      <c r="C406" s="4" t="s">
        <v>959</v>
      </c>
      <c r="D406" s="11" t="s">
        <v>746</v>
      </c>
      <c r="E406" s="32" t="s">
        <v>33</v>
      </c>
      <c r="F406" s="11" t="s">
        <v>710</v>
      </c>
      <c r="G406" s="35">
        <v>5294130</v>
      </c>
      <c r="H406" s="4" t="s">
        <v>1736</v>
      </c>
      <c r="I406" s="4"/>
      <c r="J406" s="4"/>
      <c r="K406" s="4"/>
      <c r="L406" s="4"/>
      <c r="M406" s="33"/>
      <c r="N406" s="38"/>
      <c r="O406" s="33"/>
      <c r="P406" s="244">
        <f t="shared" si="83"/>
        <v>419.06200000000001</v>
      </c>
      <c r="Q406" s="25"/>
      <c r="R406" s="25"/>
      <c r="S406" s="25"/>
      <c r="T406" s="109"/>
      <c r="U406" s="25"/>
      <c r="V406" s="25"/>
      <c r="W406" s="25">
        <v>238.464</v>
      </c>
      <c r="X406" s="25">
        <v>0</v>
      </c>
      <c r="Y406" s="25">
        <v>0</v>
      </c>
      <c r="Z406" s="25">
        <v>0</v>
      </c>
      <c r="AA406" s="109"/>
      <c r="AB406" s="25">
        <v>0</v>
      </c>
      <c r="AC406" s="25">
        <v>0</v>
      </c>
      <c r="AD406" s="25">
        <v>0</v>
      </c>
      <c r="AE406" s="25">
        <v>0</v>
      </c>
      <c r="AF406" s="25">
        <v>180.59800000000001</v>
      </c>
      <c r="AG406" s="25">
        <v>0</v>
      </c>
      <c r="AH406" s="109"/>
      <c r="AI406" s="25">
        <v>0</v>
      </c>
      <c r="AJ406" s="25">
        <v>0</v>
      </c>
      <c r="AK406" s="123">
        <v>0</v>
      </c>
      <c r="AL406" s="25">
        <v>0</v>
      </c>
      <c r="AM406" s="25">
        <v>0</v>
      </c>
      <c r="AN406" s="25">
        <v>0</v>
      </c>
      <c r="AO406" s="109"/>
      <c r="AP406" s="25">
        <v>0</v>
      </c>
      <c r="AQ406" s="25">
        <v>0</v>
      </c>
      <c r="AR406" s="25">
        <v>0</v>
      </c>
      <c r="AS406" s="25">
        <v>0</v>
      </c>
      <c r="AT406" s="25">
        <v>0</v>
      </c>
      <c r="AU406" s="25">
        <v>0</v>
      </c>
      <c r="AW406" t="str">
        <f t="shared" si="84"/>
        <v>Nguyễn Thành Long</v>
      </c>
      <c r="AX406" s="27" t="str">
        <f t="shared" si="85"/>
        <v>Đào Ngọc Sơn</v>
      </c>
      <c r="AY406" s="4" t="str">
        <f t="shared" si="82"/>
        <v>VIN+</v>
      </c>
    </row>
    <row r="407" spans="1:51" outlineLevel="1" x14ac:dyDescent="0.25">
      <c r="A407" s="4" t="s">
        <v>1104</v>
      </c>
      <c r="B407" s="4" t="s">
        <v>797</v>
      </c>
      <c r="C407" s="4" t="s">
        <v>959</v>
      </c>
      <c r="D407" s="11" t="s">
        <v>746</v>
      </c>
      <c r="E407" s="32" t="s">
        <v>33</v>
      </c>
      <c r="F407" s="11" t="s">
        <v>710</v>
      </c>
      <c r="G407" s="35">
        <v>5135581</v>
      </c>
      <c r="H407" s="4" t="s">
        <v>1737</v>
      </c>
      <c r="I407" s="4"/>
      <c r="J407" s="4"/>
      <c r="K407" s="4"/>
      <c r="L407" s="4"/>
      <c r="M407" s="33"/>
      <c r="N407" s="38"/>
      <c r="O407" s="33"/>
      <c r="P407" s="244">
        <f t="shared" si="83"/>
        <v>476.928</v>
      </c>
      <c r="Q407" s="25"/>
      <c r="R407" s="25"/>
      <c r="S407" s="25"/>
      <c r="T407" s="109"/>
      <c r="U407" s="25"/>
      <c r="V407" s="25"/>
      <c r="W407" s="25">
        <v>238.464</v>
      </c>
      <c r="X407" s="25">
        <v>0</v>
      </c>
      <c r="Y407" s="25">
        <v>0</v>
      </c>
      <c r="Z407" s="25">
        <v>0</v>
      </c>
      <c r="AA407" s="109"/>
      <c r="AB407" s="25">
        <v>0</v>
      </c>
      <c r="AC407" s="25">
        <v>0</v>
      </c>
      <c r="AD407" s="25">
        <v>0</v>
      </c>
      <c r="AE407" s="25">
        <v>0</v>
      </c>
      <c r="AF407" s="25">
        <v>0</v>
      </c>
      <c r="AG407" s="25">
        <v>0</v>
      </c>
      <c r="AH407" s="109"/>
      <c r="AI407" s="25">
        <v>0</v>
      </c>
      <c r="AJ407" s="25">
        <v>0</v>
      </c>
      <c r="AK407" s="123">
        <v>0</v>
      </c>
      <c r="AL407" s="25">
        <v>0</v>
      </c>
      <c r="AM407" s="25">
        <v>0</v>
      </c>
      <c r="AN407" s="25">
        <v>0</v>
      </c>
      <c r="AO407" s="109"/>
      <c r="AP407" s="25">
        <v>0</v>
      </c>
      <c r="AQ407" s="25">
        <v>238.464</v>
      </c>
      <c r="AR407" s="25">
        <v>0</v>
      </c>
      <c r="AS407" s="25">
        <v>0</v>
      </c>
      <c r="AT407" s="25">
        <v>0</v>
      </c>
      <c r="AU407" s="25">
        <v>0</v>
      </c>
      <c r="AW407" t="str">
        <f t="shared" si="84"/>
        <v>Nguyễn Thành Long</v>
      </c>
      <c r="AX407" s="27" t="str">
        <f t="shared" si="85"/>
        <v>Đào Ngọc Sơn</v>
      </c>
      <c r="AY407" s="4" t="str">
        <f t="shared" si="82"/>
        <v>VIN+</v>
      </c>
    </row>
    <row r="408" spans="1:51" outlineLevel="1" x14ac:dyDescent="0.25">
      <c r="A408" s="4" t="s">
        <v>1104</v>
      </c>
      <c r="B408" s="4" t="s">
        <v>797</v>
      </c>
      <c r="C408" s="4" t="s">
        <v>959</v>
      </c>
      <c r="D408" s="11" t="s">
        <v>746</v>
      </c>
      <c r="E408" s="32" t="s">
        <v>33</v>
      </c>
      <c r="F408" s="11" t="s">
        <v>710</v>
      </c>
      <c r="G408" s="35">
        <v>5134911</v>
      </c>
      <c r="H408" s="4" t="s">
        <v>1738</v>
      </c>
      <c r="I408" s="4"/>
      <c r="J408" s="4"/>
      <c r="K408" s="4"/>
      <c r="L408" s="4"/>
      <c r="M408" s="33"/>
      <c r="N408" s="38"/>
      <c r="O408" s="33"/>
      <c r="P408" s="244">
        <f t="shared" si="83"/>
        <v>663.62300000000005</v>
      </c>
      <c r="Q408" s="25"/>
      <c r="R408" s="25"/>
      <c r="S408" s="25"/>
      <c r="T408" s="109"/>
      <c r="U408" s="25"/>
      <c r="V408" s="25"/>
      <c r="W408" s="25">
        <v>303.49700000000001</v>
      </c>
      <c r="X408" s="25">
        <v>0</v>
      </c>
      <c r="Y408" s="25">
        <v>0</v>
      </c>
      <c r="Z408" s="25">
        <v>0</v>
      </c>
      <c r="AA408" s="109"/>
      <c r="AB408" s="25">
        <v>0</v>
      </c>
      <c r="AC408" s="25">
        <v>0</v>
      </c>
      <c r="AD408" s="25">
        <v>360.12599999999998</v>
      </c>
      <c r="AE408" s="25">
        <v>0</v>
      </c>
      <c r="AF408" s="25">
        <v>0</v>
      </c>
      <c r="AG408" s="25">
        <v>0</v>
      </c>
      <c r="AH408" s="109"/>
      <c r="AI408" s="25">
        <v>0</v>
      </c>
      <c r="AJ408" s="25">
        <v>0</v>
      </c>
      <c r="AK408" s="123">
        <v>0</v>
      </c>
      <c r="AL408" s="25">
        <v>0</v>
      </c>
      <c r="AM408" s="25">
        <v>0</v>
      </c>
      <c r="AN408" s="25">
        <v>0</v>
      </c>
      <c r="AO408" s="109"/>
      <c r="AP408" s="25">
        <v>0</v>
      </c>
      <c r="AQ408" s="25">
        <v>0</v>
      </c>
      <c r="AR408" s="25">
        <v>0</v>
      </c>
      <c r="AS408" s="25">
        <v>0</v>
      </c>
      <c r="AT408" s="25">
        <v>0</v>
      </c>
      <c r="AU408" s="25">
        <v>0</v>
      </c>
      <c r="AW408" t="str">
        <f t="shared" si="84"/>
        <v>Nguyễn Thành Long</v>
      </c>
      <c r="AX408" s="27" t="str">
        <f t="shared" si="85"/>
        <v>Đào Ngọc Sơn</v>
      </c>
      <c r="AY408" s="4" t="str">
        <f t="shared" si="82"/>
        <v>VIN+</v>
      </c>
    </row>
    <row r="409" spans="1:51" outlineLevel="1" x14ac:dyDescent="0.25">
      <c r="A409" s="4" t="s">
        <v>1104</v>
      </c>
      <c r="B409" s="4" t="s">
        <v>797</v>
      </c>
      <c r="C409" s="4" t="s">
        <v>959</v>
      </c>
      <c r="D409" s="11" t="s">
        <v>746</v>
      </c>
      <c r="E409" s="32" t="s">
        <v>33</v>
      </c>
      <c r="F409" s="11" t="s">
        <v>710</v>
      </c>
      <c r="G409" s="35">
        <v>5134087</v>
      </c>
      <c r="H409" s="4" t="s">
        <v>1739</v>
      </c>
      <c r="I409" s="4"/>
      <c r="J409" s="4"/>
      <c r="K409" s="4"/>
      <c r="L409" s="4"/>
      <c r="M409" s="33"/>
      <c r="N409" s="38"/>
      <c r="O409" s="33"/>
      <c r="P409" s="244">
        <f t="shared" si="83"/>
        <v>902.08699999999999</v>
      </c>
      <c r="Q409" s="25"/>
      <c r="R409" s="25"/>
      <c r="S409" s="25"/>
      <c r="T409" s="109"/>
      <c r="U409" s="25"/>
      <c r="V409" s="25"/>
      <c r="W409" s="25">
        <v>180.59800000000001</v>
      </c>
      <c r="X409" s="25">
        <v>0</v>
      </c>
      <c r="Y409" s="25">
        <v>0</v>
      </c>
      <c r="Z409" s="25">
        <v>0</v>
      </c>
      <c r="AA409" s="109"/>
      <c r="AB409" s="25">
        <v>0</v>
      </c>
      <c r="AC409" s="25">
        <v>0</v>
      </c>
      <c r="AD409" s="25">
        <v>0</v>
      </c>
      <c r="AE409" s="25">
        <v>0</v>
      </c>
      <c r="AF409" s="25">
        <v>0</v>
      </c>
      <c r="AG409" s="25">
        <v>0</v>
      </c>
      <c r="AH409" s="109"/>
      <c r="AI409" s="25">
        <v>0</v>
      </c>
      <c r="AJ409" s="25">
        <v>0</v>
      </c>
      <c r="AK409" s="123">
        <v>303.49700000000001</v>
      </c>
      <c r="AL409" s="25">
        <v>0</v>
      </c>
      <c r="AM409" s="25">
        <v>0</v>
      </c>
      <c r="AN409" s="25">
        <v>0</v>
      </c>
      <c r="AO409" s="109"/>
      <c r="AP409" s="25">
        <v>0</v>
      </c>
      <c r="AQ409" s="25">
        <v>417.99200000000002</v>
      </c>
      <c r="AR409" s="25">
        <v>0</v>
      </c>
      <c r="AS409" s="25">
        <v>0</v>
      </c>
      <c r="AT409" s="25">
        <v>0</v>
      </c>
      <c r="AU409" s="25">
        <v>0</v>
      </c>
      <c r="AW409" t="str">
        <f t="shared" si="84"/>
        <v>Nguyễn Thành Long</v>
      </c>
      <c r="AX409" s="27" t="str">
        <f t="shared" si="85"/>
        <v>Đào Ngọc Sơn</v>
      </c>
      <c r="AY409" s="4" t="str">
        <f t="shared" si="82"/>
        <v>VIN+</v>
      </c>
    </row>
    <row r="410" spans="1:51" outlineLevel="1" x14ac:dyDescent="0.25">
      <c r="A410" s="4" t="s">
        <v>1104</v>
      </c>
      <c r="B410" s="4" t="s">
        <v>797</v>
      </c>
      <c r="C410" s="4" t="s">
        <v>959</v>
      </c>
      <c r="D410" s="11" t="s">
        <v>746</v>
      </c>
      <c r="E410" s="32" t="s">
        <v>33</v>
      </c>
      <c r="F410" s="11" t="s">
        <v>710</v>
      </c>
      <c r="G410" s="35">
        <v>5134696</v>
      </c>
      <c r="H410" s="4" t="s">
        <v>1740</v>
      </c>
      <c r="I410" s="4"/>
      <c r="J410" s="4"/>
      <c r="K410" s="4"/>
      <c r="L410" s="4"/>
      <c r="M410" s="33"/>
      <c r="N410" s="38"/>
      <c r="O410" s="33"/>
      <c r="P410" s="244">
        <f t="shared" si="83"/>
        <v>598.59</v>
      </c>
      <c r="Q410" s="25"/>
      <c r="R410" s="25"/>
      <c r="S410" s="25"/>
      <c r="T410" s="109"/>
      <c r="U410" s="25"/>
      <c r="V410" s="25"/>
      <c r="W410" s="25">
        <v>180.59800000000001</v>
      </c>
      <c r="X410" s="25">
        <v>0</v>
      </c>
      <c r="Y410" s="25">
        <v>0</v>
      </c>
      <c r="Z410" s="25">
        <v>0</v>
      </c>
      <c r="AA410" s="109"/>
      <c r="AB410" s="25">
        <v>0</v>
      </c>
      <c r="AC410" s="25">
        <v>0</v>
      </c>
      <c r="AD410" s="25">
        <v>238.464</v>
      </c>
      <c r="AE410" s="25">
        <v>0</v>
      </c>
      <c r="AF410" s="25">
        <v>0</v>
      </c>
      <c r="AG410" s="25">
        <v>0</v>
      </c>
      <c r="AH410" s="109"/>
      <c r="AI410" s="25">
        <v>0</v>
      </c>
      <c r="AJ410" s="25">
        <v>0</v>
      </c>
      <c r="AK410" s="123">
        <v>0</v>
      </c>
      <c r="AL410" s="25">
        <v>0</v>
      </c>
      <c r="AM410" s="25">
        <v>0</v>
      </c>
      <c r="AN410" s="25">
        <v>0</v>
      </c>
      <c r="AO410" s="109"/>
      <c r="AP410" s="25">
        <v>0</v>
      </c>
      <c r="AQ410" s="25">
        <v>179.52799999999999</v>
      </c>
      <c r="AR410" s="25">
        <v>0</v>
      </c>
      <c r="AS410" s="25">
        <v>0</v>
      </c>
      <c r="AT410" s="25">
        <v>0</v>
      </c>
      <c r="AU410" s="25">
        <v>0</v>
      </c>
      <c r="AW410" t="str">
        <f t="shared" si="84"/>
        <v>Nguyễn Thành Long</v>
      </c>
      <c r="AX410" s="27" t="str">
        <f t="shared" si="85"/>
        <v>Đào Ngọc Sơn</v>
      </c>
      <c r="AY410" s="4" t="str">
        <f t="shared" si="82"/>
        <v>VIN+</v>
      </c>
    </row>
    <row r="411" spans="1:51" outlineLevel="1" x14ac:dyDescent="0.25">
      <c r="A411" s="4" t="s">
        <v>1104</v>
      </c>
      <c r="B411" s="4" t="s">
        <v>797</v>
      </c>
      <c r="C411" s="4" t="s">
        <v>959</v>
      </c>
      <c r="D411" s="11" t="s">
        <v>746</v>
      </c>
      <c r="E411" s="32" t="s">
        <v>33</v>
      </c>
      <c r="F411" s="11" t="s">
        <v>710</v>
      </c>
      <c r="G411" s="35">
        <v>5138654</v>
      </c>
      <c r="H411" s="4" t="s">
        <v>1833</v>
      </c>
      <c r="I411" s="4"/>
      <c r="J411" s="4"/>
      <c r="K411" s="4"/>
      <c r="L411" s="4"/>
      <c r="M411" s="33"/>
      <c r="N411" s="38"/>
      <c r="O411" s="33"/>
      <c r="P411" s="244">
        <f t="shared" si="83"/>
        <v>360.12599999999998</v>
      </c>
      <c r="Q411" s="25"/>
      <c r="R411" s="25"/>
      <c r="S411" s="25"/>
      <c r="T411" s="109"/>
      <c r="U411" s="25"/>
      <c r="V411" s="25"/>
      <c r="W411" s="25">
        <v>179.52799999999999</v>
      </c>
      <c r="X411" s="25">
        <v>0</v>
      </c>
      <c r="Y411" s="25">
        <v>0</v>
      </c>
      <c r="Z411" s="25">
        <v>0</v>
      </c>
      <c r="AA411" s="109"/>
      <c r="AB411" s="25">
        <v>0</v>
      </c>
      <c r="AC411" s="25">
        <v>0</v>
      </c>
      <c r="AD411" s="25">
        <v>0</v>
      </c>
      <c r="AE411" s="25">
        <v>0</v>
      </c>
      <c r="AF411" s="25">
        <v>0</v>
      </c>
      <c r="AG411" s="25">
        <v>0</v>
      </c>
      <c r="AH411" s="109"/>
      <c r="AI411" s="25">
        <v>0</v>
      </c>
      <c r="AJ411" s="25">
        <v>0</v>
      </c>
      <c r="AK411" s="123">
        <v>0</v>
      </c>
      <c r="AL411" s="25">
        <v>0</v>
      </c>
      <c r="AM411" s="25">
        <v>0</v>
      </c>
      <c r="AN411" s="25">
        <v>0</v>
      </c>
      <c r="AO411" s="109"/>
      <c r="AP411" s="25">
        <v>0</v>
      </c>
      <c r="AQ411" s="25">
        <v>0</v>
      </c>
      <c r="AR411" s="25">
        <v>0</v>
      </c>
      <c r="AS411" s="25">
        <v>0</v>
      </c>
      <c r="AT411" s="25">
        <v>0</v>
      </c>
      <c r="AU411" s="25">
        <v>180.59800000000001</v>
      </c>
      <c r="AW411" t="str">
        <f t="shared" si="84"/>
        <v>Nguyễn Thành Long</v>
      </c>
      <c r="AX411" s="27" t="str">
        <f t="shared" si="85"/>
        <v>Đào Ngọc Sơn</v>
      </c>
      <c r="AY411" s="4" t="str">
        <f t="shared" si="82"/>
        <v>VIN+</v>
      </c>
    </row>
    <row r="412" spans="1:51" outlineLevel="1" x14ac:dyDescent="0.25">
      <c r="A412" s="4" t="s">
        <v>1104</v>
      </c>
      <c r="B412" s="4" t="s">
        <v>797</v>
      </c>
      <c r="C412" s="4" t="s">
        <v>959</v>
      </c>
      <c r="D412" s="11" t="s">
        <v>746</v>
      </c>
      <c r="E412" s="32" t="s">
        <v>33</v>
      </c>
      <c r="F412" s="11" t="s">
        <v>710</v>
      </c>
      <c r="G412" s="35">
        <v>5134731</v>
      </c>
      <c r="H412" s="4" t="s">
        <v>1834</v>
      </c>
      <c r="I412" s="4"/>
      <c r="J412" s="4"/>
      <c r="K412" s="4"/>
      <c r="L412" s="4"/>
      <c r="M412" s="33"/>
      <c r="N412" s="38"/>
      <c r="O412" s="33"/>
      <c r="P412" s="244">
        <f t="shared" si="83"/>
        <v>476.928</v>
      </c>
      <c r="Q412" s="25"/>
      <c r="R412" s="25"/>
      <c r="S412" s="25"/>
      <c r="T412" s="109"/>
      <c r="U412" s="25"/>
      <c r="V412" s="25"/>
      <c r="W412" s="25">
        <v>238.464</v>
      </c>
      <c r="X412" s="25">
        <v>0</v>
      </c>
      <c r="Y412" s="25">
        <v>0</v>
      </c>
      <c r="Z412" s="25">
        <v>0</v>
      </c>
      <c r="AA412" s="109"/>
      <c r="AB412" s="25">
        <v>0</v>
      </c>
      <c r="AC412" s="25">
        <v>0</v>
      </c>
      <c r="AD412" s="25">
        <v>0</v>
      </c>
      <c r="AE412" s="25">
        <v>0</v>
      </c>
      <c r="AF412" s="25">
        <v>0</v>
      </c>
      <c r="AG412" s="25">
        <v>0</v>
      </c>
      <c r="AH412" s="109"/>
      <c r="AI412" s="25">
        <v>0</v>
      </c>
      <c r="AJ412" s="25">
        <v>0</v>
      </c>
      <c r="AK412" s="123">
        <v>0</v>
      </c>
      <c r="AL412" s="25">
        <v>0</v>
      </c>
      <c r="AM412" s="25">
        <v>0</v>
      </c>
      <c r="AN412" s="25">
        <v>0</v>
      </c>
      <c r="AO412" s="109"/>
      <c r="AP412" s="25">
        <v>0</v>
      </c>
      <c r="AQ412" s="25">
        <v>238.464</v>
      </c>
      <c r="AR412" s="25">
        <v>0</v>
      </c>
      <c r="AS412" s="25">
        <v>0</v>
      </c>
      <c r="AT412" s="25">
        <v>0</v>
      </c>
      <c r="AU412" s="25">
        <v>0</v>
      </c>
      <c r="AW412" t="str">
        <f t="shared" si="84"/>
        <v>Nguyễn Thành Long</v>
      </c>
      <c r="AX412" s="27" t="str">
        <f t="shared" si="85"/>
        <v>Đào Ngọc Sơn</v>
      </c>
      <c r="AY412" s="4" t="str">
        <f t="shared" si="82"/>
        <v>VIN+</v>
      </c>
    </row>
    <row r="413" spans="1:51" outlineLevel="1" x14ac:dyDescent="0.25">
      <c r="A413" s="4" t="s">
        <v>1104</v>
      </c>
      <c r="B413" s="4" t="s">
        <v>797</v>
      </c>
      <c r="C413" s="4" t="s">
        <v>959</v>
      </c>
      <c r="D413" s="11" t="s">
        <v>746</v>
      </c>
      <c r="E413" s="32" t="s">
        <v>33</v>
      </c>
      <c r="F413" s="11" t="s">
        <v>710</v>
      </c>
      <c r="G413" s="35">
        <v>5134883</v>
      </c>
      <c r="H413" s="4" t="s">
        <v>1835</v>
      </c>
      <c r="I413" s="4"/>
      <c r="J413" s="4"/>
      <c r="K413" s="4"/>
      <c r="L413" s="4"/>
      <c r="M413" s="33"/>
      <c r="N413" s="38"/>
      <c r="O413" s="33"/>
      <c r="P413" s="244">
        <f t="shared" si="83"/>
        <v>597.52099999999996</v>
      </c>
      <c r="Q413" s="25"/>
      <c r="R413" s="25"/>
      <c r="S413" s="25"/>
      <c r="T413" s="109"/>
      <c r="U413" s="25"/>
      <c r="V413" s="25"/>
      <c r="W413" s="25">
        <v>238.464</v>
      </c>
      <c r="X413" s="25">
        <v>0</v>
      </c>
      <c r="Y413" s="25">
        <v>0</v>
      </c>
      <c r="Z413" s="25">
        <v>0</v>
      </c>
      <c r="AA413" s="109"/>
      <c r="AB413" s="25">
        <v>0</v>
      </c>
      <c r="AC413" s="25">
        <v>0</v>
      </c>
      <c r="AD413" s="25">
        <v>0</v>
      </c>
      <c r="AE413" s="25">
        <v>0</v>
      </c>
      <c r="AF413" s="25">
        <v>0</v>
      </c>
      <c r="AG413" s="25">
        <v>0</v>
      </c>
      <c r="AH413" s="109"/>
      <c r="AI413" s="25">
        <v>0</v>
      </c>
      <c r="AJ413" s="25">
        <v>0</v>
      </c>
      <c r="AK413" s="123">
        <v>0</v>
      </c>
      <c r="AL413" s="25">
        <v>0</v>
      </c>
      <c r="AM413" s="25">
        <v>0</v>
      </c>
      <c r="AN413" s="25">
        <v>0</v>
      </c>
      <c r="AO413" s="109"/>
      <c r="AP413" s="25">
        <v>0</v>
      </c>
      <c r="AQ413" s="25">
        <v>359.05700000000002</v>
      </c>
      <c r="AR413" s="25">
        <v>0</v>
      </c>
      <c r="AS413" s="25">
        <v>0</v>
      </c>
      <c r="AT413" s="25">
        <v>0</v>
      </c>
      <c r="AU413" s="25">
        <v>0</v>
      </c>
      <c r="AW413" t="str">
        <f t="shared" si="84"/>
        <v>Nguyễn Thành Long</v>
      </c>
      <c r="AX413" s="27" t="str">
        <f t="shared" si="85"/>
        <v>Đào Ngọc Sơn</v>
      </c>
      <c r="AY413" s="4" t="str">
        <f t="shared" si="82"/>
        <v>VIN+</v>
      </c>
    </row>
    <row r="414" spans="1:51" outlineLevel="1" x14ac:dyDescent="0.25">
      <c r="A414" s="4" t="s">
        <v>1104</v>
      </c>
      <c r="B414" s="4" t="s">
        <v>797</v>
      </c>
      <c r="C414" s="4" t="s">
        <v>959</v>
      </c>
      <c r="D414" s="11" t="s">
        <v>746</v>
      </c>
      <c r="E414" s="32" t="s">
        <v>33</v>
      </c>
      <c r="F414" s="11" t="s">
        <v>710</v>
      </c>
      <c r="G414" s="35">
        <v>5134063</v>
      </c>
      <c r="H414" s="4" t="s">
        <v>2588</v>
      </c>
      <c r="I414" s="4"/>
      <c r="J414" s="4"/>
      <c r="K414" s="4"/>
      <c r="L414" s="4"/>
      <c r="M414" s="33"/>
      <c r="N414" s="38"/>
      <c r="O414" s="33"/>
      <c r="P414" s="244">
        <f t="shared" si="83"/>
        <v>419.06200000000001</v>
      </c>
      <c r="Q414" s="25"/>
      <c r="R414" s="25"/>
      <c r="S414" s="25"/>
      <c r="T414" s="109"/>
      <c r="U414" s="25"/>
      <c r="V414" s="25"/>
      <c r="W414" s="25"/>
      <c r="X414" s="25">
        <v>0</v>
      </c>
      <c r="Y414" s="25"/>
      <c r="Z414" s="25">
        <v>0</v>
      </c>
      <c r="AA414" s="109"/>
      <c r="AB414" s="25">
        <v>0</v>
      </c>
      <c r="AC414" s="25">
        <v>0</v>
      </c>
      <c r="AD414" s="25">
        <v>0</v>
      </c>
      <c r="AE414" s="25">
        <v>0</v>
      </c>
      <c r="AF414" s="25">
        <v>0</v>
      </c>
      <c r="AG414" s="25">
        <v>0</v>
      </c>
      <c r="AH414" s="109"/>
      <c r="AI414" s="25">
        <v>0</v>
      </c>
      <c r="AJ414" s="25">
        <v>0</v>
      </c>
      <c r="AK414" s="123">
        <v>238.464</v>
      </c>
      <c r="AL414" s="25">
        <v>0</v>
      </c>
      <c r="AM414" s="25">
        <v>0</v>
      </c>
      <c r="AN414" s="25">
        <v>0</v>
      </c>
      <c r="AO414" s="109"/>
      <c r="AP414" s="25">
        <v>0</v>
      </c>
      <c r="AQ414" s="25">
        <v>180.59800000000001</v>
      </c>
      <c r="AR414" s="25">
        <v>0</v>
      </c>
      <c r="AS414" s="25">
        <v>0</v>
      </c>
      <c r="AT414" s="25">
        <v>0</v>
      </c>
      <c r="AU414" s="25">
        <v>0</v>
      </c>
      <c r="AW414" t="str">
        <f t="shared" si="84"/>
        <v>Nguyễn Thành Long</v>
      </c>
      <c r="AX414" s="27" t="str">
        <f t="shared" si="85"/>
        <v>Đào Ngọc Sơn</v>
      </c>
      <c r="AY414" s="4" t="str">
        <f t="shared" si="82"/>
        <v>VIN+</v>
      </c>
    </row>
    <row r="415" spans="1:51" outlineLevel="1" x14ac:dyDescent="0.25">
      <c r="A415" s="4" t="s">
        <v>1104</v>
      </c>
      <c r="B415" s="4" t="s">
        <v>797</v>
      </c>
      <c r="C415" s="4" t="s">
        <v>959</v>
      </c>
      <c r="D415" s="11" t="s">
        <v>746</v>
      </c>
      <c r="E415" s="32" t="s">
        <v>33</v>
      </c>
      <c r="F415" s="11" t="s">
        <v>710</v>
      </c>
      <c r="G415" s="35">
        <v>5134070</v>
      </c>
      <c r="H415" s="4" t="s">
        <v>2589</v>
      </c>
      <c r="I415" s="4"/>
      <c r="J415" s="4"/>
      <c r="K415" s="4"/>
      <c r="L415" s="4"/>
      <c r="M415" s="33"/>
      <c r="N415" s="38"/>
      <c r="O415" s="33"/>
      <c r="P415" s="244">
        <f t="shared" si="83"/>
        <v>419.06200000000001</v>
      </c>
      <c r="Q415" s="25"/>
      <c r="R415" s="25"/>
      <c r="S415" s="25"/>
      <c r="T415" s="109"/>
      <c r="U415" s="25"/>
      <c r="V415" s="25"/>
      <c r="W415" s="25"/>
      <c r="X415" s="25">
        <v>0</v>
      </c>
      <c r="Y415" s="25"/>
      <c r="Z415" s="25">
        <v>0</v>
      </c>
      <c r="AA415" s="109"/>
      <c r="AB415" s="25">
        <v>0</v>
      </c>
      <c r="AC415" s="25">
        <v>0</v>
      </c>
      <c r="AD415" s="25">
        <v>0</v>
      </c>
      <c r="AE415" s="25">
        <v>0</v>
      </c>
      <c r="AF415" s="25">
        <v>0</v>
      </c>
      <c r="AG415" s="25">
        <v>0</v>
      </c>
      <c r="AH415" s="109"/>
      <c r="AI415" s="25">
        <v>0</v>
      </c>
      <c r="AJ415" s="25">
        <v>0</v>
      </c>
      <c r="AK415" s="123">
        <v>0</v>
      </c>
      <c r="AL415" s="25">
        <v>0</v>
      </c>
      <c r="AM415" s="25">
        <v>0</v>
      </c>
      <c r="AN415" s="25">
        <v>0</v>
      </c>
      <c r="AO415" s="109"/>
      <c r="AP415" s="25">
        <v>0</v>
      </c>
      <c r="AQ415" s="25">
        <v>419.06200000000001</v>
      </c>
      <c r="AR415" s="25">
        <v>0</v>
      </c>
      <c r="AS415" s="25">
        <v>0</v>
      </c>
      <c r="AT415" s="25">
        <v>0</v>
      </c>
      <c r="AU415" s="25">
        <v>0</v>
      </c>
      <c r="AW415" t="str">
        <f t="shared" si="84"/>
        <v>Nguyễn Thành Long</v>
      </c>
      <c r="AX415" s="27" t="str">
        <f t="shared" si="85"/>
        <v>Đào Ngọc Sơn</v>
      </c>
      <c r="AY415" s="4" t="str">
        <f t="shared" si="82"/>
        <v>VIN+</v>
      </c>
    </row>
    <row r="416" spans="1:51" outlineLevel="1" x14ac:dyDescent="0.25">
      <c r="A416" s="4" t="s">
        <v>1104</v>
      </c>
      <c r="B416" s="4" t="s">
        <v>797</v>
      </c>
      <c r="C416" s="4" t="s">
        <v>959</v>
      </c>
      <c r="D416" s="11" t="s">
        <v>746</v>
      </c>
      <c r="E416" s="32" t="s">
        <v>33</v>
      </c>
      <c r="F416" s="11" t="s">
        <v>710</v>
      </c>
      <c r="G416" s="35">
        <v>5134108</v>
      </c>
      <c r="H416" s="4" t="s">
        <v>2590</v>
      </c>
      <c r="I416" s="4"/>
      <c r="J416" s="4"/>
      <c r="K416" s="4"/>
      <c r="L416" s="4"/>
      <c r="M416" s="33"/>
      <c r="N416" s="38"/>
      <c r="O416" s="33"/>
      <c r="P416" s="244">
        <f t="shared" si="83"/>
        <v>598.59</v>
      </c>
      <c r="Q416" s="25"/>
      <c r="R416" s="25"/>
      <c r="S416" s="25"/>
      <c r="T416" s="109"/>
      <c r="U416" s="25"/>
      <c r="V416" s="25"/>
      <c r="W416" s="25"/>
      <c r="X416" s="25">
        <v>0</v>
      </c>
      <c r="Y416" s="25"/>
      <c r="Z416" s="25">
        <v>0</v>
      </c>
      <c r="AA416" s="109"/>
      <c r="AB416" s="25">
        <v>0</v>
      </c>
      <c r="AC416" s="25">
        <v>0</v>
      </c>
      <c r="AD416" s="25">
        <v>419.06200000000001</v>
      </c>
      <c r="AE416" s="25">
        <v>0</v>
      </c>
      <c r="AF416" s="25">
        <v>0</v>
      </c>
      <c r="AG416" s="25">
        <v>0</v>
      </c>
      <c r="AH416" s="109"/>
      <c r="AI416" s="25">
        <v>0</v>
      </c>
      <c r="AJ416" s="25">
        <v>0</v>
      </c>
      <c r="AK416" s="123">
        <v>0</v>
      </c>
      <c r="AL416" s="25">
        <v>0</v>
      </c>
      <c r="AM416" s="25">
        <v>0</v>
      </c>
      <c r="AN416" s="25">
        <v>0</v>
      </c>
      <c r="AO416" s="109"/>
      <c r="AP416" s="25">
        <v>0</v>
      </c>
      <c r="AQ416" s="25">
        <v>179.52799999999999</v>
      </c>
      <c r="AR416" s="25">
        <v>0</v>
      </c>
      <c r="AS416" s="25">
        <v>0</v>
      </c>
      <c r="AT416" s="25">
        <v>0</v>
      </c>
      <c r="AU416" s="25">
        <v>0</v>
      </c>
      <c r="AW416" t="str">
        <f t="shared" si="84"/>
        <v>Nguyễn Thành Long</v>
      </c>
      <c r="AX416" s="27" t="str">
        <f t="shared" si="85"/>
        <v>Đào Ngọc Sơn</v>
      </c>
      <c r="AY416" s="4" t="str">
        <f t="shared" si="82"/>
        <v>VIN+</v>
      </c>
    </row>
    <row r="417" spans="1:51" outlineLevel="1" x14ac:dyDescent="0.25">
      <c r="A417" s="4" t="s">
        <v>1104</v>
      </c>
      <c r="B417" s="4" t="s">
        <v>797</v>
      </c>
      <c r="C417" s="4" t="s">
        <v>959</v>
      </c>
      <c r="D417" s="11" t="s">
        <v>746</v>
      </c>
      <c r="E417" s="32" t="s">
        <v>33</v>
      </c>
      <c r="F417" s="11" t="s">
        <v>710</v>
      </c>
      <c r="G417" s="35">
        <v>5134122</v>
      </c>
      <c r="H417" s="4" t="s">
        <v>2591</v>
      </c>
      <c r="I417" s="4"/>
      <c r="J417" s="4"/>
      <c r="K417" s="4"/>
      <c r="L417" s="4"/>
      <c r="M417" s="33"/>
      <c r="N417" s="38"/>
      <c r="O417" s="33"/>
      <c r="P417" s="244">
        <f t="shared" si="83"/>
        <v>179.52799999999999</v>
      </c>
      <c r="Q417" s="25"/>
      <c r="R417" s="25"/>
      <c r="S417" s="25"/>
      <c r="T417" s="109"/>
      <c r="U417" s="25"/>
      <c r="V417" s="25"/>
      <c r="W417" s="25"/>
      <c r="X417" s="25">
        <v>0</v>
      </c>
      <c r="Y417" s="25"/>
      <c r="Z417" s="25">
        <v>0</v>
      </c>
      <c r="AA417" s="109"/>
      <c r="AB417" s="25">
        <v>0</v>
      </c>
      <c r="AC417" s="25">
        <v>0</v>
      </c>
      <c r="AD417" s="25">
        <v>0</v>
      </c>
      <c r="AE417" s="25">
        <v>0</v>
      </c>
      <c r="AF417" s="25">
        <v>0</v>
      </c>
      <c r="AG417" s="25">
        <v>0</v>
      </c>
      <c r="AH417" s="109"/>
      <c r="AI417" s="25">
        <v>0</v>
      </c>
      <c r="AJ417" s="25">
        <v>0</v>
      </c>
      <c r="AK417" s="123">
        <v>0</v>
      </c>
      <c r="AL417" s="25">
        <v>0</v>
      </c>
      <c r="AM417" s="25">
        <v>0</v>
      </c>
      <c r="AN417" s="25">
        <v>0</v>
      </c>
      <c r="AO417" s="109"/>
      <c r="AP417" s="25">
        <v>0</v>
      </c>
      <c r="AQ417" s="25">
        <v>179.52799999999999</v>
      </c>
      <c r="AR417" s="25">
        <v>0</v>
      </c>
      <c r="AS417" s="25">
        <v>0</v>
      </c>
      <c r="AT417" s="25">
        <v>0</v>
      </c>
      <c r="AU417" s="25">
        <v>0</v>
      </c>
      <c r="AW417" t="str">
        <f t="shared" si="84"/>
        <v>Nguyễn Thành Long</v>
      </c>
      <c r="AX417" s="27" t="str">
        <f t="shared" si="85"/>
        <v>Đào Ngọc Sơn</v>
      </c>
      <c r="AY417" s="4" t="str">
        <f t="shared" si="82"/>
        <v>VIN+</v>
      </c>
    </row>
    <row r="418" spans="1:51" outlineLevel="1" x14ac:dyDescent="0.25">
      <c r="A418" s="4" t="s">
        <v>1104</v>
      </c>
      <c r="B418" s="4" t="s">
        <v>797</v>
      </c>
      <c r="C418" s="4" t="s">
        <v>959</v>
      </c>
      <c r="D418" s="11" t="s">
        <v>746</v>
      </c>
      <c r="E418" s="32" t="s">
        <v>33</v>
      </c>
      <c r="F418" s="11" t="s">
        <v>710</v>
      </c>
      <c r="G418" s="35">
        <v>5134890</v>
      </c>
      <c r="H418" s="4" t="s">
        <v>2592</v>
      </c>
      <c r="I418" s="4"/>
      <c r="J418" s="4"/>
      <c r="K418" s="4"/>
      <c r="L418" s="4"/>
      <c r="M418" s="33"/>
      <c r="N418" s="38"/>
      <c r="O418" s="33"/>
      <c r="P418" s="244">
        <f t="shared" si="83"/>
        <v>361.19600000000003</v>
      </c>
      <c r="Q418" s="25"/>
      <c r="R418" s="25"/>
      <c r="S418" s="25"/>
      <c r="T418" s="109"/>
      <c r="U418" s="25"/>
      <c r="V418" s="25"/>
      <c r="W418" s="25"/>
      <c r="X418" s="25">
        <v>0</v>
      </c>
      <c r="Y418" s="25"/>
      <c r="Z418" s="25">
        <v>0</v>
      </c>
      <c r="AA418" s="109"/>
      <c r="AB418" s="25">
        <v>0</v>
      </c>
      <c r="AC418" s="25">
        <v>0</v>
      </c>
      <c r="AD418" s="25">
        <v>0</v>
      </c>
      <c r="AE418" s="25">
        <v>0</v>
      </c>
      <c r="AF418" s="25">
        <v>180.59800000000001</v>
      </c>
      <c r="AG418" s="25">
        <v>0</v>
      </c>
      <c r="AH418" s="109"/>
      <c r="AI418" s="25">
        <v>0</v>
      </c>
      <c r="AJ418" s="25">
        <v>0</v>
      </c>
      <c r="AK418" s="123">
        <v>180.59800000000001</v>
      </c>
      <c r="AL418" s="25">
        <v>0</v>
      </c>
      <c r="AM418" s="25">
        <v>0</v>
      </c>
      <c r="AN418" s="25">
        <v>0</v>
      </c>
      <c r="AO418" s="109"/>
      <c r="AP418" s="25">
        <v>0</v>
      </c>
      <c r="AQ418" s="25">
        <v>0</v>
      </c>
      <c r="AR418" s="25">
        <v>0</v>
      </c>
      <c r="AS418" s="25">
        <v>0</v>
      </c>
      <c r="AT418" s="25">
        <v>0</v>
      </c>
      <c r="AU418" s="25">
        <v>0</v>
      </c>
      <c r="AW418" t="str">
        <f t="shared" si="84"/>
        <v>Nguyễn Thành Long</v>
      </c>
      <c r="AX418" s="27" t="str">
        <f t="shared" si="85"/>
        <v>Đào Ngọc Sơn</v>
      </c>
      <c r="AY418" s="4" t="str">
        <f t="shared" si="82"/>
        <v>VIN+</v>
      </c>
    </row>
    <row r="419" spans="1:51" outlineLevel="1" x14ac:dyDescent="0.25">
      <c r="A419" s="4" t="s">
        <v>1104</v>
      </c>
      <c r="B419" s="4" t="s">
        <v>797</v>
      </c>
      <c r="C419" s="4" t="s">
        <v>959</v>
      </c>
      <c r="D419" s="11" t="s">
        <v>746</v>
      </c>
      <c r="E419" s="32" t="s">
        <v>33</v>
      </c>
      <c r="F419" s="11" t="s">
        <v>710</v>
      </c>
      <c r="G419" s="35">
        <v>5134904</v>
      </c>
      <c r="H419" s="4" t="s">
        <v>2593</v>
      </c>
      <c r="I419" s="4"/>
      <c r="J419" s="4"/>
      <c r="K419" s="4"/>
      <c r="L419" s="4"/>
      <c r="M419" s="33"/>
      <c r="N419" s="38"/>
      <c r="O419" s="33"/>
      <c r="P419" s="244">
        <f t="shared" si="83"/>
        <v>0</v>
      </c>
      <c r="Q419" s="25"/>
      <c r="R419" s="25"/>
      <c r="S419" s="25"/>
      <c r="T419" s="109"/>
      <c r="U419" s="25"/>
      <c r="V419" s="25"/>
      <c r="W419" s="25"/>
      <c r="X419" s="25">
        <v>0</v>
      </c>
      <c r="Y419" s="25"/>
      <c r="Z419" s="25">
        <v>0</v>
      </c>
      <c r="AA419" s="109"/>
      <c r="AB419" s="25">
        <v>0</v>
      </c>
      <c r="AC419" s="25">
        <v>0</v>
      </c>
      <c r="AD419" s="25">
        <v>0</v>
      </c>
      <c r="AE419" s="25">
        <v>0</v>
      </c>
      <c r="AF419" s="25">
        <v>0</v>
      </c>
      <c r="AG419" s="25">
        <v>0</v>
      </c>
      <c r="AH419" s="109"/>
      <c r="AI419" s="25">
        <v>0</v>
      </c>
      <c r="AJ419" s="25">
        <v>0</v>
      </c>
      <c r="AK419" s="123">
        <v>0</v>
      </c>
      <c r="AL419" s="25">
        <v>0</v>
      </c>
      <c r="AM419" s="25">
        <v>0</v>
      </c>
      <c r="AN419" s="25">
        <v>0</v>
      </c>
      <c r="AO419" s="109"/>
      <c r="AP419" s="25">
        <v>0</v>
      </c>
      <c r="AQ419" s="25">
        <v>0</v>
      </c>
      <c r="AR419" s="25">
        <v>0</v>
      </c>
      <c r="AS419" s="25">
        <v>0</v>
      </c>
      <c r="AT419" s="25">
        <v>0</v>
      </c>
      <c r="AU419" s="25">
        <v>0</v>
      </c>
      <c r="AW419" t="str">
        <f t="shared" si="84"/>
        <v>Nguyễn Thành Long</v>
      </c>
      <c r="AX419" s="27" t="str">
        <f t="shared" si="85"/>
        <v>Đào Ngọc Sơn</v>
      </c>
      <c r="AY419" s="4" t="str">
        <f t="shared" si="82"/>
        <v>VIN+</v>
      </c>
    </row>
    <row r="420" spans="1:51" outlineLevel="1" x14ac:dyDescent="0.25">
      <c r="A420" s="4" t="s">
        <v>1104</v>
      </c>
      <c r="B420" s="4" t="s">
        <v>797</v>
      </c>
      <c r="C420" s="4" t="s">
        <v>959</v>
      </c>
      <c r="D420" s="11" t="s">
        <v>746</v>
      </c>
      <c r="E420" s="32" t="s">
        <v>33</v>
      </c>
      <c r="F420" s="11" t="s">
        <v>710</v>
      </c>
      <c r="G420" s="35">
        <v>5136618</v>
      </c>
      <c r="H420" s="4" t="s">
        <v>2594</v>
      </c>
      <c r="I420" s="4"/>
      <c r="J420" s="4"/>
      <c r="K420" s="4"/>
      <c r="L420" s="4"/>
      <c r="M420" s="33"/>
      <c r="N420" s="38"/>
      <c r="O420" s="33"/>
      <c r="P420" s="244">
        <f t="shared" si="83"/>
        <v>1204.346</v>
      </c>
      <c r="Q420" s="25"/>
      <c r="R420" s="25"/>
      <c r="S420" s="25"/>
      <c r="T420" s="109"/>
      <c r="U420" s="25"/>
      <c r="V420" s="25"/>
      <c r="W420" s="25"/>
      <c r="X420" s="25">
        <v>0</v>
      </c>
      <c r="Y420" s="25"/>
      <c r="Z420" s="25">
        <v>0</v>
      </c>
      <c r="AA420" s="109"/>
      <c r="AB420" s="25">
        <v>0</v>
      </c>
      <c r="AC420" s="25">
        <v>0</v>
      </c>
      <c r="AD420" s="25">
        <v>360.12599999999998</v>
      </c>
      <c r="AE420" s="25">
        <v>0</v>
      </c>
      <c r="AF420" s="25">
        <v>0</v>
      </c>
      <c r="AG420" s="25">
        <v>0</v>
      </c>
      <c r="AH420" s="109"/>
      <c r="AI420" s="25">
        <v>0</v>
      </c>
      <c r="AJ420" s="25">
        <v>0</v>
      </c>
      <c r="AK420" s="123">
        <v>664.69200000000001</v>
      </c>
      <c r="AL420" s="25">
        <v>0</v>
      </c>
      <c r="AM420" s="25">
        <v>0</v>
      </c>
      <c r="AN420" s="25">
        <v>0</v>
      </c>
      <c r="AO420" s="109"/>
      <c r="AP420" s="25">
        <v>0</v>
      </c>
      <c r="AQ420" s="25">
        <v>179.52799999999999</v>
      </c>
      <c r="AR420" s="25">
        <v>0</v>
      </c>
      <c r="AS420" s="25">
        <v>0</v>
      </c>
      <c r="AT420" s="25">
        <v>0</v>
      </c>
      <c r="AU420" s="25">
        <v>0</v>
      </c>
      <c r="AW420" t="str">
        <f t="shared" si="84"/>
        <v>Nguyễn Thành Long</v>
      </c>
      <c r="AX420" s="27" t="str">
        <f t="shared" si="85"/>
        <v>Đào Ngọc Sơn</v>
      </c>
      <c r="AY420" s="4" t="str">
        <f t="shared" si="82"/>
        <v>VIN+</v>
      </c>
    </row>
    <row r="421" spans="1:51" outlineLevel="1" x14ac:dyDescent="0.25">
      <c r="A421" s="4" t="s">
        <v>1104</v>
      </c>
      <c r="B421" s="4" t="s">
        <v>797</v>
      </c>
      <c r="C421" s="4" t="s">
        <v>959</v>
      </c>
      <c r="D421" s="11" t="s">
        <v>746</v>
      </c>
      <c r="E421" s="32" t="s">
        <v>33</v>
      </c>
      <c r="F421" s="11" t="s">
        <v>710</v>
      </c>
      <c r="G421" s="35">
        <v>5136625</v>
      </c>
      <c r="H421" s="4" t="s">
        <v>2595</v>
      </c>
      <c r="I421" s="4"/>
      <c r="J421" s="4"/>
      <c r="K421" s="4"/>
      <c r="L421" s="4"/>
      <c r="M421" s="33"/>
      <c r="N421" s="38"/>
      <c r="O421" s="33"/>
      <c r="P421" s="244">
        <f t="shared" si="83"/>
        <v>1205.5840000000001</v>
      </c>
      <c r="Q421" s="25"/>
      <c r="R421" s="25"/>
      <c r="S421" s="25"/>
      <c r="T421" s="109"/>
      <c r="U421" s="25"/>
      <c r="V421" s="25"/>
      <c r="W421" s="25">
        <v>0</v>
      </c>
      <c r="X421" s="25">
        <v>0</v>
      </c>
      <c r="Y421" s="25">
        <v>0</v>
      </c>
      <c r="Z421" s="25">
        <v>0</v>
      </c>
      <c r="AA421" s="109"/>
      <c r="AB421" s="25">
        <v>0</v>
      </c>
      <c r="AC421" s="25">
        <v>0</v>
      </c>
      <c r="AD421" s="25">
        <v>606.99400000000003</v>
      </c>
      <c r="AE421" s="25">
        <v>0</v>
      </c>
      <c r="AF421" s="25">
        <v>0</v>
      </c>
      <c r="AG421" s="25">
        <v>0</v>
      </c>
      <c r="AH421" s="109"/>
      <c r="AI421" s="25">
        <v>0</v>
      </c>
      <c r="AJ421" s="25">
        <v>0</v>
      </c>
      <c r="AK421" s="123">
        <v>0</v>
      </c>
      <c r="AL421" s="25">
        <v>0</v>
      </c>
      <c r="AM421" s="25">
        <v>0</v>
      </c>
      <c r="AN421" s="25">
        <v>0</v>
      </c>
      <c r="AO421" s="109"/>
      <c r="AP421" s="25">
        <v>0</v>
      </c>
      <c r="AQ421" s="25">
        <v>360.12599999999998</v>
      </c>
      <c r="AR421" s="25">
        <v>0</v>
      </c>
      <c r="AS421" s="25">
        <v>0</v>
      </c>
      <c r="AT421" s="25">
        <v>0</v>
      </c>
      <c r="AU421" s="25">
        <v>238.464</v>
      </c>
      <c r="AW421" t="str">
        <f t="shared" si="84"/>
        <v>Nguyễn Thành Long</v>
      </c>
      <c r="AX421" s="27" t="str">
        <f t="shared" si="85"/>
        <v>Đào Ngọc Sơn</v>
      </c>
      <c r="AY421" s="4" t="str">
        <f t="shared" si="82"/>
        <v>VIN+</v>
      </c>
    </row>
    <row r="422" spans="1:51" outlineLevel="1" x14ac:dyDescent="0.25">
      <c r="A422" s="4" t="s">
        <v>1104</v>
      </c>
      <c r="B422" s="4" t="s">
        <v>797</v>
      </c>
      <c r="C422" s="4" t="s">
        <v>959</v>
      </c>
      <c r="D422" s="11" t="s">
        <v>746</v>
      </c>
      <c r="E422" s="32" t="s">
        <v>33</v>
      </c>
      <c r="F422" s="11" t="s">
        <v>710</v>
      </c>
      <c r="G422" s="35">
        <v>5136971</v>
      </c>
      <c r="H422" s="4" t="s">
        <v>2596</v>
      </c>
      <c r="I422" s="4"/>
      <c r="J422" s="4"/>
      <c r="K422" s="4"/>
      <c r="L422" s="4"/>
      <c r="M422" s="33"/>
      <c r="N422" s="38"/>
      <c r="O422" s="33"/>
      <c r="P422" s="244">
        <f t="shared" si="83"/>
        <v>844.22</v>
      </c>
      <c r="Q422" s="25"/>
      <c r="R422" s="25"/>
      <c r="S422" s="25"/>
      <c r="T422" s="109"/>
      <c r="U422" s="25"/>
      <c r="V422" s="25"/>
      <c r="W422" s="25">
        <v>0</v>
      </c>
      <c r="X422" s="25">
        <v>0</v>
      </c>
      <c r="Y422" s="25">
        <v>0</v>
      </c>
      <c r="Z422" s="25">
        <v>0</v>
      </c>
      <c r="AA422" s="109"/>
      <c r="AB422" s="25">
        <v>0</v>
      </c>
      <c r="AC422" s="25">
        <v>0</v>
      </c>
      <c r="AD422" s="25">
        <v>0</v>
      </c>
      <c r="AE422" s="25">
        <v>0</v>
      </c>
      <c r="AF422" s="25">
        <v>0</v>
      </c>
      <c r="AG422" s="25">
        <v>0</v>
      </c>
      <c r="AH422" s="109"/>
      <c r="AI422" s="25">
        <v>0</v>
      </c>
      <c r="AJ422" s="25">
        <v>0</v>
      </c>
      <c r="AK422" s="123">
        <v>844.22</v>
      </c>
      <c r="AL422" s="25">
        <v>0</v>
      </c>
      <c r="AM422" s="25">
        <v>0</v>
      </c>
      <c r="AN422" s="25">
        <v>0</v>
      </c>
      <c r="AO422" s="109"/>
      <c r="AP422" s="25">
        <v>0</v>
      </c>
      <c r="AQ422" s="25">
        <v>0</v>
      </c>
      <c r="AR422" s="25">
        <v>0</v>
      </c>
      <c r="AS422" s="25">
        <v>0</v>
      </c>
      <c r="AT422" s="25">
        <v>0</v>
      </c>
      <c r="AU422" s="25">
        <v>0</v>
      </c>
      <c r="AW422" t="str">
        <f t="shared" si="84"/>
        <v>Nguyễn Thành Long</v>
      </c>
      <c r="AX422" s="27" t="str">
        <f t="shared" si="85"/>
        <v>Đào Ngọc Sơn</v>
      </c>
      <c r="AY422" s="4" t="str">
        <f t="shared" si="82"/>
        <v>VIN+</v>
      </c>
    </row>
    <row r="423" spans="1:51" outlineLevel="1" x14ac:dyDescent="0.25">
      <c r="A423" s="4" t="s">
        <v>1104</v>
      </c>
      <c r="B423" s="4" t="s">
        <v>797</v>
      </c>
      <c r="C423" s="4" t="s">
        <v>959</v>
      </c>
      <c r="D423" s="11" t="s">
        <v>746</v>
      </c>
      <c r="E423" s="32" t="s">
        <v>33</v>
      </c>
      <c r="F423" s="11" t="s">
        <v>710</v>
      </c>
      <c r="G423" s="35">
        <v>5137617</v>
      </c>
      <c r="H423" s="4" t="s">
        <v>2597</v>
      </c>
      <c r="I423" s="4"/>
      <c r="J423" s="4"/>
      <c r="K423" s="4"/>
      <c r="L423" s="4"/>
      <c r="M423" s="33"/>
      <c r="N423" s="38"/>
      <c r="O423" s="33"/>
      <c r="P423" s="244">
        <f t="shared" si="83"/>
        <v>303.49700000000001</v>
      </c>
      <c r="Q423" s="25"/>
      <c r="R423" s="25"/>
      <c r="S423" s="25"/>
      <c r="T423" s="109"/>
      <c r="U423" s="25"/>
      <c r="V423" s="25"/>
      <c r="W423" s="25">
        <v>0</v>
      </c>
      <c r="X423" s="25">
        <v>0</v>
      </c>
      <c r="Y423" s="25">
        <v>0</v>
      </c>
      <c r="Z423" s="25">
        <v>0</v>
      </c>
      <c r="AA423" s="109"/>
      <c r="AB423" s="25">
        <v>0</v>
      </c>
      <c r="AC423" s="25">
        <v>0</v>
      </c>
      <c r="AD423" s="25">
        <v>0</v>
      </c>
      <c r="AE423" s="25">
        <v>0</v>
      </c>
      <c r="AF423" s="25">
        <v>0</v>
      </c>
      <c r="AG423" s="25">
        <v>0</v>
      </c>
      <c r="AH423" s="109"/>
      <c r="AI423" s="25">
        <v>0</v>
      </c>
      <c r="AJ423" s="25">
        <v>0</v>
      </c>
      <c r="AK423" s="123">
        <v>303.49700000000001</v>
      </c>
      <c r="AL423" s="25">
        <v>0</v>
      </c>
      <c r="AM423" s="25">
        <v>0</v>
      </c>
      <c r="AN423" s="25">
        <v>0</v>
      </c>
      <c r="AO423" s="109"/>
      <c r="AP423" s="25">
        <v>0</v>
      </c>
      <c r="AQ423" s="25">
        <v>0</v>
      </c>
      <c r="AR423" s="25">
        <v>0</v>
      </c>
      <c r="AS423" s="25">
        <v>0</v>
      </c>
      <c r="AT423" s="25">
        <v>0</v>
      </c>
      <c r="AU423" s="25">
        <v>0</v>
      </c>
      <c r="AW423" t="str">
        <f t="shared" si="84"/>
        <v>Nguyễn Thành Long</v>
      </c>
      <c r="AX423" s="27" t="str">
        <f t="shared" si="85"/>
        <v>Đào Ngọc Sơn</v>
      </c>
      <c r="AY423" s="4" t="str">
        <f t="shared" si="82"/>
        <v>VIN+</v>
      </c>
    </row>
    <row r="424" spans="1:51" outlineLevel="1" x14ac:dyDescent="0.25">
      <c r="A424" s="4" t="s">
        <v>1104</v>
      </c>
      <c r="B424" s="4" t="s">
        <v>797</v>
      </c>
      <c r="C424" s="4" t="s">
        <v>959</v>
      </c>
      <c r="D424" s="11" t="s">
        <v>746</v>
      </c>
      <c r="E424" s="32" t="s">
        <v>33</v>
      </c>
      <c r="F424" s="11" t="s">
        <v>710</v>
      </c>
      <c r="G424" s="35">
        <v>5137956</v>
      </c>
      <c r="H424" s="4" t="s">
        <v>2598</v>
      </c>
      <c r="I424" s="4"/>
      <c r="J424" s="4"/>
      <c r="K424" s="4"/>
      <c r="L424" s="4"/>
      <c r="M424" s="33"/>
      <c r="N424" s="38"/>
      <c r="O424" s="33"/>
      <c r="P424" s="244">
        <f t="shared" si="83"/>
        <v>0</v>
      </c>
      <c r="Q424" s="25"/>
      <c r="R424" s="25"/>
      <c r="S424" s="25"/>
      <c r="T424" s="109"/>
      <c r="U424" s="25"/>
      <c r="V424" s="25"/>
      <c r="W424" s="25">
        <v>0</v>
      </c>
      <c r="X424" s="25">
        <v>0</v>
      </c>
      <c r="Y424" s="25">
        <v>0</v>
      </c>
      <c r="Z424" s="25">
        <v>0</v>
      </c>
      <c r="AA424" s="109"/>
      <c r="AB424" s="25">
        <v>0</v>
      </c>
      <c r="AC424" s="25">
        <v>0</v>
      </c>
      <c r="AD424" s="25">
        <v>0</v>
      </c>
      <c r="AE424" s="25">
        <v>0</v>
      </c>
      <c r="AF424" s="25">
        <v>0</v>
      </c>
      <c r="AG424" s="25">
        <v>0</v>
      </c>
      <c r="AH424" s="109"/>
      <c r="AI424" s="25">
        <v>0</v>
      </c>
      <c r="AJ424" s="25">
        <v>0</v>
      </c>
      <c r="AK424" s="123">
        <v>0</v>
      </c>
      <c r="AL424" s="25">
        <v>0</v>
      </c>
      <c r="AM424" s="25">
        <v>0</v>
      </c>
      <c r="AN424" s="25">
        <v>0</v>
      </c>
      <c r="AO424" s="109"/>
      <c r="AP424" s="25">
        <v>0</v>
      </c>
      <c r="AQ424" s="25">
        <v>0</v>
      </c>
      <c r="AR424" s="25">
        <v>0</v>
      </c>
      <c r="AS424" s="25">
        <v>0</v>
      </c>
      <c r="AT424" s="25">
        <v>0</v>
      </c>
      <c r="AU424" s="25">
        <v>0</v>
      </c>
      <c r="AW424" t="str">
        <f t="shared" si="84"/>
        <v>Nguyễn Thành Long</v>
      </c>
      <c r="AX424" s="27" t="str">
        <f t="shared" si="85"/>
        <v>Đào Ngọc Sơn</v>
      </c>
      <c r="AY424" s="4" t="str">
        <f t="shared" si="82"/>
        <v>VIN+</v>
      </c>
    </row>
    <row r="425" spans="1:51" outlineLevel="1" x14ac:dyDescent="0.25">
      <c r="A425" s="4" t="s">
        <v>1104</v>
      </c>
      <c r="B425" s="4" t="s">
        <v>797</v>
      </c>
      <c r="C425" s="4" t="s">
        <v>959</v>
      </c>
      <c r="D425" s="11" t="s">
        <v>746</v>
      </c>
      <c r="E425" s="32" t="s">
        <v>33</v>
      </c>
      <c r="F425" s="11" t="s">
        <v>710</v>
      </c>
      <c r="G425" s="35">
        <v>5139075</v>
      </c>
      <c r="H425" s="4" t="s">
        <v>2599</v>
      </c>
      <c r="I425" s="4"/>
      <c r="J425" s="4"/>
      <c r="K425" s="4"/>
      <c r="L425" s="4"/>
      <c r="M425" s="33"/>
      <c r="N425" s="38"/>
      <c r="O425" s="33"/>
      <c r="P425" s="244">
        <f t="shared" si="83"/>
        <v>483.02499999999998</v>
      </c>
      <c r="Q425" s="25"/>
      <c r="R425" s="25"/>
      <c r="S425" s="25"/>
      <c r="T425" s="109"/>
      <c r="U425" s="25"/>
      <c r="V425" s="25"/>
      <c r="W425" s="25">
        <v>0</v>
      </c>
      <c r="X425" s="25">
        <v>0</v>
      </c>
      <c r="Y425" s="25">
        <v>0</v>
      </c>
      <c r="Z425" s="25">
        <v>0</v>
      </c>
      <c r="AA425" s="109"/>
      <c r="AB425" s="25">
        <v>0</v>
      </c>
      <c r="AC425" s="25">
        <v>0</v>
      </c>
      <c r="AD425" s="25">
        <v>0</v>
      </c>
      <c r="AE425" s="25">
        <v>0</v>
      </c>
      <c r="AF425" s="25">
        <v>0</v>
      </c>
      <c r="AG425" s="25">
        <v>0</v>
      </c>
      <c r="AH425" s="109"/>
      <c r="AI425" s="25">
        <v>0</v>
      </c>
      <c r="AJ425" s="25">
        <v>0</v>
      </c>
      <c r="AK425" s="123">
        <v>303.49700000000001</v>
      </c>
      <c r="AL425" s="25">
        <v>0</v>
      </c>
      <c r="AM425" s="25">
        <v>0</v>
      </c>
      <c r="AN425" s="25">
        <v>0</v>
      </c>
      <c r="AO425" s="109"/>
      <c r="AP425" s="25">
        <v>0</v>
      </c>
      <c r="AQ425" s="25">
        <v>179.52799999999999</v>
      </c>
      <c r="AR425" s="25">
        <v>0</v>
      </c>
      <c r="AS425" s="25">
        <v>0</v>
      </c>
      <c r="AT425" s="25">
        <v>0</v>
      </c>
      <c r="AU425" s="25">
        <v>0</v>
      </c>
      <c r="AW425" t="str">
        <f t="shared" si="84"/>
        <v>Nguyễn Thành Long</v>
      </c>
      <c r="AX425" s="27" t="str">
        <f t="shared" si="85"/>
        <v>Đào Ngọc Sơn</v>
      </c>
      <c r="AY425" s="4" t="str">
        <f t="shared" si="82"/>
        <v>VIN+</v>
      </c>
    </row>
    <row r="426" spans="1:51" outlineLevel="1" x14ac:dyDescent="0.25">
      <c r="A426" s="4" t="s">
        <v>1104</v>
      </c>
      <c r="B426" s="4" t="s">
        <v>797</v>
      </c>
      <c r="C426" s="4" t="s">
        <v>959</v>
      </c>
      <c r="D426" s="11" t="s">
        <v>746</v>
      </c>
      <c r="E426" s="32" t="s">
        <v>33</v>
      </c>
      <c r="F426" s="11" t="s">
        <v>710</v>
      </c>
      <c r="G426" s="35">
        <v>5139158</v>
      </c>
      <c r="H426" s="4" t="s">
        <v>2600</v>
      </c>
      <c r="I426" s="4"/>
      <c r="J426" s="4"/>
      <c r="K426" s="4"/>
      <c r="L426" s="4"/>
      <c r="M426" s="33"/>
      <c r="N426" s="38"/>
      <c r="O426" s="33"/>
      <c r="P426" s="244">
        <f t="shared" si="83"/>
        <v>476.928</v>
      </c>
      <c r="Q426" s="25"/>
      <c r="R426" s="25"/>
      <c r="S426" s="25"/>
      <c r="T426" s="109"/>
      <c r="U426" s="25"/>
      <c r="V426" s="25"/>
      <c r="W426" s="25">
        <v>0</v>
      </c>
      <c r="X426" s="25">
        <v>0</v>
      </c>
      <c r="Y426" s="25">
        <v>0</v>
      </c>
      <c r="Z426" s="25">
        <v>0</v>
      </c>
      <c r="AA426" s="109"/>
      <c r="AB426" s="25">
        <v>0</v>
      </c>
      <c r="AC426" s="25">
        <v>0</v>
      </c>
      <c r="AD426" s="25">
        <v>238.464</v>
      </c>
      <c r="AE426" s="25">
        <v>0</v>
      </c>
      <c r="AF426" s="25">
        <v>0</v>
      </c>
      <c r="AG426" s="25">
        <v>0</v>
      </c>
      <c r="AH426" s="109"/>
      <c r="AI426" s="25">
        <v>0</v>
      </c>
      <c r="AJ426" s="25">
        <v>0</v>
      </c>
      <c r="AK426" s="123">
        <v>0</v>
      </c>
      <c r="AL426" s="25">
        <v>0</v>
      </c>
      <c r="AM426" s="25">
        <v>0</v>
      </c>
      <c r="AN426" s="25">
        <v>0</v>
      </c>
      <c r="AO426" s="109"/>
      <c r="AP426" s="25">
        <v>0</v>
      </c>
      <c r="AQ426" s="25">
        <v>238.464</v>
      </c>
      <c r="AR426" s="25">
        <v>0</v>
      </c>
      <c r="AS426" s="25">
        <v>0</v>
      </c>
      <c r="AT426" s="25">
        <v>0</v>
      </c>
      <c r="AU426" s="25">
        <v>0</v>
      </c>
      <c r="AW426" t="str">
        <f t="shared" si="84"/>
        <v>Nguyễn Thành Long</v>
      </c>
      <c r="AX426" s="27" t="str">
        <f t="shared" si="85"/>
        <v>Đào Ngọc Sơn</v>
      </c>
      <c r="AY426" s="4" t="str">
        <f t="shared" si="82"/>
        <v>VIN+</v>
      </c>
    </row>
    <row r="427" spans="1:51" outlineLevel="1" x14ac:dyDescent="0.25">
      <c r="A427" s="4" t="s">
        <v>1104</v>
      </c>
      <c r="B427" s="4" t="s">
        <v>797</v>
      </c>
      <c r="C427" s="4" t="s">
        <v>959</v>
      </c>
      <c r="D427" s="11" t="s">
        <v>746</v>
      </c>
      <c r="E427" s="32" t="s">
        <v>33</v>
      </c>
      <c r="F427" s="11" t="s">
        <v>710</v>
      </c>
      <c r="G427" s="35">
        <v>5272619</v>
      </c>
      <c r="H427" s="4" t="s">
        <v>2601</v>
      </c>
      <c r="I427" s="4"/>
      <c r="J427" s="4"/>
      <c r="K427" s="4"/>
      <c r="L427" s="4"/>
      <c r="M427" s="33"/>
      <c r="N427" s="38"/>
      <c r="O427" s="33"/>
      <c r="P427" s="244">
        <f t="shared" si="83"/>
        <v>360.12599999999998</v>
      </c>
      <c r="Q427" s="25"/>
      <c r="R427" s="25"/>
      <c r="S427" s="25"/>
      <c r="T427" s="109"/>
      <c r="U427" s="25"/>
      <c r="V427" s="25"/>
      <c r="W427" s="25">
        <v>0</v>
      </c>
      <c r="X427" s="25">
        <v>0</v>
      </c>
      <c r="Y427" s="25">
        <v>0</v>
      </c>
      <c r="Z427" s="25">
        <v>0</v>
      </c>
      <c r="AA427" s="109"/>
      <c r="AB427" s="25">
        <v>0</v>
      </c>
      <c r="AC427" s="25">
        <v>0</v>
      </c>
      <c r="AD427" s="25">
        <v>0</v>
      </c>
      <c r="AE427" s="25">
        <v>0</v>
      </c>
      <c r="AF427" s="25">
        <v>0</v>
      </c>
      <c r="AG427" s="25">
        <v>0</v>
      </c>
      <c r="AH427" s="109"/>
      <c r="AI427" s="25">
        <v>0</v>
      </c>
      <c r="AJ427" s="25">
        <v>0</v>
      </c>
      <c r="AK427" s="123">
        <v>180.59800000000001</v>
      </c>
      <c r="AL427" s="25">
        <v>0</v>
      </c>
      <c r="AM427" s="25">
        <v>0</v>
      </c>
      <c r="AN427" s="25">
        <v>0</v>
      </c>
      <c r="AO427" s="109"/>
      <c r="AP427" s="25">
        <v>0</v>
      </c>
      <c r="AQ427" s="25">
        <v>0</v>
      </c>
      <c r="AR427" s="25">
        <v>0</v>
      </c>
      <c r="AS427" s="25">
        <v>0</v>
      </c>
      <c r="AT427" s="25">
        <v>0</v>
      </c>
      <c r="AU427" s="25">
        <v>179.52799999999999</v>
      </c>
      <c r="AW427" t="str">
        <f t="shared" si="84"/>
        <v>Nguyễn Thành Long</v>
      </c>
      <c r="AX427" s="27" t="str">
        <f t="shared" si="85"/>
        <v>Đào Ngọc Sơn</v>
      </c>
      <c r="AY427" s="4" t="str">
        <f t="shared" si="82"/>
        <v>VIN+</v>
      </c>
    </row>
    <row r="428" spans="1:51" outlineLevel="1" x14ac:dyDescent="0.25">
      <c r="A428" s="4" t="s">
        <v>1104</v>
      </c>
      <c r="B428" s="4" t="s">
        <v>797</v>
      </c>
      <c r="C428" s="4" t="s">
        <v>959</v>
      </c>
      <c r="D428" s="11" t="s">
        <v>746</v>
      </c>
      <c r="E428" s="32" t="s">
        <v>33</v>
      </c>
      <c r="F428" s="11" t="s">
        <v>710</v>
      </c>
      <c r="G428" s="35">
        <v>5274510</v>
      </c>
      <c r="H428" s="4" t="s">
        <v>2602</v>
      </c>
      <c r="I428" s="4"/>
      <c r="J428" s="4"/>
      <c r="K428" s="4"/>
      <c r="L428" s="4"/>
      <c r="M428" s="33"/>
      <c r="N428" s="38"/>
      <c r="O428" s="33"/>
      <c r="P428" s="244">
        <f t="shared" si="83"/>
        <v>0</v>
      </c>
      <c r="Q428" s="25"/>
      <c r="R428" s="25"/>
      <c r="S428" s="25"/>
      <c r="T428" s="109"/>
      <c r="U428" s="25"/>
      <c r="V428" s="25"/>
      <c r="W428" s="25"/>
      <c r="X428" s="25">
        <v>0</v>
      </c>
      <c r="Y428" s="25"/>
      <c r="Z428" s="25">
        <v>0</v>
      </c>
      <c r="AA428" s="109"/>
      <c r="AB428" s="25">
        <v>0</v>
      </c>
      <c r="AC428" s="25">
        <v>0</v>
      </c>
      <c r="AD428" s="25">
        <v>0</v>
      </c>
      <c r="AE428" s="25">
        <v>0</v>
      </c>
      <c r="AF428" s="25">
        <v>0</v>
      </c>
      <c r="AG428" s="25">
        <v>0</v>
      </c>
      <c r="AH428" s="109"/>
      <c r="AI428" s="25">
        <v>0</v>
      </c>
      <c r="AJ428" s="25">
        <v>0</v>
      </c>
      <c r="AK428" s="123">
        <v>0</v>
      </c>
      <c r="AL428" s="25">
        <v>0</v>
      </c>
      <c r="AM428" s="25">
        <v>0</v>
      </c>
      <c r="AN428" s="25">
        <v>0</v>
      </c>
      <c r="AO428" s="109"/>
      <c r="AP428" s="25">
        <v>0</v>
      </c>
      <c r="AQ428" s="25">
        <v>0</v>
      </c>
      <c r="AR428" s="25">
        <v>0</v>
      </c>
      <c r="AS428" s="25">
        <v>0</v>
      </c>
      <c r="AT428" s="25">
        <v>0</v>
      </c>
      <c r="AU428" s="25">
        <v>0</v>
      </c>
      <c r="AW428" t="str">
        <f t="shared" si="84"/>
        <v>Nguyễn Thành Long</v>
      </c>
      <c r="AX428" s="27" t="str">
        <f t="shared" si="85"/>
        <v>Đào Ngọc Sơn</v>
      </c>
      <c r="AY428" s="4" t="str">
        <f t="shared" si="82"/>
        <v>VIN+</v>
      </c>
    </row>
    <row r="429" spans="1:51" outlineLevel="1" x14ac:dyDescent="0.25">
      <c r="A429" s="4" t="s">
        <v>1104</v>
      </c>
      <c r="B429" s="4" t="s">
        <v>797</v>
      </c>
      <c r="C429" s="4" t="s">
        <v>959</v>
      </c>
      <c r="D429" s="11" t="s">
        <v>746</v>
      </c>
      <c r="E429" s="32" t="s">
        <v>33</v>
      </c>
      <c r="F429" s="11" t="s">
        <v>710</v>
      </c>
      <c r="G429" s="35">
        <v>5293034</v>
      </c>
      <c r="H429" s="4" t="s">
        <v>2603</v>
      </c>
      <c r="I429" s="4"/>
      <c r="J429" s="4"/>
      <c r="K429" s="4"/>
      <c r="L429" s="4"/>
      <c r="M429" s="33"/>
      <c r="N429" s="38"/>
      <c r="O429" s="33"/>
      <c r="P429" s="244">
        <f t="shared" si="83"/>
        <v>179.52799999999999</v>
      </c>
      <c r="Q429" s="25"/>
      <c r="R429" s="25"/>
      <c r="S429" s="25"/>
      <c r="T429" s="109"/>
      <c r="U429" s="25"/>
      <c r="V429" s="25"/>
      <c r="W429" s="25"/>
      <c r="X429" s="25">
        <v>0</v>
      </c>
      <c r="Y429" s="25"/>
      <c r="Z429" s="25">
        <v>0</v>
      </c>
      <c r="AA429" s="109"/>
      <c r="AB429" s="25">
        <v>0</v>
      </c>
      <c r="AC429" s="25">
        <v>0</v>
      </c>
      <c r="AD429" s="25">
        <v>0</v>
      </c>
      <c r="AE429" s="25">
        <v>0</v>
      </c>
      <c r="AF429" s="25">
        <v>0</v>
      </c>
      <c r="AG429" s="25">
        <v>0</v>
      </c>
      <c r="AH429" s="109"/>
      <c r="AI429" s="25">
        <v>0</v>
      </c>
      <c r="AJ429" s="25">
        <v>0</v>
      </c>
      <c r="AK429" s="123">
        <v>0</v>
      </c>
      <c r="AL429" s="25">
        <v>0</v>
      </c>
      <c r="AM429" s="25">
        <v>0</v>
      </c>
      <c r="AN429" s="25">
        <v>0</v>
      </c>
      <c r="AO429" s="109"/>
      <c r="AP429" s="25">
        <v>0</v>
      </c>
      <c r="AQ429" s="25">
        <v>179.52799999999999</v>
      </c>
      <c r="AR429" s="25">
        <v>0</v>
      </c>
      <c r="AS429" s="25">
        <v>0</v>
      </c>
      <c r="AT429" s="25">
        <v>0</v>
      </c>
      <c r="AU429" s="25">
        <v>0</v>
      </c>
      <c r="AW429" t="str">
        <f t="shared" si="84"/>
        <v>Nguyễn Thành Long</v>
      </c>
      <c r="AX429" s="27" t="str">
        <f t="shared" si="85"/>
        <v>Đào Ngọc Sơn</v>
      </c>
      <c r="AY429" s="4" t="str">
        <f t="shared" si="82"/>
        <v>VIN+</v>
      </c>
    </row>
    <row r="430" spans="1:51" outlineLevel="1" x14ac:dyDescent="0.25">
      <c r="A430" s="4" t="s">
        <v>1104</v>
      </c>
      <c r="B430" s="4" t="s">
        <v>797</v>
      </c>
      <c r="C430" s="4" t="s">
        <v>959</v>
      </c>
      <c r="D430" s="11" t="s">
        <v>746</v>
      </c>
      <c r="E430" s="32" t="s">
        <v>33</v>
      </c>
      <c r="F430" s="11" t="s">
        <v>710</v>
      </c>
      <c r="G430" s="35">
        <v>5293449</v>
      </c>
      <c r="H430" s="4" t="s">
        <v>2604</v>
      </c>
      <c r="I430" s="4"/>
      <c r="J430" s="4"/>
      <c r="K430" s="4"/>
      <c r="L430" s="4"/>
      <c r="M430" s="33"/>
      <c r="N430" s="38"/>
      <c r="O430" s="33"/>
      <c r="P430" s="244">
        <f t="shared" si="83"/>
        <v>179.52799999999999</v>
      </c>
      <c r="Q430" s="25"/>
      <c r="R430" s="25"/>
      <c r="S430" s="25"/>
      <c r="T430" s="109"/>
      <c r="U430" s="25"/>
      <c r="V430" s="25"/>
      <c r="W430" s="25"/>
      <c r="X430" s="25">
        <v>0</v>
      </c>
      <c r="Y430" s="25"/>
      <c r="Z430" s="25">
        <v>0</v>
      </c>
      <c r="AA430" s="109"/>
      <c r="AB430" s="25">
        <v>0</v>
      </c>
      <c r="AC430" s="25">
        <v>0</v>
      </c>
      <c r="AD430" s="25">
        <v>0</v>
      </c>
      <c r="AE430" s="25">
        <v>0</v>
      </c>
      <c r="AF430" s="25">
        <v>0</v>
      </c>
      <c r="AG430" s="25">
        <v>0</v>
      </c>
      <c r="AH430" s="109"/>
      <c r="AI430" s="25">
        <v>0</v>
      </c>
      <c r="AJ430" s="25">
        <v>0</v>
      </c>
      <c r="AK430" s="123">
        <v>0</v>
      </c>
      <c r="AL430" s="25">
        <v>0</v>
      </c>
      <c r="AM430" s="25">
        <v>0</v>
      </c>
      <c r="AN430" s="25">
        <v>0</v>
      </c>
      <c r="AO430" s="109"/>
      <c r="AP430" s="25">
        <v>0</v>
      </c>
      <c r="AQ430" s="25">
        <v>179.52799999999999</v>
      </c>
      <c r="AR430" s="25">
        <v>0</v>
      </c>
      <c r="AS430" s="25">
        <v>0</v>
      </c>
      <c r="AT430" s="25">
        <v>0</v>
      </c>
      <c r="AU430" s="25">
        <v>0</v>
      </c>
      <c r="AW430" t="str">
        <f t="shared" si="84"/>
        <v>Nguyễn Thành Long</v>
      </c>
      <c r="AX430" s="27" t="str">
        <f t="shared" si="85"/>
        <v>Đào Ngọc Sơn</v>
      </c>
      <c r="AY430" s="4" t="str">
        <f t="shared" si="82"/>
        <v>VIN+</v>
      </c>
    </row>
    <row r="431" spans="1:51" outlineLevel="1" x14ac:dyDescent="0.25">
      <c r="A431" s="4" t="s">
        <v>1104</v>
      </c>
      <c r="B431" s="4" t="s">
        <v>797</v>
      </c>
      <c r="C431" s="4" t="s">
        <v>959</v>
      </c>
      <c r="D431" s="11" t="s">
        <v>746</v>
      </c>
      <c r="E431" s="32" t="s">
        <v>33</v>
      </c>
      <c r="F431" s="11" t="s">
        <v>710</v>
      </c>
      <c r="G431" s="35">
        <v>5293487</v>
      </c>
      <c r="H431" s="4" t="s">
        <v>2605</v>
      </c>
      <c r="I431" s="4"/>
      <c r="J431" s="4"/>
      <c r="K431" s="4"/>
      <c r="L431" s="4"/>
      <c r="M431" s="33"/>
      <c r="N431" s="38"/>
      <c r="O431" s="33"/>
      <c r="P431" s="244">
        <f t="shared" si="83"/>
        <v>180.59800000000001</v>
      </c>
      <c r="Q431" s="25"/>
      <c r="R431" s="25"/>
      <c r="S431" s="25"/>
      <c r="T431" s="109"/>
      <c r="U431" s="25"/>
      <c r="V431" s="25"/>
      <c r="W431" s="25"/>
      <c r="X431" s="25">
        <v>0</v>
      </c>
      <c r="Y431" s="25"/>
      <c r="Z431" s="25">
        <v>0</v>
      </c>
      <c r="AA431" s="109"/>
      <c r="AB431" s="25">
        <v>0</v>
      </c>
      <c r="AC431" s="25">
        <v>0</v>
      </c>
      <c r="AD431" s="25">
        <v>180.59800000000001</v>
      </c>
      <c r="AE431" s="25">
        <v>0</v>
      </c>
      <c r="AF431" s="25">
        <v>0</v>
      </c>
      <c r="AG431" s="25">
        <v>0</v>
      </c>
      <c r="AH431" s="109"/>
      <c r="AI431" s="25">
        <v>0</v>
      </c>
      <c r="AJ431" s="25">
        <v>0</v>
      </c>
      <c r="AK431" s="123">
        <v>0</v>
      </c>
      <c r="AL431" s="25">
        <v>0</v>
      </c>
      <c r="AM431" s="25">
        <v>0</v>
      </c>
      <c r="AN431" s="25">
        <v>0</v>
      </c>
      <c r="AO431" s="109"/>
      <c r="AP431" s="25">
        <v>0</v>
      </c>
      <c r="AQ431" s="25">
        <v>0</v>
      </c>
      <c r="AR431" s="25">
        <v>0</v>
      </c>
      <c r="AS431" s="25">
        <v>0</v>
      </c>
      <c r="AT431" s="25">
        <v>0</v>
      </c>
      <c r="AU431" s="25">
        <v>0</v>
      </c>
      <c r="AW431" t="str">
        <f t="shared" si="84"/>
        <v>Nguyễn Thành Long</v>
      </c>
      <c r="AX431" s="27" t="str">
        <f t="shared" si="85"/>
        <v>Đào Ngọc Sơn</v>
      </c>
      <c r="AY431" s="4" t="str">
        <f t="shared" si="82"/>
        <v>VIN+</v>
      </c>
    </row>
    <row r="432" spans="1:51" outlineLevel="1" x14ac:dyDescent="0.25">
      <c r="A432" s="4" t="s">
        <v>1104</v>
      </c>
      <c r="B432" s="4" t="s">
        <v>797</v>
      </c>
      <c r="C432" s="4" t="s">
        <v>959</v>
      </c>
      <c r="D432" s="11" t="s">
        <v>746</v>
      </c>
      <c r="E432" s="32" t="s">
        <v>33</v>
      </c>
      <c r="F432" s="11" t="s">
        <v>710</v>
      </c>
      <c r="G432" s="35">
        <v>5293508</v>
      </c>
      <c r="H432" s="4" t="s">
        <v>2606</v>
      </c>
      <c r="I432" s="4"/>
      <c r="J432" s="4"/>
      <c r="K432" s="4"/>
      <c r="L432" s="4"/>
      <c r="M432" s="33"/>
      <c r="N432" s="38"/>
      <c r="O432" s="33"/>
      <c r="P432" s="244">
        <f t="shared" si="83"/>
        <v>419.06200000000001</v>
      </c>
      <c r="Q432" s="25"/>
      <c r="R432" s="25"/>
      <c r="S432" s="25"/>
      <c r="T432" s="109"/>
      <c r="U432" s="25"/>
      <c r="V432" s="25"/>
      <c r="W432" s="25"/>
      <c r="X432" s="25">
        <v>0</v>
      </c>
      <c r="Y432" s="25"/>
      <c r="Z432" s="25">
        <v>0</v>
      </c>
      <c r="AA432" s="109"/>
      <c r="AB432" s="25">
        <v>0</v>
      </c>
      <c r="AC432" s="25">
        <v>0</v>
      </c>
      <c r="AD432" s="25">
        <v>0</v>
      </c>
      <c r="AE432" s="25">
        <v>0</v>
      </c>
      <c r="AF432" s="25">
        <v>0</v>
      </c>
      <c r="AG432" s="25">
        <v>0</v>
      </c>
      <c r="AH432" s="109"/>
      <c r="AI432" s="25">
        <v>0</v>
      </c>
      <c r="AJ432" s="25">
        <v>0</v>
      </c>
      <c r="AK432" s="123">
        <v>0</v>
      </c>
      <c r="AL432" s="25">
        <v>0</v>
      </c>
      <c r="AM432" s="25">
        <v>0</v>
      </c>
      <c r="AN432" s="25">
        <v>0</v>
      </c>
      <c r="AO432" s="109"/>
      <c r="AP432" s="25">
        <v>0</v>
      </c>
      <c r="AQ432" s="25">
        <v>0</v>
      </c>
      <c r="AR432" s="25">
        <v>0</v>
      </c>
      <c r="AS432" s="25">
        <v>0</v>
      </c>
      <c r="AT432" s="25">
        <v>0</v>
      </c>
      <c r="AU432" s="25">
        <v>419.06200000000001</v>
      </c>
      <c r="AW432" t="str">
        <f t="shared" si="84"/>
        <v>Nguyễn Thành Long</v>
      </c>
      <c r="AX432" s="27" t="str">
        <f t="shared" si="85"/>
        <v>Đào Ngọc Sơn</v>
      </c>
      <c r="AY432" s="4" t="str">
        <f t="shared" si="82"/>
        <v>VIN+</v>
      </c>
    </row>
    <row r="433" spans="1:51" outlineLevel="1" x14ac:dyDescent="0.25">
      <c r="A433" s="4" t="s">
        <v>1104</v>
      </c>
      <c r="B433" s="4" t="s">
        <v>797</v>
      </c>
      <c r="C433" s="4" t="s">
        <v>959</v>
      </c>
      <c r="D433" s="11" t="s">
        <v>746</v>
      </c>
      <c r="E433" s="32" t="s">
        <v>33</v>
      </c>
      <c r="F433" s="11" t="s">
        <v>710</v>
      </c>
      <c r="G433" s="35">
        <v>5293577</v>
      </c>
      <c r="H433" s="4" t="s">
        <v>2607</v>
      </c>
      <c r="I433" s="4"/>
      <c r="J433" s="4"/>
      <c r="K433" s="4"/>
      <c r="L433" s="4"/>
      <c r="M433" s="33"/>
      <c r="N433" s="38"/>
      <c r="O433" s="33"/>
      <c r="P433" s="244">
        <f t="shared" si="83"/>
        <v>238.464</v>
      </c>
      <c r="Q433" s="25"/>
      <c r="R433" s="25"/>
      <c r="S433" s="25"/>
      <c r="T433" s="109"/>
      <c r="U433" s="25"/>
      <c r="V433" s="25"/>
      <c r="W433" s="25"/>
      <c r="X433" s="25">
        <v>0</v>
      </c>
      <c r="Y433" s="25"/>
      <c r="Z433" s="25">
        <v>0</v>
      </c>
      <c r="AA433" s="109"/>
      <c r="AB433" s="25">
        <v>0</v>
      </c>
      <c r="AC433" s="25">
        <v>0</v>
      </c>
      <c r="AD433" s="25">
        <v>0</v>
      </c>
      <c r="AE433" s="25">
        <v>0</v>
      </c>
      <c r="AF433" s="25">
        <v>0</v>
      </c>
      <c r="AG433" s="25">
        <v>0</v>
      </c>
      <c r="AH433" s="109"/>
      <c r="AI433" s="25">
        <v>0</v>
      </c>
      <c r="AJ433" s="25">
        <v>0</v>
      </c>
      <c r="AK433" s="123">
        <v>238.464</v>
      </c>
      <c r="AL433" s="25">
        <v>0</v>
      </c>
      <c r="AM433" s="25">
        <v>0</v>
      </c>
      <c r="AN433" s="25">
        <v>0</v>
      </c>
      <c r="AO433" s="109"/>
      <c r="AP433" s="25">
        <v>0</v>
      </c>
      <c r="AQ433" s="25">
        <v>0</v>
      </c>
      <c r="AR433" s="25">
        <v>0</v>
      </c>
      <c r="AS433" s="25">
        <v>0</v>
      </c>
      <c r="AT433" s="25">
        <v>0</v>
      </c>
      <c r="AU433" s="25">
        <v>0</v>
      </c>
      <c r="AW433" t="str">
        <f t="shared" si="84"/>
        <v>Nguyễn Thành Long</v>
      </c>
      <c r="AX433" s="27" t="str">
        <f t="shared" si="85"/>
        <v>Đào Ngọc Sơn</v>
      </c>
      <c r="AY433" s="4" t="str">
        <f t="shared" si="82"/>
        <v>VIN+</v>
      </c>
    </row>
    <row r="434" spans="1:51" outlineLevel="1" x14ac:dyDescent="0.25">
      <c r="A434" s="4" t="s">
        <v>1104</v>
      </c>
      <c r="B434" s="4" t="s">
        <v>797</v>
      </c>
      <c r="C434" s="4" t="s">
        <v>959</v>
      </c>
      <c r="D434" s="11" t="s">
        <v>746</v>
      </c>
      <c r="E434" s="32" t="s">
        <v>33</v>
      </c>
      <c r="F434" s="11" t="s">
        <v>710</v>
      </c>
      <c r="G434" s="35">
        <v>5294123</v>
      </c>
      <c r="H434" s="4" t="s">
        <v>2608</v>
      </c>
      <c r="I434" s="4"/>
      <c r="J434" s="4"/>
      <c r="K434" s="4"/>
      <c r="L434" s="4"/>
      <c r="M434" s="33"/>
      <c r="N434" s="38"/>
      <c r="O434" s="33"/>
      <c r="P434" s="244">
        <f t="shared" si="83"/>
        <v>0</v>
      </c>
      <c r="Q434" s="25"/>
      <c r="R434" s="25"/>
      <c r="S434" s="25"/>
      <c r="T434" s="109"/>
      <c r="U434" s="25"/>
      <c r="V434" s="25"/>
      <c r="W434" s="25"/>
      <c r="X434" s="25">
        <v>0</v>
      </c>
      <c r="Y434" s="25"/>
      <c r="Z434" s="25">
        <v>0</v>
      </c>
      <c r="AA434" s="109"/>
      <c r="AB434" s="25">
        <v>0</v>
      </c>
      <c r="AC434" s="25">
        <v>0</v>
      </c>
      <c r="AD434" s="25">
        <v>0</v>
      </c>
      <c r="AE434" s="25">
        <v>0</v>
      </c>
      <c r="AF434" s="25">
        <v>0</v>
      </c>
      <c r="AG434" s="25">
        <v>0</v>
      </c>
      <c r="AH434" s="109"/>
      <c r="AI434" s="25">
        <v>0</v>
      </c>
      <c r="AJ434" s="25">
        <v>0</v>
      </c>
      <c r="AK434" s="123">
        <v>0</v>
      </c>
      <c r="AL434" s="25">
        <v>0</v>
      </c>
      <c r="AM434" s="25">
        <v>0</v>
      </c>
      <c r="AN434" s="25">
        <v>0</v>
      </c>
      <c r="AO434" s="109"/>
      <c r="AP434" s="25">
        <v>0</v>
      </c>
      <c r="AQ434" s="25">
        <v>0</v>
      </c>
      <c r="AR434" s="25">
        <v>0</v>
      </c>
      <c r="AS434" s="25">
        <v>0</v>
      </c>
      <c r="AT434" s="25">
        <v>0</v>
      </c>
      <c r="AU434" s="25">
        <v>0</v>
      </c>
      <c r="AW434" t="str">
        <f t="shared" si="84"/>
        <v>Nguyễn Thành Long</v>
      </c>
      <c r="AX434" s="27" t="str">
        <f t="shared" si="85"/>
        <v>Đào Ngọc Sơn</v>
      </c>
      <c r="AY434" s="4" t="str">
        <f t="shared" si="82"/>
        <v>VIN+</v>
      </c>
    </row>
    <row r="435" spans="1:51" outlineLevel="1" x14ac:dyDescent="0.25">
      <c r="A435" s="4" t="s">
        <v>1104</v>
      </c>
      <c r="B435" s="4" t="s">
        <v>797</v>
      </c>
      <c r="C435" s="4" t="s">
        <v>959</v>
      </c>
      <c r="D435" s="11" t="s">
        <v>746</v>
      </c>
      <c r="E435" s="32" t="s">
        <v>33</v>
      </c>
      <c r="F435" s="11" t="s">
        <v>710</v>
      </c>
      <c r="G435" s="35">
        <v>5295032</v>
      </c>
      <c r="H435" s="4" t="s">
        <v>2609</v>
      </c>
      <c r="I435" s="4"/>
      <c r="J435" s="4"/>
      <c r="K435" s="4"/>
      <c r="L435" s="4"/>
      <c r="M435" s="33"/>
      <c r="N435" s="38"/>
      <c r="O435" s="33"/>
      <c r="P435" s="244">
        <f t="shared" si="83"/>
        <v>0</v>
      </c>
      <c r="Q435" s="25"/>
      <c r="R435" s="25"/>
      <c r="S435" s="25"/>
      <c r="T435" s="109"/>
      <c r="U435" s="25"/>
      <c r="V435" s="25"/>
      <c r="W435" s="25"/>
      <c r="X435" s="25">
        <v>0</v>
      </c>
      <c r="Y435" s="25"/>
      <c r="Z435" s="25">
        <v>0</v>
      </c>
      <c r="AA435" s="109"/>
      <c r="AB435" s="25">
        <v>0</v>
      </c>
      <c r="AC435" s="25">
        <v>0</v>
      </c>
      <c r="AD435" s="25">
        <v>0</v>
      </c>
      <c r="AE435" s="25">
        <v>0</v>
      </c>
      <c r="AF435" s="25">
        <v>0</v>
      </c>
      <c r="AG435" s="25">
        <v>0</v>
      </c>
      <c r="AH435" s="109"/>
      <c r="AI435" s="25">
        <v>0</v>
      </c>
      <c r="AJ435" s="25">
        <v>0</v>
      </c>
      <c r="AK435" s="123">
        <v>0</v>
      </c>
      <c r="AL435" s="25">
        <v>0</v>
      </c>
      <c r="AM435" s="25">
        <v>0</v>
      </c>
      <c r="AN435" s="25">
        <v>0</v>
      </c>
      <c r="AO435" s="109"/>
      <c r="AP435" s="25">
        <v>0</v>
      </c>
      <c r="AQ435" s="25">
        <v>0</v>
      </c>
      <c r="AR435" s="25">
        <v>0</v>
      </c>
      <c r="AS435" s="25">
        <v>0</v>
      </c>
      <c r="AT435" s="25">
        <v>0</v>
      </c>
      <c r="AU435" s="25">
        <v>0</v>
      </c>
      <c r="AW435" t="str">
        <f t="shared" si="84"/>
        <v>Nguyễn Thành Long</v>
      </c>
      <c r="AX435" s="27" t="str">
        <f t="shared" si="85"/>
        <v>Đào Ngọc Sơn</v>
      </c>
      <c r="AY435" s="4" t="str">
        <f t="shared" si="82"/>
        <v>VIN+</v>
      </c>
    </row>
    <row r="436" spans="1:51" outlineLevel="1" x14ac:dyDescent="0.25">
      <c r="A436" s="4" t="s">
        <v>1104</v>
      </c>
      <c r="B436" s="4" t="s">
        <v>797</v>
      </c>
      <c r="C436" s="4" t="s">
        <v>959</v>
      </c>
      <c r="D436" s="11" t="s">
        <v>746</v>
      </c>
      <c r="E436" s="32" t="s">
        <v>33</v>
      </c>
      <c r="F436" s="11" t="s">
        <v>710</v>
      </c>
      <c r="G436" s="35">
        <v>5295575</v>
      </c>
      <c r="H436" s="4" t="s">
        <v>2610</v>
      </c>
      <c r="I436" s="4"/>
      <c r="J436" s="4"/>
      <c r="K436" s="4"/>
      <c r="L436" s="4"/>
      <c r="M436" s="33"/>
      <c r="N436" s="38"/>
      <c r="O436" s="33"/>
      <c r="P436" s="244">
        <f t="shared" si="83"/>
        <v>721.32099999999991</v>
      </c>
      <c r="Q436" s="25"/>
      <c r="R436" s="25"/>
      <c r="S436" s="25"/>
      <c r="T436" s="109"/>
      <c r="U436" s="25"/>
      <c r="V436" s="25"/>
      <c r="W436" s="25"/>
      <c r="X436" s="25">
        <v>0</v>
      </c>
      <c r="Y436" s="25"/>
      <c r="Z436" s="25">
        <v>0</v>
      </c>
      <c r="AA436" s="109"/>
      <c r="AB436" s="25">
        <v>0</v>
      </c>
      <c r="AC436" s="25">
        <v>0</v>
      </c>
      <c r="AD436" s="25">
        <v>0</v>
      </c>
      <c r="AE436" s="25">
        <v>0</v>
      </c>
      <c r="AF436" s="25">
        <v>180.59800000000001</v>
      </c>
      <c r="AG436" s="25">
        <v>0</v>
      </c>
      <c r="AH436" s="109"/>
      <c r="AI436" s="25">
        <v>0</v>
      </c>
      <c r="AJ436" s="25">
        <v>0</v>
      </c>
      <c r="AK436" s="123">
        <v>540.72299999999996</v>
      </c>
      <c r="AL436" s="25">
        <v>0</v>
      </c>
      <c r="AM436" s="25">
        <v>0</v>
      </c>
      <c r="AN436" s="25">
        <v>0</v>
      </c>
      <c r="AO436" s="109"/>
      <c r="AP436" s="25">
        <v>0</v>
      </c>
      <c r="AQ436" s="25">
        <v>0</v>
      </c>
      <c r="AR436" s="25">
        <v>0</v>
      </c>
      <c r="AS436" s="25">
        <v>0</v>
      </c>
      <c r="AT436" s="25">
        <v>0</v>
      </c>
      <c r="AU436" s="25">
        <v>0</v>
      </c>
      <c r="AW436" t="str">
        <f t="shared" si="84"/>
        <v>Nguyễn Thành Long</v>
      </c>
      <c r="AX436" s="27" t="str">
        <f t="shared" si="85"/>
        <v>Đào Ngọc Sơn</v>
      </c>
      <c r="AY436" s="4" t="str">
        <f t="shared" si="82"/>
        <v>VIN+</v>
      </c>
    </row>
    <row r="437" spans="1:51" outlineLevel="1" x14ac:dyDescent="0.25">
      <c r="A437" s="4" t="s">
        <v>1104</v>
      </c>
      <c r="B437" s="4" t="s">
        <v>797</v>
      </c>
      <c r="C437" s="4" t="s">
        <v>959</v>
      </c>
      <c r="D437" s="11" t="s">
        <v>746</v>
      </c>
      <c r="E437" s="32" t="s">
        <v>33</v>
      </c>
      <c r="F437" s="11" t="s">
        <v>710</v>
      </c>
      <c r="G437" s="35">
        <v>5295610</v>
      </c>
      <c r="H437" s="4" t="s">
        <v>2611</v>
      </c>
      <c r="I437" s="4"/>
      <c r="J437" s="4"/>
      <c r="K437" s="4"/>
      <c r="L437" s="4"/>
      <c r="M437" s="33"/>
      <c r="N437" s="38"/>
      <c r="O437" s="33"/>
      <c r="P437" s="244">
        <f t="shared" si="83"/>
        <v>417.99199999999996</v>
      </c>
      <c r="Q437" s="25"/>
      <c r="R437" s="25"/>
      <c r="S437" s="25"/>
      <c r="T437" s="109"/>
      <c r="U437" s="25"/>
      <c r="V437" s="25"/>
      <c r="W437" s="25"/>
      <c r="X437" s="25">
        <v>0</v>
      </c>
      <c r="Y437" s="25"/>
      <c r="Z437" s="25">
        <v>0</v>
      </c>
      <c r="AA437" s="109"/>
      <c r="AB437" s="25">
        <v>0</v>
      </c>
      <c r="AC437" s="25">
        <v>0</v>
      </c>
      <c r="AD437" s="25">
        <v>0</v>
      </c>
      <c r="AE437" s="25">
        <v>0</v>
      </c>
      <c r="AF437" s="25">
        <v>0</v>
      </c>
      <c r="AG437" s="25">
        <v>0</v>
      </c>
      <c r="AH437" s="109"/>
      <c r="AI437" s="25">
        <v>0</v>
      </c>
      <c r="AJ437" s="25">
        <v>0</v>
      </c>
      <c r="AK437" s="123">
        <v>238.464</v>
      </c>
      <c r="AL437" s="25">
        <v>0</v>
      </c>
      <c r="AM437" s="25">
        <v>0</v>
      </c>
      <c r="AN437" s="25">
        <v>0</v>
      </c>
      <c r="AO437" s="109"/>
      <c r="AP437" s="25">
        <v>0</v>
      </c>
      <c r="AQ437" s="25">
        <v>179.52799999999999</v>
      </c>
      <c r="AR437" s="25">
        <v>0</v>
      </c>
      <c r="AS437" s="25">
        <v>0</v>
      </c>
      <c r="AT437" s="25">
        <v>0</v>
      </c>
      <c r="AU437" s="25">
        <v>0</v>
      </c>
      <c r="AW437" t="str">
        <f t="shared" si="84"/>
        <v>Nguyễn Thành Long</v>
      </c>
      <c r="AX437" s="27" t="str">
        <f t="shared" si="85"/>
        <v>Đào Ngọc Sơn</v>
      </c>
      <c r="AY437" s="4" t="str">
        <f t="shared" si="82"/>
        <v>VIN+</v>
      </c>
    </row>
    <row r="438" spans="1:51" outlineLevel="1" x14ac:dyDescent="0.25">
      <c r="A438" s="4" t="s">
        <v>1104</v>
      </c>
      <c r="B438" s="4" t="s">
        <v>797</v>
      </c>
      <c r="C438" s="4" t="s">
        <v>959</v>
      </c>
      <c r="D438" s="11" t="s">
        <v>746</v>
      </c>
      <c r="E438" s="32" t="s">
        <v>33</v>
      </c>
      <c r="F438" s="11" t="s">
        <v>710</v>
      </c>
      <c r="G438" s="35">
        <v>5295762</v>
      </c>
      <c r="H438" s="4" t="s">
        <v>2612</v>
      </c>
      <c r="I438" s="4"/>
      <c r="J438" s="4"/>
      <c r="K438" s="4"/>
      <c r="L438" s="4"/>
      <c r="M438" s="33"/>
      <c r="N438" s="38"/>
      <c r="O438" s="33"/>
      <c r="P438" s="244">
        <f t="shared" si="83"/>
        <v>180.59800000000001</v>
      </c>
      <c r="Q438" s="25"/>
      <c r="R438" s="25"/>
      <c r="S438" s="25"/>
      <c r="T438" s="109"/>
      <c r="U438" s="25"/>
      <c r="V438" s="25"/>
      <c r="W438" s="25"/>
      <c r="X438" s="25">
        <v>0</v>
      </c>
      <c r="Y438" s="25"/>
      <c r="Z438" s="25">
        <v>0</v>
      </c>
      <c r="AA438" s="109"/>
      <c r="AB438" s="25">
        <v>0</v>
      </c>
      <c r="AC438" s="25">
        <v>0</v>
      </c>
      <c r="AD438" s="25">
        <v>0</v>
      </c>
      <c r="AE438" s="25">
        <v>0</v>
      </c>
      <c r="AF438" s="25">
        <v>0</v>
      </c>
      <c r="AG438" s="25">
        <v>0</v>
      </c>
      <c r="AH438" s="109"/>
      <c r="AI438" s="25">
        <v>0</v>
      </c>
      <c r="AJ438" s="25">
        <v>0</v>
      </c>
      <c r="AK438" s="123">
        <v>180.59800000000001</v>
      </c>
      <c r="AL438" s="25">
        <v>0</v>
      </c>
      <c r="AM438" s="25">
        <v>0</v>
      </c>
      <c r="AN438" s="25">
        <v>0</v>
      </c>
      <c r="AO438" s="109"/>
      <c r="AP438" s="25">
        <v>0</v>
      </c>
      <c r="AQ438" s="25">
        <v>0</v>
      </c>
      <c r="AR438" s="25">
        <v>0</v>
      </c>
      <c r="AS438" s="25">
        <v>0</v>
      </c>
      <c r="AT438" s="25">
        <v>0</v>
      </c>
      <c r="AU438" s="25">
        <v>0</v>
      </c>
      <c r="AW438" t="str">
        <f t="shared" si="84"/>
        <v>Nguyễn Thành Long</v>
      </c>
      <c r="AX438" s="27" t="str">
        <f t="shared" si="85"/>
        <v>Đào Ngọc Sơn</v>
      </c>
      <c r="AY438" s="4" t="str">
        <f t="shared" si="82"/>
        <v>VIN+</v>
      </c>
    </row>
    <row r="439" spans="1:51" outlineLevel="1" x14ac:dyDescent="0.25">
      <c r="A439" s="4" t="s">
        <v>1104</v>
      </c>
      <c r="B439" s="4" t="s">
        <v>797</v>
      </c>
      <c r="C439" s="4" t="s">
        <v>959</v>
      </c>
      <c r="D439" s="11" t="s">
        <v>746</v>
      </c>
      <c r="E439" s="32" t="s">
        <v>33</v>
      </c>
      <c r="F439" s="11" t="s">
        <v>710</v>
      </c>
      <c r="G439" s="35">
        <v>5296055</v>
      </c>
      <c r="H439" s="4" t="s">
        <v>2613</v>
      </c>
      <c r="I439" s="4"/>
      <c r="J439" s="4"/>
      <c r="K439" s="4"/>
      <c r="L439" s="4"/>
      <c r="M439" s="33"/>
      <c r="N439" s="38"/>
      <c r="O439" s="33"/>
      <c r="P439" s="244">
        <f t="shared" si="83"/>
        <v>417.99200000000002</v>
      </c>
      <c r="Q439" s="25"/>
      <c r="R439" s="25"/>
      <c r="S439" s="25"/>
      <c r="T439" s="109"/>
      <c r="U439" s="25"/>
      <c r="V439" s="25"/>
      <c r="W439" s="25"/>
      <c r="X439" s="25">
        <v>0</v>
      </c>
      <c r="Y439" s="25"/>
      <c r="Z439" s="25">
        <v>0</v>
      </c>
      <c r="AA439" s="109"/>
      <c r="AB439" s="25">
        <v>0</v>
      </c>
      <c r="AC439" s="25">
        <v>0</v>
      </c>
      <c r="AD439" s="25">
        <v>0</v>
      </c>
      <c r="AE439" s="25">
        <v>0</v>
      </c>
      <c r="AF439" s="25">
        <v>0</v>
      </c>
      <c r="AG439" s="25">
        <v>0</v>
      </c>
      <c r="AH439" s="109"/>
      <c r="AI439" s="25">
        <v>0</v>
      </c>
      <c r="AJ439" s="25">
        <v>0</v>
      </c>
      <c r="AK439" s="123">
        <v>417.99200000000002</v>
      </c>
      <c r="AL439" s="25">
        <v>0</v>
      </c>
      <c r="AM439" s="25">
        <v>0</v>
      </c>
      <c r="AN439" s="25">
        <v>0</v>
      </c>
      <c r="AO439" s="109"/>
      <c r="AP439" s="25">
        <v>0</v>
      </c>
      <c r="AQ439" s="25">
        <v>0</v>
      </c>
      <c r="AR439" s="25">
        <v>0</v>
      </c>
      <c r="AS439" s="25">
        <v>0</v>
      </c>
      <c r="AT439" s="25">
        <v>0</v>
      </c>
      <c r="AU439" s="25">
        <v>0</v>
      </c>
      <c r="AW439" t="str">
        <f t="shared" si="84"/>
        <v>Nguyễn Thành Long</v>
      </c>
      <c r="AX439" s="27" t="str">
        <f t="shared" si="85"/>
        <v>Đào Ngọc Sơn</v>
      </c>
      <c r="AY439" s="4" t="str">
        <f t="shared" si="82"/>
        <v>VIN+</v>
      </c>
    </row>
    <row r="440" spans="1:51" outlineLevel="1" x14ac:dyDescent="0.25">
      <c r="A440" s="4" t="s">
        <v>1104</v>
      </c>
      <c r="B440" s="4" t="s">
        <v>797</v>
      </c>
      <c r="C440" s="4" t="s">
        <v>959</v>
      </c>
      <c r="D440" s="11" t="s">
        <v>746</v>
      </c>
      <c r="E440" s="32" t="s">
        <v>33</v>
      </c>
      <c r="F440" s="11" t="s">
        <v>710</v>
      </c>
      <c r="G440" s="35">
        <v>5296176</v>
      </c>
      <c r="H440" s="4" t="s">
        <v>2614</v>
      </c>
      <c r="I440" s="4"/>
      <c r="J440" s="4"/>
      <c r="K440" s="4"/>
      <c r="L440" s="4"/>
      <c r="M440" s="33"/>
      <c r="N440" s="38"/>
      <c r="O440" s="33"/>
      <c r="P440" s="244">
        <f t="shared" si="83"/>
        <v>180.59800000000001</v>
      </c>
      <c r="Q440" s="25"/>
      <c r="R440" s="25"/>
      <c r="S440" s="25"/>
      <c r="T440" s="109"/>
      <c r="U440" s="25"/>
      <c r="V440" s="25"/>
      <c r="W440" s="25"/>
      <c r="X440" s="25">
        <v>0</v>
      </c>
      <c r="Y440" s="25"/>
      <c r="Z440" s="25">
        <v>0</v>
      </c>
      <c r="AA440" s="109"/>
      <c r="AB440" s="25">
        <v>0</v>
      </c>
      <c r="AC440" s="25">
        <v>0</v>
      </c>
      <c r="AD440" s="25">
        <v>0</v>
      </c>
      <c r="AE440" s="25">
        <v>0</v>
      </c>
      <c r="AF440" s="25">
        <v>0</v>
      </c>
      <c r="AG440" s="25">
        <v>0</v>
      </c>
      <c r="AH440" s="109"/>
      <c r="AI440" s="25">
        <v>0</v>
      </c>
      <c r="AJ440" s="25">
        <v>0</v>
      </c>
      <c r="AK440" s="123">
        <v>0</v>
      </c>
      <c r="AL440" s="25">
        <v>0</v>
      </c>
      <c r="AM440" s="25">
        <v>0</v>
      </c>
      <c r="AN440" s="25">
        <v>0</v>
      </c>
      <c r="AO440" s="109"/>
      <c r="AP440" s="25">
        <v>0</v>
      </c>
      <c r="AQ440" s="25">
        <v>180.59800000000001</v>
      </c>
      <c r="AR440" s="25">
        <v>0</v>
      </c>
      <c r="AS440" s="25">
        <v>0</v>
      </c>
      <c r="AT440" s="25">
        <v>0</v>
      </c>
      <c r="AU440" s="25">
        <v>0</v>
      </c>
      <c r="AW440" t="str">
        <f t="shared" si="84"/>
        <v>Nguyễn Thành Long</v>
      </c>
      <c r="AX440" s="27" t="str">
        <f t="shared" si="85"/>
        <v>Đào Ngọc Sơn</v>
      </c>
      <c r="AY440" s="4" t="str">
        <f t="shared" si="82"/>
        <v>VIN+</v>
      </c>
    </row>
    <row r="441" spans="1:51" x14ac:dyDescent="0.25">
      <c r="A441" s="4" t="s">
        <v>1104</v>
      </c>
      <c r="B441" s="4" t="s">
        <v>797</v>
      </c>
      <c r="C441" s="4" t="s">
        <v>959</v>
      </c>
      <c r="D441" s="11" t="s">
        <v>746</v>
      </c>
      <c r="E441" s="32" t="s">
        <v>33</v>
      </c>
      <c r="F441" s="11" t="s">
        <v>710</v>
      </c>
      <c r="G441" s="35">
        <v>5296851</v>
      </c>
      <c r="H441" s="4" t="s">
        <v>2615</v>
      </c>
      <c r="I441" s="4"/>
      <c r="J441" s="4"/>
      <c r="K441" s="4"/>
      <c r="L441" s="4"/>
      <c r="M441" s="33"/>
      <c r="N441" s="38"/>
      <c r="O441" s="33"/>
      <c r="P441" s="244">
        <f t="shared" si="83"/>
        <v>238.464</v>
      </c>
      <c r="Q441" s="25"/>
      <c r="R441" s="25"/>
      <c r="S441" s="25"/>
      <c r="T441" s="109"/>
      <c r="U441" s="25"/>
      <c r="V441" s="25"/>
      <c r="W441" s="25"/>
      <c r="X441" s="25">
        <v>0</v>
      </c>
      <c r="Y441" s="25"/>
      <c r="Z441" s="25">
        <v>0</v>
      </c>
      <c r="AA441" s="109"/>
      <c r="AB441" s="25">
        <v>0</v>
      </c>
      <c r="AC441" s="25">
        <v>0</v>
      </c>
      <c r="AD441" s="25">
        <v>238.464</v>
      </c>
      <c r="AE441" s="25">
        <v>0</v>
      </c>
      <c r="AF441" s="25">
        <v>0</v>
      </c>
      <c r="AG441" s="25">
        <v>0</v>
      </c>
      <c r="AH441" s="109"/>
      <c r="AI441" s="25">
        <v>0</v>
      </c>
      <c r="AJ441" s="25">
        <v>0</v>
      </c>
      <c r="AK441" s="123">
        <v>0</v>
      </c>
      <c r="AL441" s="25">
        <v>0</v>
      </c>
      <c r="AM441" s="25">
        <v>0</v>
      </c>
      <c r="AN441" s="25">
        <v>0</v>
      </c>
      <c r="AO441" s="109"/>
      <c r="AP441" s="25">
        <v>0</v>
      </c>
      <c r="AQ441" s="25">
        <v>0</v>
      </c>
      <c r="AR441" s="25">
        <v>0</v>
      </c>
      <c r="AS441" s="25">
        <v>0</v>
      </c>
      <c r="AT441" s="25">
        <v>0</v>
      </c>
      <c r="AU441" s="25">
        <v>0</v>
      </c>
      <c r="AW441" t="str">
        <f t="shared" si="84"/>
        <v>Nguyễn Thành Long</v>
      </c>
      <c r="AX441" s="27" t="str">
        <f t="shared" si="85"/>
        <v>Đào Ngọc Sơn</v>
      </c>
      <c r="AY441" s="4" t="str">
        <f t="shared" si="82"/>
        <v>VIN+</v>
      </c>
    </row>
    <row r="442" spans="1:51" x14ac:dyDescent="0.25">
      <c r="A442" s="4"/>
      <c r="B442" s="4"/>
      <c r="C442" s="4"/>
      <c r="D442" s="11"/>
      <c r="E442" s="32"/>
      <c r="F442" s="11"/>
      <c r="G442" s="35"/>
      <c r="H442" s="4"/>
      <c r="I442" s="4"/>
      <c r="J442" s="4"/>
      <c r="K442" s="4"/>
      <c r="L442" s="4"/>
      <c r="M442" s="33"/>
      <c r="N442" s="38"/>
      <c r="O442" s="33"/>
      <c r="P442" s="244">
        <f t="shared" si="83"/>
        <v>0</v>
      </c>
      <c r="Q442" s="25"/>
      <c r="R442" s="25"/>
      <c r="S442" s="25"/>
      <c r="T442" s="109"/>
      <c r="U442" s="25"/>
      <c r="V442" s="25"/>
      <c r="W442" s="25"/>
      <c r="X442" s="25">
        <v>0</v>
      </c>
      <c r="Y442" s="25"/>
      <c r="Z442" s="25">
        <v>0</v>
      </c>
      <c r="AA442" s="109"/>
      <c r="AB442" s="25">
        <v>0</v>
      </c>
      <c r="AC442" s="25">
        <v>0</v>
      </c>
      <c r="AD442" s="25">
        <v>0</v>
      </c>
      <c r="AE442" s="25">
        <v>0</v>
      </c>
      <c r="AF442" s="25">
        <v>0</v>
      </c>
      <c r="AG442" s="25">
        <v>0</v>
      </c>
      <c r="AH442" s="109"/>
      <c r="AI442" s="25">
        <v>0</v>
      </c>
      <c r="AJ442" s="25">
        <v>0</v>
      </c>
      <c r="AK442" s="123">
        <v>0</v>
      </c>
      <c r="AL442" s="25">
        <v>0</v>
      </c>
      <c r="AM442" s="25">
        <v>0</v>
      </c>
      <c r="AN442" s="25">
        <v>0</v>
      </c>
      <c r="AO442" s="109"/>
      <c r="AP442" s="25">
        <v>0</v>
      </c>
      <c r="AQ442" s="25">
        <v>0</v>
      </c>
      <c r="AR442" s="25">
        <v>0</v>
      </c>
      <c r="AS442" s="25">
        <v>0</v>
      </c>
      <c r="AT442" s="25">
        <v>0</v>
      </c>
      <c r="AU442" s="25">
        <v>0</v>
      </c>
      <c r="AW442">
        <f t="shared" si="84"/>
        <v>0</v>
      </c>
      <c r="AX442" s="27">
        <f t="shared" si="85"/>
        <v>0</v>
      </c>
      <c r="AY442" s="4">
        <f t="shared" si="82"/>
        <v>0</v>
      </c>
    </row>
    <row r="443" spans="1:51" x14ac:dyDescent="0.25">
      <c r="A443" s="4"/>
      <c r="B443" s="4"/>
      <c r="C443" s="4"/>
      <c r="D443" s="11"/>
      <c r="E443" s="32"/>
      <c r="F443" s="11"/>
      <c r="G443" s="35"/>
      <c r="H443" s="4"/>
      <c r="I443" s="4"/>
      <c r="J443" s="4"/>
      <c r="K443" s="4"/>
      <c r="L443" s="4"/>
      <c r="M443" s="33"/>
      <c r="N443" s="38"/>
      <c r="O443" s="33"/>
      <c r="P443" s="244">
        <f t="shared" si="83"/>
        <v>0</v>
      </c>
      <c r="Q443" s="25"/>
      <c r="R443" s="25"/>
      <c r="S443" s="25">
        <v>0</v>
      </c>
      <c r="T443" s="109"/>
      <c r="U443" s="25">
        <v>0</v>
      </c>
      <c r="V443" s="25">
        <v>0</v>
      </c>
      <c r="W443" s="25">
        <v>0</v>
      </c>
      <c r="X443" s="25">
        <v>0</v>
      </c>
      <c r="Y443" s="25">
        <v>0</v>
      </c>
      <c r="Z443" s="25">
        <v>0</v>
      </c>
      <c r="AA443" s="109"/>
      <c r="AB443" s="25">
        <v>0</v>
      </c>
      <c r="AC443" s="25">
        <v>0</v>
      </c>
      <c r="AD443" s="25">
        <v>0</v>
      </c>
      <c r="AE443" s="25">
        <v>0</v>
      </c>
      <c r="AF443" s="25">
        <v>0</v>
      </c>
      <c r="AG443" s="25">
        <v>0</v>
      </c>
      <c r="AH443" s="109"/>
      <c r="AI443" s="25">
        <v>0</v>
      </c>
      <c r="AJ443" s="25">
        <v>0</v>
      </c>
      <c r="AK443" s="123">
        <v>0</v>
      </c>
      <c r="AL443" s="25">
        <v>0</v>
      </c>
      <c r="AM443" s="25">
        <v>0</v>
      </c>
      <c r="AN443" s="25">
        <v>0</v>
      </c>
      <c r="AO443" s="109"/>
      <c r="AP443" s="25">
        <v>0</v>
      </c>
      <c r="AQ443" s="25">
        <v>0</v>
      </c>
      <c r="AR443" s="25">
        <v>0</v>
      </c>
      <c r="AS443" s="25">
        <v>0</v>
      </c>
      <c r="AT443" s="25">
        <v>0</v>
      </c>
      <c r="AU443" s="25">
        <v>0</v>
      </c>
      <c r="AW443">
        <f t="shared" si="84"/>
        <v>0</v>
      </c>
      <c r="AX443" s="27">
        <f t="shared" si="85"/>
        <v>0</v>
      </c>
      <c r="AY443" s="4">
        <f t="shared" si="82"/>
        <v>0</v>
      </c>
    </row>
    <row r="444" spans="1:51" x14ac:dyDescent="0.25">
      <c r="A444" s="4" t="s">
        <v>1104</v>
      </c>
      <c r="B444" s="4" t="s">
        <v>797</v>
      </c>
      <c r="C444" s="4" t="s">
        <v>959</v>
      </c>
      <c r="D444" s="107" t="s">
        <v>747</v>
      </c>
      <c r="E444" s="85" t="s">
        <v>42</v>
      </c>
      <c r="F444" s="107"/>
      <c r="G444" s="35"/>
      <c r="H444" s="57" t="s">
        <v>716</v>
      </c>
      <c r="I444" s="4"/>
      <c r="J444" s="4"/>
      <c r="K444" s="4"/>
      <c r="L444" s="4">
        <v>34</v>
      </c>
      <c r="M444" s="33">
        <v>21075.228233333335</v>
      </c>
      <c r="N444" s="38">
        <f t="shared" ref="N444:N3734" si="86">M444/$M$383</f>
        <v>1.0779224377464336E-2</v>
      </c>
      <c r="O444" s="33">
        <f t="shared" ref="O444:O3734" si="87">$N444*$O$383</f>
        <v>24339.523016440347</v>
      </c>
      <c r="P444" s="244">
        <f t="shared" si="83"/>
        <v>0</v>
      </c>
      <c r="Q444" s="25">
        <v>0</v>
      </c>
      <c r="R444" s="25">
        <v>0</v>
      </c>
      <c r="S444" s="25">
        <v>0</v>
      </c>
      <c r="T444" s="109"/>
      <c r="U444" s="25">
        <v>0</v>
      </c>
      <c r="V444" s="25">
        <v>0</v>
      </c>
      <c r="W444" s="25">
        <v>0</v>
      </c>
      <c r="X444" s="25">
        <v>0</v>
      </c>
      <c r="Y444" s="25">
        <v>0</v>
      </c>
      <c r="Z444" s="25">
        <v>0</v>
      </c>
      <c r="AA444" s="109"/>
      <c r="AB444" s="25">
        <v>0</v>
      </c>
      <c r="AC444" s="25">
        <v>0</v>
      </c>
      <c r="AD444" s="25">
        <v>0</v>
      </c>
      <c r="AE444" s="25">
        <v>0</v>
      </c>
      <c r="AF444" s="25">
        <v>0</v>
      </c>
      <c r="AG444" s="25">
        <v>0</v>
      </c>
      <c r="AH444" s="109"/>
      <c r="AI444" s="25">
        <v>0</v>
      </c>
      <c r="AJ444" s="25">
        <v>0</v>
      </c>
      <c r="AK444" s="123">
        <v>0</v>
      </c>
      <c r="AL444" s="25">
        <v>0</v>
      </c>
      <c r="AM444" s="25">
        <v>0</v>
      </c>
      <c r="AN444" s="25">
        <v>0</v>
      </c>
      <c r="AO444" s="109"/>
      <c r="AP444" s="25">
        <v>0</v>
      </c>
      <c r="AQ444" s="25">
        <v>0</v>
      </c>
      <c r="AR444" s="25">
        <v>0</v>
      </c>
      <c r="AS444" s="25">
        <v>0</v>
      </c>
      <c r="AT444" s="25">
        <v>0</v>
      </c>
      <c r="AU444" s="25">
        <v>0</v>
      </c>
      <c r="AW444" t="str">
        <f t="shared" si="84"/>
        <v>Nguyễn Thành Long</v>
      </c>
      <c r="AX444" s="27" t="str">
        <f t="shared" si="85"/>
        <v>Nguyễn Thanh Phương Thảo</v>
      </c>
      <c r="AY444" s="4" t="str">
        <f t="shared" si="82"/>
        <v>VIN+</v>
      </c>
    </row>
    <row r="445" spans="1:51" x14ac:dyDescent="0.25">
      <c r="A445" s="4" t="s">
        <v>1104</v>
      </c>
      <c r="B445" s="4" t="s">
        <v>797</v>
      </c>
      <c r="C445" s="4" t="s">
        <v>959</v>
      </c>
      <c r="D445" s="11" t="s">
        <v>747</v>
      </c>
      <c r="E445" s="32" t="s">
        <v>42</v>
      </c>
      <c r="F445" s="11" t="s">
        <v>710</v>
      </c>
      <c r="G445" s="35">
        <v>5294192</v>
      </c>
      <c r="H445" s="4" t="s">
        <v>885</v>
      </c>
      <c r="I445" s="4"/>
      <c r="J445" s="4"/>
      <c r="K445" s="4"/>
      <c r="L445" s="4"/>
      <c r="M445" s="33"/>
      <c r="N445" s="38"/>
      <c r="O445" s="33"/>
      <c r="P445" s="244">
        <f t="shared" si="83"/>
        <v>179.52799999999999</v>
      </c>
      <c r="Q445" s="25"/>
      <c r="R445" s="25">
        <v>179.52799999999999</v>
      </c>
      <c r="S445" s="25">
        <v>0</v>
      </c>
      <c r="T445" s="109"/>
      <c r="U445" s="25">
        <v>0</v>
      </c>
      <c r="V445" s="25">
        <v>0</v>
      </c>
      <c r="W445" s="25">
        <v>0</v>
      </c>
      <c r="X445" s="25">
        <v>0</v>
      </c>
      <c r="Y445" s="25">
        <v>0</v>
      </c>
      <c r="Z445" s="25">
        <v>0</v>
      </c>
      <c r="AA445" s="109"/>
      <c r="AB445" s="25">
        <v>0</v>
      </c>
      <c r="AC445" s="25">
        <v>0</v>
      </c>
      <c r="AD445" s="25">
        <v>0</v>
      </c>
      <c r="AE445" s="25">
        <v>0</v>
      </c>
      <c r="AF445" s="25">
        <v>0</v>
      </c>
      <c r="AG445" s="25">
        <v>0</v>
      </c>
      <c r="AH445" s="109"/>
      <c r="AI445" s="25">
        <v>0</v>
      </c>
      <c r="AJ445" s="25">
        <v>0</v>
      </c>
      <c r="AK445" s="123">
        <v>0</v>
      </c>
      <c r="AL445" s="25">
        <v>0</v>
      </c>
      <c r="AM445" s="25">
        <v>0</v>
      </c>
      <c r="AN445" s="25">
        <v>0</v>
      </c>
      <c r="AO445" s="109"/>
      <c r="AP445" s="25">
        <v>0</v>
      </c>
      <c r="AQ445" s="25">
        <v>0</v>
      </c>
      <c r="AR445" s="25">
        <v>0</v>
      </c>
      <c r="AS445" s="25">
        <v>0</v>
      </c>
      <c r="AT445" s="25">
        <v>0</v>
      </c>
      <c r="AU445" s="25">
        <v>0</v>
      </c>
      <c r="AW445" t="str">
        <f t="shared" si="84"/>
        <v>Nguyễn Thành Long</v>
      </c>
      <c r="AX445" s="27" t="str">
        <f t="shared" si="85"/>
        <v>Nguyễn Thanh Phương Thảo</v>
      </c>
      <c r="AY445" s="4" t="str">
        <f t="shared" si="82"/>
        <v>VIN+</v>
      </c>
    </row>
    <row r="446" spans="1:51" outlineLevel="1" x14ac:dyDescent="0.25">
      <c r="A446" s="4" t="s">
        <v>1104</v>
      </c>
      <c r="B446" s="4" t="s">
        <v>797</v>
      </c>
      <c r="C446" s="4" t="s">
        <v>959</v>
      </c>
      <c r="D446" s="11" t="s">
        <v>747</v>
      </c>
      <c r="E446" s="32" t="s">
        <v>42</v>
      </c>
      <c r="F446" s="11" t="s">
        <v>710</v>
      </c>
      <c r="G446" s="35">
        <v>5134748</v>
      </c>
      <c r="H446" s="4" t="s">
        <v>886</v>
      </c>
      <c r="I446" s="4"/>
      <c r="J446" s="4"/>
      <c r="K446" s="4"/>
      <c r="L446" s="4"/>
      <c r="M446" s="33"/>
      <c r="N446" s="38"/>
      <c r="O446" s="33"/>
      <c r="P446" s="244">
        <f t="shared" si="83"/>
        <v>599.66000000000008</v>
      </c>
      <c r="Q446" s="25"/>
      <c r="R446" s="25">
        <v>180.59800000000001</v>
      </c>
      <c r="S446" s="25">
        <v>0</v>
      </c>
      <c r="T446" s="109"/>
      <c r="U446" s="25">
        <v>0</v>
      </c>
      <c r="V446" s="25">
        <v>0</v>
      </c>
      <c r="W446" s="25">
        <v>0</v>
      </c>
      <c r="X446" s="25">
        <v>0</v>
      </c>
      <c r="Y446" s="25">
        <v>0</v>
      </c>
      <c r="Z446" s="25">
        <v>0</v>
      </c>
      <c r="AA446" s="109"/>
      <c r="AB446" s="25">
        <v>0</v>
      </c>
      <c r="AC446" s="25">
        <v>238.464</v>
      </c>
      <c r="AD446" s="25">
        <v>0</v>
      </c>
      <c r="AE446" s="25">
        <v>0</v>
      </c>
      <c r="AF446" s="25">
        <v>0</v>
      </c>
      <c r="AG446" s="25">
        <v>0</v>
      </c>
      <c r="AH446" s="109"/>
      <c r="AI446" s="25">
        <v>0</v>
      </c>
      <c r="AJ446" s="25">
        <v>0</v>
      </c>
      <c r="AK446" s="123">
        <v>0</v>
      </c>
      <c r="AL446" s="25">
        <v>0</v>
      </c>
      <c r="AM446" s="25">
        <v>0</v>
      </c>
      <c r="AN446" s="25">
        <v>0</v>
      </c>
      <c r="AO446" s="109"/>
      <c r="AP446" s="25">
        <v>0</v>
      </c>
      <c r="AQ446" s="25">
        <v>0</v>
      </c>
      <c r="AR446" s="25">
        <v>0</v>
      </c>
      <c r="AS446" s="25">
        <v>0</v>
      </c>
      <c r="AT446" s="25">
        <v>0</v>
      </c>
      <c r="AU446" s="25">
        <v>180.59800000000001</v>
      </c>
      <c r="AW446" t="str">
        <f t="shared" si="84"/>
        <v>Nguyễn Thành Long</v>
      </c>
      <c r="AX446" s="27" t="str">
        <f t="shared" si="85"/>
        <v>Nguyễn Thanh Phương Thảo</v>
      </c>
      <c r="AY446" s="4" t="str">
        <f t="shared" si="82"/>
        <v>VIN+</v>
      </c>
    </row>
    <row r="447" spans="1:51" outlineLevel="1" x14ac:dyDescent="0.25">
      <c r="A447" s="4" t="s">
        <v>1104</v>
      </c>
      <c r="B447" s="4" t="s">
        <v>797</v>
      </c>
      <c r="C447" s="4" t="s">
        <v>959</v>
      </c>
      <c r="D447" s="11" t="s">
        <v>747</v>
      </c>
      <c r="E447" s="32" t="s">
        <v>42</v>
      </c>
      <c r="F447" s="11" t="s">
        <v>710</v>
      </c>
      <c r="G447" s="35">
        <v>5290684</v>
      </c>
      <c r="H447" s="4" t="s">
        <v>916</v>
      </c>
      <c r="I447" s="4"/>
      <c r="J447" s="4"/>
      <c r="K447" s="4"/>
      <c r="L447" s="4"/>
      <c r="M447" s="33"/>
      <c r="N447" s="38"/>
      <c r="O447" s="33"/>
      <c r="P447" s="244">
        <f t="shared" si="83"/>
        <v>958.71599999999989</v>
      </c>
      <c r="Q447" s="25"/>
      <c r="R447" s="25">
        <v>179.52799999999999</v>
      </c>
      <c r="S447" s="25">
        <v>0</v>
      </c>
      <c r="T447" s="109"/>
      <c r="U447" s="25">
        <v>0</v>
      </c>
      <c r="V447" s="25">
        <v>0</v>
      </c>
      <c r="W447" s="25">
        <v>0</v>
      </c>
      <c r="X447" s="25">
        <v>0</v>
      </c>
      <c r="Y447" s="25">
        <v>0</v>
      </c>
      <c r="Z447" s="25">
        <v>0</v>
      </c>
      <c r="AA447" s="109"/>
      <c r="AB447" s="25">
        <v>0</v>
      </c>
      <c r="AC447" s="25">
        <v>0</v>
      </c>
      <c r="AD447" s="25">
        <v>180.59800000000001</v>
      </c>
      <c r="AE447" s="25">
        <v>0</v>
      </c>
      <c r="AF447" s="25">
        <v>0</v>
      </c>
      <c r="AG447" s="25">
        <v>0</v>
      </c>
      <c r="AH447" s="109"/>
      <c r="AI447" s="25">
        <v>0</v>
      </c>
      <c r="AJ447" s="25">
        <v>0</v>
      </c>
      <c r="AK447" s="123">
        <v>0</v>
      </c>
      <c r="AL447" s="25">
        <v>180.59800000000001</v>
      </c>
      <c r="AM447" s="25">
        <v>0</v>
      </c>
      <c r="AN447" s="25">
        <v>0</v>
      </c>
      <c r="AO447" s="109"/>
      <c r="AP447" s="25">
        <v>238.464</v>
      </c>
      <c r="AQ447" s="25">
        <v>0</v>
      </c>
      <c r="AR447" s="25">
        <v>0</v>
      </c>
      <c r="AS447" s="25">
        <v>179.52799999999999</v>
      </c>
      <c r="AT447" s="25">
        <v>0</v>
      </c>
      <c r="AU447" s="25">
        <v>0</v>
      </c>
      <c r="AW447" t="str">
        <f t="shared" si="84"/>
        <v>Nguyễn Thành Long</v>
      </c>
      <c r="AX447" s="27" t="str">
        <f t="shared" si="85"/>
        <v>Nguyễn Thanh Phương Thảo</v>
      </c>
      <c r="AY447" s="4" t="str">
        <f t="shared" si="82"/>
        <v>VIN+</v>
      </c>
    </row>
    <row r="448" spans="1:51" outlineLevel="1" x14ac:dyDescent="0.25">
      <c r="A448" s="4" t="s">
        <v>1104</v>
      </c>
      <c r="B448" s="4" t="s">
        <v>797</v>
      </c>
      <c r="C448" s="4" t="s">
        <v>959</v>
      </c>
      <c r="D448" s="11" t="s">
        <v>747</v>
      </c>
      <c r="E448" s="32" t="s">
        <v>42</v>
      </c>
      <c r="F448" s="11" t="s">
        <v>710</v>
      </c>
      <c r="G448" s="35">
        <v>5138685</v>
      </c>
      <c r="H448" s="4" t="s">
        <v>1487</v>
      </c>
      <c r="I448" s="4"/>
      <c r="J448" s="4"/>
      <c r="K448" s="4"/>
      <c r="L448" s="4"/>
      <c r="M448" s="33"/>
      <c r="N448" s="38"/>
      <c r="O448" s="33"/>
      <c r="P448" s="244">
        <f t="shared" si="83"/>
        <v>538.58399999999995</v>
      </c>
      <c r="Q448" s="25"/>
      <c r="R448" s="25"/>
      <c r="S448" s="25"/>
      <c r="T448" s="109"/>
      <c r="U448" s="25">
        <v>179.52799999999999</v>
      </c>
      <c r="V448" s="25">
        <v>0</v>
      </c>
      <c r="W448" s="25">
        <v>0</v>
      </c>
      <c r="X448" s="25">
        <v>0</v>
      </c>
      <c r="Y448" s="25">
        <v>0</v>
      </c>
      <c r="Z448" s="25">
        <v>0</v>
      </c>
      <c r="AA448" s="109"/>
      <c r="AB448" s="25">
        <v>179.52799999999999</v>
      </c>
      <c r="AC448" s="25">
        <v>0</v>
      </c>
      <c r="AD448" s="25">
        <v>0</v>
      </c>
      <c r="AE448" s="25">
        <v>0</v>
      </c>
      <c r="AF448" s="25">
        <v>0</v>
      </c>
      <c r="AG448" s="25">
        <v>0</v>
      </c>
      <c r="AH448" s="109"/>
      <c r="AI448" s="25">
        <v>0</v>
      </c>
      <c r="AJ448" s="25">
        <v>0</v>
      </c>
      <c r="AK448" s="123">
        <v>0</v>
      </c>
      <c r="AL448" s="25">
        <v>0</v>
      </c>
      <c r="AM448" s="25">
        <v>0</v>
      </c>
      <c r="AN448" s="25">
        <v>0</v>
      </c>
      <c r="AO448" s="109"/>
      <c r="AP448" s="25">
        <v>0</v>
      </c>
      <c r="AQ448" s="25">
        <v>0</v>
      </c>
      <c r="AR448" s="25">
        <v>0</v>
      </c>
      <c r="AS448" s="25">
        <v>0</v>
      </c>
      <c r="AT448" s="25">
        <v>179.52799999999999</v>
      </c>
      <c r="AU448" s="25">
        <v>0</v>
      </c>
      <c r="AW448" t="str">
        <f t="shared" si="84"/>
        <v>Nguyễn Thành Long</v>
      </c>
      <c r="AX448" s="27" t="str">
        <f t="shared" si="85"/>
        <v>Nguyễn Thanh Phương Thảo</v>
      </c>
      <c r="AY448" s="4" t="str">
        <f t="shared" si="82"/>
        <v>VIN+</v>
      </c>
    </row>
    <row r="449" spans="1:51" outlineLevel="1" x14ac:dyDescent="0.25">
      <c r="A449" s="4" t="s">
        <v>1104</v>
      </c>
      <c r="B449" s="4" t="s">
        <v>797</v>
      </c>
      <c r="C449" s="4" t="s">
        <v>959</v>
      </c>
      <c r="D449" s="11" t="s">
        <v>747</v>
      </c>
      <c r="E449" s="32" t="s">
        <v>42</v>
      </c>
      <c r="F449" s="11" t="s">
        <v>710</v>
      </c>
      <c r="G449" s="35">
        <v>5134755</v>
      </c>
      <c r="H449" s="4" t="s">
        <v>2616</v>
      </c>
      <c r="I449" s="4"/>
      <c r="J449" s="4"/>
      <c r="K449" s="4"/>
      <c r="L449" s="4"/>
      <c r="M449" s="33"/>
      <c r="N449" s="38"/>
      <c r="O449" s="33"/>
      <c r="P449" s="244">
        <f t="shared" si="83"/>
        <v>0</v>
      </c>
      <c r="Q449" s="25"/>
      <c r="R449" s="25"/>
      <c r="S449" s="25"/>
      <c r="T449" s="109"/>
      <c r="U449" s="25"/>
      <c r="V449" s="25"/>
      <c r="W449" s="25"/>
      <c r="X449" s="25">
        <v>0</v>
      </c>
      <c r="Y449" s="25"/>
      <c r="Z449" s="25">
        <v>0</v>
      </c>
      <c r="AA449" s="109"/>
      <c r="AB449" s="25">
        <v>0</v>
      </c>
      <c r="AC449" s="25">
        <v>0</v>
      </c>
      <c r="AD449" s="25">
        <v>0</v>
      </c>
      <c r="AE449" s="25">
        <v>0</v>
      </c>
      <c r="AF449" s="25">
        <v>0</v>
      </c>
      <c r="AG449" s="25">
        <v>0</v>
      </c>
      <c r="AH449" s="109"/>
      <c r="AI449" s="25">
        <v>0</v>
      </c>
      <c r="AJ449" s="25">
        <v>0</v>
      </c>
      <c r="AK449" s="123">
        <v>0</v>
      </c>
      <c r="AL449" s="25">
        <v>0</v>
      </c>
      <c r="AM449" s="25">
        <v>0</v>
      </c>
      <c r="AN449" s="25">
        <v>0</v>
      </c>
      <c r="AO449" s="109"/>
      <c r="AP449" s="25">
        <v>0</v>
      </c>
      <c r="AQ449" s="25">
        <v>0</v>
      </c>
      <c r="AR449" s="25">
        <v>0</v>
      </c>
      <c r="AS449" s="25">
        <v>0</v>
      </c>
      <c r="AT449" s="25">
        <v>0</v>
      </c>
      <c r="AU449" s="25">
        <v>0</v>
      </c>
      <c r="AW449" t="str">
        <f t="shared" si="84"/>
        <v>Nguyễn Thành Long</v>
      </c>
      <c r="AX449" s="27" t="str">
        <f t="shared" si="85"/>
        <v>Nguyễn Thanh Phương Thảo</v>
      </c>
      <c r="AY449" s="4" t="str">
        <f t="shared" si="82"/>
        <v>VIN+</v>
      </c>
    </row>
    <row r="450" spans="1:51" outlineLevel="1" x14ac:dyDescent="0.25">
      <c r="A450" s="4" t="s">
        <v>1104</v>
      </c>
      <c r="B450" s="4" t="s">
        <v>797</v>
      </c>
      <c r="C450" s="4" t="s">
        <v>959</v>
      </c>
      <c r="D450" s="11" t="s">
        <v>747</v>
      </c>
      <c r="E450" s="32" t="s">
        <v>42</v>
      </c>
      <c r="F450" s="11" t="s">
        <v>710</v>
      </c>
      <c r="G450" s="35">
        <v>5134821</v>
      </c>
      <c r="H450" s="4" t="s">
        <v>2617</v>
      </c>
      <c r="I450" s="4"/>
      <c r="J450" s="4"/>
      <c r="K450" s="4"/>
      <c r="L450" s="4"/>
      <c r="M450" s="33"/>
      <c r="N450" s="38"/>
      <c r="O450" s="33"/>
      <c r="P450" s="244">
        <f t="shared" si="83"/>
        <v>238.464</v>
      </c>
      <c r="Q450" s="25"/>
      <c r="R450" s="25"/>
      <c r="S450" s="25"/>
      <c r="T450" s="109"/>
      <c r="U450" s="25"/>
      <c r="V450" s="25"/>
      <c r="W450" s="25"/>
      <c r="X450" s="25">
        <v>0</v>
      </c>
      <c r="Y450" s="25"/>
      <c r="Z450" s="25">
        <v>0</v>
      </c>
      <c r="AA450" s="109"/>
      <c r="AB450" s="25">
        <v>0</v>
      </c>
      <c r="AC450" s="25">
        <v>0</v>
      </c>
      <c r="AD450" s="25">
        <v>0</v>
      </c>
      <c r="AE450" s="25">
        <v>0</v>
      </c>
      <c r="AF450" s="25">
        <v>0</v>
      </c>
      <c r="AG450" s="25">
        <v>0</v>
      </c>
      <c r="AH450" s="109"/>
      <c r="AI450" s="25">
        <v>0</v>
      </c>
      <c r="AJ450" s="25">
        <v>0</v>
      </c>
      <c r="AK450" s="123">
        <v>0</v>
      </c>
      <c r="AL450" s="25">
        <v>0</v>
      </c>
      <c r="AM450" s="25">
        <v>0</v>
      </c>
      <c r="AN450" s="25">
        <v>238.464</v>
      </c>
      <c r="AO450" s="109"/>
      <c r="AP450" s="25">
        <v>0</v>
      </c>
      <c r="AQ450" s="25">
        <v>0</v>
      </c>
      <c r="AR450" s="25">
        <v>0</v>
      </c>
      <c r="AS450" s="25">
        <v>0</v>
      </c>
      <c r="AT450" s="25">
        <v>0</v>
      </c>
      <c r="AU450" s="25">
        <v>0</v>
      </c>
      <c r="AW450" t="str">
        <f t="shared" si="84"/>
        <v>Nguyễn Thành Long</v>
      </c>
      <c r="AX450" s="27" t="str">
        <f t="shared" si="85"/>
        <v>Nguyễn Thanh Phương Thảo</v>
      </c>
      <c r="AY450" s="4" t="str">
        <f t="shared" si="82"/>
        <v>VIN+</v>
      </c>
    </row>
    <row r="451" spans="1:51" outlineLevel="1" x14ac:dyDescent="0.25">
      <c r="A451" s="4" t="s">
        <v>1104</v>
      </c>
      <c r="B451" s="4" t="s">
        <v>797</v>
      </c>
      <c r="C451" s="4" t="s">
        <v>959</v>
      </c>
      <c r="D451" s="11" t="s">
        <v>747</v>
      </c>
      <c r="E451" s="32" t="s">
        <v>42</v>
      </c>
      <c r="F451" s="11" t="s">
        <v>710</v>
      </c>
      <c r="G451" s="35">
        <v>5136777</v>
      </c>
      <c r="H451" s="4" t="s">
        <v>2618</v>
      </c>
      <c r="I451" s="4"/>
      <c r="J451" s="4"/>
      <c r="K451" s="4"/>
      <c r="L451" s="4"/>
      <c r="M451" s="33"/>
      <c r="N451" s="38"/>
      <c r="O451" s="33"/>
      <c r="P451" s="244">
        <f t="shared" si="83"/>
        <v>360.12599999999998</v>
      </c>
      <c r="Q451" s="25"/>
      <c r="R451" s="25"/>
      <c r="S451" s="25"/>
      <c r="T451" s="109"/>
      <c r="U451" s="25"/>
      <c r="V451" s="25"/>
      <c r="W451" s="25"/>
      <c r="X451" s="25">
        <v>0</v>
      </c>
      <c r="Y451" s="25"/>
      <c r="Z451" s="25">
        <v>0</v>
      </c>
      <c r="AA451" s="109"/>
      <c r="AB451" s="25">
        <v>0</v>
      </c>
      <c r="AC451" s="25">
        <v>0</v>
      </c>
      <c r="AD451" s="25">
        <v>0</v>
      </c>
      <c r="AE451" s="25">
        <v>0</v>
      </c>
      <c r="AF451" s="25">
        <v>0</v>
      </c>
      <c r="AG451" s="25">
        <v>0</v>
      </c>
      <c r="AH451" s="109"/>
      <c r="AI451" s="25">
        <v>0</v>
      </c>
      <c r="AJ451" s="25">
        <v>180.59800000000001</v>
      </c>
      <c r="AK451" s="123">
        <v>0</v>
      </c>
      <c r="AL451" s="25">
        <v>0</v>
      </c>
      <c r="AM451" s="25">
        <v>0</v>
      </c>
      <c r="AN451" s="25">
        <v>0</v>
      </c>
      <c r="AO451" s="109"/>
      <c r="AP451" s="25">
        <v>0</v>
      </c>
      <c r="AQ451" s="25">
        <v>179.52799999999999</v>
      </c>
      <c r="AR451" s="25">
        <v>0</v>
      </c>
      <c r="AS451" s="25">
        <v>0</v>
      </c>
      <c r="AT451" s="25">
        <v>0</v>
      </c>
      <c r="AU451" s="25">
        <v>0</v>
      </c>
      <c r="AW451" t="str">
        <f t="shared" si="84"/>
        <v>Nguyễn Thành Long</v>
      </c>
      <c r="AX451" s="27" t="str">
        <f t="shared" si="85"/>
        <v>Nguyễn Thanh Phương Thảo</v>
      </c>
      <c r="AY451" s="4" t="str">
        <f t="shared" si="82"/>
        <v>VIN+</v>
      </c>
    </row>
    <row r="452" spans="1:51" outlineLevel="1" x14ac:dyDescent="0.25">
      <c r="A452" s="4" t="s">
        <v>1104</v>
      </c>
      <c r="B452" s="4" t="s">
        <v>797</v>
      </c>
      <c r="C452" s="4" t="s">
        <v>959</v>
      </c>
      <c r="D452" s="11" t="s">
        <v>747</v>
      </c>
      <c r="E452" s="32" t="s">
        <v>42</v>
      </c>
      <c r="F452" s="11" t="s">
        <v>710</v>
      </c>
      <c r="G452" s="35">
        <v>5138692</v>
      </c>
      <c r="H452" s="4" t="s">
        <v>2619</v>
      </c>
      <c r="I452" s="4"/>
      <c r="J452" s="4"/>
      <c r="K452" s="4"/>
      <c r="L452" s="4"/>
      <c r="M452" s="33"/>
      <c r="N452" s="38"/>
      <c r="O452" s="33"/>
      <c r="P452" s="244">
        <f t="shared" si="83"/>
        <v>837.05400000000009</v>
      </c>
      <c r="Q452" s="25"/>
      <c r="R452" s="25"/>
      <c r="S452" s="25"/>
      <c r="T452" s="109"/>
      <c r="U452" s="25"/>
      <c r="V452" s="25"/>
      <c r="W452" s="25"/>
      <c r="X452" s="25">
        <v>0</v>
      </c>
      <c r="Y452" s="25"/>
      <c r="Z452" s="25">
        <v>0</v>
      </c>
      <c r="AA452" s="109"/>
      <c r="AB452" s="25">
        <v>0</v>
      </c>
      <c r="AC452" s="25">
        <v>656.45600000000002</v>
      </c>
      <c r="AD452" s="25">
        <v>0</v>
      </c>
      <c r="AE452" s="25">
        <v>0</v>
      </c>
      <c r="AF452" s="25">
        <v>0</v>
      </c>
      <c r="AG452" s="25">
        <v>0</v>
      </c>
      <c r="AH452" s="109"/>
      <c r="AI452" s="25">
        <v>0</v>
      </c>
      <c r="AJ452" s="25">
        <v>0</v>
      </c>
      <c r="AK452" s="123">
        <v>0</v>
      </c>
      <c r="AL452" s="25">
        <v>180.59800000000001</v>
      </c>
      <c r="AM452" s="25">
        <v>0</v>
      </c>
      <c r="AN452" s="25">
        <v>0</v>
      </c>
      <c r="AO452" s="109"/>
      <c r="AP452" s="25">
        <v>0</v>
      </c>
      <c r="AQ452" s="25">
        <v>0</v>
      </c>
      <c r="AR452" s="25">
        <v>0</v>
      </c>
      <c r="AS452" s="25">
        <v>0</v>
      </c>
      <c r="AT452" s="25">
        <v>0</v>
      </c>
      <c r="AU452" s="25">
        <v>0</v>
      </c>
      <c r="AW452" t="str">
        <f t="shared" si="84"/>
        <v>Nguyễn Thành Long</v>
      </c>
      <c r="AX452" s="27" t="str">
        <f t="shared" si="85"/>
        <v>Nguyễn Thanh Phương Thảo</v>
      </c>
      <c r="AY452" s="4" t="str">
        <f t="shared" si="82"/>
        <v>VIN+</v>
      </c>
    </row>
    <row r="453" spans="1:51" outlineLevel="1" x14ac:dyDescent="0.25">
      <c r="A453" s="4" t="s">
        <v>1104</v>
      </c>
      <c r="B453" s="4" t="s">
        <v>797</v>
      </c>
      <c r="C453" s="4" t="s">
        <v>959</v>
      </c>
      <c r="D453" s="11" t="s">
        <v>747</v>
      </c>
      <c r="E453" s="32" t="s">
        <v>42</v>
      </c>
      <c r="F453" s="11" t="s">
        <v>710</v>
      </c>
      <c r="G453" s="35">
        <v>5138858</v>
      </c>
      <c r="H453" s="4" t="s">
        <v>2620</v>
      </c>
      <c r="I453" s="4"/>
      <c r="J453" s="4"/>
      <c r="K453" s="4"/>
      <c r="L453" s="4"/>
      <c r="M453" s="33"/>
      <c r="N453" s="38"/>
      <c r="O453" s="33"/>
      <c r="P453" s="244">
        <f t="shared" si="83"/>
        <v>598.58999999999992</v>
      </c>
      <c r="Q453" s="25"/>
      <c r="R453" s="25"/>
      <c r="S453" s="25"/>
      <c r="T453" s="109"/>
      <c r="U453" s="25"/>
      <c r="V453" s="25"/>
      <c r="W453" s="25"/>
      <c r="X453" s="25">
        <v>0</v>
      </c>
      <c r="Y453" s="25"/>
      <c r="Z453" s="25">
        <v>0</v>
      </c>
      <c r="AA453" s="109"/>
      <c r="AB453" s="25">
        <v>360.12599999999998</v>
      </c>
      <c r="AC453" s="25">
        <v>0</v>
      </c>
      <c r="AD453" s="25">
        <v>0</v>
      </c>
      <c r="AE453" s="25">
        <v>0</v>
      </c>
      <c r="AF453" s="25">
        <v>0</v>
      </c>
      <c r="AG453" s="25">
        <v>0</v>
      </c>
      <c r="AH453" s="109"/>
      <c r="AI453" s="25">
        <v>0</v>
      </c>
      <c r="AJ453" s="25">
        <v>0</v>
      </c>
      <c r="AK453" s="123">
        <v>0</v>
      </c>
      <c r="AL453" s="25">
        <v>238.464</v>
      </c>
      <c r="AM453" s="25">
        <v>0</v>
      </c>
      <c r="AN453" s="25">
        <v>0</v>
      </c>
      <c r="AO453" s="109"/>
      <c r="AP453" s="25">
        <v>0</v>
      </c>
      <c r="AQ453" s="25">
        <v>0</v>
      </c>
      <c r="AR453" s="25">
        <v>0</v>
      </c>
      <c r="AS453" s="25">
        <v>0</v>
      </c>
      <c r="AT453" s="25">
        <v>0</v>
      </c>
      <c r="AU453" s="25">
        <v>0</v>
      </c>
      <c r="AW453" t="str">
        <f t="shared" si="84"/>
        <v>Nguyễn Thành Long</v>
      </c>
      <c r="AX453" s="27" t="str">
        <f t="shared" si="85"/>
        <v>Nguyễn Thanh Phương Thảo</v>
      </c>
      <c r="AY453" s="4" t="str">
        <f t="shared" si="82"/>
        <v>VIN+</v>
      </c>
    </row>
    <row r="454" spans="1:51" outlineLevel="1" x14ac:dyDescent="0.25">
      <c r="A454" s="4" t="s">
        <v>1104</v>
      </c>
      <c r="B454" s="4" t="s">
        <v>797</v>
      </c>
      <c r="C454" s="4" t="s">
        <v>959</v>
      </c>
      <c r="D454" s="11" t="s">
        <v>747</v>
      </c>
      <c r="E454" s="32" t="s">
        <v>42</v>
      </c>
      <c r="F454" s="11" t="s">
        <v>710</v>
      </c>
      <c r="G454" s="35">
        <v>5139248</v>
      </c>
      <c r="H454" s="4" t="s">
        <v>2621</v>
      </c>
      <c r="I454" s="4"/>
      <c r="J454" s="4"/>
      <c r="K454" s="4"/>
      <c r="L454" s="4"/>
      <c r="M454" s="33"/>
      <c r="N454" s="38"/>
      <c r="O454" s="33"/>
      <c r="P454" s="244">
        <f t="shared" si="83"/>
        <v>238.464</v>
      </c>
      <c r="Q454" s="25"/>
      <c r="R454" s="25"/>
      <c r="S454" s="25"/>
      <c r="T454" s="109"/>
      <c r="U454" s="25"/>
      <c r="V454" s="25"/>
      <c r="W454" s="25"/>
      <c r="X454" s="25">
        <v>0</v>
      </c>
      <c r="Y454" s="25"/>
      <c r="Z454" s="25">
        <v>0</v>
      </c>
      <c r="AA454" s="109"/>
      <c r="AB454" s="25">
        <v>0</v>
      </c>
      <c r="AC454" s="25">
        <v>0</v>
      </c>
      <c r="AD454" s="25">
        <v>0</v>
      </c>
      <c r="AE454" s="25">
        <v>0</v>
      </c>
      <c r="AF454" s="25">
        <v>0</v>
      </c>
      <c r="AG454" s="25">
        <v>0</v>
      </c>
      <c r="AH454" s="109"/>
      <c r="AI454" s="25">
        <v>0</v>
      </c>
      <c r="AJ454" s="25">
        <v>0</v>
      </c>
      <c r="AK454" s="123">
        <v>0</v>
      </c>
      <c r="AL454" s="25">
        <v>0</v>
      </c>
      <c r="AM454" s="25">
        <v>0</v>
      </c>
      <c r="AN454" s="25">
        <v>0</v>
      </c>
      <c r="AO454" s="109"/>
      <c r="AP454" s="25">
        <v>0</v>
      </c>
      <c r="AQ454" s="25">
        <v>0</v>
      </c>
      <c r="AR454" s="25">
        <v>0</v>
      </c>
      <c r="AS454" s="25">
        <v>0</v>
      </c>
      <c r="AT454" s="25">
        <v>238.464</v>
      </c>
      <c r="AU454" s="25">
        <v>0</v>
      </c>
      <c r="AW454" t="str">
        <f t="shared" si="84"/>
        <v>Nguyễn Thành Long</v>
      </c>
      <c r="AX454" s="27" t="str">
        <f t="shared" si="85"/>
        <v>Nguyễn Thanh Phương Thảo</v>
      </c>
      <c r="AY454" s="4" t="str">
        <f t="shared" si="82"/>
        <v>VIN+</v>
      </c>
    </row>
    <row r="455" spans="1:51" outlineLevel="1" x14ac:dyDescent="0.25">
      <c r="A455" s="4" t="s">
        <v>1104</v>
      </c>
      <c r="B455" s="4" t="s">
        <v>797</v>
      </c>
      <c r="C455" s="4" t="s">
        <v>959</v>
      </c>
      <c r="D455" s="11" t="s">
        <v>747</v>
      </c>
      <c r="E455" s="32" t="s">
        <v>42</v>
      </c>
      <c r="F455" s="11" t="s">
        <v>710</v>
      </c>
      <c r="G455" s="35">
        <v>5270389</v>
      </c>
      <c r="H455" s="4" t="s">
        <v>2622</v>
      </c>
      <c r="I455" s="4"/>
      <c r="J455" s="4"/>
      <c r="K455" s="4"/>
      <c r="L455" s="4"/>
      <c r="M455" s="33"/>
      <c r="N455" s="38"/>
      <c r="O455" s="33"/>
      <c r="P455" s="244">
        <f t="shared" si="83"/>
        <v>598.58999999999992</v>
      </c>
      <c r="Q455" s="25"/>
      <c r="R455" s="25"/>
      <c r="S455" s="25"/>
      <c r="T455" s="109"/>
      <c r="U455" s="25"/>
      <c r="V455" s="25"/>
      <c r="W455" s="25"/>
      <c r="X455" s="25">
        <v>0</v>
      </c>
      <c r="Y455" s="25"/>
      <c r="Z455" s="25">
        <v>0</v>
      </c>
      <c r="AA455" s="109"/>
      <c r="AB455" s="25">
        <v>360.12599999999998</v>
      </c>
      <c r="AC455" s="25">
        <v>0</v>
      </c>
      <c r="AD455" s="25">
        <v>0</v>
      </c>
      <c r="AE455" s="25">
        <v>0</v>
      </c>
      <c r="AF455" s="25">
        <v>0</v>
      </c>
      <c r="AG455" s="25">
        <v>0</v>
      </c>
      <c r="AH455" s="109"/>
      <c r="AI455" s="25">
        <v>0</v>
      </c>
      <c r="AJ455" s="25">
        <v>0</v>
      </c>
      <c r="AK455" s="123">
        <v>0</v>
      </c>
      <c r="AL455" s="25">
        <v>0</v>
      </c>
      <c r="AM455" s="25">
        <v>0</v>
      </c>
      <c r="AN455" s="25">
        <v>0</v>
      </c>
      <c r="AO455" s="109"/>
      <c r="AP455" s="25">
        <v>0</v>
      </c>
      <c r="AQ455" s="25">
        <v>0</v>
      </c>
      <c r="AR455" s="25">
        <v>0</v>
      </c>
      <c r="AS455" s="25">
        <v>0</v>
      </c>
      <c r="AT455" s="25">
        <v>238.464</v>
      </c>
      <c r="AU455" s="25">
        <v>0</v>
      </c>
      <c r="AW455" t="str">
        <f t="shared" si="84"/>
        <v>Nguyễn Thành Long</v>
      </c>
      <c r="AX455" s="27" t="str">
        <f t="shared" si="85"/>
        <v>Nguyễn Thanh Phương Thảo</v>
      </c>
      <c r="AY455" s="4" t="str">
        <f t="shared" si="82"/>
        <v>VIN+</v>
      </c>
    </row>
    <row r="456" spans="1:51" outlineLevel="1" x14ac:dyDescent="0.25">
      <c r="A456" s="4" t="s">
        <v>1104</v>
      </c>
      <c r="B456" s="4" t="s">
        <v>797</v>
      </c>
      <c r="C456" s="4" t="s">
        <v>959</v>
      </c>
      <c r="D456" s="11" t="s">
        <v>747</v>
      </c>
      <c r="E456" s="32" t="s">
        <v>42</v>
      </c>
      <c r="F456" s="11" t="s">
        <v>710</v>
      </c>
      <c r="G456" s="35">
        <v>5270396</v>
      </c>
      <c r="H456" s="4" t="s">
        <v>2623</v>
      </c>
      <c r="I456" s="4"/>
      <c r="J456" s="4"/>
      <c r="K456" s="4"/>
      <c r="L456" s="4"/>
      <c r="M456" s="33"/>
      <c r="N456" s="38"/>
      <c r="O456" s="33"/>
      <c r="P456" s="244">
        <f t="shared" si="83"/>
        <v>360.12599999999998</v>
      </c>
      <c r="Q456" s="25"/>
      <c r="R456" s="25"/>
      <c r="S456" s="25"/>
      <c r="T456" s="109"/>
      <c r="U456" s="25"/>
      <c r="V456" s="25"/>
      <c r="W456" s="25"/>
      <c r="X456" s="25">
        <v>0</v>
      </c>
      <c r="Y456" s="25"/>
      <c r="Z456" s="25">
        <v>0</v>
      </c>
      <c r="AA456" s="109"/>
      <c r="AB456" s="25">
        <v>360.12599999999998</v>
      </c>
      <c r="AC456" s="25">
        <v>0</v>
      </c>
      <c r="AD456" s="25">
        <v>0</v>
      </c>
      <c r="AE456" s="25">
        <v>0</v>
      </c>
      <c r="AF456" s="25">
        <v>0</v>
      </c>
      <c r="AG456" s="25">
        <v>0</v>
      </c>
      <c r="AH456" s="109"/>
      <c r="AI456" s="25">
        <v>0</v>
      </c>
      <c r="AJ456" s="25">
        <v>0</v>
      </c>
      <c r="AK456" s="123">
        <v>0</v>
      </c>
      <c r="AL456" s="25">
        <v>0</v>
      </c>
      <c r="AM456" s="25">
        <v>0</v>
      </c>
      <c r="AN456" s="25">
        <v>0</v>
      </c>
      <c r="AO456" s="109"/>
      <c r="AP456" s="25">
        <v>0</v>
      </c>
      <c r="AQ456" s="25">
        <v>0</v>
      </c>
      <c r="AR456" s="25">
        <v>0</v>
      </c>
      <c r="AS456" s="25">
        <v>0</v>
      </c>
      <c r="AT456" s="25">
        <v>0</v>
      </c>
      <c r="AU456" s="25">
        <v>0</v>
      </c>
      <c r="AW456" t="str">
        <f t="shared" si="84"/>
        <v>Nguyễn Thành Long</v>
      </c>
      <c r="AX456" s="27" t="str">
        <f t="shared" si="85"/>
        <v>Nguyễn Thanh Phương Thảo</v>
      </c>
      <c r="AY456" s="4" t="str">
        <f t="shared" si="82"/>
        <v>VIN+</v>
      </c>
    </row>
    <row r="457" spans="1:51" outlineLevel="1" x14ac:dyDescent="0.25">
      <c r="A457" s="4" t="s">
        <v>1104</v>
      </c>
      <c r="B457" s="4" t="s">
        <v>797</v>
      </c>
      <c r="C457" s="4" t="s">
        <v>959</v>
      </c>
      <c r="D457" s="11" t="s">
        <v>747</v>
      </c>
      <c r="E457" s="32" t="s">
        <v>42</v>
      </c>
      <c r="F457" s="11" t="s">
        <v>710</v>
      </c>
      <c r="G457" s="35">
        <v>5270538</v>
      </c>
      <c r="H457" s="4" t="s">
        <v>2624</v>
      </c>
      <c r="I457" s="4"/>
      <c r="J457" s="4"/>
      <c r="K457" s="4"/>
      <c r="L457" s="4"/>
      <c r="M457" s="33"/>
      <c r="N457" s="38"/>
      <c r="O457" s="33"/>
      <c r="P457" s="244">
        <f t="shared" si="83"/>
        <v>417.99199999999996</v>
      </c>
      <c r="Q457" s="25"/>
      <c r="R457" s="25"/>
      <c r="S457" s="25"/>
      <c r="T457" s="109"/>
      <c r="U457" s="25"/>
      <c r="V457" s="25"/>
      <c r="W457" s="25"/>
      <c r="X457" s="25">
        <v>0</v>
      </c>
      <c r="Y457" s="25"/>
      <c r="Z457" s="25">
        <v>0</v>
      </c>
      <c r="AA457" s="109"/>
      <c r="AB457" s="25">
        <v>179.52799999999999</v>
      </c>
      <c r="AC457" s="25">
        <v>0</v>
      </c>
      <c r="AD457" s="25">
        <v>0</v>
      </c>
      <c r="AE457" s="25">
        <v>0</v>
      </c>
      <c r="AF457" s="25">
        <v>0</v>
      </c>
      <c r="AG457" s="25">
        <v>0</v>
      </c>
      <c r="AH457" s="109"/>
      <c r="AI457" s="25">
        <v>0</v>
      </c>
      <c r="AJ457" s="25">
        <v>0</v>
      </c>
      <c r="AK457" s="123">
        <v>0</v>
      </c>
      <c r="AL457" s="25">
        <v>0</v>
      </c>
      <c r="AM457" s="25">
        <v>0</v>
      </c>
      <c r="AN457" s="25">
        <v>238.464</v>
      </c>
      <c r="AO457" s="109"/>
      <c r="AP457" s="25">
        <v>0</v>
      </c>
      <c r="AQ457" s="25">
        <v>0</v>
      </c>
      <c r="AR457" s="25">
        <v>0</v>
      </c>
      <c r="AS457" s="25">
        <v>0</v>
      </c>
      <c r="AT457" s="25">
        <v>0</v>
      </c>
      <c r="AU457" s="25">
        <v>0</v>
      </c>
      <c r="AW457" t="str">
        <f t="shared" si="84"/>
        <v>Nguyễn Thành Long</v>
      </c>
      <c r="AX457" s="27" t="str">
        <f t="shared" si="85"/>
        <v>Nguyễn Thanh Phương Thảo</v>
      </c>
      <c r="AY457" s="4" t="str">
        <f t="shared" ref="AY457:AY520" si="88">+B457</f>
        <v>VIN+</v>
      </c>
    </row>
    <row r="458" spans="1:51" outlineLevel="1" x14ac:dyDescent="0.25">
      <c r="A458" s="4" t="s">
        <v>1104</v>
      </c>
      <c r="B458" s="4" t="s">
        <v>797</v>
      </c>
      <c r="C458" s="4" t="s">
        <v>959</v>
      </c>
      <c r="D458" s="11" t="s">
        <v>747</v>
      </c>
      <c r="E458" s="32" t="s">
        <v>42</v>
      </c>
      <c r="F458" s="11" t="s">
        <v>710</v>
      </c>
      <c r="G458" s="35">
        <v>5272543</v>
      </c>
      <c r="H458" s="4" t="s">
        <v>2625</v>
      </c>
      <c r="I458" s="4"/>
      <c r="J458" s="4"/>
      <c r="K458" s="4"/>
      <c r="L458" s="4"/>
      <c r="M458" s="33"/>
      <c r="N458" s="38"/>
      <c r="O458" s="33"/>
      <c r="P458" s="244">
        <f t="shared" ref="P458:P521" si="89">SUM(Q458:AU458)</f>
        <v>179.52799999999999</v>
      </c>
      <c r="Q458" s="25"/>
      <c r="R458" s="25"/>
      <c r="S458" s="25"/>
      <c r="T458" s="109"/>
      <c r="U458" s="25"/>
      <c r="V458" s="25"/>
      <c r="W458" s="25"/>
      <c r="X458" s="25">
        <v>0</v>
      </c>
      <c r="Y458" s="25"/>
      <c r="Z458" s="25">
        <v>0</v>
      </c>
      <c r="AA458" s="109"/>
      <c r="AB458" s="25">
        <v>0</v>
      </c>
      <c r="AC458" s="25">
        <v>179.52799999999999</v>
      </c>
      <c r="AD458" s="25">
        <v>0</v>
      </c>
      <c r="AE458" s="25">
        <v>0</v>
      </c>
      <c r="AF458" s="25">
        <v>0</v>
      </c>
      <c r="AG458" s="25">
        <v>0</v>
      </c>
      <c r="AH458" s="109"/>
      <c r="AI458" s="25">
        <v>0</v>
      </c>
      <c r="AJ458" s="25">
        <v>0</v>
      </c>
      <c r="AK458" s="123">
        <v>0</v>
      </c>
      <c r="AL458" s="25">
        <v>0</v>
      </c>
      <c r="AM458" s="25">
        <v>0</v>
      </c>
      <c r="AN458" s="25">
        <v>0</v>
      </c>
      <c r="AO458" s="109"/>
      <c r="AP458" s="25">
        <v>0</v>
      </c>
      <c r="AQ458" s="25">
        <v>0</v>
      </c>
      <c r="AR458" s="25">
        <v>0</v>
      </c>
      <c r="AS458" s="25">
        <v>0</v>
      </c>
      <c r="AT458" s="25">
        <v>0</v>
      </c>
      <c r="AU458" s="25">
        <v>0</v>
      </c>
      <c r="AW458" t="str">
        <f t="shared" ref="AW458:AW521" si="90">+C458</f>
        <v>Nguyễn Thành Long</v>
      </c>
      <c r="AX458" s="27" t="str">
        <f t="shared" ref="AX458:AX521" si="91">+E458</f>
        <v>Nguyễn Thanh Phương Thảo</v>
      </c>
      <c r="AY458" s="4" t="str">
        <f t="shared" si="88"/>
        <v>VIN+</v>
      </c>
    </row>
    <row r="459" spans="1:51" outlineLevel="1" x14ac:dyDescent="0.25">
      <c r="A459" s="4" t="s">
        <v>1104</v>
      </c>
      <c r="B459" s="4" t="s">
        <v>797</v>
      </c>
      <c r="C459" s="4" t="s">
        <v>959</v>
      </c>
      <c r="D459" s="11" t="s">
        <v>747</v>
      </c>
      <c r="E459" s="32" t="s">
        <v>42</v>
      </c>
      <c r="F459" s="11" t="s">
        <v>710</v>
      </c>
      <c r="G459" s="35">
        <v>5278097</v>
      </c>
      <c r="H459" s="4" t="s">
        <v>2626</v>
      </c>
      <c r="I459" s="4"/>
      <c r="J459" s="4"/>
      <c r="K459" s="4"/>
      <c r="L459" s="4"/>
      <c r="M459" s="33"/>
      <c r="N459" s="38"/>
      <c r="O459" s="33"/>
      <c r="P459" s="244">
        <f t="shared" si="89"/>
        <v>0</v>
      </c>
      <c r="Q459" s="25"/>
      <c r="R459" s="25"/>
      <c r="S459" s="25"/>
      <c r="T459" s="109"/>
      <c r="U459" s="25"/>
      <c r="V459" s="25"/>
      <c r="W459" s="25"/>
      <c r="X459" s="25">
        <v>0</v>
      </c>
      <c r="Y459" s="25"/>
      <c r="Z459" s="25">
        <v>0</v>
      </c>
      <c r="AA459" s="109"/>
      <c r="AB459" s="25">
        <v>0</v>
      </c>
      <c r="AC459" s="25">
        <v>0</v>
      </c>
      <c r="AD459" s="25">
        <v>0</v>
      </c>
      <c r="AE459" s="25">
        <v>0</v>
      </c>
      <c r="AF459" s="25">
        <v>0</v>
      </c>
      <c r="AG459" s="25">
        <v>0</v>
      </c>
      <c r="AH459" s="109"/>
      <c r="AI459" s="25">
        <v>0</v>
      </c>
      <c r="AJ459" s="25">
        <v>0</v>
      </c>
      <c r="AK459" s="123">
        <v>0</v>
      </c>
      <c r="AL459" s="25">
        <v>0</v>
      </c>
      <c r="AM459" s="25">
        <v>0</v>
      </c>
      <c r="AN459" s="25">
        <v>0</v>
      </c>
      <c r="AO459" s="109"/>
      <c r="AP459" s="25">
        <v>0</v>
      </c>
      <c r="AQ459" s="25">
        <v>0</v>
      </c>
      <c r="AR459" s="25">
        <v>0</v>
      </c>
      <c r="AS459" s="25">
        <v>0</v>
      </c>
      <c r="AT459" s="25">
        <v>0</v>
      </c>
      <c r="AU459" s="25">
        <v>0</v>
      </c>
      <c r="AW459" t="str">
        <f t="shared" si="90"/>
        <v>Nguyễn Thành Long</v>
      </c>
      <c r="AX459" s="27" t="str">
        <f t="shared" si="91"/>
        <v>Nguyễn Thanh Phương Thảo</v>
      </c>
      <c r="AY459" s="4" t="str">
        <f t="shared" si="88"/>
        <v>VIN+</v>
      </c>
    </row>
    <row r="460" spans="1:51" outlineLevel="1" x14ac:dyDescent="0.25">
      <c r="A460" s="4" t="s">
        <v>1104</v>
      </c>
      <c r="B460" s="4" t="s">
        <v>797</v>
      </c>
      <c r="C460" s="4" t="s">
        <v>959</v>
      </c>
      <c r="D460" s="11" t="s">
        <v>747</v>
      </c>
      <c r="E460" s="32" t="s">
        <v>42</v>
      </c>
      <c r="F460" s="11" t="s">
        <v>710</v>
      </c>
      <c r="G460" s="35">
        <v>5278101</v>
      </c>
      <c r="H460" s="4" t="s">
        <v>2627</v>
      </c>
      <c r="I460" s="4"/>
      <c r="J460" s="4"/>
      <c r="K460" s="4"/>
      <c r="L460" s="4"/>
      <c r="M460" s="33"/>
      <c r="N460" s="38"/>
      <c r="O460" s="33"/>
      <c r="P460" s="244">
        <f t="shared" si="89"/>
        <v>179.52799999999999</v>
      </c>
      <c r="Q460" s="25"/>
      <c r="R460" s="25"/>
      <c r="S460" s="25"/>
      <c r="T460" s="109"/>
      <c r="U460" s="25"/>
      <c r="V460" s="25"/>
      <c r="W460" s="25"/>
      <c r="X460" s="25">
        <v>0</v>
      </c>
      <c r="Y460" s="25"/>
      <c r="Z460" s="25">
        <v>0</v>
      </c>
      <c r="AA460" s="109"/>
      <c r="AB460" s="25">
        <v>0</v>
      </c>
      <c r="AC460" s="25">
        <v>0</v>
      </c>
      <c r="AD460" s="25">
        <v>0</v>
      </c>
      <c r="AE460" s="25">
        <v>0</v>
      </c>
      <c r="AF460" s="25">
        <v>0</v>
      </c>
      <c r="AG460" s="25">
        <v>0</v>
      </c>
      <c r="AH460" s="109"/>
      <c r="AI460" s="25">
        <v>0</v>
      </c>
      <c r="AJ460" s="25">
        <v>0</v>
      </c>
      <c r="AK460" s="123">
        <v>0</v>
      </c>
      <c r="AL460" s="25">
        <v>0</v>
      </c>
      <c r="AM460" s="25">
        <v>0</v>
      </c>
      <c r="AN460" s="25">
        <v>0</v>
      </c>
      <c r="AO460" s="109"/>
      <c r="AP460" s="25">
        <v>0</v>
      </c>
      <c r="AQ460" s="25">
        <v>179.52799999999999</v>
      </c>
      <c r="AR460" s="25">
        <v>0</v>
      </c>
      <c r="AS460" s="25">
        <v>0</v>
      </c>
      <c r="AT460" s="25">
        <v>0</v>
      </c>
      <c r="AU460" s="25">
        <v>0</v>
      </c>
      <c r="AW460" t="str">
        <f t="shared" si="90"/>
        <v>Nguyễn Thành Long</v>
      </c>
      <c r="AX460" s="27" t="str">
        <f t="shared" si="91"/>
        <v>Nguyễn Thanh Phương Thảo</v>
      </c>
      <c r="AY460" s="4" t="str">
        <f t="shared" si="88"/>
        <v>VIN+</v>
      </c>
    </row>
    <row r="461" spans="1:51" outlineLevel="1" x14ac:dyDescent="0.25">
      <c r="A461" s="4" t="s">
        <v>1104</v>
      </c>
      <c r="B461" s="4" t="s">
        <v>797</v>
      </c>
      <c r="C461" s="4" t="s">
        <v>959</v>
      </c>
      <c r="D461" s="11" t="s">
        <v>747</v>
      </c>
      <c r="E461" s="32" t="s">
        <v>42</v>
      </c>
      <c r="F461" s="11" t="s">
        <v>710</v>
      </c>
      <c r="G461" s="35">
        <v>5279214</v>
      </c>
      <c r="H461" s="4" t="s">
        <v>2628</v>
      </c>
      <c r="I461" s="4"/>
      <c r="J461" s="4"/>
      <c r="K461" s="4"/>
      <c r="L461" s="4"/>
      <c r="M461" s="33"/>
      <c r="N461" s="38"/>
      <c r="O461" s="33"/>
      <c r="P461" s="244">
        <f t="shared" si="89"/>
        <v>0</v>
      </c>
      <c r="Q461" s="25"/>
      <c r="R461" s="25"/>
      <c r="S461" s="25"/>
      <c r="T461" s="109"/>
      <c r="U461" s="25"/>
      <c r="V461" s="25"/>
      <c r="W461" s="25"/>
      <c r="X461" s="25">
        <v>0</v>
      </c>
      <c r="Y461" s="25"/>
      <c r="Z461" s="25">
        <v>0</v>
      </c>
      <c r="AA461" s="109"/>
      <c r="AB461" s="25">
        <v>0</v>
      </c>
      <c r="AC461" s="25">
        <v>0</v>
      </c>
      <c r="AD461" s="25">
        <v>0</v>
      </c>
      <c r="AE461" s="25">
        <v>0</v>
      </c>
      <c r="AF461" s="25">
        <v>0</v>
      </c>
      <c r="AG461" s="25">
        <v>0</v>
      </c>
      <c r="AH461" s="109"/>
      <c r="AI461" s="25">
        <v>0</v>
      </c>
      <c r="AJ461" s="25">
        <v>0</v>
      </c>
      <c r="AK461" s="123">
        <v>0</v>
      </c>
      <c r="AL461" s="25">
        <v>0</v>
      </c>
      <c r="AM461" s="25">
        <v>0</v>
      </c>
      <c r="AN461" s="25">
        <v>0</v>
      </c>
      <c r="AO461" s="109"/>
      <c r="AP461" s="25">
        <v>0</v>
      </c>
      <c r="AQ461" s="25">
        <v>0</v>
      </c>
      <c r="AR461" s="25">
        <v>0</v>
      </c>
      <c r="AS461" s="25">
        <v>0</v>
      </c>
      <c r="AT461" s="25">
        <v>0</v>
      </c>
      <c r="AU461" s="25">
        <v>0</v>
      </c>
      <c r="AW461" t="str">
        <f t="shared" si="90"/>
        <v>Nguyễn Thành Long</v>
      </c>
      <c r="AX461" s="27" t="str">
        <f t="shared" si="91"/>
        <v>Nguyễn Thanh Phương Thảo</v>
      </c>
      <c r="AY461" s="4" t="str">
        <f t="shared" si="88"/>
        <v>VIN+</v>
      </c>
    </row>
    <row r="462" spans="1:51" outlineLevel="1" x14ac:dyDescent="0.25">
      <c r="A462" s="4" t="s">
        <v>1104</v>
      </c>
      <c r="B462" s="4" t="s">
        <v>797</v>
      </c>
      <c r="C462" s="4" t="s">
        <v>959</v>
      </c>
      <c r="D462" s="11" t="s">
        <v>747</v>
      </c>
      <c r="E462" s="32" t="s">
        <v>42</v>
      </c>
      <c r="F462" s="11" t="s">
        <v>710</v>
      </c>
      <c r="G462" s="35">
        <v>5294178</v>
      </c>
      <c r="H462" s="4" t="s">
        <v>2629</v>
      </c>
      <c r="I462" s="4"/>
      <c r="J462" s="4"/>
      <c r="K462" s="4"/>
      <c r="L462" s="4"/>
      <c r="M462" s="33"/>
      <c r="N462" s="38"/>
      <c r="O462" s="33"/>
      <c r="P462" s="244">
        <f t="shared" si="89"/>
        <v>179.52799999999999</v>
      </c>
      <c r="Q462" s="25"/>
      <c r="R462" s="25"/>
      <c r="S462" s="25"/>
      <c r="T462" s="109"/>
      <c r="U462" s="25"/>
      <c r="V462" s="25"/>
      <c r="W462" s="25"/>
      <c r="X462" s="25">
        <v>0</v>
      </c>
      <c r="Y462" s="25"/>
      <c r="Z462" s="25">
        <v>0</v>
      </c>
      <c r="AA462" s="109"/>
      <c r="AB462" s="25">
        <v>0</v>
      </c>
      <c r="AC462" s="25">
        <v>0</v>
      </c>
      <c r="AD462" s="25">
        <v>0</v>
      </c>
      <c r="AE462" s="25">
        <v>0</v>
      </c>
      <c r="AF462" s="25">
        <v>0</v>
      </c>
      <c r="AG462" s="25">
        <v>0</v>
      </c>
      <c r="AH462" s="109"/>
      <c r="AI462" s="25">
        <v>0</v>
      </c>
      <c r="AJ462" s="25">
        <v>0</v>
      </c>
      <c r="AK462" s="123">
        <v>0</v>
      </c>
      <c r="AL462" s="25">
        <v>0</v>
      </c>
      <c r="AM462" s="25">
        <v>0</v>
      </c>
      <c r="AN462" s="25">
        <v>179.52799999999999</v>
      </c>
      <c r="AO462" s="109"/>
      <c r="AP462" s="25">
        <v>0</v>
      </c>
      <c r="AQ462" s="25">
        <v>0</v>
      </c>
      <c r="AR462" s="25">
        <v>0</v>
      </c>
      <c r="AS462" s="25">
        <v>0</v>
      </c>
      <c r="AT462" s="25">
        <v>0</v>
      </c>
      <c r="AU462" s="25">
        <v>0</v>
      </c>
      <c r="AW462" t="str">
        <f t="shared" si="90"/>
        <v>Nguyễn Thành Long</v>
      </c>
      <c r="AX462" s="27" t="str">
        <f t="shared" si="91"/>
        <v>Nguyễn Thanh Phương Thảo</v>
      </c>
      <c r="AY462" s="4" t="str">
        <f t="shared" si="88"/>
        <v>VIN+</v>
      </c>
    </row>
    <row r="463" spans="1:51" outlineLevel="1" x14ac:dyDescent="0.25">
      <c r="A463" s="4" t="s">
        <v>1104</v>
      </c>
      <c r="B463" s="4" t="s">
        <v>797</v>
      </c>
      <c r="C463" s="4" t="s">
        <v>959</v>
      </c>
      <c r="D463" s="11" t="s">
        <v>747</v>
      </c>
      <c r="E463" s="32" t="s">
        <v>42</v>
      </c>
      <c r="F463" s="11" t="s">
        <v>710</v>
      </c>
      <c r="G463" s="35">
        <v>5294725</v>
      </c>
      <c r="H463" s="4" t="s">
        <v>2630</v>
      </c>
      <c r="I463" s="4"/>
      <c r="J463" s="4"/>
      <c r="K463" s="4"/>
      <c r="L463" s="4"/>
      <c r="M463" s="33"/>
      <c r="N463" s="38"/>
      <c r="O463" s="33"/>
      <c r="P463" s="244">
        <f t="shared" si="89"/>
        <v>483.02499999999998</v>
      </c>
      <c r="Q463" s="25"/>
      <c r="R463" s="25"/>
      <c r="S463" s="25"/>
      <c r="T463" s="109"/>
      <c r="U463" s="25"/>
      <c r="V463" s="25"/>
      <c r="W463" s="25"/>
      <c r="X463" s="25">
        <v>0</v>
      </c>
      <c r="Y463" s="25"/>
      <c r="Z463" s="25">
        <v>0</v>
      </c>
      <c r="AA463" s="109"/>
      <c r="AB463" s="25">
        <v>179.52799999999999</v>
      </c>
      <c r="AC463" s="25">
        <v>0</v>
      </c>
      <c r="AD463" s="25">
        <v>0</v>
      </c>
      <c r="AE463" s="25">
        <v>0</v>
      </c>
      <c r="AF463" s="25">
        <v>0</v>
      </c>
      <c r="AG463" s="25">
        <v>0</v>
      </c>
      <c r="AH463" s="109"/>
      <c r="AI463" s="25">
        <v>0</v>
      </c>
      <c r="AJ463" s="25">
        <v>0</v>
      </c>
      <c r="AK463" s="123">
        <v>0</v>
      </c>
      <c r="AL463" s="25">
        <v>303.49700000000001</v>
      </c>
      <c r="AM463" s="25">
        <v>0</v>
      </c>
      <c r="AN463" s="25">
        <v>0</v>
      </c>
      <c r="AO463" s="109"/>
      <c r="AP463" s="25">
        <v>0</v>
      </c>
      <c r="AQ463" s="25">
        <v>0</v>
      </c>
      <c r="AR463" s="25">
        <v>0</v>
      </c>
      <c r="AS463" s="25">
        <v>0</v>
      </c>
      <c r="AT463" s="25">
        <v>0</v>
      </c>
      <c r="AU463" s="25">
        <v>0</v>
      </c>
      <c r="AW463" t="str">
        <f t="shared" si="90"/>
        <v>Nguyễn Thành Long</v>
      </c>
      <c r="AX463" s="27" t="str">
        <f t="shared" si="91"/>
        <v>Nguyễn Thanh Phương Thảo</v>
      </c>
      <c r="AY463" s="4" t="str">
        <f t="shared" si="88"/>
        <v>VIN+</v>
      </c>
    </row>
    <row r="464" spans="1:51" outlineLevel="1" x14ac:dyDescent="0.25">
      <c r="A464" s="4" t="s">
        <v>1104</v>
      </c>
      <c r="B464" s="4" t="s">
        <v>797</v>
      </c>
      <c r="C464" s="4" t="s">
        <v>959</v>
      </c>
      <c r="D464" s="11" t="s">
        <v>747</v>
      </c>
      <c r="E464" s="32" t="s">
        <v>42</v>
      </c>
      <c r="F464" s="11" t="s">
        <v>710</v>
      </c>
      <c r="G464" s="35">
        <v>5294749</v>
      </c>
      <c r="H464" s="4" t="s">
        <v>2631</v>
      </c>
      <c r="I464" s="4"/>
      <c r="J464" s="4"/>
      <c r="K464" s="4"/>
      <c r="L464" s="4"/>
      <c r="M464" s="33"/>
      <c r="N464" s="38"/>
      <c r="O464" s="33"/>
      <c r="P464" s="244">
        <f t="shared" si="89"/>
        <v>179.52799999999999</v>
      </c>
      <c r="Q464" s="25"/>
      <c r="R464" s="25"/>
      <c r="S464" s="25"/>
      <c r="T464" s="109"/>
      <c r="U464" s="25"/>
      <c r="V464" s="25"/>
      <c r="W464" s="25"/>
      <c r="X464" s="25">
        <v>0</v>
      </c>
      <c r="Y464" s="25"/>
      <c r="Z464" s="25">
        <v>179.52799999999999</v>
      </c>
      <c r="AA464" s="109"/>
      <c r="AB464" s="25">
        <v>0</v>
      </c>
      <c r="AC464" s="25">
        <v>0</v>
      </c>
      <c r="AD464" s="25">
        <v>0</v>
      </c>
      <c r="AE464" s="25">
        <v>0</v>
      </c>
      <c r="AF464" s="25">
        <v>0</v>
      </c>
      <c r="AG464" s="25">
        <v>0</v>
      </c>
      <c r="AH464" s="109"/>
      <c r="AI464" s="25">
        <v>0</v>
      </c>
      <c r="AJ464" s="25">
        <v>0</v>
      </c>
      <c r="AK464" s="123">
        <v>0</v>
      </c>
      <c r="AL464" s="25">
        <v>0</v>
      </c>
      <c r="AM464" s="25">
        <v>0</v>
      </c>
      <c r="AN464" s="25">
        <v>0</v>
      </c>
      <c r="AO464" s="109"/>
      <c r="AP464" s="25">
        <v>0</v>
      </c>
      <c r="AQ464" s="25">
        <v>0</v>
      </c>
      <c r="AR464" s="25">
        <v>0</v>
      </c>
      <c r="AS464" s="25">
        <v>0</v>
      </c>
      <c r="AT464" s="25">
        <v>0</v>
      </c>
      <c r="AU464" s="25">
        <v>0</v>
      </c>
      <c r="AW464" t="str">
        <f t="shared" si="90"/>
        <v>Nguyễn Thành Long</v>
      </c>
      <c r="AX464" s="27" t="str">
        <f t="shared" si="91"/>
        <v>Nguyễn Thanh Phương Thảo</v>
      </c>
      <c r="AY464" s="4" t="str">
        <f t="shared" si="88"/>
        <v>VIN+</v>
      </c>
    </row>
    <row r="465" spans="1:51" outlineLevel="1" x14ac:dyDescent="0.25">
      <c r="A465" s="4" t="s">
        <v>1104</v>
      </c>
      <c r="B465" s="4" t="s">
        <v>797</v>
      </c>
      <c r="C465" s="4" t="s">
        <v>959</v>
      </c>
      <c r="D465" s="11" t="s">
        <v>747</v>
      </c>
      <c r="E465" s="32" t="s">
        <v>42</v>
      </c>
      <c r="F465" s="11" t="s">
        <v>710</v>
      </c>
      <c r="G465" s="35">
        <v>5271302</v>
      </c>
      <c r="H465" s="4" t="s">
        <v>2632</v>
      </c>
      <c r="I465" s="4"/>
      <c r="J465" s="4"/>
      <c r="K465" s="4"/>
      <c r="L465" s="4"/>
      <c r="M465" s="33"/>
      <c r="N465" s="38"/>
      <c r="O465" s="33"/>
      <c r="P465" s="244">
        <f t="shared" si="89"/>
        <v>598.58999999999992</v>
      </c>
      <c r="Q465" s="25"/>
      <c r="R465" s="25"/>
      <c r="S465" s="25"/>
      <c r="T465" s="109"/>
      <c r="U465" s="25"/>
      <c r="V465" s="25"/>
      <c r="W465" s="25"/>
      <c r="X465" s="25">
        <v>0</v>
      </c>
      <c r="Y465" s="25"/>
      <c r="Z465" s="25">
        <v>0</v>
      </c>
      <c r="AA465" s="109"/>
      <c r="AB465" s="25">
        <v>0</v>
      </c>
      <c r="AC465" s="25">
        <v>238.464</v>
      </c>
      <c r="AD465" s="25">
        <v>0</v>
      </c>
      <c r="AE465" s="25">
        <v>0</v>
      </c>
      <c r="AF465" s="25">
        <v>0</v>
      </c>
      <c r="AG465" s="25">
        <v>0</v>
      </c>
      <c r="AH465" s="109"/>
      <c r="AI465" s="25">
        <v>0</v>
      </c>
      <c r="AJ465" s="25">
        <v>0</v>
      </c>
      <c r="AK465" s="123">
        <v>0</v>
      </c>
      <c r="AL465" s="25">
        <v>0</v>
      </c>
      <c r="AM465" s="25">
        <v>0</v>
      </c>
      <c r="AN465" s="25">
        <v>0</v>
      </c>
      <c r="AO465" s="109"/>
      <c r="AP465" s="25">
        <v>0</v>
      </c>
      <c r="AQ465" s="25">
        <v>360.12599999999998</v>
      </c>
      <c r="AR465" s="25">
        <v>0</v>
      </c>
      <c r="AS465" s="25">
        <v>0</v>
      </c>
      <c r="AT465" s="25">
        <v>0</v>
      </c>
      <c r="AU465" s="25">
        <v>0</v>
      </c>
      <c r="AW465" t="str">
        <f t="shared" si="90"/>
        <v>Nguyễn Thành Long</v>
      </c>
      <c r="AX465" s="27" t="str">
        <f t="shared" si="91"/>
        <v>Nguyễn Thanh Phương Thảo</v>
      </c>
      <c r="AY465" s="4" t="str">
        <f t="shared" si="88"/>
        <v>VIN+</v>
      </c>
    </row>
    <row r="466" spans="1:51" outlineLevel="1" x14ac:dyDescent="0.25">
      <c r="A466" s="4" t="s">
        <v>1104</v>
      </c>
      <c r="B466" s="4" t="s">
        <v>797</v>
      </c>
      <c r="C466" s="4" t="s">
        <v>959</v>
      </c>
      <c r="D466" s="11" t="s">
        <v>747</v>
      </c>
      <c r="E466" s="32" t="s">
        <v>42</v>
      </c>
      <c r="F466" s="11" t="s">
        <v>710</v>
      </c>
      <c r="G466" s="35">
        <v>5290677</v>
      </c>
      <c r="H466" s="4" t="s">
        <v>2633</v>
      </c>
      <c r="I466" s="4"/>
      <c r="J466" s="4"/>
      <c r="K466" s="4"/>
      <c r="L466" s="4"/>
      <c r="M466" s="33"/>
      <c r="N466" s="38"/>
      <c r="O466" s="33"/>
      <c r="P466" s="244">
        <f t="shared" si="89"/>
        <v>0</v>
      </c>
      <c r="Q466" s="25"/>
      <c r="R466" s="25"/>
      <c r="S466" s="25"/>
      <c r="T466" s="109"/>
      <c r="U466" s="25"/>
      <c r="V466" s="25"/>
      <c r="W466" s="25"/>
      <c r="X466" s="25">
        <v>0</v>
      </c>
      <c r="Y466" s="25"/>
      <c r="Z466" s="25">
        <v>0</v>
      </c>
      <c r="AA466" s="109"/>
      <c r="AB466" s="25">
        <v>0</v>
      </c>
      <c r="AC466" s="25">
        <v>0</v>
      </c>
      <c r="AD466" s="25">
        <v>0</v>
      </c>
      <c r="AE466" s="25">
        <v>0</v>
      </c>
      <c r="AF466" s="25">
        <v>0</v>
      </c>
      <c r="AG466" s="25">
        <v>0</v>
      </c>
      <c r="AH466" s="109"/>
      <c r="AI466" s="25">
        <v>0</v>
      </c>
      <c r="AJ466" s="25">
        <v>0</v>
      </c>
      <c r="AK466" s="123">
        <v>0</v>
      </c>
      <c r="AL466" s="25">
        <v>0</v>
      </c>
      <c r="AM466" s="25">
        <v>0</v>
      </c>
      <c r="AN466" s="25">
        <v>0</v>
      </c>
      <c r="AO466" s="109"/>
      <c r="AP466" s="25">
        <v>0</v>
      </c>
      <c r="AQ466" s="25">
        <v>0</v>
      </c>
      <c r="AR466" s="25">
        <v>0</v>
      </c>
      <c r="AS466" s="25">
        <v>0</v>
      </c>
      <c r="AT466" s="25">
        <v>0</v>
      </c>
      <c r="AU466" s="25">
        <v>0</v>
      </c>
      <c r="AW466" t="str">
        <f t="shared" si="90"/>
        <v>Nguyễn Thành Long</v>
      </c>
      <c r="AX466" s="27" t="str">
        <f t="shared" si="91"/>
        <v>Nguyễn Thanh Phương Thảo</v>
      </c>
      <c r="AY466" s="4" t="str">
        <f t="shared" si="88"/>
        <v>VIN+</v>
      </c>
    </row>
    <row r="467" spans="1:51" outlineLevel="1" x14ac:dyDescent="0.25">
      <c r="A467" s="4" t="s">
        <v>1104</v>
      </c>
      <c r="B467" s="4" t="s">
        <v>797</v>
      </c>
      <c r="C467" s="4" t="s">
        <v>959</v>
      </c>
      <c r="D467" s="11" t="s">
        <v>747</v>
      </c>
      <c r="E467" s="32" t="s">
        <v>42</v>
      </c>
      <c r="F467" s="11" t="s">
        <v>710</v>
      </c>
      <c r="G467" s="35">
        <v>5292945</v>
      </c>
      <c r="H467" s="4" t="s">
        <v>2634</v>
      </c>
      <c r="I467" s="4"/>
      <c r="J467" s="4"/>
      <c r="K467" s="4"/>
      <c r="L467" s="4"/>
      <c r="M467" s="33"/>
      <c r="N467" s="38"/>
      <c r="O467" s="33"/>
      <c r="P467" s="244">
        <f t="shared" si="89"/>
        <v>179.52799999999999</v>
      </c>
      <c r="Q467" s="25"/>
      <c r="R467" s="25"/>
      <c r="S467" s="25"/>
      <c r="T467" s="109"/>
      <c r="U467" s="25"/>
      <c r="V467" s="25"/>
      <c r="W467" s="25"/>
      <c r="X467" s="25">
        <v>0</v>
      </c>
      <c r="Y467" s="25"/>
      <c r="Z467" s="25">
        <v>0</v>
      </c>
      <c r="AA467" s="109"/>
      <c r="AB467" s="25">
        <v>0</v>
      </c>
      <c r="AC467" s="25">
        <v>179.52799999999999</v>
      </c>
      <c r="AD467" s="25">
        <v>0</v>
      </c>
      <c r="AE467" s="25">
        <v>0</v>
      </c>
      <c r="AF467" s="25">
        <v>0</v>
      </c>
      <c r="AG467" s="25">
        <v>0</v>
      </c>
      <c r="AH467" s="109"/>
      <c r="AI467" s="25">
        <v>0</v>
      </c>
      <c r="AJ467" s="25">
        <v>0</v>
      </c>
      <c r="AK467" s="123">
        <v>0</v>
      </c>
      <c r="AL467" s="25">
        <v>0</v>
      </c>
      <c r="AM467" s="25">
        <v>0</v>
      </c>
      <c r="AN467" s="25">
        <v>0</v>
      </c>
      <c r="AO467" s="109"/>
      <c r="AP467" s="25">
        <v>0</v>
      </c>
      <c r="AQ467" s="25">
        <v>0</v>
      </c>
      <c r="AR467" s="25">
        <v>0</v>
      </c>
      <c r="AS467" s="25">
        <v>0</v>
      </c>
      <c r="AT467" s="25">
        <v>0</v>
      </c>
      <c r="AU467" s="25">
        <v>0</v>
      </c>
      <c r="AW467" t="str">
        <f t="shared" si="90"/>
        <v>Nguyễn Thành Long</v>
      </c>
      <c r="AX467" s="27" t="str">
        <f t="shared" si="91"/>
        <v>Nguyễn Thanh Phương Thảo</v>
      </c>
      <c r="AY467" s="4" t="str">
        <f t="shared" si="88"/>
        <v>VIN+</v>
      </c>
    </row>
    <row r="468" spans="1:51" outlineLevel="1" x14ac:dyDescent="0.25">
      <c r="A468" s="4" t="s">
        <v>1104</v>
      </c>
      <c r="B468" s="4" t="s">
        <v>797</v>
      </c>
      <c r="C468" s="4" t="s">
        <v>959</v>
      </c>
      <c r="D468" s="11" t="s">
        <v>747</v>
      </c>
      <c r="E468" s="32" t="s">
        <v>42</v>
      </c>
      <c r="F468" s="11" t="s">
        <v>710</v>
      </c>
      <c r="G468" s="35">
        <v>5293463</v>
      </c>
      <c r="H468" s="4" t="s">
        <v>2635</v>
      </c>
      <c r="I468" s="4"/>
      <c r="J468" s="4"/>
      <c r="K468" s="4"/>
      <c r="L468" s="4"/>
      <c r="M468" s="33"/>
      <c r="N468" s="38"/>
      <c r="O468" s="33"/>
      <c r="P468" s="244">
        <f t="shared" si="89"/>
        <v>598.58999999999992</v>
      </c>
      <c r="Q468" s="25"/>
      <c r="R468" s="25"/>
      <c r="S468" s="25"/>
      <c r="T468" s="109"/>
      <c r="U468" s="25"/>
      <c r="V468" s="25"/>
      <c r="W468" s="25"/>
      <c r="X468" s="25">
        <v>0</v>
      </c>
      <c r="Y468" s="25"/>
      <c r="Z468" s="25">
        <v>0</v>
      </c>
      <c r="AA468" s="109"/>
      <c r="AB468" s="25">
        <v>0</v>
      </c>
      <c r="AC468" s="25">
        <v>360.12599999999998</v>
      </c>
      <c r="AD468" s="25">
        <v>0</v>
      </c>
      <c r="AE468" s="25">
        <v>0</v>
      </c>
      <c r="AF468" s="25">
        <v>0</v>
      </c>
      <c r="AG468" s="25">
        <v>0</v>
      </c>
      <c r="AH468" s="109"/>
      <c r="AI468" s="25">
        <v>0</v>
      </c>
      <c r="AJ468" s="25">
        <v>238.464</v>
      </c>
      <c r="AK468" s="123">
        <v>0</v>
      </c>
      <c r="AL468" s="25">
        <v>0</v>
      </c>
      <c r="AM468" s="25">
        <v>0</v>
      </c>
      <c r="AN468" s="25">
        <v>0</v>
      </c>
      <c r="AO468" s="109"/>
      <c r="AP468" s="25">
        <v>0</v>
      </c>
      <c r="AQ468" s="25">
        <v>0</v>
      </c>
      <c r="AR468" s="25">
        <v>0</v>
      </c>
      <c r="AS468" s="25">
        <v>0</v>
      </c>
      <c r="AT468" s="25">
        <v>0</v>
      </c>
      <c r="AU468" s="25">
        <v>0</v>
      </c>
      <c r="AW468" t="str">
        <f t="shared" si="90"/>
        <v>Nguyễn Thành Long</v>
      </c>
      <c r="AX468" s="27" t="str">
        <f t="shared" si="91"/>
        <v>Nguyễn Thanh Phương Thảo</v>
      </c>
      <c r="AY468" s="4" t="str">
        <f t="shared" si="88"/>
        <v>VIN+</v>
      </c>
    </row>
    <row r="469" spans="1:51" outlineLevel="1" x14ac:dyDescent="0.25">
      <c r="A469" s="4" t="s">
        <v>1104</v>
      </c>
      <c r="B469" s="4" t="s">
        <v>797</v>
      </c>
      <c r="C469" s="4" t="s">
        <v>959</v>
      </c>
      <c r="D469" s="11" t="s">
        <v>747</v>
      </c>
      <c r="E469" s="32" t="s">
        <v>42</v>
      </c>
      <c r="F469" s="11" t="s">
        <v>710</v>
      </c>
      <c r="G469" s="35">
        <v>5293553</v>
      </c>
      <c r="H469" s="4" t="s">
        <v>2636</v>
      </c>
      <c r="I469" s="4"/>
      <c r="J469" s="4"/>
      <c r="K469" s="4"/>
      <c r="L469" s="4"/>
      <c r="M469" s="33"/>
      <c r="N469" s="38"/>
      <c r="O469" s="33"/>
      <c r="P469" s="244">
        <f t="shared" si="89"/>
        <v>179.52799999999999</v>
      </c>
      <c r="Q469" s="25"/>
      <c r="R469" s="25"/>
      <c r="S469" s="25"/>
      <c r="T469" s="109"/>
      <c r="U469" s="25"/>
      <c r="V469" s="25"/>
      <c r="W469" s="25"/>
      <c r="X469" s="25">
        <v>0</v>
      </c>
      <c r="Y469" s="25"/>
      <c r="Z469" s="25">
        <v>0</v>
      </c>
      <c r="AA469" s="109"/>
      <c r="AB469" s="25">
        <v>0</v>
      </c>
      <c r="AC469" s="25">
        <v>179.52799999999999</v>
      </c>
      <c r="AD469" s="25">
        <v>0</v>
      </c>
      <c r="AE469" s="25">
        <v>0</v>
      </c>
      <c r="AF469" s="25">
        <v>0</v>
      </c>
      <c r="AG469" s="25">
        <v>0</v>
      </c>
      <c r="AH469" s="109"/>
      <c r="AI469" s="25">
        <v>0</v>
      </c>
      <c r="AJ469" s="25">
        <v>0</v>
      </c>
      <c r="AK469" s="123">
        <v>0</v>
      </c>
      <c r="AL469" s="25">
        <v>0</v>
      </c>
      <c r="AM469" s="25">
        <v>0</v>
      </c>
      <c r="AN469" s="25">
        <v>0</v>
      </c>
      <c r="AO469" s="109"/>
      <c r="AP469" s="25">
        <v>0</v>
      </c>
      <c r="AQ469" s="25">
        <v>0</v>
      </c>
      <c r="AR469" s="25">
        <v>0</v>
      </c>
      <c r="AS469" s="25">
        <v>0</v>
      </c>
      <c r="AT469" s="25">
        <v>0</v>
      </c>
      <c r="AU469" s="25">
        <v>0</v>
      </c>
      <c r="AW469" t="str">
        <f t="shared" si="90"/>
        <v>Nguyễn Thành Long</v>
      </c>
      <c r="AX469" s="27" t="str">
        <f t="shared" si="91"/>
        <v>Nguyễn Thanh Phương Thảo</v>
      </c>
      <c r="AY469" s="4" t="str">
        <f t="shared" si="88"/>
        <v>VIN+</v>
      </c>
    </row>
    <row r="470" spans="1:51" outlineLevel="1" x14ac:dyDescent="0.25">
      <c r="A470" s="4" t="s">
        <v>1104</v>
      </c>
      <c r="B470" s="4" t="s">
        <v>797</v>
      </c>
      <c r="C470" s="4" t="s">
        <v>959</v>
      </c>
      <c r="D470" s="11" t="s">
        <v>747</v>
      </c>
      <c r="E470" s="32" t="s">
        <v>42</v>
      </c>
      <c r="F470" s="11" t="s">
        <v>710</v>
      </c>
      <c r="G470" s="35">
        <v>5295603</v>
      </c>
      <c r="H470" s="4" t="s">
        <v>2637</v>
      </c>
      <c r="I470" s="4"/>
      <c r="J470" s="4"/>
      <c r="K470" s="4"/>
      <c r="L470" s="4"/>
      <c r="M470" s="33"/>
      <c r="N470" s="38"/>
      <c r="O470" s="33"/>
      <c r="P470" s="244">
        <f t="shared" si="89"/>
        <v>0</v>
      </c>
      <c r="Q470" s="25"/>
      <c r="R470" s="25"/>
      <c r="S470" s="25"/>
      <c r="T470" s="109"/>
      <c r="U470" s="25"/>
      <c r="V470" s="25"/>
      <c r="W470" s="25"/>
      <c r="X470" s="25">
        <v>0</v>
      </c>
      <c r="Y470" s="25"/>
      <c r="Z470" s="25">
        <v>0</v>
      </c>
      <c r="AA470" s="109"/>
      <c r="AB470" s="25">
        <v>0</v>
      </c>
      <c r="AC470" s="25">
        <v>0</v>
      </c>
      <c r="AD470" s="25">
        <v>0</v>
      </c>
      <c r="AE470" s="25">
        <v>0</v>
      </c>
      <c r="AF470" s="25">
        <v>0</v>
      </c>
      <c r="AG470" s="25">
        <v>0</v>
      </c>
      <c r="AH470" s="109"/>
      <c r="AI470" s="25">
        <v>0</v>
      </c>
      <c r="AJ470" s="25">
        <v>0</v>
      </c>
      <c r="AK470" s="123">
        <v>0</v>
      </c>
      <c r="AL470" s="25">
        <v>0</v>
      </c>
      <c r="AM470" s="25">
        <v>0</v>
      </c>
      <c r="AN470" s="25">
        <v>0</v>
      </c>
      <c r="AO470" s="109"/>
      <c r="AP470" s="25">
        <v>0</v>
      </c>
      <c r="AQ470" s="25">
        <v>0</v>
      </c>
      <c r="AR470" s="25">
        <v>0</v>
      </c>
      <c r="AS470" s="25">
        <v>0</v>
      </c>
      <c r="AT470" s="25">
        <v>0</v>
      </c>
      <c r="AU470" s="25">
        <v>0</v>
      </c>
      <c r="AW470" t="str">
        <f t="shared" si="90"/>
        <v>Nguyễn Thành Long</v>
      </c>
      <c r="AX470" s="27" t="str">
        <f t="shared" si="91"/>
        <v>Nguyễn Thanh Phương Thảo</v>
      </c>
      <c r="AY470" s="4" t="str">
        <f t="shared" si="88"/>
        <v>VIN+</v>
      </c>
    </row>
    <row r="471" spans="1:51" outlineLevel="1" x14ac:dyDescent="0.25">
      <c r="A471" s="4" t="s">
        <v>1104</v>
      </c>
      <c r="B471" s="4" t="s">
        <v>797</v>
      </c>
      <c r="C471" s="4" t="s">
        <v>959</v>
      </c>
      <c r="D471" s="11" t="s">
        <v>747</v>
      </c>
      <c r="E471" s="32" t="s">
        <v>42</v>
      </c>
      <c r="F471" s="11" t="s">
        <v>710</v>
      </c>
      <c r="G471" s="35">
        <v>5296204</v>
      </c>
      <c r="H471" s="4" t="s">
        <v>2638</v>
      </c>
      <c r="I471" s="4"/>
      <c r="J471" s="4"/>
      <c r="K471" s="4"/>
      <c r="L471" s="4"/>
      <c r="M471" s="33"/>
      <c r="N471" s="38"/>
      <c r="O471" s="33"/>
      <c r="P471" s="244">
        <f t="shared" si="89"/>
        <v>179.52799999999999</v>
      </c>
      <c r="Q471" s="25"/>
      <c r="R471" s="25"/>
      <c r="S471" s="25"/>
      <c r="T471" s="109"/>
      <c r="U471" s="25"/>
      <c r="V471" s="25"/>
      <c r="W471" s="25"/>
      <c r="X471" s="25">
        <v>0</v>
      </c>
      <c r="Y471" s="25"/>
      <c r="Z471" s="25">
        <v>0</v>
      </c>
      <c r="AA471" s="109"/>
      <c r="AB471" s="25">
        <v>0</v>
      </c>
      <c r="AC471" s="25">
        <v>0</v>
      </c>
      <c r="AD471" s="25">
        <v>0</v>
      </c>
      <c r="AE471" s="25">
        <v>0</v>
      </c>
      <c r="AF471" s="25">
        <v>0</v>
      </c>
      <c r="AG471" s="25">
        <v>0</v>
      </c>
      <c r="AH471" s="109"/>
      <c r="AI471" s="25">
        <v>0</v>
      </c>
      <c r="AJ471" s="25">
        <v>0</v>
      </c>
      <c r="AK471" s="123">
        <v>0</v>
      </c>
      <c r="AL471" s="25">
        <v>179.52799999999999</v>
      </c>
      <c r="AM471" s="25">
        <v>0</v>
      </c>
      <c r="AN471" s="25">
        <v>0</v>
      </c>
      <c r="AO471" s="109"/>
      <c r="AP471" s="25">
        <v>0</v>
      </c>
      <c r="AQ471" s="25">
        <v>0</v>
      </c>
      <c r="AR471" s="25">
        <v>0</v>
      </c>
      <c r="AS471" s="25">
        <v>0</v>
      </c>
      <c r="AT471" s="25">
        <v>0</v>
      </c>
      <c r="AU471" s="25">
        <v>0</v>
      </c>
      <c r="AW471" t="str">
        <f t="shared" si="90"/>
        <v>Nguyễn Thành Long</v>
      </c>
      <c r="AX471" s="27" t="str">
        <f t="shared" si="91"/>
        <v>Nguyễn Thanh Phương Thảo</v>
      </c>
      <c r="AY471" s="4" t="str">
        <f t="shared" si="88"/>
        <v>VIN+</v>
      </c>
    </row>
    <row r="472" spans="1:51" outlineLevel="1" x14ac:dyDescent="0.25">
      <c r="A472" s="4" t="s">
        <v>1104</v>
      </c>
      <c r="B472" s="4" t="s">
        <v>797</v>
      </c>
      <c r="C472" s="4" t="s">
        <v>959</v>
      </c>
      <c r="D472" s="11" t="s">
        <v>747</v>
      </c>
      <c r="E472" s="32" t="s">
        <v>42</v>
      </c>
      <c r="F472" s="11" t="s">
        <v>710</v>
      </c>
      <c r="G472" s="35">
        <v>5296211</v>
      </c>
      <c r="H472" s="4" t="s">
        <v>2639</v>
      </c>
      <c r="I472" s="4"/>
      <c r="J472" s="4"/>
      <c r="K472" s="4"/>
      <c r="L472" s="4"/>
      <c r="M472" s="33"/>
      <c r="N472" s="38"/>
      <c r="O472" s="33"/>
      <c r="P472" s="244">
        <f t="shared" si="89"/>
        <v>0</v>
      </c>
      <c r="Q472" s="25"/>
      <c r="R472" s="25"/>
      <c r="S472" s="25"/>
      <c r="T472" s="109"/>
      <c r="W472" s="25"/>
      <c r="X472" s="25">
        <v>0</v>
      </c>
      <c r="Y472" s="25"/>
      <c r="Z472" s="25">
        <v>0</v>
      </c>
      <c r="AA472" s="109"/>
      <c r="AB472" s="25">
        <v>0</v>
      </c>
      <c r="AC472" s="25">
        <v>0</v>
      </c>
      <c r="AD472" s="25">
        <v>0</v>
      </c>
      <c r="AE472" s="25">
        <v>0</v>
      </c>
      <c r="AF472" s="25">
        <v>0</v>
      </c>
      <c r="AG472" s="25">
        <v>0</v>
      </c>
      <c r="AH472" s="109"/>
      <c r="AI472" s="25">
        <v>0</v>
      </c>
      <c r="AJ472" s="25">
        <v>0</v>
      </c>
      <c r="AK472" s="123">
        <v>0</v>
      </c>
      <c r="AL472" s="25">
        <v>0</v>
      </c>
      <c r="AM472" s="25">
        <v>0</v>
      </c>
      <c r="AN472" s="25">
        <v>0</v>
      </c>
      <c r="AO472" s="109"/>
      <c r="AP472" s="25">
        <v>0</v>
      </c>
      <c r="AQ472" s="25">
        <v>0</v>
      </c>
      <c r="AR472" s="25">
        <v>0</v>
      </c>
      <c r="AS472" s="25">
        <v>0</v>
      </c>
      <c r="AT472" s="25">
        <v>0</v>
      </c>
      <c r="AU472" s="25">
        <v>0</v>
      </c>
      <c r="AW472" t="str">
        <f t="shared" si="90"/>
        <v>Nguyễn Thành Long</v>
      </c>
      <c r="AX472" s="27" t="str">
        <f t="shared" si="91"/>
        <v>Nguyễn Thanh Phương Thảo</v>
      </c>
      <c r="AY472" s="4" t="str">
        <f t="shared" si="88"/>
        <v>VIN+</v>
      </c>
    </row>
    <row r="473" spans="1:51" outlineLevel="1" x14ac:dyDescent="0.25">
      <c r="A473" s="4" t="s">
        <v>1104</v>
      </c>
      <c r="B473" s="4" t="s">
        <v>797</v>
      </c>
      <c r="C473" s="4" t="s">
        <v>959</v>
      </c>
      <c r="D473" s="11" t="s">
        <v>747</v>
      </c>
      <c r="E473" s="32" t="s">
        <v>42</v>
      </c>
      <c r="F473" s="11" t="s">
        <v>710</v>
      </c>
      <c r="G473" s="35">
        <v>5271430</v>
      </c>
      <c r="H473" s="4" t="s">
        <v>1542</v>
      </c>
      <c r="I473" s="4"/>
      <c r="J473" s="4"/>
      <c r="K473" s="4"/>
      <c r="L473" s="4"/>
      <c r="M473" s="33"/>
      <c r="N473" s="38"/>
      <c r="O473" s="33"/>
      <c r="P473" s="244">
        <f t="shared" si="89"/>
        <v>179.52799999999999</v>
      </c>
      <c r="Q473" s="25"/>
      <c r="R473" s="25"/>
      <c r="S473" s="25"/>
      <c r="T473" s="109"/>
      <c r="U473" s="25">
        <v>179.52799999999999</v>
      </c>
      <c r="V473" s="25">
        <v>0</v>
      </c>
      <c r="W473" s="25"/>
      <c r="X473" s="25">
        <v>0</v>
      </c>
      <c r="Y473" s="25"/>
      <c r="Z473" s="25">
        <v>0</v>
      </c>
      <c r="AA473" s="109"/>
      <c r="AB473" s="25">
        <v>0</v>
      </c>
      <c r="AC473" s="25">
        <v>0</v>
      </c>
      <c r="AD473" s="25">
        <v>0</v>
      </c>
      <c r="AE473" s="25">
        <v>0</v>
      </c>
      <c r="AF473" s="25">
        <v>0</v>
      </c>
      <c r="AG473" s="25">
        <v>0</v>
      </c>
      <c r="AH473" s="109"/>
      <c r="AI473" s="25">
        <v>0</v>
      </c>
      <c r="AJ473" s="25">
        <v>0</v>
      </c>
      <c r="AK473" s="123">
        <v>0</v>
      </c>
      <c r="AL473" s="25">
        <v>0</v>
      </c>
      <c r="AM473" s="25">
        <v>0</v>
      </c>
      <c r="AN473" s="25">
        <v>0</v>
      </c>
      <c r="AO473" s="109"/>
      <c r="AP473" s="25">
        <v>0</v>
      </c>
      <c r="AQ473" s="25">
        <v>0</v>
      </c>
      <c r="AR473" s="25">
        <v>0</v>
      </c>
      <c r="AS473" s="25">
        <v>0</v>
      </c>
      <c r="AT473" s="25">
        <v>0</v>
      </c>
      <c r="AU473" s="25">
        <v>0</v>
      </c>
      <c r="AW473" t="str">
        <f t="shared" si="90"/>
        <v>Nguyễn Thành Long</v>
      </c>
      <c r="AX473" s="27" t="str">
        <f t="shared" si="91"/>
        <v>Nguyễn Thanh Phương Thảo</v>
      </c>
      <c r="AY473" s="4" t="str">
        <f t="shared" si="88"/>
        <v>VIN+</v>
      </c>
    </row>
    <row r="474" spans="1:51" outlineLevel="1" x14ac:dyDescent="0.25">
      <c r="A474" s="4" t="s">
        <v>1104</v>
      </c>
      <c r="B474" s="4" t="s">
        <v>797</v>
      </c>
      <c r="C474" s="4" t="s">
        <v>959</v>
      </c>
      <c r="D474" s="11" t="s">
        <v>747</v>
      </c>
      <c r="E474" s="32" t="s">
        <v>42</v>
      </c>
      <c r="F474" s="11" t="s">
        <v>710</v>
      </c>
      <c r="G474" s="35">
        <v>5296882</v>
      </c>
      <c r="H474" s="4" t="s">
        <v>1543</v>
      </c>
      <c r="I474" s="4"/>
      <c r="J474" s="4"/>
      <c r="K474" s="4"/>
      <c r="L474" s="4"/>
      <c r="M474" s="33"/>
      <c r="N474" s="38"/>
      <c r="O474" s="33"/>
      <c r="P474" s="244">
        <f t="shared" si="89"/>
        <v>179.52799999999999</v>
      </c>
      <c r="Q474" s="25"/>
      <c r="R474" s="25"/>
      <c r="S474" s="25"/>
      <c r="T474" s="109"/>
      <c r="U474" s="25">
        <v>179.52799999999999</v>
      </c>
      <c r="V474" s="25">
        <v>0</v>
      </c>
      <c r="W474" s="25"/>
      <c r="X474" s="25">
        <v>0</v>
      </c>
      <c r="Y474" s="25"/>
      <c r="Z474" s="25">
        <v>0</v>
      </c>
      <c r="AA474" s="109"/>
      <c r="AB474" s="25">
        <v>0</v>
      </c>
      <c r="AC474" s="25">
        <v>0</v>
      </c>
      <c r="AD474" s="25">
        <v>0</v>
      </c>
      <c r="AE474" s="25">
        <v>0</v>
      </c>
      <c r="AF474" s="25">
        <v>0</v>
      </c>
      <c r="AG474" s="25">
        <v>0</v>
      </c>
      <c r="AH474" s="109"/>
      <c r="AI474" s="25">
        <v>0</v>
      </c>
      <c r="AJ474" s="25">
        <v>0</v>
      </c>
      <c r="AK474" s="123">
        <v>0</v>
      </c>
      <c r="AL474" s="25">
        <v>0</v>
      </c>
      <c r="AM474" s="25">
        <v>0</v>
      </c>
      <c r="AN474" s="25">
        <v>0</v>
      </c>
      <c r="AO474" s="109"/>
      <c r="AP474" s="25">
        <v>0</v>
      </c>
      <c r="AQ474" s="25">
        <v>0</v>
      </c>
      <c r="AR474" s="25">
        <v>0</v>
      </c>
      <c r="AS474" s="25">
        <v>0</v>
      </c>
      <c r="AT474" s="25">
        <v>0</v>
      </c>
      <c r="AU474" s="25">
        <v>0</v>
      </c>
      <c r="AW474" t="str">
        <f t="shared" si="90"/>
        <v>Nguyễn Thành Long</v>
      </c>
      <c r="AX474" s="27" t="str">
        <f t="shared" si="91"/>
        <v>Nguyễn Thanh Phương Thảo</v>
      </c>
      <c r="AY474" s="4" t="str">
        <f t="shared" si="88"/>
        <v>VIN+</v>
      </c>
    </row>
    <row r="475" spans="1:51" outlineLevel="1" x14ac:dyDescent="0.25">
      <c r="A475" s="4" t="s">
        <v>1104</v>
      </c>
      <c r="B475" s="4" t="s">
        <v>797</v>
      </c>
      <c r="C475" s="4" t="s">
        <v>959</v>
      </c>
      <c r="D475" s="11" t="s">
        <v>747</v>
      </c>
      <c r="E475" s="32" t="s">
        <v>42</v>
      </c>
      <c r="F475" s="11" t="s">
        <v>710</v>
      </c>
      <c r="G475" s="35">
        <v>5134146</v>
      </c>
      <c r="H475" s="4" t="s">
        <v>1544</v>
      </c>
      <c r="I475" s="4"/>
      <c r="J475" s="4"/>
      <c r="K475" s="4"/>
      <c r="L475" s="4"/>
      <c r="M475" s="33"/>
      <c r="N475" s="38"/>
      <c r="O475" s="33"/>
      <c r="P475" s="244">
        <f t="shared" si="89"/>
        <v>417.99199999999996</v>
      </c>
      <c r="Q475" s="25"/>
      <c r="R475" s="25"/>
      <c r="S475" s="25"/>
      <c r="T475" s="109"/>
      <c r="U475" s="25">
        <v>238.464</v>
      </c>
      <c r="V475" s="25">
        <v>0</v>
      </c>
      <c r="W475" s="25"/>
      <c r="X475" s="25">
        <v>0</v>
      </c>
      <c r="Y475" s="25"/>
      <c r="Z475" s="25">
        <v>0</v>
      </c>
      <c r="AA475" s="109"/>
      <c r="AB475" s="25">
        <v>0</v>
      </c>
      <c r="AC475" s="25">
        <v>0</v>
      </c>
      <c r="AD475" s="25">
        <v>0</v>
      </c>
      <c r="AE475" s="25">
        <v>0</v>
      </c>
      <c r="AF475" s="25">
        <v>0</v>
      </c>
      <c r="AG475" s="25">
        <v>0</v>
      </c>
      <c r="AH475" s="109"/>
      <c r="AI475" s="25">
        <v>0</v>
      </c>
      <c r="AJ475" s="25">
        <v>0</v>
      </c>
      <c r="AK475" s="123">
        <v>0</v>
      </c>
      <c r="AL475" s="25">
        <v>0</v>
      </c>
      <c r="AM475" s="25">
        <v>0</v>
      </c>
      <c r="AN475" s="25">
        <v>179.52799999999999</v>
      </c>
      <c r="AO475" s="109"/>
      <c r="AP475" s="25">
        <v>0</v>
      </c>
      <c r="AQ475" s="25">
        <v>0</v>
      </c>
      <c r="AR475" s="25">
        <v>0</v>
      </c>
      <c r="AS475" s="25">
        <v>0</v>
      </c>
      <c r="AT475" s="25">
        <v>0</v>
      </c>
      <c r="AU475" s="25">
        <v>0</v>
      </c>
      <c r="AW475" t="str">
        <f t="shared" si="90"/>
        <v>Nguyễn Thành Long</v>
      </c>
      <c r="AX475" s="27" t="str">
        <f t="shared" si="91"/>
        <v>Nguyễn Thanh Phương Thảo</v>
      </c>
      <c r="AY475" s="4" t="str">
        <f t="shared" si="88"/>
        <v>VIN+</v>
      </c>
    </row>
    <row r="476" spans="1:51" outlineLevel="1" x14ac:dyDescent="0.25">
      <c r="A476" s="4" t="s">
        <v>1104</v>
      </c>
      <c r="B476" s="4" t="s">
        <v>797</v>
      </c>
      <c r="C476" s="4" t="s">
        <v>959</v>
      </c>
      <c r="D476" s="11" t="s">
        <v>747</v>
      </c>
      <c r="E476" s="32" t="s">
        <v>42</v>
      </c>
      <c r="F476" s="11" t="s">
        <v>710</v>
      </c>
      <c r="G476" s="35">
        <v>5134793</v>
      </c>
      <c r="H476" s="4" t="s">
        <v>1683</v>
      </c>
      <c r="I476" s="4"/>
      <c r="J476" s="4"/>
      <c r="K476" s="4"/>
      <c r="L476" s="4"/>
      <c r="M476" s="33"/>
      <c r="N476" s="38"/>
      <c r="O476" s="33"/>
      <c r="P476" s="244">
        <f t="shared" si="89"/>
        <v>1741.28</v>
      </c>
      <c r="Q476" s="25"/>
      <c r="R476" s="25"/>
      <c r="S476" s="25"/>
      <c r="T476" s="109"/>
      <c r="U476" s="25"/>
      <c r="V476" s="25">
        <v>722.55899999999997</v>
      </c>
      <c r="W476" s="25"/>
      <c r="X476" s="25">
        <v>0</v>
      </c>
      <c r="Y476" s="25"/>
      <c r="Z476" s="25">
        <v>0</v>
      </c>
      <c r="AA476" s="109"/>
      <c r="AB476" s="25">
        <v>0</v>
      </c>
      <c r="AC476" s="25">
        <v>419.06200000000001</v>
      </c>
      <c r="AD476" s="25">
        <v>0</v>
      </c>
      <c r="AE476" s="25">
        <v>0</v>
      </c>
      <c r="AF476" s="25">
        <v>0</v>
      </c>
      <c r="AG476" s="25">
        <v>0</v>
      </c>
      <c r="AH476" s="109"/>
      <c r="AI476" s="25">
        <v>0</v>
      </c>
      <c r="AJ476" s="25">
        <v>0</v>
      </c>
      <c r="AK476" s="123">
        <v>361.19499999999999</v>
      </c>
      <c r="AL476" s="25">
        <v>0</v>
      </c>
      <c r="AM476" s="25">
        <v>0</v>
      </c>
      <c r="AN476" s="25">
        <v>238.464</v>
      </c>
      <c r="AO476" s="109"/>
      <c r="AP476" s="25">
        <v>0</v>
      </c>
      <c r="AQ476" s="25">
        <v>0</v>
      </c>
      <c r="AR476" s="25">
        <v>0</v>
      </c>
      <c r="AS476" s="25">
        <v>0</v>
      </c>
      <c r="AT476" s="25">
        <v>0</v>
      </c>
      <c r="AU476" s="25">
        <v>0</v>
      </c>
      <c r="AW476" t="str">
        <f t="shared" si="90"/>
        <v>Nguyễn Thành Long</v>
      </c>
      <c r="AX476" s="27" t="str">
        <f t="shared" si="91"/>
        <v>Nguyễn Thanh Phương Thảo</v>
      </c>
      <c r="AY476" s="4" t="str">
        <f t="shared" si="88"/>
        <v>VIN+</v>
      </c>
    </row>
    <row r="477" spans="1:51" outlineLevel="1" x14ac:dyDescent="0.25">
      <c r="A477" s="4" t="s">
        <v>1104</v>
      </c>
      <c r="B477" s="4" t="s">
        <v>797</v>
      </c>
      <c r="C477" s="4" t="s">
        <v>959</v>
      </c>
      <c r="D477" s="11" t="s">
        <v>747</v>
      </c>
      <c r="E477" s="32" t="s">
        <v>42</v>
      </c>
      <c r="F477" s="11" t="s">
        <v>710</v>
      </c>
      <c r="G477" s="35">
        <v>5292952</v>
      </c>
      <c r="H477" s="4" t="s">
        <v>1684</v>
      </c>
      <c r="I477" s="4"/>
      <c r="J477" s="4"/>
      <c r="K477" s="4"/>
      <c r="L477" s="4"/>
      <c r="M477" s="33"/>
      <c r="N477" s="38"/>
      <c r="O477" s="33"/>
      <c r="P477" s="244">
        <f t="shared" si="89"/>
        <v>837.05400000000009</v>
      </c>
      <c r="Q477" s="25"/>
      <c r="R477" s="25"/>
      <c r="S477" s="25"/>
      <c r="T477" s="109"/>
      <c r="U477" s="25"/>
      <c r="V477" s="25">
        <v>238.464</v>
      </c>
      <c r="W477" s="25"/>
      <c r="X477" s="25">
        <v>0</v>
      </c>
      <c r="Y477" s="25"/>
      <c r="Z477" s="25">
        <v>0</v>
      </c>
      <c r="AA477" s="109"/>
      <c r="AB477" s="25">
        <v>0</v>
      </c>
      <c r="AC477" s="25">
        <v>180.59800000000001</v>
      </c>
      <c r="AD477" s="25">
        <v>0</v>
      </c>
      <c r="AE477" s="25">
        <v>0</v>
      </c>
      <c r="AF477" s="25">
        <v>0</v>
      </c>
      <c r="AG477" s="25">
        <v>0</v>
      </c>
      <c r="AH477" s="109"/>
      <c r="AI477" s="25">
        <v>0</v>
      </c>
      <c r="AJ477" s="25">
        <v>0</v>
      </c>
      <c r="AK477" s="123">
        <v>238.464</v>
      </c>
      <c r="AL477" s="25">
        <v>0</v>
      </c>
      <c r="AM477" s="25">
        <v>0</v>
      </c>
      <c r="AN477" s="25">
        <v>179.52799999999999</v>
      </c>
      <c r="AO477" s="109"/>
      <c r="AP477" s="25">
        <v>0</v>
      </c>
      <c r="AQ477" s="25">
        <v>0</v>
      </c>
      <c r="AR477" s="25">
        <v>0</v>
      </c>
      <c r="AS477" s="25">
        <v>0</v>
      </c>
      <c r="AT477" s="25">
        <v>0</v>
      </c>
      <c r="AU477" s="25">
        <v>0</v>
      </c>
      <c r="AW477" t="str">
        <f t="shared" si="90"/>
        <v>Nguyễn Thành Long</v>
      </c>
      <c r="AX477" s="27" t="str">
        <f t="shared" si="91"/>
        <v>Nguyễn Thanh Phương Thảo</v>
      </c>
      <c r="AY477" s="4" t="str">
        <f t="shared" si="88"/>
        <v>VIN+</v>
      </c>
    </row>
    <row r="478" spans="1:51" x14ac:dyDescent="0.25">
      <c r="A478" s="4" t="s">
        <v>1104</v>
      </c>
      <c r="B478" s="4" t="s">
        <v>797</v>
      </c>
      <c r="C478" s="4" t="s">
        <v>959</v>
      </c>
      <c r="D478" s="11" t="s">
        <v>747</v>
      </c>
      <c r="E478" s="32" t="s">
        <v>42</v>
      </c>
      <c r="F478" s="11" t="s">
        <v>710</v>
      </c>
      <c r="G478" s="35">
        <v>5134160</v>
      </c>
      <c r="H478" s="4" t="s">
        <v>1685</v>
      </c>
      <c r="I478" s="4"/>
      <c r="J478" s="4"/>
      <c r="K478" s="4"/>
      <c r="L478" s="4"/>
      <c r="M478" s="33"/>
      <c r="N478" s="38"/>
      <c r="O478" s="33"/>
      <c r="P478" s="244">
        <f t="shared" si="89"/>
        <v>1082.6849999999999</v>
      </c>
      <c r="Q478" s="25"/>
      <c r="R478" s="25"/>
      <c r="S478" s="25"/>
      <c r="T478" s="109"/>
      <c r="U478" s="25"/>
      <c r="V478" s="25">
        <v>484.09500000000003</v>
      </c>
      <c r="W478" s="25"/>
      <c r="X478" s="25">
        <v>0</v>
      </c>
      <c r="Y478" s="25"/>
      <c r="Z478" s="25">
        <v>0</v>
      </c>
      <c r="AA478" s="109"/>
      <c r="AB478" s="25">
        <v>0</v>
      </c>
      <c r="AC478" s="25">
        <v>179.52799999999999</v>
      </c>
      <c r="AD478" s="25">
        <v>0</v>
      </c>
      <c r="AE478" s="25">
        <v>0</v>
      </c>
      <c r="AF478" s="25">
        <v>0</v>
      </c>
      <c r="AG478" s="25">
        <v>0</v>
      </c>
      <c r="AH478" s="109"/>
      <c r="AI478" s="25">
        <v>0</v>
      </c>
      <c r="AJ478" s="25">
        <v>0</v>
      </c>
      <c r="AK478" s="123">
        <v>419.06200000000001</v>
      </c>
      <c r="AL478" s="25">
        <v>0</v>
      </c>
      <c r="AM478" s="25">
        <v>0</v>
      </c>
      <c r="AN478" s="25">
        <v>0</v>
      </c>
      <c r="AO478" s="109"/>
      <c r="AP478" s="25">
        <v>0</v>
      </c>
      <c r="AQ478" s="25">
        <v>0</v>
      </c>
      <c r="AR478" s="25">
        <v>0</v>
      </c>
      <c r="AS478" s="25">
        <v>0</v>
      </c>
      <c r="AT478" s="25">
        <v>0</v>
      </c>
      <c r="AU478" s="25">
        <v>0</v>
      </c>
      <c r="AW478" t="str">
        <f t="shared" si="90"/>
        <v>Nguyễn Thành Long</v>
      </c>
      <c r="AX478" s="27" t="str">
        <f t="shared" si="91"/>
        <v>Nguyễn Thanh Phương Thảo</v>
      </c>
      <c r="AY478" s="4" t="str">
        <f t="shared" si="88"/>
        <v>VIN+</v>
      </c>
    </row>
    <row r="479" spans="1:51" x14ac:dyDescent="0.25">
      <c r="A479" s="4"/>
      <c r="B479" s="4"/>
      <c r="C479" s="4"/>
      <c r="D479" s="11"/>
      <c r="E479" s="32"/>
      <c r="F479" s="11"/>
      <c r="G479" s="35"/>
      <c r="H479" s="4"/>
      <c r="I479" s="4"/>
      <c r="J479" s="4"/>
      <c r="K479" s="4"/>
      <c r="L479" s="4"/>
      <c r="M479" s="33"/>
      <c r="N479" s="38"/>
      <c r="O479" s="33"/>
      <c r="P479" s="244">
        <f t="shared" si="89"/>
        <v>0</v>
      </c>
      <c r="Q479" s="25"/>
      <c r="R479" s="25"/>
      <c r="S479" s="25"/>
      <c r="T479" s="109"/>
      <c r="U479" s="25"/>
      <c r="V479" s="25"/>
      <c r="W479" s="25"/>
      <c r="X479" s="25">
        <v>0</v>
      </c>
      <c r="Y479" s="25"/>
      <c r="Z479" s="25">
        <v>0</v>
      </c>
      <c r="AA479" s="109"/>
      <c r="AB479" s="25">
        <v>0</v>
      </c>
      <c r="AC479" s="25">
        <v>0</v>
      </c>
      <c r="AD479" s="25">
        <v>0</v>
      </c>
      <c r="AE479" s="25">
        <v>0</v>
      </c>
      <c r="AF479" s="25">
        <v>0</v>
      </c>
      <c r="AG479" s="25">
        <v>0</v>
      </c>
      <c r="AH479" s="109"/>
      <c r="AI479" s="25">
        <v>0</v>
      </c>
      <c r="AJ479" s="25">
        <v>0</v>
      </c>
      <c r="AK479" s="123">
        <v>0</v>
      </c>
      <c r="AL479" s="25">
        <v>0</v>
      </c>
      <c r="AM479" s="25">
        <v>0</v>
      </c>
      <c r="AN479" s="25">
        <v>0</v>
      </c>
      <c r="AO479" s="109"/>
      <c r="AP479" s="25">
        <v>0</v>
      </c>
      <c r="AQ479" s="25">
        <v>0</v>
      </c>
      <c r="AR479" s="25">
        <v>0</v>
      </c>
      <c r="AS479" s="25">
        <v>0</v>
      </c>
      <c r="AT479" s="25">
        <v>0</v>
      </c>
      <c r="AU479" s="25">
        <v>0</v>
      </c>
      <c r="AW479">
        <f t="shared" si="90"/>
        <v>0</v>
      </c>
      <c r="AX479" s="27">
        <f t="shared" si="91"/>
        <v>0</v>
      </c>
      <c r="AY479" s="4">
        <f t="shared" si="88"/>
        <v>0</v>
      </c>
    </row>
    <row r="480" spans="1:51" x14ac:dyDescent="0.25">
      <c r="A480" s="4"/>
      <c r="B480" s="4"/>
      <c r="C480" s="4"/>
      <c r="D480" s="11"/>
      <c r="E480" s="32"/>
      <c r="F480" s="11"/>
      <c r="G480" s="35"/>
      <c r="H480" s="4"/>
      <c r="I480" s="4"/>
      <c r="J480" s="4"/>
      <c r="K480" s="4"/>
      <c r="L480" s="4"/>
      <c r="M480" s="33"/>
      <c r="N480" s="38"/>
      <c r="O480" s="33"/>
      <c r="P480" s="244">
        <f t="shared" si="89"/>
        <v>0</v>
      </c>
      <c r="Q480" s="25"/>
      <c r="R480" s="25"/>
      <c r="S480" s="25"/>
      <c r="T480" s="109"/>
      <c r="U480" s="25"/>
      <c r="V480" s="25"/>
      <c r="W480" s="25"/>
      <c r="X480" s="25">
        <v>0</v>
      </c>
      <c r="Y480" s="25"/>
      <c r="Z480" s="25">
        <v>0</v>
      </c>
      <c r="AA480" s="109"/>
      <c r="AB480" s="25">
        <v>0</v>
      </c>
      <c r="AC480" s="25">
        <v>0</v>
      </c>
      <c r="AD480" s="25">
        <v>0</v>
      </c>
      <c r="AE480" s="25">
        <v>0</v>
      </c>
      <c r="AF480" s="25">
        <v>0</v>
      </c>
      <c r="AG480" s="25">
        <v>0</v>
      </c>
      <c r="AH480" s="109"/>
      <c r="AI480" s="25">
        <v>0</v>
      </c>
      <c r="AJ480" s="25">
        <v>0</v>
      </c>
      <c r="AK480" s="123">
        <v>0</v>
      </c>
      <c r="AL480" s="25">
        <v>0</v>
      </c>
      <c r="AM480" s="25">
        <v>0</v>
      </c>
      <c r="AN480" s="25">
        <v>0</v>
      </c>
      <c r="AO480" s="109"/>
      <c r="AP480" s="25">
        <v>0</v>
      </c>
      <c r="AQ480" s="25">
        <v>0</v>
      </c>
      <c r="AR480" s="25">
        <v>0</v>
      </c>
      <c r="AS480" s="25">
        <v>0</v>
      </c>
      <c r="AT480" s="25">
        <v>0</v>
      </c>
      <c r="AU480" s="25">
        <v>0</v>
      </c>
      <c r="AW480">
        <f t="shared" si="90"/>
        <v>0</v>
      </c>
      <c r="AX480" s="27">
        <f t="shared" si="91"/>
        <v>0</v>
      </c>
      <c r="AY480" s="4">
        <f t="shared" si="88"/>
        <v>0</v>
      </c>
    </row>
    <row r="481" spans="1:51" x14ac:dyDescent="0.25">
      <c r="A481" s="4" t="s">
        <v>1104</v>
      </c>
      <c r="B481" s="4" t="s">
        <v>797</v>
      </c>
      <c r="C481" s="4" t="s">
        <v>959</v>
      </c>
      <c r="D481" s="107" t="s">
        <v>748</v>
      </c>
      <c r="E481" s="85" t="s">
        <v>63</v>
      </c>
      <c r="F481" s="107"/>
      <c r="G481" s="35"/>
      <c r="H481" s="57" t="s">
        <v>1246</v>
      </c>
      <c r="I481" s="4"/>
      <c r="J481" s="4"/>
      <c r="K481" s="4"/>
      <c r="L481" s="4">
        <v>44</v>
      </c>
      <c r="M481" s="33">
        <v>33151.857833333328</v>
      </c>
      <c r="N481" s="38">
        <f t="shared" si="86"/>
        <v>1.6955987862095796E-2</v>
      </c>
      <c r="O481" s="33">
        <f t="shared" si="87"/>
        <v>38286.67466082063</v>
      </c>
      <c r="P481" s="244">
        <f t="shared" si="89"/>
        <v>0</v>
      </c>
      <c r="Q481" s="25">
        <v>0</v>
      </c>
      <c r="R481" s="25">
        <v>0</v>
      </c>
      <c r="S481" s="25">
        <v>0</v>
      </c>
      <c r="T481" s="109"/>
      <c r="U481" s="25">
        <v>0</v>
      </c>
      <c r="V481" s="25">
        <v>0</v>
      </c>
      <c r="W481" s="25">
        <v>0</v>
      </c>
      <c r="X481" s="25">
        <v>0</v>
      </c>
      <c r="Y481" s="25">
        <v>0</v>
      </c>
      <c r="Z481" s="25">
        <v>0</v>
      </c>
      <c r="AA481" s="109"/>
      <c r="AB481" s="25">
        <v>0</v>
      </c>
      <c r="AC481" s="25">
        <v>0</v>
      </c>
      <c r="AD481" s="25">
        <v>0</v>
      </c>
      <c r="AE481" s="25">
        <v>0</v>
      </c>
      <c r="AF481" s="25">
        <v>0</v>
      </c>
      <c r="AG481" s="25">
        <v>0</v>
      </c>
      <c r="AH481" s="109"/>
      <c r="AI481" s="25">
        <v>0</v>
      </c>
      <c r="AJ481" s="25">
        <v>0</v>
      </c>
      <c r="AK481" s="123">
        <v>0</v>
      </c>
      <c r="AL481" s="25">
        <v>0</v>
      </c>
      <c r="AM481" s="25">
        <v>0</v>
      </c>
      <c r="AN481" s="25">
        <v>0</v>
      </c>
      <c r="AO481" s="109"/>
      <c r="AP481" s="25">
        <v>0</v>
      </c>
      <c r="AQ481" s="25">
        <v>0</v>
      </c>
      <c r="AR481" s="25">
        <v>0</v>
      </c>
      <c r="AS481" s="25">
        <v>0</v>
      </c>
      <c r="AT481" s="25">
        <v>0</v>
      </c>
      <c r="AU481" s="25">
        <v>0</v>
      </c>
      <c r="AW481" t="str">
        <f t="shared" si="90"/>
        <v>Nguyễn Thành Long</v>
      </c>
      <c r="AX481" s="27" t="str">
        <f t="shared" si="91"/>
        <v xml:space="preserve">Võ Thái Trâm </v>
      </c>
      <c r="AY481" s="4" t="str">
        <f t="shared" si="88"/>
        <v>VIN+</v>
      </c>
    </row>
    <row r="482" spans="1:51" x14ac:dyDescent="0.25">
      <c r="A482" s="4" t="s">
        <v>1104</v>
      </c>
      <c r="B482" s="4" t="s">
        <v>797</v>
      </c>
      <c r="C482" s="4" t="s">
        <v>959</v>
      </c>
      <c r="D482" s="11" t="s">
        <v>748</v>
      </c>
      <c r="E482" s="32" t="s">
        <v>63</v>
      </c>
      <c r="F482" s="11" t="s">
        <v>710</v>
      </c>
      <c r="G482" s="35">
        <v>5136670</v>
      </c>
      <c r="H482" s="4" t="s">
        <v>1399</v>
      </c>
      <c r="I482" s="4"/>
      <c r="J482" s="4"/>
      <c r="K482" s="4"/>
      <c r="L482" s="4"/>
      <c r="M482" s="33"/>
      <c r="N482" s="38"/>
      <c r="O482" s="33"/>
      <c r="P482" s="244">
        <f t="shared" si="89"/>
        <v>970.78700000000003</v>
      </c>
      <c r="Q482" s="25"/>
      <c r="R482" s="25"/>
      <c r="S482" s="25">
        <v>179.52799999999999</v>
      </c>
      <c r="T482" s="109"/>
      <c r="U482" s="25">
        <v>0</v>
      </c>
      <c r="V482" s="25">
        <v>0</v>
      </c>
      <c r="W482" s="25">
        <v>0</v>
      </c>
      <c r="X482" s="25">
        <v>0</v>
      </c>
      <c r="Y482" s="25">
        <v>0</v>
      </c>
      <c r="Z482" s="25">
        <v>0</v>
      </c>
      <c r="AA482" s="109"/>
      <c r="AB482" s="25">
        <v>0</v>
      </c>
      <c r="AC482" s="25">
        <v>487.762</v>
      </c>
      <c r="AD482" s="25">
        <v>0</v>
      </c>
      <c r="AE482" s="25">
        <v>0</v>
      </c>
      <c r="AF482" s="25">
        <v>0</v>
      </c>
      <c r="AG482" s="25">
        <v>0</v>
      </c>
      <c r="AH482" s="109"/>
      <c r="AI482" s="25">
        <v>0</v>
      </c>
      <c r="AJ482" s="25">
        <v>0</v>
      </c>
      <c r="AK482" s="123">
        <v>303.49700000000001</v>
      </c>
      <c r="AL482" s="25">
        <v>0</v>
      </c>
      <c r="AM482" s="25">
        <v>0</v>
      </c>
      <c r="AN482" s="25">
        <v>0</v>
      </c>
      <c r="AO482" s="109"/>
      <c r="AP482" s="25">
        <v>0</v>
      </c>
      <c r="AQ482" s="25">
        <v>0</v>
      </c>
      <c r="AR482" s="25">
        <v>0</v>
      </c>
      <c r="AS482" s="25">
        <v>0</v>
      </c>
      <c r="AT482" s="25">
        <v>0</v>
      </c>
      <c r="AU482" s="25">
        <v>0</v>
      </c>
      <c r="AW482" t="str">
        <f t="shared" si="90"/>
        <v>Nguyễn Thành Long</v>
      </c>
      <c r="AX482" s="27" t="str">
        <f t="shared" si="91"/>
        <v xml:space="preserve">Võ Thái Trâm </v>
      </c>
      <c r="AY482" s="4" t="str">
        <f t="shared" si="88"/>
        <v>VIN+</v>
      </c>
    </row>
    <row r="483" spans="1:51" outlineLevel="1" x14ac:dyDescent="0.25">
      <c r="A483" s="4" t="s">
        <v>1104</v>
      </c>
      <c r="B483" s="4" t="s">
        <v>797</v>
      </c>
      <c r="C483" s="4" t="s">
        <v>959</v>
      </c>
      <c r="D483" s="11" t="s">
        <v>748</v>
      </c>
      <c r="E483" s="32" t="s">
        <v>63</v>
      </c>
      <c r="F483" s="11" t="s">
        <v>710</v>
      </c>
      <c r="G483" s="35">
        <v>5270341</v>
      </c>
      <c r="H483" s="4" t="s">
        <v>1400</v>
      </c>
      <c r="I483" s="4"/>
      <c r="J483" s="4"/>
      <c r="K483" s="4"/>
      <c r="L483" s="4"/>
      <c r="M483" s="33"/>
      <c r="N483" s="38"/>
      <c r="O483" s="33"/>
      <c r="P483" s="244">
        <f t="shared" si="89"/>
        <v>483.02499999999998</v>
      </c>
      <c r="Q483" s="25"/>
      <c r="R483" s="25"/>
      <c r="S483" s="25">
        <v>179.52799999999999</v>
      </c>
      <c r="T483" s="109"/>
      <c r="U483" s="25">
        <v>0</v>
      </c>
      <c r="V483" s="25">
        <v>0</v>
      </c>
      <c r="W483" s="25">
        <v>0</v>
      </c>
      <c r="X483" s="25">
        <v>0</v>
      </c>
      <c r="Y483" s="25">
        <v>0</v>
      </c>
      <c r="Z483" s="25">
        <v>0</v>
      </c>
      <c r="AA483" s="109"/>
      <c r="AB483" s="25">
        <v>0</v>
      </c>
      <c r="AC483" s="25">
        <v>303.49700000000001</v>
      </c>
      <c r="AD483" s="25">
        <v>0</v>
      </c>
      <c r="AE483" s="25">
        <v>0</v>
      </c>
      <c r="AF483" s="25">
        <v>0</v>
      </c>
      <c r="AG483" s="25">
        <v>0</v>
      </c>
      <c r="AH483" s="109"/>
      <c r="AI483" s="25">
        <v>0</v>
      </c>
      <c r="AJ483" s="25">
        <v>0</v>
      </c>
      <c r="AK483" s="123">
        <v>0</v>
      </c>
      <c r="AL483" s="25">
        <v>0</v>
      </c>
      <c r="AM483" s="25">
        <v>0</v>
      </c>
      <c r="AN483" s="25">
        <v>0</v>
      </c>
      <c r="AO483" s="109"/>
      <c r="AP483" s="25">
        <v>0</v>
      </c>
      <c r="AQ483" s="25">
        <v>0</v>
      </c>
      <c r="AR483" s="25">
        <v>0</v>
      </c>
      <c r="AS483" s="25">
        <v>0</v>
      </c>
      <c r="AT483" s="25">
        <v>0</v>
      </c>
      <c r="AU483" s="25">
        <v>0</v>
      </c>
      <c r="AW483" t="str">
        <f t="shared" si="90"/>
        <v>Nguyễn Thành Long</v>
      </c>
      <c r="AX483" s="27" t="str">
        <f t="shared" si="91"/>
        <v xml:space="preserve">Võ Thái Trâm </v>
      </c>
      <c r="AY483" s="4" t="str">
        <f t="shared" si="88"/>
        <v>VIN+</v>
      </c>
    </row>
    <row r="484" spans="1:51" outlineLevel="1" x14ac:dyDescent="0.25">
      <c r="A484" s="4" t="s">
        <v>1104</v>
      </c>
      <c r="B484" s="4" t="s">
        <v>797</v>
      </c>
      <c r="C484" s="4" t="s">
        <v>959</v>
      </c>
      <c r="D484" s="11" t="s">
        <v>748</v>
      </c>
      <c r="E484" s="32" t="s">
        <v>63</v>
      </c>
      <c r="F484" s="11" t="s">
        <v>710</v>
      </c>
      <c r="G484" s="35">
        <v>5270365</v>
      </c>
      <c r="H484" s="4" t="s">
        <v>1392</v>
      </c>
      <c r="I484" s="4"/>
      <c r="J484" s="4"/>
      <c r="K484" s="4"/>
      <c r="L484" s="4"/>
      <c r="M484" s="33"/>
      <c r="N484" s="38"/>
      <c r="O484" s="33"/>
      <c r="P484" s="244">
        <f t="shared" si="89"/>
        <v>778.11800000000005</v>
      </c>
      <c r="Q484" s="25"/>
      <c r="R484" s="25"/>
      <c r="S484" s="25">
        <v>598.59</v>
      </c>
      <c r="T484" s="109"/>
      <c r="U484" s="25">
        <v>0</v>
      </c>
      <c r="V484" s="25">
        <v>0</v>
      </c>
      <c r="W484" s="25">
        <v>0</v>
      </c>
      <c r="X484" s="25">
        <v>0</v>
      </c>
      <c r="Y484" s="25">
        <v>0</v>
      </c>
      <c r="Z484" s="25">
        <v>0</v>
      </c>
      <c r="AA484" s="109"/>
      <c r="AB484" s="25">
        <v>0</v>
      </c>
      <c r="AC484" s="25">
        <v>0</v>
      </c>
      <c r="AD484" s="25">
        <v>0</v>
      </c>
      <c r="AE484" s="25">
        <v>0</v>
      </c>
      <c r="AF484" s="25">
        <v>0</v>
      </c>
      <c r="AG484" s="25">
        <v>0</v>
      </c>
      <c r="AH484" s="109"/>
      <c r="AI484" s="25">
        <v>0</v>
      </c>
      <c r="AJ484" s="25">
        <v>0</v>
      </c>
      <c r="AK484" s="123">
        <v>179.52799999999999</v>
      </c>
      <c r="AL484" s="25">
        <v>0</v>
      </c>
      <c r="AM484" s="25">
        <v>0</v>
      </c>
      <c r="AN484" s="25">
        <v>0</v>
      </c>
      <c r="AO484" s="109"/>
      <c r="AP484" s="25">
        <v>0</v>
      </c>
      <c r="AQ484" s="25">
        <v>0</v>
      </c>
      <c r="AR484" s="25">
        <v>0</v>
      </c>
      <c r="AS484" s="25">
        <v>0</v>
      </c>
      <c r="AT484" s="25">
        <v>0</v>
      </c>
      <c r="AU484" s="25">
        <v>0</v>
      </c>
      <c r="AW484" t="str">
        <f t="shared" si="90"/>
        <v>Nguyễn Thành Long</v>
      </c>
      <c r="AX484" s="27" t="str">
        <f t="shared" si="91"/>
        <v xml:space="preserve">Võ Thái Trâm </v>
      </c>
      <c r="AY484" s="4" t="str">
        <f t="shared" si="88"/>
        <v>VIN+</v>
      </c>
    </row>
    <row r="485" spans="1:51" outlineLevel="1" x14ac:dyDescent="0.25">
      <c r="A485" s="4" t="s">
        <v>1104</v>
      </c>
      <c r="B485" s="4" t="s">
        <v>797</v>
      </c>
      <c r="C485" s="4" t="s">
        <v>959</v>
      </c>
      <c r="D485" s="11" t="s">
        <v>748</v>
      </c>
      <c r="E485" s="32" t="s">
        <v>63</v>
      </c>
      <c r="F485" s="11" t="s">
        <v>710</v>
      </c>
      <c r="G485" s="35">
        <v>5272512</v>
      </c>
      <c r="H485" s="4" t="s">
        <v>1393</v>
      </c>
      <c r="I485" s="4"/>
      <c r="J485" s="4"/>
      <c r="K485" s="4"/>
      <c r="L485" s="4"/>
      <c r="M485" s="33"/>
      <c r="N485" s="38"/>
      <c r="O485" s="33"/>
      <c r="P485" s="244">
        <f t="shared" si="89"/>
        <v>1016.5820000000001</v>
      </c>
      <c r="Q485" s="25"/>
      <c r="R485" s="25"/>
      <c r="S485" s="25">
        <v>417.99200000000002</v>
      </c>
      <c r="T485" s="109"/>
      <c r="U485" s="25">
        <v>0</v>
      </c>
      <c r="V485" s="25">
        <v>0</v>
      </c>
      <c r="W485" s="25">
        <v>0</v>
      </c>
      <c r="X485" s="25">
        <v>0</v>
      </c>
      <c r="Y485" s="25">
        <v>0</v>
      </c>
      <c r="Z485" s="25">
        <v>0</v>
      </c>
      <c r="AA485" s="109"/>
      <c r="AB485" s="25">
        <v>0</v>
      </c>
      <c r="AC485" s="25">
        <v>0</v>
      </c>
      <c r="AD485" s="25">
        <v>0</v>
      </c>
      <c r="AE485" s="25">
        <v>0</v>
      </c>
      <c r="AF485" s="25">
        <v>0</v>
      </c>
      <c r="AG485" s="25">
        <v>0</v>
      </c>
      <c r="AH485" s="109"/>
      <c r="AI485" s="25">
        <v>0</v>
      </c>
      <c r="AJ485" s="25">
        <v>0</v>
      </c>
      <c r="AK485" s="123">
        <v>0</v>
      </c>
      <c r="AL485" s="25">
        <v>0</v>
      </c>
      <c r="AM485" s="25">
        <v>0</v>
      </c>
      <c r="AN485" s="25">
        <v>0</v>
      </c>
      <c r="AO485" s="109"/>
      <c r="AP485" s="25">
        <v>598.59</v>
      </c>
      <c r="AQ485" s="25">
        <v>0</v>
      </c>
      <c r="AR485" s="25">
        <v>0</v>
      </c>
      <c r="AS485" s="25">
        <v>0</v>
      </c>
      <c r="AT485" s="25">
        <v>0</v>
      </c>
      <c r="AU485" s="25">
        <v>0</v>
      </c>
      <c r="AW485" t="str">
        <f t="shared" si="90"/>
        <v>Nguyễn Thành Long</v>
      </c>
      <c r="AX485" s="27" t="str">
        <f t="shared" si="91"/>
        <v xml:space="preserve">Võ Thái Trâm </v>
      </c>
      <c r="AY485" s="4" t="str">
        <f t="shared" si="88"/>
        <v>VIN+</v>
      </c>
    </row>
    <row r="486" spans="1:51" outlineLevel="1" x14ac:dyDescent="0.25">
      <c r="A486" s="4" t="s">
        <v>1104</v>
      </c>
      <c r="B486" s="4" t="s">
        <v>797</v>
      </c>
      <c r="C486" s="4" t="s">
        <v>959</v>
      </c>
      <c r="D486" s="11" t="s">
        <v>748</v>
      </c>
      <c r="E486" s="32" t="s">
        <v>63</v>
      </c>
      <c r="F486" s="11" t="s">
        <v>710</v>
      </c>
      <c r="G486" s="35">
        <v>5136663</v>
      </c>
      <c r="H486" s="4" t="s">
        <v>1401</v>
      </c>
      <c r="I486" s="4"/>
      <c r="J486" s="4"/>
      <c r="K486" s="4"/>
      <c r="L486" s="4"/>
      <c r="M486" s="33"/>
      <c r="N486" s="38"/>
      <c r="O486" s="33"/>
      <c r="P486" s="244">
        <f t="shared" si="89"/>
        <v>663.62300000000005</v>
      </c>
      <c r="Q486" s="25"/>
      <c r="R486" s="25"/>
      <c r="S486" s="25">
        <v>179.52799999999999</v>
      </c>
      <c r="T486" s="109"/>
      <c r="U486" s="25">
        <v>0</v>
      </c>
      <c r="V486" s="25">
        <v>0</v>
      </c>
      <c r="W486" s="25">
        <v>0</v>
      </c>
      <c r="X486" s="25">
        <v>0</v>
      </c>
      <c r="Y486" s="25">
        <v>0</v>
      </c>
      <c r="Z486" s="25">
        <v>0</v>
      </c>
      <c r="AA486" s="109"/>
      <c r="AB486" s="25">
        <v>0</v>
      </c>
      <c r="AC486" s="25">
        <v>0</v>
      </c>
      <c r="AD486" s="25">
        <v>0</v>
      </c>
      <c r="AE486" s="25">
        <v>0</v>
      </c>
      <c r="AF486" s="25">
        <v>0</v>
      </c>
      <c r="AG486" s="25">
        <v>0</v>
      </c>
      <c r="AH486" s="109"/>
      <c r="AI486" s="25">
        <v>0</v>
      </c>
      <c r="AJ486" s="25">
        <v>0</v>
      </c>
      <c r="AK486" s="123">
        <v>180.59800000000001</v>
      </c>
      <c r="AL486" s="25">
        <v>0</v>
      </c>
      <c r="AM486" s="25">
        <v>0</v>
      </c>
      <c r="AN486" s="25">
        <v>0</v>
      </c>
      <c r="AO486" s="109"/>
      <c r="AP486" s="25">
        <v>303.49700000000001</v>
      </c>
      <c r="AQ486" s="25">
        <v>0</v>
      </c>
      <c r="AR486" s="25">
        <v>0</v>
      </c>
      <c r="AS486" s="25">
        <v>0</v>
      </c>
      <c r="AT486" s="25">
        <v>0</v>
      </c>
      <c r="AU486" s="25">
        <v>0</v>
      </c>
      <c r="AW486" t="str">
        <f t="shared" si="90"/>
        <v>Nguyễn Thành Long</v>
      </c>
      <c r="AX486" s="27" t="str">
        <f t="shared" si="91"/>
        <v xml:space="preserve">Võ Thái Trâm </v>
      </c>
      <c r="AY486" s="4" t="str">
        <f t="shared" si="88"/>
        <v>VIN+</v>
      </c>
    </row>
    <row r="487" spans="1:51" outlineLevel="1" x14ac:dyDescent="0.25">
      <c r="A487" s="4" t="s">
        <v>1104</v>
      </c>
      <c r="B487" s="4" t="s">
        <v>797</v>
      </c>
      <c r="C487" s="4" t="s">
        <v>959</v>
      </c>
      <c r="D487" s="11" t="s">
        <v>748</v>
      </c>
      <c r="E487" s="32" t="s">
        <v>63</v>
      </c>
      <c r="F487" s="11" t="s">
        <v>710</v>
      </c>
      <c r="G487" s="35">
        <v>5272657</v>
      </c>
      <c r="H487" s="4" t="s">
        <v>1402</v>
      </c>
      <c r="I487" s="4"/>
      <c r="J487" s="4"/>
      <c r="K487" s="4"/>
      <c r="L487" s="4"/>
      <c r="M487" s="33"/>
      <c r="N487" s="38"/>
      <c r="O487" s="33"/>
      <c r="P487" s="244">
        <f t="shared" si="89"/>
        <v>1441.0609999999999</v>
      </c>
      <c r="Q487" s="25"/>
      <c r="R487" s="25"/>
      <c r="S487" s="25">
        <v>179.52799999999999</v>
      </c>
      <c r="T487" s="109"/>
      <c r="U487" s="25">
        <v>0</v>
      </c>
      <c r="V487" s="25">
        <v>0</v>
      </c>
      <c r="W487" s="25">
        <v>0</v>
      </c>
      <c r="X487" s="25">
        <v>0</v>
      </c>
      <c r="Y487" s="25">
        <v>0</v>
      </c>
      <c r="Z487" s="25">
        <v>0</v>
      </c>
      <c r="AA487" s="109"/>
      <c r="AB487" s="25">
        <v>0</v>
      </c>
      <c r="AC487" s="25">
        <v>662.94299999999998</v>
      </c>
      <c r="AD487" s="25">
        <v>0</v>
      </c>
      <c r="AE487" s="25">
        <v>0</v>
      </c>
      <c r="AF487" s="25">
        <v>0</v>
      </c>
      <c r="AG487" s="25">
        <v>0</v>
      </c>
      <c r="AH487" s="109"/>
      <c r="AI487" s="25">
        <v>0</v>
      </c>
      <c r="AJ487" s="25">
        <v>0</v>
      </c>
      <c r="AK487" s="123">
        <v>180.59800000000001</v>
      </c>
      <c r="AL487" s="25">
        <v>0</v>
      </c>
      <c r="AM487" s="25">
        <v>0</v>
      </c>
      <c r="AN487" s="25">
        <v>0</v>
      </c>
      <c r="AO487" s="109"/>
      <c r="AP487" s="25">
        <v>179.52799999999999</v>
      </c>
      <c r="AQ487" s="25">
        <v>0</v>
      </c>
      <c r="AR487" s="25">
        <v>0</v>
      </c>
      <c r="AS487" s="25">
        <v>0</v>
      </c>
      <c r="AT487" s="25">
        <v>0</v>
      </c>
      <c r="AU487" s="25">
        <v>238.464</v>
      </c>
      <c r="AW487" t="str">
        <f t="shared" si="90"/>
        <v>Nguyễn Thành Long</v>
      </c>
      <c r="AX487" s="27" t="str">
        <f t="shared" si="91"/>
        <v xml:space="preserve">Võ Thái Trâm </v>
      </c>
      <c r="AY487" s="4" t="str">
        <f t="shared" si="88"/>
        <v>VIN+</v>
      </c>
    </row>
    <row r="488" spans="1:51" outlineLevel="1" x14ac:dyDescent="0.25">
      <c r="A488" s="4" t="s">
        <v>1104</v>
      </c>
      <c r="B488" s="4" t="s">
        <v>797</v>
      </c>
      <c r="C488" s="4" t="s">
        <v>959</v>
      </c>
      <c r="D488" s="11" t="s">
        <v>748</v>
      </c>
      <c r="E488" s="32" t="s">
        <v>63</v>
      </c>
      <c r="F488" s="11" t="s">
        <v>710</v>
      </c>
      <c r="G488" s="35">
        <v>5291946</v>
      </c>
      <c r="H488" s="4" t="s">
        <v>1403</v>
      </c>
      <c r="I488" s="4"/>
      <c r="J488" s="4"/>
      <c r="K488" s="4"/>
      <c r="L488" s="4"/>
      <c r="M488" s="33"/>
      <c r="N488" s="38"/>
      <c r="O488" s="33"/>
      <c r="P488" s="244">
        <f t="shared" si="89"/>
        <v>483.02499999999998</v>
      </c>
      <c r="Q488" s="25"/>
      <c r="R488" s="25"/>
      <c r="S488" s="25">
        <v>179.52799999999999</v>
      </c>
      <c r="T488" s="109"/>
      <c r="U488" s="25">
        <v>0</v>
      </c>
      <c r="V488" s="25">
        <v>0</v>
      </c>
      <c r="W488" s="25">
        <v>0</v>
      </c>
      <c r="X488" s="25">
        <v>0</v>
      </c>
      <c r="Y488" s="25">
        <v>0</v>
      </c>
      <c r="Z488" s="25">
        <v>0</v>
      </c>
      <c r="AA488" s="109"/>
      <c r="AB488" s="25">
        <v>0</v>
      </c>
      <c r="AC488" s="25">
        <v>0</v>
      </c>
      <c r="AD488" s="25">
        <v>0</v>
      </c>
      <c r="AE488" s="25">
        <v>0</v>
      </c>
      <c r="AF488" s="25">
        <v>0</v>
      </c>
      <c r="AG488" s="25">
        <v>0</v>
      </c>
      <c r="AH488" s="109"/>
      <c r="AI488" s="25">
        <v>0</v>
      </c>
      <c r="AJ488" s="25">
        <v>0</v>
      </c>
      <c r="AK488" s="123">
        <v>303.49700000000001</v>
      </c>
      <c r="AL488" s="25">
        <v>0</v>
      </c>
      <c r="AM488" s="25">
        <v>0</v>
      </c>
      <c r="AN488" s="25">
        <v>0</v>
      </c>
      <c r="AO488" s="109"/>
      <c r="AP488" s="25">
        <v>0</v>
      </c>
      <c r="AQ488" s="25">
        <v>0</v>
      </c>
      <c r="AR488" s="25">
        <v>0</v>
      </c>
      <c r="AS488" s="25">
        <v>0</v>
      </c>
      <c r="AT488" s="25">
        <v>0</v>
      </c>
      <c r="AU488" s="25">
        <v>0</v>
      </c>
      <c r="AW488" t="str">
        <f t="shared" si="90"/>
        <v>Nguyễn Thành Long</v>
      </c>
      <c r="AX488" s="27" t="str">
        <f t="shared" si="91"/>
        <v xml:space="preserve">Võ Thái Trâm </v>
      </c>
      <c r="AY488" s="4" t="str">
        <f t="shared" si="88"/>
        <v>VIN+</v>
      </c>
    </row>
    <row r="489" spans="1:51" outlineLevel="1" x14ac:dyDescent="0.25">
      <c r="A489" s="4" t="s">
        <v>1104</v>
      </c>
      <c r="B489" s="4" t="s">
        <v>797</v>
      </c>
      <c r="C489" s="4" t="s">
        <v>959</v>
      </c>
      <c r="D489" s="11" t="s">
        <v>748</v>
      </c>
      <c r="E489" s="32" t="s">
        <v>63</v>
      </c>
      <c r="F489" s="11" t="s">
        <v>710</v>
      </c>
      <c r="G489" s="35">
        <v>5138979</v>
      </c>
      <c r="H489" s="4" t="s">
        <v>1394</v>
      </c>
      <c r="I489" s="4"/>
      <c r="J489" s="4"/>
      <c r="K489" s="4"/>
      <c r="L489" s="4"/>
      <c r="M489" s="33"/>
      <c r="N489" s="38"/>
      <c r="O489" s="33"/>
      <c r="P489" s="244">
        <f t="shared" si="89"/>
        <v>417.99199999999996</v>
      </c>
      <c r="Q489" s="25"/>
      <c r="R489" s="25"/>
      <c r="S489" s="25">
        <v>238.464</v>
      </c>
      <c r="T489" s="109"/>
      <c r="U489" s="25">
        <v>0</v>
      </c>
      <c r="V489" s="25">
        <v>0</v>
      </c>
      <c r="W489" s="25">
        <v>0</v>
      </c>
      <c r="X489" s="25">
        <v>0</v>
      </c>
      <c r="Y489" s="25">
        <v>0</v>
      </c>
      <c r="Z489" s="25">
        <v>0</v>
      </c>
      <c r="AA489" s="109"/>
      <c r="AB489" s="25">
        <v>0</v>
      </c>
      <c r="AC489" s="25">
        <v>0</v>
      </c>
      <c r="AD489" s="25">
        <v>0</v>
      </c>
      <c r="AE489" s="25">
        <v>0</v>
      </c>
      <c r="AF489" s="25">
        <v>0</v>
      </c>
      <c r="AG489" s="25">
        <v>0</v>
      </c>
      <c r="AH489" s="109"/>
      <c r="AI489" s="25">
        <v>0</v>
      </c>
      <c r="AJ489" s="25">
        <v>0</v>
      </c>
      <c r="AK489" s="123">
        <v>179.52799999999999</v>
      </c>
      <c r="AL489" s="25">
        <v>0</v>
      </c>
      <c r="AM489" s="25">
        <v>0</v>
      </c>
      <c r="AN489" s="25">
        <v>0</v>
      </c>
      <c r="AO489" s="109"/>
      <c r="AP489" s="25">
        <v>0</v>
      </c>
      <c r="AQ489" s="25">
        <v>0</v>
      </c>
      <c r="AR489" s="25">
        <v>0</v>
      </c>
      <c r="AS489" s="25">
        <v>0</v>
      </c>
      <c r="AT489" s="25">
        <v>0</v>
      </c>
      <c r="AU489" s="25">
        <v>0</v>
      </c>
      <c r="AW489" t="str">
        <f t="shared" si="90"/>
        <v>Nguyễn Thành Long</v>
      </c>
      <c r="AX489" s="27" t="str">
        <f t="shared" si="91"/>
        <v xml:space="preserve">Võ Thái Trâm </v>
      </c>
      <c r="AY489" s="4" t="str">
        <f t="shared" si="88"/>
        <v>VIN+</v>
      </c>
    </row>
    <row r="490" spans="1:51" outlineLevel="1" x14ac:dyDescent="0.25">
      <c r="A490" s="4" t="s">
        <v>1104</v>
      </c>
      <c r="B490" s="4" t="s">
        <v>797</v>
      </c>
      <c r="C490" s="4" t="s">
        <v>959</v>
      </c>
      <c r="D490" s="11" t="s">
        <v>748</v>
      </c>
      <c r="E490" s="32" t="s">
        <v>63</v>
      </c>
      <c r="F490" s="11" t="s">
        <v>710</v>
      </c>
      <c r="G490" s="35">
        <v>5138955</v>
      </c>
      <c r="H490" s="4" t="s">
        <v>1395</v>
      </c>
      <c r="I490" s="4"/>
      <c r="J490" s="4"/>
      <c r="K490" s="4"/>
      <c r="L490" s="4"/>
      <c r="M490" s="33"/>
      <c r="N490" s="38"/>
      <c r="O490" s="33"/>
      <c r="P490" s="244">
        <f t="shared" si="89"/>
        <v>1377.778</v>
      </c>
      <c r="Q490" s="25"/>
      <c r="R490" s="25"/>
      <c r="S490" s="25">
        <v>657.52599999999995</v>
      </c>
      <c r="T490" s="109"/>
      <c r="U490" s="25">
        <v>0</v>
      </c>
      <c r="V490" s="25">
        <v>0</v>
      </c>
      <c r="W490" s="25">
        <v>0</v>
      </c>
      <c r="X490" s="25">
        <v>0</v>
      </c>
      <c r="Y490" s="25">
        <v>0</v>
      </c>
      <c r="Z490" s="25">
        <v>0</v>
      </c>
      <c r="AA490" s="109"/>
      <c r="AB490" s="25">
        <v>0</v>
      </c>
      <c r="AC490" s="25">
        <v>0</v>
      </c>
      <c r="AD490" s="25">
        <v>0</v>
      </c>
      <c r="AE490" s="25">
        <v>0</v>
      </c>
      <c r="AF490" s="25">
        <v>0</v>
      </c>
      <c r="AG490" s="25">
        <v>0</v>
      </c>
      <c r="AH490" s="109"/>
      <c r="AI490" s="25">
        <v>0</v>
      </c>
      <c r="AJ490" s="25">
        <v>0</v>
      </c>
      <c r="AK490" s="123">
        <v>359.05700000000002</v>
      </c>
      <c r="AL490" s="25">
        <v>0</v>
      </c>
      <c r="AM490" s="25">
        <v>0</v>
      </c>
      <c r="AN490" s="25">
        <v>0</v>
      </c>
      <c r="AO490" s="109"/>
      <c r="AP490" s="25">
        <v>0</v>
      </c>
      <c r="AQ490" s="25">
        <v>0</v>
      </c>
      <c r="AR490" s="25">
        <v>0</v>
      </c>
      <c r="AS490" s="25">
        <v>0</v>
      </c>
      <c r="AT490" s="25">
        <v>0</v>
      </c>
      <c r="AU490" s="25">
        <v>361.19499999999999</v>
      </c>
      <c r="AW490" t="str">
        <f t="shared" si="90"/>
        <v>Nguyễn Thành Long</v>
      </c>
      <c r="AX490" s="27" t="str">
        <f t="shared" si="91"/>
        <v xml:space="preserve">Võ Thái Trâm </v>
      </c>
      <c r="AY490" s="4" t="str">
        <f t="shared" si="88"/>
        <v>VIN+</v>
      </c>
    </row>
    <row r="491" spans="1:51" outlineLevel="1" x14ac:dyDescent="0.25">
      <c r="A491" s="4" t="s">
        <v>1104</v>
      </c>
      <c r="B491" s="4" t="s">
        <v>797</v>
      </c>
      <c r="C491" s="4" t="s">
        <v>959</v>
      </c>
      <c r="D491" s="11" t="s">
        <v>748</v>
      </c>
      <c r="E491" s="32" t="s">
        <v>63</v>
      </c>
      <c r="F491" s="11" t="s">
        <v>710</v>
      </c>
      <c r="G491" s="35">
        <v>5136656</v>
      </c>
      <c r="H491" s="4" t="s">
        <v>1404</v>
      </c>
      <c r="I491" s="4"/>
      <c r="J491" s="4"/>
      <c r="K491" s="4"/>
      <c r="L491" s="4"/>
      <c r="M491" s="33"/>
      <c r="N491" s="38"/>
      <c r="O491" s="33"/>
      <c r="P491" s="244">
        <f t="shared" si="89"/>
        <v>779.1880000000001</v>
      </c>
      <c r="Q491" s="25"/>
      <c r="R491" s="25"/>
      <c r="S491" s="25">
        <v>180.59800000000001</v>
      </c>
      <c r="T491" s="109"/>
      <c r="U491" s="25">
        <v>0</v>
      </c>
      <c r="V491" s="25">
        <v>0</v>
      </c>
      <c r="W491" s="25">
        <v>0</v>
      </c>
      <c r="X491" s="25">
        <v>0</v>
      </c>
      <c r="Y491" s="25">
        <v>0</v>
      </c>
      <c r="Z491" s="25">
        <v>0</v>
      </c>
      <c r="AA491" s="109"/>
      <c r="AB491" s="25">
        <v>0</v>
      </c>
      <c r="AC491" s="25">
        <v>0</v>
      </c>
      <c r="AD491" s="25">
        <v>0</v>
      </c>
      <c r="AE491" s="25">
        <v>0</v>
      </c>
      <c r="AF491" s="25">
        <v>0</v>
      </c>
      <c r="AG491" s="25">
        <v>0</v>
      </c>
      <c r="AH491" s="109"/>
      <c r="AI491" s="25">
        <v>0</v>
      </c>
      <c r="AJ491" s="25">
        <v>0</v>
      </c>
      <c r="AK491" s="123">
        <v>419.06200000000001</v>
      </c>
      <c r="AL491" s="25">
        <v>0</v>
      </c>
      <c r="AM491" s="25">
        <v>0</v>
      </c>
      <c r="AN491" s="25">
        <v>0</v>
      </c>
      <c r="AO491" s="109"/>
      <c r="AP491" s="25">
        <v>179.52799999999999</v>
      </c>
      <c r="AQ491" s="25">
        <v>0</v>
      </c>
      <c r="AR491" s="25">
        <v>0</v>
      </c>
      <c r="AS491" s="25">
        <v>0</v>
      </c>
      <c r="AT491" s="25">
        <v>0</v>
      </c>
      <c r="AU491" s="25">
        <v>0</v>
      </c>
      <c r="AW491" t="str">
        <f t="shared" si="90"/>
        <v>Nguyễn Thành Long</v>
      </c>
      <c r="AX491" s="27" t="str">
        <f t="shared" si="91"/>
        <v xml:space="preserve">Võ Thái Trâm </v>
      </c>
      <c r="AY491" s="4" t="str">
        <f t="shared" si="88"/>
        <v>VIN+</v>
      </c>
    </row>
    <row r="492" spans="1:51" outlineLevel="1" x14ac:dyDescent="0.25">
      <c r="A492" s="4" t="s">
        <v>1104</v>
      </c>
      <c r="B492" s="4" t="s">
        <v>797</v>
      </c>
      <c r="C492" s="4" t="s">
        <v>959</v>
      </c>
      <c r="D492" s="11" t="s">
        <v>748</v>
      </c>
      <c r="E492" s="32" t="s">
        <v>63</v>
      </c>
      <c r="F492" s="11" t="s">
        <v>710</v>
      </c>
      <c r="G492" s="35">
        <v>5138962</v>
      </c>
      <c r="H492" s="4" t="s">
        <v>1396</v>
      </c>
      <c r="I492" s="4"/>
      <c r="J492" s="4"/>
      <c r="K492" s="4"/>
      <c r="L492" s="4"/>
      <c r="M492" s="33"/>
      <c r="N492" s="38"/>
      <c r="O492" s="33"/>
      <c r="P492" s="244">
        <f t="shared" si="89"/>
        <v>1197.181</v>
      </c>
      <c r="Q492" s="25"/>
      <c r="R492" s="25"/>
      <c r="S492" s="25">
        <v>180.59800000000001</v>
      </c>
      <c r="T492" s="109"/>
      <c r="U492" s="25">
        <v>0</v>
      </c>
      <c r="V492" s="25">
        <v>0</v>
      </c>
      <c r="W492" s="25">
        <v>0</v>
      </c>
      <c r="X492" s="25">
        <v>0</v>
      </c>
      <c r="Y492" s="25">
        <v>0</v>
      </c>
      <c r="Z492" s="25">
        <v>0</v>
      </c>
      <c r="AA492" s="109"/>
      <c r="AB492" s="25">
        <v>0</v>
      </c>
      <c r="AC492" s="25">
        <v>0</v>
      </c>
      <c r="AD492" s="25">
        <v>0</v>
      </c>
      <c r="AE492" s="25">
        <v>0</v>
      </c>
      <c r="AF492" s="25">
        <v>0</v>
      </c>
      <c r="AG492" s="25">
        <v>0</v>
      </c>
      <c r="AH492" s="109"/>
      <c r="AI492" s="25">
        <v>0</v>
      </c>
      <c r="AJ492" s="25">
        <v>0</v>
      </c>
      <c r="AK492" s="123">
        <v>597.52099999999996</v>
      </c>
      <c r="AL492" s="25">
        <v>0</v>
      </c>
      <c r="AM492" s="25">
        <v>0</v>
      </c>
      <c r="AN492" s="25">
        <v>0</v>
      </c>
      <c r="AO492" s="109"/>
      <c r="AP492" s="25">
        <v>419.06200000000001</v>
      </c>
      <c r="AQ492" s="25">
        <v>0</v>
      </c>
      <c r="AR492" s="25">
        <v>0</v>
      </c>
      <c r="AS492" s="25">
        <v>0</v>
      </c>
      <c r="AT492" s="25">
        <v>0</v>
      </c>
      <c r="AU492" s="25">
        <v>0</v>
      </c>
      <c r="AW492" t="str">
        <f t="shared" si="90"/>
        <v>Nguyễn Thành Long</v>
      </c>
      <c r="AX492" s="27" t="str">
        <f t="shared" si="91"/>
        <v xml:space="preserve">Võ Thái Trâm </v>
      </c>
      <c r="AY492" s="4" t="str">
        <f t="shared" si="88"/>
        <v>VIN+</v>
      </c>
    </row>
    <row r="493" spans="1:51" outlineLevel="1" x14ac:dyDescent="0.25">
      <c r="A493" s="4" t="s">
        <v>1104</v>
      </c>
      <c r="B493" s="4" t="s">
        <v>797</v>
      </c>
      <c r="C493" s="4" t="s">
        <v>959</v>
      </c>
      <c r="D493" s="11" t="s">
        <v>748</v>
      </c>
      <c r="E493" s="32" t="s">
        <v>63</v>
      </c>
      <c r="F493" s="11" t="s">
        <v>710</v>
      </c>
      <c r="G493" s="35">
        <v>5270507</v>
      </c>
      <c r="H493" s="4" t="s">
        <v>1397</v>
      </c>
      <c r="I493" s="4"/>
      <c r="J493" s="4"/>
      <c r="K493" s="4"/>
      <c r="L493" s="4"/>
      <c r="M493" s="33"/>
      <c r="N493" s="38"/>
      <c r="O493" s="33"/>
      <c r="P493" s="244">
        <f t="shared" si="89"/>
        <v>361.19600000000003</v>
      </c>
      <c r="Q493" s="25"/>
      <c r="R493" s="25"/>
      <c r="S493" s="25">
        <v>180.59800000000001</v>
      </c>
      <c r="T493" s="109"/>
      <c r="U493" s="25">
        <v>0</v>
      </c>
      <c r="V493" s="25">
        <v>0</v>
      </c>
      <c r="W493" s="25">
        <v>0</v>
      </c>
      <c r="X493" s="25">
        <v>0</v>
      </c>
      <c r="Y493" s="25">
        <v>0</v>
      </c>
      <c r="Z493" s="25">
        <v>0</v>
      </c>
      <c r="AA493" s="109"/>
      <c r="AB493" s="25">
        <v>0</v>
      </c>
      <c r="AC493" s="25">
        <v>0</v>
      </c>
      <c r="AD493" s="25">
        <v>0</v>
      </c>
      <c r="AE493" s="25">
        <v>0</v>
      </c>
      <c r="AF493" s="25">
        <v>0</v>
      </c>
      <c r="AG493" s="25">
        <v>0</v>
      </c>
      <c r="AH493" s="109"/>
      <c r="AI493" s="25">
        <v>0</v>
      </c>
      <c r="AJ493" s="25">
        <v>0</v>
      </c>
      <c r="AK493" s="123">
        <v>0</v>
      </c>
      <c r="AL493" s="25">
        <v>0</v>
      </c>
      <c r="AM493" s="25">
        <v>0</v>
      </c>
      <c r="AN493" s="25">
        <v>0</v>
      </c>
      <c r="AO493" s="109"/>
      <c r="AP493" s="25">
        <v>180.59800000000001</v>
      </c>
      <c r="AQ493" s="25">
        <v>0</v>
      </c>
      <c r="AR493" s="25">
        <v>0</v>
      </c>
      <c r="AS493" s="25">
        <v>0</v>
      </c>
      <c r="AT493" s="25">
        <v>0</v>
      </c>
      <c r="AU493" s="25">
        <v>0</v>
      </c>
      <c r="AW493" t="str">
        <f t="shared" si="90"/>
        <v>Nguyễn Thành Long</v>
      </c>
      <c r="AX493" s="27" t="str">
        <f t="shared" si="91"/>
        <v xml:space="preserve">Võ Thái Trâm </v>
      </c>
      <c r="AY493" s="4" t="str">
        <f t="shared" si="88"/>
        <v>VIN+</v>
      </c>
    </row>
    <row r="494" spans="1:51" outlineLevel="1" x14ac:dyDescent="0.25">
      <c r="A494" s="4" t="s">
        <v>1104</v>
      </c>
      <c r="B494" s="4" t="s">
        <v>797</v>
      </c>
      <c r="C494" s="4" t="s">
        <v>959</v>
      </c>
      <c r="D494" s="11" t="s">
        <v>748</v>
      </c>
      <c r="E494" s="32" t="s">
        <v>63</v>
      </c>
      <c r="F494" s="11" t="s">
        <v>710</v>
      </c>
      <c r="G494" s="35">
        <v>5270358</v>
      </c>
      <c r="H494" s="4" t="s">
        <v>1398</v>
      </c>
      <c r="I494" s="4"/>
      <c r="J494" s="4"/>
      <c r="K494" s="4"/>
      <c r="L494" s="4"/>
      <c r="M494" s="33"/>
      <c r="N494" s="38"/>
      <c r="O494" s="33"/>
      <c r="P494" s="244">
        <f t="shared" si="89"/>
        <v>1018.721</v>
      </c>
      <c r="Q494" s="25"/>
      <c r="R494" s="25"/>
      <c r="S494" s="25">
        <v>361.19499999999999</v>
      </c>
      <c r="T494" s="109"/>
      <c r="U494" s="25">
        <v>0</v>
      </c>
      <c r="V494" s="25">
        <v>0</v>
      </c>
      <c r="W494" s="25">
        <v>0</v>
      </c>
      <c r="X494" s="25">
        <v>0</v>
      </c>
      <c r="Y494" s="25">
        <v>0</v>
      </c>
      <c r="Z494" s="25">
        <v>0</v>
      </c>
      <c r="AA494" s="109"/>
      <c r="AB494" s="25">
        <v>0</v>
      </c>
      <c r="AC494" s="25">
        <v>0</v>
      </c>
      <c r="AD494" s="25">
        <v>0</v>
      </c>
      <c r="AE494" s="25">
        <v>0</v>
      </c>
      <c r="AF494" s="25">
        <v>0</v>
      </c>
      <c r="AG494" s="25">
        <v>0</v>
      </c>
      <c r="AH494" s="109"/>
      <c r="AI494" s="25">
        <v>0</v>
      </c>
      <c r="AJ494" s="25">
        <v>0</v>
      </c>
      <c r="AK494" s="123">
        <v>419.06200000000001</v>
      </c>
      <c r="AL494" s="25">
        <v>0</v>
      </c>
      <c r="AM494" s="25">
        <v>0</v>
      </c>
      <c r="AN494" s="25">
        <v>0</v>
      </c>
      <c r="AO494" s="109"/>
      <c r="AP494" s="25">
        <v>238.464</v>
      </c>
      <c r="AQ494" s="25">
        <v>0</v>
      </c>
      <c r="AR494" s="25">
        <v>0</v>
      </c>
      <c r="AS494" s="25">
        <v>0</v>
      </c>
      <c r="AT494" s="25">
        <v>0</v>
      </c>
      <c r="AU494" s="25">
        <v>0</v>
      </c>
      <c r="AW494" t="str">
        <f t="shared" si="90"/>
        <v>Nguyễn Thành Long</v>
      </c>
      <c r="AX494" s="27" t="str">
        <f t="shared" si="91"/>
        <v xml:space="preserve">Võ Thái Trâm </v>
      </c>
      <c r="AY494" s="4" t="str">
        <f t="shared" si="88"/>
        <v>VIN+</v>
      </c>
    </row>
    <row r="495" spans="1:51" outlineLevel="1" x14ac:dyDescent="0.25">
      <c r="A495" s="4" t="s">
        <v>1104</v>
      </c>
      <c r="B495" s="4" t="s">
        <v>797</v>
      </c>
      <c r="C495" s="4" t="s">
        <v>959</v>
      </c>
      <c r="D495" s="11" t="s">
        <v>748</v>
      </c>
      <c r="E495" s="32" t="s">
        <v>63</v>
      </c>
      <c r="F495" s="11" t="s">
        <v>710</v>
      </c>
      <c r="G495" s="35">
        <v>5136760</v>
      </c>
      <c r="H495" s="4" t="s">
        <v>1741</v>
      </c>
      <c r="I495" s="4"/>
      <c r="J495" s="4"/>
      <c r="K495" s="4"/>
      <c r="L495" s="4"/>
      <c r="M495" s="33"/>
      <c r="N495" s="38"/>
      <c r="O495" s="33"/>
      <c r="P495" s="244">
        <f t="shared" si="89"/>
        <v>483.02499999999998</v>
      </c>
      <c r="Q495" s="25"/>
      <c r="R495" s="25"/>
      <c r="S495" s="25"/>
      <c r="T495" s="109"/>
      <c r="U495" s="25"/>
      <c r="V495" s="25"/>
      <c r="W495" s="25">
        <v>179.52799999999999</v>
      </c>
      <c r="X495" s="25">
        <v>0</v>
      </c>
      <c r="Y495" s="25">
        <v>0</v>
      </c>
      <c r="Z495" s="25">
        <v>0</v>
      </c>
      <c r="AA495" s="109"/>
      <c r="AB495" s="25">
        <v>0</v>
      </c>
      <c r="AC495" s="25">
        <v>0</v>
      </c>
      <c r="AD495" s="25">
        <v>303.49700000000001</v>
      </c>
      <c r="AE495" s="25">
        <v>0</v>
      </c>
      <c r="AF495" s="25">
        <v>0</v>
      </c>
      <c r="AG495" s="25">
        <v>0</v>
      </c>
      <c r="AH495" s="109"/>
      <c r="AI495" s="25">
        <v>0</v>
      </c>
      <c r="AJ495" s="25">
        <v>0</v>
      </c>
      <c r="AK495" s="123">
        <v>0</v>
      </c>
      <c r="AL495" s="25">
        <v>0</v>
      </c>
      <c r="AM495" s="25">
        <v>0</v>
      </c>
      <c r="AN495" s="25">
        <v>0</v>
      </c>
      <c r="AO495" s="109"/>
      <c r="AP495" s="25">
        <v>0</v>
      </c>
      <c r="AQ495" s="25">
        <v>0</v>
      </c>
      <c r="AR495" s="25">
        <v>0</v>
      </c>
      <c r="AS495" s="25">
        <v>0</v>
      </c>
      <c r="AT495" s="25">
        <v>0</v>
      </c>
      <c r="AU495" s="25">
        <v>0</v>
      </c>
      <c r="AW495" t="str">
        <f t="shared" si="90"/>
        <v>Nguyễn Thành Long</v>
      </c>
      <c r="AX495" s="27" t="str">
        <f t="shared" si="91"/>
        <v xml:space="preserve">Võ Thái Trâm </v>
      </c>
      <c r="AY495" s="4" t="str">
        <f t="shared" si="88"/>
        <v>VIN+</v>
      </c>
    </row>
    <row r="496" spans="1:51" outlineLevel="1" x14ac:dyDescent="0.25">
      <c r="A496" s="4" t="s">
        <v>1104</v>
      </c>
      <c r="B496" s="4" t="s">
        <v>797</v>
      </c>
      <c r="C496" s="4" t="s">
        <v>959</v>
      </c>
      <c r="D496" s="11" t="s">
        <v>748</v>
      </c>
      <c r="E496" s="32" t="s">
        <v>63</v>
      </c>
      <c r="F496" s="11" t="s">
        <v>710</v>
      </c>
      <c r="G496" s="35">
        <v>5334445</v>
      </c>
      <c r="H496" s="4" t="s">
        <v>1742</v>
      </c>
      <c r="I496" s="4"/>
      <c r="J496" s="4"/>
      <c r="K496" s="4"/>
      <c r="L496" s="4"/>
      <c r="M496" s="33"/>
      <c r="N496" s="38"/>
      <c r="O496" s="33"/>
      <c r="P496" s="244">
        <f t="shared" si="89"/>
        <v>417.99199999999996</v>
      </c>
      <c r="Q496" s="25"/>
      <c r="R496" s="25"/>
      <c r="S496" s="25"/>
      <c r="T496" s="109"/>
      <c r="U496" s="25"/>
      <c r="V496" s="25"/>
      <c r="W496" s="25">
        <v>179.52799999999999</v>
      </c>
      <c r="X496" s="25">
        <v>0</v>
      </c>
      <c r="Y496" s="25">
        <v>0</v>
      </c>
      <c r="Z496" s="25">
        <v>0</v>
      </c>
      <c r="AA496" s="109"/>
      <c r="AB496" s="25">
        <v>0</v>
      </c>
      <c r="AC496" s="25">
        <v>0</v>
      </c>
      <c r="AD496" s="25">
        <v>0</v>
      </c>
      <c r="AE496" s="25">
        <v>0</v>
      </c>
      <c r="AF496" s="25">
        <v>0</v>
      </c>
      <c r="AG496" s="25">
        <v>0</v>
      </c>
      <c r="AH496" s="109"/>
      <c r="AI496" s="25">
        <v>0</v>
      </c>
      <c r="AJ496" s="25">
        <v>0</v>
      </c>
      <c r="AK496" s="123">
        <v>0</v>
      </c>
      <c r="AL496" s="25">
        <v>0</v>
      </c>
      <c r="AM496" s="25">
        <v>0</v>
      </c>
      <c r="AN496" s="25">
        <v>0</v>
      </c>
      <c r="AO496" s="109"/>
      <c r="AP496" s="25">
        <v>0</v>
      </c>
      <c r="AQ496" s="25">
        <v>238.464</v>
      </c>
      <c r="AR496" s="25">
        <v>0</v>
      </c>
      <c r="AS496" s="25">
        <v>0</v>
      </c>
      <c r="AT496" s="25">
        <v>0</v>
      </c>
      <c r="AU496" s="25">
        <v>0</v>
      </c>
      <c r="AW496" t="str">
        <f t="shared" si="90"/>
        <v>Nguyễn Thành Long</v>
      </c>
      <c r="AX496" s="27" t="str">
        <f t="shared" si="91"/>
        <v xml:space="preserve">Võ Thái Trâm </v>
      </c>
      <c r="AY496" s="4" t="str">
        <f t="shared" si="88"/>
        <v>VIN+</v>
      </c>
    </row>
    <row r="497" spans="1:51" outlineLevel="1" x14ac:dyDescent="0.25">
      <c r="A497" s="4" t="s">
        <v>1104</v>
      </c>
      <c r="B497" s="4" t="s">
        <v>797</v>
      </c>
      <c r="C497" s="4" t="s">
        <v>959</v>
      </c>
      <c r="D497" s="11" t="s">
        <v>748</v>
      </c>
      <c r="E497" s="32" t="s">
        <v>63</v>
      </c>
      <c r="F497" s="11" t="s">
        <v>710</v>
      </c>
      <c r="G497" s="35">
        <v>5129902</v>
      </c>
      <c r="H497" s="4" t="s">
        <v>1743</v>
      </c>
      <c r="I497" s="4"/>
      <c r="J497" s="4"/>
      <c r="K497" s="4"/>
      <c r="L497" s="4"/>
      <c r="M497" s="33"/>
      <c r="N497" s="38"/>
      <c r="O497" s="33"/>
      <c r="P497" s="244">
        <f t="shared" si="89"/>
        <v>539.654</v>
      </c>
      <c r="Q497" s="25"/>
      <c r="R497" s="25"/>
      <c r="S497" s="25"/>
      <c r="T497" s="109"/>
      <c r="U497" s="25"/>
      <c r="V497" s="25"/>
      <c r="W497" s="25">
        <v>179.52799999999999</v>
      </c>
      <c r="X497" s="25">
        <v>0</v>
      </c>
      <c r="Y497" s="25">
        <v>0</v>
      </c>
      <c r="Z497" s="25">
        <v>0</v>
      </c>
      <c r="AA497" s="109"/>
      <c r="AB497" s="25">
        <v>0</v>
      </c>
      <c r="AC497" s="25">
        <v>0</v>
      </c>
      <c r="AD497" s="25">
        <v>0</v>
      </c>
      <c r="AE497" s="25">
        <v>0</v>
      </c>
      <c r="AF497" s="25">
        <v>0</v>
      </c>
      <c r="AG497" s="25">
        <v>0</v>
      </c>
      <c r="AH497" s="109"/>
      <c r="AI497" s="25">
        <v>0</v>
      </c>
      <c r="AJ497" s="25">
        <v>0</v>
      </c>
      <c r="AK497" s="123">
        <v>0</v>
      </c>
      <c r="AL497" s="25">
        <v>0</v>
      </c>
      <c r="AM497" s="25">
        <v>0</v>
      </c>
      <c r="AN497" s="25">
        <v>0</v>
      </c>
      <c r="AO497" s="109"/>
      <c r="AP497" s="25">
        <v>0</v>
      </c>
      <c r="AQ497" s="25">
        <v>360.12599999999998</v>
      </c>
      <c r="AR497" s="25">
        <v>0</v>
      </c>
      <c r="AS497" s="25">
        <v>0</v>
      </c>
      <c r="AT497" s="25">
        <v>0</v>
      </c>
      <c r="AU497" s="25">
        <v>0</v>
      </c>
      <c r="AW497" t="str">
        <f t="shared" si="90"/>
        <v>Nguyễn Thành Long</v>
      </c>
      <c r="AX497" s="27" t="str">
        <f t="shared" si="91"/>
        <v xml:space="preserve">Võ Thái Trâm </v>
      </c>
      <c r="AY497" s="4" t="str">
        <f t="shared" si="88"/>
        <v>VIN+</v>
      </c>
    </row>
    <row r="498" spans="1:51" outlineLevel="1" x14ac:dyDescent="0.25">
      <c r="A498" s="4" t="s">
        <v>1104</v>
      </c>
      <c r="B498" s="4" t="s">
        <v>797</v>
      </c>
      <c r="C498" s="4" t="s">
        <v>959</v>
      </c>
      <c r="D498" s="11" t="s">
        <v>748</v>
      </c>
      <c r="E498" s="32" t="s">
        <v>63</v>
      </c>
      <c r="F498" s="11" t="s">
        <v>710</v>
      </c>
      <c r="G498" s="35">
        <v>5129898</v>
      </c>
      <c r="H498" s="4" t="s">
        <v>1744</v>
      </c>
      <c r="I498" s="4"/>
      <c r="J498" s="4"/>
      <c r="K498" s="4"/>
      <c r="L498" s="4"/>
      <c r="M498" s="33"/>
      <c r="N498" s="38"/>
      <c r="O498" s="33"/>
      <c r="P498" s="244">
        <f t="shared" si="89"/>
        <v>721.48900000000003</v>
      </c>
      <c r="Q498" s="25"/>
      <c r="R498" s="25"/>
      <c r="S498" s="25"/>
      <c r="T498" s="109"/>
      <c r="U498" s="25"/>
      <c r="V498" s="25"/>
      <c r="W498" s="25">
        <v>179.52799999999999</v>
      </c>
      <c r="X498" s="25">
        <v>0</v>
      </c>
      <c r="Y498" s="25">
        <v>0</v>
      </c>
      <c r="Z498" s="25">
        <v>0</v>
      </c>
      <c r="AA498" s="109"/>
      <c r="AB498" s="25">
        <v>0</v>
      </c>
      <c r="AC498" s="25">
        <v>0</v>
      </c>
      <c r="AD498" s="25">
        <v>238.464</v>
      </c>
      <c r="AE498" s="25">
        <v>0</v>
      </c>
      <c r="AF498" s="25">
        <v>0</v>
      </c>
      <c r="AG498" s="25">
        <v>0</v>
      </c>
      <c r="AH498" s="109"/>
      <c r="AI498" s="25">
        <v>0</v>
      </c>
      <c r="AJ498" s="25">
        <v>0</v>
      </c>
      <c r="AK498" s="123">
        <v>303.49700000000001</v>
      </c>
      <c r="AL498" s="25">
        <v>0</v>
      </c>
      <c r="AM498" s="25">
        <v>0</v>
      </c>
      <c r="AN498" s="25">
        <v>0</v>
      </c>
      <c r="AO498" s="109"/>
      <c r="AP498" s="25">
        <v>0</v>
      </c>
      <c r="AQ498" s="25">
        <v>0</v>
      </c>
      <c r="AR498" s="25">
        <v>0</v>
      </c>
      <c r="AS498" s="25">
        <v>0</v>
      </c>
      <c r="AT498" s="25">
        <v>0</v>
      </c>
      <c r="AU498" s="25">
        <v>0</v>
      </c>
      <c r="AW498" t="str">
        <f t="shared" si="90"/>
        <v>Nguyễn Thành Long</v>
      </c>
      <c r="AX498" s="27" t="str">
        <f t="shared" si="91"/>
        <v xml:space="preserve">Võ Thái Trâm </v>
      </c>
      <c r="AY498" s="4" t="str">
        <f t="shared" si="88"/>
        <v>VIN+</v>
      </c>
    </row>
    <row r="499" spans="1:51" outlineLevel="1" x14ac:dyDescent="0.25">
      <c r="A499" s="4" t="s">
        <v>1104</v>
      </c>
      <c r="B499" s="4" t="s">
        <v>797</v>
      </c>
      <c r="C499" s="4" t="s">
        <v>959</v>
      </c>
      <c r="D499" s="11" t="s">
        <v>748</v>
      </c>
      <c r="E499" s="32" t="s">
        <v>63</v>
      </c>
      <c r="F499" s="11" t="s">
        <v>710</v>
      </c>
      <c r="G499" s="35">
        <v>5133064</v>
      </c>
      <c r="H499" s="4" t="s">
        <v>1745</v>
      </c>
      <c r="I499" s="4"/>
      <c r="J499" s="4"/>
      <c r="K499" s="4"/>
      <c r="L499" s="4"/>
      <c r="M499" s="33"/>
      <c r="N499" s="38"/>
      <c r="O499" s="33"/>
      <c r="P499" s="244">
        <f t="shared" si="89"/>
        <v>1385.1120000000001</v>
      </c>
      <c r="Q499" s="25"/>
      <c r="R499" s="25"/>
      <c r="S499" s="25"/>
      <c r="T499" s="109"/>
      <c r="U499" s="25"/>
      <c r="V499" s="25"/>
      <c r="W499" s="25">
        <v>786.52200000000005</v>
      </c>
      <c r="X499" s="25">
        <v>0</v>
      </c>
      <c r="Y499" s="25">
        <v>0</v>
      </c>
      <c r="Z499" s="25">
        <v>0</v>
      </c>
      <c r="AA499" s="109"/>
      <c r="AB499" s="25">
        <v>0</v>
      </c>
      <c r="AC499" s="25">
        <v>0</v>
      </c>
      <c r="AD499" s="25">
        <v>0</v>
      </c>
      <c r="AE499" s="25">
        <v>0</v>
      </c>
      <c r="AF499" s="25">
        <v>0</v>
      </c>
      <c r="AG499" s="25">
        <v>0</v>
      </c>
      <c r="AH499" s="109"/>
      <c r="AI499" s="25">
        <v>0</v>
      </c>
      <c r="AJ499" s="25">
        <v>0</v>
      </c>
      <c r="AK499" s="123">
        <v>419.06200000000001</v>
      </c>
      <c r="AL499" s="25">
        <v>0</v>
      </c>
      <c r="AM499" s="25">
        <v>0</v>
      </c>
      <c r="AN499" s="25">
        <v>0</v>
      </c>
      <c r="AO499" s="109"/>
      <c r="AP499" s="25">
        <v>0</v>
      </c>
      <c r="AQ499" s="25">
        <v>179.52799999999999</v>
      </c>
      <c r="AR499" s="25">
        <v>0</v>
      </c>
      <c r="AS499" s="25">
        <v>0</v>
      </c>
      <c r="AT499" s="25">
        <v>0</v>
      </c>
      <c r="AU499" s="25">
        <v>0</v>
      </c>
      <c r="AW499" t="str">
        <f t="shared" si="90"/>
        <v>Nguyễn Thành Long</v>
      </c>
      <c r="AX499" s="27" t="str">
        <f t="shared" si="91"/>
        <v xml:space="preserve">Võ Thái Trâm </v>
      </c>
      <c r="AY499" s="4" t="str">
        <f t="shared" si="88"/>
        <v>VIN+</v>
      </c>
    </row>
    <row r="500" spans="1:51" outlineLevel="1" x14ac:dyDescent="0.25">
      <c r="A500" s="4" t="s">
        <v>1104</v>
      </c>
      <c r="B500" s="4" t="s">
        <v>797</v>
      </c>
      <c r="C500" s="4" t="s">
        <v>959</v>
      </c>
      <c r="D500" s="11" t="s">
        <v>748</v>
      </c>
      <c r="E500" s="32" t="s">
        <v>63</v>
      </c>
      <c r="F500" s="11" t="s">
        <v>710</v>
      </c>
      <c r="G500" s="35">
        <v>5131260</v>
      </c>
      <c r="H500" s="4" t="s">
        <v>1746</v>
      </c>
      <c r="I500" s="4"/>
      <c r="J500" s="4"/>
      <c r="K500" s="4"/>
      <c r="L500" s="4"/>
      <c r="M500" s="33"/>
      <c r="N500" s="38"/>
      <c r="O500" s="33"/>
      <c r="P500" s="244">
        <f t="shared" si="89"/>
        <v>360.12599999999998</v>
      </c>
      <c r="Q500" s="25"/>
      <c r="R500" s="25"/>
      <c r="S500" s="25"/>
      <c r="T500" s="109"/>
      <c r="U500" s="25"/>
      <c r="V500" s="25"/>
      <c r="W500" s="25">
        <v>179.52799999999999</v>
      </c>
      <c r="X500" s="25">
        <v>0</v>
      </c>
      <c r="Y500" s="25">
        <v>0</v>
      </c>
      <c r="Z500" s="25">
        <v>0</v>
      </c>
      <c r="AA500" s="109"/>
      <c r="AB500" s="25">
        <v>0</v>
      </c>
      <c r="AC500" s="25">
        <v>0</v>
      </c>
      <c r="AD500" s="25">
        <v>0</v>
      </c>
      <c r="AE500" s="25">
        <v>0</v>
      </c>
      <c r="AF500" s="25">
        <v>0</v>
      </c>
      <c r="AG500" s="25">
        <v>0</v>
      </c>
      <c r="AH500" s="109"/>
      <c r="AI500" s="25">
        <v>0</v>
      </c>
      <c r="AJ500" s="25">
        <v>0</v>
      </c>
      <c r="AK500" s="123">
        <v>0</v>
      </c>
      <c r="AL500" s="25">
        <v>0</v>
      </c>
      <c r="AM500" s="25">
        <v>0</v>
      </c>
      <c r="AN500" s="25">
        <v>0</v>
      </c>
      <c r="AO500" s="109"/>
      <c r="AP500" s="25">
        <v>0</v>
      </c>
      <c r="AQ500" s="25">
        <v>180.59800000000001</v>
      </c>
      <c r="AR500" s="25">
        <v>0</v>
      </c>
      <c r="AS500" s="25">
        <v>0</v>
      </c>
      <c r="AT500" s="25">
        <v>0</v>
      </c>
      <c r="AU500" s="25">
        <v>0</v>
      </c>
      <c r="AW500" t="str">
        <f t="shared" si="90"/>
        <v>Nguyễn Thành Long</v>
      </c>
      <c r="AX500" s="27" t="str">
        <f t="shared" si="91"/>
        <v xml:space="preserve">Võ Thái Trâm </v>
      </c>
      <c r="AY500" s="4" t="str">
        <f t="shared" si="88"/>
        <v>VIN+</v>
      </c>
    </row>
    <row r="501" spans="1:51" outlineLevel="1" x14ac:dyDescent="0.25">
      <c r="A501" s="4" t="s">
        <v>1104</v>
      </c>
      <c r="B501" s="4" t="s">
        <v>797</v>
      </c>
      <c r="C501" s="4" t="s">
        <v>959</v>
      </c>
      <c r="D501" s="11" t="s">
        <v>748</v>
      </c>
      <c r="E501" s="32" t="s">
        <v>63</v>
      </c>
      <c r="F501" s="11" t="s">
        <v>710</v>
      </c>
      <c r="G501" s="35">
        <v>5279072</v>
      </c>
      <c r="H501" s="4" t="s">
        <v>1747</v>
      </c>
      <c r="I501" s="4"/>
      <c r="J501" s="4"/>
      <c r="K501" s="4"/>
      <c r="L501" s="4"/>
      <c r="M501" s="33"/>
      <c r="N501" s="38"/>
      <c r="O501" s="33"/>
      <c r="P501" s="244">
        <f t="shared" si="89"/>
        <v>360.12599999999998</v>
      </c>
      <c r="Q501" s="25"/>
      <c r="R501" s="25"/>
      <c r="S501" s="25"/>
      <c r="T501" s="109"/>
      <c r="U501" s="25"/>
      <c r="V501" s="25"/>
      <c r="W501" s="25">
        <v>360.12599999999998</v>
      </c>
      <c r="X501" s="25">
        <v>0</v>
      </c>
      <c r="Y501" s="25">
        <v>0</v>
      </c>
      <c r="Z501" s="25">
        <v>0</v>
      </c>
      <c r="AA501" s="109"/>
      <c r="AB501" s="25">
        <v>0</v>
      </c>
      <c r="AC501" s="25">
        <v>0</v>
      </c>
      <c r="AD501" s="25">
        <v>0</v>
      </c>
      <c r="AE501" s="25">
        <v>0</v>
      </c>
      <c r="AF501" s="25">
        <v>0</v>
      </c>
      <c r="AG501" s="25">
        <v>0</v>
      </c>
      <c r="AH501" s="109"/>
      <c r="AI501" s="25">
        <v>0</v>
      </c>
      <c r="AJ501" s="25">
        <v>0</v>
      </c>
      <c r="AK501" s="123">
        <v>0</v>
      </c>
      <c r="AL501" s="25">
        <v>0</v>
      </c>
      <c r="AM501" s="25">
        <v>0</v>
      </c>
      <c r="AN501" s="25">
        <v>0</v>
      </c>
      <c r="AO501" s="109"/>
      <c r="AP501" s="25">
        <v>0</v>
      </c>
      <c r="AQ501" s="25">
        <v>0</v>
      </c>
      <c r="AR501" s="25">
        <v>0</v>
      </c>
      <c r="AS501" s="25">
        <v>0</v>
      </c>
      <c r="AT501" s="25">
        <v>0</v>
      </c>
      <c r="AU501" s="25">
        <v>0</v>
      </c>
      <c r="AW501" t="str">
        <f t="shared" si="90"/>
        <v>Nguyễn Thành Long</v>
      </c>
      <c r="AX501" s="27" t="str">
        <f t="shared" si="91"/>
        <v xml:space="preserve">Võ Thái Trâm </v>
      </c>
      <c r="AY501" s="4" t="str">
        <f t="shared" si="88"/>
        <v>VIN+</v>
      </c>
    </row>
    <row r="502" spans="1:51" outlineLevel="1" x14ac:dyDescent="0.25">
      <c r="A502" s="4" t="s">
        <v>1104</v>
      </c>
      <c r="B502" s="4" t="s">
        <v>797</v>
      </c>
      <c r="C502" s="4" t="s">
        <v>959</v>
      </c>
      <c r="D502" s="11" t="s">
        <v>748</v>
      </c>
      <c r="E502" s="32" t="s">
        <v>63</v>
      </c>
      <c r="F502" s="11" t="s">
        <v>710</v>
      </c>
      <c r="G502" s="35">
        <v>5300147</v>
      </c>
      <c r="H502" s="4" t="s">
        <v>1748</v>
      </c>
      <c r="I502" s="4"/>
      <c r="J502" s="4"/>
      <c r="K502" s="4"/>
      <c r="L502" s="4"/>
      <c r="M502" s="33"/>
      <c r="N502" s="38"/>
      <c r="O502" s="33"/>
      <c r="P502" s="244">
        <f t="shared" si="89"/>
        <v>417.99199999999996</v>
      </c>
      <c r="Q502" s="25"/>
      <c r="R502" s="25"/>
      <c r="S502" s="25"/>
      <c r="T502" s="109"/>
      <c r="U502" s="25"/>
      <c r="V502" s="25"/>
      <c r="W502" s="25">
        <v>179.52799999999999</v>
      </c>
      <c r="X502" s="25">
        <v>0</v>
      </c>
      <c r="Y502" s="25">
        <v>0</v>
      </c>
      <c r="Z502" s="25">
        <v>0</v>
      </c>
      <c r="AA502" s="109"/>
      <c r="AB502" s="25">
        <v>0</v>
      </c>
      <c r="AC502" s="25">
        <v>0</v>
      </c>
      <c r="AD502" s="25">
        <v>238.464</v>
      </c>
      <c r="AE502" s="25">
        <v>0</v>
      </c>
      <c r="AF502" s="25">
        <v>0</v>
      </c>
      <c r="AG502" s="25">
        <v>0</v>
      </c>
      <c r="AH502" s="109"/>
      <c r="AI502" s="25">
        <v>0</v>
      </c>
      <c r="AJ502" s="25">
        <v>0</v>
      </c>
      <c r="AK502" s="123">
        <v>0</v>
      </c>
      <c r="AL502" s="25">
        <v>0</v>
      </c>
      <c r="AM502" s="25">
        <v>0</v>
      </c>
      <c r="AN502" s="25">
        <v>0</v>
      </c>
      <c r="AO502" s="109"/>
      <c r="AP502" s="25">
        <v>0</v>
      </c>
      <c r="AQ502" s="25">
        <v>0</v>
      </c>
      <c r="AR502" s="25">
        <v>0</v>
      </c>
      <c r="AS502" s="25">
        <v>0</v>
      </c>
      <c r="AT502" s="25">
        <v>0</v>
      </c>
      <c r="AU502" s="25">
        <v>0</v>
      </c>
      <c r="AW502" t="str">
        <f t="shared" si="90"/>
        <v>Nguyễn Thành Long</v>
      </c>
      <c r="AX502" s="27" t="str">
        <f t="shared" si="91"/>
        <v xml:space="preserve">Võ Thái Trâm </v>
      </c>
      <c r="AY502" s="4" t="str">
        <f t="shared" si="88"/>
        <v>VIN+</v>
      </c>
    </row>
    <row r="503" spans="1:51" outlineLevel="1" x14ac:dyDescent="0.25">
      <c r="A503" s="4" t="s">
        <v>1104</v>
      </c>
      <c r="B503" s="4" t="s">
        <v>797</v>
      </c>
      <c r="C503" s="4" t="s">
        <v>959</v>
      </c>
      <c r="D503" s="11" t="s">
        <v>748</v>
      </c>
      <c r="E503" s="32" t="s">
        <v>63</v>
      </c>
      <c r="F503" s="11" t="s">
        <v>710</v>
      </c>
      <c r="G503" s="35">
        <v>5271454</v>
      </c>
      <c r="H503" s="4" t="s">
        <v>1749</v>
      </c>
      <c r="I503" s="4"/>
      <c r="J503" s="4"/>
      <c r="K503" s="4"/>
      <c r="L503" s="4"/>
      <c r="M503" s="33"/>
      <c r="N503" s="38"/>
      <c r="O503" s="33"/>
      <c r="P503" s="244">
        <f t="shared" si="89"/>
        <v>179.52799999999999</v>
      </c>
      <c r="Q503" s="25"/>
      <c r="R503" s="25"/>
      <c r="S503" s="25"/>
      <c r="T503" s="109"/>
      <c r="U503" s="25"/>
      <c r="V503" s="25"/>
      <c r="W503" s="25">
        <v>179.52799999999999</v>
      </c>
      <c r="X503" s="25">
        <v>0</v>
      </c>
      <c r="Y503" s="25">
        <v>0</v>
      </c>
      <c r="Z503" s="25">
        <v>0</v>
      </c>
      <c r="AA503" s="109"/>
      <c r="AB503" s="25">
        <v>0</v>
      </c>
      <c r="AC503" s="25">
        <v>0</v>
      </c>
      <c r="AD503" s="25">
        <v>0</v>
      </c>
      <c r="AE503" s="25">
        <v>0</v>
      </c>
      <c r="AF503" s="25">
        <v>0</v>
      </c>
      <c r="AG503" s="25">
        <v>0</v>
      </c>
      <c r="AH503" s="109"/>
      <c r="AI503" s="25">
        <v>0</v>
      </c>
      <c r="AJ503" s="25">
        <v>0</v>
      </c>
      <c r="AK503" s="123">
        <v>0</v>
      </c>
      <c r="AL503" s="25">
        <v>0</v>
      </c>
      <c r="AM503" s="25">
        <v>0</v>
      </c>
      <c r="AN503" s="25">
        <v>0</v>
      </c>
      <c r="AO503" s="109"/>
      <c r="AP503" s="25">
        <v>0</v>
      </c>
      <c r="AQ503" s="25">
        <v>0</v>
      </c>
      <c r="AR503" s="25">
        <v>0</v>
      </c>
      <c r="AS503" s="25">
        <v>0</v>
      </c>
      <c r="AT503" s="25">
        <v>0</v>
      </c>
      <c r="AU503" s="25">
        <v>0</v>
      </c>
      <c r="AW503" t="str">
        <f t="shared" si="90"/>
        <v>Nguyễn Thành Long</v>
      </c>
      <c r="AX503" s="27" t="str">
        <f t="shared" si="91"/>
        <v xml:space="preserve">Võ Thái Trâm </v>
      </c>
      <c r="AY503" s="4" t="str">
        <f t="shared" si="88"/>
        <v>VIN+</v>
      </c>
    </row>
    <row r="504" spans="1:51" outlineLevel="1" x14ac:dyDescent="0.25">
      <c r="A504" s="4" t="s">
        <v>1104</v>
      </c>
      <c r="B504" s="4" t="s">
        <v>797</v>
      </c>
      <c r="C504" s="4" t="s">
        <v>959</v>
      </c>
      <c r="D504" s="11" t="s">
        <v>748</v>
      </c>
      <c r="E504" s="32" t="s">
        <v>63</v>
      </c>
      <c r="F504" s="11" t="s">
        <v>710</v>
      </c>
      <c r="G504" s="35">
        <v>5293861</v>
      </c>
      <c r="H504" s="4" t="s">
        <v>1750</v>
      </c>
      <c r="I504" s="4"/>
      <c r="J504" s="4"/>
      <c r="K504" s="4"/>
      <c r="L504" s="4"/>
      <c r="M504" s="33"/>
      <c r="N504" s="38"/>
      <c r="O504" s="33"/>
      <c r="P504" s="244">
        <f t="shared" si="89"/>
        <v>299.214</v>
      </c>
      <c r="Q504" s="25"/>
      <c r="R504" s="25"/>
      <c r="S504" s="25"/>
      <c r="T504" s="109"/>
      <c r="U504" s="25"/>
      <c r="V504" s="25"/>
      <c r="W504" s="25">
        <v>179.52799999999999</v>
      </c>
      <c r="X504" s="25">
        <v>0</v>
      </c>
      <c r="Y504" s="25">
        <v>0</v>
      </c>
      <c r="Z504" s="25">
        <v>0</v>
      </c>
      <c r="AA504" s="109"/>
      <c r="AB504" s="25">
        <v>0</v>
      </c>
      <c r="AC504" s="25">
        <v>0</v>
      </c>
      <c r="AD504" s="25">
        <v>0</v>
      </c>
      <c r="AE504" s="25">
        <v>0</v>
      </c>
      <c r="AF504" s="25">
        <v>0</v>
      </c>
      <c r="AG504" s="25">
        <v>0</v>
      </c>
      <c r="AH504" s="109"/>
      <c r="AI504" s="25">
        <v>0</v>
      </c>
      <c r="AJ504" s="25">
        <v>0</v>
      </c>
      <c r="AK504" s="123">
        <v>119.68600000000001</v>
      </c>
      <c r="AL504" s="25">
        <v>0</v>
      </c>
      <c r="AM504" s="25">
        <v>0</v>
      </c>
      <c r="AN504" s="25">
        <v>0</v>
      </c>
      <c r="AO504" s="109"/>
      <c r="AP504" s="25">
        <v>0</v>
      </c>
      <c r="AQ504" s="25">
        <v>0</v>
      </c>
      <c r="AR504" s="25">
        <v>0</v>
      </c>
      <c r="AS504" s="25">
        <v>0</v>
      </c>
      <c r="AT504" s="25">
        <v>0</v>
      </c>
      <c r="AU504" s="25">
        <v>0</v>
      </c>
      <c r="AW504" t="str">
        <f t="shared" si="90"/>
        <v>Nguyễn Thành Long</v>
      </c>
      <c r="AX504" s="27" t="str">
        <f t="shared" si="91"/>
        <v xml:space="preserve">Võ Thái Trâm </v>
      </c>
      <c r="AY504" s="4" t="str">
        <f t="shared" si="88"/>
        <v>VIN+</v>
      </c>
    </row>
    <row r="505" spans="1:51" outlineLevel="1" x14ac:dyDescent="0.25">
      <c r="A505" s="4" t="s">
        <v>1104</v>
      </c>
      <c r="B505" s="4" t="s">
        <v>797</v>
      </c>
      <c r="C505" s="4" t="s">
        <v>959</v>
      </c>
      <c r="D505" s="11" t="s">
        <v>748</v>
      </c>
      <c r="E505" s="32" t="s">
        <v>63</v>
      </c>
      <c r="F505" s="11" t="s">
        <v>710</v>
      </c>
      <c r="G505" s="35">
        <v>5290639</v>
      </c>
      <c r="H505" s="4" t="s">
        <v>1751</v>
      </c>
      <c r="I505" s="4"/>
      <c r="J505" s="4"/>
      <c r="K505" s="4"/>
      <c r="L505" s="4"/>
      <c r="M505" s="33"/>
      <c r="N505" s="38"/>
      <c r="O505" s="33"/>
      <c r="P505" s="244">
        <f t="shared" si="89"/>
        <v>360.12599999999998</v>
      </c>
      <c r="Q505" s="25"/>
      <c r="R505" s="25"/>
      <c r="S505" s="25"/>
      <c r="T505" s="109"/>
      <c r="U505" s="25"/>
      <c r="V505" s="25"/>
      <c r="W505" s="25">
        <v>179.52799999999999</v>
      </c>
      <c r="X505" s="25">
        <v>0</v>
      </c>
      <c r="Y505" s="25">
        <v>0</v>
      </c>
      <c r="Z505" s="25">
        <v>0</v>
      </c>
      <c r="AA505" s="109"/>
      <c r="AB505" s="25">
        <v>0</v>
      </c>
      <c r="AC505" s="25">
        <v>0</v>
      </c>
      <c r="AD505" s="25">
        <v>180.59800000000001</v>
      </c>
      <c r="AE505" s="25">
        <v>0</v>
      </c>
      <c r="AF505" s="25">
        <v>0</v>
      </c>
      <c r="AG505" s="25">
        <v>0</v>
      </c>
      <c r="AH505" s="109"/>
      <c r="AI505" s="25">
        <v>0</v>
      </c>
      <c r="AJ505" s="25">
        <v>0</v>
      </c>
      <c r="AK505" s="123">
        <v>0</v>
      </c>
      <c r="AL505" s="25">
        <v>0</v>
      </c>
      <c r="AM505" s="25">
        <v>0</v>
      </c>
      <c r="AN505" s="25">
        <v>0</v>
      </c>
      <c r="AO505" s="109"/>
      <c r="AP505" s="25">
        <v>0</v>
      </c>
      <c r="AQ505" s="25">
        <v>0</v>
      </c>
      <c r="AR505" s="25">
        <v>0</v>
      </c>
      <c r="AS505" s="25">
        <v>0</v>
      </c>
      <c r="AT505" s="25">
        <v>0</v>
      </c>
      <c r="AU505" s="25">
        <v>0</v>
      </c>
      <c r="AW505" t="str">
        <f t="shared" si="90"/>
        <v>Nguyễn Thành Long</v>
      </c>
      <c r="AX505" s="27" t="str">
        <f t="shared" si="91"/>
        <v xml:space="preserve">Võ Thái Trâm </v>
      </c>
      <c r="AY505" s="4" t="str">
        <f t="shared" si="88"/>
        <v>VIN+</v>
      </c>
    </row>
    <row r="506" spans="1:51" outlineLevel="1" x14ac:dyDescent="0.25">
      <c r="A506" s="4" t="s">
        <v>1104</v>
      </c>
      <c r="B506" s="4" t="s">
        <v>797</v>
      </c>
      <c r="C506" s="4" t="s">
        <v>959</v>
      </c>
      <c r="D506" s="11" t="s">
        <v>748</v>
      </c>
      <c r="E506" s="32" t="s">
        <v>63</v>
      </c>
      <c r="F506" s="11" t="s">
        <v>710</v>
      </c>
      <c r="G506" s="35">
        <v>5139051</v>
      </c>
      <c r="H506" s="4" t="s">
        <v>1752</v>
      </c>
      <c r="I506" s="4"/>
      <c r="J506" s="4"/>
      <c r="K506" s="4"/>
      <c r="L506" s="4"/>
      <c r="M506" s="33"/>
      <c r="N506" s="38"/>
      <c r="O506" s="33"/>
      <c r="P506" s="244">
        <f t="shared" si="89"/>
        <v>1377.777</v>
      </c>
      <c r="Q506" s="25"/>
      <c r="R506" s="25"/>
      <c r="S506" s="25"/>
      <c r="T506" s="109"/>
      <c r="U506" s="25"/>
      <c r="V506" s="25"/>
      <c r="W506" s="25">
        <v>179.52799999999999</v>
      </c>
      <c r="X506" s="25">
        <v>0</v>
      </c>
      <c r="Y506" s="25">
        <v>0</v>
      </c>
      <c r="Z506" s="25">
        <v>0</v>
      </c>
      <c r="AA506" s="109"/>
      <c r="AB506" s="25">
        <v>0</v>
      </c>
      <c r="AC506" s="25">
        <v>0</v>
      </c>
      <c r="AD506" s="25">
        <v>0</v>
      </c>
      <c r="AE506" s="25">
        <v>0</v>
      </c>
      <c r="AF506" s="25">
        <v>0</v>
      </c>
      <c r="AG506" s="25">
        <v>0</v>
      </c>
      <c r="AH506" s="109"/>
      <c r="AI506" s="25">
        <v>0</v>
      </c>
      <c r="AJ506" s="25">
        <v>0</v>
      </c>
      <c r="AK506" s="123">
        <v>180.59800000000001</v>
      </c>
      <c r="AL506" s="25">
        <v>0</v>
      </c>
      <c r="AM506" s="25">
        <v>0</v>
      </c>
      <c r="AN506" s="25">
        <v>0</v>
      </c>
      <c r="AO506" s="109"/>
      <c r="AP506" s="25">
        <v>0</v>
      </c>
      <c r="AQ506" s="25">
        <v>1017.651</v>
      </c>
      <c r="AR506" s="25">
        <v>0</v>
      </c>
      <c r="AS506" s="25">
        <v>0</v>
      </c>
      <c r="AT506" s="25">
        <v>0</v>
      </c>
      <c r="AU506" s="25">
        <v>0</v>
      </c>
      <c r="AW506" t="str">
        <f t="shared" si="90"/>
        <v>Nguyễn Thành Long</v>
      </c>
      <c r="AX506" s="27" t="str">
        <f t="shared" si="91"/>
        <v xml:space="preserve">Võ Thái Trâm </v>
      </c>
      <c r="AY506" s="4" t="str">
        <f t="shared" si="88"/>
        <v>VIN+</v>
      </c>
    </row>
    <row r="507" spans="1:51" outlineLevel="1" x14ac:dyDescent="0.25">
      <c r="A507" s="4" t="s">
        <v>1104</v>
      </c>
      <c r="B507" s="4" t="s">
        <v>797</v>
      </c>
      <c r="C507" s="4" t="s">
        <v>959</v>
      </c>
      <c r="D507" s="11" t="s">
        <v>748</v>
      </c>
      <c r="E507" s="32" t="s">
        <v>63</v>
      </c>
      <c r="F507" s="11" t="s">
        <v>710</v>
      </c>
      <c r="G507" s="35">
        <v>5334393</v>
      </c>
      <c r="H507" s="4" t="s">
        <v>1753</v>
      </c>
      <c r="I507" s="4"/>
      <c r="J507" s="4"/>
      <c r="K507" s="4"/>
      <c r="L507" s="4"/>
      <c r="M507" s="33"/>
      <c r="N507" s="38"/>
      <c r="O507" s="33"/>
      <c r="P507" s="244">
        <f t="shared" si="89"/>
        <v>842.471</v>
      </c>
      <c r="Q507" s="25"/>
      <c r="R507" s="25"/>
      <c r="S507" s="25"/>
      <c r="T507" s="109"/>
      <c r="U507" s="25"/>
      <c r="V507" s="25"/>
      <c r="W507" s="25">
        <v>482.34500000000003</v>
      </c>
      <c r="X507" s="25">
        <v>0</v>
      </c>
      <c r="Y507" s="25">
        <v>0</v>
      </c>
      <c r="Z507" s="25">
        <v>0</v>
      </c>
      <c r="AA507" s="109"/>
      <c r="AB507" s="25">
        <v>0</v>
      </c>
      <c r="AC507" s="25">
        <v>0</v>
      </c>
      <c r="AD507" s="25">
        <v>0</v>
      </c>
      <c r="AE507" s="25">
        <v>0</v>
      </c>
      <c r="AF507" s="25">
        <v>0</v>
      </c>
      <c r="AG507" s="25">
        <v>0</v>
      </c>
      <c r="AH507" s="109"/>
      <c r="AI507" s="25">
        <v>0</v>
      </c>
      <c r="AJ507" s="25">
        <v>0</v>
      </c>
      <c r="AK507" s="123">
        <v>0</v>
      </c>
      <c r="AL507" s="25">
        <v>0</v>
      </c>
      <c r="AM507" s="25">
        <v>0</v>
      </c>
      <c r="AN507" s="25">
        <v>0</v>
      </c>
      <c r="AO507" s="109"/>
      <c r="AP507" s="25">
        <v>0</v>
      </c>
      <c r="AQ507" s="25">
        <v>360.12599999999998</v>
      </c>
      <c r="AR507" s="25">
        <v>0</v>
      </c>
      <c r="AS507" s="25">
        <v>0</v>
      </c>
      <c r="AT507" s="25">
        <v>0</v>
      </c>
      <c r="AU507" s="25">
        <v>0</v>
      </c>
      <c r="AW507" t="str">
        <f t="shared" si="90"/>
        <v>Nguyễn Thành Long</v>
      </c>
      <c r="AX507" s="27" t="str">
        <f t="shared" si="91"/>
        <v xml:space="preserve">Võ Thái Trâm </v>
      </c>
      <c r="AY507" s="4" t="str">
        <f t="shared" si="88"/>
        <v>VIN+</v>
      </c>
    </row>
    <row r="508" spans="1:51" outlineLevel="1" x14ac:dyDescent="0.25">
      <c r="A508" s="4" t="s">
        <v>1104</v>
      </c>
      <c r="B508" s="4" t="s">
        <v>797</v>
      </c>
      <c r="C508" s="4" t="s">
        <v>959</v>
      </c>
      <c r="D508" s="11" t="s">
        <v>748</v>
      </c>
      <c r="E508" s="32" t="s">
        <v>63</v>
      </c>
      <c r="F508" s="11" t="s">
        <v>710</v>
      </c>
      <c r="G508" s="35">
        <v>5129258</v>
      </c>
      <c r="H508" s="4" t="s">
        <v>1754</v>
      </c>
      <c r="I508" s="4"/>
      <c r="J508" s="4"/>
      <c r="K508" s="4"/>
      <c r="L508" s="4"/>
      <c r="M508" s="33"/>
      <c r="N508" s="38"/>
      <c r="O508" s="33"/>
      <c r="P508" s="244">
        <f t="shared" si="89"/>
        <v>837.05399999999997</v>
      </c>
      <c r="Q508" s="25"/>
      <c r="R508" s="25"/>
      <c r="S508" s="25"/>
      <c r="T508" s="109"/>
      <c r="U508" s="25"/>
      <c r="V508" s="25"/>
      <c r="W508" s="25">
        <v>238.464</v>
      </c>
      <c r="X508" s="25">
        <v>0</v>
      </c>
      <c r="Y508" s="25">
        <v>0</v>
      </c>
      <c r="Z508" s="25">
        <v>0</v>
      </c>
      <c r="AA508" s="109"/>
      <c r="AB508" s="25">
        <v>0</v>
      </c>
      <c r="AC508" s="25">
        <v>0</v>
      </c>
      <c r="AD508" s="25">
        <v>0</v>
      </c>
      <c r="AE508" s="25">
        <v>0</v>
      </c>
      <c r="AF508" s="25">
        <v>0</v>
      </c>
      <c r="AG508" s="25">
        <v>0</v>
      </c>
      <c r="AH508" s="109"/>
      <c r="AI508" s="25">
        <v>0</v>
      </c>
      <c r="AJ508" s="25">
        <v>0</v>
      </c>
      <c r="AK508" s="123">
        <v>238.464</v>
      </c>
      <c r="AL508" s="25">
        <v>0</v>
      </c>
      <c r="AM508" s="25">
        <v>0</v>
      </c>
      <c r="AN508" s="25">
        <v>0</v>
      </c>
      <c r="AO508" s="109"/>
      <c r="AP508" s="25">
        <v>0</v>
      </c>
      <c r="AQ508" s="25">
        <v>360.12599999999998</v>
      </c>
      <c r="AR508" s="25">
        <v>0</v>
      </c>
      <c r="AS508" s="25">
        <v>0</v>
      </c>
      <c r="AT508" s="25">
        <v>0</v>
      </c>
      <c r="AU508" s="25">
        <v>0</v>
      </c>
      <c r="AW508" t="str">
        <f t="shared" si="90"/>
        <v>Nguyễn Thành Long</v>
      </c>
      <c r="AX508" s="27" t="str">
        <f t="shared" si="91"/>
        <v xml:space="preserve">Võ Thái Trâm </v>
      </c>
      <c r="AY508" s="4" t="str">
        <f t="shared" si="88"/>
        <v>VIN+</v>
      </c>
    </row>
    <row r="509" spans="1:51" outlineLevel="1" x14ac:dyDescent="0.25">
      <c r="A509" s="4" t="s">
        <v>1104</v>
      </c>
      <c r="B509" s="4" t="s">
        <v>797</v>
      </c>
      <c r="C509" s="4" t="s">
        <v>959</v>
      </c>
      <c r="D509" s="11" t="s">
        <v>748</v>
      </c>
      <c r="E509" s="32" t="s">
        <v>63</v>
      </c>
      <c r="F509" s="11" t="s">
        <v>710</v>
      </c>
      <c r="G509" s="35">
        <v>5270493</v>
      </c>
      <c r="H509" s="4" t="s">
        <v>1755</v>
      </c>
      <c r="I509" s="4"/>
      <c r="J509" s="4"/>
      <c r="K509" s="4"/>
      <c r="L509" s="4"/>
      <c r="M509" s="33"/>
      <c r="N509" s="38"/>
      <c r="O509" s="33"/>
      <c r="P509" s="244">
        <f t="shared" si="89"/>
        <v>785.84199999999998</v>
      </c>
      <c r="Q509" s="25"/>
      <c r="R509" s="25"/>
      <c r="S509" s="25"/>
      <c r="T509" s="109"/>
      <c r="U509" s="25"/>
      <c r="V509" s="25"/>
      <c r="W509" s="25">
        <v>243.881</v>
      </c>
      <c r="X509" s="25">
        <v>0</v>
      </c>
      <c r="Y509" s="25">
        <v>0</v>
      </c>
      <c r="Z509" s="25">
        <v>0</v>
      </c>
      <c r="AA509" s="109"/>
      <c r="AB509" s="25">
        <v>0</v>
      </c>
      <c r="AC509" s="25">
        <v>0</v>
      </c>
      <c r="AD509" s="25">
        <v>541.96100000000001</v>
      </c>
      <c r="AE509" s="25">
        <v>0</v>
      </c>
      <c r="AF509" s="25">
        <v>0</v>
      </c>
      <c r="AG509" s="25">
        <v>0</v>
      </c>
      <c r="AH509" s="109"/>
      <c r="AI509" s="25">
        <v>0</v>
      </c>
      <c r="AJ509" s="25">
        <v>0</v>
      </c>
      <c r="AK509" s="123">
        <v>0</v>
      </c>
      <c r="AL509" s="25">
        <v>0</v>
      </c>
      <c r="AM509" s="25">
        <v>0</v>
      </c>
      <c r="AN509" s="25">
        <v>0</v>
      </c>
      <c r="AO509" s="109"/>
      <c r="AP509" s="25">
        <v>0</v>
      </c>
      <c r="AQ509" s="25">
        <v>0</v>
      </c>
      <c r="AR509" s="25">
        <v>0</v>
      </c>
      <c r="AS509" s="25">
        <v>0</v>
      </c>
      <c r="AT509" s="25">
        <v>0</v>
      </c>
      <c r="AU509" s="25">
        <v>0</v>
      </c>
      <c r="AW509" t="str">
        <f t="shared" si="90"/>
        <v>Nguyễn Thành Long</v>
      </c>
      <c r="AX509" s="27" t="str">
        <f t="shared" si="91"/>
        <v xml:space="preserve">Võ Thái Trâm </v>
      </c>
      <c r="AY509" s="4" t="str">
        <f t="shared" si="88"/>
        <v>VIN+</v>
      </c>
    </row>
    <row r="510" spans="1:51" outlineLevel="1" x14ac:dyDescent="0.25">
      <c r="A510" s="4" t="s">
        <v>1104</v>
      </c>
      <c r="B510" s="4" t="s">
        <v>797</v>
      </c>
      <c r="C510" s="4" t="s">
        <v>959</v>
      </c>
      <c r="D510" s="11" t="s">
        <v>748</v>
      </c>
      <c r="E510" s="32" t="s">
        <v>63</v>
      </c>
      <c r="F510" s="11" t="s">
        <v>710</v>
      </c>
      <c r="G510" s="35">
        <v>5135792</v>
      </c>
      <c r="H510" s="4" t="s">
        <v>1756</v>
      </c>
      <c r="I510" s="4"/>
      <c r="J510" s="4"/>
      <c r="K510" s="4"/>
      <c r="L510" s="4"/>
      <c r="M510" s="33"/>
      <c r="N510" s="38"/>
      <c r="O510" s="33"/>
      <c r="P510" s="244">
        <f t="shared" si="89"/>
        <v>1205.5840000000001</v>
      </c>
      <c r="Q510" s="25"/>
      <c r="R510" s="25"/>
      <c r="S510" s="25"/>
      <c r="T510" s="109"/>
      <c r="U510" s="25"/>
      <c r="V510" s="25"/>
      <c r="W510" s="25">
        <v>180.59800000000001</v>
      </c>
      <c r="X510" s="25">
        <v>0</v>
      </c>
      <c r="Y510" s="25">
        <v>0</v>
      </c>
      <c r="Z510" s="25">
        <v>0</v>
      </c>
      <c r="AA510" s="109"/>
      <c r="AB510" s="25">
        <v>0</v>
      </c>
      <c r="AC510" s="25">
        <v>0</v>
      </c>
      <c r="AD510" s="25">
        <v>483.02499999999998</v>
      </c>
      <c r="AE510" s="25">
        <v>0</v>
      </c>
      <c r="AF510" s="25">
        <v>0</v>
      </c>
      <c r="AG510" s="25">
        <v>0</v>
      </c>
      <c r="AH510" s="109"/>
      <c r="AI510" s="25">
        <v>0</v>
      </c>
      <c r="AJ510" s="25">
        <v>0</v>
      </c>
      <c r="AK510" s="123">
        <v>303.49700000000001</v>
      </c>
      <c r="AL510" s="25">
        <v>0</v>
      </c>
      <c r="AM510" s="25">
        <v>0</v>
      </c>
      <c r="AN510" s="25">
        <v>0</v>
      </c>
      <c r="AO510" s="109"/>
      <c r="AP510" s="25">
        <v>0</v>
      </c>
      <c r="AQ510" s="25">
        <v>0</v>
      </c>
      <c r="AR510" s="25">
        <v>0</v>
      </c>
      <c r="AS510" s="25">
        <v>0</v>
      </c>
      <c r="AT510" s="25">
        <v>0</v>
      </c>
      <c r="AU510" s="25">
        <v>238.464</v>
      </c>
      <c r="AW510" t="str">
        <f t="shared" si="90"/>
        <v>Nguyễn Thành Long</v>
      </c>
      <c r="AX510" s="27" t="str">
        <f t="shared" si="91"/>
        <v xml:space="preserve">Võ Thái Trâm </v>
      </c>
      <c r="AY510" s="4" t="str">
        <f t="shared" si="88"/>
        <v>VIN+</v>
      </c>
    </row>
    <row r="511" spans="1:51" outlineLevel="1" x14ac:dyDescent="0.25">
      <c r="A511" s="4" t="s">
        <v>1104</v>
      </c>
      <c r="B511" s="4" t="s">
        <v>797</v>
      </c>
      <c r="C511" s="4" t="s">
        <v>959</v>
      </c>
      <c r="D511" s="11" t="s">
        <v>748</v>
      </c>
      <c r="E511" s="32" t="s">
        <v>63</v>
      </c>
      <c r="F511" s="11" t="s">
        <v>710</v>
      </c>
      <c r="G511" s="35">
        <v>5133417</v>
      </c>
      <c r="H511" s="4" t="s">
        <v>2640</v>
      </c>
      <c r="I511" s="4"/>
      <c r="J511" s="4"/>
      <c r="K511" s="4"/>
      <c r="L511" s="4"/>
      <c r="M511" s="33"/>
      <c r="N511" s="38"/>
      <c r="O511" s="33"/>
      <c r="P511" s="244">
        <f t="shared" si="89"/>
        <v>837.05400000000009</v>
      </c>
      <c r="Q511" s="25"/>
      <c r="R511" s="25"/>
      <c r="S511" s="25"/>
      <c r="T511" s="109"/>
      <c r="U511" s="25"/>
      <c r="V511" s="25"/>
      <c r="W511" s="25">
        <v>0</v>
      </c>
      <c r="X511" s="25">
        <v>0</v>
      </c>
      <c r="Y511" s="25">
        <v>0</v>
      </c>
      <c r="Z511" s="25">
        <v>0</v>
      </c>
      <c r="AA511" s="109"/>
      <c r="AB511" s="25">
        <v>0</v>
      </c>
      <c r="AC511" s="25">
        <v>0</v>
      </c>
      <c r="AD511" s="25">
        <v>419.06200000000001</v>
      </c>
      <c r="AE511" s="25">
        <v>0</v>
      </c>
      <c r="AF511" s="25">
        <v>0</v>
      </c>
      <c r="AG511" s="25">
        <v>0</v>
      </c>
      <c r="AH511" s="109"/>
      <c r="AI511" s="25">
        <v>0</v>
      </c>
      <c r="AJ511" s="25">
        <v>0</v>
      </c>
      <c r="AK511" s="123">
        <v>179.52799999999999</v>
      </c>
      <c r="AL511" s="25">
        <v>0</v>
      </c>
      <c r="AM511" s="25">
        <v>0</v>
      </c>
      <c r="AN511" s="25">
        <v>0</v>
      </c>
      <c r="AO511" s="109"/>
      <c r="AP511" s="25">
        <v>0</v>
      </c>
      <c r="AQ511" s="25">
        <v>0</v>
      </c>
      <c r="AR511" s="25">
        <v>0</v>
      </c>
      <c r="AS511" s="25">
        <v>0</v>
      </c>
      <c r="AT511" s="25">
        <v>0</v>
      </c>
      <c r="AU511" s="25">
        <v>238.464</v>
      </c>
      <c r="AW511" t="str">
        <f t="shared" si="90"/>
        <v>Nguyễn Thành Long</v>
      </c>
      <c r="AX511" s="27" t="str">
        <f t="shared" si="91"/>
        <v xml:space="preserve">Võ Thái Trâm </v>
      </c>
      <c r="AY511" s="4" t="str">
        <f t="shared" si="88"/>
        <v>VIN+</v>
      </c>
    </row>
    <row r="512" spans="1:51" outlineLevel="1" x14ac:dyDescent="0.25">
      <c r="A512" s="4" t="s">
        <v>1104</v>
      </c>
      <c r="B512" s="4" t="s">
        <v>797</v>
      </c>
      <c r="C512" s="4" t="s">
        <v>959</v>
      </c>
      <c r="D512" s="11" t="s">
        <v>748</v>
      </c>
      <c r="E512" s="32" t="s">
        <v>63</v>
      </c>
      <c r="F512" s="11" t="s">
        <v>710</v>
      </c>
      <c r="G512" s="35">
        <v>5134001</v>
      </c>
      <c r="H512" s="4" t="s">
        <v>2641</v>
      </c>
      <c r="I512" s="4"/>
      <c r="J512" s="4"/>
      <c r="K512" s="4"/>
      <c r="L512" s="4"/>
      <c r="M512" s="33"/>
      <c r="N512" s="38"/>
      <c r="O512" s="33"/>
      <c r="P512" s="244">
        <f t="shared" si="89"/>
        <v>0</v>
      </c>
      <c r="Q512" s="25"/>
      <c r="R512" s="25"/>
      <c r="S512" s="25"/>
      <c r="T512" s="109"/>
      <c r="U512" s="25"/>
      <c r="V512" s="25"/>
      <c r="W512" s="25">
        <v>0</v>
      </c>
      <c r="X512" s="25">
        <v>0</v>
      </c>
      <c r="Y512" s="25">
        <v>0</v>
      </c>
      <c r="Z512" s="25">
        <v>0</v>
      </c>
      <c r="AA512" s="109"/>
      <c r="AB512" s="25">
        <v>0</v>
      </c>
      <c r="AC512" s="25">
        <v>0</v>
      </c>
      <c r="AD512" s="25">
        <v>0</v>
      </c>
      <c r="AE512" s="25">
        <v>0</v>
      </c>
      <c r="AF512" s="25">
        <v>0</v>
      </c>
      <c r="AG512" s="25">
        <v>0</v>
      </c>
      <c r="AH512" s="109"/>
      <c r="AI512" s="25">
        <v>0</v>
      </c>
      <c r="AJ512" s="25">
        <v>0</v>
      </c>
      <c r="AK512" s="123">
        <v>0</v>
      </c>
      <c r="AL512" s="25">
        <v>0</v>
      </c>
      <c r="AM512" s="25">
        <v>0</v>
      </c>
      <c r="AN512" s="25">
        <v>0</v>
      </c>
      <c r="AO512" s="109"/>
      <c r="AP512" s="25">
        <v>0</v>
      </c>
      <c r="AQ512" s="25">
        <v>0</v>
      </c>
      <c r="AR512" s="25">
        <v>0</v>
      </c>
      <c r="AS512" s="25">
        <v>0</v>
      </c>
      <c r="AT512" s="25">
        <v>0</v>
      </c>
      <c r="AU512" s="25">
        <v>0</v>
      </c>
      <c r="AW512" t="str">
        <f t="shared" si="90"/>
        <v>Nguyễn Thành Long</v>
      </c>
      <c r="AX512" s="27" t="str">
        <f t="shared" si="91"/>
        <v xml:space="preserve">Võ Thái Trâm </v>
      </c>
      <c r="AY512" s="4" t="str">
        <f t="shared" si="88"/>
        <v>VIN+</v>
      </c>
    </row>
    <row r="513" spans="1:51" outlineLevel="1" x14ac:dyDescent="0.25">
      <c r="A513" s="4" t="s">
        <v>1104</v>
      </c>
      <c r="B513" s="4" t="s">
        <v>797</v>
      </c>
      <c r="C513" s="4" t="s">
        <v>959</v>
      </c>
      <c r="D513" s="11" t="s">
        <v>748</v>
      </c>
      <c r="E513" s="32" t="s">
        <v>63</v>
      </c>
      <c r="F513" s="11" t="s">
        <v>710</v>
      </c>
      <c r="G513" s="35">
        <v>5138090</v>
      </c>
      <c r="H513" s="4" t="s">
        <v>2642</v>
      </c>
      <c r="I513" s="4"/>
      <c r="J513" s="4"/>
      <c r="K513" s="4"/>
      <c r="L513" s="4"/>
      <c r="M513" s="33"/>
      <c r="N513" s="38"/>
      <c r="O513" s="33"/>
      <c r="P513" s="244">
        <f t="shared" si="89"/>
        <v>0</v>
      </c>
      <c r="Q513" s="25"/>
      <c r="R513" s="25"/>
      <c r="S513" s="25"/>
      <c r="T513" s="109"/>
      <c r="U513" s="25"/>
      <c r="V513" s="25"/>
      <c r="W513" s="25">
        <v>0</v>
      </c>
      <c r="X513" s="25">
        <v>0</v>
      </c>
      <c r="Y513" s="25">
        <v>0</v>
      </c>
      <c r="Z513" s="25">
        <v>0</v>
      </c>
      <c r="AA513" s="109"/>
      <c r="AB513" s="25">
        <v>0</v>
      </c>
      <c r="AC513" s="25">
        <v>0</v>
      </c>
      <c r="AD513" s="25">
        <v>0</v>
      </c>
      <c r="AE513" s="25">
        <v>0</v>
      </c>
      <c r="AF513" s="25">
        <v>0</v>
      </c>
      <c r="AG513" s="25">
        <v>0</v>
      </c>
      <c r="AH513" s="109"/>
      <c r="AI513" s="25">
        <v>0</v>
      </c>
      <c r="AJ513" s="25">
        <v>0</v>
      </c>
      <c r="AK513" s="123">
        <v>0</v>
      </c>
      <c r="AL513" s="25">
        <v>0</v>
      </c>
      <c r="AM513" s="25">
        <v>0</v>
      </c>
      <c r="AN513" s="25">
        <v>0</v>
      </c>
      <c r="AO513" s="109"/>
      <c r="AP513" s="25">
        <v>0</v>
      </c>
      <c r="AQ513" s="25">
        <v>0</v>
      </c>
      <c r="AR513" s="25">
        <v>0</v>
      </c>
      <c r="AS513" s="25">
        <v>0</v>
      </c>
      <c r="AT513" s="25">
        <v>0</v>
      </c>
      <c r="AU513" s="25">
        <v>0</v>
      </c>
      <c r="AW513" t="str">
        <f t="shared" si="90"/>
        <v>Nguyễn Thành Long</v>
      </c>
      <c r="AX513" s="27" t="str">
        <f t="shared" si="91"/>
        <v xml:space="preserve">Võ Thái Trâm </v>
      </c>
      <c r="AY513" s="4" t="str">
        <f t="shared" si="88"/>
        <v>VIN+</v>
      </c>
    </row>
    <row r="514" spans="1:51" outlineLevel="1" x14ac:dyDescent="0.25">
      <c r="A514" s="4" t="s">
        <v>1104</v>
      </c>
      <c r="B514" s="4" t="s">
        <v>797</v>
      </c>
      <c r="C514" s="4" t="s">
        <v>959</v>
      </c>
      <c r="D514" s="11" t="s">
        <v>748</v>
      </c>
      <c r="E514" s="32" t="s">
        <v>63</v>
      </c>
      <c r="F514" s="11" t="s">
        <v>710</v>
      </c>
      <c r="G514" s="35">
        <v>5138865</v>
      </c>
      <c r="H514" s="4" t="s">
        <v>2643</v>
      </c>
      <c r="I514" s="4"/>
      <c r="J514" s="4"/>
      <c r="K514" s="4"/>
      <c r="L514" s="4"/>
      <c r="M514" s="33"/>
      <c r="N514" s="38"/>
      <c r="O514" s="33"/>
      <c r="P514" s="244">
        <f t="shared" si="89"/>
        <v>238.464</v>
      </c>
      <c r="Q514" s="25"/>
      <c r="R514" s="25"/>
      <c r="S514" s="25"/>
      <c r="T514" s="109"/>
      <c r="U514" s="25"/>
      <c r="V514" s="25"/>
      <c r="W514" s="25">
        <v>0</v>
      </c>
      <c r="X514" s="25">
        <v>0</v>
      </c>
      <c r="Y514" s="25">
        <v>0</v>
      </c>
      <c r="Z514" s="25">
        <v>0</v>
      </c>
      <c r="AA514" s="109"/>
      <c r="AB514" s="25">
        <v>0</v>
      </c>
      <c r="AC514" s="25">
        <v>0</v>
      </c>
      <c r="AD514" s="25">
        <v>0</v>
      </c>
      <c r="AE514" s="25">
        <v>0</v>
      </c>
      <c r="AF514" s="25">
        <v>0</v>
      </c>
      <c r="AG514" s="25">
        <v>0</v>
      </c>
      <c r="AH514" s="109"/>
      <c r="AI514" s="25">
        <v>0</v>
      </c>
      <c r="AJ514" s="25">
        <v>0</v>
      </c>
      <c r="AK514" s="123">
        <v>0</v>
      </c>
      <c r="AL514" s="25">
        <v>0</v>
      </c>
      <c r="AM514" s="25">
        <v>0</v>
      </c>
      <c r="AN514" s="25">
        <v>0</v>
      </c>
      <c r="AO514" s="109"/>
      <c r="AP514" s="25">
        <v>0</v>
      </c>
      <c r="AQ514" s="25">
        <v>238.464</v>
      </c>
      <c r="AR514" s="25">
        <v>0</v>
      </c>
      <c r="AS514" s="25">
        <v>0</v>
      </c>
      <c r="AT514" s="25">
        <v>0</v>
      </c>
      <c r="AU514" s="25">
        <v>0</v>
      </c>
      <c r="AW514" t="str">
        <f t="shared" si="90"/>
        <v>Nguyễn Thành Long</v>
      </c>
      <c r="AX514" s="27" t="str">
        <f t="shared" si="91"/>
        <v xml:space="preserve">Võ Thái Trâm </v>
      </c>
      <c r="AY514" s="4" t="str">
        <f t="shared" si="88"/>
        <v>VIN+</v>
      </c>
    </row>
    <row r="515" spans="1:51" outlineLevel="1" x14ac:dyDescent="0.25">
      <c r="A515" s="4" t="s">
        <v>1104</v>
      </c>
      <c r="B515" s="4" t="s">
        <v>797</v>
      </c>
      <c r="C515" s="4" t="s">
        <v>959</v>
      </c>
      <c r="D515" s="11" t="s">
        <v>748</v>
      </c>
      <c r="E515" s="32" t="s">
        <v>63</v>
      </c>
      <c r="F515" s="11" t="s">
        <v>710</v>
      </c>
      <c r="G515" s="35">
        <v>5270576</v>
      </c>
      <c r="H515" s="4" t="s">
        <v>2644</v>
      </c>
      <c r="I515" s="4"/>
      <c r="J515" s="4"/>
      <c r="K515" s="4"/>
      <c r="L515" s="4"/>
      <c r="M515" s="33"/>
      <c r="N515" s="38"/>
      <c r="O515" s="33"/>
      <c r="P515" s="244">
        <f t="shared" si="89"/>
        <v>0</v>
      </c>
      <c r="Q515" s="25"/>
      <c r="R515" s="25"/>
      <c r="S515" s="25"/>
      <c r="T515" s="109"/>
      <c r="U515" s="25"/>
      <c r="V515" s="25"/>
      <c r="W515" s="25">
        <v>0</v>
      </c>
      <c r="X515" s="25">
        <v>0</v>
      </c>
      <c r="Y515" s="25">
        <v>0</v>
      </c>
      <c r="Z515" s="25">
        <v>0</v>
      </c>
      <c r="AA515" s="109"/>
      <c r="AB515" s="25">
        <v>0</v>
      </c>
      <c r="AC515" s="25">
        <v>0</v>
      </c>
      <c r="AD515" s="25">
        <v>0</v>
      </c>
      <c r="AE515" s="25">
        <v>0</v>
      </c>
      <c r="AF515" s="25">
        <v>0</v>
      </c>
      <c r="AG515" s="25">
        <v>0</v>
      </c>
      <c r="AH515" s="109"/>
      <c r="AI515" s="25">
        <v>0</v>
      </c>
      <c r="AJ515" s="25">
        <v>0</v>
      </c>
      <c r="AK515" s="123">
        <v>0</v>
      </c>
      <c r="AL515" s="25">
        <v>0</v>
      </c>
      <c r="AM515" s="25">
        <v>0</v>
      </c>
      <c r="AN515" s="25">
        <v>0</v>
      </c>
      <c r="AO515" s="109"/>
      <c r="AP515" s="25">
        <v>0</v>
      </c>
      <c r="AQ515" s="25">
        <v>0</v>
      </c>
      <c r="AR515" s="25">
        <v>0</v>
      </c>
      <c r="AS515" s="25">
        <v>0</v>
      </c>
      <c r="AT515" s="25">
        <v>0</v>
      </c>
      <c r="AU515" s="25">
        <v>0</v>
      </c>
      <c r="AW515" t="str">
        <f t="shared" si="90"/>
        <v>Nguyễn Thành Long</v>
      </c>
      <c r="AX515" s="27" t="str">
        <f t="shared" si="91"/>
        <v xml:space="preserve">Võ Thái Trâm </v>
      </c>
      <c r="AY515" s="4" t="str">
        <f t="shared" si="88"/>
        <v>VIN+</v>
      </c>
    </row>
    <row r="516" spans="1:51" outlineLevel="1" x14ac:dyDescent="0.25">
      <c r="A516" s="4" t="s">
        <v>1104</v>
      </c>
      <c r="B516" s="4" t="s">
        <v>797</v>
      </c>
      <c r="C516" s="4" t="s">
        <v>959</v>
      </c>
      <c r="D516" s="11" t="s">
        <v>748</v>
      </c>
      <c r="E516" s="32" t="s">
        <v>63</v>
      </c>
      <c r="F516" s="11" t="s">
        <v>710</v>
      </c>
      <c r="G516" s="35">
        <v>5279892</v>
      </c>
      <c r="H516" s="4" t="s">
        <v>2645</v>
      </c>
      <c r="I516" s="4"/>
      <c r="J516" s="4"/>
      <c r="K516" s="4"/>
      <c r="L516" s="4"/>
      <c r="M516" s="33"/>
      <c r="N516" s="38"/>
      <c r="O516" s="33"/>
      <c r="P516" s="244">
        <f t="shared" si="89"/>
        <v>0</v>
      </c>
      <c r="Q516" s="25"/>
      <c r="R516" s="25"/>
      <c r="S516" s="25"/>
      <c r="T516" s="109"/>
      <c r="U516" s="25"/>
      <c r="V516" s="25"/>
      <c r="W516" s="25">
        <v>0</v>
      </c>
      <c r="X516" s="25">
        <v>0</v>
      </c>
      <c r="Y516" s="25">
        <v>0</v>
      </c>
      <c r="Z516" s="25">
        <v>0</v>
      </c>
      <c r="AA516" s="109"/>
      <c r="AB516" s="25">
        <v>0</v>
      </c>
      <c r="AC516" s="25">
        <v>0</v>
      </c>
      <c r="AD516" s="25">
        <v>0</v>
      </c>
      <c r="AE516" s="25">
        <v>0</v>
      </c>
      <c r="AF516" s="25">
        <v>0</v>
      </c>
      <c r="AG516" s="25">
        <v>0</v>
      </c>
      <c r="AH516" s="109"/>
      <c r="AI516" s="25">
        <v>0</v>
      </c>
      <c r="AJ516" s="25">
        <v>0</v>
      </c>
      <c r="AK516" s="123">
        <v>0</v>
      </c>
      <c r="AL516" s="25">
        <v>0</v>
      </c>
      <c r="AM516" s="25">
        <v>0</v>
      </c>
      <c r="AN516" s="25">
        <v>0</v>
      </c>
      <c r="AO516" s="109"/>
      <c r="AP516" s="25">
        <v>0</v>
      </c>
      <c r="AQ516" s="25">
        <v>0</v>
      </c>
      <c r="AR516" s="25">
        <v>0</v>
      </c>
      <c r="AS516" s="25">
        <v>0</v>
      </c>
      <c r="AT516" s="25">
        <v>0</v>
      </c>
      <c r="AU516" s="25">
        <v>0</v>
      </c>
      <c r="AW516" t="str">
        <f t="shared" si="90"/>
        <v>Nguyễn Thành Long</v>
      </c>
      <c r="AX516" s="27" t="str">
        <f t="shared" si="91"/>
        <v xml:space="preserve">Võ Thái Trâm </v>
      </c>
      <c r="AY516" s="4" t="str">
        <f t="shared" si="88"/>
        <v>VIN+</v>
      </c>
    </row>
    <row r="517" spans="1:51" outlineLevel="1" x14ac:dyDescent="0.25">
      <c r="A517" s="4" t="s">
        <v>1104</v>
      </c>
      <c r="B517" s="4" t="s">
        <v>797</v>
      </c>
      <c r="C517" s="4" t="s">
        <v>959</v>
      </c>
      <c r="D517" s="11" t="s">
        <v>748</v>
      </c>
      <c r="E517" s="32" t="s">
        <v>63</v>
      </c>
      <c r="F517" s="11" t="s">
        <v>710</v>
      </c>
      <c r="G517" s="35">
        <v>5290909</v>
      </c>
      <c r="H517" s="4" t="s">
        <v>2646</v>
      </c>
      <c r="I517" s="4"/>
      <c r="J517" s="4"/>
      <c r="K517" s="4"/>
      <c r="L517" s="4"/>
      <c r="M517" s="33"/>
      <c r="N517" s="38"/>
      <c r="O517" s="33"/>
      <c r="P517" s="244">
        <f t="shared" si="89"/>
        <v>417.99199999999996</v>
      </c>
      <c r="Q517" s="25"/>
      <c r="R517" s="25"/>
      <c r="S517" s="25"/>
      <c r="T517" s="109"/>
      <c r="U517" s="25"/>
      <c r="V517" s="25"/>
      <c r="W517" s="25"/>
      <c r="X517" s="25">
        <v>0</v>
      </c>
      <c r="Y517" s="25"/>
      <c r="Z517" s="25">
        <v>0</v>
      </c>
      <c r="AA517" s="109"/>
      <c r="AB517" s="25">
        <v>0</v>
      </c>
      <c r="AC517" s="25">
        <v>0</v>
      </c>
      <c r="AD517" s="25">
        <v>179.52799999999999</v>
      </c>
      <c r="AE517" s="25">
        <v>0</v>
      </c>
      <c r="AF517" s="25">
        <v>0</v>
      </c>
      <c r="AG517" s="25">
        <v>0</v>
      </c>
      <c r="AH517" s="109"/>
      <c r="AI517" s="25">
        <v>0</v>
      </c>
      <c r="AJ517" s="25">
        <v>0</v>
      </c>
      <c r="AK517" s="123">
        <v>238.464</v>
      </c>
      <c r="AL517" s="25">
        <v>0</v>
      </c>
      <c r="AM517" s="25">
        <v>0</v>
      </c>
      <c r="AN517" s="25">
        <v>0</v>
      </c>
      <c r="AO517" s="109"/>
      <c r="AP517" s="25">
        <v>0</v>
      </c>
      <c r="AQ517" s="25">
        <v>0</v>
      </c>
      <c r="AR517" s="25">
        <v>0</v>
      </c>
      <c r="AS517" s="25">
        <v>0</v>
      </c>
      <c r="AT517" s="25">
        <v>0</v>
      </c>
      <c r="AU517" s="25">
        <v>0</v>
      </c>
      <c r="AW517" t="str">
        <f t="shared" si="90"/>
        <v>Nguyễn Thành Long</v>
      </c>
      <c r="AX517" s="27" t="str">
        <f t="shared" si="91"/>
        <v xml:space="preserve">Võ Thái Trâm </v>
      </c>
      <c r="AY517" s="4" t="str">
        <f t="shared" si="88"/>
        <v>VIN+</v>
      </c>
    </row>
    <row r="518" spans="1:51" outlineLevel="1" x14ac:dyDescent="0.25">
      <c r="A518" s="4" t="s">
        <v>1104</v>
      </c>
      <c r="B518" s="4" t="s">
        <v>797</v>
      </c>
      <c r="C518" s="4" t="s">
        <v>959</v>
      </c>
      <c r="D518" s="11" t="s">
        <v>748</v>
      </c>
      <c r="E518" s="32" t="s">
        <v>63</v>
      </c>
      <c r="F518" s="11" t="s">
        <v>710</v>
      </c>
      <c r="G518" s="35">
        <v>5291766</v>
      </c>
      <c r="H518" s="4" t="s">
        <v>2647</v>
      </c>
      <c r="I518" s="4"/>
      <c r="J518" s="4"/>
      <c r="K518" s="4"/>
      <c r="L518" s="4"/>
      <c r="M518" s="33"/>
      <c r="N518" s="38"/>
      <c r="O518" s="33"/>
      <c r="P518" s="244">
        <f t="shared" si="89"/>
        <v>360.12599999999998</v>
      </c>
      <c r="Q518" s="25"/>
      <c r="R518" s="25"/>
      <c r="S518" s="25"/>
      <c r="T518" s="109"/>
      <c r="U518" s="25"/>
      <c r="V518" s="25"/>
      <c r="W518" s="25"/>
      <c r="X518" s="25">
        <v>0</v>
      </c>
      <c r="Y518" s="25"/>
      <c r="Z518" s="25">
        <v>0</v>
      </c>
      <c r="AA518" s="109"/>
      <c r="AB518" s="25">
        <v>0</v>
      </c>
      <c r="AC518" s="25">
        <v>0</v>
      </c>
      <c r="AD518" s="25">
        <v>179.52799999999999</v>
      </c>
      <c r="AE518" s="25">
        <v>0</v>
      </c>
      <c r="AF518" s="25">
        <v>0</v>
      </c>
      <c r="AG518" s="25">
        <v>0</v>
      </c>
      <c r="AH518" s="109"/>
      <c r="AI518" s="25">
        <v>0</v>
      </c>
      <c r="AJ518" s="25">
        <v>0</v>
      </c>
      <c r="AK518" s="123">
        <v>180.59800000000001</v>
      </c>
      <c r="AL518" s="25">
        <v>0</v>
      </c>
      <c r="AM518" s="25">
        <v>0</v>
      </c>
      <c r="AN518" s="25">
        <v>0</v>
      </c>
      <c r="AO518" s="109"/>
      <c r="AP518" s="25">
        <v>0</v>
      </c>
      <c r="AQ518" s="25">
        <v>0</v>
      </c>
      <c r="AR518" s="25">
        <v>0</v>
      </c>
      <c r="AS518" s="25">
        <v>0</v>
      </c>
      <c r="AT518" s="25">
        <v>0</v>
      </c>
      <c r="AU518" s="25">
        <v>0</v>
      </c>
      <c r="AW518" t="str">
        <f t="shared" si="90"/>
        <v>Nguyễn Thành Long</v>
      </c>
      <c r="AX518" s="27" t="str">
        <f t="shared" si="91"/>
        <v xml:space="preserve">Võ Thái Trâm </v>
      </c>
      <c r="AY518" s="4" t="str">
        <f t="shared" si="88"/>
        <v>VIN+</v>
      </c>
    </row>
    <row r="519" spans="1:51" outlineLevel="1" x14ac:dyDescent="0.25">
      <c r="A519" s="4" t="s">
        <v>1104</v>
      </c>
      <c r="B519" s="4" t="s">
        <v>797</v>
      </c>
      <c r="C519" s="4" t="s">
        <v>959</v>
      </c>
      <c r="D519" s="11" t="s">
        <v>748</v>
      </c>
      <c r="E519" s="32" t="s">
        <v>63</v>
      </c>
      <c r="F519" s="11" t="s">
        <v>710</v>
      </c>
      <c r="G519" s="35">
        <v>5294185</v>
      </c>
      <c r="H519" s="4" t="s">
        <v>2648</v>
      </c>
      <c r="I519" s="4"/>
      <c r="J519" s="4"/>
      <c r="K519" s="4"/>
      <c r="L519" s="4"/>
      <c r="M519" s="33"/>
      <c r="N519" s="38"/>
      <c r="O519" s="33"/>
      <c r="P519" s="244">
        <f t="shared" si="89"/>
        <v>484.09500000000003</v>
      </c>
      <c r="Q519" s="25"/>
      <c r="R519" s="25"/>
      <c r="S519" s="25"/>
      <c r="T519" s="109"/>
      <c r="U519" s="25"/>
      <c r="V519" s="25"/>
      <c r="W519" s="25"/>
      <c r="X519" s="25">
        <v>0</v>
      </c>
      <c r="Y519" s="25"/>
      <c r="Z519" s="25">
        <v>0</v>
      </c>
      <c r="AA519" s="109"/>
      <c r="AB519" s="25">
        <v>0</v>
      </c>
      <c r="AC519" s="25">
        <v>0</v>
      </c>
      <c r="AD519" s="25">
        <v>0</v>
      </c>
      <c r="AE519" s="25">
        <v>0</v>
      </c>
      <c r="AF519" s="25">
        <v>0</v>
      </c>
      <c r="AG519" s="25">
        <v>0</v>
      </c>
      <c r="AH519" s="109"/>
      <c r="AI519" s="25">
        <v>0</v>
      </c>
      <c r="AJ519" s="25">
        <v>0</v>
      </c>
      <c r="AK519" s="123">
        <v>484.09500000000003</v>
      </c>
      <c r="AL519" s="25">
        <v>0</v>
      </c>
      <c r="AM519" s="25">
        <v>0</v>
      </c>
      <c r="AN519" s="25">
        <v>0</v>
      </c>
      <c r="AO519" s="109"/>
      <c r="AP519" s="25">
        <v>0</v>
      </c>
      <c r="AQ519" s="25">
        <v>0</v>
      </c>
      <c r="AR519" s="25">
        <v>0</v>
      </c>
      <c r="AS519" s="25">
        <v>0</v>
      </c>
      <c r="AT519" s="25">
        <v>0</v>
      </c>
      <c r="AU519" s="25">
        <v>0</v>
      </c>
      <c r="AW519" t="str">
        <f t="shared" si="90"/>
        <v>Nguyễn Thành Long</v>
      </c>
      <c r="AX519" s="27" t="str">
        <f t="shared" si="91"/>
        <v xml:space="preserve">Võ Thái Trâm </v>
      </c>
      <c r="AY519" s="4" t="str">
        <f t="shared" si="88"/>
        <v>VIN+</v>
      </c>
    </row>
    <row r="520" spans="1:51" outlineLevel="1" x14ac:dyDescent="0.25">
      <c r="A520" s="4" t="s">
        <v>1104</v>
      </c>
      <c r="B520" s="4" t="s">
        <v>797</v>
      </c>
      <c r="C520" s="4" t="s">
        <v>959</v>
      </c>
      <c r="D520" s="11" t="s">
        <v>748</v>
      </c>
      <c r="E520" s="32" t="s">
        <v>63</v>
      </c>
      <c r="F520" s="11" t="s">
        <v>710</v>
      </c>
      <c r="G520" s="35">
        <v>5295634</v>
      </c>
      <c r="H520" s="4" t="s">
        <v>2649</v>
      </c>
      <c r="I520" s="4"/>
      <c r="J520" s="4"/>
      <c r="K520" s="4"/>
      <c r="L520" s="4"/>
      <c r="M520" s="33"/>
      <c r="N520" s="38"/>
      <c r="O520" s="33"/>
      <c r="P520" s="244">
        <f t="shared" si="89"/>
        <v>360.12599999999998</v>
      </c>
      <c r="Q520" s="25"/>
      <c r="R520" s="25"/>
      <c r="S520" s="25"/>
      <c r="T520" s="109"/>
      <c r="U520" s="25"/>
      <c r="V520" s="25"/>
      <c r="W520" s="25"/>
      <c r="X520" s="25">
        <v>0</v>
      </c>
      <c r="Y520" s="25"/>
      <c r="Z520" s="25">
        <v>0</v>
      </c>
      <c r="AA520" s="109"/>
      <c r="AB520" s="25">
        <v>0</v>
      </c>
      <c r="AC520" s="25">
        <v>0</v>
      </c>
      <c r="AD520" s="25">
        <v>179.52799999999999</v>
      </c>
      <c r="AE520" s="25">
        <v>0</v>
      </c>
      <c r="AF520" s="25">
        <v>0</v>
      </c>
      <c r="AG520" s="25">
        <v>0</v>
      </c>
      <c r="AH520" s="109"/>
      <c r="AI520" s="25">
        <v>0</v>
      </c>
      <c r="AJ520" s="25">
        <v>0</v>
      </c>
      <c r="AK520" s="123">
        <v>180.59800000000001</v>
      </c>
      <c r="AL520" s="25">
        <v>0</v>
      </c>
      <c r="AM520" s="25">
        <v>0</v>
      </c>
      <c r="AN520" s="25">
        <v>0</v>
      </c>
      <c r="AO520" s="109"/>
      <c r="AP520" s="25">
        <v>0</v>
      </c>
      <c r="AQ520" s="25">
        <v>0</v>
      </c>
      <c r="AR520" s="25">
        <v>0</v>
      </c>
      <c r="AS520" s="25">
        <v>0</v>
      </c>
      <c r="AT520" s="25">
        <v>0</v>
      </c>
      <c r="AU520" s="25">
        <v>0</v>
      </c>
      <c r="AW520" t="str">
        <f t="shared" si="90"/>
        <v>Nguyễn Thành Long</v>
      </c>
      <c r="AX520" s="27" t="str">
        <f t="shared" si="91"/>
        <v xml:space="preserve">Võ Thái Trâm </v>
      </c>
      <c r="AY520" s="4" t="str">
        <f t="shared" si="88"/>
        <v>VIN+</v>
      </c>
    </row>
    <row r="521" spans="1:51" outlineLevel="1" x14ac:dyDescent="0.25">
      <c r="A521" s="4" t="s">
        <v>1104</v>
      </c>
      <c r="B521" s="4" t="s">
        <v>797</v>
      </c>
      <c r="C521" s="4" t="s">
        <v>959</v>
      </c>
      <c r="D521" s="11" t="s">
        <v>748</v>
      </c>
      <c r="E521" s="32" t="s">
        <v>63</v>
      </c>
      <c r="F521" s="11" t="s">
        <v>710</v>
      </c>
      <c r="G521" s="35">
        <v>5296228</v>
      </c>
      <c r="H521" s="4" t="s">
        <v>2650</v>
      </c>
      <c r="I521" s="4"/>
      <c r="J521" s="4"/>
      <c r="K521" s="4"/>
      <c r="L521" s="4"/>
      <c r="M521" s="33"/>
      <c r="N521" s="38"/>
      <c r="O521" s="33"/>
      <c r="P521" s="244">
        <f t="shared" si="89"/>
        <v>541.96100000000001</v>
      </c>
      <c r="Q521" s="25"/>
      <c r="R521" s="25"/>
      <c r="S521" s="25"/>
      <c r="T521" s="109"/>
      <c r="U521" s="25"/>
      <c r="V521" s="25"/>
      <c r="W521" s="25"/>
      <c r="X521" s="25">
        <v>0</v>
      </c>
      <c r="Y521" s="25"/>
      <c r="Z521" s="25">
        <v>0</v>
      </c>
      <c r="AA521" s="109"/>
      <c r="AB521" s="25">
        <v>0</v>
      </c>
      <c r="AC521" s="25">
        <v>0</v>
      </c>
      <c r="AD521" s="25">
        <v>238.464</v>
      </c>
      <c r="AE521" s="25">
        <v>0</v>
      </c>
      <c r="AF521" s="25">
        <v>0</v>
      </c>
      <c r="AG521" s="25">
        <v>0</v>
      </c>
      <c r="AH521" s="109"/>
      <c r="AI521" s="25">
        <v>0</v>
      </c>
      <c r="AJ521" s="25">
        <v>0</v>
      </c>
      <c r="AK521" s="123">
        <v>303.49700000000001</v>
      </c>
      <c r="AL521" s="25">
        <v>0</v>
      </c>
      <c r="AM521" s="25">
        <v>0</v>
      </c>
      <c r="AN521" s="25">
        <v>0</v>
      </c>
      <c r="AO521" s="109"/>
      <c r="AP521" s="25">
        <v>0</v>
      </c>
      <c r="AQ521" s="25">
        <v>0</v>
      </c>
      <c r="AR521" s="25">
        <v>0</v>
      </c>
      <c r="AS521" s="25">
        <v>0</v>
      </c>
      <c r="AT521" s="25">
        <v>0</v>
      </c>
      <c r="AU521" s="25">
        <v>0</v>
      </c>
      <c r="AW521" t="str">
        <f t="shared" si="90"/>
        <v>Nguyễn Thành Long</v>
      </c>
      <c r="AX521" s="27" t="str">
        <f t="shared" si="91"/>
        <v xml:space="preserve">Võ Thái Trâm </v>
      </c>
      <c r="AY521" s="4" t="str">
        <f t="shared" ref="AY521:AY584" si="92">+B521</f>
        <v>VIN+</v>
      </c>
    </row>
    <row r="522" spans="1:51" outlineLevel="1" x14ac:dyDescent="0.25">
      <c r="A522" s="4" t="s">
        <v>1104</v>
      </c>
      <c r="B522" s="4" t="s">
        <v>797</v>
      </c>
      <c r="C522" s="4" t="s">
        <v>959</v>
      </c>
      <c r="D522" s="11" t="s">
        <v>748</v>
      </c>
      <c r="E522" s="32" t="s">
        <v>63</v>
      </c>
      <c r="F522" s="11" t="s">
        <v>710</v>
      </c>
      <c r="G522" s="35">
        <v>5298420</v>
      </c>
      <c r="H522" s="4" t="s">
        <v>2651</v>
      </c>
      <c r="I522" s="4"/>
      <c r="J522" s="4"/>
      <c r="K522" s="4"/>
      <c r="L522" s="4"/>
      <c r="M522" s="33"/>
      <c r="N522" s="38"/>
      <c r="O522" s="33"/>
      <c r="P522" s="244">
        <f t="shared" ref="P522:P585" si="93">SUM(Q522:AU522)</f>
        <v>179.52799999999999</v>
      </c>
      <c r="Q522" s="25"/>
      <c r="R522" s="25"/>
      <c r="S522" s="25"/>
      <c r="T522" s="109"/>
      <c r="U522" s="25"/>
      <c r="V522" s="25"/>
      <c r="W522" s="25"/>
      <c r="X522" s="25">
        <v>0</v>
      </c>
      <c r="Y522" s="25"/>
      <c r="Z522" s="25">
        <v>0</v>
      </c>
      <c r="AA522" s="109"/>
      <c r="AB522" s="25">
        <v>0</v>
      </c>
      <c r="AC522" s="25">
        <v>0</v>
      </c>
      <c r="AD522" s="25">
        <v>179.52799999999999</v>
      </c>
      <c r="AE522" s="25">
        <v>0</v>
      </c>
      <c r="AF522" s="25">
        <v>0</v>
      </c>
      <c r="AG522" s="25">
        <v>0</v>
      </c>
      <c r="AH522" s="109"/>
      <c r="AI522" s="25">
        <v>0</v>
      </c>
      <c r="AJ522" s="25">
        <v>0</v>
      </c>
      <c r="AK522" s="123">
        <v>0</v>
      </c>
      <c r="AL522" s="25">
        <v>0</v>
      </c>
      <c r="AM522" s="25">
        <v>0</v>
      </c>
      <c r="AN522" s="25">
        <v>0</v>
      </c>
      <c r="AO522" s="109"/>
      <c r="AP522" s="25">
        <v>0</v>
      </c>
      <c r="AQ522" s="25">
        <v>0</v>
      </c>
      <c r="AR522" s="25">
        <v>0</v>
      </c>
      <c r="AS522" s="25">
        <v>0</v>
      </c>
      <c r="AT522" s="25">
        <v>0</v>
      </c>
      <c r="AU522" s="25">
        <v>0</v>
      </c>
      <c r="AW522" t="str">
        <f t="shared" ref="AW522:AW585" si="94">+C522</f>
        <v>Nguyễn Thành Long</v>
      </c>
      <c r="AX522" s="27" t="str">
        <f t="shared" ref="AX522:AX585" si="95">+E522</f>
        <v xml:space="preserve">Võ Thái Trâm </v>
      </c>
      <c r="AY522" s="4" t="str">
        <f t="shared" si="92"/>
        <v>VIN+</v>
      </c>
    </row>
    <row r="523" spans="1:51" outlineLevel="1" x14ac:dyDescent="0.25">
      <c r="A523" s="4" t="s">
        <v>1104</v>
      </c>
      <c r="B523" s="4" t="s">
        <v>797</v>
      </c>
      <c r="C523" s="4" t="s">
        <v>959</v>
      </c>
      <c r="D523" s="11" t="s">
        <v>748</v>
      </c>
      <c r="E523" s="32" t="s">
        <v>63</v>
      </c>
      <c r="F523" s="11" t="s">
        <v>710</v>
      </c>
      <c r="G523" s="35">
        <v>5299232</v>
      </c>
      <c r="H523" s="4" t="s">
        <v>2652</v>
      </c>
      <c r="I523" s="4"/>
      <c r="J523" s="4"/>
      <c r="K523" s="4"/>
      <c r="L523" s="4"/>
      <c r="M523" s="33"/>
      <c r="N523" s="38"/>
      <c r="O523" s="33"/>
      <c r="P523" s="244">
        <f t="shared" si="93"/>
        <v>303.49700000000001</v>
      </c>
      <c r="Q523" s="25"/>
      <c r="R523" s="25"/>
      <c r="S523" s="25"/>
      <c r="T523" s="109"/>
      <c r="U523" s="25"/>
      <c r="V523" s="25"/>
      <c r="W523" s="25"/>
      <c r="X523" s="25">
        <v>0</v>
      </c>
      <c r="Y523" s="25"/>
      <c r="Z523" s="25">
        <v>0</v>
      </c>
      <c r="AA523" s="109"/>
      <c r="AB523" s="25">
        <v>0</v>
      </c>
      <c r="AC523" s="25">
        <v>0</v>
      </c>
      <c r="AD523" s="25">
        <v>0</v>
      </c>
      <c r="AE523" s="25">
        <v>0</v>
      </c>
      <c r="AF523" s="25">
        <v>0</v>
      </c>
      <c r="AG523" s="25">
        <v>0</v>
      </c>
      <c r="AH523" s="109"/>
      <c r="AI523" s="25">
        <v>0</v>
      </c>
      <c r="AJ523" s="25">
        <v>0</v>
      </c>
      <c r="AK523" s="123">
        <v>303.49700000000001</v>
      </c>
      <c r="AL523" s="25">
        <v>0</v>
      </c>
      <c r="AM523" s="25">
        <v>0</v>
      </c>
      <c r="AN523" s="25">
        <v>0</v>
      </c>
      <c r="AO523" s="109"/>
      <c r="AP523" s="25">
        <v>0</v>
      </c>
      <c r="AQ523" s="25">
        <v>0</v>
      </c>
      <c r="AR523" s="25">
        <v>0</v>
      </c>
      <c r="AS523" s="25">
        <v>0</v>
      </c>
      <c r="AT523" s="25">
        <v>0</v>
      </c>
      <c r="AU523" s="25">
        <v>0</v>
      </c>
      <c r="AW523" t="str">
        <f t="shared" si="94"/>
        <v>Nguyễn Thành Long</v>
      </c>
      <c r="AX523" s="27" t="str">
        <f t="shared" si="95"/>
        <v xml:space="preserve">Võ Thái Trâm </v>
      </c>
      <c r="AY523" s="4" t="str">
        <f t="shared" si="92"/>
        <v>VIN+</v>
      </c>
    </row>
    <row r="524" spans="1:51" outlineLevel="1" x14ac:dyDescent="0.25">
      <c r="A524" s="4" t="s">
        <v>1104</v>
      </c>
      <c r="B524" s="4" t="s">
        <v>797</v>
      </c>
      <c r="C524" s="4" t="s">
        <v>959</v>
      </c>
      <c r="D524" s="11" t="s">
        <v>748</v>
      </c>
      <c r="E524" s="32" t="s">
        <v>63</v>
      </c>
      <c r="F524" s="11" t="s">
        <v>710</v>
      </c>
      <c r="G524" s="35">
        <v>5299353</v>
      </c>
      <c r="H524" s="4" t="s">
        <v>2653</v>
      </c>
      <c r="I524" s="4"/>
      <c r="J524" s="4"/>
      <c r="K524" s="4"/>
      <c r="L524" s="4"/>
      <c r="M524" s="33"/>
      <c r="N524" s="38"/>
      <c r="O524" s="33"/>
      <c r="P524" s="244">
        <f t="shared" si="93"/>
        <v>786.52199999999993</v>
      </c>
      <c r="Q524" s="25"/>
      <c r="R524" s="25"/>
      <c r="S524" s="25"/>
      <c r="T524" s="109"/>
      <c r="U524" s="25"/>
      <c r="V524" s="25"/>
      <c r="W524" s="25"/>
      <c r="X524" s="25">
        <v>0</v>
      </c>
      <c r="Y524" s="25"/>
      <c r="Z524" s="25">
        <v>0</v>
      </c>
      <c r="AA524" s="109"/>
      <c r="AB524" s="25">
        <v>0</v>
      </c>
      <c r="AC524" s="25">
        <v>0</v>
      </c>
      <c r="AD524" s="25">
        <v>0</v>
      </c>
      <c r="AE524" s="25">
        <v>0</v>
      </c>
      <c r="AF524" s="25">
        <v>0</v>
      </c>
      <c r="AG524" s="25">
        <v>0</v>
      </c>
      <c r="AH524" s="109"/>
      <c r="AI524" s="25">
        <v>0</v>
      </c>
      <c r="AJ524" s="25">
        <v>0</v>
      </c>
      <c r="AK524" s="123">
        <v>483.02499999999998</v>
      </c>
      <c r="AL524" s="25">
        <v>0</v>
      </c>
      <c r="AM524" s="25">
        <v>0</v>
      </c>
      <c r="AN524" s="25">
        <v>0</v>
      </c>
      <c r="AO524" s="109"/>
      <c r="AP524" s="25">
        <v>0</v>
      </c>
      <c r="AQ524" s="25">
        <v>0</v>
      </c>
      <c r="AR524" s="25">
        <v>0</v>
      </c>
      <c r="AS524" s="25">
        <v>0</v>
      </c>
      <c r="AT524" s="25">
        <v>0</v>
      </c>
      <c r="AU524" s="25">
        <v>303.49700000000001</v>
      </c>
      <c r="AW524" t="str">
        <f t="shared" si="94"/>
        <v>Nguyễn Thành Long</v>
      </c>
      <c r="AX524" s="27" t="str">
        <f t="shared" si="95"/>
        <v xml:space="preserve">Võ Thái Trâm </v>
      </c>
      <c r="AY524" s="4" t="str">
        <f t="shared" si="92"/>
        <v>VIN+</v>
      </c>
    </row>
    <row r="525" spans="1:51" outlineLevel="1" x14ac:dyDescent="0.25">
      <c r="A525" s="4" t="s">
        <v>1104</v>
      </c>
      <c r="B525" s="4" t="s">
        <v>797</v>
      </c>
      <c r="C525" s="4" t="s">
        <v>959</v>
      </c>
      <c r="D525" s="11" t="s">
        <v>748</v>
      </c>
      <c r="E525" s="32" t="s">
        <v>63</v>
      </c>
      <c r="F525" s="11" t="s">
        <v>710</v>
      </c>
      <c r="G525" s="35">
        <v>5299768</v>
      </c>
      <c r="H525" s="4" t="s">
        <v>2654</v>
      </c>
      <c r="I525" s="4"/>
      <c r="J525" s="4"/>
      <c r="K525" s="4"/>
      <c r="L525" s="4"/>
      <c r="M525" s="33"/>
      <c r="N525" s="38"/>
      <c r="O525" s="33"/>
      <c r="P525" s="244">
        <f t="shared" si="93"/>
        <v>0</v>
      </c>
      <c r="Q525" s="25"/>
      <c r="R525" s="25"/>
      <c r="S525" s="25"/>
      <c r="T525" s="109"/>
      <c r="U525" s="25"/>
      <c r="V525" s="25"/>
      <c r="W525" s="25"/>
      <c r="X525" s="25">
        <v>0</v>
      </c>
      <c r="Y525" s="25"/>
      <c r="Z525" s="25">
        <v>0</v>
      </c>
      <c r="AA525" s="109"/>
      <c r="AB525" s="25">
        <v>0</v>
      </c>
      <c r="AC525" s="25">
        <v>0</v>
      </c>
      <c r="AD525" s="25">
        <v>0</v>
      </c>
      <c r="AE525" s="25">
        <v>0</v>
      </c>
      <c r="AF525" s="25">
        <v>0</v>
      </c>
      <c r="AG525" s="25">
        <v>0</v>
      </c>
      <c r="AH525" s="109"/>
      <c r="AI525" s="25">
        <v>0</v>
      </c>
      <c r="AJ525" s="25">
        <v>0</v>
      </c>
      <c r="AK525" s="123">
        <v>0</v>
      </c>
      <c r="AL525" s="25">
        <v>0</v>
      </c>
      <c r="AM525" s="25">
        <v>0</v>
      </c>
      <c r="AN525" s="25">
        <v>0</v>
      </c>
      <c r="AO525" s="109"/>
      <c r="AP525" s="25">
        <v>0</v>
      </c>
      <c r="AQ525" s="25">
        <v>0</v>
      </c>
      <c r="AR525" s="25">
        <v>0</v>
      </c>
      <c r="AS525" s="25">
        <v>0</v>
      </c>
      <c r="AT525" s="25">
        <v>0</v>
      </c>
      <c r="AU525" s="25">
        <v>0</v>
      </c>
      <c r="AW525" t="str">
        <f t="shared" si="94"/>
        <v>Nguyễn Thành Long</v>
      </c>
      <c r="AX525" s="27" t="str">
        <f t="shared" si="95"/>
        <v xml:space="preserve">Võ Thái Trâm </v>
      </c>
      <c r="AY525" s="4" t="str">
        <f t="shared" si="92"/>
        <v>VIN+</v>
      </c>
    </row>
    <row r="526" spans="1:51" outlineLevel="1" x14ac:dyDescent="0.25">
      <c r="A526" s="4" t="s">
        <v>1104</v>
      </c>
      <c r="B526" s="4" t="s">
        <v>797</v>
      </c>
      <c r="C526" s="4" t="s">
        <v>959</v>
      </c>
      <c r="D526" s="11" t="s">
        <v>748</v>
      </c>
      <c r="E526" s="32" t="s">
        <v>63</v>
      </c>
      <c r="F526" s="11" t="s">
        <v>710</v>
      </c>
      <c r="G526" s="35">
        <v>5334386</v>
      </c>
      <c r="H526" s="4" t="s">
        <v>2655</v>
      </c>
      <c r="I526" s="4"/>
      <c r="J526" s="4"/>
      <c r="K526" s="4"/>
      <c r="L526" s="4"/>
      <c r="M526" s="33"/>
      <c r="N526" s="38"/>
      <c r="O526" s="33"/>
      <c r="P526" s="244">
        <f t="shared" si="93"/>
        <v>483.02499999999998</v>
      </c>
      <c r="Q526" s="25"/>
      <c r="R526" s="25"/>
      <c r="S526" s="25"/>
      <c r="T526" s="109"/>
      <c r="U526" s="25"/>
      <c r="V526" s="25"/>
      <c r="W526" s="25"/>
      <c r="X526" s="25">
        <v>0</v>
      </c>
      <c r="Y526" s="25"/>
      <c r="Z526" s="25">
        <v>0</v>
      </c>
      <c r="AA526" s="109"/>
      <c r="AB526" s="25">
        <v>0</v>
      </c>
      <c r="AC526" s="25">
        <v>0</v>
      </c>
      <c r="AD526" s="25">
        <v>483.02499999999998</v>
      </c>
      <c r="AE526" s="25">
        <v>0</v>
      </c>
      <c r="AF526" s="25">
        <v>0</v>
      </c>
      <c r="AG526" s="25">
        <v>0</v>
      </c>
      <c r="AH526" s="109"/>
      <c r="AI526" s="25">
        <v>0</v>
      </c>
      <c r="AJ526" s="25">
        <v>0</v>
      </c>
      <c r="AK526" s="123">
        <v>0</v>
      </c>
      <c r="AL526" s="25">
        <v>0</v>
      </c>
      <c r="AM526" s="25">
        <v>0</v>
      </c>
      <c r="AN526" s="25">
        <v>0</v>
      </c>
      <c r="AO526" s="109"/>
      <c r="AP526" s="25">
        <v>0</v>
      </c>
      <c r="AQ526" s="25">
        <v>0</v>
      </c>
      <c r="AR526" s="25">
        <v>0</v>
      </c>
      <c r="AS526" s="25">
        <v>0</v>
      </c>
      <c r="AT526" s="25">
        <v>0</v>
      </c>
      <c r="AU526" s="25">
        <v>0</v>
      </c>
      <c r="AW526" t="str">
        <f t="shared" si="94"/>
        <v>Nguyễn Thành Long</v>
      </c>
      <c r="AX526" s="27" t="str">
        <f t="shared" si="95"/>
        <v xml:space="preserve">Võ Thái Trâm </v>
      </c>
      <c r="AY526" s="4" t="str">
        <f t="shared" si="92"/>
        <v>VIN+</v>
      </c>
    </row>
    <row r="527" spans="1:51" outlineLevel="1" x14ac:dyDescent="0.25">
      <c r="A527" s="4" t="s">
        <v>1104</v>
      </c>
      <c r="B527" s="4" t="s">
        <v>797</v>
      </c>
      <c r="C527" s="4" t="s">
        <v>959</v>
      </c>
      <c r="D527" s="11" t="s">
        <v>748</v>
      </c>
      <c r="E527" s="32" t="s">
        <v>63</v>
      </c>
      <c r="F527" s="11" t="s">
        <v>710</v>
      </c>
      <c r="G527" s="35">
        <v>5296235</v>
      </c>
      <c r="H527" s="4" t="s">
        <v>2656</v>
      </c>
      <c r="I527" s="4"/>
      <c r="J527" s="4"/>
      <c r="K527" s="4"/>
      <c r="L527" s="4"/>
      <c r="M527" s="33"/>
      <c r="N527" s="38"/>
      <c r="O527" s="33"/>
      <c r="P527" s="244">
        <f t="shared" si="93"/>
        <v>179.52799999999999</v>
      </c>
      <c r="Q527" s="25"/>
      <c r="R527" s="25"/>
      <c r="S527" s="25"/>
      <c r="T527" s="109"/>
      <c r="U527" s="25"/>
      <c r="V527" s="25"/>
      <c r="W527" s="25">
        <v>0</v>
      </c>
      <c r="X527" s="25">
        <v>0</v>
      </c>
      <c r="Y527" s="25">
        <v>0</v>
      </c>
      <c r="Z527" s="25">
        <v>0</v>
      </c>
      <c r="AA527" s="109"/>
      <c r="AB527" s="25">
        <v>0</v>
      </c>
      <c r="AC527" s="25">
        <v>0</v>
      </c>
      <c r="AD527" s="25">
        <v>0</v>
      </c>
      <c r="AE527" s="25">
        <v>0</v>
      </c>
      <c r="AF527" s="25">
        <v>0</v>
      </c>
      <c r="AG527" s="25">
        <v>0</v>
      </c>
      <c r="AH527" s="109"/>
      <c r="AI527" s="25">
        <v>0</v>
      </c>
      <c r="AJ527" s="25">
        <v>0</v>
      </c>
      <c r="AK527" s="123">
        <v>0</v>
      </c>
      <c r="AL527" s="25">
        <v>0</v>
      </c>
      <c r="AM527" s="25">
        <v>0</v>
      </c>
      <c r="AN527" s="25">
        <v>0</v>
      </c>
      <c r="AO527" s="109"/>
      <c r="AP527" s="25">
        <v>0</v>
      </c>
      <c r="AQ527" s="25">
        <v>179.52799999999999</v>
      </c>
      <c r="AR527" s="25">
        <v>0</v>
      </c>
      <c r="AS527" s="25">
        <v>0</v>
      </c>
      <c r="AT527" s="25">
        <v>0</v>
      </c>
      <c r="AU527" s="25">
        <v>0</v>
      </c>
      <c r="AW527" t="str">
        <f t="shared" si="94"/>
        <v>Nguyễn Thành Long</v>
      </c>
      <c r="AX527" s="27" t="str">
        <f t="shared" si="95"/>
        <v xml:space="preserve">Võ Thái Trâm </v>
      </c>
      <c r="AY527" s="4" t="str">
        <f t="shared" si="92"/>
        <v>VIN+</v>
      </c>
    </row>
    <row r="528" spans="1:51" outlineLevel="1" x14ac:dyDescent="0.25">
      <c r="A528" s="4" t="s">
        <v>1104</v>
      </c>
      <c r="B528" s="4" t="s">
        <v>797</v>
      </c>
      <c r="C528" s="4" t="s">
        <v>959</v>
      </c>
      <c r="D528" s="11" t="s">
        <v>748</v>
      </c>
      <c r="E528" s="32" t="s">
        <v>63</v>
      </c>
      <c r="F528" s="11" t="s">
        <v>710</v>
      </c>
      <c r="G528" s="35">
        <v>5133268</v>
      </c>
      <c r="H528" s="4" t="s">
        <v>2657</v>
      </c>
      <c r="I528" s="4"/>
      <c r="J528" s="4"/>
      <c r="K528" s="4"/>
      <c r="L528" s="4"/>
      <c r="M528" s="33"/>
      <c r="N528" s="38"/>
      <c r="O528" s="33"/>
      <c r="P528" s="244">
        <f t="shared" si="93"/>
        <v>1386.182</v>
      </c>
      <c r="Q528" s="25"/>
      <c r="R528" s="25"/>
      <c r="S528" s="25"/>
      <c r="T528" s="109"/>
      <c r="U528" s="25"/>
      <c r="V528" s="25"/>
      <c r="W528" s="25">
        <v>0</v>
      </c>
      <c r="X528" s="25">
        <v>0</v>
      </c>
      <c r="Y528" s="25">
        <v>0</v>
      </c>
      <c r="Z528" s="25">
        <v>0</v>
      </c>
      <c r="AA528" s="109"/>
      <c r="AB528" s="25">
        <v>0</v>
      </c>
      <c r="AC528" s="25">
        <v>0</v>
      </c>
      <c r="AD528" s="25">
        <v>180.59800000000001</v>
      </c>
      <c r="AE528" s="25">
        <v>0</v>
      </c>
      <c r="AF528" s="25">
        <v>0</v>
      </c>
      <c r="AG528" s="25">
        <v>0</v>
      </c>
      <c r="AH528" s="109"/>
      <c r="AI528" s="25">
        <v>0</v>
      </c>
      <c r="AJ528" s="25">
        <v>0</v>
      </c>
      <c r="AK528" s="123">
        <v>238.464</v>
      </c>
      <c r="AL528" s="25">
        <v>0</v>
      </c>
      <c r="AM528" s="25">
        <v>0</v>
      </c>
      <c r="AN528" s="25">
        <v>0</v>
      </c>
      <c r="AO528" s="109"/>
      <c r="AP528" s="25">
        <v>0</v>
      </c>
      <c r="AQ528" s="25">
        <v>360.12599999999998</v>
      </c>
      <c r="AR528" s="25">
        <v>0</v>
      </c>
      <c r="AS528" s="25">
        <v>0</v>
      </c>
      <c r="AT528" s="25">
        <v>0</v>
      </c>
      <c r="AU528" s="25">
        <v>606.99400000000003</v>
      </c>
      <c r="AW528" t="str">
        <f t="shared" si="94"/>
        <v>Nguyễn Thành Long</v>
      </c>
      <c r="AX528" s="27" t="str">
        <f t="shared" si="95"/>
        <v xml:space="preserve">Võ Thái Trâm </v>
      </c>
      <c r="AY528" s="4" t="str">
        <f t="shared" si="92"/>
        <v>VIN+</v>
      </c>
    </row>
    <row r="529" spans="1:51" outlineLevel="1" x14ac:dyDescent="0.25">
      <c r="A529" s="4" t="s">
        <v>1104</v>
      </c>
      <c r="B529" s="4" t="s">
        <v>797</v>
      </c>
      <c r="C529" s="4" t="s">
        <v>959</v>
      </c>
      <c r="D529" s="11" t="s">
        <v>748</v>
      </c>
      <c r="E529" s="32" t="s">
        <v>63</v>
      </c>
      <c r="F529" s="11" t="s">
        <v>710</v>
      </c>
      <c r="G529" s="35">
        <v>5278969</v>
      </c>
      <c r="H529" s="4" t="s">
        <v>2658</v>
      </c>
      <c r="I529" s="4"/>
      <c r="J529" s="4"/>
      <c r="K529" s="4"/>
      <c r="L529" s="4"/>
      <c r="M529" s="33"/>
      <c r="N529" s="38"/>
      <c r="O529" s="33"/>
      <c r="P529" s="244">
        <f t="shared" si="93"/>
        <v>361.19600000000003</v>
      </c>
      <c r="Q529" s="25"/>
      <c r="R529" s="25"/>
      <c r="S529" s="25"/>
      <c r="T529" s="109"/>
      <c r="U529" s="25"/>
      <c r="V529" s="25"/>
      <c r="W529" s="25">
        <v>0</v>
      </c>
      <c r="X529" s="25">
        <v>0</v>
      </c>
      <c r="Y529" s="25">
        <v>0</v>
      </c>
      <c r="Z529" s="25">
        <v>0</v>
      </c>
      <c r="AA529" s="109"/>
      <c r="AB529" s="25">
        <v>0</v>
      </c>
      <c r="AC529" s="25">
        <v>180.59800000000001</v>
      </c>
      <c r="AD529" s="25">
        <v>0</v>
      </c>
      <c r="AE529" s="25">
        <v>0</v>
      </c>
      <c r="AF529" s="25">
        <v>0</v>
      </c>
      <c r="AG529" s="25">
        <v>0</v>
      </c>
      <c r="AH529" s="109"/>
      <c r="AI529" s="25">
        <v>0</v>
      </c>
      <c r="AJ529" s="25">
        <v>0</v>
      </c>
      <c r="AK529" s="123">
        <v>180.59800000000001</v>
      </c>
      <c r="AL529" s="25">
        <v>0</v>
      </c>
      <c r="AM529" s="25">
        <v>0</v>
      </c>
      <c r="AN529" s="25">
        <v>0</v>
      </c>
      <c r="AO529" s="109"/>
      <c r="AP529" s="25">
        <v>0</v>
      </c>
      <c r="AQ529" s="25">
        <v>0</v>
      </c>
      <c r="AR529" s="25">
        <v>0</v>
      </c>
      <c r="AS529" s="25">
        <v>0</v>
      </c>
      <c r="AT529" s="25">
        <v>0</v>
      </c>
      <c r="AU529" s="25">
        <v>0</v>
      </c>
      <c r="AW529" t="str">
        <f t="shared" si="94"/>
        <v>Nguyễn Thành Long</v>
      </c>
      <c r="AX529" s="27" t="str">
        <f t="shared" si="95"/>
        <v xml:space="preserve">Võ Thái Trâm </v>
      </c>
      <c r="AY529" s="4" t="str">
        <f t="shared" si="92"/>
        <v>VIN+</v>
      </c>
    </row>
    <row r="530" spans="1:51" outlineLevel="1" x14ac:dyDescent="0.25">
      <c r="A530" s="4" t="s">
        <v>1104</v>
      </c>
      <c r="B530" s="4" t="s">
        <v>797</v>
      </c>
      <c r="C530" s="4" t="s">
        <v>959</v>
      </c>
      <c r="D530" s="11" t="s">
        <v>748</v>
      </c>
      <c r="E530" s="32" t="s">
        <v>63</v>
      </c>
      <c r="F530" s="11" t="s">
        <v>710</v>
      </c>
      <c r="G530" s="35">
        <v>5290013</v>
      </c>
      <c r="H530" s="4" t="s">
        <v>2659</v>
      </c>
      <c r="I530" s="4"/>
      <c r="J530" s="4"/>
      <c r="K530" s="4"/>
      <c r="L530" s="4"/>
      <c r="M530" s="33"/>
      <c r="N530" s="38"/>
      <c r="O530" s="33"/>
      <c r="P530" s="244">
        <f t="shared" si="93"/>
        <v>0</v>
      </c>
      <c r="Q530" s="25"/>
      <c r="R530" s="25"/>
      <c r="S530" s="25"/>
      <c r="T530" s="109"/>
      <c r="U530" s="25"/>
      <c r="V530" s="25"/>
      <c r="W530" s="25">
        <v>0</v>
      </c>
      <c r="X530" s="25">
        <v>0</v>
      </c>
      <c r="Y530" s="25">
        <v>0</v>
      </c>
      <c r="Z530" s="25">
        <v>0</v>
      </c>
      <c r="AA530" s="109"/>
      <c r="AB530" s="25">
        <v>0</v>
      </c>
      <c r="AC530" s="25">
        <v>0</v>
      </c>
      <c r="AD530" s="25">
        <v>0</v>
      </c>
      <c r="AE530" s="25">
        <v>0</v>
      </c>
      <c r="AF530" s="25">
        <v>0</v>
      </c>
      <c r="AG530" s="25">
        <v>0</v>
      </c>
      <c r="AH530" s="109"/>
      <c r="AI530" s="25">
        <v>0</v>
      </c>
      <c r="AJ530" s="25">
        <v>0</v>
      </c>
      <c r="AK530" s="123">
        <v>0</v>
      </c>
      <c r="AL530" s="25">
        <v>0</v>
      </c>
      <c r="AM530" s="25">
        <v>0</v>
      </c>
      <c r="AN530" s="25">
        <v>0</v>
      </c>
      <c r="AO530" s="109"/>
      <c r="AP530" s="25">
        <v>0</v>
      </c>
      <c r="AQ530" s="25">
        <v>0</v>
      </c>
      <c r="AR530" s="25">
        <v>0</v>
      </c>
      <c r="AS530" s="25">
        <v>0</v>
      </c>
      <c r="AT530" s="25">
        <v>0</v>
      </c>
      <c r="AU530" s="25">
        <v>0</v>
      </c>
      <c r="AW530" t="str">
        <f t="shared" si="94"/>
        <v>Nguyễn Thành Long</v>
      </c>
      <c r="AX530" s="27" t="str">
        <f t="shared" si="95"/>
        <v xml:space="preserve">Võ Thái Trâm </v>
      </c>
      <c r="AY530" s="4" t="str">
        <f t="shared" si="92"/>
        <v>VIN+</v>
      </c>
    </row>
    <row r="531" spans="1:51" x14ac:dyDescent="0.25">
      <c r="A531" s="4" t="s">
        <v>1104</v>
      </c>
      <c r="B531" s="4" t="s">
        <v>797</v>
      </c>
      <c r="C531" s="4" t="s">
        <v>959</v>
      </c>
      <c r="D531" s="11" t="s">
        <v>748</v>
      </c>
      <c r="E531" s="32" t="s">
        <v>63</v>
      </c>
      <c r="F531" s="11" t="s">
        <v>710</v>
      </c>
      <c r="G531" s="35">
        <v>5291005</v>
      </c>
      <c r="H531" s="4" t="s">
        <v>2660</v>
      </c>
      <c r="I531" s="4"/>
      <c r="J531" s="4"/>
      <c r="K531" s="4"/>
      <c r="L531" s="4"/>
      <c r="M531" s="33"/>
      <c r="N531" s="38"/>
      <c r="O531" s="33"/>
      <c r="P531" s="244">
        <f t="shared" si="93"/>
        <v>417.99199999999996</v>
      </c>
      <c r="Q531" s="25"/>
      <c r="R531" s="25"/>
      <c r="S531" s="25"/>
      <c r="T531" s="109"/>
      <c r="U531" s="25"/>
      <c r="V531" s="25"/>
      <c r="W531" s="25">
        <v>0</v>
      </c>
      <c r="X531" s="25">
        <v>0</v>
      </c>
      <c r="Y531" s="25">
        <v>0</v>
      </c>
      <c r="Z531" s="25">
        <v>0</v>
      </c>
      <c r="AA531" s="109"/>
      <c r="AB531" s="25">
        <v>0</v>
      </c>
      <c r="AC531" s="25">
        <v>179.52799999999999</v>
      </c>
      <c r="AD531" s="25">
        <v>0</v>
      </c>
      <c r="AE531" s="25">
        <v>0</v>
      </c>
      <c r="AF531" s="25">
        <v>0</v>
      </c>
      <c r="AG531" s="25">
        <v>0</v>
      </c>
      <c r="AH531" s="109"/>
      <c r="AI531" s="25">
        <v>0</v>
      </c>
      <c r="AJ531" s="25">
        <v>0</v>
      </c>
      <c r="AK531" s="123">
        <v>0</v>
      </c>
      <c r="AL531" s="25">
        <v>0</v>
      </c>
      <c r="AM531" s="25">
        <v>0</v>
      </c>
      <c r="AN531" s="25">
        <v>0</v>
      </c>
      <c r="AO531" s="109"/>
      <c r="AP531" s="25">
        <v>0</v>
      </c>
      <c r="AQ531" s="25">
        <v>0</v>
      </c>
      <c r="AR531" s="25">
        <v>0</v>
      </c>
      <c r="AS531" s="25">
        <v>0</v>
      </c>
      <c r="AT531" s="25">
        <v>0</v>
      </c>
      <c r="AU531" s="25">
        <v>238.464</v>
      </c>
      <c r="AW531" t="str">
        <f t="shared" si="94"/>
        <v>Nguyễn Thành Long</v>
      </c>
      <c r="AX531" s="27" t="str">
        <f t="shared" si="95"/>
        <v xml:space="preserve">Võ Thái Trâm </v>
      </c>
      <c r="AY531" s="4" t="str">
        <f t="shared" si="92"/>
        <v>VIN+</v>
      </c>
    </row>
    <row r="532" spans="1:51" x14ac:dyDescent="0.25">
      <c r="A532" s="4"/>
      <c r="B532" s="4"/>
      <c r="C532" s="4"/>
      <c r="D532" s="11"/>
      <c r="E532" s="32"/>
      <c r="F532" s="11"/>
      <c r="G532" s="35"/>
      <c r="H532" s="4"/>
      <c r="I532" s="4"/>
      <c r="J532" s="4"/>
      <c r="K532" s="4"/>
      <c r="L532" s="4"/>
      <c r="M532" s="33"/>
      <c r="N532" s="38"/>
      <c r="O532" s="33"/>
      <c r="P532" s="244">
        <f t="shared" si="93"/>
        <v>0</v>
      </c>
      <c r="Q532" s="25"/>
      <c r="R532" s="25"/>
      <c r="S532" s="25"/>
      <c r="T532" s="109"/>
      <c r="U532" s="25"/>
      <c r="V532" s="25"/>
      <c r="W532" s="25">
        <v>0</v>
      </c>
      <c r="X532" s="25">
        <v>0</v>
      </c>
      <c r="Y532" s="25">
        <v>0</v>
      </c>
      <c r="Z532" s="25">
        <v>0</v>
      </c>
      <c r="AA532" s="109"/>
      <c r="AB532" s="25">
        <v>0</v>
      </c>
      <c r="AC532" s="25">
        <v>0</v>
      </c>
      <c r="AD532" s="25">
        <v>0</v>
      </c>
      <c r="AE532" s="25">
        <v>0</v>
      </c>
      <c r="AF532" s="25">
        <v>0</v>
      </c>
      <c r="AG532" s="25">
        <v>0</v>
      </c>
      <c r="AH532" s="109"/>
      <c r="AI532" s="25">
        <v>0</v>
      </c>
      <c r="AJ532" s="25">
        <v>0</v>
      </c>
      <c r="AK532" s="123">
        <v>0</v>
      </c>
      <c r="AL532" s="25">
        <v>0</v>
      </c>
      <c r="AM532" s="25">
        <v>0</v>
      </c>
      <c r="AN532" s="25">
        <v>0</v>
      </c>
      <c r="AO532" s="109"/>
      <c r="AP532" s="25">
        <v>0</v>
      </c>
      <c r="AQ532" s="25">
        <v>0</v>
      </c>
      <c r="AR532" s="25">
        <v>0</v>
      </c>
      <c r="AS532" s="25">
        <v>0</v>
      </c>
      <c r="AT532" s="25">
        <v>0</v>
      </c>
      <c r="AU532" s="25">
        <v>0</v>
      </c>
      <c r="AW532">
        <f t="shared" si="94"/>
        <v>0</v>
      </c>
      <c r="AX532" s="27">
        <f t="shared" si="95"/>
        <v>0</v>
      </c>
      <c r="AY532" s="4">
        <f t="shared" si="92"/>
        <v>0</v>
      </c>
    </row>
    <row r="533" spans="1:51" x14ac:dyDescent="0.25">
      <c r="A533" s="4"/>
      <c r="B533" s="4"/>
      <c r="C533" s="4"/>
      <c r="D533" s="11"/>
      <c r="E533" s="32"/>
      <c r="F533" s="11"/>
      <c r="G533" s="35"/>
      <c r="H533" s="4"/>
      <c r="I533" s="4"/>
      <c r="J533" s="4"/>
      <c r="K533" s="4"/>
      <c r="L533" s="4"/>
      <c r="M533" s="33"/>
      <c r="N533" s="38"/>
      <c r="O533" s="33"/>
      <c r="P533" s="244">
        <f t="shared" si="93"/>
        <v>0</v>
      </c>
      <c r="Q533" s="25"/>
      <c r="R533" s="25"/>
      <c r="S533" s="25"/>
      <c r="T533" s="109"/>
      <c r="U533" s="25"/>
      <c r="V533" s="25">
        <v>0</v>
      </c>
      <c r="W533" s="25">
        <v>0</v>
      </c>
      <c r="X533" s="25">
        <v>0</v>
      </c>
      <c r="Y533" s="25">
        <v>0</v>
      </c>
      <c r="Z533" s="25">
        <v>0</v>
      </c>
      <c r="AA533" s="109"/>
      <c r="AB533" s="25">
        <v>0</v>
      </c>
      <c r="AC533" s="25">
        <v>0</v>
      </c>
      <c r="AD533" s="25">
        <v>0</v>
      </c>
      <c r="AE533" s="25">
        <v>0</v>
      </c>
      <c r="AF533" s="25">
        <v>0</v>
      </c>
      <c r="AG533" s="25">
        <v>0</v>
      </c>
      <c r="AH533" s="109"/>
      <c r="AI533" s="25">
        <v>0</v>
      </c>
      <c r="AJ533" s="25">
        <v>0</v>
      </c>
      <c r="AK533" s="123">
        <v>0</v>
      </c>
      <c r="AL533" s="25">
        <v>0</v>
      </c>
      <c r="AM533" s="25">
        <v>0</v>
      </c>
      <c r="AN533" s="25">
        <v>0</v>
      </c>
      <c r="AO533" s="109"/>
      <c r="AP533" s="25">
        <v>0</v>
      </c>
      <c r="AQ533" s="25">
        <v>0</v>
      </c>
      <c r="AR533" s="25">
        <v>0</v>
      </c>
      <c r="AS533" s="25">
        <v>0</v>
      </c>
      <c r="AT533" s="25">
        <v>0</v>
      </c>
      <c r="AU533" s="25">
        <v>0</v>
      </c>
      <c r="AW533">
        <f t="shared" si="94"/>
        <v>0</v>
      </c>
      <c r="AX533" s="27">
        <f t="shared" si="95"/>
        <v>0</v>
      </c>
      <c r="AY533" s="4">
        <f t="shared" si="92"/>
        <v>0</v>
      </c>
    </row>
    <row r="534" spans="1:51" x14ac:dyDescent="0.25">
      <c r="A534" s="4" t="s">
        <v>1104</v>
      </c>
      <c r="B534" s="4" t="s">
        <v>797</v>
      </c>
      <c r="C534" s="4" t="s">
        <v>959</v>
      </c>
      <c r="D534" s="107" t="s">
        <v>749</v>
      </c>
      <c r="E534" s="85" t="s">
        <v>84</v>
      </c>
      <c r="F534" s="107"/>
      <c r="G534" s="35"/>
      <c r="H534" s="57" t="s">
        <v>1247</v>
      </c>
      <c r="I534" s="4"/>
      <c r="J534" s="4"/>
      <c r="K534" s="4"/>
      <c r="L534" s="4">
        <v>46</v>
      </c>
      <c r="M534" s="33">
        <v>31516.609400000001</v>
      </c>
      <c r="N534" s="38">
        <f t="shared" si="86"/>
        <v>1.6119616859103861E-2</v>
      </c>
      <c r="O534" s="33">
        <f t="shared" si="87"/>
        <v>36398.146269096571</v>
      </c>
      <c r="P534" s="244">
        <f t="shared" si="93"/>
        <v>0</v>
      </c>
      <c r="Q534" s="25">
        <v>0</v>
      </c>
      <c r="R534" s="25">
        <v>0</v>
      </c>
      <c r="S534" s="25">
        <v>0</v>
      </c>
      <c r="T534" s="109"/>
      <c r="U534" s="25">
        <v>0</v>
      </c>
      <c r="V534" s="25">
        <v>0</v>
      </c>
      <c r="W534" s="25">
        <v>0</v>
      </c>
      <c r="X534" s="25">
        <v>0</v>
      </c>
      <c r="Y534" s="25">
        <v>0</v>
      </c>
      <c r="Z534" s="25">
        <v>0</v>
      </c>
      <c r="AA534" s="109"/>
      <c r="AB534" s="25">
        <v>0</v>
      </c>
      <c r="AC534" s="25">
        <v>0</v>
      </c>
      <c r="AD534" s="25">
        <v>0</v>
      </c>
      <c r="AE534" s="25">
        <v>0</v>
      </c>
      <c r="AF534" s="25">
        <v>0</v>
      </c>
      <c r="AG534" s="25">
        <v>0</v>
      </c>
      <c r="AH534" s="109"/>
      <c r="AI534" s="25">
        <v>0</v>
      </c>
      <c r="AJ534" s="25">
        <v>0</v>
      </c>
      <c r="AK534" s="123">
        <v>0</v>
      </c>
      <c r="AL534" s="25">
        <v>0</v>
      </c>
      <c r="AM534" s="25">
        <v>0</v>
      </c>
      <c r="AN534" s="25">
        <v>0</v>
      </c>
      <c r="AO534" s="109"/>
      <c r="AP534" s="25">
        <v>0</v>
      </c>
      <c r="AQ534" s="25">
        <v>0</v>
      </c>
      <c r="AR534" s="25">
        <v>0</v>
      </c>
      <c r="AS534" s="25">
        <v>0</v>
      </c>
      <c r="AT534" s="25">
        <v>0</v>
      </c>
      <c r="AU534" s="25">
        <v>0</v>
      </c>
      <c r="AW534" t="str">
        <f t="shared" si="94"/>
        <v>Nguyễn Thành Long</v>
      </c>
      <c r="AX534" s="27" t="str">
        <f t="shared" si="95"/>
        <v>Ngô Thị Huyền Trân</v>
      </c>
      <c r="AY534" s="4" t="str">
        <f t="shared" si="92"/>
        <v>VIN+</v>
      </c>
    </row>
    <row r="535" spans="1:51" x14ac:dyDescent="0.25">
      <c r="A535" s="4" t="s">
        <v>1104</v>
      </c>
      <c r="B535" s="4" t="s">
        <v>797</v>
      </c>
      <c r="C535" s="4" t="s">
        <v>959</v>
      </c>
      <c r="D535" s="11" t="s">
        <v>749</v>
      </c>
      <c r="E535" s="32" t="s">
        <v>84</v>
      </c>
      <c r="F535" s="11" t="s">
        <v>710</v>
      </c>
      <c r="G535" s="35">
        <v>5270514</v>
      </c>
      <c r="H535" s="4" t="s">
        <v>1383</v>
      </c>
      <c r="I535" s="4"/>
      <c r="J535" s="4"/>
      <c r="K535" s="4"/>
      <c r="L535" s="4"/>
      <c r="M535" s="33"/>
      <c r="N535" s="38"/>
      <c r="O535" s="33"/>
      <c r="P535" s="244">
        <f t="shared" si="93"/>
        <v>598.58999999999992</v>
      </c>
      <c r="Q535" s="25"/>
      <c r="R535" s="25"/>
      <c r="S535" s="25">
        <v>360.12599999999998</v>
      </c>
      <c r="T535" s="109"/>
      <c r="U535" s="25">
        <v>0</v>
      </c>
      <c r="V535" s="25">
        <v>0</v>
      </c>
      <c r="W535" s="25">
        <v>0</v>
      </c>
      <c r="X535" s="25">
        <v>0</v>
      </c>
      <c r="Y535" s="25">
        <v>0</v>
      </c>
      <c r="Z535" s="25">
        <v>0</v>
      </c>
      <c r="AA535" s="109"/>
      <c r="AB535" s="25">
        <v>0</v>
      </c>
      <c r="AC535" s="25">
        <v>0</v>
      </c>
      <c r="AD535" s="25">
        <v>0</v>
      </c>
      <c r="AE535" s="25">
        <v>0</v>
      </c>
      <c r="AF535" s="25">
        <v>0</v>
      </c>
      <c r="AG535" s="25">
        <v>0</v>
      </c>
      <c r="AH535" s="109"/>
      <c r="AI535" s="25">
        <v>0</v>
      </c>
      <c r="AJ535" s="25">
        <v>0</v>
      </c>
      <c r="AK535" s="123">
        <v>0</v>
      </c>
      <c r="AL535" s="25">
        <v>0</v>
      </c>
      <c r="AM535" s="25">
        <v>0</v>
      </c>
      <c r="AN535" s="25">
        <v>0</v>
      </c>
      <c r="AO535" s="109"/>
      <c r="AP535" s="25">
        <v>0</v>
      </c>
      <c r="AQ535" s="25">
        <v>238.464</v>
      </c>
      <c r="AR535" s="25">
        <v>0</v>
      </c>
      <c r="AS535" s="25">
        <v>0</v>
      </c>
      <c r="AT535" s="25">
        <v>0</v>
      </c>
      <c r="AU535" s="25">
        <v>0</v>
      </c>
      <c r="AW535" t="str">
        <f t="shared" si="94"/>
        <v>Nguyễn Thành Long</v>
      </c>
      <c r="AX535" s="27" t="str">
        <f t="shared" si="95"/>
        <v>Ngô Thị Huyền Trân</v>
      </c>
      <c r="AY535" s="4" t="str">
        <f t="shared" si="92"/>
        <v>VIN+</v>
      </c>
    </row>
    <row r="536" spans="1:51" outlineLevel="1" x14ac:dyDescent="0.25">
      <c r="A536" s="4" t="s">
        <v>1104</v>
      </c>
      <c r="B536" s="4" t="s">
        <v>797</v>
      </c>
      <c r="C536" s="4" t="s">
        <v>959</v>
      </c>
      <c r="D536" s="11" t="s">
        <v>749</v>
      </c>
      <c r="E536" s="32" t="s">
        <v>84</v>
      </c>
      <c r="F536" s="11" t="s">
        <v>710</v>
      </c>
      <c r="G536" s="35">
        <v>5335572</v>
      </c>
      <c r="H536" s="4" t="s">
        <v>1335</v>
      </c>
      <c r="I536" s="4"/>
      <c r="J536" s="4"/>
      <c r="K536" s="4"/>
      <c r="L536" s="4"/>
      <c r="M536" s="33"/>
      <c r="N536" s="38"/>
      <c r="O536" s="33"/>
      <c r="P536" s="244">
        <f t="shared" si="93"/>
        <v>965.36999999999989</v>
      </c>
      <c r="Q536" s="25"/>
      <c r="R536" s="25"/>
      <c r="S536" s="25">
        <v>726.90599999999995</v>
      </c>
      <c r="T536" s="109"/>
      <c r="U536" s="25">
        <v>0</v>
      </c>
      <c r="V536" s="25">
        <v>0</v>
      </c>
      <c r="W536" s="25">
        <v>0</v>
      </c>
      <c r="X536" s="25">
        <v>0</v>
      </c>
      <c r="Y536" s="25">
        <v>0</v>
      </c>
      <c r="Z536" s="25">
        <v>0</v>
      </c>
      <c r="AA536" s="109"/>
      <c r="AB536" s="25">
        <v>0</v>
      </c>
      <c r="AC536" s="25">
        <v>0</v>
      </c>
      <c r="AD536" s="25">
        <v>0</v>
      </c>
      <c r="AE536" s="25">
        <v>0</v>
      </c>
      <c r="AF536" s="25">
        <v>0</v>
      </c>
      <c r="AG536" s="25">
        <v>0</v>
      </c>
      <c r="AH536" s="109"/>
      <c r="AI536" s="25">
        <v>0</v>
      </c>
      <c r="AJ536" s="25">
        <v>0</v>
      </c>
      <c r="AK536" s="123">
        <v>0</v>
      </c>
      <c r="AL536" s="25">
        <v>0</v>
      </c>
      <c r="AM536" s="25">
        <v>0</v>
      </c>
      <c r="AN536" s="25">
        <v>0</v>
      </c>
      <c r="AO536" s="109"/>
      <c r="AP536" s="25">
        <v>0</v>
      </c>
      <c r="AQ536" s="25">
        <v>238.464</v>
      </c>
      <c r="AR536" s="25">
        <v>0</v>
      </c>
      <c r="AS536" s="25">
        <v>0</v>
      </c>
      <c r="AT536" s="25">
        <v>0</v>
      </c>
      <c r="AU536" s="25">
        <v>0</v>
      </c>
      <c r="AW536" t="str">
        <f t="shared" si="94"/>
        <v>Nguyễn Thành Long</v>
      </c>
      <c r="AX536" s="27" t="str">
        <f t="shared" si="95"/>
        <v>Ngô Thị Huyền Trân</v>
      </c>
      <c r="AY536" s="4" t="str">
        <f t="shared" si="92"/>
        <v>VIN+</v>
      </c>
    </row>
    <row r="537" spans="1:51" outlineLevel="1" x14ac:dyDescent="0.25">
      <c r="A537" s="4" t="s">
        <v>1104</v>
      </c>
      <c r="B537" s="4" t="s">
        <v>797</v>
      </c>
      <c r="C537" s="4" t="s">
        <v>959</v>
      </c>
      <c r="D537" s="11" t="s">
        <v>749</v>
      </c>
      <c r="E537" s="32" t="s">
        <v>84</v>
      </c>
      <c r="F537" s="11" t="s">
        <v>710</v>
      </c>
      <c r="G537" s="35">
        <v>5339336</v>
      </c>
      <c r="H537" s="4" t="s">
        <v>1336</v>
      </c>
      <c r="I537" s="4"/>
      <c r="J537" s="4"/>
      <c r="K537" s="4"/>
      <c r="L537" s="4"/>
      <c r="M537" s="33"/>
      <c r="N537" s="38"/>
      <c r="O537" s="33"/>
      <c r="P537" s="244">
        <f t="shared" si="93"/>
        <v>179.52799999999999</v>
      </c>
      <c r="Q537" s="25"/>
      <c r="R537" s="25"/>
      <c r="S537" s="25">
        <v>179.52799999999999</v>
      </c>
      <c r="T537" s="109"/>
      <c r="U537" s="25">
        <v>0</v>
      </c>
      <c r="V537" s="25">
        <v>0</v>
      </c>
      <c r="W537" s="25">
        <v>0</v>
      </c>
      <c r="X537" s="25">
        <v>0</v>
      </c>
      <c r="Y537" s="25">
        <v>0</v>
      </c>
      <c r="Z537" s="25">
        <v>0</v>
      </c>
      <c r="AA537" s="109"/>
      <c r="AB537" s="25">
        <v>0</v>
      </c>
      <c r="AC537" s="25">
        <v>0</v>
      </c>
      <c r="AD537" s="25">
        <v>0</v>
      </c>
      <c r="AE537" s="25">
        <v>0</v>
      </c>
      <c r="AF537" s="25">
        <v>0</v>
      </c>
      <c r="AG537" s="25">
        <v>0</v>
      </c>
      <c r="AH537" s="109"/>
      <c r="AI537" s="25">
        <v>0</v>
      </c>
      <c r="AJ537" s="25">
        <v>0</v>
      </c>
      <c r="AK537" s="123">
        <v>0</v>
      </c>
      <c r="AL537" s="25">
        <v>0</v>
      </c>
      <c r="AM537" s="25">
        <v>0</v>
      </c>
      <c r="AN537" s="25">
        <v>0</v>
      </c>
      <c r="AO537" s="109"/>
      <c r="AP537" s="25">
        <v>0</v>
      </c>
      <c r="AQ537" s="25">
        <v>0</v>
      </c>
      <c r="AR537" s="25">
        <v>0</v>
      </c>
      <c r="AS537" s="25">
        <v>0</v>
      </c>
      <c r="AT537" s="25">
        <v>0</v>
      </c>
      <c r="AU537" s="25">
        <v>0</v>
      </c>
      <c r="AW537" t="str">
        <f t="shared" si="94"/>
        <v>Nguyễn Thành Long</v>
      </c>
      <c r="AX537" s="27" t="str">
        <f t="shared" si="95"/>
        <v>Ngô Thị Huyền Trân</v>
      </c>
      <c r="AY537" s="4" t="str">
        <f t="shared" si="92"/>
        <v>VIN+</v>
      </c>
    </row>
    <row r="538" spans="1:51" outlineLevel="1" x14ac:dyDescent="0.25">
      <c r="A538" s="4" t="s">
        <v>1104</v>
      </c>
      <c r="B538" s="4" t="s">
        <v>797</v>
      </c>
      <c r="C538" s="4" t="s">
        <v>959</v>
      </c>
      <c r="D538" s="11" t="s">
        <v>749</v>
      </c>
      <c r="E538" s="32" t="s">
        <v>84</v>
      </c>
      <c r="F538" s="11" t="s">
        <v>710</v>
      </c>
      <c r="G538" s="35">
        <v>5338209</v>
      </c>
      <c r="H538" s="4" t="s">
        <v>1337</v>
      </c>
      <c r="I538" s="4"/>
      <c r="J538" s="4"/>
      <c r="K538" s="4"/>
      <c r="L538" s="4"/>
      <c r="M538" s="33"/>
      <c r="N538" s="38"/>
      <c r="O538" s="33"/>
      <c r="P538" s="244">
        <f t="shared" si="93"/>
        <v>1261.143</v>
      </c>
      <c r="Q538" s="25"/>
      <c r="R538" s="25"/>
      <c r="S538" s="25">
        <v>417.99200000000002</v>
      </c>
      <c r="T538" s="109"/>
      <c r="U538" s="25">
        <v>0</v>
      </c>
      <c r="V538" s="25">
        <v>0</v>
      </c>
      <c r="W538" s="25">
        <v>0</v>
      </c>
      <c r="X538" s="25">
        <v>0</v>
      </c>
      <c r="Y538" s="25">
        <v>0</v>
      </c>
      <c r="Z538" s="25">
        <v>0</v>
      </c>
      <c r="AA538" s="109"/>
      <c r="AB538" s="25">
        <v>0</v>
      </c>
      <c r="AC538" s="25">
        <v>0</v>
      </c>
      <c r="AD538" s="25">
        <v>179.52799999999999</v>
      </c>
      <c r="AE538" s="25">
        <v>0</v>
      </c>
      <c r="AF538" s="25">
        <v>0</v>
      </c>
      <c r="AG538" s="25">
        <v>0</v>
      </c>
      <c r="AH538" s="109"/>
      <c r="AI538" s="25">
        <v>0</v>
      </c>
      <c r="AJ538" s="25">
        <v>0</v>
      </c>
      <c r="AK538" s="123">
        <v>0</v>
      </c>
      <c r="AL538" s="25">
        <v>0</v>
      </c>
      <c r="AM538" s="25">
        <v>0</v>
      </c>
      <c r="AN538" s="25">
        <v>0</v>
      </c>
      <c r="AO538" s="109"/>
      <c r="AP538" s="25">
        <v>0</v>
      </c>
      <c r="AQ538" s="25">
        <v>180.59800000000001</v>
      </c>
      <c r="AR538" s="25">
        <v>0</v>
      </c>
      <c r="AS538" s="25">
        <v>0</v>
      </c>
      <c r="AT538" s="25">
        <v>0</v>
      </c>
      <c r="AU538" s="25">
        <v>483.02499999999998</v>
      </c>
      <c r="AW538" t="str">
        <f t="shared" si="94"/>
        <v>Nguyễn Thành Long</v>
      </c>
      <c r="AX538" s="27" t="str">
        <f t="shared" si="95"/>
        <v>Ngô Thị Huyền Trân</v>
      </c>
      <c r="AY538" s="4" t="str">
        <f t="shared" si="92"/>
        <v>VIN+</v>
      </c>
    </row>
    <row r="539" spans="1:51" outlineLevel="1" x14ac:dyDescent="0.25">
      <c r="A539" s="4" t="s">
        <v>1104</v>
      </c>
      <c r="B539" s="4" t="s">
        <v>797</v>
      </c>
      <c r="C539" s="4" t="s">
        <v>959</v>
      </c>
      <c r="D539" s="11" t="s">
        <v>749</v>
      </c>
      <c r="E539" s="32" t="s">
        <v>84</v>
      </c>
      <c r="F539" s="11" t="s">
        <v>710</v>
      </c>
      <c r="G539" s="35">
        <v>5139037</v>
      </c>
      <c r="H539" s="4" t="s">
        <v>1349</v>
      </c>
      <c r="I539" s="4"/>
      <c r="J539" s="4"/>
      <c r="K539" s="4"/>
      <c r="L539" s="4"/>
      <c r="M539" s="33"/>
      <c r="N539" s="38"/>
      <c r="O539" s="33"/>
      <c r="P539" s="244">
        <f t="shared" si="93"/>
        <v>597.52</v>
      </c>
      <c r="Q539" s="25"/>
      <c r="R539" s="25"/>
      <c r="S539" s="25">
        <v>179.52799999999999</v>
      </c>
      <c r="T539" s="109"/>
      <c r="U539" s="25">
        <v>0</v>
      </c>
      <c r="V539" s="25">
        <v>0</v>
      </c>
      <c r="W539" s="25">
        <v>0</v>
      </c>
      <c r="X539" s="25">
        <v>0</v>
      </c>
      <c r="Y539" s="25">
        <v>0</v>
      </c>
      <c r="Z539" s="25">
        <v>0</v>
      </c>
      <c r="AA539" s="109"/>
      <c r="AB539" s="25">
        <v>0</v>
      </c>
      <c r="AC539" s="25">
        <v>0</v>
      </c>
      <c r="AD539" s="25">
        <v>0</v>
      </c>
      <c r="AE539" s="25">
        <v>0</v>
      </c>
      <c r="AF539" s="25">
        <v>0</v>
      </c>
      <c r="AG539" s="25">
        <v>0</v>
      </c>
      <c r="AH539" s="109"/>
      <c r="AI539" s="25">
        <v>0</v>
      </c>
      <c r="AJ539" s="25">
        <v>0</v>
      </c>
      <c r="AK539" s="123">
        <v>238.464</v>
      </c>
      <c r="AL539" s="25">
        <v>0</v>
      </c>
      <c r="AM539" s="25">
        <v>0</v>
      </c>
      <c r="AN539" s="25">
        <v>0</v>
      </c>
      <c r="AO539" s="109"/>
      <c r="AP539" s="25">
        <v>0</v>
      </c>
      <c r="AQ539" s="25">
        <v>179.52799999999999</v>
      </c>
      <c r="AR539" s="25">
        <v>0</v>
      </c>
      <c r="AS539" s="25">
        <v>0</v>
      </c>
      <c r="AT539" s="25">
        <v>0</v>
      </c>
      <c r="AU539" s="25">
        <v>0</v>
      </c>
      <c r="AW539" t="str">
        <f t="shared" si="94"/>
        <v>Nguyễn Thành Long</v>
      </c>
      <c r="AX539" s="27" t="str">
        <f t="shared" si="95"/>
        <v>Ngô Thị Huyền Trân</v>
      </c>
      <c r="AY539" s="4" t="str">
        <f t="shared" si="92"/>
        <v>VIN+</v>
      </c>
    </row>
    <row r="540" spans="1:51" outlineLevel="1" x14ac:dyDescent="0.25">
      <c r="A540" s="4" t="s">
        <v>1104</v>
      </c>
      <c r="B540" s="4" t="s">
        <v>797</v>
      </c>
      <c r="C540" s="4" t="s">
        <v>959</v>
      </c>
      <c r="D540" s="11" t="s">
        <v>749</v>
      </c>
      <c r="E540" s="32" t="s">
        <v>84</v>
      </c>
      <c r="F540" s="11" t="s">
        <v>710</v>
      </c>
      <c r="G540" s="35">
        <v>5299526</v>
      </c>
      <c r="H540" s="4" t="s">
        <v>1384</v>
      </c>
      <c r="I540" s="4"/>
      <c r="J540" s="4"/>
      <c r="K540" s="4"/>
      <c r="L540" s="4"/>
      <c r="M540" s="33"/>
      <c r="N540" s="38"/>
      <c r="O540" s="33"/>
      <c r="P540" s="244">
        <f t="shared" si="93"/>
        <v>417.99200000000002</v>
      </c>
      <c r="Q540" s="25"/>
      <c r="R540" s="25"/>
      <c r="S540" s="25">
        <v>417.99200000000002</v>
      </c>
      <c r="T540" s="109"/>
      <c r="U540" s="25">
        <v>0</v>
      </c>
      <c r="V540" s="25">
        <v>0</v>
      </c>
      <c r="W540" s="25">
        <v>0</v>
      </c>
      <c r="X540" s="25">
        <v>0</v>
      </c>
      <c r="Y540" s="25">
        <v>0</v>
      </c>
      <c r="Z540" s="25">
        <v>0</v>
      </c>
      <c r="AA540" s="109"/>
      <c r="AB540" s="25">
        <v>0</v>
      </c>
      <c r="AC540" s="25">
        <v>0</v>
      </c>
      <c r="AD540" s="25">
        <v>0</v>
      </c>
      <c r="AE540" s="25">
        <v>0</v>
      </c>
      <c r="AF540" s="25">
        <v>0</v>
      </c>
      <c r="AG540" s="25">
        <v>0</v>
      </c>
      <c r="AH540" s="109"/>
      <c r="AI540" s="25">
        <v>0</v>
      </c>
      <c r="AJ540" s="25">
        <v>0</v>
      </c>
      <c r="AK540" s="123">
        <v>0</v>
      </c>
      <c r="AL540" s="25">
        <v>0</v>
      </c>
      <c r="AM540" s="25">
        <v>0</v>
      </c>
      <c r="AN540" s="25">
        <v>0</v>
      </c>
      <c r="AO540" s="109"/>
      <c r="AP540" s="25">
        <v>0</v>
      </c>
      <c r="AQ540" s="25">
        <v>0</v>
      </c>
      <c r="AR540" s="25">
        <v>0</v>
      </c>
      <c r="AS540" s="25">
        <v>0</v>
      </c>
      <c r="AT540" s="25">
        <v>0</v>
      </c>
      <c r="AU540" s="25">
        <v>0</v>
      </c>
      <c r="AW540" t="str">
        <f t="shared" si="94"/>
        <v>Nguyễn Thành Long</v>
      </c>
      <c r="AX540" s="27" t="str">
        <f t="shared" si="95"/>
        <v>Ngô Thị Huyền Trân</v>
      </c>
      <c r="AY540" s="4" t="str">
        <f t="shared" si="92"/>
        <v>VIN+</v>
      </c>
    </row>
    <row r="541" spans="1:51" outlineLevel="1" x14ac:dyDescent="0.25">
      <c r="A541" s="4" t="s">
        <v>1104</v>
      </c>
      <c r="B541" s="4" t="s">
        <v>797</v>
      </c>
      <c r="C541" s="4" t="s">
        <v>959</v>
      </c>
      <c r="D541" s="11" t="s">
        <v>749</v>
      </c>
      <c r="E541" s="32" t="s">
        <v>84</v>
      </c>
      <c r="F541" s="11" t="s">
        <v>710</v>
      </c>
      <c r="G541" s="35">
        <v>5295627</v>
      </c>
      <c r="H541" s="4" t="s">
        <v>1385</v>
      </c>
      <c r="I541" s="4"/>
      <c r="J541" s="4"/>
      <c r="K541" s="4"/>
      <c r="L541" s="4"/>
      <c r="M541" s="33"/>
      <c r="N541" s="38"/>
      <c r="O541" s="33"/>
      <c r="P541" s="244">
        <f t="shared" si="93"/>
        <v>179.52799999999999</v>
      </c>
      <c r="Q541" s="25"/>
      <c r="R541" s="25"/>
      <c r="S541" s="25">
        <v>179.52799999999999</v>
      </c>
      <c r="T541" s="109"/>
      <c r="U541" s="25">
        <v>0</v>
      </c>
      <c r="V541" s="25">
        <v>0</v>
      </c>
      <c r="W541" s="25">
        <v>0</v>
      </c>
      <c r="X541" s="25">
        <v>0</v>
      </c>
      <c r="Y541" s="25">
        <v>0</v>
      </c>
      <c r="Z541" s="25">
        <v>0</v>
      </c>
      <c r="AA541" s="109"/>
      <c r="AB541" s="25">
        <v>0</v>
      </c>
      <c r="AC541" s="25">
        <v>0</v>
      </c>
      <c r="AD541" s="25">
        <v>0</v>
      </c>
      <c r="AE541" s="25">
        <v>0</v>
      </c>
      <c r="AF541" s="25">
        <v>0</v>
      </c>
      <c r="AG541" s="25">
        <v>0</v>
      </c>
      <c r="AH541" s="109"/>
      <c r="AI541" s="25">
        <v>0</v>
      </c>
      <c r="AJ541" s="25">
        <v>0</v>
      </c>
      <c r="AK541" s="123">
        <v>0</v>
      </c>
      <c r="AL541" s="25">
        <v>0</v>
      </c>
      <c r="AM541" s="25">
        <v>0</v>
      </c>
      <c r="AN541" s="25">
        <v>0</v>
      </c>
      <c r="AO541" s="109"/>
      <c r="AP541" s="25">
        <v>0</v>
      </c>
      <c r="AQ541" s="25">
        <v>0</v>
      </c>
      <c r="AR541" s="25">
        <v>0</v>
      </c>
      <c r="AS541" s="25">
        <v>0</v>
      </c>
      <c r="AT541" s="25">
        <v>0</v>
      </c>
      <c r="AU541" s="25">
        <v>0</v>
      </c>
      <c r="AW541" t="str">
        <f t="shared" si="94"/>
        <v>Nguyễn Thành Long</v>
      </c>
      <c r="AX541" s="27" t="str">
        <f t="shared" si="95"/>
        <v>Ngô Thị Huyền Trân</v>
      </c>
      <c r="AY541" s="4" t="str">
        <f t="shared" si="92"/>
        <v>VIN+</v>
      </c>
    </row>
    <row r="542" spans="1:51" outlineLevel="1" x14ac:dyDescent="0.25">
      <c r="A542" s="4" t="s">
        <v>1104</v>
      </c>
      <c r="B542" s="4" t="s">
        <v>797</v>
      </c>
      <c r="C542" s="4" t="s">
        <v>959</v>
      </c>
      <c r="D542" s="11" t="s">
        <v>749</v>
      </c>
      <c r="E542" s="32" t="s">
        <v>84</v>
      </c>
      <c r="F542" s="11" t="s">
        <v>710</v>
      </c>
      <c r="G542" s="35">
        <v>5136739</v>
      </c>
      <c r="H542" s="4" t="s">
        <v>1386</v>
      </c>
      <c r="I542" s="4"/>
      <c r="J542" s="4"/>
      <c r="K542" s="4"/>
      <c r="L542" s="4"/>
      <c r="M542" s="33"/>
      <c r="N542" s="38"/>
      <c r="O542" s="33"/>
      <c r="P542" s="244">
        <f t="shared" si="93"/>
        <v>957.64599999999996</v>
      </c>
      <c r="Q542" s="25"/>
      <c r="R542" s="25"/>
      <c r="S542" s="25">
        <v>417.99200000000002</v>
      </c>
      <c r="T542" s="109"/>
      <c r="U542" s="25">
        <v>0</v>
      </c>
      <c r="V542" s="25">
        <v>0</v>
      </c>
      <c r="W542" s="25">
        <v>0</v>
      </c>
      <c r="X542" s="25">
        <v>0</v>
      </c>
      <c r="Y542" s="25">
        <v>0</v>
      </c>
      <c r="Z542" s="25">
        <v>0</v>
      </c>
      <c r="AA542" s="109"/>
      <c r="AB542" s="25">
        <v>0</v>
      </c>
      <c r="AC542" s="25">
        <v>0</v>
      </c>
      <c r="AD542" s="25">
        <v>179.52799999999999</v>
      </c>
      <c r="AE542" s="25">
        <v>0</v>
      </c>
      <c r="AF542" s="25">
        <v>0</v>
      </c>
      <c r="AG542" s="25">
        <v>0</v>
      </c>
      <c r="AH542" s="109"/>
      <c r="AI542" s="25">
        <v>0</v>
      </c>
      <c r="AJ542" s="25">
        <v>0</v>
      </c>
      <c r="AK542" s="123">
        <v>180.59800000000001</v>
      </c>
      <c r="AL542" s="25">
        <v>0</v>
      </c>
      <c r="AM542" s="25">
        <v>0</v>
      </c>
      <c r="AN542" s="25">
        <v>0</v>
      </c>
      <c r="AO542" s="109"/>
      <c r="AP542" s="25">
        <v>0</v>
      </c>
      <c r="AQ542" s="25">
        <v>179.52799999999999</v>
      </c>
      <c r="AR542" s="25">
        <v>0</v>
      </c>
      <c r="AS542" s="25">
        <v>0</v>
      </c>
      <c r="AT542" s="25">
        <v>0</v>
      </c>
      <c r="AU542" s="25">
        <v>0</v>
      </c>
      <c r="AW542" t="str">
        <f t="shared" si="94"/>
        <v>Nguyễn Thành Long</v>
      </c>
      <c r="AX542" s="27" t="str">
        <f t="shared" si="95"/>
        <v>Ngô Thị Huyền Trân</v>
      </c>
      <c r="AY542" s="4" t="str">
        <f t="shared" si="92"/>
        <v>VIN+</v>
      </c>
    </row>
    <row r="543" spans="1:51" outlineLevel="1" x14ac:dyDescent="0.25">
      <c r="A543" s="4" t="s">
        <v>1104</v>
      </c>
      <c r="B543" s="4" t="s">
        <v>797</v>
      </c>
      <c r="C543" s="4" t="s">
        <v>959</v>
      </c>
      <c r="D543" s="11" t="s">
        <v>749</v>
      </c>
      <c r="E543" s="32" t="s">
        <v>84</v>
      </c>
      <c r="F543" s="11" t="s">
        <v>710</v>
      </c>
      <c r="G543" s="35">
        <v>5139068</v>
      </c>
      <c r="H543" s="4" t="s">
        <v>1338</v>
      </c>
      <c r="I543" s="4"/>
      <c r="J543" s="4"/>
      <c r="K543" s="4"/>
      <c r="L543" s="4"/>
      <c r="M543" s="33"/>
      <c r="N543" s="38"/>
      <c r="O543" s="33"/>
      <c r="P543" s="244">
        <f t="shared" si="93"/>
        <v>1383.194</v>
      </c>
      <c r="Q543" s="25"/>
      <c r="R543" s="25"/>
      <c r="S543" s="25">
        <v>360.12599999999998</v>
      </c>
      <c r="T543" s="109"/>
      <c r="U543" s="25">
        <v>0</v>
      </c>
      <c r="V543" s="25">
        <v>0</v>
      </c>
      <c r="W543" s="25">
        <v>0</v>
      </c>
      <c r="X543" s="25">
        <v>0</v>
      </c>
      <c r="Y543" s="25">
        <v>0</v>
      </c>
      <c r="Z543" s="25">
        <v>0</v>
      </c>
      <c r="AA543" s="109"/>
      <c r="AB543" s="25">
        <v>0</v>
      </c>
      <c r="AC543" s="25">
        <v>0</v>
      </c>
      <c r="AD543" s="25">
        <v>238.464</v>
      </c>
      <c r="AE543" s="25">
        <v>0</v>
      </c>
      <c r="AF543" s="25">
        <v>0</v>
      </c>
      <c r="AG543" s="25">
        <v>0</v>
      </c>
      <c r="AH543" s="109"/>
      <c r="AI543" s="25">
        <v>0</v>
      </c>
      <c r="AJ543" s="25">
        <v>0</v>
      </c>
      <c r="AK543" s="123">
        <v>784.60400000000004</v>
      </c>
      <c r="AL543" s="25">
        <v>0</v>
      </c>
      <c r="AM543" s="25">
        <v>0</v>
      </c>
      <c r="AN543" s="25">
        <v>0</v>
      </c>
      <c r="AO543" s="109"/>
      <c r="AP543" s="25">
        <v>0</v>
      </c>
      <c r="AQ543" s="25">
        <v>0</v>
      </c>
      <c r="AR543" s="25">
        <v>0</v>
      </c>
      <c r="AS543" s="25">
        <v>0</v>
      </c>
      <c r="AT543" s="25">
        <v>0</v>
      </c>
      <c r="AU543" s="25">
        <v>0</v>
      </c>
      <c r="AW543" t="str">
        <f t="shared" si="94"/>
        <v>Nguyễn Thành Long</v>
      </c>
      <c r="AX543" s="27" t="str">
        <f t="shared" si="95"/>
        <v>Ngô Thị Huyền Trân</v>
      </c>
      <c r="AY543" s="4" t="str">
        <f t="shared" si="92"/>
        <v>VIN+</v>
      </c>
    </row>
    <row r="544" spans="1:51" outlineLevel="1" x14ac:dyDescent="0.25">
      <c r="A544" s="4" t="s">
        <v>1104</v>
      </c>
      <c r="B544" s="4" t="s">
        <v>797</v>
      </c>
      <c r="C544" s="4" t="s">
        <v>959</v>
      </c>
      <c r="D544" s="11" t="s">
        <v>749</v>
      </c>
      <c r="E544" s="32" t="s">
        <v>84</v>
      </c>
      <c r="F544" s="11" t="s">
        <v>710</v>
      </c>
      <c r="G544" s="35">
        <v>5139020</v>
      </c>
      <c r="H544" s="4" t="s">
        <v>1350</v>
      </c>
      <c r="I544" s="4"/>
      <c r="J544" s="4"/>
      <c r="K544" s="4"/>
      <c r="L544" s="4"/>
      <c r="M544" s="33"/>
      <c r="N544" s="38"/>
      <c r="O544" s="33"/>
      <c r="P544" s="244">
        <f t="shared" si="93"/>
        <v>1494.579</v>
      </c>
      <c r="Q544" s="25"/>
      <c r="R544" s="25"/>
      <c r="S544" s="25">
        <v>179.52799999999999</v>
      </c>
      <c r="T544" s="109"/>
      <c r="U544" s="25">
        <v>0</v>
      </c>
      <c r="V544" s="25">
        <v>0</v>
      </c>
      <c r="W544" s="25">
        <v>0</v>
      </c>
      <c r="X544" s="25">
        <v>0</v>
      </c>
      <c r="Y544" s="25">
        <v>0</v>
      </c>
      <c r="Z544" s="25">
        <v>0</v>
      </c>
      <c r="AA544" s="109"/>
      <c r="AB544" s="25">
        <v>0</v>
      </c>
      <c r="AC544" s="25">
        <v>0</v>
      </c>
      <c r="AD544" s="25">
        <v>1315.0509999999999</v>
      </c>
      <c r="AE544" s="25">
        <v>0</v>
      </c>
      <c r="AF544" s="25">
        <v>0</v>
      </c>
      <c r="AG544" s="25">
        <v>0</v>
      </c>
      <c r="AH544" s="109"/>
      <c r="AI544" s="25">
        <v>0</v>
      </c>
      <c r="AJ544" s="25">
        <v>0</v>
      </c>
      <c r="AK544" s="123">
        <v>0</v>
      </c>
      <c r="AL544" s="25">
        <v>0</v>
      </c>
      <c r="AM544" s="25">
        <v>0</v>
      </c>
      <c r="AN544" s="25">
        <v>0</v>
      </c>
      <c r="AO544" s="109"/>
      <c r="AP544" s="25">
        <v>0</v>
      </c>
      <c r="AQ544" s="25">
        <v>0</v>
      </c>
      <c r="AR544" s="25">
        <v>0</v>
      </c>
      <c r="AS544" s="25">
        <v>0</v>
      </c>
      <c r="AT544" s="25">
        <v>0</v>
      </c>
      <c r="AU544" s="25">
        <v>0</v>
      </c>
      <c r="AW544" t="str">
        <f t="shared" si="94"/>
        <v>Nguyễn Thành Long</v>
      </c>
      <c r="AX544" s="27" t="str">
        <f t="shared" si="95"/>
        <v>Ngô Thị Huyền Trân</v>
      </c>
      <c r="AY544" s="4" t="str">
        <f t="shared" si="92"/>
        <v>VIN+</v>
      </c>
    </row>
    <row r="545" spans="1:51" outlineLevel="1" x14ac:dyDescent="0.25">
      <c r="A545" s="4" t="s">
        <v>1104</v>
      </c>
      <c r="B545" s="4" t="s">
        <v>797</v>
      </c>
      <c r="C545" s="4" t="s">
        <v>959</v>
      </c>
      <c r="D545" s="11" t="s">
        <v>749</v>
      </c>
      <c r="E545" s="32" t="s">
        <v>84</v>
      </c>
      <c r="F545" s="11" t="s">
        <v>710</v>
      </c>
      <c r="G545" s="35">
        <v>5299692</v>
      </c>
      <c r="H545" s="4" t="s">
        <v>1339</v>
      </c>
      <c r="I545" s="4"/>
      <c r="J545" s="4"/>
      <c r="K545" s="4"/>
      <c r="L545" s="4"/>
      <c r="M545" s="33"/>
      <c r="N545" s="38"/>
      <c r="O545" s="33"/>
      <c r="P545" s="244">
        <f t="shared" si="93"/>
        <v>179.52799999999999</v>
      </c>
      <c r="Q545" s="25"/>
      <c r="R545" s="25"/>
      <c r="S545" s="25">
        <v>179.52799999999999</v>
      </c>
      <c r="T545" s="109"/>
      <c r="U545" s="25">
        <v>0</v>
      </c>
      <c r="V545" s="25">
        <v>0</v>
      </c>
      <c r="W545" s="25">
        <v>0</v>
      </c>
      <c r="X545" s="25">
        <v>0</v>
      </c>
      <c r="Y545" s="25">
        <v>0</v>
      </c>
      <c r="Z545" s="25">
        <v>0</v>
      </c>
      <c r="AA545" s="109"/>
      <c r="AB545" s="25">
        <v>0</v>
      </c>
      <c r="AC545" s="25">
        <v>0</v>
      </c>
      <c r="AD545" s="25">
        <v>0</v>
      </c>
      <c r="AE545" s="25">
        <v>0</v>
      </c>
      <c r="AF545" s="25">
        <v>0</v>
      </c>
      <c r="AG545" s="25">
        <v>0</v>
      </c>
      <c r="AH545" s="109"/>
      <c r="AI545" s="25">
        <v>0</v>
      </c>
      <c r="AJ545" s="25">
        <v>0</v>
      </c>
      <c r="AK545" s="123">
        <v>0</v>
      </c>
      <c r="AL545" s="25">
        <v>0</v>
      </c>
      <c r="AM545" s="25">
        <v>0</v>
      </c>
      <c r="AN545" s="25">
        <v>0</v>
      </c>
      <c r="AO545" s="109"/>
      <c r="AP545" s="25">
        <v>0</v>
      </c>
      <c r="AQ545" s="25">
        <v>0</v>
      </c>
      <c r="AR545" s="25">
        <v>0</v>
      </c>
      <c r="AS545" s="25">
        <v>0</v>
      </c>
      <c r="AT545" s="25">
        <v>0</v>
      </c>
      <c r="AU545" s="25">
        <v>0</v>
      </c>
      <c r="AW545" t="str">
        <f t="shared" si="94"/>
        <v>Nguyễn Thành Long</v>
      </c>
      <c r="AX545" s="27" t="str">
        <f t="shared" si="95"/>
        <v>Ngô Thị Huyền Trân</v>
      </c>
      <c r="AY545" s="4" t="str">
        <f t="shared" si="92"/>
        <v>VIN+</v>
      </c>
    </row>
    <row r="546" spans="1:51" outlineLevel="1" x14ac:dyDescent="0.25">
      <c r="A546" s="4" t="s">
        <v>1104</v>
      </c>
      <c r="B546" s="4" t="s">
        <v>797</v>
      </c>
      <c r="C546" s="4" t="s">
        <v>959</v>
      </c>
      <c r="D546" s="11" t="s">
        <v>749</v>
      </c>
      <c r="E546" s="32" t="s">
        <v>84</v>
      </c>
      <c r="F546" s="11" t="s">
        <v>710</v>
      </c>
      <c r="G546" s="35">
        <v>5290923</v>
      </c>
      <c r="H546" s="4" t="s">
        <v>1387</v>
      </c>
      <c r="I546" s="4"/>
      <c r="J546" s="4"/>
      <c r="K546" s="4"/>
      <c r="L546" s="4"/>
      <c r="M546" s="33"/>
      <c r="N546" s="38"/>
      <c r="O546" s="33"/>
      <c r="P546" s="244">
        <f t="shared" si="93"/>
        <v>656.45600000000002</v>
      </c>
      <c r="Q546" s="25"/>
      <c r="R546" s="25"/>
      <c r="S546" s="25">
        <v>238.464</v>
      </c>
      <c r="T546" s="109"/>
      <c r="U546" s="25">
        <v>0</v>
      </c>
      <c r="V546" s="25">
        <v>0</v>
      </c>
      <c r="W546" s="25">
        <v>0</v>
      </c>
      <c r="X546" s="25">
        <v>0</v>
      </c>
      <c r="Y546" s="25">
        <v>0</v>
      </c>
      <c r="Z546" s="25">
        <v>0</v>
      </c>
      <c r="AA546" s="109"/>
      <c r="AB546" s="25">
        <v>0</v>
      </c>
      <c r="AC546" s="25">
        <v>0</v>
      </c>
      <c r="AD546" s="25">
        <v>0</v>
      </c>
      <c r="AE546" s="25">
        <v>0</v>
      </c>
      <c r="AF546" s="25">
        <v>0</v>
      </c>
      <c r="AG546" s="25">
        <v>0</v>
      </c>
      <c r="AH546" s="109"/>
      <c r="AI546" s="25">
        <v>0</v>
      </c>
      <c r="AJ546" s="25">
        <v>0</v>
      </c>
      <c r="AK546" s="123">
        <v>238.464</v>
      </c>
      <c r="AL546" s="25">
        <v>0</v>
      </c>
      <c r="AM546" s="25">
        <v>0</v>
      </c>
      <c r="AN546" s="25">
        <v>0</v>
      </c>
      <c r="AO546" s="109"/>
      <c r="AP546" s="25">
        <v>0</v>
      </c>
      <c r="AQ546" s="25">
        <v>179.52799999999999</v>
      </c>
      <c r="AR546" s="25">
        <v>0</v>
      </c>
      <c r="AS546" s="25">
        <v>0</v>
      </c>
      <c r="AT546" s="25">
        <v>0</v>
      </c>
      <c r="AU546" s="25">
        <v>0</v>
      </c>
      <c r="AW546" t="str">
        <f t="shared" si="94"/>
        <v>Nguyễn Thành Long</v>
      </c>
      <c r="AX546" s="27" t="str">
        <f t="shared" si="95"/>
        <v>Ngô Thị Huyền Trân</v>
      </c>
      <c r="AY546" s="4" t="str">
        <f t="shared" si="92"/>
        <v>VIN+</v>
      </c>
    </row>
    <row r="547" spans="1:51" outlineLevel="1" x14ac:dyDescent="0.25">
      <c r="A547" s="4" t="s">
        <v>1104</v>
      </c>
      <c r="B547" s="4" t="s">
        <v>797</v>
      </c>
      <c r="C547" s="4" t="s">
        <v>959</v>
      </c>
      <c r="D547" s="11" t="s">
        <v>749</v>
      </c>
      <c r="E547" s="32" t="s">
        <v>84</v>
      </c>
      <c r="F547" s="11" t="s">
        <v>710</v>
      </c>
      <c r="G547" s="35">
        <v>5270697</v>
      </c>
      <c r="H547" s="4" t="s">
        <v>1388</v>
      </c>
      <c r="I547" s="4"/>
      <c r="J547" s="4"/>
      <c r="K547" s="4"/>
      <c r="L547" s="4"/>
      <c r="M547" s="33"/>
      <c r="N547" s="38"/>
      <c r="O547" s="33"/>
      <c r="P547" s="244">
        <f t="shared" si="93"/>
        <v>1255.046</v>
      </c>
      <c r="Q547" s="25"/>
      <c r="R547" s="25"/>
      <c r="S547" s="25">
        <v>419.06200000000001</v>
      </c>
      <c r="T547" s="109"/>
      <c r="U547" s="25">
        <v>0</v>
      </c>
      <c r="V547" s="25">
        <v>0</v>
      </c>
      <c r="W547" s="25">
        <v>0</v>
      </c>
      <c r="X547" s="25">
        <v>0</v>
      </c>
      <c r="Y547" s="25">
        <v>0</v>
      </c>
      <c r="Z547" s="25">
        <v>0</v>
      </c>
      <c r="AA547" s="109"/>
      <c r="AB547" s="25">
        <v>0</v>
      </c>
      <c r="AC547" s="25">
        <v>0</v>
      </c>
      <c r="AD547" s="25">
        <v>417.99200000000002</v>
      </c>
      <c r="AE547" s="25">
        <v>0</v>
      </c>
      <c r="AF547" s="25">
        <v>0</v>
      </c>
      <c r="AG547" s="25">
        <v>0</v>
      </c>
      <c r="AH547" s="109"/>
      <c r="AI547" s="25">
        <v>0</v>
      </c>
      <c r="AJ547" s="25">
        <v>0</v>
      </c>
      <c r="AK547" s="123">
        <v>0</v>
      </c>
      <c r="AL547" s="25">
        <v>0</v>
      </c>
      <c r="AM547" s="25">
        <v>0</v>
      </c>
      <c r="AN547" s="25">
        <v>0</v>
      </c>
      <c r="AO547" s="109"/>
      <c r="AP547" s="25">
        <v>0</v>
      </c>
      <c r="AQ547" s="25">
        <v>417.99200000000002</v>
      </c>
      <c r="AR547" s="25">
        <v>0</v>
      </c>
      <c r="AS547" s="25">
        <v>0</v>
      </c>
      <c r="AT547" s="25">
        <v>0</v>
      </c>
      <c r="AU547" s="25">
        <v>0</v>
      </c>
      <c r="AW547" t="str">
        <f t="shared" si="94"/>
        <v>Nguyễn Thành Long</v>
      </c>
      <c r="AX547" s="27" t="str">
        <f t="shared" si="95"/>
        <v>Ngô Thị Huyền Trân</v>
      </c>
      <c r="AY547" s="4" t="str">
        <f t="shared" si="92"/>
        <v>VIN+</v>
      </c>
    </row>
    <row r="548" spans="1:51" outlineLevel="1" x14ac:dyDescent="0.25">
      <c r="A548" s="4" t="s">
        <v>1104</v>
      </c>
      <c r="B548" s="4" t="s">
        <v>797</v>
      </c>
      <c r="C548" s="4" t="s">
        <v>959</v>
      </c>
      <c r="D548" s="11" t="s">
        <v>749</v>
      </c>
      <c r="E548" s="32" t="s">
        <v>84</v>
      </c>
      <c r="F548" s="11" t="s">
        <v>710</v>
      </c>
      <c r="G548" s="35">
        <v>5270666</v>
      </c>
      <c r="H548" s="4" t="s">
        <v>1389</v>
      </c>
      <c r="I548" s="4"/>
      <c r="J548" s="4"/>
      <c r="K548" s="4"/>
      <c r="L548" s="4"/>
      <c r="M548" s="33"/>
      <c r="N548" s="38"/>
      <c r="O548" s="33"/>
      <c r="P548" s="244">
        <f t="shared" si="93"/>
        <v>837.05399999999986</v>
      </c>
      <c r="Q548" s="25"/>
      <c r="R548" s="25"/>
      <c r="S548" s="25">
        <v>238.464</v>
      </c>
      <c r="T548" s="109"/>
      <c r="U548" s="25">
        <v>0</v>
      </c>
      <c r="V548" s="25">
        <v>0</v>
      </c>
      <c r="W548" s="25">
        <v>0</v>
      </c>
      <c r="X548" s="25">
        <v>0</v>
      </c>
      <c r="Y548" s="25">
        <v>0</v>
      </c>
      <c r="Z548" s="25">
        <v>0</v>
      </c>
      <c r="AA548" s="109"/>
      <c r="AB548" s="25">
        <v>0</v>
      </c>
      <c r="AC548" s="25">
        <v>0</v>
      </c>
      <c r="AD548" s="25">
        <v>360.12599999999998</v>
      </c>
      <c r="AE548" s="25">
        <v>0</v>
      </c>
      <c r="AF548" s="25">
        <v>0</v>
      </c>
      <c r="AG548" s="25">
        <v>0</v>
      </c>
      <c r="AH548" s="109"/>
      <c r="AI548" s="25">
        <v>0</v>
      </c>
      <c r="AJ548" s="25">
        <v>0</v>
      </c>
      <c r="AK548" s="123">
        <v>0</v>
      </c>
      <c r="AL548" s="25">
        <v>0</v>
      </c>
      <c r="AM548" s="25">
        <v>0</v>
      </c>
      <c r="AN548" s="25">
        <v>0</v>
      </c>
      <c r="AO548" s="109"/>
      <c r="AP548" s="25">
        <v>0</v>
      </c>
      <c r="AQ548" s="25">
        <v>238.464</v>
      </c>
      <c r="AR548" s="25">
        <v>0</v>
      </c>
      <c r="AS548" s="25">
        <v>0</v>
      </c>
      <c r="AT548" s="25">
        <v>0</v>
      </c>
      <c r="AU548" s="25">
        <v>0</v>
      </c>
      <c r="AW548" t="str">
        <f t="shared" si="94"/>
        <v>Nguyễn Thành Long</v>
      </c>
      <c r="AX548" s="27" t="str">
        <f t="shared" si="95"/>
        <v>Ngô Thị Huyền Trân</v>
      </c>
      <c r="AY548" s="4" t="str">
        <f t="shared" si="92"/>
        <v>VIN+</v>
      </c>
    </row>
    <row r="549" spans="1:51" outlineLevel="1" x14ac:dyDescent="0.25">
      <c r="A549" s="4" t="s">
        <v>1104</v>
      </c>
      <c r="B549" s="4" t="s">
        <v>797</v>
      </c>
      <c r="C549" s="4" t="s">
        <v>959</v>
      </c>
      <c r="D549" s="11" t="s">
        <v>749</v>
      </c>
      <c r="E549" s="32" t="s">
        <v>84</v>
      </c>
      <c r="F549" s="11" t="s">
        <v>710</v>
      </c>
      <c r="G549" s="35">
        <v>5133334</v>
      </c>
      <c r="H549" s="4" t="s">
        <v>1340</v>
      </c>
      <c r="I549" s="4"/>
      <c r="J549" s="4"/>
      <c r="K549" s="4"/>
      <c r="L549" s="4"/>
      <c r="M549" s="33"/>
      <c r="N549" s="38"/>
      <c r="O549" s="33"/>
      <c r="P549" s="244">
        <f t="shared" si="93"/>
        <v>959.95299999999997</v>
      </c>
      <c r="Q549" s="25"/>
      <c r="R549" s="25"/>
      <c r="S549" s="25">
        <v>476.928</v>
      </c>
      <c r="T549" s="109"/>
      <c r="U549" s="25">
        <v>0</v>
      </c>
      <c r="V549" s="25">
        <v>0</v>
      </c>
      <c r="W549" s="25">
        <v>0</v>
      </c>
      <c r="X549" s="25">
        <v>0</v>
      </c>
      <c r="Y549" s="25">
        <v>0</v>
      </c>
      <c r="Z549" s="25">
        <v>0</v>
      </c>
      <c r="AA549" s="109"/>
      <c r="AB549" s="25">
        <v>0</v>
      </c>
      <c r="AC549" s="25">
        <v>0</v>
      </c>
      <c r="AD549" s="25">
        <v>179.52799999999999</v>
      </c>
      <c r="AE549" s="25">
        <v>0</v>
      </c>
      <c r="AF549" s="25">
        <v>0</v>
      </c>
      <c r="AG549" s="25">
        <v>0</v>
      </c>
      <c r="AH549" s="109"/>
      <c r="AI549" s="25">
        <v>0</v>
      </c>
      <c r="AJ549" s="25">
        <v>0</v>
      </c>
      <c r="AK549" s="123">
        <v>303.49700000000001</v>
      </c>
      <c r="AL549" s="25">
        <v>0</v>
      </c>
      <c r="AM549" s="25">
        <v>0</v>
      </c>
      <c r="AN549" s="25">
        <v>0</v>
      </c>
      <c r="AO549" s="109"/>
      <c r="AP549" s="25">
        <v>0</v>
      </c>
      <c r="AQ549" s="25">
        <v>0</v>
      </c>
      <c r="AR549" s="25">
        <v>0</v>
      </c>
      <c r="AS549" s="25">
        <v>0</v>
      </c>
      <c r="AT549" s="25">
        <v>0</v>
      </c>
      <c r="AU549" s="25">
        <v>0</v>
      </c>
      <c r="AW549" t="str">
        <f t="shared" si="94"/>
        <v>Nguyễn Thành Long</v>
      </c>
      <c r="AX549" s="27" t="str">
        <f t="shared" si="95"/>
        <v>Ngô Thị Huyền Trân</v>
      </c>
      <c r="AY549" s="4" t="str">
        <f t="shared" si="92"/>
        <v>VIN+</v>
      </c>
    </row>
    <row r="550" spans="1:51" outlineLevel="1" x14ac:dyDescent="0.25">
      <c r="A550" s="4" t="s">
        <v>1104</v>
      </c>
      <c r="B550" s="4" t="s">
        <v>797</v>
      </c>
      <c r="C550" s="4" t="s">
        <v>959</v>
      </c>
      <c r="D550" s="11" t="s">
        <v>749</v>
      </c>
      <c r="E550" s="32" t="s">
        <v>84</v>
      </c>
      <c r="F550" s="11" t="s">
        <v>710</v>
      </c>
      <c r="G550" s="35">
        <v>5272664</v>
      </c>
      <c r="H550" s="4" t="s">
        <v>1390</v>
      </c>
      <c r="I550" s="4"/>
      <c r="J550" s="4"/>
      <c r="K550" s="4"/>
      <c r="L550" s="4"/>
      <c r="M550" s="33"/>
      <c r="N550" s="38"/>
      <c r="O550" s="33"/>
      <c r="P550" s="244">
        <f t="shared" si="93"/>
        <v>419.06200000000001</v>
      </c>
      <c r="Q550" s="25"/>
      <c r="R550" s="25"/>
      <c r="S550" s="25">
        <v>419.06200000000001</v>
      </c>
      <c r="T550" s="109"/>
      <c r="U550" s="25">
        <v>0</v>
      </c>
      <c r="V550" s="25">
        <v>0</v>
      </c>
      <c r="W550" s="25">
        <v>0</v>
      </c>
      <c r="X550" s="25">
        <v>0</v>
      </c>
      <c r="Y550" s="25">
        <v>0</v>
      </c>
      <c r="Z550" s="25">
        <v>0</v>
      </c>
      <c r="AA550" s="109"/>
      <c r="AB550" s="25">
        <v>0</v>
      </c>
      <c r="AC550" s="25">
        <v>0</v>
      </c>
      <c r="AD550" s="25">
        <v>0</v>
      </c>
      <c r="AE550" s="25">
        <v>0</v>
      </c>
      <c r="AF550" s="25">
        <v>0</v>
      </c>
      <c r="AG550" s="25">
        <v>0</v>
      </c>
      <c r="AH550" s="109"/>
      <c r="AI550" s="25">
        <v>0</v>
      </c>
      <c r="AJ550" s="25">
        <v>0</v>
      </c>
      <c r="AK550" s="123">
        <v>0</v>
      </c>
      <c r="AL550" s="25">
        <v>0</v>
      </c>
      <c r="AM550" s="25">
        <v>0</v>
      </c>
      <c r="AN550" s="25">
        <v>0</v>
      </c>
      <c r="AO550" s="109"/>
      <c r="AP550" s="25">
        <v>0</v>
      </c>
      <c r="AQ550" s="25">
        <v>0</v>
      </c>
      <c r="AR550" s="25">
        <v>0</v>
      </c>
      <c r="AS550" s="25">
        <v>0</v>
      </c>
      <c r="AT550" s="25">
        <v>0</v>
      </c>
      <c r="AU550" s="25">
        <v>0</v>
      </c>
      <c r="AW550" t="str">
        <f t="shared" si="94"/>
        <v>Nguyễn Thành Long</v>
      </c>
      <c r="AX550" s="27" t="str">
        <f t="shared" si="95"/>
        <v>Ngô Thị Huyền Trân</v>
      </c>
      <c r="AY550" s="4" t="str">
        <f t="shared" si="92"/>
        <v>VIN+</v>
      </c>
    </row>
    <row r="551" spans="1:51" outlineLevel="1" x14ac:dyDescent="0.25">
      <c r="A551" s="4" t="s">
        <v>1104</v>
      </c>
      <c r="B551" s="4" t="s">
        <v>797</v>
      </c>
      <c r="C551" s="4" t="s">
        <v>959</v>
      </c>
      <c r="D551" s="11" t="s">
        <v>749</v>
      </c>
      <c r="E551" s="32" t="s">
        <v>84</v>
      </c>
      <c r="F551" s="11" t="s">
        <v>710</v>
      </c>
      <c r="G551" s="35">
        <v>5136708</v>
      </c>
      <c r="H551" s="4" t="s">
        <v>1391</v>
      </c>
      <c r="I551" s="4"/>
      <c r="J551" s="4"/>
      <c r="K551" s="4"/>
      <c r="L551" s="4"/>
      <c r="M551" s="33"/>
      <c r="N551" s="38"/>
      <c r="O551" s="33"/>
      <c r="P551" s="244">
        <f t="shared" si="93"/>
        <v>720.25299999999993</v>
      </c>
      <c r="Q551" s="25"/>
      <c r="R551" s="25"/>
      <c r="S551" s="25">
        <v>180.59800000000001</v>
      </c>
      <c r="T551" s="109"/>
      <c r="U551" s="25">
        <v>0</v>
      </c>
      <c r="V551" s="25">
        <v>0</v>
      </c>
      <c r="W551" s="25">
        <v>0</v>
      </c>
      <c r="X551" s="25">
        <v>0</v>
      </c>
      <c r="Y551" s="25">
        <v>0</v>
      </c>
      <c r="Z551" s="25">
        <v>0</v>
      </c>
      <c r="AA551" s="109"/>
      <c r="AB551" s="25">
        <v>0</v>
      </c>
      <c r="AC551" s="25">
        <v>0</v>
      </c>
      <c r="AD551" s="25">
        <v>359.05700000000002</v>
      </c>
      <c r="AE551" s="25">
        <v>0</v>
      </c>
      <c r="AF551" s="25">
        <v>0</v>
      </c>
      <c r="AG551" s="25">
        <v>0</v>
      </c>
      <c r="AH551" s="109"/>
      <c r="AI551" s="25">
        <v>0</v>
      </c>
      <c r="AJ551" s="25">
        <v>0</v>
      </c>
      <c r="AK551" s="123">
        <v>180.59800000000001</v>
      </c>
      <c r="AL551" s="25">
        <v>0</v>
      </c>
      <c r="AM551" s="25">
        <v>0</v>
      </c>
      <c r="AN551" s="25">
        <v>0</v>
      </c>
      <c r="AO551" s="109"/>
      <c r="AP551" s="25">
        <v>0</v>
      </c>
      <c r="AQ551" s="25">
        <v>0</v>
      </c>
      <c r="AR551" s="25">
        <v>0</v>
      </c>
      <c r="AS551" s="25">
        <v>0</v>
      </c>
      <c r="AT551" s="25">
        <v>0</v>
      </c>
      <c r="AU551" s="25">
        <v>0</v>
      </c>
      <c r="AW551" t="str">
        <f t="shared" si="94"/>
        <v>Nguyễn Thành Long</v>
      </c>
      <c r="AX551" s="27" t="str">
        <f t="shared" si="95"/>
        <v>Ngô Thị Huyền Trân</v>
      </c>
      <c r="AY551" s="4" t="str">
        <f t="shared" si="92"/>
        <v>VIN+</v>
      </c>
    </row>
    <row r="552" spans="1:51" outlineLevel="1" x14ac:dyDescent="0.25">
      <c r="A552" s="4" t="s">
        <v>1104</v>
      </c>
      <c r="B552" s="4" t="s">
        <v>797</v>
      </c>
      <c r="C552" s="4" t="s">
        <v>959</v>
      </c>
      <c r="D552" s="11" t="s">
        <v>749</v>
      </c>
      <c r="E552" s="32" t="s">
        <v>84</v>
      </c>
      <c r="F552" s="11" t="s">
        <v>710</v>
      </c>
      <c r="G552" s="35">
        <v>5139006</v>
      </c>
      <c r="H552" s="4" t="s">
        <v>1348</v>
      </c>
      <c r="I552" s="4"/>
      <c r="J552" s="4"/>
      <c r="K552" s="4"/>
      <c r="L552" s="4"/>
      <c r="M552" s="33"/>
      <c r="N552" s="38"/>
      <c r="O552" s="33"/>
      <c r="P552" s="244">
        <f t="shared" si="93"/>
        <v>1197.18</v>
      </c>
      <c r="Q552" s="25"/>
      <c r="R552" s="25"/>
      <c r="S552" s="25">
        <v>179.52799999999999</v>
      </c>
      <c r="T552" s="109"/>
      <c r="U552" s="25">
        <v>0</v>
      </c>
      <c r="V552" s="25">
        <v>0</v>
      </c>
      <c r="W552" s="25">
        <v>0</v>
      </c>
      <c r="X552" s="25">
        <v>0</v>
      </c>
      <c r="Y552" s="25">
        <v>0</v>
      </c>
      <c r="Z552" s="25">
        <v>0</v>
      </c>
      <c r="AA552" s="109"/>
      <c r="AB552" s="25">
        <v>0</v>
      </c>
      <c r="AC552" s="25">
        <v>0</v>
      </c>
      <c r="AD552" s="25">
        <v>238.464</v>
      </c>
      <c r="AE552" s="25">
        <v>0</v>
      </c>
      <c r="AF552" s="25">
        <v>0</v>
      </c>
      <c r="AG552" s="25">
        <v>0</v>
      </c>
      <c r="AH552" s="109"/>
      <c r="AI552" s="25">
        <v>0</v>
      </c>
      <c r="AJ552" s="25">
        <v>0</v>
      </c>
      <c r="AK552" s="123">
        <v>0</v>
      </c>
      <c r="AL552" s="25">
        <v>0</v>
      </c>
      <c r="AM552" s="25">
        <v>0</v>
      </c>
      <c r="AN552" s="25">
        <v>0</v>
      </c>
      <c r="AO552" s="109"/>
      <c r="AP552" s="25">
        <v>0</v>
      </c>
      <c r="AQ552" s="25">
        <v>598.59</v>
      </c>
      <c r="AR552" s="25">
        <v>0</v>
      </c>
      <c r="AS552" s="25">
        <v>0</v>
      </c>
      <c r="AT552" s="25">
        <v>0</v>
      </c>
      <c r="AU552" s="25">
        <v>180.59800000000001</v>
      </c>
      <c r="AW552" t="str">
        <f t="shared" si="94"/>
        <v>Nguyễn Thành Long</v>
      </c>
      <c r="AX552" s="27" t="str">
        <f t="shared" si="95"/>
        <v>Ngô Thị Huyền Trân</v>
      </c>
      <c r="AY552" s="4" t="str">
        <f t="shared" si="92"/>
        <v>VIN+</v>
      </c>
    </row>
    <row r="553" spans="1:51" outlineLevel="1" x14ac:dyDescent="0.25">
      <c r="A553" s="4" t="s">
        <v>1104</v>
      </c>
      <c r="B553" s="4" t="s">
        <v>797</v>
      </c>
      <c r="C553" s="4" t="s">
        <v>959</v>
      </c>
      <c r="D553" s="11" t="s">
        <v>749</v>
      </c>
      <c r="E553" s="32" t="s">
        <v>84</v>
      </c>
      <c r="F553" s="11" t="s">
        <v>710</v>
      </c>
      <c r="G553" s="35">
        <v>5279913</v>
      </c>
      <c r="H553" s="4" t="s">
        <v>1757</v>
      </c>
      <c r="I553" s="4"/>
      <c r="J553" s="4"/>
      <c r="K553" s="4"/>
      <c r="L553" s="4"/>
      <c r="M553" s="33"/>
      <c r="N553" s="38"/>
      <c r="O553" s="33"/>
      <c r="P553" s="244">
        <f t="shared" si="93"/>
        <v>179.52799999999999</v>
      </c>
      <c r="Q553" s="25"/>
      <c r="R553" s="25"/>
      <c r="S553" s="25"/>
      <c r="T553" s="109"/>
      <c r="U553" s="25"/>
      <c r="V553" s="25"/>
      <c r="W553" s="25">
        <v>179.52799999999999</v>
      </c>
      <c r="X553" s="25">
        <v>0</v>
      </c>
      <c r="Y553" s="25">
        <v>0</v>
      </c>
      <c r="Z553" s="25">
        <v>0</v>
      </c>
      <c r="AA553" s="109"/>
      <c r="AB553" s="25">
        <v>0</v>
      </c>
      <c r="AC553" s="25">
        <v>0</v>
      </c>
      <c r="AD553" s="25">
        <v>0</v>
      </c>
      <c r="AE553" s="25">
        <v>0</v>
      </c>
      <c r="AF553" s="25">
        <v>0</v>
      </c>
      <c r="AG553" s="25">
        <v>0</v>
      </c>
      <c r="AH553" s="109"/>
      <c r="AI553" s="25">
        <v>0</v>
      </c>
      <c r="AJ553" s="25">
        <v>0</v>
      </c>
      <c r="AK553" s="123">
        <v>0</v>
      </c>
      <c r="AL553" s="25">
        <v>0</v>
      </c>
      <c r="AM553" s="25">
        <v>0</v>
      </c>
      <c r="AN553" s="25">
        <v>0</v>
      </c>
      <c r="AO553" s="109"/>
      <c r="AP553" s="25">
        <v>0</v>
      </c>
      <c r="AQ553" s="25">
        <v>0</v>
      </c>
      <c r="AR553" s="25">
        <v>0</v>
      </c>
      <c r="AS553" s="25">
        <v>0</v>
      </c>
      <c r="AT553" s="25">
        <v>0</v>
      </c>
      <c r="AU553" s="25">
        <v>0</v>
      </c>
      <c r="AW553" t="str">
        <f t="shared" si="94"/>
        <v>Nguyễn Thành Long</v>
      </c>
      <c r="AX553" s="27" t="str">
        <f t="shared" si="95"/>
        <v>Ngô Thị Huyền Trân</v>
      </c>
      <c r="AY553" s="4" t="str">
        <f t="shared" si="92"/>
        <v>VIN+</v>
      </c>
    </row>
    <row r="554" spans="1:51" outlineLevel="1" x14ac:dyDescent="0.25">
      <c r="A554" s="4" t="s">
        <v>1104</v>
      </c>
      <c r="B554" s="4" t="s">
        <v>797</v>
      </c>
      <c r="C554" s="4" t="s">
        <v>959</v>
      </c>
      <c r="D554" s="11" t="s">
        <v>749</v>
      </c>
      <c r="E554" s="32" t="s">
        <v>84</v>
      </c>
      <c r="F554" s="11" t="s">
        <v>710</v>
      </c>
      <c r="G554" s="35">
        <v>5298828</v>
      </c>
      <c r="H554" s="4" t="s">
        <v>1758</v>
      </c>
      <c r="I554" s="4"/>
      <c r="J554" s="4"/>
      <c r="K554" s="4"/>
      <c r="L554" s="4"/>
      <c r="M554" s="33"/>
      <c r="N554" s="38"/>
      <c r="O554" s="33"/>
      <c r="P554" s="244">
        <f t="shared" si="93"/>
        <v>179.52799999999999</v>
      </c>
      <c r="Q554" s="25"/>
      <c r="R554" s="25"/>
      <c r="S554" s="25"/>
      <c r="T554" s="109"/>
      <c r="U554" s="25"/>
      <c r="V554" s="25"/>
      <c r="W554" s="25">
        <v>179.52799999999999</v>
      </c>
      <c r="X554" s="25">
        <v>0</v>
      </c>
      <c r="Y554" s="25">
        <v>0</v>
      </c>
      <c r="Z554" s="25">
        <v>0</v>
      </c>
      <c r="AA554" s="109"/>
      <c r="AB554" s="25">
        <v>0</v>
      </c>
      <c r="AC554" s="25">
        <v>0</v>
      </c>
      <c r="AD554" s="25">
        <v>0</v>
      </c>
      <c r="AE554" s="25">
        <v>0</v>
      </c>
      <c r="AF554" s="25">
        <v>0</v>
      </c>
      <c r="AG554" s="25">
        <v>0</v>
      </c>
      <c r="AH554" s="109"/>
      <c r="AI554" s="25">
        <v>0</v>
      </c>
      <c r="AJ554" s="25">
        <v>0</v>
      </c>
      <c r="AK554" s="123">
        <v>0</v>
      </c>
      <c r="AL554" s="25">
        <v>0</v>
      </c>
      <c r="AM554" s="25">
        <v>0</v>
      </c>
      <c r="AN554" s="25">
        <v>0</v>
      </c>
      <c r="AO554" s="109"/>
      <c r="AP554" s="25">
        <v>0</v>
      </c>
      <c r="AQ554" s="25">
        <v>0</v>
      </c>
      <c r="AR554" s="25">
        <v>0</v>
      </c>
      <c r="AS554" s="25">
        <v>0</v>
      </c>
      <c r="AT554" s="25">
        <v>0</v>
      </c>
      <c r="AU554" s="25">
        <v>0</v>
      </c>
      <c r="AW554" t="str">
        <f t="shared" si="94"/>
        <v>Nguyễn Thành Long</v>
      </c>
      <c r="AX554" s="27" t="str">
        <f t="shared" si="95"/>
        <v>Ngô Thị Huyền Trân</v>
      </c>
      <c r="AY554" s="4" t="str">
        <f t="shared" si="92"/>
        <v>VIN+</v>
      </c>
    </row>
    <row r="555" spans="1:51" outlineLevel="1" x14ac:dyDescent="0.25">
      <c r="A555" s="4" t="s">
        <v>1104</v>
      </c>
      <c r="B555" s="4" t="s">
        <v>797</v>
      </c>
      <c r="C555" s="4" t="s">
        <v>959</v>
      </c>
      <c r="D555" s="11" t="s">
        <v>749</v>
      </c>
      <c r="E555" s="32" t="s">
        <v>84</v>
      </c>
      <c r="F555" s="11" t="s">
        <v>710</v>
      </c>
      <c r="G555" s="35">
        <v>5134959</v>
      </c>
      <c r="H555" s="4" t="s">
        <v>1759</v>
      </c>
      <c r="I555" s="4"/>
      <c r="J555" s="4"/>
      <c r="K555" s="4"/>
      <c r="L555" s="4"/>
      <c r="M555" s="33"/>
      <c r="N555" s="38"/>
      <c r="O555" s="33"/>
      <c r="P555" s="244">
        <f t="shared" si="93"/>
        <v>1798.076</v>
      </c>
      <c r="Q555" s="25"/>
      <c r="R555" s="25"/>
      <c r="S555" s="25"/>
      <c r="T555" s="109"/>
      <c r="U555" s="25"/>
      <c r="V555" s="25"/>
      <c r="W555" s="25">
        <v>656.45600000000002</v>
      </c>
      <c r="X555" s="25">
        <v>0</v>
      </c>
      <c r="Y555" s="25">
        <v>0</v>
      </c>
      <c r="Z555" s="25">
        <v>0</v>
      </c>
      <c r="AA555" s="109"/>
      <c r="AB555" s="25">
        <v>0</v>
      </c>
      <c r="AC555" s="25">
        <v>664.69200000000001</v>
      </c>
      <c r="AD555" s="25">
        <v>0</v>
      </c>
      <c r="AE555" s="25">
        <v>0</v>
      </c>
      <c r="AF555" s="25">
        <v>0</v>
      </c>
      <c r="AG555" s="25">
        <v>0</v>
      </c>
      <c r="AH555" s="109"/>
      <c r="AI555" s="25">
        <v>0</v>
      </c>
      <c r="AJ555" s="25">
        <v>0</v>
      </c>
      <c r="AK555" s="123">
        <v>0</v>
      </c>
      <c r="AL555" s="25">
        <v>0</v>
      </c>
      <c r="AM555" s="25">
        <v>0</v>
      </c>
      <c r="AN555" s="25">
        <v>0</v>
      </c>
      <c r="AO555" s="109"/>
      <c r="AP555" s="25">
        <v>0</v>
      </c>
      <c r="AQ555" s="25">
        <v>476.928</v>
      </c>
      <c r="AR555" s="25">
        <v>0</v>
      </c>
      <c r="AS555" s="25">
        <v>0</v>
      </c>
      <c r="AT555" s="25">
        <v>0</v>
      </c>
      <c r="AU555" s="25">
        <v>0</v>
      </c>
      <c r="AW555" t="str">
        <f t="shared" si="94"/>
        <v>Nguyễn Thành Long</v>
      </c>
      <c r="AX555" s="27" t="str">
        <f t="shared" si="95"/>
        <v>Ngô Thị Huyền Trân</v>
      </c>
      <c r="AY555" s="4" t="str">
        <f t="shared" si="92"/>
        <v>VIN+</v>
      </c>
    </row>
    <row r="556" spans="1:51" outlineLevel="1" x14ac:dyDescent="0.25">
      <c r="A556" s="4" t="s">
        <v>1104</v>
      </c>
      <c r="B556" s="4" t="s">
        <v>797</v>
      </c>
      <c r="C556" s="4" t="s">
        <v>959</v>
      </c>
      <c r="D556" s="11" t="s">
        <v>749</v>
      </c>
      <c r="E556" s="32" t="s">
        <v>84</v>
      </c>
      <c r="F556" s="11" t="s">
        <v>710</v>
      </c>
      <c r="G556" s="35">
        <v>5136061</v>
      </c>
      <c r="H556" s="4" t="s">
        <v>1760</v>
      </c>
      <c r="I556" s="4"/>
      <c r="J556" s="4"/>
      <c r="K556" s="4"/>
      <c r="L556" s="4"/>
      <c r="M556" s="33"/>
      <c r="N556" s="38"/>
      <c r="O556" s="33"/>
      <c r="P556" s="244">
        <f t="shared" si="93"/>
        <v>540.72399999999993</v>
      </c>
      <c r="Q556" s="25"/>
      <c r="R556" s="25"/>
      <c r="S556" s="25"/>
      <c r="T556" s="109"/>
      <c r="U556" s="25"/>
      <c r="V556" s="25"/>
      <c r="W556" s="25">
        <v>180.59800000000001</v>
      </c>
      <c r="X556" s="25">
        <v>0</v>
      </c>
      <c r="Y556" s="25">
        <v>0</v>
      </c>
      <c r="Z556" s="25">
        <v>0</v>
      </c>
      <c r="AA556" s="109"/>
      <c r="AB556" s="25">
        <v>0</v>
      </c>
      <c r="AC556" s="25">
        <v>179.52799999999999</v>
      </c>
      <c r="AD556" s="25">
        <v>0</v>
      </c>
      <c r="AE556" s="25">
        <v>0</v>
      </c>
      <c r="AF556" s="25">
        <v>0</v>
      </c>
      <c r="AG556" s="25">
        <v>0</v>
      </c>
      <c r="AH556" s="109"/>
      <c r="AI556" s="25">
        <v>0</v>
      </c>
      <c r="AJ556" s="25">
        <v>0</v>
      </c>
      <c r="AK556" s="123">
        <v>180.59800000000001</v>
      </c>
      <c r="AL556" s="25">
        <v>0</v>
      </c>
      <c r="AM556" s="25">
        <v>0</v>
      </c>
      <c r="AN556" s="25">
        <v>0</v>
      </c>
      <c r="AO556" s="109"/>
      <c r="AP556" s="25">
        <v>0</v>
      </c>
      <c r="AQ556" s="25">
        <v>0</v>
      </c>
      <c r="AR556" s="25">
        <v>0</v>
      </c>
      <c r="AS556" s="25">
        <v>0</v>
      </c>
      <c r="AT556" s="25">
        <v>0</v>
      </c>
      <c r="AU556" s="25">
        <v>0</v>
      </c>
      <c r="AW556" t="str">
        <f t="shared" si="94"/>
        <v>Nguyễn Thành Long</v>
      </c>
      <c r="AX556" s="27" t="str">
        <f t="shared" si="95"/>
        <v>Ngô Thị Huyền Trân</v>
      </c>
      <c r="AY556" s="4" t="str">
        <f t="shared" si="92"/>
        <v>VIN+</v>
      </c>
    </row>
    <row r="557" spans="1:51" outlineLevel="1" x14ac:dyDescent="0.25">
      <c r="A557" s="4" t="s">
        <v>1104</v>
      </c>
      <c r="B557" s="4" t="s">
        <v>797</v>
      </c>
      <c r="C557" s="4" t="s">
        <v>959</v>
      </c>
      <c r="D557" s="11" t="s">
        <v>749</v>
      </c>
      <c r="E557" s="32" t="s">
        <v>84</v>
      </c>
      <c r="F557" s="11" t="s">
        <v>710</v>
      </c>
      <c r="G557" s="35">
        <v>5279089</v>
      </c>
      <c r="H557" s="4" t="s">
        <v>2661</v>
      </c>
      <c r="I557" s="4"/>
      <c r="J557" s="4"/>
      <c r="K557" s="4"/>
      <c r="L557" s="4"/>
      <c r="M557" s="33"/>
      <c r="N557" s="38"/>
      <c r="O557" s="33"/>
      <c r="P557" s="244">
        <f t="shared" si="93"/>
        <v>663.62300000000005</v>
      </c>
      <c r="Q557" s="25"/>
      <c r="R557" s="25"/>
      <c r="S557" s="25"/>
      <c r="T557" s="109"/>
      <c r="U557" s="25"/>
      <c r="V557" s="25"/>
      <c r="W557" s="25">
        <v>0</v>
      </c>
      <c r="X557" s="25">
        <v>0</v>
      </c>
      <c r="Y557" s="25">
        <v>0</v>
      </c>
      <c r="Z557" s="25">
        <v>0</v>
      </c>
      <c r="AA557" s="109"/>
      <c r="AB557" s="25">
        <v>0</v>
      </c>
      <c r="AC557" s="25">
        <v>0</v>
      </c>
      <c r="AD557" s="25">
        <v>179.52799999999999</v>
      </c>
      <c r="AE557" s="25">
        <v>0</v>
      </c>
      <c r="AF557" s="25">
        <v>0</v>
      </c>
      <c r="AG557" s="25">
        <v>0</v>
      </c>
      <c r="AH557" s="109"/>
      <c r="AI557" s="25">
        <v>0</v>
      </c>
      <c r="AJ557" s="25">
        <v>0</v>
      </c>
      <c r="AK557" s="123">
        <v>484.09500000000003</v>
      </c>
      <c r="AL557" s="25">
        <v>0</v>
      </c>
      <c r="AM557" s="25">
        <v>0</v>
      </c>
      <c r="AN557" s="25">
        <v>0</v>
      </c>
      <c r="AO557" s="109"/>
      <c r="AP557" s="25">
        <v>0</v>
      </c>
      <c r="AQ557" s="25">
        <v>0</v>
      </c>
      <c r="AR557" s="25">
        <v>0</v>
      </c>
      <c r="AS557" s="25">
        <v>0</v>
      </c>
      <c r="AT557" s="25">
        <v>0</v>
      </c>
      <c r="AU557" s="25">
        <v>0</v>
      </c>
      <c r="AW557" t="str">
        <f t="shared" si="94"/>
        <v>Nguyễn Thành Long</v>
      </c>
      <c r="AX557" s="27" t="str">
        <f t="shared" si="95"/>
        <v>Ngô Thị Huyền Trân</v>
      </c>
      <c r="AY557" s="4" t="str">
        <f t="shared" si="92"/>
        <v>VIN+</v>
      </c>
    </row>
    <row r="558" spans="1:51" outlineLevel="1" x14ac:dyDescent="0.25">
      <c r="A558" s="4" t="s">
        <v>1104</v>
      </c>
      <c r="B558" s="4" t="s">
        <v>797</v>
      </c>
      <c r="C558" s="4" t="s">
        <v>959</v>
      </c>
      <c r="D558" s="11" t="s">
        <v>749</v>
      </c>
      <c r="E558" s="32" t="s">
        <v>84</v>
      </c>
      <c r="F558" s="11" t="s">
        <v>710</v>
      </c>
      <c r="G558" s="35">
        <v>5279906</v>
      </c>
      <c r="H558" s="4" t="s">
        <v>2662</v>
      </c>
      <c r="I558" s="4"/>
      <c r="J558" s="4"/>
      <c r="K558" s="4"/>
      <c r="L558" s="4"/>
      <c r="M558" s="33"/>
      <c r="N558" s="38"/>
      <c r="O558" s="33"/>
      <c r="P558" s="244">
        <f t="shared" si="93"/>
        <v>0</v>
      </c>
      <c r="Q558" s="25"/>
      <c r="R558" s="25"/>
      <c r="S558" s="25"/>
      <c r="T558" s="109"/>
      <c r="U558" s="25"/>
      <c r="V558" s="25"/>
      <c r="W558" s="25">
        <v>0</v>
      </c>
      <c r="X558" s="25">
        <v>0</v>
      </c>
      <c r="Y558" s="25">
        <v>0</v>
      </c>
      <c r="Z558" s="25">
        <v>0</v>
      </c>
      <c r="AA558" s="109"/>
      <c r="AB558" s="25">
        <v>0</v>
      </c>
      <c r="AC558" s="25">
        <v>0</v>
      </c>
      <c r="AD558" s="25">
        <v>0</v>
      </c>
      <c r="AE558" s="25">
        <v>0</v>
      </c>
      <c r="AF558" s="25">
        <v>0</v>
      </c>
      <c r="AG558" s="25">
        <v>0</v>
      </c>
      <c r="AH558" s="109"/>
      <c r="AI558" s="25">
        <v>0</v>
      </c>
      <c r="AJ558" s="25">
        <v>0</v>
      </c>
      <c r="AK558" s="123">
        <v>0</v>
      </c>
      <c r="AL558" s="25">
        <v>0</v>
      </c>
      <c r="AM558" s="25">
        <v>0</v>
      </c>
      <c r="AN558" s="25">
        <v>0</v>
      </c>
      <c r="AO558" s="109"/>
      <c r="AP558" s="25">
        <v>0</v>
      </c>
      <c r="AQ558" s="25">
        <v>0</v>
      </c>
      <c r="AR558" s="25">
        <v>0</v>
      </c>
      <c r="AS558" s="25">
        <v>0</v>
      </c>
      <c r="AT558" s="25">
        <v>0</v>
      </c>
      <c r="AU558" s="25">
        <v>0</v>
      </c>
      <c r="AW558" t="str">
        <f t="shared" si="94"/>
        <v>Nguyễn Thành Long</v>
      </c>
      <c r="AX558" s="27" t="str">
        <f t="shared" si="95"/>
        <v>Ngô Thị Huyền Trân</v>
      </c>
      <c r="AY558" s="4" t="str">
        <f t="shared" si="92"/>
        <v>VIN+</v>
      </c>
    </row>
    <row r="559" spans="1:51" outlineLevel="1" x14ac:dyDescent="0.25">
      <c r="A559" s="4" t="s">
        <v>1104</v>
      </c>
      <c r="B559" s="4" t="s">
        <v>797</v>
      </c>
      <c r="C559" s="4" t="s">
        <v>959</v>
      </c>
      <c r="D559" s="11" t="s">
        <v>749</v>
      </c>
      <c r="E559" s="32" t="s">
        <v>84</v>
      </c>
      <c r="F559" s="11" t="s">
        <v>710</v>
      </c>
      <c r="G559" s="35">
        <v>5133220</v>
      </c>
      <c r="H559" s="4" t="s">
        <v>2663</v>
      </c>
      <c r="I559" s="4"/>
      <c r="J559" s="4"/>
      <c r="K559" s="4"/>
      <c r="L559" s="4"/>
      <c r="M559" s="33"/>
      <c r="N559" s="38"/>
      <c r="O559" s="33"/>
      <c r="P559" s="244">
        <f t="shared" si="93"/>
        <v>902.08699999999999</v>
      </c>
      <c r="Q559" s="25"/>
      <c r="R559" s="25"/>
      <c r="S559" s="25"/>
      <c r="T559" s="109"/>
      <c r="U559" s="25"/>
      <c r="V559" s="25"/>
      <c r="W559" s="25">
        <v>0</v>
      </c>
      <c r="X559" s="25">
        <v>0</v>
      </c>
      <c r="Y559" s="25">
        <v>0</v>
      </c>
      <c r="Z559" s="25">
        <v>0</v>
      </c>
      <c r="AA559" s="109"/>
      <c r="AB559" s="25">
        <v>0</v>
      </c>
      <c r="AC559" s="25">
        <v>0</v>
      </c>
      <c r="AD559" s="25">
        <v>0</v>
      </c>
      <c r="AE559" s="25">
        <v>0</v>
      </c>
      <c r="AF559" s="25">
        <v>0</v>
      </c>
      <c r="AG559" s="25">
        <v>0</v>
      </c>
      <c r="AH559" s="109"/>
      <c r="AI559" s="25">
        <v>0</v>
      </c>
      <c r="AJ559" s="25">
        <v>0</v>
      </c>
      <c r="AK559" s="123">
        <v>0</v>
      </c>
      <c r="AL559" s="25">
        <v>0</v>
      </c>
      <c r="AM559" s="25">
        <v>0</v>
      </c>
      <c r="AN559" s="25">
        <v>0</v>
      </c>
      <c r="AO559" s="109"/>
      <c r="AP559" s="25">
        <v>0</v>
      </c>
      <c r="AQ559" s="25">
        <v>179.52799999999999</v>
      </c>
      <c r="AR559" s="25">
        <v>0</v>
      </c>
      <c r="AS559" s="25">
        <v>0</v>
      </c>
      <c r="AT559" s="25">
        <v>0</v>
      </c>
      <c r="AU559" s="25">
        <v>722.55899999999997</v>
      </c>
      <c r="AW559" t="str">
        <f t="shared" si="94"/>
        <v>Nguyễn Thành Long</v>
      </c>
      <c r="AX559" s="27" t="str">
        <f t="shared" si="95"/>
        <v>Ngô Thị Huyền Trân</v>
      </c>
      <c r="AY559" s="4" t="str">
        <f t="shared" si="92"/>
        <v>VIN+</v>
      </c>
    </row>
    <row r="560" spans="1:51" outlineLevel="1" x14ac:dyDescent="0.25">
      <c r="A560" s="4" t="s">
        <v>1104</v>
      </c>
      <c r="B560" s="4" t="s">
        <v>797</v>
      </c>
      <c r="C560" s="4" t="s">
        <v>959</v>
      </c>
      <c r="D560" s="11" t="s">
        <v>749</v>
      </c>
      <c r="E560" s="32" t="s">
        <v>84</v>
      </c>
      <c r="F560" s="11" t="s">
        <v>710</v>
      </c>
      <c r="G560" s="35">
        <v>5133462</v>
      </c>
      <c r="H560" s="4" t="s">
        <v>2664</v>
      </c>
      <c r="I560" s="4"/>
      <c r="J560" s="4"/>
      <c r="K560" s="4"/>
      <c r="L560" s="4"/>
      <c r="M560" s="33"/>
      <c r="N560" s="38"/>
      <c r="O560" s="33"/>
      <c r="P560" s="244">
        <f t="shared" si="93"/>
        <v>540.72399999999993</v>
      </c>
      <c r="Q560" s="25"/>
      <c r="R560" s="25"/>
      <c r="S560" s="25"/>
      <c r="T560" s="109"/>
      <c r="U560" s="25"/>
      <c r="V560" s="25"/>
      <c r="W560" s="25">
        <v>0</v>
      </c>
      <c r="X560" s="25">
        <v>0</v>
      </c>
      <c r="Y560" s="25">
        <v>0</v>
      </c>
      <c r="Z560" s="25">
        <v>0</v>
      </c>
      <c r="AA560" s="109"/>
      <c r="AB560" s="25">
        <v>0</v>
      </c>
      <c r="AC560" s="25">
        <v>360.12599999999998</v>
      </c>
      <c r="AD560" s="25">
        <v>0</v>
      </c>
      <c r="AE560" s="25">
        <v>0</v>
      </c>
      <c r="AF560" s="25">
        <v>0</v>
      </c>
      <c r="AG560" s="25">
        <v>0</v>
      </c>
      <c r="AH560" s="109"/>
      <c r="AI560" s="25">
        <v>0</v>
      </c>
      <c r="AJ560" s="25">
        <v>0</v>
      </c>
      <c r="AK560" s="123">
        <v>180.59800000000001</v>
      </c>
      <c r="AL560" s="25">
        <v>0</v>
      </c>
      <c r="AM560" s="25">
        <v>0</v>
      </c>
      <c r="AN560" s="25">
        <v>0</v>
      </c>
      <c r="AO560" s="109"/>
      <c r="AP560" s="25">
        <v>0</v>
      </c>
      <c r="AQ560" s="25">
        <v>0</v>
      </c>
      <c r="AR560" s="25">
        <v>0</v>
      </c>
      <c r="AS560" s="25">
        <v>0</v>
      </c>
      <c r="AT560" s="25">
        <v>0</v>
      </c>
      <c r="AU560" s="25">
        <v>0</v>
      </c>
      <c r="AW560" t="str">
        <f t="shared" si="94"/>
        <v>Nguyễn Thành Long</v>
      </c>
      <c r="AX560" s="27" t="str">
        <f t="shared" si="95"/>
        <v>Ngô Thị Huyền Trân</v>
      </c>
      <c r="AY560" s="4" t="str">
        <f t="shared" si="92"/>
        <v>VIN+</v>
      </c>
    </row>
    <row r="561" spans="1:51" outlineLevel="1" x14ac:dyDescent="0.25">
      <c r="A561" s="4" t="s">
        <v>1104</v>
      </c>
      <c r="B561" s="4" t="s">
        <v>797</v>
      </c>
      <c r="C561" s="4" t="s">
        <v>959</v>
      </c>
      <c r="D561" s="11" t="s">
        <v>749</v>
      </c>
      <c r="E561" s="32" t="s">
        <v>84</v>
      </c>
      <c r="F561" s="11" t="s">
        <v>710</v>
      </c>
      <c r="G561" s="35">
        <v>5133486</v>
      </c>
      <c r="H561" s="4" t="s">
        <v>2665</v>
      </c>
      <c r="I561" s="4"/>
      <c r="J561" s="4"/>
      <c r="K561" s="4"/>
      <c r="L561" s="4"/>
      <c r="M561" s="33"/>
      <c r="N561" s="38"/>
      <c r="O561" s="33"/>
      <c r="P561" s="244">
        <f t="shared" si="93"/>
        <v>303.49700000000001</v>
      </c>
      <c r="Q561" s="25"/>
      <c r="R561" s="25"/>
      <c r="S561" s="25"/>
      <c r="T561" s="109"/>
      <c r="U561" s="25"/>
      <c r="V561" s="25"/>
      <c r="W561" s="25"/>
      <c r="X561" s="25">
        <v>0</v>
      </c>
      <c r="Y561" s="25"/>
      <c r="Z561" s="25">
        <v>0</v>
      </c>
      <c r="AA561" s="109"/>
      <c r="AB561" s="25">
        <v>0</v>
      </c>
      <c r="AC561" s="25">
        <v>0</v>
      </c>
      <c r="AD561" s="25">
        <v>0</v>
      </c>
      <c r="AE561" s="25">
        <v>0</v>
      </c>
      <c r="AF561" s="25">
        <v>0</v>
      </c>
      <c r="AG561" s="25">
        <v>0</v>
      </c>
      <c r="AH561" s="109"/>
      <c r="AI561" s="25">
        <v>0</v>
      </c>
      <c r="AJ561" s="25">
        <v>0</v>
      </c>
      <c r="AK561" s="123">
        <v>303.49700000000001</v>
      </c>
      <c r="AL561" s="25">
        <v>0</v>
      </c>
      <c r="AM561" s="25">
        <v>0</v>
      </c>
      <c r="AN561" s="25">
        <v>0</v>
      </c>
      <c r="AO561" s="109"/>
      <c r="AP561" s="25">
        <v>0</v>
      </c>
      <c r="AQ561" s="25">
        <v>0</v>
      </c>
      <c r="AR561" s="25">
        <v>0</v>
      </c>
      <c r="AS561" s="25">
        <v>0</v>
      </c>
      <c r="AT561" s="25">
        <v>0</v>
      </c>
      <c r="AU561" s="25">
        <v>0</v>
      </c>
      <c r="AW561" t="str">
        <f t="shared" si="94"/>
        <v>Nguyễn Thành Long</v>
      </c>
      <c r="AX561" s="27" t="str">
        <f t="shared" si="95"/>
        <v>Ngô Thị Huyền Trân</v>
      </c>
      <c r="AY561" s="4" t="str">
        <f t="shared" si="92"/>
        <v>VIN+</v>
      </c>
    </row>
    <row r="562" spans="1:51" outlineLevel="1" x14ac:dyDescent="0.25">
      <c r="A562" s="4" t="s">
        <v>1104</v>
      </c>
      <c r="B562" s="4" t="s">
        <v>797</v>
      </c>
      <c r="C562" s="4" t="s">
        <v>959</v>
      </c>
      <c r="D562" s="11" t="s">
        <v>749</v>
      </c>
      <c r="E562" s="32" t="s">
        <v>84</v>
      </c>
      <c r="F562" s="11" t="s">
        <v>710</v>
      </c>
      <c r="G562" s="35">
        <v>5290691</v>
      </c>
      <c r="H562" s="4" t="s">
        <v>2666</v>
      </c>
      <c r="I562" s="4"/>
      <c r="J562" s="4"/>
      <c r="K562" s="4"/>
      <c r="L562" s="4"/>
      <c r="M562" s="33"/>
      <c r="N562" s="38"/>
      <c r="O562" s="33"/>
      <c r="P562" s="244">
        <f t="shared" si="93"/>
        <v>303.49700000000001</v>
      </c>
      <c r="Q562" s="25"/>
      <c r="R562" s="25"/>
      <c r="S562" s="25"/>
      <c r="T562" s="109"/>
      <c r="U562" s="25"/>
      <c r="V562" s="25"/>
      <c r="W562" s="25"/>
      <c r="X562" s="25">
        <v>0</v>
      </c>
      <c r="Y562" s="25"/>
      <c r="Z562" s="25">
        <v>0</v>
      </c>
      <c r="AA562" s="109"/>
      <c r="AB562" s="25">
        <v>0</v>
      </c>
      <c r="AC562" s="25">
        <v>0</v>
      </c>
      <c r="AD562" s="25">
        <v>0</v>
      </c>
      <c r="AE562" s="25">
        <v>0</v>
      </c>
      <c r="AF562" s="25">
        <v>0</v>
      </c>
      <c r="AG562" s="25">
        <v>0</v>
      </c>
      <c r="AH562" s="109"/>
      <c r="AI562" s="25">
        <v>0</v>
      </c>
      <c r="AJ562" s="25">
        <v>0</v>
      </c>
      <c r="AK562" s="123">
        <v>303.49700000000001</v>
      </c>
      <c r="AL562" s="25">
        <v>0</v>
      </c>
      <c r="AM562" s="25">
        <v>0</v>
      </c>
      <c r="AN562" s="25">
        <v>0</v>
      </c>
      <c r="AO562" s="109"/>
      <c r="AP562" s="25">
        <v>0</v>
      </c>
      <c r="AQ562" s="25">
        <v>0</v>
      </c>
      <c r="AR562" s="25">
        <v>0</v>
      </c>
      <c r="AS562" s="25">
        <v>0</v>
      </c>
      <c r="AT562" s="25">
        <v>0</v>
      </c>
      <c r="AU562" s="25">
        <v>0</v>
      </c>
      <c r="AW562" t="str">
        <f t="shared" si="94"/>
        <v>Nguyễn Thành Long</v>
      </c>
      <c r="AX562" s="27" t="str">
        <f t="shared" si="95"/>
        <v>Ngô Thị Huyền Trân</v>
      </c>
      <c r="AY562" s="4" t="str">
        <f t="shared" si="92"/>
        <v>VIN+</v>
      </c>
    </row>
    <row r="563" spans="1:51" outlineLevel="1" x14ac:dyDescent="0.25">
      <c r="A563" s="4" t="s">
        <v>1104</v>
      </c>
      <c r="B563" s="4" t="s">
        <v>797</v>
      </c>
      <c r="C563" s="4" t="s">
        <v>959</v>
      </c>
      <c r="D563" s="11" t="s">
        <v>749</v>
      </c>
      <c r="E563" s="32" t="s">
        <v>84</v>
      </c>
      <c r="F563" s="11" t="s">
        <v>710</v>
      </c>
      <c r="G563" s="35">
        <v>5291759</v>
      </c>
      <c r="H563" s="4" t="s">
        <v>2667</v>
      </c>
      <c r="I563" s="4"/>
      <c r="J563" s="4"/>
      <c r="K563" s="4"/>
      <c r="L563" s="4"/>
      <c r="M563" s="33"/>
      <c r="N563" s="38"/>
      <c r="O563" s="33"/>
      <c r="P563" s="244">
        <f t="shared" si="93"/>
        <v>0</v>
      </c>
      <c r="Q563" s="25"/>
      <c r="R563" s="25"/>
      <c r="S563" s="25"/>
      <c r="T563" s="109"/>
      <c r="U563" s="25"/>
      <c r="V563" s="25"/>
      <c r="W563" s="25"/>
      <c r="X563" s="25">
        <v>0</v>
      </c>
      <c r="Y563" s="25"/>
      <c r="Z563" s="25">
        <v>0</v>
      </c>
      <c r="AA563" s="109"/>
      <c r="AB563" s="25">
        <v>0</v>
      </c>
      <c r="AC563" s="25">
        <v>0</v>
      </c>
      <c r="AD563" s="25">
        <v>0</v>
      </c>
      <c r="AE563" s="25">
        <v>0</v>
      </c>
      <c r="AF563" s="25">
        <v>0</v>
      </c>
      <c r="AG563" s="25">
        <v>0</v>
      </c>
      <c r="AH563" s="109"/>
      <c r="AI563" s="25">
        <v>0</v>
      </c>
      <c r="AJ563" s="25">
        <v>0</v>
      </c>
      <c r="AK563" s="123">
        <v>0</v>
      </c>
      <c r="AL563" s="25">
        <v>0</v>
      </c>
      <c r="AM563" s="25">
        <v>0</v>
      </c>
      <c r="AN563" s="25">
        <v>0</v>
      </c>
      <c r="AO563" s="109"/>
      <c r="AP563" s="25">
        <v>0</v>
      </c>
      <c r="AQ563" s="25">
        <v>0</v>
      </c>
      <c r="AR563" s="25">
        <v>0</v>
      </c>
      <c r="AS563" s="25">
        <v>0</v>
      </c>
      <c r="AT563" s="25">
        <v>0</v>
      </c>
      <c r="AU563" s="25">
        <v>0</v>
      </c>
      <c r="AW563" t="str">
        <f t="shared" si="94"/>
        <v>Nguyễn Thành Long</v>
      </c>
      <c r="AX563" s="27" t="str">
        <f t="shared" si="95"/>
        <v>Ngô Thị Huyền Trân</v>
      </c>
      <c r="AY563" s="4" t="str">
        <f t="shared" si="92"/>
        <v>VIN+</v>
      </c>
    </row>
    <row r="564" spans="1:51" outlineLevel="1" x14ac:dyDescent="0.25">
      <c r="A564" s="4" t="s">
        <v>1104</v>
      </c>
      <c r="B564" s="4" t="s">
        <v>797</v>
      </c>
      <c r="C564" s="4" t="s">
        <v>959</v>
      </c>
      <c r="D564" s="11" t="s">
        <v>749</v>
      </c>
      <c r="E564" s="32" t="s">
        <v>84</v>
      </c>
      <c r="F564" s="11" t="s">
        <v>710</v>
      </c>
      <c r="G564" s="35">
        <v>5295779</v>
      </c>
      <c r="H564" s="4" t="s">
        <v>2668</v>
      </c>
      <c r="I564" s="4"/>
      <c r="J564" s="4"/>
      <c r="K564" s="4"/>
      <c r="L564" s="4"/>
      <c r="M564" s="33"/>
      <c r="N564" s="38"/>
      <c r="O564" s="33"/>
      <c r="P564" s="244">
        <f t="shared" si="93"/>
        <v>721.48900000000003</v>
      </c>
      <c r="Q564" s="25"/>
      <c r="R564" s="25"/>
      <c r="S564" s="25"/>
      <c r="T564" s="109"/>
      <c r="U564" s="25"/>
      <c r="V564" s="25"/>
      <c r="W564" s="25"/>
      <c r="X564" s="25">
        <v>0</v>
      </c>
      <c r="Y564" s="25"/>
      <c r="Z564" s="25">
        <v>0</v>
      </c>
      <c r="AA564" s="109"/>
      <c r="AB564" s="25">
        <v>0</v>
      </c>
      <c r="AC564" s="25">
        <v>179.52799999999999</v>
      </c>
      <c r="AD564" s="25">
        <v>0</v>
      </c>
      <c r="AE564" s="25">
        <v>0</v>
      </c>
      <c r="AF564" s="25">
        <v>0</v>
      </c>
      <c r="AG564" s="25">
        <v>0</v>
      </c>
      <c r="AH564" s="109"/>
      <c r="AI564" s="25">
        <v>0</v>
      </c>
      <c r="AJ564" s="25">
        <v>0</v>
      </c>
      <c r="AK564" s="123">
        <v>541.96100000000001</v>
      </c>
      <c r="AL564" s="25">
        <v>0</v>
      </c>
      <c r="AM564" s="25">
        <v>0</v>
      </c>
      <c r="AN564" s="25">
        <v>0</v>
      </c>
      <c r="AO564" s="109"/>
      <c r="AP564" s="25">
        <v>0</v>
      </c>
      <c r="AQ564" s="25">
        <v>0</v>
      </c>
      <c r="AR564" s="25">
        <v>0</v>
      </c>
      <c r="AS564" s="25">
        <v>0</v>
      </c>
      <c r="AT564" s="25">
        <v>0</v>
      </c>
      <c r="AU564" s="25">
        <v>0</v>
      </c>
      <c r="AW564" t="str">
        <f t="shared" si="94"/>
        <v>Nguyễn Thành Long</v>
      </c>
      <c r="AX564" s="27" t="str">
        <f t="shared" si="95"/>
        <v>Ngô Thị Huyền Trân</v>
      </c>
      <c r="AY564" s="4" t="str">
        <f t="shared" si="92"/>
        <v>VIN+</v>
      </c>
    </row>
    <row r="565" spans="1:51" outlineLevel="1" x14ac:dyDescent="0.25">
      <c r="A565" s="4" t="s">
        <v>1104</v>
      </c>
      <c r="B565" s="4" t="s">
        <v>797</v>
      </c>
      <c r="C565" s="4" t="s">
        <v>959</v>
      </c>
      <c r="D565" s="11" t="s">
        <v>749</v>
      </c>
      <c r="E565" s="32" t="s">
        <v>84</v>
      </c>
      <c r="F565" s="11" t="s">
        <v>710</v>
      </c>
      <c r="G565" s="35">
        <v>5298932</v>
      </c>
      <c r="H565" s="4" t="s">
        <v>2669</v>
      </c>
      <c r="I565" s="4"/>
      <c r="J565" s="4"/>
      <c r="K565" s="4"/>
      <c r="L565" s="4"/>
      <c r="M565" s="33"/>
      <c r="N565" s="38"/>
      <c r="O565" s="33"/>
      <c r="P565" s="244">
        <f t="shared" si="93"/>
        <v>417.99199999999996</v>
      </c>
      <c r="Q565" s="25"/>
      <c r="R565" s="25"/>
      <c r="S565" s="25"/>
      <c r="T565" s="109"/>
      <c r="U565" s="25"/>
      <c r="V565" s="25"/>
      <c r="W565" s="25"/>
      <c r="X565" s="25">
        <v>0</v>
      </c>
      <c r="Y565" s="25"/>
      <c r="Z565" s="25">
        <v>0</v>
      </c>
      <c r="AA565" s="109"/>
      <c r="AB565" s="25">
        <v>0</v>
      </c>
      <c r="AC565" s="25">
        <v>0</v>
      </c>
      <c r="AD565" s="25">
        <v>179.52799999999999</v>
      </c>
      <c r="AE565" s="25">
        <v>0</v>
      </c>
      <c r="AF565" s="25">
        <v>0</v>
      </c>
      <c r="AG565" s="25">
        <v>0</v>
      </c>
      <c r="AH565" s="109"/>
      <c r="AI565" s="25">
        <v>0</v>
      </c>
      <c r="AJ565" s="25">
        <v>0</v>
      </c>
      <c r="AK565" s="123">
        <v>0</v>
      </c>
      <c r="AL565" s="25">
        <v>0</v>
      </c>
      <c r="AM565" s="25">
        <v>0</v>
      </c>
      <c r="AN565" s="25">
        <v>0</v>
      </c>
      <c r="AO565" s="109"/>
      <c r="AP565" s="25">
        <v>0</v>
      </c>
      <c r="AQ565" s="25">
        <v>0</v>
      </c>
      <c r="AR565" s="25">
        <v>0</v>
      </c>
      <c r="AS565" s="25">
        <v>0</v>
      </c>
      <c r="AT565" s="25">
        <v>0</v>
      </c>
      <c r="AU565" s="25">
        <v>238.464</v>
      </c>
      <c r="AW565" t="str">
        <f t="shared" si="94"/>
        <v>Nguyễn Thành Long</v>
      </c>
      <c r="AX565" s="27" t="str">
        <f t="shared" si="95"/>
        <v>Ngô Thị Huyền Trân</v>
      </c>
      <c r="AY565" s="4" t="str">
        <f t="shared" si="92"/>
        <v>VIN+</v>
      </c>
    </row>
    <row r="566" spans="1:51" outlineLevel="1" x14ac:dyDescent="0.25">
      <c r="A566" s="4" t="s">
        <v>1104</v>
      </c>
      <c r="B566" s="4" t="s">
        <v>797</v>
      </c>
      <c r="C566" s="4" t="s">
        <v>959</v>
      </c>
      <c r="D566" s="11" t="s">
        <v>749</v>
      </c>
      <c r="E566" s="32" t="s">
        <v>84</v>
      </c>
      <c r="F566" s="11" t="s">
        <v>710</v>
      </c>
      <c r="G566" s="35">
        <v>5331071</v>
      </c>
      <c r="H566" s="4" t="s">
        <v>2670</v>
      </c>
      <c r="I566" s="4"/>
      <c r="J566" s="4"/>
      <c r="K566" s="4"/>
      <c r="L566" s="4"/>
      <c r="M566" s="33"/>
      <c r="N566" s="38"/>
      <c r="O566" s="33"/>
      <c r="P566" s="244">
        <f t="shared" si="93"/>
        <v>417.99199999999996</v>
      </c>
      <c r="Q566" s="25"/>
      <c r="R566" s="25"/>
      <c r="S566" s="25"/>
      <c r="T566" s="109"/>
      <c r="U566" s="25"/>
      <c r="V566" s="25"/>
      <c r="W566" s="25"/>
      <c r="X566" s="25">
        <v>0</v>
      </c>
      <c r="Y566" s="25"/>
      <c r="Z566" s="25">
        <v>0</v>
      </c>
      <c r="AA566" s="109"/>
      <c r="AB566" s="25">
        <v>0</v>
      </c>
      <c r="AC566" s="25">
        <v>0</v>
      </c>
      <c r="AD566" s="25">
        <v>179.52799999999999</v>
      </c>
      <c r="AE566" s="25">
        <v>0</v>
      </c>
      <c r="AF566" s="25">
        <v>0</v>
      </c>
      <c r="AG566" s="25">
        <v>0</v>
      </c>
      <c r="AH566" s="109"/>
      <c r="AI566" s="25">
        <v>0</v>
      </c>
      <c r="AJ566" s="25">
        <v>0</v>
      </c>
      <c r="AK566" s="123">
        <v>0</v>
      </c>
      <c r="AL566" s="25">
        <v>0</v>
      </c>
      <c r="AM566" s="25">
        <v>0</v>
      </c>
      <c r="AN566" s="25">
        <v>0</v>
      </c>
      <c r="AO566" s="109"/>
      <c r="AP566" s="25">
        <v>0</v>
      </c>
      <c r="AQ566" s="25">
        <v>238.464</v>
      </c>
      <c r="AR566" s="25">
        <v>0</v>
      </c>
      <c r="AS566" s="25">
        <v>0</v>
      </c>
      <c r="AT566" s="25">
        <v>0</v>
      </c>
      <c r="AU566" s="25">
        <v>0</v>
      </c>
      <c r="AW566" t="str">
        <f t="shared" si="94"/>
        <v>Nguyễn Thành Long</v>
      </c>
      <c r="AX566" s="27" t="str">
        <f t="shared" si="95"/>
        <v>Ngô Thị Huyền Trân</v>
      </c>
      <c r="AY566" s="4" t="str">
        <f t="shared" si="92"/>
        <v>VIN+</v>
      </c>
    </row>
    <row r="567" spans="1:51" outlineLevel="1" x14ac:dyDescent="0.25">
      <c r="A567" s="4" t="s">
        <v>1104</v>
      </c>
      <c r="B567" s="4" t="s">
        <v>797</v>
      </c>
      <c r="C567" s="4" t="s">
        <v>959</v>
      </c>
      <c r="D567" s="11" t="s">
        <v>749</v>
      </c>
      <c r="E567" s="32" t="s">
        <v>84</v>
      </c>
      <c r="F567" s="11" t="s">
        <v>710</v>
      </c>
      <c r="G567" s="35">
        <v>5336038</v>
      </c>
      <c r="H567" s="4" t="s">
        <v>2671</v>
      </c>
      <c r="I567" s="4"/>
      <c r="J567" s="4"/>
      <c r="K567" s="4"/>
      <c r="L567" s="4"/>
      <c r="M567" s="33"/>
      <c r="N567" s="38"/>
      <c r="O567" s="33"/>
      <c r="P567" s="244">
        <f t="shared" si="93"/>
        <v>661.87300000000005</v>
      </c>
      <c r="Q567" s="25"/>
      <c r="R567" s="25"/>
      <c r="S567" s="25"/>
      <c r="T567" s="109"/>
      <c r="U567" s="25"/>
      <c r="V567" s="25"/>
      <c r="W567" s="25"/>
      <c r="X567" s="25">
        <v>0</v>
      </c>
      <c r="Y567" s="25"/>
      <c r="Z567" s="25">
        <v>0</v>
      </c>
      <c r="AA567" s="109"/>
      <c r="AB567" s="25">
        <v>0</v>
      </c>
      <c r="AC567" s="25">
        <v>0</v>
      </c>
      <c r="AD567" s="25">
        <v>482.34500000000003</v>
      </c>
      <c r="AE567" s="25">
        <v>0</v>
      </c>
      <c r="AF567" s="25">
        <v>0</v>
      </c>
      <c r="AG567" s="25">
        <v>0</v>
      </c>
      <c r="AH567" s="109"/>
      <c r="AI567" s="25">
        <v>0</v>
      </c>
      <c r="AJ567" s="25">
        <v>0</v>
      </c>
      <c r="AK567" s="123">
        <v>0</v>
      </c>
      <c r="AL567" s="25">
        <v>0</v>
      </c>
      <c r="AM567" s="25">
        <v>0</v>
      </c>
      <c r="AN567" s="25">
        <v>0</v>
      </c>
      <c r="AO567" s="109"/>
      <c r="AP567" s="25">
        <v>0</v>
      </c>
      <c r="AQ567" s="25">
        <v>0</v>
      </c>
      <c r="AR567" s="25">
        <v>0</v>
      </c>
      <c r="AS567" s="25">
        <v>0</v>
      </c>
      <c r="AT567" s="25">
        <v>0</v>
      </c>
      <c r="AU567" s="25">
        <v>179.52799999999999</v>
      </c>
      <c r="AW567" t="str">
        <f t="shared" si="94"/>
        <v>Nguyễn Thành Long</v>
      </c>
      <c r="AX567" s="27" t="str">
        <f t="shared" si="95"/>
        <v>Ngô Thị Huyền Trân</v>
      </c>
      <c r="AY567" s="4" t="str">
        <f t="shared" si="92"/>
        <v>VIN+</v>
      </c>
    </row>
    <row r="568" spans="1:51" outlineLevel="1" x14ac:dyDescent="0.25">
      <c r="A568" s="4" t="s">
        <v>1104</v>
      </c>
      <c r="B568" s="4" t="s">
        <v>797</v>
      </c>
      <c r="C568" s="4" t="s">
        <v>959</v>
      </c>
      <c r="D568" s="11" t="s">
        <v>749</v>
      </c>
      <c r="E568" s="32" t="s">
        <v>84</v>
      </c>
      <c r="F568" s="11" t="s">
        <v>710</v>
      </c>
      <c r="G568" s="35">
        <v>5339879</v>
      </c>
      <c r="H568" s="4" t="s">
        <v>2672</v>
      </c>
      <c r="I568" s="4"/>
      <c r="J568" s="4"/>
      <c r="K568" s="4"/>
      <c r="L568" s="4"/>
      <c r="M568" s="33"/>
      <c r="N568" s="38"/>
      <c r="O568" s="33"/>
      <c r="P568" s="244">
        <f t="shared" si="93"/>
        <v>417.99199999999996</v>
      </c>
      <c r="Q568" s="25"/>
      <c r="R568" s="25"/>
      <c r="S568" s="25"/>
      <c r="T568" s="109"/>
      <c r="U568" s="25"/>
      <c r="V568" s="25"/>
      <c r="W568" s="25"/>
      <c r="X568" s="25">
        <v>0</v>
      </c>
      <c r="Y568" s="25"/>
      <c r="Z568" s="25">
        <v>0</v>
      </c>
      <c r="AA568" s="109"/>
      <c r="AB568" s="25">
        <v>0</v>
      </c>
      <c r="AC568" s="25">
        <v>0</v>
      </c>
      <c r="AD568" s="25">
        <v>0</v>
      </c>
      <c r="AE568" s="25">
        <v>0</v>
      </c>
      <c r="AF568" s="25">
        <v>0</v>
      </c>
      <c r="AG568" s="25">
        <v>0</v>
      </c>
      <c r="AH568" s="109"/>
      <c r="AI568" s="25">
        <v>0</v>
      </c>
      <c r="AJ568" s="25">
        <v>0</v>
      </c>
      <c r="AK568" s="123">
        <v>179.52799999999999</v>
      </c>
      <c r="AL568" s="25">
        <v>0</v>
      </c>
      <c r="AM568" s="25">
        <v>0</v>
      </c>
      <c r="AN568" s="25">
        <v>0</v>
      </c>
      <c r="AO568" s="109"/>
      <c r="AP568" s="25">
        <v>0</v>
      </c>
      <c r="AQ568" s="25">
        <v>0</v>
      </c>
      <c r="AR568" s="25">
        <v>0</v>
      </c>
      <c r="AS568" s="25">
        <v>0</v>
      </c>
      <c r="AT568" s="25">
        <v>0</v>
      </c>
      <c r="AU568" s="25">
        <v>238.464</v>
      </c>
      <c r="AW568" t="str">
        <f t="shared" si="94"/>
        <v>Nguyễn Thành Long</v>
      </c>
      <c r="AX568" s="27" t="str">
        <f t="shared" si="95"/>
        <v>Ngô Thị Huyền Trân</v>
      </c>
      <c r="AY568" s="4" t="str">
        <f t="shared" si="92"/>
        <v>VIN+</v>
      </c>
    </row>
    <row r="569" spans="1:51" outlineLevel="1" x14ac:dyDescent="0.25">
      <c r="A569" s="4" t="s">
        <v>1104</v>
      </c>
      <c r="B569" s="4" t="s">
        <v>797</v>
      </c>
      <c r="C569" s="4" t="s">
        <v>959</v>
      </c>
      <c r="D569" s="11" t="s">
        <v>749</v>
      </c>
      <c r="E569" s="32" t="s">
        <v>84</v>
      </c>
      <c r="F569" s="11" t="s">
        <v>710</v>
      </c>
      <c r="G569" s="35">
        <v>9184402</v>
      </c>
      <c r="H569" s="4" t="s">
        <v>2673</v>
      </c>
      <c r="I569" s="4"/>
      <c r="J569" s="4"/>
      <c r="K569" s="4"/>
      <c r="L569" s="4"/>
      <c r="M569" s="33"/>
      <c r="N569" s="38"/>
      <c r="O569" s="33"/>
      <c r="P569" s="244">
        <f t="shared" si="93"/>
        <v>180.59800000000001</v>
      </c>
      <c r="Q569" s="25"/>
      <c r="R569" s="25"/>
      <c r="S569" s="25"/>
      <c r="T569" s="109"/>
      <c r="U569" s="25"/>
      <c r="V569" s="25"/>
      <c r="W569" s="25"/>
      <c r="X569" s="25">
        <v>0</v>
      </c>
      <c r="Y569" s="25"/>
      <c r="Z569" s="25">
        <v>0</v>
      </c>
      <c r="AA569" s="109"/>
      <c r="AB569" s="25">
        <v>0</v>
      </c>
      <c r="AC569" s="25">
        <v>0</v>
      </c>
      <c r="AD569" s="25">
        <v>0</v>
      </c>
      <c r="AE569" s="25">
        <v>0</v>
      </c>
      <c r="AF569" s="25">
        <v>0</v>
      </c>
      <c r="AG569" s="25">
        <v>0</v>
      </c>
      <c r="AH569" s="109"/>
      <c r="AI569" s="25">
        <v>0</v>
      </c>
      <c r="AJ569" s="25">
        <v>0</v>
      </c>
      <c r="AK569" s="123">
        <v>0</v>
      </c>
      <c r="AL569" s="25">
        <v>0</v>
      </c>
      <c r="AM569" s="25">
        <v>0</v>
      </c>
      <c r="AN569" s="25">
        <v>0</v>
      </c>
      <c r="AO569" s="109"/>
      <c r="AP569" s="25">
        <v>0</v>
      </c>
      <c r="AQ569" s="25">
        <v>180.59800000000001</v>
      </c>
      <c r="AR569" s="25">
        <v>0</v>
      </c>
      <c r="AS569" s="25">
        <v>0</v>
      </c>
      <c r="AT569" s="25">
        <v>0</v>
      </c>
      <c r="AU569" s="25">
        <v>0</v>
      </c>
      <c r="AW569" t="str">
        <f t="shared" si="94"/>
        <v>Nguyễn Thành Long</v>
      </c>
      <c r="AX569" s="27" t="str">
        <f t="shared" si="95"/>
        <v>Ngô Thị Huyền Trân</v>
      </c>
      <c r="AY569" s="4" t="str">
        <f t="shared" si="92"/>
        <v>VIN+</v>
      </c>
    </row>
    <row r="570" spans="1:51" outlineLevel="1" x14ac:dyDescent="0.25">
      <c r="A570" s="4" t="s">
        <v>1104</v>
      </c>
      <c r="B570" s="4" t="s">
        <v>797</v>
      </c>
      <c r="C570" s="4" t="s">
        <v>959</v>
      </c>
      <c r="D570" s="11" t="s">
        <v>749</v>
      </c>
      <c r="E570" s="32" t="s">
        <v>84</v>
      </c>
      <c r="F570" s="11" t="s">
        <v>710</v>
      </c>
      <c r="G570" s="35">
        <v>5132034</v>
      </c>
      <c r="H570" s="4" t="s">
        <v>2674</v>
      </c>
      <c r="I570" s="4"/>
      <c r="J570" s="4"/>
      <c r="K570" s="4"/>
      <c r="L570" s="4"/>
      <c r="M570" s="33"/>
      <c r="N570" s="38"/>
      <c r="O570" s="33"/>
      <c r="P570" s="244">
        <f t="shared" si="93"/>
        <v>910.49099999999999</v>
      </c>
      <c r="Q570" s="25"/>
      <c r="R570" s="25"/>
      <c r="S570" s="25"/>
      <c r="T570" s="109"/>
      <c r="U570" s="25"/>
      <c r="V570" s="25"/>
      <c r="W570" s="25">
        <v>0</v>
      </c>
      <c r="X570" s="25">
        <v>0</v>
      </c>
      <c r="Y570" s="25">
        <v>0</v>
      </c>
      <c r="Z570" s="25">
        <v>0</v>
      </c>
      <c r="AA570" s="109"/>
      <c r="AB570" s="25">
        <v>0</v>
      </c>
      <c r="AC570" s="25">
        <v>0</v>
      </c>
      <c r="AD570" s="25">
        <v>606.99400000000003</v>
      </c>
      <c r="AE570" s="25">
        <v>0</v>
      </c>
      <c r="AF570" s="25">
        <v>0</v>
      </c>
      <c r="AG570" s="25">
        <v>0</v>
      </c>
      <c r="AH570" s="109"/>
      <c r="AI570" s="25">
        <v>0</v>
      </c>
      <c r="AJ570" s="25">
        <v>0</v>
      </c>
      <c r="AK570" s="123">
        <v>303.49700000000001</v>
      </c>
      <c r="AL570" s="25">
        <v>0</v>
      </c>
      <c r="AM570" s="25">
        <v>0</v>
      </c>
      <c r="AN570" s="25">
        <v>0</v>
      </c>
      <c r="AO570" s="109"/>
      <c r="AP570" s="25">
        <v>0</v>
      </c>
      <c r="AQ570" s="25">
        <v>0</v>
      </c>
      <c r="AR570" s="25">
        <v>0</v>
      </c>
      <c r="AS570" s="25">
        <v>0</v>
      </c>
      <c r="AT570" s="25">
        <v>0</v>
      </c>
      <c r="AU570" s="25">
        <v>0</v>
      </c>
      <c r="AW570" t="str">
        <f t="shared" si="94"/>
        <v>Nguyễn Thành Long</v>
      </c>
      <c r="AX570" s="27" t="str">
        <f t="shared" si="95"/>
        <v>Ngô Thị Huyền Trân</v>
      </c>
      <c r="AY570" s="4" t="str">
        <f t="shared" si="92"/>
        <v>VIN+</v>
      </c>
    </row>
    <row r="571" spans="1:51" outlineLevel="1" x14ac:dyDescent="0.25">
      <c r="A571" s="4" t="s">
        <v>1104</v>
      </c>
      <c r="B571" s="4" t="s">
        <v>797</v>
      </c>
      <c r="C571" s="4" t="s">
        <v>959</v>
      </c>
      <c r="D571" s="11" t="s">
        <v>749</v>
      </c>
      <c r="E571" s="32" t="s">
        <v>84</v>
      </c>
      <c r="F571" s="11" t="s">
        <v>710</v>
      </c>
      <c r="G571" s="35">
        <v>5139013</v>
      </c>
      <c r="H571" s="4" t="s">
        <v>2675</v>
      </c>
      <c r="I571" s="4"/>
      <c r="J571" s="4"/>
      <c r="K571" s="4"/>
      <c r="L571" s="4"/>
      <c r="M571" s="33"/>
      <c r="N571" s="38"/>
      <c r="O571" s="33"/>
      <c r="P571" s="244">
        <f t="shared" si="93"/>
        <v>179.52799999999999</v>
      </c>
      <c r="Q571" s="25"/>
      <c r="R571" s="25"/>
      <c r="S571" s="25"/>
      <c r="T571" s="109"/>
      <c r="U571" s="25"/>
      <c r="V571" s="25"/>
      <c r="W571" s="25">
        <v>0</v>
      </c>
      <c r="X571" s="25">
        <v>0</v>
      </c>
      <c r="Y571" s="25">
        <v>0</v>
      </c>
      <c r="Z571" s="25">
        <v>0</v>
      </c>
      <c r="AA571" s="109"/>
      <c r="AB571" s="25">
        <v>0</v>
      </c>
      <c r="AC571" s="25">
        <v>0</v>
      </c>
      <c r="AD571" s="25">
        <v>179.52799999999999</v>
      </c>
      <c r="AE571" s="25">
        <v>0</v>
      </c>
      <c r="AF571" s="25">
        <v>0</v>
      </c>
      <c r="AG571" s="25">
        <v>0</v>
      </c>
      <c r="AH571" s="109"/>
      <c r="AI571" s="25">
        <v>0</v>
      </c>
      <c r="AJ571" s="25">
        <v>0</v>
      </c>
      <c r="AK571" s="123">
        <v>0</v>
      </c>
      <c r="AL571" s="25">
        <v>0</v>
      </c>
      <c r="AM571" s="25">
        <v>0</v>
      </c>
      <c r="AN571" s="25">
        <v>0</v>
      </c>
      <c r="AO571" s="109"/>
      <c r="AP571" s="25">
        <v>0</v>
      </c>
      <c r="AQ571" s="25">
        <v>0</v>
      </c>
      <c r="AR571" s="25">
        <v>0</v>
      </c>
      <c r="AS571" s="25">
        <v>0</v>
      </c>
      <c r="AT571" s="25">
        <v>0</v>
      </c>
      <c r="AU571" s="25">
        <v>0</v>
      </c>
      <c r="AW571" t="str">
        <f t="shared" si="94"/>
        <v>Nguyễn Thành Long</v>
      </c>
      <c r="AX571" s="27" t="str">
        <f t="shared" si="95"/>
        <v>Ngô Thị Huyền Trân</v>
      </c>
      <c r="AY571" s="4" t="str">
        <f t="shared" si="92"/>
        <v>VIN+</v>
      </c>
    </row>
    <row r="572" spans="1:51" outlineLevel="1" x14ac:dyDescent="0.25">
      <c r="A572" s="4" t="s">
        <v>1104</v>
      </c>
      <c r="B572" s="4" t="s">
        <v>797</v>
      </c>
      <c r="C572" s="4" t="s">
        <v>959</v>
      </c>
      <c r="D572" s="11" t="s">
        <v>749</v>
      </c>
      <c r="E572" s="32" t="s">
        <v>84</v>
      </c>
      <c r="F572" s="11" t="s">
        <v>710</v>
      </c>
      <c r="G572" s="35">
        <v>5139044</v>
      </c>
      <c r="H572" s="4" t="s">
        <v>2676</v>
      </c>
      <c r="I572" s="4"/>
      <c r="J572" s="4"/>
      <c r="K572" s="4"/>
      <c r="L572" s="4"/>
      <c r="M572" s="33"/>
      <c r="N572" s="38"/>
      <c r="O572" s="33"/>
      <c r="P572" s="244">
        <f t="shared" si="93"/>
        <v>597.52</v>
      </c>
      <c r="Q572" s="25"/>
      <c r="R572" s="25"/>
      <c r="S572" s="25"/>
      <c r="T572" s="109"/>
      <c r="U572" s="25"/>
      <c r="V572" s="25"/>
      <c r="W572" s="25">
        <v>0</v>
      </c>
      <c r="X572" s="25">
        <v>0</v>
      </c>
      <c r="Y572" s="25">
        <v>0</v>
      </c>
      <c r="Z572" s="25">
        <v>0</v>
      </c>
      <c r="AA572" s="109"/>
      <c r="AB572" s="25">
        <v>0</v>
      </c>
      <c r="AC572" s="25">
        <v>0</v>
      </c>
      <c r="AD572" s="25">
        <v>417.99200000000002</v>
      </c>
      <c r="AE572" s="25">
        <v>0</v>
      </c>
      <c r="AF572" s="25">
        <v>0</v>
      </c>
      <c r="AG572" s="25">
        <v>0</v>
      </c>
      <c r="AH572" s="109"/>
      <c r="AI572" s="25">
        <v>0</v>
      </c>
      <c r="AJ572" s="25">
        <v>0</v>
      </c>
      <c r="AK572" s="123">
        <v>0</v>
      </c>
      <c r="AL572" s="25">
        <v>0</v>
      </c>
      <c r="AM572" s="25">
        <v>0</v>
      </c>
      <c r="AN572" s="25">
        <v>0</v>
      </c>
      <c r="AO572" s="109"/>
      <c r="AP572" s="25">
        <v>0</v>
      </c>
      <c r="AQ572" s="25">
        <v>179.52799999999999</v>
      </c>
      <c r="AR572" s="25">
        <v>0</v>
      </c>
      <c r="AS572" s="25">
        <v>0</v>
      </c>
      <c r="AT572" s="25">
        <v>0</v>
      </c>
      <c r="AU572" s="25">
        <v>0</v>
      </c>
      <c r="AW572" t="str">
        <f t="shared" si="94"/>
        <v>Nguyễn Thành Long</v>
      </c>
      <c r="AX572" s="27" t="str">
        <f t="shared" si="95"/>
        <v>Ngô Thị Huyền Trân</v>
      </c>
      <c r="AY572" s="4" t="str">
        <f t="shared" si="92"/>
        <v>VIN+</v>
      </c>
    </row>
    <row r="573" spans="1:51" outlineLevel="1" x14ac:dyDescent="0.25">
      <c r="A573" s="4" t="s">
        <v>1104</v>
      </c>
      <c r="B573" s="4" t="s">
        <v>797</v>
      </c>
      <c r="C573" s="4" t="s">
        <v>959</v>
      </c>
      <c r="D573" s="11" t="s">
        <v>749</v>
      </c>
      <c r="E573" s="32" t="s">
        <v>84</v>
      </c>
      <c r="F573" s="11" t="s">
        <v>710</v>
      </c>
      <c r="G573" s="35">
        <v>5271319</v>
      </c>
      <c r="H573" s="4" t="s">
        <v>2677</v>
      </c>
      <c r="I573" s="4"/>
      <c r="J573" s="4"/>
      <c r="K573" s="4"/>
      <c r="L573" s="4"/>
      <c r="M573" s="33"/>
      <c r="N573" s="38"/>
      <c r="O573" s="33"/>
      <c r="P573" s="244">
        <f t="shared" si="93"/>
        <v>360.12599999999998</v>
      </c>
      <c r="Q573" s="25"/>
      <c r="R573" s="25"/>
      <c r="S573" s="25"/>
      <c r="T573" s="109"/>
      <c r="U573" s="25"/>
      <c r="V573" s="25"/>
      <c r="W573" s="25">
        <v>0</v>
      </c>
      <c r="X573" s="25">
        <v>0</v>
      </c>
      <c r="Y573" s="25">
        <v>0</v>
      </c>
      <c r="Z573" s="25">
        <v>0</v>
      </c>
      <c r="AA573" s="109"/>
      <c r="AB573" s="25">
        <v>0</v>
      </c>
      <c r="AC573" s="25">
        <v>0</v>
      </c>
      <c r="AD573" s="25">
        <v>180.59800000000001</v>
      </c>
      <c r="AE573" s="25">
        <v>0</v>
      </c>
      <c r="AF573" s="25">
        <v>0</v>
      </c>
      <c r="AG573" s="25">
        <v>0</v>
      </c>
      <c r="AH573" s="109"/>
      <c r="AI573" s="25">
        <v>0</v>
      </c>
      <c r="AJ573" s="25">
        <v>0</v>
      </c>
      <c r="AK573" s="123">
        <v>0</v>
      </c>
      <c r="AL573" s="25">
        <v>0</v>
      </c>
      <c r="AM573" s="25">
        <v>0</v>
      </c>
      <c r="AN573" s="25">
        <v>0</v>
      </c>
      <c r="AO573" s="109"/>
      <c r="AP573" s="25">
        <v>0</v>
      </c>
      <c r="AQ573" s="25">
        <v>179.52799999999999</v>
      </c>
      <c r="AR573" s="25">
        <v>0</v>
      </c>
      <c r="AS573" s="25">
        <v>0</v>
      </c>
      <c r="AT573" s="25">
        <v>0</v>
      </c>
      <c r="AU573" s="25">
        <v>0</v>
      </c>
      <c r="AW573" t="str">
        <f t="shared" si="94"/>
        <v>Nguyễn Thành Long</v>
      </c>
      <c r="AX573" s="27" t="str">
        <f t="shared" si="95"/>
        <v>Ngô Thị Huyền Trân</v>
      </c>
      <c r="AY573" s="4" t="str">
        <f t="shared" si="92"/>
        <v>VIN+</v>
      </c>
    </row>
    <row r="574" spans="1:51" outlineLevel="1" x14ac:dyDescent="0.25">
      <c r="A574" s="4" t="s">
        <v>1104</v>
      </c>
      <c r="B574" s="4" t="s">
        <v>797</v>
      </c>
      <c r="C574" s="4" t="s">
        <v>959</v>
      </c>
      <c r="D574" s="11" t="s">
        <v>749</v>
      </c>
      <c r="E574" s="32" t="s">
        <v>84</v>
      </c>
      <c r="F574" s="11" t="s">
        <v>710</v>
      </c>
      <c r="G574" s="35">
        <v>5271845</v>
      </c>
      <c r="H574" s="4" t="s">
        <v>2678</v>
      </c>
      <c r="I574" s="4"/>
      <c r="J574" s="4"/>
      <c r="K574" s="4"/>
      <c r="L574" s="4"/>
      <c r="M574" s="33"/>
      <c r="N574" s="38"/>
      <c r="O574" s="33"/>
      <c r="P574" s="244">
        <f t="shared" si="93"/>
        <v>179.52799999999999</v>
      </c>
      <c r="Q574" s="25"/>
      <c r="R574" s="25"/>
      <c r="S574" s="25"/>
      <c r="T574" s="109"/>
      <c r="U574" s="25"/>
      <c r="V574" s="25"/>
      <c r="W574" s="25"/>
      <c r="X574" s="25">
        <v>0</v>
      </c>
      <c r="Y574" s="25"/>
      <c r="Z574" s="25">
        <v>0</v>
      </c>
      <c r="AA574" s="109"/>
      <c r="AB574" s="25">
        <v>0</v>
      </c>
      <c r="AC574" s="25">
        <v>0</v>
      </c>
      <c r="AD574" s="25">
        <v>179.52799999999999</v>
      </c>
      <c r="AE574" s="25">
        <v>0</v>
      </c>
      <c r="AF574" s="25">
        <v>0</v>
      </c>
      <c r="AG574" s="25">
        <v>0</v>
      </c>
      <c r="AH574" s="109"/>
      <c r="AI574" s="25">
        <v>0</v>
      </c>
      <c r="AJ574" s="25">
        <v>0</v>
      </c>
      <c r="AK574" s="123">
        <v>0</v>
      </c>
      <c r="AL574" s="25">
        <v>0</v>
      </c>
      <c r="AM574" s="25">
        <v>0</v>
      </c>
      <c r="AN574" s="25">
        <v>0</v>
      </c>
      <c r="AO574" s="109"/>
      <c r="AP574" s="25">
        <v>0</v>
      </c>
      <c r="AQ574" s="25">
        <v>0</v>
      </c>
      <c r="AR574" s="25">
        <v>0</v>
      </c>
      <c r="AS574" s="25">
        <v>0</v>
      </c>
      <c r="AT574" s="25">
        <v>0</v>
      </c>
      <c r="AU574" s="25">
        <v>0</v>
      </c>
      <c r="AW574" t="str">
        <f t="shared" si="94"/>
        <v>Nguyễn Thành Long</v>
      </c>
      <c r="AX574" s="27" t="str">
        <f t="shared" si="95"/>
        <v>Ngô Thị Huyền Trân</v>
      </c>
      <c r="AY574" s="4" t="str">
        <f t="shared" si="92"/>
        <v>VIN+</v>
      </c>
    </row>
    <row r="575" spans="1:51" outlineLevel="1" x14ac:dyDescent="0.25">
      <c r="A575" s="4" t="s">
        <v>1104</v>
      </c>
      <c r="B575" s="4" t="s">
        <v>797</v>
      </c>
      <c r="C575" s="4" t="s">
        <v>959</v>
      </c>
      <c r="D575" s="11" t="s">
        <v>749</v>
      </c>
      <c r="E575" s="32" t="s">
        <v>84</v>
      </c>
      <c r="F575" s="11" t="s">
        <v>710</v>
      </c>
      <c r="G575" s="35">
        <v>5272529</v>
      </c>
      <c r="H575" s="4" t="s">
        <v>2679</v>
      </c>
      <c r="I575" s="4"/>
      <c r="J575" s="4"/>
      <c r="K575" s="4"/>
      <c r="L575" s="4"/>
      <c r="M575" s="33"/>
      <c r="N575" s="38"/>
      <c r="O575" s="33"/>
      <c r="P575" s="244">
        <f t="shared" si="93"/>
        <v>598.59</v>
      </c>
      <c r="Q575" s="25"/>
      <c r="R575" s="25"/>
      <c r="S575" s="25"/>
      <c r="T575" s="109"/>
      <c r="U575" s="25"/>
      <c r="V575" s="25"/>
      <c r="W575" s="25"/>
      <c r="X575" s="25">
        <v>0</v>
      </c>
      <c r="Y575" s="25"/>
      <c r="Z575" s="25">
        <v>0</v>
      </c>
      <c r="AA575" s="109"/>
      <c r="AB575" s="25">
        <v>0</v>
      </c>
      <c r="AC575" s="25">
        <v>0</v>
      </c>
      <c r="AD575" s="25">
        <v>417.99200000000002</v>
      </c>
      <c r="AE575" s="25">
        <v>0</v>
      </c>
      <c r="AF575" s="25">
        <v>0</v>
      </c>
      <c r="AG575" s="25">
        <v>0</v>
      </c>
      <c r="AH575" s="109"/>
      <c r="AI575" s="25">
        <v>0</v>
      </c>
      <c r="AJ575" s="25">
        <v>0</v>
      </c>
      <c r="AK575" s="123">
        <v>0</v>
      </c>
      <c r="AL575" s="25">
        <v>0</v>
      </c>
      <c r="AM575" s="25">
        <v>0</v>
      </c>
      <c r="AN575" s="25">
        <v>0</v>
      </c>
      <c r="AO575" s="109"/>
      <c r="AP575" s="25">
        <v>0</v>
      </c>
      <c r="AQ575" s="25">
        <v>180.59800000000001</v>
      </c>
      <c r="AR575" s="25">
        <v>0</v>
      </c>
      <c r="AS575" s="25">
        <v>0</v>
      </c>
      <c r="AT575" s="25">
        <v>0</v>
      </c>
      <c r="AU575" s="25">
        <v>0</v>
      </c>
      <c r="AW575" t="str">
        <f t="shared" si="94"/>
        <v>Nguyễn Thành Long</v>
      </c>
      <c r="AX575" s="27" t="str">
        <f t="shared" si="95"/>
        <v>Ngô Thị Huyền Trân</v>
      </c>
      <c r="AY575" s="4" t="str">
        <f t="shared" si="92"/>
        <v>VIN+</v>
      </c>
    </row>
    <row r="576" spans="1:51" outlineLevel="1" x14ac:dyDescent="0.25">
      <c r="A576" s="4" t="s">
        <v>1104</v>
      </c>
      <c r="B576" s="4" t="s">
        <v>797</v>
      </c>
      <c r="C576" s="4" t="s">
        <v>959</v>
      </c>
      <c r="D576" s="11" t="s">
        <v>749</v>
      </c>
      <c r="E576" s="32" t="s">
        <v>84</v>
      </c>
      <c r="F576" s="11" t="s">
        <v>710</v>
      </c>
      <c r="G576" s="35">
        <v>5290660</v>
      </c>
      <c r="H576" s="4" t="s">
        <v>2680</v>
      </c>
      <c r="I576" s="4"/>
      <c r="J576" s="4"/>
      <c r="K576" s="4"/>
      <c r="L576" s="4"/>
      <c r="M576" s="33"/>
      <c r="N576" s="38"/>
      <c r="O576" s="33"/>
      <c r="P576" s="244">
        <f t="shared" si="93"/>
        <v>0</v>
      </c>
      <c r="Q576" s="25"/>
      <c r="R576" s="25"/>
      <c r="S576" s="25"/>
      <c r="T576" s="109"/>
      <c r="U576" s="25"/>
      <c r="V576" s="25"/>
      <c r="W576" s="25"/>
      <c r="X576" s="25">
        <v>0</v>
      </c>
      <c r="Y576" s="25"/>
      <c r="Z576" s="25">
        <v>0</v>
      </c>
      <c r="AA576" s="109"/>
      <c r="AB576" s="25">
        <v>0</v>
      </c>
      <c r="AC576" s="25">
        <v>0</v>
      </c>
      <c r="AD576" s="25">
        <v>0</v>
      </c>
      <c r="AE576" s="25">
        <v>0</v>
      </c>
      <c r="AF576" s="25">
        <v>0</v>
      </c>
      <c r="AG576" s="25">
        <v>0</v>
      </c>
      <c r="AH576" s="109"/>
      <c r="AI576" s="25">
        <v>0</v>
      </c>
      <c r="AJ576" s="25">
        <v>0</v>
      </c>
      <c r="AK576" s="123">
        <v>0</v>
      </c>
      <c r="AL576" s="25">
        <v>0</v>
      </c>
      <c r="AM576" s="25">
        <v>0</v>
      </c>
      <c r="AN576" s="25">
        <v>0</v>
      </c>
      <c r="AO576" s="109"/>
      <c r="AP576" s="25">
        <v>0</v>
      </c>
      <c r="AQ576" s="25">
        <v>0</v>
      </c>
      <c r="AR576" s="25">
        <v>0</v>
      </c>
      <c r="AS576" s="25">
        <v>0</v>
      </c>
      <c r="AT576" s="25">
        <v>0</v>
      </c>
      <c r="AU576" s="25">
        <v>0</v>
      </c>
      <c r="AW576" t="str">
        <f t="shared" si="94"/>
        <v>Nguyễn Thành Long</v>
      </c>
      <c r="AX576" s="27" t="str">
        <f t="shared" si="95"/>
        <v>Ngô Thị Huyền Trân</v>
      </c>
      <c r="AY576" s="4" t="str">
        <f t="shared" si="92"/>
        <v>VIN+</v>
      </c>
    </row>
    <row r="577" spans="1:51" outlineLevel="1" x14ac:dyDescent="0.25">
      <c r="A577" s="4" t="s">
        <v>1104</v>
      </c>
      <c r="B577" s="4" t="s">
        <v>797</v>
      </c>
      <c r="C577" s="4" t="s">
        <v>959</v>
      </c>
      <c r="D577" s="11" t="s">
        <v>749</v>
      </c>
      <c r="E577" s="32" t="s">
        <v>84</v>
      </c>
      <c r="F577" s="11" t="s">
        <v>710</v>
      </c>
      <c r="G577" s="35">
        <v>5290916</v>
      </c>
      <c r="H577" s="4" t="s">
        <v>2681</v>
      </c>
      <c r="I577" s="4"/>
      <c r="J577" s="4"/>
      <c r="K577" s="4"/>
      <c r="L577" s="4"/>
      <c r="M577" s="33"/>
      <c r="N577" s="38"/>
      <c r="O577" s="33"/>
      <c r="P577" s="244">
        <f t="shared" si="93"/>
        <v>179.52799999999999</v>
      </c>
      <c r="Q577" s="25"/>
      <c r="R577" s="25"/>
      <c r="S577" s="25"/>
      <c r="T577" s="109"/>
      <c r="U577" s="25"/>
      <c r="V577" s="25"/>
      <c r="W577" s="25"/>
      <c r="X577" s="25">
        <v>0</v>
      </c>
      <c r="Y577" s="25"/>
      <c r="Z577" s="25">
        <v>0</v>
      </c>
      <c r="AA577" s="109"/>
      <c r="AB577" s="25">
        <v>0</v>
      </c>
      <c r="AC577" s="25">
        <v>0</v>
      </c>
      <c r="AD577" s="25">
        <v>179.52799999999999</v>
      </c>
      <c r="AE577" s="25">
        <v>0</v>
      </c>
      <c r="AF577" s="25">
        <v>0</v>
      </c>
      <c r="AG577" s="25">
        <v>0</v>
      </c>
      <c r="AH577" s="109"/>
      <c r="AI577" s="25">
        <v>0</v>
      </c>
      <c r="AJ577" s="25">
        <v>0</v>
      </c>
      <c r="AK577" s="123">
        <v>0</v>
      </c>
      <c r="AL577" s="25">
        <v>0</v>
      </c>
      <c r="AM577" s="25">
        <v>0</v>
      </c>
      <c r="AN577" s="25">
        <v>0</v>
      </c>
      <c r="AO577" s="109"/>
      <c r="AP577" s="25">
        <v>0</v>
      </c>
      <c r="AQ577" s="25">
        <v>0</v>
      </c>
      <c r="AR577" s="25">
        <v>0</v>
      </c>
      <c r="AS577" s="25">
        <v>0</v>
      </c>
      <c r="AT577" s="25">
        <v>0</v>
      </c>
      <c r="AU577" s="25">
        <v>0</v>
      </c>
      <c r="AW577" t="str">
        <f t="shared" si="94"/>
        <v>Nguyễn Thành Long</v>
      </c>
      <c r="AX577" s="27" t="str">
        <f t="shared" si="95"/>
        <v>Ngô Thị Huyền Trân</v>
      </c>
      <c r="AY577" s="4" t="str">
        <f t="shared" si="92"/>
        <v>VIN+</v>
      </c>
    </row>
    <row r="578" spans="1:51" outlineLevel="1" x14ac:dyDescent="0.25">
      <c r="A578" s="4" t="s">
        <v>1104</v>
      </c>
      <c r="B578" s="4" t="s">
        <v>797</v>
      </c>
      <c r="C578" s="4" t="s">
        <v>959</v>
      </c>
      <c r="D578" s="11" t="s">
        <v>749</v>
      </c>
      <c r="E578" s="32" t="s">
        <v>84</v>
      </c>
      <c r="F578" s="11" t="s">
        <v>710</v>
      </c>
      <c r="G578" s="35">
        <v>5291832</v>
      </c>
      <c r="H578" s="4" t="s">
        <v>2682</v>
      </c>
      <c r="I578" s="4"/>
      <c r="J578" s="4"/>
      <c r="K578" s="4"/>
      <c r="L578" s="4"/>
      <c r="M578" s="33"/>
      <c r="N578" s="38"/>
      <c r="O578" s="33"/>
      <c r="P578" s="244">
        <f t="shared" si="93"/>
        <v>361.19600000000003</v>
      </c>
      <c r="Q578" s="25"/>
      <c r="R578" s="25"/>
      <c r="S578" s="25"/>
      <c r="T578" s="109"/>
      <c r="U578" s="25"/>
      <c r="V578" s="25"/>
      <c r="W578" s="25"/>
      <c r="X578" s="25">
        <v>0</v>
      </c>
      <c r="Y578" s="25"/>
      <c r="Z578" s="25">
        <v>0</v>
      </c>
      <c r="AA578" s="109"/>
      <c r="AB578" s="25">
        <v>0</v>
      </c>
      <c r="AC578" s="25">
        <v>0</v>
      </c>
      <c r="AD578" s="25">
        <v>180.59800000000001</v>
      </c>
      <c r="AE578" s="25">
        <v>0</v>
      </c>
      <c r="AF578" s="25">
        <v>0</v>
      </c>
      <c r="AG578" s="25">
        <v>0</v>
      </c>
      <c r="AH578" s="109"/>
      <c r="AI578" s="25">
        <v>0</v>
      </c>
      <c r="AJ578" s="25">
        <v>0</v>
      </c>
      <c r="AK578" s="123">
        <v>0</v>
      </c>
      <c r="AL578" s="25">
        <v>0</v>
      </c>
      <c r="AM578" s="25">
        <v>0</v>
      </c>
      <c r="AN578" s="25">
        <v>0</v>
      </c>
      <c r="AO578" s="109"/>
      <c r="AP578" s="25">
        <v>0</v>
      </c>
      <c r="AQ578" s="25">
        <v>180.59800000000001</v>
      </c>
      <c r="AR578" s="25">
        <v>0</v>
      </c>
      <c r="AS578" s="25">
        <v>0</v>
      </c>
      <c r="AT578" s="25">
        <v>0</v>
      </c>
      <c r="AU578" s="25">
        <v>0</v>
      </c>
      <c r="AW578" t="str">
        <f t="shared" si="94"/>
        <v>Nguyễn Thành Long</v>
      </c>
      <c r="AX578" s="27" t="str">
        <f t="shared" si="95"/>
        <v>Ngô Thị Huyền Trân</v>
      </c>
      <c r="AY578" s="4" t="str">
        <f t="shared" si="92"/>
        <v>VIN+</v>
      </c>
    </row>
    <row r="579" spans="1:51" outlineLevel="1" x14ac:dyDescent="0.25">
      <c r="A579" s="4" t="s">
        <v>1104</v>
      </c>
      <c r="B579" s="4" t="s">
        <v>797</v>
      </c>
      <c r="C579" s="4" t="s">
        <v>959</v>
      </c>
      <c r="D579" s="11" t="s">
        <v>749</v>
      </c>
      <c r="E579" s="32" t="s">
        <v>84</v>
      </c>
      <c r="F579" s="11" t="s">
        <v>710</v>
      </c>
      <c r="G579" s="35">
        <v>5296062</v>
      </c>
      <c r="H579" s="4" t="s">
        <v>2683</v>
      </c>
      <c r="I579" s="4"/>
      <c r="J579" s="4"/>
      <c r="K579" s="4"/>
      <c r="L579" s="4"/>
      <c r="M579" s="33"/>
      <c r="N579" s="38"/>
      <c r="O579" s="33"/>
      <c r="P579" s="244">
        <f t="shared" si="93"/>
        <v>0</v>
      </c>
      <c r="Q579" s="25"/>
      <c r="R579" s="25"/>
      <c r="S579" s="25"/>
      <c r="T579" s="109"/>
      <c r="U579" s="25"/>
      <c r="V579" s="25"/>
      <c r="W579" s="25"/>
      <c r="X579" s="25">
        <v>0</v>
      </c>
      <c r="Y579" s="25"/>
      <c r="Z579" s="25">
        <v>0</v>
      </c>
      <c r="AA579" s="109"/>
      <c r="AB579" s="25">
        <v>0</v>
      </c>
      <c r="AC579" s="25">
        <v>0</v>
      </c>
      <c r="AD579" s="25">
        <v>0</v>
      </c>
      <c r="AE579" s="25">
        <v>0</v>
      </c>
      <c r="AF579" s="25">
        <v>0</v>
      </c>
      <c r="AG579" s="25">
        <v>0</v>
      </c>
      <c r="AH579" s="109"/>
      <c r="AI579" s="25">
        <v>0</v>
      </c>
      <c r="AJ579" s="25">
        <v>0</v>
      </c>
      <c r="AK579" s="123">
        <v>0</v>
      </c>
      <c r="AL579" s="25">
        <v>0</v>
      </c>
      <c r="AM579" s="25">
        <v>0</v>
      </c>
      <c r="AN579" s="25">
        <v>0</v>
      </c>
      <c r="AO579" s="109"/>
      <c r="AP579" s="25">
        <v>0</v>
      </c>
      <c r="AQ579" s="25">
        <v>0</v>
      </c>
      <c r="AR579" s="25">
        <v>0</v>
      </c>
      <c r="AS579" s="25">
        <v>0</v>
      </c>
      <c r="AT579" s="25">
        <v>0</v>
      </c>
      <c r="AU579" s="25">
        <v>0</v>
      </c>
      <c r="AW579" t="str">
        <f t="shared" si="94"/>
        <v>Nguyễn Thành Long</v>
      </c>
      <c r="AX579" s="27" t="str">
        <f t="shared" si="95"/>
        <v>Ngô Thị Huyền Trân</v>
      </c>
      <c r="AY579" s="4" t="str">
        <f t="shared" si="92"/>
        <v>VIN+</v>
      </c>
    </row>
    <row r="580" spans="1:51" outlineLevel="1" x14ac:dyDescent="0.25">
      <c r="A580" s="4" t="s">
        <v>1104</v>
      </c>
      <c r="B580" s="4" t="s">
        <v>797</v>
      </c>
      <c r="C580" s="4" t="s">
        <v>959</v>
      </c>
      <c r="D580" s="11" t="s">
        <v>749</v>
      </c>
      <c r="E580" s="32" t="s">
        <v>84</v>
      </c>
      <c r="F580" s="11" t="s">
        <v>710</v>
      </c>
      <c r="G580" s="35">
        <v>5296079</v>
      </c>
      <c r="H580" s="4" t="s">
        <v>2684</v>
      </c>
      <c r="I580" s="4"/>
      <c r="J580" s="4"/>
      <c r="K580" s="4"/>
      <c r="L580" s="4"/>
      <c r="M580" s="33"/>
      <c r="N580" s="38"/>
      <c r="O580" s="33"/>
      <c r="P580" s="244">
        <f t="shared" si="93"/>
        <v>0</v>
      </c>
      <c r="Q580" s="25"/>
      <c r="R580" s="25"/>
      <c r="S580" s="25"/>
      <c r="T580" s="109"/>
      <c r="U580" s="25"/>
      <c r="V580" s="25"/>
      <c r="W580" s="25"/>
      <c r="X580" s="25">
        <v>0</v>
      </c>
      <c r="Y580" s="25"/>
      <c r="Z580" s="25">
        <v>0</v>
      </c>
      <c r="AA580" s="109"/>
      <c r="AB580" s="25">
        <v>0</v>
      </c>
      <c r="AC580" s="25">
        <v>0</v>
      </c>
      <c r="AD580" s="25">
        <v>0</v>
      </c>
      <c r="AE580" s="25">
        <v>0</v>
      </c>
      <c r="AF580" s="25">
        <v>0</v>
      </c>
      <c r="AG580" s="25">
        <v>0</v>
      </c>
      <c r="AH580" s="109"/>
      <c r="AI580" s="25">
        <v>0</v>
      </c>
      <c r="AJ580" s="25">
        <v>0</v>
      </c>
      <c r="AK580" s="123">
        <v>0</v>
      </c>
      <c r="AL580" s="25">
        <v>0</v>
      </c>
      <c r="AM580" s="25">
        <v>0</v>
      </c>
      <c r="AN580" s="25">
        <v>0</v>
      </c>
      <c r="AO580" s="109"/>
      <c r="AP580" s="25">
        <v>0</v>
      </c>
      <c r="AQ580" s="25">
        <v>0</v>
      </c>
      <c r="AR580" s="25">
        <v>0</v>
      </c>
      <c r="AS580" s="25">
        <v>0</v>
      </c>
      <c r="AT580" s="25">
        <v>0</v>
      </c>
      <c r="AU580" s="25">
        <v>0</v>
      </c>
      <c r="AW580" t="str">
        <f t="shared" si="94"/>
        <v>Nguyễn Thành Long</v>
      </c>
      <c r="AX580" s="27" t="str">
        <f t="shared" si="95"/>
        <v>Ngô Thị Huyền Trân</v>
      </c>
      <c r="AY580" s="4" t="str">
        <f t="shared" si="92"/>
        <v>VIN+</v>
      </c>
    </row>
    <row r="581" spans="1:51" outlineLevel="1" x14ac:dyDescent="0.25">
      <c r="A581" s="4" t="s">
        <v>1104</v>
      </c>
      <c r="B581" s="4" t="s">
        <v>797</v>
      </c>
      <c r="C581" s="4" t="s">
        <v>959</v>
      </c>
      <c r="D581" s="11" t="s">
        <v>749</v>
      </c>
      <c r="E581" s="32" t="s">
        <v>84</v>
      </c>
      <c r="F581" s="11" t="s">
        <v>710</v>
      </c>
      <c r="G581" s="35">
        <v>5296086</v>
      </c>
      <c r="H581" s="4" t="s">
        <v>2685</v>
      </c>
      <c r="I581" s="4"/>
      <c r="J581" s="4"/>
      <c r="K581" s="4"/>
      <c r="L581" s="4"/>
      <c r="M581" s="33"/>
      <c r="N581" s="38"/>
      <c r="O581" s="33"/>
      <c r="P581" s="244">
        <f t="shared" si="93"/>
        <v>598.58999999999992</v>
      </c>
      <c r="Q581" s="25"/>
      <c r="R581" s="25"/>
      <c r="S581" s="25"/>
      <c r="T581" s="109"/>
      <c r="U581" s="25"/>
      <c r="V581" s="25"/>
      <c r="W581" s="25"/>
      <c r="X581" s="25">
        <v>0</v>
      </c>
      <c r="Y581" s="25"/>
      <c r="Z581" s="25">
        <v>0</v>
      </c>
      <c r="AA581" s="109"/>
      <c r="AB581" s="25">
        <v>0</v>
      </c>
      <c r="AC581" s="25">
        <v>0</v>
      </c>
      <c r="AD581" s="25">
        <v>360.12599999999998</v>
      </c>
      <c r="AE581" s="25">
        <v>0</v>
      </c>
      <c r="AF581" s="25">
        <v>0</v>
      </c>
      <c r="AG581" s="25">
        <v>0</v>
      </c>
      <c r="AH581" s="109"/>
      <c r="AI581" s="25">
        <v>0</v>
      </c>
      <c r="AJ581" s="25">
        <v>0</v>
      </c>
      <c r="AK581" s="123">
        <v>238.464</v>
      </c>
      <c r="AL581" s="25">
        <v>0</v>
      </c>
      <c r="AM581" s="25">
        <v>0</v>
      </c>
      <c r="AN581" s="25">
        <v>0</v>
      </c>
      <c r="AO581" s="109"/>
      <c r="AP581" s="25">
        <v>0</v>
      </c>
      <c r="AQ581" s="25">
        <v>0</v>
      </c>
      <c r="AR581" s="25">
        <v>0</v>
      </c>
      <c r="AS581" s="25">
        <v>0</v>
      </c>
      <c r="AT581" s="25">
        <v>0</v>
      </c>
      <c r="AU581" s="25">
        <v>0</v>
      </c>
      <c r="AW581" t="str">
        <f t="shared" si="94"/>
        <v>Nguyễn Thành Long</v>
      </c>
      <c r="AX581" s="27" t="str">
        <f t="shared" si="95"/>
        <v>Ngô Thị Huyền Trân</v>
      </c>
      <c r="AY581" s="4" t="str">
        <f t="shared" si="92"/>
        <v>VIN+</v>
      </c>
    </row>
    <row r="582" spans="1:51" x14ac:dyDescent="0.25">
      <c r="A582" s="4" t="s">
        <v>1104</v>
      </c>
      <c r="B582" s="4" t="s">
        <v>797</v>
      </c>
      <c r="C582" s="4" t="s">
        <v>959</v>
      </c>
      <c r="D582" s="11" t="s">
        <v>749</v>
      </c>
      <c r="E582" s="32" t="s">
        <v>84</v>
      </c>
      <c r="F582" s="11" t="s">
        <v>710</v>
      </c>
      <c r="G582" s="35">
        <v>5296138</v>
      </c>
      <c r="H582" s="4" t="s">
        <v>2686</v>
      </c>
      <c r="I582" s="4"/>
      <c r="J582" s="4"/>
      <c r="K582" s="4"/>
      <c r="L582" s="4"/>
      <c r="M582" s="33"/>
      <c r="N582" s="38"/>
      <c r="O582" s="33"/>
      <c r="P582" s="244">
        <f t="shared" si="93"/>
        <v>180.59800000000001</v>
      </c>
      <c r="Q582" s="25"/>
      <c r="R582" s="25"/>
      <c r="S582" s="25"/>
      <c r="T582" s="109"/>
      <c r="U582" s="25"/>
      <c r="V582" s="25"/>
      <c r="W582" s="25"/>
      <c r="X582" s="25">
        <v>0</v>
      </c>
      <c r="Y582" s="25"/>
      <c r="Z582" s="25">
        <v>0</v>
      </c>
      <c r="AA582" s="109"/>
      <c r="AB582" s="25">
        <v>0</v>
      </c>
      <c r="AC582" s="25">
        <v>0</v>
      </c>
      <c r="AD582" s="25">
        <v>180.59800000000001</v>
      </c>
      <c r="AE582" s="25">
        <v>0</v>
      </c>
      <c r="AF582" s="25">
        <v>0</v>
      </c>
      <c r="AG582" s="25">
        <v>0</v>
      </c>
      <c r="AH582" s="109"/>
      <c r="AI582" s="25">
        <v>0</v>
      </c>
      <c r="AJ582" s="25">
        <v>0</v>
      </c>
      <c r="AK582" s="123">
        <v>0</v>
      </c>
      <c r="AL582" s="25">
        <v>0</v>
      </c>
      <c r="AM582" s="25">
        <v>0</v>
      </c>
      <c r="AN582" s="25">
        <v>0</v>
      </c>
      <c r="AO582" s="109"/>
      <c r="AP582" s="25">
        <v>0</v>
      </c>
      <c r="AQ582" s="25">
        <v>0</v>
      </c>
      <c r="AR582" s="25">
        <v>0</v>
      </c>
      <c r="AS582" s="25">
        <v>0</v>
      </c>
      <c r="AT582" s="25">
        <v>0</v>
      </c>
      <c r="AU582" s="25">
        <v>0</v>
      </c>
      <c r="AW582" t="str">
        <f t="shared" si="94"/>
        <v>Nguyễn Thành Long</v>
      </c>
      <c r="AX582" s="27" t="str">
        <f t="shared" si="95"/>
        <v>Ngô Thị Huyền Trân</v>
      </c>
      <c r="AY582" s="4" t="str">
        <f t="shared" si="92"/>
        <v>VIN+</v>
      </c>
    </row>
    <row r="583" spans="1:51" x14ac:dyDescent="0.25">
      <c r="A583" s="4"/>
      <c r="B583" s="4"/>
      <c r="C583" s="4"/>
      <c r="D583" s="11"/>
      <c r="E583" s="32"/>
      <c r="F583" s="11"/>
      <c r="G583" s="35"/>
      <c r="H583" s="4"/>
      <c r="I583" s="4"/>
      <c r="J583" s="4"/>
      <c r="K583" s="4"/>
      <c r="L583" s="4"/>
      <c r="M583" s="33"/>
      <c r="N583" s="38"/>
      <c r="O583" s="33"/>
      <c r="P583" s="244">
        <f t="shared" si="93"/>
        <v>0</v>
      </c>
      <c r="Q583" s="25"/>
      <c r="R583" s="25"/>
      <c r="S583" s="25"/>
      <c r="T583" s="109"/>
      <c r="U583" s="25"/>
      <c r="V583" s="25"/>
      <c r="W583" s="25"/>
      <c r="X583" s="25">
        <v>0</v>
      </c>
      <c r="Y583" s="25"/>
      <c r="Z583" s="25">
        <v>0</v>
      </c>
      <c r="AA583" s="109"/>
      <c r="AB583" s="25">
        <v>0</v>
      </c>
      <c r="AC583" s="25">
        <v>0</v>
      </c>
      <c r="AD583" s="25">
        <v>0</v>
      </c>
      <c r="AE583" s="25">
        <v>0</v>
      </c>
      <c r="AF583" s="25">
        <v>0</v>
      </c>
      <c r="AG583" s="25">
        <v>0</v>
      </c>
      <c r="AH583" s="109"/>
      <c r="AI583" s="25">
        <v>0</v>
      </c>
      <c r="AJ583" s="25">
        <v>0</v>
      </c>
      <c r="AK583" s="123">
        <v>0</v>
      </c>
      <c r="AL583" s="25">
        <v>0</v>
      </c>
      <c r="AM583" s="25">
        <v>0</v>
      </c>
      <c r="AN583" s="25">
        <v>0</v>
      </c>
      <c r="AO583" s="109"/>
      <c r="AP583" s="25">
        <v>0</v>
      </c>
      <c r="AQ583" s="25">
        <v>0</v>
      </c>
      <c r="AR583" s="25">
        <v>0</v>
      </c>
      <c r="AS583" s="25">
        <v>0</v>
      </c>
      <c r="AT583" s="25">
        <v>0</v>
      </c>
      <c r="AU583" s="25">
        <v>0</v>
      </c>
      <c r="AW583">
        <f t="shared" si="94"/>
        <v>0</v>
      </c>
      <c r="AX583" s="27">
        <f t="shared" si="95"/>
        <v>0</v>
      </c>
      <c r="AY583" s="4">
        <f t="shared" si="92"/>
        <v>0</v>
      </c>
    </row>
    <row r="584" spans="1:51" x14ac:dyDescent="0.25">
      <c r="A584" s="4"/>
      <c r="B584" s="4"/>
      <c r="C584" s="4"/>
      <c r="D584" s="11"/>
      <c r="E584" s="32"/>
      <c r="F584" s="11"/>
      <c r="G584" s="35"/>
      <c r="H584" s="4"/>
      <c r="I584" s="4"/>
      <c r="J584" s="4"/>
      <c r="K584" s="4"/>
      <c r="L584" s="4"/>
      <c r="M584" s="33"/>
      <c r="N584" s="38"/>
      <c r="O584" s="33"/>
      <c r="P584" s="244">
        <f t="shared" si="93"/>
        <v>0</v>
      </c>
      <c r="Q584" s="25"/>
      <c r="R584" s="25"/>
      <c r="S584" s="25"/>
      <c r="T584" s="109"/>
      <c r="U584" s="25"/>
      <c r="V584" s="25"/>
      <c r="W584" s="25">
        <v>0</v>
      </c>
      <c r="X584" s="25">
        <v>0</v>
      </c>
      <c r="Y584" s="25">
        <v>0</v>
      </c>
      <c r="Z584" s="25">
        <v>0</v>
      </c>
      <c r="AA584" s="109"/>
      <c r="AB584" s="25">
        <v>0</v>
      </c>
      <c r="AC584" s="25">
        <v>0</v>
      </c>
      <c r="AD584" s="25">
        <v>0</v>
      </c>
      <c r="AE584" s="25">
        <v>0</v>
      </c>
      <c r="AF584" s="25">
        <v>0</v>
      </c>
      <c r="AG584" s="25">
        <v>0</v>
      </c>
      <c r="AH584" s="109"/>
      <c r="AI584" s="25">
        <v>0</v>
      </c>
      <c r="AJ584" s="25">
        <v>0</v>
      </c>
      <c r="AK584" s="123">
        <v>0</v>
      </c>
      <c r="AL584" s="25">
        <v>0</v>
      </c>
      <c r="AM584" s="25">
        <v>0</v>
      </c>
      <c r="AN584" s="25">
        <v>0</v>
      </c>
      <c r="AO584" s="109"/>
      <c r="AP584" s="25">
        <v>0</v>
      </c>
      <c r="AQ584" s="25">
        <v>0</v>
      </c>
      <c r="AR584" s="25">
        <v>0</v>
      </c>
      <c r="AS584" s="25">
        <v>0</v>
      </c>
      <c r="AT584" s="25">
        <v>0</v>
      </c>
      <c r="AU584" s="25">
        <v>0</v>
      </c>
      <c r="AW584">
        <f t="shared" si="94"/>
        <v>0</v>
      </c>
      <c r="AX584" s="27">
        <f t="shared" si="95"/>
        <v>0</v>
      </c>
      <c r="AY584" s="4">
        <f t="shared" si="92"/>
        <v>0</v>
      </c>
    </row>
    <row r="585" spans="1:51" x14ac:dyDescent="0.25">
      <c r="A585" s="4" t="s">
        <v>1104</v>
      </c>
      <c r="B585" s="4" t="s">
        <v>797</v>
      </c>
      <c r="C585" s="4" t="s">
        <v>959</v>
      </c>
      <c r="D585" s="107" t="s">
        <v>832</v>
      </c>
      <c r="E585" s="85" t="s">
        <v>112</v>
      </c>
      <c r="F585" s="107"/>
      <c r="G585" s="35"/>
      <c r="H585" s="57" t="s">
        <v>718</v>
      </c>
      <c r="I585" s="4"/>
      <c r="J585" s="4"/>
      <c r="K585" s="4"/>
      <c r="L585" s="4">
        <v>35</v>
      </c>
      <c r="M585" s="33">
        <v>23475.37273333333</v>
      </c>
      <c r="N585" s="38">
        <f t="shared" si="86"/>
        <v>1.2006812321822505E-2</v>
      </c>
      <c r="O585" s="33">
        <f t="shared" si="87"/>
        <v>27111.42050925782</v>
      </c>
      <c r="P585" s="244">
        <f t="shared" si="93"/>
        <v>0</v>
      </c>
      <c r="Q585" s="25">
        <v>0</v>
      </c>
      <c r="R585" s="25">
        <v>0</v>
      </c>
      <c r="S585" s="25">
        <v>0</v>
      </c>
      <c r="T585" s="109"/>
      <c r="U585" s="25">
        <v>0</v>
      </c>
      <c r="V585" s="25">
        <v>0</v>
      </c>
      <c r="W585" s="25">
        <v>0</v>
      </c>
      <c r="X585" s="25">
        <v>0</v>
      </c>
      <c r="Y585" s="25">
        <v>0</v>
      </c>
      <c r="Z585" s="25">
        <v>0</v>
      </c>
      <c r="AA585" s="109"/>
      <c r="AB585" s="25">
        <v>0</v>
      </c>
      <c r="AC585" s="25">
        <v>0</v>
      </c>
      <c r="AD585" s="25">
        <v>0</v>
      </c>
      <c r="AE585" s="25">
        <v>0</v>
      </c>
      <c r="AF585" s="25">
        <v>0</v>
      </c>
      <c r="AG585" s="25">
        <v>0</v>
      </c>
      <c r="AH585" s="109"/>
      <c r="AI585" s="25">
        <v>0</v>
      </c>
      <c r="AJ585" s="25">
        <v>0</v>
      </c>
      <c r="AK585" s="123">
        <v>0</v>
      </c>
      <c r="AL585" s="25">
        <v>0</v>
      </c>
      <c r="AM585" s="25">
        <v>0</v>
      </c>
      <c r="AN585" s="25">
        <v>0</v>
      </c>
      <c r="AO585" s="109"/>
      <c r="AP585" s="25">
        <v>0</v>
      </c>
      <c r="AQ585" s="25">
        <v>0</v>
      </c>
      <c r="AR585" s="25">
        <v>0</v>
      </c>
      <c r="AS585" s="25">
        <v>0</v>
      </c>
      <c r="AT585" s="25">
        <v>0</v>
      </c>
      <c r="AU585" s="25">
        <v>0</v>
      </c>
      <c r="AW585" t="str">
        <f t="shared" si="94"/>
        <v>Nguyễn Thành Long</v>
      </c>
      <c r="AX585" s="27" t="str">
        <f t="shared" si="95"/>
        <v>Nguyễn Bích Vân</v>
      </c>
      <c r="AY585" s="4" t="str">
        <f t="shared" ref="AY585:AY652" si="96">+B585</f>
        <v>VIN+</v>
      </c>
    </row>
    <row r="586" spans="1:51" x14ac:dyDescent="0.25">
      <c r="A586" s="4" t="s">
        <v>1104</v>
      </c>
      <c r="B586" s="4" t="s">
        <v>797</v>
      </c>
      <c r="C586" s="4" t="s">
        <v>959</v>
      </c>
      <c r="D586" s="11" t="s">
        <v>832</v>
      </c>
      <c r="E586" s="32" t="s">
        <v>112</v>
      </c>
      <c r="F586" s="11" t="s">
        <v>710</v>
      </c>
      <c r="G586" s="35">
        <v>5336052</v>
      </c>
      <c r="H586" s="35" t="s">
        <v>1516</v>
      </c>
      <c r="I586" s="4"/>
      <c r="J586" s="4"/>
      <c r="K586" s="4"/>
      <c r="L586" s="4"/>
      <c r="M586" s="33"/>
      <c r="N586" s="38"/>
      <c r="O586" s="33"/>
      <c r="P586" s="244">
        <f t="shared" ref="P586:P649" si="97">SUM(Q586:AU586)</f>
        <v>1872.874</v>
      </c>
      <c r="Q586" s="25"/>
      <c r="R586" s="25"/>
      <c r="S586" s="25"/>
      <c r="T586" s="109"/>
      <c r="U586" s="25">
        <v>179.52799999999999</v>
      </c>
      <c r="V586" s="25">
        <v>0</v>
      </c>
      <c r="W586" s="25">
        <v>0</v>
      </c>
      <c r="X586" s="25">
        <v>0</v>
      </c>
      <c r="Y586" s="25">
        <v>0</v>
      </c>
      <c r="Z586" s="25">
        <v>0</v>
      </c>
      <c r="AA586" s="109"/>
      <c r="AB586" s="25">
        <v>663.62300000000005</v>
      </c>
      <c r="AC586" s="25">
        <v>0</v>
      </c>
      <c r="AD586" s="25">
        <v>0</v>
      </c>
      <c r="AE586" s="25">
        <v>0</v>
      </c>
      <c r="AF586" s="25">
        <v>0</v>
      </c>
      <c r="AG586" s="25">
        <v>0</v>
      </c>
      <c r="AH586" s="109"/>
      <c r="AI586" s="25">
        <v>547.37800000000004</v>
      </c>
      <c r="AJ586" s="25">
        <v>0</v>
      </c>
      <c r="AK586" s="123">
        <v>0</v>
      </c>
      <c r="AL586" s="25">
        <v>0</v>
      </c>
      <c r="AM586" s="25">
        <v>0</v>
      </c>
      <c r="AN586" s="25">
        <v>0</v>
      </c>
      <c r="AO586" s="109"/>
      <c r="AP586" s="25">
        <v>482.34500000000003</v>
      </c>
      <c r="AQ586" s="25">
        <v>0</v>
      </c>
      <c r="AR586" s="25">
        <v>0</v>
      </c>
      <c r="AS586" s="25">
        <v>0</v>
      </c>
      <c r="AT586" s="25">
        <v>0</v>
      </c>
      <c r="AU586" s="25">
        <v>0</v>
      </c>
      <c r="AW586" t="str">
        <f t="shared" ref="AW586:AW649" si="98">+C586</f>
        <v>Nguyễn Thành Long</v>
      </c>
      <c r="AX586" s="27" t="str">
        <f t="shared" ref="AX586:AX649" si="99">+E586</f>
        <v>Nguyễn Bích Vân</v>
      </c>
      <c r="AY586" s="4" t="str">
        <f t="shared" si="96"/>
        <v>VIN+</v>
      </c>
    </row>
    <row r="587" spans="1:51" outlineLevel="1" x14ac:dyDescent="0.25">
      <c r="A587" s="4" t="s">
        <v>1104</v>
      </c>
      <c r="B587" s="4" t="s">
        <v>797</v>
      </c>
      <c r="C587" s="4" t="s">
        <v>959</v>
      </c>
      <c r="D587" s="11" t="s">
        <v>832</v>
      </c>
      <c r="E587" s="32" t="s">
        <v>112</v>
      </c>
      <c r="F587" s="11" t="s">
        <v>710</v>
      </c>
      <c r="G587" s="35">
        <v>5332869</v>
      </c>
      <c r="H587" s="35" t="s">
        <v>1517</v>
      </c>
      <c r="I587" s="4"/>
      <c r="J587" s="4"/>
      <c r="K587" s="4"/>
      <c r="L587" s="4"/>
      <c r="M587" s="33"/>
      <c r="N587" s="38"/>
      <c r="O587" s="33"/>
      <c r="P587" s="244">
        <f t="shared" si="97"/>
        <v>721.48900000000003</v>
      </c>
      <c r="Q587" s="25"/>
      <c r="R587" s="25"/>
      <c r="S587" s="25"/>
      <c r="T587" s="109"/>
      <c r="U587" s="25">
        <v>179.52799999999999</v>
      </c>
      <c r="V587" s="25">
        <v>0</v>
      </c>
      <c r="W587" s="25">
        <v>0</v>
      </c>
      <c r="X587" s="25">
        <v>0</v>
      </c>
      <c r="Y587" s="25">
        <v>0</v>
      </c>
      <c r="Z587" s="25">
        <v>0</v>
      </c>
      <c r="AA587" s="109"/>
      <c r="AB587" s="25">
        <v>238.464</v>
      </c>
      <c r="AC587" s="25">
        <v>0</v>
      </c>
      <c r="AD587" s="25">
        <v>0</v>
      </c>
      <c r="AE587" s="25">
        <v>0</v>
      </c>
      <c r="AF587" s="25">
        <v>0</v>
      </c>
      <c r="AG587" s="25">
        <v>0</v>
      </c>
      <c r="AH587" s="109"/>
      <c r="AI587" s="25">
        <v>303.49700000000001</v>
      </c>
      <c r="AJ587" s="25">
        <v>0</v>
      </c>
      <c r="AK587" s="123">
        <v>0</v>
      </c>
      <c r="AL587" s="25">
        <v>0</v>
      </c>
      <c r="AM587" s="25">
        <v>0</v>
      </c>
      <c r="AN587" s="25">
        <v>0</v>
      </c>
      <c r="AO587" s="109"/>
      <c r="AP587" s="25">
        <v>0</v>
      </c>
      <c r="AQ587" s="25">
        <v>0</v>
      </c>
      <c r="AR587" s="25">
        <v>0</v>
      </c>
      <c r="AS587" s="25">
        <v>0</v>
      </c>
      <c r="AT587" s="25">
        <v>0</v>
      </c>
      <c r="AU587" s="25">
        <v>0</v>
      </c>
      <c r="AW587" t="str">
        <f t="shared" si="98"/>
        <v>Nguyễn Thành Long</v>
      </c>
      <c r="AX587" s="27" t="str">
        <f t="shared" si="99"/>
        <v>Nguyễn Bích Vân</v>
      </c>
      <c r="AY587" s="4" t="str">
        <f t="shared" si="96"/>
        <v>VIN+</v>
      </c>
    </row>
    <row r="588" spans="1:51" outlineLevel="1" x14ac:dyDescent="0.25">
      <c r="A588" s="4" t="s">
        <v>1104</v>
      </c>
      <c r="B588" s="4" t="s">
        <v>797</v>
      </c>
      <c r="C588" s="4" t="s">
        <v>959</v>
      </c>
      <c r="D588" s="11" t="s">
        <v>832</v>
      </c>
      <c r="E588" s="32" t="s">
        <v>112</v>
      </c>
      <c r="F588" s="11" t="s">
        <v>710</v>
      </c>
      <c r="G588" s="35">
        <v>5298811</v>
      </c>
      <c r="H588" s="35" t="s">
        <v>1518</v>
      </c>
      <c r="I588" s="4"/>
      <c r="J588" s="4"/>
      <c r="K588" s="4"/>
      <c r="L588" s="4"/>
      <c r="M588" s="33"/>
      <c r="N588" s="38"/>
      <c r="O588" s="33"/>
      <c r="P588" s="244">
        <f t="shared" si="97"/>
        <v>959.95299999999997</v>
      </c>
      <c r="Q588" s="25"/>
      <c r="R588" s="25"/>
      <c r="S588" s="25"/>
      <c r="T588" s="109"/>
      <c r="U588" s="25">
        <v>179.52799999999999</v>
      </c>
      <c r="V588" s="25">
        <v>0</v>
      </c>
      <c r="W588" s="25">
        <v>0</v>
      </c>
      <c r="X588" s="25">
        <v>0</v>
      </c>
      <c r="Y588" s="25">
        <v>0</v>
      </c>
      <c r="Z588" s="25">
        <v>0</v>
      </c>
      <c r="AA588" s="109"/>
      <c r="AB588" s="25">
        <v>238.464</v>
      </c>
      <c r="AC588" s="25">
        <v>0</v>
      </c>
      <c r="AD588" s="25">
        <v>0</v>
      </c>
      <c r="AE588" s="25">
        <v>0</v>
      </c>
      <c r="AF588" s="25">
        <v>0</v>
      </c>
      <c r="AG588" s="25">
        <v>0</v>
      </c>
      <c r="AH588" s="109"/>
      <c r="AI588" s="25">
        <v>0</v>
      </c>
      <c r="AJ588" s="25">
        <v>0</v>
      </c>
      <c r="AK588" s="123">
        <v>0</v>
      </c>
      <c r="AL588" s="25">
        <v>0</v>
      </c>
      <c r="AM588" s="25">
        <v>0</v>
      </c>
      <c r="AN588" s="25">
        <v>0</v>
      </c>
      <c r="AO588" s="109"/>
      <c r="AP588" s="25">
        <v>303.49700000000001</v>
      </c>
      <c r="AQ588" s="25">
        <v>0</v>
      </c>
      <c r="AR588" s="25">
        <v>238.464</v>
      </c>
      <c r="AS588" s="25">
        <v>0</v>
      </c>
      <c r="AT588" s="25">
        <v>0</v>
      </c>
      <c r="AU588" s="25">
        <v>0</v>
      </c>
      <c r="AW588" t="str">
        <f t="shared" si="98"/>
        <v>Nguyễn Thành Long</v>
      </c>
      <c r="AX588" s="27" t="str">
        <f t="shared" si="99"/>
        <v>Nguyễn Bích Vân</v>
      </c>
      <c r="AY588" s="4" t="str">
        <f t="shared" si="96"/>
        <v>VIN+</v>
      </c>
    </row>
    <row r="589" spans="1:51" outlineLevel="1" x14ac:dyDescent="0.25">
      <c r="A589" s="4" t="s">
        <v>1104</v>
      </c>
      <c r="B589" s="4" t="s">
        <v>797</v>
      </c>
      <c r="C589" s="4" t="s">
        <v>959</v>
      </c>
      <c r="D589" s="11" t="s">
        <v>832</v>
      </c>
      <c r="E589" s="32" t="s">
        <v>112</v>
      </c>
      <c r="F589" s="11" t="s">
        <v>710</v>
      </c>
      <c r="G589" s="35">
        <v>5132418</v>
      </c>
      <c r="H589" s="35" t="s">
        <v>1519</v>
      </c>
      <c r="I589" s="4"/>
      <c r="J589" s="4"/>
      <c r="K589" s="4"/>
      <c r="L589" s="4"/>
      <c r="M589" s="33"/>
      <c r="N589" s="38"/>
      <c r="O589" s="33"/>
      <c r="P589" s="244">
        <f t="shared" si="97"/>
        <v>179.52799999999999</v>
      </c>
      <c r="Q589" s="25"/>
      <c r="R589" s="25"/>
      <c r="S589" s="25"/>
      <c r="T589" s="109"/>
      <c r="U589" s="25">
        <v>179.52799999999999</v>
      </c>
      <c r="V589" s="25">
        <v>0</v>
      </c>
      <c r="W589" s="25">
        <v>0</v>
      </c>
      <c r="X589" s="25">
        <v>0</v>
      </c>
      <c r="Y589" s="25">
        <v>0</v>
      </c>
      <c r="Z589" s="25">
        <v>0</v>
      </c>
      <c r="AA589" s="109"/>
      <c r="AB589" s="25">
        <v>0</v>
      </c>
      <c r="AC589" s="25">
        <v>0</v>
      </c>
      <c r="AD589" s="25">
        <v>0</v>
      </c>
      <c r="AE589" s="25">
        <v>0</v>
      </c>
      <c r="AF589" s="25">
        <v>0</v>
      </c>
      <c r="AG589" s="25">
        <v>0</v>
      </c>
      <c r="AH589" s="109"/>
      <c r="AI589" s="25">
        <v>0</v>
      </c>
      <c r="AJ589" s="25">
        <v>0</v>
      </c>
      <c r="AK589" s="123">
        <v>0</v>
      </c>
      <c r="AL589" s="25">
        <v>0</v>
      </c>
      <c r="AM589" s="25">
        <v>0</v>
      </c>
      <c r="AN589" s="25">
        <v>0</v>
      </c>
      <c r="AO589" s="109"/>
      <c r="AP589" s="25">
        <v>0</v>
      </c>
      <c r="AQ589" s="25">
        <v>0</v>
      </c>
      <c r="AR589" s="25">
        <v>0</v>
      </c>
      <c r="AS589" s="25">
        <v>0</v>
      </c>
      <c r="AT589" s="25">
        <v>0</v>
      </c>
      <c r="AU589" s="25">
        <v>0</v>
      </c>
      <c r="AW589" t="str">
        <f t="shared" si="98"/>
        <v>Nguyễn Thành Long</v>
      </c>
      <c r="AX589" s="27" t="str">
        <f t="shared" si="99"/>
        <v>Nguyễn Bích Vân</v>
      </c>
      <c r="AY589" s="4" t="str">
        <f t="shared" si="96"/>
        <v>VIN+</v>
      </c>
    </row>
    <row r="590" spans="1:51" outlineLevel="1" x14ac:dyDescent="0.25">
      <c r="A590" s="4" t="s">
        <v>1104</v>
      </c>
      <c r="B590" s="4" t="s">
        <v>797</v>
      </c>
      <c r="C590" s="4" t="s">
        <v>959</v>
      </c>
      <c r="D590" s="11" t="s">
        <v>832</v>
      </c>
      <c r="E590" s="32" t="s">
        <v>112</v>
      </c>
      <c r="F590" s="11" t="s">
        <v>710</v>
      </c>
      <c r="G590" s="35">
        <v>5133244</v>
      </c>
      <c r="H590" s="35" t="s">
        <v>1520</v>
      </c>
      <c r="I590" s="4"/>
      <c r="J590" s="4"/>
      <c r="K590" s="4"/>
      <c r="L590" s="4"/>
      <c r="M590" s="33"/>
      <c r="N590" s="38"/>
      <c r="O590" s="33"/>
      <c r="P590" s="244">
        <f t="shared" si="97"/>
        <v>598.58999999999992</v>
      </c>
      <c r="Q590" s="25"/>
      <c r="R590" s="25"/>
      <c r="S590" s="25"/>
      <c r="T590" s="109"/>
      <c r="U590" s="25">
        <v>179.52799999999999</v>
      </c>
      <c r="V590" s="25">
        <v>0</v>
      </c>
      <c r="W590" s="25">
        <v>0</v>
      </c>
      <c r="X590" s="25">
        <v>0</v>
      </c>
      <c r="Y590" s="25">
        <v>0</v>
      </c>
      <c r="Z590" s="25">
        <v>0</v>
      </c>
      <c r="AA590" s="109"/>
      <c r="AB590" s="25">
        <v>180.59800000000001</v>
      </c>
      <c r="AC590" s="25">
        <v>0</v>
      </c>
      <c r="AD590" s="25">
        <v>0</v>
      </c>
      <c r="AE590" s="25">
        <v>0</v>
      </c>
      <c r="AF590" s="25">
        <v>0</v>
      </c>
      <c r="AG590" s="25">
        <v>0</v>
      </c>
      <c r="AH590" s="109"/>
      <c r="AI590" s="25">
        <v>238.464</v>
      </c>
      <c r="AJ590" s="25">
        <v>0</v>
      </c>
      <c r="AK590" s="123">
        <v>0</v>
      </c>
      <c r="AL590" s="25">
        <v>0</v>
      </c>
      <c r="AM590" s="25">
        <v>0</v>
      </c>
      <c r="AN590" s="25">
        <v>0</v>
      </c>
      <c r="AO590" s="109"/>
      <c r="AP590" s="25">
        <v>0</v>
      </c>
      <c r="AQ590" s="25">
        <v>0</v>
      </c>
      <c r="AR590" s="25">
        <v>0</v>
      </c>
      <c r="AS590" s="25">
        <v>0</v>
      </c>
      <c r="AT590" s="25">
        <v>0</v>
      </c>
      <c r="AU590" s="25">
        <v>0</v>
      </c>
      <c r="AW590" t="str">
        <f t="shared" si="98"/>
        <v>Nguyễn Thành Long</v>
      </c>
      <c r="AX590" s="27" t="str">
        <f t="shared" si="99"/>
        <v>Nguyễn Bích Vân</v>
      </c>
      <c r="AY590" s="4" t="str">
        <f t="shared" si="96"/>
        <v>VIN+</v>
      </c>
    </row>
    <row r="591" spans="1:51" outlineLevel="1" x14ac:dyDescent="0.25">
      <c r="A591" s="4" t="s">
        <v>1104</v>
      </c>
      <c r="B591" s="4" t="s">
        <v>797</v>
      </c>
      <c r="C591" s="4" t="s">
        <v>959</v>
      </c>
      <c r="D591" s="11" t="s">
        <v>832</v>
      </c>
      <c r="E591" s="32" t="s">
        <v>112</v>
      </c>
      <c r="F591" s="11" t="s">
        <v>710</v>
      </c>
      <c r="G591" s="35">
        <v>5331424</v>
      </c>
      <c r="H591" s="35" t="s">
        <v>1521</v>
      </c>
      <c r="I591" s="4"/>
      <c r="J591" s="4"/>
      <c r="K591" s="4"/>
      <c r="L591" s="4"/>
      <c r="M591" s="33"/>
      <c r="N591" s="38"/>
      <c r="O591" s="33"/>
      <c r="P591" s="244">
        <f t="shared" si="97"/>
        <v>1693.346</v>
      </c>
      <c r="Q591" s="25"/>
      <c r="R591" s="25"/>
      <c r="S591" s="25"/>
      <c r="T591" s="109"/>
      <c r="U591" s="25">
        <v>243.881</v>
      </c>
      <c r="V591" s="25">
        <v>0</v>
      </c>
      <c r="W591" s="25">
        <v>0</v>
      </c>
      <c r="X591" s="25">
        <v>0</v>
      </c>
      <c r="Y591" s="25">
        <v>0</v>
      </c>
      <c r="Z591" s="25">
        <v>0</v>
      </c>
      <c r="AA591" s="109"/>
      <c r="AB591" s="25">
        <v>663.62300000000005</v>
      </c>
      <c r="AC591" s="25">
        <v>0</v>
      </c>
      <c r="AD591" s="25">
        <v>0</v>
      </c>
      <c r="AE591" s="25">
        <v>0</v>
      </c>
      <c r="AF591" s="25">
        <v>0</v>
      </c>
      <c r="AG591" s="25">
        <v>0</v>
      </c>
      <c r="AH591" s="109"/>
      <c r="AI591" s="25">
        <v>547.37800000000004</v>
      </c>
      <c r="AJ591" s="25">
        <v>0</v>
      </c>
      <c r="AK591" s="123">
        <v>0</v>
      </c>
      <c r="AL591" s="25">
        <v>0</v>
      </c>
      <c r="AM591" s="25">
        <v>0</v>
      </c>
      <c r="AN591" s="25">
        <v>0</v>
      </c>
      <c r="AO591" s="109"/>
      <c r="AP591" s="25">
        <v>238.464</v>
      </c>
      <c r="AQ591" s="25">
        <v>0</v>
      </c>
      <c r="AR591" s="25">
        <v>0</v>
      </c>
      <c r="AS591" s="25">
        <v>0</v>
      </c>
      <c r="AT591" s="25">
        <v>0</v>
      </c>
      <c r="AU591" s="25">
        <v>0</v>
      </c>
      <c r="AW591" t="str">
        <f t="shared" si="98"/>
        <v>Nguyễn Thành Long</v>
      </c>
      <c r="AX591" s="27" t="str">
        <f t="shared" si="99"/>
        <v>Nguyễn Bích Vân</v>
      </c>
      <c r="AY591" s="4" t="str">
        <f t="shared" si="96"/>
        <v>VIN+</v>
      </c>
    </row>
    <row r="592" spans="1:51" outlineLevel="1" x14ac:dyDescent="0.25">
      <c r="A592" s="4" t="s">
        <v>1104</v>
      </c>
      <c r="B592" s="4" t="s">
        <v>797</v>
      </c>
      <c r="C592" s="4" t="s">
        <v>959</v>
      </c>
      <c r="D592" s="11" t="s">
        <v>832</v>
      </c>
      <c r="E592" s="32" t="s">
        <v>112</v>
      </c>
      <c r="F592" s="11" t="s">
        <v>710</v>
      </c>
      <c r="G592" s="35">
        <v>5298617</v>
      </c>
      <c r="H592" s="35" t="s">
        <v>1522</v>
      </c>
      <c r="I592" s="4"/>
      <c r="J592" s="4"/>
      <c r="K592" s="4"/>
      <c r="L592" s="4"/>
      <c r="M592" s="33"/>
      <c r="N592" s="38"/>
      <c r="O592" s="33"/>
      <c r="P592" s="244">
        <f t="shared" si="97"/>
        <v>1385.1120000000001</v>
      </c>
      <c r="Q592" s="25"/>
      <c r="R592" s="25"/>
      <c r="S592" s="25"/>
      <c r="T592" s="109"/>
      <c r="U592" s="25">
        <v>303.49700000000001</v>
      </c>
      <c r="V592" s="25">
        <v>0</v>
      </c>
      <c r="W592" s="25">
        <v>0</v>
      </c>
      <c r="X592" s="25">
        <v>0</v>
      </c>
      <c r="Y592" s="25">
        <v>0</v>
      </c>
      <c r="Z592" s="25">
        <v>0</v>
      </c>
      <c r="AA592" s="109"/>
      <c r="AB592" s="25">
        <v>598.59</v>
      </c>
      <c r="AC592" s="25">
        <v>0</v>
      </c>
      <c r="AD592" s="25">
        <v>0</v>
      </c>
      <c r="AE592" s="25">
        <v>0</v>
      </c>
      <c r="AF592" s="25">
        <v>0</v>
      </c>
      <c r="AG592" s="25">
        <v>0</v>
      </c>
      <c r="AH592" s="109"/>
      <c r="AI592" s="25">
        <v>0</v>
      </c>
      <c r="AJ592" s="25">
        <v>0</v>
      </c>
      <c r="AK592" s="123">
        <v>0</v>
      </c>
      <c r="AL592" s="25">
        <v>0</v>
      </c>
      <c r="AM592" s="25">
        <v>0</v>
      </c>
      <c r="AN592" s="25">
        <v>0</v>
      </c>
      <c r="AO592" s="109"/>
      <c r="AP592" s="25">
        <v>303.49700000000001</v>
      </c>
      <c r="AQ592" s="25">
        <v>0</v>
      </c>
      <c r="AR592" s="25">
        <v>179.52799999999999</v>
      </c>
      <c r="AS592" s="25">
        <v>0</v>
      </c>
      <c r="AT592" s="25">
        <v>0</v>
      </c>
      <c r="AU592" s="25">
        <v>0</v>
      </c>
      <c r="AW592" t="str">
        <f t="shared" si="98"/>
        <v>Nguyễn Thành Long</v>
      </c>
      <c r="AX592" s="27" t="str">
        <f t="shared" si="99"/>
        <v>Nguyễn Bích Vân</v>
      </c>
      <c r="AY592" s="4" t="str">
        <f t="shared" si="96"/>
        <v>VIN+</v>
      </c>
    </row>
    <row r="593" spans="1:51" outlineLevel="1" x14ac:dyDescent="0.25">
      <c r="A593" s="4" t="s">
        <v>1104</v>
      </c>
      <c r="B593" s="4" t="s">
        <v>797</v>
      </c>
      <c r="C593" s="4" t="s">
        <v>959</v>
      </c>
      <c r="D593" s="11" t="s">
        <v>832</v>
      </c>
      <c r="E593" s="32" t="s">
        <v>112</v>
      </c>
      <c r="F593" s="11" t="s">
        <v>710</v>
      </c>
      <c r="G593" s="35">
        <v>5298925</v>
      </c>
      <c r="H593" s="35" t="s">
        <v>1523</v>
      </c>
      <c r="I593" s="4"/>
      <c r="J593" s="4"/>
      <c r="K593" s="4"/>
      <c r="L593" s="4"/>
      <c r="M593" s="33"/>
      <c r="N593" s="38"/>
      <c r="O593" s="33"/>
      <c r="P593" s="244">
        <f t="shared" si="97"/>
        <v>419.06200000000001</v>
      </c>
      <c r="Q593" s="25"/>
      <c r="R593" s="25"/>
      <c r="S593" s="25"/>
      <c r="T593" s="109"/>
      <c r="U593" s="25">
        <v>180.59800000000001</v>
      </c>
      <c r="V593" s="25">
        <v>0</v>
      </c>
      <c r="W593" s="25">
        <v>0</v>
      </c>
      <c r="X593" s="25">
        <v>0</v>
      </c>
      <c r="Y593" s="25">
        <v>0</v>
      </c>
      <c r="Z593" s="25">
        <v>0</v>
      </c>
      <c r="AA593" s="109"/>
      <c r="AB593" s="25">
        <v>0</v>
      </c>
      <c r="AC593" s="25">
        <v>0</v>
      </c>
      <c r="AD593" s="25">
        <v>0</v>
      </c>
      <c r="AE593" s="25">
        <v>0</v>
      </c>
      <c r="AF593" s="25">
        <v>0</v>
      </c>
      <c r="AG593" s="25">
        <v>0</v>
      </c>
      <c r="AH593" s="109"/>
      <c r="AI593" s="25">
        <v>238.464</v>
      </c>
      <c r="AJ593" s="25">
        <v>0</v>
      </c>
      <c r="AK593" s="123">
        <v>0</v>
      </c>
      <c r="AL593" s="25">
        <v>0</v>
      </c>
      <c r="AM593" s="25">
        <v>0</v>
      </c>
      <c r="AN593" s="25">
        <v>0</v>
      </c>
      <c r="AO593" s="109"/>
      <c r="AP593" s="25">
        <v>0</v>
      </c>
      <c r="AQ593" s="25">
        <v>0</v>
      </c>
      <c r="AR593" s="25">
        <v>0</v>
      </c>
      <c r="AS593" s="25">
        <v>0</v>
      </c>
      <c r="AT593" s="25">
        <v>0</v>
      </c>
      <c r="AU593" s="25">
        <v>0</v>
      </c>
      <c r="AW593" t="str">
        <f t="shared" si="98"/>
        <v>Nguyễn Thành Long</v>
      </c>
      <c r="AX593" s="27" t="str">
        <f t="shared" si="99"/>
        <v>Nguyễn Bích Vân</v>
      </c>
      <c r="AY593" s="4" t="str">
        <f t="shared" si="96"/>
        <v>VIN+</v>
      </c>
    </row>
    <row r="594" spans="1:51" outlineLevel="1" x14ac:dyDescent="0.25">
      <c r="A594" s="4" t="s">
        <v>1104</v>
      </c>
      <c r="B594" s="4" t="s">
        <v>797</v>
      </c>
      <c r="C594" s="4" t="s">
        <v>959</v>
      </c>
      <c r="D594" s="11" t="s">
        <v>832</v>
      </c>
      <c r="E594" s="32" t="s">
        <v>112</v>
      </c>
      <c r="F594" s="11" t="s">
        <v>710</v>
      </c>
      <c r="G594" s="35">
        <v>5290798</v>
      </c>
      <c r="H594" s="35" t="s">
        <v>1524</v>
      </c>
      <c r="I594" s="4"/>
      <c r="J594" s="4"/>
      <c r="K594" s="4"/>
      <c r="L594" s="4"/>
      <c r="M594" s="33"/>
      <c r="N594" s="38"/>
      <c r="O594" s="33"/>
      <c r="P594" s="244">
        <f t="shared" si="97"/>
        <v>902.08699999999999</v>
      </c>
      <c r="Q594" s="25"/>
      <c r="R594" s="25"/>
      <c r="S594" s="25"/>
      <c r="T594" s="109"/>
      <c r="U594" s="25">
        <v>180.59800000000001</v>
      </c>
      <c r="V594" s="25">
        <v>0</v>
      </c>
      <c r="W594" s="25">
        <v>0</v>
      </c>
      <c r="X594" s="25">
        <v>0</v>
      </c>
      <c r="Y594" s="25">
        <v>0</v>
      </c>
      <c r="Z594" s="25">
        <v>0</v>
      </c>
      <c r="AA594" s="109"/>
      <c r="AB594" s="25">
        <v>417.99200000000002</v>
      </c>
      <c r="AC594" s="25">
        <v>0</v>
      </c>
      <c r="AD594" s="25">
        <v>0</v>
      </c>
      <c r="AE594" s="25">
        <v>0</v>
      </c>
      <c r="AF594" s="25">
        <v>0</v>
      </c>
      <c r="AG594" s="25">
        <v>0</v>
      </c>
      <c r="AH594" s="109"/>
      <c r="AI594" s="25">
        <v>303.49700000000001</v>
      </c>
      <c r="AJ594" s="25">
        <v>0</v>
      </c>
      <c r="AK594" s="123">
        <v>0</v>
      </c>
      <c r="AL594" s="25">
        <v>0</v>
      </c>
      <c r="AM594" s="25">
        <v>0</v>
      </c>
      <c r="AN594" s="25">
        <v>0</v>
      </c>
      <c r="AO594" s="109"/>
      <c r="AP594" s="25">
        <v>0</v>
      </c>
      <c r="AQ594" s="25">
        <v>0</v>
      </c>
      <c r="AR594" s="25">
        <v>0</v>
      </c>
      <c r="AS594" s="25">
        <v>0</v>
      </c>
      <c r="AT594" s="25">
        <v>0</v>
      </c>
      <c r="AU594" s="25">
        <v>0</v>
      </c>
      <c r="AW594" t="str">
        <f t="shared" si="98"/>
        <v>Nguyễn Thành Long</v>
      </c>
      <c r="AX594" s="27" t="str">
        <f t="shared" si="99"/>
        <v>Nguyễn Bích Vân</v>
      </c>
      <c r="AY594" s="4" t="str">
        <f t="shared" si="96"/>
        <v>VIN+</v>
      </c>
    </row>
    <row r="595" spans="1:51" outlineLevel="1" x14ac:dyDescent="0.25">
      <c r="A595" s="4" t="s">
        <v>1104</v>
      </c>
      <c r="B595" s="4" t="s">
        <v>797</v>
      </c>
      <c r="C595" s="4" t="s">
        <v>959</v>
      </c>
      <c r="D595" s="11" t="s">
        <v>832</v>
      </c>
      <c r="E595" s="32" t="s">
        <v>112</v>
      </c>
      <c r="F595" s="11" t="s">
        <v>710</v>
      </c>
      <c r="G595" s="35">
        <v>5330304</v>
      </c>
      <c r="H595" s="35" t="s">
        <v>1525</v>
      </c>
      <c r="I595" s="4"/>
      <c r="J595" s="4"/>
      <c r="K595" s="4"/>
      <c r="L595" s="4"/>
      <c r="M595" s="33"/>
      <c r="N595" s="38"/>
      <c r="O595" s="33"/>
      <c r="P595" s="244">
        <f t="shared" si="97"/>
        <v>967.12000000000012</v>
      </c>
      <c r="Q595" s="25"/>
      <c r="R595" s="25"/>
      <c r="S595" s="25"/>
      <c r="T595" s="109"/>
      <c r="U595" s="25">
        <v>180.59800000000001</v>
      </c>
      <c r="V595" s="25">
        <v>0</v>
      </c>
      <c r="W595" s="25">
        <v>0</v>
      </c>
      <c r="X595" s="25">
        <v>0</v>
      </c>
      <c r="Y595" s="25">
        <v>0</v>
      </c>
      <c r="Z595" s="25">
        <v>0</v>
      </c>
      <c r="AA595" s="109"/>
      <c r="AB595" s="25">
        <v>179.52799999999999</v>
      </c>
      <c r="AC595" s="25">
        <v>0</v>
      </c>
      <c r="AD595" s="25">
        <v>0</v>
      </c>
      <c r="AE595" s="25">
        <v>0</v>
      </c>
      <c r="AF595" s="25">
        <v>0</v>
      </c>
      <c r="AG595" s="25">
        <v>0</v>
      </c>
      <c r="AH595" s="109"/>
      <c r="AI595" s="25">
        <v>303.49700000000001</v>
      </c>
      <c r="AJ595" s="25">
        <v>0</v>
      </c>
      <c r="AK595" s="123">
        <v>0</v>
      </c>
      <c r="AL595" s="25">
        <v>0</v>
      </c>
      <c r="AM595" s="25">
        <v>0</v>
      </c>
      <c r="AN595" s="25">
        <v>0</v>
      </c>
      <c r="AO595" s="109"/>
      <c r="AP595" s="25">
        <v>303.49700000000001</v>
      </c>
      <c r="AQ595" s="25">
        <v>0</v>
      </c>
      <c r="AR595" s="25">
        <v>0</v>
      </c>
      <c r="AS595" s="25">
        <v>0</v>
      </c>
      <c r="AT595" s="25">
        <v>0</v>
      </c>
      <c r="AU595" s="25">
        <v>0</v>
      </c>
      <c r="AW595" t="str">
        <f t="shared" si="98"/>
        <v>Nguyễn Thành Long</v>
      </c>
      <c r="AX595" s="27" t="str">
        <f t="shared" si="99"/>
        <v>Nguyễn Bích Vân</v>
      </c>
      <c r="AY595" s="4" t="str">
        <f t="shared" si="96"/>
        <v>VIN+</v>
      </c>
    </row>
    <row r="596" spans="1:51" outlineLevel="1" x14ac:dyDescent="0.25">
      <c r="A596" s="4" t="s">
        <v>1104</v>
      </c>
      <c r="B596" s="4" t="s">
        <v>797</v>
      </c>
      <c r="C596" s="4" t="s">
        <v>959</v>
      </c>
      <c r="D596" s="11" t="s">
        <v>832</v>
      </c>
      <c r="E596" s="32" t="s">
        <v>112</v>
      </c>
      <c r="F596" s="11" t="s">
        <v>710</v>
      </c>
      <c r="G596" s="35">
        <v>5291863</v>
      </c>
      <c r="H596" s="35" t="s">
        <v>1526</v>
      </c>
      <c r="I596" s="4"/>
      <c r="J596" s="4"/>
      <c r="K596" s="4"/>
      <c r="L596" s="4"/>
      <c r="M596" s="33"/>
      <c r="N596" s="38"/>
      <c r="O596" s="33"/>
      <c r="P596" s="244">
        <f t="shared" si="97"/>
        <v>902.08699999999999</v>
      </c>
      <c r="Q596" s="25"/>
      <c r="R596" s="25"/>
      <c r="S596" s="25"/>
      <c r="T596" s="109"/>
      <c r="U596" s="25">
        <v>180.59800000000001</v>
      </c>
      <c r="V596" s="25">
        <v>0</v>
      </c>
      <c r="W596" s="25">
        <v>0</v>
      </c>
      <c r="X596" s="25">
        <v>0</v>
      </c>
      <c r="Y596" s="25">
        <v>0</v>
      </c>
      <c r="Z596" s="25">
        <v>0</v>
      </c>
      <c r="AA596" s="109"/>
      <c r="AB596" s="25">
        <v>417.99200000000002</v>
      </c>
      <c r="AC596" s="25">
        <v>0</v>
      </c>
      <c r="AD596" s="25">
        <v>0</v>
      </c>
      <c r="AE596" s="25">
        <v>0</v>
      </c>
      <c r="AF596" s="25">
        <v>0</v>
      </c>
      <c r="AG596" s="25">
        <v>0</v>
      </c>
      <c r="AH596" s="109"/>
      <c r="AI596" s="25">
        <v>303.49700000000001</v>
      </c>
      <c r="AJ596" s="25">
        <v>0</v>
      </c>
      <c r="AK596" s="123">
        <v>0</v>
      </c>
      <c r="AL596" s="25">
        <v>0</v>
      </c>
      <c r="AM596" s="25">
        <v>0</v>
      </c>
      <c r="AN596" s="25">
        <v>0</v>
      </c>
      <c r="AO596" s="109"/>
      <c r="AP596" s="25">
        <v>0</v>
      </c>
      <c r="AQ596" s="25">
        <v>0</v>
      </c>
      <c r="AR596" s="25">
        <v>0</v>
      </c>
      <c r="AS596" s="25">
        <v>0</v>
      </c>
      <c r="AT596" s="25">
        <v>0</v>
      </c>
      <c r="AU596" s="25">
        <v>0</v>
      </c>
      <c r="AW596" t="str">
        <f t="shared" si="98"/>
        <v>Nguyễn Thành Long</v>
      </c>
      <c r="AX596" s="27" t="str">
        <f t="shared" si="99"/>
        <v>Nguyễn Bích Vân</v>
      </c>
      <c r="AY596" s="4" t="str">
        <f t="shared" si="96"/>
        <v>VIN+</v>
      </c>
    </row>
    <row r="597" spans="1:51" outlineLevel="1" x14ac:dyDescent="0.25">
      <c r="A597" s="4" t="s">
        <v>1104</v>
      </c>
      <c r="B597" s="4" t="s">
        <v>797</v>
      </c>
      <c r="C597" s="4" t="s">
        <v>959</v>
      </c>
      <c r="D597" s="11" t="s">
        <v>832</v>
      </c>
      <c r="E597" s="32" t="s">
        <v>112</v>
      </c>
      <c r="F597" s="11" t="s">
        <v>710</v>
      </c>
      <c r="G597" s="35">
        <v>5139480</v>
      </c>
      <c r="H597" s="35" t="s">
        <v>1536</v>
      </c>
      <c r="I597" s="4"/>
      <c r="J597" s="4"/>
      <c r="K597" s="4"/>
      <c r="L597" s="4"/>
      <c r="M597" s="33"/>
      <c r="N597" s="38"/>
      <c r="O597" s="33"/>
      <c r="P597" s="244">
        <f t="shared" si="97"/>
        <v>597.52</v>
      </c>
      <c r="Q597" s="25"/>
      <c r="R597" s="25"/>
      <c r="S597" s="25"/>
      <c r="T597" s="109"/>
      <c r="U597" s="25">
        <v>179.52799999999999</v>
      </c>
      <c r="V597" s="25">
        <v>0</v>
      </c>
      <c r="W597" s="25">
        <v>0</v>
      </c>
      <c r="X597" s="25">
        <v>0</v>
      </c>
      <c r="Y597" s="25">
        <v>0</v>
      </c>
      <c r="Z597" s="25">
        <v>0</v>
      </c>
      <c r="AA597" s="109"/>
      <c r="AB597" s="25">
        <v>0</v>
      </c>
      <c r="AC597" s="25">
        <v>0</v>
      </c>
      <c r="AD597" s="25">
        <v>0</v>
      </c>
      <c r="AE597" s="25">
        <v>0</v>
      </c>
      <c r="AF597" s="25">
        <v>0</v>
      </c>
      <c r="AG597" s="25">
        <v>0</v>
      </c>
      <c r="AH597" s="109"/>
      <c r="AI597" s="25">
        <v>417.99200000000002</v>
      </c>
      <c r="AJ597" s="25">
        <v>0</v>
      </c>
      <c r="AK597" s="123">
        <v>0</v>
      </c>
      <c r="AL597" s="25">
        <v>0</v>
      </c>
      <c r="AM597" s="25">
        <v>0</v>
      </c>
      <c r="AN597" s="25">
        <v>0</v>
      </c>
      <c r="AO597" s="109"/>
      <c r="AP597" s="25">
        <v>0</v>
      </c>
      <c r="AQ597" s="25">
        <v>0</v>
      </c>
      <c r="AR597" s="25">
        <v>0</v>
      </c>
      <c r="AS597" s="25">
        <v>0</v>
      </c>
      <c r="AT597" s="25">
        <v>0</v>
      </c>
      <c r="AU597" s="25">
        <v>0</v>
      </c>
      <c r="AW597" t="str">
        <f t="shared" si="98"/>
        <v>Nguyễn Thành Long</v>
      </c>
      <c r="AX597" s="27" t="str">
        <f t="shared" si="99"/>
        <v>Nguyễn Bích Vân</v>
      </c>
      <c r="AY597" s="4" t="str">
        <f t="shared" si="96"/>
        <v>VIN+</v>
      </c>
    </row>
    <row r="598" spans="1:51" outlineLevel="1" x14ac:dyDescent="0.25">
      <c r="A598" s="4" t="s">
        <v>1104</v>
      </c>
      <c r="B598" s="4" t="s">
        <v>797</v>
      </c>
      <c r="C598" s="4" t="s">
        <v>959</v>
      </c>
      <c r="D598" s="11" t="s">
        <v>832</v>
      </c>
      <c r="E598" s="32" t="s">
        <v>112</v>
      </c>
      <c r="F598" s="11" t="s">
        <v>710</v>
      </c>
      <c r="G598" s="35">
        <v>5139466</v>
      </c>
      <c r="H598" s="35" t="s">
        <v>1537</v>
      </c>
      <c r="I598" s="4"/>
      <c r="J598" s="4"/>
      <c r="K598" s="4"/>
      <c r="L598" s="4"/>
      <c r="M598" s="33"/>
      <c r="N598" s="38"/>
      <c r="O598" s="33"/>
      <c r="P598" s="244">
        <f t="shared" si="97"/>
        <v>179.52799999999999</v>
      </c>
      <c r="Q598" s="25"/>
      <c r="R598" s="25"/>
      <c r="S598" s="25"/>
      <c r="T598" s="109"/>
      <c r="U598" s="25">
        <v>179.52799999999999</v>
      </c>
      <c r="V598" s="25">
        <v>0</v>
      </c>
      <c r="W598" s="25">
        <v>0</v>
      </c>
      <c r="X598" s="25">
        <v>0</v>
      </c>
      <c r="Y598" s="25">
        <v>0</v>
      </c>
      <c r="Z598" s="25">
        <v>0</v>
      </c>
      <c r="AA598" s="109"/>
      <c r="AB598" s="25">
        <v>0</v>
      </c>
      <c r="AC598" s="25">
        <v>0</v>
      </c>
      <c r="AD598" s="25">
        <v>0</v>
      </c>
      <c r="AE598" s="25">
        <v>0</v>
      </c>
      <c r="AF598" s="25">
        <v>0</v>
      </c>
      <c r="AG598" s="25">
        <v>0</v>
      </c>
      <c r="AH598" s="109"/>
      <c r="AI598" s="25">
        <v>0</v>
      </c>
      <c r="AJ598" s="25">
        <v>0</v>
      </c>
      <c r="AK598" s="123">
        <v>0</v>
      </c>
      <c r="AL598" s="25">
        <v>0</v>
      </c>
      <c r="AM598" s="25">
        <v>0</v>
      </c>
      <c r="AN598" s="25">
        <v>0</v>
      </c>
      <c r="AO598" s="109"/>
      <c r="AP598" s="25">
        <v>0</v>
      </c>
      <c r="AQ598" s="25">
        <v>0</v>
      </c>
      <c r="AR598" s="25">
        <v>0</v>
      </c>
      <c r="AS598" s="25">
        <v>0</v>
      </c>
      <c r="AT598" s="25">
        <v>0</v>
      </c>
      <c r="AU598" s="25">
        <v>0</v>
      </c>
      <c r="AW598" t="str">
        <f t="shared" si="98"/>
        <v>Nguyễn Thành Long</v>
      </c>
      <c r="AX598" s="27" t="str">
        <f t="shared" si="99"/>
        <v>Nguyễn Bích Vân</v>
      </c>
      <c r="AY598" s="4" t="str">
        <f t="shared" si="96"/>
        <v>VIN+</v>
      </c>
    </row>
    <row r="599" spans="1:51" outlineLevel="1" x14ac:dyDescent="0.25">
      <c r="A599" s="4" t="s">
        <v>1104</v>
      </c>
      <c r="B599" s="4" t="s">
        <v>797</v>
      </c>
      <c r="C599" s="4" t="s">
        <v>959</v>
      </c>
      <c r="D599" s="11" t="s">
        <v>832</v>
      </c>
      <c r="E599" s="32" t="s">
        <v>112</v>
      </c>
      <c r="F599" s="11" t="s">
        <v>710</v>
      </c>
      <c r="G599" s="35">
        <v>5272626</v>
      </c>
      <c r="H599" s="35" t="s">
        <v>1538</v>
      </c>
      <c r="I599" s="4"/>
      <c r="J599" s="4"/>
      <c r="K599" s="4"/>
      <c r="L599" s="4"/>
      <c r="M599" s="33"/>
      <c r="N599" s="38"/>
      <c r="O599" s="33"/>
      <c r="P599" s="244">
        <f t="shared" si="97"/>
        <v>598.58999999999992</v>
      </c>
      <c r="Q599" s="25"/>
      <c r="R599" s="25"/>
      <c r="S599" s="25"/>
      <c r="T599" s="109"/>
      <c r="U599" s="25">
        <v>238.464</v>
      </c>
      <c r="V599" s="25">
        <v>0</v>
      </c>
      <c r="W599" s="25">
        <v>0</v>
      </c>
      <c r="X599" s="25">
        <v>0</v>
      </c>
      <c r="Y599" s="25">
        <v>0</v>
      </c>
      <c r="Z599" s="25">
        <v>0</v>
      </c>
      <c r="AA599" s="109"/>
      <c r="AB599" s="25">
        <v>360.12599999999998</v>
      </c>
      <c r="AC599" s="25">
        <v>0</v>
      </c>
      <c r="AD599" s="25">
        <v>0</v>
      </c>
      <c r="AE599" s="25">
        <v>0</v>
      </c>
      <c r="AF599" s="25">
        <v>0</v>
      </c>
      <c r="AG599" s="25">
        <v>0</v>
      </c>
      <c r="AH599" s="109"/>
      <c r="AI599" s="25">
        <v>0</v>
      </c>
      <c r="AJ599" s="25">
        <v>0</v>
      </c>
      <c r="AK599" s="123">
        <v>0</v>
      </c>
      <c r="AL599" s="25">
        <v>0</v>
      </c>
      <c r="AM599" s="25">
        <v>0</v>
      </c>
      <c r="AN599" s="25">
        <v>0</v>
      </c>
      <c r="AO599" s="109"/>
      <c r="AP599" s="25">
        <v>0</v>
      </c>
      <c r="AQ599" s="25">
        <v>0</v>
      </c>
      <c r="AR599" s="25">
        <v>0</v>
      </c>
      <c r="AS599" s="25">
        <v>0</v>
      </c>
      <c r="AT599" s="25">
        <v>0</v>
      </c>
      <c r="AU599" s="25">
        <v>0</v>
      </c>
      <c r="AW599" t="str">
        <f t="shared" si="98"/>
        <v>Nguyễn Thành Long</v>
      </c>
      <c r="AX599" s="27" t="str">
        <f t="shared" si="99"/>
        <v>Nguyễn Bích Vân</v>
      </c>
      <c r="AY599" s="4" t="str">
        <f t="shared" si="96"/>
        <v>VIN+</v>
      </c>
    </row>
    <row r="600" spans="1:51" outlineLevel="1" x14ac:dyDescent="0.25">
      <c r="A600" s="4" t="s">
        <v>1104</v>
      </c>
      <c r="B600" s="4" t="s">
        <v>797</v>
      </c>
      <c r="C600" s="4" t="s">
        <v>959</v>
      </c>
      <c r="D600" s="11" t="s">
        <v>832</v>
      </c>
      <c r="E600" s="32" t="s">
        <v>112</v>
      </c>
      <c r="F600" s="11" t="s">
        <v>710</v>
      </c>
      <c r="G600" s="35">
        <v>5271326</v>
      </c>
      <c r="H600" s="35" t="s">
        <v>1539</v>
      </c>
      <c r="I600" s="4"/>
      <c r="J600" s="4"/>
      <c r="K600" s="4"/>
      <c r="L600" s="4"/>
      <c r="M600" s="33"/>
      <c r="N600" s="38"/>
      <c r="O600" s="33"/>
      <c r="P600" s="244">
        <f t="shared" si="97"/>
        <v>598.58999999999992</v>
      </c>
      <c r="Q600" s="25"/>
      <c r="R600" s="25"/>
      <c r="S600" s="25"/>
      <c r="T600" s="109"/>
      <c r="U600" s="25">
        <v>238.464</v>
      </c>
      <c r="V600" s="25">
        <v>0</v>
      </c>
      <c r="W600" s="25">
        <v>0</v>
      </c>
      <c r="X600" s="25">
        <v>0</v>
      </c>
      <c r="Y600" s="25">
        <v>0</v>
      </c>
      <c r="Z600" s="25">
        <v>0</v>
      </c>
      <c r="AA600" s="109"/>
      <c r="AB600" s="25">
        <v>360.12599999999998</v>
      </c>
      <c r="AC600" s="25">
        <v>0</v>
      </c>
      <c r="AD600" s="25">
        <v>0</v>
      </c>
      <c r="AE600" s="25">
        <v>0</v>
      </c>
      <c r="AF600" s="25">
        <v>0</v>
      </c>
      <c r="AG600" s="25">
        <v>0</v>
      </c>
      <c r="AH600" s="109"/>
      <c r="AI600" s="25">
        <v>0</v>
      </c>
      <c r="AJ600" s="25">
        <v>0</v>
      </c>
      <c r="AK600" s="123">
        <v>0</v>
      </c>
      <c r="AL600" s="25">
        <v>0</v>
      </c>
      <c r="AM600" s="25">
        <v>0</v>
      </c>
      <c r="AN600" s="25">
        <v>0</v>
      </c>
      <c r="AO600" s="109"/>
      <c r="AP600" s="25">
        <v>0</v>
      </c>
      <c r="AQ600" s="25">
        <v>0</v>
      </c>
      <c r="AR600" s="25">
        <v>0</v>
      </c>
      <c r="AS600" s="25">
        <v>0</v>
      </c>
      <c r="AT600" s="25">
        <v>0</v>
      </c>
      <c r="AU600" s="25">
        <v>0</v>
      </c>
      <c r="AW600" t="str">
        <f t="shared" si="98"/>
        <v>Nguyễn Thành Long</v>
      </c>
      <c r="AX600" s="27" t="str">
        <f t="shared" si="99"/>
        <v>Nguyễn Bích Vân</v>
      </c>
      <c r="AY600" s="4" t="str">
        <f t="shared" si="96"/>
        <v>VIN+</v>
      </c>
    </row>
    <row r="601" spans="1:51" outlineLevel="1" x14ac:dyDescent="0.25">
      <c r="A601" s="4" t="s">
        <v>1104</v>
      </c>
      <c r="B601" s="4" t="s">
        <v>797</v>
      </c>
      <c r="C601" s="4" t="s">
        <v>959</v>
      </c>
      <c r="D601" s="11" t="s">
        <v>832</v>
      </c>
      <c r="E601" s="32" t="s">
        <v>112</v>
      </c>
      <c r="F601" s="11" t="s">
        <v>710</v>
      </c>
      <c r="G601" s="35">
        <v>5139473</v>
      </c>
      <c r="H601" s="35" t="s">
        <v>2687</v>
      </c>
      <c r="I601" s="4"/>
      <c r="J601" s="4"/>
      <c r="K601" s="4"/>
      <c r="L601" s="4"/>
      <c r="M601" s="33"/>
      <c r="N601" s="38"/>
      <c r="O601" s="33"/>
      <c r="P601" s="244">
        <f t="shared" si="97"/>
        <v>417.99199999999996</v>
      </c>
      <c r="Q601" s="25"/>
      <c r="R601" s="25"/>
      <c r="S601" s="25"/>
      <c r="T601" s="109"/>
      <c r="U601" s="25"/>
      <c r="V601" s="25"/>
      <c r="W601" s="25"/>
      <c r="X601" s="25">
        <v>0</v>
      </c>
      <c r="Y601" s="25"/>
      <c r="Z601" s="25">
        <v>0</v>
      </c>
      <c r="AA601" s="109"/>
      <c r="AB601" s="25">
        <v>0</v>
      </c>
      <c r="AC601" s="25">
        <v>0</v>
      </c>
      <c r="AD601" s="25">
        <v>0</v>
      </c>
      <c r="AE601" s="25">
        <v>0</v>
      </c>
      <c r="AF601" s="25">
        <v>0</v>
      </c>
      <c r="AG601" s="25">
        <v>0</v>
      </c>
      <c r="AH601" s="109"/>
      <c r="AI601" s="25">
        <v>238.464</v>
      </c>
      <c r="AJ601" s="25">
        <v>0</v>
      </c>
      <c r="AK601" s="123">
        <v>0</v>
      </c>
      <c r="AL601" s="25">
        <v>0</v>
      </c>
      <c r="AM601" s="25">
        <v>0</v>
      </c>
      <c r="AN601" s="25">
        <v>0</v>
      </c>
      <c r="AO601" s="109"/>
      <c r="AP601" s="25">
        <v>0</v>
      </c>
      <c r="AQ601" s="25">
        <v>0</v>
      </c>
      <c r="AR601" s="25">
        <v>179.52799999999999</v>
      </c>
      <c r="AS601" s="25">
        <v>0</v>
      </c>
      <c r="AT601" s="25">
        <v>0</v>
      </c>
      <c r="AU601" s="25">
        <v>0</v>
      </c>
      <c r="AW601" t="str">
        <f t="shared" si="98"/>
        <v>Nguyễn Thành Long</v>
      </c>
      <c r="AX601" s="27" t="str">
        <f t="shared" si="99"/>
        <v>Nguyễn Bích Vân</v>
      </c>
      <c r="AY601" s="4" t="str">
        <f t="shared" si="96"/>
        <v>VIN+</v>
      </c>
    </row>
    <row r="602" spans="1:51" outlineLevel="1" x14ac:dyDescent="0.25">
      <c r="A602" s="4" t="s">
        <v>1104</v>
      </c>
      <c r="B602" s="4" t="s">
        <v>797</v>
      </c>
      <c r="C602" s="4" t="s">
        <v>959</v>
      </c>
      <c r="D602" s="11" t="s">
        <v>832</v>
      </c>
      <c r="E602" s="32" t="s">
        <v>112</v>
      </c>
      <c r="F602" s="11" t="s">
        <v>710</v>
      </c>
      <c r="G602" s="35">
        <v>5138111</v>
      </c>
      <c r="H602" s="35" t="s">
        <v>2688</v>
      </c>
      <c r="I602" s="4"/>
      <c r="J602" s="4"/>
      <c r="K602" s="4"/>
      <c r="L602" s="4"/>
      <c r="M602" s="33"/>
      <c r="N602" s="38"/>
      <c r="O602" s="33"/>
      <c r="P602" s="244">
        <f t="shared" si="97"/>
        <v>845.45799999999997</v>
      </c>
      <c r="Q602" s="25"/>
      <c r="R602" s="25"/>
      <c r="S602" s="25"/>
      <c r="T602" s="109"/>
      <c r="U602" s="25"/>
      <c r="V602" s="25"/>
      <c r="W602" s="25"/>
      <c r="X602" s="25">
        <v>0</v>
      </c>
      <c r="Y602" s="25"/>
      <c r="Z602" s="25">
        <v>0</v>
      </c>
      <c r="AA602" s="109"/>
      <c r="AB602" s="25">
        <v>0</v>
      </c>
      <c r="AC602" s="25">
        <v>0</v>
      </c>
      <c r="AD602" s="25">
        <v>0</v>
      </c>
      <c r="AE602" s="25">
        <v>0</v>
      </c>
      <c r="AF602" s="25">
        <v>0</v>
      </c>
      <c r="AG602" s="25">
        <v>0</v>
      </c>
      <c r="AH602" s="109"/>
      <c r="AI602" s="25">
        <v>0</v>
      </c>
      <c r="AJ602" s="25">
        <v>0</v>
      </c>
      <c r="AK602" s="123">
        <v>0</v>
      </c>
      <c r="AL602" s="25">
        <v>0</v>
      </c>
      <c r="AM602" s="25">
        <v>0</v>
      </c>
      <c r="AN602" s="25">
        <v>0</v>
      </c>
      <c r="AO602" s="109"/>
      <c r="AP602" s="25">
        <v>845.45799999999997</v>
      </c>
      <c r="AQ602" s="25">
        <v>0</v>
      </c>
      <c r="AR602" s="25">
        <v>0</v>
      </c>
      <c r="AS602" s="25">
        <v>0</v>
      </c>
      <c r="AT602" s="25">
        <v>0</v>
      </c>
      <c r="AU602" s="25">
        <v>0</v>
      </c>
      <c r="AW602" t="str">
        <f t="shared" si="98"/>
        <v>Nguyễn Thành Long</v>
      </c>
      <c r="AX602" s="27" t="str">
        <f t="shared" si="99"/>
        <v>Nguyễn Bích Vân</v>
      </c>
      <c r="AY602" s="4" t="str">
        <f t="shared" si="96"/>
        <v>VIN+</v>
      </c>
    </row>
    <row r="603" spans="1:51" outlineLevel="1" x14ac:dyDescent="0.25">
      <c r="A603" s="4" t="s">
        <v>1104</v>
      </c>
      <c r="B603" s="4" t="s">
        <v>797</v>
      </c>
      <c r="C603" s="4" t="s">
        <v>959</v>
      </c>
      <c r="D603" s="11" t="s">
        <v>832</v>
      </c>
      <c r="E603" s="32" t="s">
        <v>112</v>
      </c>
      <c r="F603" s="11" t="s">
        <v>710</v>
      </c>
      <c r="G603" s="35">
        <v>5139497</v>
      </c>
      <c r="H603" s="35" t="s">
        <v>2689</v>
      </c>
      <c r="I603" s="4"/>
      <c r="J603" s="4"/>
      <c r="K603" s="4"/>
      <c r="L603" s="4"/>
      <c r="M603" s="33"/>
      <c r="N603" s="38"/>
      <c r="O603" s="33"/>
      <c r="P603" s="244">
        <f t="shared" si="97"/>
        <v>835.9849999999999</v>
      </c>
      <c r="Q603" s="25"/>
      <c r="R603" s="25"/>
      <c r="S603" s="25"/>
      <c r="T603" s="109"/>
      <c r="U603" s="25"/>
      <c r="V603" s="25"/>
      <c r="W603" s="25"/>
      <c r="X603" s="25">
        <v>0</v>
      </c>
      <c r="Y603" s="25"/>
      <c r="Z603" s="25">
        <v>0</v>
      </c>
      <c r="AA603" s="109"/>
      <c r="AB603" s="25">
        <v>597.52099999999996</v>
      </c>
      <c r="AC603" s="25">
        <v>0</v>
      </c>
      <c r="AD603" s="25">
        <v>0</v>
      </c>
      <c r="AE603" s="25">
        <v>0</v>
      </c>
      <c r="AF603" s="25">
        <v>0</v>
      </c>
      <c r="AG603" s="25">
        <v>0</v>
      </c>
      <c r="AH603" s="109"/>
      <c r="AI603" s="25">
        <v>0</v>
      </c>
      <c r="AJ603" s="25">
        <v>0</v>
      </c>
      <c r="AK603" s="123">
        <v>0</v>
      </c>
      <c r="AL603" s="25">
        <v>0</v>
      </c>
      <c r="AM603" s="25">
        <v>0</v>
      </c>
      <c r="AN603" s="25">
        <v>0</v>
      </c>
      <c r="AO603" s="109"/>
      <c r="AP603" s="25">
        <v>238.464</v>
      </c>
      <c r="AQ603" s="25">
        <v>0</v>
      </c>
      <c r="AR603" s="25">
        <v>0</v>
      </c>
      <c r="AS603" s="25">
        <v>0</v>
      </c>
      <c r="AT603" s="25">
        <v>0</v>
      </c>
      <c r="AU603" s="25">
        <v>0</v>
      </c>
      <c r="AW603" t="str">
        <f t="shared" si="98"/>
        <v>Nguyễn Thành Long</v>
      </c>
      <c r="AX603" s="27" t="str">
        <f t="shared" si="99"/>
        <v>Nguyễn Bích Vân</v>
      </c>
      <c r="AY603" s="4" t="str">
        <f t="shared" si="96"/>
        <v>VIN+</v>
      </c>
    </row>
    <row r="604" spans="1:51" outlineLevel="1" x14ac:dyDescent="0.25">
      <c r="A604" s="4" t="s">
        <v>1104</v>
      </c>
      <c r="B604" s="4" t="s">
        <v>797</v>
      </c>
      <c r="C604" s="4" t="s">
        <v>959</v>
      </c>
      <c r="D604" s="11" t="s">
        <v>832</v>
      </c>
      <c r="E604" s="32" t="s">
        <v>112</v>
      </c>
      <c r="F604" s="11" t="s">
        <v>710</v>
      </c>
      <c r="G604" s="35">
        <v>5270268</v>
      </c>
      <c r="H604" s="35" t="s">
        <v>2690</v>
      </c>
      <c r="I604" s="4"/>
      <c r="J604" s="4"/>
      <c r="K604" s="4"/>
      <c r="L604" s="4"/>
      <c r="M604" s="33"/>
      <c r="N604" s="38"/>
      <c r="O604" s="33"/>
      <c r="P604" s="244">
        <f t="shared" si="97"/>
        <v>0</v>
      </c>
      <c r="Q604" s="25"/>
      <c r="R604" s="25"/>
      <c r="S604" s="25"/>
      <c r="T604" s="109"/>
      <c r="U604" s="25"/>
      <c r="V604" s="25"/>
      <c r="W604" s="25"/>
      <c r="X604" s="25">
        <v>0</v>
      </c>
      <c r="Y604" s="25"/>
      <c r="Z604" s="25">
        <v>0</v>
      </c>
      <c r="AA604" s="109"/>
      <c r="AB604" s="25">
        <v>0</v>
      </c>
      <c r="AC604" s="25">
        <v>0</v>
      </c>
      <c r="AD604" s="25">
        <v>0</v>
      </c>
      <c r="AE604" s="25">
        <v>0</v>
      </c>
      <c r="AF604" s="25">
        <v>0</v>
      </c>
      <c r="AG604" s="25">
        <v>0</v>
      </c>
      <c r="AH604" s="109"/>
      <c r="AI604" s="25">
        <v>0</v>
      </c>
      <c r="AJ604" s="25">
        <v>0</v>
      </c>
      <c r="AK604" s="123">
        <v>0</v>
      </c>
      <c r="AL604" s="25">
        <v>0</v>
      </c>
      <c r="AM604" s="25">
        <v>0</v>
      </c>
      <c r="AN604" s="25">
        <v>0</v>
      </c>
      <c r="AO604" s="109"/>
      <c r="AP604" s="25">
        <v>0</v>
      </c>
      <c r="AQ604" s="25">
        <v>0</v>
      </c>
      <c r="AR604" s="25">
        <v>0</v>
      </c>
      <c r="AS604" s="25">
        <v>0</v>
      </c>
      <c r="AT604" s="25">
        <v>0</v>
      </c>
      <c r="AU604" s="25">
        <v>0</v>
      </c>
      <c r="AW604" t="str">
        <f t="shared" si="98"/>
        <v>Nguyễn Thành Long</v>
      </c>
      <c r="AX604" s="27" t="str">
        <f t="shared" si="99"/>
        <v>Nguyễn Bích Vân</v>
      </c>
      <c r="AY604" s="4" t="str">
        <f t="shared" si="96"/>
        <v>VIN+</v>
      </c>
    </row>
    <row r="605" spans="1:51" outlineLevel="1" x14ac:dyDescent="0.25">
      <c r="A605" s="4" t="s">
        <v>1104</v>
      </c>
      <c r="B605" s="4" t="s">
        <v>797</v>
      </c>
      <c r="C605" s="4" t="s">
        <v>959</v>
      </c>
      <c r="D605" s="11" t="s">
        <v>832</v>
      </c>
      <c r="E605" s="32" t="s">
        <v>112</v>
      </c>
      <c r="F605" s="11" t="s">
        <v>710</v>
      </c>
      <c r="G605" s="35">
        <v>5270275</v>
      </c>
      <c r="H605" s="35" t="s">
        <v>2691</v>
      </c>
      <c r="I605" s="4"/>
      <c r="J605" s="4"/>
      <c r="K605" s="4"/>
      <c r="L605" s="4"/>
      <c r="M605" s="33"/>
      <c r="N605" s="38"/>
      <c r="O605" s="33"/>
      <c r="P605" s="244">
        <f t="shared" si="97"/>
        <v>0</v>
      </c>
      <c r="Q605" s="25"/>
      <c r="R605" s="25"/>
      <c r="S605" s="25"/>
      <c r="T605" s="109"/>
      <c r="U605" s="25"/>
      <c r="V605" s="25"/>
      <c r="W605" s="25"/>
      <c r="X605" s="25">
        <v>0</v>
      </c>
      <c r="Y605" s="25"/>
      <c r="Z605" s="25">
        <v>0</v>
      </c>
      <c r="AA605" s="109"/>
      <c r="AB605" s="25">
        <v>0</v>
      </c>
      <c r="AC605" s="25">
        <v>0</v>
      </c>
      <c r="AD605" s="25">
        <v>0</v>
      </c>
      <c r="AE605" s="25">
        <v>0</v>
      </c>
      <c r="AF605" s="25">
        <v>0</v>
      </c>
      <c r="AG605" s="25">
        <v>0</v>
      </c>
      <c r="AH605" s="109"/>
      <c r="AI605" s="25">
        <v>0</v>
      </c>
      <c r="AJ605" s="25">
        <v>0</v>
      </c>
      <c r="AK605" s="123">
        <v>0</v>
      </c>
      <c r="AL605" s="25">
        <v>0</v>
      </c>
      <c r="AM605" s="25">
        <v>0</v>
      </c>
      <c r="AN605" s="25">
        <v>0</v>
      </c>
      <c r="AO605" s="109"/>
      <c r="AP605" s="25">
        <v>0</v>
      </c>
      <c r="AQ605" s="25">
        <v>0</v>
      </c>
      <c r="AR605" s="25">
        <v>0</v>
      </c>
      <c r="AS605" s="25">
        <v>0</v>
      </c>
      <c r="AT605" s="25">
        <v>0</v>
      </c>
      <c r="AU605" s="25">
        <v>0</v>
      </c>
      <c r="AW605" t="str">
        <f t="shared" si="98"/>
        <v>Nguyễn Thành Long</v>
      </c>
      <c r="AX605" s="27" t="str">
        <f t="shared" si="99"/>
        <v>Nguyễn Bích Vân</v>
      </c>
      <c r="AY605" s="4" t="str">
        <f t="shared" si="96"/>
        <v>VIN+</v>
      </c>
    </row>
    <row r="606" spans="1:51" outlineLevel="1" x14ac:dyDescent="0.25">
      <c r="A606" s="4" t="s">
        <v>1104</v>
      </c>
      <c r="B606" s="4" t="s">
        <v>797</v>
      </c>
      <c r="C606" s="4" t="s">
        <v>959</v>
      </c>
      <c r="D606" s="11" t="s">
        <v>832</v>
      </c>
      <c r="E606" s="32" t="s">
        <v>112</v>
      </c>
      <c r="F606" s="11" t="s">
        <v>710</v>
      </c>
      <c r="G606" s="35">
        <v>5271333</v>
      </c>
      <c r="H606" s="35" t="s">
        <v>2692</v>
      </c>
      <c r="I606" s="4"/>
      <c r="J606" s="4"/>
      <c r="K606" s="4"/>
      <c r="L606" s="4"/>
      <c r="M606" s="33"/>
      <c r="N606" s="38"/>
      <c r="O606" s="33"/>
      <c r="P606" s="244">
        <f t="shared" si="97"/>
        <v>180.59800000000001</v>
      </c>
      <c r="Q606" s="25"/>
      <c r="R606" s="25"/>
      <c r="S606" s="25"/>
      <c r="T606" s="109"/>
      <c r="U606" s="25"/>
      <c r="V606" s="25"/>
      <c r="W606" s="25"/>
      <c r="X606" s="25">
        <v>0</v>
      </c>
      <c r="Y606" s="25"/>
      <c r="Z606" s="25">
        <v>0</v>
      </c>
      <c r="AA606" s="109"/>
      <c r="AB606" s="25">
        <v>180.59800000000001</v>
      </c>
      <c r="AC606" s="25">
        <v>0</v>
      </c>
      <c r="AD606" s="25">
        <v>0</v>
      </c>
      <c r="AE606" s="25">
        <v>0</v>
      </c>
      <c r="AF606" s="25">
        <v>0</v>
      </c>
      <c r="AG606" s="25">
        <v>0</v>
      </c>
      <c r="AH606" s="109"/>
      <c r="AI606" s="25">
        <v>0</v>
      </c>
      <c r="AJ606" s="25">
        <v>0</v>
      </c>
      <c r="AK606" s="123">
        <v>0</v>
      </c>
      <c r="AL606" s="25">
        <v>0</v>
      </c>
      <c r="AM606" s="25">
        <v>0</v>
      </c>
      <c r="AN606" s="25">
        <v>0</v>
      </c>
      <c r="AO606" s="109"/>
      <c r="AP606" s="25">
        <v>0</v>
      </c>
      <c r="AQ606" s="25">
        <v>0</v>
      </c>
      <c r="AR606" s="25">
        <v>0</v>
      </c>
      <c r="AS606" s="25">
        <v>0</v>
      </c>
      <c r="AT606" s="25">
        <v>0</v>
      </c>
      <c r="AU606" s="25">
        <v>0</v>
      </c>
      <c r="AW606" t="str">
        <f t="shared" si="98"/>
        <v>Nguyễn Thành Long</v>
      </c>
      <c r="AX606" s="27" t="str">
        <f t="shared" si="99"/>
        <v>Nguyễn Bích Vân</v>
      </c>
      <c r="AY606" s="4" t="str">
        <f t="shared" si="96"/>
        <v>VIN+</v>
      </c>
    </row>
    <row r="607" spans="1:51" outlineLevel="1" x14ac:dyDescent="0.25">
      <c r="A607" s="4" t="s">
        <v>1104</v>
      </c>
      <c r="B607" s="4" t="s">
        <v>797</v>
      </c>
      <c r="C607" s="4" t="s">
        <v>959</v>
      </c>
      <c r="D607" s="11" t="s">
        <v>832</v>
      </c>
      <c r="E607" s="32" t="s">
        <v>112</v>
      </c>
      <c r="F607" s="11" t="s">
        <v>710</v>
      </c>
      <c r="G607" s="35">
        <v>5271461</v>
      </c>
      <c r="H607" s="35" t="s">
        <v>2693</v>
      </c>
      <c r="I607" s="4"/>
      <c r="J607" s="4"/>
      <c r="K607" s="4"/>
      <c r="L607" s="4"/>
      <c r="M607" s="33"/>
      <c r="N607" s="38"/>
      <c r="O607" s="33"/>
      <c r="P607" s="244">
        <f t="shared" si="97"/>
        <v>835.98400000000004</v>
      </c>
      <c r="Q607" s="25"/>
      <c r="R607" s="25"/>
      <c r="S607" s="25"/>
      <c r="T607" s="109"/>
      <c r="U607" s="25"/>
      <c r="V607" s="25"/>
      <c r="W607" s="25"/>
      <c r="X607" s="25">
        <v>0</v>
      </c>
      <c r="Y607" s="25"/>
      <c r="Z607" s="25">
        <v>0</v>
      </c>
      <c r="AA607" s="109"/>
      <c r="AB607" s="25">
        <v>179.52799999999999</v>
      </c>
      <c r="AC607" s="25">
        <v>0</v>
      </c>
      <c r="AD607" s="25">
        <v>0</v>
      </c>
      <c r="AE607" s="25">
        <v>0</v>
      </c>
      <c r="AF607" s="25">
        <v>0</v>
      </c>
      <c r="AG607" s="25">
        <v>0</v>
      </c>
      <c r="AH607" s="109"/>
      <c r="AI607" s="25">
        <v>656.45600000000002</v>
      </c>
      <c r="AJ607" s="25">
        <v>0</v>
      </c>
      <c r="AK607" s="123">
        <v>0</v>
      </c>
      <c r="AL607" s="25">
        <v>0</v>
      </c>
      <c r="AM607" s="25">
        <v>0</v>
      </c>
      <c r="AN607" s="25">
        <v>0</v>
      </c>
      <c r="AO607" s="109"/>
      <c r="AP607" s="25">
        <v>0</v>
      </c>
      <c r="AQ607" s="25">
        <v>0</v>
      </c>
      <c r="AR607" s="25">
        <v>0</v>
      </c>
      <c r="AS607" s="25">
        <v>0</v>
      </c>
      <c r="AT607" s="25">
        <v>0</v>
      </c>
      <c r="AU607" s="25">
        <v>0</v>
      </c>
      <c r="AW607" t="str">
        <f t="shared" si="98"/>
        <v>Nguyễn Thành Long</v>
      </c>
      <c r="AX607" s="27" t="str">
        <f t="shared" si="99"/>
        <v>Nguyễn Bích Vân</v>
      </c>
      <c r="AY607" s="4" t="str">
        <f t="shared" si="96"/>
        <v>VIN+</v>
      </c>
    </row>
    <row r="608" spans="1:51" outlineLevel="1" x14ac:dyDescent="0.25">
      <c r="A608" s="4" t="s">
        <v>1104</v>
      </c>
      <c r="B608" s="4" t="s">
        <v>797</v>
      </c>
      <c r="C608" s="4" t="s">
        <v>959</v>
      </c>
      <c r="D608" s="11" t="s">
        <v>832</v>
      </c>
      <c r="E608" s="32" t="s">
        <v>112</v>
      </c>
      <c r="F608" s="11" t="s">
        <v>710</v>
      </c>
      <c r="G608" s="35">
        <v>5274233</v>
      </c>
      <c r="H608" s="35" t="s">
        <v>2694</v>
      </c>
      <c r="I608" s="4"/>
      <c r="J608" s="4"/>
      <c r="K608" s="4"/>
      <c r="L608" s="4"/>
      <c r="M608" s="33"/>
      <c r="N608" s="38"/>
      <c r="O608" s="33"/>
      <c r="P608" s="244">
        <f t="shared" si="97"/>
        <v>0</v>
      </c>
      <c r="Q608" s="25"/>
      <c r="R608" s="25"/>
      <c r="S608" s="25"/>
      <c r="T608" s="109"/>
      <c r="U608" s="25"/>
      <c r="V608" s="25"/>
      <c r="W608" s="25"/>
      <c r="X608" s="25">
        <v>0</v>
      </c>
      <c r="Y608" s="25"/>
      <c r="Z608" s="25">
        <v>0</v>
      </c>
      <c r="AA608" s="109"/>
      <c r="AB608" s="25">
        <v>0</v>
      </c>
      <c r="AC608" s="25">
        <v>0</v>
      </c>
      <c r="AD608" s="25">
        <v>0</v>
      </c>
      <c r="AE608" s="25">
        <v>0</v>
      </c>
      <c r="AF608" s="25">
        <v>0</v>
      </c>
      <c r="AG608" s="25">
        <v>0</v>
      </c>
      <c r="AH608" s="109"/>
      <c r="AI608" s="25">
        <v>0</v>
      </c>
      <c r="AJ608" s="25">
        <v>0</v>
      </c>
      <c r="AK608" s="123">
        <v>0</v>
      </c>
      <c r="AL608" s="25">
        <v>0</v>
      </c>
      <c r="AM608" s="25">
        <v>0</v>
      </c>
      <c r="AN608" s="25">
        <v>0</v>
      </c>
      <c r="AO608" s="109"/>
      <c r="AP608" s="25">
        <v>0</v>
      </c>
      <c r="AQ608" s="25">
        <v>0</v>
      </c>
      <c r="AR608" s="25">
        <v>0</v>
      </c>
      <c r="AS608" s="25">
        <v>0</v>
      </c>
      <c r="AT608" s="25">
        <v>0</v>
      </c>
      <c r="AU608" s="25">
        <v>0</v>
      </c>
      <c r="AW608" t="str">
        <f t="shared" si="98"/>
        <v>Nguyễn Thành Long</v>
      </c>
      <c r="AX608" s="27" t="str">
        <f t="shared" si="99"/>
        <v>Nguyễn Bích Vân</v>
      </c>
      <c r="AY608" s="4" t="str">
        <f t="shared" si="96"/>
        <v>VIN+</v>
      </c>
    </row>
    <row r="609" spans="1:51" outlineLevel="1" x14ac:dyDescent="0.25">
      <c r="A609" s="4" t="s">
        <v>1104</v>
      </c>
      <c r="B609" s="4" t="s">
        <v>797</v>
      </c>
      <c r="C609" s="4" t="s">
        <v>959</v>
      </c>
      <c r="D609" s="11" t="s">
        <v>832</v>
      </c>
      <c r="E609" s="32" t="s">
        <v>112</v>
      </c>
      <c r="F609" s="11" t="s">
        <v>710</v>
      </c>
      <c r="G609" s="35">
        <v>5278125</v>
      </c>
      <c r="H609" s="35" t="s">
        <v>2695</v>
      </c>
      <c r="I609" s="4"/>
      <c r="J609" s="4"/>
      <c r="K609" s="4"/>
      <c r="L609" s="4"/>
      <c r="M609" s="33"/>
      <c r="N609" s="38"/>
      <c r="O609" s="33"/>
      <c r="P609" s="244">
        <f t="shared" si="97"/>
        <v>837.05400000000009</v>
      </c>
      <c r="Q609" s="25"/>
      <c r="R609" s="25"/>
      <c r="S609" s="25"/>
      <c r="T609" s="109"/>
      <c r="U609" s="25"/>
      <c r="V609" s="25"/>
      <c r="W609" s="25"/>
      <c r="X609" s="25">
        <v>0</v>
      </c>
      <c r="Y609" s="25"/>
      <c r="Z609" s="25">
        <v>0</v>
      </c>
      <c r="AA609" s="109"/>
      <c r="AB609" s="25">
        <v>419.06200000000001</v>
      </c>
      <c r="AC609" s="25">
        <v>0</v>
      </c>
      <c r="AD609" s="25">
        <v>0</v>
      </c>
      <c r="AE609" s="25">
        <v>0</v>
      </c>
      <c r="AF609" s="25">
        <v>0</v>
      </c>
      <c r="AG609" s="25">
        <v>0</v>
      </c>
      <c r="AH609" s="109"/>
      <c r="AI609" s="25">
        <v>0</v>
      </c>
      <c r="AJ609" s="25">
        <v>0</v>
      </c>
      <c r="AK609" s="123">
        <v>0</v>
      </c>
      <c r="AL609" s="25">
        <v>0</v>
      </c>
      <c r="AM609" s="25">
        <v>0</v>
      </c>
      <c r="AN609" s="25">
        <v>0</v>
      </c>
      <c r="AO609" s="109"/>
      <c r="AP609" s="25">
        <v>238.464</v>
      </c>
      <c r="AQ609" s="25">
        <v>0</v>
      </c>
      <c r="AR609" s="25">
        <v>179.52799999999999</v>
      </c>
      <c r="AS609" s="25">
        <v>0</v>
      </c>
      <c r="AT609" s="25">
        <v>0</v>
      </c>
      <c r="AU609" s="25">
        <v>0</v>
      </c>
      <c r="AW609" t="str">
        <f t="shared" si="98"/>
        <v>Nguyễn Thành Long</v>
      </c>
      <c r="AX609" s="27" t="str">
        <f t="shared" si="99"/>
        <v>Nguyễn Bích Vân</v>
      </c>
      <c r="AY609" s="4" t="str">
        <f t="shared" si="96"/>
        <v>VIN+</v>
      </c>
    </row>
    <row r="610" spans="1:51" outlineLevel="1" x14ac:dyDescent="0.25">
      <c r="A610" s="4" t="s">
        <v>1104</v>
      </c>
      <c r="B610" s="4" t="s">
        <v>797</v>
      </c>
      <c r="C610" s="4" t="s">
        <v>959</v>
      </c>
      <c r="D610" s="11" t="s">
        <v>832</v>
      </c>
      <c r="E610" s="32" t="s">
        <v>112</v>
      </c>
      <c r="F610" s="11" t="s">
        <v>710</v>
      </c>
      <c r="G610" s="35">
        <v>5294147</v>
      </c>
      <c r="H610" s="35" t="s">
        <v>2696</v>
      </c>
      <c r="I610" s="4"/>
      <c r="J610" s="4"/>
      <c r="K610" s="4"/>
      <c r="L610" s="4"/>
      <c r="M610" s="33"/>
      <c r="N610" s="38"/>
      <c r="O610" s="33"/>
      <c r="P610" s="244">
        <f t="shared" si="97"/>
        <v>1329.5530000000001</v>
      </c>
      <c r="Q610" s="25"/>
      <c r="R610" s="25"/>
      <c r="S610" s="25"/>
      <c r="T610" s="109"/>
      <c r="U610" s="25"/>
      <c r="V610" s="25"/>
      <c r="W610" s="25"/>
      <c r="X610" s="25">
        <v>0</v>
      </c>
      <c r="Y610" s="25"/>
      <c r="Z610" s="25">
        <v>0</v>
      </c>
      <c r="AA610" s="109"/>
      <c r="AB610" s="25">
        <v>180.59800000000001</v>
      </c>
      <c r="AC610" s="25">
        <v>0</v>
      </c>
      <c r="AD610" s="25">
        <v>0</v>
      </c>
      <c r="AE610" s="25">
        <v>0</v>
      </c>
      <c r="AF610" s="25">
        <v>0</v>
      </c>
      <c r="AG610" s="25">
        <v>0</v>
      </c>
      <c r="AH610" s="109"/>
      <c r="AI610" s="25">
        <v>541.96100000000001</v>
      </c>
      <c r="AJ610" s="25">
        <v>0</v>
      </c>
      <c r="AK610" s="123">
        <v>0</v>
      </c>
      <c r="AL610" s="25">
        <v>0</v>
      </c>
      <c r="AM610" s="25">
        <v>0</v>
      </c>
      <c r="AN610" s="25">
        <v>0</v>
      </c>
      <c r="AO610" s="109"/>
      <c r="AP610" s="25">
        <v>303.49700000000001</v>
      </c>
      <c r="AQ610" s="25">
        <v>0</v>
      </c>
      <c r="AR610" s="25">
        <v>303.49700000000001</v>
      </c>
      <c r="AS610" s="25">
        <v>0</v>
      </c>
      <c r="AT610" s="25">
        <v>0</v>
      </c>
      <c r="AU610" s="25">
        <v>0</v>
      </c>
      <c r="AW610" t="str">
        <f t="shared" si="98"/>
        <v>Nguyễn Thành Long</v>
      </c>
      <c r="AX610" s="27" t="str">
        <f t="shared" si="99"/>
        <v>Nguyễn Bích Vân</v>
      </c>
      <c r="AY610" s="4" t="str">
        <f t="shared" si="96"/>
        <v>VIN+</v>
      </c>
    </row>
    <row r="611" spans="1:51" outlineLevel="1" x14ac:dyDescent="0.25">
      <c r="A611" s="4" t="s">
        <v>1104</v>
      </c>
      <c r="B611" s="4" t="s">
        <v>797</v>
      </c>
      <c r="C611" s="4" t="s">
        <v>959</v>
      </c>
      <c r="D611" s="11" t="s">
        <v>832</v>
      </c>
      <c r="E611" s="32" t="s">
        <v>112</v>
      </c>
      <c r="F611" s="11" t="s">
        <v>710</v>
      </c>
      <c r="G611" s="35">
        <v>5295641</v>
      </c>
      <c r="H611" s="35" t="s">
        <v>2697</v>
      </c>
      <c r="I611" s="4"/>
      <c r="J611" s="4"/>
      <c r="K611" s="4"/>
      <c r="L611" s="4"/>
      <c r="M611" s="33"/>
      <c r="N611" s="38"/>
      <c r="O611" s="33"/>
      <c r="P611" s="244">
        <f t="shared" si="97"/>
        <v>721.48900000000003</v>
      </c>
      <c r="Q611" s="25"/>
      <c r="R611" s="25"/>
      <c r="S611" s="25"/>
      <c r="T611" s="109"/>
      <c r="U611" s="25"/>
      <c r="V611" s="25"/>
      <c r="W611" s="25"/>
      <c r="X611" s="25">
        <v>0</v>
      </c>
      <c r="Y611" s="25"/>
      <c r="Z611" s="25">
        <v>0</v>
      </c>
      <c r="AA611" s="109"/>
      <c r="AB611" s="25">
        <v>179.52799999999999</v>
      </c>
      <c r="AC611" s="25">
        <v>0</v>
      </c>
      <c r="AD611" s="25">
        <v>0</v>
      </c>
      <c r="AE611" s="25">
        <v>0</v>
      </c>
      <c r="AF611" s="25">
        <v>0</v>
      </c>
      <c r="AG611" s="25">
        <v>0</v>
      </c>
      <c r="AH611" s="109"/>
      <c r="AI611" s="25">
        <v>303.49700000000001</v>
      </c>
      <c r="AJ611" s="25">
        <v>0</v>
      </c>
      <c r="AK611" s="123">
        <v>0</v>
      </c>
      <c r="AL611" s="25">
        <v>0</v>
      </c>
      <c r="AM611" s="25">
        <v>0</v>
      </c>
      <c r="AN611" s="25">
        <v>0</v>
      </c>
      <c r="AO611" s="109"/>
      <c r="AP611" s="25">
        <v>238.464</v>
      </c>
      <c r="AQ611" s="25">
        <v>0</v>
      </c>
      <c r="AR611" s="25">
        <v>0</v>
      </c>
      <c r="AS611" s="25">
        <v>0</v>
      </c>
      <c r="AT611" s="25">
        <v>0</v>
      </c>
      <c r="AU611" s="25">
        <v>0</v>
      </c>
      <c r="AW611" t="str">
        <f t="shared" si="98"/>
        <v>Nguyễn Thành Long</v>
      </c>
      <c r="AX611" s="27" t="str">
        <f t="shared" si="99"/>
        <v>Nguyễn Bích Vân</v>
      </c>
      <c r="AY611" s="4" t="str">
        <f t="shared" si="96"/>
        <v>VIN+</v>
      </c>
    </row>
    <row r="612" spans="1:51" outlineLevel="1" x14ac:dyDescent="0.25">
      <c r="A612" s="4" t="s">
        <v>1104</v>
      </c>
      <c r="B612" s="4" t="s">
        <v>797</v>
      </c>
      <c r="C612" s="4" t="s">
        <v>959</v>
      </c>
      <c r="D612" s="11" t="s">
        <v>832</v>
      </c>
      <c r="E612" s="32" t="s">
        <v>112</v>
      </c>
      <c r="F612" s="11" t="s">
        <v>710</v>
      </c>
      <c r="G612" s="35">
        <v>5295658</v>
      </c>
      <c r="H612" s="35" t="s">
        <v>2698</v>
      </c>
      <c r="I612" s="4"/>
      <c r="J612" s="4"/>
      <c r="K612" s="4"/>
      <c r="L612" s="4"/>
      <c r="M612" s="33"/>
      <c r="N612" s="38"/>
      <c r="O612" s="33"/>
      <c r="P612" s="244">
        <f t="shared" si="97"/>
        <v>598.58999999999992</v>
      </c>
      <c r="Q612" s="25"/>
      <c r="R612" s="25"/>
      <c r="S612" s="25"/>
      <c r="T612" s="109"/>
      <c r="U612" s="25"/>
      <c r="V612" s="25"/>
      <c r="W612" s="25"/>
      <c r="X612" s="25">
        <v>0</v>
      </c>
      <c r="Y612" s="25"/>
      <c r="Z612" s="25">
        <v>0</v>
      </c>
      <c r="AA612" s="109"/>
      <c r="AB612" s="25">
        <v>360.12599999999998</v>
      </c>
      <c r="AC612" s="25">
        <v>0</v>
      </c>
      <c r="AD612" s="25">
        <v>0</v>
      </c>
      <c r="AE612" s="25">
        <v>0</v>
      </c>
      <c r="AF612" s="25">
        <v>0</v>
      </c>
      <c r="AG612" s="25">
        <v>0</v>
      </c>
      <c r="AH612" s="109"/>
      <c r="AI612" s="25">
        <v>0</v>
      </c>
      <c r="AJ612" s="25">
        <v>0</v>
      </c>
      <c r="AK612" s="123">
        <v>0</v>
      </c>
      <c r="AL612" s="25">
        <v>0</v>
      </c>
      <c r="AM612" s="25">
        <v>0</v>
      </c>
      <c r="AN612" s="25">
        <v>0</v>
      </c>
      <c r="AO612" s="109"/>
      <c r="AP612" s="25">
        <v>0</v>
      </c>
      <c r="AQ612" s="25">
        <v>0</v>
      </c>
      <c r="AR612" s="25">
        <v>238.464</v>
      </c>
      <c r="AS612" s="25">
        <v>0</v>
      </c>
      <c r="AT612" s="25">
        <v>0</v>
      </c>
      <c r="AU612" s="25">
        <v>0</v>
      </c>
      <c r="AW612" t="str">
        <f t="shared" si="98"/>
        <v>Nguyễn Thành Long</v>
      </c>
      <c r="AX612" s="27" t="str">
        <f t="shared" si="99"/>
        <v>Nguyễn Bích Vân</v>
      </c>
      <c r="AY612" s="4" t="str">
        <f t="shared" si="96"/>
        <v>VIN+</v>
      </c>
    </row>
    <row r="613" spans="1:51" outlineLevel="1" x14ac:dyDescent="0.25">
      <c r="A613" s="4" t="s">
        <v>1104</v>
      </c>
      <c r="B613" s="4" t="s">
        <v>797</v>
      </c>
      <c r="C613" s="4" t="s">
        <v>959</v>
      </c>
      <c r="D613" s="11" t="s">
        <v>832</v>
      </c>
      <c r="E613" s="32" t="s">
        <v>112</v>
      </c>
      <c r="F613" s="11" t="s">
        <v>710</v>
      </c>
      <c r="G613" s="35">
        <v>5298783</v>
      </c>
      <c r="H613" s="35" t="s">
        <v>2699</v>
      </c>
      <c r="I613" s="4"/>
      <c r="J613" s="4"/>
      <c r="K613" s="4"/>
      <c r="L613" s="4"/>
      <c r="M613" s="33"/>
      <c r="N613" s="38"/>
      <c r="O613" s="33"/>
      <c r="P613" s="244">
        <f t="shared" si="97"/>
        <v>360.12599999999998</v>
      </c>
      <c r="Q613" s="25"/>
      <c r="R613" s="25"/>
      <c r="S613" s="25"/>
      <c r="T613" s="109"/>
      <c r="U613" s="25"/>
      <c r="V613" s="25"/>
      <c r="W613" s="25"/>
      <c r="X613" s="25">
        <v>0</v>
      </c>
      <c r="Y613" s="25"/>
      <c r="Z613" s="25">
        <v>0</v>
      </c>
      <c r="AA613" s="109"/>
      <c r="AB613" s="25">
        <v>180.59800000000001</v>
      </c>
      <c r="AC613" s="25">
        <v>0</v>
      </c>
      <c r="AD613" s="25">
        <v>0</v>
      </c>
      <c r="AE613" s="25">
        <v>0</v>
      </c>
      <c r="AF613" s="25">
        <v>0</v>
      </c>
      <c r="AG613" s="25">
        <v>0</v>
      </c>
      <c r="AH613" s="109"/>
      <c r="AI613" s="25">
        <v>0</v>
      </c>
      <c r="AJ613" s="25">
        <v>0</v>
      </c>
      <c r="AK613" s="123">
        <v>0</v>
      </c>
      <c r="AL613" s="25">
        <v>0</v>
      </c>
      <c r="AM613" s="25">
        <v>0</v>
      </c>
      <c r="AN613" s="25">
        <v>0</v>
      </c>
      <c r="AO613" s="109"/>
      <c r="AP613" s="25">
        <v>0</v>
      </c>
      <c r="AQ613" s="25">
        <v>0</v>
      </c>
      <c r="AR613" s="25">
        <v>179.52799999999999</v>
      </c>
      <c r="AS613" s="25">
        <v>0</v>
      </c>
      <c r="AT613" s="25">
        <v>0</v>
      </c>
      <c r="AU613" s="25">
        <v>0</v>
      </c>
      <c r="AW613" t="str">
        <f t="shared" si="98"/>
        <v>Nguyễn Thành Long</v>
      </c>
      <c r="AX613" s="27" t="str">
        <f t="shared" si="99"/>
        <v>Nguyễn Bích Vân</v>
      </c>
      <c r="AY613" s="4" t="str">
        <f t="shared" si="96"/>
        <v>VIN+</v>
      </c>
    </row>
    <row r="614" spans="1:51" outlineLevel="1" x14ac:dyDescent="0.25">
      <c r="A614" s="4" t="s">
        <v>1104</v>
      </c>
      <c r="B614" s="4" t="s">
        <v>797</v>
      </c>
      <c r="C614" s="4" t="s">
        <v>959</v>
      </c>
      <c r="D614" s="11" t="s">
        <v>832</v>
      </c>
      <c r="E614" s="32" t="s">
        <v>112</v>
      </c>
      <c r="F614" s="11" t="s">
        <v>710</v>
      </c>
      <c r="G614" s="35">
        <v>5298835</v>
      </c>
      <c r="H614" s="35" t="s">
        <v>2700</v>
      </c>
      <c r="I614" s="4"/>
      <c r="J614" s="4"/>
      <c r="K614" s="4"/>
      <c r="L614" s="4"/>
      <c r="M614" s="33"/>
      <c r="N614" s="38"/>
      <c r="O614" s="33"/>
      <c r="P614" s="244">
        <f t="shared" si="97"/>
        <v>419.06200000000001</v>
      </c>
      <c r="Q614" s="25"/>
      <c r="R614" s="25"/>
      <c r="S614" s="25"/>
      <c r="T614" s="109"/>
      <c r="U614" s="25"/>
      <c r="V614" s="25"/>
      <c r="W614" s="25"/>
      <c r="X614" s="25">
        <v>0</v>
      </c>
      <c r="Y614" s="25"/>
      <c r="Z614" s="25">
        <v>0</v>
      </c>
      <c r="AA614" s="109"/>
      <c r="AB614" s="25">
        <v>180.59800000000001</v>
      </c>
      <c r="AC614" s="25">
        <v>0</v>
      </c>
      <c r="AD614" s="25">
        <v>0</v>
      </c>
      <c r="AE614" s="25">
        <v>0</v>
      </c>
      <c r="AF614" s="25">
        <v>0</v>
      </c>
      <c r="AG614" s="25">
        <v>0</v>
      </c>
      <c r="AH614" s="109"/>
      <c r="AI614" s="25">
        <v>0</v>
      </c>
      <c r="AJ614" s="25">
        <v>0</v>
      </c>
      <c r="AK614" s="123">
        <v>0</v>
      </c>
      <c r="AL614" s="25">
        <v>0</v>
      </c>
      <c r="AM614" s="25">
        <v>0</v>
      </c>
      <c r="AN614" s="25">
        <v>0</v>
      </c>
      <c r="AO614" s="109"/>
      <c r="AP614" s="25">
        <v>238.464</v>
      </c>
      <c r="AQ614" s="25">
        <v>0</v>
      </c>
      <c r="AR614" s="25">
        <v>0</v>
      </c>
      <c r="AS614" s="25">
        <v>0</v>
      </c>
      <c r="AT614" s="25">
        <v>0</v>
      </c>
      <c r="AU614" s="25">
        <v>0</v>
      </c>
      <c r="AW614" t="str">
        <f t="shared" si="98"/>
        <v>Nguyễn Thành Long</v>
      </c>
      <c r="AX614" s="27" t="str">
        <f t="shared" si="99"/>
        <v>Nguyễn Bích Vân</v>
      </c>
      <c r="AY614" s="4" t="str">
        <f t="shared" si="96"/>
        <v>VIN+</v>
      </c>
    </row>
    <row r="615" spans="1:51" outlineLevel="1" x14ac:dyDescent="0.25">
      <c r="A615" s="4" t="s">
        <v>1104</v>
      </c>
      <c r="B615" s="4" t="s">
        <v>797</v>
      </c>
      <c r="C615" s="4" t="s">
        <v>959</v>
      </c>
      <c r="D615" s="11" t="s">
        <v>832</v>
      </c>
      <c r="E615" s="32" t="s">
        <v>112</v>
      </c>
      <c r="F615" s="11" t="s">
        <v>710</v>
      </c>
      <c r="G615" s="35">
        <v>5299564</v>
      </c>
      <c r="H615" s="35" t="s">
        <v>2701</v>
      </c>
      <c r="I615" s="4"/>
      <c r="J615" s="4"/>
      <c r="K615" s="4"/>
      <c r="L615" s="4"/>
      <c r="M615" s="33"/>
      <c r="N615" s="38"/>
      <c r="O615" s="33"/>
      <c r="P615" s="244">
        <f t="shared" si="97"/>
        <v>598.58999999999992</v>
      </c>
      <c r="Q615" s="25"/>
      <c r="R615" s="25"/>
      <c r="S615" s="25"/>
      <c r="T615" s="109"/>
      <c r="U615" s="25"/>
      <c r="V615" s="25"/>
      <c r="W615" s="25"/>
      <c r="X615" s="25">
        <v>0</v>
      </c>
      <c r="Y615" s="25"/>
      <c r="Z615" s="25">
        <v>0</v>
      </c>
      <c r="AA615" s="109"/>
      <c r="AB615" s="25">
        <v>360.12599999999998</v>
      </c>
      <c r="AC615" s="25">
        <v>0</v>
      </c>
      <c r="AD615" s="25">
        <v>0</v>
      </c>
      <c r="AE615" s="25">
        <v>0</v>
      </c>
      <c r="AF615" s="25">
        <v>0</v>
      </c>
      <c r="AG615" s="25">
        <v>0</v>
      </c>
      <c r="AH615" s="109"/>
      <c r="AI615" s="25">
        <v>238.464</v>
      </c>
      <c r="AJ615" s="25">
        <v>0</v>
      </c>
      <c r="AK615" s="123">
        <v>0</v>
      </c>
      <c r="AL615" s="25">
        <v>0</v>
      </c>
      <c r="AM615" s="25">
        <v>0</v>
      </c>
      <c r="AN615" s="25">
        <v>0</v>
      </c>
      <c r="AO615" s="109"/>
      <c r="AP615" s="25">
        <v>0</v>
      </c>
      <c r="AQ615" s="25">
        <v>0</v>
      </c>
      <c r="AR615" s="25">
        <v>0</v>
      </c>
      <c r="AS615" s="25">
        <v>0</v>
      </c>
      <c r="AT615" s="25">
        <v>0</v>
      </c>
      <c r="AU615" s="25">
        <v>0</v>
      </c>
      <c r="AW615" t="str">
        <f t="shared" si="98"/>
        <v>Nguyễn Thành Long</v>
      </c>
      <c r="AX615" s="27" t="str">
        <f t="shared" si="99"/>
        <v>Nguyễn Bích Vân</v>
      </c>
      <c r="AY615" s="4" t="str">
        <f t="shared" si="96"/>
        <v>VIN+</v>
      </c>
    </row>
    <row r="616" spans="1:51" outlineLevel="1" x14ac:dyDescent="0.25">
      <c r="A616" s="4" t="s">
        <v>1104</v>
      </c>
      <c r="B616" s="4" t="s">
        <v>797</v>
      </c>
      <c r="C616" s="4" t="s">
        <v>959</v>
      </c>
      <c r="D616" s="11" t="s">
        <v>832</v>
      </c>
      <c r="E616" s="32" t="s">
        <v>112</v>
      </c>
      <c r="F616" s="11" t="s">
        <v>710</v>
      </c>
      <c r="G616" s="35">
        <v>5330425</v>
      </c>
      <c r="H616" s="35" t="s">
        <v>2702</v>
      </c>
      <c r="I616" s="4"/>
      <c r="J616" s="4"/>
      <c r="K616" s="4"/>
      <c r="L616" s="4"/>
      <c r="M616" s="33"/>
      <c r="N616" s="38"/>
      <c r="O616" s="33"/>
      <c r="P616" s="244">
        <f t="shared" si="97"/>
        <v>1566.9470000000001</v>
      </c>
      <c r="Q616" s="25"/>
      <c r="R616" s="25"/>
      <c r="S616" s="25"/>
      <c r="T616" s="109"/>
      <c r="U616" s="25"/>
      <c r="V616" s="25"/>
      <c r="W616" s="25"/>
      <c r="X616" s="25">
        <v>0</v>
      </c>
      <c r="Y616" s="25"/>
      <c r="Z616" s="25">
        <v>0</v>
      </c>
      <c r="AA616" s="109"/>
      <c r="AB616" s="25">
        <v>786.52200000000005</v>
      </c>
      <c r="AC616" s="25">
        <v>0</v>
      </c>
      <c r="AD616" s="25">
        <v>0</v>
      </c>
      <c r="AE616" s="25">
        <v>0</v>
      </c>
      <c r="AF616" s="25">
        <v>0</v>
      </c>
      <c r="AG616" s="25">
        <v>0</v>
      </c>
      <c r="AH616" s="109"/>
      <c r="AI616" s="25">
        <v>303.49700000000001</v>
      </c>
      <c r="AJ616" s="25">
        <v>0</v>
      </c>
      <c r="AK616" s="123">
        <v>0</v>
      </c>
      <c r="AL616" s="25">
        <v>0</v>
      </c>
      <c r="AM616" s="25">
        <v>0</v>
      </c>
      <c r="AN616" s="25">
        <v>0</v>
      </c>
      <c r="AO616" s="109"/>
      <c r="AP616" s="25">
        <v>476.928</v>
      </c>
      <c r="AQ616" s="25">
        <v>0</v>
      </c>
      <c r="AR616" s="25">
        <v>0</v>
      </c>
      <c r="AS616" s="25">
        <v>0</v>
      </c>
      <c r="AT616" s="25">
        <v>0</v>
      </c>
      <c r="AU616" s="25">
        <v>0</v>
      </c>
      <c r="AW616" t="str">
        <f t="shared" si="98"/>
        <v>Nguyễn Thành Long</v>
      </c>
      <c r="AX616" s="27" t="str">
        <f t="shared" si="99"/>
        <v>Nguyễn Bích Vân</v>
      </c>
      <c r="AY616" s="4" t="str">
        <f t="shared" si="96"/>
        <v>VIN+</v>
      </c>
    </row>
    <row r="617" spans="1:51" outlineLevel="1" x14ac:dyDescent="0.25">
      <c r="A617" s="4" t="s">
        <v>1104</v>
      </c>
      <c r="B617" s="4" t="s">
        <v>797</v>
      </c>
      <c r="C617" s="4" t="s">
        <v>959</v>
      </c>
      <c r="D617" s="11" t="s">
        <v>832</v>
      </c>
      <c r="E617" s="32" t="s">
        <v>112</v>
      </c>
      <c r="F617" s="11" t="s">
        <v>710</v>
      </c>
      <c r="G617" s="35">
        <v>5332935</v>
      </c>
      <c r="H617" s="35" t="s">
        <v>2703</v>
      </c>
      <c r="I617" s="4"/>
      <c r="J617" s="4"/>
      <c r="K617" s="4"/>
      <c r="L617" s="4"/>
      <c r="M617" s="33"/>
      <c r="N617" s="38"/>
      <c r="O617" s="33"/>
      <c r="P617" s="244">
        <f t="shared" si="97"/>
        <v>417.99200000000002</v>
      </c>
      <c r="Q617" s="25"/>
      <c r="R617" s="25"/>
      <c r="S617" s="25"/>
      <c r="T617" s="109"/>
      <c r="U617" s="25"/>
      <c r="V617" s="25"/>
      <c r="W617" s="25"/>
      <c r="X617" s="25">
        <v>0</v>
      </c>
      <c r="Y617" s="25"/>
      <c r="Z617" s="25">
        <v>0</v>
      </c>
      <c r="AA617" s="109"/>
      <c r="AB617" s="25">
        <v>417.99200000000002</v>
      </c>
      <c r="AC617" s="25">
        <v>0</v>
      </c>
      <c r="AD617" s="25">
        <v>0</v>
      </c>
      <c r="AE617" s="25">
        <v>0</v>
      </c>
      <c r="AF617" s="25">
        <v>0</v>
      </c>
      <c r="AG617" s="25">
        <v>0</v>
      </c>
      <c r="AH617" s="109"/>
      <c r="AI617" s="25">
        <v>0</v>
      </c>
      <c r="AJ617" s="25">
        <v>0</v>
      </c>
      <c r="AK617" s="123">
        <v>0</v>
      </c>
      <c r="AL617" s="25">
        <v>0</v>
      </c>
      <c r="AM617" s="25">
        <v>0</v>
      </c>
      <c r="AN617" s="25">
        <v>0</v>
      </c>
      <c r="AO617" s="109"/>
      <c r="AP617" s="25">
        <v>0</v>
      </c>
      <c r="AQ617" s="25">
        <v>0</v>
      </c>
      <c r="AR617" s="25">
        <v>0</v>
      </c>
      <c r="AS617" s="25">
        <v>0</v>
      </c>
      <c r="AT617" s="25">
        <v>0</v>
      </c>
      <c r="AU617" s="25">
        <v>0</v>
      </c>
      <c r="AW617" t="str">
        <f t="shared" si="98"/>
        <v>Nguyễn Thành Long</v>
      </c>
      <c r="AX617" s="27" t="str">
        <f t="shared" si="99"/>
        <v>Nguyễn Bích Vân</v>
      </c>
      <c r="AY617" s="4" t="str">
        <f t="shared" si="96"/>
        <v>VIN+</v>
      </c>
    </row>
    <row r="618" spans="1:51" outlineLevel="1" x14ac:dyDescent="0.25">
      <c r="A618" s="4" t="s">
        <v>1104</v>
      </c>
      <c r="B618" s="4" t="s">
        <v>797</v>
      </c>
      <c r="C618" s="4" t="s">
        <v>959</v>
      </c>
      <c r="D618" s="11" t="s">
        <v>832</v>
      </c>
      <c r="E618" s="32" t="s">
        <v>112</v>
      </c>
      <c r="F618" s="11" t="s">
        <v>710</v>
      </c>
      <c r="G618" s="35">
        <v>5334438</v>
      </c>
      <c r="H618" s="35" t="s">
        <v>2704</v>
      </c>
      <c r="I618" s="4"/>
      <c r="J618" s="4"/>
      <c r="K618" s="4"/>
      <c r="L618" s="4"/>
      <c r="M618" s="33"/>
      <c r="N618" s="38"/>
      <c r="O618" s="33"/>
      <c r="P618" s="244">
        <f t="shared" si="97"/>
        <v>541.96100000000001</v>
      </c>
      <c r="Q618" s="25"/>
      <c r="R618" s="25"/>
      <c r="S618" s="25"/>
      <c r="T618" s="109"/>
      <c r="U618" s="25"/>
      <c r="V618" s="25"/>
      <c r="W618" s="25"/>
      <c r="X618" s="25">
        <v>0</v>
      </c>
      <c r="Y618" s="25"/>
      <c r="Z618" s="25">
        <v>0</v>
      </c>
      <c r="AA618" s="109"/>
      <c r="AB618" s="25">
        <v>541.96100000000001</v>
      </c>
      <c r="AC618" s="25">
        <v>0</v>
      </c>
      <c r="AD618" s="25">
        <v>0</v>
      </c>
      <c r="AE618" s="25">
        <v>0</v>
      </c>
      <c r="AF618" s="25">
        <v>0</v>
      </c>
      <c r="AG618" s="25">
        <v>0</v>
      </c>
      <c r="AH618" s="109"/>
      <c r="AI618" s="25">
        <v>0</v>
      </c>
      <c r="AJ618" s="25">
        <v>0</v>
      </c>
      <c r="AK618" s="123">
        <v>0</v>
      </c>
      <c r="AL618" s="25">
        <v>0</v>
      </c>
      <c r="AM618" s="25">
        <v>0</v>
      </c>
      <c r="AN618" s="25">
        <v>0</v>
      </c>
      <c r="AO618" s="109"/>
      <c r="AP618" s="25">
        <v>0</v>
      </c>
      <c r="AQ618" s="25">
        <v>0</v>
      </c>
      <c r="AR618" s="25">
        <v>0</v>
      </c>
      <c r="AS618" s="25">
        <v>0</v>
      </c>
      <c r="AT618" s="25">
        <v>0</v>
      </c>
      <c r="AU618" s="25">
        <v>0</v>
      </c>
      <c r="AW618" t="str">
        <f t="shared" si="98"/>
        <v>Nguyễn Thành Long</v>
      </c>
      <c r="AX618" s="27" t="str">
        <f t="shared" si="99"/>
        <v>Nguyễn Bích Vân</v>
      </c>
      <c r="AY618" s="4" t="str">
        <f t="shared" si="96"/>
        <v>VIN+</v>
      </c>
    </row>
    <row r="619" spans="1:51" outlineLevel="1" x14ac:dyDescent="0.25">
      <c r="A619" s="4" t="s">
        <v>1104</v>
      </c>
      <c r="B619" s="4" t="s">
        <v>797</v>
      </c>
      <c r="C619" s="4" t="s">
        <v>959</v>
      </c>
      <c r="D619" s="11" t="s">
        <v>832</v>
      </c>
      <c r="E619" s="32" t="s">
        <v>112</v>
      </c>
      <c r="F619" s="11" t="s">
        <v>710</v>
      </c>
      <c r="G619" s="35">
        <v>5338991</v>
      </c>
      <c r="H619" s="35" t="s">
        <v>2705</v>
      </c>
      <c r="I619" s="4"/>
      <c r="J619" s="4"/>
      <c r="K619" s="4"/>
      <c r="L619" s="4"/>
      <c r="M619" s="33"/>
      <c r="N619" s="38"/>
      <c r="O619" s="33"/>
      <c r="P619" s="244">
        <f t="shared" si="97"/>
        <v>598.59</v>
      </c>
      <c r="Q619" s="25"/>
      <c r="R619" s="25"/>
      <c r="S619" s="25"/>
      <c r="T619" s="109"/>
      <c r="U619" s="25"/>
      <c r="V619" s="25"/>
      <c r="W619" s="25"/>
      <c r="X619" s="25">
        <v>0</v>
      </c>
      <c r="Y619" s="25"/>
      <c r="Z619" s="25">
        <v>0</v>
      </c>
      <c r="AA619" s="109"/>
      <c r="AB619" s="25">
        <v>598.59</v>
      </c>
      <c r="AC619" s="25">
        <v>0</v>
      </c>
      <c r="AD619" s="25">
        <v>0</v>
      </c>
      <c r="AE619" s="25">
        <v>0</v>
      </c>
      <c r="AF619" s="25">
        <v>0</v>
      </c>
      <c r="AG619" s="25">
        <v>0</v>
      </c>
      <c r="AH619" s="109"/>
      <c r="AI619" s="25">
        <v>0</v>
      </c>
      <c r="AJ619" s="25">
        <v>0</v>
      </c>
      <c r="AK619" s="123">
        <v>0</v>
      </c>
      <c r="AL619" s="25">
        <v>0</v>
      </c>
      <c r="AM619" s="25">
        <v>0</v>
      </c>
      <c r="AN619" s="25">
        <v>0</v>
      </c>
      <c r="AO619" s="109"/>
      <c r="AP619" s="25">
        <v>0</v>
      </c>
      <c r="AQ619" s="25">
        <v>0</v>
      </c>
      <c r="AR619" s="25">
        <v>0</v>
      </c>
      <c r="AS619" s="25">
        <v>0</v>
      </c>
      <c r="AT619" s="25">
        <v>0</v>
      </c>
      <c r="AU619" s="25">
        <v>0</v>
      </c>
      <c r="AW619" t="str">
        <f t="shared" si="98"/>
        <v>Nguyễn Thành Long</v>
      </c>
      <c r="AX619" s="27" t="str">
        <f t="shared" si="99"/>
        <v>Nguyễn Bích Vân</v>
      </c>
      <c r="AY619" s="4" t="str">
        <f t="shared" si="96"/>
        <v>VIN+</v>
      </c>
    </row>
    <row r="620" spans="1:51" outlineLevel="1" x14ac:dyDescent="0.25">
      <c r="A620" s="4" t="s">
        <v>1104</v>
      </c>
      <c r="B620" s="4" t="s">
        <v>797</v>
      </c>
      <c r="C620" s="4" t="s">
        <v>959</v>
      </c>
      <c r="D620" s="11" t="s">
        <v>832</v>
      </c>
      <c r="E620" s="32" t="s">
        <v>112</v>
      </c>
      <c r="F620" s="11" t="s">
        <v>710</v>
      </c>
      <c r="G620" s="35">
        <v>5339004</v>
      </c>
      <c r="H620" s="35" t="s">
        <v>2706</v>
      </c>
      <c r="I620" s="4"/>
      <c r="J620" s="4"/>
      <c r="K620" s="4"/>
      <c r="L620" s="4"/>
      <c r="M620" s="33"/>
      <c r="N620" s="38"/>
      <c r="O620" s="33"/>
      <c r="P620" s="244">
        <f t="shared" si="97"/>
        <v>902.08699999999999</v>
      </c>
      <c r="Q620" s="25"/>
      <c r="R620" s="25"/>
      <c r="S620" s="25"/>
      <c r="T620" s="109"/>
      <c r="U620" s="25"/>
      <c r="V620" s="25"/>
      <c r="W620" s="25"/>
      <c r="X620" s="25">
        <v>0</v>
      </c>
      <c r="Y620" s="25"/>
      <c r="Z620" s="25">
        <v>0</v>
      </c>
      <c r="AA620" s="109"/>
      <c r="AB620" s="25">
        <v>484.09500000000003</v>
      </c>
      <c r="AC620" s="25">
        <v>0</v>
      </c>
      <c r="AD620" s="25">
        <v>0</v>
      </c>
      <c r="AE620" s="25">
        <v>0</v>
      </c>
      <c r="AF620" s="25">
        <v>0</v>
      </c>
      <c r="AG620" s="25">
        <v>0</v>
      </c>
      <c r="AH620" s="109"/>
      <c r="AI620" s="25">
        <v>417.99200000000002</v>
      </c>
      <c r="AJ620" s="25">
        <v>0</v>
      </c>
      <c r="AK620" s="123">
        <v>0</v>
      </c>
      <c r="AL620" s="25">
        <v>0</v>
      </c>
      <c r="AM620" s="25">
        <v>0</v>
      </c>
      <c r="AN620" s="25">
        <v>0</v>
      </c>
      <c r="AO620" s="109"/>
      <c r="AP620" s="25">
        <v>0</v>
      </c>
      <c r="AQ620" s="25">
        <v>0</v>
      </c>
      <c r="AR620" s="25">
        <v>0</v>
      </c>
      <c r="AS620" s="25">
        <v>0</v>
      </c>
      <c r="AT620" s="25">
        <v>0</v>
      </c>
      <c r="AU620" s="25">
        <v>0</v>
      </c>
      <c r="AW620" t="str">
        <f t="shared" si="98"/>
        <v>Nguyễn Thành Long</v>
      </c>
      <c r="AX620" s="27" t="str">
        <f t="shared" si="99"/>
        <v>Nguyễn Bích Vân</v>
      </c>
      <c r="AY620" s="4" t="str">
        <f t="shared" si="96"/>
        <v>VIN+</v>
      </c>
    </row>
    <row r="621" spans="1:51" outlineLevel="1" x14ac:dyDescent="0.25">
      <c r="A621" s="4" t="s">
        <v>1104</v>
      </c>
      <c r="B621" s="4" t="s">
        <v>797</v>
      </c>
      <c r="C621" s="4" t="s">
        <v>959</v>
      </c>
      <c r="D621" s="11" t="s">
        <v>832</v>
      </c>
      <c r="E621" s="32" t="s">
        <v>112</v>
      </c>
      <c r="F621" s="11" t="s">
        <v>710</v>
      </c>
      <c r="G621" s="35">
        <v>9184561</v>
      </c>
      <c r="H621" s="35" t="s">
        <v>2707</v>
      </c>
      <c r="I621" s="4"/>
      <c r="J621" s="4"/>
      <c r="K621" s="4"/>
      <c r="L621" s="4"/>
      <c r="M621" s="33"/>
      <c r="N621" s="38"/>
      <c r="O621" s="33"/>
      <c r="P621" s="244">
        <f t="shared" si="97"/>
        <v>902.08699999999999</v>
      </c>
      <c r="Q621" s="25"/>
      <c r="R621" s="25"/>
      <c r="S621" s="25"/>
      <c r="T621" s="109"/>
      <c r="U621" s="25"/>
      <c r="V621" s="25"/>
      <c r="W621" s="25"/>
      <c r="X621" s="25">
        <v>0</v>
      </c>
      <c r="Y621" s="25"/>
      <c r="Z621" s="25">
        <v>0</v>
      </c>
      <c r="AA621" s="109"/>
      <c r="AB621" s="25">
        <v>663.62300000000005</v>
      </c>
      <c r="AC621" s="25">
        <v>0</v>
      </c>
      <c r="AD621" s="25">
        <v>0</v>
      </c>
      <c r="AE621" s="25">
        <v>0</v>
      </c>
      <c r="AF621" s="25">
        <v>0</v>
      </c>
      <c r="AG621" s="25">
        <v>0</v>
      </c>
      <c r="AH621" s="109"/>
      <c r="AI621" s="25">
        <v>0</v>
      </c>
      <c r="AJ621" s="25">
        <v>0</v>
      </c>
      <c r="AK621" s="123">
        <v>0</v>
      </c>
      <c r="AL621" s="25">
        <v>0</v>
      </c>
      <c r="AM621" s="25">
        <v>0</v>
      </c>
      <c r="AN621" s="25">
        <v>0</v>
      </c>
      <c r="AO621" s="109"/>
      <c r="AP621" s="25">
        <v>238.464</v>
      </c>
      <c r="AQ621" s="25">
        <v>0</v>
      </c>
      <c r="AR621" s="25">
        <v>0</v>
      </c>
      <c r="AS621" s="25">
        <v>0</v>
      </c>
      <c r="AT621" s="25">
        <v>0</v>
      </c>
      <c r="AU621" s="25">
        <v>0</v>
      </c>
      <c r="AW621" t="str">
        <f t="shared" si="98"/>
        <v>Nguyễn Thành Long</v>
      </c>
      <c r="AX621" s="27" t="str">
        <f t="shared" si="99"/>
        <v>Nguyễn Bích Vân</v>
      </c>
      <c r="AY621" s="4" t="str">
        <f t="shared" si="96"/>
        <v>VIN+</v>
      </c>
    </row>
    <row r="622" spans="1:51" outlineLevel="1" x14ac:dyDescent="0.25">
      <c r="A622" s="4" t="s">
        <v>1104</v>
      </c>
      <c r="B622" s="4" t="s">
        <v>797</v>
      </c>
      <c r="C622" s="4" t="s">
        <v>959</v>
      </c>
      <c r="D622" s="11" t="s">
        <v>832</v>
      </c>
      <c r="E622" s="32" t="s">
        <v>112</v>
      </c>
      <c r="F622" s="11" t="s">
        <v>710</v>
      </c>
      <c r="G622" s="35">
        <v>5300040</v>
      </c>
      <c r="H622" s="35" t="s">
        <v>2708</v>
      </c>
      <c r="I622" s="4"/>
      <c r="J622" s="4"/>
      <c r="K622" s="4"/>
      <c r="L622" s="4"/>
      <c r="M622" s="33"/>
      <c r="N622" s="38"/>
      <c r="O622" s="33"/>
      <c r="P622" s="244">
        <f t="shared" si="97"/>
        <v>1017.6509999999998</v>
      </c>
      <c r="Q622" s="25"/>
      <c r="R622" s="25"/>
      <c r="S622" s="25"/>
      <c r="T622" s="109"/>
      <c r="U622" s="25"/>
      <c r="V622" s="25"/>
      <c r="W622" s="25"/>
      <c r="X622" s="25">
        <v>0</v>
      </c>
      <c r="Y622" s="25"/>
      <c r="Z622" s="25">
        <v>0</v>
      </c>
      <c r="AA622" s="109"/>
      <c r="AB622" s="25">
        <v>540.72299999999996</v>
      </c>
      <c r="AC622" s="25">
        <v>0</v>
      </c>
      <c r="AD622" s="25">
        <v>0</v>
      </c>
      <c r="AE622" s="25">
        <v>0</v>
      </c>
      <c r="AF622" s="25">
        <v>0</v>
      </c>
      <c r="AG622" s="25">
        <v>0</v>
      </c>
      <c r="AH622" s="109"/>
      <c r="AI622" s="25">
        <v>238.464</v>
      </c>
      <c r="AJ622" s="25">
        <v>0</v>
      </c>
      <c r="AK622" s="123">
        <v>0</v>
      </c>
      <c r="AL622" s="25">
        <v>0</v>
      </c>
      <c r="AM622" s="25">
        <v>0</v>
      </c>
      <c r="AN622" s="25">
        <v>0</v>
      </c>
      <c r="AO622" s="109"/>
      <c r="AP622" s="25">
        <v>238.464</v>
      </c>
      <c r="AQ622" s="25">
        <v>0</v>
      </c>
      <c r="AR622" s="25">
        <v>0</v>
      </c>
      <c r="AS622" s="25">
        <v>0</v>
      </c>
      <c r="AT622" s="25">
        <v>0</v>
      </c>
      <c r="AU622" s="25">
        <v>0</v>
      </c>
      <c r="AW622" t="str">
        <f t="shared" si="98"/>
        <v>Nguyễn Thành Long</v>
      </c>
      <c r="AX622" s="27" t="str">
        <f t="shared" si="99"/>
        <v>Nguyễn Bích Vân</v>
      </c>
      <c r="AY622" s="4" t="str">
        <f t="shared" si="96"/>
        <v>VIN+</v>
      </c>
    </row>
    <row r="623" spans="1:51" outlineLevel="1" x14ac:dyDescent="0.25">
      <c r="A623" s="4" t="s">
        <v>1104</v>
      </c>
      <c r="B623" s="4" t="s">
        <v>797</v>
      </c>
      <c r="C623" s="4" t="s">
        <v>959</v>
      </c>
      <c r="D623" s="11" t="s">
        <v>832</v>
      </c>
      <c r="E623" s="32" t="s">
        <v>112</v>
      </c>
      <c r="F623" s="11" t="s">
        <v>710</v>
      </c>
      <c r="G623" s="35">
        <v>5129528</v>
      </c>
      <c r="H623" s="35" t="s">
        <v>2709</v>
      </c>
      <c r="I623" s="4"/>
      <c r="J623" s="4"/>
      <c r="K623" s="4"/>
      <c r="L623" s="4"/>
      <c r="M623" s="33"/>
      <c r="N623" s="38"/>
      <c r="O623" s="33"/>
      <c r="P623" s="244">
        <f t="shared" si="97"/>
        <v>0</v>
      </c>
      <c r="Q623" s="25"/>
      <c r="R623" s="25"/>
      <c r="S623" s="25"/>
      <c r="T623" s="109"/>
      <c r="U623" s="25"/>
      <c r="V623" s="25"/>
      <c r="W623" s="25"/>
      <c r="X623" s="25">
        <v>0</v>
      </c>
      <c r="Y623" s="25"/>
      <c r="Z623" s="25">
        <v>0</v>
      </c>
      <c r="AA623" s="109"/>
      <c r="AB623" s="25">
        <v>0</v>
      </c>
      <c r="AC623" s="25">
        <v>0</v>
      </c>
      <c r="AD623" s="25">
        <v>0</v>
      </c>
      <c r="AE623" s="25">
        <v>0</v>
      </c>
      <c r="AF623" s="25">
        <v>0</v>
      </c>
      <c r="AG623" s="25">
        <v>0</v>
      </c>
      <c r="AH623" s="109"/>
      <c r="AI623" s="25">
        <v>0</v>
      </c>
      <c r="AJ623" s="25">
        <v>0</v>
      </c>
      <c r="AK623" s="123">
        <v>0</v>
      </c>
      <c r="AL623" s="25">
        <v>0</v>
      </c>
      <c r="AM623" s="25">
        <v>0</v>
      </c>
      <c r="AN623" s="25">
        <v>0</v>
      </c>
      <c r="AO623" s="109"/>
      <c r="AP623" s="25">
        <v>0</v>
      </c>
      <c r="AQ623" s="25">
        <v>0</v>
      </c>
      <c r="AR623" s="25">
        <v>0</v>
      </c>
      <c r="AS623" s="25">
        <v>0</v>
      </c>
      <c r="AT623" s="25">
        <v>0</v>
      </c>
      <c r="AU623" s="25">
        <v>0</v>
      </c>
      <c r="AW623" t="str">
        <f t="shared" si="98"/>
        <v>Nguyễn Thành Long</v>
      </c>
      <c r="AX623" s="27" t="str">
        <f t="shared" si="99"/>
        <v>Nguyễn Bích Vân</v>
      </c>
      <c r="AY623" s="4" t="str">
        <f t="shared" si="96"/>
        <v>VIN+</v>
      </c>
    </row>
    <row r="624" spans="1:51" x14ac:dyDescent="0.25">
      <c r="A624" s="4" t="s">
        <v>1104</v>
      </c>
      <c r="B624" s="4" t="s">
        <v>797</v>
      </c>
      <c r="C624" s="4" t="s">
        <v>959</v>
      </c>
      <c r="D624" s="11" t="s">
        <v>832</v>
      </c>
      <c r="E624" s="32" t="s">
        <v>112</v>
      </c>
      <c r="F624" s="11" t="s">
        <v>710</v>
      </c>
      <c r="G624" s="35">
        <v>5301634</v>
      </c>
      <c r="H624" s="35" t="s">
        <v>2710</v>
      </c>
      <c r="I624" s="4"/>
      <c r="J624" s="4"/>
      <c r="K624" s="4"/>
      <c r="L624" s="4"/>
      <c r="M624" s="33"/>
      <c r="N624" s="38"/>
      <c r="O624" s="33"/>
      <c r="P624" s="244">
        <f t="shared" si="97"/>
        <v>238.464</v>
      </c>
      <c r="Q624" s="25"/>
      <c r="R624" s="25"/>
      <c r="S624" s="25"/>
      <c r="T624" s="109"/>
      <c r="U624" s="25"/>
      <c r="V624" s="25"/>
      <c r="W624" s="25"/>
      <c r="X624" s="25">
        <v>0</v>
      </c>
      <c r="Y624" s="25"/>
      <c r="Z624" s="25">
        <v>0</v>
      </c>
      <c r="AA624" s="109"/>
      <c r="AB624" s="25">
        <v>0</v>
      </c>
      <c r="AC624" s="25">
        <v>0</v>
      </c>
      <c r="AD624" s="25">
        <v>0</v>
      </c>
      <c r="AE624" s="25">
        <v>0</v>
      </c>
      <c r="AF624" s="25">
        <v>0</v>
      </c>
      <c r="AG624" s="25">
        <v>0</v>
      </c>
      <c r="AH624" s="109"/>
      <c r="AI624" s="25">
        <v>0</v>
      </c>
      <c r="AJ624" s="25">
        <v>0</v>
      </c>
      <c r="AK624" s="123">
        <v>0</v>
      </c>
      <c r="AL624" s="25">
        <v>0</v>
      </c>
      <c r="AM624" s="25">
        <v>0</v>
      </c>
      <c r="AN624" s="25">
        <v>0</v>
      </c>
      <c r="AO624" s="109"/>
      <c r="AP624" s="25">
        <v>0</v>
      </c>
      <c r="AQ624" s="25">
        <v>0</v>
      </c>
      <c r="AR624" s="25">
        <v>238.464</v>
      </c>
      <c r="AS624" s="25">
        <v>0</v>
      </c>
      <c r="AT624" s="25">
        <v>0</v>
      </c>
      <c r="AU624" s="25">
        <v>0</v>
      </c>
      <c r="AW624" t="str">
        <f t="shared" si="98"/>
        <v>Nguyễn Thành Long</v>
      </c>
      <c r="AX624" s="27" t="str">
        <f t="shared" si="99"/>
        <v>Nguyễn Bích Vân</v>
      </c>
      <c r="AY624" s="4" t="str">
        <f t="shared" si="96"/>
        <v>VIN+</v>
      </c>
    </row>
    <row r="625" spans="1:51" x14ac:dyDescent="0.25">
      <c r="A625" s="4" t="s">
        <v>1104</v>
      </c>
      <c r="B625" s="4" t="s">
        <v>797</v>
      </c>
      <c r="C625" s="4" t="s">
        <v>959</v>
      </c>
      <c r="D625" s="11" t="s">
        <v>832</v>
      </c>
      <c r="E625" s="32" t="s">
        <v>112</v>
      </c>
      <c r="F625" s="11" t="s">
        <v>710</v>
      </c>
      <c r="G625" s="35">
        <v>5301904</v>
      </c>
      <c r="H625" s="35" t="s">
        <v>5491</v>
      </c>
      <c r="I625" s="4"/>
      <c r="J625" s="4"/>
      <c r="K625" s="4"/>
      <c r="L625" s="4"/>
      <c r="M625" s="33"/>
      <c r="N625" s="38"/>
      <c r="O625" s="33"/>
      <c r="P625" s="244">
        <f t="shared" si="97"/>
        <v>0</v>
      </c>
      <c r="Q625" s="25"/>
      <c r="R625" s="25"/>
      <c r="S625" s="25"/>
      <c r="T625" s="109"/>
      <c r="U625" s="25"/>
      <c r="V625" s="25"/>
      <c r="W625" s="25"/>
      <c r="X625" s="25"/>
      <c r="Y625" s="25"/>
      <c r="Z625" s="25"/>
      <c r="AA625" s="109"/>
      <c r="AB625" s="25"/>
      <c r="AC625" s="25"/>
      <c r="AD625" s="25"/>
      <c r="AE625" s="25"/>
      <c r="AF625" s="25"/>
      <c r="AG625" s="25"/>
      <c r="AH625" s="109"/>
      <c r="AI625" s="25"/>
      <c r="AJ625" s="25"/>
      <c r="AK625" s="123"/>
      <c r="AL625" s="25"/>
      <c r="AM625" s="25"/>
      <c r="AN625" s="25"/>
      <c r="AO625" s="109"/>
      <c r="AP625" s="25"/>
      <c r="AQ625" s="25"/>
      <c r="AR625" s="25">
        <v>0</v>
      </c>
      <c r="AS625" s="25">
        <v>0</v>
      </c>
      <c r="AT625" s="25">
        <v>0</v>
      </c>
      <c r="AU625" s="25">
        <v>0</v>
      </c>
      <c r="AW625" t="str">
        <f t="shared" si="98"/>
        <v>Nguyễn Thành Long</v>
      </c>
      <c r="AX625" s="27" t="str">
        <f t="shared" si="99"/>
        <v>Nguyễn Bích Vân</v>
      </c>
      <c r="AY625" s="4"/>
    </row>
    <row r="626" spans="1:51" x14ac:dyDescent="0.25">
      <c r="A626" s="4"/>
      <c r="B626" s="4"/>
      <c r="C626" s="4"/>
      <c r="D626" s="11"/>
      <c r="E626" s="32"/>
      <c r="F626" s="11"/>
      <c r="G626" s="35"/>
      <c r="H626" s="35"/>
      <c r="I626" s="4"/>
      <c r="J626" s="4"/>
      <c r="K626" s="4"/>
      <c r="L626" s="4"/>
      <c r="M626" s="33"/>
      <c r="N626" s="38"/>
      <c r="O626" s="33"/>
      <c r="P626" s="244">
        <f t="shared" si="97"/>
        <v>0</v>
      </c>
      <c r="Q626" s="25"/>
      <c r="R626" s="25"/>
      <c r="S626" s="25"/>
      <c r="T626" s="109"/>
      <c r="U626" s="25"/>
      <c r="V626" s="25"/>
      <c r="W626" s="25"/>
      <c r="X626" s="25"/>
      <c r="Y626" s="25"/>
      <c r="Z626" s="25"/>
      <c r="AA626" s="109"/>
      <c r="AB626" s="25"/>
      <c r="AC626" s="25"/>
      <c r="AD626" s="25"/>
      <c r="AE626" s="25"/>
      <c r="AF626" s="25"/>
      <c r="AG626" s="25"/>
      <c r="AH626" s="109"/>
      <c r="AI626" s="25"/>
      <c r="AJ626" s="25"/>
      <c r="AK626" s="123"/>
      <c r="AL626" s="25"/>
      <c r="AM626" s="25"/>
      <c r="AN626" s="25"/>
      <c r="AO626" s="109"/>
      <c r="AP626" s="25"/>
      <c r="AQ626" s="25"/>
      <c r="AR626" s="25">
        <v>0</v>
      </c>
      <c r="AS626" s="25">
        <v>0</v>
      </c>
      <c r="AT626" s="25">
        <v>0</v>
      </c>
      <c r="AU626" s="25">
        <v>0</v>
      </c>
      <c r="AW626">
        <f t="shared" si="98"/>
        <v>0</v>
      </c>
      <c r="AX626" s="27">
        <f t="shared" si="99"/>
        <v>0</v>
      </c>
      <c r="AY626" s="4"/>
    </row>
    <row r="627" spans="1:51" x14ac:dyDescent="0.25">
      <c r="A627" s="4"/>
      <c r="B627" s="4"/>
      <c r="C627" s="4"/>
      <c r="D627" s="11"/>
      <c r="E627" s="32"/>
      <c r="F627" s="11"/>
      <c r="G627" s="35"/>
      <c r="H627" s="35"/>
      <c r="I627" s="4"/>
      <c r="J627" s="4"/>
      <c r="K627" s="4"/>
      <c r="L627" s="4"/>
      <c r="M627" s="33"/>
      <c r="N627" s="38"/>
      <c r="O627" s="33"/>
      <c r="P627" s="244">
        <f t="shared" si="97"/>
        <v>0</v>
      </c>
      <c r="Q627" s="25"/>
      <c r="R627" s="25"/>
      <c r="S627" s="25"/>
      <c r="T627" s="109"/>
      <c r="U627" s="25"/>
      <c r="V627" s="25"/>
      <c r="W627" s="25"/>
      <c r="X627" s="25"/>
      <c r="Y627" s="25"/>
      <c r="Z627" s="25"/>
      <c r="AA627" s="109"/>
      <c r="AB627" s="25"/>
      <c r="AC627" s="25"/>
      <c r="AD627" s="25"/>
      <c r="AE627" s="25"/>
      <c r="AF627" s="25"/>
      <c r="AG627" s="25"/>
      <c r="AH627" s="109"/>
      <c r="AI627" s="25"/>
      <c r="AJ627" s="25"/>
      <c r="AK627" s="123"/>
      <c r="AL627" s="25"/>
      <c r="AM627" s="25"/>
      <c r="AN627" s="25"/>
      <c r="AO627" s="109"/>
      <c r="AP627" s="25"/>
      <c r="AQ627" s="25"/>
      <c r="AR627" s="25">
        <v>0</v>
      </c>
      <c r="AS627" s="25">
        <v>0</v>
      </c>
      <c r="AT627" s="25">
        <v>0</v>
      </c>
      <c r="AU627" s="25">
        <v>0</v>
      </c>
      <c r="AW627">
        <f t="shared" si="98"/>
        <v>0</v>
      </c>
      <c r="AX627" s="27">
        <f t="shared" si="99"/>
        <v>0</v>
      </c>
      <c r="AY627" s="4"/>
    </row>
    <row r="628" spans="1:51" x14ac:dyDescent="0.25">
      <c r="A628" s="4"/>
      <c r="B628" s="4"/>
      <c r="C628" s="4"/>
      <c r="D628" s="11"/>
      <c r="E628" s="32"/>
      <c r="F628" s="11"/>
      <c r="G628" s="35"/>
      <c r="H628" s="35"/>
      <c r="I628" s="4"/>
      <c r="J628" s="4"/>
      <c r="K628" s="4"/>
      <c r="L628" s="4"/>
      <c r="M628" s="33"/>
      <c r="N628" s="38"/>
      <c r="O628" s="33"/>
      <c r="P628" s="244">
        <f t="shared" si="97"/>
        <v>0</v>
      </c>
      <c r="Q628" s="25"/>
      <c r="R628" s="25"/>
      <c r="S628" s="25"/>
      <c r="T628" s="109"/>
      <c r="U628" s="25"/>
      <c r="V628" s="25"/>
      <c r="W628" s="25"/>
      <c r="X628" s="25"/>
      <c r="Y628" s="25"/>
      <c r="Z628" s="25"/>
      <c r="AA628" s="109"/>
      <c r="AB628" s="25"/>
      <c r="AC628" s="25"/>
      <c r="AD628" s="25"/>
      <c r="AE628" s="25"/>
      <c r="AF628" s="25"/>
      <c r="AG628" s="25"/>
      <c r="AH628" s="109"/>
      <c r="AI628" s="25"/>
      <c r="AJ628" s="25"/>
      <c r="AK628" s="123"/>
      <c r="AL628" s="25"/>
      <c r="AM628" s="25"/>
      <c r="AN628" s="25"/>
      <c r="AO628" s="109"/>
      <c r="AP628" s="25"/>
      <c r="AQ628" s="25"/>
      <c r="AR628" s="25">
        <v>0</v>
      </c>
      <c r="AS628" s="25">
        <v>0</v>
      </c>
      <c r="AT628" s="25">
        <v>0</v>
      </c>
      <c r="AU628" s="25">
        <v>0</v>
      </c>
      <c r="AW628">
        <f t="shared" si="98"/>
        <v>0</v>
      </c>
      <c r="AX628" s="27">
        <f t="shared" si="99"/>
        <v>0</v>
      </c>
      <c r="AY628" s="4"/>
    </row>
    <row r="629" spans="1:51" x14ac:dyDescent="0.25">
      <c r="A629" s="4"/>
      <c r="B629" s="4"/>
      <c r="C629" s="4"/>
      <c r="D629" s="11"/>
      <c r="E629" s="32"/>
      <c r="F629" s="11"/>
      <c r="G629" s="35"/>
      <c r="H629" s="35"/>
      <c r="I629" s="4"/>
      <c r="J629" s="4"/>
      <c r="K629" s="4"/>
      <c r="L629" s="4"/>
      <c r="M629" s="33"/>
      <c r="N629" s="38"/>
      <c r="O629" s="33"/>
      <c r="P629" s="244">
        <f t="shared" si="97"/>
        <v>0</v>
      </c>
      <c r="Q629" s="25"/>
      <c r="R629" s="25"/>
      <c r="S629" s="25"/>
      <c r="T629" s="109"/>
      <c r="U629" s="25"/>
      <c r="V629" s="25"/>
      <c r="W629" s="25"/>
      <c r="X629" s="25">
        <v>0</v>
      </c>
      <c r="Y629" s="25"/>
      <c r="Z629" s="25">
        <v>0</v>
      </c>
      <c r="AA629" s="109"/>
      <c r="AB629" s="25">
        <v>0</v>
      </c>
      <c r="AC629" s="25">
        <v>0</v>
      </c>
      <c r="AD629" s="25">
        <v>0</v>
      </c>
      <c r="AE629" s="25">
        <v>0</v>
      </c>
      <c r="AF629" s="25">
        <v>0</v>
      </c>
      <c r="AG629" s="25">
        <v>0</v>
      </c>
      <c r="AH629" s="109"/>
      <c r="AI629" s="25">
        <v>0</v>
      </c>
      <c r="AJ629" s="25">
        <v>0</v>
      </c>
      <c r="AK629" s="123">
        <v>0</v>
      </c>
      <c r="AL629" s="25">
        <v>0</v>
      </c>
      <c r="AM629" s="25">
        <v>0</v>
      </c>
      <c r="AN629" s="25">
        <v>0</v>
      </c>
      <c r="AO629" s="109"/>
      <c r="AP629" s="25">
        <v>0</v>
      </c>
      <c r="AQ629" s="25">
        <v>0</v>
      </c>
      <c r="AR629" s="25">
        <v>0</v>
      </c>
      <c r="AS629" s="25">
        <v>0</v>
      </c>
      <c r="AT629" s="25">
        <v>0</v>
      </c>
      <c r="AU629" s="25">
        <v>0</v>
      </c>
      <c r="AW629">
        <f t="shared" si="98"/>
        <v>0</v>
      </c>
      <c r="AX629" s="27">
        <f t="shared" si="99"/>
        <v>0</v>
      </c>
      <c r="AY629" s="4">
        <f t="shared" si="96"/>
        <v>0</v>
      </c>
    </row>
    <row r="630" spans="1:51" x14ac:dyDescent="0.25">
      <c r="A630" s="4"/>
      <c r="B630" s="4"/>
      <c r="C630" s="4"/>
      <c r="D630" s="11"/>
      <c r="E630" s="32"/>
      <c r="F630" s="11"/>
      <c r="G630" s="35"/>
      <c r="H630" s="35"/>
      <c r="I630" s="4"/>
      <c r="J630" s="4"/>
      <c r="K630" s="4"/>
      <c r="L630" s="4"/>
      <c r="M630" s="33"/>
      <c r="N630" s="38"/>
      <c r="O630" s="33"/>
      <c r="P630" s="244">
        <f t="shared" si="97"/>
        <v>0</v>
      </c>
      <c r="Q630" s="25"/>
      <c r="R630" s="25"/>
      <c r="S630" s="25"/>
      <c r="T630" s="109"/>
      <c r="U630" s="25"/>
      <c r="V630" s="25"/>
      <c r="W630" s="25"/>
      <c r="X630" s="25">
        <v>0</v>
      </c>
      <c r="Y630" s="25"/>
      <c r="Z630" s="25">
        <v>0</v>
      </c>
      <c r="AA630" s="109"/>
      <c r="AB630" s="25">
        <v>0</v>
      </c>
      <c r="AC630" s="25">
        <v>0</v>
      </c>
      <c r="AD630" s="25">
        <v>0</v>
      </c>
      <c r="AE630" s="25">
        <v>0</v>
      </c>
      <c r="AF630" s="25">
        <v>0</v>
      </c>
      <c r="AG630" s="25">
        <v>0</v>
      </c>
      <c r="AH630" s="109"/>
      <c r="AI630" s="25">
        <v>0</v>
      </c>
      <c r="AJ630" s="25">
        <v>0</v>
      </c>
      <c r="AK630" s="123">
        <v>0</v>
      </c>
      <c r="AL630" s="25">
        <v>0</v>
      </c>
      <c r="AM630" s="25">
        <v>0</v>
      </c>
      <c r="AN630" s="25">
        <v>0</v>
      </c>
      <c r="AO630" s="109"/>
      <c r="AP630" s="25">
        <v>0</v>
      </c>
      <c r="AQ630" s="25">
        <v>0</v>
      </c>
      <c r="AR630" s="25">
        <v>0</v>
      </c>
      <c r="AS630" s="25">
        <v>0</v>
      </c>
      <c r="AT630" s="25">
        <v>0</v>
      </c>
      <c r="AU630" s="25">
        <v>0</v>
      </c>
      <c r="AW630">
        <f t="shared" si="98"/>
        <v>0</v>
      </c>
      <c r="AX630" s="27">
        <f t="shared" si="99"/>
        <v>0</v>
      </c>
      <c r="AY630" s="4">
        <f t="shared" si="96"/>
        <v>0</v>
      </c>
    </row>
    <row r="631" spans="1:51" x14ac:dyDescent="0.25">
      <c r="A631" s="4" t="s">
        <v>1104</v>
      </c>
      <c r="B631" s="4" t="s">
        <v>797</v>
      </c>
      <c r="C631" s="4" t="s">
        <v>959</v>
      </c>
      <c r="D631" s="107" t="s">
        <v>751</v>
      </c>
      <c r="E631" s="85" t="s">
        <v>125</v>
      </c>
      <c r="F631" s="107"/>
      <c r="G631" s="35"/>
      <c r="H631" s="57" t="s">
        <v>1248</v>
      </c>
      <c r="I631" s="4"/>
      <c r="J631" s="4"/>
      <c r="K631" s="4"/>
      <c r="L631" s="4">
        <v>27</v>
      </c>
      <c r="M631" s="33">
        <v>18698.272699999998</v>
      </c>
      <c r="N631" s="38">
        <f t="shared" si="86"/>
        <v>9.5634967589832611E-3</v>
      </c>
      <c r="O631" s="33">
        <f t="shared" si="87"/>
        <v>21594.406177272831</v>
      </c>
      <c r="P631" s="244">
        <f t="shared" si="97"/>
        <v>0</v>
      </c>
      <c r="Q631" s="25">
        <v>0</v>
      </c>
      <c r="R631" s="25">
        <v>0</v>
      </c>
      <c r="S631" s="25">
        <v>0</v>
      </c>
      <c r="T631" s="109"/>
      <c r="U631" s="25">
        <v>0</v>
      </c>
      <c r="V631" s="25">
        <v>0</v>
      </c>
      <c r="W631" s="25">
        <v>0</v>
      </c>
      <c r="X631" s="25">
        <v>0</v>
      </c>
      <c r="Y631" s="25">
        <v>0</v>
      </c>
      <c r="Z631" s="25">
        <v>0</v>
      </c>
      <c r="AA631" s="109"/>
      <c r="AB631" s="25">
        <v>0</v>
      </c>
      <c r="AC631" s="25">
        <v>0</v>
      </c>
      <c r="AD631" s="25">
        <v>0</v>
      </c>
      <c r="AE631" s="25">
        <v>0</v>
      </c>
      <c r="AF631" s="25">
        <v>0</v>
      </c>
      <c r="AG631" s="25">
        <v>0</v>
      </c>
      <c r="AH631" s="109"/>
      <c r="AI631" s="25">
        <v>0</v>
      </c>
      <c r="AJ631" s="25">
        <v>0</v>
      </c>
      <c r="AK631" s="123">
        <v>0</v>
      </c>
      <c r="AL631" s="25">
        <v>0</v>
      </c>
      <c r="AM631" s="25">
        <v>0</v>
      </c>
      <c r="AN631" s="25">
        <v>0</v>
      </c>
      <c r="AO631" s="109"/>
      <c r="AP631" s="25">
        <v>0</v>
      </c>
      <c r="AQ631" s="25">
        <v>0</v>
      </c>
      <c r="AR631" s="25">
        <v>0</v>
      </c>
      <c r="AS631" s="25">
        <v>0</v>
      </c>
      <c r="AT631" s="25">
        <v>0</v>
      </c>
      <c r="AU631" s="25">
        <v>0</v>
      </c>
      <c r="AW631" t="str">
        <f t="shared" si="98"/>
        <v>Nguyễn Thành Long</v>
      </c>
      <c r="AX631" s="27" t="str">
        <f t="shared" si="99"/>
        <v>Tôn Thất Thạch</v>
      </c>
      <c r="AY631" s="4" t="str">
        <f t="shared" si="96"/>
        <v>VIN+</v>
      </c>
    </row>
    <row r="632" spans="1:51" x14ac:dyDescent="0.25">
      <c r="A632" s="4" t="s">
        <v>1104</v>
      </c>
      <c r="B632" s="4" t="s">
        <v>797</v>
      </c>
      <c r="C632" s="4" t="s">
        <v>959</v>
      </c>
      <c r="D632" s="11" t="s">
        <v>751</v>
      </c>
      <c r="E632" s="32" t="s">
        <v>125</v>
      </c>
      <c r="F632" s="11" t="s">
        <v>710</v>
      </c>
      <c r="G632" s="35">
        <v>5272550</v>
      </c>
      <c r="H632" s="4" t="s">
        <v>1496</v>
      </c>
      <c r="I632" s="4"/>
      <c r="J632" s="4"/>
      <c r="K632" s="4"/>
      <c r="L632" s="4"/>
      <c r="M632" s="33"/>
      <c r="N632" s="38"/>
      <c r="O632" s="33"/>
      <c r="P632" s="244">
        <f t="shared" si="97"/>
        <v>902.08699999999999</v>
      </c>
      <c r="Q632" s="25"/>
      <c r="R632" s="25"/>
      <c r="S632" s="25"/>
      <c r="T632" s="109"/>
      <c r="U632" s="25">
        <v>179.52799999999999</v>
      </c>
      <c r="V632" s="25">
        <v>0</v>
      </c>
      <c r="W632" s="25">
        <v>0</v>
      </c>
      <c r="X632" s="25">
        <v>0</v>
      </c>
      <c r="Y632" s="25">
        <v>0</v>
      </c>
      <c r="Z632" s="25">
        <v>0</v>
      </c>
      <c r="AA632" s="109"/>
      <c r="AB632" s="25">
        <v>484.09500000000003</v>
      </c>
      <c r="AC632" s="25">
        <v>0</v>
      </c>
      <c r="AD632" s="25">
        <v>0</v>
      </c>
      <c r="AE632" s="25">
        <v>0</v>
      </c>
      <c r="AF632" s="25">
        <v>0</v>
      </c>
      <c r="AG632" s="25">
        <v>0</v>
      </c>
      <c r="AH632" s="109"/>
      <c r="AI632" s="25">
        <v>0</v>
      </c>
      <c r="AJ632" s="25">
        <v>0</v>
      </c>
      <c r="AK632" s="123">
        <v>0</v>
      </c>
      <c r="AL632" s="25">
        <v>0</v>
      </c>
      <c r="AM632" s="25">
        <v>0</v>
      </c>
      <c r="AN632" s="25">
        <v>0</v>
      </c>
      <c r="AO632" s="109"/>
      <c r="AP632" s="25">
        <v>238.464</v>
      </c>
      <c r="AQ632" s="25">
        <v>0</v>
      </c>
      <c r="AR632" s="25">
        <v>0</v>
      </c>
      <c r="AS632" s="25">
        <v>0</v>
      </c>
      <c r="AT632" s="25">
        <v>0</v>
      </c>
      <c r="AU632" s="25">
        <v>0</v>
      </c>
      <c r="AW632" t="str">
        <f t="shared" si="98"/>
        <v>Nguyễn Thành Long</v>
      </c>
      <c r="AX632" s="27" t="str">
        <f t="shared" si="99"/>
        <v>Tôn Thất Thạch</v>
      </c>
      <c r="AY632" s="4" t="str">
        <f t="shared" si="96"/>
        <v>VIN+</v>
      </c>
    </row>
    <row r="633" spans="1:51" outlineLevel="1" x14ac:dyDescent="0.25">
      <c r="A633" s="4" t="s">
        <v>1104</v>
      </c>
      <c r="B633" s="4" t="s">
        <v>797</v>
      </c>
      <c r="C633" s="4" t="s">
        <v>959</v>
      </c>
      <c r="D633" s="11" t="s">
        <v>751</v>
      </c>
      <c r="E633" s="32" t="s">
        <v>125</v>
      </c>
      <c r="F633" s="11" t="s">
        <v>710</v>
      </c>
      <c r="G633" s="35">
        <v>5136964</v>
      </c>
      <c r="H633" s="4" t="s">
        <v>1497</v>
      </c>
      <c r="I633" s="4"/>
      <c r="J633" s="4"/>
      <c r="K633" s="4"/>
      <c r="L633" s="4"/>
      <c r="M633" s="33"/>
      <c r="N633" s="38"/>
      <c r="O633" s="33"/>
      <c r="P633" s="244">
        <f t="shared" si="97"/>
        <v>179.52799999999999</v>
      </c>
      <c r="Q633" s="25"/>
      <c r="R633" s="25"/>
      <c r="S633" s="25"/>
      <c r="T633" s="109"/>
      <c r="U633" s="25">
        <v>179.52799999999999</v>
      </c>
      <c r="V633" s="25">
        <v>0</v>
      </c>
      <c r="W633" s="25">
        <v>0</v>
      </c>
      <c r="X633" s="25">
        <v>0</v>
      </c>
      <c r="Y633" s="25">
        <v>0</v>
      </c>
      <c r="Z633" s="25">
        <v>0</v>
      </c>
      <c r="AA633" s="109"/>
      <c r="AB633" s="25">
        <v>0</v>
      </c>
      <c r="AC633" s="25">
        <v>0</v>
      </c>
      <c r="AD633" s="25">
        <v>0</v>
      </c>
      <c r="AE633" s="25">
        <v>0</v>
      </c>
      <c r="AF633" s="25">
        <v>0</v>
      </c>
      <c r="AG633" s="25">
        <v>0</v>
      </c>
      <c r="AH633" s="109"/>
      <c r="AI633" s="25">
        <v>0</v>
      </c>
      <c r="AJ633" s="25">
        <v>0</v>
      </c>
      <c r="AK633" s="123">
        <v>0</v>
      </c>
      <c r="AL633" s="25">
        <v>0</v>
      </c>
      <c r="AM633" s="25">
        <v>0</v>
      </c>
      <c r="AN633" s="25">
        <v>0</v>
      </c>
      <c r="AO633" s="109"/>
      <c r="AP633" s="25">
        <v>0</v>
      </c>
      <c r="AQ633" s="25">
        <v>0</v>
      </c>
      <c r="AR633" s="25">
        <v>0</v>
      </c>
      <c r="AS633" s="25">
        <v>0</v>
      </c>
      <c r="AT633" s="25">
        <v>0</v>
      </c>
      <c r="AU633" s="25">
        <v>0</v>
      </c>
      <c r="AW633" t="str">
        <f t="shared" si="98"/>
        <v>Nguyễn Thành Long</v>
      </c>
      <c r="AX633" s="27" t="str">
        <f t="shared" si="99"/>
        <v>Tôn Thất Thạch</v>
      </c>
      <c r="AY633" s="4" t="str">
        <f t="shared" si="96"/>
        <v>VIN+</v>
      </c>
    </row>
    <row r="634" spans="1:51" outlineLevel="1" x14ac:dyDescent="0.25">
      <c r="A634" s="4" t="s">
        <v>1104</v>
      </c>
      <c r="B634" s="4" t="s">
        <v>797</v>
      </c>
      <c r="C634" s="4" t="s">
        <v>959</v>
      </c>
      <c r="D634" s="11" t="s">
        <v>751</v>
      </c>
      <c r="E634" s="32" t="s">
        <v>125</v>
      </c>
      <c r="F634" s="11" t="s">
        <v>710</v>
      </c>
      <c r="G634" s="35">
        <v>5139570</v>
      </c>
      <c r="H634" s="4" t="s">
        <v>1498</v>
      </c>
      <c r="I634" s="4"/>
      <c r="J634" s="4"/>
      <c r="K634" s="4"/>
      <c r="L634" s="4"/>
      <c r="M634" s="33"/>
      <c r="N634" s="38"/>
      <c r="O634" s="33"/>
      <c r="P634" s="244">
        <f t="shared" si="97"/>
        <v>417.99199999999996</v>
      </c>
      <c r="Q634" s="25"/>
      <c r="R634" s="25"/>
      <c r="S634" s="25"/>
      <c r="T634" s="109"/>
      <c r="U634" s="25">
        <v>179.52799999999999</v>
      </c>
      <c r="V634" s="25">
        <v>0</v>
      </c>
      <c r="W634" s="25">
        <v>0</v>
      </c>
      <c r="X634" s="25">
        <v>0</v>
      </c>
      <c r="Y634" s="25">
        <v>0</v>
      </c>
      <c r="Z634" s="25">
        <v>0</v>
      </c>
      <c r="AA634" s="109"/>
      <c r="AB634" s="25">
        <v>238.464</v>
      </c>
      <c r="AC634" s="25">
        <v>0</v>
      </c>
      <c r="AD634" s="25">
        <v>0</v>
      </c>
      <c r="AE634" s="25">
        <v>0</v>
      </c>
      <c r="AF634" s="25">
        <v>0</v>
      </c>
      <c r="AG634" s="25">
        <v>0</v>
      </c>
      <c r="AH634" s="109"/>
      <c r="AI634" s="25">
        <v>0</v>
      </c>
      <c r="AJ634" s="25">
        <v>0</v>
      </c>
      <c r="AK634" s="123">
        <v>0</v>
      </c>
      <c r="AL634" s="25">
        <v>0</v>
      </c>
      <c r="AM634" s="25">
        <v>0</v>
      </c>
      <c r="AN634" s="25">
        <v>0</v>
      </c>
      <c r="AO634" s="109"/>
      <c r="AP634" s="25">
        <v>0</v>
      </c>
      <c r="AQ634" s="25">
        <v>0</v>
      </c>
      <c r="AR634" s="25">
        <v>0</v>
      </c>
      <c r="AS634" s="25">
        <v>0</v>
      </c>
      <c r="AT634" s="25">
        <v>0</v>
      </c>
      <c r="AU634" s="25">
        <v>0</v>
      </c>
      <c r="AW634" t="str">
        <f t="shared" si="98"/>
        <v>Nguyễn Thành Long</v>
      </c>
      <c r="AX634" s="27" t="str">
        <f t="shared" si="99"/>
        <v>Tôn Thất Thạch</v>
      </c>
      <c r="AY634" s="4" t="str">
        <f t="shared" si="96"/>
        <v>VIN+</v>
      </c>
    </row>
    <row r="635" spans="1:51" outlineLevel="1" x14ac:dyDescent="0.25">
      <c r="A635" s="4" t="s">
        <v>1104</v>
      </c>
      <c r="B635" s="4" t="s">
        <v>797</v>
      </c>
      <c r="C635" s="4" t="s">
        <v>959</v>
      </c>
      <c r="D635" s="11" t="s">
        <v>751</v>
      </c>
      <c r="E635" s="32" t="s">
        <v>125</v>
      </c>
      <c r="F635" s="11" t="s">
        <v>710</v>
      </c>
      <c r="G635" s="35">
        <v>5135017</v>
      </c>
      <c r="H635" s="4" t="s">
        <v>1499</v>
      </c>
      <c r="I635" s="4"/>
      <c r="J635" s="4"/>
      <c r="K635" s="4"/>
      <c r="L635" s="4"/>
      <c r="M635" s="33"/>
      <c r="N635" s="38"/>
      <c r="O635" s="33"/>
      <c r="P635" s="244">
        <f t="shared" si="97"/>
        <v>179.52799999999999</v>
      </c>
      <c r="Q635" s="25"/>
      <c r="R635" s="25"/>
      <c r="S635" s="25"/>
      <c r="T635" s="109"/>
      <c r="U635" s="25">
        <v>179.52799999999999</v>
      </c>
      <c r="V635" s="25">
        <v>0</v>
      </c>
      <c r="W635" s="25">
        <v>0</v>
      </c>
      <c r="X635" s="25">
        <v>0</v>
      </c>
      <c r="Y635" s="25">
        <v>0</v>
      </c>
      <c r="Z635" s="25">
        <v>0</v>
      </c>
      <c r="AA635" s="109"/>
      <c r="AB635" s="25">
        <v>0</v>
      </c>
      <c r="AC635" s="25">
        <v>0</v>
      </c>
      <c r="AD635" s="25">
        <v>0</v>
      </c>
      <c r="AE635" s="25">
        <v>0</v>
      </c>
      <c r="AF635" s="25">
        <v>0</v>
      </c>
      <c r="AG635" s="25">
        <v>0</v>
      </c>
      <c r="AH635" s="109"/>
      <c r="AI635" s="25">
        <v>0</v>
      </c>
      <c r="AJ635" s="25">
        <v>0</v>
      </c>
      <c r="AK635" s="123">
        <v>0</v>
      </c>
      <c r="AL635" s="25">
        <v>0</v>
      </c>
      <c r="AM635" s="25">
        <v>0</v>
      </c>
      <c r="AN635" s="25">
        <v>0</v>
      </c>
      <c r="AO635" s="109"/>
      <c r="AP635" s="25">
        <v>0</v>
      </c>
      <c r="AQ635" s="25">
        <v>0</v>
      </c>
      <c r="AR635" s="25">
        <v>0</v>
      </c>
      <c r="AS635" s="25">
        <v>0</v>
      </c>
      <c r="AT635" s="25">
        <v>0</v>
      </c>
      <c r="AU635" s="25">
        <v>0</v>
      </c>
      <c r="AW635" t="str">
        <f t="shared" si="98"/>
        <v>Nguyễn Thành Long</v>
      </c>
      <c r="AX635" s="27" t="str">
        <f t="shared" si="99"/>
        <v>Tôn Thất Thạch</v>
      </c>
      <c r="AY635" s="4" t="str">
        <f t="shared" si="96"/>
        <v>VIN+</v>
      </c>
    </row>
    <row r="636" spans="1:51" outlineLevel="1" x14ac:dyDescent="0.25">
      <c r="A636" s="4" t="s">
        <v>1104</v>
      </c>
      <c r="B636" s="4" t="s">
        <v>797</v>
      </c>
      <c r="C636" s="4" t="s">
        <v>959</v>
      </c>
      <c r="D636" s="11" t="s">
        <v>751</v>
      </c>
      <c r="E636" s="32" t="s">
        <v>125</v>
      </c>
      <c r="F636" s="11" t="s">
        <v>710</v>
      </c>
      <c r="G636" s="35">
        <v>5134997</v>
      </c>
      <c r="H636" s="4" t="s">
        <v>1500</v>
      </c>
      <c r="I636" s="4"/>
      <c r="J636" s="4"/>
      <c r="K636" s="4"/>
      <c r="L636" s="4"/>
      <c r="M636" s="33"/>
      <c r="N636" s="38"/>
      <c r="O636" s="33"/>
      <c r="P636" s="244">
        <f t="shared" si="97"/>
        <v>1623.576</v>
      </c>
      <c r="Q636" s="25"/>
      <c r="R636" s="25"/>
      <c r="S636" s="25"/>
      <c r="T636" s="109"/>
      <c r="U636" s="25">
        <v>303.49700000000001</v>
      </c>
      <c r="V636" s="25">
        <v>0</v>
      </c>
      <c r="W636" s="25">
        <v>0</v>
      </c>
      <c r="X636" s="25">
        <v>0</v>
      </c>
      <c r="Y636" s="25">
        <v>0</v>
      </c>
      <c r="Z636" s="25">
        <v>0</v>
      </c>
      <c r="AA636" s="109"/>
      <c r="AB636" s="25">
        <v>598.59</v>
      </c>
      <c r="AC636" s="25">
        <v>0</v>
      </c>
      <c r="AD636" s="25">
        <v>0</v>
      </c>
      <c r="AE636" s="25">
        <v>0</v>
      </c>
      <c r="AF636" s="25">
        <v>0</v>
      </c>
      <c r="AG636" s="25">
        <v>0</v>
      </c>
      <c r="AH636" s="109"/>
      <c r="AI636" s="25">
        <v>303.49700000000001</v>
      </c>
      <c r="AJ636" s="25">
        <v>0</v>
      </c>
      <c r="AK636" s="123">
        <v>0</v>
      </c>
      <c r="AL636" s="25">
        <v>0</v>
      </c>
      <c r="AM636" s="25">
        <v>0</v>
      </c>
      <c r="AN636" s="25">
        <v>0</v>
      </c>
      <c r="AO636" s="109"/>
      <c r="AP636" s="25">
        <v>0</v>
      </c>
      <c r="AQ636" s="25">
        <v>0</v>
      </c>
      <c r="AR636" s="25">
        <v>417.99200000000002</v>
      </c>
      <c r="AS636" s="25">
        <v>0</v>
      </c>
      <c r="AT636" s="25">
        <v>0</v>
      </c>
      <c r="AU636" s="25">
        <v>0</v>
      </c>
      <c r="AW636" t="str">
        <f t="shared" si="98"/>
        <v>Nguyễn Thành Long</v>
      </c>
      <c r="AX636" s="27" t="str">
        <f t="shared" si="99"/>
        <v>Tôn Thất Thạch</v>
      </c>
      <c r="AY636" s="4" t="str">
        <f t="shared" si="96"/>
        <v>VIN+</v>
      </c>
    </row>
    <row r="637" spans="1:51" outlineLevel="1" x14ac:dyDescent="0.25">
      <c r="A637" s="4" t="s">
        <v>1104</v>
      </c>
      <c r="B637" s="4" t="s">
        <v>797</v>
      </c>
      <c r="C637" s="4" t="s">
        <v>959</v>
      </c>
      <c r="D637" s="11" t="s">
        <v>751</v>
      </c>
      <c r="E637" s="32" t="s">
        <v>125</v>
      </c>
      <c r="F637" s="11" t="s">
        <v>710</v>
      </c>
      <c r="G637" s="35">
        <v>5270659</v>
      </c>
      <c r="H637" s="4" t="s">
        <v>1501</v>
      </c>
      <c r="I637" s="4"/>
      <c r="J637" s="4"/>
      <c r="K637" s="4"/>
      <c r="L637" s="4"/>
      <c r="M637" s="33"/>
      <c r="N637" s="38"/>
      <c r="O637" s="33"/>
      <c r="P637" s="244">
        <f t="shared" si="97"/>
        <v>541.96100000000001</v>
      </c>
      <c r="Q637" s="25"/>
      <c r="R637" s="25"/>
      <c r="S637" s="25"/>
      <c r="T637" s="109"/>
      <c r="U637" s="25">
        <v>303.49700000000001</v>
      </c>
      <c r="V637" s="25">
        <v>0</v>
      </c>
      <c r="W637" s="25">
        <v>0</v>
      </c>
      <c r="X637" s="25">
        <v>0</v>
      </c>
      <c r="Y637" s="25">
        <v>0</v>
      </c>
      <c r="Z637" s="25">
        <v>0</v>
      </c>
      <c r="AA637" s="109"/>
      <c r="AB637" s="25">
        <v>238.464</v>
      </c>
      <c r="AC637" s="25">
        <v>0</v>
      </c>
      <c r="AD637" s="25">
        <v>0</v>
      </c>
      <c r="AE637" s="25">
        <v>0</v>
      </c>
      <c r="AF637" s="25">
        <v>0</v>
      </c>
      <c r="AG637" s="25">
        <v>0</v>
      </c>
      <c r="AH637" s="109"/>
      <c r="AI637" s="25">
        <v>0</v>
      </c>
      <c r="AJ637" s="25">
        <v>0</v>
      </c>
      <c r="AK637" s="123">
        <v>0</v>
      </c>
      <c r="AL637" s="25">
        <v>0</v>
      </c>
      <c r="AM637" s="25">
        <v>0</v>
      </c>
      <c r="AN637" s="25">
        <v>0</v>
      </c>
      <c r="AO637" s="109"/>
      <c r="AP637" s="25">
        <v>0</v>
      </c>
      <c r="AQ637" s="25">
        <v>0</v>
      </c>
      <c r="AR637" s="25">
        <v>0</v>
      </c>
      <c r="AS637" s="25">
        <v>0</v>
      </c>
      <c r="AT637" s="25">
        <v>0</v>
      </c>
      <c r="AU637" s="25">
        <v>0</v>
      </c>
      <c r="AW637" t="str">
        <f t="shared" si="98"/>
        <v>Nguyễn Thành Long</v>
      </c>
      <c r="AX637" s="27" t="str">
        <f t="shared" si="99"/>
        <v>Tôn Thất Thạch</v>
      </c>
      <c r="AY637" s="4" t="str">
        <f t="shared" si="96"/>
        <v>VIN+</v>
      </c>
    </row>
    <row r="638" spans="1:51" outlineLevel="1" x14ac:dyDescent="0.25">
      <c r="A638" s="4" t="s">
        <v>1104</v>
      </c>
      <c r="B638" s="4" t="s">
        <v>797</v>
      </c>
      <c r="C638" s="4" t="s">
        <v>959</v>
      </c>
      <c r="D638" s="11" t="s">
        <v>751</v>
      </c>
      <c r="E638" s="32" t="s">
        <v>125</v>
      </c>
      <c r="F638" s="11" t="s">
        <v>710</v>
      </c>
      <c r="G638" s="35">
        <v>5297694</v>
      </c>
      <c r="H638" s="4" t="s">
        <v>1502</v>
      </c>
      <c r="I638" s="4"/>
      <c r="J638" s="4"/>
      <c r="K638" s="4"/>
      <c r="L638" s="4"/>
      <c r="M638" s="33"/>
      <c r="N638" s="38"/>
      <c r="O638" s="33"/>
      <c r="P638" s="244">
        <f t="shared" si="97"/>
        <v>419.06200000000001</v>
      </c>
      <c r="Q638" s="25"/>
      <c r="R638" s="25"/>
      <c r="S638" s="25"/>
      <c r="T638" s="109"/>
      <c r="U638" s="25">
        <v>180.59800000000001</v>
      </c>
      <c r="V638" s="25">
        <v>0</v>
      </c>
      <c r="W638" s="25">
        <v>0</v>
      </c>
      <c r="X638" s="25">
        <v>0</v>
      </c>
      <c r="Y638" s="25">
        <v>0</v>
      </c>
      <c r="Z638" s="25">
        <v>0</v>
      </c>
      <c r="AA638" s="109"/>
      <c r="AB638" s="25">
        <v>238.464</v>
      </c>
      <c r="AC638" s="25">
        <v>0</v>
      </c>
      <c r="AD638" s="25">
        <v>0</v>
      </c>
      <c r="AE638" s="25">
        <v>0</v>
      </c>
      <c r="AF638" s="25">
        <v>0</v>
      </c>
      <c r="AG638" s="25">
        <v>0</v>
      </c>
      <c r="AH638" s="109"/>
      <c r="AI638" s="25">
        <v>0</v>
      </c>
      <c r="AJ638" s="25">
        <v>0</v>
      </c>
      <c r="AK638" s="123">
        <v>0</v>
      </c>
      <c r="AL638" s="25">
        <v>0</v>
      </c>
      <c r="AM638" s="25">
        <v>0</v>
      </c>
      <c r="AN638" s="25">
        <v>0</v>
      </c>
      <c r="AO638" s="109"/>
      <c r="AP638" s="25">
        <v>0</v>
      </c>
      <c r="AQ638" s="25">
        <v>0</v>
      </c>
      <c r="AR638" s="25">
        <v>0</v>
      </c>
      <c r="AS638" s="25">
        <v>0</v>
      </c>
      <c r="AT638" s="25">
        <v>0</v>
      </c>
      <c r="AU638" s="25">
        <v>0</v>
      </c>
      <c r="AW638" t="str">
        <f t="shared" si="98"/>
        <v>Nguyễn Thành Long</v>
      </c>
      <c r="AX638" s="27" t="str">
        <f t="shared" si="99"/>
        <v>Tôn Thất Thạch</v>
      </c>
      <c r="AY638" s="4" t="str">
        <f t="shared" si="96"/>
        <v>VIN+</v>
      </c>
    </row>
    <row r="639" spans="1:51" outlineLevel="1" x14ac:dyDescent="0.25">
      <c r="A639" s="4" t="s">
        <v>1104</v>
      </c>
      <c r="B639" s="4" t="s">
        <v>797</v>
      </c>
      <c r="C639" s="4" t="s">
        <v>959</v>
      </c>
      <c r="D639" s="11" t="s">
        <v>751</v>
      </c>
      <c r="E639" s="32" t="s">
        <v>125</v>
      </c>
      <c r="F639" s="11" t="s">
        <v>710</v>
      </c>
      <c r="G639" s="35">
        <v>5134980</v>
      </c>
      <c r="H639" s="4" t="s">
        <v>1503</v>
      </c>
      <c r="I639" s="4"/>
      <c r="J639" s="4"/>
      <c r="K639" s="4"/>
      <c r="L639" s="4"/>
      <c r="M639" s="33"/>
      <c r="N639" s="38"/>
      <c r="O639" s="33"/>
      <c r="P639" s="244">
        <f t="shared" si="97"/>
        <v>967.12000000000012</v>
      </c>
      <c r="Q639" s="25"/>
      <c r="R639" s="25"/>
      <c r="S639" s="25"/>
      <c r="T639" s="109"/>
      <c r="U639" s="25">
        <v>180.59800000000001</v>
      </c>
      <c r="V639" s="25">
        <v>0</v>
      </c>
      <c r="W639" s="25">
        <v>0</v>
      </c>
      <c r="X639" s="25">
        <v>0</v>
      </c>
      <c r="Y639" s="25">
        <v>0</v>
      </c>
      <c r="Z639" s="25">
        <v>0</v>
      </c>
      <c r="AA639" s="109"/>
      <c r="AB639" s="25">
        <v>303.49700000000001</v>
      </c>
      <c r="AC639" s="25">
        <v>0</v>
      </c>
      <c r="AD639" s="25">
        <v>0</v>
      </c>
      <c r="AE639" s="25">
        <v>0</v>
      </c>
      <c r="AF639" s="25">
        <v>0</v>
      </c>
      <c r="AG639" s="25">
        <v>0</v>
      </c>
      <c r="AH639" s="109"/>
      <c r="AI639" s="25">
        <v>303.49700000000001</v>
      </c>
      <c r="AJ639" s="25">
        <v>0</v>
      </c>
      <c r="AK639" s="123">
        <v>0</v>
      </c>
      <c r="AL639" s="25">
        <v>0</v>
      </c>
      <c r="AM639" s="25">
        <v>0</v>
      </c>
      <c r="AN639" s="25">
        <v>0</v>
      </c>
      <c r="AO639" s="109"/>
      <c r="AP639" s="25">
        <v>0</v>
      </c>
      <c r="AQ639" s="25">
        <v>0</v>
      </c>
      <c r="AR639" s="25">
        <v>179.52799999999999</v>
      </c>
      <c r="AS639" s="25">
        <v>0</v>
      </c>
      <c r="AT639" s="25">
        <v>0</v>
      </c>
      <c r="AU639" s="25">
        <v>0</v>
      </c>
      <c r="AW639" t="str">
        <f t="shared" si="98"/>
        <v>Nguyễn Thành Long</v>
      </c>
      <c r="AX639" s="27" t="str">
        <f t="shared" si="99"/>
        <v>Tôn Thất Thạch</v>
      </c>
      <c r="AY639" s="4" t="str">
        <f t="shared" si="96"/>
        <v>VIN+</v>
      </c>
    </row>
    <row r="640" spans="1:51" outlineLevel="1" x14ac:dyDescent="0.25">
      <c r="A640" s="4" t="s">
        <v>1104</v>
      </c>
      <c r="B640" s="4" t="s">
        <v>797</v>
      </c>
      <c r="C640" s="4" t="s">
        <v>959</v>
      </c>
      <c r="D640" s="11" t="s">
        <v>751</v>
      </c>
      <c r="E640" s="32" t="s">
        <v>125</v>
      </c>
      <c r="F640" s="11" t="s">
        <v>710</v>
      </c>
      <c r="G640" s="35">
        <v>5278651</v>
      </c>
      <c r="H640" s="4" t="s">
        <v>1528</v>
      </c>
      <c r="I640" s="4"/>
      <c r="J640" s="4"/>
      <c r="K640" s="4"/>
      <c r="L640" s="4"/>
      <c r="M640" s="33"/>
      <c r="N640" s="38"/>
      <c r="O640" s="33"/>
      <c r="P640" s="244">
        <f t="shared" si="97"/>
        <v>967.12</v>
      </c>
      <c r="Q640" s="25"/>
      <c r="R640" s="25"/>
      <c r="S640" s="25"/>
      <c r="T640" s="109"/>
      <c r="U640" s="25">
        <v>179.52799999999999</v>
      </c>
      <c r="V640" s="25">
        <v>0</v>
      </c>
      <c r="W640" s="25">
        <v>0</v>
      </c>
      <c r="X640" s="25">
        <v>0</v>
      </c>
      <c r="Y640" s="25">
        <v>0</v>
      </c>
      <c r="Z640" s="25">
        <v>0</v>
      </c>
      <c r="AA640" s="109"/>
      <c r="AB640" s="25">
        <v>180.59800000000001</v>
      </c>
      <c r="AC640" s="25">
        <v>0</v>
      </c>
      <c r="AD640" s="25">
        <v>0</v>
      </c>
      <c r="AE640" s="25">
        <v>0</v>
      </c>
      <c r="AF640" s="25">
        <v>0</v>
      </c>
      <c r="AG640" s="25">
        <v>0</v>
      </c>
      <c r="AH640" s="109"/>
      <c r="AI640" s="25">
        <v>606.99400000000003</v>
      </c>
      <c r="AJ640" s="25">
        <v>0</v>
      </c>
      <c r="AK640" s="123">
        <v>0</v>
      </c>
      <c r="AL640" s="25">
        <v>0</v>
      </c>
      <c r="AM640" s="25">
        <v>0</v>
      </c>
      <c r="AN640" s="25">
        <v>0</v>
      </c>
      <c r="AO640" s="109"/>
      <c r="AP640" s="25">
        <v>0</v>
      </c>
      <c r="AQ640" s="25">
        <v>0</v>
      </c>
      <c r="AR640" s="25">
        <v>0</v>
      </c>
      <c r="AS640" s="25">
        <v>0</v>
      </c>
      <c r="AT640" s="25">
        <v>0</v>
      </c>
      <c r="AU640" s="25">
        <v>0</v>
      </c>
      <c r="AW640" t="str">
        <f t="shared" si="98"/>
        <v>Nguyễn Thành Long</v>
      </c>
      <c r="AX640" s="27" t="str">
        <f t="shared" si="99"/>
        <v>Tôn Thất Thạch</v>
      </c>
      <c r="AY640" s="4" t="str">
        <f t="shared" si="96"/>
        <v>VIN+</v>
      </c>
    </row>
    <row r="641" spans="1:51" outlineLevel="1" x14ac:dyDescent="0.25">
      <c r="A641" s="4" t="s">
        <v>1104</v>
      </c>
      <c r="B641" s="4" t="s">
        <v>797</v>
      </c>
      <c r="C641" s="4" t="s">
        <v>959</v>
      </c>
      <c r="D641" s="11" t="s">
        <v>751</v>
      </c>
      <c r="E641" s="32" t="s">
        <v>125</v>
      </c>
      <c r="F641" s="11" t="s">
        <v>710</v>
      </c>
      <c r="G641" s="35">
        <v>5293591</v>
      </c>
      <c r="H641" s="4" t="s">
        <v>1529</v>
      </c>
      <c r="I641" s="4"/>
      <c r="J641" s="4"/>
      <c r="K641" s="4"/>
      <c r="L641" s="4"/>
      <c r="M641" s="33"/>
      <c r="N641" s="38"/>
      <c r="O641" s="33"/>
      <c r="P641" s="244">
        <f t="shared" si="97"/>
        <v>483.02499999999998</v>
      </c>
      <c r="Q641" s="25"/>
      <c r="R641" s="25"/>
      <c r="S641" s="25"/>
      <c r="T641" s="109"/>
      <c r="U641" s="25">
        <v>483.02499999999998</v>
      </c>
      <c r="V641" s="25">
        <v>0</v>
      </c>
      <c r="W641" s="25">
        <v>0</v>
      </c>
      <c r="X641" s="25">
        <v>0</v>
      </c>
      <c r="Y641" s="25">
        <v>0</v>
      </c>
      <c r="Z641" s="25">
        <v>0</v>
      </c>
      <c r="AA641" s="109"/>
      <c r="AB641" s="25">
        <v>0</v>
      </c>
      <c r="AC641" s="25">
        <v>0</v>
      </c>
      <c r="AD641" s="25">
        <v>0</v>
      </c>
      <c r="AE641" s="25">
        <v>0</v>
      </c>
      <c r="AF641" s="25">
        <v>0</v>
      </c>
      <c r="AG641" s="25">
        <v>0</v>
      </c>
      <c r="AH641" s="109"/>
      <c r="AI641" s="25">
        <v>0</v>
      </c>
      <c r="AJ641" s="25">
        <v>0</v>
      </c>
      <c r="AK641" s="123">
        <v>0</v>
      </c>
      <c r="AL641" s="25">
        <v>0</v>
      </c>
      <c r="AM641" s="25">
        <v>0</v>
      </c>
      <c r="AN641" s="25">
        <v>0</v>
      </c>
      <c r="AO641" s="109"/>
      <c r="AP641" s="25">
        <v>0</v>
      </c>
      <c r="AQ641" s="25">
        <v>0</v>
      </c>
      <c r="AR641" s="25">
        <v>0</v>
      </c>
      <c r="AS641" s="25">
        <v>0</v>
      </c>
      <c r="AT641" s="25">
        <v>0</v>
      </c>
      <c r="AU641" s="25">
        <v>0</v>
      </c>
      <c r="AW641" t="str">
        <f t="shared" si="98"/>
        <v>Nguyễn Thành Long</v>
      </c>
      <c r="AX641" s="27" t="str">
        <f t="shared" si="99"/>
        <v>Tôn Thất Thạch</v>
      </c>
      <c r="AY641" s="4" t="str">
        <f t="shared" si="96"/>
        <v>VIN+</v>
      </c>
    </row>
    <row r="642" spans="1:51" outlineLevel="1" x14ac:dyDescent="0.25">
      <c r="A642" s="4" t="s">
        <v>1104</v>
      </c>
      <c r="B642" s="4" t="s">
        <v>797</v>
      </c>
      <c r="C642" s="4" t="s">
        <v>959</v>
      </c>
      <c r="D642" s="11" t="s">
        <v>751</v>
      </c>
      <c r="E642" s="32" t="s">
        <v>125</v>
      </c>
      <c r="F642" s="11" t="s">
        <v>710</v>
      </c>
      <c r="G642" s="35">
        <v>5298347</v>
      </c>
      <c r="H642" s="4" t="s">
        <v>1530</v>
      </c>
      <c r="I642" s="4"/>
      <c r="J642" s="4"/>
      <c r="K642" s="4"/>
      <c r="L642" s="4"/>
      <c r="M642" s="33"/>
      <c r="N642" s="38"/>
      <c r="O642" s="33"/>
      <c r="P642" s="244">
        <f t="shared" si="97"/>
        <v>483.02499999999998</v>
      </c>
      <c r="Q642" s="25"/>
      <c r="R642" s="25"/>
      <c r="S642" s="25"/>
      <c r="T642" s="109"/>
      <c r="U642" s="25">
        <v>179.52799999999999</v>
      </c>
      <c r="V642" s="25">
        <v>0</v>
      </c>
      <c r="W642" s="25">
        <v>0</v>
      </c>
      <c r="X642" s="25">
        <v>0</v>
      </c>
      <c r="Y642" s="25">
        <v>0</v>
      </c>
      <c r="Z642" s="25">
        <v>0</v>
      </c>
      <c r="AA642" s="109"/>
      <c r="AB642" s="25">
        <v>303.49700000000001</v>
      </c>
      <c r="AC642" s="25">
        <v>0</v>
      </c>
      <c r="AD642" s="25">
        <v>0</v>
      </c>
      <c r="AE642" s="25">
        <v>0</v>
      </c>
      <c r="AF642" s="25">
        <v>0</v>
      </c>
      <c r="AG642" s="25">
        <v>0</v>
      </c>
      <c r="AH642" s="109"/>
      <c r="AI642" s="25">
        <v>0</v>
      </c>
      <c r="AJ642" s="25">
        <v>0</v>
      </c>
      <c r="AK642" s="123">
        <v>0</v>
      </c>
      <c r="AL642" s="25">
        <v>0</v>
      </c>
      <c r="AM642" s="25">
        <v>0</v>
      </c>
      <c r="AN642" s="25">
        <v>0</v>
      </c>
      <c r="AO642" s="109"/>
      <c r="AP642" s="25">
        <v>0</v>
      </c>
      <c r="AQ642" s="25">
        <v>0</v>
      </c>
      <c r="AR642" s="25">
        <v>0</v>
      </c>
      <c r="AS642" s="25">
        <v>0</v>
      </c>
      <c r="AT642" s="25">
        <v>0</v>
      </c>
      <c r="AU642" s="25">
        <v>0</v>
      </c>
      <c r="AW642" t="str">
        <f t="shared" si="98"/>
        <v>Nguyễn Thành Long</v>
      </c>
      <c r="AX642" s="27" t="str">
        <f t="shared" si="99"/>
        <v>Tôn Thất Thạch</v>
      </c>
      <c r="AY642" s="4" t="str">
        <f t="shared" si="96"/>
        <v>VIN+</v>
      </c>
    </row>
    <row r="643" spans="1:51" outlineLevel="1" x14ac:dyDescent="0.25">
      <c r="A643" s="4" t="s">
        <v>1104</v>
      </c>
      <c r="B643" s="4" t="s">
        <v>797</v>
      </c>
      <c r="C643" s="4" t="s">
        <v>959</v>
      </c>
      <c r="D643" s="11" t="s">
        <v>751</v>
      </c>
      <c r="E643" s="32" t="s">
        <v>125</v>
      </c>
      <c r="F643" s="11" t="s">
        <v>710</v>
      </c>
      <c r="G643" s="35">
        <v>5278945</v>
      </c>
      <c r="H643" s="4" t="s">
        <v>1531</v>
      </c>
      <c r="I643" s="4"/>
      <c r="J643" s="4"/>
      <c r="K643" s="4"/>
      <c r="L643" s="4"/>
      <c r="M643" s="33"/>
      <c r="N643" s="38"/>
      <c r="O643" s="33"/>
      <c r="P643" s="244">
        <f t="shared" si="97"/>
        <v>483.02499999999998</v>
      </c>
      <c r="Q643" s="25"/>
      <c r="R643" s="25"/>
      <c r="S643" s="25"/>
      <c r="T643" s="109"/>
      <c r="U643" s="25">
        <v>303.49700000000001</v>
      </c>
      <c r="V643" s="25">
        <v>0</v>
      </c>
      <c r="W643" s="25">
        <v>0</v>
      </c>
      <c r="X643" s="25">
        <v>0</v>
      </c>
      <c r="Y643" s="25">
        <v>0</v>
      </c>
      <c r="Z643" s="25">
        <v>0</v>
      </c>
      <c r="AA643" s="109"/>
      <c r="AB643" s="25">
        <v>179.52799999999999</v>
      </c>
      <c r="AC643" s="25">
        <v>0</v>
      </c>
      <c r="AD643" s="25">
        <v>0</v>
      </c>
      <c r="AE643" s="25">
        <v>0</v>
      </c>
      <c r="AF643" s="25">
        <v>0</v>
      </c>
      <c r="AG643" s="25">
        <v>0</v>
      </c>
      <c r="AH643" s="109"/>
      <c r="AI643" s="25">
        <v>0</v>
      </c>
      <c r="AJ643" s="25">
        <v>0</v>
      </c>
      <c r="AK643" s="123">
        <v>0</v>
      </c>
      <c r="AL643" s="25">
        <v>0</v>
      </c>
      <c r="AM643" s="25">
        <v>0</v>
      </c>
      <c r="AN643" s="25">
        <v>0</v>
      </c>
      <c r="AO643" s="109"/>
      <c r="AP643" s="25">
        <v>0</v>
      </c>
      <c r="AQ643" s="25">
        <v>0</v>
      </c>
      <c r="AR643" s="25">
        <v>0</v>
      </c>
      <c r="AS643" s="25">
        <v>0</v>
      </c>
      <c r="AT643" s="25">
        <v>0</v>
      </c>
      <c r="AU643" s="25">
        <v>0</v>
      </c>
      <c r="AW643" t="str">
        <f t="shared" si="98"/>
        <v>Nguyễn Thành Long</v>
      </c>
      <c r="AX643" s="27" t="str">
        <f t="shared" si="99"/>
        <v>Tôn Thất Thạch</v>
      </c>
      <c r="AY643" s="4" t="str">
        <f t="shared" si="96"/>
        <v>VIN+</v>
      </c>
    </row>
    <row r="644" spans="1:51" outlineLevel="1" x14ac:dyDescent="0.25">
      <c r="A644" s="4" t="s">
        <v>1104</v>
      </c>
      <c r="B644" s="4" t="s">
        <v>797</v>
      </c>
      <c r="C644" s="4" t="s">
        <v>959</v>
      </c>
      <c r="D644" s="11" t="s">
        <v>751</v>
      </c>
      <c r="E644" s="32" t="s">
        <v>125</v>
      </c>
      <c r="F644" s="11" t="s">
        <v>710</v>
      </c>
      <c r="G644" s="35">
        <v>5270486</v>
      </c>
      <c r="H644" s="4" t="s">
        <v>1532</v>
      </c>
      <c r="I644" s="4"/>
      <c r="J644" s="4"/>
      <c r="K644" s="4"/>
      <c r="L644" s="4"/>
      <c r="M644" s="33"/>
      <c r="N644" s="38"/>
      <c r="O644" s="33"/>
      <c r="P644" s="244">
        <f t="shared" si="97"/>
        <v>1024.9859999999999</v>
      </c>
      <c r="Q644" s="25"/>
      <c r="R644" s="25"/>
      <c r="S644" s="25"/>
      <c r="T644" s="109"/>
      <c r="U644" s="25">
        <v>303.49700000000001</v>
      </c>
      <c r="V644" s="25">
        <v>0</v>
      </c>
      <c r="W644" s="25">
        <v>0</v>
      </c>
      <c r="X644" s="25">
        <v>0</v>
      </c>
      <c r="Y644" s="25">
        <v>0</v>
      </c>
      <c r="Z644" s="25">
        <v>0</v>
      </c>
      <c r="AA644" s="109"/>
      <c r="AB644" s="25">
        <v>0</v>
      </c>
      <c r="AC644" s="25">
        <v>0</v>
      </c>
      <c r="AD644" s="25">
        <v>0</v>
      </c>
      <c r="AE644" s="25">
        <v>0</v>
      </c>
      <c r="AF644" s="25">
        <v>0</v>
      </c>
      <c r="AG644" s="25">
        <v>0</v>
      </c>
      <c r="AH644" s="109"/>
      <c r="AI644" s="25">
        <v>238.464</v>
      </c>
      <c r="AJ644" s="25">
        <v>0</v>
      </c>
      <c r="AK644" s="123">
        <v>0</v>
      </c>
      <c r="AL644" s="25">
        <v>0</v>
      </c>
      <c r="AM644" s="25">
        <v>0</v>
      </c>
      <c r="AN644" s="25">
        <v>0</v>
      </c>
      <c r="AO644" s="109"/>
      <c r="AP644" s="25">
        <v>0</v>
      </c>
      <c r="AQ644" s="25">
        <v>0</v>
      </c>
      <c r="AR644" s="25">
        <v>483.02499999999998</v>
      </c>
      <c r="AS644" s="25">
        <v>0</v>
      </c>
      <c r="AT644" s="25">
        <v>0</v>
      </c>
      <c r="AU644" s="25">
        <v>0</v>
      </c>
      <c r="AW644" t="str">
        <f t="shared" si="98"/>
        <v>Nguyễn Thành Long</v>
      </c>
      <c r="AX644" s="27" t="str">
        <f t="shared" si="99"/>
        <v>Tôn Thất Thạch</v>
      </c>
      <c r="AY644" s="4" t="str">
        <f t="shared" si="96"/>
        <v>VIN+</v>
      </c>
    </row>
    <row r="645" spans="1:51" outlineLevel="1" x14ac:dyDescent="0.25">
      <c r="A645" s="4" t="s">
        <v>1104</v>
      </c>
      <c r="B645" s="4" t="s">
        <v>797</v>
      </c>
      <c r="C645" s="4" t="s">
        <v>959</v>
      </c>
      <c r="D645" s="11" t="s">
        <v>751</v>
      </c>
      <c r="E645" s="32" t="s">
        <v>125</v>
      </c>
      <c r="F645" s="11" t="s">
        <v>710</v>
      </c>
      <c r="G645" s="35">
        <v>5270462</v>
      </c>
      <c r="H645" s="4" t="s">
        <v>1533</v>
      </c>
      <c r="I645" s="4"/>
      <c r="J645" s="4"/>
      <c r="K645" s="4"/>
      <c r="L645" s="4"/>
      <c r="M645" s="33"/>
      <c r="N645" s="38"/>
      <c r="O645" s="33"/>
      <c r="P645" s="244">
        <f t="shared" si="97"/>
        <v>778.11899999999991</v>
      </c>
      <c r="Q645" s="25"/>
      <c r="R645" s="25"/>
      <c r="S645" s="25"/>
      <c r="T645" s="109"/>
      <c r="U645" s="25">
        <v>180.59800000000001</v>
      </c>
      <c r="V645" s="25">
        <v>0</v>
      </c>
      <c r="W645" s="25">
        <v>0</v>
      </c>
      <c r="X645" s="25">
        <v>0</v>
      </c>
      <c r="Y645" s="25">
        <v>0</v>
      </c>
      <c r="Z645" s="25">
        <v>0</v>
      </c>
      <c r="AA645" s="109"/>
      <c r="AB645" s="25">
        <v>359.05700000000002</v>
      </c>
      <c r="AC645" s="25">
        <v>0</v>
      </c>
      <c r="AD645" s="25">
        <v>0</v>
      </c>
      <c r="AE645" s="25">
        <v>0</v>
      </c>
      <c r="AF645" s="25">
        <v>0</v>
      </c>
      <c r="AG645" s="25">
        <v>0</v>
      </c>
      <c r="AH645" s="109"/>
      <c r="AI645" s="25">
        <v>0</v>
      </c>
      <c r="AJ645" s="25">
        <v>0</v>
      </c>
      <c r="AK645" s="123">
        <v>0</v>
      </c>
      <c r="AL645" s="25">
        <v>0</v>
      </c>
      <c r="AM645" s="25">
        <v>0</v>
      </c>
      <c r="AN645" s="25">
        <v>0</v>
      </c>
      <c r="AO645" s="109"/>
      <c r="AP645" s="25">
        <v>0</v>
      </c>
      <c r="AQ645" s="25">
        <v>0</v>
      </c>
      <c r="AR645" s="25">
        <v>238.464</v>
      </c>
      <c r="AS645" s="25">
        <v>0</v>
      </c>
      <c r="AT645" s="25">
        <v>0</v>
      </c>
      <c r="AU645" s="25">
        <v>0</v>
      </c>
      <c r="AW645" t="str">
        <f t="shared" si="98"/>
        <v>Nguyễn Thành Long</v>
      </c>
      <c r="AX645" s="27" t="str">
        <f t="shared" si="99"/>
        <v>Tôn Thất Thạch</v>
      </c>
      <c r="AY645" s="4" t="str">
        <f t="shared" si="96"/>
        <v>VIN+</v>
      </c>
    </row>
    <row r="646" spans="1:51" outlineLevel="1" x14ac:dyDescent="0.25">
      <c r="A646" s="4" t="s">
        <v>1104</v>
      </c>
      <c r="B646" s="4" t="s">
        <v>797</v>
      </c>
      <c r="C646" s="4" t="s">
        <v>959</v>
      </c>
      <c r="D646" s="11" t="s">
        <v>751</v>
      </c>
      <c r="E646" s="32" t="s">
        <v>125</v>
      </c>
      <c r="F646" s="11" t="s">
        <v>710</v>
      </c>
      <c r="G646" s="35">
        <v>5270479</v>
      </c>
      <c r="H646" s="4" t="s">
        <v>1534</v>
      </c>
      <c r="I646" s="4"/>
      <c r="J646" s="4"/>
      <c r="K646" s="4"/>
      <c r="L646" s="4"/>
      <c r="M646" s="33"/>
      <c r="N646" s="38"/>
      <c r="O646" s="33"/>
      <c r="P646" s="244">
        <f t="shared" si="97"/>
        <v>1023.068</v>
      </c>
      <c r="Q646" s="25"/>
      <c r="R646" s="25"/>
      <c r="S646" s="25"/>
      <c r="T646" s="109"/>
      <c r="U646" s="25">
        <v>361.19499999999999</v>
      </c>
      <c r="V646" s="25">
        <v>0</v>
      </c>
      <c r="W646" s="25">
        <v>0</v>
      </c>
      <c r="X646" s="25">
        <v>0</v>
      </c>
      <c r="Y646" s="25">
        <v>0</v>
      </c>
      <c r="Z646" s="25">
        <v>0</v>
      </c>
      <c r="AA646" s="109"/>
      <c r="AB646" s="25">
        <v>238.464</v>
      </c>
      <c r="AC646" s="25">
        <v>0</v>
      </c>
      <c r="AD646" s="25">
        <v>0</v>
      </c>
      <c r="AE646" s="25">
        <v>0</v>
      </c>
      <c r="AF646" s="25">
        <v>0</v>
      </c>
      <c r="AG646" s="25">
        <v>0</v>
      </c>
      <c r="AH646" s="109"/>
      <c r="AI646" s="25">
        <v>0</v>
      </c>
      <c r="AJ646" s="25">
        <v>0</v>
      </c>
      <c r="AK646" s="123">
        <v>0</v>
      </c>
      <c r="AL646" s="25">
        <v>0</v>
      </c>
      <c r="AM646" s="25">
        <v>0</v>
      </c>
      <c r="AN646" s="25">
        <v>0</v>
      </c>
      <c r="AO646" s="109"/>
      <c r="AP646" s="25">
        <v>243.881</v>
      </c>
      <c r="AQ646" s="25">
        <v>0</v>
      </c>
      <c r="AR646" s="25">
        <v>179.52799999999999</v>
      </c>
      <c r="AS646" s="25">
        <v>0</v>
      </c>
      <c r="AT646" s="25">
        <v>0</v>
      </c>
      <c r="AU646" s="25">
        <v>0</v>
      </c>
      <c r="AW646" t="str">
        <f t="shared" si="98"/>
        <v>Nguyễn Thành Long</v>
      </c>
      <c r="AX646" s="27" t="str">
        <f t="shared" si="99"/>
        <v>Tôn Thất Thạch</v>
      </c>
      <c r="AY646" s="4" t="str">
        <f t="shared" si="96"/>
        <v>VIN+</v>
      </c>
    </row>
    <row r="647" spans="1:51" outlineLevel="1" x14ac:dyDescent="0.25">
      <c r="A647" s="4" t="s">
        <v>1104</v>
      </c>
      <c r="B647" s="4" t="s">
        <v>797</v>
      </c>
      <c r="C647" s="4" t="s">
        <v>959</v>
      </c>
      <c r="D647" s="11" t="s">
        <v>751</v>
      </c>
      <c r="E647" s="32" t="s">
        <v>125</v>
      </c>
      <c r="F647" s="11" t="s">
        <v>710</v>
      </c>
      <c r="G647" s="35">
        <v>5293605</v>
      </c>
      <c r="H647" s="4" t="s">
        <v>1535</v>
      </c>
      <c r="I647" s="4"/>
      <c r="J647" s="4"/>
      <c r="K647" s="4"/>
      <c r="L647" s="4"/>
      <c r="M647" s="33"/>
      <c r="N647" s="38"/>
      <c r="O647" s="33"/>
      <c r="P647" s="244">
        <f t="shared" si="97"/>
        <v>1146.6480000000001</v>
      </c>
      <c r="Q647" s="25"/>
      <c r="R647" s="25"/>
      <c r="S647" s="25"/>
      <c r="T647" s="109"/>
      <c r="U647" s="25">
        <v>180.59800000000001</v>
      </c>
      <c r="V647" s="25">
        <v>0</v>
      </c>
      <c r="W647" s="25">
        <v>0</v>
      </c>
      <c r="X647" s="25">
        <v>0</v>
      </c>
      <c r="Y647" s="25">
        <v>0</v>
      </c>
      <c r="Z647" s="25">
        <v>0</v>
      </c>
      <c r="AA647" s="109"/>
      <c r="AB647" s="25">
        <v>483.02499999999998</v>
      </c>
      <c r="AC647" s="25">
        <v>0</v>
      </c>
      <c r="AD647" s="25">
        <v>0</v>
      </c>
      <c r="AE647" s="25">
        <v>0</v>
      </c>
      <c r="AF647" s="25">
        <v>0</v>
      </c>
      <c r="AG647" s="25">
        <v>0</v>
      </c>
      <c r="AH647" s="109"/>
      <c r="AI647" s="25">
        <v>303.49700000000001</v>
      </c>
      <c r="AJ647" s="25">
        <v>0</v>
      </c>
      <c r="AK647" s="123">
        <v>0</v>
      </c>
      <c r="AL647" s="25">
        <v>0</v>
      </c>
      <c r="AM647" s="25">
        <v>0</v>
      </c>
      <c r="AN647" s="25">
        <v>0</v>
      </c>
      <c r="AO647" s="109"/>
      <c r="AP647" s="25">
        <v>0</v>
      </c>
      <c r="AQ647" s="25">
        <v>0</v>
      </c>
      <c r="AR647" s="25">
        <v>179.52799999999999</v>
      </c>
      <c r="AS647" s="25">
        <v>0</v>
      </c>
      <c r="AT647" s="25">
        <v>0</v>
      </c>
      <c r="AU647" s="25">
        <v>0</v>
      </c>
      <c r="AW647" t="str">
        <f t="shared" si="98"/>
        <v>Nguyễn Thành Long</v>
      </c>
      <c r="AX647" s="27" t="str">
        <f t="shared" si="99"/>
        <v>Tôn Thất Thạch</v>
      </c>
      <c r="AY647" s="4" t="str">
        <f t="shared" si="96"/>
        <v>VIN+</v>
      </c>
    </row>
    <row r="648" spans="1:51" outlineLevel="1" x14ac:dyDescent="0.25">
      <c r="A648" s="4" t="s">
        <v>1104</v>
      </c>
      <c r="B648" s="4" t="s">
        <v>797</v>
      </c>
      <c r="C648" s="4" t="s">
        <v>959</v>
      </c>
      <c r="D648" s="11" t="s">
        <v>751</v>
      </c>
      <c r="E648" s="32" t="s">
        <v>125</v>
      </c>
      <c r="F648" s="11" t="s">
        <v>710</v>
      </c>
      <c r="G648" s="35">
        <v>5134973</v>
      </c>
      <c r="H648" s="4" t="s">
        <v>2711</v>
      </c>
      <c r="I648" s="4"/>
      <c r="J648" s="4"/>
      <c r="K648" s="4"/>
      <c r="L648" s="4"/>
      <c r="M648" s="33"/>
      <c r="N648" s="38"/>
      <c r="O648" s="33"/>
      <c r="P648" s="244">
        <f t="shared" si="97"/>
        <v>238.464</v>
      </c>
      <c r="Q648" s="25"/>
      <c r="R648" s="25"/>
      <c r="S648" s="25"/>
      <c r="T648" s="109"/>
      <c r="U648" s="25"/>
      <c r="V648" s="25"/>
      <c r="W648" s="25"/>
      <c r="X648" s="25">
        <v>0</v>
      </c>
      <c r="Y648" s="25"/>
      <c r="Z648" s="25">
        <v>0</v>
      </c>
      <c r="AA648" s="109"/>
      <c r="AB648" s="25">
        <v>238.464</v>
      </c>
      <c r="AC648" s="25">
        <v>0</v>
      </c>
      <c r="AD648" s="25">
        <v>0</v>
      </c>
      <c r="AE648" s="25">
        <v>0</v>
      </c>
      <c r="AF648" s="25">
        <v>0</v>
      </c>
      <c r="AG648" s="25">
        <v>0</v>
      </c>
      <c r="AH648" s="109"/>
      <c r="AI648" s="25">
        <v>0</v>
      </c>
      <c r="AJ648" s="25">
        <v>0</v>
      </c>
      <c r="AK648" s="123">
        <v>0</v>
      </c>
      <c r="AL648" s="25">
        <v>0</v>
      </c>
      <c r="AM648" s="25">
        <v>0</v>
      </c>
      <c r="AN648" s="25">
        <v>0</v>
      </c>
      <c r="AO648" s="109"/>
      <c r="AP648" s="25">
        <v>0</v>
      </c>
      <c r="AQ648" s="25">
        <v>0</v>
      </c>
      <c r="AR648" s="25">
        <v>0</v>
      </c>
      <c r="AS648" s="25">
        <v>0</v>
      </c>
      <c r="AT648" s="25">
        <v>0</v>
      </c>
      <c r="AU648" s="25">
        <v>0</v>
      </c>
      <c r="AW648" t="str">
        <f t="shared" si="98"/>
        <v>Nguyễn Thành Long</v>
      </c>
      <c r="AX648" s="27" t="str">
        <f t="shared" si="99"/>
        <v>Tôn Thất Thạch</v>
      </c>
      <c r="AY648" s="4" t="str">
        <f t="shared" si="96"/>
        <v>VIN+</v>
      </c>
    </row>
    <row r="649" spans="1:51" outlineLevel="1" x14ac:dyDescent="0.25">
      <c r="A649" s="4" t="s">
        <v>1104</v>
      </c>
      <c r="B649" s="4" t="s">
        <v>797</v>
      </c>
      <c r="C649" s="4" t="s">
        <v>959</v>
      </c>
      <c r="D649" s="11" t="s">
        <v>751</v>
      </c>
      <c r="E649" s="32" t="s">
        <v>125</v>
      </c>
      <c r="F649" s="11" t="s">
        <v>710</v>
      </c>
      <c r="G649" s="35">
        <v>5136988</v>
      </c>
      <c r="H649" s="4" t="s">
        <v>2712</v>
      </c>
      <c r="I649" s="4"/>
      <c r="J649" s="4"/>
      <c r="K649" s="4"/>
      <c r="L649" s="4"/>
      <c r="M649" s="33"/>
      <c r="N649" s="38"/>
      <c r="O649" s="33"/>
      <c r="P649" s="244">
        <f t="shared" si="97"/>
        <v>598.59</v>
      </c>
      <c r="Q649" s="25"/>
      <c r="R649" s="25"/>
      <c r="S649" s="25"/>
      <c r="T649" s="109"/>
      <c r="U649" s="25"/>
      <c r="V649" s="25"/>
      <c r="W649" s="25"/>
      <c r="X649" s="25">
        <v>0</v>
      </c>
      <c r="Y649" s="25"/>
      <c r="Z649" s="25">
        <v>0</v>
      </c>
      <c r="AA649" s="109"/>
      <c r="AB649" s="25">
        <v>598.59</v>
      </c>
      <c r="AC649" s="25">
        <v>0</v>
      </c>
      <c r="AD649" s="25">
        <v>0</v>
      </c>
      <c r="AE649" s="25">
        <v>0</v>
      </c>
      <c r="AF649" s="25">
        <v>0</v>
      </c>
      <c r="AG649" s="25">
        <v>0</v>
      </c>
      <c r="AH649" s="109"/>
      <c r="AI649" s="25">
        <v>0</v>
      </c>
      <c r="AJ649" s="25">
        <v>0</v>
      </c>
      <c r="AK649" s="123">
        <v>0</v>
      </c>
      <c r="AL649" s="25">
        <v>0</v>
      </c>
      <c r="AM649" s="25">
        <v>0</v>
      </c>
      <c r="AN649" s="25">
        <v>0</v>
      </c>
      <c r="AO649" s="109"/>
      <c r="AP649" s="25">
        <v>0</v>
      </c>
      <c r="AQ649" s="25">
        <v>0</v>
      </c>
      <c r="AR649" s="25">
        <v>0</v>
      </c>
      <c r="AS649" s="25">
        <v>0</v>
      </c>
      <c r="AT649" s="25">
        <v>0</v>
      </c>
      <c r="AU649" s="25">
        <v>0</v>
      </c>
      <c r="AW649" t="str">
        <f t="shared" si="98"/>
        <v>Nguyễn Thành Long</v>
      </c>
      <c r="AX649" s="27" t="str">
        <f t="shared" si="99"/>
        <v>Tôn Thất Thạch</v>
      </c>
      <c r="AY649" s="4" t="str">
        <f t="shared" si="96"/>
        <v>VIN+</v>
      </c>
    </row>
    <row r="650" spans="1:51" outlineLevel="1" x14ac:dyDescent="0.25">
      <c r="A650" s="4" t="s">
        <v>1104</v>
      </c>
      <c r="B650" s="4" t="s">
        <v>797</v>
      </c>
      <c r="C650" s="4" t="s">
        <v>959</v>
      </c>
      <c r="D650" s="11" t="s">
        <v>751</v>
      </c>
      <c r="E650" s="32" t="s">
        <v>125</v>
      </c>
      <c r="F650" s="11" t="s">
        <v>710</v>
      </c>
      <c r="G650" s="35">
        <v>5291915</v>
      </c>
      <c r="H650" s="4" t="s">
        <v>2713</v>
      </c>
      <c r="I650" s="4"/>
      <c r="J650" s="4"/>
      <c r="K650" s="4"/>
      <c r="L650" s="4"/>
      <c r="M650" s="33"/>
      <c r="N650" s="38"/>
      <c r="O650" s="33"/>
      <c r="P650" s="244">
        <f t="shared" ref="P650:P713" si="100">SUM(Q650:AU650)</f>
        <v>179.52799999999999</v>
      </c>
      <c r="Q650" s="25"/>
      <c r="R650" s="25"/>
      <c r="S650" s="25"/>
      <c r="T650" s="109"/>
      <c r="U650" s="25"/>
      <c r="V650" s="25"/>
      <c r="W650" s="25"/>
      <c r="X650" s="25">
        <v>0</v>
      </c>
      <c r="Y650" s="25"/>
      <c r="Z650" s="25">
        <v>0</v>
      </c>
      <c r="AA650" s="109"/>
      <c r="AB650" s="25">
        <v>179.52799999999999</v>
      </c>
      <c r="AC650" s="25">
        <v>0</v>
      </c>
      <c r="AD650" s="25">
        <v>0</v>
      </c>
      <c r="AE650" s="25">
        <v>0</v>
      </c>
      <c r="AF650" s="25">
        <v>0</v>
      </c>
      <c r="AG650" s="25">
        <v>0</v>
      </c>
      <c r="AH650" s="109"/>
      <c r="AI650" s="25">
        <v>0</v>
      </c>
      <c r="AJ650" s="25">
        <v>0</v>
      </c>
      <c r="AK650" s="123">
        <v>0</v>
      </c>
      <c r="AL650" s="25">
        <v>0</v>
      </c>
      <c r="AM650" s="25">
        <v>0</v>
      </c>
      <c r="AN650" s="25">
        <v>0</v>
      </c>
      <c r="AO650" s="109"/>
      <c r="AP650" s="25">
        <v>0</v>
      </c>
      <c r="AQ650" s="25">
        <v>0</v>
      </c>
      <c r="AR650" s="25">
        <v>0</v>
      </c>
      <c r="AS650" s="25">
        <v>0</v>
      </c>
      <c r="AT650" s="25">
        <v>0</v>
      </c>
      <c r="AU650" s="25">
        <v>0</v>
      </c>
      <c r="AW650" t="str">
        <f t="shared" ref="AW650:AW713" si="101">+C650</f>
        <v>Nguyễn Thành Long</v>
      </c>
      <c r="AX650" s="27" t="str">
        <f t="shared" ref="AX650:AX713" si="102">+E650</f>
        <v>Tôn Thất Thạch</v>
      </c>
      <c r="AY650" s="4" t="str">
        <f t="shared" si="96"/>
        <v>VIN+</v>
      </c>
    </row>
    <row r="651" spans="1:51" outlineLevel="1" x14ac:dyDescent="0.25">
      <c r="A651" s="4" t="s">
        <v>1104</v>
      </c>
      <c r="B651" s="4" t="s">
        <v>797</v>
      </c>
      <c r="C651" s="4" t="s">
        <v>959</v>
      </c>
      <c r="D651" s="11" t="s">
        <v>751</v>
      </c>
      <c r="E651" s="32" t="s">
        <v>125</v>
      </c>
      <c r="F651" s="11" t="s">
        <v>710</v>
      </c>
      <c r="G651" s="35">
        <v>5294860</v>
      </c>
      <c r="H651" s="4" t="s">
        <v>2714</v>
      </c>
      <c r="I651" s="4"/>
      <c r="J651" s="4"/>
      <c r="K651" s="4"/>
      <c r="L651" s="4"/>
      <c r="M651" s="33"/>
      <c r="N651" s="38"/>
      <c r="O651" s="33"/>
      <c r="P651" s="244">
        <f t="shared" si="100"/>
        <v>417.99199999999996</v>
      </c>
      <c r="Q651" s="25"/>
      <c r="R651" s="25"/>
      <c r="S651" s="25"/>
      <c r="T651" s="109"/>
      <c r="U651" s="25"/>
      <c r="V651" s="25"/>
      <c r="W651" s="25"/>
      <c r="X651" s="25">
        <v>0</v>
      </c>
      <c r="Y651" s="25"/>
      <c r="Z651" s="25">
        <v>0</v>
      </c>
      <c r="AA651" s="109"/>
      <c r="AB651" s="25">
        <v>238.464</v>
      </c>
      <c r="AC651" s="25">
        <v>0</v>
      </c>
      <c r="AD651" s="25">
        <v>0</v>
      </c>
      <c r="AE651" s="25">
        <v>0</v>
      </c>
      <c r="AF651" s="25">
        <v>0</v>
      </c>
      <c r="AG651" s="25">
        <v>0</v>
      </c>
      <c r="AH651" s="109"/>
      <c r="AI651" s="25">
        <v>179.52799999999999</v>
      </c>
      <c r="AJ651" s="25">
        <v>0</v>
      </c>
      <c r="AK651" s="123">
        <v>0</v>
      </c>
      <c r="AL651" s="25">
        <v>0</v>
      </c>
      <c r="AM651" s="25">
        <v>0</v>
      </c>
      <c r="AN651" s="25">
        <v>0</v>
      </c>
      <c r="AO651" s="109"/>
      <c r="AP651" s="25">
        <v>0</v>
      </c>
      <c r="AQ651" s="25">
        <v>0</v>
      </c>
      <c r="AR651" s="25">
        <v>0</v>
      </c>
      <c r="AS651" s="25">
        <v>0</v>
      </c>
      <c r="AT651" s="25">
        <v>0</v>
      </c>
      <c r="AU651" s="25">
        <v>0</v>
      </c>
      <c r="AW651" t="str">
        <f t="shared" si="101"/>
        <v>Nguyễn Thành Long</v>
      </c>
      <c r="AX651" s="27" t="str">
        <f t="shared" si="102"/>
        <v>Tôn Thất Thạch</v>
      </c>
      <c r="AY651" s="4" t="str">
        <f t="shared" si="96"/>
        <v>VIN+</v>
      </c>
    </row>
    <row r="652" spans="1:51" outlineLevel="1" x14ac:dyDescent="0.25">
      <c r="A652" s="4" t="s">
        <v>1104</v>
      </c>
      <c r="B652" s="4" t="s">
        <v>797</v>
      </c>
      <c r="C652" s="4" t="s">
        <v>959</v>
      </c>
      <c r="D652" s="11" t="s">
        <v>751</v>
      </c>
      <c r="E652" s="32" t="s">
        <v>125</v>
      </c>
      <c r="F652" s="11" t="s">
        <v>710</v>
      </c>
      <c r="G652" s="35">
        <v>5295665</v>
      </c>
      <c r="H652" s="4" t="s">
        <v>2715</v>
      </c>
      <c r="I652" s="4"/>
      <c r="J652" s="4"/>
      <c r="K652" s="4"/>
      <c r="L652" s="4"/>
      <c r="M652" s="33"/>
      <c r="N652" s="38"/>
      <c r="O652" s="33"/>
      <c r="P652" s="244">
        <f t="shared" si="100"/>
        <v>662.553</v>
      </c>
      <c r="Q652" s="25"/>
      <c r="R652" s="25"/>
      <c r="S652" s="25"/>
      <c r="T652" s="109"/>
      <c r="U652" s="25"/>
      <c r="V652" s="25"/>
      <c r="W652" s="25"/>
      <c r="X652" s="25">
        <v>0</v>
      </c>
      <c r="Y652" s="25"/>
      <c r="Z652" s="25">
        <v>0</v>
      </c>
      <c r="AA652" s="109"/>
      <c r="AB652" s="25">
        <v>179.52799999999999</v>
      </c>
      <c r="AC652" s="25">
        <v>0</v>
      </c>
      <c r="AD652" s="25">
        <v>0</v>
      </c>
      <c r="AE652" s="25">
        <v>0</v>
      </c>
      <c r="AF652" s="25">
        <v>0</v>
      </c>
      <c r="AG652" s="25">
        <v>0</v>
      </c>
      <c r="AH652" s="109"/>
      <c r="AI652" s="25">
        <v>303.49700000000001</v>
      </c>
      <c r="AJ652" s="25">
        <v>0</v>
      </c>
      <c r="AK652" s="123">
        <v>0</v>
      </c>
      <c r="AL652" s="25">
        <v>0</v>
      </c>
      <c r="AM652" s="25">
        <v>0</v>
      </c>
      <c r="AN652" s="25">
        <v>0</v>
      </c>
      <c r="AO652" s="109"/>
      <c r="AP652" s="25">
        <v>0</v>
      </c>
      <c r="AQ652" s="25">
        <v>0</v>
      </c>
      <c r="AR652" s="25">
        <v>179.52799999999999</v>
      </c>
      <c r="AS652" s="25">
        <v>0</v>
      </c>
      <c r="AT652" s="25">
        <v>0</v>
      </c>
      <c r="AU652" s="25">
        <v>0</v>
      </c>
      <c r="AW652" t="str">
        <f t="shared" si="101"/>
        <v>Nguyễn Thành Long</v>
      </c>
      <c r="AX652" s="27" t="str">
        <f t="shared" si="102"/>
        <v>Tôn Thất Thạch</v>
      </c>
      <c r="AY652" s="4" t="str">
        <f t="shared" si="96"/>
        <v>VIN+</v>
      </c>
    </row>
    <row r="653" spans="1:51" outlineLevel="1" x14ac:dyDescent="0.25">
      <c r="A653" s="4" t="s">
        <v>1104</v>
      </c>
      <c r="B653" s="4" t="s">
        <v>797</v>
      </c>
      <c r="C653" s="4" t="s">
        <v>959</v>
      </c>
      <c r="D653" s="11" t="s">
        <v>751</v>
      </c>
      <c r="E653" s="32" t="s">
        <v>125</v>
      </c>
      <c r="F653" s="11" t="s">
        <v>710</v>
      </c>
      <c r="G653" s="35">
        <v>5270545</v>
      </c>
      <c r="H653" s="4" t="s">
        <v>2716</v>
      </c>
      <c r="I653" s="4"/>
      <c r="J653" s="4"/>
      <c r="K653" s="4"/>
      <c r="L653" s="4"/>
      <c r="M653" s="33"/>
      <c r="N653" s="38"/>
      <c r="O653" s="33"/>
      <c r="P653" s="244">
        <f t="shared" si="100"/>
        <v>1384.432</v>
      </c>
      <c r="Q653" s="25"/>
      <c r="R653" s="25"/>
      <c r="S653" s="25"/>
      <c r="T653" s="109"/>
      <c r="U653" s="25"/>
      <c r="V653" s="25"/>
      <c r="W653" s="25"/>
      <c r="X653" s="25">
        <v>0</v>
      </c>
      <c r="Y653" s="25"/>
      <c r="Z653" s="25">
        <v>0</v>
      </c>
      <c r="AA653" s="109"/>
      <c r="AB653" s="25">
        <v>360.12599999999998</v>
      </c>
      <c r="AC653" s="25">
        <v>0</v>
      </c>
      <c r="AD653" s="25">
        <v>0</v>
      </c>
      <c r="AE653" s="25">
        <v>0</v>
      </c>
      <c r="AF653" s="25">
        <v>0</v>
      </c>
      <c r="AG653" s="25">
        <v>0</v>
      </c>
      <c r="AH653" s="109"/>
      <c r="AI653" s="25">
        <v>0</v>
      </c>
      <c r="AJ653" s="25">
        <v>0</v>
      </c>
      <c r="AK653" s="123">
        <v>0</v>
      </c>
      <c r="AL653" s="25">
        <v>0</v>
      </c>
      <c r="AM653" s="25">
        <v>0</v>
      </c>
      <c r="AN653" s="25">
        <v>0</v>
      </c>
      <c r="AO653" s="109"/>
      <c r="AP653" s="25">
        <v>482.34500000000003</v>
      </c>
      <c r="AQ653" s="25">
        <v>0</v>
      </c>
      <c r="AR653" s="25">
        <v>541.96100000000001</v>
      </c>
      <c r="AS653" s="25">
        <v>0</v>
      </c>
      <c r="AT653" s="25">
        <v>0</v>
      </c>
      <c r="AU653" s="25">
        <v>0</v>
      </c>
      <c r="AW653" t="str">
        <f t="shared" si="101"/>
        <v>Nguyễn Thành Long</v>
      </c>
      <c r="AX653" s="27" t="str">
        <f t="shared" si="102"/>
        <v>Tôn Thất Thạch</v>
      </c>
      <c r="AY653" s="4" t="str">
        <f t="shared" ref="AY653:AY716" si="103">+B653</f>
        <v>VIN+</v>
      </c>
    </row>
    <row r="654" spans="1:51" outlineLevel="1" x14ac:dyDescent="0.25">
      <c r="A654" s="4" t="s">
        <v>1104</v>
      </c>
      <c r="B654" s="4" t="s">
        <v>797</v>
      </c>
      <c r="C654" s="4" t="s">
        <v>959</v>
      </c>
      <c r="D654" s="11" t="s">
        <v>751</v>
      </c>
      <c r="E654" s="32" t="s">
        <v>125</v>
      </c>
      <c r="F654" s="11" t="s">
        <v>710</v>
      </c>
      <c r="G654" s="35">
        <v>5278118</v>
      </c>
      <c r="H654" s="4" t="s">
        <v>2717</v>
      </c>
      <c r="I654" s="4"/>
      <c r="J654" s="4"/>
      <c r="K654" s="4"/>
      <c r="L654" s="4"/>
      <c r="M654" s="33"/>
      <c r="N654" s="38"/>
      <c r="O654" s="33"/>
      <c r="P654" s="244">
        <f t="shared" si="100"/>
        <v>483.02499999999998</v>
      </c>
      <c r="Q654" s="25"/>
      <c r="R654" s="25"/>
      <c r="S654" s="25"/>
      <c r="T654" s="109"/>
      <c r="U654" s="25"/>
      <c r="V654" s="25"/>
      <c r="W654" s="25"/>
      <c r="X654" s="25">
        <v>0</v>
      </c>
      <c r="Y654" s="25"/>
      <c r="Z654" s="25">
        <v>0</v>
      </c>
      <c r="AA654" s="109"/>
      <c r="AB654" s="25">
        <v>0</v>
      </c>
      <c r="AC654" s="25">
        <v>0</v>
      </c>
      <c r="AD654" s="25">
        <v>0</v>
      </c>
      <c r="AE654" s="25">
        <v>0</v>
      </c>
      <c r="AF654" s="25">
        <v>0</v>
      </c>
      <c r="AG654" s="25">
        <v>0</v>
      </c>
      <c r="AH654" s="109"/>
      <c r="AI654" s="25">
        <v>179.52799999999999</v>
      </c>
      <c r="AJ654" s="25">
        <v>0</v>
      </c>
      <c r="AK654" s="123">
        <v>0</v>
      </c>
      <c r="AL654" s="25">
        <v>0</v>
      </c>
      <c r="AM654" s="25">
        <v>0</v>
      </c>
      <c r="AN654" s="25">
        <v>0</v>
      </c>
      <c r="AO654" s="109"/>
      <c r="AP654" s="25">
        <v>0</v>
      </c>
      <c r="AQ654" s="25">
        <v>0</v>
      </c>
      <c r="AR654" s="25">
        <v>303.49700000000001</v>
      </c>
      <c r="AS654" s="25">
        <v>0</v>
      </c>
      <c r="AT654" s="25">
        <v>0</v>
      </c>
      <c r="AU654" s="25">
        <v>0</v>
      </c>
      <c r="AW654" t="str">
        <f t="shared" si="101"/>
        <v>Nguyễn Thành Long</v>
      </c>
      <c r="AX654" s="27" t="str">
        <f t="shared" si="102"/>
        <v>Tôn Thất Thạch</v>
      </c>
      <c r="AY654" s="4" t="str">
        <f t="shared" si="103"/>
        <v>VIN+</v>
      </c>
    </row>
    <row r="655" spans="1:51" outlineLevel="1" x14ac:dyDescent="0.25">
      <c r="A655" s="4" t="s">
        <v>1104</v>
      </c>
      <c r="B655" s="4" t="s">
        <v>797</v>
      </c>
      <c r="C655" s="4" t="s">
        <v>959</v>
      </c>
      <c r="D655" s="11" t="s">
        <v>751</v>
      </c>
      <c r="E655" s="32" t="s">
        <v>125</v>
      </c>
      <c r="F655" s="11" t="s">
        <v>710</v>
      </c>
      <c r="G655" s="35">
        <v>5292990</v>
      </c>
      <c r="H655" s="4" t="s">
        <v>2718</v>
      </c>
      <c r="I655" s="4"/>
      <c r="J655" s="4"/>
      <c r="K655" s="4"/>
      <c r="L655" s="4"/>
      <c r="M655" s="33"/>
      <c r="N655" s="38"/>
      <c r="O655" s="33"/>
      <c r="P655" s="244">
        <f t="shared" si="100"/>
        <v>417.99200000000002</v>
      </c>
      <c r="Q655" s="25"/>
      <c r="R655" s="25"/>
      <c r="S655" s="25"/>
      <c r="T655" s="109"/>
      <c r="U655" s="25"/>
      <c r="V655" s="25"/>
      <c r="W655" s="25"/>
      <c r="X655" s="25">
        <v>0</v>
      </c>
      <c r="Y655" s="25"/>
      <c r="Z655" s="25">
        <v>0</v>
      </c>
      <c r="AA655" s="109"/>
      <c r="AB655" s="25">
        <v>417.99200000000002</v>
      </c>
      <c r="AC655" s="25">
        <v>0</v>
      </c>
      <c r="AD655" s="25">
        <v>0</v>
      </c>
      <c r="AE655" s="25">
        <v>0</v>
      </c>
      <c r="AF655" s="25">
        <v>0</v>
      </c>
      <c r="AG655" s="25">
        <v>0</v>
      </c>
      <c r="AH655" s="109"/>
      <c r="AI655" s="25">
        <v>0</v>
      </c>
      <c r="AJ655" s="25">
        <v>0</v>
      </c>
      <c r="AK655" s="123">
        <v>0</v>
      </c>
      <c r="AL655" s="25">
        <v>0</v>
      </c>
      <c r="AM655" s="25">
        <v>0</v>
      </c>
      <c r="AN655" s="25">
        <v>0</v>
      </c>
      <c r="AO655" s="109"/>
      <c r="AP655" s="25">
        <v>0</v>
      </c>
      <c r="AQ655" s="25">
        <v>0</v>
      </c>
      <c r="AR655" s="25">
        <v>0</v>
      </c>
      <c r="AS655" s="25">
        <v>0</v>
      </c>
      <c r="AT655" s="25">
        <v>0</v>
      </c>
      <c r="AU655" s="25">
        <v>0</v>
      </c>
      <c r="AW655" t="str">
        <f t="shared" si="101"/>
        <v>Nguyễn Thành Long</v>
      </c>
      <c r="AX655" s="27" t="str">
        <f t="shared" si="102"/>
        <v>Tôn Thất Thạch</v>
      </c>
      <c r="AY655" s="4" t="str">
        <f t="shared" si="103"/>
        <v>VIN+</v>
      </c>
    </row>
    <row r="656" spans="1:51" outlineLevel="1" x14ac:dyDescent="0.25">
      <c r="A656" s="4" t="s">
        <v>1104</v>
      </c>
      <c r="B656" s="4" t="s">
        <v>797</v>
      </c>
      <c r="C656" s="4" t="s">
        <v>959</v>
      </c>
      <c r="D656" s="11" t="s">
        <v>751</v>
      </c>
      <c r="E656" s="32" t="s">
        <v>125</v>
      </c>
      <c r="F656" s="11" t="s">
        <v>710</v>
      </c>
      <c r="G656" s="35">
        <v>5294680</v>
      </c>
      <c r="H656" s="4" t="s">
        <v>2719</v>
      </c>
      <c r="I656" s="4"/>
      <c r="J656" s="4"/>
      <c r="K656" s="4"/>
      <c r="L656" s="4"/>
      <c r="M656" s="33"/>
      <c r="N656" s="38"/>
      <c r="O656" s="33"/>
      <c r="P656" s="244">
        <f t="shared" si="100"/>
        <v>179.52799999999999</v>
      </c>
      <c r="Q656" s="25"/>
      <c r="R656" s="25"/>
      <c r="S656" s="25"/>
      <c r="T656" s="109"/>
      <c r="U656" s="25"/>
      <c r="V656" s="25"/>
      <c r="W656" s="25"/>
      <c r="X656" s="25">
        <v>0</v>
      </c>
      <c r="Y656" s="25"/>
      <c r="Z656" s="25">
        <v>0</v>
      </c>
      <c r="AA656" s="109"/>
      <c r="AB656" s="25">
        <v>179.52799999999999</v>
      </c>
      <c r="AC656" s="25">
        <v>0</v>
      </c>
      <c r="AD656" s="25">
        <v>0</v>
      </c>
      <c r="AE656" s="25">
        <v>0</v>
      </c>
      <c r="AF656" s="25">
        <v>0</v>
      </c>
      <c r="AG656" s="25">
        <v>0</v>
      </c>
      <c r="AH656" s="109"/>
      <c r="AI656" s="25">
        <v>0</v>
      </c>
      <c r="AJ656" s="25">
        <v>0</v>
      </c>
      <c r="AK656" s="123">
        <v>0</v>
      </c>
      <c r="AL656" s="25">
        <v>0</v>
      </c>
      <c r="AM656" s="25">
        <v>0</v>
      </c>
      <c r="AN656" s="25">
        <v>0</v>
      </c>
      <c r="AO656" s="109"/>
      <c r="AP656" s="25">
        <v>0</v>
      </c>
      <c r="AQ656" s="25">
        <v>0</v>
      </c>
      <c r="AR656" s="25">
        <v>0</v>
      </c>
      <c r="AS656" s="25">
        <v>0</v>
      </c>
      <c r="AT656" s="25">
        <v>0</v>
      </c>
      <c r="AU656" s="25">
        <v>0</v>
      </c>
      <c r="AW656" t="str">
        <f t="shared" si="101"/>
        <v>Nguyễn Thành Long</v>
      </c>
      <c r="AX656" s="27" t="str">
        <f t="shared" si="102"/>
        <v>Tôn Thất Thạch</v>
      </c>
      <c r="AY656" s="4" t="str">
        <f t="shared" si="103"/>
        <v>VIN+</v>
      </c>
    </row>
    <row r="657" spans="1:51" outlineLevel="1" x14ac:dyDescent="0.25">
      <c r="A657" s="4" t="s">
        <v>1104</v>
      </c>
      <c r="B657" s="4" t="s">
        <v>797</v>
      </c>
      <c r="C657" s="4" t="s">
        <v>959</v>
      </c>
      <c r="D657" s="11" t="s">
        <v>751</v>
      </c>
      <c r="E657" s="32" t="s">
        <v>125</v>
      </c>
      <c r="F657" s="11" t="s">
        <v>710</v>
      </c>
      <c r="G657" s="35">
        <v>5294697</v>
      </c>
      <c r="H657" s="4" t="s">
        <v>2720</v>
      </c>
      <c r="I657" s="4"/>
      <c r="J657" s="4"/>
      <c r="K657" s="4"/>
      <c r="L657" s="4"/>
      <c r="M657" s="33"/>
      <c r="N657" s="38"/>
      <c r="O657" s="33"/>
      <c r="P657" s="244">
        <f t="shared" si="100"/>
        <v>360.12599999999998</v>
      </c>
      <c r="Q657" s="25"/>
      <c r="R657" s="25"/>
      <c r="S657" s="25"/>
      <c r="T657" s="109"/>
      <c r="U657" s="25"/>
      <c r="V657" s="25"/>
      <c r="W657" s="25"/>
      <c r="X657" s="25">
        <v>0</v>
      </c>
      <c r="Y657" s="25"/>
      <c r="Z657" s="25">
        <v>0</v>
      </c>
      <c r="AA657" s="109"/>
      <c r="AB657" s="25">
        <v>180.59800000000001</v>
      </c>
      <c r="AC657" s="25">
        <v>0</v>
      </c>
      <c r="AD657" s="25">
        <v>0</v>
      </c>
      <c r="AE657" s="25">
        <v>0</v>
      </c>
      <c r="AF657" s="25">
        <v>0</v>
      </c>
      <c r="AG657" s="25">
        <v>0</v>
      </c>
      <c r="AH657" s="109"/>
      <c r="AI657" s="25">
        <v>179.52799999999999</v>
      </c>
      <c r="AJ657" s="25">
        <v>0</v>
      </c>
      <c r="AK657" s="123">
        <v>0</v>
      </c>
      <c r="AL657" s="25">
        <v>0</v>
      </c>
      <c r="AM657" s="25">
        <v>0</v>
      </c>
      <c r="AN657" s="25">
        <v>0</v>
      </c>
      <c r="AO657" s="109"/>
      <c r="AP657" s="25">
        <v>0</v>
      </c>
      <c r="AQ657" s="25">
        <v>0</v>
      </c>
      <c r="AR657" s="25">
        <v>0</v>
      </c>
      <c r="AS657" s="25">
        <v>0</v>
      </c>
      <c r="AT657" s="25">
        <v>0</v>
      </c>
      <c r="AU657" s="25">
        <v>0</v>
      </c>
      <c r="AW657" t="str">
        <f t="shared" si="101"/>
        <v>Nguyễn Thành Long</v>
      </c>
      <c r="AX657" s="27" t="str">
        <f t="shared" si="102"/>
        <v>Tôn Thất Thạch</v>
      </c>
      <c r="AY657" s="4" t="str">
        <f t="shared" si="103"/>
        <v>VIN+</v>
      </c>
    </row>
    <row r="658" spans="1:51" x14ac:dyDescent="0.25">
      <c r="A658" s="4" t="s">
        <v>1104</v>
      </c>
      <c r="B658" s="4" t="s">
        <v>797</v>
      </c>
      <c r="C658" s="4" t="s">
        <v>959</v>
      </c>
      <c r="D658" s="11" t="s">
        <v>751</v>
      </c>
      <c r="E658" s="32" t="s">
        <v>125</v>
      </c>
      <c r="F658" s="11" t="s">
        <v>710</v>
      </c>
      <c r="G658" s="35">
        <v>5296190</v>
      </c>
      <c r="H658" s="4" t="s">
        <v>2721</v>
      </c>
      <c r="I658" s="4"/>
      <c r="J658" s="4"/>
      <c r="K658" s="4"/>
      <c r="L658" s="4"/>
      <c r="M658" s="33"/>
      <c r="N658" s="38"/>
      <c r="O658" s="33"/>
      <c r="P658" s="244">
        <f t="shared" si="100"/>
        <v>417.99199999999996</v>
      </c>
      <c r="Q658" s="25"/>
      <c r="R658" s="25"/>
      <c r="S658" s="25"/>
      <c r="T658" s="109"/>
      <c r="U658" s="25"/>
      <c r="V658" s="25"/>
      <c r="W658" s="25"/>
      <c r="X658" s="25">
        <v>0</v>
      </c>
      <c r="Y658" s="25"/>
      <c r="Z658" s="25">
        <v>0</v>
      </c>
      <c r="AA658" s="109"/>
      <c r="AB658" s="25">
        <v>179.52799999999999</v>
      </c>
      <c r="AC658" s="25">
        <v>0</v>
      </c>
      <c r="AD658" s="25">
        <v>0</v>
      </c>
      <c r="AE658" s="25">
        <v>0</v>
      </c>
      <c r="AF658" s="25">
        <v>0</v>
      </c>
      <c r="AG658" s="25">
        <v>0</v>
      </c>
      <c r="AH658" s="109"/>
      <c r="AI658" s="25">
        <v>0</v>
      </c>
      <c r="AJ658" s="25">
        <v>0</v>
      </c>
      <c r="AK658" s="123">
        <v>0</v>
      </c>
      <c r="AL658" s="25">
        <v>0</v>
      </c>
      <c r="AM658" s="25">
        <v>0</v>
      </c>
      <c r="AN658" s="25">
        <v>0</v>
      </c>
      <c r="AO658" s="109"/>
      <c r="AP658" s="25">
        <v>238.464</v>
      </c>
      <c r="AQ658" s="25">
        <v>0</v>
      </c>
      <c r="AR658" s="25">
        <v>0</v>
      </c>
      <c r="AS658" s="25">
        <v>0</v>
      </c>
      <c r="AT658" s="25">
        <v>0</v>
      </c>
      <c r="AU658" s="25">
        <v>0</v>
      </c>
      <c r="AW658" t="str">
        <f t="shared" si="101"/>
        <v>Nguyễn Thành Long</v>
      </c>
      <c r="AX658" s="27" t="str">
        <f t="shared" si="102"/>
        <v>Tôn Thất Thạch</v>
      </c>
      <c r="AY658" s="4" t="str">
        <f t="shared" si="103"/>
        <v>VIN+</v>
      </c>
    </row>
    <row r="659" spans="1:51" x14ac:dyDescent="0.25">
      <c r="A659" s="4"/>
      <c r="B659" s="4"/>
      <c r="C659" s="4"/>
      <c r="D659" s="11"/>
      <c r="E659" s="32"/>
      <c r="F659" s="11"/>
      <c r="G659" s="35"/>
      <c r="H659" s="4"/>
      <c r="I659" s="4"/>
      <c r="J659" s="4"/>
      <c r="K659" s="4"/>
      <c r="L659" s="4"/>
      <c r="M659" s="33"/>
      <c r="N659" s="38"/>
      <c r="O659" s="33"/>
      <c r="P659" s="244">
        <f t="shared" si="100"/>
        <v>0</v>
      </c>
      <c r="Q659" s="25"/>
      <c r="R659" s="25"/>
      <c r="S659" s="25"/>
      <c r="T659" s="109"/>
      <c r="U659" s="25"/>
      <c r="V659" s="25"/>
      <c r="W659" s="25"/>
      <c r="X659" s="25">
        <v>0</v>
      </c>
      <c r="Y659" s="25"/>
      <c r="Z659" s="25">
        <v>0</v>
      </c>
      <c r="AA659" s="109"/>
      <c r="AB659" s="25">
        <v>0</v>
      </c>
      <c r="AC659" s="25">
        <v>0</v>
      </c>
      <c r="AD659" s="25">
        <v>0</v>
      </c>
      <c r="AE659" s="25">
        <v>0</v>
      </c>
      <c r="AF659" s="25">
        <v>0</v>
      </c>
      <c r="AG659" s="25">
        <v>0</v>
      </c>
      <c r="AH659" s="109"/>
      <c r="AI659" s="25">
        <v>0</v>
      </c>
      <c r="AJ659" s="25">
        <v>0</v>
      </c>
      <c r="AK659" s="123">
        <v>0</v>
      </c>
      <c r="AL659" s="25">
        <v>0</v>
      </c>
      <c r="AM659" s="25">
        <v>0</v>
      </c>
      <c r="AN659" s="25">
        <v>0</v>
      </c>
      <c r="AO659" s="109"/>
      <c r="AP659" s="25">
        <v>0</v>
      </c>
      <c r="AQ659" s="25">
        <v>0</v>
      </c>
      <c r="AR659" s="25">
        <v>0</v>
      </c>
      <c r="AS659" s="25">
        <v>0</v>
      </c>
      <c r="AT659" s="25">
        <v>0</v>
      </c>
      <c r="AU659" s="25">
        <v>0</v>
      </c>
      <c r="AW659">
        <f t="shared" si="101"/>
        <v>0</v>
      </c>
      <c r="AX659" s="27">
        <f t="shared" si="102"/>
        <v>0</v>
      </c>
      <c r="AY659" s="4">
        <f t="shared" si="103"/>
        <v>0</v>
      </c>
    </row>
    <row r="660" spans="1:51" x14ac:dyDescent="0.25">
      <c r="A660" s="4"/>
      <c r="B660" s="4"/>
      <c r="C660" s="4"/>
      <c r="D660" s="11"/>
      <c r="E660" s="32"/>
      <c r="F660" s="11"/>
      <c r="G660" s="35"/>
      <c r="H660" s="4"/>
      <c r="I660" s="4"/>
      <c r="J660" s="4"/>
      <c r="K660" s="4"/>
      <c r="L660" s="4"/>
      <c r="M660" s="33"/>
      <c r="N660" s="38"/>
      <c r="O660" s="33"/>
      <c r="P660" s="244">
        <f t="shared" si="100"/>
        <v>0</v>
      </c>
      <c r="Q660" s="25"/>
      <c r="R660" s="25"/>
      <c r="S660" s="25"/>
      <c r="T660" s="109"/>
      <c r="U660" s="25"/>
      <c r="V660" s="25"/>
      <c r="W660" s="25"/>
      <c r="X660" s="25">
        <v>0</v>
      </c>
      <c r="Y660" s="25"/>
      <c r="Z660" s="25">
        <v>0</v>
      </c>
      <c r="AA660" s="109"/>
      <c r="AB660" s="25">
        <v>0</v>
      </c>
      <c r="AC660" s="25">
        <v>0</v>
      </c>
      <c r="AD660" s="25">
        <v>0</v>
      </c>
      <c r="AE660" s="25">
        <v>0</v>
      </c>
      <c r="AF660" s="25">
        <v>0</v>
      </c>
      <c r="AG660" s="25">
        <v>0</v>
      </c>
      <c r="AH660" s="109"/>
      <c r="AI660" s="25">
        <v>0</v>
      </c>
      <c r="AJ660" s="25">
        <v>0</v>
      </c>
      <c r="AK660" s="123">
        <v>0</v>
      </c>
      <c r="AL660" s="25">
        <v>0</v>
      </c>
      <c r="AM660" s="25">
        <v>0</v>
      </c>
      <c r="AN660" s="25">
        <v>0</v>
      </c>
      <c r="AO660" s="109"/>
      <c r="AP660" s="25">
        <v>0</v>
      </c>
      <c r="AQ660" s="25">
        <v>0</v>
      </c>
      <c r="AR660" s="25">
        <v>0</v>
      </c>
      <c r="AS660" s="25">
        <v>0</v>
      </c>
      <c r="AT660" s="25">
        <v>0</v>
      </c>
      <c r="AU660" s="25">
        <v>0</v>
      </c>
      <c r="AW660">
        <f t="shared" si="101"/>
        <v>0</v>
      </c>
      <c r="AX660" s="27">
        <f t="shared" si="102"/>
        <v>0</v>
      </c>
      <c r="AY660" s="4">
        <f t="shared" si="103"/>
        <v>0</v>
      </c>
    </row>
    <row r="661" spans="1:51" x14ac:dyDescent="0.25">
      <c r="A661" s="4" t="s">
        <v>1104</v>
      </c>
      <c r="B661" s="4" t="s">
        <v>797</v>
      </c>
      <c r="C661" s="4" t="s">
        <v>959</v>
      </c>
      <c r="D661" s="107" t="s">
        <v>752</v>
      </c>
      <c r="E661" s="85" t="s">
        <v>142</v>
      </c>
      <c r="F661" s="107"/>
      <c r="G661" s="35"/>
      <c r="H661" s="57" t="s">
        <v>146</v>
      </c>
      <c r="I661" s="4"/>
      <c r="J661" s="4"/>
      <c r="K661" s="4"/>
      <c r="L661" s="4">
        <v>64</v>
      </c>
      <c r="M661" s="33">
        <v>37814.082292666673</v>
      </c>
      <c r="N661" s="38">
        <f t="shared" si="86"/>
        <v>1.9340548683400266E-2</v>
      </c>
      <c r="O661" s="33">
        <f t="shared" si="87"/>
        <v>43671.0205990666</v>
      </c>
      <c r="P661" s="244">
        <f t="shared" si="100"/>
        <v>0</v>
      </c>
      <c r="Q661" s="25">
        <v>0</v>
      </c>
      <c r="R661" s="25">
        <v>0</v>
      </c>
      <c r="S661" s="25">
        <v>0</v>
      </c>
      <c r="T661" s="109"/>
      <c r="U661" s="25">
        <v>0</v>
      </c>
      <c r="V661" s="25">
        <v>0</v>
      </c>
      <c r="W661" s="25">
        <v>0</v>
      </c>
      <c r="X661" s="25">
        <v>0</v>
      </c>
      <c r="Y661" s="25">
        <v>0</v>
      </c>
      <c r="Z661" s="25">
        <v>0</v>
      </c>
      <c r="AA661" s="109"/>
      <c r="AB661" s="25">
        <v>0</v>
      </c>
      <c r="AC661" s="25">
        <v>0</v>
      </c>
      <c r="AD661" s="25">
        <v>0</v>
      </c>
      <c r="AE661" s="25">
        <v>0</v>
      </c>
      <c r="AF661" s="25">
        <v>0</v>
      </c>
      <c r="AG661" s="25">
        <v>0</v>
      </c>
      <c r="AH661" s="109"/>
      <c r="AI661" s="25">
        <v>0</v>
      </c>
      <c r="AJ661" s="25">
        <v>0</v>
      </c>
      <c r="AK661" s="123">
        <v>0</v>
      </c>
      <c r="AL661" s="25">
        <v>0</v>
      </c>
      <c r="AM661" s="25">
        <v>0</v>
      </c>
      <c r="AN661" s="25">
        <v>0</v>
      </c>
      <c r="AO661" s="109"/>
      <c r="AP661" s="25">
        <v>0</v>
      </c>
      <c r="AQ661" s="25">
        <v>0</v>
      </c>
      <c r="AR661" s="25">
        <v>0</v>
      </c>
      <c r="AS661" s="25">
        <v>0</v>
      </c>
      <c r="AT661" s="25">
        <v>0</v>
      </c>
      <c r="AU661" s="25">
        <v>0</v>
      </c>
      <c r="AW661" t="str">
        <f t="shared" si="101"/>
        <v>Nguyễn Thành Long</v>
      </c>
      <c r="AX661" s="27" t="str">
        <f t="shared" si="102"/>
        <v>Đỗ Thị ALin</v>
      </c>
      <c r="AY661" s="4" t="str">
        <f t="shared" si="103"/>
        <v>VIN+</v>
      </c>
    </row>
    <row r="662" spans="1:51" x14ac:dyDescent="0.25">
      <c r="A662" s="4" t="s">
        <v>1104</v>
      </c>
      <c r="B662" s="4" t="s">
        <v>797</v>
      </c>
      <c r="C662" s="4" t="s">
        <v>959</v>
      </c>
      <c r="D662" s="11" t="s">
        <v>752</v>
      </c>
      <c r="E662" s="32" t="s">
        <v>142</v>
      </c>
      <c r="F662" s="11" t="s">
        <v>710</v>
      </c>
      <c r="G662" s="35">
        <v>5137596</v>
      </c>
      <c r="H662" s="4" t="s">
        <v>795</v>
      </c>
      <c r="I662" s="4"/>
      <c r="J662" s="4"/>
      <c r="K662" s="4"/>
      <c r="L662" s="4"/>
      <c r="M662" s="33"/>
      <c r="N662" s="38"/>
      <c r="O662" s="33"/>
      <c r="P662" s="244">
        <f t="shared" si="100"/>
        <v>786.52200000000005</v>
      </c>
      <c r="Q662" s="25">
        <v>179.52799999999999</v>
      </c>
      <c r="R662" s="25">
        <v>0</v>
      </c>
      <c r="S662" s="25">
        <v>0</v>
      </c>
      <c r="T662" s="109"/>
      <c r="U662" s="25">
        <v>0</v>
      </c>
      <c r="V662" s="25">
        <v>606.99400000000003</v>
      </c>
      <c r="W662" s="25">
        <v>0</v>
      </c>
      <c r="X662" s="25">
        <v>0</v>
      </c>
      <c r="Y662" s="25">
        <v>0</v>
      </c>
      <c r="Z662" s="25">
        <v>0</v>
      </c>
      <c r="AA662" s="109"/>
      <c r="AB662" s="25">
        <v>0</v>
      </c>
      <c r="AC662" s="25">
        <v>0</v>
      </c>
      <c r="AD662" s="25">
        <v>0</v>
      </c>
      <c r="AE662" s="25">
        <v>0</v>
      </c>
      <c r="AF662" s="25">
        <v>0</v>
      </c>
      <c r="AG662" s="25">
        <v>0</v>
      </c>
      <c r="AH662" s="109"/>
      <c r="AI662" s="25">
        <v>0</v>
      </c>
      <c r="AJ662" s="25">
        <v>0</v>
      </c>
      <c r="AK662" s="123">
        <v>0</v>
      </c>
      <c r="AL662" s="25">
        <v>0</v>
      </c>
      <c r="AM662" s="25">
        <v>0</v>
      </c>
      <c r="AN662" s="25">
        <v>0</v>
      </c>
      <c r="AO662" s="109"/>
      <c r="AP662" s="25">
        <v>0</v>
      </c>
      <c r="AQ662" s="25">
        <v>0</v>
      </c>
      <c r="AR662" s="25">
        <v>0</v>
      </c>
      <c r="AS662" s="25">
        <v>0</v>
      </c>
      <c r="AT662" s="25">
        <v>0</v>
      </c>
      <c r="AU662" s="25">
        <v>0</v>
      </c>
      <c r="AW662" t="str">
        <f t="shared" si="101"/>
        <v>Nguyễn Thành Long</v>
      </c>
      <c r="AX662" s="27" t="str">
        <f t="shared" si="102"/>
        <v>Đỗ Thị ALin</v>
      </c>
      <c r="AY662" s="4" t="str">
        <f t="shared" si="103"/>
        <v>VIN+</v>
      </c>
    </row>
    <row r="663" spans="1:51" outlineLevel="1" x14ac:dyDescent="0.25">
      <c r="A663" s="4" t="s">
        <v>1104</v>
      </c>
      <c r="B663" s="4" t="s">
        <v>797</v>
      </c>
      <c r="C663" s="4" t="s">
        <v>959</v>
      </c>
      <c r="D663" s="11" t="s">
        <v>752</v>
      </c>
      <c r="E663" s="32" t="s">
        <v>142</v>
      </c>
      <c r="F663" s="11" t="s">
        <v>710</v>
      </c>
      <c r="G663" s="35">
        <v>5130735</v>
      </c>
      <c r="H663" s="4" t="s">
        <v>796</v>
      </c>
      <c r="I663" s="4"/>
      <c r="J663" s="4"/>
      <c r="K663" s="4"/>
      <c r="L663" s="4"/>
      <c r="M663" s="33"/>
      <c r="N663" s="38"/>
      <c r="O663" s="33"/>
      <c r="P663" s="244">
        <f t="shared" si="100"/>
        <v>483.02499999999998</v>
      </c>
      <c r="Q663" s="25">
        <v>483.02499999999998</v>
      </c>
      <c r="R663" s="25">
        <v>0</v>
      </c>
      <c r="S663" s="25">
        <v>0</v>
      </c>
      <c r="T663" s="109"/>
      <c r="U663" s="25">
        <v>0</v>
      </c>
      <c r="V663" s="25">
        <v>0</v>
      </c>
      <c r="W663" s="25">
        <v>0</v>
      </c>
      <c r="X663" s="25">
        <v>0</v>
      </c>
      <c r="Y663" s="25">
        <v>0</v>
      </c>
      <c r="Z663" s="25">
        <v>0</v>
      </c>
      <c r="AA663" s="109"/>
      <c r="AB663" s="25">
        <v>0</v>
      </c>
      <c r="AC663" s="25">
        <v>0</v>
      </c>
      <c r="AD663" s="25">
        <v>0</v>
      </c>
      <c r="AE663" s="25">
        <v>0</v>
      </c>
      <c r="AF663" s="25">
        <v>0</v>
      </c>
      <c r="AG663" s="25">
        <v>0</v>
      </c>
      <c r="AH663" s="109"/>
      <c r="AI663" s="25">
        <v>0</v>
      </c>
      <c r="AJ663" s="25">
        <v>0</v>
      </c>
      <c r="AK663" s="123">
        <v>0</v>
      </c>
      <c r="AL663" s="25">
        <v>0</v>
      </c>
      <c r="AM663" s="25">
        <v>0</v>
      </c>
      <c r="AN663" s="25">
        <v>0</v>
      </c>
      <c r="AO663" s="109"/>
      <c r="AP663" s="25">
        <v>0</v>
      </c>
      <c r="AQ663" s="25">
        <v>0</v>
      </c>
      <c r="AR663" s="25">
        <v>0</v>
      </c>
      <c r="AS663" s="25">
        <v>0</v>
      </c>
      <c r="AT663" s="25">
        <v>0</v>
      </c>
      <c r="AU663" s="25">
        <v>0</v>
      </c>
      <c r="AW663" t="str">
        <f t="shared" si="101"/>
        <v>Nguyễn Thành Long</v>
      </c>
      <c r="AX663" s="27" t="str">
        <f t="shared" si="102"/>
        <v>Đỗ Thị ALin</v>
      </c>
      <c r="AY663" s="4" t="str">
        <f t="shared" si="103"/>
        <v>VIN+</v>
      </c>
    </row>
    <row r="664" spans="1:51" outlineLevel="1" x14ac:dyDescent="0.25">
      <c r="A664" s="4" t="s">
        <v>1104</v>
      </c>
      <c r="B664" s="4" t="s">
        <v>797</v>
      </c>
      <c r="C664" s="4" t="s">
        <v>959</v>
      </c>
      <c r="D664" s="11" t="s">
        <v>752</v>
      </c>
      <c r="E664" s="32" t="s">
        <v>142</v>
      </c>
      <c r="F664" s="11" t="s">
        <v>710</v>
      </c>
      <c r="G664" s="35">
        <v>5130849</v>
      </c>
      <c r="H664" s="4" t="s">
        <v>1351</v>
      </c>
      <c r="I664" s="4"/>
      <c r="J664" s="4"/>
      <c r="K664" s="4"/>
      <c r="L664" s="4"/>
      <c r="M664" s="33"/>
      <c r="N664" s="38"/>
      <c r="O664" s="33"/>
      <c r="P664" s="244">
        <f t="shared" si="100"/>
        <v>359.05599999999998</v>
      </c>
      <c r="Q664" s="25"/>
      <c r="R664" s="25"/>
      <c r="S664" s="25">
        <v>179.52799999999999</v>
      </c>
      <c r="T664" s="109"/>
      <c r="U664" s="25">
        <v>0</v>
      </c>
      <c r="V664" s="25">
        <v>0</v>
      </c>
      <c r="W664" s="25">
        <v>0</v>
      </c>
      <c r="X664" s="25">
        <v>0</v>
      </c>
      <c r="Y664" s="25">
        <v>0</v>
      </c>
      <c r="Z664" s="25">
        <v>0</v>
      </c>
      <c r="AA664" s="109"/>
      <c r="AB664" s="25">
        <v>0</v>
      </c>
      <c r="AC664" s="25">
        <v>0</v>
      </c>
      <c r="AD664" s="25">
        <v>0</v>
      </c>
      <c r="AE664" s="25">
        <v>0</v>
      </c>
      <c r="AF664" s="25">
        <v>0</v>
      </c>
      <c r="AG664" s="25">
        <v>0</v>
      </c>
      <c r="AH664" s="109"/>
      <c r="AI664" s="25">
        <v>0</v>
      </c>
      <c r="AJ664" s="25">
        <v>0</v>
      </c>
      <c r="AK664" s="123">
        <v>0</v>
      </c>
      <c r="AL664" s="25">
        <v>0</v>
      </c>
      <c r="AM664" s="25">
        <v>0</v>
      </c>
      <c r="AN664" s="25">
        <v>0</v>
      </c>
      <c r="AO664" s="109"/>
      <c r="AP664" s="25">
        <v>179.52799999999999</v>
      </c>
      <c r="AQ664" s="25">
        <v>0</v>
      </c>
      <c r="AR664" s="25">
        <v>0</v>
      </c>
      <c r="AS664" s="25">
        <v>0</v>
      </c>
      <c r="AT664" s="25">
        <v>0</v>
      </c>
      <c r="AU664" s="25">
        <v>0</v>
      </c>
      <c r="AW664" t="str">
        <f t="shared" si="101"/>
        <v>Nguyễn Thành Long</v>
      </c>
      <c r="AX664" s="27" t="str">
        <f t="shared" si="102"/>
        <v>Đỗ Thị ALin</v>
      </c>
      <c r="AY664" s="4" t="str">
        <f t="shared" si="103"/>
        <v>VIN+</v>
      </c>
    </row>
    <row r="665" spans="1:51" outlineLevel="1" x14ac:dyDescent="0.25">
      <c r="A665" s="4" t="s">
        <v>1104</v>
      </c>
      <c r="B665" s="4" t="s">
        <v>797</v>
      </c>
      <c r="C665" s="4" t="s">
        <v>959</v>
      </c>
      <c r="D665" s="11" t="s">
        <v>752</v>
      </c>
      <c r="E665" s="32" t="s">
        <v>142</v>
      </c>
      <c r="F665" s="11" t="s">
        <v>710</v>
      </c>
      <c r="G665" s="35">
        <v>5129874</v>
      </c>
      <c r="H665" s="4" t="s">
        <v>1352</v>
      </c>
      <c r="I665" s="4"/>
      <c r="J665" s="4"/>
      <c r="K665" s="4"/>
      <c r="L665" s="4"/>
      <c r="M665" s="33"/>
      <c r="N665" s="38"/>
      <c r="O665" s="33"/>
      <c r="P665" s="244">
        <f t="shared" si="100"/>
        <v>721.48900000000003</v>
      </c>
      <c r="Q665" s="25"/>
      <c r="R665" s="25"/>
      <c r="S665" s="25">
        <v>483.02499999999998</v>
      </c>
      <c r="T665" s="109"/>
      <c r="U665" s="25">
        <v>0</v>
      </c>
      <c r="V665" s="25">
        <v>0</v>
      </c>
      <c r="W665" s="25">
        <v>0</v>
      </c>
      <c r="X665" s="25">
        <v>0</v>
      </c>
      <c r="Y665" s="25">
        <v>0</v>
      </c>
      <c r="Z665" s="25">
        <v>0</v>
      </c>
      <c r="AA665" s="109"/>
      <c r="AB665" s="25">
        <v>0</v>
      </c>
      <c r="AC665" s="25">
        <v>0</v>
      </c>
      <c r="AD665" s="25">
        <v>0</v>
      </c>
      <c r="AE665" s="25">
        <v>0</v>
      </c>
      <c r="AF665" s="25">
        <v>0</v>
      </c>
      <c r="AG665" s="25">
        <v>0</v>
      </c>
      <c r="AH665" s="109"/>
      <c r="AI665" s="25">
        <v>0</v>
      </c>
      <c r="AJ665" s="25">
        <v>0</v>
      </c>
      <c r="AK665" s="123">
        <v>0</v>
      </c>
      <c r="AL665" s="25">
        <v>0</v>
      </c>
      <c r="AM665" s="25">
        <v>0</v>
      </c>
      <c r="AN665" s="25">
        <v>0</v>
      </c>
      <c r="AO665" s="109"/>
      <c r="AP665" s="25">
        <v>0</v>
      </c>
      <c r="AQ665" s="25">
        <v>0</v>
      </c>
      <c r="AR665" s="25">
        <v>238.464</v>
      </c>
      <c r="AS665" s="25">
        <v>0</v>
      </c>
      <c r="AT665" s="25">
        <v>0</v>
      </c>
      <c r="AU665" s="25">
        <v>0</v>
      </c>
      <c r="AW665" t="str">
        <f t="shared" si="101"/>
        <v>Nguyễn Thành Long</v>
      </c>
      <c r="AX665" s="27" t="str">
        <f t="shared" si="102"/>
        <v>Đỗ Thị ALin</v>
      </c>
      <c r="AY665" s="4" t="str">
        <f t="shared" si="103"/>
        <v>VIN+</v>
      </c>
    </row>
    <row r="666" spans="1:51" outlineLevel="1" x14ac:dyDescent="0.25">
      <c r="A666" s="4" t="s">
        <v>1104</v>
      </c>
      <c r="B666" s="4" t="s">
        <v>797</v>
      </c>
      <c r="C666" s="4" t="s">
        <v>959</v>
      </c>
      <c r="D666" s="11" t="s">
        <v>752</v>
      </c>
      <c r="E666" s="32" t="s">
        <v>142</v>
      </c>
      <c r="F666" s="11" t="s">
        <v>710</v>
      </c>
      <c r="G666" s="35">
        <v>5272761</v>
      </c>
      <c r="H666" s="4" t="s">
        <v>1353</v>
      </c>
      <c r="I666" s="4"/>
      <c r="J666" s="4"/>
      <c r="K666" s="4"/>
      <c r="L666" s="4"/>
      <c r="M666" s="33"/>
      <c r="N666" s="38"/>
      <c r="O666" s="33"/>
      <c r="P666" s="244">
        <f t="shared" si="100"/>
        <v>663.62300000000005</v>
      </c>
      <c r="Q666" s="25"/>
      <c r="R666" s="25"/>
      <c r="S666" s="25">
        <v>179.52799999999999</v>
      </c>
      <c r="T666" s="109"/>
      <c r="U666" s="25">
        <v>0</v>
      </c>
      <c r="V666" s="25">
        <v>0</v>
      </c>
      <c r="W666" s="25">
        <v>0</v>
      </c>
      <c r="X666" s="25">
        <v>0</v>
      </c>
      <c r="Y666" s="25">
        <v>0</v>
      </c>
      <c r="Z666" s="25">
        <v>0</v>
      </c>
      <c r="AA666" s="109"/>
      <c r="AB666" s="25">
        <v>0</v>
      </c>
      <c r="AC666" s="25">
        <v>0</v>
      </c>
      <c r="AD666" s="25">
        <v>0</v>
      </c>
      <c r="AE666" s="25">
        <v>0</v>
      </c>
      <c r="AF666" s="25">
        <v>0</v>
      </c>
      <c r="AG666" s="25">
        <v>0</v>
      </c>
      <c r="AH666" s="109"/>
      <c r="AI666" s="25">
        <v>0</v>
      </c>
      <c r="AJ666" s="25">
        <v>0</v>
      </c>
      <c r="AK666" s="123">
        <v>0</v>
      </c>
      <c r="AL666" s="25">
        <v>0</v>
      </c>
      <c r="AM666" s="25">
        <v>0</v>
      </c>
      <c r="AN666" s="25">
        <v>0</v>
      </c>
      <c r="AO666" s="109"/>
      <c r="AP666" s="25">
        <v>0</v>
      </c>
      <c r="AQ666" s="25">
        <v>0</v>
      </c>
      <c r="AR666" s="25">
        <v>0</v>
      </c>
      <c r="AS666" s="25">
        <v>0</v>
      </c>
      <c r="AT666" s="25">
        <v>0</v>
      </c>
      <c r="AU666" s="25">
        <v>484.09500000000003</v>
      </c>
      <c r="AW666" t="str">
        <f t="shared" si="101"/>
        <v>Nguyễn Thành Long</v>
      </c>
      <c r="AX666" s="27" t="str">
        <f t="shared" si="102"/>
        <v>Đỗ Thị ALin</v>
      </c>
      <c r="AY666" s="4" t="str">
        <f t="shared" si="103"/>
        <v>VIN+</v>
      </c>
    </row>
    <row r="667" spans="1:51" outlineLevel="1" x14ac:dyDescent="0.25">
      <c r="A667" s="4" t="s">
        <v>1104</v>
      </c>
      <c r="B667" s="4" t="s">
        <v>797</v>
      </c>
      <c r="C667" s="4" t="s">
        <v>959</v>
      </c>
      <c r="D667" s="11" t="s">
        <v>752</v>
      </c>
      <c r="E667" s="32" t="s">
        <v>142</v>
      </c>
      <c r="F667" s="11" t="s">
        <v>710</v>
      </c>
      <c r="G667" s="35">
        <v>5293636</v>
      </c>
      <c r="H667" s="4" t="s">
        <v>1354</v>
      </c>
      <c r="I667" s="4"/>
      <c r="J667" s="4"/>
      <c r="K667" s="4"/>
      <c r="L667" s="4"/>
      <c r="M667" s="33"/>
      <c r="N667" s="38"/>
      <c r="O667" s="33"/>
      <c r="P667" s="244">
        <f t="shared" si="100"/>
        <v>483.02499999999998</v>
      </c>
      <c r="Q667" s="25"/>
      <c r="R667" s="25"/>
      <c r="S667" s="25">
        <v>179.52799999999999</v>
      </c>
      <c r="T667" s="109"/>
      <c r="U667" s="25">
        <v>0</v>
      </c>
      <c r="V667" s="25">
        <v>0</v>
      </c>
      <c r="W667" s="25">
        <v>0</v>
      </c>
      <c r="X667" s="25">
        <v>0</v>
      </c>
      <c r="Y667" s="25">
        <v>0</v>
      </c>
      <c r="Z667" s="25">
        <v>0</v>
      </c>
      <c r="AA667" s="109"/>
      <c r="AB667" s="25">
        <v>0</v>
      </c>
      <c r="AC667" s="25">
        <v>0</v>
      </c>
      <c r="AD667" s="25">
        <v>0</v>
      </c>
      <c r="AE667" s="25">
        <v>0</v>
      </c>
      <c r="AF667" s="25">
        <v>0</v>
      </c>
      <c r="AG667" s="25">
        <v>0</v>
      </c>
      <c r="AH667" s="109"/>
      <c r="AI667" s="25">
        <v>0</v>
      </c>
      <c r="AJ667" s="25">
        <v>0</v>
      </c>
      <c r="AK667" s="123">
        <v>303.49700000000001</v>
      </c>
      <c r="AL667" s="25">
        <v>0</v>
      </c>
      <c r="AM667" s="25">
        <v>0</v>
      </c>
      <c r="AN667" s="25">
        <v>0</v>
      </c>
      <c r="AO667" s="109"/>
      <c r="AP667" s="25">
        <v>0</v>
      </c>
      <c r="AQ667" s="25">
        <v>0</v>
      </c>
      <c r="AR667" s="25">
        <v>0</v>
      </c>
      <c r="AS667" s="25">
        <v>0</v>
      </c>
      <c r="AT667" s="25">
        <v>0</v>
      </c>
      <c r="AU667" s="25">
        <v>0</v>
      </c>
      <c r="AW667" t="str">
        <f t="shared" si="101"/>
        <v>Nguyễn Thành Long</v>
      </c>
      <c r="AX667" s="27" t="str">
        <f t="shared" si="102"/>
        <v>Đỗ Thị ALin</v>
      </c>
      <c r="AY667" s="4" t="str">
        <f t="shared" si="103"/>
        <v>VIN+</v>
      </c>
    </row>
    <row r="668" spans="1:51" outlineLevel="1" x14ac:dyDescent="0.25">
      <c r="A668" s="4" t="s">
        <v>1104</v>
      </c>
      <c r="B668" s="4" t="s">
        <v>797</v>
      </c>
      <c r="C668" s="4" t="s">
        <v>959</v>
      </c>
      <c r="D668" s="11" t="s">
        <v>752</v>
      </c>
      <c r="E668" s="32" t="s">
        <v>142</v>
      </c>
      <c r="F668" s="11" t="s">
        <v>710</v>
      </c>
      <c r="G668" s="35">
        <v>5293560</v>
      </c>
      <c r="H668" s="4" t="s">
        <v>1355</v>
      </c>
      <c r="I668" s="4"/>
      <c r="J668" s="4"/>
      <c r="K668" s="4"/>
      <c r="L668" s="4"/>
      <c r="M668" s="33"/>
      <c r="N668" s="38"/>
      <c r="O668" s="33"/>
      <c r="P668" s="244">
        <f t="shared" si="100"/>
        <v>179.52799999999999</v>
      </c>
      <c r="Q668" s="25"/>
      <c r="R668" s="25"/>
      <c r="S668" s="25">
        <v>179.52799999999999</v>
      </c>
      <c r="T668" s="109"/>
      <c r="U668" s="25">
        <v>0</v>
      </c>
      <c r="V668" s="25">
        <v>0</v>
      </c>
      <c r="W668" s="25">
        <v>0</v>
      </c>
      <c r="X668" s="25">
        <v>0</v>
      </c>
      <c r="Y668" s="25">
        <v>0</v>
      </c>
      <c r="Z668" s="25">
        <v>0</v>
      </c>
      <c r="AA668" s="109"/>
      <c r="AB668" s="25">
        <v>0</v>
      </c>
      <c r="AC668" s="25">
        <v>0</v>
      </c>
      <c r="AD668" s="25">
        <v>0</v>
      </c>
      <c r="AE668" s="25">
        <v>0</v>
      </c>
      <c r="AF668" s="25">
        <v>0</v>
      </c>
      <c r="AG668" s="25">
        <v>0</v>
      </c>
      <c r="AH668" s="109"/>
      <c r="AI668" s="25">
        <v>0</v>
      </c>
      <c r="AJ668" s="25">
        <v>0</v>
      </c>
      <c r="AK668" s="123">
        <v>0</v>
      </c>
      <c r="AL668" s="25">
        <v>0</v>
      </c>
      <c r="AM668" s="25">
        <v>0</v>
      </c>
      <c r="AN668" s="25">
        <v>0</v>
      </c>
      <c r="AO668" s="109"/>
      <c r="AP668" s="25">
        <v>0</v>
      </c>
      <c r="AQ668" s="25">
        <v>0</v>
      </c>
      <c r="AR668" s="25">
        <v>0</v>
      </c>
      <c r="AS668" s="25">
        <v>0</v>
      </c>
      <c r="AT668" s="25">
        <v>0</v>
      </c>
      <c r="AU668" s="25">
        <v>0</v>
      </c>
      <c r="AW668" t="str">
        <f t="shared" si="101"/>
        <v>Nguyễn Thành Long</v>
      </c>
      <c r="AX668" s="27" t="str">
        <f t="shared" si="102"/>
        <v>Đỗ Thị ALin</v>
      </c>
      <c r="AY668" s="4" t="str">
        <f t="shared" si="103"/>
        <v>VIN+</v>
      </c>
    </row>
    <row r="669" spans="1:51" outlineLevel="1" x14ac:dyDescent="0.25">
      <c r="A669" s="4" t="s">
        <v>1104</v>
      </c>
      <c r="B669" s="4" t="s">
        <v>797</v>
      </c>
      <c r="C669" s="4" t="s">
        <v>959</v>
      </c>
      <c r="D669" s="11" t="s">
        <v>752</v>
      </c>
      <c r="E669" s="32" t="s">
        <v>142</v>
      </c>
      <c r="F669" s="11" t="s">
        <v>710</v>
      </c>
      <c r="G669" s="35">
        <v>5294659</v>
      </c>
      <c r="H669" s="4" t="s">
        <v>1356</v>
      </c>
      <c r="I669" s="4"/>
      <c r="J669" s="4"/>
      <c r="K669" s="4"/>
      <c r="L669" s="4"/>
      <c r="M669" s="33"/>
      <c r="N669" s="38"/>
      <c r="O669" s="33"/>
      <c r="P669" s="244">
        <f t="shared" si="100"/>
        <v>179.52799999999999</v>
      </c>
      <c r="Q669" s="25"/>
      <c r="R669" s="25"/>
      <c r="S669" s="25">
        <v>179.52799999999999</v>
      </c>
      <c r="T669" s="109"/>
      <c r="U669" s="25">
        <v>0</v>
      </c>
      <c r="V669" s="25">
        <v>0</v>
      </c>
      <c r="W669" s="25">
        <v>0</v>
      </c>
      <c r="X669" s="25">
        <v>0</v>
      </c>
      <c r="Y669" s="25">
        <v>0</v>
      </c>
      <c r="Z669" s="25">
        <v>0</v>
      </c>
      <c r="AA669" s="109"/>
      <c r="AB669" s="25">
        <v>0</v>
      </c>
      <c r="AC669" s="25">
        <v>0</v>
      </c>
      <c r="AD669" s="25">
        <v>0</v>
      </c>
      <c r="AE669" s="25">
        <v>0</v>
      </c>
      <c r="AF669" s="25">
        <v>0</v>
      </c>
      <c r="AG669" s="25">
        <v>0</v>
      </c>
      <c r="AH669" s="109"/>
      <c r="AI669" s="25">
        <v>0</v>
      </c>
      <c r="AJ669" s="25">
        <v>0</v>
      </c>
      <c r="AK669" s="123">
        <v>0</v>
      </c>
      <c r="AL669" s="25">
        <v>0</v>
      </c>
      <c r="AM669" s="25">
        <v>0</v>
      </c>
      <c r="AN669" s="25">
        <v>0</v>
      </c>
      <c r="AO669" s="109"/>
      <c r="AP669" s="25">
        <v>0</v>
      </c>
      <c r="AQ669" s="25">
        <v>0</v>
      </c>
      <c r="AR669" s="25">
        <v>0</v>
      </c>
      <c r="AS669" s="25">
        <v>0</v>
      </c>
      <c r="AT669" s="25">
        <v>0</v>
      </c>
      <c r="AU669" s="25">
        <v>0</v>
      </c>
      <c r="AW669" t="str">
        <f t="shared" si="101"/>
        <v>Nguyễn Thành Long</v>
      </c>
      <c r="AX669" s="27" t="str">
        <f t="shared" si="102"/>
        <v>Đỗ Thị ALin</v>
      </c>
      <c r="AY669" s="4" t="str">
        <f t="shared" si="103"/>
        <v>VIN+</v>
      </c>
    </row>
    <row r="670" spans="1:51" outlineLevel="1" x14ac:dyDescent="0.25">
      <c r="A670" s="4" t="s">
        <v>1104</v>
      </c>
      <c r="B670" s="4" t="s">
        <v>797</v>
      </c>
      <c r="C670" s="4" t="s">
        <v>959</v>
      </c>
      <c r="D670" s="11" t="s">
        <v>752</v>
      </c>
      <c r="E670" s="32" t="s">
        <v>142</v>
      </c>
      <c r="F670" s="11" t="s">
        <v>710</v>
      </c>
      <c r="G670" s="35">
        <v>5297566</v>
      </c>
      <c r="H670" s="4" t="s">
        <v>1357</v>
      </c>
      <c r="I670" s="4"/>
      <c r="J670" s="4"/>
      <c r="K670" s="4"/>
      <c r="L670" s="4"/>
      <c r="M670" s="33"/>
      <c r="N670" s="38"/>
      <c r="O670" s="33"/>
      <c r="P670" s="244">
        <f t="shared" si="100"/>
        <v>179.52799999999999</v>
      </c>
      <c r="Q670" s="25"/>
      <c r="R670" s="25"/>
      <c r="S670" s="25">
        <v>179.52799999999999</v>
      </c>
      <c r="T670" s="109"/>
      <c r="U670" s="25">
        <v>0</v>
      </c>
      <c r="V670" s="25">
        <v>0</v>
      </c>
      <c r="W670" s="25">
        <v>0</v>
      </c>
      <c r="X670" s="25">
        <v>0</v>
      </c>
      <c r="Y670" s="25">
        <v>0</v>
      </c>
      <c r="Z670" s="25">
        <v>0</v>
      </c>
      <c r="AA670" s="109"/>
      <c r="AB670" s="25">
        <v>0</v>
      </c>
      <c r="AC670" s="25">
        <v>0</v>
      </c>
      <c r="AD670" s="25">
        <v>0</v>
      </c>
      <c r="AE670" s="25">
        <v>0</v>
      </c>
      <c r="AF670" s="25">
        <v>0</v>
      </c>
      <c r="AG670" s="25">
        <v>0</v>
      </c>
      <c r="AH670" s="109"/>
      <c r="AI670" s="25">
        <v>0</v>
      </c>
      <c r="AJ670" s="25">
        <v>0</v>
      </c>
      <c r="AK670" s="123">
        <v>0</v>
      </c>
      <c r="AL670" s="25">
        <v>0</v>
      </c>
      <c r="AM670" s="25">
        <v>0</v>
      </c>
      <c r="AN670" s="25">
        <v>0</v>
      </c>
      <c r="AO670" s="109"/>
      <c r="AP670" s="25">
        <v>0</v>
      </c>
      <c r="AQ670" s="25">
        <v>0</v>
      </c>
      <c r="AR670" s="25">
        <v>0</v>
      </c>
      <c r="AS670" s="25">
        <v>0</v>
      </c>
      <c r="AT670" s="25">
        <v>0</v>
      </c>
      <c r="AU670" s="25">
        <v>0</v>
      </c>
      <c r="AW670" t="str">
        <f t="shared" si="101"/>
        <v>Nguyễn Thành Long</v>
      </c>
      <c r="AX670" s="27" t="str">
        <f t="shared" si="102"/>
        <v>Đỗ Thị ALin</v>
      </c>
      <c r="AY670" s="4" t="str">
        <f t="shared" si="103"/>
        <v>VIN+</v>
      </c>
    </row>
    <row r="671" spans="1:51" outlineLevel="1" x14ac:dyDescent="0.25">
      <c r="A671" s="4" t="s">
        <v>1104</v>
      </c>
      <c r="B671" s="4" t="s">
        <v>797</v>
      </c>
      <c r="C671" s="4" t="s">
        <v>959</v>
      </c>
      <c r="D671" s="11" t="s">
        <v>752</v>
      </c>
      <c r="E671" s="32" t="s">
        <v>142</v>
      </c>
      <c r="F671" s="11" t="s">
        <v>710</v>
      </c>
      <c r="G671" s="35">
        <v>5291797</v>
      </c>
      <c r="H671" s="4" t="s">
        <v>1358</v>
      </c>
      <c r="I671" s="4"/>
      <c r="J671" s="4"/>
      <c r="K671" s="4"/>
      <c r="L671" s="4"/>
      <c r="M671" s="33"/>
      <c r="N671" s="38"/>
      <c r="O671" s="33"/>
      <c r="P671" s="244">
        <f t="shared" si="100"/>
        <v>539.654</v>
      </c>
      <c r="Q671" s="25"/>
      <c r="R671" s="25"/>
      <c r="S671" s="25">
        <v>360.12599999999998</v>
      </c>
      <c r="T671" s="109"/>
      <c r="U671" s="25">
        <v>0</v>
      </c>
      <c r="V671" s="25">
        <v>0</v>
      </c>
      <c r="W671" s="25">
        <v>0</v>
      </c>
      <c r="X671" s="25">
        <v>0</v>
      </c>
      <c r="Y671" s="25">
        <v>0</v>
      </c>
      <c r="Z671" s="25">
        <v>0</v>
      </c>
      <c r="AA671" s="109"/>
      <c r="AB671" s="25">
        <v>0</v>
      </c>
      <c r="AC671" s="25">
        <v>0</v>
      </c>
      <c r="AD671" s="25">
        <v>0</v>
      </c>
      <c r="AE671" s="25">
        <v>0</v>
      </c>
      <c r="AF671" s="25">
        <v>0</v>
      </c>
      <c r="AG671" s="25">
        <v>0</v>
      </c>
      <c r="AH671" s="109"/>
      <c r="AI671" s="25">
        <v>0</v>
      </c>
      <c r="AJ671" s="25">
        <v>0</v>
      </c>
      <c r="AK671" s="123">
        <v>179.52799999999999</v>
      </c>
      <c r="AL671" s="25">
        <v>0</v>
      </c>
      <c r="AM671" s="25">
        <v>0</v>
      </c>
      <c r="AN671" s="25">
        <v>0</v>
      </c>
      <c r="AO671" s="109"/>
      <c r="AP671" s="25">
        <v>0</v>
      </c>
      <c r="AQ671" s="25">
        <v>0</v>
      </c>
      <c r="AR671" s="25">
        <v>0</v>
      </c>
      <c r="AS671" s="25">
        <v>0</v>
      </c>
      <c r="AT671" s="25">
        <v>0</v>
      </c>
      <c r="AU671" s="25">
        <v>0</v>
      </c>
      <c r="AW671" t="str">
        <f t="shared" si="101"/>
        <v>Nguyễn Thành Long</v>
      </c>
      <c r="AX671" s="27" t="str">
        <f t="shared" si="102"/>
        <v>Đỗ Thị ALin</v>
      </c>
      <c r="AY671" s="4" t="str">
        <f t="shared" si="103"/>
        <v>VIN+</v>
      </c>
    </row>
    <row r="672" spans="1:51" outlineLevel="1" x14ac:dyDescent="0.25">
      <c r="A672" s="4" t="s">
        <v>1104</v>
      </c>
      <c r="B672" s="4" t="s">
        <v>797</v>
      </c>
      <c r="C672" s="4" t="s">
        <v>959</v>
      </c>
      <c r="D672" s="11" t="s">
        <v>752</v>
      </c>
      <c r="E672" s="32" t="s">
        <v>142</v>
      </c>
      <c r="F672" s="11" t="s">
        <v>710</v>
      </c>
      <c r="G672" s="35">
        <v>5139563</v>
      </c>
      <c r="H672" s="4" t="s">
        <v>1359</v>
      </c>
      <c r="I672" s="4"/>
      <c r="J672" s="4"/>
      <c r="K672" s="4"/>
      <c r="L672" s="4"/>
      <c r="M672" s="33"/>
      <c r="N672" s="38"/>
      <c r="O672" s="33"/>
      <c r="P672" s="244">
        <f t="shared" si="100"/>
        <v>721.48900000000003</v>
      </c>
      <c r="Q672" s="25"/>
      <c r="R672" s="25"/>
      <c r="S672" s="25">
        <v>179.52799999999999</v>
      </c>
      <c r="T672" s="109"/>
      <c r="U672" s="25">
        <v>0</v>
      </c>
      <c r="V672" s="25">
        <v>0</v>
      </c>
      <c r="W672" s="25">
        <v>0</v>
      </c>
      <c r="X672" s="25">
        <v>0</v>
      </c>
      <c r="Y672" s="25">
        <v>0</v>
      </c>
      <c r="Z672" s="25">
        <v>0</v>
      </c>
      <c r="AA672" s="109"/>
      <c r="AB672" s="25">
        <v>238.464</v>
      </c>
      <c r="AC672" s="25">
        <v>0</v>
      </c>
      <c r="AD672" s="25">
        <v>0</v>
      </c>
      <c r="AE672" s="25">
        <v>0</v>
      </c>
      <c r="AF672" s="25">
        <v>0</v>
      </c>
      <c r="AG672" s="25">
        <v>0</v>
      </c>
      <c r="AH672" s="109"/>
      <c r="AI672" s="25">
        <v>0</v>
      </c>
      <c r="AJ672" s="25">
        <v>303.49700000000001</v>
      </c>
      <c r="AK672" s="123">
        <v>0</v>
      </c>
      <c r="AL672" s="25">
        <v>0</v>
      </c>
      <c r="AM672" s="25">
        <v>0</v>
      </c>
      <c r="AN672" s="25">
        <v>0</v>
      </c>
      <c r="AO672" s="109"/>
      <c r="AP672" s="25">
        <v>0</v>
      </c>
      <c r="AQ672" s="25">
        <v>0</v>
      </c>
      <c r="AR672" s="25">
        <v>0</v>
      </c>
      <c r="AS672" s="25">
        <v>0</v>
      </c>
      <c r="AT672" s="25">
        <v>0</v>
      </c>
      <c r="AU672" s="25">
        <v>0</v>
      </c>
      <c r="AW672" t="str">
        <f t="shared" si="101"/>
        <v>Nguyễn Thành Long</v>
      </c>
      <c r="AX672" s="27" t="str">
        <f t="shared" si="102"/>
        <v>Đỗ Thị ALin</v>
      </c>
      <c r="AY672" s="4" t="str">
        <f t="shared" si="103"/>
        <v>VIN+</v>
      </c>
    </row>
    <row r="673" spans="1:51" outlineLevel="1" x14ac:dyDescent="0.25">
      <c r="A673" s="4" t="s">
        <v>1104</v>
      </c>
      <c r="B673" s="4" t="s">
        <v>797</v>
      </c>
      <c r="C673" s="4" t="s">
        <v>959</v>
      </c>
      <c r="D673" s="11" t="s">
        <v>752</v>
      </c>
      <c r="E673" s="32" t="s">
        <v>142</v>
      </c>
      <c r="F673" s="11" t="s">
        <v>710</v>
      </c>
      <c r="G673" s="35">
        <v>5296152</v>
      </c>
      <c r="H673" s="4" t="s">
        <v>1360</v>
      </c>
      <c r="I673" s="4"/>
      <c r="J673" s="4"/>
      <c r="K673" s="4"/>
      <c r="L673" s="4"/>
      <c r="M673" s="33"/>
      <c r="N673" s="38"/>
      <c r="O673" s="33"/>
      <c r="P673" s="244">
        <f t="shared" si="100"/>
        <v>721.48900000000003</v>
      </c>
      <c r="Q673" s="25"/>
      <c r="R673" s="25"/>
      <c r="S673" s="25">
        <v>179.52799999999999</v>
      </c>
      <c r="T673" s="109"/>
      <c r="U673" s="25">
        <v>0</v>
      </c>
      <c r="V673" s="25">
        <v>0</v>
      </c>
      <c r="W673" s="25">
        <v>0</v>
      </c>
      <c r="X673" s="25">
        <v>0</v>
      </c>
      <c r="Y673" s="25">
        <v>0</v>
      </c>
      <c r="Z673" s="25">
        <v>0</v>
      </c>
      <c r="AA673" s="109"/>
      <c r="AB673" s="25">
        <v>0</v>
      </c>
      <c r="AC673" s="25">
        <v>0</v>
      </c>
      <c r="AD673" s="25">
        <v>0</v>
      </c>
      <c r="AE673" s="25">
        <v>0</v>
      </c>
      <c r="AF673" s="25">
        <v>0</v>
      </c>
      <c r="AG673" s="25">
        <v>0</v>
      </c>
      <c r="AH673" s="109"/>
      <c r="AI673" s="25">
        <v>0</v>
      </c>
      <c r="AJ673" s="25">
        <v>0</v>
      </c>
      <c r="AK673" s="123">
        <v>303.49700000000001</v>
      </c>
      <c r="AL673" s="25">
        <v>0</v>
      </c>
      <c r="AM673" s="25">
        <v>0</v>
      </c>
      <c r="AN673" s="25">
        <v>0</v>
      </c>
      <c r="AO673" s="109"/>
      <c r="AP673" s="25">
        <v>0</v>
      </c>
      <c r="AQ673" s="25">
        <v>0</v>
      </c>
      <c r="AR673" s="25">
        <v>0</v>
      </c>
      <c r="AS673" s="25">
        <v>0</v>
      </c>
      <c r="AT673" s="25">
        <v>238.464</v>
      </c>
      <c r="AU673" s="25">
        <v>0</v>
      </c>
      <c r="AW673" t="str">
        <f t="shared" si="101"/>
        <v>Nguyễn Thành Long</v>
      </c>
      <c r="AX673" s="27" t="str">
        <f t="shared" si="102"/>
        <v>Đỗ Thị ALin</v>
      </c>
      <c r="AY673" s="4" t="str">
        <f t="shared" si="103"/>
        <v>VIN+</v>
      </c>
    </row>
    <row r="674" spans="1:51" outlineLevel="1" x14ac:dyDescent="0.25">
      <c r="A674" s="4" t="s">
        <v>1104</v>
      </c>
      <c r="B674" s="4" t="s">
        <v>797</v>
      </c>
      <c r="C674" s="4" t="s">
        <v>959</v>
      </c>
      <c r="D674" s="11" t="s">
        <v>752</v>
      </c>
      <c r="E674" s="32" t="s">
        <v>142</v>
      </c>
      <c r="F674" s="11" t="s">
        <v>710</v>
      </c>
      <c r="G674" s="35">
        <v>5278682</v>
      </c>
      <c r="H674" s="4" t="s">
        <v>1361</v>
      </c>
      <c r="I674" s="4"/>
      <c r="J674" s="4"/>
      <c r="K674" s="4"/>
      <c r="L674" s="4"/>
      <c r="M674" s="33"/>
      <c r="N674" s="38"/>
      <c r="O674" s="33"/>
      <c r="P674" s="244">
        <f t="shared" si="100"/>
        <v>238.464</v>
      </c>
      <c r="Q674" s="25"/>
      <c r="R674" s="25"/>
      <c r="S674" s="25">
        <v>238.464</v>
      </c>
      <c r="T674" s="109"/>
      <c r="U674" s="25">
        <v>0</v>
      </c>
      <c r="V674" s="25">
        <v>0</v>
      </c>
      <c r="W674" s="25">
        <v>0</v>
      </c>
      <c r="X674" s="25">
        <v>0</v>
      </c>
      <c r="Y674" s="25">
        <v>0</v>
      </c>
      <c r="Z674" s="25">
        <v>0</v>
      </c>
      <c r="AA674" s="109"/>
      <c r="AB674" s="25">
        <v>0</v>
      </c>
      <c r="AC674" s="25">
        <v>0</v>
      </c>
      <c r="AD674" s="25">
        <v>0</v>
      </c>
      <c r="AE674" s="25">
        <v>0</v>
      </c>
      <c r="AF674" s="25">
        <v>0</v>
      </c>
      <c r="AG674" s="25">
        <v>0</v>
      </c>
      <c r="AH674" s="109"/>
      <c r="AI674" s="25">
        <v>0</v>
      </c>
      <c r="AJ674" s="25">
        <v>0</v>
      </c>
      <c r="AK674" s="123">
        <v>0</v>
      </c>
      <c r="AL674" s="25">
        <v>0</v>
      </c>
      <c r="AM674" s="25">
        <v>0</v>
      </c>
      <c r="AN674" s="25">
        <v>0</v>
      </c>
      <c r="AO674" s="109"/>
      <c r="AP674" s="25">
        <v>0</v>
      </c>
      <c r="AQ674" s="25">
        <v>0</v>
      </c>
      <c r="AR674" s="25">
        <v>0</v>
      </c>
      <c r="AS674" s="25">
        <v>0</v>
      </c>
      <c r="AT674" s="25">
        <v>0</v>
      </c>
      <c r="AU674" s="25">
        <v>0</v>
      </c>
      <c r="AW674" t="str">
        <f t="shared" si="101"/>
        <v>Nguyễn Thành Long</v>
      </c>
      <c r="AX674" s="27" t="str">
        <f t="shared" si="102"/>
        <v>Đỗ Thị ALin</v>
      </c>
      <c r="AY674" s="4" t="str">
        <f t="shared" si="103"/>
        <v>VIN+</v>
      </c>
    </row>
    <row r="675" spans="1:51" outlineLevel="1" x14ac:dyDescent="0.25">
      <c r="A675" s="4" t="s">
        <v>1104</v>
      </c>
      <c r="B675" s="4" t="s">
        <v>797</v>
      </c>
      <c r="C675" s="4" t="s">
        <v>959</v>
      </c>
      <c r="D675" s="11" t="s">
        <v>752</v>
      </c>
      <c r="E675" s="32" t="s">
        <v>142</v>
      </c>
      <c r="F675" s="11" t="s">
        <v>710</v>
      </c>
      <c r="G675" s="35">
        <v>5298022</v>
      </c>
      <c r="H675" s="4" t="s">
        <v>1362</v>
      </c>
      <c r="I675" s="4"/>
      <c r="J675" s="4"/>
      <c r="K675" s="4"/>
      <c r="L675" s="4"/>
      <c r="M675" s="33"/>
      <c r="N675" s="38"/>
      <c r="O675" s="33"/>
      <c r="P675" s="244">
        <f t="shared" si="100"/>
        <v>656.4559999999999</v>
      </c>
      <c r="Q675" s="25"/>
      <c r="R675" s="25"/>
      <c r="S675" s="25">
        <v>238.464</v>
      </c>
      <c r="T675" s="109"/>
      <c r="U675" s="25">
        <v>0</v>
      </c>
      <c r="V675" s="25">
        <v>0</v>
      </c>
      <c r="W675" s="25">
        <v>0</v>
      </c>
      <c r="X675" s="25">
        <v>0</v>
      </c>
      <c r="Y675" s="25">
        <v>0</v>
      </c>
      <c r="Z675" s="25">
        <v>0</v>
      </c>
      <c r="AA675" s="109"/>
      <c r="AB675" s="25">
        <v>0</v>
      </c>
      <c r="AC675" s="25">
        <v>0</v>
      </c>
      <c r="AD675" s="25">
        <v>0</v>
      </c>
      <c r="AE675" s="25">
        <v>0</v>
      </c>
      <c r="AF675" s="25">
        <v>0</v>
      </c>
      <c r="AG675" s="25">
        <v>0</v>
      </c>
      <c r="AH675" s="109"/>
      <c r="AI675" s="25">
        <v>179.52799999999999</v>
      </c>
      <c r="AJ675" s="25">
        <v>0</v>
      </c>
      <c r="AK675" s="123">
        <v>0</v>
      </c>
      <c r="AL675" s="25">
        <v>0</v>
      </c>
      <c r="AM675" s="25">
        <v>0</v>
      </c>
      <c r="AN675" s="25">
        <v>0</v>
      </c>
      <c r="AO675" s="109"/>
      <c r="AP675" s="25">
        <v>0</v>
      </c>
      <c r="AQ675" s="25">
        <v>238.464</v>
      </c>
      <c r="AR675" s="25">
        <v>0</v>
      </c>
      <c r="AS675" s="25">
        <v>0</v>
      </c>
      <c r="AT675" s="25">
        <v>0</v>
      </c>
      <c r="AU675" s="25">
        <v>0</v>
      </c>
      <c r="AW675" t="str">
        <f t="shared" si="101"/>
        <v>Nguyễn Thành Long</v>
      </c>
      <c r="AX675" s="27" t="str">
        <f t="shared" si="102"/>
        <v>Đỗ Thị ALin</v>
      </c>
      <c r="AY675" s="4" t="str">
        <f t="shared" si="103"/>
        <v>VIN+</v>
      </c>
    </row>
    <row r="676" spans="1:51" outlineLevel="1" x14ac:dyDescent="0.25">
      <c r="A676" s="4" t="s">
        <v>1104</v>
      </c>
      <c r="B676" s="4" t="s">
        <v>797</v>
      </c>
      <c r="C676" s="4" t="s">
        <v>959</v>
      </c>
      <c r="D676" s="11" t="s">
        <v>752</v>
      </c>
      <c r="E676" s="32" t="s">
        <v>142</v>
      </c>
      <c r="F676" s="11" t="s">
        <v>710</v>
      </c>
      <c r="G676" s="35">
        <v>5334414</v>
      </c>
      <c r="H676" s="4" t="s">
        <v>1363</v>
      </c>
      <c r="I676" s="4"/>
      <c r="J676" s="4"/>
      <c r="K676" s="4"/>
      <c r="L676" s="4"/>
      <c r="M676" s="33"/>
      <c r="N676" s="38"/>
      <c r="O676" s="33"/>
      <c r="P676" s="244">
        <f t="shared" si="100"/>
        <v>837.05400000000009</v>
      </c>
      <c r="Q676" s="25"/>
      <c r="R676" s="25"/>
      <c r="S676" s="25">
        <v>419.06200000000001</v>
      </c>
      <c r="T676" s="109"/>
      <c r="U676" s="25">
        <v>0</v>
      </c>
      <c r="V676" s="25">
        <v>0</v>
      </c>
      <c r="W676" s="25">
        <v>0</v>
      </c>
      <c r="X676" s="25">
        <v>0</v>
      </c>
      <c r="Y676" s="25">
        <v>0</v>
      </c>
      <c r="Z676" s="25">
        <v>0</v>
      </c>
      <c r="AA676" s="109"/>
      <c r="AB676" s="25">
        <v>0</v>
      </c>
      <c r="AC676" s="25">
        <v>179.52799999999999</v>
      </c>
      <c r="AD676" s="25">
        <v>0</v>
      </c>
      <c r="AE676" s="25">
        <v>0</v>
      </c>
      <c r="AF676" s="25">
        <v>0</v>
      </c>
      <c r="AG676" s="25">
        <v>0</v>
      </c>
      <c r="AH676" s="109"/>
      <c r="AI676" s="25">
        <v>0</v>
      </c>
      <c r="AJ676" s="25">
        <v>0</v>
      </c>
      <c r="AK676" s="123">
        <v>0</v>
      </c>
      <c r="AL676" s="25">
        <v>0</v>
      </c>
      <c r="AM676" s="25">
        <v>0</v>
      </c>
      <c r="AN676" s="25">
        <v>0</v>
      </c>
      <c r="AO676" s="109"/>
      <c r="AP676" s="25">
        <v>0</v>
      </c>
      <c r="AQ676" s="25">
        <v>0</v>
      </c>
      <c r="AR676" s="25">
        <v>0</v>
      </c>
      <c r="AS676" s="25">
        <v>0</v>
      </c>
      <c r="AT676" s="25">
        <v>0</v>
      </c>
      <c r="AU676" s="25">
        <v>238.464</v>
      </c>
      <c r="AW676" t="str">
        <f t="shared" si="101"/>
        <v>Nguyễn Thành Long</v>
      </c>
      <c r="AX676" s="27" t="str">
        <f t="shared" si="102"/>
        <v>Đỗ Thị ALin</v>
      </c>
      <c r="AY676" s="4" t="str">
        <f t="shared" si="103"/>
        <v>VIN+</v>
      </c>
    </row>
    <row r="677" spans="1:51" outlineLevel="1" x14ac:dyDescent="0.25">
      <c r="A677" s="4" t="s">
        <v>1104</v>
      </c>
      <c r="B677" s="4" t="s">
        <v>797</v>
      </c>
      <c r="C677" s="4" t="s">
        <v>959</v>
      </c>
      <c r="D677" s="11" t="s">
        <v>752</v>
      </c>
      <c r="E677" s="32" t="s">
        <v>142</v>
      </c>
      <c r="F677" s="11" t="s">
        <v>710</v>
      </c>
      <c r="G677" s="35">
        <v>5334874</v>
      </c>
      <c r="H677" s="4" t="s">
        <v>1364</v>
      </c>
      <c r="I677" s="4"/>
      <c r="J677" s="4"/>
      <c r="K677" s="4"/>
      <c r="L677" s="4"/>
      <c r="M677" s="33"/>
      <c r="N677" s="38"/>
      <c r="O677" s="33"/>
      <c r="P677" s="244">
        <f t="shared" si="100"/>
        <v>1206.654</v>
      </c>
      <c r="Q677" s="25"/>
      <c r="R677" s="25"/>
      <c r="S677" s="25">
        <v>180.59800000000001</v>
      </c>
      <c r="T677" s="109"/>
      <c r="U677" s="25">
        <v>0</v>
      </c>
      <c r="V677" s="25">
        <v>0</v>
      </c>
      <c r="W677" s="25">
        <v>0</v>
      </c>
      <c r="X677" s="25">
        <v>0</v>
      </c>
      <c r="Y677" s="25">
        <v>0</v>
      </c>
      <c r="Z677" s="25">
        <v>0</v>
      </c>
      <c r="AA677" s="109"/>
      <c r="AB677" s="25">
        <v>0</v>
      </c>
      <c r="AC677" s="25">
        <v>0</v>
      </c>
      <c r="AD677" s="25">
        <v>0</v>
      </c>
      <c r="AE677" s="25">
        <v>0</v>
      </c>
      <c r="AF677" s="25">
        <v>0</v>
      </c>
      <c r="AG677" s="25">
        <v>0</v>
      </c>
      <c r="AH677" s="109"/>
      <c r="AI677" s="25">
        <v>0</v>
      </c>
      <c r="AJ677" s="25">
        <v>238.464</v>
      </c>
      <c r="AK677" s="123">
        <v>0</v>
      </c>
      <c r="AL677" s="25">
        <v>0</v>
      </c>
      <c r="AM677" s="25">
        <v>0</v>
      </c>
      <c r="AN677" s="25">
        <v>0</v>
      </c>
      <c r="AO677" s="109"/>
      <c r="AP677" s="25">
        <v>0</v>
      </c>
      <c r="AQ677" s="25">
        <v>0</v>
      </c>
      <c r="AR677" s="25">
        <v>0</v>
      </c>
      <c r="AS677" s="25">
        <v>0</v>
      </c>
      <c r="AT677" s="25">
        <v>0</v>
      </c>
      <c r="AU677" s="25">
        <v>787.5920000000001</v>
      </c>
      <c r="AW677" t="str">
        <f t="shared" si="101"/>
        <v>Nguyễn Thành Long</v>
      </c>
      <c r="AX677" s="27" t="str">
        <f t="shared" si="102"/>
        <v>Đỗ Thị ALin</v>
      </c>
      <c r="AY677" s="4" t="str">
        <f t="shared" si="103"/>
        <v>VIN+</v>
      </c>
    </row>
    <row r="678" spans="1:51" outlineLevel="1" x14ac:dyDescent="0.25">
      <c r="A678" s="4" t="s">
        <v>1104</v>
      </c>
      <c r="B678" s="4" t="s">
        <v>797</v>
      </c>
      <c r="C678" s="4" t="s">
        <v>959</v>
      </c>
      <c r="D678" s="11" t="s">
        <v>752</v>
      </c>
      <c r="E678" s="32" t="s">
        <v>142</v>
      </c>
      <c r="F678" s="11" t="s">
        <v>710</v>
      </c>
      <c r="G678" s="35">
        <v>9184530</v>
      </c>
      <c r="H678" s="4" t="s">
        <v>1365</v>
      </c>
      <c r="I678" s="4"/>
      <c r="J678" s="4"/>
      <c r="K678" s="4"/>
      <c r="L678" s="4"/>
      <c r="M678" s="33"/>
      <c r="N678" s="38"/>
      <c r="O678" s="33"/>
      <c r="P678" s="244">
        <f t="shared" si="100"/>
        <v>1449.4650000000001</v>
      </c>
      <c r="Q678" s="25"/>
      <c r="R678" s="25"/>
      <c r="S678" s="25">
        <v>180.59800000000001</v>
      </c>
      <c r="T678" s="109"/>
      <c r="U678" s="25">
        <v>0</v>
      </c>
      <c r="V678" s="25">
        <v>0</v>
      </c>
      <c r="W678" s="25">
        <v>0</v>
      </c>
      <c r="X678" s="25">
        <v>0</v>
      </c>
      <c r="Y678" s="25">
        <v>0</v>
      </c>
      <c r="Z678" s="25">
        <v>0</v>
      </c>
      <c r="AA678" s="109"/>
      <c r="AB678" s="25">
        <v>965.37</v>
      </c>
      <c r="AC678" s="25">
        <v>0</v>
      </c>
      <c r="AD678" s="25">
        <v>0</v>
      </c>
      <c r="AE678" s="25">
        <v>0</v>
      </c>
      <c r="AF678" s="25">
        <v>0</v>
      </c>
      <c r="AG678" s="25">
        <v>0</v>
      </c>
      <c r="AH678" s="109"/>
      <c r="AI678" s="25">
        <v>0</v>
      </c>
      <c r="AJ678" s="25">
        <v>303.49700000000001</v>
      </c>
      <c r="AK678" s="123">
        <v>0</v>
      </c>
      <c r="AL678" s="25">
        <v>0</v>
      </c>
      <c r="AM678" s="25">
        <v>0</v>
      </c>
      <c r="AN678" s="25">
        <v>0</v>
      </c>
      <c r="AO678" s="109"/>
      <c r="AP678" s="25">
        <v>0</v>
      </c>
      <c r="AQ678" s="25">
        <v>0</v>
      </c>
      <c r="AR678" s="25">
        <v>0</v>
      </c>
      <c r="AS678" s="25">
        <v>0</v>
      </c>
      <c r="AT678" s="25">
        <v>0</v>
      </c>
      <c r="AU678" s="25">
        <v>0</v>
      </c>
      <c r="AW678" t="str">
        <f t="shared" si="101"/>
        <v>Nguyễn Thành Long</v>
      </c>
      <c r="AX678" s="27" t="str">
        <f t="shared" si="102"/>
        <v>Đỗ Thị ALin</v>
      </c>
      <c r="AY678" s="4" t="str">
        <f t="shared" si="103"/>
        <v>VIN+</v>
      </c>
    </row>
    <row r="679" spans="1:51" outlineLevel="1" x14ac:dyDescent="0.25">
      <c r="A679" s="4" t="s">
        <v>1104</v>
      </c>
      <c r="B679" s="4" t="s">
        <v>797</v>
      </c>
      <c r="C679" s="4" t="s">
        <v>959</v>
      </c>
      <c r="D679" s="11" t="s">
        <v>752</v>
      </c>
      <c r="E679" s="32" t="s">
        <v>142</v>
      </c>
      <c r="F679" s="11" t="s">
        <v>710</v>
      </c>
      <c r="G679" s="35">
        <v>5339620</v>
      </c>
      <c r="H679" s="4" t="s">
        <v>1649</v>
      </c>
      <c r="I679" s="4"/>
      <c r="J679" s="4"/>
      <c r="K679" s="4"/>
      <c r="L679" s="4"/>
      <c r="M679" s="33"/>
      <c r="N679" s="38"/>
      <c r="O679" s="33"/>
      <c r="P679" s="244">
        <f t="shared" si="100"/>
        <v>778.11799999999994</v>
      </c>
      <c r="Q679" s="25"/>
      <c r="R679" s="25"/>
      <c r="S679" s="25"/>
      <c r="T679" s="109"/>
      <c r="U679" s="25"/>
      <c r="V679" s="25">
        <v>179.52799999999999</v>
      </c>
      <c r="W679" s="25">
        <v>0</v>
      </c>
      <c r="X679" s="25">
        <v>0</v>
      </c>
      <c r="Y679" s="25">
        <v>0</v>
      </c>
      <c r="Z679" s="25">
        <v>0</v>
      </c>
      <c r="AA679" s="109"/>
      <c r="AB679" s="25">
        <v>0</v>
      </c>
      <c r="AC679" s="25">
        <v>180.59800000000001</v>
      </c>
      <c r="AD679" s="25">
        <v>0</v>
      </c>
      <c r="AE679" s="25">
        <v>0</v>
      </c>
      <c r="AF679" s="25">
        <v>0</v>
      </c>
      <c r="AG679" s="25">
        <v>0</v>
      </c>
      <c r="AH679" s="109"/>
      <c r="AI679" s="25">
        <v>0</v>
      </c>
      <c r="AJ679" s="25">
        <v>179.52799999999999</v>
      </c>
      <c r="AK679" s="123">
        <v>0</v>
      </c>
      <c r="AL679" s="25">
        <v>0</v>
      </c>
      <c r="AM679" s="25">
        <v>0</v>
      </c>
      <c r="AN679" s="25">
        <v>0</v>
      </c>
      <c r="AO679" s="109"/>
      <c r="AP679" s="25">
        <v>0</v>
      </c>
      <c r="AQ679" s="25">
        <v>238.464</v>
      </c>
      <c r="AR679" s="25">
        <v>0</v>
      </c>
      <c r="AS679" s="25">
        <v>0</v>
      </c>
      <c r="AT679" s="25">
        <v>0</v>
      </c>
      <c r="AU679" s="25">
        <v>0</v>
      </c>
      <c r="AW679" t="str">
        <f t="shared" si="101"/>
        <v>Nguyễn Thành Long</v>
      </c>
      <c r="AX679" s="27" t="str">
        <f t="shared" si="102"/>
        <v>Đỗ Thị ALin</v>
      </c>
      <c r="AY679" s="4" t="str">
        <f t="shared" si="103"/>
        <v>VIN+</v>
      </c>
    </row>
    <row r="680" spans="1:51" outlineLevel="1" x14ac:dyDescent="0.25">
      <c r="A680" s="4" t="s">
        <v>1104</v>
      </c>
      <c r="B680" s="4" t="s">
        <v>797</v>
      </c>
      <c r="C680" s="4" t="s">
        <v>959</v>
      </c>
      <c r="D680" s="11" t="s">
        <v>752</v>
      </c>
      <c r="E680" s="32" t="s">
        <v>142</v>
      </c>
      <c r="F680" s="11" t="s">
        <v>710</v>
      </c>
      <c r="G680" s="35">
        <v>5274499</v>
      </c>
      <c r="H680" s="4" t="s">
        <v>1650</v>
      </c>
      <c r="I680" s="4"/>
      <c r="J680" s="4"/>
      <c r="K680" s="4"/>
      <c r="L680" s="4"/>
      <c r="M680" s="33"/>
      <c r="N680" s="38"/>
      <c r="O680" s="33"/>
      <c r="P680" s="244">
        <f t="shared" si="100"/>
        <v>894.92000000000007</v>
      </c>
      <c r="Q680" s="25"/>
      <c r="R680" s="25"/>
      <c r="S680" s="25"/>
      <c r="T680" s="109"/>
      <c r="U680" s="25"/>
      <c r="V680" s="25">
        <v>417.99200000000002</v>
      </c>
      <c r="W680" s="25">
        <v>0</v>
      </c>
      <c r="X680" s="25">
        <v>0</v>
      </c>
      <c r="Y680" s="25">
        <v>0</v>
      </c>
      <c r="Z680" s="25">
        <v>0</v>
      </c>
      <c r="AA680" s="109"/>
      <c r="AB680" s="25">
        <v>0</v>
      </c>
      <c r="AC680" s="25">
        <v>238.464</v>
      </c>
      <c r="AD680" s="25">
        <v>0</v>
      </c>
      <c r="AE680" s="25">
        <v>0</v>
      </c>
      <c r="AF680" s="25">
        <v>0</v>
      </c>
      <c r="AG680" s="25">
        <v>0</v>
      </c>
      <c r="AH680" s="109"/>
      <c r="AI680" s="25">
        <v>0</v>
      </c>
      <c r="AJ680" s="25">
        <v>0</v>
      </c>
      <c r="AK680" s="123">
        <v>0</v>
      </c>
      <c r="AL680" s="25">
        <v>0</v>
      </c>
      <c r="AM680" s="25">
        <v>0</v>
      </c>
      <c r="AN680" s="25">
        <v>0</v>
      </c>
      <c r="AO680" s="109"/>
      <c r="AP680" s="25">
        <v>0</v>
      </c>
      <c r="AQ680" s="25">
        <v>0</v>
      </c>
      <c r="AR680" s="25">
        <v>238.464</v>
      </c>
      <c r="AS680" s="25">
        <v>0</v>
      </c>
      <c r="AT680" s="25">
        <v>0</v>
      </c>
      <c r="AU680" s="25">
        <v>0</v>
      </c>
      <c r="AW680" t="str">
        <f t="shared" si="101"/>
        <v>Nguyễn Thành Long</v>
      </c>
      <c r="AX680" s="27" t="str">
        <f t="shared" si="102"/>
        <v>Đỗ Thị ALin</v>
      </c>
      <c r="AY680" s="4" t="str">
        <f t="shared" si="103"/>
        <v>VIN+</v>
      </c>
    </row>
    <row r="681" spans="1:51" outlineLevel="1" x14ac:dyDescent="0.25">
      <c r="A681" s="4" t="s">
        <v>1104</v>
      </c>
      <c r="B681" s="4" t="s">
        <v>797</v>
      </c>
      <c r="C681" s="4" t="s">
        <v>959</v>
      </c>
      <c r="D681" s="11" t="s">
        <v>752</v>
      </c>
      <c r="E681" s="32" t="s">
        <v>142</v>
      </c>
      <c r="F681" s="11" t="s">
        <v>710</v>
      </c>
      <c r="G681" s="35">
        <v>5290307</v>
      </c>
      <c r="H681" s="4" t="s">
        <v>1651</v>
      </c>
      <c r="I681" s="4"/>
      <c r="J681" s="4"/>
      <c r="K681" s="4"/>
      <c r="L681" s="4"/>
      <c r="M681" s="33"/>
      <c r="N681" s="38"/>
      <c r="O681" s="33"/>
      <c r="P681" s="244">
        <f t="shared" si="100"/>
        <v>721.48900000000003</v>
      </c>
      <c r="Q681" s="25"/>
      <c r="R681" s="25"/>
      <c r="S681" s="25"/>
      <c r="T681" s="109"/>
      <c r="U681" s="25"/>
      <c r="V681" s="25">
        <v>179.52799999999999</v>
      </c>
      <c r="W681" s="25">
        <v>0</v>
      </c>
      <c r="X681" s="25">
        <v>0</v>
      </c>
      <c r="Y681" s="25">
        <v>0</v>
      </c>
      <c r="Z681" s="25">
        <v>0</v>
      </c>
      <c r="AA681" s="109"/>
      <c r="AB681" s="25">
        <v>0</v>
      </c>
      <c r="AC681" s="25">
        <v>0</v>
      </c>
      <c r="AD681" s="25">
        <v>238.464</v>
      </c>
      <c r="AE681" s="25">
        <v>0</v>
      </c>
      <c r="AF681" s="25">
        <v>0</v>
      </c>
      <c r="AG681" s="25">
        <v>0</v>
      </c>
      <c r="AH681" s="109"/>
      <c r="AI681" s="25">
        <v>303.49700000000001</v>
      </c>
      <c r="AJ681" s="25">
        <v>0</v>
      </c>
      <c r="AK681" s="123">
        <v>0</v>
      </c>
      <c r="AL681" s="25">
        <v>0</v>
      </c>
      <c r="AM681" s="25">
        <v>0</v>
      </c>
      <c r="AN681" s="25">
        <v>0</v>
      </c>
      <c r="AO681" s="109"/>
      <c r="AP681" s="25">
        <v>0</v>
      </c>
      <c r="AQ681" s="25">
        <v>0</v>
      </c>
      <c r="AR681" s="25">
        <v>0</v>
      </c>
      <c r="AS681" s="25">
        <v>0</v>
      </c>
      <c r="AT681" s="25">
        <v>0</v>
      </c>
      <c r="AU681" s="25">
        <v>0</v>
      </c>
      <c r="AW681" t="str">
        <f t="shared" si="101"/>
        <v>Nguyễn Thành Long</v>
      </c>
      <c r="AX681" s="27" t="str">
        <f t="shared" si="102"/>
        <v>Đỗ Thị ALin</v>
      </c>
      <c r="AY681" s="4" t="str">
        <f t="shared" si="103"/>
        <v>VIN+</v>
      </c>
    </row>
    <row r="682" spans="1:51" outlineLevel="1" x14ac:dyDescent="0.25">
      <c r="A682" s="4" t="s">
        <v>1104</v>
      </c>
      <c r="B682" s="4" t="s">
        <v>797</v>
      </c>
      <c r="C682" s="4" t="s">
        <v>959</v>
      </c>
      <c r="D682" s="11" t="s">
        <v>752</v>
      </c>
      <c r="E682" s="32" t="s">
        <v>142</v>
      </c>
      <c r="F682" s="11" t="s">
        <v>710</v>
      </c>
      <c r="G682" s="35">
        <v>5333792</v>
      </c>
      <c r="H682" s="4" t="s">
        <v>1652</v>
      </c>
      <c r="I682" s="4"/>
      <c r="J682" s="4"/>
      <c r="K682" s="4"/>
      <c r="L682" s="4"/>
      <c r="M682" s="33"/>
      <c r="N682" s="38"/>
      <c r="O682" s="33"/>
      <c r="P682" s="244">
        <f t="shared" si="100"/>
        <v>843.15100000000007</v>
      </c>
      <c r="Q682" s="25"/>
      <c r="R682" s="25"/>
      <c r="S682" s="25"/>
      <c r="T682" s="109"/>
      <c r="U682" s="25"/>
      <c r="V682" s="25">
        <v>483.02499999999998</v>
      </c>
      <c r="W682" s="25">
        <v>0</v>
      </c>
      <c r="X682" s="25">
        <v>0</v>
      </c>
      <c r="Y682" s="25">
        <v>0</v>
      </c>
      <c r="Z682" s="25">
        <v>0</v>
      </c>
      <c r="AA682" s="109"/>
      <c r="AB682" s="25">
        <v>0</v>
      </c>
      <c r="AC682" s="25">
        <v>0</v>
      </c>
      <c r="AD682" s="25">
        <v>180.59800000000001</v>
      </c>
      <c r="AE682" s="25">
        <v>0</v>
      </c>
      <c r="AF682" s="25">
        <v>0</v>
      </c>
      <c r="AG682" s="25">
        <v>0</v>
      </c>
      <c r="AH682" s="109"/>
      <c r="AI682" s="25">
        <v>0</v>
      </c>
      <c r="AJ682" s="25">
        <v>0</v>
      </c>
      <c r="AK682" s="123">
        <v>179.52799999999999</v>
      </c>
      <c r="AL682" s="25">
        <v>0</v>
      </c>
      <c r="AM682" s="25">
        <v>0</v>
      </c>
      <c r="AN682" s="25">
        <v>0</v>
      </c>
      <c r="AO682" s="109"/>
      <c r="AP682" s="25">
        <v>0</v>
      </c>
      <c r="AQ682" s="25">
        <v>0</v>
      </c>
      <c r="AR682" s="25">
        <v>0</v>
      </c>
      <c r="AS682" s="25">
        <v>0</v>
      </c>
      <c r="AT682" s="25">
        <v>0</v>
      </c>
      <c r="AU682" s="25">
        <v>0</v>
      </c>
      <c r="AW682" t="str">
        <f t="shared" si="101"/>
        <v>Nguyễn Thành Long</v>
      </c>
      <c r="AX682" s="27" t="str">
        <f t="shared" si="102"/>
        <v>Đỗ Thị ALin</v>
      </c>
      <c r="AY682" s="4" t="str">
        <f t="shared" si="103"/>
        <v>VIN+</v>
      </c>
    </row>
    <row r="683" spans="1:51" outlineLevel="1" x14ac:dyDescent="0.25">
      <c r="A683" s="4" t="s">
        <v>1104</v>
      </c>
      <c r="B683" s="4" t="s">
        <v>797</v>
      </c>
      <c r="C683" s="4" t="s">
        <v>959</v>
      </c>
      <c r="D683" s="11" t="s">
        <v>752</v>
      </c>
      <c r="E683" s="32" t="s">
        <v>142</v>
      </c>
      <c r="F683" s="11" t="s">
        <v>710</v>
      </c>
      <c r="G683" s="35">
        <v>5293878</v>
      </c>
      <c r="H683" s="4" t="s">
        <v>1653</v>
      </c>
      <c r="I683" s="4"/>
      <c r="J683" s="4"/>
      <c r="K683" s="4"/>
      <c r="L683" s="4"/>
      <c r="M683" s="33"/>
      <c r="N683" s="38"/>
      <c r="O683" s="33"/>
      <c r="P683" s="244">
        <f t="shared" si="100"/>
        <v>721.48900000000003</v>
      </c>
      <c r="Q683" s="25"/>
      <c r="R683" s="25"/>
      <c r="S683" s="25"/>
      <c r="T683" s="109"/>
      <c r="U683" s="25"/>
      <c r="V683" s="25">
        <v>179.52799999999999</v>
      </c>
      <c r="W683" s="25">
        <v>0</v>
      </c>
      <c r="X683" s="25">
        <v>0</v>
      </c>
      <c r="Y683" s="25">
        <v>0</v>
      </c>
      <c r="Z683" s="25">
        <v>0</v>
      </c>
      <c r="AA683" s="109"/>
      <c r="AB683" s="25">
        <v>0</v>
      </c>
      <c r="AC683" s="25">
        <v>0</v>
      </c>
      <c r="AD683" s="25">
        <v>0</v>
      </c>
      <c r="AE683" s="25">
        <v>0</v>
      </c>
      <c r="AF683" s="25">
        <v>0</v>
      </c>
      <c r="AG683" s="25">
        <v>0</v>
      </c>
      <c r="AH683" s="109"/>
      <c r="AI683" s="25">
        <v>0</v>
      </c>
      <c r="AJ683" s="25">
        <v>303.49700000000001</v>
      </c>
      <c r="AK683" s="123">
        <v>0</v>
      </c>
      <c r="AL683" s="25">
        <v>0</v>
      </c>
      <c r="AM683" s="25">
        <v>0</v>
      </c>
      <c r="AN683" s="25">
        <v>0</v>
      </c>
      <c r="AO683" s="109"/>
      <c r="AP683" s="25">
        <v>238.464</v>
      </c>
      <c r="AQ683" s="25">
        <v>0</v>
      </c>
      <c r="AR683" s="25">
        <v>0</v>
      </c>
      <c r="AS683" s="25">
        <v>0</v>
      </c>
      <c r="AT683" s="25">
        <v>0</v>
      </c>
      <c r="AU683" s="25">
        <v>0</v>
      </c>
      <c r="AW683" t="str">
        <f t="shared" si="101"/>
        <v>Nguyễn Thành Long</v>
      </c>
      <c r="AX683" s="27" t="str">
        <f t="shared" si="102"/>
        <v>Đỗ Thị ALin</v>
      </c>
      <c r="AY683" s="4" t="str">
        <f t="shared" si="103"/>
        <v>VIN+</v>
      </c>
    </row>
    <row r="684" spans="1:51" outlineLevel="1" x14ac:dyDescent="0.25">
      <c r="A684" s="4" t="s">
        <v>1104</v>
      </c>
      <c r="B684" s="4" t="s">
        <v>797</v>
      </c>
      <c r="C684" s="4" t="s">
        <v>959</v>
      </c>
      <c r="D684" s="11" t="s">
        <v>752</v>
      </c>
      <c r="E684" s="32" t="s">
        <v>142</v>
      </c>
      <c r="F684" s="11" t="s">
        <v>710</v>
      </c>
      <c r="G684" s="35">
        <v>5295551</v>
      </c>
      <c r="H684" s="4" t="s">
        <v>1654</v>
      </c>
      <c r="I684" s="4"/>
      <c r="J684" s="4"/>
      <c r="K684" s="4"/>
      <c r="L684" s="4"/>
      <c r="M684" s="33"/>
      <c r="N684" s="38"/>
      <c r="O684" s="33"/>
      <c r="P684" s="244">
        <f t="shared" si="100"/>
        <v>721.48900000000003</v>
      </c>
      <c r="Q684" s="25"/>
      <c r="R684" s="25"/>
      <c r="S684" s="25"/>
      <c r="T684" s="109"/>
      <c r="U684" s="25"/>
      <c r="V684" s="25">
        <v>179.52799999999999</v>
      </c>
      <c r="W684" s="25">
        <v>0</v>
      </c>
      <c r="X684" s="25">
        <v>0</v>
      </c>
      <c r="Y684" s="25">
        <v>0</v>
      </c>
      <c r="Z684" s="25">
        <v>0</v>
      </c>
      <c r="AA684" s="109"/>
      <c r="AB684" s="25">
        <v>0</v>
      </c>
      <c r="AC684" s="25">
        <v>0</v>
      </c>
      <c r="AD684" s="25">
        <v>0</v>
      </c>
      <c r="AE684" s="25">
        <v>0</v>
      </c>
      <c r="AF684" s="25">
        <v>0</v>
      </c>
      <c r="AG684" s="25">
        <v>0</v>
      </c>
      <c r="AH684" s="109"/>
      <c r="AI684" s="25">
        <v>0</v>
      </c>
      <c r="AJ684" s="25">
        <v>0</v>
      </c>
      <c r="AK684" s="123">
        <v>303.49700000000001</v>
      </c>
      <c r="AL684" s="25">
        <v>0</v>
      </c>
      <c r="AM684" s="25">
        <v>0</v>
      </c>
      <c r="AN684" s="25">
        <v>0</v>
      </c>
      <c r="AO684" s="109"/>
      <c r="AP684" s="25">
        <v>0</v>
      </c>
      <c r="AQ684" s="25">
        <v>0</v>
      </c>
      <c r="AR684" s="25">
        <v>238.464</v>
      </c>
      <c r="AS684" s="25">
        <v>0</v>
      </c>
      <c r="AT684" s="25">
        <v>0</v>
      </c>
      <c r="AU684" s="25">
        <v>0</v>
      </c>
      <c r="AW684" t="str">
        <f t="shared" si="101"/>
        <v>Nguyễn Thành Long</v>
      </c>
      <c r="AX684" s="27" t="str">
        <f t="shared" si="102"/>
        <v>Đỗ Thị ALin</v>
      </c>
      <c r="AY684" s="4" t="str">
        <f t="shared" si="103"/>
        <v>VIN+</v>
      </c>
    </row>
    <row r="685" spans="1:51" outlineLevel="1" x14ac:dyDescent="0.25">
      <c r="A685" s="4" t="s">
        <v>1104</v>
      </c>
      <c r="B685" s="4" t="s">
        <v>797</v>
      </c>
      <c r="C685" s="4" t="s">
        <v>959</v>
      </c>
      <c r="D685" s="11" t="s">
        <v>752</v>
      </c>
      <c r="E685" s="32" t="s">
        <v>142</v>
      </c>
      <c r="F685" s="11" t="s">
        <v>710</v>
      </c>
      <c r="G685" s="35">
        <v>5330937</v>
      </c>
      <c r="H685" s="4" t="s">
        <v>1655</v>
      </c>
      <c r="I685" s="4"/>
      <c r="J685" s="4"/>
      <c r="K685" s="4"/>
      <c r="L685" s="4"/>
      <c r="M685" s="33"/>
      <c r="N685" s="38"/>
      <c r="O685" s="33"/>
      <c r="P685" s="244">
        <f t="shared" si="100"/>
        <v>786.52200000000005</v>
      </c>
      <c r="Q685" s="25"/>
      <c r="R685" s="25"/>
      <c r="S685" s="25"/>
      <c r="T685" s="109"/>
      <c r="U685" s="25"/>
      <c r="V685" s="25">
        <v>179.52799999999999</v>
      </c>
      <c r="W685" s="25">
        <v>0</v>
      </c>
      <c r="X685" s="25">
        <v>0</v>
      </c>
      <c r="Y685" s="25">
        <v>0</v>
      </c>
      <c r="Z685" s="25">
        <v>0</v>
      </c>
      <c r="AA685" s="109"/>
      <c r="AB685" s="25">
        <v>0</v>
      </c>
      <c r="AC685" s="25">
        <v>0</v>
      </c>
      <c r="AD685" s="25">
        <v>0</v>
      </c>
      <c r="AE685" s="25">
        <v>0</v>
      </c>
      <c r="AF685" s="25">
        <v>0</v>
      </c>
      <c r="AG685" s="25">
        <v>0</v>
      </c>
      <c r="AH685" s="109"/>
      <c r="AI685" s="25">
        <v>606.99400000000003</v>
      </c>
      <c r="AJ685" s="25">
        <v>0</v>
      </c>
      <c r="AK685" s="123">
        <v>0</v>
      </c>
      <c r="AL685" s="25">
        <v>0</v>
      </c>
      <c r="AM685" s="25">
        <v>0</v>
      </c>
      <c r="AN685" s="25">
        <v>0</v>
      </c>
      <c r="AO685" s="109"/>
      <c r="AP685" s="25">
        <v>0</v>
      </c>
      <c r="AQ685" s="25">
        <v>0</v>
      </c>
      <c r="AR685" s="25">
        <v>0</v>
      </c>
      <c r="AS685" s="25">
        <v>0</v>
      </c>
      <c r="AT685" s="25">
        <v>0</v>
      </c>
      <c r="AU685" s="25">
        <v>0</v>
      </c>
      <c r="AW685" t="str">
        <f t="shared" si="101"/>
        <v>Nguyễn Thành Long</v>
      </c>
      <c r="AX685" s="27" t="str">
        <f t="shared" si="102"/>
        <v>Đỗ Thị ALin</v>
      </c>
      <c r="AY685" s="4" t="str">
        <f t="shared" si="103"/>
        <v>VIN+</v>
      </c>
    </row>
    <row r="686" spans="1:51" outlineLevel="1" x14ac:dyDescent="0.25">
      <c r="A686" s="4" t="s">
        <v>1104</v>
      </c>
      <c r="B686" s="4" t="s">
        <v>797</v>
      </c>
      <c r="C686" s="4" t="s">
        <v>959</v>
      </c>
      <c r="D686" s="11" t="s">
        <v>752</v>
      </c>
      <c r="E686" s="32" t="s">
        <v>142</v>
      </c>
      <c r="F686" s="11" t="s">
        <v>710</v>
      </c>
      <c r="G686" s="35">
        <v>5278938</v>
      </c>
      <c r="H686" s="4" t="s">
        <v>1656</v>
      </c>
      <c r="I686" s="4"/>
      <c r="J686" s="4"/>
      <c r="K686" s="4"/>
      <c r="L686" s="4"/>
      <c r="M686" s="33"/>
      <c r="N686" s="38"/>
      <c r="O686" s="33"/>
      <c r="P686" s="244">
        <f t="shared" si="100"/>
        <v>721.48900000000003</v>
      </c>
      <c r="Q686" s="25"/>
      <c r="R686" s="25"/>
      <c r="S686" s="25"/>
      <c r="T686" s="109"/>
      <c r="U686" s="25"/>
      <c r="V686" s="25">
        <v>721.48900000000003</v>
      </c>
      <c r="W686" s="25">
        <v>0</v>
      </c>
      <c r="X686" s="25">
        <v>0</v>
      </c>
      <c r="Y686" s="25">
        <v>0</v>
      </c>
      <c r="Z686" s="25">
        <v>0</v>
      </c>
      <c r="AA686" s="109"/>
      <c r="AB686" s="25">
        <v>0</v>
      </c>
      <c r="AC686" s="25">
        <v>0</v>
      </c>
      <c r="AD686" s="25">
        <v>0</v>
      </c>
      <c r="AE686" s="25">
        <v>0</v>
      </c>
      <c r="AF686" s="25">
        <v>0</v>
      </c>
      <c r="AG686" s="25">
        <v>0</v>
      </c>
      <c r="AH686" s="109"/>
      <c r="AI686" s="25">
        <v>0</v>
      </c>
      <c r="AJ686" s="25">
        <v>0</v>
      </c>
      <c r="AK686" s="123">
        <v>0</v>
      </c>
      <c r="AL686" s="25">
        <v>0</v>
      </c>
      <c r="AM686" s="25">
        <v>0</v>
      </c>
      <c r="AN686" s="25">
        <v>0</v>
      </c>
      <c r="AO686" s="109"/>
      <c r="AP686" s="25">
        <v>0</v>
      </c>
      <c r="AQ686" s="25">
        <v>0</v>
      </c>
      <c r="AR686" s="25">
        <v>0</v>
      </c>
      <c r="AS686" s="25">
        <v>0</v>
      </c>
      <c r="AT686" s="25">
        <v>0</v>
      </c>
      <c r="AU686" s="25">
        <v>0</v>
      </c>
      <c r="AW686" t="str">
        <f t="shared" si="101"/>
        <v>Nguyễn Thành Long</v>
      </c>
      <c r="AX686" s="27" t="str">
        <f t="shared" si="102"/>
        <v>Đỗ Thị ALin</v>
      </c>
      <c r="AY686" s="4" t="str">
        <f t="shared" si="103"/>
        <v>VIN+</v>
      </c>
    </row>
    <row r="687" spans="1:51" outlineLevel="1" x14ac:dyDescent="0.25">
      <c r="A687" s="4" t="s">
        <v>1104</v>
      </c>
      <c r="B687" s="4" t="s">
        <v>797</v>
      </c>
      <c r="C687" s="4" t="s">
        <v>959</v>
      </c>
      <c r="D687" s="11" t="s">
        <v>752</v>
      </c>
      <c r="E687" s="32" t="s">
        <v>142</v>
      </c>
      <c r="F687" s="11" t="s">
        <v>710</v>
      </c>
      <c r="G687" s="35">
        <v>5130728</v>
      </c>
      <c r="H687" s="4" t="s">
        <v>1657</v>
      </c>
      <c r="I687" s="4"/>
      <c r="J687" s="4"/>
      <c r="K687" s="4"/>
      <c r="L687" s="4"/>
      <c r="M687" s="33"/>
      <c r="N687" s="38"/>
      <c r="O687" s="33"/>
      <c r="P687" s="244">
        <f t="shared" si="100"/>
        <v>417.99199999999996</v>
      </c>
      <c r="Q687" s="25"/>
      <c r="R687" s="25"/>
      <c r="S687" s="25"/>
      <c r="T687" s="109"/>
      <c r="U687" s="25"/>
      <c r="V687" s="25">
        <v>179.52799999999999</v>
      </c>
      <c r="W687" s="25">
        <v>0</v>
      </c>
      <c r="X687" s="25">
        <v>0</v>
      </c>
      <c r="Y687" s="25">
        <v>0</v>
      </c>
      <c r="Z687" s="25">
        <v>0</v>
      </c>
      <c r="AA687" s="109"/>
      <c r="AB687" s="25">
        <v>0</v>
      </c>
      <c r="AC687" s="25">
        <v>0</v>
      </c>
      <c r="AD687" s="25">
        <v>238.464</v>
      </c>
      <c r="AE687" s="25">
        <v>0</v>
      </c>
      <c r="AF687" s="25">
        <v>0</v>
      </c>
      <c r="AG687" s="25">
        <v>0</v>
      </c>
      <c r="AH687" s="109"/>
      <c r="AI687" s="25">
        <v>0</v>
      </c>
      <c r="AJ687" s="25">
        <v>0</v>
      </c>
      <c r="AK687" s="123">
        <v>0</v>
      </c>
      <c r="AL687" s="25">
        <v>0</v>
      </c>
      <c r="AM687" s="25">
        <v>0</v>
      </c>
      <c r="AN687" s="25">
        <v>0</v>
      </c>
      <c r="AO687" s="109"/>
      <c r="AP687" s="25">
        <v>0</v>
      </c>
      <c r="AQ687" s="25">
        <v>0</v>
      </c>
      <c r="AR687" s="25">
        <v>0</v>
      </c>
      <c r="AS687" s="25">
        <v>0</v>
      </c>
      <c r="AT687" s="25">
        <v>0</v>
      </c>
      <c r="AU687" s="25">
        <v>0</v>
      </c>
      <c r="AW687" t="str">
        <f t="shared" si="101"/>
        <v>Nguyễn Thành Long</v>
      </c>
      <c r="AX687" s="27" t="str">
        <f t="shared" si="102"/>
        <v>Đỗ Thị ALin</v>
      </c>
      <c r="AY687" s="4" t="str">
        <f t="shared" si="103"/>
        <v>VIN+</v>
      </c>
    </row>
    <row r="688" spans="1:51" outlineLevel="1" x14ac:dyDescent="0.25">
      <c r="A688" s="4" t="s">
        <v>1104</v>
      </c>
      <c r="B688" s="4" t="s">
        <v>797</v>
      </c>
      <c r="C688" s="4" t="s">
        <v>959</v>
      </c>
      <c r="D688" s="11" t="s">
        <v>752</v>
      </c>
      <c r="E688" s="32" t="s">
        <v>142</v>
      </c>
      <c r="F688" s="11" t="s">
        <v>710</v>
      </c>
      <c r="G688" s="35">
        <v>5271281</v>
      </c>
      <c r="H688" s="4" t="s">
        <v>1658</v>
      </c>
      <c r="I688" s="4"/>
      <c r="J688" s="4"/>
      <c r="K688" s="4"/>
      <c r="L688" s="4"/>
      <c r="M688" s="33"/>
      <c r="N688" s="38"/>
      <c r="O688" s="33"/>
      <c r="P688" s="244">
        <f t="shared" si="100"/>
        <v>837.05400000000009</v>
      </c>
      <c r="Q688" s="25"/>
      <c r="R688" s="25"/>
      <c r="S688" s="25"/>
      <c r="T688" s="109"/>
      <c r="U688" s="25"/>
      <c r="V688" s="25">
        <v>598.59</v>
      </c>
      <c r="W688" s="25">
        <v>0</v>
      </c>
      <c r="X688" s="25">
        <v>0</v>
      </c>
      <c r="Y688" s="25">
        <v>0</v>
      </c>
      <c r="Z688" s="25">
        <v>0</v>
      </c>
      <c r="AA688" s="109"/>
      <c r="AB688" s="25">
        <v>0</v>
      </c>
      <c r="AC688" s="25">
        <v>0</v>
      </c>
      <c r="AD688" s="25">
        <v>0</v>
      </c>
      <c r="AE688" s="25">
        <v>0</v>
      </c>
      <c r="AF688" s="25">
        <v>0</v>
      </c>
      <c r="AG688" s="25">
        <v>0</v>
      </c>
      <c r="AH688" s="109"/>
      <c r="AI688" s="25">
        <v>0</v>
      </c>
      <c r="AJ688" s="25">
        <v>0</v>
      </c>
      <c r="AK688" s="123">
        <v>0</v>
      </c>
      <c r="AL688" s="25">
        <v>0</v>
      </c>
      <c r="AM688" s="25">
        <v>0</v>
      </c>
      <c r="AN688" s="25">
        <v>0</v>
      </c>
      <c r="AO688" s="109"/>
      <c r="AP688" s="25">
        <v>0</v>
      </c>
      <c r="AQ688" s="25">
        <v>0</v>
      </c>
      <c r="AR688" s="25">
        <v>238.464</v>
      </c>
      <c r="AS688" s="25">
        <v>0</v>
      </c>
      <c r="AT688" s="25">
        <v>0</v>
      </c>
      <c r="AU688" s="25">
        <v>0</v>
      </c>
      <c r="AW688" t="str">
        <f t="shared" si="101"/>
        <v>Nguyễn Thành Long</v>
      </c>
      <c r="AX688" s="27" t="str">
        <f t="shared" si="102"/>
        <v>Đỗ Thị ALin</v>
      </c>
      <c r="AY688" s="4" t="str">
        <f t="shared" si="103"/>
        <v>VIN+</v>
      </c>
    </row>
    <row r="689" spans="1:51" outlineLevel="1" x14ac:dyDescent="0.25">
      <c r="A689" s="4" t="s">
        <v>1104</v>
      </c>
      <c r="B689" s="4" t="s">
        <v>797</v>
      </c>
      <c r="C689" s="4" t="s">
        <v>959</v>
      </c>
      <c r="D689" s="11" t="s">
        <v>752</v>
      </c>
      <c r="E689" s="32" t="s">
        <v>142</v>
      </c>
      <c r="F689" s="11" t="s">
        <v>710</v>
      </c>
      <c r="G689" s="35">
        <v>5131312</v>
      </c>
      <c r="H689" s="4" t="s">
        <v>1659</v>
      </c>
      <c r="I689" s="4"/>
      <c r="J689" s="4"/>
      <c r="K689" s="4"/>
      <c r="L689" s="4"/>
      <c r="M689" s="33"/>
      <c r="N689" s="38"/>
      <c r="O689" s="33"/>
      <c r="P689" s="244">
        <f t="shared" si="100"/>
        <v>967.12000000000012</v>
      </c>
      <c r="Q689" s="25"/>
      <c r="R689" s="25"/>
      <c r="S689" s="25"/>
      <c r="T689" s="109"/>
      <c r="U689" s="25"/>
      <c r="V689" s="25">
        <v>663.62300000000005</v>
      </c>
      <c r="W689" s="25">
        <v>0</v>
      </c>
      <c r="X689" s="25">
        <v>0</v>
      </c>
      <c r="Y689" s="25">
        <v>0</v>
      </c>
      <c r="Z689" s="25">
        <v>0</v>
      </c>
      <c r="AA689" s="109"/>
      <c r="AB689" s="25">
        <v>0</v>
      </c>
      <c r="AC689" s="25">
        <v>0</v>
      </c>
      <c r="AD689" s="25">
        <v>0</v>
      </c>
      <c r="AE689" s="25">
        <v>0</v>
      </c>
      <c r="AF689" s="25">
        <v>0</v>
      </c>
      <c r="AG689" s="25">
        <v>0</v>
      </c>
      <c r="AH689" s="109"/>
      <c r="AI689" s="25">
        <v>303.49700000000001</v>
      </c>
      <c r="AJ689" s="25">
        <v>0</v>
      </c>
      <c r="AK689" s="123">
        <v>0</v>
      </c>
      <c r="AL689" s="25">
        <v>0</v>
      </c>
      <c r="AM689" s="25">
        <v>0</v>
      </c>
      <c r="AN689" s="25">
        <v>0</v>
      </c>
      <c r="AO689" s="109"/>
      <c r="AP689" s="25">
        <v>0</v>
      </c>
      <c r="AQ689" s="25">
        <v>0</v>
      </c>
      <c r="AR689" s="25">
        <v>0</v>
      </c>
      <c r="AS689" s="25">
        <v>0</v>
      </c>
      <c r="AT689" s="25">
        <v>0</v>
      </c>
      <c r="AU689" s="25">
        <v>0</v>
      </c>
      <c r="AW689" t="str">
        <f t="shared" si="101"/>
        <v>Nguyễn Thành Long</v>
      </c>
      <c r="AX689" s="27" t="str">
        <f t="shared" si="102"/>
        <v>Đỗ Thị ALin</v>
      </c>
      <c r="AY689" s="4" t="str">
        <f t="shared" si="103"/>
        <v>VIN+</v>
      </c>
    </row>
    <row r="690" spans="1:51" outlineLevel="1" x14ac:dyDescent="0.25">
      <c r="A690" s="4" t="s">
        <v>1104</v>
      </c>
      <c r="B690" s="4" t="s">
        <v>797</v>
      </c>
      <c r="C690" s="4" t="s">
        <v>959</v>
      </c>
      <c r="D690" s="11" t="s">
        <v>752</v>
      </c>
      <c r="E690" s="32" t="s">
        <v>142</v>
      </c>
      <c r="F690" s="11" t="s">
        <v>710</v>
      </c>
      <c r="G690" s="35">
        <v>5278613</v>
      </c>
      <c r="H690" s="4" t="s">
        <v>1660</v>
      </c>
      <c r="I690" s="4"/>
      <c r="J690" s="4"/>
      <c r="K690" s="4"/>
      <c r="L690" s="4"/>
      <c r="M690" s="33"/>
      <c r="N690" s="38"/>
      <c r="O690" s="33"/>
      <c r="P690" s="244">
        <f t="shared" si="100"/>
        <v>663.62300000000005</v>
      </c>
      <c r="Q690" s="25"/>
      <c r="R690" s="25"/>
      <c r="S690" s="25"/>
      <c r="T690" s="109"/>
      <c r="U690" s="25"/>
      <c r="V690" s="25">
        <v>179.52799999999999</v>
      </c>
      <c r="W690" s="25">
        <v>0</v>
      </c>
      <c r="X690" s="25">
        <v>0</v>
      </c>
      <c r="Y690" s="25">
        <v>0</v>
      </c>
      <c r="Z690" s="25">
        <v>0</v>
      </c>
      <c r="AA690" s="109"/>
      <c r="AB690" s="25">
        <v>0</v>
      </c>
      <c r="AC690" s="25">
        <v>0</v>
      </c>
      <c r="AD690" s="25">
        <v>0</v>
      </c>
      <c r="AE690" s="25">
        <v>0</v>
      </c>
      <c r="AF690" s="25">
        <v>0</v>
      </c>
      <c r="AG690" s="25">
        <v>0</v>
      </c>
      <c r="AH690" s="109"/>
      <c r="AI690" s="25">
        <v>0</v>
      </c>
      <c r="AJ690" s="25">
        <v>303.49700000000001</v>
      </c>
      <c r="AK690" s="123">
        <v>0</v>
      </c>
      <c r="AL690" s="25">
        <v>0</v>
      </c>
      <c r="AM690" s="25">
        <v>0</v>
      </c>
      <c r="AN690" s="25">
        <v>0</v>
      </c>
      <c r="AO690" s="109"/>
      <c r="AP690" s="25">
        <v>0</v>
      </c>
      <c r="AQ690" s="25">
        <v>0</v>
      </c>
      <c r="AR690" s="25">
        <v>0</v>
      </c>
      <c r="AS690" s="25">
        <v>0</v>
      </c>
      <c r="AT690" s="25">
        <v>0</v>
      </c>
      <c r="AU690" s="25">
        <v>180.59800000000001</v>
      </c>
      <c r="AW690" t="str">
        <f t="shared" si="101"/>
        <v>Nguyễn Thành Long</v>
      </c>
      <c r="AX690" s="27" t="str">
        <f t="shared" si="102"/>
        <v>Đỗ Thị ALin</v>
      </c>
      <c r="AY690" s="4" t="str">
        <f t="shared" si="103"/>
        <v>VIN+</v>
      </c>
    </row>
    <row r="691" spans="1:51" outlineLevel="1" x14ac:dyDescent="0.25">
      <c r="A691" s="4" t="s">
        <v>1104</v>
      </c>
      <c r="B691" s="4" t="s">
        <v>797</v>
      </c>
      <c r="C691" s="4" t="s">
        <v>959</v>
      </c>
      <c r="D691" s="11" t="s">
        <v>752</v>
      </c>
      <c r="E691" s="32" t="s">
        <v>142</v>
      </c>
      <c r="F691" s="11" t="s">
        <v>710</v>
      </c>
      <c r="G691" s="35">
        <v>5133040</v>
      </c>
      <c r="H691" s="4" t="s">
        <v>1661</v>
      </c>
      <c r="I691" s="4"/>
      <c r="J691" s="4"/>
      <c r="K691" s="4"/>
      <c r="L691" s="4"/>
      <c r="M691" s="33"/>
      <c r="N691" s="38"/>
      <c r="O691" s="33"/>
      <c r="P691" s="244">
        <f t="shared" si="100"/>
        <v>598.59</v>
      </c>
      <c r="Q691" s="25"/>
      <c r="R691" s="25"/>
      <c r="S691" s="25"/>
      <c r="T691" s="109"/>
      <c r="U691" s="25"/>
      <c r="V691" s="25">
        <v>419.06200000000001</v>
      </c>
      <c r="W691" s="25">
        <v>0</v>
      </c>
      <c r="X691" s="25">
        <v>0</v>
      </c>
      <c r="Y691" s="25">
        <v>0</v>
      </c>
      <c r="Z691" s="25">
        <v>0</v>
      </c>
      <c r="AA691" s="109"/>
      <c r="AB691" s="25">
        <v>0</v>
      </c>
      <c r="AC691" s="25">
        <v>0</v>
      </c>
      <c r="AD691" s="25">
        <v>0</v>
      </c>
      <c r="AE691" s="25">
        <v>0</v>
      </c>
      <c r="AF691" s="25">
        <v>0</v>
      </c>
      <c r="AG691" s="25">
        <v>0</v>
      </c>
      <c r="AH691" s="109"/>
      <c r="AI691" s="25">
        <v>0</v>
      </c>
      <c r="AJ691" s="25">
        <v>0</v>
      </c>
      <c r="AK691" s="123">
        <v>0</v>
      </c>
      <c r="AL691" s="25">
        <v>0</v>
      </c>
      <c r="AM691" s="25">
        <v>0</v>
      </c>
      <c r="AN691" s="25">
        <v>0</v>
      </c>
      <c r="AO691" s="109"/>
      <c r="AP691" s="25">
        <v>0</v>
      </c>
      <c r="AQ691" s="25">
        <v>179.52799999999999</v>
      </c>
      <c r="AR691" s="25">
        <v>0</v>
      </c>
      <c r="AS691" s="25">
        <v>0</v>
      </c>
      <c r="AT691" s="25">
        <v>0</v>
      </c>
      <c r="AU691" s="25">
        <v>0</v>
      </c>
      <c r="AW691" t="str">
        <f t="shared" si="101"/>
        <v>Nguyễn Thành Long</v>
      </c>
      <c r="AX691" s="27" t="str">
        <f t="shared" si="102"/>
        <v>Đỗ Thị ALin</v>
      </c>
      <c r="AY691" s="4" t="str">
        <f t="shared" si="103"/>
        <v>VIN+</v>
      </c>
    </row>
    <row r="692" spans="1:51" outlineLevel="1" x14ac:dyDescent="0.25">
      <c r="A692" s="4" t="s">
        <v>1104</v>
      </c>
      <c r="B692" s="4" t="s">
        <v>797</v>
      </c>
      <c r="C692" s="4" t="s">
        <v>959</v>
      </c>
      <c r="D692" s="11" t="s">
        <v>752</v>
      </c>
      <c r="E692" s="32" t="s">
        <v>142</v>
      </c>
      <c r="F692" s="11" t="s">
        <v>710</v>
      </c>
      <c r="G692" s="35">
        <v>5290518</v>
      </c>
      <c r="H692" s="4" t="s">
        <v>1662</v>
      </c>
      <c r="I692" s="4"/>
      <c r="J692" s="4"/>
      <c r="K692" s="4"/>
      <c r="L692" s="4"/>
      <c r="M692" s="33"/>
      <c r="N692" s="38"/>
      <c r="O692" s="33"/>
      <c r="P692" s="244">
        <f t="shared" si="100"/>
        <v>180.59800000000001</v>
      </c>
      <c r="Q692" s="25"/>
      <c r="R692" s="25"/>
      <c r="S692" s="25"/>
      <c r="T692" s="109"/>
      <c r="U692" s="25"/>
      <c r="V692" s="25">
        <v>180.59800000000001</v>
      </c>
      <c r="W692" s="25">
        <v>0</v>
      </c>
      <c r="X692" s="25">
        <v>0</v>
      </c>
      <c r="Y692" s="25">
        <v>0</v>
      </c>
      <c r="Z692" s="25">
        <v>0</v>
      </c>
      <c r="AA692" s="109"/>
      <c r="AB692" s="25">
        <v>0</v>
      </c>
      <c r="AC692" s="25">
        <v>0</v>
      </c>
      <c r="AD692" s="25">
        <v>0</v>
      </c>
      <c r="AE692" s="25">
        <v>0</v>
      </c>
      <c r="AF692" s="25">
        <v>0</v>
      </c>
      <c r="AG692" s="25">
        <v>0</v>
      </c>
      <c r="AH692" s="109"/>
      <c r="AI692" s="25">
        <v>0</v>
      </c>
      <c r="AJ692" s="25">
        <v>0</v>
      </c>
      <c r="AK692" s="123">
        <v>0</v>
      </c>
      <c r="AL692" s="25">
        <v>0</v>
      </c>
      <c r="AM692" s="25">
        <v>0</v>
      </c>
      <c r="AN692" s="25">
        <v>0</v>
      </c>
      <c r="AO692" s="109"/>
      <c r="AP692" s="25">
        <v>0</v>
      </c>
      <c r="AQ692" s="25">
        <v>0</v>
      </c>
      <c r="AR692" s="25">
        <v>0</v>
      </c>
      <c r="AS692" s="25">
        <v>0</v>
      </c>
      <c r="AT692" s="25">
        <v>0</v>
      </c>
      <c r="AU692" s="25">
        <v>0</v>
      </c>
      <c r="AW692" t="str">
        <f t="shared" si="101"/>
        <v>Nguyễn Thành Long</v>
      </c>
      <c r="AX692" s="27" t="str">
        <f t="shared" si="102"/>
        <v>Đỗ Thị ALin</v>
      </c>
      <c r="AY692" s="4" t="str">
        <f t="shared" si="103"/>
        <v>VIN+</v>
      </c>
    </row>
    <row r="693" spans="1:51" outlineLevel="1" x14ac:dyDescent="0.25">
      <c r="A693" s="4" t="s">
        <v>1104</v>
      </c>
      <c r="B693" s="4" t="s">
        <v>797</v>
      </c>
      <c r="C693" s="4" t="s">
        <v>959</v>
      </c>
      <c r="D693" s="11" t="s">
        <v>752</v>
      </c>
      <c r="E693" s="32" t="s">
        <v>142</v>
      </c>
      <c r="F693" s="11" t="s">
        <v>710</v>
      </c>
      <c r="G693" s="35">
        <v>5134018</v>
      </c>
      <c r="H693" s="4" t="s">
        <v>1663</v>
      </c>
      <c r="I693" s="4"/>
      <c r="J693" s="4"/>
      <c r="K693" s="4"/>
      <c r="L693" s="4"/>
      <c r="M693" s="33"/>
      <c r="N693" s="38"/>
      <c r="O693" s="33"/>
      <c r="P693" s="244">
        <f t="shared" si="100"/>
        <v>484.09500000000003</v>
      </c>
      <c r="Q693" s="25"/>
      <c r="R693" s="25"/>
      <c r="S693" s="25"/>
      <c r="T693" s="109"/>
      <c r="U693" s="25"/>
      <c r="V693" s="25">
        <v>180.59800000000001</v>
      </c>
      <c r="W693" s="25">
        <v>0</v>
      </c>
      <c r="X693" s="25">
        <v>0</v>
      </c>
      <c r="Y693" s="25">
        <v>0</v>
      </c>
      <c r="Z693" s="25">
        <v>0</v>
      </c>
      <c r="AA693" s="109"/>
      <c r="AB693" s="25">
        <v>0</v>
      </c>
      <c r="AC693" s="25">
        <v>0</v>
      </c>
      <c r="AD693" s="25">
        <v>0</v>
      </c>
      <c r="AE693" s="25">
        <v>0</v>
      </c>
      <c r="AF693" s="25">
        <v>0</v>
      </c>
      <c r="AG693" s="25">
        <v>0</v>
      </c>
      <c r="AH693" s="109"/>
      <c r="AI693" s="25">
        <v>0</v>
      </c>
      <c r="AJ693" s="25">
        <v>0</v>
      </c>
      <c r="AK693" s="123">
        <v>0</v>
      </c>
      <c r="AL693" s="25">
        <v>0</v>
      </c>
      <c r="AM693" s="25">
        <v>0</v>
      </c>
      <c r="AN693" s="25">
        <v>0</v>
      </c>
      <c r="AO693" s="109"/>
      <c r="AP693" s="25">
        <v>0</v>
      </c>
      <c r="AQ693" s="25">
        <v>0</v>
      </c>
      <c r="AR693" s="25">
        <v>0</v>
      </c>
      <c r="AS693" s="25">
        <v>0</v>
      </c>
      <c r="AT693" s="25">
        <v>0</v>
      </c>
      <c r="AU693" s="25">
        <v>303.49700000000001</v>
      </c>
      <c r="AW693" t="str">
        <f t="shared" si="101"/>
        <v>Nguyễn Thành Long</v>
      </c>
      <c r="AX693" s="27" t="str">
        <f t="shared" si="102"/>
        <v>Đỗ Thị ALin</v>
      </c>
      <c r="AY693" s="4" t="str">
        <f t="shared" si="103"/>
        <v>VIN+</v>
      </c>
    </row>
    <row r="694" spans="1:51" outlineLevel="1" x14ac:dyDescent="0.25">
      <c r="A694" s="4" t="s">
        <v>1104</v>
      </c>
      <c r="B694" s="4" t="s">
        <v>797</v>
      </c>
      <c r="C694" s="4" t="s">
        <v>959</v>
      </c>
      <c r="D694" s="11" t="s">
        <v>752</v>
      </c>
      <c r="E694" s="32" t="s">
        <v>142</v>
      </c>
      <c r="F694" s="11" t="s">
        <v>710</v>
      </c>
      <c r="G694" s="35">
        <v>5272640</v>
      </c>
      <c r="H694" s="4" t="s">
        <v>1822</v>
      </c>
      <c r="I694" s="4"/>
      <c r="J694" s="4"/>
      <c r="K694" s="4"/>
      <c r="L694" s="4"/>
      <c r="M694" s="33"/>
      <c r="N694" s="38"/>
      <c r="O694" s="33"/>
      <c r="P694" s="244">
        <f t="shared" si="100"/>
        <v>902.08699999999999</v>
      </c>
      <c r="Q694" s="25"/>
      <c r="R694" s="25"/>
      <c r="S694" s="25"/>
      <c r="T694" s="109"/>
      <c r="U694" s="25"/>
      <c r="V694" s="25"/>
      <c r="W694" s="25">
        <v>483.02499999999998</v>
      </c>
      <c r="X694" s="25">
        <v>0</v>
      </c>
      <c r="Y694" s="25">
        <v>0</v>
      </c>
      <c r="Z694" s="25">
        <v>0</v>
      </c>
      <c r="AA694" s="109"/>
      <c r="AB694" s="25">
        <v>0</v>
      </c>
      <c r="AC694" s="25">
        <v>0</v>
      </c>
      <c r="AD694" s="25">
        <v>0</v>
      </c>
      <c r="AE694" s="25">
        <v>0</v>
      </c>
      <c r="AF694" s="25">
        <v>0</v>
      </c>
      <c r="AG694" s="25">
        <v>0</v>
      </c>
      <c r="AH694" s="109"/>
      <c r="AI694" s="25">
        <v>0</v>
      </c>
      <c r="AJ694" s="25">
        <v>0</v>
      </c>
      <c r="AK694" s="123">
        <v>0</v>
      </c>
      <c r="AL694" s="25">
        <v>0</v>
      </c>
      <c r="AM694" s="25">
        <v>0</v>
      </c>
      <c r="AN694" s="25">
        <v>0</v>
      </c>
      <c r="AO694" s="109"/>
      <c r="AP694" s="25">
        <v>0</v>
      </c>
      <c r="AQ694" s="25">
        <v>0</v>
      </c>
      <c r="AR694" s="25">
        <v>0</v>
      </c>
      <c r="AS694" s="25">
        <v>419.06200000000001</v>
      </c>
      <c r="AT694" s="25">
        <v>0</v>
      </c>
      <c r="AU694" s="25">
        <v>0</v>
      </c>
      <c r="AW694" t="str">
        <f t="shared" si="101"/>
        <v>Nguyễn Thành Long</v>
      </c>
      <c r="AX694" s="27" t="str">
        <f t="shared" si="102"/>
        <v>Đỗ Thị ALin</v>
      </c>
      <c r="AY694" s="4" t="str">
        <f t="shared" si="103"/>
        <v>VIN+</v>
      </c>
    </row>
    <row r="695" spans="1:51" outlineLevel="1" x14ac:dyDescent="0.25">
      <c r="A695" s="4" t="s">
        <v>1104</v>
      </c>
      <c r="B695" s="4" t="s">
        <v>797</v>
      </c>
      <c r="C695" s="4" t="s">
        <v>959</v>
      </c>
      <c r="D695" s="11" t="s">
        <v>752</v>
      </c>
      <c r="E695" s="32" t="s">
        <v>142</v>
      </c>
      <c r="F695" s="11" t="s">
        <v>710</v>
      </c>
      <c r="G695" s="35">
        <v>5339585</v>
      </c>
      <c r="H695" s="4" t="s">
        <v>1823</v>
      </c>
      <c r="I695" s="4"/>
      <c r="J695" s="4"/>
      <c r="K695" s="4"/>
      <c r="L695" s="4"/>
      <c r="M695" s="33"/>
      <c r="N695" s="38"/>
      <c r="O695" s="33"/>
      <c r="P695" s="244">
        <f t="shared" si="100"/>
        <v>902.08699999999999</v>
      </c>
      <c r="Q695" s="25"/>
      <c r="R695" s="25"/>
      <c r="S695" s="25"/>
      <c r="T695" s="109"/>
      <c r="U695" s="25"/>
      <c r="V695" s="25"/>
      <c r="W695" s="25">
        <v>417.99200000000002</v>
      </c>
      <c r="X695" s="25">
        <v>0</v>
      </c>
      <c r="Y695" s="25">
        <v>0</v>
      </c>
      <c r="Z695" s="25">
        <v>0</v>
      </c>
      <c r="AA695" s="109"/>
      <c r="AB695" s="25">
        <v>0</v>
      </c>
      <c r="AC695" s="25">
        <v>0</v>
      </c>
      <c r="AD695" s="25">
        <v>0</v>
      </c>
      <c r="AE695" s="25">
        <v>0</v>
      </c>
      <c r="AF695" s="25">
        <v>0</v>
      </c>
      <c r="AG695" s="25">
        <v>0</v>
      </c>
      <c r="AH695" s="109"/>
      <c r="AI695" s="25">
        <v>0</v>
      </c>
      <c r="AJ695" s="25">
        <v>303.49700000000001</v>
      </c>
      <c r="AK695" s="123">
        <v>0</v>
      </c>
      <c r="AL695" s="25">
        <v>0</v>
      </c>
      <c r="AM695" s="25">
        <v>0</v>
      </c>
      <c r="AN695" s="25">
        <v>0</v>
      </c>
      <c r="AO695" s="109"/>
      <c r="AP695" s="25">
        <v>0</v>
      </c>
      <c r="AQ695" s="25">
        <v>0</v>
      </c>
      <c r="AR695" s="25">
        <v>0</v>
      </c>
      <c r="AS695" s="25">
        <v>180.59800000000001</v>
      </c>
      <c r="AT695" s="25">
        <v>0</v>
      </c>
      <c r="AU695" s="25">
        <v>0</v>
      </c>
      <c r="AW695" t="str">
        <f t="shared" si="101"/>
        <v>Nguyễn Thành Long</v>
      </c>
      <c r="AX695" s="27" t="str">
        <f t="shared" si="102"/>
        <v>Đỗ Thị ALin</v>
      </c>
      <c r="AY695" s="4" t="str">
        <f t="shared" si="103"/>
        <v>VIN+</v>
      </c>
    </row>
    <row r="696" spans="1:51" outlineLevel="1" x14ac:dyDescent="0.25">
      <c r="A696" s="4" t="s">
        <v>1104</v>
      </c>
      <c r="B696" s="4" t="s">
        <v>797</v>
      </c>
      <c r="C696" s="4" t="s">
        <v>959</v>
      </c>
      <c r="D696" s="11" t="s">
        <v>752</v>
      </c>
      <c r="E696" s="32" t="s">
        <v>142</v>
      </c>
      <c r="F696" s="11" t="s">
        <v>710</v>
      </c>
      <c r="G696" s="35">
        <v>5339530</v>
      </c>
      <c r="H696" s="4" t="s">
        <v>1824</v>
      </c>
      <c r="I696" s="4"/>
      <c r="J696" s="4"/>
      <c r="K696" s="4"/>
      <c r="L696" s="4"/>
      <c r="M696" s="33"/>
      <c r="N696" s="38"/>
      <c r="O696" s="33"/>
      <c r="P696" s="244">
        <f t="shared" si="100"/>
        <v>1320.079</v>
      </c>
      <c r="Q696" s="25"/>
      <c r="R696" s="25"/>
      <c r="S696" s="25"/>
      <c r="T696" s="109"/>
      <c r="U696" s="25"/>
      <c r="V696" s="25"/>
      <c r="W696" s="25">
        <v>179.52799999999999</v>
      </c>
      <c r="X696" s="25">
        <v>0</v>
      </c>
      <c r="Y696" s="25">
        <v>0</v>
      </c>
      <c r="Z696" s="25">
        <v>0</v>
      </c>
      <c r="AA696" s="109"/>
      <c r="AB696" s="25">
        <v>0</v>
      </c>
      <c r="AC696" s="25">
        <v>0</v>
      </c>
      <c r="AD696" s="25">
        <v>0</v>
      </c>
      <c r="AE696" s="25">
        <v>238.464</v>
      </c>
      <c r="AF696" s="25">
        <v>0</v>
      </c>
      <c r="AG696" s="25">
        <v>0</v>
      </c>
      <c r="AH696" s="109"/>
      <c r="AI696" s="25">
        <v>0</v>
      </c>
      <c r="AJ696" s="25">
        <v>0</v>
      </c>
      <c r="AK696" s="123">
        <v>0</v>
      </c>
      <c r="AL696" s="25">
        <v>0</v>
      </c>
      <c r="AM696" s="25">
        <v>0</v>
      </c>
      <c r="AN696" s="25">
        <v>0</v>
      </c>
      <c r="AO696" s="109"/>
      <c r="AP696" s="25">
        <v>0</v>
      </c>
      <c r="AQ696" s="25">
        <v>0</v>
      </c>
      <c r="AR696" s="25">
        <v>0</v>
      </c>
      <c r="AS696" s="25">
        <v>902.08699999999999</v>
      </c>
      <c r="AT696" s="25">
        <v>0</v>
      </c>
      <c r="AU696" s="25">
        <v>0</v>
      </c>
      <c r="AW696" t="str">
        <f t="shared" si="101"/>
        <v>Nguyễn Thành Long</v>
      </c>
      <c r="AX696" s="27" t="str">
        <f t="shared" si="102"/>
        <v>Đỗ Thị ALin</v>
      </c>
      <c r="AY696" s="4" t="str">
        <f t="shared" si="103"/>
        <v>VIN+</v>
      </c>
    </row>
    <row r="697" spans="1:51" outlineLevel="1" x14ac:dyDescent="0.25">
      <c r="A697" s="4" t="s">
        <v>1104</v>
      </c>
      <c r="B697" s="4" t="s">
        <v>797</v>
      </c>
      <c r="C697" s="4" t="s">
        <v>959</v>
      </c>
      <c r="D697" s="11" t="s">
        <v>752</v>
      </c>
      <c r="E697" s="32" t="s">
        <v>142</v>
      </c>
      <c r="F697" s="11" t="s">
        <v>710</v>
      </c>
      <c r="G697" s="35">
        <v>5128415</v>
      </c>
      <c r="H697" s="4" t="s">
        <v>1825</v>
      </c>
      <c r="I697" s="4"/>
      <c r="J697" s="4"/>
      <c r="K697" s="4"/>
      <c r="L697" s="4"/>
      <c r="M697" s="33"/>
      <c r="N697" s="38"/>
      <c r="O697" s="33"/>
      <c r="P697" s="244">
        <f t="shared" si="100"/>
        <v>598.58999999999992</v>
      </c>
      <c r="Q697" s="25"/>
      <c r="R697" s="25"/>
      <c r="S697" s="25"/>
      <c r="T697" s="109"/>
      <c r="U697" s="25"/>
      <c r="V697" s="25"/>
      <c r="W697" s="25">
        <v>360.12599999999998</v>
      </c>
      <c r="X697" s="25">
        <v>0</v>
      </c>
      <c r="Y697" s="25">
        <v>0</v>
      </c>
      <c r="Z697" s="25">
        <v>0</v>
      </c>
      <c r="AA697" s="109"/>
      <c r="AB697" s="25">
        <v>0</v>
      </c>
      <c r="AC697" s="25">
        <v>0</v>
      </c>
      <c r="AD697" s="25">
        <v>0</v>
      </c>
      <c r="AE697" s="25">
        <v>0</v>
      </c>
      <c r="AF697" s="25">
        <v>0</v>
      </c>
      <c r="AG697" s="25">
        <v>0</v>
      </c>
      <c r="AH697" s="109"/>
      <c r="AI697" s="25">
        <v>0</v>
      </c>
      <c r="AJ697" s="25">
        <v>0</v>
      </c>
      <c r="AK697" s="123">
        <v>0</v>
      </c>
      <c r="AL697" s="25">
        <v>0</v>
      </c>
      <c r="AM697" s="25">
        <v>0</v>
      </c>
      <c r="AN697" s="25">
        <v>0</v>
      </c>
      <c r="AO697" s="109"/>
      <c r="AP697" s="25">
        <v>0</v>
      </c>
      <c r="AQ697" s="25">
        <v>0</v>
      </c>
      <c r="AR697" s="25">
        <v>0</v>
      </c>
      <c r="AS697" s="25">
        <v>238.464</v>
      </c>
      <c r="AT697" s="25">
        <v>0</v>
      </c>
      <c r="AU697" s="25">
        <v>0</v>
      </c>
      <c r="AW697" t="str">
        <f t="shared" si="101"/>
        <v>Nguyễn Thành Long</v>
      </c>
      <c r="AX697" s="27" t="str">
        <f t="shared" si="102"/>
        <v>Đỗ Thị ALin</v>
      </c>
      <c r="AY697" s="4" t="str">
        <f t="shared" si="103"/>
        <v>VIN+</v>
      </c>
    </row>
    <row r="698" spans="1:51" outlineLevel="1" x14ac:dyDescent="0.25">
      <c r="A698" s="4" t="s">
        <v>1104</v>
      </c>
      <c r="B698" s="4" t="s">
        <v>797</v>
      </c>
      <c r="C698" s="4" t="s">
        <v>959</v>
      </c>
      <c r="D698" s="11" t="s">
        <v>752</v>
      </c>
      <c r="E698" s="32" t="s">
        <v>142</v>
      </c>
      <c r="F698" s="11" t="s">
        <v>710</v>
      </c>
      <c r="G698" s="35">
        <v>5138166</v>
      </c>
      <c r="H698" s="4" t="s">
        <v>1826</v>
      </c>
      <c r="I698" s="4"/>
      <c r="J698" s="4"/>
      <c r="K698" s="4"/>
      <c r="L698" s="4"/>
      <c r="M698" s="33"/>
      <c r="N698" s="38"/>
      <c r="O698" s="33"/>
      <c r="P698" s="244">
        <f t="shared" si="100"/>
        <v>902.08699999999999</v>
      </c>
      <c r="Q698" s="25"/>
      <c r="R698" s="25"/>
      <c r="S698" s="25"/>
      <c r="T698" s="109"/>
      <c r="U698" s="25"/>
      <c r="V698" s="25"/>
      <c r="W698" s="25">
        <v>179.52799999999999</v>
      </c>
      <c r="X698" s="25">
        <v>0</v>
      </c>
      <c r="Y698" s="25">
        <v>0</v>
      </c>
      <c r="Z698" s="25">
        <v>0</v>
      </c>
      <c r="AA698" s="109"/>
      <c r="AB698" s="25">
        <v>0</v>
      </c>
      <c r="AC698" s="25">
        <v>0</v>
      </c>
      <c r="AD698" s="25">
        <v>0</v>
      </c>
      <c r="AE698" s="25">
        <v>303.49700000000001</v>
      </c>
      <c r="AF698" s="25">
        <v>0</v>
      </c>
      <c r="AG698" s="25">
        <v>0</v>
      </c>
      <c r="AH698" s="109"/>
      <c r="AI698" s="25">
        <v>0</v>
      </c>
      <c r="AJ698" s="25">
        <v>238.464</v>
      </c>
      <c r="AK698" s="123">
        <v>0</v>
      </c>
      <c r="AL698" s="25">
        <v>0</v>
      </c>
      <c r="AM698" s="25">
        <v>0</v>
      </c>
      <c r="AN698" s="25">
        <v>0</v>
      </c>
      <c r="AO698" s="109"/>
      <c r="AP698" s="25">
        <v>0</v>
      </c>
      <c r="AQ698" s="25">
        <v>0</v>
      </c>
      <c r="AR698" s="25">
        <v>0</v>
      </c>
      <c r="AS698" s="25">
        <v>180.59800000000001</v>
      </c>
      <c r="AT698" s="25">
        <v>0</v>
      </c>
      <c r="AU698" s="25">
        <v>0</v>
      </c>
      <c r="AW698" t="str">
        <f t="shared" si="101"/>
        <v>Nguyễn Thành Long</v>
      </c>
      <c r="AX698" s="27" t="str">
        <f t="shared" si="102"/>
        <v>Đỗ Thị ALin</v>
      </c>
      <c r="AY698" s="4" t="str">
        <f t="shared" si="103"/>
        <v>VIN+</v>
      </c>
    </row>
    <row r="699" spans="1:51" outlineLevel="1" x14ac:dyDescent="0.25">
      <c r="A699" s="4" t="s">
        <v>1104</v>
      </c>
      <c r="B699" s="4" t="s">
        <v>797</v>
      </c>
      <c r="C699" s="4" t="s">
        <v>959</v>
      </c>
      <c r="D699" s="11" t="s">
        <v>752</v>
      </c>
      <c r="E699" s="32" t="s">
        <v>142</v>
      </c>
      <c r="F699" s="11" t="s">
        <v>710</v>
      </c>
      <c r="G699" s="35">
        <v>5135491</v>
      </c>
      <c r="H699" s="4" t="s">
        <v>1827</v>
      </c>
      <c r="I699" s="4"/>
      <c r="J699" s="4"/>
      <c r="K699" s="4"/>
      <c r="L699" s="4"/>
      <c r="M699" s="33"/>
      <c r="N699" s="38"/>
      <c r="O699" s="33"/>
      <c r="P699" s="244">
        <f t="shared" si="100"/>
        <v>1023.749</v>
      </c>
      <c r="Q699" s="25"/>
      <c r="R699" s="25"/>
      <c r="S699" s="25"/>
      <c r="T699" s="109"/>
      <c r="U699" s="25"/>
      <c r="V699" s="25"/>
      <c r="W699" s="25">
        <v>360.12599999999998</v>
      </c>
      <c r="X699" s="25">
        <v>0</v>
      </c>
      <c r="Y699" s="25">
        <v>0</v>
      </c>
      <c r="Z699" s="25">
        <v>0</v>
      </c>
      <c r="AA699" s="109"/>
      <c r="AB699" s="25">
        <v>0</v>
      </c>
      <c r="AC699" s="25">
        <v>0</v>
      </c>
      <c r="AD699" s="25">
        <v>0</v>
      </c>
      <c r="AE699" s="25">
        <v>0</v>
      </c>
      <c r="AF699" s="25">
        <v>0</v>
      </c>
      <c r="AG699" s="25">
        <v>0</v>
      </c>
      <c r="AH699" s="109"/>
      <c r="AI699" s="25">
        <v>0</v>
      </c>
      <c r="AJ699" s="25">
        <v>303.49700000000001</v>
      </c>
      <c r="AK699" s="123">
        <v>0</v>
      </c>
      <c r="AL699" s="25">
        <v>0</v>
      </c>
      <c r="AM699" s="25">
        <v>0</v>
      </c>
      <c r="AN699" s="25">
        <v>0</v>
      </c>
      <c r="AO699" s="109"/>
      <c r="AP699" s="25">
        <v>0</v>
      </c>
      <c r="AQ699" s="25">
        <v>0</v>
      </c>
      <c r="AR699" s="25">
        <v>0</v>
      </c>
      <c r="AS699" s="25">
        <v>360.12599999999998</v>
      </c>
      <c r="AT699" s="25">
        <v>0</v>
      </c>
      <c r="AU699" s="25">
        <v>0</v>
      </c>
      <c r="AW699" t="str">
        <f t="shared" si="101"/>
        <v>Nguyễn Thành Long</v>
      </c>
      <c r="AX699" s="27" t="str">
        <f t="shared" si="102"/>
        <v>Đỗ Thị ALin</v>
      </c>
      <c r="AY699" s="4" t="str">
        <f t="shared" si="103"/>
        <v>VIN+</v>
      </c>
    </row>
    <row r="700" spans="1:51" outlineLevel="1" x14ac:dyDescent="0.25">
      <c r="A700" s="4" t="s">
        <v>1104</v>
      </c>
      <c r="B700" s="4" t="s">
        <v>797</v>
      </c>
      <c r="C700" s="4" t="s">
        <v>959</v>
      </c>
      <c r="D700" s="11" t="s">
        <v>752</v>
      </c>
      <c r="E700" s="32" t="s">
        <v>142</v>
      </c>
      <c r="F700" s="11" t="s">
        <v>710</v>
      </c>
      <c r="G700" s="35">
        <v>5273241</v>
      </c>
      <c r="H700" s="4" t="s">
        <v>1828</v>
      </c>
      <c r="I700" s="4"/>
      <c r="J700" s="4"/>
      <c r="K700" s="4"/>
      <c r="L700" s="4"/>
      <c r="M700" s="33"/>
      <c r="N700" s="38"/>
      <c r="O700" s="33"/>
      <c r="P700" s="244">
        <f t="shared" si="100"/>
        <v>598.58999999999992</v>
      </c>
      <c r="Q700" s="25"/>
      <c r="R700" s="25"/>
      <c r="S700" s="25"/>
      <c r="T700" s="109"/>
      <c r="U700" s="25"/>
      <c r="V700" s="25"/>
      <c r="W700" s="25">
        <v>179.52799999999999</v>
      </c>
      <c r="X700" s="25">
        <v>0</v>
      </c>
      <c r="Y700" s="25">
        <v>0</v>
      </c>
      <c r="Z700" s="25">
        <v>0</v>
      </c>
      <c r="AA700" s="109"/>
      <c r="AB700" s="25">
        <v>0</v>
      </c>
      <c r="AC700" s="25">
        <v>0</v>
      </c>
      <c r="AD700" s="25">
        <v>0</v>
      </c>
      <c r="AE700" s="25">
        <v>180.59800000000001</v>
      </c>
      <c r="AF700" s="25">
        <v>0</v>
      </c>
      <c r="AG700" s="25">
        <v>0</v>
      </c>
      <c r="AH700" s="109"/>
      <c r="AI700" s="25">
        <v>0</v>
      </c>
      <c r="AJ700" s="25">
        <v>0</v>
      </c>
      <c r="AK700" s="123">
        <v>0</v>
      </c>
      <c r="AL700" s="25">
        <v>0</v>
      </c>
      <c r="AM700" s="25">
        <v>0</v>
      </c>
      <c r="AN700" s="25">
        <v>0</v>
      </c>
      <c r="AO700" s="109"/>
      <c r="AP700" s="25">
        <v>0</v>
      </c>
      <c r="AQ700" s="25">
        <v>0</v>
      </c>
      <c r="AR700" s="25">
        <v>0</v>
      </c>
      <c r="AS700" s="25">
        <v>238.464</v>
      </c>
      <c r="AT700" s="25">
        <v>0</v>
      </c>
      <c r="AU700" s="25">
        <v>0</v>
      </c>
      <c r="AW700" t="str">
        <f t="shared" si="101"/>
        <v>Nguyễn Thành Long</v>
      </c>
      <c r="AX700" s="27" t="str">
        <f t="shared" si="102"/>
        <v>Đỗ Thị ALin</v>
      </c>
      <c r="AY700" s="4" t="str">
        <f t="shared" si="103"/>
        <v>VIN+</v>
      </c>
    </row>
    <row r="701" spans="1:51" outlineLevel="1" x14ac:dyDescent="0.25">
      <c r="A701" s="4" t="s">
        <v>1104</v>
      </c>
      <c r="B701" s="4" t="s">
        <v>797</v>
      </c>
      <c r="C701" s="4" t="s">
        <v>959</v>
      </c>
      <c r="D701" s="11" t="s">
        <v>752</v>
      </c>
      <c r="E701" s="32" t="s">
        <v>142</v>
      </c>
      <c r="F701" s="11" t="s">
        <v>710</v>
      </c>
      <c r="G701" s="35">
        <v>5271814</v>
      </c>
      <c r="H701" s="4" t="s">
        <v>1829</v>
      </c>
      <c r="I701" s="4"/>
      <c r="J701" s="4"/>
      <c r="K701" s="4"/>
      <c r="L701" s="4"/>
      <c r="M701" s="33"/>
      <c r="N701" s="38"/>
      <c r="O701" s="33"/>
      <c r="P701" s="244">
        <f t="shared" si="100"/>
        <v>360.12599999999998</v>
      </c>
      <c r="Q701" s="25"/>
      <c r="R701" s="25"/>
      <c r="S701" s="25"/>
      <c r="T701" s="109"/>
      <c r="U701" s="25"/>
      <c r="V701" s="25"/>
      <c r="W701" s="25">
        <v>179.52799999999999</v>
      </c>
      <c r="X701" s="25">
        <v>0</v>
      </c>
      <c r="Y701" s="25">
        <v>0</v>
      </c>
      <c r="Z701" s="25">
        <v>0</v>
      </c>
      <c r="AA701" s="109"/>
      <c r="AB701" s="25">
        <v>0</v>
      </c>
      <c r="AC701" s="25">
        <v>0</v>
      </c>
      <c r="AD701" s="25">
        <v>0</v>
      </c>
      <c r="AE701" s="25">
        <v>0</v>
      </c>
      <c r="AF701" s="25">
        <v>0</v>
      </c>
      <c r="AG701" s="25">
        <v>0</v>
      </c>
      <c r="AH701" s="109"/>
      <c r="AI701" s="25">
        <v>0</v>
      </c>
      <c r="AJ701" s="25">
        <v>0</v>
      </c>
      <c r="AK701" s="123">
        <v>0</v>
      </c>
      <c r="AL701" s="25">
        <v>0</v>
      </c>
      <c r="AM701" s="25">
        <v>0</v>
      </c>
      <c r="AN701" s="25">
        <v>0</v>
      </c>
      <c r="AO701" s="109"/>
      <c r="AP701" s="25">
        <v>0</v>
      </c>
      <c r="AQ701" s="25">
        <v>0</v>
      </c>
      <c r="AR701" s="25">
        <v>0</v>
      </c>
      <c r="AS701" s="25">
        <v>180.59800000000001</v>
      </c>
      <c r="AT701" s="25">
        <v>0</v>
      </c>
      <c r="AU701" s="25">
        <v>0</v>
      </c>
      <c r="AW701" t="str">
        <f t="shared" si="101"/>
        <v>Nguyễn Thành Long</v>
      </c>
      <c r="AX701" s="27" t="str">
        <f t="shared" si="102"/>
        <v>Đỗ Thị ALin</v>
      </c>
      <c r="AY701" s="4" t="str">
        <f t="shared" si="103"/>
        <v>VIN+</v>
      </c>
    </row>
    <row r="702" spans="1:51" outlineLevel="1" x14ac:dyDescent="0.25">
      <c r="A702" s="4" t="s">
        <v>1104</v>
      </c>
      <c r="B702" s="4" t="s">
        <v>797</v>
      </c>
      <c r="C702" s="4" t="s">
        <v>959</v>
      </c>
      <c r="D702" s="11" t="s">
        <v>752</v>
      </c>
      <c r="E702" s="32" t="s">
        <v>142</v>
      </c>
      <c r="F702" s="11" t="s">
        <v>710</v>
      </c>
      <c r="G702" s="35">
        <v>5290729</v>
      </c>
      <c r="H702" s="4" t="s">
        <v>1830</v>
      </c>
      <c r="I702" s="4"/>
      <c r="J702" s="4"/>
      <c r="K702" s="4"/>
      <c r="L702" s="4"/>
      <c r="M702" s="33"/>
      <c r="N702" s="38"/>
      <c r="O702" s="33"/>
      <c r="P702" s="244">
        <f t="shared" si="100"/>
        <v>598.58999999999992</v>
      </c>
      <c r="Q702" s="25"/>
      <c r="R702" s="25"/>
      <c r="S702" s="25"/>
      <c r="T702" s="109"/>
      <c r="U702" s="25"/>
      <c r="V702" s="25"/>
      <c r="W702" s="25">
        <v>179.52799999999999</v>
      </c>
      <c r="X702" s="25">
        <v>0</v>
      </c>
      <c r="Y702" s="25">
        <v>0</v>
      </c>
      <c r="Z702" s="25">
        <v>0</v>
      </c>
      <c r="AA702" s="109"/>
      <c r="AB702" s="25">
        <v>0</v>
      </c>
      <c r="AC702" s="25">
        <v>0</v>
      </c>
      <c r="AD702" s="25">
        <v>0</v>
      </c>
      <c r="AE702" s="25">
        <v>0</v>
      </c>
      <c r="AF702" s="25">
        <v>0</v>
      </c>
      <c r="AG702" s="25">
        <v>0</v>
      </c>
      <c r="AH702" s="109"/>
      <c r="AI702" s="25">
        <v>0</v>
      </c>
      <c r="AJ702" s="25">
        <v>238.464</v>
      </c>
      <c r="AK702" s="123">
        <v>0</v>
      </c>
      <c r="AL702" s="25">
        <v>0</v>
      </c>
      <c r="AM702" s="25">
        <v>0</v>
      </c>
      <c r="AN702" s="25">
        <v>0</v>
      </c>
      <c r="AO702" s="109"/>
      <c r="AP702" s="25">
        <v>0</v>
      </c>
      <c r="AQ702" s="25">
        <v>0</v>
      </c>
      <c r="AR702" s="25">
        <v>0</v>
      </c>
      <c r="AS702" s="25">
        <v>180.59800000000001</v>
      </c>
      <c r="AT702" s="25">
        <v>0</v>
      </c>
      <c r="AU702" s="25">
        <v>0</v>
      </c>
      <c r="AW702" t="str">
        <f t="shared" si="101"/>
        <v>Nguyễn Thành Long</v>
      </c>
      <c r="AX702" s="27" t="str">
        <f t="shared" si="102"/>
        <v>Đỗ Thị ALin</v>
      </c>
      <c r="AY702" s="4" t="str">
        <f t="shared" si="103"/>
        <v>VIN+</v>
      </c>
    </row>
    <row r="703" spans="1:51" outlineLevel="1" x14ac:dyDescent="0.25">
      <c r="A703" s="4" t="s">
        <v>1104</v>
      </c>
      <c r="B703" s="4" t="s">
        <v>797</v>
      </c>
      <c r="C703" s="4" t="s">
        <v>959</v>
      </c>
      <c r="D703" s="11" t="s">
        <v>752</v>
      </c>
      <c r="E703" s="32" t="s">
        <v>142</v>
      </c>
      <c r="F703" s="11" t="s">
        <v>710</v>
      </c>
      <c r="G703" s="35">
        <v>5297476</v>
      </c>
      <c r="H703" s="4" t="s">
        <v>1831</v>
      </c>
      <c r="I703" s="4"/>
      <c r="J703" s="4"/>
      <c r="K703" s="4"/>
      <c r="L703" s="4"/>
      <c r="M703" s="33"/>
      <c r="N703" s="38"/>
      <c r="O703" s="33"/>
      <c r="P703" s="244">
        <f t="shared" si="100"/>
        <v>902.08699999999999</v>
      </c>
      <c r="Q703" s="25"/>
      <c r="R703" s="25"/>
      <c r="S703" s="25"/>
      <c r="T703" s="109"/>
      <c r="U703" s="25"/>
      <c r="V703" s="25"/>
      <c r="W703" s="25">
        <v>179.52799999999999</v>
      </c>
      <c r="X703" s="25">
        <v>0</v>
      </c>
      <c r="Y703" s="25">
        <v>0</v>
      </c>
      <c r="Z703" s="25">
        <v>0</v>
      </c>
      <c r="AA703" s="109"/>
      <c r="AB703" s="25">
        <v>0</v>
      </c>
      <c r="AC703" s="25">
        <v>0</v>
      </c>
      <c r="AD703" s="25">
        <v>0</v>
      </c>
      <c r="AE703" s="25">
        <v>0</v>
      </c>
      <c r="AF703" s="25">
        <v>0</v>
      </c>
      <c r="AG703" s="25">
        <v>0</v>
      </c>
      <c r="AH703" s="109"/>
      <c r="AI703" s="25">
        <v>0</v>
      </c>
      <c r="AJ703" s="25">
        <v>303.49700000000001</v>
      </c>
      <c r="AK703" s="123">
        <v>0</v>
      </c>
      <c r="AL703" s="25">
        <v>0</v>
      </c>
      <c r="AM703" s="25">
        <v>0</v>
      </c>
      <c r="AN703" s="25">
        <v>0</v>
      </c>
      <c r="AO703" s="109"/>
      <c r="AP703" s="25">
        <v>0</v>
      </c>
      <c r="AQ703" s="25">
        <v>0</v>
      </c>
      <c r="AR703" s="25">
        <v>0</v>
      </c>
      <c r="AS703" s="25">
        <v>419.06200000000001</v>
      </c>
      <c r="AT703" s="25">
        <v>0</v>
      </c>
      <c r="AU703" s="25">
        <v>0</v>
      </c>
      <c r="AW703" t="str">
        <f t="shared" si="101"/>
        <v>Nguyễn Thành Long</v>
      </c>
      <c r="AX703" s="27" t="str">
        <f t="shared" si="102"/>
        <v>Đỗ Thị ALin</v>
      </c>
      <c r="AY703" s="4" t="str">
        <f t="shared" si="103"/>
        <v>VIN+</v>
      </c>
    </row>
    <row r="704" spans="1:51" outlineLevel="1" x14ac:dyDescent="0.25">
      <c r="A704" s="4" t="s">
        <v>1104</v>
      </c>
      <c r="B704" s="4" t="s">
        <v>797</v>
      </c>
      <c r="C704" s="4" t="s">
        <v>959</v>
      </c>
      <c r="D704" s="11" t="s">
        <v>752</v>
      </c>
      <c r="E704" s="32" t="s">
        <v>142</v>
      </c>
      <c r="F704" s="11" t="s">
        <v>710</v>
      </c>
      <c r="G704" s="35">
        <v>5336339</v>
      </c>
      <c r="H704" s="4" t="s">
        <v>1832</v>
      </c>
      <c r="I704" s="4"/>
      <c r="J704" s="4"/>
      <c r="K704" s="4"/>
      <c r="L704" s="4"/>
      <c r="M704" s="33"/>
      <c r="N704" s="38"/>
      <c r="O704" s="33"/>
      <c r="P704" s="244">
        <f t="shared" si="100"/>
        <v>1256.116</v>
      </c>
      <c r="Q704" s="25"/>
      <c r="R704" s="25"/>
      <c r="S704" s="25"/>
      <c r="T704" s="109"/>
      <c r="U704" s="25"/>
      <c r="V704" s="25"/>
      <c r="W704" s="25">
        <v>657.52599999999995</v>
      </c>
      <c r="X704" s="25">
        <v>0</v>
      </c>
      <c r="Y704" s="25">
        <v>0</v>
      </c>
      <c r="Z704" s="25">
        <v>0</v>
      </c>
      <c r="AA704" s="109"/>
      <c r="AB704" s="25">
        <v>0</v>
      </c>
      <c r="AC704" s="25">
        <v>0</v>
      </c>
      <c r="AD704" s="25">
        <v>0</v>
      </c>
      <c r="AE704" s="25">
        <v>0</v>
      </c>
      <c r="AF704" s="25">
        <v>0</v>
      </c>
      <c r="AG704" s="25">
        <v>0</v>
      </c>
      <c r="AH704" s="109"/>
      <c r="AI704" s="25">
        <v>0</v>
      </c>
      <c r="AJ704" s="25">
        <v>179.52799999999999</v>
      </c>
      <c r="AK704" s="123">
        <v>0</v>
      </c>
      <c r="AL704" s="25">
        <v>0</v>
      </c>
      <c r="AM704" s="25">
        <v>0</v>
      </c>
      <c r="AN704" s="25">
        <v>0</v>
      </c>
      <c r="AO704" s="109"/>
      <c r="AP704" s="25">
        <v>0</v>
      </c>
      <c r="AQ704" s="25">
        <v>0</v>
      </c>
      <c r="AR704" s="25">
        <v>238.464</v>
      </c>
      <c r="AS704" s="25">
        <v>180.59800000000001</v>
      </c>
      <c r="AT704" s="25">
        <v>0</v>
      </c>
      <c r="AU704" s="25">
        <v>0</v>
      </c>
      <c r="AW704" t="str">
        <f t="shared" si="101"/>
        <v>Nguyễn Thành Long</v>
      </c>
      <c r="AX704" s="27" t="str">
        <f t="shared" si="102"/>
        <v>Đỗ Thị ALin</v>
      </c>
      <c r="AY704" s="4" t="str">
        <f t="shared" si="103"/>
        <v>VIN+</v>
      </c>
    </row>
    <row r="705" spans="1:51" outlineLevel="1" x14ac:dyDescent="0.25">
      <c r="A705" s="4" t="s">
        <v>1104</v>
      </c>
      <c r="B705" s="4" t="s">
        <v>797</v>
      </c>
      <c r="C705" s="4" t="s">
        <v>959</v>
      </c>
      <c r="D705" s="11" t="s">
        <v>752</v>
      </c>
      <c r="E705" s="32" t="s">
        <v>142</v>
      </c>
      <c r="F705" s="11" t="s">
        <v>710</v>
      </c>
      <c r="G705" s="35">
        <v>5334421</v>
      </c>
      <c r="H705" s="4" t="s">
        <v>2007</v>
      </c>
      <c r="I705" s="4"/>
      <c r="J705" s="4"/>
      <c r="K705" s="4"/>
      <c r="L705" s="4"/>
      <c r="M705" s="33"/>
      <c r="N705" s="38"/>
      <c r="O705" s="33"/>
      <c r="P705" s="244">
        <f t="shared" si="100"/>
        <v>360.12599999999998</v>
      </c>
      <c r="Q705" s="25"/>
      <c r="R705" s="25"/>
      <c r="S705" s="25"/>
      <c r="T705" s="109"/>
      <c r="U705" s="25"/>
      <c r="V705" s="25"/>
      <c r="W705" s="25">
        <v>0</v>
      </c>
      <c r="X705" s="25">
        <v>179.52799999999999</v>
      </c>
      <c r="Y705" s="25">
        <v>0</v>
      </c>
      <c r="Z705" s="25">
        <v>0</v>
      </c>
      <c r="AA705" s="109"/>
      <c r="AB705" s="25">
        <v>0</v>
      </c>
      <c r="AC705" s="25">
        <v>0</v>
      </c>
      <c r="AD705" s="25">
        <v>0</v>
      </c>
      <c r="AE705" s="25">
        <v>0</v>
      </c>
      <c r="AF705" s="25">
        <v>0</v>
      </c>
      <c r="AG705" s="25">
        <v>0</v>
      </c>
      <c r="AH705" s="109"/>
      <c r="AI705" s="25">
        <v>0</v>
      </c>
      <c r="AJ705" s="25">
        <v>0</v>
      </c>
      <c r="AK705" s="123">
        <v>0</v>
      </c>
      <c r="AL705" s="25">
        <v>0</v>
      </c>
      <c r="AM705" s="25">
        <v>0</v>
      </c>
      <c r="AN705" s="25">
        <v>0</v>
      </c>
      <c r="AO705" s="109"/>
      <c r="AP705" s="25">
        <v>0</v>
      </c>
      <c r="AQ705" s="25">
        <v>0</v>
      </c>
      <c r="AR705" s="25">
        <v>0</v>
      </c>
      <c r="AS705" s="25">
        <v>0</v>
      </c>
      <c r="AT705" s="25">
        <v>0</v>
      </c>
      <c r="AU705" s="25">
        <v>180.59800000000001</v>
      </c>
      <c r="AW705" t="str">
        <f t="shared" si="101"/>
        <v>Nguyễn Thành Long</v>
      </c>
      <c r="AX705" s="27" t="str">
        <f t="shared" si="102"/>
        <v>Đỗ Thị ALin</v>
      </c>
      <c r="AY705" s="4" t="str">
        <f t="shared" si="103"/>
        <v>VIN+</v>
      </c>
    </row>
    <row r="706" spans="1:51" outlineLevel="1" x14ac:dyDescent="0.25">
      <c r="A706" s="4" t="s">
        <v>1104</v>
      </c>
      <c r="B706" s="4" t="s">
        <v>797</v>
      </c>
      <c r="C706" s="4" t="s">
        <v>959</v>
      </c>
      <c r="D706" s="11" t="s">
        <v>752</v>
      </c>
      <c r="E706" s="32" t="s">
        <v>142</v>
      </c>
      <c r="F706" s="11" t="s">
        <v>710</v>
      </c>
      <c r="G706" s="35">
        <v>5300590</v>
      </c>
      <c r="H706" s="4" t="s">
        <v>2008</v>
      </c>
      <c r="I706" s="4"/>
      <c r="J706" s="4"/>
      <c r="K706" s="4"/>
      <c r="L706" s="4"/>
      <c r="M706" s="33"/>
      <c r="N706" s="38"/>
      <c r="O706" s="33"/>
      <c r="P706" s="244">
        <f t="shared" si="100"/>
        <v>787.5920000000001</v>
      </c>
      <c r="Q706" s="25"/>
      <c r="R706" s="25"/>
      <c r="S706" s="25"/>
      <c r="T706" s="109"/>
      <c r="U706" s="25"/>
      <c r="V706" s="25"/>
      <c r="W706" s="25">
        <v>0</v>
      </c>
      <c r="X706" s="25">
        <v>180.59800000000001</v>
      </c>
      <c r="Y706" s="25">
        <v>0</v>
      </c>
      <c r="Z706" s="25">
        <v>0</v>
      </c>
      <c r="AA706" s="109"/>
      <c r="AB706" s="25">
        <v>0</v>
      </c>
      <c r="AC706" s="25">
        <v>0</v>
      </c>
      <c r="AD706" s="25">
        <v>0</v>
      </c>
      <c r="AE706" s="25">
        <v>303.49700000000001</v>
      </c>
      <c r="AF706" s="25">
        <v>0</v>
      </c>
      <c r="AG706" s="25">
        <v>0</v>
      </c>
      <c r="AH706" s="109"/>
      <c r="AI706" s="25">
        <v>0</v>
      </c>
      <c r="AJ706" s="25">
        <v>0</v>
      </c>
      <c r="AK706" s="123">
        <v>303.49700000000001</v>
      </c>
      <c r="AL706" s="25">
        <v>0</v>
      </c>
      <c r="AM706" s="25">
        <v>0</v>
      </c>
      <c r="AN706" s="25">
        <v>0</v>
      </c>
      <c r="AO706" s="109"/>
      <c r="AP706" s="25">
        <v>0</v>
      </c>
      <c r="AQ706" s="25">
        <v>0</v>
      </c>
      <c r="AR706" s="25">
        <v>0</v>
      </c>
      <c r="AS706" s="25">
        <v>0</v>
      </c>
      <c r="AT706" s="25">
        <v>0</v>
      </c>
      <c r="AU706" s="25">
        <v>0</v>
      </c>
      <c r="AW706" t="str">
        <f t="shared" si="101"/>
        <v>Nguyễn Thành Long</v>
      </c>
      <c r="AX706" s="27" t="str">
        <f t="shared" si="102"/>
        <v>Đỗ Thị ALin</v>
      </c>
      <c r="AY706" s="4" t="str">
        <f t="shared" si="103"/>
        <v>VIN+</v>
      </c>
    </row>
    <row r="707" spans="1:51" outlineLevel="1" x14ac:dyDescent="0.25">
      <c r="A707" s="4" t="s">
        <v>1104</v>
      </c>
      <c r="B707" s="4" t="s">
        <v>797</v>
      </c>
      <c r="C707" s="4" t="s">
        <v>959</v>
      </c>
      <c r="D707" s="11" t="s">
        <v>752</v>
      </c>
      <c r="E707" s="32" t="s">
        <v>142</v>
      </c>
      <c r="F707" s="11" t="s">
        <v>710</v>
      </c>
      <c r="G707" s="35">
        <v>5134032</v>
      </c>
      <c r="H707" s="4" t="s">
        <v>2722</v>
      </c>
      <c r="I707" s="4"/>
      <c r="J707" s="4"/>
      <c r="K707" s="4"/>
      <c r="L707" s="4"/>
      <c r="M707" s="33"/>
      <c r="N707" s="38"/>
      <c r="O707" s="33"/>
      <c r="P707" s="244">
        <f t="shared" si="100"/>
        <v>1624.645</v>
      </c>
      <c r="Q707" s="25"/>
      <c r="R707" s="25"/>
      <c r="S707" s="25"/>
      <c r="T707" s="109"/>
      <c r="U707" s="25"/>
      <c r="V707" s="25"/>
      <c r="W707" s="25"/>
      <c r="X707" s="25">
        <v>0</v>
      </c>
      <c r="Y707" s="25"/>
      <c r="Z707" s="25">
        <v>0</v>
      </c>
      <c r="AA707" s="109"/>
      <c r="AB707" s="25">
        <v>0</v>
      </c>
      <c r="AC707" s="25">
        <v>1321.1479999999999</v>
      </c>
      <c r="AD707" s="25">
        <v>0</v>
      </c>
      <c r="AE707" s="25">
        <v>0</v>
      </c>
      <c r="AF707" s="25">
        <v>0</v>
      </c>
      <c r="AG707" s="25">
        <v>0</v>
      </c>
      <c r="AH707" s="109"/>
      <c r="AI707" s="25">
        <v>0</v>
      </c>
      <c r="AJ707" s="25">
        <v>303.49700000000001</v>
      </c>
      <c r="AK707" s="123">
        <v>0</v>
      </c>
      <c r="AL707" s="25">
        <v>0</v>
      </c>
      <c r="AM707" s="25">
        <v>0</v>
      </c>
      <c r="AN707" s="25">
        <v>0</v>
      </c>
      <c r="AO707" s="109"/>
      <c r="AP707" s="25">
        <v>0</v>
      </c>
      <c r="AQ707" s="25">
        <v>0</v>
      </c>
      <c r="AR707" s="25">
        <v>0</v>
      </c>
      <c r="AS707" s="25">
        <v>0</v>
      </c>
      <c r="AT707" s="25">
        <v>0</v>
      </c>
      <c r="AU707" s="25">
        <v>0</v>
      </c>
      <c r="AW707" t="str">
        <f t="shared" si="101"/>
        <v>Nguyễn Thành Long</v>
      </c>
      <c r="AX707" s="27" t="str">
        <f t="shared" si="102"/>
        <v>Đỗ Thị ALin</v>
      </c>
      <c r="AY707" s="4" t="str">
        <f t="shared" si="103"/>
        <v>VIN+</v>
      </c>
    </row>
    <row r="708" spans="1:51" outlineLevel="1" x14ac:dyDescent="0.25">
      <c r="A708" s="4" t="s">
        <v>1104</v>
      </c>
      <c r="B708" s="4" t="s">
        <v>797</v>
      </c>
      <c r="C708" s="4" t="s">
        <v>959</v>
      </c>
      <c r="D708" s="11" t="s">
        <v>752</v>
      </c>
      <c r="E708" s="32" t="s">
        <v>142</v>
      </c>
      <c r="F708" s="11" t="s">
        <v>710</v>
      </c>
      <c r="G708" s="35">
        <v>5137589</v>
      </c>
      <c r="H708" s="4" t="s">
        <v>2723</v>
      </c>
      <c r="I708" s="4"/>
      <c r="J708" s="4"/>
      <c r="K708" s="4"/>
      <c r="L708" s="4"/>
      <c r="M708" s="33"/>
      <c r="N708" s="38"/>
      <c r="O708" s="33"/>
      <c r="P708" s="244">
        <f t="shared" si="100"/>
        <v>0</v>
      </c>
      <c r="Q708" s="25"/>
      <c r="R708" s="25"/>
      <c r="S708" s="25"/>
      <c r="T708" s="109"/>
      <c r="U708" s="25"/>
      <c r="V708" s="25"/>
      <c r="W708" s="25"/>
      <c r="X708" s="25">
        <v>0</v>
      </c>
      <c r="Y708" s="25"/>
      <c r="Z708" s="25">
        <v>0</v>
      </c>
      <c r="AA708" s="109"/>
      <c r="AB708" s="25">
        <v>0</v>
      </c>
      <c r="AC708" s="25">
        <v>0</v>
      </c>
      <c r="AD708" s="25">
        <v>0</v>
      </c>
      <c r="AE708" s="25">
        <v>0</v>
      </c>
      <c r="AF708" s="25">
        <v>0</v>
      </c>
      <c r="AG708" s="25">
        <v>0</v>
      </c>
      <c r="AH708" s="109"/>
      <c r="AI708" s="25">
        <v>0</v>
      </c>
      <c r="AJ708" s="25">
        <v>0</v>
      </c>
      <c r="AK708" s="123">
        <v>0</v>
      </c>
      <c r="AL708" s="25">
        <v>0</v>
      </c>
      <c r="AM708" s="25">
        <v>0</v>
      </c>
      <c r="AN708" s="25">
        <v>0</v>
      </c>
      <c r="AO708" s="109"/>
      <c r="AP708" s="25">
        <v>0</v>
      </c>
      <c r="AQ708" s="25">
        <v>0</v>
      </c>
      <c r="AR708" s="25">
        <v>0</v>
      </c>
      <c r="AS708" s="25">
        <v>0</v>
      </c>
      <c r="AT708" s="25">
        <v>0</v>
      </c>
      <c r="AU708" s="25">
        <v>0</v>
      </c>
      <c r="AW708" t="str">
        <f t="shared" si="101"/>
        <v>Nguyễn Thành Long</v>
      </c>
      <c r="AX708" s="27" t="str">
        <f t="shared" si="102"/>
        <v>Đỗ Thị ALin</v>
      </c>
      <c r="AY708" s="4" t="str">
        <f t="shared" si="103"/>
        <v>VIN+</v>
      </c>
    </row>
    <row r="709" spans="1:51" outlineLevel="1" x14ac:dyDescent="0.25">
      <c r="A709" s="4" t="s">
        <v>1104</v>
      </c>
      <c r="B709" s="4" t="s">
        <v>797</v>
      </c>
      <c r="C709" s="4" t="s">
        <v>959</v>
      </c>
      <c r="D709" s="11" t="s">
        <v>752</v>
      </c>
      <c r="E709" s="32" t="s">
        <v>142</v>
      </c>
      <c r="F709" s="11" t="s">
        <v>710</v>
      </c>
      <c r="G709" s="35">
        <v>5138872</v>
      </c>
      <c r="H709" s="4" t="s">
        <v>2724</v>
      </c>
      <c r="I709" s="4"/>
      <c r="J709" s="4"/>
      <c r="K709" s="4"/>
      <c r="L709" s="4"/>
      <c r="M709" s="33"/>
      <c r="N709" s="38"/>
      <c r="O709" s="33"/>
      <c r="P709" s="244">
        <f t="shared" si="100"/>
        <v>541.96100000000001</v>
      </c>
      <c r="Q709" s="25"/>
      <c r="R709" s="25"/>
      <c r="S709" s="25"/>
      <c r="T709" s="109"/>
      <c r="U709" s="25"/>
      <c r="V709" s="25"/>
      <c r="W709" s="25"/>
      <c r="X709" s="25">
        <v>0</v>
      </c>
      <c r="Y709" s="25"/>
      <c r="Z709" s="25">
        <v>0</v>
      </c>
      <c r="AA709" s="109"/>
      <c r="AB709" s="25">
        <v>0</v>
      </c>
      <c r="AC709" s="25">
        <v>0</v>
      </c>
      <c r="AD709" s="25">
        <v>0</v>
      </c>
      <c r="AE709" s="25">
        <v>0</v>
      </c>
      <c r="AF709" s="25">
        <v>0</v>
      </c>
      <c r="AG709" s="25">
        <v>0</v>
      </c>
      <c r="AH709" s="109"/>
      <c r="AI709" s="25">
        <v>0</v>
      </c>
      <c r="AJ709" s="25">
        <v>303.49700000000001</v>
      </c>
      <c r="AK709" s="123">
        <v>0</v>
      </c>
      <c r="AL709" s="25">
        <v>0</v>
      </c>
      <c r="AM709" s="25">
        <v>0</v>
      </c>
      <c r="AN709" s="25">
        <v>0</v>
      </c>
      <c r="AO709" s="109"/>
      <c r="AP709" s="25">
        <v>0</v>
      </c>
      <c r="AQ709" s="25">
        <v>0</v>
      </c>
      <c r="AR709" s="25">
        <v>0</v>
      </c>
      <c r="AS709" s="25">
        <v>238.464</v>
      </c>
      <c r="AT709" s="25">
        <v>0</v>
      </c>
      <c r="AU709" s="25">
        <v>0</v>
      </c>
      <c r="AW709" t="str">
        <f t="shared" si="101"/>
        <v>Nguyễn Thành Long</v>
      </c>
      <c r="AX709" s="27" t="str">
        <f t="shared" si="102"/>
        <v>Đỗ Thị ALin</v>
      </c>
      <c r="AY709" s="4" t="str">
        <f t="shared" si="103"/>
        <v>VIN+</v>
      </c>
    </row>
    <row r="710" spans="1:51" outlineLevel="1" x14ac:dyDescent="0.25">
      <c r="A710" s="4" t="s">
        <v>1104</v>
      </c>
      <c r="B710" s="4" t="s">
        <v>797</v>
      </c>
      <c r="C710" s="4" t="s">
        <v>959</v>
      </c>
      <c r="D710" s="11" t="s">
        <v>752</v>
      </c>
      <c r="E710" s="32" t="s">
        <v>142</v>
      </c>
      <c r="F710" s="11" t="s">
        <v>710</v>
      </c>
      <c r="G710" s="35">
        <v>5139099</v>
      </c>
      <c r="H710" s="4" t="s">
        <v>2725</v>
      </c>
      <c r="I710" s="4"/>
      <c r="J710" s="4"/>
      <c r="K710" s="4"/>
      <c r="L710" s="4"/>
      <c r="M710" s="33"/>
      <c r="N710" s="38"/>
      <c r="O710" s="33"/>
      <c r="P710" s="244">
        <f t="shared" si="100"/>
        <v>663.62300000000005</v>
      </c>
      <c r="Q710" s="25"/>
      <c r="R710" s="25"/>
      <c r="S710" s="25"/>
      <c r="T710" s="109"/>
      <c r="U710" s="25"/>
      <c r="V710" s="25"/>
      <c r="W710" s="25"/>
      <c r="X710" s="25">
        <v>0</v>
      </c>
      <c r="Y710" s="25"/>
      <c r="Z710" s="25">
        <v>0</v>
      </c>
      <c r="AA710" s="109"/>
      <c r="AB710" s="25">
        <v>0</v>
      </c>
      <c r="AC710" s="25">
        <v>0</v>
      </c>
      <c r="AD710" s="25">
        <v>0</v>
      </c>
      <c r="AE710" s="25">
        <v>0</v>
      </c>
      <c r="AF710" s="25">
        <v>0</v>
      </c>
      <c r="AG710" s="25">
        <v>0</v>
      </c>
      <c r="AH710" s="109"/>
      <c r="AI710" s="25">
        <v>0</v>
      </c>
      <c r="AJ710" s="25">
        <v>0</v>
      </c>
      <c r="AK710" s="123">
        <v>0</v>
      </c>
      <c r="AL710" s="25">
        <v>0</v>
      </c>
      <c r="AM710" s="25">
        <v>0</v>
      </c>
      <c r="AN710" s="25">
        <v>0</v>
      </c>
      <c r="AO710" s="109"/>
      <c r="AP710" s="25">
        <v>0</v>
      </c>
      <c r="AQ710" s="25">
        <v>0</v>
      </c>
      <c r="AR710" s="25">
        <v>0</v>
      </c>
      <c r="AS710" s="25">
        <v>0</v>
      </c>
      <c r="AT710" s="25">
        <v>663.62300000000005</v>
      </c>
      <c r="AU710" s="25">
        <v>0</v>
      </c>
      <c r="AW710" t="str">
        <f t="shared" si="101"/>
        <v>Nguyễn Thành Long</v>
      </c>
      <c r="AX710" s="27" t="str">
        <f t="shared" si="102"/>
        <v>Đỗ Thị ALin</v>
      </c>
      <c r="AY710" s="4" t="str">
        <f t="shared" si="103"/>
        <v>VIN+</v>
      </c>
    </row>
    <row r="711" spans="1:51" outlineLevel="1" x14ac:dyDescent="0.25">
      <c r="A711" s="4" t="s">
        <v>1104</v>
      </c>
      <c r="B711" s="4" t="s">
        <v>797</v>
      </c>
      <c r="C711" s="4" t="s">
        <v>959</v>
      </c>
      <c r="D711" s="11" t="s">
        <v>752</v>
      </c>
      <c r="E711" s="32" t="s">
        <v>142</v>
      </c>
      <c r="F711" s="11" t="s">
        <v>710</v>
      </c>
      <c r="G711" s="35">
        <v>5273919</v>
      </c>
      <c r="H711" s="4" t="s">
        <v>2726</v>
      </c>
      <c r="I711" s="4"/>
      <c r="J711" s="4"/>
      <c r="K711" s="4"/>
      <c r="L711" s="4"/>
      <c r="M711" s="33"/>
      <c r="N711" s="38"/>
      <c r="O711" s="33"/>
      <c r="P711" s="244">
        <f t="shared" si="100"/>
        <v>0</v>
      </c>
      <c r="Q711" s="25"/>
      <c r="R711" s="25"/>
      <c r="S711" s="25"/>
      <c r="T711" s="109"/>
      <c r="U711" s="25"/>
      <c r="V711" s="25"/>
      <c r="W711" s="25"/>
      <c r="X711" s="25">
        <v>0</v>
      </c>
      <c r="Y711" s="25"/>
      <c r="Z711" s="25">
        <v>0</v>
      </c>
      <c r="AA711" s="109"/>
      <c r="AB711" s="25">
        <v>0</v>
      </c>
      <c r="AC711" s="25">
        <v>0</v>
      </c>
      <c r="AD711" s="25">
        <v>0</v>
      </c>
      <c r="AE711" s="25">
        <v>0</v>
      </c>
      <c r="AF711" s="25">
        <v>0</v>
      </c>
      <c r="AG711" s="25">
        <v>0</v>
      </c>
      <c r="AH711" s="109"/>
      <c r="AI711" s="25">
        <v>0</v>
      </c>
      <c r="AJ711" s="25">
        <v>0</v>
      </c>
      <c r="AK711" s="123">
        <v>0</v>
      </c>
      <c r="AL711" s="25">
        <v>0</v>
      </c>
      <c r="AM711" s="25">
        <v>0</v>
      </c>
      <c r="AN711" s="25">
        <v>0</v>
      </c>
      <c r="AO711" s="109"/>
      <c r="AP711" s="25">
        <v>0</v>
      </c>
      <c r="AQ711" s="25">
        <v>0</v>
      </c>
      <c r="AR711" s="25">
        <v>0</v>
      </c>
      <c r="AS711" s="25">
        <v>0</v>
      </c>
      <c r="AT711" s="25">
        <v>0</v>
      </c>
      <c r="AU711" s="25">
        <v>0</v>
      </c>
      <c r="AW711" t="str">
        <f t="shared" si="101"/>
        <v>Nguyễn Thành Long</v>
      </c>
      <c r="AX711" s="27" t="str">
        <f t="shared" si="102"/>
        <v>Đỗ Thị ALin</v>
      </c>
      <c r="AY711" s="4" t="str">
        <f t="shared" si="103"/>
        <v>VIN+</v>
      </c>
    </row>
    <row r="712" spans="1:51" outlineLevel="1" x14ac:dyDescent="0.25">
      <c r="A712" s="4" t="s">
        <v>1104</v>
      </c>
      <c r="B712" s="4" t="s">
        <v>797</v>
      </c>
      <c r="C712" s="4" t="s">
        <v>959</v>
      </c>
      <c r="D712" s="11" t="s">
        <v>752</v>
      </c>
      <c r="E712" s="32" t="s">
        <v>142</v>
      </c>
      <c r="F712" s="11" t="s">
        <v>710</v>
      </c>
      <c r="G712" s="35">
        <v>5274503</v>
      </c>
      <c r="H712" s="4" t="s">
        <v>2727</v>
      </c>
      <c r="I712" s="4"/>
      <c r="J712" s="4"/>
      <c r="K712" s="4"/>
      <c r="L712" s="4"/>
      <c r="M712" s="33"/>
      <c r="N712" s="38"/>
      <c r="O712" s="33"/>
      <c r="P712" s="244">
        <f t="shared" si="100"/>
        <v>0</v>
      </c>
      <c r="Q712" s="25"/>
      <c r="R712" s="25"/>
      <c r="S712" s="25"/>
      <c r="T712" s="109"/>
      <c r="U712" s="25"/>
      <c r="V712" s="25"/>
      <c r="W712" s="25"/>
      <c r="X712" s="25">
        <v>0</v>
      </c>
      <c r="Y712" s="25"/>
      <c r="Z712" s="25">
        <v>0</v>
      </c>
      <c r="AA712" s="109"/>
      <c r="AB712" s="25">
        <v>0</v>
      </c>
      <c r="AC712" s="25">
        <v>0</v>
      </c>
      <c r="AD712" s="25">
        <v>0</v>
      </c>
      <c r="AE712" s="25">
        <v>0</v>
      </c>
      <c r="AF712" s="25">
        <v>0</v>
      </c>
      <c r="AG712" s="25">
        <v>0</v>
      </c>
      <c r="AH712" s="109"/>
      <c r="AI712" s="25">
        <v>0</v>
      </c>
      <c r="AJ712" s="25">
        <v>0</v>
      </c>
      <c r="AK712" s="123">
        <v>0</v>
      </c>
      <c r="AL712" s="25">
        <v>0</v>
      </c>
      <c r="AM712" s="25">
        <v>0</v>
      </c>
      <c r="AN712" s="25">
        <v>0</v>
      </c>
      <c r="AO712" s="109"/>
      <c r="AP712" s="25">
        <v>0</v>
      </c>
      <c r="AQ712" s="25">
        <v>0</v>
      </c>
      <c r="AR712" s="25">
        <v>0</v>
      </c>
      <c r="AS712" s="25">
        <v>0</v>
      </c>
      <c r="AT712" s="25">
        <v>0</v>
      </c>
      <c r="AU712" s="25">
        <v>0</v>
      </c>
      <c r="AW712" t="str">
        <f t="shared" si="101"/>
        <v>Nguyễn Thành Long</v>
      </c>
      <c r="AX712" s="27" t="str">
        <f t="shared" si="102"/>
        <v>Đỗ Thị ALin</v>
      </c>
      <c r="AY712" s="4" t="str">
        <f t="shared" si="103"/>
        <v>VIN+</v>
      </c>
    </row>
    <row r="713" spans="1:51" outlineLevel="1" x14ac:dyDescent="0.25">
      <c r="A713" s="4" t="s">
        <v>1104</v>
      </c>
      <c r="B713" s="4" t="s">
        <v>797</v>
      </c>
      <c r="C713" s="4" t="s">
        <v>959</v>
      </c>
      <c r="D713" s="11" t="s">
        <v>752</v>
      </c>
      <c r="E713" s="32" t="s">
        <v>142</v>
      </c>
      <c r="F713" s="11" t="s">
        <v>710</v>
      </c>
      <c r="G713" s="35">
        <v>5278699</v>
      </c>
      <c r="H713" s="4" t="s">
        <v>2728</v>
      </c>
      <c r="I713" s="4"/>
      <c r="J713" s="4"/>
      <c r="K713" s="4"/>
      <c r="L713" s="4"/>
      <c r="M713" s="33"/>
      <c r="N713" s="38"/>
      <c r="O713" s="33"/>
      <c r="P713" s="244">
        <f t="shared" si="100"/>
        <v>0</v>
      </c>
      <c r="Q713" s="25"/>
      <c r="R713" s="25"/>
      <c r="S713" s="25"/>
      <c r="T713" s="109"/>
      <c r="U713" s="25"/>
      <c r="V713" s="25"/>
      <c r="W713" s="25"/>
      <c r="X713" s="25">
        <v>0</v>
      </c>
      <c r="Y713" s="25"/>
      <c r="Z713" s="25">
        <v>0</v>
      </c>
      <c r="AA713" s="109"/>
      <c r="AB713" s="25">
        <v>0</v>
      </c>
      <c r="AC713" s="25">
        <v>0</v>
      </c>
      <c r="AD713" s="25">
        <v>0</v>
      </c>
      <c r="AE713" s="25">
        <v>0</v>
      </c>
      <c r="AF713" s="25">
        <v>0</v>
      </c>
      <c r="AG713" s="25">
        <v>0</v>
      </c>
      <c r="AH713" s="109"/>
      <c r="AI713" s="25">
        <v>0</v>
      </c>
      <c r="AJ713" s="25">
        <v>0</v>
      </c>
      <c r="AK713" s="123">
        <v>0</v>
      </c>
      <c r="AL713" s="25">
        <v>0</v>
      </c>
      <c r="AM713" s="25">
        <v>0</v>
      </c>
      <c r="AN713" s="25">
        <v>0</v>
      </c>
      <c r="AO713" s="109"/>
      <c r="AP713" s="25">
        <v>0</v>
      </c>
      <c r="AQ713" s="25">
        <v>0</v>
      </c>
      <c r="AR713" s="25">
        <v>0</v>
      </c>
      <c r="AS713" s="25">
        <v>0</v>
      </c>
      <c r="AT713" s="25">
        <v>0</v>
      </c>
      <c r="AU713" s="25">
        <v>0</v>
      </c>
      <c r="AW713" t="str">
        <f t="shared" si="101"/>
        <v>Nguyễn Thành Long</v>
      </c>
      <c r="AX713" s="27" t="str">
        <f t="shared" si="102"/>
        <v>Đỗ Thị ALin</v>
      </c>
      <c r="AY713" s="4" t="str">
        <f t="shared" si="103"/>
        <v>VIN+</v>
      </c>
    </row>
    <row r="714" spans="1:51" outlineLevel="1" x14ac:dyDescent="0.25">
      <c r="A714" s="4" t="s">
        <v>1104</v>
      </c>
      <c r="B714" s="4" t="s">
        <v>797</v>
      </c>
      <c r="C714" s="4" t="s">
        <v>959</v>
      </c>
      <c r="D714" s="11" t="s">
        <v>752</v>
      </c>
      <c r="E714" s="32" t="s">
        <v>142</v>
      </c>
      <c r="F714" s="11" t="s">
        <v>710</v>
      </c>
      <c r="G714" s="35">
        <v>5278848</v>
      </c>
      <c r="H714" s="4" t="s">
        <v>2729</v>
      </c>
      <c r="I714" s="4"/>
      <c r="J714" s="4"/>
      <c r="K714" s="4"/>
      <c r="L714" s="4"/>
      <c r="M714" s="33"/>
      <c r="N714" s="38"/>
      <c r="O714" s="33"/>
      <c r="P714" s="244">
        <f t="shared" ref="P714:P777" si="104">SUM(Q714:AU714)</f>
        <v>417.99199999999996</v>
      </c>
      <c r="Q714" s="25"/>
      <c r="R714" s="25"/>
      <c r="S714" s="25"/>
      <c r="T714" s="109"/>
      <c r="U714" s="25"/>
      <c r="V714" s="25"/>
      <c r="W714" s="25"/>
      <c r="X714" s="25">
        <v>0</v>
      </c>
      <c r="Y714" s="25"/>
      <c r="Z714" s="25">
        <v>0</v>
      </c>
      <c r="AA714" s="109"/>
      <c r="AB714" s="25">
        <v>0</v>
      </c>
      <c r="AC714" s="25">
        <v>0</v>
      </c>
      <c r="AD714" s="25">
        <v>0</v>
      </c>
      <c r="AE714" s="25">
        <v>179.52799999999999</v>
      </c>
      <c r="AF714" s="25">
        <v>0</v>
      </c>
      <c r="AG714" s="25">
        <v>0</v>
      </c>
      <c r="AH714" s="109"/>
      <c r="AI714" s="25">
        <v>0</v>
      </c>
      <c r="AJ714" s="25">
        <v>0</v>
      </c>
      <c r="AK714" s="123">
        <v>0</v>
      </c>
      <c r="AL714" s="25">
        <v>0</v>
      </c>
      <c r="AM714" s="25">
        <v>0</v>
      </c>
      <c r="AN714" s="25">
        <v>0</v>
      </c>
      <c r="AO714" s="109"/>
      <c r="AP714" s="25">
        <v>0</v>
      </c>
      <c r="AQ714" s="25">
        <v>0</v>
      </c>
      <c r="AR714" s="25">
        <v>0</v>
      </c>
      <c r="AS714" s="25">
        <v>238.464</v>
      </c>
      <c r="AT714" s="25">
        <v>0</v>
      </c>
      <c r="AU714" s="25">
        <v>0</v>
      </c>
      <c r="AW714" t="str">
        <f t="shared" ref="AW714:AW777" si="105">+C714</f>
        <v>Nguyễn Thành Long</v>
      </c>
      <c r="AX714" s="27" t="str">
        <f t="shared" ref="AX714:AX777" si="106">+E714</f>
        <v>Đỗ Thị ALin</v>
      </c>
      <c r="AY714" s="4" t="str">
        <f t="shared" si="103"/>
        <v>VIN+</v>
      </c>
    </row>
    <row r="715" spans="1:51" outlineLevel="1" x14ac:dyDescent="0.25">
      <c r="A715" s="4" t="s">
        <v>1104</v>
      </c>
      <c r="B715" s="4" t="s">
        <v>797</v>
      </c>
      <c r="C715" s="4" t="s">
        <v>959</v>
      </c>
      <c r="D715" s="11" t="s">
        <v>752</v>
      </c>
      <c r="E715" s="32" t="s">
        <v>142</v>
      </c>
      <c r="F715" s="11" t="s">
        <v>710</v>
      </c>
      <c r="G715" s="35">
        <v>5290314</v>
      </c>
      <c r="H715" s="4" t="s">
        <v>2730</v>
      </c>
      <c r="I715" s="4"/>
      <c r="J715" s="4"/>
      <c r="K715" s="4"/>
      <c r="L715" s="4"/>
      <c r="M715" s="33"/>
      <c r="N715" s="38"/>
      <c r="O715" s="33"/>
      <c r="P715" s="244">
        <f t="shared" si="104"/>
        <v>238.464</v>
      </c>
      <c r="Q715" s="25"/>
      <c r="R715" s="25"/>
      <c r="S715" s="25"/>
      <c r="T715" s="109"/>
      <c r="U715" s="25"/>
      <c r="V715" s="25"/>
      <c r="W715" s="25"/>
      <c r="X715" s="25">
        <v>0</v>
      </c>
      <c r="Y715" s="25"/>
      <c r="Z715" s="25">
        <v>0</v>
      </c>
      <c r="AA715" s="109"/>
      <c r="AB715" s="25">
        <v>0</v>
      </c>
      <c r="AC715" s="25">
        <v>0</v>
      </c>
      <c r="AD715" s="25">
        <v>0</v>
      </c>
      <c r="AE715" s="25">
        <v>0</v>
      </c>
      <c r="AF715" s="25">
        <v>0</v>
      </c>
      <c r="AG715" s="25">
        <v>0</v>
      </c>
      <c r="AH715" s="109"/>
      <c r="AI715" s="25">
        <v>0</v>
      </c>
      <c r="AJ715" s="25">
        <v>0</v>
      </c>
      <c r="AK715" s="123">
        <v>0</v>
      </c>
      <c r="AL715" s="25">
        <v>0</v>
      </c>
      <c r="AM715" s="25">
        <v>0</v>
      </c>
      <c r="AN715" s="25">
        <v>0</v>
      </c>
      <c r="AO715" s="109"/>
      <c r="AP715" s="25">
        <v>0</v>
      </c>
      <c r="AQ715" s="25">
        <v>0</v>
      </c>
      <c r="AR715" s="25">
        <v>0</v>
      </c>
      <c r="AS715" s="25">
        <v>238.464</v>
      </c>
      <c r="AT715" s="25">
        <v>0</v>
      </c>
      <c r="AU715" s="25">
        <v>0</v>
      </c>
      <c r="AW715" t="str">
        <f t="shared" si="105"/>
        <v>Nguyễn Thành Long</v>
      </c>
      <c r="AX715" s="27" t="str">
        <f t="shared" si="106"/>
        <v>Đỗ Thị ALin</v>
      </c>
      <c r="AY715" s="4" t="str">
        <f t="shared" si="103"/>
        <v>VIN+</v>
      </c>
    </row>
    <row r="716" spans="1:51" outlineLevel="1" x14ac:dyDescent="0.25">
      <c r="A716" s="4" t="s">
        <v>1104</v>
      </c>
      <c r="B716" s="4" t="s">
        <v>797</v>
      </c>
      <c r="C716" s="4" t="s">
        <v>959</v>
      </c>
      <c r="D716" s="11" t="s">
        <v>752</v>
      </c>
      <c r="E716" s="32" t="s">
        <v>142</v>
      </c>
      <c r="F716" s="11" t="s">
        <v>710</v>
      </c>
      <c r="G716" s="35">
        <v>5290622</v>
      </c>
      <c r="H716" s="4" t="s">
        <v>2731</v>
      </c>
      <c r="I716" s="4"/>
      <c r="J716" s="4"/>
      <c r="K716" s="4"/>
      <c r="L716" s="4"/>
      <c r="M716" s="33"/>
      <c r="N716" s="38"/>
      <c r="O716" s="33"/>
      <c r="P716" s="244">
        <f t="shared" si="104"/>
        <v>0</v>
      </c>
      <c r="Q716" s="25"/>
      <c r="R716" s="25"/>
      <c r="S716" s="25"/>
      <c r="T716" s="109"/>
      <c r="U716" s="25"/>
      <c r="V716" s="25"/>
      <c r="W716" s="25"/>
      <c r="X716" s="25">
        <v>0</v>
      </c>
      <c r="Y716" s="25"/>
      <c r="Z716" s="25">
        <v>0</v>
      </c>
      <c r="AA716" s="109"/>
      <c r="AB716" s="25">
        <v>0</v>
      </c>
      <c r="AC716" s="25">
        <v>0</v>
      </c>
      <c r="AD716" s="25">
        <v>0</v>
      </c>
      <c r="AE716" s="25">
        <v>0</v>
      </c>
      <c r="AF716" s="25">
        <v>0</v>
      </c>
      <c r="AG716" s="25">
        <v>0</v>
      </c>
      <c r="AH716" s="109"/>
      <c r="AI716" s="25">
        <v>0</v>
      </c>
      <c r="AJ716" s="25">
        <v>0</v>
      </c>
      <c r="AK716" s="123">
        <v>0</v>
      </c>
      <c r="AL716" s="25">
        <v>0</v>
      </c>
      <c r="AM716" s="25">
        <v>0</v>
      </c>
      <c r="AN716" s="25">
        <v>0</v>
      </c>
      <c r="AO716" s="109"/>
      <c r="AP716" s="25">
        <v>0</v>
      </c>
      <c r="AQ716" s="25">
        <v>0</v>
      </c>
      <c r="AR716" s="25">
        <v>0</v>
      </c>
      <c r="AS716" s="25">
        <v>0</v>
      </c>
      <c r="AT716" s="25">
        <v>0</v>
      </c>
      <c r="AU716" s="25">
        <v>0</v>
      </c>
      <c r="AW716" t="str">
        <f t="shared" si="105"/>
        <v>Nguyễn Thành Long</v>
      </c>
      <c r="AX716" s="27" t="str">
        <f t="shared" si="106"/>
        <v>Đỗ Thị ALin</v>
      </c>
      <c r="AY716" s="4" t="str">
        <f t="shared" si="103"/>
        <v>VIN+</v>
      </c>
    </row>
    <row r="717" spans="1:51" outlineLevel="1" x14ac:dyDescent="0.25">
      <c r="A717" s="4" t="s">
        <v>1104</v>
      </c>
      <c r="B717" s="4" t="s">
        <v>797</v>
      </c>
      <c r="C717" s="4" t="s">
        <v>959</v>
      </c>
      <c r="D717" s="11" t="s">
        <v>752</v>
      </c>
      <c r="E717" s="32" t="s">
        <v>142</v>
      </c>
      <c r="F717" s="11" t="s">
        <v>710</v>
      </c>
      <c r="G717" s="35">
        <v>5290736</v>
      </c>
      <c r="H717" s="4" t="s">
        <v>2732</v>
      </c>
      <c r="I717" s="4"/>
      <c r="J717" s="4"/>
      <c r="K717" s="4"/>
      <c r="L717" s="4"/>
      <c r="M717" s="33"/>
      <c r="N717" s="38"/>
      <c r="O717" s="33"/>
      <c r="P717" s="244">
        <f t="shared" si="104"/>
        <v>238.464</v>
      </c>
      <c r="Q717" s="25"/>
      <c r="R717" s="25"/>
      <c r="S717" s="25"/>
      <c r="T717" s="109"/>
      <c r="U717" s="25"/>
      <c r="V717" s="25"/>
      <c r="W717" s="25"/>
      <c r="X717" s="25">
        <v>0</v>
      </c>
      <c r="Y717" s="25"/>
      <c r="Z717" s="25">
        <v>0</v>
      </c>
      <c r="AA717" s="109"/>
      <c r="AB717" s="25">
        <v>238.464</v>
      </c>
      <c r="AC717" s="25">
        <v>0</v>
      </c>
      <c r="AD717" s="25">
        <v>0</v>
      </c>
      <c r="AE717" s="25">
        <v>0</v>
      </c>
      <c r="AF717" s="25">
        <v>0</v>
      </c>
      <c r="AG717" s="25">
        <v>0</v>
      </c>
      <c r="AH717" s="109"/>
      <c r="AI717" s="25">
        <v>0</v>
      </c>
      <c r="AJ717" s="25">
        <v>0</v>
      </c>
      <c r="AK717" s="123">
        <v>0</v>
      </c>
      <c r="AL717" s="25">
        <v>0</v>
      </c>
      <c r="AM717" s="25">
        <v>0</v>
      </c>
      <c r="AN717" s="25">
        <v>0</v>
      </c>
      <c r="AO717" s="109"/>
      <c r="AP717" s="25">
        <v>0</v>
      </c>
      <c r="AQ717" s="25">
        <v>0</v>
      </c>
      <c r="AR717" s="25">
        <v>0</v>
      </c>
      <c r="AS717" s="25">
        <v>0</v>
      </c>
      <c r="AT717" s="25">
        <v>0</v>
      </c>
      <c r="AU717" s="25">
        <v>0</v>
      </c>
      <c r="AW717" t="str">
        <f t="shared" si="105"/>
        <v>Nguyễn Thành Long</v>
      </c>
      <c r="AX717" s="27" t="str">
        <f t="shared" si="106"/>
        <v>Đỗ Thị ALin</v>
      </c>
      <c r="AY717" s="4" t="str">
        <f t="shared" ref="AY717:AY780" si="107">+B717</f>
        <v>VIN+</v>
      </c>
    </row>
    <row r="718" spans="1:51" outlineLevel="1" x14ac:dyDescent="0.25">
      <c r="A718" s="4" t="s">
        <v>1104</v>
      </c>
      <c r="B718" s="4" t="s">
        <v>797</v>
      </c>
      <c r="C718" s="4" t="s">
        <v>959</v>
      </c>
      <c r="D718" s="11" t="s">
        <v>752</v>
      </c>
      <c r="E718" s="32" t="s">
        <v>142</v>
      </c>
      <c r="F718" s="11" t="s">
        <v>710</v>
      </c>
      <c r="G718" s="35">
        <v>5290888</v>
      </c>
      <c r="H718" s="4" t="s">
        <v>2733</v>
      </c>
      <c r="I718" s="4"/>
      <c r="J718" s="4"/>
      <c r="K718" s="4"/>
      <c r="L718" s="4"/>
      <c r="M718" s="33"/>
      <c r="N718" s="38"/>
      <c r="O718" s="33"/>
      <c r="P718" s="244">
        <f t="shared" si="104"/>
        <v>417.99200000000002</v>
      </c>
      <c r="Q718" s="25"/>
      <c r="R718" s="25"/>
      <c r="S718" s="25"/>
      <c r="T718" s="109"/>
      <c r="U718" s="25"/>
      <c r="V718" s="25"/>
      <c r="W718" s="25"/>
      <c r="X718" s="25">
        <v>0</v>
      </c>
      <c r="Y718" s="25"/>
      <c r="Z718" s="25">
        <v>0</v>
      </c>
      <c r="AA718" s="109"/>
      <c r="AB718" s="25">
        <v>0</v>
      </c>
      <c r="AC718" s="25">
        <v>0</v>
      </c>
      <c r="AD718" s="25">
        <v>0</v>
      </c>
      <c r="AE718" s="25">
        <v>0</v>
      </c>
      <c r="AF718" s="25">
        <v>0</v>
      </c>
      <c r="AG718" s="25">
        <v>0</v>
      </c>
      <c r="AH718" s="109"/>
      <c r="AI718" s="25">
        <v>0</v>
      </c>
      <c r="AJ718" s="25">
        <v>0</v>
      </c>
      <c r="AK718" s="123">
        <v>0</v>
      </c>
      <c r="AL718" s="25">
        <v>0</v>
      </c>
      <c r="AM718" s="25">
        <v>0</v>
      </c>
      <c r="AN718" s="25">
        <v>0</v>
      </c>
      <c r="AO718" s="109"/>
      <c r="AP718" s="25">
        <v>0</v>
      </c>
      <c r="AQ718" s="25">
        <v>417.99200000000002</v>
      </c>
      <c r="AR718" s="25">
        <v>0</v>
      </c>
      <c r="AS718" s="25">
        <v>0</v>
      </c>
      <c r="AT718" s="25">
        <v>0</v>
      </c>
      <c r="AU718" s="25">
        <v>0</v>
      </c>
      <c r="AW718" t="str">
        <f t="shared" si="105"/>
        <v>Nguyễn Thành Long</v>
      </c>
      <c r="AX718" s="27" t="str">
        <f t="shared" si="106"/>
        <v>Đỗ Thị ALin</v>
      </c>
      <c r="AY718" s="4" t="str">
        <f t="shared" si="107"/>
        <v>VIN+</v>
      </c>
    </row>
    <row r="719" spans="1:51" outlineLevel="1" x14ac:dyDescent="0.25">
      <c r="A719" s="4" t="s">
        <v>1104</v>
      </c>
      <c r="B719" s="4" t="s">
        <v>797</v>
      </c>
      <c r="C719" s="4" t="s">
        <v>959</v>
      </c>
      <c r="D719" s="11" t="s">
        <v>752</v>
      </c>
      <c r="E719" s="32" t="s">
        <v>142</v>
      </c>
      <c r="F719" s="11" t="s">
        <v>710</v>
      </c>
      <c r="G719" s="35">
        <v>5291098</v>
      </c>
      <c r="H719" s="4" t="s">
        <v>2734</v>
      </c>
      <c r="I719" s="4"/>
      <c r="J719" s="4"/>
      <c r="K719" s="4"/>
      <c r="L719" s="4"/>
      <c r="M719" s="33"/>
      <c r="N719" s="38"/>
      <c r="O719" s="33"/>
      <c r="P719" s="244">
        <f t="shared" si="104"/>
        <v>238.464</v>
      </c>
      <c r="Q719" s="25"/>
      <c r="R719" s="25"/>
      <c r="S719" s="25"/>
      <c r="T719" s="109"/>
      <c r="U719" s="25"/>
      <c r="V719" s="25"/>
      <c r="W719" s="25"/>
      <c r="X719" s="25">
        <v>0</v>
      </c>
      <c r="Y719" s="25"/>
      <c r="Z719" s="25">
        <v>0</v>
      </c>
      <c r="AA719" s="109"/>
      <c r="AB719" s="25">
        <v>238.464</v>
      </c>
      <c r="AC719" s="25">
        <v>0</v>
      </c>
      <c r="AD719" s="25">
        <v>0</v>
      </c>
      <c r="AE719" s="25">
        <v>0</v>
      </c>
      <c r="AF719" s="25">
        <v>0</v>
      </c>
      <c r="AG719" s="25">
        <v>0</v>
      </c>
      <c r="AH719" s="109"/>
      <c r="AI719" s="25">
        <v>0</v>
      </c>
      <c r="AJ719" s="25">
        <v>0</v>
      </c>
      <c r="AK719" s="123">
        <v>0</v>
      </c>
      <c r="AL719" s="25">
        <v>0</v>
      </c>
      <c r="AM719" s="25">
        <v>0</v>
      </c>
      <c r="AN719" s="25">
        <v>0</v>
      </c>
      <c r="AO719" s="109"/>
      <c r="AP719" s="25">
        <v>0</v>
      </c>
      <c r="AQ719" s="25">
        <v>0</v>
      </c>
      <c r="AR719" s="25">
        <v>0</v>
      </c>
      <c r="AS719" s="25">
        <v>0</v>
      </c>
      <c r="AT719" s="25">
        <v>0</v>
      </c>
      <c r="AU719" s="25">
        <v>0</v>
      </c>
      <c r="AW719" t="str">
        <f t="shared" si="105"/>
        <v>Nguyễn Thành Long</v>
      </c>
      <c r="AX719" s="27" t="str">
        <f t="shared" si="106"/>
        <v>Đỗ Thị ALin</v>
      </c>
      <c r="AY719" s="4" t="str">
        <f t="shared" si="107"/>
        <v>VIN+</v>
      </c>
    </row>
    <row r="720" spans="1:51" outlineLevel="1" x14ac:dyDescent="0.25">
      <c r="A720" s="4" t="s">
        <v>1104</v>
      </c>
      <c r="B720" s="4" t="s">
        <v>797</v>
      </c>
      <c r="C720" s="4" t="s">
        <v>959</v>
      </c>
      <c r="D720" s="11" t="s">
        <v>752</v>
      </c>
      <c r="E720" s="32" t="s">
        <v>142</v>
      </c>
      <c r="F720" s="11" t="s">
        <v>710</v>
      </c>
      <c r="G720" s="35">
        <v>5291780</v>
      </c>
      <c r="H720" s="4" t="s">
        <v>2735</v>
      </c>
      <c r="I720" s="4"/>
      <c r="J720" s="4"/>
      <c r="K720" s="4"/>
      <c r="L720" s="4"/>
      <c r="M720" s="33"/>
      <c r="N720" s="38"/>
      <c r="O720" s="33"/>
      <c r="P720" s="244">
        <f t="shared" si="104"/>
        <v>0</v>
      </c>
      <c r="Q720" s="25"/>
      <c r="R720" s="25"/>
      <c r="S720" s="25"/>
      <c r="T720" s="109"/>
      <c r="U720" s="25"/>
      <c r="V720" s="25"/>
      <c r="W720" s="25"/>
      <c r="X720" s="25">
        <v>0</v>
      </c>
      <c r="Y720" s="25"/>
      <c r="Z720" s="25">
        <v>0</v>
      </c>
      <c r="AA720" s="109"/>
      <c r="AB720" s="25">
        <v>0</v>
      </c>
      <c r="AC720" s="25">
        <v>0</v>
      </c>
      <c r="AD720" s="25">
        <v>0</v>
      </c>
      <c r="AE720" s="25">
        <v>0</v>
      </c>
      <c r="AF720" s="25">
        <v>0</v>
      </c>
      <c r="AG720" s="25">
        <v>0</v>
      </c>
      <c r="AH720" s="109"/>
      <c r="AI720" s="25">
        <v>0</v>
      </c>
      <c r="AJ720" s="25">
        <v>0</v>
      </c>
      <c r="AK720" s="123">
        <v>0</v>
      </c>
      <c r="AL720" s="25">
        <v>0</v>
      </c>
      <c r="AM720" s="25">
        <v>0</v>
      </c>
      <c r="AN720" s="25">
        <v>0</v>
      </c>
      <c r="AO720" s="109"/>
      <c r="AP720" s="25">
        <v>0</v>
      </c>
      <c r="AQ720" s="25">
        <v>0</v>
      </c>
      <c r="AR720" s="25">
        <v>0</v>
      </c>
      <c r="AS720" s="25">
        <v>0</v>
      </c>
      <c r="AT720" s="25">
        <v>0</v>
      </c>
      <c r="AU720" s="25">
        <v>0</v>
      </c>
      <c r="AW720" t="str">
        <f t="shared" si="105"/>
        <v>Nguyễn Thành Long</v>
      </c>
      <c r="AX720" s="27" t="str">
        <f t="shared" si="106"/>
        <v>Đỗ Thị ALin</v>
      </c>
      <c r="AY720" s="4" t="str">
        <f t="shared" si="107"/>
        <v>VIN+</v>
      </c>
    </row>
    <row r="721" spans="1:51" outlineLevel="1" x14ac:dyDescent="0.25">
      <c r="A721" s="4" t="s">
        <v>1104</v>
      </c>
      <c r="B721" s="4" t="s">
        <v>797</v>
      </c>
      <c r="C721" s="4" t="s">
        <v>959</v>
      </c>
      <c r="D721" s="11" t="s">
        <v>752</v>
      </c>
      <c r="E721" s="32" t="s">
        <v>142</v>
      </c>
      <c r="F721" s="11" t="s">
        <v>710</v>
      </c>
      <c r="G721" s="35">
        <v>5292893</v>
      </c>
      <c r="H721" s="4" t="s">
        <v>2736</v>
      </c>
      <c r="I721" s="4"/>
      <c r="J721" s="4"/>
      <c r="K721" s="4"/>
      <c r="L721" s="4"/>
      <c r="M721" s="33"/>
      <c r="N721" s="38"/>
      <c r="O721" s="33"/>
      <c r="P721" s="244">
        <f t="shared" si="104"/>
        <v>417.99199999999996</v>
      </c>
      <c r="Q721" s="25"/>
      <c r="R721" s="25"/>
      <c r="S721" s="25"/>
      <c r="T721" s="109"/>
      <c r="U721" s="25"/>
      <c r="V721" s="25"/>
      <c r="W721" s="25"/>
      <c r="X721" s="25">
        <v>0</v>
      </c>
      <c r="Y721" s="25"/>
      <c r="Z721" s="25">
        <v>0</v>
      </c>
      <c r="AA721" s="109"/>
      <c r="AB721" s="25">
        <v>179.52799999999999</v>
      </c>
      <c r="AC721" s="25">
        <v>0</v>
      </c>
      <c r="AD721" s="25">
        <v>0</v>
      </c>
      <c r="AE721" s="25">
        <v>0</v>
      </c>
      <c r="AF721" s="25">
        <v>0</v>
      </c>
      <c r="AG721" s="25">
        <v>0</v>
      </c>
      <c r="AH721" s="109"/>
      <c r="AI721" s="25">
        <v>0</v>
      </c>
      <c r="AJ721" s="25">
        <v>0</v>
      </c>
      <c r="AK721" s="123">
        <v>0</v>
      </c>
      <c r="AL721" s="25">
        <v>0</v>
      </c>
      <c r="AM721" s="25">
        <v>0</v>
      </c>
      <c r="AN721" s="25">
        <v>0</v>
      </c>
      <c r="AO721" s="109"/>
      <c r="AP721" s="25">
        <v>0</v>
      </c>
      <c r="AQ721" s="25">
        <v>0</v>
      </c>
      <c r="AR721" s="25">
        <v>238.464</v>
      </c>
      <c r="AS721" s="25">
        <v>0</v>
      </c>
      <c r="AT721" s="25">
        <v>0</v>
      </c>
      <c r="AU721" s="25">
        <v>0</v>
      </c>
      <c r="AW721" t="str">
        <f t="shared" si="105"/>
        <v>Nguyễn Thành Long</v>
      </c>
      <c r="AX721" s="27" t="str">
        <f t="shared" si="106"/>
        <v>Đỗ Thị ALin</v>
      </c>
      <c r="AY721" s="4" t="str">
        <f t="shared" si="107"/>
        <v>VIN+</v>
      </c>
    </row>
    <row r="722" spans="1:51" outlineLevel="1" x14ac:dyDescent="0.25">
      <c r="A722" s="4" t="s">
        <v>1104</v>
      </c>
      <c r="B722" s="4" t="s">
        <v>797</v>
      </c>
      <c r="C722" s="4" t="s">
        <v>959</v>
      </c>
      <c r="D722" s="11" t="s">
        <v>752</v>
      </c>
      <c r="E722" s="32" t="s">
        <v>142</v>
      </c>
      <c r="F722" s="11" t="s">
        <v>710</v>
      </c>
      <c r="G722" s="35">
        <v>5292907</v>
      </c>
      <c r="H722" s="4" t="s">
        <v>2737</v>
      </c>
      <c r="I722" s="4"/>
      <c r="J722" s="4"/>
      <c r="K722" s="4"/>
      <c r="L722" s="4"/>
      <c r="M722" s="33"/>
      <c r="N722" s="38"/>
      <c r="O722" s="33"/>
      <c r="P722" s="244">
        <f t="shared" si="104"/>
        <v>483.02499999999998</v>
      </c>
      <c r="Q722" s="25"/>
      <c r="R722" s="25"/>
      <c r="S722" s="25"/>
      <c r="T722" s="109"/>
      <c r="U722" s="25"/>
      <c r="V722" s="25"/>
      <c r="W722" s="25"/>
      <c r="X722" s="25">
        <v>0</v>
      </c>
      <c r="Y722" s="25"/>
      <c r="Z722" s="25">
        <v>0</v>
      </c>
      <c r="AA722" s="109"/>
      <c r="AB722" s="25">
        <v>0</v>
      </c>
      <c r="AC722" s="25">
        <v>0</v>
      </c>
      <c r="AD722" s="25">
        <v>0</v>
      </c>
      <c r="AE722" s="25">
        <v>0</v>
      </c>
      <c r="AF722" s="25">
        <v>0</v>
      </c>
      <c r="AG722" s="25">
        <v>0</v>
      </c>
      <c r="AH722" s="109"/>
      <c r="AI722" s="25">
        <v>483.02499999999998</v>
      </c>
      <c r="AJ722" s="25">
        <v>0</v>
      </c>
      <c r="AK722" s="123">
        <v>0</v>
      </c>
      <c r="AL722" s="25">
        <v>0</v>
      </c>
      <c r="AM722" s="25">
        <v>0</v>
      </c>
      <c r="AN722" s="25">
        <v>0</v>
      </c>
      <c r="AO722" s="109"/>
      <c r="AP722" s="25">
        <v>0</v>
      </c>
      <c r="AQ722" s="25">
        <v>0</v>
      </c>
      <c r="AR722" s="25">
        <v>0</v>
      </c>
      <c r="AS722" s="25">
        <v>0</v>
      </c>
      <c r="AT722" s="25">
        <v>0</v>
      </c>
      <c r="AU722" s="25">
        <v>0</v>
      </c>
      <c r="AW722" t="str">
        <f t="shared" si="105"/>
        <v>Nguyễn Thành Long</v>
      </c>
      <c r="AX722" s="27" t="str">
        <f t="shared" si="106"/>
        <v>Đỗ Thị ALin</v>
      </c>
      <c r="AY722" s="4" t="str">
        <f t="shared" si="107"/>
        <v>VIN+</v>
      </c>
    </row>
    <row r="723" spans="1:51" outlineLevel="1" x14ac:dyDescent="0.25">
      <c r="A723" s="4" t="s">
        <v>1104</v>
      </c>
      <c r="B723" s="4" t="s">
        <v>797</v>
      </c>
      <c r="C723" s="4" t="s">
        <v>959</v>
      </c>
      <c r="D723" s="11" t="s">
        <v>752</v>
      </c>
      <c r="E723" s="32" t="s">
        <v>142</v>
      </c>
      <c r="F723" s="11" t="s">
        <v>710</v>
      </c>
      <c r="G723" s="35">
        <v>5293470</v>
      </c>
      <c r="H723" s="4" t="s">
        <v>2738</v>
      </c>
      <c r="I723" s="4"/>
      <c r="J723" s="4"/>
      <c r="K723" s="4"/>
      <c r="L723" s="4"/>
      <c r="M723" s="33"/>
      <c r="N723" s="38"/>
      <c r="O723" s="33"/>
      <c r="P723" s="244">
        <f t="shared" si="104"/>
        <v>238.464</v>
      </c>
      <c r="Q723" s="25"/>
      <c r="R723" s="25"/>
      <c r="S723" s="25"/>
      <c r="T723" s="109"/>
      <c r="U723" s="25"/>
      <c r="V723" s="25"/>
      <c r="W723" s="25"/>
      <c r="X723" s="25">
        <v>0</v>
      </c>
      <c r="Y723" s="25"/>
      <c r="Z723" s="25">
        <v>0</v>
      </c>
      <c r="AA723" s="109"/>
      <c r="AB723" s="25">
        <v>0</v>
      </c>
      <c r="AC723" s="25">
        <v>0</v>
      </c>
      <c r="AD723" s="25">
        <v>0</v>
      </c>
      <c r="AE723" s="25">
        <v>0</v>
      </c>
      <c r="AF723" s="25">
        <v>0</v>
      </c>
      <c r="AG723" s="25">
        <v>0</v>
      </c>
      <c r="AH723" s="109"/>
      <c r="AI723" s="25">
        <v>0</v>
      </c>
      <c r="AJ723" s="25">
        <v>0</v>
      </c>
      <c r="AK723" s="123">
        <v>0</v>
      </c>
      <c r="AL723" s="25">
        <v>0</v>
      </c>
      <c r="AM723" s="25">
        <v>238.464</v>
      </c>
      <c r="AN723" s="25">
        <v>0</v>
      </c>
      <c r="AO723" s="109"/>
      <c r="AP723" s="25">
        <v>0</v>
      </c>
      <c r="AQ723" s="25">
        <v>0</v>
      </c>
      <c r="AR723" s="25">
        <v>0</v>
      </c>
      <c r="AS723" s="25">
        <v>0</v>
      </c>
      <c r="AT723" s="25">
        <v>0</v>
      </c>
      <c r="AU723" s="25">
        <v>0</v>
      </c>
      <c r="AW723" t="str">
        <f t="shared" si="105"/>
        <v>Nguyễn Thành Long</v>
      </c>
      <c r="AX723" s="27" t="str">
        <f t="shared" si="106"/>
        <v>Đỗ Thị ALin</v>
      </c>
      <c r="AY723" s="4" t="str">
        <f t="shared" si="107"/>
        <v>VIN+</v>
      </c>
    </row>
    <row r="724" spans="1:51" outlineLevel="1" x14ac:dyDescent="0.25">
      <c r="A724" s="4" t="s">
        <v>1104</v>
      </c>
      <c r="B724" s="4" t="s">
        <v>797</v>
      </c>
      <c r="C724" s="4" t="s">
        <v>959</v>
      </c>
      <c r="D724" s="11" t="s">
        <v>752</v>
      </c>
      <c r="E724" s="32" t="s">
        <v>142</v>
      </c>
      <c r="F724" s="11" t="s">
        <v>710</v>
      </c>
      <c r="G724" s="35">
        <v>5294095</v>
      </c>
      <c r="H724" s="4" t="s">
        <v>2739</v>
      </c>
      <c r="I724" s="4"/>
      <c r="J724" s="4"/>
      <c r="K724" s="4"/>
      <c r="L724" s="4"/>
      <c r="M724" s="33"/>
      <c r="N724" s="38"/>
      <c r="O724" s="33"/>
      <c r="P724" s="244">
        <f t="shared" si="104"/>
        <v>0</v>
      </c>
      <c r="Q724" s="25"/>
      <c r="R724" s="25"/>
      <c r="S724" s="25"/>
      <c r="T724" s="109"/>
      <c r="U724" s="25"/>
      <c r="V724" s="25"/>
      <c r="W724" s="25"/>
      <c r="X724" s="25">
        <v>0</v>
      </c>
      <c r="Y724" s="25"/>
      <c r="Z724" s="25">
        <v>0</v>
      </c>
      <c r="AA724" s="109"/>
      <c r="AB724" s="25">
        <v>0</v>
      </c>
      <c r="AC724" s="25">
        <v>0</v>
      </c>
      <c r="AD724" s="25">
        <v>0</v>
      </c>
      <c r="AE724" s="25">
        <v>0</v>
      </c>
      <c r="AF724" s="25">
        <v>0</v>
      </c>
      <c r="AG724" s="25">
        <v>0</v>
      </c>
      <c r="AH724" s="109"/>
      <c r="AI724" s="25">
        <v>0</v>
      </c>
      <c r="AJ724" s="25">
        <v>0</v>
      </c>
      <c r="AK724" s="123">
        <v>0</v>
      </c>
      <c r="AL724" s="25">
        <v>0</v>
      </c>
      <c r="AM724" s="25">
        <v>0</v>
      </c>
      <c r="AN724" s="25">
        <v>0</v>
      </c>
      <c r="AO724" s="109"/>
      <c r="AP724" s="25">
        <v>0</v>
      </c>
      <c r="AQ724" s="25">
        <v>0</v>
      </c>
      <c r="AR724" s="25">
        <v>0</v>
      </c>
      <c r="AS724" s="25">
        <v>0</v>
      </c>
      <c r="AT724" s="25">
        <v>0</v>
      </c>
      <c r="AU724" s="25">
        <v>0</v>
      </c>
      <c r="AW724" t="str">
        <f t="shared" si="105"/>
        <v>Nguyễn Thành Long</v>
      </c>
      <c r="AX724" s="27" t="str">
        <f t="shared" si="106"/>
        <v>Đỗ Thị ALin</v>
      </c>
      <c r="AY724" s="4" t="str">
        <f t="shared" si="107"/>
        <v>VIN+</v>
      </c>
    </row>
    <row r="725" spans="1:51" outlineLevel="1" x14ac:dyDescent="0.25">
      <c r="A725" s="4" t="s">
        <v>1104</v>
      </c>
      <c r="B725" s="4" t="s">
        <v>797</v>
      </c>
      <c r="C725" s="4" t="s">
        <v>959</v>
      </c>
      <c r="D725" s="11" t="s">
        <v>752</v>
      </c>
      <c r="E725" s="32" t="s">
        <v>142</v>
      </c>
      <c r="F725" s="11" t="s">
        <v>710</v>
      </c>
      <c r="G725" s="35">
        <v>5294929</v>
      </c>
      <c r="H725" s="4" t="s">
        <v>2740</v>
      </c>
      <c r="I725" s="4"/>
      <c r="J725" s="4"/>
      <c r="K725" s="4"/>
      <c r="L725" s="4"/>
      <c r="M725" s="33"/>
      <c r="N725" s="38"/>
      <c r="O725" s="33"/>
      <c r="P725" s="244">
        <f t="shared" si="104"/>
        <v>360.12599999999998</v>
      </c>
      <c r="Q725" s="25"/>
      <c r="R725" s="25"/>
      <c r="S725" s="25"/>
      <c r="T725" s="109"/>
      <c r="U725" s="25"/>
      <c r="V725" s="25"/>
      <c r="W725" s="25"/>
      <c r="X725" s="25">
        <v>0</v>
      </c>
      <c r="Y725" s="25"/>
      <c r="Z725" s="25">
        <v>0</v>
      </c>
      <c r="AA725" s="109"/>
      <c r="AB725" s="25">
        <v>179.52799999999999</v>
      </c>
      <c r="AC725" s="25">
        <v>0</v>
      </c>
      <c r="AD725" s="25">
        <v>0</v>
      </c>
      <c r="AE725" s="25">
        <v>0</v>
      </c>
      <c r="AF725" s="25">
        <v>0</v>
      </c>
      <c r="AG725" s="25">
        <v>0</v>
      </c>
      <c r="AH725" s="109"/>
      <c r="AI725" s="25">
        <v>0</v>
      </c>
      <c r="AJ725" s="25">
        <v>0</v>
      </c>
      <c r="AK725" s="123">
        <v>0</v>
      </c>
      <c r="AL725" s="25">
        <v>0</v>
      </c>
      <c r="AM725" s="25">
        <v>0</v>
      </c>
      <c r="AN725" s="25">
        <v>0</v>
      </c>
      <c r="AO725" s="109"/>
      <c r="AP725" s="25">
        <v>0</v>
      </c>
      <c r="AQ725" s="25">
        <v>0</v>
      </c>
      <c r="AR725" s="25">
        <v>0</v>
      </c>
      <c r="AS725" s="25">
        <v>0</v>
      </c>
      <c r="AT725" s="25">
        <v>0</v>
      </c>
      <c r="AU725" s="25">
        <v>180.59800000000001</v>
      </c>
      <c r="AW725" t="str">
        <f t="shared" si="105"/>
        <v>Nguyễn Thành Long</v>
      </c>
      <c r="AX725" s="27" t="str">
        <f t="shared" si="106"/>
        <v>Đỗ Thị ALin</v>
      </c>
      <c r="AY725" s="4" t="str">
        <f t="shared" si="107"/>
        <v>VIN+</v>
      </c>
    </row>
    <row r="726" spans="1:51" outlineLevel="1" x14ac:dyDescent="0.25">
      <c r="A726" s="4" t="s">
        <v>1104</v>
      </c>
      <c r="B726" s="4" t="s">
        <v>797</v>
      </c>
      <c r="C726" s="4" t="s">
        <v>959</v>
      </c>
      <c r="D726" s="11" t="s">
        <v>752</v>
      </c>
      <c r="E726" s="32" t="s">
        <v>142</v>
      </c>
      <c r="F726" s="11" t="s">
        <v>710</v>
      </c>
      <c r="G726" s="35">
        <v>5294936</v>
      </c>
      <c r="H726" s="4" t="s">
        <v>2741</v>
      </c>
      <c r="I726" s="4"/>
      <c r="J726" s="4"/>
      <c r="K726" s="4"/>
      <c r="L726" s="4"/>
      <c r="M726" s="33"/>
      <c r="N726" s="38"/>
      <c r="O726" s="33"/>
      <c r="P726" s="244">
        <f t="shared" si="104"/>
        <v>360.12599999999998</v>
      </c>
      <c r="Q726" s="25"/>
      <c r="R726" s="25"/>
      <c r="S726" s="25"/>
      <c r="T726" s="109"/>
      <c r="U726" s="25"/>
      <c r="V726" s="25"/>
      <c r="W726" s="25"/>
      <c r="X726" s="25">
        <v>0</v>
      </c>
      <c r="Y726" s="25"/>
      <c r="Z726" s="25">
        <v>0</v>
      </c>
      <c r="AA726" s="109"/>
      <c r="AB726" s="25">
        <v>180.59800000000001</v>
      </c>
      <c r="AC726" s="25">
        <v>0</v>
      </c>
      <c r="AD726" s="25">
        <v>0</v>
      </c>
      <c r="AE726" s="25">
        <v>0</v>
      </c>
      <c r="AF726" s="25">
        <v>0</v>
      </c>
      <c r="AG726" s="25">
        <v>0</v>
      </c>
      <c r="AH726" s="109"/>
      <c r="AI726" s="25">
        <v>0</v>
      </c>
      <c r="AJ726" s="25">
        <v>0</v>
      </c>
      <c r="AK726" s="123">
        <v>0</v>
      </c>
      <c r="AL726" s="25">
        <v>0</v>
      </c>
      <c r="AM726" s="25">
        <v>0</v>
      </c>
      <c r="AN726" s="25">
        <v>0</v>
      </c>
      <c r="AO726" s="109"/>
      <c r="AP726" s="25">
        <v>179.52799999999999</v>
      </c>
      <c r="AQ726" s="25">
        <v>0</v>
      </c>
      <c r="AR726" s="25">
        <v>0</v>
      </c>
      <c r="AS726" s="25">
        <v>0</v>
      </c>
      <c r="AT726" s="25">
        <v>0</v>
      </c>
      <c r="AU726" s="25">
        <v>0</v>
      </c>
      <c r="AW726" t="str">
        <f t="shared" si="105"/>
        <v>Nguyễn Thành Long</v>
      </c>
      <c r="AX726" s="27" t="str">
        <f t="shared" si="106"/>
        <v>Đỗ Thị ALin</v>
      </c>
      <c r="AY726" s="4" t="str">
        <f t="shared" si="107"/>
        <v>VIN+</v>
      </c>
    </row>
    <row r="727" spans="1:51" outlineLevel="1" x14ac:dyDescent="0.25">
      <c r="A727" s="4" t="s">
        <v>1104</v>
      </c>
      <c r="B727" s="4" t="s">
        <v>797</v>
      </c>
      <c r="C727" s="4" t="s">
        <v>959</v>
      </c>
      <c r="D727" s="11" t="s">
        <v>752</v>
      </c>
      <c r="E727" s="32" t="s">
        <v>142</v>
      </c>
      <c r="F727" s="11" t="s">
        <v>710</v>
      </c>
      <c r="G727" s="35">
        <v>5295025</v>
      </c>
      <c r="H727" s="4" t="s">
        <v>2742</v>
      </c>
      <c r="I727" s="4"/>
      <c r="J727" s="4"/>
      <c r="K727" s="4"/>
      <c r="L727" s="4"/>
      <c r="M727" s="33"/>
      <c r="N727" s="38"/>
      <c r="O727" s="33"/>
      <c r="P727" s="244">
        <f t="shared" si="104"/>
        <v>180.59800000000001</v>
      </c>
      <c r="Q727" s="25"/>
      <c r="R727" s="25"/>
      <c r="S727" s="25"/>
      <c r="T727" s="109"/>
      <c r="U727" s="25"/>
      <c r="V727" s="25"/>
      <c r="W727" s="25"/>
      <c r="X727" s="25">
        <v>0</v>
      </c>
      <c r="Y727" s="25"/>
      <c r="Z727" s="25">
        <v>0</v>
      </c>
      <c r="AA727" s="109"/>
      <c r="AB727" s="25">
        <v>0</v>
      </c>
      <c r="AC727" s="25">
        <v>0</v>
      </c>
      <c r="AD727" s="25">
        <v>0</v>
      </c>
      <c r="AE727" s="25">
        <v>0</v>
      </c>
      <c r="AF727" s="25">
        <v>0</v>
      </c>
      <c r="AG727" s="25">
        <v>0</v>
      </c>
      <c r="AH727" s="109"/>
      <c r="AI727" s="25">
        <v>0</v>
      </c>
      <c r="AJ727" s="25">
        <v>0</v>
      </c>
      <c r="AK727" s="123">
        <v>0</v>
      </c>
      <c r="AL727" s="25">
        <v>0</v>
      </c>
      <c r="AM727" s="25">
        <v>0</v>
      </c>
      <c r="AN727" s="25">
        <v>0</v>
      </c>
      <c r="AO727" s="109"/>
      <c r="AP727" s="25">
        <v>0</v>
      </c>
      <c r="AQ727" s="25">
        <v>0</v>
      </c>
      <c r="AR727" s="25">
        <v>0</v>
      </c>
      <c r="AS727" s="25">
        <v>0</v>
      </c>
      <c r="AT727" s="25">
        <v>0</v>
      </c>
      <c r="AU727" s="25">
        <v>180.59800000000001</v>
      </c>
      <c r="AW727" t="str">
        <f t="shared" si="105"/>
        <v>Nguyễn Thành Long</v>
      </c>
      <c r="AX727" s="27" t="str">
        <f t="shared" si="106"/>
        <v>Đỗ Thị ALin</v>
      </c>
      <c r="AY727" s="4" t="str">
        <f t="shared" si="107"/>
        <v>VIN+</v>
      </c>
    </row>
    <row r="728" spans="1:51" outlineLevel="1" x14ac:dyDescent="0.25">
      <c r="A728" s="4" t="s">
        <v>1104</v>
      </c>
      <c r="B728" s="4" t="s">
        <v>797</v>
      </c>
      <c r="C728" s="4" t="s">
        <v>959</v>
      </c>
      <c r="D728" s="11" t="s">
        <v>752</v>
      </c>
      <c r="E728" s="32" t="s">
        <v>142</v>
      </c>
      <c r="F728" s="11" t="s">
        <v>710</v>
      </c>
      <c r="G728" s="35">
        <v>5295537</v>
      </c>
      <c r="H728" s="4" t="s">
        <v>2743</v>
      </c>
      <c r="I728" s="4"/>
      <c r="J728" s="4"/>
      <c r="K728" s="4"/>
      <c r="L728" s="4"/>
      <c r="M728" s="33"/>
      <c r="N728" s="38"/>
      <c r="O728" s="33"/>
      <c r="P728" s="244">
        <f t="shared" si="104"/>
        <v>0</v>
      </c>
      <c r="Q728" s="25"/>
      <c r="R728" s="25"/>
      <c r="S728" s="25"/>
      <c r="T728" s="109"/>
      <c r="U728" s="25"/>
      <c r="V728" s="25"/>
      <c r="W728" s="25"/>
      <c r="X728" s="25">
        <v>0</v>
      </c>
      <c r="Y728" s="25"/>
      <c r="Z728" s="25">
        <v>0</v>
      </c>
      <c r="AA728" s="109"/>
      <c r="AB728" s="25">
        <v>0</v>
      </c>
      <c r="AC728" s="25">
        <v>0</v>
      </c>
      <c r="AD728" s="25">
        <v>0</v>
      </c>
      <c r="AE728" s="25">
        <v>0</v>
      </c>
      <c r="AF728" s="25">
        <v>0</v>
      </c>
      <c r="AG728" s="25">
        <v>0</v>
      </c>
      <c r="AH728" s="109"/>
      <c r="AI728" s="25">
        <v>0</v>
      </c>
      <c r="AJ728" s="25">
        <v>0</v>
      </c>
      <c r="AK728" s="123">
        <v>0</v>
      </c>
      <c r="AL728" s="25">
        <v>0</v>
      </c>
      <c r="AM728" s="25">
        <v>0</v>
      </c>
      <c r="AN728" s="25">
        <v>0</v>
      </c>
      <c r="AO728" s="109"/>
      <c r="AP728" s="25">
        <v>0</v>
      </c>
      <c r="AQ728" s="25">
        <v>0</v>
      </c>
      <c r="AR728" s="25">
        <v>0</v>
      </c>
      <c r="AS728" s="25">
        <v>0</v>
      </c>
      <c r="AT728" s="25">
        <v>0</v>
      </c>
      <c r="AU728" s="25">
        <v>0</v>
      </c>
      <c r="AW728" t="str">
        <f t="shared" si="105"/>
        <v>Nguyễn Thành Long</v>
      </c>
      <c r="AX728" s="27" t="str">
        <f t="shared" si="106"/>
        <v>Đỗ Thị ALin</v>
      </c>
      <c r="AY728" s="4" t="str">
        <f t="shared" si="107"/>
        <v>VIN+</v>
      </c>
    </row>
    <row r="729" spans="1:51" outlineLevel="1" x14ac:dyDescent="0.25">
      <c r="A729" s="4" t="s">
        <v>1104</v>
      </c>
      <c r="B729" s="4" t="s">
        <v>797</v>
      </c>
      <c r="C729" s="4" t="s">
        <v>959</v>
      </c>
      <c r="D729" s="11" t="s">
        <v>752</v>
      </c>
      <c r="E729" s="32" t="s">
        <v>142</v>
      </c>
      <c r="F729" s="11" t="s">
        <v>710</v>
      </c>
      <c r="G729" s="35">
        <v>5295544</v>
      </c>
      <c r="H729" s="4" t="s">
        <v>2744</v>
      </c>
      <c r="I729" s="4"/>
      <c r="J729" s="4"/>
      <c r="K729" s="4"/>
      <c r="L729" s="4"/>
      <c r="M729" s="33"/>
      <c r="N729" s="38"/>
      <c r="O729" s="33"/>
      <c r="P729" s="244">
        <f t="shared" si="104"/>
        <v>238.464</v>
      </c>
      <c r="Q729" s="25"/>
      <c r="R729" s="25"/>
      <c r="S729" s="25"/>
      <c r="T729" s="109"/>
      <c r="U729" s="25"/>
      <c r="V729" s="25"/>
      <c r="W729" s="25"/>
      <c r="X729" s="25">
        <v>0</v>
      </c>
      <c r="Y729" s="25"/>
      <c r="Z729" s="25">
        <v>0</v>
      </c>
      <c r="AA729" s="109"/>
      <c r="AB729" s="25">
        <v>0</v>
      </c>
      <c r="AC729" s="25">
        <v>0</v>
      </c>
      <c r="AD729" s="25">
        <v>0</v>
      </c>
      <c r="AE729" s="25">
        <v>0</v>
      </c>
      <c r="AF729" s="25">
        <v>0</v>
      </c>
      <c r="AG729" s="25">
        <v>0</v>
      </c>
      <c r="AH729" s="109"/>
      <c r="AI729" s="25">
        <v>0</v>
      </c>
      <c r="AJ729" s="25">
        <v>0</v>
      </c>
      <c r="AK729" s="123">
        <v>0</v>
      </c>
      <c r="AL729" s="25">
        <v>238.464</v>
      </c>
      <c r="AM729" s="25">
        <v>0</v>
      </c>
      <c r="AN729" s="25">
        <v>0</v>
      </c>
      <c r="AO729" s="109"/>
      <c r="AP729" s="25">
        <v>0</v>
      </c>
      <c r="AQ729" s="25">
        <v>0</v>
      </c>
      <c r="AR729" s="25">
        <v>0</v>
      </c>
      <c r="AS729" s="25">
        <v>0</v>
      </c>
      <c r="AT729" s="25">
        <v>0</v>
      </c>
      <c r="AU729" s="25">
        <v>0</v>
      </c>
      <c r="AW729" t="str">
        <f t="shared" si="105"/>
        <v>Nguyễn Thành Long</v>
      </c>
      <c r="AX729" s="27" t="str">
        <f t="shared" si="106"/>
        <v>Đỗ Thị ALin</v>
      </c>
      <c r="AY729" s="4" t="str">
        <f t="shared" si="107"/>
        <v>VIN+</v>
      </c>
    </row>
    <row r="730" spans="1:51" outlineLevel="1" x14ac:dyDescent="0.25">
      <c r="A730" s="4" t="s">
        <v>1104</v>
      </c>
      <c r="B730" s="4" t="s">
        <v>797</v>
      </c>
      <c r="C730" s="4" t="s">
        <v>959</v>
      </c>
      <c r="D730" s="11" t="s">
        <v>752</v>
      </c>
      <c r="E730" s="32" t="s">
        <v>142</v>
      </c>
      <c r="F730" s="11" t="s">
        <v>710</v>
      </c>
      <c r="G730" s="35">
        <v>5296145</v>
      </c>
      <c r="H730" s="4" t="s">
        <v>2745</v>
      </c>
      <c r="I730" s="4"/>
      <c r="J730" s="4"/>
      <c r="K730" s="4"/>
      <c r="L730" s="4"/>
      <c r="M730" s="33"/>
      <c r="N730" s="38"/>
      <c r="O730" s="33"/>
      <c r="P730" s="244">
        <f t="shared" si="104"/>
        <v>238.464</v>
      </c>
      <c r="Q730" s="25"/>
      <c r="R730" s="25"/>
      <c r="S730" s="25"/>
      <c r="T730" s="109"/>
      <c r="U730" s="25"/>
      <c r="V730" s="25"/>
      <c r="W730" s="25"/>
      <c r="X730" s="25">
        <v>0</v>
      </c>
      <c r="Y730" s="25"/>
      <c r="Z730" s="25">
        <v>0</v>
      </c>
      <c r="AA730" s="109"/>
      <c r="AB730" s="25">
        <v>0</v>
      </c>
      <c r="AC730" s="25">
        <v>0</v>
      </c>
      <c r="AD730" s="25">
        <v>0</v>
      </c>
      <c r="AE730" s="25">
        <v>238.464</v>
      </c>
      <c r="AF730" s="25">
        <v>0</v>
      </c>
      <c r="AG730" s="25">
        <v>0</v>
      </c>
      <c r="AH730" s="109"/>
      <c r="AI730" s="25">
        <v>0</v>
      </c>
      <c r="AJ730" s="25">
        <v>0</v>
      </c>
      <c r="AK730" s="123">
        <v>0</v>
      </c>
      <c r="AL730" s="25">
        <v>0</v>
      </c>
      <c r="AM730" s="25">
        <v>0</v>
      </c>
      <c r="AN730" s="25">
        <v>0</v>
      </c>
      <c r="AO730" s="109"/>
      <c r="AP730" s="25">
        <v>0</v>
      </c>
      <c r="AQ730" s="25">
        <v>0</v>
      </c>
      <c r="AR730" s="25">
        <v>0</v>
      </c>
      <c r="AS730" s="25">
        <v>0</v>
      </c>
      <c r="AT730" s="25">
        <v>0</v>
      </c>
      <c r="AU730" s="25">
        <v>0</v>
      </c>
      <c r="AW730" t="str">
        <f t="shared" si="105"/>
        <v>Nguyễn Thành Long</v>
      </c>
      <c r="AX730" s="27" t="str">
        <f t="shared" si="106"/>
        <v>Đỗ Thị ALin</v>
      </c>
      <c r="AY730" s="4" t="str">
        <f t="shared" si="107"/>
        <v>VIN+</v>
      </c>
    </row>
    <row r="731" spans="1:51" outlineLevel="1" x14ac:dyDescent="0.25">
      <c r="A731" s="4" t="s">
        <v>1104</v>
      </c>
      <c r="B731" s="4" t="s">
        <v>797</v>
      </c>
      <c r="C731" s="4" t="s">
        <v>959</v>
      </c>
      <c r="D731" s="11" t="s">
        <v>752</v>
      </c>
      <c r="E731" s="32" t="s">
        <v>142</v>
      </c>
      <c r="F731" s="11" t="s">
        <v>710</v>
      </c>
      <c r="G731" s="35">
        <v>5297881</v>
      </c>
      <c r="H731" s="4" t="s">
        <v>2746</v>
      </c>
      <c r="I731" s="4"/>
      <c r="J731" s="4"/>
      <c r="K731" s="4"/>
      <c r="L731" s="4"/>
      <c r="M731" s="33"/>
      <c r="N731" s="38"/>
      <c r="O731" s="33"/>
      <c r="P731" s="244">
        <f t="shared" si="104"/>
        <v>483.02499999999998</v>
      </c>
      <c r="Q731" s="25"/>
      <c r="R731" s="25"/>
      <c r="S731" s="25"/>
      <c r="T731" s="109"/>
      <c r="U731" s="25"/>
      <c r="V731" s="25"/>
      <c r="W731" s="25"/>
      <c r="X731" s="25">
        <v>0</v>
      </c>
      <c r="Y731" s="25"/>
      <c r="Z731" s="25">
        <v>0</v>
      </c>
      <c r="AA731" s="109"/>
      <c r="AB731" s="25">
        <v>0</v>
      </c>
      <c r="AC731" s="25">
        <v>0</v>
      </c>
      <c r="AD731" s="25">
        <v>0</v>
      </c>
      <c r="AE731" s="25">
        <v>0</v>
      </c>
      <c r="AF731" s="25">
        <v>0</v>
      </c>
      <c r="AG731" s="25">
        <v>0</v>
      </c>
      <c r="AH731" s="109"/>
      <c r="AI731" s="25">
        <v>0</v>
      </c>
      <c r="AJ731" s="25">
        <v>483.02499999999998</v>
      </c>
      <c r="AK731" s="123">
        <v>0</v>
      </c>
      <c r="AL731" s="25">
        <v>0</v>
      </c>
      <c r="AM731" s="25">
        <v>0</v>
      </c>
      <c r="AN731" s="25">
        <v>0</v>
      </c>
      <c r="AO731" s="109"/>
      <c r="AP731" s="25">
        <v>0</v>
      </c>
      <c r="AQ731" s="25">
        <v>0</v>
      </c>
      <c r="AR731" s="25">
        <v>0</v>
      </c>
      <c r="AS731" s="25">
        <v>0</v>
      </c>
      <c r="AT731" s="25">
        <v>0</v>
      </c>
      <c r="AU731" s="25">
        <v>0</v>
      </c>
      <c r="AW731" t="str">
        <f t="shared" si="105"/>
        <v>Nguyễn Thành Long</v>
      </c>
      <c r="AX731" s="27" t="str">
        <f t="shared" si="106"/>
        <v>Đỗ Thị ALin</v>
      </c>
      <c r="AY731" s="4" t="str">
        <f t="shared" si="107"/>
        <v>VIN+</v>
      </c>
    </row>
    <row r="732" spans="1:51" outlineLevel="1" x14ac:dyDescent="0.25">
      <c r="A732" s="4" t="s">
        <v>1104</v>
      </c>
      <c r="B732" s="4" t="s">
        <v>797</v>
      </c>
      <c r="C732" s="4" t="s">
        <v>959</v>
      </c>
      <c r="D732" s="11" t="s">
        <v>752</v>
      </c>
      <c r="E732" s="32" t="s">
        <v>142</v>
      </c>
      <c r="F732" s="11" t="s">
        <v>710</v>
      </c>
      <c r="G732" s="35">
        <v>5335288</v>
      </c>
      <c r="H732" s="4" t="s">
        <v>2747</v>
      </c>
      <c r="I732" s="4"/>
      <c r="J732" s="4"/>
      <c r="K732" s="4"/>
      <c r="L732" s="4"/>
      <c r="M732" s="33"/>
      <c r="N732" s="38"/>
      <c r="O732" s="33"/>
      <c r="P732" s="244">
        <f t="shared" si="104"/>
        <v>598.58999999999992</v>
      </c>
      <c r="Q732" s="25"/>
      <c r="R732" s="25"/>
      <c r="S732" s="25"/>
      <c r="T732" s="109"/>
      <c r="U732" s="25"/>
      <c r="V732" s="25"/>
      <c r="W732" s="25"/>
      <c r="X732" s="25">
        <v>0</v>
      </c>
      <c r="Y732" s="25"/>
      <c r="Z732" s="25">
        <v>0</v>
      </c>
      <c r="AA732" s="109"/>
      <c r="AB732" s="25">
        <v>179.52799999999999</v>
      </c>
      <c r="AC732" s="25">
        <v>0</v>
      </c>
      <c r="AD732" s="25">
        <v>0</v>
      </c>
      <c r="AE732" s="25">
        <v>0</v>
      </c>
      <c r="AF732" s="25">
        <v>0</v>
      </c>
      <c r="AG732" s="25">
        <v>0</v>
      </c>
      <c r="AH732" s="109"/>
      <c r="AI732" s="25">
        <v>0</v>
      </c>
      <c r="AJ732" s="25">
        <v>0</v>
      </c>
      <c r="AK732" s="123">
        <v>0</v>
      </c>
      <c r="AL732" s="25">
        <v>0</v>
      </c>
      <c r="AM732" s="25">
        <v>0</v>
      </c>
      <c r="AN732" s="25">
        <v>0</v>
      </c>
      <c r="AO732" s="109"/>
      <c r="AP732" s="25">
        <v>0</v>
      </c>
      <c r="AQ732" s="25">
        <v>0</v>
      </c>
      <c r="AR732" s="25">
        <v>238.464</v>
      </c>
      <c r="AS732" s="25">
        <v>0</v>
      </c>
      <c r="AT732" s="25">
        <v>0</v>
      </c>
      <c r="AU732" s="25">
        <v>180.59800000000001</v>
      </c>
      <c r="AW732" t="str">
        <f t="shared" si="105"/>
        <v>Nguyễn Thành Long</v>
      </c>
      <c r="AX732" s="27" t="str">
        <f t="shared" si="106"/>
        <v>Đỗ Thị ALin</v>
      </c>
      <c r="AY732" s="4" t="str">
        <f t="shared" si="107"/>
        <v>VIN+</v>
      </c>
    </row>
    <row r="733" spans="1:51" outlineLevel="1" x14ac:dyDescent="0.25">
      <c r="A733" s="4" t="s">
        <v>1104</v>
      </c>
      <c r="B733" s="4" t="s">
        <v>797</v>
      </c>
      <c r="C733" s="4" t="s">
        <v>959</v>
      </c>
      <c r="D733" s="11" t="s">
        <v>752</v>
      </c>
      <c r="E733" s="32" t="s">
        <v>142</v>
      </c>
      <c r="F733" s="11" t="s">
        <v>710</v>
      </c>
      <c r="G733" s="35">
        <v>5336841</v>
      </c>
      <c r="H733" s="4" t="s">
        <v>2748</v>
      </c>
      <c r="I733" s="4"/>
      <c r="J733" s="4"/>
      <c r="K733" s="4"/>
      <c r="L733" s="4"/>
      <c r="M733" s="33"/>
      <c r="N733" s="38"/>
      <c r="O733" s="33"/>
      <c r="P733" s="244">
        <f t="shared" si="104"/>
        <v>238.464</v>
      </c>
      <c r="Q733" s="25"/>
      <c r="R733" s="25"/>
      <c r="S733" s="25"/>
      <c r="T733" s="109"/>
      <c r="U733" s="25"/>
      <c r="V733" s="25"/>
      <c r="W733" s="25"/>
      <c r="X733" s="25">
        <v>0</v>
      </c>
      <c r="Y733" s="25"/>
      <c r="Z733" s="25">
        <v>0</v>
      </c>
      <c r="AA733" s="109"/>
      <c r="AB733" s="25">
        <v>0</v>
      </c>
      <c r="AC733" s="25">
        <v>0</v>
      </c>
      <c r="AD733" s="25">
        <v>0</v>
      </c>
      <c r="AE733" s="25">
        <v>0</v>
      </c>
      <c r="AF733" s="25">
        <v>0</v>
      </c>
      <c r="AG733" s="25">
        <v>0</v>
      </c>
      <c r="AH733" s="109"/>
      <c r="AI733" s="25">
        <v>0</v>
      </c>
      <c r="AJ733" s="25">
        <v>0</v>
      </c>
      <c r="AK733" s="123">
        <v>0</v>
      </c>
      <c r="AL733" s="25">
        <v>0</v>
      </c>
      <c r="AM733" s="25">
        <v>0</v>
      </c>
      <c r="AN733" s="25">
        <v>0</v>
      </c>
      <c r="AO733" s="109"/>
      <c r="AP733" s="25">
        <v>0</v>
      </c>
      <c r="AQ733" s="25">
        <v>0</v>
      </c>
      <c r="AR733" s="25">
        <v>0</v>
      </c>
      <c r="AS733" s="25">
        <v>0</v>
      </c>
      <c r="AT733" s="25">
        <v>0</v>
      </c>
      <c r="AU733" s="25">
        <v>238.464</v>
      </c>
      <c r="AW733" t="str">
        <f t="shared" si="105"/>
        <v>Nguyễn Thành Long</v>
      </c>
      <c r="AX733" s="27" t="str">
        <f t="shared" si="106"/>
        <v>Đỗ Thị ALin</v>
      </c>
      <c r="AY733" s="4" t="str">
        <f t="shared" si="107"/>
        <v>VIN+</v>
      </c>
    </row>
    <row r="734" spans="1:51" outlineLevel="1" x14ac:dyDescent="0.25">
      <c r="A734" s="4" t="s">
        <v>1104</v>
      </c>
      <c r="B734" s="4" t="s">
        <v>797</v>
      </c>
      <c r="C734" s="4" t="s">
        <v>959</v>
      </c>
      <c r="D734" s="11" t="s">
        <v>752</v>
      </c>
      <c r="E734" s="32" t="s">
        <v>142</v>
      </c>
      <c r="F734" s="11" t="s">
        <v>710</v>
      </c>
      <c r="G734" s="35">
        <v>5338759</v>
      </c>
      <c r="H734" s="4" t="s">
        <v>2749</v>
      </c>
      <c r="I734" s="4"/>
      <c r="J734" s="4"/>
      <c r="K734" s="4"/>
      <c r="L734" s="4"/>
      <c r="M734" s="33"/>
      <c r="N734" s="38"/>
      <c r="O734" s="33"/>
      <c r="P734" s="244">
        <f t="shared" si="104"/>
        <v>598.58999999999992</v>
      </c>
      <c r="Q734" s="25"/>
      <c r="R734" s="25"/>
      <c r="S734" s="25"/>
      <c r="T734" s="109"/>
      <c r="U734" s="25"/>
      <c r="V734" s="25"/>
      <c r="W734" s="25"/>
      <c r="X734" s="25">
        <v>0</v>
      </c>
      <c r="Y734" s="25"/>
      <c r="Z734" s="25">
        <v>0</v>
      </c>
      <c r="AA734" s="109"/>
      <c r="AB734" s="25">
        <v>0</v>
      </c>
      <c r="AC734" s="25">
        <v>0</v>
      </c>
      <c r="AD734" s="25">
        <v>0</v>
      </c>
      <c r="AE734" s="25">
        <v>360.12599999999998</v>
      </c>
      <c r="AF734" s="25">
        <v>0</v>
      </c>
      <c r="AG734" s="25">
        <v>0</v>
      </c>
      <c r="AH734" s="109"/>
      <c r="AI734" s="25">
        <v>0</v>
      </c>
      <c r="AJ734" s="25">
        <v>0</v>
      </c>
      <c r="AK734" s="123">
        <v>0</v>
      </c>
      <c r="AL734" s="25">
        <v>0</v>
      </c>
      <c r="AM734" s="25">
        <v>0</v>
      </c>
      <c r="AN734" s="25">
        <v>0</v>
      </c>
      <c r="AO734" s="109"/>
      <c r="AP734" s="25">
        <v>0</v>
      </c>
      <c r="AQ734" s="25">
        <v>0</v>
      </c>
      <c r="AR734" s="25">
        <v>0</v>
      </c>
      <c r="AS734" s="25">
        <v>238.464</v>
      </c>
      <c r="AT734" s="25">
        <v>0</v>
      </c>
      <c r="AU734" s="25">
        <v>0</v>
      </c>
      <c r="AW734" t="str">
        <f t="shared" si="105"/>
        <v>Nguyễn Thành Long</v>
      </c>
      <c r="AX734" s="27" t="str">
        <f t="shared" si="106"/>
        <v>Đỗ Thị ALin</v>
      </c>
      <c r="AY734" s="4" t="str">
        <f t="shared" si="107"/>
        <v>VIN+</v>
      </c>
    </row>
    <row r="735" spans="1:51" outlineLevel="1" x14ac:dyDescent="0.25">
      <c r="A735" s="4" t="s">
        <v>1104</v>
      </c>
      <c r="B735" s="4" t="s">
        <v>797</v>
      </c>
      <c r="C735" s="4" t="s">
        <v>959</v>
      </c>
      <c r="D735" s="11" t="s">
        <v>752</v>
      </c>
      <c r="E735" s="32" t="s">
        <v>142</v>
      </c>
      <c r="F735" s="11" t="s">
        <v>710</v>
      </c>
      <c r="G735" s="35">
        <v>5339457</v>
      </c>
      <c r="H735" s="4" t="s">
        <v>2750</v>
      </c>
      <c r="I735" s="4"/>
      <c r="J735" s="4"/>
      <c r="K735" s="4"/>
      <c r="L735" s="4"/>
      <c r="M735" s="33"/>
      <c r="N735" s="38"/>
      <c r="O735" s="33"/>
      <c r="P735" s="244">
        <f t="shared" si="104"/>
        <v>484.09500000000003</v>
      </c>
      <c r="Q735" s="25"/>
      <c r="R735" s="25"/>
      <c r="S735" s="25"/>
      <c r="T735" s="109"/>
      <c r="U735" s="25"/>
      <c r="V735" s="25"/>
      <c r="W735" s="25"/>
      <c r="X735" s="25">
        <v>0</v>
      </c>
      <c r="Y735" s="25"/>
      <c r="Z735" s="25">
        <v>0</v>
      </c>
      <c r="AA735" s="109"/>
      <c r="AB735" s="25">
        <v>0</v>
      </c>
      <c r="AC735" s="25">
        <v>0</v>
      </c>
      <c r="AD735" s="25">
        <v>0</v>
      </c>
      <c r="AE735" s="25">
        <v>0</v>
      </c>
      <c r="AF735" s="25">
        <v>0</v>
      </c>
      <c r="AG735" s="25">
        <v>0</v>
      </c>
      <c r="AH735" s="109"/>
      <c r="AI735" s="25">
        <v>0</v>
      </c>
      <c r="AJ735" s="25">
        <v>0</v>
      </c>
      <c r="AK735" s="123">
        <v>0</v>
      </c>
      <c r="AL735" s="25">
        <v>0</v>
      </c>
      <c r="AM735" s="25">
        <v>0</v>
      </c>
      <c r="AN735" s="25">
        <v>0</v>
      </c>
      <c r="AO735" s="109"/>
      <c r="AP735" s="25">
        <v>0</v>
      </c>
      <c r="AQ735" s="25">
        <v>0</v>
      </c>
      <c r="AR735" s="25">
        <v>0</v>
      </c>
      <c r="AS735" s="25">
        <v>0</v>
      </c>
      <c r="AT735" s="25">
        <v>0</v>
      </c>
      <c r="AU735" s="25">
        <v>484.09500000000003</v>
      </c>
      <c r="AW735" t="str">
        <f t="shared" si="105"/>
        <v>Nguyễn Thành Long</v>
      </c>
      <c r="AX735" s="27" t="str">
        <f t="shared" si="106"/>
        <v>Đỗ Thị ALin</v>
      </c>
      <c r="AY735" s="4" t="str">
        <f t="shared" si="107"/>
        <v>VIN+</v>
      </c>
    </row>
    <row r="736" spans="1:51" outlineLevel="1" x14ac:dyDescent="0.25">
      <c r="A736" s="4" t="s">
        <v>1104</v>
      </c>
      <c r="B736" s="4" t="s">
        <v>797</v>
      </c>
      <c r="C736" s="4" t="s">
        <v>959</v>
      </c>
      <c r="D736" s="11" t="s">
        <v>752</v>
      </c>
      <c r="E736" s="32" t="s">
        <v>142</v>
      </c>
      <c r="F736" s="11" t="s">
        <v>710</v>
      </c>
      <c r="G736" s="35">
        <v>5132944</v>
      </c>
      <c r="H736" s="4" t="s">
        <v>2751</v>
      </c>
      <c r="I736" s="4"/>
      <c r="J736" s="4"/>
      <c r="K736" s="4"/>
      <c r="L736" s="4"/>
      <c r="M736" s="33"/>
      <c r="N736" s="38"/>
      <c r="O736" s="33"/>
      <c r="P736" s="244">
        <f t="shared" si="104"/>
        <v>959.95299999999997</v>
      </c>
      <c r="Q736" s="25"/>
      <c r="R736" s="25"/>
      <c r="S736" s="25"/>
      <c r="T736" s="109"/>
      <c r="U736" s="25"/>
      <c r="V736" s="25"/>
      <c r="W736" s="25"/>
      <c r="X736" s="25">
        <v>0</v>
      </c>
      <c r="Y736" s="25"/>
      <c r="Z736" s="25">
        <v>0</v>
      </c>
      <c r="AA736" s="109"/>
      <c r="AB736" s="25">
        <v>0</v>
      </c>
      <c r="AC736" s="25">
        <v>959.95299999999997</v>
      </c>
      <c r="AD736" s="25">
        <v>0</v>
      </c>
      <c r="AE736" s="25">
        <v>0</v>
      </c>
      <c r="AF736" s="25">
        <v>0</v>
      </c>
      <c r="AG736" s="25">
        <v>0</v>
      </c>
      <c r="AH736" s="109"/>
      <c r="AI736" s="25">
        <v>0</v>
      </c>
      <c r="AJ736" s="25">
        <v>0</v>
      </c>
      <c r="AK736" s="123">
        <v>0</v>
      </c>
      <c r="AL736" s="25">
        <v>0</v>
      </c>
      <c r="AM736" s="25">
        <v>0</v>
      </c>
      <c r="AN736" s="25">
        <v>0</v>
      </c>
      <c r="AO736" s="109"/>
      <c r="AP736" s="25">
        <v>0</v>
      </c>
      <c r="AQ736" s="25">
        <v>0</v>
      </c>
      <c r="AR736" s="25">
        <v>0</v>
      </c>
      <c r="AS736" s="25">
        <v>0</v>
      </c>
      <c r="AT736" s="25">
        <v>0</v>
      </c>
      <c r="AU736" s="25">
        <v>0</v>
      </c>
      <c r="AW736" t="str">
        <f t="shared" si="105"/>
        <v>Nguyễn Thành Long</v>
      </c>
      <c r="AX736" s="27" t="str">
        <f t="shared" si="106"/>
        <v>Đỗ Thị ALin</v>
      </c>
      <c r="AY736" s="4" t="str">
        <f t="shared" si="107"/>
        <v>VIN+</v>
      </c>
    </row>
    <row r="737" spans="1:51" outlineLevel="1" x14ac:dyDescent="0.25">
      <c r="A737" s="4" t="s">
        <v>1104</v>
      </c>
      <c r="B737" s="4" t="s">
        <v>797</v>
      </c>
      <c r="C737" s="4" t="s">
        <v>959</v>
      </c>
      <c r="D737" s="11" t="s">
        <v>752</v>
      </c>
      <c r="E737" s="32" t="s">
        <v>142</v>
      </c>
      <c r="F737" s="11" t="s">
        <v>710</v>
      </c>
      <c r="G737" s="35">
        <v>5132065</v>
      </c>
      <c r="H737" s="4" t="s">
        <v>2752</v>
      </c>
      <c r="I737" s="4"/>
      <c r="J737" s="4"/>
      <c r="K737" s="4"/>
      <c r="L737" s="4"/>
      <c r="M737" s="33"/>
      <c r="N737" s="38"/>
      <c r="O737" s="33"/>
      <c r="P737" s="244">
        <f t="shared" si="104"/>
        <v>419.06200000000001</v>
      </c>
      <c r="Q737" s="25"/>
      <c r="R737" s="25"/>
      <c r="S737" s="25"/>
      <c r="T737" s="109"/>
      <c r="U737" s="25"/>
      <c r="V737" s="25"/>
      <c r="W737" s="25"/>
      <c r="X737" s="25">
        <v>0</v>
      </c>
      <c r="Y737" s="25"/>
      <c r="Z737" s="25">
        <v>0</v>
      </c>
      <c r="AA737" s="109"/>
      <c r="AB737" s="25">
        <v>238.464</v>
      </c>
      <c r="AC737" s="25">
        <v>0</v>
      </c>
      <c r="AD737" s="25">
        <v>0</v>
      </c>
      <c r="AE737" s="25">
        <v>0</v>
      </c>
      <c r="AF737" s="25">
        <v>0</v>
      </c>
      <c r="AG737" s="25">
        <v>0</v>
      </c>
      <c r="AH737" s="109"/>
      <c r="AI737" s="25">
        <v>0</v>
      </c>
      <c r="AJ737" s="25">
        <v>0</v>
      </c>
      <c r="AK737" s="123">
        <v>0</v>
      </c>
      <c r="AL737" s="25">
        <v>0</v>
      </c>
      <c r="AM737" s="25">
        <v>0</v>
      </c>
      <c r="AN737" s="25">
        <v>0</v>
      </c>
      <c r="AO737" s="109"/>
      <c r="AP737" s="25">
        <v>0</v>
      </c>
      <c r="AQ737" s="25">
        <v>0</v>
      </c>
      <c r="AR737" s="25">
        <v>0</v>
      </c>
      <c r="AS737" s="25">
        <v>0</v>
      </c>
      <c r="AT737" s="25">
        <v>0</v>
      </c>
      <c r="AU737" s="25">
        <v>180.59800000000001</v>
      </c>
      <c r="AW737" t="str">
        <f t="shared" si="105"/>
        <v>Nguyễn Thành Long</v>
      </c>
      <c r="AX737" s="27" t="str">
        <f t="shared" si="106"/>
        <v>Đỗ Thị ALin</v>
      </c>
      <c r="AY737" s="4" t="str">
        <f t="shared" si="107"/>
        <v>VIN+</v>
      </c>
    </row>
    <row r="738" spans="1:51" outlineLevel="1" x14ac:dyDescent="0.25">
      <c r="A738" s="4" t="s">
        <v>1104</v>
      </c>
      <c r="B738" s="4" t="s">
        <v>797</v>
      </c>
      <c r="C738" s="4" t="s">
        <v>959</v>
      </c>
      <c r="D738" s="11" t="s">
        <v>752</v>
      </c>
      <c r="E738" s="32" t="s">
        <v>142</v>
      </c>
      <c r="F738" s="11" t="s">
        <v>710</v>
      </c>
      <c r="G738" s="35">
        <v>5132432</v>
      </c>
      <c r="H738" s="4" t="s">
        <v>2753</v>
      </c>
      <c r="I738" s="4"/>
      <c r="J738" s="4"/>
      <c r="K738" s="4"/>
      <c r="L738" s="4"/>
      <c r="M738" s="33"/>
      <c r="N738" s="38"/>
      <c r="O738" s="33"/>
      <c r="P738" s="244">
        <f t="shared" si="104"/>
        <v>1328.4840000000002</v>
      </c>
      <c r="Q738" s="25"/>
      <c r="R738" s="25"/>
      <c r="S738" s="25"/>
      <c r="T738" s="109"/>
      <c r="U738" s="25"/>
      <c r="V738" s="25"/>
      <c r="W738" s="25"/>
      <c r="X738" s="25">
        <v>0</v>
      </c>
      <c r="Y738" s="25"/>
      <c r="Z738" s="25">
        <v>0</v>
      </c>
      <c r="AA738" s="109"/>
      <c r="AB738" s="25">
        <v>0</v>
      </c>
      <c r="AC738" s="25">
        <v>1024.9870000000001</v>
      </c>
      <c r="AD738" s="25">
        <v>0</v>
      </c>
      <c r="AE738" s="25">
        <v>0</v>
      </c>
      <c r="AF738" s="25">
        <v>0</v>
      </c>
      <c r="AG738" s="25">
        <v>0</v>
      </c>
      <c r="AH738" s="109"/>
      <c r="AI738" s="25">
        <v>0</v>
      </c>
      <c r="AJ738" s="25">
        <v>303.49700000000001</v>
      </c>
      <c r="AK738" s="123">
        <v>0</v>
      </c>
      <c r="AL738" s="25">
        <v>0</v>
      </c>
      <c r="AM738" s="25">
        <v>0</v>
      </c>
      <c r="AN738" s="25">
        <v>0</v>
      </c>
      <c r="AO738" s="109"/>
      <c r="AP738" s="25">
        <v>0</v>
      </c>
      <c r="AQ738" s="25">
        <v>0</v>
      </c>
      <c r="AR738" s="25">
        <v>0</v>
      </c>
      <c r="AS738" s="25">
        <v>0</v>
      </c>
      <c r="AT738" s="25">
        <v>0</v>
      </c>
      <c r="AU738" s="25">
        <v>0</v>
      </c>
      <c r="AW738" t="str">
        <f t="shared" si="105"/>
        <v>Nguyễn Thành Long</v>
      </c>
      <c r="AX738" s="27" t="str">
        <f t="shared" si="106"/>
        <v>Đỗ Thị ALin</v>
      </c>
      <c r="AY738" s="4" t="str">
        <f t="shared" si="107"/>
        <v>VIN+</v>
      </c>
    </row>
    <row r="739" spans="1:51" outlineLevel="1" x14ac:dyDescent="0.25">
      <c r="A739" s="4" t="s">
        <v>1104</v>
      </c>
      <c r="B739" s="4" t="s">
        <v>797</v>
      </c>
      <c r="C739" s="4" t="s">
        <v>959</v>
      </c>
      <c r="D739" s="11" t="s">
        <v>752</v>
      </c>
      <c r="E739" s="32" t="s">
        <v>142</v>
      </c>
      <c r="F739" s="11" t="s">
        <v>710</v>
      </c>
      <c r="G739" s="35">
        <v>5129175</v>
      </c>
      <c r="H739" s="4" t="s">
        <v>2754</v>
      </c>
      <c r="I739" s="4"/>
      <c r="J739" s="4"/>
      <c r="K739" s="4"/>
      <c r="L739" s="4"/>
      <c r="M739" s="33"/>
      <c r="N739" s="38"/>
      <c r="O739" s="33"/>
      <c r="P739" s="244">
        <f t="shared" si="104"/>
        <v>541.96100000000001</v>
      </c>
      <c r="Q739" s="25"/>
      <c r="R739" s="25"/>
      <c r="S739" s="25"/>
      <c r="T739" s="109"/>
      <c r="U739" s="25"/>
      <c r="V739" s="25"/>
      <c r="W739" s="25"/>
      <c r="X739" s="25">
        <v>0</v>
      </c>
      <c r="Y739" s="25"/>
      <c r="Z739" s="25">
        <v>0</v>
      </c>
      <c r="AA739" s="109"/>
      <c r="AB739" s="25">
        <v>0</v>
      </c>
      <c r="AC739" s="25">
        <v>0</v>
      </c>
      <c r="AD739" s="25">
        <v>0</v>
      </c>
      <c r="AE739" s="25">
        <v>0</v>
      </c>
      <c r="AF739" s="25">
        <v>0</v>
      </c>
      <c r="AG739" s="25">
        <v>0</v>
      </c>
      <c r="AH739" s="109"/>
      <c r="AI739" s="25">
        <v>0</v>
      </c>
      <c r="AJ739" s="25">
        <v>238.464</v>
      </c>
      <c r="AK739" s="123">
        <v>0</v>
      </c>
      <c r="AL739" s="25">
        <v>0</v>
      </c>
      <c r="AM739" s="25">
        <v>0</v>
      </c>
      <c r="AN739" s="25">
        <v>0</v>
      </c>
      <c r="AO739" s="109"/>
      <c r="AP739" s="25">
        <v>0</v>
      </c>
      <c r="AQ739" s="25">
        <v>0</v>
      </c>
      <c r="AR739" s="25">
        <v>0</v>
      </c>
      <c r="AS739" s="25">
        <v>303.49700000000001</v>
      </c>
      <c r="AT739" s="25">
        <v>0</v>
      </c>
      <c r="AU739" s="25">
        <v>0</v>
      </c>
      <c r="AW739" t="str">
        <f t="shared" si="105"/>
        <v>Nguyễn Thành Long</v>
      </c>
      <c r="AX739" s="27" t="str">
        <f t="shared" si="106"/>
        <v>Đỗ Thị ALin</v>
      </c>
      <c r="AY739" s="4" t="str">
        <f t="shared" si="107"/>
        <v>VIN+</v>
      </c>
    </row>
    <row r="740" spans="1:51" outlineLevel="1" x14ac:dyDescent="0.25">
      <c r="A740" s="4" t="s">
        <v>1104</v>
      </c>
      <c r="B740" s="4" t="s">
        <v>797</v>
      </c>
      <c r="C740" s="4" t="s">
        <v>959</v>
      </c>
      <c r="D740" s="11" t="s">
        <v>752</v>
      </c>
      <c r="E740" s="32" t="s">
        <v>142</v>
      </c>
      <c r="F740" s="11" t="s">
        <v>710</v>
      </c>
      <c r="G740" s="35">
        <v>5131976</v>
      </c>
      <c r="H740" s="4" t="s">
        <v>2755</v>
      </c>
      <c r="I740" s="4"/>
      <c r="J740" s="4"/>
      <c r="K740" s="4"/>
      <c r="L740" s="4"/>
      <c r="M740" s="33"/>
      <c r="N740" s="38"/>
      <c r="O740" s="33"/>
      <c r="P740" s="244">
        <f t="shared" si="104"/>
        <v>625.28899999999999</v>
      </c>
      <c r="Q740" s="25"/>
      <c r="R740" s="25"/>
      <c r="S740" s="25"/>
      <c r="T740" s="109"/>
      <c r="U740" s="25"/>
      <c r="V740" s="25"/>
      <c r="W740" s="25"/>
      <c r="X740" s="25">
        <v>0</v>
      </c>
      <c r="Y740" s="25"/>
      <c r="Z740" s="25">
        <v>0</v>
      </c>
      <c r="AA740" s="109"/>
      <c r="AB740" s="25">
        <v>0</v>
      </c>
      <c r="AC740" s="25">
        <v>0</v>
      </c>
      <c r="AD740" s="25">
        <v>0</v>
      </c>
      <c r="AE740" s="25">
        <v>179.52799999999999</v>
      </c>
      <c r="AF740" s="25">
        <v>0</v>
      </c>
      <c r="AG740" s="25">
        <v>0</v>
      </c>
      <c r="AH740" s="109"/>
      <c r="AI740" s="25">
        <v>0</v>
      </c>
      <c r="AJ740" s="25">
        <v>445.76100000000002</v>
      </c>
      <c r="AK740" s="123">
        <v>0</v>
      </c>
      <c r="AL740" s="25">
        <v>0</v>
      </c>
      <c r="AM740" s="25">
        <v>0</v>
      </c>
      <c r="AN740" s="25">
        <v>0</v>
      </c>
      <c r="AO740" s="109"/>
      <c r="AP740" s="25">
        <v>0</v>
      </c>
      <c r="AQ740" s="25">
        <v>0</v>
      </c>
      <c r="AR740" s="25">
        <v>0</v>
      </c>
      <c r="AS740" s="25">
        <v>0</v>
      </c>
      <c r="AT740" s="25">
        <v>0</v>
      </c>
      <c r="AU740" s="25">
        <v>0</v>
      </c>
      <c r="AW740" t="str">
        <f t="shared" si="105"/>
        <v>Nguyễn Thành Long</v>
      </c>
      <c r="AX740" s="27" t="str">
        <f t="shared" si="106"/>
        <v>Đỗ Thị ALin</v>
      </c>
      <c r="AY740" s="4" t="str">
        <f t="shared" si="107"/>
        <v>VIN+</v>
      </c>
    </row>
    <row r="741" spans="1:51" outlineLevel="1" x14ac:dyDescent="0.25">
      <c r="A741" s="4" t="s">
        <v>1104</v>
      </c>
      <c r="B741" s="4" t="s">
        <v>797</v>
      </c>
      <c r="C741" s="4" t="s">
        <v>959</v>
      </c>
      <c r="D741" s="11" t="s">
        <v>752</v>
      </c>
      <c r="E741" s="32" t="s">
        <v>142</v>
      </c>
      <c r="F741" s="11" t="s">
        <v>710</v>
      </c>
      <c r="G741" s="35">
        <v>5133310</v>
      </c>
      <c r="H741" s="4" t="s">
        <v>2756</v>
      </c>
      <c r="I741" s="4"/>
      <c r="J741" s="4"/>
      <c r="K741" s="4"/>
      <c r="L741" s="4"/>
      <c r="M741" s="33"/>
      <c r="N741" s="38"/>
      <c r="O741" s="33"/>
      <c r="P741" s="244">
        <f t="shared" si="104"/>
        <v>902.08699999999999</v>
      </c>
      <c r="Q741" s="25"/>
      <c r="R741" s="25"/>
      <c r="S741" s="25"/>
      <c r="T741" s="109"/>
      <c r="U741" s="25"/>
      <c r="V741" s="25"/>
      <c r="W741" s="25"/>
      <c r="X741" s="25">
        <v>0</v>
      </c>
      <c r="Y741" s="25"/>
      <c r="Z741" s="25">
        <v>0</v>
      </c>
      <c r="AA741" s="109"/>
      <c r="AB741" s="25">
        <v>0</v>
      </c>
      <c r="AC741" s="25">
        <v>0</v>
      </c>
      <c r="AD741" s="25">
        <v>0</v>
      </c>
      <c r="AE741" s="25">
        <v>0</v>
      </c>
      <c r="AF741" s="25">
        <v>0</v>
      </c>
      <c r="AG741" s="25">
        <v>0</v>
      </c>
      <c r="AH741" s="109"/>
      <c r="AI741" s="25">
        <v>0</v>
      </c>
      <c r="AJ741" s="25">
        <v>0</v>
      </c>
      <c r="AK741" s="123">
        <v>0</v>
      </c>
      <c r="AL741" s="25">
        <v>0</v>
      </c>
      <c r="AM741" s="25">
        <v>0</v>
      </c>
      <c r="AN741" s="25">
        <v>0</v>
      </c>
      <c r="AO741" s="109"/>
      <c r="AP741" s="25">
        <v>483.02499999999998</v>
      </c>
      <c r="AQ741" s="25">
        <v>0</v>
      </c>
      <c r="AR741" s="25">
        <v>0</v>
      </c>
      <c r="AS741" s="25">
        <v>0</v>
      </c>
      <c r="AT741" s="25">
        <v>0</v>
      </c>
      <c r="AU741" s="25">
        <v>419.06200000000001</v>
      </c>
      <c r="AW741" t="str">
        <f t="shared" si="105"/>
        <v>Nguyễn Thành Long</v>
      </c>
      <c r="AX741" s="27" t="str">
        <f t="shared" si="106"/>
        <v>Đỗ Thị ALin</v>
      </c>
      <c r="AY741" s="4" t="str">
        <f t="shared" si="107"/>
        <v>VIN+</v>
      </c>
    </row>
    <row r="742" spans="1:51" outlineLevel="1" x14ac:dyDescent="0.25">
      <c r="A742" s="4" t="s">
        <v>1104</v>
      </c>
      <c r="B742" s="4" t="s">
        <v>797</v>
      </c>
      <c r="C742" s="4" t="s">
        <v>959</v>
      </c>
      <c r="D742" s="11" t="s">
        <v>752</v>
      </c>
      <c r="E742" s="32" t="s">
        <v>142</v>
      </c>
      <c r="F742" s="11" t="s">
        <v>710</v>
      </c>
      <c r="G742" s="35">
        <v>5300244</v>
      </c>
      <c r="H742" s="4" t="s">
        <v>2757</v>
      </c>
      <c r="I742" s="4"/>
      <c r="J742" s="4"/>
      <c r="K742" s="4"/>
      <c r="L742" s="4"/>
      <c r="M742" s="33"/>
      <c r="N742" s="38"/>
      <c r="O742" s="33"/>
      <c r="P742" s="244">
        <f t="shared" si="104"/>
        <v>902.08699999999999</v>
      </c>
      <c r="Q742" s="25"/>
      <c r="R742" s="25"/>
      <c r="S742" s="25"/>
      <c r="T742" s="109"/>
      <c r="U742" s="25"/>
      <c r="V742" s="25"/>
      <c r="W742" s="25"/>
      <c r="X742" s="25">
        <v>0</v>
      </c>
      <c r="Y742" s="25"/>
      <c r="Z742" s="25">
        <v>0</v>
      </c>
      <c r="AA742" s="109"/>
      <c r="AB742" s="25">
        <v>0</v>
      </c>
      <c r="AC742" s="25">
        <v>0</v>
      </c>
      <c r="AD742" s="25">
        <v>419.06200000000001</v>
      </c>
      <c r="AE742" s="25">
        <v>0</v>
      </c>
      <c r="AF742" s="25">
        <v>0</v>
      </c>
      <c r="AG742" s="25">
        <v>0</v>
      </c>
      <c r="AH742" s="109"/>
      <c r="AI742" s="25">
        <v>0</v>
      </c>
      <c r="AJ742" s="25">
        <v>0</v>
      </c>
      <c r="AK742" s="123">
        <v>0</v>
      </c>
      <c r="AL742" s="25">
        <v>0</v>
      </c>
      <c r="AM742" s="25">
        <v>0</v>
      </c>
      <c r="AN742" s="25">
        <v>0</v>
      </c>
      <c r="AO742" s="109"/>
      <c r="AP742" s="25">
        <v>0</v>
      </c>
      <c r="AQ742" s="25">
        <v>0</v>
      </c>
      <c r="AR742" s="25">
        <v>0</v>
      </c>
      <c r="AS742" s="25">
        <v>0</v>
      </c>
      <c r="AT742" s="25">
        <v>483.02499999999998</v>
      </c>
      <c r="AU742" s="25">
        <v>0</v>
      </c>
      <c r="AW742" t="str">
        <f t="shared" si="105"/>
        <v>Nguyễn Thành Long</v>
      </c>
      <c r="AX742" s="27" t="str">
        <f t="shared" si="106"/>
        <v>Đỗ Thị ALin</v>
      </c>
      <c r="AY742" s="4" t="str">
        <f t="shared" si="107"/>
        <v>VIN+</v>
      </c>
    </row>
    <row r="743" spans="1:51" outlineLevel="1" x14ac:dyDescent="0.25">
      <c r="A743" s="4" t="s">
        <v>1104</v>
      </c>
      <c r="B743" s="4" t="s">
        <v>797</v>
      </c>
      <c r="C743" s="4" t="s">
        <v>959</v>
      </c>
      <c r="D743" s="11" t="s">
        <v>752</v>
      </c>
      <c r="E743" s="32" t="s">
        <v>142</v>
      </c>
      <c r="F743" s="11" t="s">
        <v>710</v>
      </c>
      <c r="G743" s="35">
        <v>5334597</v>
      </c>
      <c r="H743" s="4" t="s">
        <v>2758</v>
      </c>
      <c r="I743" s="4"/>
      <c r="J743" s="4"/>
      <c r="K743" s="4"/>
      <c r="L743" s="4"/>
      <c r="M743" s="33"/>
      <c r="N743" s="38"/>
      <c r="O743" s="33"/>
      <c r="P743" s="244">
        <f t="shared" si="104"/>
        <v>598.59</v>
      </c>
      <c r="Q743" s="25"/>
      <c r="R743" s="25"/>
      <c r="S743" s="25"/>
      <c r="T743" s="109"/>
      <c r="U743" s="25"/>
      <c r="V743" s="25"/>
      <c r="W743" s="25"/>
      <c r="X743" s="25">
        <v>0</v>
      </c>
      <c r="Y743" s="25"/>
      <c r="Z743" s="25">
        <v>0</v>
      </c>
      <c r="AA743" s="109"/>
      <c r="AB743" s="25">
        <v>0</v>
      </c>
      <c r="AC743" s="25">
        <v>179.52799999999999</v>
      </c>
      <c r="AD743" s="25">
        <v>0</v>
      </c>
      <c r="AE743" s="25">
        <v>0</v>
      </c>
      <c r="AF743" s="25">
        <v>0</v>
      </c>
      <c r="AG743" s="25">
        <v>0</v>
      </c>
      <c r="AH743" s="109"/>
      <c r="AI743" s="25">
        <v>0</v>
      </c>
      <c r="AJ743" s="25">
        <v>0</v>
      </c>
      <c r="AK743" s="123">
        <v>0</v>
      </c>
      <c r="AL743" s="25">
        <v>0</v>
      </c>
      <c r="AM743" s="25">
        <v>0</v>
      </c>
      <c r="AN743" s="25">
        <v>0</v>
      </c>
      <c r="AO743" s="109"/>
      <c r="AP743" s="25">
        <v>0</v>
      </c>
      <c r="AQ743" s="25">
        <v>0</v>
      </c>
      <c r="AR743" s="25">
        <v>0</v>
      </c>
      <c r="AS743" s="25">
        <v>0</v>
      </c>
      <c r="AT743" s="25">
        <v>419.06200000000001</v>
      </c>
      <c r="AU743" s="25">
        <v>0</v>
      </c>
      <c r="AW743" t="str">
        <f t="shared" si="105"/>
        <v>Nguyễn Thành Long</v>
      </c>
      <c r="AX743" s="27" t="str">
        <f t="shared" si="106"/>
        <v>Đỗ Thị ALin</v>
      </c>
      <c r="AY743" s="4" t="str">
        <f t="shared" si="107"/>
        <v>VIN+</v>
      </c>
    </row>
    <row r="744" spans="1:51" x14ac:dyDescent="0.25">
      <c r="A744" s="4" t="s">
        <v>1104</v>
      </c>
      <c r="B744" s="4" t="s">
        <v>797</v>
      </c>
      <c r="C744" s="4" t="s">
        <v>959</v>
      </c>
      <c r="D744" s="11" t="s">
        <v>752</v>
      </c>
      <c r="E744" s="32" t="s">
        <v>142</v>
      </c>
      <c r="F744" s="11" t="s">
        <v>710</v>
      </c>
      <c r="G744" s="35">
        <v>5132425</v>
      </c>
      <c r="H744" s="4" t="s">
        <v>2759</v>
      </c>
      <c r="I744" s="4"/>
      <c r="J744" s="4"/>
      <c r="K744" s="4"/>
      <c r="L744" s="4"/>
      <c r="M744" s="33"/>
      <c r="N744" s="38"/>
      <c r="O744" s="33"/>
      <c r="P744" s="244">
        <f t="shared" si="104"/>
        <v>0</v>
      </c>
      <c r="Q744" s="25"/>
      <c r="R744" s="25"/>
      <c r="S744" s="25"/>
      <c r="T744" s="109"/>
      <c r="U744" s="25"/>
      <c r="V744" s="25"/>
      <c r="W744" s="25"/>
      <c r="X744" s="25">
        <v>0</v>
      </c>
      <c r="Y744" s="25"/>
      <c r="Z744" s="25">
        <v>0</v>
      </c>
      <c r="AA744" s="109"/>
      <c r="AB744" s="25">
        <v>0</v>
      </c>
      <c r="AC744" s="25">
        <v>0</v>
      </c>
      <c r="AD744" s="25">
        <v>0</v>
      </c>
      <c r="AE744" s="25">
        <v>0</v>
      </c>
      <c r="AF744" s="25">
        <v>0</v>
      </c>
      <c r="AG744" s="25">
        <v>0</v>
      </c>
      <c r="AH744" s="109"/>
      <c r="AI744" s="25">
        <v>0</v>
      </c>
      <c r="AJ744" s="25">
        <v>0</v>
      </c>
      <c r="AK744" s="123">
        <v>0</v>
      </c>
      <c r="AL744" s="25">
        <v>0</v>
      </c>
      <c r="AM744" s="25">
        <v>0</v>
      </c>
      <c r="AN744" s="25">
        <v>0</v>
      </c>
      <c r="AO744" s="109"/>
      <c r="AP744" s="25">
        <v>0</v>
      </c>
      <c r="AQ744" s="25">
        <v>0</v>
      </c>
      <c r="AR744" s="25">
        <v>0</v>
      </c>
      <c r="AS744" s="25">
        <v>0</v>
      </c>
      <c r="AT744" s="25">
        <v>0</v>
      </c>
      <c r="AU744" s="25">
        <v>0</v>
      </c>
      <c r="AW744" t="str">
        <f t="shared" si="105"/>
        <v>Nguyễn Thành Long</v>
      </c>
      <c r="AX744" s="27" t="str">
        <f t="shared" si="106"/>
        <v>Đỗ Thị ALin</v>
      </c>
      <c r="AY744" s="4" t="str">
        <f t="shared" si="107"/>
        <v>VIN+</v>
      </c>
    </row>
    <row r="745" spans="1:51" x14ac:dyDescent="0.25">
      <c r="A745" s="4"/>
      <c r="B745" s="4"/>
      <c r="C745" s="4"/>
      <c r="D745" s="11"/>
      <c r="E745" s="32"/>
      <c r="F745" s="11"/>
      <c r="G745" s="35"/>
      <c r="H745" s="4"/>
      <c r="I745" s="4"/>
      <c r="J745" s="4"/>
      <c r="K745" s="4"/>
      <c r="L745" s="4"/>
      <c r="M745" s="33"/>
      <c r="N745" s="38"/>
      <c r="O745" s="33"/>
      <c r="P745" s="244">
        <f t="shared" si="104"/>
        <v>0</v>
      </c>
      <c r="Q745" s="25"/>
      <c r="R745" s="25"/>
      <c r="S745" s="25"/>
      <c r="T745" s="109"/>
      <c r="U745" s="25"/>
      <c r="V745" s="25"/>
      <c r="W745" s="25">
        <v>0</v>
      </c>
      <c r="X745" s="25">
        <v>0</v>
      </c>
      <c r="Y745" s="25">
        <v>0</v>
      </c>
      <c r="Z745" s="25">
        <v>0</v>
      </c>
      <c r="AA745" s="109"/>
      <c r="AB745" s="25">
        <v>0</v>
      </c>
      <c r="AC745" s="25">
        <v>0</v>
      </c>
      <c r="AD745" s="25">
        <v>0</v>
      </c>
      <c r="AE745" s="25">
        <v>0</v>
      </c>
      <c r="AF745" s="25">
        <v>0</v>
      </c>
      <c r="AG745" s="25">
        <v>0</v>
      </c>
      <c r="AH745" s="109"/>
      <c r="AI745" s="25">
        <v>0</v>
      </c>
      <c r="AJ745" s="25">
        <v>0</v>
      </c>
      <c r="AK745" s="123">
        <v>0</v>
      </c>
      <c r="AL745" s="25">
        <v>0</v>
      </c>
      <c r="AM745" s="25">
        <v>0</v>
      </c>
      <c r="AN745" s="25">
        <v>0</v>
      </c>
      <c r="AO745" s="109"/>
      <c r="AP745" s="25">
        <v>0</v>
      </c>
      <c r="AQ745" s="25">
        <v>0</v>
      </c>
      <c r="AR745" s="25">
        <v>0</v>
      </c>
      <c r="AS745" s="25">
        <v>0</v>
      </c>
      <c r="AT745" s="25">
        <v>0</v>
      </c>
      <c r="AU745" s="25">
        <v>0</v>
      </c>
      <c r="AW745">
        <f t="shared" si="105"/>
        <v>0</v>
      </c>
      <c r="AX745" s="27">
        <f t="shared" si="106"/>
        <v>0</v>
      </c>
      <c r="AY745" s="4">
        <f t="shared" si="107"/>
        <v>0</v>
      </c>
    </row>
    <row r="746" spans="1:51" x14ac:dyDescent="0.25">
      <c r="A746" s="4"/>
      <c r="B746" s="4"/>
      <c r="C746" s="4"/>
      <c r="D746" s="11"/>
      <c r="E746" s="32"/>
      <c r="F746" s="11"/>
      <c r="G746" s="35"/>
      <c r="H746" s="4"/>
      <c r="I746" s="4"/>
      <c r="J746" s="4"/>
      <c r="K746" s="4"/>
      <c r="L746" s="4"/>
      <c r="M746" s="33"/>
      <c r="N746" s="38"/>
      <c r="O746" s="33"/>
      <c r="P746" s="244">
        <f t="shared" si="104"/>
        <v>0</v>
      </c>
      <c r="Q746" s="25"/>
      <c r="R746" s="25"/>
      <c r="S746" s="25"/>
      <c r="T746" s="109"/>
      <c r="U746" s="25"/>
      <c r="V746" s="25"/>
      <c r="W746" s="25">
        <v>0</v>
      </c>
      <c r="X746" s="25">
        <v>0</v>
      </c>
      <c r="Y746" s="25">
        <v>0</v>
      </c>
      <c r="Z746" s="25">
        <v>0</v>
      </c>
      <c r="AA746" s="109"/>
      <c r="AB746" s="25">
        <v>0</v>
      </c>
      <c r="AC746" s="25">
        <v>0</v>
      </c>
      <c r="AD746" s="25">
        <v>0</v>
      </c>
      <c r="AE746" s="25">
        <v>0</v>
      </c>
      <c r="AF746" s="25">
        <v>0</v>
      </c>
      <c r="AG746" s="25">
        <v>0</v>
      </c>
      <c r="AH746" s="109"/>
      <c r="AI746" s="25">
        <v>0</v>
      </c>
      <c r="AJ746" s="25">
        <v>0</v>
      </c>
      <c r="AK746" s="123">
        <v>0</v>
      </c>
      <c r="AL746" s="25">
        <v>0</v>
      </c>
      <c r="AM746" s="25">
        <v>0</v>
      </c>
      <c r="AN746" s="25">
        <v>0</v>
      </c>
      <c r="AO746" s="109"/>
      <c r="AP746" s="25">
        <v>0</v>
      </c>
      <c r="AQ746" s="25">
        <v>0</v>
      </c>
      <c r="AR746" s="25">
        <v>0</v>
      </c>
      <c r="AS746" s="25">
        <v>0</v>
      </c>
      <c r="AT746" s="25">
        <v>0</v>
      </c>
      <c r="AU746" s="25">
        <v>0</v>
      </c>
      <c r="AW746">
        <f t="shared" si="105"/>
        <v>0</v>
      </c>
      <c r="AX746" s="27">
        <f t="shared" si="106"/>
        <v>0</v>
      </c>
      <c r="AY746" s="4">
        <f t="shared" si="107"/>
        <v>0</v>
      </c>
    </row>
    <row r="747" spans="1:51" x14ac:dyDescent="0.25">
      <c r="A747" s="4" t="s">
        <v>1104</v>
      </c>
      <c r="B747" s="4" t="s">
        <v>797</v>
      </c>
      <c r="C747" s="4" t="s">
        <v>959</v>
      </c>
      <c r="D747" s="107" t="s">
        <v>961</v>
      </c>
      <c r="E747" s="85" t="s">
        <v>961</v>
      </c>
      <c r="F747" s="107"/>
      <c r="G747" s="35"/>
      <c r="H747" s="57" t="s">
        <v>720</v>
      </c>
      <c r="I747" s="4"/>
      <c r="J747" s="4"/>
      <c r="K747" s="4"/>
      <c r="L747" s="4">
        <v>67</v>
      </c>
      <c r="M747" s="33">
        <v>40508.602033333329</v>
      </c>
      <c r="N747" s="38">
        <f t="shared" si="86"/>
        <v>2.0718699019547732E-2</v>
      </c>
      <c r="O747" s="33">
        <f t="shared" si="87"/>
        <v>46782.888452648367</v>
      </c>
      <c r="P747" s="244">
        <f t="shared" si="104"/>
        <v>0</v>
      </c>
      <c r="Q747" s="25">
        <v>0</v>
      </c>
      <c r="R747" s="25">
        <v>0</v>
      </c>
      <c r="S747" s="25">
        <v>0</v>
      </c>
      <c r="T747" s="109"/>
      <c r="U747" s="25">
        <v>0</v>
      </c>
      <c r="V747" s="25">
        <v>0</v>
      </c>
      <c r="W747" s="25">
        <v>0</v>
      </c>
      <c r="X747" s="25">
        <v>0</v>
      </c>
      <c r="Y747" s="25">
        <v>0</v>
      </c>
      <c r="Z747" s="25">
        <v>0</v>
      </c>
      <c r="AA747" s="109"/>
      <c r="AB747" s="25">
        <v>0</v>
      </c>
      <c r="AC747" s="25">
        <v>0</v>
      </c>
      <c r="AD747" s="25">
        <v>0</v>
      </c>
      <c r="AE747" s="25">
        <v>0</v>
      </c>
      <c r="AF747" s="25">
        <v>0</v>
      </c>
      <c r="AG747" s="25">
        <v>0</v>
      </c>
      <c r="AH747" s="109"/>
      <c r="AI747" s="25">
        <v>0</v>
      </c>
      <c r="AJ747" s="25">
        <v>0</v>
      </c>
      <c r="AK747" s="123">
        <v>0</v>
      </c>
      <c r="AL747" s="25">
        <v>0</v>
      </c>
      <c r="AM747" s="25">
        <v>0</v>
      </c>
      <c r="AN747" s="25">
        <v>0</v>
      </c>
      <c r="AO747" s="109"/>
      <c r="AP747" s="25">
        <v>0</v>
      </c>
      <c r="AQ747" s="25">
        <v>0</v>
      </c>
      <c r="AR747" s="25">
        <v>0</v>
      </c>
      <c r="AS747" s="25">
        <v>0</v>
      </c>
      <c r="AT747" s="25">
        <v>0</v>
      </c>
      <c r="AU747" s="25">
        <v>0</v>
      </c>
      <c r="AW747" t="str">
        <f t="shared" si="105"/>
        <v>Nguyễn Thành Long</v>
      </c>
      <c r="AX747" s="27" t="str">
        <f t="shared" si="106"/>
        <v>Vacancy  BR VT</v>
      </c>
      <c r="AY747" s="4" t="str">
        <f t="shared" si="107"/>
        <v>VIN+</v>
      </c>
    </row>
    <row r="748" spans="1:51" x14ac:dyDescent="0.25">
      <c r="A748" s="4" t="s">
        <v>1104</v>
      </c>
      <c r="B748" s="4" t="s">
        <v>797</v>
      </c>
      <c r="C748" s="4" t="s">
        <v>959</v>
      </c>
      <c r="D748" s="11" t="s">
        <v>961</v>
      </c>
      <c r="E748" s="32" t="s">
        <v>961</v>
      </c>
      <c r="F748" s="11" t="s">
        <v>710</v>
      </c>
      <c r="G748" s="35">
        <v>5335949</v>
      </c>
      <c r="H748" s="4" t="s">
        <v>1464</v>
      </c>
      <c r="I748" s="4"/>
      <c r="J748" s="4"/>
      <c r="K748" s="4"/>
      <c r="L748" s="4"/>
      <c r="M748" s="33"/>
      <c r="N748" s="38"/>
      <c r="O748" s="33"/>
      <c r="P748" s="244">
        <f t="shared" si="104"/>
        <v>1016.5819999999999</v>
      </c>
      <c r="Q748" s="25"/>
      <c r="R748" s="25"/>
      <c r="S748" s="25"/>
      <c r="T748" s="109"/>
      <c r="U748" s="25">
        <v>417.99200000000002</v>
      </c>
      <c r="V748" s="25">
        <v>0</v>
      </c>
      <c r="W748" s="25">
        <v>0</v>
      </c>
      <c r="X748" s="25">
        <v>0</v>
      </c>
      <c r="Y748" s="25">
        <v>0</v>
      </c>
      <c r="Z748" s="25">
        <v>0</v>
      </c>
      <c r="AA748" s="109"/>
      <c r="AB748" s="25">
        <v>360.12599999999998</v>
      </c>
      <c r="AC748" s="25">
        <v>0</v>
      </c>
      <c r="AD748" s="25">
        <v>0</v>
      </c>
      <c r="AE748" s="25">
        <v>0</v>
      </c>
      <c r="AF748" s="25">
        <v>0</v>
      </c>
      <c r="AG748" s="25">
        <v>0</v>
      </c>
      <c r="AH748" s="109"/>
      <c r="AI748" s="25">
        <v>0</v>
      </c>
      <c r="AJ748" s="25">
        <v>0</v>
      </c>
      <c r="AK748" s="123">
        <v>0</v>
      </c>
      <c r="AL748" s="25">
        <v>0</v>
      </c>
      <c r="AM748" s="25">
        <v>0</v>
      </c>
      <c r="AN748" s="25">
        <v>0</v>
      </c>
      <c r="AO748" s="109"/>
      <c r="AP748" s="25">
        <v>238.464</v>
      </c>
      <c r="AQ748" s="25">
        <v>0</v>
      </c>
      <c r="AR748" s="25">
        <v>0</v>
      </c>
      <c r="AS748" s="25">
        <v>0</v>
      </c>
      <c r="AT748" s="25">
        <v>0</v>
      </c>
      <c r="AU748" s="25">
        <v>0</v>
      </c>
      <c r="AW748" t="str">
        <f t="shared" si="105"/>
        <v>Nguyễn Thành Long</v>
      </c>
      <c r="AX748" s="27" t="str">
        <f t="shared" si="106"/>
        <v>Vacancy  BR VT</v>
      </c>
      <c r="AY748" s="4" t="str">
        <f t="shared" si="107"/>
        <v>VIN+</v>
      </c>
    </row>
    <row r="749" spans="1:51" outlineLevel="1" x14ac:dyDescent="0.25">
      <c r="A749" s="4" t="s">
        <v>1104</v>
      </c>
      <c r="B749" s="4" t="s">
        <v>797</v>
      </c>
      <c r="C749" s="4" t="s">
        <v>959</v>
      </c>
      <c r="D749" s="11" t="s">
        <v>961</v>
      </c>
      <c r="E749" s="32" t="s">
        <v>961</v>
      </c>
      <c r="F749" s="11" t="s">
        <v>710</v>
      </c>
      <c r="G749" s="35">
        <v>5292886</v>
      </c>
      <c r="H749" s="4" t="s">
        <v>1465</v>
      </c>
      <c r="I749" s="4"/>
      <c r="J749" s="4"/>
      <c r="K749" s="4"/>
      <c r="L749" s="4"/>
      <c r="M749" s="33"/>
      <c r="N749" s="38"/>
      <c r="O749" s="33"/>
      <c r="P749" s="244">
        <f t="shared" si="104"/>
        <v>598.59</v>
      </c>
      <c r="Q749" s="25"/>
      <c r="R749" s="25"/>
      <c r="S749" s="25"/>
      <c r="T749" s="109"/>
      <c r="U749" s="25">
        <v>179.52799999999999</v>
      </c>
      <c r="V749" s="25">
        <v>0</v>
      </c>
      <c r="W749" s="25">
        <v>0</v>
      </c>
      <c r="X749" s="25">
        <v>0</v>
      </c>
      <c r="Y749" s="25">
        <v>0</v>
      </c>
      <c r="Z749" s="25">
        <v>0</v>
      </c>
      <c r="AA749" s="109"/>
      <c r="AB749" s="25">
        <v>419.06200000000001</v>
      </c>
      <c r="AC749" s="25">
        <v>0</v>
      </c>
      <c r="AD749" s="25">
        <v>0</v>
      </c>
      <c r="AE749" s="25">
        <v>0</v>
      </c>
      <c r="AF749" s="25">
        <v>0</v>
      </c>
      <c r="AG749" s="25">
        <v>0</v>
      </c>
      <c r="AH749" s="109"/>
      <c r="AI749" s="25">
        <v>0</v>
      </c>
      <c r="AJ749" s="25">
        <v>0</v>
      </c>
      <c r="AK749" s="123">
        <v>0</v>
      </c>
      <c r="AL749" s="25">
        <v>0</v>
      </c>
      <c r="AM749" s="25">
        <v>0</v>
      </c>
      <c r="AN749" s="25">
        <v>0</v>
      </c>
      <c r="AO749" s="109"/>
      <c r="AP749" s="25">
        <v>0</v>
      </c>
      <c r="AQ749" s="25">
        <v>0</v>
      </c>
      <c r="AR749" s="25">
        <v>0</v>
      </c>
      <c r="AS749" s="25">
        <v>0</v>
      </c>
      <c r="AT749" s="25">
        <v>0</v>
      </c>
      <c r="AU749" s="25">
        <v>0</v>
      </c>
      <c r="AW749" t="str">
        <f t="shared" si="105"/>
        <v>Nguyễn Thành Long</v>
      </c>
      <c r="AX749" s="27" t="str">
        <f t="shared" si="106"/>
        <v>Vacancy  BR VT</v>
      </c>
      <c r="AY749" s="4" t="str">
        <f t="shared" si="107"/>
        <v>VIN+</v>
      </c>
    </row>
    <row r="750" spans="1:51" outlineLevel="1" x14ac:dyDescent="0.25">
      <c r="A750" s="4" t="s">
        <v>1104</v>
      </c>
      <c r="B750" s="4" t="s">
        <v>797</v>
      </c>
      <c r="C750" s="4" t="s">
        <v>959</v>
      </c>
      <c r="D750" s="11" t="s">
        <v>961</v>
      </c>
      <c r="E750" s="32" t="s">
        <v>961</v>
      </c>
      <c r="F750" s="11" t="s">
        <v>710</v>
      </c>
      <c r="G750" s="35">
        <v>5332371</v>
      </c>
      <c r="H750" s="4" t="s">
        <v>1466</v>
      </c>
      <c r="I750" s="4"/>
      <c r="J750" s="4"/>
      <c r="K750" s="4"/>
      <c r="L750" s="4"/>
      <c r="M750" s="33"/>
      <c r="N750" s="38"/>
      <c r="O750" s="33"/>
      <c r="P750" s="244">
        <f t="shared" si="104"/>
        <v>656.45600000000002</v>
      </c>
      <c r="Q750" s="25"/>
      <c r="R750" s="25"/>
      <c r="S750" s="25"/>
      <c r="T750" s="109"/>
      <c r="U750" s="25">
        <v>417.99200000000002</v>
      </c>
      <c r="V750" s="25">
        <v>0</v>
      </c>
      <c r="W750" s="25">
        <v>0</v>
      </c>
      <c r="X750" s="25">
        <v>0</v>
      </c>
      <c r="Y750" s="25">
        <v>0</v>
      </c>
      <c r="Z750" s="25">
        <v>0</v>
      </c>
      <c r="AA750" s="109"/>
      <c r="AB750" s="25">
        <v>0</v>
      </c>
      <c r="AC750" s="25">
        <v>0</v>
      </c>
      <c r="AD750" s="25">
        <v>0</v>
      </c>
      <c r="AE750" s="25">
        <v>0</v>
      </c>
      <c r="AF750" s="25">
        <v>0</v>
      </c>
      <c r="AG750" s="25">
        <v>0</v>
      </c>
      <c r="AH750" s="109"/>
      <c r="AI750" s="25">
        <v>0</v>
      </c>
      <c r="AJ750" s="25">
        <v>0</v>
      </c>
      <c r="AK750" s="123">
        <v>0</v>
      </c>
      <c r="AL750" s="25">
        <v>0</v>
      </c>
      <c r="AM750" s="25">
        <v>0</v>
      </c>
      <c r="AN750" s="25">
        <v>0</v>
      </c>
      <c r="AO750" s="109"/>
      <c r="AP750" s="25">
        <v>238.464</v>
      </c>
      <c r="AQ750" s="25">
        <v>0</v>
      </c>
      <c r="AR750" s="25">
        <v>0</v>
      </c>
      <c r="AS750" s="25">
        <v>0</v>
      </c>
      <c r="AT750" s="25">
        <v>0</v>
      </c>
      <c r="AU750" s="25">
        <v>0</v>
      </c>
      <c r="AW750" t="str">
        <f t="shared" si="105"/>
        <v>Nguyễn Thành Long</v>
      </c>
      <c r="AX750" s="27" t="str">
        <f t="shared" si="106"/>
        <v>Vacancy  BR VT</v>
      </c>
      <c r="AY750" s="4" t="str">
        <f t="shared" si="107"/>
        <v>VIN+</v>
      </c>
    </row>
    <row r="751" spans="1:51" outlineLevel="1" x14ac:dyDescent="0.25">
      <c r="A751" s="4" t="s">
        <v>1104</v>
      </c>
      <c r="B751" s="4" t="s">
        <v>797</v>
      </c>
      <c r="C751" s="4" t="s">
        <v>959</v>
      </c>
      <c r="D751" s="11" t="s">
        <v>961</v>
      </c>
      <c r="E751" s="32" t="s">
        <v>961</v>
      </c>
      <c r="F751" s="11" t="s">
        <v>710</v>
      </c>
      <c r="G751" s="35">
        <v>5294268</v>
      </c>
      <c r="H751" s="4" t="s">
        <v>1467</v>
      </c>
      <c r="I751" s="4"/>
      <c r="J751" s="4"/>
      <c r="K751" s="4"/>
      <c r="L751" s="4"/>
      <c r="M751" s="33"/>
      <c r="N751" s="38"/>
      <c r="O751" s="33"/>
      <c r="P751" s="244">
        <f t="shared" si="104"/>
        <v>417.99200000000002</v>
      </c>
      <c r="Q751" s="25"/>
      <c r="R751" s="25"/>
      <c r="S751" s="25"/>
      <c r="T751" s="109"/>
      <c r="U751" s="25">
        <v>417.99200000000002</v>
      </c>
      <c r="V751" s="25">
        <v>0</v>
      </c>
      <c r="W751" s="25">
        <v>0</v>
      </c>
      <c r="X751" s="25">
        <v>0</v>
      </c>
      <c r="Y751" s="25">
        <v>0</v>
      </c>
      <c r="Z751" s="25">
        <v>0</v>
      </c>
      <c r="AA751" s="109"/>
      <c r="AB751" s="25">
        <v>0</v>
      </c>
      <c r="AC751" s="25">
        <v>0</v>
      </c>
      <c r="AD751" s="25">
        <v>0</v>
      </c>
      <c r="AE751" s="25">
        <v>0</v>
      </c>
      <c r="AF751" s="25">
        <v>0</v>
      </c>
      <c r="AG751" s="25">
        <v>0</v>
      </c>
      <c r="AH751" s="109"/>
      <c r="AI751" s="25">
        <v>0</v>
      </c>
      <c r="AJ751" s="25">
        <v>0</v>
      </c>
      <c r="AK751" s="123">
        <v>0</v>
      </c>
      <c r="AL751" s="25">
        <v>0</v>
      </c>
      <c r="AM751" s="25">
        <v>0</v>
      </c>
      <c r="AN751" s="25">
        <v>0</v>
      </c>
      <c r="AO751" s="109"/>
      <c r="AP751" s="25">
        <v>0</v>
      </c>
      <c r="AQ751" s="25">
        <v>0</v>
      </c>
      <c r="AR751" s="25">
        <v>0</v>
      </c>
      <c r="AS751" s="25">
        <v>0</v>
      </c>
      <c r="AT751" s="25">
        <v>0</v>
      </c>
      <c r="AU751" s="25">
        <v>0</v>
      </c>
      <c r="AW751" t="str">
        <f t="shared" si="105"/>
        <v>Nguyễn Thành Long</v>
      </c>
      <c r="AX751" s="27" t="str">
        <f t="shared" si="106"/>
        <v>Vacancy  BR VT</v>
      </c>
      <c r="AY751" s="4" t="str">
        <f t="shared" si="107"/>
        <v>VIN+</v>
      </c>
    </row>
    <row r="752" spans="1:51" outlineLevel="1" x14ac:dyDescent="0.25">
      <c r="A752" s="4" t="s">
        <v>1104</v>
      </c>
      <c r="B752" s="4" t="s">
        <v>797</v>
      </c>
      <c r="C752" s="4" t="s">
        <v>959</v>
      </c>
      <c r="D752" s="11" t="s">
        <v>961</v>
      </c>
      <c r="E752" s="32" t="s">
        <v>961</v>
      </c>
      <c r="F752" s="11" t="s">
        <v>710</v>
      </c>
      <c r="G752" s="35">
        <v>5339893</v>
      </c>
      <c r="H752" s="4" t="s">
        <v>1468</v>
      </c>
      <c r="I752" s="4"/>
      <c r="J752" s="4"/>
      <c r="K752" s="4"/>
      <c r="L752" s="4"/>
      <c r="M752" s="33"/>
      <c r="N752" s="38"/>
      <c r="O752" s="33"/>
      <c r="P752" s="244">
        <f t="shared" si="104"/>
        <v>1075.518</v>
      </c>
      <c r="Q752" s="25"/>
      <c r="R752" s="25"/>
      <c r="S752" s="25"/>
      <c r="T752" s="109"/>
      <c r="U752" s="25">
        <v>656.45600000000002</v>
      </c>
      <c r="V752" s="25">
        <v>0</v>
      </c>
      <c r="W752" s="25">
        <v>0</v>
      </c>
      <c r="X752" s="25">
        <v>0</v>
      </c>
      <c r="Y752" s="25">
        <v>0</v>
      </c>
      <c r="Z752" s="25">
        <v>0</v>
      </c>
      <c r="AA752" s="109"/>
      <c r="AB752" s="25">
        <v>180.59800000000001</v>
      </c>
      <c r="AC752" s="25">
        <v>0</v>
      </c>
      <c r="AD752" s="25">
        <v>0</v>
      </c>
      <c r="AE752" s="25">
        <v>0</v>
      </c>
      <c r="AF752" s="25">
        <v>0</v>
      </c>
      <c r="AG752" s="25">
        <v>0</v>
      </c>
      <c r="AH752" s="109"/>
      <c r="AI752" s="25">
        <v>0</v>
      </c>
      <c r="AJ752" s="25">
        <v>0</v>
      </c>
      <c r="AK752" s="123">
        <v>0</v>
      </c>
      <c r="AL752" s="25">
        <v>0</v>
      </c>
      <c r="AM752" s="25">
        <v>0</v>
      </c>
      <c r="AN752" s="25">
        <v>0</v>
      </c>
      <c r="AO752" s="109"/>
      <c r="AP752" s="25">
        <v>238.464</v>
      </c>
      <c r="AQ752" s="25">
        <v>0</v>
      </c>
      <c r="AR752" s="25">
        <v>0</v>
      </c>
      <c r="AS752" s="25">
        <v>0</v>
      </c>
      <c r="AT752" s="25">
        <v>0</v>
      </c>
      <c r="AU752" s="25">
        <v>0</v>
      </c>
      <c r="AW752" t="str">
        <f t="shared" si="105"/>
        <v>Nguyễn Thành Long</v>
      </c>
      <c r="AX752" s="27" t="str">
        <f t="shared" si="106"/>
        <v>Vacancy  BR VT</v>
      </c>
      <c r="AY752" s="4" t="str">
        <f t="shared" si="107"/>
        <v>VIN+</v>
      </c>
    </row>
    <row r="753" spans="1:51" outlineLevel="1" x14ac:dyDescent="0.25">
      <c r="A753" s="4" t="s">
        <v>1104</v>
      </c>
      <c r="B753" s="4" t="s">
        <v>797</v>
      </c>
      <c r="C753" s="4" t="s">
        <v>959</v>
      </c>
      <c r="D753" s="11" t="s">
        <v>961</v>
      </c>
      <c r="E753" s="32" t="s">
        <v>961</v>
      </c>
      <c r="F753" s="11" t="s">
        <v>710</v>
      </c>
      <c r="G753" s="35">
        <v>5291773</v>
      </c>
      <c r="H753" s="4" t="s">
        <v>1469</v>
      </c>
      <c r="I753" s="4"/>
      <c r="J753" s="4"/>
      <c r="K753" s="4"/>
      <c r="L753" s="4"/>
      <c r="M753" s="33"/>
      <c r="N753" s="38"/>
      <c r="O753" s="33"/>
      <c r="P753" s="244">
        <f t="shared" si="104"/>
        <v>417.99199999999996</v>
      </c>
      <c r="Q753" s="25"/>
      <c r="R753" s="25"/>
      <c r="S753" s="25"/>
      <c r="T753" s="109"/>
      <c r="U753" s="25">
        <v>179.52799999999999</v>
      </c>
      <c r="V753" s="25">
        <v>0</v>
      </c>
      <c r="W753" s="25">
        <v>0</v>
      </c>
      <c r="X753" s="25">
        <v>0</v>
      </c>
      <c r="Y753" s="25">
        <v>0</v>
      </c>
      <c r="Z753" s="25">
        <v>0</v>
      </c>
      <c r="AA753" s="109"/>
      <c r="AB753" s="25">
        <v>0</v>
      </c>
      <c r="AC753" s="25">
        <v>0</v>
      </c>
      <c r="AD753" s="25">
        <v>0</v>
      </c>
      <c r="AE753" s="25">
        <v>0</v>
      </c>
      <c r="AF753" s="25">
        <v>0</v>
      </c>
      <c r="AG753" s="25">
        <v>0</v>
      </c>
      <c r="AH753" s="109"/>
      <c r="AI753" s="25">
        <v>238.464</v>
      </c>
      <c r="AJ753" s="25">
        <v>0</v>
      </c>
      <c r="AK753" s="123">
        <v>0</v>
      </c>
      <c r="AL753" s="25">
        <v>0</v>
      </c>
      <c r="AM753" s="25">
        <v>0</v>
      </c>
      <c r="AN753" s="25">
        <v>0</v>
      </c>
      <c r="AO753" s="109"/>
      <c r="AP753" s="25">
        <v>0</v>
      </c>
      <c r="AQ753" s="25">
        <v>0</v>
      </c>
      <c r="AR753" s="25">
        <v>0</v>
      </c>
      <c r="AS753" s="25">
        <v>0</v>
      </c>
      <c r="AT753" s="25">
        <v>0</v>
      </c>
      <c r="AU753" s="25">
        <v>0</v>
      </c>
      <c r="AW753" t="str">
        <f t="shared" si="105"/>
        <v>Nguyễn Thành Long</v>
      </c>
      <c r="AX753" s="27" t="str">
        <f t="shared" si="106"/>
        <v>Vacancy  BR VT</v>
      </c>
      <c r="AY753" s="4" t="str">
        <f t="shared" si="107"/>
        <v>VIN+</v>
      </c>
    </row>
    <row r="754" spans="1:51" outlineLevel="1" x14ac:dyDescent="0.25">
      <c r="A754" s="4" t="s">
        <v>1104</v>
      </c>
      <c r="B754" s="4" t="s">
        <v>797</v>
      </c>
      <c r="C754" s="4" t="s">
        <v>959</v>
      </c>
      <c r="D754" s="11" t="s">
        <v>961</v>
      </c>
      <c r="E754" s="32" t="s">
        <v>961</v>
      </c>
      <c r="F754" s="11" t="s">
        <v>710</v>
      </c>
      <c r="G754" s="35">
        <v>5297324</v>
      </c>
      <c r="H754" s="4" t="s">
        <v>1470</v>
      </c>
      <c r="I754" s="4"/>
      <c r="J754" s="4"/>
      <c r="K754" s="4"/>
      <c r="L754" s="4"/>
      <c r="M754" s="33"/>
      <c r="N754" s="38"/>
      <c r="O754" s="33"/>
      <c r="P754" s="244">
        <f t="shared" si="104"/>
        <v>417.99199999999996</v>
      </c>
      <c r="Q754" s="25"/>
      <c r="R754" s="25"/>
      <c r="S754" s="25"/>
      <c r="T754" s="109"/>
      <c r="U754" s="25">
        <v>179.52799999999999</v>
      </c>
      <c r="V754" s="25">
        <v>0</v>
      </c>
      <c r="W754" s="25">
        <v>0</v>
      </c>
      <c r="X754" s="25">
        <v>0</v>
      </c>
      <c r="Y754" s="25">
        <v>0</v>
      </c>
      <c r="Z754" s="25">
        <v>0</v>
      </c>
      <c r="AA754" s="109"/>
      <c r="AB754" s="25">
        <v>238.464</v>
      </c>
      <c r="AC754" s="25">
        <v>0</v>
      </c>
      <c r="AD754" s="25">
        <v>0</v>
      </c>
      <c r="AE754" s="25">
        <v>0</v>
      </c>
      <c r="AF754" s="25">
        <v>0</v>
      </c>
      <c r="AG754" s="25">
        <v>0</v>
      </c>
      <c r="AH754" s="109"/>
      <c r="AI754" s="25">
        <v>0</v>
      </c>
      <c r="AJ754" s="25">
        <v>0</v>
      </c>
      <c r="AK754" s="123">
        <v>0</v>
      </c>
      <c r="AL754" s="25">
        <v>0</v>
      </c>
      <c r="AM754" s="25">
        <v>0</v>
      </c>
      <c r="AN754" s="25">
        <v>0</v>
      </c>
      <c r="AO754" s="109"/>
      <c r="AP754" s="25">
        <v>0</v>
      </c>
      <c r="AQ754" s="25">
        <v>0</v>
      </c>
      <c r="AR754" s="25">
        <v>0</v>
      </c>
      <c r="AS754" s="25">
        <v>0</v>
      </c>
      <c r="AT754" s="25">
        <v>0</v>
      </c>
      <c r="AU754" s="25">
        <v>0</v>
      </c>
      <c r="AW754" t="str">
        <f t="shared" si="105"/>
        <v>Nguyễn Thành Long</v>
      </c>
      <c r="AX754" s="27" t="str">
        <f t="shared" si="106"/>
        <v>Vacancy  BR VT</v>
      </c>
      <c r="AY754" s="4" t="str">
        <f t="shared" si="107"/>
        <v>VIN+</v>
      </c>
    </row>
    <row r="755" spans="1:51" outlineLevel="1" x14ac:dyDescent="0.25">
      <c r="A755" s="4" t="s">
        <v>1104</v>
      </c>
      <c r="B755" s="4" t="s">
        <v>797</v>
      </c>
      <c r="C755" s="4" t="s">
        <v>959</v>
      </c>
      <c r="D755" s="11" t="s">
        <v>961</v>
      </c>
      <c r="E755" s="32" t="s">
        <v>961</v>
      </c>
      <c r="F755" s="11" t="s">
        <v>710</v>
      </c>
      <c r="G755" s="35">
        <v>5290615</v>
      </c>
      <c r="H755" s="4" t="s">
        <v>1471</v>
      </c>
      <c r="I755" s="4"/>
      <c r="J755" s="4"/>
      <c r="K755" s="4"/>
      <c r="L755" s="4"/>
      <c r="M755" s="33"/>
      <c r="N755" s="38"/>
      <c r="O755" s="33"/>
      <c r="P755" s="244">
        <f t="shared" si="104"/>
        <v>597.52</v>
      </c>
      <c r="Q755" s="25"/>
      <c r="R755" s="25"/>
      <c r="S755" s="25"/>
      <c r="T755" s="109"/>
      <c r="U755" s="25">
        <v>417.99200000000002</v>
      </c>
      <c r="V755" s="25">
        <v>0</v>
      </c>
      <c r="W755" s="25">
        <v>0</v>
      </c>
      <c r="X755" s="25">
        <v>0</v>
      </c>
      <c r="Y755" s="25">
        <v>0</v>
      </c>
      <c r="Z755" s="25">
        <v>0</v>
      </c>
      <c r="AA755" s="109"/>
      <c r="AB755" s="25">
        <v>0</v>
      </c>
      <c r="AC755" s="25">
        <v>0</v>
      </c>
      <c r="AD755" s="25">
        <v>0</v>
      </c>
      <c r="AE755" s="25">
        <v>0</v>
      </c>
      <c r="AF755" s="25">
        <v>0</v>
      </c>
      <c r="AG755" s="25">
        <v>0</v>
      </c>
      <c r="AH755" s="109"/>
      <c r="AI755" s="25">
        <v>0</v>
      </c>
      <c r="AJ755" s="25">
        <v>0</v>
      </c>
      <c r="AK755" s="123">
        <v>0</v>
      </c>
      <c r="AL755" s="25">
        <v>0</v>
      </c>
      <c r="AM755" s="25">
        <v>0</v>
      </c>
      <c r="AN755" s="25">
        <v>0</v>
      </c>
      <c r="AO755" s="109"/>
      <c r="AP755" s="25">
        <v>0</v>
      </c>
      <c r="AQ755" s="25">
        <v>179.52799999999999</v>
      </c>
      <c r="AR755" s="25">
        <v>0</v>
      </c>
      <c r="AS755" s="25">
        <v>0</v>
      </c>
      <c r="AT755" s="25">
        <v>0</v>
      </c>
      <c r="AU755" s="25">
        <v>0</v>
      </c>
      <c r="AW755" t="str">
        <f t="shared" si="105"/>
        <v>Nguyễn Thành Long</v>
      </c>
      <c r="AX755" s="27" t="str">
        <f t="shared" si="106"/>
        <v>Vacancy  BR VT</v>
      </c>
      <c r="AY755" s="4" t="str">
        <f t="shared" si="107"/>
        <v>VIN+</v>
      </c>
    </row>
    <row r="756" spans="1:51" outlineLevel="1" x14ac:dyDescent="0.25">
      <c r="A756" s="4" t="s">
        <v>1104</v>
      </c>
      <c r="B756" s="4" t="s">
        <v>797</v>
      </c>
      <c r="C756" s="4" t="s">
        <v>959</v>
      </c>
      <c r="D756" s="11" t="s">
        <v>961</v>
      </c>
      <c r="E756" s="32" t="s">
        <v>961</v>
      </c>
      <c r="F756" s="11" t="s">
        <v>710</v>
      </c>
      <c r="G756" s="35">
        <v>5335295</v>
      </c>
      <c r="H756" s="4" t="s">
        <v>1472</v>
      </c>
      <c r="I756" s="4"/>
      <c r="J756" s="4"/>
      <c r="K756" s="4"/>
      <c r="L756" s="4"/>
      <c r="M756" s="33"/>
      <c r="N756" s="38"/>
      <c r="O756" s="33"/>
      <c r="P756" s="244">
        <f t="shared" si="104"/>
        <v>1016.5820000000001</v>
      </c>
      <c r="Q756" s="25"/>
      <c r="R756" s="25"/>
      <c r="S756" s="25"/>
      <c r="T756" s="109"/>
      <c r="U756" s="25">
        <v>179.52799999999999</v>
      </c>
      <c r="V756" s="25">
        <v>0</v>
      </c>
      <c r="W756" s="25">
        <v>0</v>
      </c>
      <c r="X756" s="25">
        <v>0</v>
      </c>
      <c r="Y756" s="25">
        <v>0</v>
      </c>
      <c r="Z756" s="25">
        <v>0</v>
      </c>
      <c r="AA756" s="109"/>
      <c r="AB756" s="25">
        <v>419.06200000000001</v>
      </c>
      <c r="AC756" s="25">
        <v>0</v>
      </c>
      <c r="AD756" s="25">
        <v>0</v>
      </c>
      <c r="AE756" s="25">
        <v>0</v>
      </c>
      <c r="AF756" s="25">
        <v>0</v>
      </c>
      <c r="AG756" s="25">
        <v>0</v>
      </c>
      <c r="AH756" s="109"/>
      <c r="AI756" s="25">
        <v>0</v>
      </c>
      <c r="AJ756" s="25">
        <v>0</v>
      </c>
      <c r="AK756" s="123">
        <v>0</v>
      </c>
      <c r="AL756" s="25">
        <v>0</v>
      </c>
      <c r="AM756" s="25">
        <v>0</v>
      </c>
      <c r="AN756" s="25">
        <v>0</v>
      </c>
      <c r="AO756" s="109"/>
      <c r="AP756" s="25">
        <v>417.99200000000002</v>
      </c>
      <c r="AQ756" s="25">
        <v>0</v>
      </c>
      <c r="AR756" s="25">
        <v>0</v>
      </c>
      <c r="AS756" s="25">
        <v>0</v>
      </c>
      <c r="AT756" s="25">
        <v>0</v>
      </c>
      <c r="AU756" s="25">
        <v>0</v>
      </c>
      <c r="AW756" t="str">
        <f t="shared" si="105"/>
        <v>Nguyễn Thành Long</v>
      </c>
      <c r="AX756" s="27" t="str">
        <f t="shared" si="106"/>
        <v>Vacancy  BR VT</v>
      </c>
      <c r="AY756" s="4" t="str">
        <f t="shared" si="107"/>
        <v>VIN+</v>
      </c>
    </row>
    <row r="757" spans="1:51" outlineLevel="1" x14ac:dyDescent="0.25">
      <c r="A757" s="4" t="s">
        <v>1104</v>
      </c>
      <c r="B757" s="4" t="s">
        <v>797</v>
      </c>
      <c r="C757" s="4" t="s">
        <v>959</v>
      </c>
      <c r="D757" s="11" t="s">
        <v>961</v>
      </c>
      <c r="E757" s="32" t="s">
        <v>961</v>
      </c>
      <c r="F757" s="11" t="s">
        <v>710</v>
      </c>
      <c r="G757" s="35">
        <v>5271821</v>
      </c>
      <c r="H757" s="4" t="s">
        <v>1473</v>
      </c>
      <c r="I757" s="4"/>
      <c r="J757" s="4"/>
      <c r="K757" s="4"/>
      <c r="L757" s="4"/>
      <c r="M757" s="33"/>
      <c r="N757" s="38"/>
      <c r="O757" s="33"/>
      <c r="P757" s="244">
        <f t="shared" si="104"/>
        <v>958.71500000000003</v>
      </c>
      <c r="Q757" s="25"/>
      <c r="R757" s="25"/>
      <c r="S757" s="25"/>
      <c r="T757" s="109"/>
      <c r="U757" s="25">
        <v>417.99200000000002</v>
      </c>
      <c r="V757" s="25">
        <v>0</v>
      </c>
      <c r="W757" s="25">
        <v>0</v>
      </c>
      <c r="X757" s="25">
        <v>0</v>
      </c>
      <c r="Y757" s="25">
        <v>0</v>
      </c>
      <c r="Z757" s="25">
        <v>0</v>
      </c>
      <c r="AA757" s="109"/>
      <c r="AB757" s="25">
        <v>361.19499999999999</v>
      </c>
      <c r="AC757" s="25">
        <v>0</v>
      </c>
      <c r="AD757" s="25">
        <v>0</v>
      </c>
      <c r="AE757" s="25">
        <v>0</v>
      </c>
      <c r="AF757" s="25">
        <v>0</v>
      </c>
      <c r="AG757" s="25">
        <v>0</v>
      </c>
      <c r="AH757" s="109"/>
      <c r="AI757" s="25">
        <v>0</v>
      </c>
      <c r="AJ757" s="25">
        <v>0</v>
      </c>
      <c r="AK757" s="123">
        <v>0</v>
      </c>
      <c r="AL757" s="25">
        <v>0</v>
      </c>
      <c r="AM757" s="25">
        <v>0</v>
      </c>
      <c r="AN757" s="25">
        <v>0</v>
      </c>
      <c r="AO757" s="109"/>
      <c r="AP757" s="25">
        <v>0</v>
      </c>
      <c r="AQ757" s="25">
        <v>179.52799999999999</v>
      </c>
      <c r="AR757" s="25">
        <v>0</v>
      </c>
      <c r="AS757" s="25">
        <v>0</v>
      </c>
      <c r="AT757" s="25">
        <v>0</v>
      </c>
      <c r="AU757" s="25">
        <v>0</v>
      </c>
      <c r="AW757" t="str">
        <f t="shared" si="105"/>
        <v>Nguyễn Thành Long</v>
      </c>
      <c r="AX757" s="27" t="str">
        <f t="shared" si="106"/>
        <v>Vacancy  BR VT</v>
      </c>
      <c r="AY757" s="4" t="str">
        <f t="shared" si="107"/>
        <v>VIN+</v>
      </c>
    </row>
    <row r="758" spans="1:51" outlineLevel="1" x14ac:dyDescent="0.25">
      <c r="A758" s="4" t="s">
        <v>1104</v>
      </c>
      <c r="B758" s="4" t="s">
        <v>797</v>
      </c>
      <c r="C758" s="4" t="s">
        <v>959</v>
      </c>
      <c r="D758" s="11" t="s">
        <v>961</v>
      </c>
      <c r="E758" s="32" t="s">
        <v>961</v>
      </c>
      <c r="F758" s="11" t="s">
        <v>710</v>
      </c>
      <c r="G758" s="35">
        <v>5332388</v>
      </c>
      <c r="H758" s="4" t="s">
        <v>1474</v>
      </c>
      <c r="I758" s="4"/>
      <c r="J758" s="4"/>
      <c r="K758" s="4"/>
      <c r="L758" s="4"/>
      <c r="M758" s="33"/>
      <c r="N758" s="38"/>
      <c r="O758" s="33"/>
      <c r="P758" s="244">
        <f t="shared" si="104"/>
        <v>417.99199999999996</v>
      </c>
      <c r="Q758" s="25"/>
      <c r="R758" s="25"/>
      <c r="S758" s="25"/>
      <c r="T758" s="109"/>
      <c r="U758" s="25">
        <v>179.52799999999999</v>
      </c>
      <c r="V758" s="25">
        <v>0</v>
      </c>
      <c r="W758" s="25">
        <v>0</v>
      </c>
      <c r="X758" s="25">
        <v>0</v>
      </c>
      <c r="Y758" s="25">
        <v>0</v>
      </c>
      <c r="Z758" s="25">
        <v>0</v>
      </c>
      <c r="AA758" s="109"/>
      <c r="AB758" s="25">
        <v>238.464</v>
      </c>
      <c r="AC758" s="25">
        <v>0</v>
      </c>
      <c r="AD758" s="25">
        <v>0</v>
      </c>
      <c r="AE758" s="25">
        <v>0</v>
      </c>
      <c r="AF758" s="25">
        <v>0</v>
      </c>
      <c r="AG758" s="25">
        <v>0</v>
      </c>
      <c r="AH758" s="109"/>
      <c r="AI758" s="25">
        <v>0</v>
      </c>
      <c r="AJ758" s="25">
        <v>0</v>
      </c>
      <c r="AK758" s="123">
        <v>0</v>
      </c>
      <c r="AL758" s="25">
        <v>0</v>
      </c>
      <c r="AM758" s="25">
        <v>0</v>
      </c>
      <c r="AN758" s="25">
        <v>0</v>
      </c>
      <c r="AO758" s="109"/>
      <c r="AP758" s="25">
        <v>0</v>
      </c>
      <c r="AQ758" s="25">
        <v>0</v>
      </c>
      <c r="AR758" s="25">
        <v>0</v>
      </c>
      <c r="AS758" s="25">
        <v>0</v>
      </c>
      <c r="AT758" s="25">
        <v>0</v>
      </c>
      <c r="AU758" s="25">
        <v>0</v>
      </c>
      <c r="AW758" t="str">
        <f t="shared" si="105"/>
        <v>Nguyễn Thành Long</v>
      </c>
      <c r="AX758" s="27" t="str">
        <f t="shared" si="106"/>
        <v>Vacancy  BR VT</v>
      </c>
      <c r="AY758" s="4" t="str">
        <f t="shared" si="107"/>
        <v>VIN+</v>
      </c>
    </row>
    <row r="759" spans="1:51" outlineLevel="1" x14ac:dyDescent="0.25">
      <c r="A759" s="4" t="s">
        <v>1104</v>
      </c>
      <c r="B759" s="4" t="s">
        <v>797</v>
      </c>
      <c r="C759" s="4" t="s">
        <v>959</v>
      </c>
      <c r="D759" s="11" t="s">
        <v>961</v>
      </c>
      <c r="E759" s="32" t="s">
        <v>961</v>
      </c>
      <c r="F759" s="11" t="s">
        <v>710</v>
      </c>
      <c r="G759" s="35">
        <v>5338261</v>
      </c>
      <c r="H759" s="4" t="s">
        <v>1475</v>
      </c>
      <c r="I759" s="4"/>
      <c r="J759" s="4"/>
      <c r="K759" s="4"/>
      <c r="L759" s="4"/>
      <c r="M759" s="33"/>
      <c r="N759" s="38"/>
      <c r="O759" s="33"/>
      <c r="P759" s="244">
        <f t="shared" si="104"/>
        <v>837.05399999999986</v>
      </c>
      <c r="Q759" s="25"/>
      <c r="R759" s="25"/>
      <c r="S759" s="25"/>
      <c r="T759" s="109"/>
      <c r="U759" s="25">
        <v>360.12599999999998</v>
      </c>
      <c r="V759" s="25">
        <v>0</v>
      </c>
      <c r="W759" s="25">
        <v>0</v>
      </c>
      <c r="X759" s="25">
        <v>0</v>
      </c>
      <c r="Y759" s="25">
        <v>0</v>
      </c>
      <c r="Z759" s="25">
        <v>0</v>
      </c>
      <c r="AA759" s="109"/>
      <c r="AB759" s="25">
        <v>0</v>
      </c>
      <c r="AC759" s="25">
        <v>0</v>
      </c>
      <c r="AD759" s="25">
        <v>0</v>
      </c>
      <c r="AE759" s="25">
        <v>0</v>
      </c>
      <c r="AF759" s="25">
        <v>0</v>
      </c>
      <c r="AG759" s="25">
        <v>0</v>
      </c>
      <c r="AH759" s="109"/>
      <c r="AI759" s="25">
        <v>0</v>
      </c>
      <c r="AJ759" s="25">
        <v>238.464</v>
      </c>
      <c r="AK759" s="123">
        <v>0</v>
      </c>
      <c r="AL759" s="25">
        <v>0</v>
      </c>
      <c r="AM759" s="25">
        <v>0</v>
      </c>
      <c r="AN759" s="25">
        <v>0</v>
      </c>
      <c r="AO759" s="109"/>
      <c r="AP759" s="25">
        <v>0</v>
      </c>
      <c r="AQ759" s="25">
        <v>0</v>
      </c>
      <c r="AR759" s="25">
        <v>0</v>
      </c>
      <c r="AS759" s="25">
        <v>0</v>
      </c>
      <c r="AT759" s="25">
        <v>238.464</v>
      </c>
      <c r="AU759" s="25">
        <v>0</v>
      </c>
      <c r="AW759" t="str">
        <f t="shared" si="105"/>
        <v>Nguyễn Thành Long</v>
      </c>
      <c r="AX759" s="27" t="str">
        <f t="shared" si="106"/>
        <v>Vacancy  BR VT</v>
      </c>
      <c r="AY759" s="4" t="str">
        <f t="shared" si="107"/>
        <v>VIN+</v>
      </c>
    </row>
    <row r="760" spans="1:51" outlineLevel="1" x14ac:dyDescent="0.25">
      <c r="A760" s="4" t="s">
        <v>1104</v>
      </c>
      <c r="B760" s="4" t="s">
        <v>797</v>
      </c>
      <c r="C760" s="4" t="s">
        <v>959</v>
      </c>
      <c r="D760" s="11" t="s">
        <v>961</v>
      </c>
      <c r="E760" s="32" t="s">
        <v>961</v>
      </c>
      <c r="F760" s="11" t="s">
        <v>710</v>
      </c>
      <c r="G760" s="35">
        <v>5130991</v>
      </c>
      <c r="H760" s="4" t="s">
        <v>1476</v>
      </c>
      <c r="I760" s="4"/>
      <c r="J760" s="4"/>
      <c r="K760" s="4"/>
      <c r="L760" s="4"/>
      <c r="M760" s="33"/>
      <c r="N760" s="38"/>
      <c r="O760" s="33"/>
      <c r="P760" s="244">
        <f t="shared" si="104"/>
        <v>598.58999999999992</v>
      </c>
      <c r="Q760" s="25"/>
      <c r="R760" s="25"/>
      <c r="S760" s="25"/>
      <c r="T760" s="109"/>
      <c r="U760" s="25">
        <v>179.52799999999999</v>
      </c>
      <c r="V760" s="25">
        <v>0</v>
      </c>
      <c r="W760" s="25">
        <v>0</v>
      </c>
      <c r="X760" s="25">
        <v>0</v>
      </c>
      <c r="Y760" s="25">
        <v>0</v>
      </c>
      <c r="Z760" s="25">
        <v>0</v>
      </c>
      <c r="AA760" s="109"/>
      <c r="AB760" s="25">
        <v>180.59800000000001</v>
      </c>
      <c r="AC760" s="25">
        <v>0</v>
      </c>
      <c r="AD760" s="25">
        <v>0</v>
      </c>
      <c r="AE760" s="25">
        <v>0</v>
      </c>
      <c r="AF760" s="25">
        <v>0</v>
      </c>
      <c r="AG760" s="25">
        <v>0</v>
      </c>
      <c r="AH760" s="109"/>
      <c r="AI760" s="25">
        <v>0</v>
      </c>
      <c r="AJ760" s="25">
        <v>238.464</v>
      </c>
      <c r="AK760" s="123">
        <v>0</v>
      </c>
      <c r="AL760" s="25">
        <v>0</v>
      </c>
      <c r="AM760" s="25">
        <v>0</v>
      </c>
      <c r="AN760" s="25">
        <v>0</v>
      </c>
      <c r="AO760" s="109"/>
      <c r="AP760" s="25">
        <v>0</v>
      </c>
      <c r="AQ760" s="25">
        <v>0</v>
      </c>
      <c r="AR760" s="25">
        <v>0</v>
      </c>
      <c r="AS760" s="25">
        <v>0</v>
      </c>
      <c r="AT760" s="25">
        <v>0</v>
      </c>
      <c r="AU760" s="25">
        <v>0</v>
      </c>
      <c r="AW760" t="str">
        <f t="shared" si="105"/>
        <v>Nguyễn Thành Long</v>
      </c>
      <c r="AX760" s="27" t="str">
        <f t="shared" si="106"/>
        <v>Vacancy  BR VT</v>
      </c>
      <c r="AY760" s="4" t="str">
        <f t="shared" si="107"/>
        <v>VIN+</v>
      </c>
    </row>
    <row r="761" spans="1:51" outlineLevel="1" x14ac:dyDescent="0.25">
      <c r="A761" s="4" t="s">
        <v>1104</v>
      </c>
      <c r="B761" s="4" t="s">
        <v>797</v>
      </c>
      <c r="C761" s="4" t="s">
        <v>959</v>
      </c>
      <c r="D761" s="11" t="s">
        <v>961</v>
      </c>
      <c r="E761" s="32" t="s">
        <v>961</v>
      </c>
      <c r="F761" s="11" t="s">
        <v>710</v>
      </c>
      <c r="G761" s="35">
        <v>5332139</v>
      </c>
      <c r="H761" s="4" t="s">
        <v>1477</v>
      </c>
      <c r="I761" s="4"/>
      <c r="J761" s="4"/>
      <c r="K761" s="4"/>
      <c r="L761" s="4"/>
      <c r="M761" s="33"/>
      <c r="N761" s="38"/>
      <c r="O761" s="33"/>
      <c r="P761" s="244">
        <f t="shared" si="104"/>
        <v>417.99199999999996</v>
      </c>
      <c r="Q761" s="25"/>
      <c r="R761" s="25"/>
      <c r="S761" s="25"/>
      <c r="T761" s="109"/>
      <c r="U761" s="25">
        <v>179.52799999999999</v>
      </c>
      <c r="V761" s="25">
        <v>0</v>
      </c>
      <c r="W761" s="25">
        <v>0</v>
      </c>
      <c r="X761" s="25">
        <v>0</v>
      </c>
      <c r="Y761" s="25">
        <v>0</v>
      </c>
      <c r="Z761" s="25">
        <v>0</v>
      </c>
      <c r="AA761" s="109"/>
      <c r="AB761" s="25">
        <v>238.464</v>
      </c>
      <c r="AC761" s="25">
        <v>0</v>
      </c>
      <c r="AD761" s="25">
        <v>0</v>
      </c>
      <c r="AE761" s="25">
        <v>0</v>
      </c>
      <c r="AF761" s="25">
        <v>0</v>
      </c>
      <c r="AG761" s="25">
        <v>0</v>
      </c>
      <c r="AH761" s="109"/>
      <c r="AI761" s="25">
        <v>0</v>
      </c>
      <c r="AJ761" s="25">
        <v>0</v>
      </c>
      <c r="AK761" s="123">
        <v>0</v>
      </c>
      <c r="AL761" s="25">
        <v>0</v>
      </c>
      <c r="AM761" s="25">
        <v>0</v>
      </c>
      <c r="AN761" s="25">
        <v>0</v>
      </c>
      <c r="AO761" s="109"/>
      <c r="AP761" s="25">
        <v>0</v>
      </c>
      <c r="AQ761" s="25">
        <v>0</v>
      </c>
      <c r="AR761" s="25">
        <v>0</v>
      </c>
      <c r="AS761" s="25">
        <v>0</v>
      </c>
      <c r="AT761" s="25">
        <v>0</v>
      </c>
      <c r="AU761" s="25">
        <v>0</v>
      </c>
      <c r="AW761" t="str">
        <f t="shared" si="105"/>
        <v>Nguyễn Thành Long</v>
      </c>
      <c r="AX761" s="27" t="str">
        <f t="shared" si="106"/>
        <v>Vacancy  BR VT</v>
      </c>
      <c r="AY761" s="4" t="str">
        <f t="shared" si="107"/>
        <v>VIN+</v>
      </c>
    </row>
    <row r="762" spans="1:51" outlineLevel="1" x14ac:dyDescent="0.25">
      <c r="A762" s="4" t="s">
        <v>1104</v>
      </c>
      <c r="B762" s="4" t="s">
        <v>797</v>
      </c>
      <c r="C762" s="4" t="s">
        <v>959</v>
      </c>
      <c r="D762" s="11" t="s">
        <v>961</v>
      </c>
      <c r="E762" s="32" t="s">
        <v>961</v>
      </c>
      <c r="F762" s="11" t="s">
        <v>710</v>
      </c>
      <c r="G762" s="35">
        <v>5335316</v>
      </c>
      <c r="H762" s="4" t="s">
        <v>1478</v>
      </c>
      <c r="I762" s="4"/>
      <c r="J762" s="4"/>
      <c r="K762" s="4"/>
      <c r="L762" s="4"/>
      <c r="M762" s="33"/>
      <c r="N762" s="38"/>
      <c r="O762" s="33"/>
      <c r="P762" s="244">
        <f t="shared" si="104"/>
        <v>417.99199999999996</v>
      </c>
      <c r="Q762" s="25"/>
      <c r="R762" s="25"/>
      <c r="S762" s="25"/>
      <c r="T762" s="109"/>
      <c r="U762" s="25">
        <v>179.52799999999999</v>
      </c>
      <c r="V762" s="25">
        <v>0</v>
      </c>
      <c r="W762" s="25">
        <v>0</v>
      </c>
      <c r="X762" s="25">
        <v>0</v>
      </c>
      <c r="Y762" s="25">
        <v>0</v>
      </c>
      <c r="Z762" s="25">
        <v>0</v>
      </c>
      <c r="AA762" s="109"/>
      <c r="AB762" s="25">
        <v>238.464</v>
      </c>
      <c r="AC762" s="25">
        <v>0</v>
      </c>
      <c r="AD762" s="25">
        <v>0</v>
      </c>
      <c r="AE762" s="25">
        <v>0</v>
      </c>
      <c r="AF762" s="25">
        <v>0</v>
      </c>
      <c r="AG762" s="25">
        <v>0</v>
      </c>
      <c r="AH762" s="109"/>
      <c r="AI762" s="25">
        <v>0</v>
      </c>
      <c r="AJ762" s="25">
        <v>0</v>
      </c>
      <c r="AK762" s="123">
        <v>0</v>
      </c>
      <c r="AL762" s="25">
        <v>0</v>
      </c>
      <c r="AM762" s="25">
        <v>0</v>
      </c>
      <c r="AN762" s="25">
        <v>0</v>
      </c>
      <c r="AO762" s="109"/>
      <c r="AP762" s="25">
        <v>0</v>
      </c>
      <c r="AQ762" s="25">
        <v>0</v>
      </c>
      <c r="AR762" s="25">
        <v>0</v>
      </c>
      <c r="AS762" s="25">
        <v>0</v>
      </c>
      <c r="AT762" s="25">
        <v>0</v>
      </c>
      <c r="AU762" s="25">
        <v>0</v>
      </c>
      <c r="AW762" t="str">
        <f t="shared" si="105"/>
        <v>Nguyễn Thành Long</v>
      </c>
      <c r="AX762" s="27" t="str">
        <f t="shared" si="106"/>
        <v>Vacancy  BR VT</v>
      </c>
      <c r="AY762" s="4" t="str">
        <f t="shared" si="107"/>
        <v>VIN+</v>
      </c>
    </row>
    <row r="763" spans="1:51" outlineLevel="1" x14ac:dyDescent="0.25">
      <c r="A763" s="4" t="s">
        <v>1104</v>
      </c>
      <c r="B763" s="4" t="s">
        <v>797</v>
      </c>
      <c r="C763" s="4" t="s">
        <v>959</v>
      </c>
      <c r="D763" s="11" t="s">
        <v>961</v>
      </c>
      <c r="E763" s="32" t="s">
        <v>961</v>
      </c>
      <c r="F763" s="11" t="s">
        <v>710</v>
      </c>
      <c r="G763" s="35">
        <v>5332364</v>
      </c>
      <c r="H763" s="4" t="s">
        <v>1479</v>
      </c>
      <c r="I763" s="4"/>
      <c r="J763" s="4"/>
      <c r="K763" s="4"/>
      <c r="L763" s="4"/>
      <c r="M763" s="33"/>
      <c r="N763" s="38"/>
      <c r="O763" s="33"/>
      <c r="P763" s="244">
        <f t="shared" si="104"/>
        <v>1140.5509999999999</v>
      </c>
      <c r="Q763" s="25"/>
      <c r="R763" s="25"/>
      <c r="S763" s="25"/>
      <c r="T763" s="109"/>
      <c r="U763" s="25">
        <v>238.464</v>
      </c>
      <c r="V763" s="25">
        <v>0</v>
      </c>
      <c r="W763" s="25">
        <v>0</v>
      </c>
      <c r="X763" s="25">
        <v>0</v>
      </c>
      <c r="Y763" s="25">
        <v>0</v>
      </c>
      <c r="Z763" s="25">
        <v>0</v>
      </c>
      <c r="AA763" s="109"/>
      <c r="AB763" s="25">
        <v>360.12599999999998</v>
      </c>
      <c r="AC763" s="25">
        <v>0</v>
      </c>
      <c r="AD763" s="25">
        <v>0</v>
      </c>
      <c r="AE763" s="25">
        <v>0</v>
      </c>
      <c r="AF763" s="25">
        <v>0</v>
      </c>
      <c r="AG763" s="25">
        <v>0</v>
      </c>
      <c r="AH763" s="109"/>
      <c r="AI763" s="25">
        <v>0</v>
      </c>
      <c r="AJ763" s="25">
        <v>303.49700000000001</v>
      </c>
      <c r="AK763" s="123">
        <v>0</v>
      </c>
      <c r="AL763" s="25">
        <v>0</v>
      </c>
      <c r="AM763" s="25">
        <v>0</v>
      </c>
      <c r="AN763" s="25">
        <v>0</v>
      </c>
      <c r="AO763" s="109"/>
      <c r="AP763" s="25">
        <v>0</v>
      </c>
      <c r="AQ763" s="25">
        <v>0</v>
      </c>
      <c r="AR763" s="25">
        <v>0</v>
      </c>
      <c r="AS763" s="25">
        <v>0</v>
      </c>
      <c r="AT763" s="25">
        <v>238.464</v>
      </c>
      <c r="AU763" s="25">
        <v>0</v>
      </c>
      <c r="AW763" t="str">
        <f t="shared" si="105"/>
        <v>Nguyễn Thành Long</v>
      </c>
      <c r="AX763" s="27" t="str">
        <f t="shared" si="106"/>
        <v>Vacancy  BR VT</v>
      </c>
      <c r="AY763" s="4" t="str">
        <f t="shared" si="107"/>
        <v>VIN+</v>
      </c>
    </row>
    <row r="764" spans="1:51" outlineLevel="1" x14ac:dyDescent="0.25">
      <c r="A764" s="4" t="s">
        <v>1104</v>
      </c>
      <c r="B764" s="4" t="s">
        <v>797</v>
      </c>
      <c r="C764" s="4" t="s">
        <v>959</v>
      </c>
      <c r="D764" s="11" t="s">
        <v>961</v>
      </c>
      <c r="E764" s="32" t="s">
        <v>961</v>
      </c>
      <c r="F764" s="11" t="s">
        <v>710</v>
      </c>
      <c r="G764" s="35">
        <v>5139279</v>
      </c>
      <c r="H764" s="4" t="s">
        <v>1480</v>
      </c>
      <c r="I764" s="4"/>
      <c r="J764" s="4"/>
      <c r="K764" s="4"/>
      <c r="L764" s="4"/>
      <c r="M764" s="33"/>
      <c r="N764" s="38"/>
      <c r="O764" s="33"/>
      <c r="P764" s="244">
        <f t="shared" si="104"/>
        <v>238.464</v>
      </c>
      <c r="Q764" s="25"/>
      <c r="R764" s="25"/>
      <c r="S764" s="25"/>
      <c r="T764" s="109"/>
      <c r="U764" s="25">
        <v>238.464</v>
      </c>
      <c r="V764" s="25">
        <v>0</v>
      </c>
      <c r="W764" s="25">
        <v>0</v>
      </c>
      <c r="X764" s="25">
        <v>0</v>
      </c>
      <c r="Y764" s="25">
        <v>0</v>
      </c>
      <c r="Z764" s="25">
        <v>0</v>
      </c>
      <c r="AA764" s="109"/>
      <c r="AB764" s="25">
        <v>0</v>
      </c>
      <c r="AC764" s="25">
        <v>0</v>
      </c>
      <c r="AD764" s="25">
        <v>0</v>
      </c>
      <c r="AE764" s="25">
        <v>0</v>
      </c>
      <c r="AF764" s="25">
        <v>0</v>
      </c>
      <c r="AG764" s="25">
        <v>0</v>
      </c>
      <c r="AH764" s="109"/>
      <c r="AI764" s="25">
        <v>0</v>
      </c>
      <c r="AJ764" s="25">
        <v>0</v>
      </c>
      <c r="AK764" s="123">
        <v>0</v>
      </c>
      <c r="AL764" s="25">
        <v>0</v>
      </c>
      <c r="AM764" s="25">
        <v>0</v>
      </c>
      <c r="AN764" s="25">
        <v>0</v>
      </c>
      <c r="AO764" s="109"/>
      <c r="AP764" s="25">
        <v>0</v>
      </c>
      <c r="AQ764" s="25">
        <v>0</v>
      </c>
      <c r="AR764" s="25">
        <v>0</v>
      </c>
      <c r="AS764" s="25">
        <v>0</v>
      </c>
      <c r="AT764" s="25">
        <v>0</v>
      </c>
      <c r="AU764" s="25">
        <v>0</v>
      </c>
      <c r="AW764" t="str">
        <f t="shared" si="105"/>
        <v>Nguyễn Thành Long</v>
      </c>
      <c r="AX764" s="27" t="str">
        <f t="shared" si="106"/>
        <v>Vacancy  BR VT</v>
      </c>
      <c r="AY764" s="4" t="str">
        <f t="shared" si="107"/>
        <v>VIN+</v>
      </c>
    </row>
    <row r="765" spans="1:51" outlineLevel="1" x14ac:dyDescent="0.25">
      <c r="A765" s="4" t="s">
        <v>1104</v>
      </c>
      <c r="B765" s="4" t="s">
        <v>797</v>
      </c>
      <c r="C765" s="4" t="s">
        <v>959</v>
      </c>
      <c r="D765" s="11" t="s">
        <v>961</v>
      </c>
      <c r="E765" s="32" t="s">
        <v>961</v>
      </c>
      <c r="F765" s="11" t="s">
        <v>710</v>
      </c>
      <c r="G765" s="35">
        <v>5333138</v>
      </c>
      <c r="H765" s="4" t="s">
        <v>1481</v>
      </c>
      <c r="I765" s="4"/>
      <c r="J765" s="4"/>
      <c r="K765" s="4"/>
      <c r="L765" s="4"/>
      <c r="M765" s="33"/>
      <c r="N765" s="38"/>
      <c r="O765" s="33"/>
      <c r="P765" s="244">
        <f t="shared" si="104"/>
        <v>419.06200000000001</v>
      </c>
      <c r="Q765" s="25"/>
      <c r="R765" s="25"/>
      <c r="S765" s="25"/>
      <c r="T765" s="109"/>
      <c r="U765" s="25">
        <v>419.06200000000001</v>
      </c>
      <c r="V765" s="25">
        <v>0</v>
      </c>
      <c r="W765" s="25">
        <v>0</v>
      </c>
      <c r="X765" s="25">
        <v>0</v>
      </c>
      <c r="Y765" s="25">
        <v>0</v>
      </c>
      <c r="Z765" s="25">
        <v>0</v>
      </c>
      <c r="AA765" s="109"/>
      <c r="AB765" s="25">
        <v>0</v>
      </c>
      <c r="AC765" s="25">
        <v>0</v>
      </c>
      <c r="AD765" s="25">
        <v>0</v>
      </c>
      <c r="AE765" s="25">
        <v>0</v>
      </c>
      <c r="AF765" s="25">
        <v>0</v>
      </c>
      <c r="AG765" s="25">
        <v>0</v>
      </c>
      <c r="AH765" s="109"/>
      <c r="AI765" s="25">
        <v>0</v>
      </c>
      <c r="AJ765" s="25">
        <v>0</v>
      </c>
      <c r="AK765" s="123">
        <v>0</v>
      </c>
      <c r="AL765" s="25">
        <v>0</v>
      </c>
      <c r="AM765" s="25">
        <v>0</v>
      </c>
      <c r="AN765" s="25">
        <v>0</v>
      </c>
      <c r="AO765" s="109"/>
      <c r="AP765" s="25">
        <v>0</v>
      </c>
      <c r="AQ765" s="25">
        <v>0</v>
      </c>
      <c r="AR765" s="25">
        <v>0</v>
      </c>
      <c r="AS765" s="25">
        <v>0</v>
      </c>
      <c r="AT765" s="25">
        <v>0</v>
      </c>
      <c r="AU765" s="25">
        <v>0</v>
      </c>
      <c r="AW765" t="str">
        <f t="shared" si="105"/>
        <v>Nguyễn Thành Long</v>
      </c>
      <c r="AX765" s="27" t="str">
        <f t="shared" si="106"/>
        <v>Vacancy  BR VT</v>
      </c>
      <c r="AY765" s="4" t="str">
        <f t="shared" si="107"/>
        <v>VIN+</v>
      </c>
    </row>
    <row r="766" spans="1:51" outlineLevel="1" x14ac:dyDescent="0.25">
      <c r="A766" s="4" t="s">
        <v>1104</v>
      </c>
      <c r="B766" s="4" t="s">
        <v>797</v>
      </c>
      <c r="C766" s="4" t="s">
        <v>959</v>
      </c>
      <c r="D766" s="11" t="s">
        <v>961</v>
      </c>
      <c r="E766" s="32" t="s">
        <v>961</v>
      </c>
      <c r="F766" s="11" t="s">
        <v>710</v>
      </c>
      <c r="G766" s="35">
        <v>5333145</v>
      </c>
      <c r="H766" s="4" t="s">
        <v>1482</v>
      </c>
      <c r="I766" s="4"/>
      <c r="J766" s="4"/>
      <c r="K766" s="4"/>
      <c r="L766" s="4"/>
      <c r="M766" s="33"/>
      <c r="N766" s="38"/>
      <c r="O766" s="33"/>
      <c r="P766" s="244">
        <f t="shared" si="104"/>
        <v>417.99199999999996</v>
      </c>
      <c r="Q766" s="25"/>
      <c r="R766" s="25"/>
      <c r="S766" s="25"/>
      <c r="T766" s="109"/>
      <c r="U766" s="25">
        <v>238.464</v>
      </c>
      <c r="V766" s="25">
        <v>0</v>
      </c>
      <c r="W766" s="25">
        <v>0</v>
      </c>
      <c r="X766" s="25">
        <v>0</v>
      </c>
      <c r="Y766" s="25">
        <v>0</v>
      </c>
      <c r="Z766" s="25">
        <v>0</v>
      </c>
      <c r="AA766" s="109"/>
      <c r="AB766" s="25">
        <v>179.52799999999999</v>
      </c>
      <c r="AC766" s="25">
        <v>0</v>
      </c>
      <c r="AD766" s="25">
        <v>0</v>
      </c>
      <c r="AE766" s="25">
        <v>0</v>
      </c>
      <c r="AF766" s="25">
        <v>0</v>
      </c>
      <c r="AG766" s="25">
        <v>0</v>
      </c>
      <c r="AH766" s="109"/>
      <c r="AI766" s="25">
        <v>0</v>
      </c>
      <c r="AJ766" s="25">
        <v>0</v>
      </c>
      <c r="AK766" s="123">
        <v>0</v>
      </c>
      <c r="AL766" s="25">
        <v>0</v>
      </c>
      <c r="AM766" s="25">
        <v>0</v>
      </c>
      <c r="AN766" s="25">
        <v>0</v>
      </c>
      <c r="AO766" s="109"/>
      <c r="AP766" s="25">
        <v>0</v>
      </c>
      <c r="AQ766" s="25">
        <v>0</v>
      </c>
      <c r="AR766" s="25">
        <v>0</v>
      </c>
      <c r="AS766" s="25">
        <v>0</v>
      </c>
      <c r="AT766" s="25">
        <v>0</v>
      </c>
      <c r="AU766" s="25">
        <v>0</v>
      </c>
      <c r="AW766" t="str">
        <f t="shared" si="105"/>
        <v>Nguyễn Thành Long</v>
      </c>
      <c r="AX766" s="27" t="str">
        <f t="shared" si="106"/>
        <v>Vacancy  BR VT</v>
      </c>
      <c r="AY766" s="4" t="str">
        <f t="shared" si="107"/>
        <v>VIN+</v>
      </c>
    </row>
    <row r="767" spans="1:51" outlineLevel="1" x14ac:dyDescent="0.25">
      <c r="A767" s="4" t="s">
        <v>1104</v>
      </c>
      <c r="B767" s="4" t="s">
        <v>797</v>
      </c>
      <c r="C767" s="4" t="s">
        <v>959</v>
      </c>
      <c r="D767" s="11" t="s">
        <v>961</v>
      </c>
      <c r="E767" s="32" t="s">
        <v>961</v>
      </c>
      <c r="F767" s="11" t="s">
        <v>710</v>
      </c>
      <c r="G767" s="35">
        <v>5294161</v>
      </c>
      <c r="H767" s="4" t="s">
        <v>1483</v>
      </c>
      <c r="I767" s="4"/>
      <c r="J767" s="4"/>
      <c r="K767" s="4"/>
      <c r="L767" s="4"/>
      <c r="M767" s="33"/>
      <c r="N767" s="38"/>
      <c r="O767" s="33"/>
      <c r="P767" s="244">
        <f t="shared" si="104"/>
        <v>837.05400000000009</v>
      </c>
      <c r="Q767" s="25"/>
      <c r="R767" s="25"/>
      <c r="S767" s="25"/>
      <c r="T767" s="109"/>
      <c r="U767" s="25">
        <v>419.06200000000001</v>
      </c>
      <c r="V767" s="25">
        <v>0</v>
      </c>
      <c r="W767" s="25">
        <v>0</v>
      </c>
      <c r="X767" s="25">
        <v>0</v>
      </c>
      <c r="Y767" s="25">
        <v>0</v>
      </c>
      <c r="Z767" s="25">
        <v>0</v>
      </c>
      <c r="AA767" s="109"/>
      <c r="AB767" s="25">
        <v>0</v>
      </c>
      <c r="AC767" s="25">
        <v>0</v>
      </c>
      <c r="AD767" s="25">
        <v>0</v>
      </c>
      <c r="AE767" s="25">
        <v>0</v>
      </c>
      <c r="AF767" s="25">
        <v>0</v>
      </c>
      <c r="AG767" s="25">
        <v>0</v>
      </c>
      <c r="AH767" s="109"/>
      <c r="AI767" s="25">
        <v>0</v>
      </c>
      <c r="AJ767" s="25">
        <v>238.464</v>
      </c>
      <c r="AK767" s="123">
        <v>0</v>
      </c>
      <c r="AL767" s="25">
        <v>0</v>
      </c>
      <c r="AM767" s="25">
        <v>0</v>
      </c>
      <c r="AN767" s="25">
        <v>0</v>
      </c>
      <c r="AO767" s="109"/>
      <c r="AP767" s="25">
        <v>0</v>
      </c>
      <c r="AQ767" s="25">
        <v>0</v>
      </c>
      <c r="AR767" s="25">
        <v>0</v>
      </c>
      <c r="AS767" s="25">
        <v>0</v>
      </c>
      <c r="AT767" s="25">
        <v>179.52799999999999</v>
      </c>
      <c r="AU767" s="25">
        <v>0</v>
      </c>
      <c r="AW767" t="str">
        <f t="shared" si="105"/>
        <v>Nguyễn Thành Long</v>
      </c>
      <c r="AX767" s="27" t="str">
        <f t="shared" si="106"/>
        <v>Vacancy  BR VT</v>
      </c>
      <c r="AY767" s="4" t="str">
        <f t="shared" si="107"/>
        <v>VIN+</v>
      </c>
    </row>
    <row r="768" spans="1:51" outlineLevel="1" x14ac:dyDescent="0.25">
      <c r="A768" s="4" t="s">
        <v>1104</v>
      </c>
      <c r="B768" s="4" t="s">
        <v>797</v>
      </c>
      <c r="C768" s="4" t="s">
        <v>959</v>
      </c>
      <c r="D768" s="11" t="s">
        <v>961</v>
      </c>
      <c r="E768" s="32" t="s">
        <v>961</v>
      </c>
      <c r="F768" s="11" t="s">
        <v>710</v>
      </c>
      <c r="G768" s="35">
        <v>5131710</v>
      </c>
      <c r="H768" s="4" t="s">
        <v>1484</v>
      </c>
      <c r="I768" s="4"/>
      <c r="J768" s="4"/>
      <c r="K768" s="4"/>
      <c r="L768" s="4"/>
      <c r="M768" s="33"/>
      <c r="N768" s="38"/>
      <c r="O768" s="33"/>
      <c r="P768" s="244">
        <f t="shared" si="104"/>
        <v>902.08699999999999</v>
      </c>
      <c r="Q768" s="25"/>
      <c r="R768" s="25"/>
      <c r="S768" s="25"/>
      <c r="T768" s="109"/>
      <c r="U768" s="25">
        <v>180.59800000000001</v>
      </c>
      <c r="V768" s="25">
        <v>0</v>
      </c>
      <c r="W768" s="25">
        <v>0</v>
      </c>
      <c r="X768" s="25">
        <v>0</v>
      </c>
      <c r="Y768" s="25">
        <v>0</v>
      </c>
      <c r="Z768" s="25">
        <v>0</v>
      </c>
      <c r="AA768" s="109"/>
      <c r="AB768" s="25">
        <v>238.464</v>
      </c>
      <c r="AC768" s="25">
        <v>0</v>
      </c>
      <c r="AD768" s="25">
        <v>0</v>
      </c>
      <c r="AE768" s="25">
        <v>0</v>
      </c>
      <c r="AF768" s="25">
        <v>0</v>
      </c>
      <c r="AG768" s="25">
        <v>0</v>
      </c>
      <c r="AH768" s="109"/>
      <c r="AI768" s="25">
        <v>0</v>
      </c>
      <c r="AJ768" s="25">
        <v>0</v>
      </c>
      <c r="AK768" s="123">
        <v>0</v>
      </c>
      <c r="AL768" s="25">
        <v>0</v>
      </c>
      <c r="AM768" s="25">
        <v>0</v>
      </c>
      <c r="AN768" s="25">
        <v>0</v>
      </c>
      <c r="AO768" s="109"/>
      <c r="AP768" s="25">
        <v>179.52799999999999</v>
      </c>
      <c r="AQ768" s="25">
        <v>0</v>
      </c>
      <c r="AR768" s="25">
        <v>0</v>
      </c>
      <c r="AS768" s="25">
        <v>0</v>
      </c>
      <c r="AT768" s="25">
        <v>303.49700000000001</v>
      </c>
      <c r="AU768" s="25">
        <v>0</v>
      </c>
      <c r="AW768" t="str">
        <f t="shared" si="105"/>
        <v>Nguyễn Thành Long</v>
      </c>
      <c r="AX768" s="27" t="str">
        <f t="shared" si="106"/>
        <v>Vacancy  BR VT</v>
      </c>
      <c r="AY768" s="4" t="str">
        <f t="shared" si="107"/>
        <v>VIN+</v>
      </c>
    </row>
    <row r="769" spans="1:51" outlineLevel="1" x14ac:dyDescent="0.25">
      <c r="A769" s="4" t="s">
        <v>1104</v>
      </c>
      <c r="B769" s="4" t="s">
        <v>797</v>
      </c>
      <c r="C769" s="4" t="s">
        <v>959</v>
      </c>
      <c r="D769" s="11" t="s">
        <v>961</v>
      </c>
      <c r="E769" s="32" t="s">
        <v>961</v>
      </c>
      <c r="F769" s="11" t="s">
        <v>710</v>
      </c>
      <c r="G769" s="35">
        <v>5138197</v>
      </c>
      <c r="H769" s="4" t="s">
        <v>1485</v>
      </c>
      <c r="I769" s="4"/>
      <c r="J769" s="4"/>
      <c r="K769" s="4"/>
      <c r="L769" s="4"/>
      <c r="M769" s="33"/>
      <c r="N769" s="38"/>
      <c r="O769" s="33"/>
      <c r="P769" s="244">
        <f t="shared" si="104"/>
        <v>598.59</v>
      </c>
      <c r="Q769" s="25"/>
      <c r="R769" s="25"/>
      <c r="S769" s="25"/>
      <c r="T769" s="109"/>
      <c r="U769" s="25">
        <v>180.59800000000001</v>
      </c>
      <c r="V769" s="25">
        <v>0</v>
      </c>
      <c r="W769" s="25">
        <v>0</v>
      </c>
      <c r="X769" s="25">
        <v>0</v>
      </c>
      <c r="Y769" s="25">
        <v>0</v>
      </c>
      <c r="Z769" s="25">
        <v>0</v>
      </c>
      <c r="AA769" s="109"/>
      <c r="AB769" s="25">
        <v>0</v>
      </c>
      <c r="AC769" s="25">
        <v>0</v>
      </c>
      <c r="AD769" s="25">
        <v>0</v>
      </c>
      <c r="AE769" s="25">
        <v>0</v>
      </c>
      <c r="AF769" s="25">
        <v>0</v>
      </c>
      <c r="AG769" s="25">
        <v>0</v>
      </c>
      <c r="AH769" s="109"/>
      <c r="AI769" s="25">
        <v>0</v>
      </c>
      <c r="AJ769" s="25">
        <v>0</v>
      </c>
      <c r="AK769" s="123">
        <v>0</v>
      </c>
      <c r="AL769" s="25">
        <v>0</v>
      </c>
      <c r="AM769" s="25">
        <v>0</v>
      </c>
      <c r="AN769" s="25">
        <v>0</v>
      </c>
      <c r="AO769" s="109"/>
      <c r="AP769" s="25">
        <v>417.99200000000002</v>
      </c>
      <c r="AQ769" s="25">
        <v>0</v>
      </c>
      <c r="AR769" s="25">
        <v>0</v>
      </c>
      <c r="AS769" s="25">
        <v>0</v>
      </c>
      <c r="AT769" s="25">
        <v>0</v>
      </c>
      <c r="AU769" s="25">
        <v>0</v>
      </c>
      <c r="AW769" t="str">
        <f t="shared" si="105"/>
        <v>Nguyễn Thành Long</v>
      </c>
      <c r="AX769" s="27" t="str">
        <f t="shared" si="106"/>
        <v>Vacancy  BR VT</v>
      </c>
      <c r="AY769" s="4" t="str">
        <f t="shared" si="107"/>
        <v>VIN+</v>
      </c>
    </row>
    <row r="770" spans="1:51" outlineLevel="1" x14ac:dyDescent="0.25">
      <c r="A770" s="4" t="s">
        <v>1104</v>
      </c>
      <c r="B770" s="4" t="s">
        <v>797</v>
      </c>
      <c r="C770" s="4" t="s">
        <v>959</v>
      </c>
      <c r="D770" s="11" t="s">
        <v>961</v>
      </c>
      <c r="E770" s="32" t="s">
        <v>961</v>
      </c>
      <c r="F770" s="11" t="s">
        <v>710</v>
      </c>
      <c r="G770" s="35">
        <v>5332184</v>
      </c>
      <c r="H770" s="4" t="s">
        <v>1486</v>
      </c>
      <c r="I770" s="4"/>
      <c r="J770" s="4"/>
      <c r="K770" s="4"/>
      <c r="L770" s="4"/>
      <c r="M770" s="33"/>
      <c r="N770" s="38"/>
      <c r="O770" s="33"/>
      <c r="P770" s="244">
        <f t="shared" si="104"/>
        <v>957.64599999999996</v>
      </c>
      <c r="Q770" s="25"/>
      <c r="R770" s="25"/>
      <c r="S770" s="25"/>
      <c r="T770" s="109"/>
      <c r="U770" s="25">
        <v>180.59800000000001</v>
      </c>
      <c r="V770" s="25">
        <v>0</v>
      </c>
      <c r="W770" s="25">
        <v>0</v>
      </c>
      <c r="X770" s="25">
        <v>0</v>
      </c>
      <c r="Y770" s="25">
        <v>0</v>
      </c>
      <c r="Z770" s="25">
        <v>0</v>
      </c>
      <c r="AA770" s="109"/>
      <c r="AB770" s="25">
        <v>179.52799999999999</v>
      </c>
      <c r="AC770" s="25">
        <v>0</v>
      </c>
      <c r="AD770" s="25">
        <v>0</v>
      </c>
      <c r="AE770" s="25">
        <v>0</v>
      </c>
      <c r="AF770" s="25">
        <v>0</v>
      </c>
      <c r="AG770" s="25">
        <v>0</v>
      </c>
      <c r="AH770" s="109"/>
      <c r="AI770" s="25">
        <v>0</v>
      </c>
      <c r="AJ770" s="25">
        <v>0</v>
      </c>
      <c r="AK770" s="123">
        <v>0</v>
      </c>
      <c r="AL770" s="25">
        <v>0</v>
      </c>
      <c r="AM770" s="25">
        <v>0</v>
      </c>
      <c r="AN770" s="25">
        <v>0</v>
      </c>
      <c r="AO770" s="109"/>
      <c r="AP770" s="25">
        <v>238.464</v>
      </c>
      <c r="AQ770" s="25">
        <v>0</v>
      </c>
      <c r="AR770" s="25">
        <v>179.52799999999999</v>
      </c>
      <c r="AS770" s="25">
        <v>0</v>
      </c>
      <c r="AT770" s="25">
        <v>179.52799999999999</v>
      </c>
      <c r="AU770" s="25">
        <v>0</v>
      </c>
      <c r="AW770" t="str">
        <f t="shared" si="105"/>
        <v>Nguyễn Thành Long</v>
      </c>
      <c r="AX770" s="27" t="str">
        <f t="shared" si="106"/>
        <v>Vacancy  BR VT</v>
      </c>
      <c r="AY770" s="4" t="str">
        <f t="shared" si="107"/>
        <v>VIN+</v>
      </c>
    </row>
    <row r="771" spans="1:51" outlineLevel="1" x14ac:dyDescent="0.25">
      <c r="A771" s="4" t="s">
        <v>1104</v>
      </c>
      <c r="B771" s="4" t="s">
        <v>797</v>
      </c>
      <c r="C771" s="4" t="s">
        <v>959</v>
      </c>
      <c r="D771" s="11" t="s">
        <v>961</v>
      </c>
      <c r="E771" s="32" t="s">
        <v>961</v>
      </c>
      <c r="F771" s="11" t="s">
        <v>710</v>
      </c>
      <c r="G771" s="35">
        <v>5271409</v>
      </c>
      <c r="H771" s="4" t="s">
        <v>1493</v>
      </c>
      <c r="I771" s="4"/>
      <c r="J771" s="4"/>
      <c r="K771" s="4"/>
      <c r="L771" s="4"/>
      <c r="M771" s="33"/>
      <c r="N771" s="38"/>
      <c r="O771" s="33"/>
      <c r="P771" s="244">
        <f t="shared" si="104"/>
        <v>721.48900000000003</v>
      </c>
      <c r="Q771" s="25"/>
      <c r="R771" s="25"/>
      <c r="S771" s="25"/>
      <c r="T771" s="109"/>
      <c r="U771" s="25">
        <v>179.52799999999999</v>
      </c>
      <c r="V771" s="25">
        <v>0</v>
      </c>
      <c r="W771" s="25">
        <v>0</v>
      </c>
      <c r="X771" s="25">
        <v>0</v>
      </c>
      <c r="Y771" s="25">
        <v>0</v>
      </c>
      <c r="Z771" s="25">
        <v>0</v>
      </c>
      <c r="AA771" s="109"/>
      <c r="AB771" s="25">
        <v>0</v>
      </c>
      <c r="AC771" s="25">
        <v>0</v>
      </c>
      <c r="AD771" s="25">
        <v>0</v>
      </c>
      <c r="AE771" s="25">
        <v>0</v>
      </c>
      <c r="AF771" s="25">
        <v>0</v>
      </c>
      <c r="AG771" s="25">
        <v>0</v>
      </c>
      <c r="AH771" s="109"/>
      <c r="AI771" s="25">
        <v>541.96100000000001</v>
      </c>
      <c r="AJ771" s="25">
        <v>0</v>
      </c>
      <c r="AK771" s="123">
        <v>0</v>
      </c>
      <c r="AL771" s="25">
        <v>0</v>
      </c>
      <c r="AM771" s="25">
        <v>0</v>
      </c>
      <c r="AN771" s="25">
        <v>0</v>
      </c>
      <c r="AO771" s="109"/>
      <c r="AP771" s="25">
        <v>0</v>
      </c>
      <c r="AQ771" s="25">
        <v>0</v>
      </c>
      <c r="AR771" s="25">
        <v>0</v>
      </c>
      <c r="AS771" s="25">
        <v>0</v>
      </c>
      <c r="AT771" s="25">
        <v>0</v>
      </c>
      <c r="AU771" s="25">
        <v>0</v>
      </c>
      <c r="AW771" t="str">
        <f t="shared" si="105"/>
        <v>Nguyễn Thành Long</v>
      </c>
      <c r="AX771" s="27" t="str">
        <f t="shared" si="106"/>
        <v>Vacancy  BR VT</v>
      </c>
      <c r="AY771" s="4" t="str">
        <f t="shared" si="107"/>
        <v>VIN+</v>
      </c>
    </row>
    <row r="772" spans="1:51" outlineLevel="1" x14ac:dyDescent="0.25">
      <c r="A772" s="4" t="s">
        <v>1104</v>
      </c>
      <c r="B772" s="4" t="s">
        <v>797</v>
      </c>
      <c r="C772" s="4" t="s">
        <v>959</v>
      </c>
      <c r="D772" s="11" t="s">
        <v>961</v>
      </c>
      <c r="E772" s="32" t="s">
        <v>961</v>
      </c>
      <c r="F772" s="11" t="s">
        <v>710</v>
      </c>
      <c r="G772" s="35">
        <v>5138917</v>
      </c>
      <c r="H772" s="4" t="s">
        <v>1494</v>
      </c>
      <c r="I772" s="4"/>
      <c r="J772" s="4"/>
      <c r="K772" s="4"/>
      <c r="L772" s="4"/>
      <c r="M772" s="33"/>
      <c r="N772" s="38"/>
      <c r="O772" s="33"/>
      <c r="P772" s="244">
        <f t="shared" si="104"/>
        <v>721.48900000000003</v>
      </c>
      <c r="Q772" s="25"/>
      <c r="R772" s="25"/>
      <c r="S772" s="25"/>
      <c r="T772" s="109"/>
      <c r="U772" s="25">
        <v>179.52799999999999</v>
      </c>
      <c r="V772" s="25">
        <v>0</v>
      </c>
      <c r="W772" s="25">
        <v>0</v>
      </c>
      <c r="X772" s="25">
        <v>0</v>
      </c>
      <c r="Y772" s="25">
        <v>0</v>
      </c>
      <c r="Z772" s="25">
        <v>0</v>
      </c>
      <c r="AA772" s="109"/>
      <c r="AB772" s="25">
        <v>303.49700000000001</v>
      </c>
      <c r="AC772" s="25">
        <v>0</v>
      </c>
      <c r="AD772" s="25">
        <v>0</v>
      </c>
      <c r="AE772" s="25">
        <v>0</v>
      </c>
      <c r="AF772" s="25">
        <v>0</v>
      </c>
      <c r="AG772" s="25">
        <v>0</v>
      </c>
      <c r="AH772" s="109"/>
      <c r="AI772" s="25">
        <v>238.464</v>
      </c>
      <c r="AJ772" s="25">
        <v>0</v>
      </c>
      <c r="AK772" s="123">
        <v>0</v>
      </c>
      <c r="AL772" s="25">
        <v>0</v>
      </c>
      <c r="AM772" s="25">
        <v>0</v>
      </c>
      <c r="AN772" s="25">
        <v>0</v>
      </c>
      <c r="AO772" s="109"/>
      <c r="AP772" s="25">
        <v>0</v>
      </c>
      <c r="AQ772" s="25">
        <v>0</v>
      </c>
      <c r="AR772" s="25">
        <v>0</v>
      </c>
      <c r="AS772" s="25">
        <v>0</v>
      </c>
      <c r="AT772" s="25">
        <v>0</v>
      </c>
      <c r="AU772" s="25">
        <v>0</v>
      </c>
      <c r="AW772" t="str">
        <f t="shared" si="105"/>
        <v>Nguyễn Thành Long</v>
      </c>
      <c r="AX772" s="27" t="str">
        <f t="shared" si="106"/>
        <v>Vacancy  BR VT</v>
      </c>
      <c r="AY772" s="4" t="str">
        <f t="shared" si="107"/>
        <v>VIN+</v>
      </c>
    </row>
    <row r="773" spans="1:51" outlineLevel="1" x14ac:dyDescent="0.25">
      <c r="A773" s="4" t="s">
        <v>1104</v>
      </c>
      <c r="B773" s="4" t="s">
        <v>797</v>
      </c>
      <c r="C773" s="4" t="s">
        <v>959</v>
      </c>
      <c r="D773" s="11" t="s">
        <v>961</v>
      </c>
      <c r="E773" s="32" t="s">
        <v>961</v>
      </c>
      <c r="F773" s="11" t="s">
        <v>710</v>
      </c>
      <c r="G773" s="35">
        <v>5134852</v>
      </c>
      <c r="H773" s="4" t="s">
        <v>1495</v>
      </c>
      <c r="I773" s="4"/>
      <c r="J773" s="4"/>
      <c r="K773" s="4"/>
      <c r="L773" s="4"/>
      <c r="M773" s="33"/>
      <c r="N773" s="38"/>
      <c r="O773" s="33"/>
      <c r="P773" s="244">
        <f t="shared" si="104"/>
        <v>604.00699999999995</v>
      </c>
      <c r="Q773" s="25"/>
      <c r="R773" s="25"/>
      <c r="S773" s="25"/>
      <c r="T773" s="109"/>
      <c r="U773" s="25">
        <v>424.47899999999998</v>
      </c>
      <c r="V773" s="25">
        <v>0</v>
      </c>
      <c r="W773" s="25">
        <v>0</v>
      </c>
      <c r="X773" s="25">
        <v>0</v>
      </c>
      <c r="Y773" s="25">
        <v>0</v>
      </c>
      <c r="Z773" s="25">
        <v>0</v>
      </c>
      <c r="AA773" s="109"/>
      <c r="AB773" s="25">
        <v>179.52799999999999</v>
      </c>
      <c r="AC773" s="25">
        <v>0</v>
      </c>
      <c r="AD773" s="25">
        <v>0</v>
      </c>
      <c r="AE773" s="25">
        <v>0</v>
      </c>
      <c r="AF773" s="25">
        <v>0</v>
      </c>
      <c r="AG773" s="25">
        <v>0</v>
      </c>
      <c r="AH773" s="109"/>
      <c r="AI773" s="25">
        <v>0</v>
      </c>
      <c r="AJ773" s="25">
        <v>0</v>
      </c>
      <c r="AK773" s="123">
        <v>0</v>
      </c>
      <c r="AL773" s="25">
        <v>0</v>
      </c>
      <c r="AM773" s="25">
        <v>0</v>
      </c>
      <c r="AN773" s="25">
        <v>0</v>
      </c>
      <c r="AO773" s="109"/>
      <c r="AP773" s="25">
        <v>0</v>
      </c>
      <c r="AQ773" s="25">
        <v>0</v>
      </c>
      <c r="AR773" s="25">
        <v>0</v>
      </c>
      <c r="AS773" s="25">
        <v>0</v>
      </c>
      <c r="AT773" s="25">
        <v>0</v>
      </c>
      <c r="AU773" s="25">
        <v>0</v>
      </c>
      <c r="AW773" t="str">
        <f t="shared" si="105"/>
        <v>Nguyễn Thành Long</v>
      </c>
      <c r="AX773" s="27" t="str">
        <f t="shared" si="106"/>
        <v>Vacancy  BR VT</v>
      </c>
      <c r="AY773" s="4" t="str">
        <f t="shared" si="107"/>
        <v>VIN+</v>
      </c>
    </row>
    <row r="774" spans="1:51" outlineLevel="1" x14ac:dyDescent="0.25">
      <c r="A774" s="4" t="s">
        <v>1104</v>
      </c>
      <c r="B774" s="4" t="s">
        <v>797</v>
      </c>
      <c r="C774" s="4" t="s">
        <v>959</v>
      </c>
      <c r="D774" s="11" t="s">
        <v>961</v>
      </c>
      <c r="E774" s="32" t="s">
        <v>961</v>
      </c>
      <c r="F774" s="11" t="s">
        <v>710</v>
      </c>
      <c r="G774" s="35">
        <v>5134724</v>
      </c>
      <c r="H774" s="4" t="s">
        <v>2760</v>
      </c>
      <c r="I774" s="4"/>
      <c r="J774" s="4"/>
      <c r="K774" s="4"/>
      <c r="L774" s="4"/>
      <c r="M774" s="33"/>
      <c r="N774" s="38"/>
      <c r="O774" s="33"/>
      <c r="P774" s="244">
        <f t="shared" si="104"/>
        <v>0</v>
      </c>
      <c r="Q774" s="25"/>
      <c r="R774" s="25"/>
      <c r="S774" s="25"/>
      <c r="T774" s="109"/>
      <c r="U774" s="25"/>
      <c r="V774" s="25"/>
      <c r="W774" s="25"/>
      <c r="X774" s="25">
        <v>0</v>
      </c>
      <c r="Y774" s="25"/>
      <c r="Z774" s="25">
        <v>0</v>
      </c>
      <c r="AA774" s="109"/>
      <c r="AB774" s="25">
        <v>0</v>
      </c>
      <c r="AC774" s="25">
        <v>0</v>
      </c>
      <c r="AD774" s="25">
        <v>0</v>
      </c>
      <c r="AE774" s="25">
        <v>0</v>
      </c>
      <c r="AF774" s="25">
        <v>0</v>
      </c>
      <c r="AG774" s="25">
        <v>0</v>
      </c>
      <c r="AH774" s="109"/>
      <c r="AI774" s="25">
        <v>0</v>
      </c>
      <c r="AJ774" s="25">
        <v>0</v>
      </c>
      <c r="AK774" s="123">
        <v>0</v>
      </c>
      <c r="AL774" s="25">
        <v>0</v>
      </c>
      <c r="AM774" s="25">
        <v>0</v>
      </c>
      <c r="AN774" s="25">
        <v>0</v>
      </c>
      <c r="AO774" s="109"/>
      <c r="AP774" s="25">
        <v>0</v>
      </c>
      <c r="AQ774" s="25">
        <v>0</v>
      </c>
      <c r="AR774" s="25">
        <v>0</v>
      </c>
      <c r="AS774" s="25">
        <v>0</v>
      </c>
      <c r="AT774" s="25">
        <v>0</v>
      </c>
      <c r="AU774" s="25">
        <v>0</v>
      </c>
      <c r="AW774" t="str">
        <f t="shared" si="105"/>
        <v>Nguyễn Thành Long</v>
      </c>
      <c r="AX774" s="27" t="str">
        <f t="shared" si="106"/>
        <v>Vacancy  BR VT</v>
      </c>
      <c r="AY774" s="4" t="str">
        <f t="shared" si="107"/>
        <v>VIN+</v>
      </c>
    </row>
    <row r="775" spans="1:51" outlineLevel="1" x14ac:dyDescent="0.25">
      <c r="A775" s="4" t="s">
        <v>1104</v>
      </c>
      <c r="B775" s="4" t="s">
        <v>797</v>
      </c>
      <c r="C775" s="4" t="s">
        <v>959</v>
      </c>
      <c r="D775" s="11" t="s">
        <v>961</v>
      </c>
      <c r="E775" s="32" t="s">
        <v>961</v>
      </c>
      <c r="F775" s="11" t="s">
        <v>710</v>
      </c>
      <c r="G775" s="35">
        <v>5134869</v>
      </c>
      <c r="H775" s="4" t="s">
        <v>2761</v>
      </c>
      <c r="I775" s="4"/>
      <c r="J775" s="4"/>
      <c r="K775" s="4"/>
      <c r="L775" s="4"/>
      <c r="M775" s="33"/>
      <c r="N775" s="38"/>
      <c r="O775" s="33"/>
      <c r="P775" s="244">
        <f t="shared" si="104"/>
        <v>0</v>
      </c>
      <c r="Q775" s="25"/>
      <c r="R775" s="25"/>
      <c r="S775" s="25"/>
      <c r="T775" s="109"/>
      <c r="U775" s="25"/>
      <c r="V775" s="25"/>
      <c r="W775" s="25"/>
      <c r="X775" s="25">
        <v>0</v>
      </c>
      <c r="Y775" s="25"/>
      <c r="Z775" s="25">
        <v>0</v>
      </c>
      <c r="AA775" s="109"/>
      <c r="AB775" s="25">
        <v>0</v>
      </c>
      <c r="AC775" s="25">
        <v>0</v>
      </c>
      <c r="AD775" s="25">
        <v>0</v>
      </c>
      <c r="AE775" s="25">
        <v>0</v>
      </c>
      <c r="AF775" s="25">
        <v>0</v>
      </c>
      <c r="AG775" s="25">
        <v>0</v>
      </c>
      <c r="AH775" s="109"/>
      <c r="AI775" s="25">
        <v>0</v>
      </c>
      <c r="AJ775" s="25">
        <v>0</v>
      </c>
      <c r="AK775" s="123">
        <v>0</v>
      </c>
      <c r="AL775" s="25">
        <v>0</v>
      </c>
      <c r="AM775" s="25">
        <v>0</v>
      </c>
      <c r="AN775" s="25">
        <v>0</v>
      </c>
      <c r="AO775" s="109"/>
      <c r="AP775" s="25">
        <v>0</v>
      </c>
      <c r="AQ775" s="25">
        <v>0</v>
      </c>
      <c r="AR775" s="25">
        <v>0</v>
      </c>
      <c r="AS775" s="25">
        <v>0</v>
      </c>
      <c r="AT775" s="25">
        <v>0</v>
      </c>
      <c r="AU775" s="25">
        <v>0</v>
      </c>
      <c r="AW775" t="str">
        <f t="shared" si="105"/>
        <v>Nguyễn Thành Long</v>
      </c>
      <c r="AX775" s="27" t="str">
        <f t="shared" si="106"/>
        <v>Vacancy  BR VT</v>
      </c>
      <c r="AY775" s="4" t="str">
        <f t="shared" si="107"/>
        <v>VIN+</v>
      </c>
    </row>
    <row r="776" spans="1:51" outlineLevel="1" x14ac:dyDescent="0.25">
      <c r="A776" s="4" t="s">
        <v>1104</v>
      </c>
      <c r="B776" s="4" t="s">
        <v>797</v>
      </c>
      <c r="C776" s="4" t="s">
        <v>959</v>
      </c>
      <c r="D776" s="11" t="s">
        <v>961</v>
      </c>
      <c r="E776" s="32" t="s">
        <v>961</v>
      </c>
      <c r="F776" s="11" t="s">
        <v>710</v>
      </c>
      <c r="G776" s="35">
        <v>5134928</v>
      </c>
      <c r="H776" s="4" t="s">
        <v>2762</v>
      </c>
      <c r="I776" s="4"/>
      <c r="J776" s="4"/>
      <c r="K776" s="4"/>
      <c r="L776" s="4"/>
      <c r="M776" s="33"/>
      <c r="N776" s="38"/>
      <c r="O776" s="33"/>
      <c r="P776" s="244">
        <f t="shared" si="104"/>
        <v>0</v>
      </c>
      <c r="Q776" s="25"/>
      <c r="R776" s="25"/>
      <c r="S776" s="25"/>
      <c r="T776" s="109"/>
      <c r="U776" s="25"/>
      <c r="V776" s="25"/>
      <c r="W776" s="25"/>
      <c r="X776" s="25">
        <v>0</v>
      </c>
      <c r="Y776" s="25"/>
      <c r="Z776" s="25">
        <v>0</v>
      </c>
      <c r="AA776" s="109"/>
      <c r="AB776" s="25">
        <v>0</v>
      </c>
      <c r="AC776" s="25">
        <v>0</v>
      </c>
      <c r="AD776" s="25">
        <v>0</v>
      </c>
      <c r="AE776" s="25">
        <v>0</v>
      </c>
      <c r="AF776" s="25">
        <v>0</v>
      </c>
      <c r="AG776" s="25">
        <v>0</v>
      </c>
      <c r="AH776" s="109"/>
      <c r="AI776" s="25">
        <v>0</v>
      </c>
      <c r="AJ776" s="25">
        <v>0</v>
      </c>
      <c r="AK776" s="123">
        <v>0</v>
      </c>
      <c r="AL776" s="25">
        <v>0</v>
      </c>
      <c r="AM776" s="25">
        <v>0</v>
      </c>
      <c r="AN776" s="25">
        <v>0</v>
      </c>
      <c r="AO776" s="109"/>
      <c r="AP776" s="25">
        <v>0</v>
      </c>
      <c r="AQ776" s="25">
        <v>0</v>
      </c>
      <c r="AR776" s="25">
        <v>0</v>
      </c>
      <c r="AS776" s="25">
        <v>0</v>
      </c>
      <c r="AT776" s="25">
        <v>0</v>
      </c>
      <c r="AU776" s="25">
        <v>0</v>
      </c>
      <c r="AW776" t="str">
        <f t="shared" si="105"/>
        <v>Nguyễn Thành Long</v>
      </c>
      <c r="AX776" s="27" t="str">
        <f t="shared" si="106"/>
        <v>Vacancy  BR VT</v>
      </c>
      <c r="AY776" s="4" t="str">
        <f t="shared" si="107"/>
        <v>VIN+</v>
      </c>
    </row>
    <row r="777" spans="1:51" outlineLevel="1" x14ac:dyDescent="0.25">
      <c r="A777" s="4" t="s">
        <v>1104</v>
      </c>
      <c r="B777" s="4" t="s">
        <v>797</v>
      </c>
      <c r="C777" s="4" t="s">
        <v>959</v>
      </c>
      <c r="D777" s="11" t="s">
        <v>961</v>
      </c>
      <c r="E777" s="32" t="s">
        <v>961</v>
      </c>
      <c r="F777" s="11" t="s">
        <v>710</v>
      </c>
      <c r="G777" s="35">
        <v>5134935</v>
      </c>
      <c r="H777" s="4" t="s">
        <v>2763</v>
      </c>
      <c r="I777" s="4"/>
      <c r="J777" s="4"/>
      <c r="K777" s="4"/>
      <c r="L777" s="4"/>
      <c r="M777" s="33"/>
      <c r="N777" s="38"/>
      <c r="O777" s="33"/>
      <c r="P777" s="244">
        <f t="shared" si="104"/>
        <v>238.464</v>
      </c>
      <c r="Q777" s="25"/>
      <c r="R777" s="25"/>
      <c r="S777" s="25"/>
      <c r="T777" s="109"/>
      <c r="U777" s="25"/>
      <c r="V777" s="25"/>
      <c r="W777" s="25"/>
      <c r="X777" s="25">
        <v>0</v>
      </c>
      <c r="Y777" s="25"/>
      <c r="Z777" s="25">
        <v>0</v>
      </c>
      <c r="AA777" s="109"/>
      <c r="AB777" s="25">
        <v>0</v>
      </c>
      <c r="AC777" s="25">
        <v>0</v>
      </c>
      <c r="AD777" s="25">
        <v>0</v>
      </c>
      <c r="AE777" s="25">
        <v>0</v>
      </c>
      <c r="AF777" s="25">
        <v>0</v>
      </c>
      <c r="AG777" s="25">
        <v>0</v>
      </c>
      <c r="AH777" s="109"/>
      <c r="AI777" s="25">
        <v>238.464</v>
      </c>
      <c r="AJ777" s="25">
        <v>0</v>
      </c>
      <c r="AK777" s="123">
        <v>0</v>
      </c>
      <c r="AL777" s="25">
        <v>0</v>
      </c>
      <c r="AM777" s="25">
        <v>0</v>
      </c>
      <c r="AN777" s="25">
        <v>0</v>
      </c>
      <c r="AO777" s="109"/>
      <c r="AP777" s="25">
        <v>0</v>
      </c>
      <c r="AQ777" s="25">
        <v>0</v>
      </c>
      <c r="AR777" s="25">
        <v>0</v>
      </c>
      <c r="AS777" s="25">
        <v>0</v>
      </c>
      <c r="AT777" s="25">
        <v>0</v>
      </c>
      <c r="AU777" s="25">
        <v>0</v>
      </c>
      <c r="AW777" t="str">
        <f t="shared" si="105"/>
        <v>Nguyễn Thành Long</v>
      </c>
      <c r="AX777" s="27" t="str">
        <f t="shared" si="106"/>
        <v>Vacancy  BR VT</v>
      </c>
      <c r="AY777" s="4" t="str">
        <f t="shared" si="107"/>
        <v>VIN+</v>
      </c>
    </row>
    <row r="778" spans="1:51" outlineLevel="1" x14ac:dyDescent="0.25">
      <c r="A778" s="4" t="s">
        <v>1104</v>
      </c>
      <c r="B778" s="4" t="s">
        <v>797</v>
      </c>
      <c r="C778" s="4" t="s">
        <v>959</v>
      </c>
      <c r="D778" s="11" t="s">
        <v>961</v>
      </c>
      <c r="E778" s="32" t="s">
        <v>961</v>
      </c>
      <c r="F778" s="11" t="s">
        <v>710</v>
      </c>
      <c r="G778" s="35">
        <v>5134942</v>
      </c>
      <c r="H778" s="4" t="s">
        <v>2764</v>
      </c>
      <c r="I778" s="4"/>
      <c r="J778" s="4"/>
      <c r="K778" s="4"/>
      <c r="L778" s="4"/>
      <c r="M778" s="33"/>
      <c r="N778" s="38"/>
      <c r="O778" s="33"/>
      <c r="P778" s="244">
        <f t="shared" ref="P778:P841" si="108">SUM(Q778:AU778)</f>
        <v>179.52799999999999</v>
      </c>
      <c r="Q778" s="25"/>
      <c r="R778" s="25"/>
      <c r="S778" s="25"/>
      <c r="T778" s="109"/>
      <c r="U778" s="25"/>
      <c r="V778" s="25"/>
      <c r="W778" s="25"/>
      <c r="X778" s="25">
        <v>0</v>
      </c>
      <c r="Y778" s="25"/>
      <c r="Z778" s="25">
        <v>0</v>
      </c>
      <c r="AA778" s="109"/>
      <c r="AB778" s="25">
        <v>0</v>
      </c>
      <c r="AC778" s="25">
        <v>0</v>
      </c>
      <c r="AD778" s="25">
        <v>0</v>
      </c>
      <c r="AE778" s="25">
        <v>0</v>
      </c>
      <c r="AF778" s="25">
        <v>0</v>
      </c>
      <c r="AG778" s="25">
        <v>0</v>
      </c>
      <c r="AH778" s="109"/>
      <c r="AI778" s="25">
        <v>0</v>
      </c>
      <c r="AJ778" s="25">
        <v>0</v>
      </c>
      <c r="AK778" s="123">
        <v>0</v>
      </c>
      <c r="AL778" s="25">
        <v>0</v>
      </c>
      <c r="AM778" s="25">
        <v>0</v>
      </c>
      <c r="AN778" s="25">
        <v>0</v>
      </c>
      <c r="AO778" s="109"/>
      <c r="AP778" s="25">
        <v>0</v>
      </c>
      <c r="AQ778" s="25">
        <v>0</v>
      </c>
      <c r="AR778" s="25">
        <v>179.52799999999999</v>
      </c>
      <c r="AS778" s="25">
        <v>0</v>
      </c>
      <c r="AT778" s="25">
        <v>0</v>
      </c>
      <c r="AU778" s="25">
        <v>0</v>
      </c>
      <c r="AW778" t="str">
        <f t="shared" ref="AW778:AW841" si="109">+C778</f>
        <v>Nguyễn Thành Long</v>
      </c>
      <c r="AX778" s="27" t="str">
        <f t="shared" ref="AX778:AX841" si="110">+E778</f>
        <v>Vacancy  BR VT</v>
      </c>
      <c r="AY778" s="4" t="str">
        <f t="shared" si="107"/>
        <v>VIN+</v>
      </c>
    </row>
    <row r="779" spans="1:51" outlineLevel="1" x14ac:dyDescent="0.25">
      <c r="A779" s="4" t="s">
        <v>1104</v>
      </c>
      <c r="B779" s="4" t="s">
        <v>797</v>
      </c>
      <c r="C779" s="4" t="s">
        <v>959</v>
      </c>
      <c r="D779" s="11" t="s">
        <v>961</v>
      </c>
      <c r="E779" s="32" t="s">
        <v>961</v>
      </c>
      <c r="F779" s="11" t="s">
        <v>710</v>
      </c>
      <c r="G779" s="35">
        <v>5136850</v>
      </c>
      <c r="H779" s="4" t="s">
        <v>2765</v>
      </c>
      <c r="I779" s="4"/>
      <c r="J779" s="4"/>
      <c r="K779" s="4"/>
      <c r="L779" s="4"/>
      <c r="M779" s="33"/>
      <c r="N779" s="38"/>
      <c r="O779" s="33"/>
      <c r="P779" s="244">
        <f t="shared" si="108"/>
        <v>1263.45</v>
      </c>
      <c r="Q779" s="25"/>
      <c r="R779" s="25"/>
      <c r="S779" s="25"/>
      <c r="T779" s="109"/>
      <c r="U779" s="25"/>
      <c r="V779" s="25"/>
      <c r="W779" s="25"/>
      <c r="X779" s="25">
        <v>0</v>
      </c>
      <c r="Y779" s="25"/>
      <c r="Z779" s="25">
        <v>0</v>
      </c>
      <c r="AA779" s="109"/>
      <c r="AB779" s="25">
        <v>417.99200000000002</v>
      </c>
      <c r="AC779" s="25">
        <v>0</v>
      </c>
      <c r="AD779" s="25">
        <v>0</v>
      </c>
      <c r="AE779" s="25">
        <v>0</v>
      </c>
      <c r="AF779" s="25">
        <v>0</v>
      </c>
      <c r="AG779" s="25">
        <v>0</v>
      </c>
      <c r="AH779" s="109"/>
      <c r="AI779" s="25">
        <v>606.99400000000003</v>
      </c>
      <c r="AJ779" s="25">
        <v>0</v>
      </c>
      <c r="AK779" s="123">
        <v>0</v>
      </c>
      <c r="AL779" s="25">
        <v>0</v>
      </c>
      <c r="AM779" s="25">
        <v>0</v>
      </c>
      <c r="AN779" s="25">
        <v>0</v>
      </c>
      <c r="AO779" s="109"/>
      <c r="AP779" s="25">
        <v>238.464</v>
      </c>
      <c r="AQ779" s="25">
        <v>0</v>
      </c>
      <c r="AR779" s="25">
        <v>0</v>
      </c>
      <c r="AS779" s="25">
        <v>0</v>
      </c>
      <c r="AT779" s="25">
        <v>0</v>
      </c>
      <c r="AU779" s="25">
        <v>0</v>
      </c>
      <c r="AW779" t="str">
        <f t="shared" si="109"/>
        <v>Nguyễn Thành Long</v>
      </c>
      <c r="AX779" s="27" t="str">
        <f t="shared" si="110"/>
        <v>Vacancy  BR VT</v>
      </c>
      <c r="AY779" s="4" t="str">
        <f t="shared" si="107"/>
        <v>VIN+</v>
      </c>
    </row>
    <row r="780" spans="1:51" outlineLevel="1" x14ac:dyDescent="0.25">
      <c r="A780" s="4" t="s">
        <v>1104</v>
      </c>
      <c r="B780" s="4" t="s">
        <v>797</v>
      </c>
      <c r="C780" s="4" t="s">
        <v>959</v>
      </c>
      <c r="D780" s="11" t="s">
        <v>961</v>
      </c>
      <c r="E780" s="32" t="s">
        <v>961</v>
      </c>
      <c r="F780" s="11" t="s">
        <v>710</v>
      </c>
      <c r="G780" s="35">
        <v>5138630</v>
      </c>
      <c r="H780" s="4" t="s">
        <v>2766</v>
      </c>
      <c r="I780" s="4"/>
      <c r="J780" s="4"/>
      <c r="K780" s="4"/>
      <c r="L780" s="4"/>
      <c r="M780" s="33"/>
      <c r="N780" s="38"/>
      <c r="O780" s="33"/>
      <c r="P780" s="244">
        <f t="shared" si="108"/>
        <v>961.02300000000002</v>
      </c>
      <c r="Q780" s="25"/>
      <c r="R780" s="25"/>
      <c r="S780" s="25"/>
      <c r="T780" s="109"/>
      <c r="U780" s="25"/>
      <c r="V780" s="25"/>
      <c r="W780" s="25"/>
      <c r="X780" s="25">
        <v>0</v>
      </c>
      <c r="Y780" s="25"/>
      <c r="Z780" s="25">
        <v>0</v>
      </c>
      <c r="AA780" s="109"/>
      <c r="AB780" s="25">
        <v>419.06200000000001</v>
      </c>
      <c r="AC780" s="25">
        <v>0</v>
      </c>
      <c r="AD780" s="25">
        <v>0</v>
      </c>
      <c r="AE780" s="25">
        <v>0</v>
      </c>
      <c r="AF780" s="25">
        <v>0</v>
      </c>
      <c r="AG780" s="25">
        <v>0</v>
      </c>
      <c r="AH780" s="109"/>
      <c r="AI780" s="25">
        <v>541.96100000000001</v>
      </c>
      <c r="AJ780" s="25">
        <v>0</v>
      </c>
      <c r="AK780" s="123">
        <v>0</v>
      </c>
      <c r="AL780" s="25">
        <v>0</v>
      </c>
      <c r="AM780" s="25">
        <v>0</v>
      </c>
      <c r="AN780" s="25">
        <v>0</v>
      </c>
      <c r="AO780" s="109"/>
      <c r="AP780" s="25">
        <v>0</v>
      </c>
      <c r="AQ780" s="25">
        <v>0</v>
      </c>
      <c r="AR780" s="25">
        <v>0</v>
      </c>
      <c r="AS780" s="25">
        <v>0</v>
      </c>
      <c r="AT780" s="25">
        <v>0</v>
      </c>
      <c r="AU780" s="25">
        <v>0</v>
      </c>
      <c r="AW780" t="str">
        <f t="shared" si="109"/>
        <v>Nguyễn Thành Long</v>
      </c>
      <c r="AX780" s="27" t="str">
        <f t="shared" si="110"/>
        <v>Vacancy  BR VT</v>
      </c>
      <c r="AY780" s="4" t="str">
        <f t="shared" si="107"/>
        <v>VIN+</v>
      </c>
    </row>
    <row r="781" spans="1:51" outlineLevel="1" x14ac:dyDescent="0.25">
      <c r="A781" s="4" t="s">
        <v>1104</v>
      </c>
      <c r="B781" s="4" t="s">
        <v>797</v>
      </c>
      <c r="C781" s="4" t="s">
        <v>959</v>
      </c>
      <c r="D781" s="11" t="s">
        <v>961</v>
      </c>
      <c r="E781" s="32" t="s">
        <v>961</v>
      </c>
      <c r="F781" s="11" t="s">
        <v>710</v>
      </c>
      <c r="G781" s="35">
        <v>5138751</v>
      </c>
      <c r="H781" s="4" t="s">
        <v>2767</v>
      </c>
      <c r="I781" s="4"/>
      <c r="J781" s="4"/>
      <c r="K781" s="4"/>
      <c r="L781" s="4"/>
      <c r="M781" s="33"/>
      <c r="N781" s="38"/>
      <c r="O781" s="33"/>
      <c r="P781" s="244">
        <f t="shared" si="108"/>
        <v>417.99200000000002</v>
      </c>
      <c r="Q781" s="25"/>
      <c r="R781" s="25"/>
      <c r="S781" s="25"/>
      <c r="T781" s="109"/>
      <c r="U781" s="25"/>
      <c r="V781" s="25"/>
      <c r="W781" s="25"/>
      <c r="X781" s="25">
        <v>0</v>
      </c>
      <c r="Y781" s="25"/>
      <c r="Z781" s="25">
        <v>0</v>
      </c>
      <c r="AA781" s="109"/>
      <c r="AB781" s="25">
        <v>417.99200000000002</v>
      </c>
      <c r="AC781" s="25">
        <v>0</v>
      </c>
      <c r="AD781" s="25">
        <v>0</v>
      </c>
      <c r="AE781" s="25">
        <v>0</v>
      </c>
      <c r="AF781" s="25">
        <v>0</v>
      </c>
      <c r="AG781" s="25">
        <v>0</v>
      </c>
      <c r="AH781" s="109"/>
      <c r="AI781" s="25">
        <v>0</v>
      </c>
      <c r="AJ781" s="25">
        <v>0</v>
      </c>
      <c r="AK781" s="123">
        <v>0</v>
      </c>
      <c r="AL781" s="25">
        <v>0</v>
      </c>
      <c r="AM781" s="25">
        <v>0</v>
      </c>
      <c r="AN781" s="25">
        <v>0</v>
      </c>
      <c r="AO781" s="109"/>
      <c r="AP781" s="25">
        <v>0</v>
      </c>
      <c r="AQ781" s="25">
        <v>0</v>
      </c>
      <c r="AR781" s="25">
        <v>0</v>
      </c>
      <c r="AS781" s="25">
        <v>0</v>
      </c>
      <c r="AT781" s="25">
        <v>0</v>
      </c>
      <c r="AU781" s="25">
        <v>0</v>
      </c>
      <c r="AW781" t="str">
        <f t="shared" si="109"/>
        <v>Nguyễn Thành Long</v>
      </c>
      <c r="AX781" s="27" t="str">
        <f t="shared" si="110"/>
        <v>Vacancy  BR VT</v>
      </c>
      <c r="AY781" s="4" t="str">
        <f t="shared" ref="AY781:AY844" si="111">+B781</f>
        <v>VIN+</v>
      </c>
    </row>
    <row r="782" spans="1:51" outlineLevel="1" x14ac:dyDescent="0.25">
      <c r="A782" s="4" t="s">
        <v>1104</v>
      </c>
      <c r="B782" s="4" t="s">
        <v>797</v>
      </c>
      <c r="C782" s="4" t="s">
        <v>959</v>
      </c>
      <c r="D782" s="11" t="s">
        <v>961</v>
      </c>
      <c r="E782" s="32" t="s">
        <v>961</v>
      </c>
      <c r="F782" s="11" t="s">
        <v>710</v>
      </c>
      <c r="G782" s="35">
        <v>5270327</v>
      </c>
      <c r="H782" s="4" t="s">
        <v>2768</v>
      </c>
      <c r="I782" s="4"/>
      <c r="J782" s="4"/>
      <c r="K782" s="4"/>
      <c r="L782" s="4"/>
      <c r="M782" s="33"/>
      <c r="N782" s="38"/>
      <c r="O782" s="33"/>
      <c r="P782" s="244">
        <f t="shared" si="108"/>
        <v>721.48900000000003</v>
      </c>
      <c r="Q782" s="25"/>
      <c r="R782" s="25"/>
      <c r="S782" s="25"/>
      <c r="T782" s="109"/>
      <c r="U782" s="25"/>
      <c r="V782" s="25"/>
      <c r="W782" s="25"/>
      <c r="X782" s="25">
        <v>0</v>
      </c>
      <c r="Y782" s="25"/>
      <c r="Z782" s="25">
        <v>0</v>
      </c>
      <c r="AA782" s="109"/>
      <c r="AB782" s="25">
        <v>179.52799999999999</v>
      </c>
      <c r="AC782" s="25">
        <v>0</v>
      </c>
      <c r="AD782" s="25">
        <v>0</v>
      </c>
      <c r="AE782" s="25">
        <v>0</v>
      </c>
      <c r="AF782" s="25">
        <v>0</v>
      </c>
      <c r="AG782" s="25">
        <v>0</v>
      </c>
      <c r="AH782" s="109"/>
      <c r="AI782" s="25">
        <v>303.49700000000001</v>
      </c>
      <c r="AJ782" s="25">
        <v>0</v>
      </c>
      <c r="AK782" s="123">
        <v>0</v>
      </c>
      <c r="AL782" s="25">
        <v>0</v>
      </c>
      <c r="AM782" s="25">
        <v>0</v>
      </c>
      <c r="AN782" s="25">
        <v>0</v>
      </c>
      <c r="AO782" s="109"/>
      <c r="AP782" s="25">
        <v>238.464</v>
      </c>
      <c r="AQ782" s="25">
        <v>0</v>
      </c>
      <c r="AR782" s="25">
        <v>0</v>
      </c>
      <c r="AS782" s="25">
        <v>0</v>
      </c>
      <c r="AT782" s="25">
        <v>0</v>
      </c>
      <c r="AU782" s="25">
        <v>0</v>
      </c>
      <c r="AW782" t="str">
        <f t="shared" si="109"/>
        <v>Nguyễn Thành Long</v>
      </c>
      <c r="AX782" s="27" t="str">
        <f t="shared" si="110"/>
        <v>Vacancy  BR VT</v>
      </c>
      <c r="AY782" s="4" t="str">
        <f t="shared" si="111"/>
        <v>VIN+</v>
      </c>
    </row>
    <row r="783" spans="1:51" outlineLevel="1" x14ac:dyDescent="0.25">
      <c r="A783" s="4" t="s">
        <v>1104</v>
      </c>
      <c r="B783" s="4" t="s">
        <v>797</v>
      </c>
      <c r="C783" s="4" t="s">
        <v>959</v>
      </c>
      <c r="D783" s="11" t="s">
        <v>961</v>
      </c>
      <c r="E783" s="32" t="s">
        <v>961</v>
      </c>
      <c r="F783" s="11" t="s">
        <v>710</v>
      </c>
      <c r="G783" s="35">
        <v>5270725</v>
      </c>
      <c r="H783" s="4" t="s">
        <v>2769</v>
      </c>
      <c r="I783" s="4"/>
      <c r="J783" s="4"/>
      <c r="K783" s="4"/>
      <c r="L783" s="4"/>
      <c r="M783" s="33"/>
      <c r="N783" s="38"/>
      <c r="O783" s="33"/>
      <c r="P783" s="244">
        <f t="shared" si="108"/>
        <v>417.99199999999996</v>
      </c>
      <c r="Q783" s="25"/>
      <c r="R783" s="25"/>
      <c r="S783" s="25"/>
      <c r="T783" s="109"/>
      <c r="U783" s="25"/>
      <c r="V783" s="25"/>
      <c r="W783" s="25"/>
      <c r="X783" s="25">
        <v>0</v>
      </c>
      <c r="Y783" s="25"/>
      <c r="Z783" s="25">
        <v>0</v>
      </c>
      <c r="AA783" s="109"/>
      <c r="AB783" s="25">
        <v>0</v>
      </c>
      <c r="AC783" s="25">
        <v>0</v>
      </c>
      <c r="AD783" s="25">
        <v>0</v>
      </c>
      <c r="AE783" s="25">
        <v>0</v>
      </c>
      <c r="AF783" s="25">
        <v>0</v>
      </c>
      <c r="AG783" s="25">
        <v>0</v>
      </c>
      <c r="AH783" s="109"/>
      <c r="AI783" s="25">
        <v>0</v>
      </c>
      <c r="AJ783" s="25">
        <v>0</v>
      </c>
      <c r="AK783" s="123">
        <v>0</v>
      </c>
      <c r="AL783" s="25">
        <v>0</v>
      </c>
      <c r="AM783" s="25">
        <v>0</v>
      </c>
      <c r="AN783" s="25">
        <v>0</v>
      </c>
      <c r="AO783" s="109"/>
      <c r="AP783" s="25">
        <v>0</v>
      </c>
      <c r="AQ783" s="25">
        <v>238.464</v>
      </c>
      <c r="AR783" s="25">
        <v>179.52799999999999</v>
      </c>
      <c r="AS783" s="25">
        <v>0</v>
      </c>
      <c r="AT783" s="25">
        <v>0</v>
      </c>
      <c r="AU783" s="25">
        <v>0</v>
      </c>
      <c r="AW783" t="str">
        <f t="shared" si="109"/>
        <v>Nguyễn Thành Long</v>
      </c>
      <c r="AX783" s="27" t="str">
        <f t="shared" si="110"/>
        <v>Vacancy  BR VT</v>
      </c>
      <c r="AY783" s="4" t="str">
        <f t="shared" si="111"/>
        <v>VIN+</v>
      </c>
    </row>
    <row r="784" spans="1:51" outlineLevel="1" x14ac:dyDescent="0.25">
      <c r="A784" s="4" t="s">
        <v>1104</v>
      </c>
      <c r="B784" s="4" t="s">
        <v>797</v>
      </c>
      <c r="C784" s="4" t="s">
        <v>959</v>
      </c>
      <c r="D784" s="11" t="s">
        <v>961</v>
      </c>
      <c r="E784" s="32" t="s">
        <v>961</v>
      </c>
      <c r="F784" s="11" t="s">
        <v>710</v>
      </c>
      <c r="G784" s="35">
        <v>5271364</v>
      </c>
      <c r="H784" s="4" t="s">
        <v>2770</v>
      </c>
      <c r="I784" s="4"/>
      <c r="J784" s="4"/>
      <c r="K784" s="4"/>
      <c r="L784" s="4"/>
      <c r="M784" s="33"/>
      <c r="N784" s="38"/>
      <c r="O784" s="33"/>
      <c r="P784" s="244">
        <f t="shared" si="108"/>
        <v>303.49700000000001</v>
      </c>
      <c r="Q784" s="25"/>
      <c r="R784" s="25"/>
      <c r="S784" s="25"/>
      <c r="T784" s="109"/>
      <c r="U784" s="25"/>
      <c r="V784" s="25"/>
      <c r="W784" s="25"/>
      <c r="X784" s="25">
        <v>0</v>
      </c>
      <c r="Y784" s="25"/>
      <c r="Z784" s="25">
        <v>0</v>
      </c>
      <c r="AA784" s="109"/>
      <c r="AB784" s="25">
        <v>303.49700000000001</v>
      </c>
      <c r="AC784" s="25">
        <v>0</v>
      </c>
      <c r="AD784" s="25">
        <v>0</v>
      </c>
      <c r="AE784" s="25">
        <v>0</v>
      </c>
      <c r="AF784" s="25">
        <v>0</v>
      </c>
      <c r="AG784" s="25">
        <v>0</v>
      </c>
      <c r="AH784" s="109"/>
      <c r="AI784" s="25">
        <v>0</v>
      </c>
      <c r="AJ784" s="25">
        <v>0</v>
      </c>
      <c r="AK784" s="123">
        <v>0</v>
      </c>
      <c r="AL784" s="25">
        <v>0</v>
      </c>
      <c r="AM784" s="25">
        <v>0</v>
      </c>
      <c r="AN784" s="25">
        <v>0</v>
      </c>
      <c r="AO784" s="109"/>
      <c r="AP784" s="25">
        <v>0</v>
      </c>
      <c r="AQ784" s="25">
        <v>0</v>
      </c>
      <c r="AR784" s="25">
        <v>0</v>
      </c>
      <c r="AS784" s="25">
        <v>0</v>
      </c>
      <c r="AT784" s="25">
        <v>0</v>
      </c>
      <c r="AU784" s="25">
        <v>0</v>
      </c>
      <c r="AW784" t="str">
        <f t="shared" si="109"/>
        <v>Nguyễn Thành Long</v>
      </c>
      <c r="AX784" s="27" t="str">
        <f t="shared" si="110"/>
        <v>Vacancy  BR VT</v>
      </c>
      <c r="AY784" s="4" t="str">
        <f t="shared" si="111"/>
        <v>VIN+</v>
      </c>
    </row>
    <row r="785" spans="1:51" outlineLevel="1" x14ac:dyDescent="0.25">
      <c r="A785" s="4" t="s">
        <v>1104</v>
      </c>
      <c r="B785" s="4" t="s">
        <v>797</v>
      </c>
      <c r="C785" s="4" t="s">
        <v>959</v>
      </c>
      <c r="D785" s="11" t="s">
        <v>961</v>
      </c>
      <c r="E785" s="32" t="s">
        <v>961</v>
      </c>
      <c r="F785" s="11" t="s">
        <v>710</v>
      </c>
      <c r="G785" s="35">
        <v>5271423</v>
      </c>
      <c r="H785" s="4" t="s">
        <v>2771</v>
      </c>
      <c r="I785" s="4"/>
      <c r="J785" s="4"/>
      <c r="K785" s="4"/>
      <c r="L785" s="4"/>
      <c r="M785" s="33"/>
      <c r="N785" s="38"/>
      <c r="O785" s="33"/>
      <c r="P785" s="244">
        <f t="shared" si="108"/>
        <v>661.87300000000005</v>
      </c>
      <c r="Q785" s="25"/>
      <c r="R785" s="25"/>
      <c r="S785" s="25"/>
      <c r="T785" s="109"/>
      <c r="U785" s="25"/>
      <c r="V785" s="25"/>
      <c r="W785" s="25"/>
      <c r="X785" s="25">
        <v>0</v>
      </c>
      <c r="Y785" s="25"/>
      <c r="Z785" s="25">
        <v>0</v>
      </c>
      <c r="AA785" s="109"/>
      <c r="AB785" s="25">
        <v>179.52799999999999</v>
      </c>
      <c r="AC785" s="25">
        <v>0</v>
      </c>
      <c r="AD785" s="25">
        <v>0</v>
      </c>
      <c r="AE785" s="25">
        <v>0</v>
      </c>
      <c r="AF785" s="25">
        <v>0</v>
      </c>
      <c r="AG785" s="25">
        <v>0</v>
      </c>
      <c r="AH785" s="109"/>
      <c r="AI785" s="25">
        <v>243.881</v>
      </c>
      <c r="AJ785" s="25">
        <v>0</v>
      </c>
      <c r="AK785" s="123">
        <v>0</v>
      </c>
      <c r="AL785" s="25">
        <v>0</v>
      </c>
      <c r="AM785" s="25">
        <v>0</v>
      </c>
      <c r="AN785" s="25">
        <v>0</v>
      </c>
      <c r="AO785" s="109"/>
      <c r="AP785" s="25">
        <v>238.464</v>
      </c>
      <c r="AQ785" s="25">
        <v>0</v>
      </c>
      <c r="AR785" s="25">
        <v>0</v>
      </c>
      <c r="AS785" s="25">
        <v>0</v>
      </c>
      <c r="AT785" s="25">
        <v>0</v>
      </c>
      <c r="AU785" s="25">
        <v>0</v>
      </c>
      <c r="AW785" t="str">
        <f t="shared" si="109"/>
        <v>Nguyễn Thành Long</v>
      </c>
      <c r="AX785" s="27" t="str">
        <f t="shared" si="110"/>
        <v>Vacancy  BR VT</v>
      </c>
      <c r="AY785" s="4" t="str">
        <f t="shared" si="111"/>
        <v>VIN+</v>
      </c>
    </row>
    <row r="786" spans="1:51" outlineLevel="1" x14ac:dyDescent="0.25">
      <c r="A786" s="4" t="s">
        <v>1104</v>
      </c>
      <c r="B786" s="4" t="s">
        <v>797</v>
      </c>
      <c r="C786" s="4" t="s">
        <v>959</v>
      </c>
      <c r="D786" s="11" t="s">
        <v>961</v>
      </c>
      <c r="E786" s="32" t="s">
        <v>961</v>
      </c>
      <c r="F786" s="11" t="s">
        <v>710</v>
      </c>
      <c r="G786" s="35">
        <v>5271807</v>
      </c>
      <c r="H786" s="4" t="s">
        <v>2772</v>
      </c>
      <c r="I786" s="4"/>
      <c r="J786" s="4"/>
      <c r="K786" s="4"/>
      <c r="L786" s="4"/>
      <c r="M786" s="33"/>
      <c r="N786" s="38"/>
      <c r="O786" s="33"/>
      <c r="P786" s="244">
        <f t="shared" si="108"/>
        <v>0</v>
      </c>
      <c r="Q786" s="25"/>
      <c r="R786" s="25"/>
      <c r="S786" s="25"/>
      <c r="T786" s="109"/>
      <c r="U786" s="25"/>
      <c r="V786" s="25"/>
      <c r="W786" s="25"/>
      <c r="X786" s="25">
        <v>0</v>
      </c>
      <c r="Y786" s="25"/>
      <c r="Z786" s="25">
        <v>0</v>
      </c>
      <c r="AA786" s="109"/>
      <c r="AB786" s="25">
        <v>0</v>
      </c>
      <c r="AC786" s="25">
        <v>0</v>
      </c>
      <c r="AD786" s="25">
        <v>0</v>
      </c>
      <c r="AE786" s="25">
        <v>0</v>
      </c>
      <c r="AF786" s="25">
        <v>0</v>
      </c>
      <c r="AG786" s="25">
        <v>0</v>
      </c>
      <c r="AH786" s="109"/>
      <c r="AI786" s="25">
        <v>0</v>
      </c>
      <c r="AJ786" s="25">
        <v>0</v>
      </c>
      <c r="AK786" s="123">
        <v>0</v>
      </c>
      <c r="AL786" s="25">
        <v>0</v>
      </c>
      <c r="AM786" s="25">
        <v>0</v>
      </c>
      <c r="AN786" s="25">
        <v>0</v>
      </c>
      <c r="AO786" s="109"/>
      <c r="AP786" s="25">
        <v>0</v>
      </c>
      <c r="AQ786" s="25">
        <v>0</v>
      </c>
      <c r="AR786" s="25">
        <v>0</v>
      </c>
      <c r="AS786" s="25">
        <v>0</v>
      </c>
      <c r="AT786" s="25">
        <v>0</v>
      </c>
      <c r="AU786" s="25">
        <v>0</v>
      </c>
      <c r="AW786" t="str">
        <f t="shared" si="109"/>
        <v>Nguyễn Thành Long</v>
      </c>
      <c r="AX786" s="27" t="str">
        <f t="shared" si="110"/>
        <v>Vacancy  BR VT</v>
      </c>
      <c r="AY786" s="4" t="str">
        <f t="shared" si="111"/>
        <v>VIN+</v>
      </c>
    </row>
    <row r="787" spans="1:51" outlineLevel="1" x14ac:dyDescent="0.25">
      <c r="A787" s="4" t="s">
        <v>1104</v>
      </c>
      <c r="B787" s="4" t="s">
        <v>797</v>
      </c>
      <c r="C787" s="4" t="s">
        <v>959</v>
      </c>
      <c r="D787" s="11" t="s">
        <v>961</v>
      </c>
      <c r="E787" s="32" t="s">
        <v>961</v>
      </c>
      <c r="F787" s="11" t="s">
        <v>710</v>
      </c>
      <c r="G787" s="35">
        <v>5271838</v>
      </c>
      <c r="H787" s="4" t="s">
        <v>2773</v>
      </c>
      <c r="I787" s="4"/>
      <c r="J787" s="4"/>
      <c r="K787" s="4"/>
      <c r="L787" s="4"/>
      <c r="M787" s="33"/>
      <c r="N787" s="38"/>
      <c r="O787" s="33"/>
      <c r="P787" s="244">
        <f t="shared" si="108"/>
        <v>303.49700000000001</v>
      </c>
      <c r="Q787" s="25"/>
      <c r="R787" s="25"/>
      <c r="S787" s="25"/>
      <c r="T787" s="109"/>
      <c r="U787" s="25"/>
      <c r="V787" s="25"/>
      <c r="W787" s="25"/>
      <c r="X787" s="25">
        <v>0</v>
      </c>
      <c r="Y787" s="25"/>
      <c r="Z787" s="25">
        <v>0</v>
      </c>
      <c r="AA787" s="109"/>
      <c r="AB787" s="25">
        <v>303.49700000000001</v>
      </c>
      <c r="AC787" s="25">
        <v>0</v>
      </c>
      <c r="AD787" s="25">
        <v>0</v>
      </c>
      <c r="AE787" s="25">
        <v>0</v>
      </c>
      <c r="AF787" s="25">
        <v>0</v>
      </c>
      <c r="AG787" s="25">
        <v>0</v>
      </c>
      <c r="AH787" s="109"/>
      <c r="AI787" s="25">
        <v>0</v>
      </c>
      <c r="AJ787" s="25">
        <v>0</v>
      </c>
      <c r="AK787" s="123">
        <v>0</v>
      </c>
      <c r="AL787" s="25">
        <v>0</v>
      </c>
      <c r="AM787" s="25">
        <v>0</v>
      </c>
      <c r="AN787" s="25">
        <v>0</v>
      </c>
      <c r="AO787" s="109"/>
      <c r="AP787" s="25">
        <v>0</v>
      </c>
      <c r="AQ787" s="25">
        <v>0</v>
      </c>
      <c r="AR787" s="25">
        <v>0</v>
      </c>
      <c r="AS787" s="25">
        <v>0</v>
      </c>
      <c r="AT787" s="25">
        <v>0</v>
      </c>
      <c r="AU787" s="25">
        <v>0</v>
      </c>
      <c r="AW787" t="str">
        <f t="shared" si="109"/>
        <v>Nguyễn Thành Long</v>
      </c>
      <c r="AX787" s="27" t="str">
        <f t="shared" si="110"/>
        <v>Vacancy  BR VT</v>
      </c>
      <c r="AY787" s="4" t="str">
        <f t="shared" si="111"/>
        <v>VIN+</v>
      </c>
    </row>
    <row r="788" spans="1:51" outlineLevel="1" x14ac:dyDescent="0.25">
      <c r="A788" s="4" t="s">
        <v>1104</v>
      </c>
      <c r="B788" s="4" t="s">
        <v>797</v>
      </c>
      <c r="C788" s="4" t="s">
        <v>959</v>
      </c>
      <c r="D788" s="11" t="s">
        <v>961</v>
      </c>
      <c r="E788" s="32" t="s">
        <v>961</v>
      </c>
      <c r="F788" s="11" t="s">
        <v>710</v>
      </c>
      <c r="G788" s="35">
        <v>5272567</v>
      </c>
      <c r="H788" s="4" t="s">
        <v>2774</v>
      </c>
      <c r="I788" s="4"/>
      <c r="J788" s="4"/>
      <c r="K788" s="4"/>
      <c r="L788" s="4"/>
      <c r="M788" s="33"/>
      <c r="N788" s="38"/>
      <c r="O788" s="33"/>
      <c r="P788" s="244">
        <f t="shared" si="108"/>
        <v>598.58999999999992</v>
      </c>
      <c r="Q788" s="25"/>
      <c r="R788" s="25"/>
      <c r="S788" s="25"/>
      <c r="T788" s="109"/>
      <c r="U788" s="25"/>
      <c r="V788" s="25"/>
      <c r="W788" s="25"/>
      <c r="X788" s="25">
        <v>0</v>
      </c>
      <c r="Y788" s="25"/>
      <c r="Z788" s="25">
        <v>0</v>
      </c>
      <c r="AA788" s="109"/>
      <c r="AB788" s="25">
        <v>360.12599999999998</v>
      </c>
      <c r="AC788" s="25">
        <v>0</v>
      </c>
      <c r="AD788" s="25">
        <v>0</v>
      </c>
      <c r="AE788" s="25">
        <v>0</v>
      </c>
      <c r="AF788" s="25">
        <v>0</v>
      </c>
      <c r="AG788" s="25">
        <v>0</v>
      </c>
      <c r="AH788" s="109"/>
      <c r="AI788" s="25">
        <v>0</v>
      </c>
      <c r="AJ788" s="25">
        <v>0</v>
      </c>
      <c r="AK788" s="123">
        <v>0</v>
      </c>
      <c r="AL788" s="25">
        <v>0</v>
      </c>
      <c r="AM788" s="25">
        <v>0</v>
      </c>
      <c r="AN788" s="25">
        <v>0</v>
      </c>
      <c r="AO788" s="109"/>
      <c r="AP788" s="25">
        <v>238.464</v>
      </c>
      <c r="AQ788" s="25">
        <v>0</v>
      </c>
      <c r="AR788" s="25">
        <v>0</v>
      </c>
      <c r="AS788" s="25">
        <v>0</v>
      </c>
      <c r="AT788" s="25">
        <v>0</v>
      </c>
      <c r="AU788" s="25">
        <v>0</v>
      </c>
      <c r="AW788" t="str">
        <f t="shared" si="109"/>
        <v>Nguyễn Thành Long</v>
      </c>
      <c r="AX788" s="27" t="str">
        <f t="shared" si="110"/>
        <v>Vacancy  BR VT</v>
      </c>
      <c r="AY788" s="4" t="str">
        <f t="shared" si="111"/>
        <v>VIN+</v>
      </c>
    </row>
    <row r="789" spans="1:51" outlineLevel="1" x14ac:dyDescent="0.25">
      <c r="A789" s="4" t="s">
        <v>1104</v>
      </c>
      <c r="B789" s="4" t="s">
        <v>797</v>
      </c>
      <c r="C789" s="4" t="s">
        <v>959</v>
      </c>
      <c r="D789" s="11" t="s">
        <v>961</v>
      </c>
      <c r="E789" s="32" t="s">
        <v>961</v>
      </c>
      <c r="F789" s="11" t="s">
        <v>710</v>
      </c>
      <c r="G789" s="35">
        <v>5272989</v>
      </c>
      <c r="H789" s="4" t="s">
        <v>2775</v>
      </c>
      <c r="I789" s="4"/>
      <c r="J789" s="4"/>
      <c r="K789" s="4"/>
      <c r="L789" s="4"/>
      <c r="M789" s="33"/>
      <c r="N789" s="38"/>
      <c r="O789" s="33"/>
      <c r="P789" s="244">
        <f t="shared" si="108"/>
        <v>238.464</v>
      </c>
      <c r="Q789" s="25"/>
      <c r="R789" s="25"/>
      <c r="S789" s="25"/>
      <c r="T789" s="109"/>
      <c r="U789" s="25"/>
      <c r="V789" s="25"/>
      <c r="W789" s="25"/>
      <c r="X789" s="25">
        <v>0</v>
      </c>
      <c r="Y789" s="25"/>
      <c r="Z789" s="25">
        <v>0</v>
      </c>
      <c r="AA789" s="109"/>
      <c r="AB789" s="25">
        <v>238.464</v>
      </c>
      <c r="AC789" s="25">
        <v>0</v>
      </c>
      <c r="AD789" s="25">
        <v>0</v>
      </c>
      <c r="AE789" s="25">
        <v>0</v>
      </c>
      <c r="AF789" s="25">
        <v>0</v>
      </c>
      <c r="AG789" s="25">
        <v>0</v>
      </c>
      <c r="AH789" s="109"/>
      <c r="AI789" s="25">
        <v>0</v>
      </c>
      <c r="AJ789" s="25">
        <v>0</v>
      </c>
      <c r="AK789" s="123">
        <v>0</v>
      </c>
      <c r="AL789" s="25">
        <v>0</v>
      </c>
      <c r="AM789" s="25">
        <v>0</v>
      </c>
      <c r="AN789" s="25">
        <v>0</v>
      </c>
      <c r="AO789" s="109"/>
      <c r="AP789" s="25">
        <v>0</v>
      </c>
      <c r="AQ789" s="25">
        <v>0</v>
      </c>
      <c r="AR789" s="25">
        <v>0</v>
      </c>
      <c r="AS789" s="25">
        <v>0</v>
      </c>
      <c r="AT789" s="25">
        <v>0</v>
      </c>
      <c r="AU789" s="25">
        <v>0</v>
      </c>
      <c r="AW789" t="str">
        <f t="shared" si="109"/>
        <v>Nguyễn Thành Long</v>
      </c>
      <c r="AX789" s="27" t="str">
        <f t="shared" si="110"/>
        <v>Vacancy  BR VT</v>
      </c>
      <c r="AY789" s="4" t="str">
        <f t="shared" si="111"/>
        <v>VIN+</v>
      </c>
    </row>
    <row r="790" spans="1:51" outlineLevel="1" x14ac:dyDescent="0.25">
      <c r="A790" s="4" t="s">
        <v>1104</v>
      </c>
      <c r="B790" s="4" t="s">
        <v>797</v>
      </c>
      <c r="C790" s="4" t="s">
        <v>959</v>
      </c>
      <c r="D790" s="11" t="s">
        <v>961</v>
      </c>
      <c r="E790" s="32" t="s">
        <v>961</v>
      </c>
      <c r="F790" s="11" t="s">
        <v>710</v>
      </c>
      <c r="G790" s="35">
        <v>5273902</v>
      </c>
      <c r="H790" s="4" t="s">
        <v>2776</v>
      </c>
      <c r="I790" s="4"/>
      <c r="J790" s="4"/>
      <c r="K790" s="4"/>
      <c r="L790" s="4"/>
      <c r="M790" s="33"/>
      <c r="N790" s="38"/>
      <c r="O790" s="33"/>
      <c r="P790" s="244">
        <f t="shared" si="108"/>
        <v>179.52799999999999</v>
      </c>
      <c r="Q790" s="25"/>
      <c r="R790" s="25"/>
      <c r="S790" s="25"/>
      <c r="T790" s="109"/>
      <c r="U790" s="25"/>
      <c r="V790" s="25"/>
      <c r="W790" s="25"/>
      <c r="X790" s="25">
        <v>0</v>
      </c>
      <c r="Y790" s="25"/>
      <c r="Z790" s="25">
        <v>0</v>
      </c>
      <c r="AA790" s="109"/>
      <c r="AB790" s="25">
        <v>0</v>
      </c>
      <c r="AC790" s="25">
        <v>0</v>
      </c>
      <c r="AD790" s="25">
        <v>0</v>
      </c>
      <c r="AE790" s="25">
        <v>0</v>
      </c>
      <c r="AF790" s="25">
        <v>0</v>
      </c>
      <c r="AG790" s="25">
        <v>0</v>
      </c>
      <c r="AH790" s="109"/>
      <c r="AI790" s="25">
        <v>0</v>
      </c>
      <c r="AJ790" s="25">
        <v>0</v>
      </c>
      <c r="AK790" s="123">
        <v>0</v>
      </c>
      <c r="AL790" s="25">
        <v>0</v>
      </c>
      <c r="AM790" s="25">
        <v>0</v>
      </c>
      <c r="AN790" s="25">
        <v>0</v>
      </c>
      <c r="AO790" s="109"/>
      <c r="AP790" s="25">
        <v>0</v>
      </c>
      <c r="AQ790" s="25">
        <v>0</v>
      </c>
      <c r="AR790" s="25">
        <v>0</v>
      </c>
      <c r="AS790" s="25">
        <v>0</v>
      </c>
      <c r="AT790" s="25">
        <v>179.52799999999999</v>
      </c>
      <c r="AU790" s="25">
        <v>0</v>
      </c>
      <c r="AW790" t="str">
        <f t="shared" si="109"/>
        <v>Nguyễn Thành Long</v>
      </c>
      <c r="AX790" s="27" t="str">
        <f t="shared" si="110"/>
        <v>Vacancy  BR VT</v>
      </c>
      <c r="AY790" s="4" t="str">
        <f t="shared" si="111"/>
        <v>VIN+</v>
      </c>
    </row>
    <row r="791" spans="1:51" outlineLevel="1" x14ac:dyDescent="0.25">
      <c r="A791" s="4" t="s">
        <v>1104</v>
      </c>
      <c r="B791" s="4" t="s">
        <v>797</v>
      </c>
      <c r="C791" s="4" t="s">
        <v>959</v>
      </c>
      <c r="D791" s="11" t="s">
        <v>961</v>
      </c>
      <c r="E791" s="32" t="s">
        <v>961</v>
      </c>
      <c r="F791" s="11" t="s">
        <v>710</v>
      </c>
      <c r="G791" s="35">
        <v>5278668</v>
      </c>
      <c r="H791" s="4" t="s">
        <v>2777</v>
      </c>
      <c r="I791" s="4"/>
      <c r="J791" s="4"/>
      <c r="K791" s="4"/>
      <c r="L791" s="4"/>
      <c r="M791" s="33"/>
      <c r="N791" s="38"/>
      <c r="O791" s="33"/>
      <c r="P791" s="244">
        <f t="shared" si="108"/>
        <v>419.06200000000001</v>
      </c>
      <c r="Q791" s="25"/>
      <c r="R791" s="25"/>
      <c r="S791" s="25"/>
      <c r="T791" s="109"/>
      <c r="U791" s="25"/>
      <c r="V791" s="25"/>
      <c r="W791" s="25"/>
      <c r="X791" s="25">
        <v>0</v>
      </c>
      <c r="Y791" s="25"/>
      <c r="Z791" s="25">
        <v>0</v>
      </c>
      <c r="AA791" s="109"/>
      <c r="AB791" s="25">
        <v>419.06200000000001</v>
      </c>
      <c r="AC791" s="25">
        <v>0</v>
      </c>
      <c r="AD791" s="25">
        <v>0</v>
      </c>
      <c r="AE791" s="25">
        <v>0</v>
      </c>
      <c r="AF791" s="25">
        <v>0</v>
      </c>
      <c r="AG791" s="25">
        <v>0</v>
      </c>
      <c r="AH791" s="109"/>
      <c r="AI791" s="25">
        <v>0</v>
      </c>
      <c r="AJ791" s="25">
        <v>0</v>
      </c>
      <c r="AK791" s="123">
        <v>0</v>
      </c>
      <c r="AL791" s="25">
        <v>0</v>
      </c>
      <c r="AM791" s="25">
        <v>0</v>
      </c>
      <c r="AN791" s="25">
        <v>0</v>
      </c>
      <c r="AO791" s="109"/>
      <c r="AP791" s="25">
        <v>0</v>
      </c>
      <c r="AQ791" s="25">
        <v>0</v>
      </c>
      <c r="AR791" s="25">
        <v>0</v>
      </c>
      <c r="AS791" s="25">
        <v>0</v>
      </c>
      <c r="AT791" s="25">
        <v>0</v>
      </c>
      <c r="AU791" s="25">
        <v>0</v>
      </c>
      <c r="AW791" t="str">
        <f t="shared" si="109"/>
        <v>Nguyễn Thành Long</v>
      </c>
      <c r="AX791" s="27" t="str">
        <f t="shared" si="110"/>
        <v>Vacancy  BR VT</v>
      </c>
      <c r="AY791" s="4" t="str">
        <f t="shared" si="111"/>
        <v>VIN+</v>
      </c>
    </row>
    <row r="792" spans="1:51" outlineLevel="1" x14ac:dyDescent="0.25">
      <c r="A792" s="4" t="s">
        <v>1104</v>
      </c>
      <c r="B792" s="4" t="s">
        <v>797</v>
      </c>
      <c r="C792" s="4" t="s">
        <v>959</v>
      </c>
      <c r="D792" s="11" t="s">
        <v>961</v>
      </c>
      <c r="E792" s="32" t="s">
        <v>961</v>
      </c>
      <c r="F792" s="11" t="s">
        <v>710</v>
      </c>
      <c r="G792" s="35">
        <v>5279193</v>
      </c>
      <c r="H792" s="4" t="s">
        <v>2778</v>
      </c>
      <c r="I792" s="4"/>
      <c r="J792" s="4"/>
      <c r="K792" s="4"/>
      <c r="L792" s="4"/>
      <c r="M792" s="33"/>
      <c r="N792" s="38"/>
      <c r="O792" s="33"/>
      <c r="P792" s="244">
        <f t="shared" si="108"/>
        <v>419.06200000000001</v>
      </c>
      <c r="Q792" s="25"/>
      <c r="R792" s="25"/>
      <c r="S792" s="25"/>
      <c r="T792" s="109"/>
      <c r="U792" s="25"/>
      <c r="V792" s="25"/>
      <c r="W792" s="25"/>
      <c r="X792" s="25">
        <v>0</v>
      </c>
      <c r="Y792" s="25"/>
      <c r="Z792" s="25">
        <v>0</v>
      </c>
      <c r="AA792" s="109"/>
      <c r="AB792" s="25">
        <v>419.06200000000001</v>
      </c>
      <c r="AC792" s="25">
        <v>0</v>
      </c>
      <c r="AD792" s="25">
        <v>0</v>
      </c>
      <c r="AE792" s="25">
        <v>0</v>
      </c>
      <c r="AF792" s="25">
        <v>0</v>
      </c>
      <c r="AG792" s="25">
        <v>0</v>
      </c>
      <c r="AH792" s="109"/>
      <c r="AI792" s="25">
        <v>0</v>
      </c>
      <c r="AJ792" s="25">
        <v>0</v>
      </c>
      <c r="AK792" s="123">
        <v>0</v>
      </c>
      <c r="AL792" s="25">
        <v>0</v>
      </c>
      <c r="AM792" s="25">
        <v>0</v>
      </c>
      <c r="AN792" s="25">
        <v>0</v>
      </c>
      <c r="AO792" s="109"/>
      <c r="AP792" s="25">
        <v>0</v>
      </c>
      <c r="AQ792" s="25">
        <v>0</v>
      </c>
      <c r="AR792" s="25">
        <v>0</v>
      </c>
      <c r="AS792" s="25">
        <v>0</v>
      </c>
      <c r="AT792" s="25">
        <v>0</v>
      </c>
      <c r="AU792" s="25">
        <v>0</v>
      </c>
      <c r="AW792" t="str">
        <f t="shared" si="109"/>
        <v>Nguyễn Thành Long</v>
      </c>
      <c r="AX792" s="27" t="str">
        <f t="shared" si="110"/>
        <v>Vacancy  BR VT</v>
      </c>
      <c r="AY792" s="4" t="str">
        <f t="shared" si="111"/>
        <v>VIN+</v>
      </c>
    </row>
    <row r="793" spans="1:51" outlineLevel="1" x14ac:dyDescent="0.25">
      <c r="A793" s="4" t="s">
        <v>1104</v>
      </c>
      <c r="B793" s="4" t="s">
        <v>797</v>
      </c>
      <c r="C793" s="4" t="s">
        <v>959</v>
      </c>
      <c r="D793" s="11" t="s">
        <v>961</v>
      </c>
      <c r="E793" s="32" t="s">
        <v>961</v>
      </c>
      <c r="F793" s="11" t="s">
        <v>710</v>
      </c>
      <c r="G793" s="35">
        <v>5279207</v>
      </c>
      <c r="H793" s="4" t="s">
        <v>2779</v>
      </c>
      <c r="I793" s="4"/>
      <c r="J793" s="4"/>
      <c r="K793" s="4"/>
      <c r="L793" s="4"/>
      <c r="M793" s="33"/>
      <c r="N793" s="38"/>
      <c r="O793" s="33"/>
      <c r="P793" s="244">
        <f t="shared" si="108"/>
        <v>238.464</v>
      </c>
      <c r="Q793" s="25"/>
      <c r="R793" s="25"/>
      <c r="S793" s="25"/>
      <c r="T793" s="109"/>
      <c r="U793" s="25"/>
      <c r="V793" s="25"/>
      <c r="W793" s="25"/>
      <c r="X793" s="25">
        <v>0</v>
      </c>
      <c r="Y793" s="25"/>
      <c r="Z793" s="25">
        <v>0</v>
      </c>
      <c r="AA793" s="109"/>
      <c r="AB793" s="25">
        <v>0</v>
      </c>
      <c r="AC793" s="25">
        <v>0</v>
      </c>
      <c r="AD793" s="25">
        <v>0</v>
      </c>
      <c r="AE793" s="25">
        <v>0</v>
      </c>
      <c r="AF793" s="25">
        <v>0</v>
      </c>
      <c r="AG793" s="25">
        <v>0</v>
      </c>
      <c r="AH793" s="109"/>
      <c r="AI793" s="25">
        <v>238.464</v>
      </c>
      <c r="AJ793" s="25">
        <v>0</v>
      </c>
      <c r="AK793" s="123">
        <v>0</v>
      </c>
      <c r="AL793" s="25">
        <v>0</v>
      </c>
      <c r="AM793" s="25">
        <v>0</v>
      </c>
      <c r="AN793" s="25">
        <v>0</v>
      </c>
      <c r="AO793" s="109"/>
      <c r="AP793" s="25">
        <v>0</v>
      </c>
      <c r="AQ793" s="25">
        <v>0</v>
      </c>
      <c r="AR793" s="25">
        <v>0</v>
      </c>
      <c r="AS793" s="25">
        <v>0</v>
      </c>
      <c r="AT793" s="25">
        <v>0</v>
      </c>
      <c r="AU793" s="25">
        <v>0</v>
      </c>
      <c r="AW793" t="str">
        <f t="shared" si="109"/>
        <v>Nguyễn Thành Long</v>
      </c>
      <c r="AX793" s="27" t="str">
        <f t="shared" si="110"/>
        <v>Vacancy  BR VT</v>
      </c>
      <c r="AY793" s="4" t="str">
        <f t="shared" si="111"/>
        <v>VIN+</v>
      </c>
    </row>
    <row r="794" spans="1:51" outlineLevel="1" x14ac:dyDescent="0.25">
      <c r="A794" s="4" t="s">
        <v>1104</v>
      </c>
      <c r="B794" s="4" t="s">
        <v>797</v>
      </c>
      <c r="C794" s="4" t="s">
        <v>959</v>
      </c>
      <c r="D794" s="11" t="s">
        <v>961</v>
      </c>
      <c r="E794" s="32" t="s">
        <v>961</v>
      </c>
      <c r="F794" s="11" t="s">
        <v>710</v>
      </c>
      <c r="G794" s="35">
        <v>5291818</v>
      </c>
      <c r="H794" s="4" t="s">
        <v>2780</v>
      </c>
      <c r="I794" s="4"/>
      <c r="J794" s="4"/>
      <c r="K794" s="4"/>
      <c r="L794" s="4"/>
      <c r="M794" s="33"/>
      <c r="N794" s="38"/>
      <c r="O794" s="33"/>
      <c r="P794" s="244">
        <f t="shared" si="108"/>
        <v>0</v>
      </c>
      <c r="Q794" s="25"/>
      <c r="R794" s="25"/>
      <c r="S794" s="25"/>
      <c r="T794" s="109"/>
      <c r="U794" s="25"/>
      <c r="V794" s="25"/>
      <c r="W794" s="25"/>
      <c r="X794" s="25">
        <v>0</v>
      </c>
      <c r="Y794" s="25"/>
      <c r="Z794" s="25">
        <v>0</v>
      </c>
      <c r="AA794" s="109"/>
      <c r="AB794" s="25">
        <v>0</v>
      </c>
      <c r="AC794" s="25">
        <v>0</v>
      </c>
      <c r="AD794" s="25">
        <v>0</v>
      </c>
      <c r="AE794" s="25">
        <v>0</v>
      </c>
      <c r="AF794" s="25">
        <v>0</v>
      </c>
      <c r="AG794" s="25">
        <v>0</v>
      </c>
      <c r="AH794" s="109"/>
      <c r="AI794" s="25">
        <v>0</v>
      </c>
      <c r="AJ794" s="25">
        <v>0</v>
      </c>
      <c r="AK794" s="123">
        <v>0</v>
      </c>
      <c r="AL794" s="25">
        <v>0</v>
      </c>
      <c r="AM794" s="25">
        <v>0</v>
      </c>
      <c r="AN794" s="25">
        <v>0</v>
      </c>
      <c r="AO794" s="109"/>
      <c r="AP794" s="25">
        <v>0</v>
      </c>
      <c r="AQ794" s="25">
        <v>0</v>
      </c>
      <c r="AR794" s="25">
        <v>0</v>
      </c>
      <c r="AS794" s="25">
        <v>0</v>
      </c>
      <c r="AT794" s="25">
        <v>0</v>
      </c>
      <c r="AU794" s="25">
        <v>0</v>
      </c>
      <c r="AW794" t="str">
        <f t="shared" si="109"/>
        <v>Nguyễn Thành Long</v>
      </c>
      <c r="AX794" s="27" t="str">
        <f t="shared" si="110"/>
        <v>Vacancy  BR VT</v>
      </c>
      <c r="AY794" s="4" t="str">
        <f t="shared" si="111"/>
        <v>VIN+</v>
      </c>
    </row>
    <row r="795" spans="1:51" outlineLevel="1" x14ac:dyDescent="0.25">
      <c r="A795" s="4" t="s">
        <v>1104</v>
      </c>
      <c r="B795" s="4" t="s">
        <v>797</v>
      </c>
      <c r="C795" s="4" t="s">
        <v>959</v>
      </c>
      <c r="D795" s="11" t="s">
        <v>961</v>
      </c>
      <c r="E795" s="32" t="s">
        <v>961</v>
      </c>
      <c r="F795" s="11" t="s">
        <v>710</v>
      </c>
      <c r="G795" s="35">
        <v>5292381</v>
      </c>
      <c r="H795" s="4" t="s">
        <v>2781</v>
      </c>
      <c r="I795" s="4"/>
      <c r="J795" s="4"/>
      <c r="K795" s="4"/>
      <c r="L795" s="4"/>
      <c r="M795" s="33"/>
      <c r="N795" s="38"/>
      <c r="O795" s="33"/>
      <c r="P795" s="244">
        <f t="shared" si="108"/>
        <v>0</v>
      </c>
      <c r="Q795" s="25"/>
      <c r="R795" s="25"/>
      <c r="S795" s="25"/>
      <c r="T795" s="109"/>
      <c r="U795" s="25"/>
      <c r="V795" s="25"/>
      <c r="W795" s="25"/>
      <c r="X795" s="25">
        <v>0</v>
      </c>
      <c r="Y795" s="25"/>
      <c r="Z795" s="25">
        <v>0</v>
      </c>
      <c r="AA795" s="109"/>
      <c r="AB795" s="25">
        <v>0</v>
      </c>
      <c r="AC795" s="25">
        <v>0</v>
      </c>
      <c r="AD795" s="25">
        <v>0</v>
      </c>
      <c r="AE795" s="25">
        <v>0</v>
      </c>
      <c r="AF795" s="25">
        <v>0</v>
      </c>
      <c r="AG795" s="25">
        <v>0</v>
      </c>
      <c r="AH795" s="109"/>
      <c r="AI795" s="25">
        <v>0</v>
      </c>
      <c r="AJ795" s="25">
        <v>0</v>
      </c>
      <c r="AK795" s="123">
        <v>0</v>
      </c>
      <c r="AL795" s="25">
        <v>0</v>
      </c>
      <c r="AM795" s="25">
        <v>0</v>
      </c>
      <c r="AN795" s="25">
        <v>0</v>
      </c>
      <c r="AO795" s="109"/>
      <c r="AP795" s="25">
        <v>0</v>
      </c>
      <c r="AQ795" s="25">
        <v>0</v>
      </c>
      <c r="AR795" s="25">
        <v>0</v>
      </c>
      <c r="AS795" s="25">
        <v>0</v>
      </c>
      <c r="AT795" s="25">
        <v>0</v>
      </c>
      <c r="AU795" s="25">
        <v>0</v>
      </c>
      <c r="AW795" t="str">
        <f t="shared" si="109"/>
        <v>Nguyễn Thành Long</v>
      </c>
      <c r="AX795" s="27" t="str">
        <f t="shared" si="110"/>
        <v>Vacancy  BR VT</v>
      </c>
      <c r="AY795" s="4" t="str">
        <f t="shared" si="111"/>
        <v>VIN+</v>
      </c>
    </row>
    <row r="796" spans="1:51" outlineLevel="1" x14ac:dyDescent="0.25">
      <c r="A796" s="4" t="s">
        <v>1104</v>
      </c>
      <c r="B796" s="4" t="s">
        <v>797</v>
      </c>
      <c r="C796" s="4" t="s">
        <v>959</v>
      </c>
      <c r="D796" s="11" t="s">
        <v>961</v>
      </c>
      <c r="E796" s="32" t="s">
        <v>961</v>
      </c>
      <c r="F796" s="11" t="s">
        <v>710</v>
      </c>
      <c r="G796" s="35">
        <v>5292554</v>
      </c>
      <c r="H796" s="4" t="s">
        <v>2782</v>
      </c>
      <c r="I796" s="4"/>
      <c r="J796" s="4"/>
      <c r="K796" s="4"/>
      <c r="L796" s="4"/>
      <c r="M796" s="33"/>
      <c r="N796" s="38"/>
      <c r="O796" s="33"/>
      <c r="P796" s="244">
        <f t="shared" si="108"/>
        <v>179.52799999999999</v>
      </c>
      <c r="Q796" s="25"/>
      <c r="R796" s="25"/>
      <c r="S796" s="25"/>
      <c r="T796" s="109"/>
      <c r="U796" s="25"/>
      <c r="V796" s="25"/>
      <c r="W796" s="25"/>
      <c r="X796" s="25">
        <v>0</v>
      </c>
      <c r="Y796" s="25"/>
      <c r="Z796" s="25">
        <v>0</v>
      </c>
      <c r="AA796" s="109"/>
      <c r="AB796" s="25">
        <v>179.52799999999999</v>
      </c>
      <c r="AC796" s="25">
        <v>0</v>
      </c>
      <c r="AD796" s="25">
        <v>0</v>
      </c>
      <c r="AE796" s="25">
        <v>0</v>
      </c>
      <c r="AF796" s="25">
        <v>0</v>
      </c>
      <c r="AG796" s="25">
        <v>0</v>
      </c>
      <c r="AH796" s="109"/>
      <c r="AI796" s="25">
        <v>0</v>
      </c>
      <c r="AJ796" s="25">
        <v>0</v>
      </c>
      <c r="AK796" s="123">
        <v>0</v>
      </c>
      <c r="AL796" s="25">
        <v>0</v>
      </c>
      <c r="AM796" s="25">
        <v>0</v>
      </c>
      <c r="AN796" s="25">
        <v>0</v>
      </c>
      <c r="AO796" s="109"/>
      <c r="AP796" s="25">
        <v>0</v>
      </c>
      <c r="AQ796" s="25">
        <v>0</v>
      </c>
      <c r="AR796" s="25">
        <v>0</v>
      </c>
      <c r="AS796" s="25">
        <v>0</v>
      </c>
      <c r="AT796" s="25">
        <v>0</v>
      </c>
      <c r="AU796" s="25">
        <v>0</v>
      </c>
      <c r="AW796" t="str">
        <f t="shared" si="109"/>
        <v>Nguyễn Thành Long</v>
      </c>
      <c r="AX796" s="27" t="str">
        <f t="shared" si="110"/>
        <v>Vacancy  BR VT</v>
      </c>
      <c r="AY796" s="4" t="str">
        <f t="shared" si="111"/>
        <v>VIN+</v>
      </c>
    </row>
    <row r="797" spans="1:51" outlineLevel="1" x14ac:dyDescent="0.25">
      <c r="A797" s="4" t="s">
        <v>1104</v>
      </c>
      <c r="B797" s="4" t="s">
        <v>797</v>
      </c>
      <c r="C797" s="4" t="s">
        <v>959</v>
      </c>
      <c r="D797" s="11" t="s">
        <v>961</v>
      </c>
      <c r="E797" s="32" t="s">
        <v>961</v>
      </c>
      <c r="F797" s="11" t="s">
        <v>710</v>
      </c>
      <c r="G797" s="35">
        <v>5292561</v>
      </c>
      <c r="H797" s="4" t="s">
        <v>2783</v>
      </c>
      <c r="I797" s="4"/>
      <c r="J797" s="4"/>
      <c r="K797" s="4"/>
      <c r="L797" s="4"/>
      <c r="M797" s="33"/>
      <c r="N797" s="38"/>
      <c r="O797" s="33"/>
      <c r="P797" s="244">
        <f t="shared" si="108"/>
        <v>417.99199999999996</v>
      </c>
      <c r="Q797" s="25"/>
      <c r="R797" s="25"/>
      <c r="S797" s="25"/>
      <c r="T797" s="109"/>
      <c r="U797" s="25"/>
      <c r="V797" s="25"/>
      <c r="W797" s="25"/>
      <c r="X797" s="25">
        <v>0</v>
      </c>
      <c r="Y797" s="25"/>
      <c r="Z797" s="25">
        <v>0</v>
      </c>
      <c r="AA797" s="109"/>
      <c r="AB797" s="25">
        <v>0</v>
      </c>
      <c r="AC797" s="25">
        <v>0</v>
      </c>
      <c r="AD797" s="25">
        <v>0</v>
      </c>
      <c r="AE797" s="25">
        <v>0</v>
      </c>
      <c r="AF797" s="25">
        <v>0</v>
      </c>
      <c r="AG797" s="25">
        <v>0</v>
      </c>
      <c r="AH797" s="109"/>
      <c r="AI797" s="25">
        <v>238.464</v>
      </c>
      <c r="AJ797" s="25">
        <v>0</v>
      </c>
      <c r="AK797" s="123">
        <v>0</v>
      </c>
      <c r="AL797" s="25">
        <v>0</v>
      </c>
      <c r="AM797" s="25">
        <v>0</v>
      </c>
      <c r="AN797" s="25">
        <v>0</v>
      </c>
      <c r="AO797" s="109"/>
      <c r="AP797" s="25">
        <v>0</v>
      </c>
      <c r="AQ797" s="25">
        <v>179.52799999999999</v>
      </c>
      <c r="AR797" s="25">
        <v>0</v>
      </c>
      <c r="AS797" s="25">
        <v>0</v>
      </c>
      <c r="AT797" s="25">
        <v>0</v>
      </c>
      <c r="AU797" s="25">
        <v>0</v>
      </c>
      <c r="AW797" t="str">
        <f t="shared" si="109"/>
        <v>Nguyễn Thành Long</v>
      </c>
      <c r="AX797" s="27" t="str">
        <f t="shared" si="110"/>
        <v>Vacancy  BR VT</v>
      </c>
      <c r="AY797" s="4" t="str">
        <f t="shared" si="111"/>
        <v>VIN+</v>
      </c>
    </row>
    <row r="798" spans="1:51" outlineLevel="1" x14ac:dyDescent="0.25">
      <c r="A798" s="4" t="s">
        <v>1104</v>
      </c>
      <c r="B798" s="4" t="s">
        <v>797</v>
      </c>
      <c r="C798" s="4" t="s">
        <v>959</v>
      </c>
      <c r="D798" s="11" t="s">
        <v>961</v>
      </c>
      <c r="E798" s="32" t="s">
        <v>961</v>
      </c>
      <c r="F798" s="11" t="s">
        <v>710</v>
      </c>
      <c r="G798" s="35">
        <v>5292855</v>
      </c>
      <c r="H798" s="4" t="s">
        <v>2784</v>
      </c>
      <c r="I798" s="4"/>
      <c r="J798" s="4"/>
      <c r="K798" s="4"/>
      <c r="L798" s="4"/>
      <c r="M798" s="33"/>
      <c r="N798" s="38"/>
      <c r="O798" s="33"/>
      <c r="P798" s="244">
        <f t="shared" si="108"/>
        <v>179.52799999999999</v>
      </c>
      <c r="Q798" s="25"/>
      <c r="R798" s="25"/>
      <c r="S798" s="25"/>
      <c r="T798" s="109"/>
      <c r="U798" s="25"/>
      <c r="V798" s="25"/>
      <c r="W798" s="25"/>
      <c r="X798" s="25">
        <v>0</v>
      </c>
      <c r="Y798" s="25"/>
      <c r="Z798" s="25">
        <v>0</v>
      </c>
      <c r="AA798" s="109"/>
      <c r="AB798" s="25">
        <v>0</v>
      </c>
      <c r="AC798" s="25">
        <v>0</v>
      </c>
      <c r="AD798" s="25">
        <v>0</v>
      </c>
      <c r="AE798" s="25">
        <v>0</v>
      </c>
      <c r="AF798" s="25">
        <v>0</v>
      </c>
      <c r="AG798" s="25">
        <v>0</v>
      </c>
      <c r="AH798" s="109"/>
      <c r="AI798" s="25">
        <v>0</v>
      </c>
      <c r="AJ798" s="25">
        <v>0</v>
      </c>
      <c r="AK798" s="123">
        <v>0</v>
      </c>
      <c r="AL798" s="25">
        <v>0</v>
      </c>
      <c r="AM798" s="25">
        <v>0</v>
      </c>
      <c r="AN798" s="25">
        <v>0</v>
      </c>
      <c r="AO798" s="109"/>
      <c r="AP798" s="25">
        <v>0</v>
      </c>
      <c r="AQ798" s="25">
        <v>0</v>
      </c>
      <c r="AR798" s="25">
        <v>0</v>
      </c>
      <c r="AS798" s="25">
        <v>0</v>
      </c>
      <c r="AT798" s="25">
        <v>179.52799999999999</v>
      </c>
      <c r="AU798" s="25">
        <v>0</v>
      </c>
      <c r="AW798" t="str">
        <f t="shared" si="109"/>
        <v>Nguyễn Thành Long</v>
      </c>
      <c r="AX798" s="27" t="str">
        <f t="shared" si="110"/>
        <v>Vacancy  BR VT</v>
      </c>
      <c r="AY798" s="4" t="str">
        <f t="shared" si="111"/>
        <v>VIN+</v>
      </c>
    </row>
    <row r="799" spans="1:51" outlineLevel="1" x14ac:dyDescent="0.25">
      <c r="A799" s="4" t="s">
        <v>1104</v>
      </c>
      <c r="B799" s="4" t="s">
        <v>797</v>
      </c>
      <c r="C799" s="4" t="s">
        <v>959</v>
      </c>
      <c r="D799" s="11" t="s">
        <v>961</v>
      </c>
      <c r="E799" s="32" t="s">
        <v>961</v>
      </c>
      <c r="F799" s="11" t="s">
        <v>710</v>
      </c>
      <c r="G799" s="35">
        <v>5293629</v>
      </c>
      <c r="H799" s="4" t="s">
        <v>2785</v>
      </c>
      <c r="I799" s="4"/>
      <c r="J799" s="4"/>
      <c r="K799" s="4"/>
      <c r="L799" s="4"/>
      <c r="M799" s="33"/>
      <c r="N799" s="38"/>
      <c r="O799" s="33"/>
      <c r="P799" s="244">
        <f t="shared" si="108"/>
        <v>0</v>
      </c>
      <c r="Q799" s="25"/>
      <c r="R799" s="25"/>
      <c r="S799" s="25"/>
      <c r="T799" s="109"/>
      <c r="U799" s="25"/>
      <c r="V799" s="25"/>
      <c r="W799" s="25"/>
      <c r="X799" s="25">
        <v>0</v>
      </c>
      <c r="Y799" s="25"/>
      <c r="Z799" s="25">
        <v>0</v>
      </c>
      <c r="AA799" s="109"/>
      <c r="AB799" s="25">
        <v>0</v>
      </c>
      <c r="AC799" s="25">
        <v>0</v>
      </c>
      <c r="AD799" s="25">
        <v>0</v>
      </c>
      <c r="AE799" s="25">
        <v>0</v>
      </c>
      <c r="AF799" s="25">
        <v>0</v>
      </c>
      <c r="AG799" s="25">
        <v>0</v>
      </c>
      <c r="AH799" s="109"/>
      <c r="AI799" s="25">
        <v>0</v>
      </c>
      <c r="AJ799" s="25">
        <v>0</v>
      </c>
      <c r="AK799" s="123">
        <v>0</v>
      </c>
      <c r="AL799" s="25">
        <v>0</v>
      </c>
      <c r="AM799" s="25">
        <v>0</v>
      </c>
      <c r="AN799" s="25">
        <v>0</v>
      </c>
      <c r="AO799" s="109"/>
      <c r="AP799" s="25">
        <v>0</v>
      </c>
      <c r="AQ799" s="25">
        <v>0</v>
      </c>
      <c r="AR799" s="25">
        <v>0</v>
      </c>
      <c r="AS799" s="25">
        <v>0</v>
      </c>
      <c r="AT799" s="25">
        <v>0</v>
      </c>
      <c r="AU799" s="25">
        <v>0</v>
      </c>
      <c r="AW799" t="str">
        <f t="shared" si="109"/>
        <v>Nguyễn Thành Long</v>
      </c>
      <c r="AX799" s="27" t="str">
        <f t="shared" si="110"/>
        <v>Vacancy  BR VT</v>
      </c>
      <c r="AY799" s="4" t="str">
        <f t="shared" si="111"/>
        <v>VIN+</v>
      </c>
    </row>
    <row r="800" spans="1:51" outlineLevel="1" x14ac:dyDescent="0.25">
      <c r="A800" s="4" t="s">
        <v>1104</v>
      </c>
      <c r="B800" s="4" t="s">
        <v>797</v>
      </c>
      <c r="C800" s="4" t="s">
        <v>959</v>
      </c>
      <c r="D800" s="11" t="s">
        <v>961</v>
      </c>
      <c r="E800" s="32" t="s">
        <v>961</v>
      </c>
      <c r="F800" s="11" t="s">
        <v>710</v>
      </c>
      <c r="G800" s="35">
        <v>5293643</v>
      </c>
      <c r="H800" s="4" t="s">
        <v>2786</v>
      </c>
      <c r="I800" s="4"/>
      <c r="J800" s="4"/>
      <c r="K800" s="4"/>
      <c r="L800" s="4"/>
      <c r="M800" s="33"/>
      <c r="N800" s="38"/>
      <c r="O800" s="33"/>
      <c r="P800" s="244">
        <f t="shared" si="108"/>
        <v>180.59800000000001</v>
      </c>
      <c r="Q800" s="25"/>
      <c r="R800" s="25"/>
      <c r="S800" s="25"/>
      <c r="T800" s="109"/>
      <c r="U800" s="25"/>
      <c r="V800" s="25"/>
      <c r="W800" s="25"/>
      <c r="X800" s="25">
        <v>0</v>
      </c>
      <c r="Y800" s="25"/>
      <c r="Z800" s="25">
        <v>0</v>
      </c>
      <c r="AA800" s="109"/>
      <c r="AB800" s="25">
        <v>180.59800000000001</v>
      </c>
      <c r="AC800" s="25">
        <v>0</v>
      </c>
      <c r="AD800" s="25">
        <v>0</v>
      </c>
      <c r="AE800" s="25">
        <v>0</v>
      </c>
      <c r="AF800" s="25">
        <v>0</v>
      </c>
      <c r="AG800" s="25">
        <v>0</v>
      </c>
      <c r="AH800" s="109"/>
      <c r="AI800" s="25">
        <v>0</v>
      </c>
      <c r="AJ800" s="25">
        <v>0</v>
      </c>
      <c r="AK800" s="123">
        <v>0</v>
      </c>
      <c r="AL800" s="25">
        <v>0</v>
      </c>
      <c r="AM800" s="25">
        <v>0</v>
      </c>
      <c r="AN800" s="25">
        <v>0</v>
      </c>
      <c r="AO800" s="109"/>
      <c r="AP800" s="25">
        <v>0</v>
      </c>
      <c r="AQ800" s="25">
        <v>0</v>
      </c>
      <c r="AR800" s="25">
        <v>0</v>
      </c>
      <c r="AS800" s="25">
        <v>0</v>
      </c>
      <c r="AT800" s="25">
        <v>0</v>
      </c>
      <c r="AU800" s="25">
        <v>0</v>
      </c>
      <c r="AW800" t="str">
        <f t="shared" si="109"/>
        <v>Nguyễn Thành Long</v>
      </c>
      <c r="AX800" s="27" t="str">
        <f t="shared" si="110"/>
        <v>Vacancy  BR VT</v>
      </c>
      <c r="AY800" s="4" t="str">
        <f t="shared" si="111"/>
        <v>VIN+</v>
      </c>
    </row>
    <row r="801" spans="1:51" outlineLevel="1" x14ac:dyDescent="0.25">
      <c r="A801" s="4" t="s">
        <v>1104</v>
      </c>
      <c r="B801" s="4" t="s">
        <v>797</v>
      </c>
      <c r="C801" s="4" t="s">
        <v>959</v>
      </c>
      <c r="D801" s="11" t="s">
        <v>961</v>
      </c>
      <c r="E801" s="32" t="s">
        <v>961</v>
      </c>
      <c r="F801" s="11" t="s">
        <v>710</v>
      </c>
      <c r="G801" s="35">
        <v>5294154</v>
      </c>
      <c r="H801" s="4" t="s">
        <v>2787</v>
      </c>
      <c r="I801" s="4"/>
      <c r="J801" s="4"/>
      <c r="K801" s="4"/>
      <c r="L801" s="4"/>
      <c r="M801" s="33"/>
      <c r="N801" s="38"/>
      <c r="O801" s="33"/>
      <c r="P801" s="244">
        <f t="shared" si="108"/>
        <v>179.52799999999999</v>
      </c>
      <c r="Q801" s="25"/>
      <c r="R801" s="25"/>
      <c r="S801" s="25"/>
      <c r="T801" s="109"/>
      <c r="U801" s="25"/>
      <c r="V801" s="25"/>
      <c r="W801" s="25"/>
      <c r="X801" s="25">
        <v>0</v>
      </c>
      <c r="Y801" s="25"/>
      <c r="Z801" s="25">
        <v>0</v>
      </c>
      <c r="AA801" s="109"/>
      <c r="AB801" s="25">
        <v>179.52799999999999</v>
      </c>
      <c r="AC801" s="25">
        <v>0</v>
      </c>
      <c r="AD801" s="25">
        <v>0</v>
      </c>
      <c r="AE801" s="25">
        <v>0</v>
      </c>
      <c r="AF801" s="25">
        <v>0</v>
      </c>
      <c r="AG801" s="25">
        <v>0</v>
      </c>
      <c r="AH801" s="109"/>
      <c r="AI801" s="25">
        <v>0</v>
      </c>
      <c r="AJ801" s="25">
        <v>0</v>
      </c>
      <c r="AK801" s="123">
        <v>0</v>
      </c>
      <c r="AL801" s="25">
        <v>0</v>
      </c>
      <c r="AM801" s="25">
        <v>0</v>
      </c>
      <c r="AN801" s="25">
        <v>0</v>
      </c>
      <c r="AO801" s="109"/>
      <c r="AP801" s="25">
        <v>0</v>
      </c>
      <c r="AQ801" s="25">
        <v>0</v>
      </c>
      <c r="AR801" s="25">
        <v>0</v>
      </c>
      <c r="AS801" s="25">
        <v>0</v>
      </c>
      <c r="AT801" s="25">
        <v>0</v>
      </c>
      <c r="AU801" s="25">
        <v>0</v>
      </c>
      <c r="AW801" t="str">
        <f t="shared" si="109"/>
        <v>Nguyễn Thành Long</v>
      </c>
      <c r="AX801" s="27" t="str">
        <f t="shared" si="110"/>
        <v>Vacancy  BR VT</v>
      </c>
      <c r="AY801" s="4" t="str">
        <f t="shared" si="111"/>
        <v>VIN+</v>
      </c>
    </row>
    <row r="802" spans="1:51" outlineLevel="1" x14ac:dyDescent="0.25">
      <c r="A802" s="4" t="s">
        <v>1104</v>
      </c>
      <c r="B802" s="4" t="s">
        <v>797</v>
      </c>
      <c r="C802" s="4" t="s">
        <v>959</v>
      </c>
      <c r="D802" s="11" t="s">
        <v>961</v>
      </c>
      <c r="E802" s="32" t="s">
        <v>961</v>
      </c>
      <c r="F802" s="11" t="s">
        <v>710</v>
      </c>
      <c r="G802" s="35">
        <v>5294642</v>
      </c>
      <c r="H802" s="4" t="s">
        <v>2788</v>
      </c>
      <c r="I802" s="4"/>
      <c r="J802" s="4"/>
      <c r="K802" s="4"/>
      <c r="L802" s="4"/>
      <c r="M802" s="33"/>
      <c r="N802" s="38"/>
      <c r="O802" s="33"/>
      <c r="P802" s="244">
        <f t="shared" si="108"/>
        <v>0</v>
      </c>
      <c r="Q802" s="25"/>
      <c r="R802" s="25"/>
      <c r="S802" s="25"/>
      <c r="T802" s="109"/>
      <c r="U802" s="25"/>
      <c r="V802" s="25"/>
      <c r="W802" s="25"/>
      <c r="X802" s="25">
        <v>0</v>
      </c>
      <c r="Y802" s="25"/>
      <c r="Z802" s="25">
        <v>0</v>
      </c>
      <c r="AA802" s="109"/>
      <c r="AB802" s="25">
        <v>0</v>
      </c>
      <c r="AC802" s="25">
        <v>0</v>
      </c>
      <c r="AD802" s="25">
        <v>0</v>
      </c>
      <c r="AE802" s="25">
        <v>0</v>
      </c>
      <c r="AF802" s="25">
        <v>0</v>
      </c>
      <c r="AG802" s="25">
        <v>0</v>
      </c>
      <c r="AH802" s="109"/>
      <c r="AI802" s="25">
        <v>0</v>
      </c>
      <c r="AJ802" s="25">
        <v>0</v>
      </c>
      <c r="AK802" s="123">
        <v>0</v>
      </c>
      <c r="AL802" s="25">
        <v>0</v>
      </c>
      <c r="AM802" s="25">
        <v>0</v>
      </c>
      <c r="AN802" s="25">
        <v>0</v>
      </c>
      <c r="AO802" s="109"/>
      <c r="AP802" s="25">
        <v>0</v>
      </c>
      <c r="AQ802" s="25">
        <v>0</v>
      </c>
      <c r="AR802" s="25">
        <v>0</v>
      </c>
      <c r="AS802" s="25">
        <v>0</v>
      </c>
      <c r="AT802" s="25">
        <v>0</v>
      </c>
      <c r="AU802" s="25">
        <v>0</v>
      </c>
      <c r="AW802" t="str">
        <f t="shared" si="109"/>
        <v>Nguyễn Thành Long</v>
      </c>
      <c r="AX802" s="27" t="str">
        <f t="shared" si="110"/>
        <v>Vacancy  BR VT</v>
      </c>
      <c r="AY802" s="4" t="str">
        <f t="shared" si="111"/>
        <v>VIN+</v>
      </c>
    </row>
    <row r="803" spans="1:51" outlineLevel="1" x14ac:dyDescent="0.25">
      <c r="A803" s="4" t="s">
        <v>1104</v>
      </c>
      <c r="B803" s="4" t="s">
        <v>797</v>
      </c>
      <c r="C803" s="4" t="s">
        <v>959</v>
      </c>
      <c r="D803" s="11" t="s">
        <v>961</v>
      </c>
      <c r="E803" s="32" t="s">
        <v>961</v>
      </c>
      <c r="F803" s="11" t="s">
        <v>710</v>
      </c>
      <c r="G803" s="35">
        <v>5294756</v>
      </c>
      <c r="H803" s="4" t="s">
        <v>2789</v>
      </c>
      <c r="I803" s="4"/>
      <c r="J803" s="4"/>
      <c r="K803" s="4"/>
      <c r="L803" s="4"/>
      <c r="M803" s="33"/>
      <c r="N803" s="38"/>
      <c r="O803" s="33"/>
      <c r="P803" s="244">
        <f t="shared" si="108"/>
        <v>238.464</v>
      </c>
      <c r="Q803" s="25"/>
      <c r="R803" s="25"/>
      <c r="S803" s="25"/>
      <c r="T803" s="109"/>
      <c r="U803" s="25"/>
      <c r="V803" s="25"/>
      <c r="W803" s="25"/>
      <c r="X803" s="25">
        <v>0</v>
      </c>
      <c r="Y803" s="25"/>
      <c r="Z803" s="25">
        <v>0</v>
      </c>
      <c r="AA803" s="109"/>
      <c r="AB803" s="25">
        <v>238.464</v>
      </c>
      <c r="AC803" s="25">
        <v>0</v>
      </c>
      <c r="AD803" s="25">
        <v>0</v>
      </c>
      <c r="AE803" s="25">
        <v>0</v>
      </c>
      <c r="AF803" s="25">
        <v>0</v>
      </c>
      <c r="AG803" s="25">
        <v>0</v>
      </c>
      <c r="AH803" s="109"/>
      <c r="AI803" s="25">
        <v>0</v>
      </c>
      <c r="AJ803" s="25">
        <v>0</v>
      </c>
      <c r="AK803" s="123">
        <v>0</v>
      </c>
      <c r="AL803" s="25">
        <v>0</v>
      </c>
      <c r="AM803" s="25">
        <v>0</v>
      </c>
      <c r="AN803" s="25">
        <v>0</v>
      </c>
      <c r="AO803" s="109"/>
      <c r="AP803" s="25">
        <v>0</v>
      </c>
      <c r="AQ803" s="25">
        <v>0</v>
      </c>
      <c r="AR803" s="25">
        <v>0</v>
      </c>
      <c r="AS803" s="25">
        <v>0</v>
      </c>
      <c r="AT803" s="25">
        <v>0</v>
      </c>
      <c r="AU803" s="25">
        <v>0</v>
      </c>
      <c r="AW803" t="str">
        <f t="shared" si="109"/>
        <v>Nguyễn Thành Long</v>
      </c>
      <c r="AX803" s="27" t="str">
        <f t="shared" si="110"/>
        <v>Vacancy  BR VT</v>
      </c>
      <c r="AY803" s="4" t="str">
        <f t="shared" si="111"/>
        <v>VIN+</v>
      </c>
    </row>
    <row r="804" spans="1:51" outlineLevel="1" x14ac:dyDescent="0.25">
      <c r="A804" s="4" t="s">
        <v>1104</v>
      </c>
      <c r="B804" s="4" t="s">
        <v>797</v>
      </c>
      <c r="C804" s="4" t="s">
        <v>959</v>
      </c>
      <c r="D804" s="11" t="s">
        <v>961</v>
      </c>
      <c r="E804" s="32" t="s">
        <v>961</v>
      </c>
      <c r="F804" s="11" t="s">
        <v>710</v>
      </c>
      <c r="G804" s="35">
        <v>5294950</v>
      </c>
      <c r="H804" s="4" t="s">
        <v>2790</v>
      </c>
      <c r="I804" s="4"/>
      <c r="J804" s="4"/>
      <c r="K804" s="4"/>
      <c r="L804" s="4"/>
      <c r="M804" s="33"/>
      <c r="N804" s="38"/>
      <c r="O804" s="33"/>
      <c r="P804" s="244">
        <f t="shared" si="108"/>
        <v>180.59800000000001</v>
      </c>
      <c r="Q804" s="25"/>
      <c r="R804" s="25"/>
      <c r="S804" s="25"/>
      <c r="T804" s="109"/>
      <c r="U804" s="25"/>
      <c r="V804" s="25"/>
      <c r="W804" s="25"/>
      <c r="X804" s="25">
        <v>0</v>
      </c>
      <c r="Y804" s="25"/>
      <c r="Z804" s="25">
        <v>0</v>
      </c>
      <c r="AA804" s="109"/>
      <c r="AB804" s="25">
        <v>180.59800000000001</v>
      </c>
      <c r="AC804" s="25">
        <v>0</v>
      </c>
      <c r="AD804" s="25">
        <v>0</v>
      </c>
      <c r="AE804" s="25">
        <v>0</v>
      </c>
      <c r="AF804" s="25">
        <v>0</v>
      </c>
      <c r="AG804" s="25">
        <v>0</v>
      </c>
      <c r="AH804" s="109"/>
      <c r="AI804" s="25">
        <v>0</v>
      </c>
      <c r="AJ804" s="25">
        <v>0</v>
      </c>
      <c r="AK804" s="123">
        <v>0</v>
      </c>
      <c r="AL804" s="25">
        <v>0</v>
      </c>
      <c r="AM804" s="25">
        <v>0</v>
      </c>
      <c r="AN804" s="25">
        <v>0</v>
      </c>
      <c r="AO804" s="109"/>
      <c r="AP804" s="25">
        <v>0</v>
      </c>
      <c r="AQ804" s="25">
        <v>0</v>
      </c>
      <c r="AR804" s="25">
        <v>0</v>
      </c>
      <c r="AS804" s="25">
        <v>0</v>
      </c>
      <c r="AT804" s="25">
        <v>0</v>
      </c>
      <c r="AU804" s="25">
        <v>0</v>
      </c>
      <c r="AW804" t="str">
        <f t="shared" si="109"/>
        <v>Nguyễn Thành Long</v>
      </c>
      <c r="AX804" s="27" t="str">
        <f t="shared" si="110"/>
        <v>Vacancy  BR VT</v>
      </c>
      <c r="AY804" s="4" t="str">
        <f t="shared" si="111"/>
        <v>VIN+</v>
      </c>
    </row>
    <row r="805" spans="1:51" outlineLevel="1" x14ac:dyDescent="0.25">
      <c r="A805" s="4" t="s">
        <v>1104</v>
      </c>
      <c r="B805" s="4" t="s">
        <v>797</v>
      </c>
      <c r="C805" s="4" t="s">
        <v>959</v>
      </c>
      <c r="D805" s="11" t="s">
        <v>961</v>
      </c>
      <c r="E805" s="32" t="s">
        <v>961</v>
      </c>
      <c r="F805" s="11" t="s">
        <v>710</v>
      </c>
      <c r="G805" s="35">
        <v>5295568</v>
      </c>
      <c r="H805" s="4" t="s">
        <v>2791</v>
      </c>
      <c r="I805" s="4"/>
      <c r="J805" s="4"/>
      <c r="K805" s="4"/>
      <c r="L805" s="4"/>
      <c r="M805" s="33"/>
      <c r="N805" s="38"/>
      <c r="O805" s="33"/>
      <c r="P805" s="244">
        <f t="shared" si="108"/>
        <v>180.59800000000001</v>
      </c>
      <c r="Q805" s="25"/>
      <c r="R805" s="25"/>
      <c r="S805" s="25"/>
      <c r="T805" s="109"/>
      <c r="U805" s="25"/>
      <c r="V805" s="25"/>
      <c r="W805" s="25"/>
      <c r="X805" s="25">
        <v>0</v>
      </c>
      <c r="Y805" s="25"/>
      <c r="Z805" s="25">
        <v>0</v>
      </c>
      <c r="AA805" s="109"/>
      <c r="AB805" s="25">
        <v>180.59800000000001</v>
      </c>
      <c r="AC805" s="25">
        <v>0</v>
      </c>
      <c r="AD805" s="25">
        <v>0</v>
      </c>
      <c r="AE805" s="25">
        <v>0</v>
      </c>
      <c r="AF805" s="25">
        <v>0</v>
      </c>
      <c r="AG805" s="25">
        <v>0</v>
      </c>
      <c r="AH805" s="109"/>
      <c r="AI805" s="25">
        <v>0</v>
      </c>
      <c r="AJ805" s="25">
        <v>0</v>
      </c>
      <c r="AK805" s="123">
        <v>0</v>
      </c>
      <c r="AL805" s="25">
        <v>0</v>
      </c>
      <c r="AM805" s="25">
        <v>0</v>
      </c>
      <c r="AN805" s="25">
        <v>0</v>
      </c>
      <c r="AO805" s="109"/>
      <c r="AP805" s="25">
        <v>0</v>
      </c>
      <c r="AQ805" s="25">
        <v>0</v>
      </c>
      <c r="AR805" s="25">
        <v>0</v>
      </c>
      <c r="AS805" s="25">
        <v>0</v>
      </c>
      <c r="AT805" s="25">
        <v>0</v>
      </c>
      <c r="AU805" s="25">
        <v>0</v>
      </c>
      <c r="AW805" t="str">
        <f t="shared" si="109"/>
        <v>Nguyễn Thành Long</v>
      </c>
      <c r="AX805" s="27" t="str">
        <f t="shared" si="110"/>
        <v>Vacancy  BR VT</v>
      </c>
      <c r="AY805" s="4" t="str">
        <f t="shared" si="111"/>
        <v>VIN+</v>
      </c>
    </row>
    <row r="806" spans="1:51" outlineLevel="1" x14ac:dyDescent="0.25">
      <c r="A806" s="4" t="s">
        <v>1104</v>
      </c>
      <c r="B806" s="4" t="s">
        <v>797</v>
      </c>
      <c r="C806" s="4" t="s">
        <v>959</v>
      </c>
      <c r="D806" s="11" t="s">
        <v>961</v>
      </c>
      <c r="E806" s="32" t="s">
        <v>961</v>
      </c>
      <c r="F806" s="11" t="s">
        <v>710</v>
      </c>
      <c r="G806" s="35">
        <v>5296868</v>
      </c>
      <c r="H806" s="4" t="s">
        <v>2792</v>
      </c>
      <c r="I806" s="4"/>
      <c r="J806" s="4"/>
      <c r="K806" s="4"/>
      <c r="L806" s="4"/>
      <c r="M806" s="33"/>
      <c r="N806" s="38"/>
      <c r="O806" s="33"/>
      <c r="P806" s="244">
        <f t="shared" si="108"/>
        <v>417.99199999999996</v>
      </c>
      <c r="Q806" s="25"/>
      <c r="R806" s="25"/>
      <c r="S806" s="25"/>
      <c r="T806" s="109"/>
      <c r="U806" s="25"/>
      <c r="V806" s="25"/>
      <c r="W806" s="25"/>
      <c r="X806" s="25">
        <v>0</v>
      </c>
      <c r="Y806" s="25"/>
      <c r="Z806" s="25">
        <v>0</v>
      </c>
      <c r="AA806" s="109"/>
      <c r="AB806" s="25">
        <v>0</v>
      </c>
      <c r="AC806" s="25">
        <v>0</v>
      </c>
      <c r="AD806" s="25">
        <v>0</v>
      </c>
      <c r="AE806" s="25">
        <v>0</v>
      </c>
      <c r="AF806" s="25">
        <v>0</v>
      </c>
      <c r="AG806" s="25">
        <v>0</v>
      </c>
      <c r="AH806" s="109"/>
      <c r="AI806" s="25">
        <v>0</v>
      </c>
      <c r="AJ806" s="25">
        <v>0</v>
      </c>
      <c r="AK806" s="123">
        <v>0</v>
      </c>
      <c r="AL806" s="25">
        <v>0</v>
      </c>
      <c r="AM806" s="25">
        <v>0</v>
      </c>
      <c r="AN806" s="25">
        <v>0</v>
      </c>
      <c r="AO806" s="109"/>
      <c r="AP806" s="25">
        <v>179.52799999999999</v>
      </c>
      <c r="AQ806" s="25">
        <v>0</v>
      </c>
      <c r="AR806" s="25">
        <v>0</v>
      </c>
      <c r="AS806" s="25">
        <v>0</v>
      </c>
      <c r="AT806" s="25">
        <v>238.464</v>
      </c>
      <c r="AU806" s="25">
        <v>0</v>
      </c>
      <c r="AW806" t="str">
        <f t="shared" si="109"/>
        <v>Nguyễn Thành Long</v>
      </c>
      <c r="AX806" s="27" t="str">
        <f t="shared" si="110"/>
        <v>Vacancy  BR VT</v>
      </c>
      <c r="AY806" s="4" t="str">
        <f t="shared" si="111"/>
        <v>VIN+</v>
      </c>
    </row>
    <row r="807" spans="1:51" outlineLevel="1" x14ac:dyDescent="0.25">
      <c r="A807" s="4" t="s">
        <v>1104</v>
      </c>
      <c r="B807" s="4" t="s">
        <v>797</v>
      </c>
      <c r="C807" s="4" t="s">
        <v>959</v>
      </c>
      <c r="D807" s="11" t="s">
        <v>961</v>
      </c>
      <c r="E807" s="32" t="s">
        <v>961</v>
      </c>
      <c r="F807" s="11" t="s">
        <v>710</v>
      </c>
      <c r="G807" s="35">
        <v>5297317</v>
      </c>
      <c r="H807" s="4" t="s">
        <v>2793</v>
      </c>
      <c r="I807" s="4"/>
      <c r="J807" s="4"/>
      <c r="K807" s="4"/>
      <c r="L807" s="4"/>
      <c r="M807" s="33"/>
      <c r="N807" s="38"/>
      <c r="O807" s="33"/>
      <c r="P807" s="244">
        <f t="shared" si="108"/>
        <v>0</v>
      </c>
      <c r="Q807" s="25"/>
      <c r="R807" s="25"/>
      <c r="S807" s="25"/>
      <c r="T807" s="109"/>
      <c r="U807" s="25"/>
      <c r="V807" s="25"/>
      <c r="W807" s="25"/>
      <c r="X807" s="25">
        <v>0</v>
      </c>
      <c r="Y807" s="25"/>
      <c r="Z807" s="25">
        <v>0</v>
      </c>
      <c r="AA807" s="109"/>
      <c r="AB807" s="25">
        <v>0</v>
      </c>
      <c r="AC807" s="25">
        <v>0</v>
      </c>
      <c r="AD807" s="25">
        <v>0</v>
      </c>
      <c r="AE807" s="25">
        <v>0</v>
      </c>
      <c r="AF807" s="25">
        <v>0</v>
      </c>
      <c r="AG807" s="25">
        <v>0</v>
      </c>
      <c r="AH807" s="109"/>
      <c r="AI807" s="25">
        <v>0</v>
      </c>
      <c r="AJ807" s="25">
        <v>0</v>
      </c>
      <c r="AK807" s="123">
        <v>0</v>
      </c>
      <c r="AL807" s="25">
        <v>0</v>
      </c>
      <c r="AM807" s="25">
        <v>0</v>
      </c>
      <c r="AN807" s="25">
        <v>0</v>
      </c>
      <c r="AO807" s="109"/>
      <c r="AP807" s="25">
        <v>0</v>
      </c>
      <c r="AQ807" s="25">
        <v>0</v>
      </c>
      <c r="AR807" s="25">
        <v>0</v>
      </c>
      <c r="AS807" s="25">
        <v>0</v>
      </c>
      <c r="AT807" s="25">
        <v>0</v>
      </c>
      <c r="AU807" s="25">
        <v>0</v>
      </c>
      <c r="AW807" t="str">
        <f t="shared" si="109"/>
        <v>Nguyễn Thành Long</v>
      </c>
      <c r="AX807" s="27" t="str">
        <f t="shared" si="110"/>
        <v>Vacancy  BR VT</v>
      </c>
      <c r="AY807" s="4" t="str">
        <f t="shared" si="111"/>
        <v>VIN+</v>
      </c>
    </row>
    <row r="808" spans="1:51" outlineLevel="1" x14ac:dyDescent="0.25">
      <c r="A808" s="4" t="s">
        <v>1104</v>
      </c>
      <c r="B808" s="4" t="s">
        <v>797</v>
      </c>
      <c r="C808" s="4" t="s">
        <v>959</v>
      </c>
      <c r="D808" s="11" t="s">
        <v>961</v>
      </c>
      <c r="E808" s="32" t="s">
        <v>961</v>
      </c>
      <c r="F808" s="11" t="s">
        <v>710</v>
      </c>
      <c r="G808" s="35">
        <v>5297483</v>
      </c>
      <c r="H808" s="4" t="s">
        <v>2794</v>
      </c>
      <c r="I808" s="4"/>
      <c r="J808" s="4"/>
      <c r="K808" s="4"/>
      <c r="L808" s="4"/>
      <c r="M808" s="33"/>
      <c r="N808" s="38"/>
      <c r="O808" s="33"/>
      <c r="P808" s="244">
        <f t="shared" si="108"/>
        <v>419.06200000000001</v>
      </c>
      <c r="Q808" s="25"/>
      <c r="R808" s="25"/>
      <c r="S808" s="25"/>
      <c r="T808" s="109"/>
      <c r="U808" s="25"/>
      <c r="V808" s="25"/>
      <c r="W808" s="25"/>
      <c r="X808" s="25">
        <v>0</v>
      </c>
      <c r="Y808" s="25"/>
      <c r="Z808" s="25">
        <v>0</v>
      </c>
      <c r="AA808" s="109"/>
      <c r="AB808" s="25">
        <v>419.06200000000001</v>
      </c>
      <c r="AC808" s="25">
        <v>0</v>
      </c>
      <c r="AD808" s="25">
        <v>0</v>
      </c>
      <c r="AE808" s="25">
        <v>0</v>
      </c>
      <c r="AF808" s="25">
        <v>0</v>
      </c>
      <c r="AG808" s="25">
        <v>0</v>
      </c>
      <c r="AH808" s="109"/>
      <c r="AI808" s="25">
        <v>0</v>
      </c>
      <c r="AJ808" s="25">
        <v>0</v>
      </c>
      <c r="AK808" s="123">
        <v>0</v>
      </c>
      <c r="AL808" s="25">
        <v>0</v>
      </c>
      <c r="AM808" s="25">
        <v>0</v>
      </c>
      <c r="AN808" s="25">
        <v>0</v>
      </c>
      <c r="AO808" s="109"/>
      <c r="AP808" s="25">
        <v>0</v>
      </c>
      <c r="AQ808" s="25">
        <v>0</v>
      </c>
      <c r="AR808" s="25">
        <v>0</v>
      </c>
      <c r="AS808" s="25">
        <v>0</v>
      </c>
      <c r="AT808" s="25">
        <v>0</v>
      </c>
      <c r="AU808" s="25">
        <v>0</v>
      </c>
      <c r="AW808" t="str">
        <f t="shared" si="109"/>
        <v>Nguyễn Thành Long</v>
      </c>
      <c r="AX808" s="27" t="str">
        <f t="shared" si="110"/>
        <v>Vacancy  BR VT</v>
      </c>
      <c r="AY808" s="4" t="str">
        <f t="shared" si="111"/>
        <v>VIN+</v>
      </c>
    </row>
    <row r="809" spans="1:51" outlineLevel="1" x14ac:dyDescent="0.25">
      <c r="A809" s="4" t="s">
        <v>1104</v>
      </c>
      <c r="B809" s="4" t="s">
        <v>797</v>
      </c>
      <c r="C809" s="4" t="s">
        <v>959</v>
      </c>
      <c r="D809" s="11" t="s">
        <v>961</v>
      </c>
      <c r="E809" s="32" t="s">
        <v>961</v>
      </c>
      <c r="F809" s="11" t="s">
        <v>710</v>
      </c>
      <c r="G809" s="35">
        <v>5300514</v>
      </c>
      <c r="H809" s="4" t="s">
        <v>2795</v>
      </c>
      <c r="I809" s="4"/>
      <c r="J809" s="4"/>
      <c r="K809" s="4"/>
      <c r="L809" s="4"/>
      <c r="M809" s="33"/>
      <c r="N809" s="38"/>
      <c r="O809" s="33"/>
      <c r="P809" s="244">
        <f t="shared" si="108"/>
        <v>0</v>
      </c>
      <c r="Q809" s="25"/>
      <c r="R809" s="25"/>
      <c r="S809" s="25"/>
      <c r="T809" s="109"/>
      <c r="U809" s="25"/>
      <c r="V809" s="25"/>
      <c r="W809" s="25"/>
      <c r="X809" s="25">
        <v>0</v>
      </c>
      <c r="Y809" s="25"/>
      <c r="Z809" s="25">
        <v>0</v>
      </c>
      <c r="AA809" s="109"/>
      <c r="AB809" s="25">
        <v>0</v>
      </c>
      <c r="AC809" s="25">
        <v>0</v>
      </c>
      <c r="AD809" s="25">
        <v>0</v>
      </c>
      <c r="AE809" s="25">
        <v>0</v>
      </c>
      <c r="AF809" s="25">
        <v>0</v>
      </c>
      <c r="AG809" s="25">
        <v>0</v>
      </c>
      <c r="AH809" s="109"/>
      <c r="AI809" s="25">
        <v>0</v>
      </c>
      <c r="AJ809" s="25">
        <v>0</v>
      </c>
      <c r="AK809" s="123">
        <v>0</v>
      </c>
      <c r="AL809" s="25">
        <v>0</v>
      </c>
      <c r="AM809" s="25">
        <v>0</v>
      </c>
      <c r="AN809" s="25">
        <v>0</v>
      </c>
      <c r="AO809" s="109"/>
      <c r="AP809" s="25">
        <v>0</v>
      </c>
      <c r="AQ809" s="25">
        <v>0</v>
      </c>
      <c r="AR809" s="25">
        <v>0</v>
      </c>
      <c r="AS809" s="25">
        <v>0</v>
      </c>
      <c r="AT809" s="25">
        <v>0</v>
      </c>
      <c r="AU809" s="25">
        <v>0</v>
      </c>
      <c r="AW809" t="str">
        <f t="shared" si="109"/>
        <v>Nguyễn Thành Long</v>
      </c>
      <c r="AX809" s="27" t="str">
        <f t="shared" si="110"/>
        <v>Vacancy  BR VT</v>
      </c>
      <c r="AY809" s="4" t="str">
        <f t="shared" si="111"/>
        <v>VIN+</v>
      </c>
    </row>
    <row r="810" spans="1:51" outlineLevel="1" x14ac:dyDescent="0.25">
      <c r="A810" s="4" t="s">
        <v>1104</v>
      </c>
      <c r="B810" s="4" t="s">
        <v>797</v>
      </c>
      <c r="C810" s="4" t="s">
        <v>959</v>
      </c>
      <c r="D810" s="11" t="s">
        <v>961</v>
      </c>
      <c r="E810" s="32" t="s">
        <v>961</v>
      </c>
      <c r="F810" s="11" t="s">
        <v>710</v>
      </c>
      <c r="G810" s="35">
        <v>5332122</v>
      </c>
      <c r="H810" s="4" t="s">
        <v>2796</v>
      </c>
      <c r="I810" s="4"/>
      <c r="J810" s="4"/>
      <c r="K810" s="4"/>
      <c r="L810" s="4"/>
      <c r="M810" s="33"/>
      <c r="N810" s="38"/>
      <c r="O810" s="33"/>
      <c r="P810" s="244">
        <f t="shared" si="108"/>
        <v>238.464</v>
      </c>
      <c r="Q810" s="25"/>
      <c r="R810" s="25"/>
      <c r="S810" s="25"/>
      <c r="T810" s="109"/>
      <c r="U810" s="25"/>
      <c r="V810" s="25"/>
      <c r="W810" s="25"/>
      <c r="X810" s="25">
        <v>0</v>
      </c>
      <c r="Y810" s="25"/>
      <c r="Z810" s="25">
        <v>0</v>
      </c>
      <c r="AA810" s="109"/>
      <c r="AB810" s="25">
        <v>0</v>
      </c>
      <c r="AC810" s="25">
        <v>0</v>
      </c>
      <c r="AD810" s="25">
        <v>0</v>
      </c>
      <c r="AE810" s="25">
        <v>0</v>
      </c>
      <c r="AF810" s="25">
        <v>0</v>
      </c>
      <c r="AG810" s="25">
        <v>0</v>
      </c>
      <c r="AH810" s="109"/>
      <c r="AI810" s="25">
        <v>0</v>
      </c>
      <c r="AJ810" s="25">
        <v>0</v>
      </c>
      <c r="AK810" s="123">
        <v>0</v>
      </c>
      <c r="AL810" s="25">
        <v>0</v>
      </c>
      <c r="AM810" s="25">
        <v>0</v>
      </c>
      <c r="AN810" s="25">
        <v>0</v>
      </c>
      <c r="AO810" s="109"/>
      <c r="AP810" s="25">
        <v>238.464</v>
      </c>
      <c r="AQ810" s="25">
        <v>0</v>
      </c>
      <c r="AR810" s="25">
        <v>0</v>
      </c>
      <c r="AS810" s="25">
        <v>0</v>
      </c>
      <c r="AT810" s="25">
        <v>0</v>
      </c>
      <c r="AU810" s="25">
        <v>0</v>
      </c>
      <c r="AW810" t="str">
        <f t="shared" si="109"/>
        <v>Nguyễn Thành Long</v>
      </c>
      <c r="AX810" s="27" t="str">
        <f t="shared" si="110"/>
        <v>Vacancy  BR VT</v>
      </c>
      <c r="AY810" s="4" t="str">
        <f t="shared" si="111"/>
        <v>VIN+</v>
      </c>
    </row>
    <row r="811" spans="1:51" outlineLevel="1" x14ac:dyDescent="0.25">
      <c r="A811" s="4" t="s">
        <v>1104</v>
      </c>
      <c r="B811" s="4" t="s">
        <v>797</v>
      </c>
      <c r="C811" s="4" t="s">
        <v>959</v>
      </c>
      <c r="D811" s="11" t="s">
        <v>961</v>
      </c>
      <c r="E811" s="32" t="s">
        <v>961</v>
      </c>
      <c r="F811" s="11" t="s">
        <v>710</v>
      </c>
      <c r="G811" s="35">
        <v>5332146</v>
      </c>
      <c r="H811" s="4" t="s">
        <v>2797</v>
      </c>
      <c r="I811" s="4"/>
      <c r="J811" s="4"/>
      <c r="K811" s="4"/>
      <c r="L811" s="4"/>
      <c r="M811" s="33"/>
      <c r="N811" s="38"/>
      <c r="O811" s="33"/>
      <c r="P811" s="244">
        <f t="shared" si="108"/>
        <v>238.464</v>
      </c>
      <c r="Q811" s="25"/>
      <c r="R811" s="25"/>
      <c r="S811" s="25"/>
      <c r="T811" s="109"/>
      <c r="U811" s="25"/>
      <c r="V811" s="25"/>
      <c r="W811" s="25"/>
      <c r="X811" s="25">
        <v>0</v>
      </c>
      <c r="Y811" s="25"/>
      <c r="Z811" s="25">
        <v>0</v>
      </c>
      <c r="AA811" s="109"/>
      <c r="AB811" s="25">
        <v>238.464</v>
      </c>
      <c r="AC811" s="25">
        <v>0</v>
      </c>
      <c r="AD811" s="25">
        <v>0</v>
      </c>
      <c r="AE811" s="25">
        <v>0</v>
      </c>
      <c r="AF811" s="25">
        <v>0</v>
      </c>
      <c r="AG811" s="25">
        <v>0</v>
      </c>
      <c r="AH811" s="109"/>
      <c r="AI811" s="25">
        <v>0</v>
      </c>
      <c r="AJ811" s="25">
        <v>0</v>
      </c>
      <c r="AK811" s="123">
        <v>0</v>
      </c>
      <c r="AL811" s="25">
        <v>0</v>
      </c>
      <c r="AM811" s="25">
        <v>0</v>
      </c>
      <c r="AN811" s="25">
        <v>0</v>
      </c>
      <c r="AO811" s="109"/>
      <c r="AP811" s="25">
        <v>0</v>
      </c>
      <c r="AQ811" s="25">
        <v>0</v>
      </c>
      <c r="AR811" s="25">
        <v>0</v>
      </c>
      <c r="AS811" s="25">
        <v>0</v>
      </c>
      <c r="AT811" s="25">
        <v>0</v>
      </c>
      <c r="AU811" s="25">
        <v>0</v>
      </c>
      <c r="AW811" t="str">
        <f t="shared" si="109"/>
        <v>Nguyễn Thành Long</v>
      </c>
      <c r="AX811" s="27" t="str">
        <f t="shared" si="110"/>
        <v>Vacancy  BR VT</v>
      </c>
      <c r="AY811" s="4" t="str">
        <f t="shared" si="111"/>
        <v>VIN+</v>
      </c>
    </row>
    <row r="812" spans="1:51" outlineLevel="1" x14ac:dyDescent="0.25">
      <c r="A812" s="4" t="s">
        <v>1104</v>
      </c>
      <c r="B812" s="4" t="s">
        <v>797</v>
      </c>
      <c r="C812" s="4" t="s">
        <v>959</v>
      </c>
      <c r="D812" s="11" t="s">
        <v>961</v>
      </c>
      <c r="E812" s="32" t="s">
        <v>961</v>
      </c>
      <c r="F812" s="11" t="s">
        <v>710</v>
      </c>
      <c r="G812" s="35">
        <v>5332153</v>
      </c>
      <c r="H812" s="4" t="s">
        <v>2798</v>
      </c>
      <c r="I812" s="4"/>
      <c r="J812" s="4"/>
      <c r="K812" s="4"/>
      <c r="L812" s="4"/>
      <c r="M812" s="33"/>
      <c r="N812" s="38"/>
      <c r="O812" s="33"/>
      <c r="P812" s="244">
        <f t="shared" si="108"/>
        <v>598.58999999999992</v>
      </c>
      <c r="Q812" s="25"/>
      <c r="R812" s="25"/>
      <c r="S812" s="25"/>
      <c r="T812" s="109"/>
      <c r="U812" s="25"/>
      <c r="V812" s="25"/>
      <c r="W812" s="25"/>
      <c r="X812" s="25">
        <v>0</v>
      </c>
      <c r="Y812" s="25"/>
      <c r="Z812" s="25">
        <v>0</v>
      </c>
      <c r="AA812" s="109"/>
      <c r="AB812" s="25">
        <v>360.12599999999998</v>
      </c>
      <c r="AC812" s="25">
        <v>0</v>
      </c>
      <c r="AD812" s="25">
        <v>0</v>
      </c>
      <c r="AE812" s="25">
        <v>0</v>
      </c>
      <c r="AF812" s="25">
        <v>0</v>
      </c>
      <c r="AG812" s="25">
        <v>0</v>
      </c>
      <c r="AH812" s="109"/>
      <c r="AI812" s="25">
        <v>0</v>
      </c>
      <c r="AJ812" s="25">
        <v>0</v>
      </c>
      <c r="AK812" s="123">
        <v>0</v>
      </c>
      <c r="AL812" s="25">
        <v>0</v>
      </c>
      <c r="AM812" s="25">
        <v>0</v>
      </c>
      <c r="AN812" s="25">
        <v>0</v>
      </c>
      <c r="AO812" s="109"/>
      <c r="AP812" s="25">
        <v>238.464</v>
      </c>
      <c r="AQ812" s="25">
        <v>0</v>
      </c>
      <c r="AR812" s="25">
        <v>0</v>
      </c>
      <c r="AS812" s="25">
        <v>0</v>
      </c>
      <c r="AT812" s="25">
        <v>0</v>
      </c>
      <c r="AU812" s="25">
        <v>0</v>
      </c>
      <c r="AW812" t="str">
        <f t="shared" si="109"/>
        <v>Nguyễn Thành Long</v>
      </c>
      <c r="AX812" s="27" t="str">
        <f t="shared" si="110"/>
        <v>Vacancy  BR VT</v>
      </c>
      <c r="AY812" s="4" t="str">
        <f t="shared" si="111"/>
        <v>VIN+</v>
      </c>
    </row>
    <row r="813" spans="1:51" outlineLevel="1" x14ac:dyDescent="0.25">
      <c r="A813" s="4" t="s">
        <v>1104</v>
      </c>
      <c r="B813" s="4" t="s">
        <v>797</v>
      </c>
      <c r="C813" s="4" t="s">
        <v>959</v>
      </c>
      <c r="D813" s="11" t="s">
        <v>961</v>
      </c>
      <c r="E813" s="32" t="s">
        <v>961</v>
      </c>
      <c r="F813" s="11" t="s">
        <v>710</v>
      </c>
      <c r="G813" s="35">
        <v>5332177</v>
      </c>
      <c r="H813" s="4" t="s">
        <v>2799</v>
      </c>
      <c r="I813" s="4"/>
      <c r="J813" s="4"/>
      <c r="K813" s="4"/>
      <c r="L813" s="4"/>
      <c r="M813" s="33"/>
      <c r="N813" s="38"/>
      <c r="O813" s="33"/>
      <c r="P813" s="244">
        <f t="shared" si="108"/>
        <v>657.52600000000007</v>
      </c>
      <c r="Q813" s="25"/>
      <c r="R813" s="25"/>
      <c r="S813" s="25"/>
      <c r="T813" s="109"/>
      <c r="U813" s="25"/>
      <c r="V813" s="25"/>
      <c r="W813" s="25"/>
      <c r="X813" s="25">
        <v>0</v>
      </c>
      <c r="Y813" s="25"/>
      <c r="Z813" s="25">
        <v>0</v>
      </c>
      <c r="AA813" s="109"/>
      <c r="AB813" s="25">
        <v>419.06200000000001</v>
      </c>
      <c r="AC813" s="25">
        <v>0</v>
      </c>
      <c r="AD813" s="25">
        <v>0</v>
      </c>
      <c r="AE813" s="25">
        <v>0</v>
      </c>
      <c r="AF813" s="25">
        <v>0</v>
      </c>
      <c r="AG813" s="25">
        <v>0</v>
      </c>
      <c r="AH813" s="109"/>
      <c r="AI813" s="25">
        <v>0</v>
      </c>
      <c r="AJ813" s="25">
        <v>0</v>
      </c>
      <c r="AK813" s="123">
        <v>0</v>
      </c>
      <c r="AL813" s="25">
        <v>0</v>
      </c>
      <c r="AM813" s="25">
        <v>0</v>
      </c>
      <c r="AN813" s="25">
        <v>0</v>
      </c>
      <c r="AO813" s="109"/>
      <c r="AP813" s="25">
        <v>238.464</v>
      </c>
      <c r="AQ813" s="25">
        <v>0</v>
      </c>
      <c r="AR813" s="25">
        <v>0</v>
      </c>
      <c r="AS813" s="25">
        <v>0</v>
      </c>
      <c r="AT813" s="25">
        <v>0</v>
      </c>
      <c r="AU813" s="25">
        <v>0</v>
      </c>
      <c r="AW813" t="str">
        <f t="shared" si="109"/>
        <v>Nguyễn Thành Long</v>
      </c>
      <c r="AX813" s="27" t="str">
        <f t="shared" si="110"/>
        <v>Vacancy  BR VT</v>
      </c>
      <c r="AY813" s="4" t="str">
        <f t="shared" si="111"/>
        <v>VIN+</v>
      </c>
    </row>
    <row r="814" spans="1:51" outlineLevel="1" x14ac:dyDescent="0.25">
      <c r="A814" s="4" t="s">
        <v>1104</v>
      </c>
      <c r="B814" s="4" t="s">
        <v>797</v>
      </c>
      <c r="C814" s="4" t="s">
        <v>959</v>
      </c>
      <c r="D814" s="11" t="s">
        <v>961</v>
      </c>
      <c r="E814" s="32" t="s">
        <v>961</v>
      </c>
      <c r="F814" s="11" t="s">
        <v>710</v>
      </c>
      <c r="G814" s="35">
        <v>5333785</v>
      </c>
      <c r="H814" s="4" t="s">
        <v>2800</v>
      </c>
      <c r="I814" s="4"/>
      <c r="J814" s="4"/>
      <c r="K814" s="4"/>
      <c r="L814" s="4"/>
      <c r="M814" s="33"/>
      <c r="N814" s="38"/>
      <c r="O814" s="33"/>
      <c r="P814" s="244">
        <f t="shared" si="108"/>
        <v>179.52799999999999</v>
      </c>
      <c r="Q814" s="25"/>
      <c r="R814" s="25"/>
      <c r="S814" s="25"/>
      <c r="T814" s="109"/>
      <c r="U814" s="25"/>
      <c r="V814" s="25"/>
      <c r="W814" s="25"/>
      <c r="X814" s="25">
        <v>0</v>
      </c>
      <c r="Y814" s="25"/>
      <c r="Z814" s="25">
        <v>0</v>
      </c>
      <c r="AA814" s="109"/>
      <c r="AB814" s="25">
        <v>179.52799999999999</v>
      </c>
      <c r="AC814" s="25">
        <v>0</v>
      </c>
      <c r="AD814" s="25">
        <v>0</v>
      </c>
      <c r="AE814" s="25">
        <v>0</v>
      </c>
      <c r="AF814" s="25">
        <v>0</v>
      </c>
      <c r="AG814" s="25">
        <v>0</v>
      </c>
      <c r="AH814" s="109"/>
      <c r="AI814" s="25">
        <v>0</v>
      </c>
      <c r="AJ814" s="25">
        <v>0</v>
      </c>
      <c r="AK814" s="123">
        <v>0</v>
      </c>
      <c r="AL814" s="25">
        <v>0</v>
      </c>
      <c r="AM814" s="25">
        <v>0</v>
      </c>
      <c r="AN814" s="25">
        <v>0</v>
      </c>
      <c r="AO814" s="109"/>
      <c r="AP814" s="25">
        <v>0</v>
      </c>
      <c r="AQ814" s="25">
        <v>0</v>
      </c>
      <c r="AR814" s="25">
        <v>0</v>
      </c>
      <c r="AS814" s="25">
        <v>0</v>
      </c>
      <c r="AT814" s="25">
        <v>0</v>
      </c>
      <c r="AU814" s="25">
        <v>0</v>
      </c>
      <c r="AW814" t="str">
        <f t="shared" si="109"/>
        <v>Nguyễn Thành Long</v>
      </c>
      <c r="AX814" s="27" t="str">
        <f t="shared" si="110"/>
        <v>Vacancy  BR VT</v>
      </c>
      <c r="AY814" s="4" t="str">
        <f t="shared" si="111"/>
        <v>VIN+</v>
      </c>
    </row>
    <row r="815" spans="1:51" outlineLevel="1" x14ac:dyDescent="0.25">
      <c r="A815" s="4" t="s">
        <v>1104</v>
      </c>
      <c r="B815" s="4" t="s">
        <v>797</v>
      </c>
      <c r="C815" s="4" t="s">
        <v>959</v>
      </c>
      <c r="D815" s="11" t="s">
        <v>961</v>
      </c>
      <c r="E815" s="32" t="s">
        <v>961</v>
      </c>
      <c r="F815" s="11" t="s">
        <v>710</v>
      </c>
      <c r="G815" s="35">
        <v>5334601</v>
      </c>
      <c r="H815" s="4" t="s">
        <v>2801</v>
      </c>
      <c r="I815" s="4"/>
      <c r="J815" s="4"/>
      <c r="K815" s="4"/>
      <c r="L815" s="4"/>
      <c r="M815" s="33"/>
      <c r="N815" s="38"/>
      <c r="O815" s="33"/>
      <c r="P815" s="244">
        <f t="shared" si="108"/>
        <v>238.464</v>
      </c>
      <c r="Q815" s="25"/>
      <c r="R815" s="25"/>
      <c r="S815" s="25"/>
      <c r="T815" s="109"/>
      <c r="U815" s="25"/>
      <c r="V815" s="25"/>
      <c r="W815" s="25"/>
      <c r="X815" s="25">
        <v>0</v>
      </c>
      <c r="Y815" s="25"/>
      <c r="Z815" s="25">
        <v>0</v>
      </c>
      <c r="AA815" s="109"/>
      <c r="AB815" s="25">
        <v>0</v>
      </c>
      <c r="AC815" s="25">
        <v>0</v>
      </c>
      <c r="AD815" s="25">
        <v>0</v>
      </c>
      <c r="AE815" s="25">
        <v>0</v>
      </c>
      <c r="AF815" s="25">
        <v>0</v>
      </c>
      <c r="AG815" s="25">
        <v>0</v>
      </c>
      <c r="AH815" s="109"/>
      <c r="AI815" s="25">
        <v>0</v>
      </c>
      <c r="AJ815" s="25">
        <v>238.464</v>
      </c>
      <c r="AK815" s="123">
        <v>0</v>
      </c>
      <c r="AL815" s="25">
        <v>0</v>
      </c>
      <c r="AM815" s="25">
        <v>0</v>
      </c>
      <c r="AN815" s="25">
        <v>0</v>
      </c>
      <c r="AO815" s="109"/>
      <c r="AP815" s="25">
        <v>0</v>
      </c>
      <c r="AQ815" s="25">
        <v>0</v>
      </c>
      <c r="AR815" s="25">
        <v>0</v>
      </c>
      <c r="AS815" s="25">
        <v>0</v>
      </c>
      <c r="AT815" s="25">
        <v>0</v>
      </c>
      <c r="AU815" s="25">
        <v>0</v>
      </c>
      <c r="AW815" t="str">
        <f t="shared" si="109"/>
        <v>Nguyễn Thành Long</v>
      </c>
      <c r="AX815" s="27" t="str">
        <f t="shared" si="110"/>
        <v>Vacancy  BR VT</v>
      </c>
      <c r="AY815" s="4" t="str">
        <f t="shared" si="111"/>
        <v>VIN+</v>
      </c>
    </row>
    <row r="816" spans="1:51" outlineLevel="1" x14ac:dyDescent="0.25">
      <c r="A816" s="4" t="s">
        <v>1104</v>
      </c>
      <c r="B816" s="4" t="s">
        <v>797</v>
      </c>
      <c r="C816" s="4" t="s">
        <v>959</v>
      </c>
      <c r="D816" s="11" t="s">
        <v>961</v>
      </c>
      <c r="E816" s="32" t="s">
        <v>961</v>
      </c>
      <c r="F816" s="11" t="s">
        <v>710</v>
      </c>
      <c r="G816" s="35">
        <v>5334618</v>
      </c>
      <c r="H816" s="4" t="s">
        <v>2802</v>
      </c>
      <c r="I816" s="4"/>
      <c r="J816" s="4"/>
      <c r="K816" s="4"/>
      <c r="L816" s="4"/>
      <c r="M816" s="33"/>
      <c r="N816" s="38"/>
      <c r="O816" s="33"/>
      <c r="P816" s="244">
        <f t="shared" si="108"/>
        <v>0</v>
      </c>
      <c r="Q816" s="25"/>
      <c r="R816" s="25"/>
      <c r="S816" s="25"/>
      <c r="T816" s="109"/>
      <c r="U816" s="25"/>
      <c r="V816" s="25"/>
      <c r="W816" s="25"/>
      <c r="X816" s="25">
        <v>0</v>
      </c>
      <c r="Y816" s="25"/>
      <c r="Z816" s="25">
        <v>0</v>
      </c>
      <c r="AA816" s="109"/>
      <c r="AB816" s="25">
        <v>0</v>
      </c>
      <c r="AC816" s="25">
        <v>0</v>
      </c>
      <c r="AD816" s="25">
        <v>0</v>
      </c>
      <c r="AE816" s="25">
        <v>0</v>
      </c>
      <c r="AF816" s="25">
        <v>0</v>
      </c>
      <c r="AG816" s="25">
        <v>0</v>
      </c>
      <c r="AH816" s="109"/>
      <c r="AI816" s="25">
        <v>0</v>
      </c>
      <c r="AJ816" s="25">
        <v>0</v>
      </c>
      <c r="AK816" s="123">
        <v>0</v>
      </c>
      <c r="AL816" s="25">
        <v>0</v>
      </c>
      <c r="AM816" s="25">
        <v>0</v>
      </c>
      <c r="AN816" s="25">
        <v>0</v>
      </c>
      <c r="AO816" s="109"/>
      <c r="AP816" s="25">
        <v>0</v>
      </c>
      <c r="AQ816" s="25">
        <v>0</v>
      </c>
      <c r="AR816" s="25">
        <v>0</v>
      </c>
      <c r="AS816" s="25">
        <v>0</v>
      </c>
      <c r="AT816" s="25">
        <v>0</v>
      </c>
      <c r="AU816" s="25">
        <v>0</v>
      </c>
      <c r="AW816" t="str">
        <f t="shared" si="109"/>
        <v>Nguyễn Thành Long</v>
      </c>
      <c r="AX816" s="27" t="str">
        <f t="shared" si="110"/>
        <v>Vacancy  BR VT</v>
      </c>
      <c r="AY816" s="4" t="str">
        <f t="shared" si="111"/>
        <v>VIN+</v>
      </c>
    </row>
    <row r="817" spans="1:51" outlineLevel="1" x14ac:dyDescent="0.25">
      <c r="A817" s="4" t="s">
        <v>1104</v>
      </c>
      <c r="B817" s="4" t="s">
        <v>797</v>
      </c>
      <c r="C817" s="4" t="s">
        <v>959</v>
      </c>
      <c r="D817" s="11" t="s">
        <v>961</v>
      </c>
      <c r="E817" s="32" t="s">
        <v>961</v>
      </c>
      <c r="F817" s="11" t="s">
        <v>710</v>
      </c>
      <c r="G817" s="35">
        <v>5299986</v>
      </c>
      <c r="H817" s="4" t="s">
        <v>2803</v>
      </c>
      <c r="I817" s="4"/>
      <c r="J817" s="4"/>
      <c r="K817" s="4"/>
      <c r="L817" s="4"/>
      <c r="M817" s="33"/>
      <c r="N817" s="38"/>
      <c r="O817" s="33"/>
      <c r="P817" s="244">
        <f t="shared" si="108"/>
        <v>359.05599999999998</v>
      </c>
      <c r="Q817" s="25"/>
      <c r="R817" s="25"/>
      <c r="S817" s="25"/>
      <c r="T817" s="109"/>
      <c r="U817" s="25"/>
      <c r="V817" s="25"/>
      <c r="W817" s="25"/>
      <c r="X817" s="25">
        <v>0</v>
      </c>
      <c r="Y817" s="25"/>
      <c r="Z817" s="25">
        <v>0</v>
      </c>
      <c r="AA817" s="109"/>
      <c r="AB817" s="25">
        <v>0</v>
      </c>
      <c r="AC817" s="25">
        <v>0</v>
      </c>
      <c r="AD817" s="25">
        <v>0</v>
      </c>
      <c r="AE817" s="25">
        <v>0</v>
      </c>
      <c r="AF817" s="25">
        <v>0</v>
      </c>
      <c r="AG817" s="25">
        <v>0</v>
      </c>
      <c r="AH817" s="109"/>
      <c r="AI817" s="25">
        <v>179.52799999999999</v>
      </c>
      <c r="AJ817" s="25">
        <v>0</v>
      </c>
      <c r="AK817" s="123">
        <v>0</v>
      </c>
      <c r="AL817" s="25">
        <v>0</v>
      </c>
      <c r="AM817" s="25">
        <v>0</v>
      </c>
      <c r="AN817" s="25">
        <v>0</v>
      </c>
      <c r="AO817" s="109"/>
      <c r="AP817" s="25">
        <v>0</v>
      </c>
      <c r="AQ817" s="25">
        <v>0</v>
      </c>
      <c r="AR817" s="25">
        <v>179.52799999999999</v>
      </c>
      <c r="AS817" s="25">
        <v>0</v>
      </c>
      <c r="AT817" s="25">
        <v>0</v>
      </c>
      <c r="AU817" s="25">
        <v>0</v>
      </c>
      <c r="AW817" t="str">
        <f t="shared" si="109"/>
        <v>Nguyễn Thành Long</v>
      </c>
      <c r="AX817" s="27" t="str">
        <f t="shared" si="110"/>
        <v>Vacancy  BR VT</v>
      </c>
      <c r="AY817" s="4" t="str">
        <f t="shared" si="111"/>
        <v>VIN+</v>
      </c>
    </row>
    <row r="818" spans="1:51" outlineLevel="1" x14ac:dyDescent="0.25">
      <c r="A818" s="4" t="s">
        <v>1104</v>
      </c>
      <c r="B818" s="4" t="s">
        <v>797</v>
      </c>
      <c r="C818" s="4" t="s">
        <v>959</v>
      </c>
      <c r="D818" s="11" t="s">
        <v>961</v>
      </c>
      <c r="E818" s="32" t="s">
        <v>961</v>
      </c>
      <c r="F818" s="11" t="s">
        <v>710</v>
      </c>
      <c r="G818" s="35">
        <v>5301087</v>
      </c>
      <c r="H818" s="4" t="s">
        <v>2804</v>
      </c>
      <c r="I818" s="4"/>
      <c r="J818" s="4"/>
      <c r="K818" s="4"/>
      <c r="L818" s="4"/>
      <c r="M818" s="33"/>
      <c r="N818" s="38"/>
      <c r="O818" s="33"/>
      <c r="P818" s="244">
        <f t="shared" si="108"/>
        <v>179.52799999999999</v>
      </c>
      <c r="Q818" s="25"/>
      <c r="R818" s="25"/>
      <c r="S818" s="25"/>
      <c r="T818" s="109"/>
      <c r="U818" s="25"/>
      <c r="V818" s="25"/>
      <c r="W818" s="25"/>
      <c r="X818" s="25">
        <v>0</v>
      </c>
      <c r="Y818" s="25"/>
      <c r="Z818" s="25">
        <v>0</v>
      </c>
      <c r="AA818" s="109"/>
      <c r="AB818" s="25">
        <v>0</v>
      </c>
      <c r="AC818" s="25">
        <v>0</v>
      </c>
      <c r="AD818" s="25">
        <v>0</v>
      </c>
      <c r="AE818" s="25">
        <v>0</v>
      </c>
      <c r="AF818" s="25">
        <v>0</v>
      </c>
      <c r="AG818" s="25">
        <v>0</v>
      </c>
      <c r="AH818" s="109"/>
      <c r="AI818" s="25">
        <v>0</v>
      </c>
      <c r="AJ818" s="25">
        <v>0</v>
      </c>
      <c r="AK818" s="123">
        <v>0</v>
      </c>
      <c r="AL818" s="25">
        <v>0</v>
      </c>
      <c r="AM818" s="25">
        <v>0</v>
      </c>
      <c r="AN818" s="25">
        <v>0</v>
      </c>
      <c r="AO818" s="109"/>
      <c r="AP818" s="25">
        <v>0</v>
      </c>
      <c r="AQ818" s="25">
        <v>0</v>
      </c>
      <c r="AR818" s="25">
        <v>179.52799999999999</v>
      </c>
      <c r="AS818" s="25">
        <v>0</v>
      </c>
      <c r="AT818" s="25">
        <v>0</v>
      </c>
      <c r="AU818" s="25">
        <v>0</v>
      </c>
      <c r="AW818" t="str">
        <f t="shared" si="109"/>
        <v>Nguyễn Thành Long</v>
      </c>
      <c r="AX818" s="27" t="str">
        <f t="shared" si="110"/>
        <v>Vacancy  BR VT</v>
      </c>
      <c r="AY818" s="4" t="str">
        <f t="shared" si="111"/>
        <v>VIN+</v>
      </c>
    </row>
    <row r="819" spans="1:51" outlineLevel="1" x14ac:dyDescent="0.25">
      <c r="A819" s="4" t="s">
        <v>1104</v>
      </c>
      <c r="B819" s="4" t="s">
        <v>797</v>
      </c>
      <c r="C819" s="4" t="s">
        <v>959</v>
      </c>
      <c r="D819" s="11" t="s">
        <v>961</v>
      </c>
      <c r="E819" s="32" t="s">
        <v>961</v>
      </c>
      <c r="F819" s="11" t="s">
        <v>710</v>
      </c>
      <c r="G819" s="35">
        <v>5301568</v>
      </c>
      <c r="H819" s="4" t="s">
        <v>2805</v>
      </c>
      <c r="I819" s="4"/>
      <c r="J819" s="4"/>
      <c r="K819" s="4"/>
      <c r="L819" s="4"/>
      <c r="M819" s="33"/>
      <c r="N819" s="38"/>
      <c r="O819" s="33"/>
      <c r="P819" s="244">
        <f t="shared" si="108"/>
        <v>656.45600000000002</v>
      </c>
      <c r="Q819" s="25"/>
      <c r="R819" s="25"/>
      <c r="S819" s="25"/>
      <c r="T819" s="109"/>
      <c r="U819" s="25"/>
      <c r="V819" s="25"/>
      <c r="W819" s="25"/>
      <c r="X819" s="25">
        <v>0</v>
      </c>
      <c r="Y819" s="25"/>
      <c r="Z819" s="25">
        <v>0</v>
      </c>
      <c r="AA819" s="109"/>
      <c r="AB819" s="25">
        <v>417.99200000000002</v>
      </c>
      <c r="AC819" s="25">
        <v>0</v>
      </c>
      <c r="AD819" s="25">
        <v>0</v>
      </c>
      <c r="AE819" s="25">
        <v>0</v>
      </c>
      <c r="AF819" s="25">
        <v>0</v>
      </c>
      <c r="AG819" s="25">
        <v>0</v>
      </c>
      <c r="AH819" s="109"/>
      <c r="AI819" s="25">
        <v>0</v>
      </c>
      <c r="AJ819" s="25">
        <v>0</v>
      </c>
      <c r="AK819" s="123">
        <v>0</v>
      </c>
      <c r="AL819" s="25">
        <v>0</v>
      </c>
      <c r="AM819" s="25">
        <v>0</v>
      </c>
      <c r="AN819" s="25">
        <v>0</v>
      </c>
      <c r="AO819" s="109"/>
      <c r="AP819" s="25">
        <v>238.464</v>
      </c>
      <c r="AQ819" s="25">
        <v>0</v>
      </c>
      <c r="AR819" s="25">
        <v>0</v>
      </c>
      <c r="AS819" s="25">
        <v>0</v>
      </c>
      <c r="AT819" s="25">
        <v>0</v>
      </c>
      <c r="AU819" s="25">
        <v>0</v>
      </c>
      <c r="AW819" t="str">
        <f t="shared" si="109"/>
        <v>Nguyễn Thành Long</v>
      </c>
      <c r="AX819" s="27" t="str">
        <f t="shared" si="110"/>
        <v>Vacancy  BR VT</v>
      </c>
      <c r="AY819" s="4" t="str">
        <f t="shared" si="111"/>
        <v>VIN+</v>
      </c>
    </row>
    <row r="820" spans="1:51" outlineLevel="1" x14ac:dyDescent="0.25">
      <c r="A820" s="4" t="s">
        <v>1104</v>
      </c>
      <c r="B820" s="4" t="s">
        <v>797</v>
      </c>
      <c r="C820" s="4" t="s">
        <v>959</v>
      </c>
      <c r="D820" s="11" t="s">
        <v>961</v>
      </c>
      <c r="E820" s="32" t="s">
        <v>961</v>
      </c>
      <c r="F820" s="11" t="s">
        <v>710</v>
      </c>
      <c r="G820" s="35">
        <v>5131789</v>
      </c>
      <c r="H820" s="4" t="s">
        <v>2806</v>
      </c>
      <c r="I820" s="4"/>
      <c r="J820" s="4"/>
      <c r="K820" s="4"/>
      <c r="L820" s="4"/>
      <c r="M820" s="33"/>
      <c r="N820" s="38"/>
      <c r="O820" s="33"/>
      <c r="P820" s="244">
        <f t="shared" si="108"/>
        <v>476.928</v>
      </c>
      <c r="Q820" s="25"/>
      <c r="R820" s="25"/>
      <c r="S820" s="25"/>
      <c r="T820" s="109"/>
      <c r="U820" s="25"/>
      <c r="V820" s="25"/>
      <c r="W820" s="25"/>
      <c r="X820" s="25">
        <v>0</v>
      </c>
      <c r="Y820" s="25"/>
      <c r="Z820" s="25">
        <v>0</v>
      </c>
      <c r="AA820" s="109"/>
      <c r="AB820" s="25">
        <v>0</v>
      </c>
      <c r="AC820" s="25">
        <v>0</v>
      </c>
      <c r="AD820" s="25">
        <v>0</v>
      </c>
      <c r="AE820" s="25">
        <v>0</v>
      </c>
      <c r="AF820" s="25">
        <v>0</v>
      </c>
      <c r="AG820" s="25">
        <v>0</v>
      </c>
      <c r="AH820" s="109"/>
      <c r="AI820" s="25">
        <v>0</v>
      </c>
      <c r="AJ820" s="25">
        <v>476.928</v>
      </c>
      <c r="AK820" s="123">
        <v>0</v>
      </c>
      <c r="AL820" s="25">
        <v>0</v>
      </c>
      <c r="AM820" s="25">
        <v>0</v>
      </c>
      <c r="AN820" s="25">
        <v>0</v>
      </c>
      <c r="AO820" s="109"/>
      <c r="AP820" s="25">
        <v>0</v>
      </c>
      <c r="AQ820" s="25">
        <v>0</v>
      </c>
      <c r="AR820" s="25">
        <v>0</v>
      </c>
      <c r="AS820" s="25">
        <v>0</v>
      </c>
      <c r="AT820" s="25">
        <v>0</v>
      </c>
      <c r="AU820" s="25">
        <v>0</v>
      </c>
      <c r="AW820" t="str">
        <f t="shared" si="109"/>
        <v>Nguyễn Thành Long</v>
      </c>
      <c r="AX820" s="27" t="str">
        <f t="shared" si="110"/>
        <v>Vacancy  BR VT</v>
      </c>
      <c r="AY820" s="4" t="str">
        <f t="shared" si="111"/>
        <v>VIN+</v>
      </c>
    </row>
    <row r="821" spans="1:51" x14ac:dyDescent="0.25">
      <c r="A821" s="4" t="s">
        <v>1104</v>
      </c>
      <c r="B821" s="4" t="s">
        <v>797</v>
      </c>
      <c r="C821" s="4" t="s">
        <v>959</v>
      </c>
      <c r="D821" s="11" t="s">
        <v>961</v>
      </c>
      <c r="E821" s="32" t="s">
        <v>961</v>
      </c>
      <c r="F821" s="11" t="s">
        <v>710</v>
      </c>
      <c r="G821" s="35">
        <v>5130690</v>
      </c>
      <c r="H821" s="4" t="s">
        <v>2807</v>
      </c>
      <c r="I821" s="4"/>
      <c r="J821" s="4"/>
      <c r="K821" s="4"/>
      <c r="L821" s="4"/>
      <c r="M821" s="33"/>
      <c r="N821" s="38"/>
      <c r="O821" s="33"/>
      <c r="P821" s="244">
        <f t="shared" si="108"/>
        <v>180.59800000000001</v>
      </c>
      <c r="Q821" s="25"/>
      <c r="R821" s="25"/>
      <c r="S821" s="25"/>
      <c r="T821" s="109"/>
      <c r="U821" s="25"/>
      <c r="V821" s="25"/>
      <c r="W821" s="25"/>
      <c r="X821" s="25">
        <v>0</v>
      </c>
      <c r="Y821" s="25"/>
      <c r="Z821" s="25">
        <v>0</v>
      </c>
      <c r="AA821" s="109"/>
      <c r="AB821" s="25">
        <v>180.59800000000001</v>
      </c>
      <c r="AC821" s="25">
        <v>0</v>
      </c>
      <c r="AD821" s="25">
        <v>0</v>
      </c>
      <c r="AE821" s="25">
        <v>0</v>
      </c>
      <c r="AF821" s="25">
        <v>0</v>
      </c>
      <c r="AG821" s="25">
        <v>0</v>
      </c>
      <c r="AH821" s="109"/>
      <c r="AI821" s="25">
        <v>0</v>
      </c>
      <c r="AJ821" s="25">
        <v>0</v>
      </c>
      <c r="AK821" s="123">
        <v>0</v>
      </c>
      <c r="AL821" s="25">
        <v>0</v>
      </c>
      <c r="AM821" s="25">
        <v>0</v>
      </c>
      <c r="AN821" s="25">
        <v>0</v>
      </c>
      <c r="AO821" s="109"/>
      <c r="AP821" s="25">
        <v>0</v>
      </c>
      <c r="AQ821" s="25">
        <v>0</v>
      </c>
      <c r="AR821" s="25">
        <v>0</v>
      </c>
      <c r="AS821" s="25">
        <v>0</v>
      </c>
      <c r="AT821" s="25">
        <v>0</v>
      </c>
      <c r="AU821" s="25">
        <v>0</v>
      </c>
      <c r="AW821" t="str">
        <f t="shared" si="109"/>
        <v>Nguyễn Thành Long</v>
      </c>
      <c r="AX821" s="27" t="str">
        <f t="shared" si="110"/>
        <v>Vacancy  BR VT</v>
      </c>
      <c r="AY821" s="4" t="str">
        <f t="shared" si="111"/>
        <v>VIN+</v>
      </c>
    </row>
    <row r="822" spans="1:51" x14ac:dyDescent="0.25">
      <c r="A822" s="4"/>
      <c r="B822" s="4"/>
      <c r="C822" s="4"/>
      <c r="D822" s="11"/>
      <c r="E822" s="32"/>
      <c r="F822" s="11"/>
      <c r="G822" s="35"/>
      <c r="H822" s="4"/>
      <c r="I822" s="4"/>
      <c r="J822" s="4"/>
      <c r="K822" s="4"/>
      <c r="L822" s="4"/>
      <c r="M822" s="33"/>
      <c r="N822" s="38"/>
      <c r="O822" s="33"/>
      <c r="P822" s="244">
        <f t="shared" si="108"/>
        <v>0</v>
      </c>
      <c r="Q822" s="25"/>
      <c r="R822" s="25"/>
      <c r="S822" s="25"/>
      <c r="T822" s="109"/>
      <c r="U822" s="25"/>
      <c r="V822" s="25"/>
      <c r="W822" s="25"/>
      <c r="X822" s="25">
        <v>0</v>
      </c>
      <c r="Y822" s="25"/>
      <c r="Z822" s="25">
        <v>0</v>
      </c>
      <c r="AA822" s="109"/>
      <c r="AB822" s="25">
        <v>0</v>
      </c>
      <c r="AC822" s="25">
        <v>0</v>
      </c>
      <c r="AD822" s="25">
        <v>0</v>
      </c>
      <c r="AE822" s="25">
        <v>0</v>
      </c>
      <c r="AF822" s="25">
        <v>0</v>
      </c>
      <c r="AG822" s="25">
        <v>0</v>
      </c>
      <c r="AH822" s="109"/>
      <c r="AI822" s="25">
        <v>0</v>
      </c>
      <c r="AJ822" s="25">
        <v>0</v>
      </c>
      <c r="AK822" s="123">
        <v>0</v>
      </c>
      <c r="AL822" s="25">
        <v>0</v>
      </c>
      <c r="AM822" s="25">
        <v>0</v>
      </c>
      <c r="AN822" s="25">
        <v>0</v>
      </c>
      <c r="AO822" s="109"/>
      <c r="AP822" s="25">
        <v>0</v>
      </c>
      <c r="AQ822" s="25">
        <v>0</v>
      </c>
      <c r="AR822" s="25">
        <v>0</v>
      </c>
      <c r="AS822" s="25">
        <v>0</v>
      </c>
      <c r="AT822" s="25">
        <v>0</v>
      </c>
      <c r="AU822" s="25">
        <v>0</v>
      </c>
      <c r="AW822">
        <f t="shared" si="109"/>
        <v>0</v>
      </c>
      <c r="AX822" s="27">
        <f t="shared" si="110"/>
        <v>0</v>
      </c>
      <c r="AY822" s="4">
        <f t="shared" si="111"/>
        <v>0</v>
      </c>
    </row>
    <row r="823" spans="1:51" x14ac:dyDescent="0.25">
      <c r="A823" s="4"/>
      <c r="B823" s="4"/>
      <c r="C823" s="4"/>
      <c r="D823" s="11"/>
      <c r="E823" s="32"/>
      <c r="F823" s="11"/>
      <c r="G823" s="35"/>
      <c r="H823" s="4"/>
      <c r="I823" s="4"/>
      <c r="J823" s="4"/>
      <c r="K823" s="4"/>
      <c r="L823" s="4"/>
      <c r="M823" s="33"/>
      <c r="N823" s="38"/>
      <c r="O823" s="33"/>
      <c r="P823" s="244">
        <f t="shared" si="108"/>
        <v>0</v>
      </c>
      <c r="Q823" s="25"/>
      <c r="R823" s="25"/>
      <c r="S823" s="25"/>
      <c r="T823" s="109"/>
      <c r="U823" s="25"/>
      <c r="V823" s="25"/>
      <c r="W823" s="25"/>
      <c r="X823" s="25">
        <v>0</v>
      </c>
      <c r="Y823" s="25"/>
      <c r="Z823" s="25">
        <v>0</v>
      </c>
      <c r="AA823" s="109"/>
      <c r="AB823" s="25">
        <v>0</v>
      </c>
      <c r="AC823" s="25">
        <v>0</v>
      </c>
      <c r="AD823" s="25">
        <v>0</v>
      </c>
      <c r="AE823" s="25">
        <v>0</v>
      </c>
      <c r="AF823" s="25">
        <v>0</v>
      </c>
      <c r="AG823" s="25">
        <v>0</v>
      </c>
      <c r="AH823" s="109"/>
      <c r="AI823" s="25">
        <v>0</v>
      </c>
      <c r="AJ823" s="25">
        <v>0</v>
      </c>
      <c r="AK823" s="123">
        <v>0</v>
      </c>
      <c r="AL823" s="25">
        <v>0</v>
      </c>
      <c r="AM823" s="25">
        <v>0</v>
      </c>
      <c r="AN823" s="25">
        <v>0</v>
      </c>
      <c r="AO823" s="109"/>
      <c r="AP823" s="25">
        <v>0</v>
      </c>
      <c r="AQ823" s="25">
        <v>0</v>
      </c>
      <c r="AR823" s="25">
        <v>0</v>
      </c>
      <c r="AS823" s="25">
        <v>0</v>
      </c>
      <c r="AT823" s="25">
        <v>0</v>
      </c>
      <c r="AU823" s="25">
        <v>0</v>
      </c>
      <c r="AW823">
        <f t="shared" si="109"/>
        <v>0</v>
      </c>
      <c r="AX823" s="27">
        <f t="shared" si="110"/>
        <v>0</v>
      </c>
      <c r="AY823" s="4">
        <f t="shared" si="111"/>
        <v>0</v>
      </c>
    </row>
    <row r="824" spans="1:51" x14ac:dyDescent="0.25">
      <c r="A824" s="4" t="s">
        <v>1104</v>
      </c>
      <c r="B824" s="4" t="s">
        <v>797</v>
      </c>
      <c r="C824" s="4" t="s">
        <v>959</v>
      </c>
      <c r="D824" s="107" t="s">
        <v>753</v>
      </c>
      <c r="E824" s="85" t="s">
        <v>817</v>
      </c>
      <c r="F824" s="107"/>
      <c r="G824" s="35"/>
      <c r="H824" s="57" t="s">
        <v>1249</v>
      </c>
      <c r="I824" s="4"/>
      <c r="J824" s="4"/>
      <c r="K824" s="4"/>
      <c r="L824" s="4">
        <v>53</v>
      </c>
      <c r="M824" s="33">
        <v>30828.766154666657</v>
      </c>
      <c r="N824" s="38">
        <f t="shared" si="86"/>
        <v>1.5767809676003254E-2</v>
      </c>
      <c r="O824" s="33">
        <f t="shared" si="87"/>
        <v>35603.764527834348</v>
      </c>
      <c r="P824" s="244">
        <f t="shared" si="108"/>
        <v>0</v>
      </c>
      <c r="Q824" s="25">
        <v>0</v>
      </c>
      <c r="R824" s="25">
        <v>0</v>
      </c>
      <c r="S824" s="25">
        <v>0</v>
      </c>
      <c r="T824" s="109"/>
      <c r="U824" s="25">
        <v>0</v>
      </c>
      <c r="V824" s="25">
        <v>0</v>
      </c>
      <c r="W824" s="25">
        <v>0</v>
      </c>
      <c r="X824" s="25">
        <v>0</v>
      </c>
      <c r="Y824" s="25">
        <v>0</v>
      </c>
      <c r="Z824" s="25">
        <v>0</v>
      </c>
      <c r="AA824" s="109"/>
      <c r="AB824" s="25">
        <v>0</v>
      </c>
      <c r="AC824" s="25">
        <v>0</v>
      </c>
      <c r="AD824" s="25">
        <v>0</v>
      </c>
      <c r="AE824" s="25">
        <v>0</v>
      </c>
      <c r="AF824" s="25">
        <v>0</v>
      </c>
      <c r="AG824" s="25">
        <v>0</v>
      </c>
      <c r="AH824" s="109"/>
      <c r="AI824" s="25">
        <v>0</v>
      </c>
      <c r="AJ824" s="25">
        <v>0</v>
      </c>
      <c r="AK824" s="123">
        <v>0</v>
      </c>
      <c r="AL824" s="25">
        <v>0</v>
      </c>
      <c r="AM824" s="25">
        <v>0</v>
      </c>
      <c r="AN824" s="25">
        <v>0</v>
      </c>
      <c r="AO824" s="109"/>
      <c r="AP824" s="25">
        <v>0</v>
      </c>
      <c r="AQ824" s="25">
        <v>0</v>
      </c>
      <c r="AR824" s="25">
        <v>0</v>
      </c>
      <c r="AS824" s="25">
        <v>0</v>
      </c>
      <c r="AT824" s="25">
        <v>0</v>
      </c>
      <c r="AU824" s="25">
        <v>0</v>
      </c>
      <c r="AW824" t="str">
        <f t="shared" si="109"/>
        <v>Nguyễn Thành Long</v>
      </c>
      <c r="AX824" s="27" t="str">
        <f t="shared" si="110"/>
        <v>Trần Thị Cẩm Tiên</v>
      </c>
      <c r="AY824" s="4" t="str">
        <f t="shared" si="111"/>
        <v>VIN+</v>
      </c>
    </row>
    <row r="825" spans="1:51" x14ac:dyDescent="0.25">
      <c r="A825" s="4" t="s">
        <v>1104</v>
      </c>
      <c r="B825" s="4" t="s">
        <v>797</v>
      </c>
      <c r="C825" s="4" t="s">
        <v>959</v>
      </c>
      <c r="D825" s="11" t="s">
        <v>753</v>
      </c>
      <c r="E825" s="32" t="s">
        <v>817</v>
      </c>
      <c r="F825" s="11" t="s">
        <v>710</v>
      </c>
      <c r="G825" s="35">
        <v>5336159</v>
      </c>
      <c r="H825" s="4" t="s">
        <v>816</v>
      </c>
      <c r="I825" s="4"/>
      <c r="J825" s="4"/>
      <c r="K825" s="4"/>
      <c r="L825" s="4"/>
      <c r="M825" s="33"/>
      <c r="N825" s="38"/>
      <c r="O825" s="33"/>
      <c r="P825" s="244">
        <f t="shared" si="108"/>
        <v>1082.6849999999999</v>
      </c>
      <c r="Q825" s="25">
        <v>360.12599999999998</v>
      </c>
      <c r="R825" s="25">
        <v>0</v>
      </c>
      <c r="S825" s="25">
        <v>0</v>
      </c>
      <c r="T825" s="109"/>
      <c r="U825" s="25">
        <v>0</v>
      </c>
      <c r="V825" s="25">
        <v>0</v>
      </c>
      <c r="W825" s="25">
        <v>0</v>
      </c>
      <c r="X825" s="25">
        <v>0</v>
      </c>
      <c r="Y825" s="25">
        <v>0</v>
      </c>
      <c r="Z825" s="25">
        <v>0</v>
      </c>
      <c r="AA825" s="109"/>
      <c r="AB825" s="25">
        <v>0</v>
      </c>
      <c r="AC825" s="25">
        <v>0</v>
      </c>
      <c r="AD825" s="25">
        <v>0</v>
      </c>
      <c r="AE825" s="25">
        <v>0</v>
      </c>
      <c r="AF825" s="25">
        <v>0</v>
      </c>
      <c r="AG825" s="25">
        <v>0</v>
      </c>
      <c r="AH825" s="109"/>
      <c r="AI825" s="25">
        <v>238.464</v>
      </c>
      <c r="AJ825" s="25">
        <v>0</v>
      </c>
      <c r="AK825" s="123">
        <v>0</v>
      </c>
      <c r="AL825" s="25">
        <v>0</v>
      </c>
      <c r="AM825" s="25">
        <v>0</v>
      </c>
      <c r="AN825" s="25">
        <v>0</v>
      </c>
      <c r="AO825" s="109"/>
      <c r="AP825" s="25">
        <v>0</v>
      </c>
      <c r="AQ825" s="25">
        <v>0</v>
      </c>
      <c r="AR825" s="25">
        <v>0</v>
      </c>
      <c r="AS825" s="25">
        <v>0</v>
      </c>
      <c r="AT825" s="25">
        <v>484.09500000000003</v>
      </c>
      <c r="AU825" s="25">
        <v>0</v>
      </c>
      <c r="AW825" t="str">
        <f t="shared" si="109"/>
        <v>Nguyễn Thành Long</v>
      </c>
      <c r="AX825" s="27" t="str">
        <f t="shared" si="110"/>
        <v>Trần Thị Cẩm Tiên</v>
      </c>
      <c r="AY825" s="4" t="str">
        <f t="shared" si="111"/>
        <v>VIN+</v>
      </c>
    </row>
    <row r="826" spans="1:51" outlineLevel="1" x14ac:dyDescent="0.25">
      <c r="A826" s="4" t="s">
        <v>1104</v>
      </c>
      <c r="B826" s="4" t="s">
        <v>797</v>
      </c>
      <c r="C826" s="4" t="s">
        <v>959</v>
      </c>
      <c r="D826" s="11" t="s">
        <v>753</v>
      </c>
      <c r="E826" s="32" t="s">
        <v>817</v>
      </c>
      <c r="F826" s="11" t="s">
        <v>710</v>
      </c>
      <c r="G826" s="35">
        <v>5297348</v>
      </c>
      <c r="H826" s="4" t="s">
        <v>815</v>
      </c>
      <c r="I826" s="4"/>
      <c r="J826" s="4"/>
      <c r="K826" s="4"/>
      <c r="L826" s="4"/>
      <c r="M826" s="33"/>
      <c r="N826" s="38"/>
      <c r="O826" s="33"/>
      <c r="P826" s="244">
        <f t="shared" si="108"/>
        <v>1385.1120000000001</v>
      </c>
      <c r="Q826" s="25">
        <v>179.52799999999999</v>
      </c>
      <c r="R826" s="25">
        <v>0</v>
      </c>
      <c r="S826" s="25">
        <v>419.06200000000001</v>
      </c>
      <c r="T826" s="109"/>
      <c r="U826" s="25">
        <v>0</v>
      </c>
      <c r="V826" s="25">
        <v>0</v>
      </c>
      <c r="W826" s="25">
        <v>0</v>
      </c>
      <c r="X826" s="25">
        <v>0</v>
      </c>
      <c r="Y826" s="25">
        <v>0</v>
      </c>
      <c r="Z826" s="25">
        <v>0</v>
      </c>
      <c r="AA826" s="109"/>
      <c r="AB826" s="25">
        <v>0</v>
      </c>
      <c r="AC826" s="25">
        <v>0</v>
      </c>
      <c r="AD826" s="25">
        <v>0</v>
      </c>
      <c r="AE826" s="25">
        <v>0</v>
      </c>
      <c r="AF826" s="25">
        <v>0</v>
      </c>
      <c r="AG826" s="25">
        <v>0</v>
      </c>
      <c r="AH826" s="109"/>
      <c r="AI826" s="25">
        <v>303.49700000000001</v>
      </c>
      <c r="AJ826" s="25">
        <v>0</v>
      </c>
      <c r="AK826" s="123">
        <v>0</v>
      </c>
      <c r="AL826" s="25">
        <v>0</v>
      </c>
      <c r="AM826" s="25">
        <v>0</v>
      </c>
      <c r="AN826" s="25">
        <v>0</v>
      </c>
      <c r="AO826" s="109"/>
      <c r="AP826" s="25">
        <v>0</v>
      </c>
      <c r="AQ826" s="25">
        <v>179.52799999999999</v>
      </c>
      <c r="AR826" s="25">
        <v>0</v>
      </c>
      <c r="AS826" s="25">
        <v>0</v>
      </c>
      <c r="AT826" s="25">
        <v>303.49700000000001</v>
      </c>
      <c r="AU826" s="25">
        <v>0</v>
      </c>
      <c r="AW826" t="str">
        <f t="shared" si="109"/>
        <v>Nguyễn Thành Long</v>
      </c>
      <c r="AX826" s="27" t="str">
        <f t="shared" si="110"/>
        <v>Trần Thị Cẩm Tiên</v>
      </c>
      <c r="AY826" s="4" t="str">
        <f t="shared" si="111"/>
        <v>VIN+</v>
      </c>
    </row>
    <row r="827" spans="1:51" outlineLevel="1" x14ac:dyDescent="0.25">
      <c r="A827" s="4" t="s">
        <v>1104</v>
      </c>
      <c r="B827" s="4" t="s">
        <v>797</v>
      </c>
      <c r="C827" s="4" t="s">
        <v>959</v>
      </c>
      <c r="D827" s="11" t="s">
        <v>753</v>
      </c>
      <c r="E827" s="32" t="s">
        <v>817</v>
      </c>
      <c r="F827" s="11" t="s">
        <v>710</v>
      </c>
      <c r="G827" s="35">
        <v>5296093</v>
      </c>
      <c r="H827" s="4" t="s">
        <v>867</v>
      </c>
      <c r="I827" s="4"/>
      <c r="J827" s="4"/>
      <c r="K827" s="4"/>
      <c r="L827" s="4"/>
      <c r="M827" s="33"/>
      <c r="N827" s="38"/>
      <c r="O827" s="33"/>
      <c r="P827" s="244">
        <f t="shared" si="108"/>
        <v>780.42499999999995</v>
      </c>
      <c r="Q827" s="25"/>
      <c r="R827" s="25">
        <v>238.464</v>
      </c>
      <c r="S827" s="25">
        <v>0</v>
      </c>
      <c r="T827" s="109"/>
      <c r="U827" s="25">
        <v>0</v>
      </c>
      <c r="V827" s="25">
        <v>0</v>
      </c>
      <c r="W827" s="25">
        <v>0</v>
      </c>
      <c r="X827" s="25">
        <v>0</v>
      </c>
      <c r="Y827" s="25">
        <v>0</v>
      </c>
      <c r="Z827" s="25">
        <v>0</v>
      </c>
      <c r="AA827" s="109"/>
      <c r="AB827" s="25">
        <v>0</v>
      </c>
      <c r="AC827" s="25">
        <v>0</v>
      </c>
      <c r="AD827" s="25">
        <v>0</v>
      </c>
      <c r="AE827" s="25">
        <v>0</v>
      </c>
      <c r="AF827" s="25">
        <v>303.49700000000001</v>
      </c>
      <c r="AG827" s="25">
        <v>0</v>
      </c>
      <c r="AH827" s="109"/>
      <c r="AI827" s="25">
        <v>0</v>
      </c>
      <c r="AJ827" s="25">
        <v>0</v>
      </c>
      <c r="AK827" s="123">
        <v>0</v>
      </c>
      <c r="AL827" s="25">
        <v>0</v>
      </c>
      <c r="AM827" s="25">
        <v>0</v>
      </c>
      <c r="AN827" s="25">
        <v>0</v>
      </c>
      <c r="AO827" s="109"/>
      <c r="AP827" s="25">
        <v>0</v>
      </c>
      <c r="AQ827" s="25">
        <v>0</v>
      </c>
      <c r="AR827" s="25">
        <v>238.464</v>
      </c>
      <c r="AS827" s="25">
        <v>0</v>
      </c>
      <c r="AT827" s="25">
        <v>0</v>
      </c>
      <c r="AU827" s="25">
        <v>0</v>
      </c>
      <c r="AW827" t="str">
        <f t="shared" si="109"/>
        <v>Nguyễn Thành Long</v>
      </c>
      <c r="AX827" s="27" t="str">
        <f t="shared" si="110"/>
        <v>Trần Thị Cẩm Tiên</v>
      </c>
      <c r="AY827" s="4" t="str">
        <f t="shared" si="111"/>
        <v>VIN+</v>
      </c>
    </row>
    <row r="828" spans="1:51" outlineLevel="1" x14ac:dyDescent="0.25">
      <c r="A828" s="4" t="s">
        <v>1104</v>
      </c>
      <c r="B828" s="4" t="s">
        <v>797</v>
      </c>
      <c r="C828" s="4" t="s">
        <v>959</v>
      </c>
      <c r="D828" s="11" t="s">
        <v>753</v>
      </c>
      <c r="E828" s="32" t="s">
        <v>817</v>
      </c>
      <c r="F828" s="11" t="s">
        <v>710</v>
      </c>
      <c r="G828" s="35">
        <v>5296107</v>
      </c>
      <c r="H828" s="4" t="s">
        <v>868</v>
      </c>
      <c r="I828" s="4"/>
      <c r="J828" s="4"/>
      <c r="K828" s="4"/>
      <c r="L828" s="4"/>
      <c r="M828" s="33"/>
      <c r="N828" s="38"/>
      <c r="O828" s="33"/>
      <c r="P828" s="244">
        <f t="shared" si="108"/>
        <v>598.58999999999992</v>
      </c>
      <c r="Q828" s="25"/>
      <c r="R828" s="25">
        <v>360.12599999999998</v>
      </c>
      <c r="S828" s="25">
        <v>0</v>
      </c>
      <c r="T828" s="109"/>
      <c r="U828" s="25">
        <v>0</v>
      </c>
      <c r="V828" s="25">
        <v>0</v>
      </c>
      <c r="W828" s="25">
        <v>0</v>
      </c>
      <c r="X828" s="25">
        <v>0</v>
      </c>
      <c r="Y828" s="25">
        <v>0</v>
      </c>
      <c r="Z828" s="25">
        <v>0</v>
      </c>
      <c r="AA828" s="109"/>
      <c r="AB828" s="25">
        <v>0</v>
      </c>
      <c r="AC828" s="25">
        <v>0</v>
      </c>
      <c r="AD828" s="25">
        <v>238.464</v>
      </c>
      <c r="AE828" s="25">
        <v>0</v>
      </c>
      <c r="AF828" s="25">
        <v>0</v>
      </c>
      <c r="AG828" s="25">
        <v>0</v>
      </c>
      <c r="AH828" s="109"/>
      <c r="AI828" s="25">
        <v>0</v>
      </c>
      <c r="AJ828" s="25">
        <v>0</v>
      </c>
      <c r="AK828" s="123">
        <v>0</v>
      </c>
      <c r="AL828" s="25">
        <v>0</v>
      </c>
      <c r="AM828" s="25">
        <v>0</v>
      </c>
      <c r="AN828" s="25">
        <v>0</v>
      </c>
      <c r="AO828" s="109"/>
      <c r="AP828" s="25">
        <v>0</v>
      </c>
      <c r="AQ828" s="25">
        <v>0</v>
      </c>
      <c r="AR828" s="25">
        <v>0</v>
      </c>
      <c r="AS828" s="25">
        <v>0</v>
      </c>
      <c r="AT828" s="25">
        <v>0</v>
      </c>
      <c r="AU828" s="25">
        <v>0</v>
      </c>
      <c r="AW828" t="str">
        <f t="shared" si="109"/>
        <v>Nguyễn Thành Long</v>
      </c>
      <c r="AX828" s="27" t="str">
        <f t="shared" si="110"/>
        <v>Trần Thị Cẩm Tiên</v>
      </c>
      <c r="AY828" s="4" t="str">
        <f t="shared" si="111"/>
        <v>VIN+</v>
      </c>
    </row>
    <row r="829" spans="1:51" outlineLevel="1" x14ac:dyDescent="0.25">
      <c r="A829" s="4" t="s">
        <v>1104</v>
      </c>
      <c r="B829" s="4" t="s">
        <v>797</v>
      </c>
      <c r="C829" s="4" t="s">
        <v>959</v>
      </c>
      <c r="D829" s="11" t="s">
        <v>753</v>
      </c>
      <c r="E829" s="32" t="s">
        <v>817</v>
      </c>
      <c r="F829" s="11" t="s">
        <v>710</v>
      </c>
      <c r="G829" s="35">
        <v>5337549</v>
      </c>
      <c r="H829" s="4" t="s">
        <v>1342</v>
      </c>
      <c r="I829" s="4"/>
      <c r="J829" s="4"/>
      <c r="K829" s="4"/>
      <c r="L829" s="4"/>
      <c r="M829" s="33"/>
      <c r="N829" s="38"/>
      <c r="O829" s="33"/>
      <c r="P829" s="244">
        <f t="shared" si="108"/>
        <v>721.48900000000003</v>
      </c>
      <c r="Q829" s="25"/>
      <c r="R829" s="25">
        <v>0</v>
      </c>
      <c r="S829" s="25">
        <v>179.52799999999999</v>
      </c>
      <c r="T829" s="109"/>
      <c r="U829" s="25">
        <v>0</v>
      </c>
      <c r="V829" s="25">
        <v>0</v>
      </c>
      <c r="W829" s="25">
        <v>0</v>
      </c>
      <c r="X829" s="25">
        <v>0</v>
      </c>
      <c r="Y829" s="25">
        <v>0</v>
      </c>
      <c r="Z829" s="25">
        <v>0</v>
      </c>
      <c r="AA829" s="109"/>
      <c r="AB829" s="25">
        <v>238.464</v>
      </c>
      <c r="AC829" s="25">
        <v>0</v>
      </c>
      <c r="AD829" s="25">
        <v>0</v>
      </c>
      <c r="AE829" s="25">
        <v>0</v>
      </c>
      <c r="AF829" s="25">
        <v>0</v>
      </c>
      <c r="AG829" s="25">
        <v>0</v>
      </c>
      <c r="AH829" s="109"/>
      <c r="AI829" s="25">
        <v>0</v>
      </c>
      <c r="AJ829" s="25">
        <v>0</v>
      </c>
      <c r="AK829" s="123">
        <v>0</v>
      </c>
      <c r="AL829" s="25">
        <v>0</v>
      </c>
      <c r="AM829" s="25">
        <v>0</v>
      </c>
      <c r="AN829" s="25">
        <v>0</v>
      </c>
      <c r="AO829" s="109"/>
      <c r="AP829" s="25">
        <v>0</v>
      </c>
      <c r="AQ829" s="25">
        <v>0</v>
      </c>
      <c r="AR829" s="25">
        <v>0</v>
      </c>
      <c r="AS829" s="25">
        <v>0</v>
      </c>
      <c r="AT829" s="25">
        <v>303.49700000000001</v>
      </c>
      <c r="AU829" s="25">
        <v>0</v>
      </c>
      <c r="AW829" t="str">
        <f t="shared" si="109"/>
        <v>Nguyễn Thành Long</v>
      </c>
      <c r="AX829" s="27" t="str">
        <f t="shared" si="110"/>
        <v>Trần Thị Cẩm Tiên</v>
      </c>
      <c r="AY829" s="4" t="str">
        <f t="shared" si="111"/>
        <v>VIN+</v>
      </c>
    </row>
    <row r="830" spans="1:51" outlineLevel="1" x14ac:dyDescent="0.25">
      <c r="A830" s="4" t="s">
        <v>1104</v>
      </c>
      <c r="B830" s="4" t="s">
        <v>797</v>
      </c>
      <c r="C830" s="4" t="s">
        <v>959</v>
      </c>
      <c r="D830" s="11" t="s">
        <v>753</v>
      </c>
      <c r="E830" s="32" t="s">
        <v>817</v>
      </c>
      <c r="F830" s="11" t="s">
        <v>710</v>
      </c>
      <c r="G830" s="35">
        <v>5336405</v>
      </c>
      <c r="H830" s="4" t="s">
        <v>1343</v>
      </c>
      <c r="I830" s="4"/>
      <c r="J830" s="4"/>
      <c r="K830" s="4"/>
      <c r="L830" s="4"/>
      <c r="M830" s="33"/>
      <c r="N830" s="38"/>
      <c r="O830" s="33"/>
      <c r="P830" s="244">
        <f t="shared" si="108"/>
        <v>902.08699999999999</v>
      </c>
      <c r="Q830" s="25"/>
      <c r="R830" s="25">
        <v>0</v>
      </c>
      <c r="S830" s="25">
        <v>417.99200000000002</v>
      </c>
      <c r="T830" s="109"/>
      <c r="U830" s="25">
        <v>0</v>
      </c>
      <c r="V830" s="25">
        <v>0</v>
      </c>
      <c r="W830" s="25">
        <v>0</v>
      </c>
      <c r="X830" s="25">
        <v>0</v>
      </c>
      <c r="Y830" s="25">
        <v>0</v>
      </c>
      <c r="Z830" s="25">
        <v>0</v>
      </c>
      <c r="AA830" s="109"/>
      <c r="AB830" s="25">
        <v>0</v>
      </c>
      <c r="AC830" s="25">
        <v>0</v>
      </c>
      <c r="AD830" s="25">
        <v>0</v>
      </c>
      <c r="AE830" s="25">
        <v>0</v>
      </c>
      <c r="AF830" s="25">
        <v>0</v>
      </c>
      <c r="AG830" s="25">
        <v>0</v>
      </c>
      <c r="AH830" s="109"/>
      <c r="AI830" s="25">
        <v>0</v>
      </c>
      <c r="AJ830" s="25">
        <v>0</v>
      </c>
      <c r="AK830" s="123">
        <v>0</v>
      </c>
      <c r="AL830" s="25">
        <v>0</v>
      </c>
      <c r="AM830" s="25">
        <v>0</v>
      </c>
      <c r="AN830" s="25">
        <v>0</v>
      </c>
      <c r="AO830" s="109"/>
      <c r="AP830" s="25">
        <v>0</v>
      </c>
      <c r="AQ830" s="25">
        <v>0</v>
      </c>
      <c r="AR830" s="25">
        <v>0</v>
      </c>
      <c r="AS830" s="25">
        <v>0</v>
      </c>
      <c r="AT830" s="25">
        <v>484.09500000000003</v>
      </c>
      <c r="AU830" s="25">
        <v>0</v>
      </c>
      <c r="AW830" t="str">
        <f t="shared" si="109"/>
        <v>Nguyễn Thành Long</v>
      </c>
      <c r="AX830" s="27" t="str">
        <f t="shared" si="110"/>
        <v>Trần Thị Cẩm Tiên</v>
      </c>
      <c r="AY830" s="4" t="str">
        <f t="shared" si="111"/>
        <v>VIN+</v>
      </c>
    </row>
    <row r="831" spans="1:51" outlineLevel="1" x14ac:dyDescent="0.25">
      <c r="A831" s="4" t="s">
        <v>1104</v>
      </c>
      <c r="B831" s="4" t="s">
        <v>797</v>
      </c>
      <c r="C831" s="4" t="s">
        <v>959</v>
      </c>
      <c r="D831" s="11" t="s">
        <v>753</v>
      </c>
      <c r="E831" s="32" t="s">
        <v>817</v>
      </c>
      <c r="F831" s="11" t="s">
        <v>710</v>
      </c>
      <c r="G831" s="35">
        <v>5336391</v>
      </c>
      <c r="H831" s="4" t="s">
        <v>1344</v>
      </c>
      <c r="I831" s="4"/>
      <c r="J831" s="4"/>
      <c r="K831" s="4"/>
      <c r="L831" s="4"/>
      <c r="M831" s="33"/>
      <c r="N831" s="38"/>
      <c r="O831" s="33"/>
      <c r="P831" s="244">
        <f t="shared" si="108"/>
        <v>959.95299999999997</v>
      </c>
      <c r="Q831" s="25"/>
      <c r="R831" s="25">
        <v>0</v>
      </c>
      <c r="S831" s="25">
        <v>541.96100000000001</v>
      </c>
      <c r="T831" s="109"/>
      <c r="U831" s="25">
        <v>0</v>
      </c>
      <c r="V831" s="25">
        <v>0</v>
      </c>
      <c r="W831" s="25">
        <v>0</v>
      </c>
      <c r="X831" s="25">
        <v>0</v>
      </c>
      <c r="Y831" s="25">
        <v>0</v>
      </c>
      <c r="Z831" s="25">
        <v>0</v>
      </c>
      <c r="AA831" s="109"/>
      <c r="AB831" s="25">
        <v>179.52799999999999</v>
      </c>
      <c r="AC831" s="25">
        <v>0</v>
      </c>
      <c r="AD831" s="25">
        <v>0</v>
      </c>
      <c r="AE831" s="25">
        <v>0</v>
      </c>
      <c r="AF831" s="25">
        <v>0</v>
      </c>
      <c r="AG831" s="25">
        <v>0</v>
      </c>
      <c r="AH831" s="109"/>
      <c r="AI831" s="25">
        <v>238.464</v>
      </c>
      <c r="AJ831" s="25">
        <v>0</v>
      </c>
      <c r="AK831" s="123">
        <v>0</v>
      </c>
      <c r="AL831" s="25">
        <v>0</v>
      </c>
      <c r="AM831" s="25">
        <v>0</v>
      </c>
      <c r="AN831" s="25">
        <v>0</v>
      </c>
      <c r="AO831" s="109"/>
      <c r="AP831" s="25">
        <v>0</v>
      </c>
      <c r="AQ831" s="25">
        <v>0</v>
      </c>
      <c r="AR831" s="25">
        <v>0</v>
      </c>
      <c r="AS831" s="25">
        <v>0</v>
      </c>
      <c r="AT831" s="25">
        <v>0</v>
      </c>
      <c r="AU831" s="25">
        <v>0</v>
      </c>
      <c r="AW831" t="str">
        <f t="shared" si="109"/>
        <v>Nguyễn Thành Long</v>
      </c>
      <c r="AX831" s="27" t="str">
        <f t="shared" si="110"/>
        <v>Trần Thị Cẩm Tiên</v>
      </c>
      <c r="AY831" s="4" t="str">
        <f t="shared" si="111"/>
        <v>VIN+</v>
      </c>
    </row>
    <row r="832" spans="1:51" outlineLevel="1" x14ac:dyDescent="0.25">
      <c r="A832" s="4" t="s">
        <v>1104</v>
      </c>
      <c r="B832" s="4" t="s">
        <v>797</v>
      </c>
      <c r="C832" s="4" t="s">
        <v>959</v>
      </c>
      <c r="D832" s="11" t="s">
        <v>753</v>
      </c>
      <c r="E832" s="32" t="s">
        <v>817</v>
      </c>
      <c r="F832" s="11" t="s">
        <v>710</v>
      </c>
      <c r="G832" s="35">
        <v>5130825</v>
      </c>
      <c r="H832" s="4" t="s">
        <v>1407</v>
      </c>
      <c r="I832" s="4"/>
      <c r="J832" s="4"/>
      <c r="K832" s="4"/>
      <c r="L832" s="4"/>
      <c r="M832" s="33"/>
      <c r="N832" s="38"/>
      <c r="O832" s="33"/>
      <c r="P832" s="244">
        <f t="shared" si="108"/>
        <v>1442.9780000000001</v>
      </c>
      <c r="Q832" s="25"/>
      <c r="R832" s="25">
        <v>0</v>
      </c>
      <c r="S832" s="25">
        <v>417.99200000000002</v>
      </c>
      <c r="T832" s="109"/>
      <c r="U832" s="25">
        <v>0</v>
      </c>
      <c r="V832" s="25">
        <v>0</v>
      </c>
      <c r="W832" s="25">
        <v>0</v>
      </c>
      <c r="X832" s="25">
        <v>0</v>
      </c>
      <c r="Y832" s="25">
        <v>0</v>
      </c>
      <c r="Z832" s="25">
        <v>0</v>
      </c>
      <c r="AA832" s="109"/>
      <c r="AB832" s="25">
        <v>238.464</v>
      </c>
      <c r="AC832" s="25">
        <v>0</v>
      </c>
      <c r="AD832" s="25">
        <v>0</v>
      </c>
      <c r="AE832" s="25">
        <v>0</v>
      </c>
      <c r="AF832" s="25">
        <v>0</v>
      </c>
      <c r="AG832" s="25">
        <v>0</v>
      </c>
      <c r="AH832" s="109"/>
      <c r="AI832" s="25">
        <v>606.99400000000003</v>
      </c>
      <c r="AJ832" s="25">
        <v>0</v>
      </c>
      <c r="AK832" s="123">
        <v>0</v>
      </c>
      <c r="AL832" s="25">
        <v>0</v>
      </c>
      <c r="AM832" s="25">
        <v>0</v>
      </c>
      <c r="AN832" s="25">
        <v>0</v>
      </c>
      <c r="AO832" s="109"/>
      <c r="AP832" s="25">
        <v>0</v>
      </c>
      <c r="AQ832" s="25">
        <v>0</v>
      </c>
      <c r="AR832" s="25">
        <v>179.52799999999999</v>
      </c>
      <c r="AS832" s="25">
        <v>0</v>
      </c>
      <c r="AT832" s="25">
        <v>0</v>
      </c>
      <c r="AU832" s="25">
        <v>0</v>
      </c>
      <c r="AW832" t="str">
        <f t="shared" si="109"/>
        <v>Nguyễn Thành Long</v>
      </c>
      <c r="AX832" s="27" t="str">
        <f t="shared" si="110"/>
        <v>Trần Thị Cẩm Tiên</v>
      </c>
      <c r="AY832" s="4" t="str">
        <f t="shared" si="111"/>
        <v>VIN+</v>
      </c>
    </row>
    <row r="833" spans="1:51" outlineLevel="1" x14ac:dyDescent="0.25">
      <c r="A833" s="4" t="s">
        <v>1104</v>
      </c>
      <c r="B833" s="4" t="s">
        <v>797</v>
      </c>
      <c r="C833" s="4" t="s">
        <v>959</v>
      </c>
      <c r="D833" s="11" t="s">
        <v>753</v>
      </c>
      <c r="E833" s="32" t="s">
        <v>817</v>
      </c>
      <c r="F833" s="11" t="s">
        <v>710</v>
      </c>
      <c r="G833" s="35">
        <v>5279920</v>
      </c>
      <c r="H833" s="4" t="s">
        <v>1929</v>
      </c>
      <c r="I833" s="4"/>
      <c r="J833" s="4"/>
      <c r="K833" s="4"/>
      <c r="L833" s="4"/>
      <c r="M833" s="33"/>
      <c r="N833" s="38"/>
      <c r="O833" s="33"/>
      <c r="P833" s="244">
        <f t="shared" si="108"/>
        <v>721.48900000000003</v>
      </c>
      <c r="Q833" s="25"/>
      <c r="R833" s="25"/>
      <c r="S833" s="25"/>
      <c r="T833" s="109"/>
      <c r="U833" s="25"/>
      <c r="V833" s="25"/>
      <c r="W833" s="25"/>
      <c r="X833" s="25">
        <v>179.52799999999999</v>
      </c>
      <c r="Y833" s="25">
        <v>0</v>
      </c>
      <c r="Z833" s="25">
        <v>0</v>
      </c>
      <c r="AA833" s="109"/>
      <c r="AB833" s="25">
        <v>0</v>
      </c>
      <c r="AC833" s="25">
        <v>0</v>
      </c>
      <c r="AD833" s="25">
        <v>0</v>
      </c>
      <c r="AE833" s="25">
        <v>0</v>
      </c>
      <c r="AF833" s="25">
        <v>0</v>
      </c>
      <c r="AG833" s="25">
        <v>0</v>
      </c>
      <c r="AH833" s="109"/>
      <c r="AI833" s="25">
        <v>0</v>
      </c>
      <c r="AJ833" s="25">
        <v>0</v>
      </c>
      <c r="AK833" s="123">
        <v>0</v>
      </c>
      <c r="AL833" s="25">
        <v>238.464</v>
      </c>
      <c r="AM833" s="25">
        <v>0</v>
      </c>
      <c r="AN833" s="25">
        <v>0</v>
      </c>
      <c r="AO833" s="109"/>
      <c r="AP833" s="25">
        <v>0</v>
      </c>
      <c r="AQ833" s="25">
        <v>0</v>
      </c>
      <c r="AR833" s="25">
        <v>0</v>
      </c>
      <c r="AS833" s="25">
        <v>303.49700000000001</v>
      </c>
      <c r="AT833" s="25">
        <v>0</v>
      </c>
      <c r="AU833" s="25">
        <v>0</v>
      </c>
      <c r="AW833" t="str">
        <f t="shared" si="109"/>
        <v>Nguyễn Thành Long</v>
      </c>
      <c r="AX833" s="27" t="str">
        <f t="shared" si="110"/>
        <v>Trần Thị Cẩm Tiên</v>
      </c>
      <c r="AY833" s="4" t="str">
        <f t="shared" si="111"/>
        <v>VIN+</v>
      </c>
    </row>
    <row r="834" spans="1:51" outlineLevel="1" x14ac:dyDescent="0.25">
      <c r="A834" s="4" t="s">
        <v>1104</v>
      </c>
      <c r="B834" s="4" t="s">
        <v>797</v>
      </c>
      <c r="C834" s="4" t="s">
        <v>959</v>
      </c>
      <c r="D834" s="11" t="s">
        <v>753</v>
      </c>
      <c r="E834" s="32" t="s">
        <v>817</v>
      </c>
      <c r="F834" s="11" t="s">
        <v>710</v>
      </c>
      <c r="G834" s="35">
        <v>5297331</v>
      </c>
      <c r="H834" s="4" t="s">
        <v>1930</v>
      </c>
      <c r="I834" s="4"/>
      <c r="J834" s="4"/>
      <c r="K834" s="4"/>
      <c r="L834" s="4"/>
      <c r="M834" s="33"/>
      <c r="N834" s="38"/>
      <c r="O834" s="33"/>
      <c r="P834" s="244">
        <f t="shared" si="108"/>
        <v>417.99199999999996</v>
      </c>
      <c r="Q834" s="25"/>
      <c r="R834" s="25"/>
      <c r="S834" s="25"/>
      <c r="T834" s="109"/>
      <c r="U834" s="25"/>
      <c r="V834" s="25"/>
      <c r="W834" s="25"/>
      <c r="X834" s="25">
        <v>179.52799999999999</v>
      </c>
      <c r="Y834" s="25">
        <v>0</v>
      </c>
      <c r="Z834" s="25">
        <v>0</v>
      </c>
      <c r="AA834" s="109"/>
      <c r="AB834" s="25">
        <v>0</v>
      </c>
      <c r="AC834" s="25">
        <v>0</v>
      </c>
      <c r="AD834" s="25">
        <v>0</v>
      </c>
      <c r="AE834" s="25">
        <v>0</v>
      </c>
      <c r="AF834" s="25">
        <v>0</v>
      </c>
      <c r="AG834" s="25">
        <v>0</v>
      </c>
      <c r="AH834" s="109"/>
      <c r="AI834" s="25">
        <v>0</v>
      </c>
      <c r="AJ834" s="25">
        <v>0</v>
      </c>
      <c r="AK834" s="123">
        <v>0</v>
      </c>
      <c r="AL834" s="25">
        <v>0</v>
      </c>
      <c r="AM834" s="25">
        <v>0</v>
      </c>
      <c r="AN834" s="25">
        <v>0</v>
      </c>
      <c r="AO834" s="109"/>
      <c r="AP834" s="25">
        <v>238.464</v>
      </c>
      <c r="AQ834" s="25">
        <v>0</v>
      </c>
      <c r="AR834" s="25">
        <v>0</v>
      </c>
      <c r="AS834" s="25">
        <v>0</v>
      </c>
      <c r="AT834" s="25">
        <v>0</v>
      </c>
      <c r="AU834" s="25">
        <v>0</v>
      </c>
      <c r="AW834" t="str">
        <f t="shared" si="109"/>
        <v>Nguyễn Thành Long</v>
      </c>
      <c r="AX834" s="27" t="str">
        <f t="shared" si="110"/>
        <v>Trần Thị Cẩm Tiên</v>
      </c>
      <c r="AY834" s="4" t="str">
        <f t="shared" si="111"/>
        <v>VIN+</v>
      </c>
    </row>
    <row r="835" spans="1:51" outlineLevel="1" x14ac:dyDescent="0.25">
      <c r="A835" s="4" t="s">
        <v>1104</v>
      </c>
      <c r="B835" s="4" t="s">
        <v>797</v>
      </c>
      <c r="C835" s="4" t="s">
        <v>959</v>
      </c>
      <c r="D835" s="11" t="s">
        <v>753</v>
      </c>
      <c r="E835" s="32" t="s">
        <v>817</v>
      </c>
      <c r="F835" s="11" t="s">
        <v>710</v>
      </c>
      <c r="G835" s="35">
        <v>5293757</v>
      </c>
      <c r="H835" s="4" t="s">
        <v>1931</v>
      </c>
      <c r="I835" s="4"/>
      <c r="J835" s="4"/>
      <c r="K835" s="4"/>
      <c r="L835" s="4"/>
      <c r="M835" s="33"/>
      <c r="N835" s="38"/>
      <c r="O835" s="33"/>
      <c r="P835" s="244">
        <f t="shared" si="108"/>
        <v>360.12599999999998</v>
      </c>
      <c r="Q835" s="25"/>
      <c r="R835" s="25"/>
      <c r="S835" s="25"/>
      <c r="T835" s="109"/>
      <c r="U835" s="25"/>
      <c r="V835" s="25"/>
      <c r="W835" s="25"/>
      <c r="X835" s="25">
        <v>179.52799999999999</v>
      </c>
      <c r="Y835" s="25">
        <v>0</v>
      </c>
      <c r="Z835" s="25">
        <v>0</v>
      </c>
      <c r="AA835" s="109"/>
      <c r="AB835" s="25">
        <v>180.59800000000001</v>
      </c>
      <c r="AC835" s="25">
        <v>0</v>
      </c>
      <c r="AD835" s="25">
        <v>0</v>
      </c>
      <c r="AE835" s="25">
        <v>0</v>
      </c>
      <c r="AF835" s="25">
        <v>0</v>
      </c>
      <c r="AG835" s="25">
        <v>0</v>
      </c>
      <c r="AH835" s="109"/>
      <c r="AI835" s="25">
        <v>0</v>
      </c>
      <c r="AJ835" s="25">
        <v>0</v>
      </c>
      <c r="AK835" s="123">
        <v>0</v>
      </c>
      <c r="AL835" s="25">
        <v>0</v>
      </c>
      <c r="AM835" s="25">
        <v>0</v>
      </c>
      <c r="AN835" s="25">
        <v>0</v>
      </c>
      <c r="AO835" s="109"/>
      <c r="AP835" s="25">
        <v>0</v>
      </c>
      <c r="AQ835" s="25">
        <v>0</v>
      </c>
      <c r="AR835" s="25">
        <v>0</v>
      </c>
      <c r="AS835" s="25">
        <v>0</v>
      </c>
      <c r="AT835" s="25">
        <v>0</v>
      </c>
      <c r="AU835" s="25">
        <v>0</v>
      </c>
      <c r="AW835" t="str">
        <f t="shared" si="109"/>
        <v>Nguyễn Thành Long</v>
      </c>
      <c r="AX835" s="27" t="str">
        <f t="shared" si="110"/>
        <v>Trần Thị Cẩm Tiên</v>
      </c>
      <c r="AY835" s="4" t="str">
        <f t="shared" si="111"/>
        <v>VIN+</v>
      </c>
    </row>
    <row r="836" spans="1:51" outlineLevel="1" x14ac:dyDescent="0.25">
      <c r="A836" s="4" t="s">
        <v>1104</v>
      </c>
      <c r="B836" s="4" t="s">
        <v>797</v>
      </c>
      <c r="C836" s="4" t="s">
        <v>959</v>
      </c>
      <c r="D836" s="11" t="s">
        <v>753</v>
      </c>
      <c r="E836" s="32" t="s">
        <v>817</v>
      </c>
      <c r="F836" s="11" t="s">
        <v>710</v>
      </c>
      <c r="G836" s="35">
        <v>5278637</v>
      </c>
      <c r="H836" s="4" t="s">
        <v>1932</v>
      </c>
      <c r="I836" s="4"/>
      <c r="J836" s="4"/>
      <c r="K836" s="4"/>
      <c r="L836" s="4"/>
      <c r="M836" s="33"/>
      <c r="N836" s="38"/>
      <c r="O836" s="33"/>
      <c r="P836" s="244">
        <f t="shared" si="108"/>
        <v>1256.115</v>
      </c>
      <c r="Q836" s="25"/>
      <c r="R836" s="25"/>
      <c r="S836" s="25"/>
      <c r="T836" s="109"/>
      <c r="U836" s="25"/>
      <c r="V836" s="25"/>
      <c r="W836" s="25"/>
      <c r="X836" s="25">
        <v>417.99200000000002</v>
      </c>
      <c r="Y836" s="25">
        <v>0</v>
      </c>
      <c r="Z836" s="25">
        <v>0</v>
      </c>
      <c r="AA836" s="109"/>
      <c r="AB836" s="25">
        <v>599.65899999999999</v>
      </c>
      <c r="AC836" s="25">
        <v>0</v>
      </c>
      <c r="AD836" s="25">
        <v>0</v>
      </c>
      <c r="AE836" s="25">
        <v>0</v>
      </c>
      <c r="AF836" s="25">
        <v>0</v>
      </c>
      <c r="AG836" s="25">
        <v>0</v>
      </c>
      <c r="AH836" s="109"/>
      <c r="AI836" s="25">
        <v>0</v>
      </c>
      <c r="AJ836" s="25">
        <v>0</v>
      </c>
      <c r="AK836" s="123">
        <v>0</v>
      </c>
      <c r="AL836" s="25">
        <v>0</v>
      </c>
      <c r="AM836" s="25">
        <v>0</v>
      </c>
      <c r="AN836" s="25">
        <v>0</v>
      </c>
      <c r="AO836" s="109"/>
      <c r="AP836" s="25">
        <v>238.464</v>
      </c>
      <c r="AQ836" s="25">
        <v>0</v>
      </c>
      <c r="AR836" s="25">
        <v>0</v>
      </c>
      <c r="AS836" s="25">
        <v>0</v>
      </c>
      <c r="AT836" s="25">
        <v>0</v>
      </c>
      <c r="AU836" s="25">
        <v>0</v>
      </c>
      <c r="AW836" t="str">
        <f t="shared" si="109"/>
        <v>Nguyễn Thành Long</v>
      </c>
      <c r="AX836" s="27" t="str">
        <f t="shared" si="110"/>
        <v>Trần Thị Cẩm Tiên</v>
      </c>
      <c r="AY836" s="4" t="str">
        <f t="shared" si="111"/>
        <v>VIN+</v>
      </c>
    </row>
    <row r="837" spans="1:51" outlineLevel="1" x14ac:dyDescent="0.25">
      <c r="A837" s="4" t="s">
        <v>1104</v>
      </c>
      <c r="B837" s="4" t="s">
        <v>797</v>
      </c>
      <c r="C837" s="4" t="s">
        <v>959</v>
      </c>
      <c r="D837" s="11" t="s">
        <v>753</v>
      </c>
      <c r="E837" s="32" t="s">
        <v>817</v>
      </c>
      <c r="F837" s="11" t="s">
        <v>710</v>
      </c>
      <c r="G837" s="35">
        <v>5290930</v>
      </c>
      <c r="H837" s="4" t="s">
        <v>1933</v>
      </c>
      <c r="I837" s="4"/>
      <c r="J837" s="4"/>
      <c r="K837" s="4"/>
      <c r="L837" s="4"/>
      <c r="M837" s="33"/>
      <c r="N837" s="38"/>
      <c r="O837" s="33"/>
      <c r="P837" s="244">
        <f t="shared" si="108"/>
        <v>360.12599999999998</v>
      </c>
      <c r="Q837" s="25"/>
      <c r="R837" s="25"/>
      <c r="S837" s="25"/>
      <c r="T837" s="109"/>
      <c r="U837" s="25"/>
      <c r="V837" s="25"/>
      <c r="W837" s="25"/>
      <c r="X837" s="25">
        <v>179.52799999999999</v>
      </c>
      <c r="Y837" s="25">
        <v>0</v>
      </c>
      <c r="Z837" s="25">
        <v>0</v>
      </c>
      <c r="AA837" s="109"/>
      <c r="AB837" s="25">
        <v>180.59800000000001</v>
      </c>
      <c r="AC837" s="25">
        <v>0</v>
      </c>
      <c r="AD837" s="25">
        <v>0</v>
      </c>
      <c r="AE837" s="25">
        <v>0</v>
      </c>
      <c r="AF837" s="25">
        <v>0</v>
      </c>
      <c r="AG837" s="25">
        <v>0</v>
      </c>
      <c r="AH837" s="109"/>
      <c r="AI837" s="25">
        <v>0</v>
      </c>
      <c r="AJ837" s="25">
        <v>0</v>
      </c>
      <c r="AK837" s="123">
        <v>0</v>
      </c>
      <c r="AL837" s="25">
        <v>0</v>
      </c>
      <c r="AM837" s="25">
        <v>0</v>
      </c>
      <c r="AN837" s="25">
        <v>0</v>
      </c>
      <c r="AO837" s="109"/>
      <c r="AP837" s="25">
        <v>0</v>
      </c>
      <c r="AQ837" s="25">
        <v>0</v>
      </c>
      <c r="AR837" s="25">
        <v>0</v>
      </c>
      <c r="AS837" s="25">
        <v>0</v>
      </c>
      <c r="AT837" s="25">
        <v>0</v>
      </c>
      <c r="AU837" s="25">
        <v>0</v>
      </c>
      <c r="AW837" t="str">
        <f t="shared" si="109"/>
        <v>Nguyễn Thành Long</v>
      </c>
      <c r="AX837" s="27" t="str">
        <f t="shared" si="110"/>
        <v>Trần Thị Cẩm Tiên</v>
      </c>
      <c r="AY837" s="4" t="str">
        <f t="shared" si="111"/>
        <v>VIN+</v>
      </c>
    </row>
    <row r="838" spans="1:51" outlineLevel="1" x14ac:dyDescent="0.25">
      <c r="A838" s="4" t="s">
        <v>1104</v>
      </c>
      <c r="B838" s="4" t="s">
        <v>797</v>
      </c>
      <c r="C838" s="4" t="s">
        <v>959</v>
      </c>
      <c r="D838" s="11" t="s">
        <v>753</v>
      </c>
      <c r="E838" s="32" t="s">
        <v>817</v>
      </c>
      <c r="F838" s="11" t="s">
        <v>710</v>
      </c>
      <c r="G838" s="35">
        <v>5335271</v>
      </c>
      <c r="H838" s="4" t="s">
        <v>1934</v>
      </c>
      <c r="I838" s="4"/>
      <c r="J838" s="4"/>
      <c r="K838" s="4"/>
      <c r="L838" s="4"/>
      <c r="M838" s="33"/>
      <c r="N838" s="38"/>
      <c r="O838" s="33"/>
      <c r="P838" s="244">
        <f t="shared" si="108"/>
        <v>179.52799999999999</v>
      </c>
      <c r="Q838" s="25"/>
      <c r="R838" s="25"/>
      <c r="S838" s="25"/>
      <c r="T838" s="109"/>
      <c r="U838" s="25"/>
      <c r="V838" s="25"/>
      <c r="W838" s="25"/>
      <c r="X838" s="25">
        <v>179.52799999999999</v>
      </c>
      <c r="Y838" s="25">
        <v>0</v>
      </c>
      <c r="Z838" s="25">
        <v>0</v>
      </c>
      <c r="AA838" s="109"/>
      <c r="AB838" s="25">
        <v>0</v>
      </c>
      <c r="AC838" s="25">
        <v>0</v>
      </c>
      <c r="AD838" s="25">
        <v>0</v>
      </c>
      <c r="AE838" s="25">
        <v>0</v>
      </c>
      <c r="AF838" s="25">
        <v>0</v>
      </c>
      <c r="AG838" s="25">
        <v>0</v>
      </c>
      <c r="AH838" s="109"/>
      <c r="AI838" s="25">
        <v>0</v>
      </c>
      <c r="AJ838" s="25">
        <v>0</v>
      </c>
      <c r="AK838" s="123">
        <v>0</v>
      </c>
      <c r="AL838" s="25">
        <v>0</v>
      </c>
      <c r="AM838" s="25">
        <v>0</v>
      </c>
      <c r="AN838" s="25">
        <v>0</v>
      </c>
      <c r="AO838" s="109"/>
      <c r="AP838" s="25">
        <v>0</v>
      </c>
      <c r="AQ838" s="25">
        <v>0</v>
      </c>
      <c r="AR838" s="25">
        <v>0</v>
      </c>
      <c r="AS838" s="25">
        <v>0</v>
      </c>
      <c r="AT838" s="25">
        <v>0</v>
      </c>
      <c r="AU838" s="25">
        <v>0</v>
      </c>
      <c r="AW838" t="str">
        <f t="shared" si="109"/>
        <v>Nguyễn Thành Long</v>
      </c>
      <c r="AX838" s="27" t="str">
        <f t="shared" si="110"/>
        <v>Trần Thị Cẩm Tiên</v>
      </c>
      <c r="AY838" s="4" t="str">
        <f t="shared" si="111"/>
        <v>VIN+</v>
      </c>
    </row>
    <row r="839" spans="1:51" outlineLevel="1" x14ac:dyDescent="0.25">
      <c r="A839" s="4" t="s">
        <v>1104</v>
      </c>
      <c r="B839" s="4" t="s">
        <v>797</v>
      </c>
      <c r="C839" s="4" t="s">
        <v>959</v>
      </c>
      <c r="D839" s="11" t="s">
        <v>753</v>
      </c>
      <c r="E839" s="32" t="s">
        <v>817</v>
      </c>
      <c r="F839" s="11" t="s">
        <v>710</v>
      </c>
      <c r="G839" s="35">
        <v>5336377</v>
      </c>
      <c r="H839" s="4" t="s">
        <v>1935</v>
      </c>
      <c r="I839" s="4"/>
      <c r="J839" s="4"/>
      <c r="K839" s="4"/>
      <c r="L839" s="4"/>
      <c r="M839" s="33"/>
      <c r="N839" s="38"/>
      <c r="O839" s="33"/>
      <c r="P839" s="244">
        <f t="shared" si="108"/>
        <v>721.48900000000003</v>
      </c>
      <c r="Q839" s="25"/>
      <c r="R839" s="25"/>
      <c r="S839" s="25"/>
      <c r="T839" s="109"/>
      <c r="U839" s="25"/>
      <c r="V839" s="25"/>
      <c r="W839" s="25"/>
      <c r="X839" s="25">
        <v>417.99200000000002</v>
      </c>
      <c r="Y839" s="25">
        <v>0</v>
      </c>
      <c r="Z839" s="25">
        <v>0</v>
      </c>
      <c r="AA839" s="109"/>
      <c r="AB839" s="25">
        <v>0</v>
      </c>
      <c r="AC839" s="25">
        <v>0</v>
      </c>
      <c r="AD839" s="25">
        <v>0</v>
      </c>
      <c r="AE839" s="25">
        <v>0</v>
      </c>
      <c r="AF839" s="25">
        <v>0</v>
      </c>
      <c r="AG839" s="25">
        <v>0</v>
      </c>
      <c r="AH839" s="109"/>
      <c r="AI839" s="25">
        <v>0</v>
      </c>
      <c r="AJ839" s="25">
        <v>0</v>
      </c>
      <c r="AK839" s="123">
        <v>0</v>
      </c>
      <c r="AL839" s="25">
        <v>0</v>
      </c>
      <c r="AM839" s="25">
        <v>0</v>
      </c>
      <c r="AN839" s="25">
        <v>0</v>
      </c>
      <c r="AO839" s="109"/>
      <c r="AP839" s="25">
        <v>0</v>
      </c>
      <c r="AQ839" s="25">
        <v>0</v>
      </c>
      <c r="AR839" s="25">
        <v>0</v>
      </c>
      <c r="AS839" s="25">
        <v>303.49700000000001</v>
      </c>
      <c r="AT839" s="25">
        <v>0</v>
      </c>
      <c r="AU839" s="25">
        <v>0</v>
      </c>
      <c r="AW839" t="str">
        <f t="shared" si="109"/>
        <v>Nguyễn Thành Long</v>
      </c>
      <c r="AX839" s="27" t="str">
        <f t="shared" si="110"/>
        <v>Trần Thị Cẩm Tiên</v>
      </c>
      <c r="AY839" s="4" t="str">
        <f t="shared" si="111"/>
        <v>VIN+</v>
      </c>
    </row>
    <row r="840" spans="1:51" outlineLevel="1" x14ac:dyDescent="0.25">
      <c r="A840" s="4" t="s">
        <v>1104</v>
      </c>
      <c r="B840" s="4" t="s">
        <v>797</v>
      </c>
      <c r="C840" s="4" t="s">
        <v>959</v>
      </c>
      <c r="D840" s="11" t="s">
        <v>753</v>
      </c>
      <c r="E840" s="32" t="s">
        <v>817</v>
      </c>
      <c r="F840" s="11" t="s">
        <v>710</v>
      </c>
      <c r="G840" s="35">
        <v>5337200</v>
      </c>
      <c r="H840" s="4" t="s">
        <v>1936</v>
      </c>
      <c r="I840" s="4"/>
      <c r="J840" s="4"/>
      <c r="K840" s="4"/>
      <c r="L840" s="4"/>
      <c r="M840" s="33"/>
      <c r="N840" s="38"/>
      <c r="O840" s="33"/>
      <c r="P840" s="244">
        <f t="shared" si="108"/>
        <v>837.05400000000009</v>
      </c>
      <c r="Q840" s="25"/>
      <c r="R840" s="25"/>
      <c r="S840" s="25"/>
      <c r="T840" s="109"/>
      <c r="U840" s="25"/>
      <c r="V840" s="25"/>
      <c r="W840" s="25"/>
      <c r="X840" s="25">
        <v>417.99200000000002</v>
      </c>
      <c r="Y840" s="25">
        <v>0</v>
      </c>
      <c r="Z840" s="25">
        <v>0</v>
      </c>
      <c r="AA840" s="109"/>
      <c r="AB840" s="25">
        <v>0</v>
      </c>
      <c r="AC840" s="25">
        <v>238.464</v>
      </c>
      <c r="AD840" s="25">
        <v>0</v>
      </c>
      <c r="AE840" s="25">
        <v>0</v>
      </c>
      <c r="AF840" s="25">
        <v>0</v>
      </c>
      <c r="AG840" s="25">
        <v>0</v>
      </c>
      <c r="AH840" s="109"/>
      <c r="AI840" s="25">
        <v>0</v>
      </c>
      <c r="AJ840" s="25">
        <v>0</v>
      </c>
      <c r="AK840" s="123">
        <v>0</v>
      </c>
      <c r="AL840" s="25">
        <v>0</v>
      </c>
      <c r="AM840" s="25">
        <v>0</v>
      </c>
      <c r="AN840" s="25">
        <v>0</v>
      </c>
      <c r="AO840" s="109"/>
      <c r="AP840" s="25">
        <v>0</v>
      </c>
      <c r="AQ840" s="25">
        <v>0</v>
      </c>
      <c r="AR840" s="25">
        <v>0</v>
      </c>
      <c r="AS840" s="25">
        <v>0</v>
      </c>
      <c r="AT840" s="25">
        <v>180.59800000000001</v>
      </c>
      <c r="AU840" s="25">
        <v>0</v>
      </c>
      <c r="AW840" t="str">
        <f t="shared" si="109"/>
        <v>Nguyễn Thành Long</v>
      </c>
      <c r="AX840" s="27" t="str">
        <f t="shared" si="110"/>
        <v>Trần Thị Cẩm Tiên</v>
      </c>
      <c r="AY840" s="4" t="str">
        <f t="shared" si="111"/>
        <v>VIN+</v>
      </c>
    </row>
    <row r="841" spans="1:51" outlineLevel="1" x14ac:dyDescent="0.25">
      <c r="A841" s="4" t="s">
        <v>1104</v>
      </c>
      <c r="B841" s="4" t="s">
        <v>797</v>
      </c>
      <c r="C841" s="4" t="s">
        <v>959</v>
      </c>
      <c r="D841" s="11" t="s">
        <v>753</v>
      </c>
      <c r="E841" s="32" t="s">
        <v>817</v>
      </c>
      <c r="F841" s="11" t="s">
        <v>710</v>
      </c>
      <c r="G841" s="35">
        <v>5273739</v>
      </c>
      <c r="H841" s="4" t="s">
        <v>1937</v>
      </c>
      <c r="I841" s="4"/>
      <c r="J841" s="4"/>
      <c r="K841" s="4"/>
      <c r="L841" s="4"/>
      <c r="M841" s="33"/>
      <c r="N841" s="38"/>
      <c r="O841" s="33"/>
      <c r="P841" s="244">
        <f t="shared" si="108"/>
        <v>721.48900000000003</v>
      </c>
      <c r="Q841" s="25"/>
      <c r="R841" s="25"/>
      <c r="S841" s="25"/>
      <c r="T841" s="109"/>
      <c r="U841" s="25"/>
      <c r="V841" s="25"/>
      <c r="W841" s="25"/>
      <c r="X841" s="25">
        <v>179.52799999999999</v>
      </c>
      <c r="Y841" s="25">
        <v>0</v>
      </c>
      <c r="Z841" s="25">
        <v>0</v>
      </c>
      <c r="AA841" s="109"/>
      <c r="AB841" s="25">
        <v>303.49700000000001</v>
      </c>
      <c r="AC841" s="25">
        <v>0</v>
      </c>
      <c r="AD841" s="25">
        <v>0</v>
      </c>
      <c r="AE841" s="25">
        <v>0</v>
      </c>
      <c r="AF841" s="25">
        <v>0</v>
      </c>
      <c r="AG841" s="25">
        <v>0</v>
      </c>
      <c r="AH841" s="109"/>
      <c r="AI841" s="25">
        <v>0</v>
      </c>
      <c r="AJ841" s="25">
        <v>0</v>
      </c>
      <c r="AK841" s="123">
        <v>0</v>
      </c>
      <c r="AL841" s="25">
        <v>0</v>
      </c>
      <c r="AM841" s="25">
        <v>0</v>
      </c>
      <c r="AN841" s="25">
        <v>0</v>
      </c>
      <c r="AO841" s="109"/>
      <c r="AP841" s="25">
        <v>238.464</v>
      </c>
      <c r="AQ841" s="25">
        <v>0</v>
      </c>
      <c r="AR841" s="25">
        <v>0</v>
      </c>
      <c r="AS841" s="25">
        <v>0</v>
      </c>
      <c r="AT841" s="25">
        <v>0</v>
      </c>
      <c r="AU841" s="25">
        <v>0</v>
      </c>
      <c r="AW841" t="str">
        <f t="shared" si="109"/>
        <v>Nguyễn Thành Long</v>
      </c>
      <c r="AX841" s="27" t="str">
        <f t="shared" si="110"/>
        <v>Trần Thị Cẩm Tiên</v>
      </c>
      <c r="AY841" s="4" t="str">
        <f t="shared" si="111"/>
        <v>VIN+</v>
      </c>
    </row>
    <row r="842" spans="1:51" outlineLevel="1" x14ac:dyDescent="0.25">
      <c r="A842" s="4" t="s">
        <v>1104</v>
      </c>
      <c r="B842" s="4" t="s">
        <v>797</v>
      </c>
      <c r="C842" s="4" t="s">
        <v>959</v>
      </c>
      <c r="D842" s="11" t="s">
        <v>753</v>
      </c>
      <c r="E842" s="32" t="s">
        <v>817</v>
      </c>
      <c r="F842" s="11" t="s">
        <v>710</v>
      </c>
      <c r="G842" s="35">
        <v>5332731</v>
      </c>
      <c r="H842" s="4" t="s">
        <v>1938</v>
      </c>
      <c r="I842" s="4"/>
      <c r="J842" s="4"/>
      <c r="K842" s="4"/>
      <c r="L842" s="4"/>
      <c r="M842" s="33"/>
      <c r="N842" s="38"/>
      <c r="O842" s="33"/>
      <c r="P842" s="244">
        <f t="shared" ref="P842:P905" si="112">SUM(Q842:AU842)</f>
        <v>779.18799999999987</v>
      </c>
      <c r="Q842" s="25"/>
      <c r="R842" s="25"/>
      <c r="S842" s="25"/>
      <c r="T842" s="109"/>
      <c r="U842" s="25"/>
      <c r="V842" s="25"/>
      <c r="W842" s="25"/>
      <c r="X842" s="25">
        <v>360.12599999999998</v>
      </c>
      <c r="Y842" s="25">
        <v>0</v>
      </c>
      <c r="Z842" s="25">
        <v>0</v>
      </c>
      <c r="AA842" s="109"/>
      <c r="AB842" s="25">
        <v>238.464</v>
      </c>
      <c r="AC842" s="25">
        <v>0</v>
      </c>
      <c r="AD842" s="25">
        <v>0</v>
      </c>
      <c r="AE842" s="25">
        <v>0</v>
      </c>
      <c r="AF842" s="25">
        <v>0</v>
      </c>
      <c r="AG842" s="25">
        <v>0</v>
      </c>
      <c r="AH842" s="109"/>
      <c r="AI842" s="25">
        <v>0</v>
      </c>
      <c r="AJ842" s="25">
        <v>0</v>
      </c>
      <c r="AK842" s="123">
        <v>0</v>
      </c>
      <c r="AL842" s="25">
        <v>0</v>
      </c>
      <c r="AM842" s="25">
        <v>0</v>
      </c>
      <c r="AN842" s="25">
        <v>0</v>
      </c>
      <c r="AO842" s="109"/>
      <c r="AP842" s="25">
        <v>0</v>
      </c>
      <c r="AQ842" s="25">
        <v>0</v>
      </c>
      <c r="AR842" s="25">
        <v>0</v>
      </c>
      <c r="AS842" s="25">
        <v>180.59800000000001</v>
      </c>
      <c r="AT842" s="25">
        <v>0</v>
      </c>
      <c r="AU842" s="25">
        <v>0</v>
      </c>
      <c r="AW842" t="str">
        <f t="shared" ref="AW842:AW905" si="113">+C842</f>
        <v>Nguyễn Thành Long</v>
      </c>
      <c r="AX842" s="27" t="str">
        <f t="shared" ref="AX842:AX905" si="114">+E842</f>
        <v>Trần Thị Cẩm Tiên</v>
      </c>
      <c r="AY842" s="4" t="str">
        <f t="shared" si="111"/>
        <v>VIN+</v>
      </c>
    </row>
    <row r="843" spans="1:51" outlineLevel="1" x14ac:dyDescent="0.25">
      <c r="A843" s="4" t="s">
        <v>1104</v>
      </c>
      <c r="B843" s="4" t="s">
        <v>797</v>
      </c>
      <c r="C843" s="4" t="s">
        <v>959</v>
      </c>
      <c r="D843" s="11" t="s">
        <v>753</v>
      </c>
      <c r="E843" s="32" t="s">
        <v>817</v>
      </c>
      <c r="F843" s="11" t="s">
        <v>710</v>
      </c>
      <c r="G843" s="35">
        <v>5338458</v>
      </c>
      <c r="H843" s="4" t="s">
        <v>1939</v>
      </c>
      <c r="I843" s="4"/>
      <c r="J843" s="4"/>
      <c r="K843" s="4"/>
      <c r="L843" s="4"/>
      <c r="M843" s="33"/>
      <c r="N843" s="38"/>
      <c r="O843" s="33"/>
      <c r="P843" s="244">
        <f t="shared" si="112"/>
        <v>1075.518</v>
      </c>
      <c r="Q843" s="25"/>
      <c r="R843" s="25"/>
      <c r="S843" s="25"/>
      <c r="T843" s="109"/>
      <c r="U843" s="25"/>
      <c r="V843" s="25"/>
      <c r="W843" s="25"/>
      <c r="X843" s="25">
        <v>476.928</v>
      </c>
      <c r="Y843" s="25">
        <v>0</v>
      </c>
      <c r="Z843" s="25">
        <v>0</v>
      </c>
      <c r="AA843" s="109"/>
      <c r="AB843" s="25">
        <v>180.59800000000001</v>
      </c>
      <c r="AC843" s="25">
        <v>0</v>
      </c>
      <c r="AD843" s="25">
        <v>0</v>
      </c>
      <c r="AE843" s="25">
        <v>0</v>
      </c>
      <c r="AF843" s="25">
        <v>0</v>
      </c>
      <c r="AG843" s="25">
        <v>0</v>
      </c>
      <c r="AH843" s="109"/>
      <c r="AI843" s="25">
        <v>0</v>
      </c>
      <c r="AJ843" s="25">
        <v>0</v>
      </c>
      <c r="AK843" s="123">
        <v>0</v>
      </c>
      <c r="AL843" s="25">
        <v>0</v>
      </c>
      <c r="AM843" s="25">
        <v>0</v>
      </c>
      <c r="AN843" s="25">
        <v>0</v>
      </c>
      <c r="AO843" s="109"/>
      <c r="AP843" s="25">
        <v>417.99200000000002</v>
      </c>
      <c r="AQ843" s="25">
        <v>0</v>
      </c>
      <c r="AR843" s="25">
        <v>0</v>
      </c>
      <c r="AS843" s="25">
        <v>0</v>
      </c>
      <c r="AT843" s="25">
        <v>0</v>
      </c>
      <c r="AU843" s="25">
        <v>0</v>
      </c>
      <c r="AW843" t="str">
        <f t="shared" si="113"/>
        <v>Nguyễn Thành Long</v>
      </c>
      <c r="AX843" s="27" t="str">
        <f t="shared" si="114"/>
        <v>Trần Thị Cẩm Tiên</v>
      </c>
      <c r="AY843" s="4" t="str">
        <f t="shared" si="111"/>
        <v>VIN+</v>
      </c>
    </row>
    <row r="844" spans="1:51" outlineLevel="1" x14ac:dyDescent="0.25">
      <c r="A844" s="4" t="s">
        <v>1104</v>
      </c>
      <c r="B844" s="4" t="s">
        <v>797</v>
      </c>
      <c r="C844" s="4" t="s">
        <v>959</v>
      </c>
      <c r="D844" s="11" t="s">
        <v>753</v>
      </c>
      <c r="E844" s="32" t="s">
        <v>817</v>
      </c>
      <c r="F844" s="11" t="s">
        <v>710</v>
      </c>
      <c r="G844" s="35">
        <v>5278080</v>
      </c>
      <c r="H844" s="4" t="s">
        <v>1940</v>
      </c>
      <c r="I844" s="4"/>
      <c r="J844" s="4"/>
      <c r="K844" s="4"/>
      <c r="L844" s="4"/>
      <c r="M844" s="33"/>
      <c r="N844" s="38"/>
      <c r="O844" s="33"/>
      <c r="P844" s="244">
        <f t="shared" si="112"/>
        <v>1624.646</v>
      </c>
      <c r="Q844" s="25"/>
      <c r="R844" s="25"/>
      <c r="S844" s="25"/>
      <c r="T844" s="109"/>
      <c r="U844" s="25"/>
      <c r="V844" s="25"/>
      <c r="W844" s="25"/>
      <c r="X844" s="25">
        <v>238.464</v>
      </c>
      <c r="Y844" s="25">
        <v>0</v>
      </c>
      <c r="Z844" s="25">
        <v>0</v>
      </c>
      <c r="AA844" s="109"/>
      <c r="AB844" s="25">
        <v>180.59800000000001</v>
      </c>
      <c r="AC844" s="25">
        <v>0</v>
      </c>
      <c r="AD844" s="25">
        <v>0</v>
      </c>
      <c r="AE844" s="25">
        <v>0</v>
      </c>
      <c r="AF844" s="25">
        <v>0</v>
      </c>
      <c r="AG844" s="25">
        <v>0</v>
      </c>
      <c r="AH844" s="109"/>
      <c r="AI844" s="25">
        <v>0</v>
      </c>
      <c r="AJ844" s="25">
        <v>0</v>
      </c>
      <c r="AK844" s="123">
        <v>0</v>
      </c>
      <c r="AL844" s="25">
        <v>0</v>
      </c>
      <c r="AM844" s="25">
        <v>303.49700000000001</v>
      </c>
      <c r="AN844" s="25">
        <v>0</v>
      </c>
      <c r="AO844" s="109"/>
      <c r="AP844" s="25">
        <v>0</v>
      </c>
      <c r="AQ844" s="25">
        <v>0</v>
      </c>
      <c r="AR844" s="25">
        <v>179.52799999999999</v>
      </c>
      <c r="AS844" s="25">
        <v>722.55899999999997</v>
      </c>
      <c r="AT844" s="25">
        <v>0</v>
      </c>
      <c r="AU844" s="25">
        <v>0</v>
      </c>
      <c r="AW844" t="str">
        <f t="shared" si="113"/>
        <v>Nguyễn Thành Long</v>
      </c>
      <c r="AX844" s="27" t="str">
        <f t="shared" si="114"/>
        <v>Trần Thị Cẩm Tiên</v>
      </c>
      <c r="AY844" s="4" t="str">
        <f t="shared" si="111"/>
        <v>VIN+</v>
      </c>
    </row>
    <row r="845" spans="1:51" outlineLevel="1" x14ac:dyDescent="0.25">
      <c r="A845" s="4" t="s">
        <v>1104</v>
      </c>
      <c r="B845" s="4" t="s">
        <v>797</v>
      </c>
      <c r="C845" s="4" t="s">
        <v>959</v>
      </c>
      <c r="D845" s="11" t="s">
        <v>753</v>
      </c>
      <c r="E845" s="32" t="s">
        <v>817</v>
      </c>
      <c r="F845" s="11" t="s">
        <v>710</v>
      </c>
      <c r="G845" s="35">
        <v>5291074</v>
      </c>
      <c r="H845" s="4" t="s">
        <v>1941</v>
      </c>
      <c r="I845" s="4"/>
      <c r="J845" s="4"/>
      <c r="K845" s="4"/>
      <c r="L845" s="4"/>
      <c r="M845" s="33"/>
      <c r="N845" s="38"/>
      <c r="O845" s="33"/>
      <c r="P845" s="244">
        <f t="shared" si="112"/>
        <v>1445.1179999999999</v>
      </c>
      <c r="Q845" s="25"/>
      <c r="R845" s="25"/>
      <c r="S845" s="25"/>
      <c r="T845" s="109"/>
      <c r="U845" s="25"/>
      <c r="V845" s="25"/>
      <c r="W845" s="25"/>
      <c r="X845" s="25">
        <v>419.06200000000001</v>
      </c>
      <c r="Y845" s="25">
        <v>0</v>
      </c>
      <c r="Z845" s="25">
        <v>0</v>
      </c>
      <c r="AA845" s="109"/>
      <c r="AB845" s="25">
        <v>0</v>
      </c>
      <c r="AC845" s="25">
        <v>0</v>
      </c>
      <c r="AD845" s="25">
        <v>238.464</v>
      </c>
      <c r="AE845" s="25">
        <v>0</v>
      </c>
      <c r="AF845" s="25">
        <v>0</v>
      </c>
      <c r="AG845" s="25">
        <v>0</v>
      </c>
      <c r="AH845" s="109"/>
      <c r="AI845" s="25">
        <v>0</v>
      </c>
      <c r="AJ845" s="25">
        <v>0</v>
      </c>
      <c r="AK845" s="123">
        <v>0</v>
      </c>
      <c r="AL845" s="25">
        <v>0</v>
      </c>
      <c r="AM845" s="25">
        <v>0</v>
      </c>
      <c r="AN845" s="25">
        <v>0</v>
      </c>
      <c r="AO845" s="109"/>
      <c r="AP845" s="25">
        <v>0</v>
      </c>
      <c r="AQ845" s="25">
        <v>0</v>
      </c>
      <c r="AR845" s="25">
        <v>0</v>
      </c>
      <c r="AS845" s="25">
        <v>787.59199999999998</v>
      </c>
      <c r="AT845" s="25">
        <v>0</v>
      </c>
      <c r="AU845" s="25">
        <v>0</v>
      </c>
      <c r="AW845" t="str">
        <f t="shared" si="113"/>
        <v>Nguyễn Thành Long</v>
      </c>
      <c r="AX845" s="27" t="str">
        <f t="shared" si="114"/>
        <v>Trần Thị Cẩm Tiên</v>
      </c>
      <c r="AY845" s="4" t="str">
        <f t="shared" ref="AY845:AY908" si="115">+B845</f>
        <v>VIN+</v>
      </c>
    </row>
    <row r="846" spans="1:51" outlineLevel="1" x14ac:dyDescent="0.25">
      <c r="A846" s="4" t="s">
        <v>1104</v>
      </c>
      <c r="B846" s="4" t="s">
        <v>797</v>
      </c>
      <c r="C846" s="4" t="s">
        <v>959</v>
      </c>
      <c r="D846" s="11" t="s">
        <v>753</v>
      </c>
      <c r="E846" s="32" t="s">
        <v>817</v>
      </c>
      <c r="F846" s="11" t="s">
        <v>710</v>
      </c>
      <c r="G846" s="35">
        <v>5339831</v>
      </c>
      <c r="H846" s="4" t="s">
        <v>1942</v>
      </c>
      <c r="I846" s="4"/>
      <c r="J846" s="4"/>
      <c r="K846" s="4"/>
      <c r="L846" s="4"/>
      <c r="M846" s="33"/>
      <c r="N846" s="38"/>
      <c r="O846" s="33"/>
      <c r="P846" s="244">
        <f t="shared" si="112"/>
        <v>417.99199999999996</v>
      </c>
      <c r="Q846" s="25"/>
      <c r="R846" s="25"/>
      <c r="S846" s="25"/>
      <c r="T846" s="109"/>
      <c r="U846" s="25"/>
      <c r="V846" s="25"/>
      <c r="W846" s="25"/>
      <c r="X846" s="25">
        <v>238.464</v>
      </c>
      <c r="Y846" s="25">
        <v>0</v>
      </c>
      <c r="Z846" s="25">
        <v>0</v>
      </c>
      <c r="AA846" s="109"/>
      <c r="AB846" s="25">
        <v>179.52799999999999</v>
      </c>
      <c r="AC846" s="25">
        <v>0</v>
      </c>
      <c r="AD846" s="25">
        <v>0</v>
      </c>
      <c r="AE846" s="25">
        <v>0</v>
      </c>
      <c r="AF846" s="25">
        <v>0</v>
      </c>
      <c r="AG846" s="25">
        <v>0</v>
      </c>
      <c r="AH846" s="109"/>
      <c r="AI846" s="25">
        <v>0</v>
      </c>
      <c r="AJ846" s="25">
        <v>0</v>
      </c>
      <c r="AK846" s="123">
        <v>0</v>
      </c>
      <c r="AL846" s="25">
        <v>0</v>
      </c>
      <c r="AM846" s="25">
        <v>0</v>
      </c>
      <c r="AN846" s="25">
        <v>0</v>
      </c>
      <c r="AO846" s="109"/>
      <c r="AP846" s="25">
        <v>0</v>
      </c>
      <c r="AQ846" s="25">
        <v>0</v>
      </c>
      <c r="AR846" s="25">
        <v>0</v>
      </c>
      <c r="AS846" s="25">
        <v>0</v>
      </c>
      <c r="AT846" s="25">
        <v>0</v>
      </c>
      <c r="AU846" s="25">
        <v>0</v>
      </c>
      <c r="AW846" t="str">
        <f t="shared" si="113"/>
        <v>Nguyễn Thành Long</v>
      </c>
      <c r="AX846" s="27" t="str">
        <f t="shared" si="114"/>
        <v>Trần Thị Cẩm Tiên</v>
      </c>
      <c r="AY846" s="4" t="str">
        <f t="shared" si="115"/>
        <v>VIN+</v>
      </c>
    </row>
    <row r="847" spans="1:51" outlineLevel="1" x14ac:dyDescent="0.25">
      <c r="A847" s="4" t="s">
        <v>1104</v>
      </c>
      <c r="B847" s="4" t="s">
        <v>797</v>
      </c>
      <c r="C847" s="4" t="s">
        <v>959</v>
      </c>
      <c r="D847" s="11" t="s">
        <v>753</v>
      </c>
      <c r="E847" s="32" t="s">
        <v>817</v>
      </c>
      <c r="F847" s="11" t="s">
        <v>710</v>
      </c>
      <c r="G847" s="35">
        <v>5338230</v>
      </c>
      <c r="H847" s="4" t="s">
        <v>1943</v>
      </c>
      <c r="I847" s="4"/>
      <c r="J847" s="4"/>
      <c r="K847" s="4"/>
      <c r="L847" s="4"/>
      <c r="M847" s="33"/>
      <c r="N847" s="38"/>
      <c r="O847" s="33"/>
      <c r="P847" s="244">
        <f t="shared" si="112"/>
        <v>598.59</v>
      </c>
      <c r="Q847" s="25"/>
      <c r="R847" s="25"/>
      <c r="S847" s="25"/>
      <c r="T847" s="109"/>
      <c r="U847" s="25"/>
      <c r="V847" s="25"/>
      <c r="W847" s="25"/>
      <c r="X847" s="25">
        <v>238.464</v>
      </c>
      <c r="Y847" s="25">
        <v>0</v>
      </c>
      <c r="Z847" s="25">
        <v>0</v>
      </c>
      <c r="AA847" s="109"/>
      <c r="AB847" s="25">
        <v>180.59800000000001</v>
      </c>
      <c r="AC847" s="25">
        <v>0</v>
      </c>
      <c r="AD847" s="25">
        <v>0</v>
      </c>
      <c r="AE847" s="25">
        <v>0</v>
      </c>
      <c r="AF847" s="25">
        <v>0</v>
      </c>
      <c r="AG847" s="25">
        <v>0</v>
      </c>
      <c r="AH847" s="109"/>
      <c r="AI847" s="25">
        <v>0</v>
      </c>
      <c r="AJ847" s="25">
        <v>0</v>
      </c>
      <c r="AK847" s="123">
        <v>0</v>
      </c>
      <c r="AL847" s="25">
        <v>0</v>
      </c>
      <c r="AM847" s="25">
        <v>0</v>
      </c>
      <c r="AN847" s="25">
        <v>0</v>
      </c>
      <c r="AO847" s="109"/>
      <c r="AP847" s="25">
        <v>179.52799999999999</v>
      </c>
      <c r="AQ847" s="25">
        <v>0</v>
      </c>
      <c r="AR847" s="25">
        <v>0</v>
      </c>
      <c r="AS847" s="25">
        <v>0</v>
      </c>
      <c r="AT847" s="25">
        <v>0</v>
      </c>
      <c r="AU847" s="25">
        <v>0</v>
      </c>
      <c r="AW847" t="str">
        <f t="shared" si="113"/>
        <v>Nguyễn Thành Long</v>
      </c>
      <c r="AX847" s="27" t="str">
        <f t="shared" si="114"/>
        <v>Trần Thị Cẩm Tiên</v>
      </c>
      <c r="AY847" s="4" t="str">
        <f t="shared" si="115"/>
        <v>VIN+</v>
      </c>
    </row>
    <row r="848" spans="1:51" outlineLevel="1" x14ac:dyDescent="0.25">
      <c r="A848" s="4" t="s">
        <v>1104</v>
      </c>
      <c r="B848" s="4" t="s">
        <v>797</v>
      </c>
      <c r="C848" s="4" t="s">
        <v>959</v>
      </c>
      <c r="D848" s="11" t="s">
        <v>753</v>
      </c>
      <c r="E848" s="32" t="s">
        <v>817</v>
      </c>
      <c r="F848" s="11" t="s">
        <v>710</v>
      </c>
      <c r="G848" s="35">
        <v>5337217</v>
      </c>
      <c r="H848" s="4" t="s">
        <v>1944</v>
      </c>
      <c r="I848" s="4"/>
      <c r="J848" s="4"/>
      <c r="K848" s="4"/>
      <c r="L848" s="4"/>
      <c r="M848" s="33"/>
      <c r="N848" s="38"/>
      <c r="O848" s="33"/>
      <c r="P848" s="244">
        <f t="shared" si="112"/>
        <v>837.05400000000009</v>
      </c>
      <c r="Q848" s="25"/>
      <c r="R848" s="25"/>
      <c r="S848" s="25"/>
      <c r="T848" s="109"/>
      <c r="U848" s="25"/>
      <c r="V848" s="25"/>
      <c r="W848" s="25"/>
      <c r="X848" s="25">
        <v>419.06200000000001</v>
      </c>
      <c r="Y848" s="25">
        <v>0</v>
      </c>
      <c r="Z848" s="25">
        <v>0</v>
      </c>
      <c r="AA848" s="109"/>
      <c r="AB848" s="25">
        <v>0</v>
      </c>
      <c r="AC848" s="25">
        <v>0</v>
      </c>
      <c r="AD848" s="25">
        <v>0</v>
      </c>
      <c r="AE848" s="25">
        <v>0</v>
      </c>
      <c r="AF848" s="25">
        <v>0</v>
      </c>
      <c r="AG848" s="25">
        <v>0</v>
      </c>
      <c r="AH848" s="109"/>
      <c r="AI848" s="25">
        <v>0</v>
      </c>
      <c r="AJ848" s="25">
        <v>179.52799999999999</v>
      </c>
      <c r="AK848" s="123">
        <v>0</v>
      </c>
      <c r="AL848" s="25">
        <v>0</v>
      </c>
      <c r="AM848" s="25">
        <v>0</v>
      </c>
      <c r="AN848" s="25">
        <v>0</v>
      </c>
      <c r="AO848" s="109"/>
      <c r="AP848" s="25">
        <v>0</v>
      </c>
      <c r="AQ848" s="25">
        <v>0</v>
      </c>
      <c r="AR848" s="25">
        <v>238.464</v>
      </c>
      <c r="AS848" s="25">
        <v>0</v>
      </c>
      <c r="AT848" s="25">
        <v>0</v>
      </c>
      <c r="AU848" s="25">
        <v>0</v>
      </c>
      <c r="AW848" t="str">
        <f t="shared" si="113"/>
        <v>Nguyễn Thành Long</v>
      </c>
      <c r="AX848" s="27" t="str">
        <f t="shared" si="114"/>
        <v>Trần Thị Cẩm Tiên</v>
      </c>
      <c r="AY848" s="4" t="str">
        <f t="shared" si="115"/>
        <v>VIN+</v>
      </c>
    </row>
    <row r="849" spans="1:51" outlineLevel="1" x14ac:dyDescent="0.25">
      <c r="A849" s="4" t="s">
        <v>1104</v>
      </c>
      <c r="B849" s="4" t="s">
        <v>797</v>
      </c>
      <c r="C849" s="4" t="s">
        <v>959</v>
      </c>
      <c r="D849" s="11" t="s">
        <v>753</v>
      </c>
      <c r="E849" s="32" t="s">
        <v>817</v>
      </c>
      <c r="F849" s="11" t="s">
        <v>710</v>
      </c>
      <c r="G849" s="35">
        <v>5339907</v>
      </c>
      <c r="H849" s="4" t="s">
        <v>1945</v>
      </c>
      <c r="I849" s="4"/>
      <c r="J849" s="4"/>
      <c r="K849" s="4"/>
      <c r="L849" s="4"/>
      <c r="M849" s="33"/>
      <c r="N849" s="38"/>
      <c r="O849" s="33"/>
      <c r="P849" s="244">
        <f t="shared" si="112"/>
        <v>1209.251</v>
      </c>
      <c r="Q849" s="25"/>
      <c r="R849" s="25"/>
      <c r="S849" s="25"/>
      <c r="T849" s="109"/>
      <c r="U849" s="25"/>
      <c r="V849" s="25"/>
      <c r="W849" s="25"/>
      <c r="X849" s="25">
        <v>238.464</v>
      </c>
      <c r="Y849" s="25">
        <v>0</v>
      </c>
      <c r="Z849" s="25">
        <v>0</v>
      </c>
      <c r="AA849" s="109"/>
      <c r="AB849" s="25">
        <v>0</v>
      </c>
      <c r="AC849" s="25">
        <v>0</v>
      </c>
      <c r="AD849" s="25">
        <v>243.881</v>
      </c>
      <c r="AE849" s="25">
        <v>0</v>
      </c>
      <c r="AF849" s="25">
        <v>0</v>
      </c>
      <c r="AG849" s="25">
        <v>0</v>
      </c>
      <c r="AH849" s="109"/>
      <c r="AI849" s="25">
        <v>0</v>
      </c>
      <c r="AJ849" s="25">
        <v>0</v>
      </c>
      <c r="AK849" s="123">
        <v>0</v>
      </c>
      <c r="AL849" s="25">
        <v>547.37800000000004</v>
      </c>
      <c r="AM849" s="25">
        <v>0</v>
      </c>
      <c r="AN849" s="25">
        <v>0</v>
      </c>
      <c r="AO849" s="109"/>
      <c r="AP849" s="25">
        <v>0</v>
      </c>
      <c r="AQ849" s="25">
        <v>0</v>
      </c>
      <c r="AR849" s="25">
        <v>0</v>
      </c>
      <c r="AS849" s="25">
        <v>179.52799999999999</v>
      </c>
      <c r="AT849" s="25">
        <v>0</v>
      </c>
      <c r="AU849" s="25">
        <v>0</v>
      </c>
      <c r="AW849" t="str">
        <f t="shared" si="113"/>
        <v>Nguyễn Thành Long</v>
      </c>
      <c r="AX849" s="27" t="str">
        <f t="shared" si="114"/>
        <v>Trần Thị Cẩm Tiên</v>
      </c>
      <c r="AY849" s="4" t="str">
        <f t="shared" si="115"/>
        <v>VIN+</v>
      </c>
    </row>
    <row r="850" spans="1:51" outlineLevel="1" x14ac:dyDescent="0.25">
      <c r="A850" s="4" t="s">
        <v>1104</v>
      </c>
      <c r="B850" s="4" t="s">
        <v>797</v>
      </c>
      <c r="C850" s="4" t="s">
        <v>959</v>
      </c>
      <c r="D850" s="11" t="s">
        <v>753</v>
      </c>
      <c r="E850" s="32" t="s">
        <v>817</v>
      </c>
      <c r="F850" s="11" t="s">
        <v>710</v>
      </c>
      <c r="G850" s="35">
        <v>5278644</v>
      </c>
      <c r="H850" s="4" t="s">
        <v>1946</v>
      </c>
      <c r="I850" s="4"/>
      <c r="J850" s="4"/>
      <c r="K850" s="4"/>
      <c r="L850" s="4"/>
      <c r="M850" s="33"/>
      <c r="N850" s="38"/>
      <c r="O850" s="33"/>
      <c r="P850" s="244">
        <f t="shared" si="112"/>
        <v>721.48900000000003</v>
      </c>
      <c r="Q850" s="25"/>
      <c r="R850" s="25"/>
      <c r="S850" s="25"/>
      <c r="T850" s="109"/>
      <c r="U850" s="25"/>
      <c r="V850" s="25"/>
      <c r="W850" s="25"/>
      <c r="X850" s="25">
        <v>303.49700000000001</v>
      </c>
      <c r="Y850" s="25">
        <v>0</v>
      </c>
      <c r="Z850" s="25">
        <v>0</v>
      </c>
      <c r="AA850" s="109"/>
      <c r="AB850" s="25">
        <v>179.52799999999999</v>
      </c>
      <c r="AC850" s="25">
        <v>0</v>
      </c>
      <c r="AD850" s="25">
        <v>0</v>
      </c>
      <c r="AE850" s="25">
        <v>0</v>
      </c>
      <c r="AF850" s="25">
        <v>0</v>
      </c>
      <c r="AG850" s="25">
        <v>0</v>
      </c>
      <c r="AH850" s="109"/>
      <c r="AI850" s="25">
        <v>0</v>
      </c>
      <c r="AJ850" s="25">
        <v>0</v>
      </c>
      <c r="AK850" s="123">
        <v>0</v>
      </c>
      <c r="AL850" s="25">
        <v>0</v>
      </c>
      <c r="AM850" s="25">
        <v>0</v>
      </c>
      <c r="AN850" s="25">
        <v>0</v>
      </c>
      <c r="AO850" s="109"/>
      <c r="AP850" s="25">
        <v>0</v>
      </c>
      <c r="AQ850" s="25">
        <v>0</v>
      </c>
      <c r="AR850" s="25">
        <v>238.464</v>
      </c>
      <c r="AS850" s="25">
        <v>0</v>
      </c>
      <c r="AT850" s="25">
        <v>0</v>
      </c>
      <c r="AU850" s="25">
        <v>0</v>
      </c>
      <c r="AW850" t="str">
        <f t="shared" si="113"/>
        <v>Nguyễn Thành Long</v>
      </c>
      <c r="AX850" s="27" t="str">
        <f t="shared" si="114"/>
        <v>Trần Thị Cẩm Tiên</v>
      </c>
      <c r="AY850" s="4" t="str">
        <f t="shared" si="115"/>
        <v>VIN+</v>
      </c>
    </row>
    <row r="851" spans="1:51" outlineLevel="1" x14ac:dyDescent="0.25">
      <c r="A851" s="4" t="s">
        <v>1104</v>
      </c>
      <c r="B851" s="4" t="s">
        <v>797</v>
      </c>
      <c r="C851" s="4" t="s">
        <v>959</v>
      </c>
      <c r="D851" s="11" t="s">
        <v>753</v>
      </c>
      <c r="E851" s="32" t="s">
        <v>817</v>
      </c>
      <c r="F851" s="11" t="s">
        <v>710</v>
      </c>
      <c r="G851" s="35">
        <v>5297687</v>
      </c>
      <c r="H851" s="4" t="s">
        <v>1947</v>
      </c>
      <c r="I851" s="4"/>
      <c r="J851" s="4"/>
      <c r="K851" s="4"/>
      <c r="L851" s="4"/>
      <c r="M851" s="33"/>
      <c r="N851" s="38"/>
      <c r="O851" s="33"/>
      <c r="P851" s="244">
        <f t="shared" si="112"/>
        <v>844.221</v>
      </c>
      <c r="Q851" s="25"/>
      <c r="R851" s="25"/>
      <c r="S851" s="25"/>
      <c r="T851" s="109"/>
      <c r="U851" s="25"/>
      <c r="V851" s="25"/>
      <c r="W851" s="25"/>
      <c r="X851" s="25">
        <v>180.59800000000001</v>
      </c>
      <c r="Y851" s="25">
        <v>0</v>
      </c>
      <c r="Z851" s="25">
        <v>0</v>
      </c>
      <c r="AA851" s="109"/>
      <c r="AB851" s="25">
        <v>0</v>
      </c>
      <c r="AC851" s="25">
        <v>0</v>
      </c>
      <c r="AD851" s="25">
        <v>360.12599999999998</v>
      </c>
      <c r="AE851" s="25">
        <v>0</v>
      </c>
      <c r="AF851" s="25">
        <v>0</v>
      </c>
      <c r="AG851" s="25">
        <v>0</v>
      </c>
      <c r="AH851" s="109"/>
      <c r="AI851" s="25">
        <v>0</v>
      </c>
      <c r="AJ851" s="25">
        <v>0</v>
      </c>
      <c r="AK851" s="123">
        <v>0</v>
      </c>
      <c r="AL851" s="25">
        <v>0</v>
      </c>
      <c r="AM851" s="25">
        <v>0</v>
      </c>
      <c r="AN851" s="25">
        <v>0</v>
      </c>
      <c r="AO851" s="109"/>
      <c r="AP851" s="25">
        <v>0</v>
      </c>
      <c r="AQ851" s="25">
        <v>0</v>
      </c>
      <c r="AR851" s="25">
        <v>0</v>
      </c>
      <c r="AS851" s="25">
        <v>303.49700000000001</v>
      </c>
      <c r="AT851" s="25">
        <v>0</v>
      </c>
      <c r="AU851" s="25">
        <v>0</v>
      </c>
      <c r="AW851" t="str">
        <f t="shared" si="113"/>
        <v>Nguyễn Thành Long</v>
      </c>
      <c r="AX851" s="27" t="str">
        <f t="shared" si="114"/>
        <v>Trần Thị Cẩm Tiên</v>
      </c>
      <c r="AY851" s="4" t="str">
        <f t="shared" si="115"/>
        <v>VIN+</v>
      </c>
    </row>
    <row r="852" spans="1:51" outlineLevel="1" x14ac:dyDescent="0.25">
      <c r="A852" s="4" t="s">
        <v>1104</v>
      </c>
      <c r="B852" s="4" t="s">
        <v>797</v>
      </c>
      <c r="C852" s="4" t="s">
        <v>959</v>
      </c>
      <c r="D852" s="11" t="s">
        <v>753</v>
      </c>
      <c r="E852" s="32" t="s">
        <v>817</v>
      </c>
      <c r="F852" s="11" t="s">
        <v>710</v>
      </c>
      <c r="G852" s="35">
        <v>5296619</v>
      </c>
      <c r="H852" s="4" t="s">
        <v>1948</v>
      </c>
      <c r="I852" s="4"/>
      <c r="J852" s="4"/>
      <c r="K852" s="4"/>
      <c r="L852" s="4"/>
      <c r="M852" s="33"/>
      <c r="N852" s="38"/>
      <c r="O852" s="33"/>
      <c r="P852" s="244">
        <f t="shared" si="112"/>
        <v>180.59800000000001</v>
      </c>
      <c r="Q852" s="25"/>
      <c r="R852" s="25"/>
      <c r="S852" s="25"/>
      <c r="T852" s="109"/>
      <c r="U852" s="25"/>
      <c r="V852" s="25"/>
      <c r="W852" s="25"/>
      <c r="X852" s="25">
        <v>180.59800000000001</v>
      </c>
      <c r="Y852" s="25">
        <v>0</v>
      </c>
      <c r="Z852" s="25">
        <v>0</v>
      </c>
      <c r="AA852" s="109"/>
      <c r="AB852" s="25">
        <v>0</v>
      </c>
      <c r="AC852" s="25">
        <v>0</v>
      </c>
      <c r="AD852" s="25">
        <v>0</v>
      </c>
      <c r="AE852" s="25">
        <v>0</v>
      </c>
      <c r="AF852" s="25">
        <v>0</v>
      </c>
      <c r="AG852" s="25">
        <v>0</v>
      </c>
      <c r="AH852" s="109"/>
      <c r="AI852" s="25">
        <v>0</v>
      </c>
      <c r="AJ852" s="25">
        <v>0</v>
      </c>
      <c r="AK852" s="123">
        <v>0</v>
      </c>
      <c r="AL852" s="25">
        <v>0</v>
      </c>
      <c r="AM852" s="25">
        <v>0</v>
      </c>
      <c r="AN852" s="25">
        <v>0</v>
      </c>
      <c r="AO852" s="109"/>
      <c r="AP852" s="25">
        <v>0</v>
      </c>
      <c r="AQ852" s="25">
        <v>0</v>
      </c>
      <c r="AR852" s="25">
        <v>0</v>
      </c>
      <c r="AS852" s="25">
        <v>0</v>
      </c>
      <c r="AT852" s="25">
        <v>0</v>
      </c>
      <c r="AU852" s="25">
        <v>0</v>
      </c>
      <c r="AW852" t="str">
        <f t="shared" si="113"/>
        <v>Nguyễn Thành Long</v>
      </c>
      <c r="AX852" s="27" t="str">
        <f t="shared" si="114"/>
        <v>Trần Thị Cẩm Tiên</v>
      </c>
      <c r="AY852" s="4" t="str">
        <f t="shared" si="115"/>
        <v>VIN+</v>
      </c>
    </row>
    <row r="853" spans="1:51" outlineLevel="1" x14ac:dyDescent="0.25">
      <c r="A853" s="4" t="s">
        <v>1104</v>
      </c>
      <c r="B853" s="4" t="s">
        <v>797</v>
      </c>
      <c r="C853" s="4" t="s">
        <v>959</v>
      </c>
      <c r="D853" s="11" t="s">
        <v>753</v>
      </c>
      <c r="E853" s="32" t="s">
        <v>817</v>
      </c>
      <c r="F853" s="11" t="s">
        <v>710</v>
      </c>
      <c r="G853" s="35">
        <v>5293539</v>
      </c>
      <c r="H853" s="4" t="s">
        <v>1949</v>
      </c>
      <c r="I853" s="4"/>
      <c r="J853" s="4"/>
      <c r="K853" s="4"/>
      <c r="L853" s="4"/>
      <c r="M853" s="33"/>
      <c r="N853" s="38"/>
      <c r="O853" s="33"/>
      <c r="P853" s="244">
        <f t="shared" si="112"/>
        <v>180.59800000000001</v>
      </c>
      <c r="Q853" s="25"/>
      <c r="R853" s="25"/>
      <c r="S853" s="25"/>
      <c r="T853" s="109"/>
      <c r="U853" s="25"/>
      <c r="V853" s="25"/>
      <c r="W853" s="25"/>
      <c r="X853" s="25">
        <v>180.59800000000001</v>
      </c>
      <c r="Y853" s="25">
        <v>0</v>
      </c>
      <c r="Z853" s="25">
        <v>0</v>
      </c>
      <c r="AA853" s="109"/>
      <c r="AB853" s="25">
        <v>0</v>
      </c>
      <c r="AC853" s="25">
        <v>0</v>
      </c>
      <c r="AD853" s="25">
        <v>0</v>
      </c>
      <c r="AE853" s="25">
        <v>0</v>
      </c>
      <c r="AF853" s="25">
        <v>0</v>
      </c>
      <c r="AG853" s="25">
        <v>0</v>
      </c>
      <c r="AH853" s="109"/>
      <c r="AI853" s="25">
        <v>0</v>
      </c>
      <c r="AJ853" s="25">
        <v>0</v>
      </c>
      <c r="AK853" s="123">
        <v>0</v>
      </c>
      <c r="AL853" s="25">
        <v>0</v>
      </c>
      <c r="AM853" s="25">
        <v>0</v>
      </c>
      <c r="AN853" s="25">
        <v>0</v>
      </c>
      <c r="AO853" s="109"/>
      <c r="AP853" s="25">
        <v>0</v>
      </c>
      <c r="AQ853" s="25">
        <v>0</v>
      </c>
      <c r="AR853" s="25">
        <v>0</v>
      </c>
      <c r="AS853" s="25">
        <v>0</v>
      </c>
      <c r="AT853" s="25">
        <v>0</v>
      </c>
      <c r="AU853" s="25">
        <v>0</v>
      </c>
      <c r="AW853" t="str">
        <f t="shared" si="113"/>
        <v>Nguyễn Thành Long</v>
      </c>
      <c r="AX853" s="27" t="str">
        <f t="shared" si="114"/>
        <v>Trần Thị Cẩm Tiên</v>
      </c>
      <c r="AY853" s="4" t="str">
        <f t="shared" si="115"/>
        <v>VIN+</v>
      </c>
    </row>
    <row r="854" spans="1:51" outlineLevel="1" x14ac:dyDescent="0.25">
      <c r="A854" s="4" t="s">
        <v>1104</v>
      </c>
      <c r="B854" s="4" t="s">
        <v>797</v>
      </c>
      <c r="C854" s="4" t="s">
        <v>959</v>
      </c>
      <c r="D854" s="11" t="s">
        <v>753</v>
      </c>
      <c r="E854" s="32" t="s">
        <v>817</v>
      </c>
      <c r="F854" s="11" t="s">
        <v>710</v>
      </c>
      <c r="G854" s="35">
        <v>5335842</v>
      </c>
      <c r="H854" s="4" t="s">
        <v>2308</v>
      </c>
      <c r="I854" s="4"/>
      <c r="J854" s="4"/>
      <c r="K854" s="4"/>
      <c r="L854" s="4"/>
      <c r="M854" s="33"/>
      <c r="N854" s="38"/>
      <c r="O854" s="33"/>
      <c r="P854" s="244">
        <f t="shared" si="112"/>
        <v>779.18799999999987</v>
      </c>
      <c r="Q854" s="25"/>
      <c r="R854" s="25"/>
      <c r="S854" s="25"/>
      <c r="T854" s="109"/>
      <c r="U854" s="25"/>
      <c r="V854" s="25"/>
      <c r="W854" s="25"/>
      <c r="X854" s="25">
        <v>0</v>
      </c>
      <c r="Y854" s="25">
        <v>179.52799999999999</v>
      </c>
      <c r="Z854" s="25">
        <v>0</v>
      </c>
      <c r="AA854" s="109"/>
      <c r="AB854" s="25">
        <v>180.59800000000001</v>
      </c>
      <c r="AC854" s="25">
        <v>0</v>
      </c>
      <c r="AD854" s="25">
        <v>0</v>
      </c>
      <c r="AE854" s="25">
        <v>0</v>
      </c>
      <c r="AF854" s="25">
        <v>0</v>
      </c>
      <c r="AG854" s="25">
        <v>0</v>
      </c>
      <c r="AH854" s="109"/>
      <c r="AI854" s="25">
        <v>0</v>
      </c>
      <c r="AJ854" s="25">
        <v>238.464</v>
      </c>
      <c r="AK854" s="123">
        <v>0</v>
      </c>
      <c r="AL854" s="25">
        <v>0</v>
      </c>
      <c r="AM854" s="25">
        <v>0</v>
      </c>
      <c r="AN854" s="25">
        <v>0</v>
      </c>
      <c r="AO854" s="109"/>
      <c r="AP854" s="25">
        <v>0</v>
      </c>
      <c r="AQ854" s="25">
        <v>0</v>
      </c>
      <c r="AR854" s="25">
        <v>0</v>
      </c>
      <c r="AS854" s="25">
        <v>180.59800000000001</v>
      </c>
      <c r="AT854" s="25">
        <v>0</v>
      </c>
      <c r="AU854" s="25">
        <v>0</v>
      </c>
      <c r="AW854" t="str">
        <f t="shared" si="113"/>
        <v>Nguyễn Thành Long</v>
      </c>
      <c r="AX854" s="27" t="str">
        <f t="shared" si="114"/>
        <v>Trần Thị Cẩm Tiên</v>
      </c>
      <c r="AY854" s="4" t="str">
        <f t="shared" si="115"/>
        <v>VIN+</v>
      </c>
    </row>
    <row r="855" spans="1:51" outlineLevel="1" x14ac:dyDescent="0.25">
      <c r="A855" s="4" t="s">
        <v>1104</v>
      </c>
      <c r="B855" s="4" t="s">
        <v>797</v>
      </c>
      <c r="C855" s="4" t="s">
        <v>959</v>
      </c>
      <c r="D855" s="11" t="s">
        <v>753</v>
      </c>
      <c r="E855" s="32" t="s">
        <v>817</v>
      </c>
      <c r="F855" s="11" t="s">
        <v>710</v>
      </c>
      <c r="G855" s="35">
        <v>5138993</v>
      </c>
      <c r="H855" s="4" t="s">
        <v>2808</v>
      </c>
      <c r="I855" s="4"/>
      <c r="J855" s="4"/>
      <c r="K855" s="4"/>
      <c r="L855" s="4"/>
      <c r="M855" s="33"/>
      <c r="N855" s="38"/>
      <c r="O855" s="33"/>
      <c r="P855" s="244">
        <f t="shared" si="112"/>
        <v>598.59</v>
      </c>
      <c r="Q855" s="25"/>
      <c r="R855" s="25"/>
      <c r="S855" s="25"/>
      <c r="T855" s="109"/>
      <c r="U855" s="25"/>
      <c r="V855" s="25"/>
      <c r="W855" s="25"/>
      <c r="X855" s="25">
        <v>0</v>
      </c>
      <c r="Y855" s="25">
        <v>0</v>
      </c>
      <c r="Z855" s="25">
        <v>0</v>
      </c>
      <c r="AA855" s="109"/>
      <c r="AB855" s="25">
        <v>417.99200000000002</v>
      </c>
      <c r="AC855" s="25">
        <v>0</v>
      </c>
      <c r="AD855" s="25">
        <v>0</v>
      </c>
      <c r="AE855" s="25">
        <v>0</v>
      </c>
      <c r="AF855" s="25">
        <v>0</v>
      </c>
      <c r="AG855" s="25">
        <v>0</v>
      </c>
      <c r="AH855" s="109"/>
      <c r="AI855" s="25">
        <v>0</v>
      </c>
      <c r="AJ855" s="25">
        <v>0</v>
      </c>
      <c r="AK855" s="123">
        <v>0</v>
      </c>
      <c r="AL855" s="25">
        <v>0</v>
      </c>
      <c r="AM855" s="25">
        <v>0</v>
      </c>
      <c r="AN855" s="25">
        <v>0</v>
      </c>
      <c r="AO855" s="109"/>
      <c r="AP855" s="25">
        <v>0</v>
      </c>
      <c r="AQ855" s="25">
        <v>0</v>
      </c>
      <c r="AR855" s="25">
        <v>0</v>
      </c>
      <c r="AS855" s="25">
        <v>0</v>
      </c>
      <c r="AT855" s="25">
        <v>180.59800000000001</v>
      </c>
      <c r="AU855" s="25">
        <v>0</v>
      </c>
      <c r="AW855" t="str">
        <f t="shared" si="113"/>
        <v>Nguyễn Thành Long</v>
      </c>
      <c r="AX855" s="27" t="str">
        <f t="shared" si="114"/>
        <v>Trần Thị Cẩm Tiên</v>
      </c>
      <c r="AY855" s="4" t="str">
        <f t="shared" si="115"/>
        <v>VIN+</v>
      </c>
    </row>
    <row r="856" spans="1:51" outlineLevel="1" x14ac:dyDescent="0.25">
      <c r="A856" s="4" t="s">
        <v>1104</v>
      </c>
      <c r="B856" s="4" t="s">
        <v>797</v>
      </c>
      <c r="C856" s="4" t="s">
        <v>959</v>
      </c>
      <c r="D856" s="11" t="s">
        <v>753</v>
      </c>
      <c r="E856" s="32" t="s">
        <v>817</v>
      </c>
      <c r="F856" s="11" t="s">
        <v>710</v>
      </c>
      <c r="G856" s="35">
        <v>5270701</v>
      </c>
      <c r="H856" s="4" t="s">
        <v>2809</v>
      </c>
      <c r="I856" s="4"/>
      <c r="J856" s="4"/>
      <c r="K856" s="4"/>
      <c r="L856" s="4"/>
      <c r="M856" s="33"/>
      <c r="N856" s="38"/>
      <c r="O856" s="33"/>
      <c r="P856" s="244">
        <f t="shared" si="112"/>
        <v>179.52799999999999</v>
      </c>
      <c r="Q856" s="25"/>
      <c r="R856" s="25"/>
      <c r="S856" s="25"/>
      <c r="T856" s="109"/>
      <c r="U856" s="25"/>
      <c r="V856" s="25"/>
      <c r="W856" s="25"/>
      <c r="X856" s="25">
        <v>0</v>
      </c>
      <c r="Y856" s="25">
        <v>0</v>
      </c>
      <c r="Z856" s="25">
        <v>0</v>
      </c>
      <c r="AA856" s="109"/>
      <c r="AB856" s="25">
        <v>0</v>
      </c>
      <c r="AC856" s="25">
        <v>0</v>
      </c>
      <c r="AD856" s="25">
        <v>0</v>
      </c>
      <c r="AE856" s="25">
        <v>0</v>
      </c>
      <c r="AF856" s="25">
        <v>0</v>
      </c>
      <c r="AG856" s="25">
        <v>0</v>
      </c>
      <c r="AH856" s="109"/>
      <c r="AI856" s="25">
        <v>0</v>
      </c>
      <c r="AJ856" s="25">
        <v>0</v>
      </c>
      <c r="AK856" s="123">
        <v>0</v>
      </c>
      <c r="AL856" s="25">
        <v>0</v>
      </c>
      <c r="AM856" s="25">
        <v>0</v>
      </c>
      <c r="AN856" s="25">
        <v>0</v>
      </c>
      <c r="AO856" s="109"/>
      <c r="AP856" s="25">
        <v>0</v>
      </c>
      <c r="AQ856" s="25">
        <v>0</v>
      </c>
      <c r="AR856" s="25">
        <v>179.52799999999999</v>
      </c>
      <c r="AS856" s="25">
        <v>0</v>
      </c>
      <c r="AT856" s="25">
        <v>0</v>
      </c>
      <c r="AU856" s="25">
        <v>0</v>
      </c>
      <c r="AW856" t="str">
        <f t="shared" si="113"/>
        <v>Nguyễn Thành Long</v>
      </c>
      <c r="AX856" s="27" t="str">
        <f t="shared" si="114"/>
        <v>Trần Thị Cẩm Tiên</v>
      </c>
      <c r="AY856" s="4" t="str">
        <f t="shared" si="115"/>
        <v>VIN+</v>
      </c>
    </row>
    <row r="857" spans="1:51" outlineLevel="1" x14ac:dyDescent="0.25">
      <c r="A857" s="4" t="s">
        <v>1104</v>
      </c>
      <c r="B857" s="4" t="s">
        <v>797</v>
      </c>
      <c r="C857" s="4" t="s">
        <v>959</v>
      </c>
      <c r="D857" s="11" t="s">
        <v>753</v>
      </c>
      <c r="E857" s="32" t="s">
        <v>817</v>
      </c>
      <c r="F857" s="11" t="s">
        <v>710</v>
      </c>
      <c r="G857" s="35">
        <v>5271416</v>
      </c>
      <c r="H857" s="4" t="s">
        <v>2810</v>
      </c>
      <c r="I857" s="4"/>
      <c r="J857" s="4"/>
      <c r="K857" s="4"/>
      <c r="L857" s="4"/>
      <c r="M857" s="33"/>
      <c r="N857" s="38"/>
      <c r="O857" s="33"/>
      <c r="P857" s="244">
        <f t="shared" si="112"/>
        <v>180.59800000000001</v>
      </c>
      <c r="Q857" s="25"/>
      <c r="R857" s="25"/>
      <c r="S857" s="25"/>
      <c r="T857" s="109"/>
      <c r="U857" s="25"/>
      <c r="V857" s="25"/>
      <c r="W857" s="25"/>
      <c r="X857" s="25">
        <v>0</v>
      </c>
      <c r="Y857" s="25">
        <v>0</v>
      </c>
      <c r="Z857" s="25">
        <v>0</v>
      </c>
      <c r="AA857" s="109"/>
      <c r="AB857" s="25">
        <v>0</v>
      </c>
      <c r="AC857" s="25">
        <v>0</v>
      </c>
      <c r="AD857" s="25">
        <v>180.59800000000001</v>
      </c>
      <c r="AE857" s="25">
        <v>0</v>
      </c>
      <c r="AF857" s="25">
        <v>0</v>
      </c>
      <c r="AG857" s="25">
        <v>0</v>
      </c>
      <c r="AH857" s="109"/>
      <c r="AI857" s="25">
        <v>0</v>
      </c>
      <c r="AJ857" s="25">
        <v>0</v>
      </c>
      <c r="AK857" s="123">
        <v>0</v>
      </c>
      <c r="AL857" s="25">
        <v>0</v>
      </c>
      <c r="AM857" s="25">
        <v>0</v>
      </c>
      <c r="AN857" s="25">
        <v>0</v>
      </c>
      <c r="AO857" s="109"/>
      <c r="AP857" s="25">
        <v>0</v>
      </c>
      <c r="AQ857" s="25">
        <v>0</v>
      </c>
      <c r="AR857" s="25">
        <v>0</v>
      </c>
      <c r="AS857" s="25">
        <v>0</v>
      </c>
      <c r="AT857" s="25">
        <v>0</v>
      </c>
      <c r="AU857" s="25">
        <v>0</v>
      </c>
      <c r="AW857" t="str">
        <f t="shared" si="113"/>
        <v>Nguyễn Thành Long</v>
      </c>
      <c r="AX857" s="27" t="str">
        <f t="shared" si="114"/>
        <v>Trần Thị Cẩm Tiên</v>
      </c>
      <c r="AY857" s="4" t="str">
        <f t="shared" si="115"/>
        <v>VIN+</v>
      </c>
    </row>
    <row r="858" spans="1:51" outlineLevel="1" x14ac:dyDescent="0.25">
      <c r="A858" s="4" t="s">
        <v>1104</v>
      </c>
      <c r="B858" s="4" t="s">
        <v>797</v>
      </c>
      <c r="C858" s="4" t="s">
        <v>959</v>
      </c>
      <c r="D858" s="11" t="s">
        <v>753</v>
      </c>
      <c r="E858" s="32" t="s">
        <v>817</v>
      </c>
      <c r="F858" s="11" t="s">
        <v>710</v>
      </c>
      <c r="G858" s="35">
        <v>5278675</v>
      </c>
      <c r="H858" s="4" t="s">
        <v>2811</v>
      </c>
      <c r="I858" s="4"/>
      <c r="J858" s="4"/>
      <c r="K858" s="4"/>
      <c r="L858" s="4"/>
      <c r="M858" s="33"/>
      <c r="N858" s="38"/>
      <c r="O858" s="33"/>
      <c r="P858" s="244">
        <f t="shared" si="112"/>
        <v>179.52799999999999</v>
      </c>
      <c r="Q858" s="25"/>
      <c r="R858" s="25"/>
      <c r="S858" s="25"/>
      <c r="T858" s="109"/>
      <c r="U858" s="25"/>
      <c r="V858" s="25"/>
      <c r="W858" s="25"/>
      <c r="X858" s="25">
        <v>0</v>
      </c>
      <c r="Y858" s="25">
        <v>0</v>
      </c>
      <c r="Z858" s="25">
        <v>0</v>
      </c>
      <c r="AA858" s="109"/>
      <c r="AB858" s="25">
        <v>0</v>
      </c>
      <c r="AC858" s="25">
        <v>0</v>
      </c>
      <c r="AD858" s="25">
        <v>0</v>
      </c>
      <c r="AE858" s="25">
        <v>0</v>
      </c>
      <c r="AF858" s="25">
        <v>0</v>
      </c>
      <c r="AG858" s="25">
        <v>0</v>
      </c>
      <c r="AH858" s="109"/>
      <c r="AI858" s="25">
        <v>0</v>
      </c>
      <c r="AJ858" s="25">
        <v>0</v>
      </c>
      <c r="AK858" s="123">
        <v>0</v>
      </c>
      <c r="AL858" s="25">
        <v>0</v>
      </c>
      <c r="AM858" s="25">
        <v>0</v>
      </c>
      <c r="AN858" s="25">
        <v>0</v>
      </c>
      <c r="AO858" s="109"/>
      <c r="AP858" s="25">
        <v>0</v>
      </c>
      <c r="AQ858" s="25">
        <v>179.52799999999999</v>
      </c>
      <c r="AR858" s="25">
        <v>0</v>
      </c>
      <c r="AS858" s="25">
        <v>0</v>
      </c>
      <c r="AT858" s="25">
        <v>0</v>
      </c>
      <c r="AU858" s="25">
        <v>0</v>
      </c>
      <c r="AW858" t="str">
        <f t="shared" si="113"/>
        <v>Nguyễn Thành Long</v>
      </c>
      <c r="AX858" s="27" t="str">
        <f t="shared" si="114"/>
        <v>Trần Thị Cẩm Tiên</v>
      </c>
      <c r="AY858" s="4" t="str">
        <f t="shared" si="115"/>
        <v>VIN+</v>
      </c>
    </row>
    <row r="859" spans="1:51" outlineLevel="1" x14ac:dyDescent="0.25">
      <c r="A859" s="4" t="s">
        <v>1104</v>
      </c>
      <c r="B859" s="4" t="s">
        <v>797</v>
      </c>
      <c r="C859" s="4" t="s">
        <v>959</v>
      </c>
      <c r="D859" s="11" t="s">
        <v>753</v>
      </c>
      <c r="E859" s="32" t="s">
        <v>817</v>
      </c>
      <c r="F859" s="11" t="s">
        <v>710</v>
      </c>
      <c r="G859" s="35">
        <v>5291081</v>
      </c>
      <c r="H859" s="4" t="s">
        <v>2812</v>
      </c>
      <c r="I859" s="4"/>
      <c r="J859" s="4"/>
      <c r="K859" s="4"/>
      <c r="L859" s="4"/>
      <c r="M859" s="33"/>
      <c r="N859" s="38"/>
      <c r="O859" s="33"/>
      <c r="P859" s="244">
        <f t="shared" si="112"/>
        <v>179.52799999999999</v>
      </c>
      <c r="Q859" s="25"/>
      <c r="R859" s="25"/>
      <c r="S859" s="25"/>
      <c r="T859" s="109"/>
      <c r="U859" s="25"/>
      <c r="V859" s="25"/>
      <c r="W859" s="25"/>
      <c r="X859" s="25">
        <v>0</v>
      </c>
      <c r="Y859" s="25">
        <v>0</v>
      </c>
      <c r="Z859" s="25">
        <v>0</v>
      </c>
      <c r="AA859" s="109"/>
      <c r="AB859" s="25">
        <v>0</v>
      </c>
      <c r="AC859" s="25">
        <v>0</v>
      </c>
      <c r="AD859" s="25">
        <v>0</v>
      </c>
      <c r="AE859" s="25">
        <v>0</v>
      </c>
      <c r="AF859" s="25">
        <v>0</v>
      </c>
      <c r="AG859" s="25">
        <v>0</v>
      </c>
      <c r="AH859" s="109"/>
      <c r="AI859" s="25">
        <v>0</v>
      </c>
      <c r="AJ859" s="25">
        <v>0</v>
      </c>
      <c r="AK859" s="123">
        <v>0</v>
      </c>
      <c r="AL859" s="25">
        <v>0</v>
      </c>
      <c r="AM859" s="25">
        <v>0</v>
      </c>
      <c r="AN859" s="25">
        <v>0</v>
      </c>
      <c r="AO859" s="109"/>
      <c r="AP859" s="25">
        <v>0</v>
      </c>
      <c r="AQ859" s="25">
        <v>0</v>
      </c>
      <c r="AR859" s="25">
        <v>179.52799999999999</v>
      </c>
      <c r="AS859" s="25">
        <v>0</v>
      </c>
      <c r="AT859" s="25">
        <v>0</v>
      </c>
      <c r="AU859" s="25">
        <v>0</v>
      </c>
      <c r="AW859" t="str">
        <f t="shared" si="113"/>
        <v>Nguyễn Thành Long</v>
      </c>
      <c r="AX859" s="27" t="str">
        <f t="shared" si="114"/>
        <v>Trần Thị Cẩm Tiên</v>
      </c>
      <c r="AY859" s="4" t="str">
        <f t="shared" si="115"/>
        <v>VIN+</v>
      </c>
    </row>
    <row r="860" spans="1:51" outlineLevel="1" x14ac:dyDescent="0.25">
      <c r="A860" s="4" t="s">
        <v>1104</v>
      </c>
      <c r="B860" s="4" t="s">
        <v>797</v>
      </c>
      <c r="C860" s="4" t="s">
        <v>959</v>
      </c>
      <c r="D860" s="11" t="s">
        <v>753</v>
      </c>
      <c r="E860" s="32" t="s">
        <v>817</v>
      </c>
      <c r="F860" s="11" t="s">
        <v>710</v>
      </c>
      <c r="G860" s="35">
        <v>5292042</v>
      </c>
      <c r="H860" s="4" t="s">
        <v>2813</v>
      </c>
      <c r="I860" s="4"/>
      <c r="J860" s="4"/>
      <c r="K860" s="4"/>
      <c r="L860" s="4"/>
      <c r="M860" s="33"/>
      <c r="N860" s="38"/>
      <c r="O860" s="33"/>
      <c r="P860" s="244">
        <f t="shared" si="112"/>
        <v>238.464</v>
      </c>
      <c r="Q860" s="25"/>
      <c r="R860" s="25"/>
      <c r="S860" s="25"/>
      <c r="T860" s="109"/>
      <c r="U860" s="25"/>
      <c r="V860" s="25"/>
      <c r="W860" s="25"/>
      <c r="X860" s="25">
        <v>0</v>
      </c>
      <c r="Y860" s="25">
        <v>0</v>
      </c>
      <c r="Z860" s="25">
        <v>0</v>
      </c>
      <c r="AA860" s="109"/>
      <c r="AB860" s="25">
        <v>0</v>
      </c>
      <c r="AC860" s="25">
        <v>0</v>
      </c>
      <c r="AD860" s="25">
        <v>0</v>
      </c>
      <c r="AE860" s="25">
        <v>0</v>
      </c>
      <c r="AF860" s="25">
        <v>0</v>
      </c>
      <c r="AG860" s="25">
        <v>0</v>
      </c>
      <c r="AH860" s="109"/>
      <c r="AI860" s="25">
        <v>0</v>
      </c>
      <c r="AJ860" s="25">
        <v>0</v>
      </c>
      <c r="AK860" s="123">
        <v>0</v>
      </c>
      <c r="AL860" s="25">
        <v>238.464</v>
      </c>
      <c r="AM860" s="25">
        <v>0</v>
      </c>
      <c r="AN860" s="25">
        <v>0</v>
      </c>
      <c r="AO860" s="109"/>
      <c r="AP860" s="25">
        <v>0</v>
      </c>
      <c r="AQ860" s="25">
        <v>0</v>
      </c>
      <c r="AR860" s="25">
        <v>0</v>
      </c>
      <c r="AS860" s="25">
        <v>0</v>
      </c>
      <c r="AT860" s="25">
        <v>0</v>
      </c>
      <c r="AU860" s="25">
        <v>0</v>
      </c>
      <c r="AW860" t="str">
        <f t="shared" si="113"/>
        <v>Nguyễn Thành Long</v>
      </c>
      <c r="AX860" s="27" t="str">
        <f t="shared" si="114"/>
        <v>Trần Thị Cẩm Tiên</v>
      </c>
      <c r="AY860" s="4" t="str">
        <f t="shared" si="115"/>
        <v>VIN+</v>
      </c>
    </row>
    <row r="861" spans="1:51" outlineLevel="1" x14ac:dyDescent="0.25">
      <c r="A861" s="4" t="s">
        <v>1104</v>
      </c>
      <c r="B861" s="4" t="s">
        <v>797</v>
      </c>
      <c r="C861" s="4" t="s">
        <v>959</v>
      </c>
      <c r="D861" s="11" t="s">
        <v>753</v>
      </c>
      <c r="E861" s="32" t="s">
        <v>817</v>
      </c>
      <c r="F861" s="11" t="s">
        <v>710</v>
      </c>
      <c r="G861" s="35">
        <v>5292848</v>
      </c>
      <c r="H861" s="4" t="s">
        <v>2814</v>
      </c>
      <c r="I861" s="4"/>
      <c r="J861" s="4"/>
      <c r="K861" s="4"/>
      <c r="L861" s="4"/>
      <c r="M861" s="33"/>
      <c r="N861" s="38"/>
      <c r="O861" s="33"/>
      <c r="P861" s="244">
        <f t="shared" si="112"/>
        <v>179.52799999999999</v>
      </c>
      <c r="Q861" s="25"/>
      <c r="R861" s="25"/>
      <c r="S861" s="25"/>
      <c r="T861" s="109"/>
      <c r="U861" s="25"/>
      <c r="V861" s="25"/>
      <c r="W861" s="25"/>
      <c r="X861" s="25">
        <v>0</v>
      </c>
      <c r="Y861" s="25">
        <v>0</v>
      </c>
      <c r="Z861" s="25">
        <v>0</v>
      </c>
      <c r="AA861" s="109"/>
      <c r="AB861" s="25">
        <v>0</v>
      </c>
      <c r="AC861" s="25">
        <v>0</v>
      </c>
      <c r="AD861" s="25">
        <v>0</v>
      </c>
      <c r="AE861" s="25">
        <v>0</v>
      </c>
      <c r="AF861" s="25">
        <v>0</v>
      </c>
      <c r="AG861" s="25">
        <v>0</v>
      </c>
      <c r="AH861" s="109"/>
      <c r="AI861" s="25">
        <v>0</v>
      </c>
      <c r="AJ861" s="25">
        <v>0</v>
      </c>
      <c r="AK861" s="123">
        <v>0</v>
      </c>
      <c r="AL861" s="25">
        <v>0</v>
      </c>
      <c r="AM861" s="25">
        <v>0</v>
      </c>
      <c r="AN861" s="25">
        <v>0</v>
      </c>
      <c r="AO861" s="109"/>
      <c r="AP861" s="25">
        <v>0</v>
      </c>
      <c r="AQ861" s="25">
        <v>0</v>
      </c>
      <c r="AR861" s="25">
        <v>0</v>
      </c>
      <c r="AS861" s="25">
        <v>0</v>
      </c>
      <c r="AT861" s="25">
        <v>179.52799999999999</v>
      </c>
      <c r="AU861" s="25">
        <v>0</v>
      </c>
      <c r="AW861" t="str">
        <f t="shared" si="113"/>
        <v>Nguyễn Thành Long</v>
      </c>
      <c r="AX861" s="27" t="str">
        <f t="shared" si="114"/>
        <v>Trần Thị Cẩm Tiên</v>
      </c>
      <c r="AY861" s="4" t="str">
        <f t="shared" si="115"/>
        <v>VIN+</v>
      </c>
    </row>
    <row r="862" spans="1:51" outlineLevel="1" x14ac:dyDescent="0.25">
      <c r="A862" s="4" t="s">
        <v>1104</v>
      </c>
      <c r="B862" s="4" t="s">
        <v>797</v>
      </c>
      <c r="C862" s="4" t="s">
        <v>959</v>
      </c>
      <c r="D862" s="11" t="s">
        <v>753</v>
      </c>
      <c r="E862" s="32" t="s">
        <v>817</v>
      </c>
      <c r="F862" s="11" t="s">
        <v>710</v>
      </c>
      <c r="G862" s="35">
        <v>5295582</v>
      </c>
      <c r="H862" s="4" t="s">
        <v>2815</v>
      </c>
      <c r="I862" s="4"/>
      <c r="J862" s="4"/>
      <c r="K862" s="4"/>
      <c r="L862" s="4"/>
      <c r="M862" s="33"/>
      <c r="N862" s="38"/>
      <c r="O862" s="33"/>
      <c r="P862" s="244">
        <f t="shared" si="112"/>
        <v>0</v>
      </c>
      <c r="Q862" s="25"/>
      <c r="R862" s="25"/>
      <c r="S862" s="25"/>
      <c r="T862" s="109"/>
      <c r="U862" s="25"/>
      <c r="V862" s="25"/>
      <c r="W862" s="25"/>
      <c r="X862" s="25">
        <v>0</v>
      </c>
      <c r="Y862" s="25">
        <v>0</v>
      </c>
      <c r="Z862" s="25">
        <v>0</v>
      </c>
      <c r="AA862" s="109"/>
      <c r="AB862" s="25">
        <v>0</v>
      </c>
      <c r="AC862" s="25">
        <v>0</v>
      </c>
      <c r="AD862" s="25">
        <v>0</v>
      </c>
      <c r="AE862" s="25">
        <v>0</v>
      </c>
      <c r="AF862" s="25">
        <v>0</v>
      </c>
      <c r="AG862" s="25">
        <v>0</v>
      </c>
      <c r="AH862" s="109"/>
      <c r="AI862" s="25">
        <v>0</v>
      </c>
      <c r="AJ862" s="25">
        <v>0</v>
      </c>
      <c r="AK862" s="123">
        <v>0</v>
      </c>
      <c r="AL862" s="25">
        <v>0</v>
      </c>
      <c r="AM862" s="25">
        <v>0</v>
      </c>
      <c r="AN862" s="25">
        <v>0</v>
      </c>
      <c r="AO862" s="109"/>
      <c r="AP862" s="25">
        <v>0</v>
      </c>
      <c r="AQ862" s="25">
        <v>0</v>
      </c>
      <c r="AR862" s="25">
        <v>0</v>
      </c>
      <c r="AS862" s="25">
        <v>0</v>
      </c>
      <c r="AT862" s="25">
        <v>0</v>
      </c>
      <c r="AU862" s="25">
        <v>0</v>
      </c>
      <c r="AW862" t="str">
        <f t="shared" si="113"/>
        <v>Nguyễn Thành Long</v>
      </c>
      <c r="AX862" s="27" t="str">
        <f t="shared" si="114"/>
        <v>Trần Thị Cẩm Tiên</v>
      </c>
      <c r="AY862" s="4" t="str">
        <f t="shared" si="115"/>
        <v>VIN+</v>
      </c>
    </row>
    <row r="863" spans="1:51" outlineLevel="1" x14ac:dyDescent="0.25">
      <c r="A863" s="4" t="s">
        <v>1104</v>
      </c>
      <c r="B863" s="4" t="s">
        <v>797</v>
      </c>
      <c r="C863" s="4" t="s">
        <v>959</v>
      </c>
      <c r="D863" s="11" t="s">
        <v>753</v>
      </c>
      <c r="E863" s="32" t="s">
        <v>817</v>
      </c>
      <c r="F863" s="11" t="s">
        <v>710</v>
      </c>
      <c r="G863" s="35">
        <v>5296121</v>
      </c>
      <c r="H863" s="4" t="s">
        <v>2816</v>
      </c>
      <c r="I863" s="4"/>
      <c r="J863" s="4"/>
      <c r="K863" s="4"/>
      <c r="L863" s="4"/>
      <c r="M863" s="33"/>
      <c r="N863" s="38"/>
      <c r="O863" s="33"/>
      <c r="P863" s="244">
        <f t="shared" si="112"/>
        <v>179.52799999999999</v>
      </c>
      <c r="Q863" s="25"/>
      <c r="R863" s="25"/>
      <c r="S863" s="25"/>
      <c r="T863" s="109"/>
      <c r="U863" s="25"/>
      <c r="V863" s="25"/>
      <c r="W863" s="25"/>
      <c r="X863" s="25">
        <v>0</v>
      </c>
      <c r="Y863" s="25">
        <v>0</v>
      </c>
      <c r="Z863" s="25">
        <v>0</v>
      </c>
      <c r="AA863" s="109"/>
      <c r="AB863" s="25">
        <v>0</v>
      </c>
      <c r="AC863" s="25">
        <v>179.52799999999999</v>
      </c>
      <c r="AD863" s="25">
        <v>0</v>
      </c>
      <c r="AE863" s="25">
        <v>0</v>
      </c>
      <c r="AF863" s="25">
        <v>0</v>
      </c>
      <c r="AG863" s="25">
        <v>0</v>
      </c>
      <c r="AH863" s="109"/>
      <c r="AI863" s="25">
        <v>0</v>
      </c>
      <c r="AJ863" s="25">
        <v>0</v>
      </c>
      <c r="AK863" s="123">
        <v>0</v>
      </c>
      <c r="AL863" s="25">
        <v>0</v>
      </c>
      <c r="AM863" s="25">
        <v>0</v>
      </c>
      <c r="AN863" s="25">
        <v>0</v>
      </c>
      <c r="AO863" s="109"/>
      <c r="AP863" s="25">
        <v>0</v>
      </c>
      <c r="AQ863" s="25">
        <v>0</v>
      </c>
      <c r="AR863" s="25">
        <v>0</v>
      </c>
      <c r="AS863" s="25">
        <v>0</v>
      </c>
      <c r="AT863" s="25">
        <v>0</v>
      </c>
      <c r="AU863" s="25">
        <v>0</v>
      </c>
      <c r="AW863" t="str">
        <f t="shared" si="113"/>
        <v>Nguyễn Thành Long</v>
      </c>
      <c r="AX863" s="27" t="str">
        <f t="shared" si="114"/>
        <v>Trần Thị Cẩm Tiên</v>
      </c>
      <c r="AY863" s="4" t="str">
        <f t="shared" si="115"/>
        <v>VIN+</v>
      </c>
    </row>
    <row r="864" spans="1:51" outlineLevel="1" x14ac:dyDescent="0.25">
      <c r="A864" s="4" t="s">
        <v>1104</v>
      </c>
      <c r="B864" s="4" t="s">
        <v>797</v>
      </c>
      <c r="C864" s="4" t="s">
        <v>959</v>
      </c>
      <c r="D864" s="11" t="s">
        <v>753</v>
      </c>
      <c r="E864" s="32" t="s">
        <v>817</v>
      </c>
      <c r="F864" s="11" t="s">
        <v>710</v>
      </c>
      <c r="G864" s="35">
        <v>5298053</v>
      </c>
      <c r="H864" s="4" t="s">
        <v>2817</v>
      </c>
      <c r="I864" s="4"/>
      <c r="J864" s="4"/>
      <c r="K864" s="4"/>
      <c r="L864" s="4"/>
      <c r="M864" s="33"/>
      <c r="N864" s="38"/>
      <c r="O864" s="33"/>
      <c r="P864" s="244">
        <f t="shared" si="112"/>
        <v>179.52799999999999</v>
      </c>
      <c r="Q864" s="25"/>
      <c r="R864" s="25"/>
      <c r="S864" s="25"/>
      <c r="T864" s="109"/>
      <c r="U864" s="25"/>
      <c r="V864" s="25"/>
      <c r="W864" s="25"/>
      <c r="X864" s="25">
        <v>0</v>
      </c>
      <c r="Y864" s="25">
        <v>0</v>
      </c>
      <c r="Z864" s="25">
        <v>0</v>
      </c>
      <c r="AA864" s="109"/>
      <c r="AB864" s="25">
        <v>0</v>
      </c>
      <c r="AC864" s="25">
        <v>179.52799999999999</v>
      </c>
      <c r="AD864" s="25">
        <v>0</v>
      </c>
      <c r="AE864" s="25">
        <v>0</v>
      </c>
      <c r="AF864" s="25">
        <v>0</v>
      </c>
      <c r="AG864" s="25">
        <v>0</v>
      </c>
      <c r="AH864" s="109"/>
      <c r="AI864" s="25">
        <v>0</v>
      </c>
      <c r="AJ864" s="25">
        <v>0</v>
      </c>
      <c r="AK864" s="123">
        <v>0</v>
      </c>
      <c r="AL864" s="25">
        <v>0</v>
      </c>
      <c r="AM864" s="25">
        <v>0</v>
      </c>
      <c r="AN864" s="25">
        <v>0</v>
      </c>
      <c r="AO864" s="109"/>
      <c r="AP864" s="25">
        <v>0</v>
      </c>
      <c r="AQ864" s="25">
        <v>0</v>
      </c>
      <c r="AR864" s="25">
        <v>0</v>
      </c>
      <c r="AS864" s="25">
        <v>0</v>
      </c>
      <c r="AT864" s="25">
        <v>0</v>
      </c>
      <c r="AU864" s="25">
        <v>0</v>
      </c>
      <c r="AW864" t="str">
        <f t="shared" si="113"/>
        <v>Nguyễn Thành Long</v>
      </c>
      <c r="AX864" s="27" t="str">
        <f t="shared" si="114"/>
        <v>Trần Thị Cẩm Tiên</v>
      </c>
      <c r="AY864" s="4" t="str">
        <f t="shared" si="115"/>
        <v>VIN+</v>
      </c>
    </row>
    <row r="865" spans="1:51" outlineLevel="1" x14ac:dyDescent="0.25">
      <c r="A865" s="4" t="s">
        <v>1104</v>
      </c>
      <c r="B865" s="4" t="s">
        <v>797</v>
      </c>
      <c r="C865" s="4" t="s">
        <v>959</v>
      </c>
      <c r="D865" s="11" t="s">
        <v>753</v>
      </c>
      <c r="E865" s="32" t="s">
        <v>817</v>
      </c>
      <c r="F865" s="11" t="s">
        <v>710</v>
      </c>
      <c r="G865" s="35">
        <v>5298963</v>
      </c>
      <c r="H865" s="4" t="s">
        <v>2818</v>
      </c>
      <c r="I865" s="4"/>
      <c r="J865" s="4"/>
      <c r="K865" s="4"/>
      <c r="L865" s="4"/>
      <c r="M865" s="33"/>
      <c r="N865" s="38"/>
      <c r="O865" s="33"/>
      <c r="P865" s="244">
        <f t="shared" si="112"/>
        <v>721.48900000000003</v>
      </c>
      <c r="Q865" s="25"/>
      <c r="R865" s="25"/>
      <c r="S865" s="25"/>
      <c r="T865" s="109"/>
      <c r="U865" s="25"/>
      <c r="V865" s="25"/>
      <c r="W865" s="25"/>
      <c r="X865" s="25">
        <v>0</v>
      </c>
      <c r="Y865" s="25">
        <v>0</v>
      </c>
      <c r="Z865" s="25">
        <v>0</v>
      </c>
      <c r="AA865" s="109"/>
      <c r="AB865" s="25">
        <v>0</v>
      </c>
      <c r="AC865" s="25">
        <v>238.464</v>
      </c>
      <c r="AD865" s="25">
        <v>0</v>
      </c>
      <c r="AE865" s="25">
        <v>0</v>
      </c>
      <c r="AF865" s="25">
        <v>0</v>
      </c>
      <c r="AG865" s="25">
        <v>0</v>
      </c>
      <c r="AH865" s="109"/>
      <c r="AI865" s="25">
        <v>483.02499999999998</v>
      </c>
      <c r="AJ865" s="25">
        <v>0</v>
      </c>
      <c r="AK865" s="123">
        <v>0</v>
      </c>
      <c r="AL865" s="25">
        <v>0</v>
      </c>
      <c r="AM865" s="25">
        <v>0</v>
      </c>
      <c r="AN865" s="25">
        <v>0</v>
      </c>
      <c r="AO865" s="109"/>
      <c r="AP865" s="25">
        <v>0</v>
      </c>
      <c r="AQ865" s="25">
        <v>0</v>
      </c>
      <c r="AR865" s="25">
        <v>0</v>
      </c>
      <c r="AS865" s="25">
        <v>0</v>
      </c>
      <c r="AT865" s="25">
        <v>0</v>
      </c>
      <c r="AU865" s="25">
        <v>0</v>
      </c>
      <c r="AW865" t="str">
        <f t="shared" si="113"/>
        <v>Nguyễn Thành Long</v>
      </c>
      <c r="AX865" s="27" t="str">
        <f t="shared" si="114"/>
        <v>Trần Thị Cẩm Tiên</v>
      </c>
      <c r="AY865" s="4" t="str">
        <f t="shared" si="115"/>
        <v>VIN+</v>
      </c>
    </row>
    <row r="866" spans="1:51" outlineLevel="1" x14ac:dyDescent="0.25">
      <c r="A866" s="4" t="s">
        <v>1104</v>
      </c>
      <c r="B866" s="4" t="s">
        <v>797</v>
      </c>
      <c r="C866" s="4" t="s">
        <v>959</v>
      </c>
      <c r="D866" s="11" t="s">
        <v>753</v>
      </c>
      <c r="E866" s="32" t="s">
        <v>817</v>
      </c>
      <c r="F866" s="11" t="s">
        <v>710</v>
      </c>
      <c r="G866" s="35">
        <v>5299571</v>
      </c>
      <c r="H866" s="4" t="s">
        <v>2819</v>
      </c>
      <c r="I866" s="4"/>
      <c r="J866" s="4"/>
      <c r="K866" s="4"/>
      <c r="L866" s="4"/>
      <c r="M866" s="33"/>
      <c r="N866" s="38"/>
      <c r="O866" s="33"/>
      <c r="P866" s="244">
        <f t="shared" si="112"/>
        <v>238.464</v>
      </c>
      <c r="Q866" s="25"/>
      <c r="R866" s="25"/>
      <c r="S866" s="25"/>
      <c r="T866" s="109"/>
      <c r="U866" s="25"/>
      <c r="V866" s="25"/>
      <c r="W866" s="25"/>
      <c r="X866" s="25">
        <v>0</v>
      </c>
      <c r="Y866" s="25">
        <v>0</v>
      </c>
      <c r="Z866" s="25">
        <v>0</v>
      </c>
      <c r="AA866" s="109"/>
      <c r="AB866" s="25">
        <v>0</v>
      </c>
      <c r="AC866" s="25">
        <v>0</v>
      </c>
      <c r="AD866" s="25">
        <v>0</v>
      </c>
      <c r="AE866" s="25">
        <v>0</v>
      </c>
      <c r="AF866" s="25">
        <v>0</v>
      </c>
      <c r="AG866" s="25">
        <v>0</v>
      </c>
      <c r="AH866" s="109"/>
      <c r="AI866" s="25">
        <v>0</v>
      </c>
      <c r="AJ866" s="25">
        <v>0</v>
      </c>
      <c r="AK866" s="123">
        <v>0</v>
      </c>
      <c r="AL866" s="25">
        <v>0</v>
      </c>
      <c r="AM866" s="25">
        <v>0</v>
      </c>
      <c r="AN866" s="25">
        <v>0</v>
      </c>
      <c r="AO866" s="109"/>
      <c r="AP866" s="25">
        <v>238.464</v>
      </c>
      <c r="AQ866" s="25">
        <v>0</v>
      </c>
      <c r="AR866" s="25">
        <v>0</v>
      </c>
      <c r="AS866" s="25">
        <v>0</v>
      </c>
      <c r="AT866" s="25">
        <v>0</v>
      </c>
      <c r="AU866" s="25">
        <v>0</v>
      </c>
      <c r="AW866" t="str">
        <f t="shared" si="113"/>
        <v>Nguyễn Thành Long</v>
      </c>
      <c r="AX866" s="27" t="str">
        <f t="shared" si="114"/>
        <v>Trần Thị Cẩm Tiên</v>
      </c>
      <c r="AY866" s="4" t="str">
        <f t="shared" si="115"/>
        <v>VIN+</v>
      </c>
    </row>
    <row r="867" spans="1:51" outlineLevel="1" x14ac:dyDescent="0.25">
      <c r="A867" s="4" t="s">
        <v>1104</v>
      </c>
      <c r="B867" s="4" t="s">
        <v>797</v>
      </c>
      <c r="C867" s="4" t="s">
        <v>959</v>
      </c>
      <c r="D867" s="11" t="s">
        <v>753</v>
      </c>
      <c r="E867" s="32" t="s">
        <v>817</v>
      </c>
      <c r="F867" s="11" t="s">
        <v>710</v>
      </c>
      <c r="G867" s="35">
        <v>5299678</v>
      </c>
      <c r="H867" s="4" t="s">
        <v>2820</v>
      </c>
      <c r="I867" s="4"/>
      <c r="J867" s="4"/>
      <c r="K867" s="4"/>
      <c r="L867" s="4"/>
      <c r="M867" s="33"/>
      <c r="N867" s="38"/>
      <c r="O867" s="33"/>
      <c r="P867" s="244">
        <f t="shared" si="112"/>
        <v>541.96100000000001</v>
      </c>
      <c r="Q867" s="25"/>
      <c r="R867" s="25"/>
      <c r="S867" s="25"/>
      <c r="T867" s="109"/>
      <c r="U867" s="25"/>
      <c r="V867" s="25"/>
      <c r="W867" s="25"/>
      <c r="X867" s="25">
        <v>0</v>
      </c>
      <c r="Y867" s="25">
        <v>0</v>
      </c>
      <c r="Z867" s="25">
        <v>0</v>
      </c>
      <c r="AA867" s="109"/>
      <c r="AB867" s="25">
        <v>0</v>
      </c>
      <c r="AC867" s="25">
        <v>0</v>
      </c>
      <c r="AD867" s="25">
        <v>0</v>
      </c>
      <c r="AE867" s="25">
        <v>0</v>
      </c>
      <c r="AF867" s="25">
        <v>0</v>
      </c>
      <c r="AG867" s="25">
        <v>0</v>
      </c>
      <c r="AH867" s="109"/>
      <c r="AI867" s="25">
        <v>303.49700000000001</v>
      </c>
      <c r="AJ867" s="25">
        <v>0</v>
      </c>
      <c r="AK867" s="123">
        <v>0</v>
      </c>
      <c r="AL867" s="25">
        <v>0</v>
      </c>
      <c r="AM867" s="25">
        <v>0</v>
      </c>
      <c r="AN867" s="25">
        <v>0</v>
      </c>
      <c r="AO867" s="109"/>
      <c r="AP867" s="25">
        <v>0</v>
      </c>
      <c r="AQ867" s="25">
        <v>238.464</v>
      </c>
      <c r="AR867" s="25">
        <v>0</v>
      </c>
      <c r="AS867" s="25">
        <v>0</v>
      </c>
      <c r="AT867" s="25">
        <v>0</v>
      </c>
      <c r="AU867" s="25">
        <v>0</v>
      </c>
      <c r="AW867" t="str">
        <f t="shared" si="113"/>
        <v>Nguyễn Thành Long</v>
      </c>
      <c r="AX867" s="27" t="str">
        <f t="shared" si="114"/>
        <v>Trần Thị Cẩm Tiên</v>
      </c>
      <c r="AY867" s="4" t="str">
        <f t="shared" si="115"/>
        <v>VIN+</v>
      </c>
    </row>
    <row r="868" spans="1:51" outlineLevel="1" x14ac:dyDescent="0.25">
      <c r="A868" s="4" t="s">
        <v>1104</v>
      </c>
      <c r="B868" s="4" t="s">
        <v>797</v>
      </c>
      <c r="C868" s="4" t="s">
        <v>959</v>
      </c>
      <c r="D868" s="11" t="s">
        <v>753</v>
      </c>
      <c r="E868" s="32" t="s">
        <v>817</v>
      </c>
      <c r="F868" s="11" t="s">
        <v>710</v>
      </c>
      <c r="G868" s="35">
        <v>5338683</v>
      </c>
      <c r="H868" s="4" t="s">
        <v>2821</v>
      </c>
      <c r="I868" s="4"/>
      <c r="J868" s="4"/>
      <c r="K868" s="4"/>
      <c r="L868" s="4"/>
      <c r="M868" s="33"/>
      <c r="N868" s="38"/>
      <c r="O868" s="33"/>
      <c r="P868" s="244">
        <f t="shared" si="112"/>
        <v>417.99199999999996</v>
      </c>
      <c r="Q868" s="25"/>
      <c r="R868" s="25"/>
      <c r="S868" s="25"/>
      <c r="T868" s="109"/>
      <c r="U868" s="25"/>
      <c r="V868" s="25"/>
      <c r="W868" s="25"/>
      <c r="X868" s="25">
        <v>0</v>
      </c>
      <c r="Y868" s="25">
        <v>0</v>
      </c>
      <c r="Z868" s="25">
        <v>0</v>
      </c>
      <c r="AA868" s="109"/>
      <c r="AB868" s="25">
        <v>238.464</v>
      </c>
      <c r="AC868" s="25">
        <v>0</v>
      </c>
      <c r="AD868" s="25">
        <v>0</v>
      </c>
      <c r="AE868" s="25">
        <v>0</v>
      </c>
      <c r="AF868" s="25">
        <v>0</v>
      </c>
      <c r="AG868" s="25">
        <v>0</v>
      </c>
      <c r="AH868" s="109"/>
      <c r="AI868" s="25">
        <v>0</v>
      </c>
      <c r="AJ868" s="25">
        <v>0</v>
      </c>
      <c r="AK868" s="123">
        <v>0</v>
      </c>
      <c r="AL868" s="25">
        <v>0</v>
      </c>
      <c r="AM868" s="25">
        <v>0</v>
      </c>
      <c r="AN868" s="25">
        <v>0</v>
      </c>
      <c r="AO868" s="109"/>
      <c r="AP868" s="25">
        <v>0</v>
      </c>
      <c r="AQ868" s="25">
        <v>0</v>
      </c>
      <c r="AR868" s="25">
        <v>0</v>
      </c>
      <c r="AS868" s="25">
        <v>179.52799999999999</v>
      </c>
      <c r="AT868" s="25">
        <v>0</v>
      </c>
      <c r="AU868" s="25">
        <v>0</v>
      </c>
      <c r="AW868" t="str">
        <f t="shared" si="113"/>
        <v>Nguyễn Thành Long</v>
      </c>
      <c r="AX868" s="27" t="str">
        <f t="shared" si="114"/>
        <v>Trần Thị Cẩm Tiên</v>
      </c>
      <c r="AY868" s="4" t="str">
        <f t="shared" si="115"/>
        <v>VIN+</v>
      </c>
    </row>
    <row r="869" spans="1:51" outlineLevel="1" x14ac:dyDescent="0.25">
      <c r="A869" s="4" t="s">
        <v>1104</v>
      </c>
      <c r="B869" s="4" t="s">
        <v>797</v>
      </c>
      <c r="C869" s="4" t="s">
        <v>959</v>
      </c>
      <c r="D869" s="11" t="s">
        <v>753</v>
      </c>
      <c r="E869" s="32" t="s">
        <v>817</v>
      </c>
      <c r="F869" s="11" t="s">
        <v>710</v>
      </c>
      <c r="G869" s="35">
        <v>5339277</v>
      </c>
      <c r="H869" s="4" t="s">
        <v>2822</v>
      </c>
      <c r="I869" s="4"/>
      <c r="J869" s="4"/>
      <c r="K869" s="4"/>
      <c r="L869" s="4"/>
      <c r="M869" s="33"/>
      <c r="N869" s="38"/>
      <c r="O869" s="33"/>
      <c r="P869" s="244">
        <f t="shared" si="112"/>
        <v>419.06200000000001</v>
      </c>
      <c r="Q869" s="25"/>
      <c r="R869" s="25"/>
      <c r="S869" s="25"/>
      <c r="T869" s="109"/>
      <c r="U869" s="25"/>
      <c r="V869" s="25"/>
      <c r="W869" s="25"/>
      <c r="X869" s="25">
        <v>0</v>
      </c>
      <c r="Y869" s="25">
        <v>0</v>
      </c>
      <c r="Z869" s="25">
        <v>0</v>
      </c>
      <c r="AA869" s="109"/>
      <c r="AB869" s="25">
        <v>0</v>
      </c>
      <c r="AC869" s="25">
        <v>0</v>
      </c>
      <c r="AD869" s="25">
        <v>419.06200000000001</v>
      </c>
      <c r="AE869" s="25">
        <v>0</v>
      </c>
      <c r="AF869" s="25">
        <v>0</v>
      </c>
      <c r="AG869" s="25">
        <v>0</v>
      </c>
      <c r="AH869" s="109"/>
      <c r="AI869" s="25">
        <v>0</v>
      </c>
      <c r="AJ869" s="25">
        <v>0</v>
      </c>
      <c r="AK869" s="123">
        <v>0</v>
      </c>
      <c r="AL869" s="25">
        <v>0</v>
      </c>
      <c r="AM869" s="25">
        <v>0</v>
      </c>
      <c r="AN869" s="25">
        <v>0</v>
      </c>
      <c r="AO869" s="109"/>
      <c r="AP869" s="25">
        <v>0</v>
      </c>
      <c r="AQ869" s="25">
        <v>0</v>
      </c>
      <c r="AR869" s="25">
        <v>0</v>
      </c>
      <c r="AS869" s="25">
        <v>0</v>
      </c>
      <c r="AT869" s="25">
        <v>0</v>
      </c>
      <c r="AU869" s="25">
        <v>0</v>
      </c>
      <c r="AW869" t="str">
        <f t="shared" si="113"/>
        <v>Nguyễn Thành Long</v>
      </c>
      <c r="AX869" s="27" t="str">
        <f t="shared" si="114"/>
        <v>Trần Thị Cẩm Tiên</v>
      </c>
      <c r="AY869" s="4" t="str">
        <f t="shared" si="115"/>
        <v>VIN+</v>
      </c>
    </row>
    <row r="870" spans="1:51" outlineLevel="1" x14ac:dyDescent="0.25">
      <c r="A870" s="4" t="s">
        <v>1104</v>
      </c>
      <c r="B870" s="4" t="s">
        <v>797</v>
      </c>
      <c r="C870" s="4" t="s">
        <v>959</v>
      </c>
      <c r="D870" s="11" t="s">
        <v>753</v>
      </c>
      <c r="E870" s="32" t="s">
        <v>817</v>
      </c>
      <c r="F870" s="11" t="s">
        <v>710</v>
      </c>
      <c r="G870" s="35">
        <v>5339668</v>
      </c>
      <c r="H870" s="4" t="s">
        <v>2823</v>
      </c>
      <c r="I870" s="4"/>
      <c r="J870" s="4"/>
      <c r="K870" s="4"/>
      <c r="L870" s="4"/>
      <c r="M870" s="33"/>
      <c r="N870" s="38"/>
      <c r="O870" s="33"/>
      <c r="P870" s="244">
        <f t="shared" si="112"/>
        <v>303.49700000000001</v>
      </c>
      <c r="Q870" s="25"/>
      <c r="R870" s="25"/>
      <c r="S870" s="25"/>
      <c r="T870" s="109"/>
      <c r="U870" s="25"/>
      <c r="V870" s="25"/>
      <c r="W870" s="25"/>
      <c r="X870" s="25">
        <v>0</v>
      </c>
      <c r="Y870" s="25">
        <v>0</v>
      </c>
      <c r="Z870" s="25">
        <v>0</v>
      </c>
      <c r="AA870" s="109"/>
      <c r="AB870" s="25">
        <v>0</v>
      </c>
      <c r="AC870" s="25">
        <v>0</v>
      </c>
      <c r="AD870" s="25">
        <v>0</v>
      </c>
      <c r="AE870" s="25">
        <v>0</v>
      </c>
      <c r="AF870" s="25">
        <v>0</v>
      </c>
      <c r="AG870" s="25">
        <v>0</v>
      </c>
      <c r="AH870" s="109"/>
      <c r="AI870" s="25">
        <v>303.49700000000001</v>
      </c>
      <c r="AJ870" s="25">
        <v>0</v>
      </c>
      <c r="AK870" s="123">
        <v>0</v>
      </c>
      <c r="AL870" s="25">
        <v>0</v>
      </c>
      <c r="AM870" s="25">
        <v>0</v>
      </c>
      <c r="AN870" s="25">
        <v>0</v>
      </c>
      <c r="AO870" s="109"/>
      <c r="AP870" s="25">
        <v>0</v>
      </c>
      <c r="AQ870" s="25">
        <v>0</v>
      </c>
      <c r="AR870" s="25">
        <v>0</v>
      </c>
      <c r="AS870" s="25">
        <v>0</v>
      </c>
      <c r="AT870" s="25">
        <v>0</v>
      </c>
      <c r="AU870" s="25">
        <v>0</v>
      </c>
      <c r="AW870" t="str">
        <f t="shared" si="113"/>
        <v>Nguyễn Thành Long</v>
      </c>
      <c r="AX870" s="27" t="str">
        <f t="shared" si="114"/>
        <v>Trần Thị Cẩm Tiên</v>
      </c>
      <c r="AY870" s="4" t="str">
        <f t="shared" si="115"/>
        <v>VIN+</v>
      </c>
    </row>
    <row r="871" spans="1:51" outlineLevel="1" x14ac:dyDescent="0.25">
      <c r="A871" s="4" t="s">
        <v>1104</v>
      </c>
      <c r="B871" s="4" t="s">
        <v>797</v>
      </c>
      <c r="C871" s="4" t="s">
        <v>959</v>
      </c>
      <c r="D871" s="11" t="s">
        <v>753</v>
      </c>
      <c r="E871" s="32" t="s">
        <v>817</v>
      </c>
      <c r="F871" s="11" t="s">
        <v>710</v>
      </c>
      <c r="G871" s="35">
        <v>5339817</v>
      </c>
      <c r="H871" s="4" t="s">
        <v>2824</v>
      </c>
      <c r="I871" s="4"/>
      <c r="J871" s="4"/>
      <c r="K871" s="4"/>
      <c r="L871" s="4"/>
      <c r="M871" s="33"/>
      <c r="N871" s="38"/>
      <c r="O871" s="33"/>
      <c r="P871" s="244">
        <f t="shared" si="112"/>
        <v>419.06200000000001</v>
      </c>
      <c r="Q871" s="25"/>
      <c r="R871" s="25"/>
      <c r="S871" s="25"/>
      <c r="T871" s="109"/>
      <c r="U871" s="25"/>
      <c r="V871" s="25"/>
      <c r="W871" s="25"/>
      <c r="X871" s="25">
        <v>0</v>
      </c>
      <c r="Y871" s="25">
        <v>0</v>
      </c>
      <c r="Z871" s="25">
        <v>0</v>
      </c>
      <c r="AA871" s="109"/>
      <c r="AB871" s="25">
        <v>0</v>
      </c>
      <c r="AC871" s="25">
        <v>180.59800000000001</v>
      </c>
      <c r="AD871" s="25">
        <v>0</v>
      </c>
      <c r="AE871" s="25">
        <v>0</v>
      </c>
      <c r="AF871" s="25">
        <v>0</v>
      </c>
      <c r="AG871" s="25">
        <v>0</v>
      </c>
      <c r="AH871" s="109"/>
      <c r="AI871" s="25">
        <v>0</v>
      </c>
      <c r="AJ871" s="25">
        <v>0</v>
      </c>
      <c r="AK871" s="123">
        <v>0</v>
      </c>
      <c r="AL871" s="25">
        <v>0</v>
      </c>
      <c r="AM871" s="25">
        <v>0</v>
      </c>
      <c r="AN871" s="25">
        <v>0</v>
      </c>
      <c r="AO871" s="109"/>
      <c r="AP871" s="25">
        <v>0</v>
      </c>
      <c r="AQ871" s="25">
        <v>0</v>
      </c>
      <c r="AR871" s="25">
        <v>0</v>
      </c>
      <c r="AS871" s="25">
        <v>0</v>
      </c>
      <c r="AT871" s="25">
        <v>238.464</v>
      </c>
      <c r="AU871" s="25">
        <v>0</v>
      </c>
      <c r="AW871" t="str">
        <f t="shared" si="113"/>
        <v>Nguyễn Thành Long</v>
      </c>
      <c r="AX871" s="27" t="str">
        <f t="shared" si="114"/>
        <v>Trần Thị Cẩm Tiên</v>
      </c>
      <c r="AY871" s="4" t="str">
        <f t="shared" si="115"/>
        <v>VIN+</v>
      </c>
    </row>
    <row r="872" spans="1:51" outlineLevel="1" x14ac:dyDescent="0.25">
      <c r="A872" s="4" t="s">
        <v>1104</v>
      </c>
      <c r="B872" s="4" t="s">
        <v>797</v>
      </c>
      <c r="C872" s="4" t="s">
        <v>959</v>
      </c>
      <c r="D872" s="11" t="s">
        <v>753</v>
      </c>
      <c r="E872" s="32" t="s">
        <v>817</v>
      </c>
      <c r="F872" s="11" t="s">
        <v>710</v>
      </c>
      <c r="G872" s="35">
        <v>5270372</v>
      </c>
      <c r="H872" s="4" t="s">
        <v>2825</v>
      </c>
      <c r="I872" s="4"/>
      <c r="J872" s="4"/>
      <c r="K872" s="4"/>
      <c r="L872" s="4"/>
      <c r="M872" s="33"/>
      <c r="N872" s="38"/>
      <c r="O872" s="33"/>
      <c r="P872" s="244">
        <f t="shared" si="112"/>
        <v>598.58999999999992</v>
      </c>
      <c r="Q872" s="25"/>
      <c r="R872" s="25"/>
      <c r="S872" s="25"/>
      <c r="T872" s="109"/>
      <c r="U872" s="25"/>
      <c r="V872" s="25"/>
      <c r="W872" s="25"/>
      <c r="X872" s="25">
        <v>0</v>
      </c>
      <c r="Y872" s="25">
        <v>0</v>
      </c>
      <c r="Z872" s="25">
        <v>0</v>
      </c>
      <c r="AA872" s="109"/>
      <c r="AB872" s="25">
        <v>238.464</v>
      </c>
      <c r="AC872" s="25">
        <v>0</v>
      </c>
      <c r="AD872" s="25">
        <v>0</v>
      </c>
      <c r="AE872" s="25">
        <v>0</v>
      </c>
      <c r="AF872" s="25">
        <v>0</v>
      </c>
      <c r="AG872" s="25">
        <v>0</v>
      </c>
      <c r="AH872" s="109"/>
      <c r="AI872" s="25">
        <v>0</v>
      </c>
      <c r="AJ872" s="25">
        <v>179.52799999999999</v>
      </c>
      <c r="AK872" s="123">
        <v>0</v>
      </c>
      <c r="AL872" s="25">
        <v>0</v>
      </c>
      <c r="AM872" s="25">
        <v>0</v>
      </c>
      <c r="AN872" s="25">
        <v>0</v>
      </c>
      <c r="AO872" s="109"/>
      <c r="AP872" s="25">
        <v>0</v>
      </c>
      <c r="AQ872" s="25">
        <v>0</v>
      </c>
      <c r="AR872" s="25">
        <v>0</v>
      </c>
      <c r="AS872" s="25">
        <v>180.59800000000001</v>
      </c>
      <c r="AT872" s="25">
        <v>0</v>
      </c>
      <c r="AU872" s="25">
        <v>0</v>
      </c>
      <c r="AW872" t="str">
        <f t="shared" si="113"/>
        <v>Nguyễn Thành Long</v>
      </c>
      <c r="AX872" s="27" t="str">
        <f t="shared" si="114"/>
        <v>Trần Thị Cẩm Tiên</v>
      </c>
      <c r="AY872" s="4" t="str">
        <f t="shared" si="115"/>
        <v>VIN+</v>
      </c>
    </row>
    <row r="873" spans="1:51" outlineLevel="1" x14ac:dyDescent="0.25">
      <c r="A873" s="4" t="s">
        <v>1104</v>
      </c>
      <c r="B873" s="4" t="s">
        <v>797</v>
      </c>
      <c r="C873" s="4" t="s">
        <v>959</v>
      </c>
      <c r="D873" s="11" t="s">
        <v>753</v>
      </c>
      <c r="E873" s="32" t="s">
        <v>817</v>
      </c>
      <c r="F873" s="11" t="s">
        <v>710</v>
      </c>
      <c r="G873" s="35">
        <v>5293584</v>
      </c>
      <c r="H873" s="4" t="s">
        <v>2826</v>
      </c>
      <c r="I873" s="4"/>
      <c r="J873" s="4"/>
      <c r="K873" s="4"/>
      <c r="L873" s="4"/>
      <c r="M873" s="33"/>
      <c r="N873" s="38"/>
      <c r="O873" s="33"/>
      <c r="P873" s="244">
        <f t="shared" si="112"/>
        <v>657.52600000000007</v>
      </c>
      <c r="Q873" s="25"/>
      <c r="R873" s="25"/>
      <c r="S873" s="25"/>
      <c r="T873" s="109"/>
      <c r="U873" s="25"/>
      <c r="V873" s="25"/>
      <c r="W873" s="25"/>
      <c r="X873" s="25">
        <v>0</v>
      </c>
      <c r="Y873" s="25">
        <v>0</v>
      </c>
      <c r="Z873" s="25">
        <v>0</v>
      </c>
      <c r="AA873" s="109"/>
      <c r="AB873" s="25">
        <v>419.06200000000001</v>
      </c>
      <c r="AC873" s="25">
        <v>0</v>
      </c>
      <c r="AD873" s="25">
        <v>0</v>
      </c>
      <c r="AE873" s="25">
        <v>0</v>
      </c>
      <c r="AF873" s="25">
        <v>0</v>
      </c>
      <c r="AG873" s="25">
        <v>0</v>
      </c>
      <c r="AH873" s="109"/>
      <c r="AI873" s="25">
        <v>0</v>
      </c>
      <c r="AJ873" s="25">
        <v>0</v>
      </c>
      <c r="AK873" s="123">
        <v>0</v>
      </c>
      <c r="AL873" s="25">
        <v>0</v>
      </c>
      <c r="AM873" s="25">
        <v>0</v>
      </c>
      <c r="AN873" s="25">
        <v>0</v>
      </c>
      <c r="AO873" s="109"/>
      <c r="AP873" s="25">
        <v>238.464</v>
      </c>
      <c r="AQ873" s="25">
        <v>0</v>
      </c>
      <c r="AR873" s="25">
        <v>0</v>
      </c>
      <c r="AS873" s="25">
        <v>0</v>
      </c>
      <c r="AT873" s="25">
        <v>0</v>
      </c>
      <c r="AU873" s="25">
        <v>0</v>
      </c>
      <c r="AW873" t="str">
        <f t="shared" si="113"/>
        <v>Nguyễn Thành Long</v>
      </c>
      <c r="AX873" s="27" t="str">
        <f t="shared" si="114"/>
        <v>Trần Thị Cẩm Tiên</v>
      </c>
      <c r="AY873" s="4" t="str">
        <f t="shared" si="115"/>
        <v>VIN+</v>
      </c>
    </row>
    <row r="874" spans="1:51" outlineLevel="1" x14ac:dyDescent="0.25">
      <c r="A874" s="4" t="s">
        <v>1104</v>
      </c>
      <c r="B874" s="4" t="s">
        <v>797</v>
      </c>
      <c r="C874" s="4" t="s">
        <v>959</v>
      </c>
      <c r="D874" s="11" t="s">
        <v>753</v>
      </c>
      <c r="E874" s="32" t="s">
        <v>817</v>
      </c>
      <c r="F874" s="11" t="s">
        <v>710</v>
      </c>
      <c r="G874" s="35">
        <v>5294109</v>
      </c>
      <c r="H874" s="4" t="s">
        <v>2827</v>
      </c>
      <c r="I874" s="4"/>
      <c r="J874" s="4"/>
      <c r="K874" s="4"/>
      <c r="L874" s="4"/>
      <c r="M874" s="33"/>
      <c r="N874" s="38"/>
      <c r="O874" s="33"/>
      <c r="P874" s="244">
        <f t="shared" si="112"/>
        <v>417.99200000000002</v>
      </c>
      <c r="Q874" s="25"/>
      <c r="R874" s="25"/>
      <c r="S874" s="25"/>
      <c r="T874" s="109"/>
      <c r="U874" s="25"/>
      <c r="V874" s="25"/>
      <c r="W874" s="25"/>
      <c r="X874" s="25">
        <v>0</v>
      </c>
      <c r="Y874" s="25">
        <v>0</v>
      </c>
      <c r="Z874" s="25">
        <v>0</v>
      </c>
      <c r="AA874" s="109"/>
      <c r="AB874" s="25">
        <v>0</v>
      </c>
      <c r="AC874" s="25">
        <v>417.99200000000002</v>
      </c>
      <c r="AD874" s="25">
        <v>0</v>
      </c>
      <c r="AE874" s="25">
        <v>0</v>
      </c>
      <c r="AF874" s="25">
        <v>0</v>
      </c>
      <c r="AG874" s="25">
        <v>0</v>
      </c>
      <c r="AH874" s="109"/>
      <c r="AI874" s="25">
        <v>0</v>
      </c>
      <c r="AJ874" s="25">
        <v>0</v>
      </c>
      <c r="AK874" s="123">
        <v>0</v>
      </c>
      <c r="AL874" s="25">
        <v>0</v>
      </c>
      <c r="AM874" s="25">
        <v>0</v>
      </c>
      <c r="AN874" s="25">
        <v>0</v>
      </c>
      <c r="AO874" s="109"/>
      <c r="AP874" s="25">
        <v>0</v>
      </c>
      <c r="AQ874" s="25">
        <v>0</v>
      </c>
      <c r="AR874" s="25">
        <v>0</v>
      </c>
      <c r="AS874" s="25">
        <v>0</v>
      </c>
      <c r="AT874" s="25">
        <v>0</v>
      </c>
      <c r="AU874" s="25">
        <v>0</v>
      </c>
      <c r="AW874" t="str">
        <f t="shared" si="113"/>
        <v>Nguyễn Thành Long</v>
      </c>
      <c r="AX874" s="27" t="str">
        <f t="shared" si="114"/>
        <v>Trần Thị Cẩm Tiên</v>
      </c>
      <c r="AY874" s="4" t="str">
        <f t="shared" si="115"/>
        <v>VIN+</v>
      </c>
    </row>
    <row r="875" spans="1:51" outlineLevel="1" x14ac:dyDescent="0.25">
      <c r="A875" s="4" t="s">
        <v>1104</v>
      </c>
      <c r="B875" s="4" t="s">
        <v>797</v>
      </c>
      <c r="C875" s="4" t="s">
        <v>959</v>
      </c>
      <c r="D875" s="11" t="s">
        <v>753</v>
      </c>
      <c r="E875" s="32" t="s">
        <v>817</v>
      </c>
      <c r="F875" s="11" t="s">
        <v>710</v>
      </c>
      <c r="G875" s="35">
        <v>5295063</v>
      </c>
      <c r="H875" s="4" t="s">
        <v>2828</v>
      </c>
      <c r="I875" s="4"/>
      <c r="J875" s="4"/>
      <c r="K875" s="4"/>
      <c r="L875" s="4"/>
      <c r="M875" s="33"/>
      <c r="N875" s="38"/>
      <c r="O875" s="33"/>
      <c r="P875" s="244">
        <f t="shared" si="112"/>
        <v>179.52799999999999</v>
      </c>
      <c r="Q875" s="25"/>
      <c r="R875" s="25"/>
      <c r="S875" s="25"/>
      <c r="T875" s="109"/>
      <c r="U875" s="25"/>
      <c r="V875" s="25"/>
      <c r="W875" s="25"/>
      <c r="X875" s="25">
        <v>0</v>
      </c>
      <c r="Y875" s="25">
        <v>0</v>
      </c>
      <c r="Z875" s="25">
        <v>0</v>
      </c>
      <c r="AA875" s="109"/>
      <c r="AB875" s="25">
        <v>0</v>
      </c>
      <c r="AC875" s="25">
        <v>0</v>
      </c>
      <c r="AD875" s="25">
        <v>0</v>
      </c>
      <c r="AE875" s="25">
        <v>0</v>
      </c>
      <c r="AF875" s="25">
        <v>0</v>
      </c>
      <c r="AG875" s="25">
        <v>0</v>
      </c>
      <c r="AH875" s="109"/>
      <c r="AI875" s="25">
        <v>0</v>
      </c>
      <c r="AJ875" s="25">
        <v>0</v>
      </c>
      <c r="AK875" s="123">
        <v>0</v>
      </c>
      <c r="AL875" s="25">
        <v>0</v>
      </c>
      <c r="AM875" s="25">
        <v>0</v>
      </c>
      <c r="AN875" s="25">
        <v>0</v>
      </c>
      <c r="AO875" s="109"/>
      <c r="AP875" s="25">
        <v>179.52799999999999</v>
      </c>
      <c r="AQ875" s="25">
        <v>0</v>
      </c>
      <c r="AR875" s="25">
        <v>0</v>
      </c>
      <c r="AS875" s="25">
        <v>0</v>
      </c>
      <c r="AT875" s="25">
        <v>0</v>
      </c>
      <c r="AU875" s="25">
        <v>0</v>
      </c>
      <c r="AW875" t="str">
        <f t="shared" si="113"/>
        <v>Nguyễn Thành Long</v>
      </c>
      <c r="AX875" s="27" t="str">
        <f t="shared" si="114"/>
        <v>Trần Thị Cẩm Tiên</v>
      </c>
      <c r="AY875" s="4" t="str">
        <f t="shared" si="115"/>
        <v>VIN+</v>
      </c>
    </row>
    <row r="876" spans="1:51" outlineLevel="1" x14ac:dyDescent="0.25">
      <c r="A876" s="4" t="s">
        <v>1104</v>
      </c>
      <c r="B876" s="4" t="s">
        <v>797</v>
      </c>
      <c r="C876" s="4" t="s">
        <v>959</v>
      </c>
      <c r="D876" s="11" t="s">
        <v>753</v>
      </c>
      <c r="E876" s="32" t="s">
        <v>817</v>
      </c>
      <c r="F876" s="11" t="s">
        <v>710</v>
      </c>
      <c r="G876" s="35">
        <v>5297874</v>
      </c>
      <c r="H876" s="4" t="s">
        <v>2829</v>
      </c>
      <c r="I876" s="4"/>
      <c r="J876" s="4"/>
      <c r="K876" s="4"/>
      <c r="L876" s="4"/>
      <c r="M876" s="33"/>
      <c r="N876" s="38"/>
      <c r="O876" s="33"/>
      <c r="P876" s="244">
        <f t="shared" si="112"/>
        <v>419.06200000000001</v>
      </c>
      <c r="Q876" s="25"/>
      <c r="R876" s="25"/>
      <c r="S876" s="25"/>
      <c r="T876" s="109"/>
      <c r="U876" s="25"/>
      <c r="V876" s="25"/>
      <c r="W876" s="25"/>
      <c r="X876" s="25">
        <v>0</v>
      </c>
      <c r="Y876" s="25">
        <v>0</v>
      </c>
      <c r="Z876" s="25">
        <v>0</v>
      </c>
      <c r="AA876" s="109"/>
      <c r="AB876" s="25">
        <v>419.06200000000001</v>
      </c>
      <c r="AC876" s="25">
        <v>0</v>
      </c>
      <c r="AD876" s="25">
        <v>0</v>
      </c>
      <c r="AE876" s="25">
        <v>0</v>
      </c>
      <c r="AF876" s="25">
        <v>0</v>
      </c>
      <c r="AG876" s="25">
        <v>0</v>
      </c>
      <c r="AH876" s="109"/>
      <c r="AI876" s="25">
        <v>0</v>
      </c>
      <c r="AJ876" s="25">
        <v>0</v>
      </c>
      <c r="AK876" s="123">
        <v>0</v>
      </c>
      <c r="AL876" s="25">
        <v>0</v>
      </c>
      <c r="AM876" s="25">
        <v>0</v>
      </c>
      <c r="AN876" s="25">
        <v>0</v>
      </c>
      <c r="AO876" s="109"/>
      <c r="AP876" s="25">
        <v>0</v>
      </c>
      <c r="AQ876" s="25">
        <v>0</v>
      </c>
      <c r="AR876" s="25">
        <v>0</v>
      </c>
      <c r="AS876" s="25">
        <v>0</v>
      </c>
      <c r="AT876" s="25">
        <v>0</v>
      </c>
      <c r="AU876" s="25">
        <v>0</v>
      </c>
      <c r="AW876" t="str">
        <f t="shared" si="113"/>
        <v>Nguyễn Thành Long</v>
      </c>
      <c r="AX876" s="27" t="str">
        <f t="shared" si="114"/>
        <v>Trần Thị Cẩm Tiên</v>
      </c>
      <c r="AY876" s="4" t="str">
        <f t="shared" si="115"/>
        <v>VIN+</v>
      </c>
    </row>
    <row r="877" spans="1:51" outlineLevel="1" x14ac:dyDescent="0.25">
      <c r="A877" s="4" t="s">
        <v>1104</v>
      </c>
      <c r="B877" s="4" t="s">
        <v>797</v>
      </c>
      <c r="C877" s="4" t="s">
        <v>959</v>
      </c>
      <c r="D877" s="11" t="s">
        <v>753</v>
      </c>
      <c r="E877" s="32" t="s">
        <v>817</v>
      </c>
      <c r="F877" s="11" t="s">
        <v>710</v>
      </c>
      <c r="G877" s="35">
        <v>5297995</v>
      </c>
      <c r="H877" s="4" t="s">
        <v>2830</v>
      </c>
      <c r="I877" s="4"/>
      <c r="J877" s="4"/>
      <c r="K877" s="4"/>
      <c r="L877" s="4"/>
      <c r="M877" s="33"/>
      <c r="N877" s="38"/>
      <c r="O877" s="33"/>
      <c r="P877" s="244">
        <f t="shared" si="112"/>
        <v>179.52799999999999</v>
      </c>
      <c r="Q877" s="25"/>
      <c r="R877" s="25"/>
      <c r="S877" s="25"/>
      <c r="T877" s="109"/>
      <c r="U877" s="25"/>
      <c r="V877" s="25"/>
      <c r="W877" s="25"/>
      <c r="X877" s="25">
        <v>0</v>
      </c>
      <c r="Y877" s="25">
        <v>0</v>
      </c>
      <c r="Z877" s="25">
        <v>0</v>
      </c>
      <c r="AA877" s="109"/>
      <c r="AB877" s="25">
        <v>0</v>
      </c>
      <c r="AC877" s="25">
        <v>0</v>
      </c>
      <c r="AD877" s="25">
        <v>0</v>
      </c>
      <c r="AE877" s="25">
        <v>0</v>
      </c>
      <c r="AF877" s="25">
        <v>0</v>
      </c>
      <c r="AG877" s="25">
        <v>0</v>
      </c>
      <c r="AH877" s="109"/>
      <c r="AI877" s="25">
        <v>0</v>
      </c>
      <c r="AJ877" s="25">
        <v>0</v>
      </c>
      <c r="AK877" s="123">
        <v>0</v>
      </c>
      <c r="AL877" s="25">
        <v>0</v>
      </c>
      <c r="AM877" s="25">
        <v>0</v>
      </c>
      <c r="AN877" s="25">
        <v>0</v>
      </c>
      <c r="AO877" s="109"/>
      <c r="AP877" s="25">
        <v>179.52799999999999</v>
      </c>
      <c r="AQ877" s="25">
        <v>0</v>
      </c>
      <c r="AR877" s="25">
        <v>0</v>
      </c>
      <c r="AS877" s="25">
        <v>0</v>
      </c>
      <c r="AT877" s="25">
        <v>0</v>
      </c>
      <c r="AU877" s="25">
        <v>0</v>
      </c>
      <c r="AW877" t="str">
        <f t="shared" si="113"/>
        <v>Nguyễn Thành Long</v>
      </c>
      <c r="AX877" s="27" t="str">
        <f t="shared" si="114"/>
        <v>Trần Thị Cẩm Tiên</v>
      </c>
      <c r="AY877" s="4" t="str">
        <f t="shared" si="115"/>
        <v>VIN+</v>
      </c>
    </row>
    <row r="878" spans="1:51" outlineLevel="1" x14ac:dyDescent="0.25">
      <c r="A878" s="4" t="s">
        <v>1104</v>
      </c>
      <c r="B878" s="4" t="s">
        <v>797</v>
      </c>
      <c r="C878" s="4" t="s">
        <v>959</v>
      </c>
      <c r="D878" s="11" t="s">
        <v>753</v>
      </c>
      <c r="E878" s="32" t="s">
        <v>817</v>
      </c>
      <c r="F878" s="11" t="s">
        <v>710</v>
      </c>
      <c r="G878" s="35">
        <v>5298572</v>
      </c>
      <c r="H878" s="4" t="s">
        <v>2831</v>
      </c>
      <c r="I878" s="4"/>
      <c r="J878" s="4"/>
      <c r="K878" s="4"/>
      <c r="L878" s="4"/>
      <c r="M878" s="33"/>
      <c r="N878" s="38"/>
      <c r="O878" s="33"/>
      <c r="P878" s="244">
        <f t="shared" si="112"/>
        <v>417.99200000000002</v>
      </c>
      <c r="Q878" s="25"/>
      <c r="R878" s="25"/>
      <c r="S878" s="25"/>
      <c r="T878" s="109"/>
      <c r="U878" s="25"/>
      <c r="V878" s="25"/>
      <c r="W878" s="25"/>
      <c r="X878" s="25">
        <v>0</v>
      </c>
      <c r="Y878" s="25">
        <v>0</v>
      </c>
      <c r="Z878" s="25">
        <v>0</v>
      </c>
      <c r="AA878" s="109"/>
      <c r="AB878" s="25">
        <v>0</v>
      </c>
      <c r="AC878" s="25">
        <v>417.99200000000002</v>
      </c>
      <c r="AD878" s="25">
        <v>0</v>
      </c>
      <c r="AE878" s="25">
        <v>0</v>
      </c>
      <c r="AF878" s="25">
        <v>0</v>
      </c>
      <c r="AG878" s="25">
        <v>0</v>
      </c>
      <c r="AH878" s="109"/>
      <c r="AI878" s="25">
        <v>0</v>
      </c>
      <c r="AJ878" s="25">
        <v>0</v>
      </c>
      <c r="AK878" s="123">
        <v>0</v>
      </c>
      <c r="AL878" s="25">
        <v>0</v>
      </c>
      <c r="AM878" s="25">
        <v>0</v>
      </c>
      <c r="AN878" s="25">
        <v>0</v>
      </c>
      <c r="AO878" s="109"/>
      <c r="AP878" s="25">
        <v>0</v>
      </c>
      <c r="AQ878" s="25">
        <v>0</v>
      </c>
      <c r="AR878" s="25">
        <v>0</v>
      </c>
      <c r="AS878" s="25">
        <v>0</v>
      </c>
      <c r="AT878" s="25">
        <v>0</v>
      </c>
      <c r="AU878" s="25">
        <v>0</v>
      </c>
      <c r="AW878" t="str">
        <f t="shared" si="113"/>
        <v>Nguyễn Thành Long</v>
      </c>
      <c r="AX878" s="27" t="str">
        <f t="shared" si="114"/>
        <v>Trần Thị Cẩm Tiên</v>
      </c>
      <c r="AY878" s="4" t="str">
        <f t="shared" si="115"/>
        <v>VIN+</v>
      </c>
    </row>
    <row r="879" spans="1:51" outlineLevel="1" x14ac:dyDescent="0.25">
      <c r="A879" s="4" t="s">
        <v>1104</v>
      </c>
      <c r="B879" s="4" t="s">
        <v>797</v>
      </c>
      <c r="C879" s="4" t="s">
        <v>959</v>
      </c>
      <c r="D879" s="11" t="s">
        <v>753</v>
      </c>
      <c r="E879" s="32" t="s">
        <v>817</v>
      </c>
      <c r="F879" s="11" t="s">
        <v>710</v>
      </c>
      <c r="G879" s="35">
        <v>5334272</v>
      </c>
      <c r="H879" s="4" t="s">
        <v>2832</v>
      </c>
      <c r="I879" s="4"/>
      <c r="J879" s="4"/>
      <c r="K879" s="4"/>
      <c r="L879" s="4"/>
      <c r="M879" s="33"/>
      <c r="N879" s="38"/>
      <c r="O879" s="33"/>
      <c r="P879" s="244">
        <f t="shared" si="112"/>
        <v>598.59</v>
      </c>
      <c r="Q879" s="25"/>
      <c r="R879" s="25"/>
      <c r="S879" s="25"/>
      <c r="T879" s="109"/>
      <c r="U879" s="25"/>
      <c r="V879" s="25"/>
      <c r="W879" s="25"/>
      <c r="X879" s="25">
        <v>0</v>
      </c>
      <c r="Y879" s="25">
        <v>0</v>
      </c>
      <c r="Z879" s="25">
        <v>0</v>
      </c>
      <c r="AA879" s="109"/>
      <c r="AB879" s="25">
        <v>419.06200000000001</v>
      </c>
      <c r="AC879" s="25">
        <v>0</v>
      </c>
      <c r="AD879" s="25">
        <v>0</v>
      </c>
      <c r="AE879" s="25">
        <v>0</v>
      </c>
      <c r="AF879" s="25">
        <v>0</v>
      </c>
      <c r="AG879" s="25">
        <v>0</v>
      </c>
      <c r="AH879" s="109"/>
      <c r="AI879" s="25">
        <v>0</v>
      </c>
      <c r="AJ879" s="25">
        <v>0</v>
      </c>
      <c r="AK879" s="123">
        <v>0</v>
      </c>
      <c r="AL879" s="25">
        <v>0</v>
      </c>
      <c r="AM879" s="25">
        <v>0</v>
      </c>
      <c r="AN879" s="25">
        <v>0</v>
      </c>
      <c r="AO879" s="109"/>
      <c r="AP879" s="25">
        <v>179.52799999999999</v>
      </c>
      <c r="AQ879" s="25">
        <v>0</v>
      </c>
      <c r="AR879" s="25">
        <v>0</v>
      </c>
      <c r="AS879" s="25">
        <v>0</v>
      </c>
      <c r="AT879" s="25">
        <v>0</v>
      </c>
      <c r="AU879" s="25">
        <v>0</v>
      </c>
      <c r="AW879" t="str">
        <f t="shared" si="113"/>
        <v>Nguyễn Thành Long</v>
      </c>
      <c r="AX879" s="27" t="str">
        <f t="shared" si="114"/>
        <v>Trần Thị Cẩm Tiên</v>
      </c>
      <c r="AY879" s="4" t="str">
        <f t="shared" si="115"/>
        <v>VIN+</v>
      </c>
    </row>
    <row r="880" spans="1:51" outlineLevel="1" x14ac:dyDescent="0.25">
      <c r="A880" s="4" t="s">
        <v>1104</v>
      </c>
      <c r="B880" s="4" t="s">
        <v>797</v>
      </c>
      <c r="C880" s="4" t="s">
        <v>959</v>
      </c>
      <c r="D880" s="11" t="s">
        <v>753</v>
      </c>
      <c r="E880" s="32" t="s">
        <v>817</v>
      </c>
      <c r="F880" s="11" t="s">
        <v>710</v>
      </c>
      <c r="G880" s="35">
        <v>5133400</v>
      </c>
      <c r="H880" s="4" t="s">
        <v>2833</v>
      </c>
      <c r="I880" s="4"/>
      <c r="J880" s="4"/>
      <c r="K880" s="4"/>
      <c r="L880" s="4"/>
      <c r="M880" s="33"/>
      <c r="N880" s="38"/>
      <c r="O880" s="33"/>
      <c r="P880" s="244">
        <f t="shared" si="112"/>
        <v>721.48900000000003</v>
      </c>
      <c r="Q880" s="25"/>
      <c r="R880" s="25"/>
      <c r="S880" s="25"/>
      <c r="T880" s="109"/>
      <c r="U880" s="25"/>
      <c r="V880" s="25"/>
      <c r="W880" s="25"/>
      <c r="X880" s="25">
        <v>0</v>
      </c>
      <c r="Y880" s="25">
        <v>0</v>
      </c>
      <c r="Z880" s="25">
        <v>0</v>
      </c>
      <c r="AA880" s="109"/>
      <c r="AB880" s="25">
        <v>417.99200000000002</v>
      </c>
      <c r="AC880" s="25">
        <v>0</v>
      </c>
      <c r="AD880" s="25">
        <v>0</v>
      </c>
      <c r="AE880" s="25">
        <v>0</v>
      </c>
      <c r="AF880" s="25">
        <v>0</v>
      </c>
      <c r="AG880" s="25">
        <v>0</v>
      </c>
      <c r="AH880" s="109"/>
      <c r="AI880" s="25">
        <v>303.49700000000001</v>
      </c>
      <c r="AJ880" s="25">
        <v>0</v>
      </c>
      <c r="AK880" s="123">
        <v>0</v>
      </c>
      <c r="AL880" s="25">
        <v>0</v>
      </c>
      <c r="AM880" s="25">
        <v>0</v>
      </c>
      <c r="AN880" s="25">
        <v>0</v>
      </c>
      <c r="AO880" s="109"/>
      <c r="AP880" s="25">
        <v>0</v>
      </c>
      <c r="AQ880" s="25">
        <v>0</v>
      </c>
      <c r="AR880" s="25">
        <v>0</v>
      </c>
      <c r="AS880" s="25">
        <v>0</v>
      </c>
      <c r="AT880" s="25">
        <v>0</v>
      </c>
      <c r="AU880" s="25">
        <v>0</v>
      </c>
      <c r="AW880" t="str">
        <f t="shared" si="113"/>
        <v>Nguyễn Thành Long</v>
      </c>
      <c r="AX880" s="27" t="str">
        <f t="shared" si="114"/>
        <v>Trần Thị Cẩm Tiên</v>
      </c>
      <c r="AY880" s="4" t="str">
        <f t="shared" si="115"/>
        <v>VIN+</v>
      </c>
    </row>
    <row r="881" spans="1:51" outlineLevel="1" x14ac:dyDescent="0.25">
      <c r="A881" s="4" t="s">
        <v>1104</v>
      </c>
      <c r="B881" s="4" t="s">
        <v>797</v>
      </c>
      <c r="C881" s="4" t="s">
        <v>959</v>
      </c>
      <c r="D881" s="11" t="s">
        <v>753</v>
      </c>
      <c r="E881" s="32" t="s">
        <v>817</v>
      </c>
      <c r="F881" s="11" t="s">
        <v>710</v>
      </c>
      <c r="G881" s="35">
        <v>5339433</v>
      </c>
      <c r="H881" s="4" t="s">
        <v>2834</v>
      </c>
      <c r="I881" s="4"/>
      <c r="J881" s="4"/>
      <c r="K881" s="4"/>
      <c r="L881" s="4"/>
      <c r="M881" s="33"/>
      <c r="N881" s="38"/>
      <c r="O881" s="33"/>
      <c r="P881" s="244">
        <f t="shared" si="112"/>
        <v>0</v>
      </c>
      <c r="Q881" s="25"/>
      <c r="R881" s="25"/>
      <c r="S881" s="25"/>
      <c r="T881" s="109"/>
      <c r="U881" s="25"/>
      <c r="V881" s="25"/>
      <c r="W881" s="25"/>
      <c r="X881" s="25">
        <v>0</v>
      </c>
      <c r="Y881" s="25">
        <v>0</v>
      </c>
      <c r="Z881" s="25">
        <v>0</v>
      </c>
      <c r="AA881" s="109"/>
      <c r="AB881" s="25">
        <v>0</v>
      </c>
      <c r="AC881" s="25">
        <v>0</v>
      </c>
      <c r="AD881" s="25">
        <v>0</v>
      </c>
      <c r="AE881" s="25">
        <v>0</v>
      </c>
      <c r="AF881" s="25">
        <v>0</v>
      </c>
      <c r="AG881" s="25">
        <v>0</v>
      </c>
      <c r="AH881" s="109"/>
      <c r="AI881" s="25">
        <v>0</v>
      </c>
      <c r="AJ881" s="25">
        <v>0</v>
      </c>
      <c r="AK881" s="123">
        <v>0</v>
      </c>
      <c r="AL881" s="25">
        <v>0</v>
      </c>
      <c r="AM881" s="25">
        <v>0</v>
      </c>
      <c r="AN881" s="25">
        <v>0</v>
      </c>
      <c r="AO881" s="109"/>
      <c r="AP881" s="25">
        <v>0</v>
      </c>
      <c r="AQ881" s="25">
        <v>0</v>
      </c>
      <c r="AR881" s="25">
        <v>0</v>
      </c>
      <c r="AS881" s="25">
        <v>0</v>
      </c>
      <c r="AT881" s="25">
        <v>0</v>
      </c>
      <c r="AU881" s="25">
        <v>0</v>
      </c>
      <c r="AW881" t="str">
        <f t="shared" si="113"/>
        <v>Nguyễn Thành Long</v>
      </c>
      <c r="AX881" s="27" t="str">
        <f t="shared" si="114"/>
        <v>Trần Thị Cẩm Tiên</v>
      </c>
      <c r="AY881" s="4" t="str">
        <f t="shared" si="115"/>
        <v>VIN+</v>
      </c>
    </row>
    <row r="882" spans="1:51" outlineLevel="1" x14ac:dyDescent="0.25">
      <c r="A882" s="4" t="s">
        <v>1104</v>
      </c>
      <c r="B882" s="4" t="s">
        <v>797</v>
      </c>
      <c r="C882" s="4" t="s">
        <v>959</v>
      </c>
      <c r="D882" s="11" t="s">
        <v>753</v>
      </c>
      <c r="E882" s="32" t="s">
        <v>817</v>
      </c>
      <c r="F882" s="11" t="s">
        <v>710</v>
      </c>
      <c r="G882" s="35">
        <v>5130050</v>
      </c>
      <c r="H882" s="4" t="s">
        <v>2835</v>
      </c>
      <c r="I882" s="4"/>
      <c r="J882" s="4"/>
      <c r="K882" s="4"/>
      <c r="L882" s="4"/>
      <c r="M882" s="33"/>
      <c r="N882" s="38"/>
      <c r="O882" s="33"/>
      <c r="P882" s="244">
        <f t="shared" si="112"/>
        <v>778.11799999999994</v>
      </c>
      <c r="Q882" s="25"/>
      <c r="R882" s="25"/>
      <c r="S882" s="25"/>
      <c r="T882" s="109"/>
      <c r="U882" s="25"/>
      <c r="V882" s="25"/>
      <c r="W882" s="25"/>
      <c r="X882" s="25">
        <v>0</v>
      </c>
      <c r="Y882" s="25">
        <v>0</v>
      </c>
      <c r="Z882" s="25">
        <v>0</v>
      </c>
      <c r="AA882" s="109"/>
      <c r="AB882" s="25">
        <v>0</v>
      </c>
      <c r="AC882" s="25">
        <v>0</v>
      </c>
      <c r="AD882" s="25">
        <v>238.464</v>
      </c>
      <c r="AE882" s="25">
        <v>0</v>
      </c>
      <c r="AF882" s="25">
        <v>0</v>
      </c>
      <c r="AG882" s="25">
        <v>0</v>
      </c>
      <c r="AH882" s="109"/>
      <c r="AI882" s="25">
        <v>0</v>
      </c>
      <c r="AJ882" s="25">
        <v>0</v>
      </c>
      <c r="AK882" s="123">
        <v>0</v>
      </c>
      <c r="AL882" s="25">
        <v>0</v>
      </c>
      <c r="AM882" s="25">
        <v>0</v>
      </c>
      <c r="AN882" s="25">
        <v>0</v>
      </c>
      <c r="AO882" s="109"/>
      <c r="AP882" s="25">
        <v>0</v>
      </c>
      <c r="AQ882" s="25">
        <v>0</v>
      </c>
      <c r="AR882" s="25">
        <v>179.52799999999999</v>
      </c>
      <c r="AS882" s="25">
        <v>360.12599999999998</v>
      </c>
      <c r="AT882" s="25">
        <v>0</v>
      </c>
      <c r="AU882" s="25">
        <v>0</v>
      </c>
      <c r="AW882" t="str">
        <f t="shared" si="113"/>
        <v>Nguyễn Thành Long</v>
      </c>
      <c r="AX882" s="27" t="str">
        <f t="shared" si="114"/>
        <v>Trần Thị Cẩm Tiên</v>
      </c>
      <c r="AY882" s="4" t="str">
        <f t="shared" si="115"/>
        <v>VIN+</v>
      </c>
    </row>
    <row r="883" spans="1:51" outlineLevel="1" x14ac:dyDescent="0.25">
      <c r="A883" s="4" t="s">
        <v>1104</v>
      </c>
      <c r="B883" s="4" t="s">
        <v>797</v>
      </c>
      <c r="C883" s="4" t="s">
        <v>959</v>
      </c>
      <c r="D883" s="11" t="s">
        <v>753</v>
      </c>
      <c r="E883" s="32" t="s">
        <v>817</v>
      </c>
      <c r="F883" s="11" t="s">
        <v>710</v>
      </c>
      <c r="G883" s="35">
        <v>5297362</v>
      </c>
      <c r="H883" s="4" t="s">
        <v>2836</v>
      </c>
      <c r="I883" s="4"/>
      <c r="J883" s="4"/>
      <c r="K883" s="4"/>
      <c r="L883" s="4"/>
      <c r="M883" s="33"/>
      <c r="N883" s="38"/>
      <c r="O883" s="33"/>
      <c r="P883" s="244">
        <f t="shared" si="112"/>
        <v>180.59800000000001</v>
      </c>
      <c r="Q883" s="25"/>
      <c r="R883" s="25"/>
      <c r="S883" s="25"/>
      <c r="T883" s="109"/>
      <c r="U883" s="25"/>
      <c r="V883" s="25"/>
      <c r="W883" s="25"/>
      <c r="X883" s="25">
        <v>0</v>
      </c>
      <c r="Y883" s="25">
        <v>0</v>
      </c>
      <c r="Z883" s="25">
        <v>0</v>
      </c>
      <c r="AA883" s="109"/>
      <c r="AB883" s="25">
        <v>0</v>
      </c>
      <c r="AC883" s="25">
        <v>0</v>
      </c>
      <c r="AD883" s="25">
        <v>180.59800000000001</v>
      </c>
      <c r="AE883" s="25">
        <v>0</v>
      </c>
      <c r="AF883" s="25">
        <v>0</v>
      </c>
      <c r="AG883" s="25">
        <v>0</v>
      </c>
      <c r="AH883" s="109"/>
      <c r="AI883" s="25">
        <v>0</v>
      </c>
      <c r="AJ883" s="25">
        <v>0</v>
      </c>
      <c r="AK883" s="123">
        <v>0</v>
      </c>
      <c r="AL883" s="25">
        <v>0</v>
      </c>
      <c r="AM883" s="25">
        <v>0</v>
      </c>
      <c r="AN883" s="25">
        <v>0</v>
      </c>
      <c r="AO883" s="109"/>
      <c r="AP883" s="25">
        <v>0</v>
      </c>
      <c r="AQ883" s="25">
        <v>0</v>
      </c>
      <c r="AR883" s="25">
        <v>0</v>
      </c>
      <c r="AS883" s="25">
        <v>0</v>
      </c>
      <c r="AT883" s="25">
        <v>0</v>
      </c>
      <c r="AU883" s="25">
        <v>0</v>
      </c>
      <c r="AW883" t="str">
        <f t="shared" si="113"/>
        <v>Nguyễn Thành Long</v>
      </c>
      <c r="AX883" s="27" t="str">
        <f t="shared" si="114"/>
        <v>Trần Thị Cẩm Tiên</v>
      </c>
      <c r="AY883" s="4" t="str">
        <f t="shared" si="115"/>
        <v>VIN+</v>
      </c>
    </row>
    <row r="884" spans="1:51" outlineLevel="1" x14ac:dyDescent="0.25">
      <c r="A884" s="4" t="s">
        <v>1104</v>
      </c>
      <c r="B884" s="4" t="s">
        <v>797</v>
      </c>
      <c r="C884" s="4" t="s">
        <v>959</v>
      </c>
      <c r="D884" s="11" t="s">
        <v>753</v>
      </c>
      <c r="E884" s="32" t="s">
        <v>817</v>
      </c>
      <c r="F884" s="11" t="s">
        <v>710</v>
      </c>
      <c r="G884" s="35">
        <v>5297511</v>
      </c>
      <c r="H884" s="4" t="s">
        <v>2837</v>
      </c>
      <c r="I884" s="4"/>
      <c r="J884" s="4"/>
      <c r="K884" s="4"/>
      <c r="L884" s="4"/>
      <c r="M884" s="33"/>
      <c r="N884" s="38"/>
      <c r="O884" s="33"/>
      <c r="P884" s="244">
        <f t="shared" si="112"/>
        <v>180.59800000000001</v>
      </c>
      <c r="Q884" s="25"/>
      <c r="R884" s="25"/>
      <c r="S884" s="25"/>
      <c r="T884" s="109"/>
      <c r="U884" s="25"/>
      <c r="V884" s="25"/>
      <c r="W884" s="25"/>
      <c r="X884" s="25">
        <v>0</v>
      </c>
      <c r="Y884" s="25">
        <v>0</v>
      </c>
      <c r="Z884" s="25">
        <v>0</v>
      </c>
      <c r="AA884" s="109"/>
      <c r="AB884" s="25">
        <v>0</v>
      </c>
      <c r="AC884" s="25">
        <v>0</v>
      </c>
      <c r="AD884" s="25">
        <v>180.59800000000001</v>
      </c>
      <c r="AE884" s="25">
        <v>0</v>
      </c>
      <c r="AF884" s="25">
        <v>0</v>
      </c>
      <c r="AG884" s="25">
        <v>0</v>
      </c>
      <c r="AH884" s="109"/>
      <c r="AI884" s="25">
        <v>0</v>
      </c>
      <c r="AJ884" s="25">
        <v>0</v>
      </c>
      <c r="AK884" s="123">
        <v>0</v>
      </c>
      <c r="AL884" s="25">
        <v>0</v>
      </c>
      <c r="AM884" s="25">
        <v>0</v>
      </c>
      <c r="AN884" s="25">
        <v>0</v>
      </c>
      <c r="AO884" s="109"/>
      <c r="AP884" s="25">
        <v>0</v>
      </c>
      <c r="AQ884" s="25">
        <v>0</v>
      </c>
      <c r="AR884" s="25">
        <v>0</v>
      </c>
      <c r="AS884" s="25">
        <v>0</v>
      </c>
      <c r="AT884" s="25">
        <v>0</v>
      </c>
      <c r="AU884" s="25">
        <v>0</v>
      </c>
      <c r="AW884" t="str">
        <f t="shared" si="113"/>
        <v>Nguyễn Thành Long</v>
      </c>
      <c r="AX884" s="27" t="str">
        <f t="shared" si="114"/>
        <v>Trần Thị Cẩm Tiên</v>
      </c>
      <c r="AY884" s="4" t="str">
        <f t="shared" si="115"/>
        <v>VIN+</v>
      </c>
    </row>
    <row r="885" spans="1:51" x14ac:dyDescent="0.25">
      <c r="A885" s="4" t="s">
        <v>1104</v>
      </c>
      <c r="B885" s="4" t="s">
        <v>797</v>
      </c>
      <c r="C885" s="4" t="s">
        <v>959</v>
      </c>
      <c r="D885" s="11" t="s">
        <v>753</v>
      </c>
      <c r="E885" s="32" t="s">
        <v>817</v>
      </c>
      <c r="F885" s="11" t="s">
        <v>710</v>
      </c>
      <c r="G885" s="35">
        <v>5298233</v>
      </c>
      <c r="H885" s="4" t="s">
        <v>2838</v>
      </c>
      <c r="I885" s="4"/>
      <c r="J885" s="4"/>
      <c r="K885" s="4"/>
      <c r="L885" s="4"/>
      <c r="M885" s="33"/>
      <c r="N885" s="38"/>
      <c r="O885" s="33"/>
      <c r="P885" s="244">
        <f t="shared" si="112"/>
        <v>0</v>
      </c>
      <c r="Q885" s="25"/>
      <c r="R885" s="25"/>
      <c r="S885" s="25"/>
      <c r="T885" s="109"/>
      <c r="U885" s="25"/>
      <c r="V885" s="25"/>
      <c r="W885" s="25"/>
      <c r="X885" s="25">
        <v>0</v>
      </c>
      <c r="Y885" s="25">
        <v>0</v>
      </c>
      <c r="Z885" s="25">
        <v>0</v>
      </c>
      <c r="AA885" s="109"/>
      <c r="AB885" s="25">
        <v>0</v>
      </c>
      <c r="AC885" s="25">
        <v>0</v>
      </c>
      <c r="AD885" s="25">
        <v>0</v>
      </c>
      <c r="AE885" s="25">
        <v>0</v>
      </c>
      <c r="AF885" s="25">
        <v>0</v>
      </c>
      <c r="AG885" s="25">
        <v>0</v>
      </c>
      <c r="AH885" s="109"/>
      <c r="AI885" s="25">
        <v>0</v>
      </c>
      <c r="AJ885" s="25">
        <v>0</v>
      </c>
      <c r="AK885" s="123">
        <v>0</v>
      </c>
      <c r="AL885" s="25">
        <v>0</v>
      </c>
      <c r="AM885" s="25">
        <v>0</v>
      </c>
      <c r="AN885" s="25">
        <v>0</v>
      </c>
      <c r="AO885" s="109"/>
      <c r="AP885" s="25">
        <v>0</v>
      </c>
      <c r="AQ885" s="25">
        <v>0</v>
      </c>
      <c r="AR885" s="25">
        <v>0</v>
      </c>
      <c r="AS885" s="25">
        <v>0</v>
      </c>
      <c r="AT885" s="25">
        <v>0</v>
      </c>
      <c r="AU885" s="25">
        <v>0</v>
      </c>
      <c r="AW885" t="str">
        <f t="shared" si="113"/>
        <v>Nguyễn Thành Long</v>
      </c>
      <c r="AX885" s="27" t="str">
        <f t="shared" si="114"/>
        <v>Trần Thị Cẩm Tiên</v>
      </c>
      <c r="AY885" s="4" t="str">
        <f t="shared" si="115"/>
        <v>VIN+</v>
      </c>
    </row>
    <row r="886" spans="1:51" x14ac:dyDescent="0.25">
      <c r="A886" s="4"/>
      <c r="B886" s="4"/>
      <c r="C886" s="4"/>
      <c r="D886" s="11"/>
      <c r="E886" s="32"/>
      <c r="F886" s="11"/>
      <c r="G886" s="35"/>
      <c r="H886" s="4"/>
      <c r="I886" s="4"/>
      <c r="J886" s="4"/>
      <c r="K886" s="4"/>
      <c r="L886" s="4"/>
      <c r="M886" s="33"/>
      <c r="N886" s="38"/>
      <c r="O886" s="33"/>
      <c r="P886" s="244">
        <f t="shared" si="112"/>
        <v>0</v>
      </c>
      <c r="Q886" s="25"/>
      <c r="R886" s="25"/>
      <c r="S886" s="25"/>
      <c r="T886" s="109"/>
      <c r="U886" s="25"/>
      <c r="V886" s="25"/>
      <c r="W886" s="25"/>
      <c r="X886" s="25">
        <v>0</v>
      </c>
      <c r="Y886" s="25">
        <v>0</v>
      </c>
      <c r="Z886" s="25">
        <v>0</v>
      </c>
      <c r="AA886" s="109"/>
      <c r="AB886" s="25">
        <v>0</v>
      </c>
      <c r="AC886" s="25">
        <v>0</v>
      </c>
      <c r="AD886" s="25">
        <v>0</v>
      </c>
      <c r="AE886" s="25">
        <v>0</v>
      </c>
      <c r="AF886" s="25">
        <v>0</v>
      </c>
      <c r="AG886" s="25">
        <v>0</v>
      </c>
      <c r="AH886" s="109"/>
      <c r="AI886" s="25">
        <v>0</v>
      </c>
      <c r="AJ886" s="25">
        <v>0</v>
      </c>
      <c r="AK886" s="123">
        <v>0</v>
      </c>
      <c r="AL886" s="25">
        <v>0</v>
      </c>
      <c r="AM886" s="25">
        <v>0</v>
      </c>
      <c r="AN886" s="25">
        <v>0</v>
      </c>
      <c r="AO886" s="109"/>
      <c r="AP886" s="25">
        <v>0</v>
      </c>
      <c r="AQ886" s="25">
        <v>0</v>
      </c>
      <c r="AR886" s="25">
        <v>0</v>
      </c>
      <c r="AS886" s="25">
        <v>0</v>
      </c>
      <c r="AT886" s="25">
        <v>0</v>
      </c>
      <c r="AU886" s="25">
        <v>0</v>
      </c>
      <c r="AW886">
        <f t="shared" si="113"/>
        <v>0</v>
      </c>
      <c r="AX886" s="27">
        <f t="shared" si="114"/>
        <v>0</v>
      </c>
      <c r="AY886" s="4">
        <f t="shared" si="115"/>
        <v>0</v>
      </c>
    </row>
    <row r="887" spans="1:51" x14ac:dyDescent="0.25">
      <c r="A887" s="4"/>
      <c r="B887" s="4"/>
      <c r="C887" s="4"/>
      <c r="D887" s="11"/>
      <c r="E887" s="32"/>
      <c r="F887" s="11"/>
      <c r="G887" s="35"/>
      <c r="H887" s="4"/>
      <c r="I887" s="4"/>
      <c r="J887" s="4"/>
      <c r="K887" s="4"/>
      <c r="L887" s="4"/>
      <c r="M887" s="33"/>
      <c r="N887" s="38"/>
      <c r="O887" s="33"/>
      <c r="P887" s="244">
        <f t="shared" si="112"/>
        <v>0</v>
      </c>
      <c r="Q887" s="25"/>
      <c r="R887" s="25"/>
      <c r="S887" s="25"/>
      <c r="T887" s="109"/>
      <c r="U887" s="25"/>
      <c r="V887" s="25"/>
      <c r="W887" s="25"/>
      <c r="X887" s="25">
        <v>0</v>
      </c>
      <c r="Y887" s="25">
        <v>0</v>
      </c>
      <c r="Z887" s="25">
        <v>0</v>
      </c>
      <c r="AA887" s="109"/>
      <c r="AB887" s="25">
        <v>0</v>
      </c>
      <c r="AC887" s="25">
        <v>0</v>
      </c>
      <c r="AD887" s="25">
        <v>0</v>
      </c>
      <c r="AE887" s="25">
        <v>0</v>
      </c>
      <c r="AF887" s="25">
        <v>0</v>
      </c>
      <c r="AG887" s="25">
        <v>0</v>
      </c>
      <c r="AH887" s="109"/>
      <c r="AI887" s="25">
        <v>0</v>
      </c>
      <c r="AJ887" s="25">
        <v>0</v>
      </c>
      <c r="AK887" s="123">
        <v>0</v>
      </c>
      <c r="AL887" s="25">
        <v>0</v>
      </c>
      <c r="AM887" s="25">
        <v>0</v>
      </c>
      <c r="AN887" s="25">
        <v>0</v>
      </c>
      <c r="AO887" s="109"/>
      <c r="AP887" s="25">
        <v>0</v>
      </c>
      <c r="AQ887" s="25">
        <v>0</v>
      </c>
      <c r="AR887" s="25">
        <v>0</v>
      </c>
      <c r="AS887" s="25">
        <v>0</v>
      </c>
      <c r="AT887" s="25">
        <v>0</v>
      </c>
      <c r="AU887" s="25">
        <v>0</v>
      </c>
      <c r="AW887">
        <f t="shared" si="113"/>
        <v>0</v>
      </c>
      <c r="AX887" s="27">
        <f t="shared" si="114"/>
        <v>0</v>
      </c>
      <c r="AY887" s="4">
        <f t="shared" si="115"/>
        <v>0</v>
      </c>
    </row>
    <row r="888" spans="1:51" x14ac:dyDescent="0.25">
      <c r="A888" s="4" t="s">
        <v>1104</v>
      </c>
      <c r="B888" s="4" t="s">
        <v>797</v>
      </c>
      <c r="C888" s="4" t="s">
        <v>959</v>
      </c>
      <c r="D888" s="107" t="s">
        <v>833</v>
      </c>
      <c r="E888" s="85" t="s">
        <v>825</v>
      </c>
      <c r="F888" s="107"/>
      <c r="G888" s="35"/>
      <c r="H888" s="57" t="s">
        <v>722</v>
      </c>
      <c r="I888" s="4"/>
      <c r="J888" s="4"/>
      <c r="K888" s="4"/>
      <c r="L888" s="4">
        <v>23</v>
      </c>
      <c r="M888" s="33">
        <v>12974.191816666673</v>
      </c>
      <c r="N888" s="38">
        <f t="shared" si="86"/>
        <v>6.6358344099409191E-3</v>
      </c>
      <c r="O888" s="33">
        <f t="shared" si="87"/>
        <v>14983.735257586091</v>
      </c>
      <c r="P888" s="244">
        <f t="shared" si="112"/>
        <v>0</v>
      </c>
      <c r="Q888" s="25">
        <v>0</v>
      </c>
      <c r="R888" s="25">
        <v>0</v>
      </c>
      <c r="S888" s="25">
        <v>0</v>
      </c>
      <c r="T888" s="109"/>
      <c r="U888" s="25">
        <v>0</v>
      </c>
      <c r="V888" s="25">
        <v>0</v>
      </c>
      <c r="W888" s="25">
        <v>0</v>
      </c>
      <c r="X888" s="25">
        <v>0</v>
      </c>
      <c r="Y888" s="25">
        <v>0</v>
      </c>
      <c r="Z888" s="25">
        <v>0</v>
      </c>
      <c r="AA888" s="109"/>
      <c r="AB888" s="25">
        <v>0</v>
      </c>
      <c r="AC888" s="25">
        <v>0</v>
      </c>
      <c r="AD888" s="25">
        <v>0</v>
      </c>
      <c r="AE888" s="25">
        <v>0</v>
      </c>
      <c r="AF888" s="25">
        <v>0</v>
      </c>
      <c r="AG888" s="25">
        <v>0</v>
      </c>
      <c r="AH888" s="109"/>
      <c r="AI888" s="25">
        <v>0</v>
      </c>
      <c r="AJ888" s="25">
        <v>0</v>
      </c>
      <c r="AK888" s="123">
        <v>0</v>
      </c>
      <c r="AL888" s="25">
        <v>0</v>
      </c>
      <c r="AM888" s="25">
        <v>0</v>
      </c>
      <c r="AN888" s="25">
        <v>0</v>
      </c>
      <c r="AO888" s="109"/>
      <c r="AP888" s="25">
        <v>0</v>
      </c>
      <c r="AQ888" s="25">
        <v>0</v>
      </c>
      <c r="AR888" s="25">
        <v>0</v>
      </c>
      <c r="AS888" s="25">
        <v>0</v>
      </c>
      <c r="AT888" s="25">
        <v>0</v>
      </c>
      <c r="AU888" s="25">
        <v>0</v>
      </c>
      <c r="AW888" t="str">
        <f t="shared" si="113"/>
        <v>Nguyễn Thành Long</v>
      </c>
      <c r="AX888" s="27" t="str">
        <f t="shared" si="114"/>
        <v>Trần Thị Cẩm Tú</v>
      </c>
      <c r="AY888" s="4" t="str">
        <f t="shared" si="115"/>
        <v>VIN+</v>
      </c>
    </row>
    <row r="889" spans="1:51" x14ac:dyDescent="0.25">
      <c r="A889" s="4" t="s">
        <v>1104</v>
      </c>
      <c r="B889" s="4" t="s">
        <v>797</v>
      </c>
      <c r="C889" s="4" t="s">
        <v>959</v>
      </c>
      <c r="D889" s="11" t="s">
        <v>833</v>
      </c>
      <c r="E889" s="32" t="s">
        <v>825</v>
      </c>
      <c r="F889" s="11" t="s">
        <v>710</v>
      </c>
      <c r="G889" s="35">
        <v>5339914</v>
      </c>
      <c r="H889" s="4" t="s">
        <v>820</v>
      </c>
      <c r="I889" s="4"/>
      <c r="J889" s="4"/>
      <c r="K889" s="4"/>
      <c r="L889" s="4"/>
      <c r="M889" s="33"/>
      <c r="N889" s="38"/>
      <c r="O889" s="33"/>
      <c r="P889" s="244">
        <f t="shared" si="112"/>
        <v>417.99199999999996</v>
      </c>
      <c r="Q889" s="25">
        <v>179.52799999999999</v>
      </c>
      <c r="R889" s="25">
        <v>0</v>
      </c>
      <c r="S889" s="25">
        <v>0</v>
      </c>
      <c r="T889" s="109"/>
      <c r="U889" s="25">
        <v>0</v>
      </c>
      <c r="V889" s="25">
        <v>0</v>
      </c>
      <c r="W889" s="25">
        <v>0</v>
      </c>
      <c r="X889" s="25">
        <v>0</v>
      </c>
      <c r="Y889" s="25">
        <v>0</v>
      </c>
      <c r="Z889" s="25">
        <v>0</v>
      </c>
      <c r="AA889" s="109"/>
      <c r="AB889" s="25">
        <v>0</v>
      </c>
      <c r="AC889" s="25">
        <v>0</v>
      </c>
      <c r="AD889" s="25">
        <v>0</v>
      </c>
      <c r="AE889" s="25">
        <v>0</v>
      </c>
      <c r="AF889" s="25">
        <v>0</v>
      </c>
      <c r="AG889" s="25">
        <v>0</v>
      </c>
      <c r="AH889" s="109"/>
      <c r="AI889" s="25">
        <v>0</v>
      </c>
      <c r="AJ889" s="25">
        <v>0</v>
      </c>
      <c r="AK889" s="123">
        <v>238.464</v>
      </c>
      <c r="AL889" s="25">
        <v>0</v>
      </c>
      <c r="AM889" s="25">
        <v>0</v>
      </c>
      <c r="AN889" s="25">
        <v>0</v>
      </c>
      <c r="AO889" s="109"/>
      <c r="AP889" s="25">
        <v>0</v>
      </c>
      <c r="AQ889" s="25">
        <v>0</v>
      </c>
      <c r="AR889" s="25">
        <v>0</v>
      </c>
      <c r="AS889" s="25">
        <v>0</v>
      </c>
      <c r="AT889" s="25">
        <v>0</v>
      </c>
      <c r="AU889" s="25">
        <v>0</v>
      </c>
      <c r="AW889" t="str">
        <f t="shared" si="113"/>
        <v>Nguyễn Thành Long</v>
      </c>
      <c r="AX889" s="27" t="str">
        <f t="shared" si="114"/>
        <v>Trần Thị Cẩm Tú</v>
      </c>
      <c r="AY889" s="4" t="str">
        <f t="shared" si="115"/>
        <v>VIN+</v>
      </c>
    </row>
    <row r="890" spans="1:51" outlineLevel="1" x14ac:dyDescent="0.25">
      <c r="A890" s="4" t="s">
        <v>1104</v>
      </c>
      <c r="B890" s="4" t="s">
        <v>797</v>
      </c>
      <c r="C890" s="4" t="s">
        <v>959</v>
      </c>
      <c r="D890" s="11" t="s">
        <v>833</v>
      </c>
      <c r="E890" s="32" t="s">
        <v>825</v>
      </c>
      <c r="F890" s="11" t="s">
        <v>710</v>
      </c>
      <c r="G890" s="35">
        <v>5132920</v>
      </c>
      <c r="H890" s="4" t="s">
        <v>821</v>
      </c>
      <c r="I890" s="4"/>
      <c r="J890" s="4"/>
      <c r="K890" s="4"/>
      <c r="L890" s="4"/>
      <c r="M890" s="33"/>
      <c r="N890" s="38"/>
      <c r="O890" s="33"/>
      <c r="P890" s="244">
        <f t="shared" si="112"/>
        <v>1674.1079999999999</v>
      </c>
      <c r="Q890" s="25">
        <v>417.99200000000002</v>
      </c>
      <c r="R890" s="25">
        <v>0</v>
      </c>
      <c r="S890" s="25">
        <v>0</v>
      </c>
      <c r="T890" s="109"/>
      <c r="U890" s="25">
        <v>0</v>
      </c>
      <c r="V890" s="25">
        <v>180.59800000000001</v>
      </c>
      <c r="W890" s="25">
        <v>0</v>
      </c>
      <c r="X890" s="25">
        <v>0</v>
      </c>
      <c r="Y890" s="25">
        <v>0</v>
      </c>
      <c r="Z890" s="25">
        <v>0</v>
      </c>
      <c r="AA890" s="109"/>
      <c r="AB890" s="25">
        <v>0</v>
      </c>
      <c r="AC890" s="25">
        <v>656.45600000000002</v>
      </c>
      <c r="AD890" s="25">
        <v>0</v>
      </c>
      <c r="AE890" s="25">
        <v>0</v>
      </c>
      <c r="AF890" s="25">
        <v>0</v>
      </c>
      <c r="AG890" s="25">
        <v>0</v>
      </c>
      <c r="AH890" s="109"/>
      <c r="AI890" s="25">
        <v>0</v>
      </c>
      <c r="AJ890" s="25">
        <v>0</v>
      </c>
      <c r="AK890" s="123">
        <v>0</v>
      </c>
      <c r="AL890" s="25">
        <v>0</v>
      </c>
      <c r="AM890" s="25">
        <v>0</v>
      </c>
      <c r="AN890" s="25">
        <v>0</v>
      </c>
      <c r="AO890" s="109"/>
      <c r="AP890" s="25">
        <v>238.464</v>
      </c>
      <c r="AQ890" s="25">
        <v>0</v>
      </c>
      <c r="AR890" s="25">
        <v>0</v>
      </c>
      <c r="AS890" s="25">
        <v>180.59800000000001</v>
      </c>
      <c r="AT890" s="25">
        <v>0</v>
      </c>
      <c r="AU890" s="25">
        <v>0</v>
      </c>
      <c r="AW890" t="str">
        <f t="shared" si="113"/>
        <v>Nguyễn Thành Long</v>
      </c>
      <c r="AX890" s="27" t="str">
        <f t="shared" si="114"/>
        <v>Trần Thị Cẩm Tú</v>
      </c>
      <c r="AY890" s="4" t="str">
        <f t="shared" si="115"/>
        <v>VIN+</v>
      </c>
    </row>
    <row r="891" spans="1:51" outlineLevel="1" x14ac:dyDescent="0.25">
      <c r="A891" s="4" t="s">
        <v>1104</v>
      </c>
      <c r="B891" s="4" t="s">
        <v>797</v>
      </c>
      <c r="C891" s="4" t="s">
        <v>959</v>
      </c>
      <c r="D891" s="11" t="s">
        <v>833</v>
      </c>
      <c r="E891" s="32" t="s">
        <v>825</v>
      </c>
      <c r="F891" s="11" t="s">
        <v>710</v>
      </c>
      <c r="G891" s="35">
        <v>5271395</v>
      </c>
      <c r="H891" s="4" t="s">
        <v>822</v>
      </c>
      <c r="I891" s="4"/>
      <c r="J891" s="4"/>
      <c r="K891" s="4"/>
      <c r="L891" s="4"/>
      <c r="M891" s="33"/>
      <c r="N891" s="38"/>
      <c r="O891" s="33"/>
      <c r="P891" s="244">
        <f t="shared" si="112"/>
        <v>179.52799999999999</v>
      </c>
      <c r="Q891" s="25">
        <v>179.52799999999999</v>
      </c>
      <c r="R891" s="25">
        <v>0</v>
      </c>
      <c r="S891" s="25">
        <v>0</v>
      </c>
      <c r="T891" s="109"/>
      <c r="U891" s="25">
        <v>0</v>
      </c>
      <c r="V891" s="25">
        <v>0</v>
      </c>
      <c r="W891" s="25">
        <v>0</v>
      </c>
      <c r="X891" s="25">
        <v>0</v>
      </c>
      <c r="Y891" s="25">
        <v>0</v>
      </c>
      <c r="Z891" s="25">
        <v>0</v>
      </c>
      <c r="AA891" s="109"/>
      <c r="AB891" s="25">
        <v>0</v>
      </c>
      <c r="AC891" s="25">
        <v>0</v>
      </c>
      <c r="AD891" s="25">
        <v>0</v>
      </c>
      <c r="AE891" s="25">
        <v>0</v>
      </c>
      <c r="AF891" s="25">
        <v>0</v>
      </c>
      <c r="AG891" s="25">
        <v>0</v>
      </c>
      <c r="AH891" s="109"/>
      <c r="AI891" s="25">
        <v>0</v>
      </c>
      <c r="AJ891" s="25">
        <v>0</v>
      </c>
      <c r="AK891" s="123">
        <v>0</v>
      </c>
      <c r="AL891" s="25">
        <v>0</v>
      </c>
      <c r="AM891" s="25">
        <v>0</v>
      </c>
      <c r="AN891" s="25">
        <v>0</v>
      </c>
      <c r="AO891" s="109"/>
      <c r="AP891" s="25">
        <v>0</v>
      </c>
      <c r="AQ891" s="25">
        <v>0</v>
      </c>
      <c r="AR891" s="25">
        <v>0</v>
      </c>
      <c r="AS891" s="25">
        <v>0</v>
      </c>
      <c r="AT891" s="25">
        <v>0</v>
      </c>
      <c r="AU891" s="25">
        <v>0</v>
      </c>
      <c r="AW891" t="str">
        <f t="shared" si="113"/>
        <v>Nguyễn Thành Long</v>
      </c>
      <c r="AX891" s="27" t="str">
        <f t="shared" si="114"/>
        <v>Trần Thị Cẩm Tú</v>
      </c>
      <c r="AY891" s="4" t="str">
        <f t="shared" si="115"/>
        <v>VIN+</v>
      </c>
    </row>
    <row r="892" spans="1:51" outlineLevel="1" x14ac:dyDescent="0.25">
      <c r="A892" s="4" t="s">
        <v>1104</v>
      </c>
      <c r="B892" s="4" t="s">
        <v>797</v>
      </c>
      <c r="C892" s="4" t="s">
        <v>959</v>
      </c>
      <c r="D892" s="11" t="s">
        <v>833</v>
      </c>
      <c r="E892" s="32" t="s">
        <v>825</v>
      </c>
      <c r="F892" s="11" t="s">
        <v>710</v>
      </c>
      <c r="G892" s="35">
        <v>5293456</v>
      </c>
      <c r="H892" s="4" t="s">
        <v>823</v>
      </c>
      <c r="I892" s="4"/>
      <c r="J892" s="4"/>
      <c r="K892" s="4"/>
      <c r="L892" s="4"/>
      <c r="M892" s="33"/>
      <c r="N892" s="38"/>
      <c r="O892" s="33"/>
      <c r="P892" s="244">
        <f t="shared" si="112"/>
        <v>179.52799999999999</v>
      </c>
      <c r="Q892" s="25">
        <v>179.52799999999999</v>
      </c>
      <c r="R892" s="25">
        <v>0</v>
      </c>
      <c r="S892" s="25">
        <v>0</v>
      </c>
      <c r="T892" s="109"/>
      <c r="U892" s="25">
        <v>0</v>
      </c>
      <c r="V892" s="25">
        <v>0</v>
      </c>
      <c r="W892" s="25">
        <v>0</v>
      </c>
      <c r="X892" s="25">
        <v>0</v>
      </c>
      <c r="Y892" s="25">
        <v>0</v>
      </c>
      <c r="Z892" s="25">
        <v>0</v>
      </c>
      <c r="AA892" s="109"/>
      <c r="AB892" s="25">
        <v>0</v>
      </c>
      <c r="AC892" s="25">
        <v>0</v>
      </c>
      <c r="AD892" s="25">
        <v>0</v>
      </c>
      <c r="AE892" s="25">
        <v>0</v>
      </c>
      <c r="AF892" s="25">
        <v>0</v>
      </c>
      <c r="AG892" s="25">
        <v>0</v>
      </c>
      <c r="AH892" s="109"/>
      <c r="AI892" s="25">
        <v>0</v>
      </c>
      <c r="AJ892" s="25">
        <v>0</v>
      </c>
      <c r="AK892" s="123">
        <v>0</v>
      </c>
      <c r="AL892" s="25">
        <v>0</v>
      </c>
      <c r="AM892" s="25">
        <v>0</v>
      </c>
      <c r="AN892" s="25">
        <v>0</v>
      </c>
      <c r="AO892" s="109"/>
      <c r="AP892" s="25">
        <v>0</v>
      </c>
      <c r="AQ892" s="25">
        <v>0</v>
      </c>
      <c r="AR892" s="25">
        <v>0</v>
      </c>
      <c r="AS892" s="25">
        <v>0</v>
      </c>
      <c r="AT892" s="25">
        <v>0</v>
      </c>
      <c r="AU892" s="25">
        <v>0</v>
      </c>
      <c r="AW892" t="str">
        <f t="shared" si="113"/>
        <v>Nguyễn Thành Long</v>
      </c>
      <c r="AX892" s="27" t="str">
        <f t="shared" si="114"/>
        <v>Trần Thị Cẩm Tú</v>
      </c>
      <c r="AY892" s="4" t="str">
        <f t="shared" si="115"/>
        <v>VIN+</v>
      </c>
    </row>
    <row r="893" spans="1:51" outlineLevel="1" x14ac:dyDescent="0.25">
      <c r="A893" s="4" t="s">
        <v>1104</v>
      </c>
      <c r="B893" s="4" t="s">
        <v>797</v>
      </c>
      <c r="C893" s="4" t="s">
        <v>959</v>
      </c>
      <c r="D893" s="11" t="s">
        <v>833</v>
      </c>
      <c r="E893" s="32" t="s">
        <v>825</v>
      </c>
      <c r="F893" s="11" t="s">
        <v>710</v>
      </c>
      <c r="G893" s="35">
        <v>5293546</v>
      </c>
      <c r="H893" s="4" t="s">
        <v>824</v>
      </c>
      <c r="I893" s="4"/>
      <c r="J893" s="4"/>
      <c r="K893" s="4"/>
      <c r="L893" s="4"/>
      <c r="M893" s="33"/>
      <c r="N893" s="38"/>
      <c r="O893" s="33"/>
      <c r="P893" s="244">
        <f t="shared" si="112"/>
        <v>597.52099999999996</v>
      </c>
      <c r="Q893" s="25">
        <v>359.05700000000002</v>
      </c>
      <c r="R893" s="25">
        <v>0</v>
      </c>
      <c r="S893" s="25">
        <v>0</v>
      </c>
      <c r="T893" s="109"/>
      <c r="U893" s="25">
        <v>0</v>
      </c>
      <c r="V893" s="25">
        <v>0</v>
      </c>
      <c r="W893" s="25">
        <v>0</v>
      </c>
      <c r="X893" s="25">
        <v>0</v>
      </c>
      <c r="Y893" s="25">
        <v>0</v>
      </c>
      <c r="Z893" s="25">
        <v>0</v>
      </c>
      <c r="AA893" s="109"/>
      <c r="AB893" s="25">
        <v>0</v>
      </c>
      <c r="AC893" s="25">
        <v>0</v>
      </c>
      <c r="AD893" s="25">
        <v>0</v>
      </c>
      <c r="AE893" s="25">
        <v>0</v>
      </c>
      <c r="AF893" s="25">
        <v>0</v>
      </c>
      <c r="AG893" s="25">
        <v>0</v>
      </c>
      <c r="AH893" s="109"/>
      <c r="AI893" s="25">
        <v>0</v>
      </c>
      <c r="AJ893" s="25">
        <v>238.464</v>
      </c>
      <c r="AK893" s="123">
        <v>0</v>
      </c>
      <c r="AL893" s="25">
        <v>0</v>
      </c>
      <c r="AM893" s="25">
        <v>0</v>
      </c>
      <c r="AN893" s="25">
        <v>0</v>
      </c>
      <c r="AO893" s="109"/>
      <c r="AP893" s="25">
        <v>0</v>
      </c>
      <c r="AQ893" s="25">
        <v>0</v>
      </c>
      <c r="AR893" s="25">
        <v>0</v>
      </c>
      <c r="AS893" s="25">
        <v>0</v>
      </c>
      <c r="AT893" s="25">
        <v>0</v>
      </c>
      <c r="AU893" s="25">
        <v>0</v>
      </c>
      <c r="AW893" t="str">
        <f t="shared" si="113"/>
        <v>Nguyễn Thành Long</v>
      </c>
      <c r="AX893" s="27" t="str">
        <f t="shared" si="114"/>
        <v>Trần Thị Cẩm Tú</v>
      </c>
      <c r="AY893" s="4" t="str">
        <f t="shared" si="115"/>
        <v>VIN+</v>
      </c>
    </row>
    <row r="894" spans="1:51" outlineLevel="1" x14ac:dyDescent="0.25">
      <c r="A894" s="4" t="s">
        <v>1104</v>
      </c>
      <c r="B894" s="4" t="s">
        <v>797</v>
      </c>
      <c r="C894" s="4" t="s">
        <v>959</v>
      </c>
      <c r="D894" s="11" t="s">
        <v>833</v>
      </c>
      <c r="E894" s="32" t="s">
        <v>825</v>
      </c>
      <c r="F894" s="11" t="s">
        <v>710</v>
      </c>
      <c r="G894" s="35">
        <v>5298901</v>
      </c>
      <c r="H894" s="4" t="s">
        <v>1346</v>
      </c>
      <c r="I894" s="4"/>
      <c r="J894" s="4"/>
      <c r="K894" s="4"/>
      <c r="L894" s="4"/>
      <c r="M894" s="33"/>
      <c r="N894" s="38"/>
      <c r="O894" s="33"/>
      <c r="P894" s="244">
        <f t="shared" si="112"/>
        <v>417.99199999999996</v>
      </c>
      <c r="Q894" s="25"/>
      <c r="R894" s="25">
        <v>0</v>
      </c>
      <c r="S894" s="25">
        <v>179.52799999999999</v>
      </c>
      <c r="T894" s="109"/>
      <c r="U894" s="25">
        <v>0</v>
      </c>
      <c r="V894" s="25">
        <v>0</v>
      </c>
      <c r="W894" s="25">
        <v>0</v>
      </c>
      <c r="X894" s="25">
        <v>0</v>
      </c>
      <c r="Y894" s="25">
        <v>0</v>
      </c>
      <c r="Z894" s="25">
        <v>0</v>
      </c>
      <c r="AA894" s="109"/>
      <c r="AB894" s="25">
        <v>0</v>
      </c>
      <c r="AC894" s="25">
        <v>0</v>
      </c>
      <c r="AD894" s="25">
        <v>0</v>
      </c>
      <c r="AE894" s="25">
        <v>0</v>
      </c>
      <c r="AF894" s="25">
        <v>0</v>
      </c>
      <c r="AG894" s="25">
        <v>0</v>
      </c>
      <c r="AH894" s="109"/>
      <c r="AI894" s="25">
        <v>0</v>
      </c>
      <c r="AJ894" s="25">
        <v>0</v>
      </c>
      <c r="AK894" s="123">
        <v>0</v>
      </c>
      <c r="AL894" s="25">
        <v>0</v>
      </c>
      <c r="AM894" s="25">
        <v>0</v>
      </c>
      <c r="AN894" s="25">
        <v>238.464</v>
      </c>
      <c r="AO894" s="109"/>
      <c r="AP894" s="25">
        <v>0</v>
      </c>
      <c r="AQ894" s="25">
        <v>0</v>
      </c>
      <c r="AR894" s="25">
        <v>0</v>
      </c>
      <c r="AS894" s="25">
        <v>0</v>
      </c>
      <c r="AT894" s="25">
        <v>0</v>
      </c>
      <c r="AU894" s="25">
        <v>0</v>
      </c>
      <c r="AW894" t="str">
        <f t="shared" si="113"/>
        <v>Nguyễn Thành Long</v>
      </c>
      <c r="AX894" s="27" t="str">
        <f t="shared" si="114"/>
        <v>Trần Thị Cẩm Tú</v>
      </c>
      <c r="AY894" s="4" t="str">
        <f t="shared" si="115"/>
        <v>VIN+</v>
      </c>
    </row>
    <row r="895" spans="1:51" outlineLevel="1" x14ac:dyDescent="0.25">
      <c r="A895" s="4" t="s">
        <v>1104</v>
      </c>
      <c r="B895" s="4" t="s">
        <v>797</v>
      </c>
      <c r="C895" s="4" t="s">
        <v>959</v>
      </c>
      <c r="D895" s="11" t="s">
        <v>833</v>
      </c>
      <c r="E895" s="32" t="s">
        <v>825</v>
      </c>
      <c r="F895" s="11" t="s">
        <v>710</v>
      </c>
      <c r="G895" s="35">
        <v>5294590</v>
      </c>
      <c r="H895" s="4" t="s">
        <v>1347</v>
      </c>
      <c r="I895" s="4"/>
      <c r="J895" s="4"/>
      <c r="K895" s="4"/>
      <c r="L895" s="4"/>
      <c r="M895" s="33"/>
      <c r="N895" s="38"/>
      <c r="O895" s="33"/>
      <c r="P895" s="244">
        <f t="shared" si="112"/>
        <v>238.464</v>
      </c>
      <c r="Q895" s="25"/>
      <c r="R895" s="25">
        <v>0</v>
      </c>
      <c r="S895" s="25">
        <v>238.464</v>
      </c>
      <c r="T895" s="109"/>
      <c r="U895" s="25">
        <v>0</v>
      </c>
      <c r="V895" s="25">
        <v>0</v>
      </c>
      <c r="W895" s="25">
        <v>0</v>
      </c>
      <c r="X895" s="25">
        <v>0</v>
      </c>
      <c r="Y895" s="25">
        <v>0</v>
      </c>
      <c r="Z895" s="25">
        <v>0</v>
      </c>
      <c r="AA895" s="109"/>
      <c r="AB895" s="25">
        <v>0</v>
      </c>
      <c r="AC895" s="25">
        <v>0</v>
      </c>
      <c r="AD895" s="25">
        <v>0</v>
      </c>
      <c r="AE895" s="25">
        <v>0</v>
      </c>
      <c r="AF895" s="25">
        <v>0</v>
      </c>
      <c r="AG895" s="25">
        <v>0</v>
      </c>
      <c r="AH895" s="109"/>
      <c r="AI895" s="25">
        <v>0</v>
      </c>
      <c r="AJ895" s="25">
        <v>0</v>
      </c>
      <c r="AK895" s="123">
        <v>0</v>
      </c>
      <c r="AL895" s="25">
        <v>0</v>
      </c>
      <c r="AM895" s="25">
        <v>0</v>
      </c>
      <c r="AN895" s="25">
        <v>0</v>
      </c>
      <c r="AO895" s="109"/>
      <c r="AP895" s="25">
        <v>0</v>
      </c>
      <c r="AQ895" s="25">
        <v>0</v>
      </c>
      <c r="AR895" s="25">
        <v>0</v>
      </c>
      <c r="AS895" s="25">
        <v>0</v>
      </c>
      <c r="AT895" s="25">
        <v>0</v>
      </c>
      <c r="AU895" s="25">
        <v>0</v>
      </c>
      <c r="AW895" t="str">
        <f t="shared" si="113"/>
        <v>Nguyễn Thành Long</v>
      </c>
      <c r="AX895" s="27" t="str">
        <f t="shared" si="114"/>
        <v>Trần Thị Cẩm Tú</v>
      </c>
      <c r="AY895" s="4" t="str">
        <f t="shared" si="115"/>
        <v>VIN+</v>
      </c>
    </row>
    <row r="896" spans="1:51" outlineLevel="1" x14ac:dyDescent="0.25">
      <c r="A896" s="4" t="s">
        <v>1104</v>
      </c>
      <c r="B896" s="4" t="s">
        <v>797</v>
      </c>
      <c r="C896" s="4" t="s">
        <v>959</v>
      </c>
      <c r="D896" s="11" t="s">
        <v>833</v>
      </c>
      <c r="E896" s="32" t="s">
        <v>825</v>
      </c>
      <c r="F896" s="11" t="s">
        <v>710</v>
      </c>
      <c r="G896" s="35">
        <v>5132366</v>
      </c>
      <c r="H896" s="4" t="s">
        <v>1638</v>
      </c>
      <c r="I896" s="4"/>
      <c r="J896" s="4"/>
      <c r="K896" s="4"/>
      <c r="L896" s="4"/>
      <c r="M896" s="33"/>
      <c r="N896" s="38"/>
      <c r="O896" s="33"/>
      <c r="P896" s="244">
        <f t="shared" si="112"/>
        <v>1016.582</v>
      </c>
      <c r="Q896" s="25"/>
      <c r="R896" s="25"/>
      <c r="S896" s="25"/>
      <c r="T896" s="109"/>
      <c r="U896" s="25"/>
      <c r="V896" s="25">
        <v>179.52799999999999</v>
      </c>
      <c r="W896" s="25">
        <v>0</v>
      </c>
      <c r="X896" s="25">
        <v>0</v>
      </c>
      <c r="Y896" s="25">
        <v>0</v>
      </c>
      <c r="Z896" s="25">
        <v>0</v>
      </c>
      <c r="AA896" s="109"/>
      <c r="AB896" s="25">
        <v>0</v>
      </c>
      <c r="AC896" s="25">
        <v>0</v>
      </c>
      <c r="AD896" s="25">
        <v>0</v>
      </c>
      <c r="AE896" s="25">
        <v>0</v>
      </c>
      <c r="AF896" s="25">
        <v>0</v>
      </c>
      <c r="AG896" s="25">
        <v>0</v>
      </c>
      <c r="AH896" s="109"/>
      <c r="AI896" s="25">
        <v>0</v>
      </c>
      <c r="AJ896" s="25">
        <v>0</v>
      </c>
      <c r="AK896" s="123">
        <v>238.464</v>
      </c>
      <c r="AL896" s="25">
        <v>0</v>
      </c>
      <c r="AM896" s="25">
        <v>0</v>
      </c>
      <c r="AN896" s="25">
        <v>0</v>
      </c>
      <c r="AO896" s="109"/>
      <c r="AP896" s="25">
        <v>179.52799999999999</v>
      </c>
      <c r="AQ896" s="25">
        <v>0</v>
      </c>
      <c r="AR896" s="25">
        <v>0</v>
      </c>
      <c r="AS896" s="25">
        <v>419.06200000000001</v>
      </c>
      <c r="AT896" s="25">
        <v>0</v>
      </c>
      <c r="AU896" s="25">
        <v>0</v>
      </c>
      <c r="AW896" t="str">
        <f t="shared" si="113"/>
        <v>Nguyễn Thành Long</v>
      </c>
      <c r="AX896" s="27" t="str">
        <f t="shared" si="114"/>
        <v>Trần Thị Cẩm Tú</v>
      </c>
      <c r="AY896" s="4" t="str">
        <f t="shared" si="115"/>
        <v>VIN+</v>
      </c>
    </row>
    <row r="897" spans="1:51" outlineLevel="1" x14ac:dyDescent="0.25">
      <c r="A897" s="4" t="s">
        <v>1104</v>
      </c>
      <c r="B897" s="4" t="s">
        <v>797</v>
      </c>
      <c r="C897" s="4" t="s">
        <v>959</v>
      </c>
      <c r="D897" s="11" t="s">
        <v>833</v>
      </c>
      <c r="E897" s="32" t="s">
        <v>825</v>
      </c>
      <c r="F897" s="11" t="s">
        <v>710</v>
      </c>
      <c r="G897" s="35">
        <v>5131703</v>
      </c>
      <c r="H897" s="4" t="s">
        <v>1639</v>
      </c>
      <c r="I897" s="4"/>
      <c r="J897" s="4"/>
      <c r="K897" s="4"/>
      <c r="L897" s="4"/>
      <c r="M897" s="33"/>
      <c r="N897" s="38"/>
      <c r="O897" s="33"/>
      <c r="P897" s="244">
        <f t="shared" si="112"/>
        <v>598.59</v>
      </c>
      <c r="Q897" s="25"/>
      <c r="R897" s="25"/>
      <c r="S897" s="25"/>
      <c r="T897" s="109"/>
      <c r="U897" s="25"/>
      <c r="V897" s="25">
        <v>598.59</v>
      </c>
      <c r="W897" s="25">
        <v>0</v>
      </c>
      <c r="X897" s="25">
        <v>0</v>
      </c>
      <c r="Y897" s="25">
        <v>0</v>
      </c>
      <c r="Z897" s="25">
        <v>0</v>
      </c>
      <c r="AA897" s="109"/>
      <c r="AB897" s="25">
        <v>0</v>
      </c>
      <c r="AC897" s="25">
        <v>0</v>
      </c>
      <c r="AD897" s="25">
        <v>0</v>
      </c>
      <c r="AE897" s="25">
        <v>0</v>
      </c>
      <c r="AF897" s="25">
        <v>0</v>
      </c>
      <c r="AG897" s="25">
        <v>0</v>
      </c>
      <c r="AH897" s="109"/>
      <c r="AI897" s="25">
        <v>0</v>
      </c>
      <c r="AJ897" s="25">
        <v>0</v>
      </c>
      <c r="AK897" s="123">
        <v>0</v>
      </c>
      <c r="AL897" s="25">
        <v>0</v>
      </c>
      <c r="AM897" s="25">
        <v>0</v>
      </c>
      <c r="AN897" s="25">
        <v>0</v>
      </c>
      <c r="AO897" s="109"/>
      <c r="AP897" s="25">
        <v>0</v>
      </c>
      <c r="AQ897" s="25">
        <v>0</v>
      </c>
      <c r="AR897" s="25">
        <v>0</v>
      </c>
      <c r="AS897" s="25">
        <v>0</v>
      </c>
      <c r="AT897" s="25">
        <v>0</v>
      </c>
      <c r="AU897" s="25">
        <v>0</v>
      </c>
      <c r="AW897" t="str">
        <f t="shared" si="113"/>
        <v>Nguyễn Thành Long</v>
      </c>
      <c r="AX897" s="27" t="str">
        <f t="shared" si="114"/>
        <v>Trần Thị Cẩm Tú</v>
      </c>
      <c r="AY897" s="4" t="str">
        <f t="shared" si="115"/>
        <v>VIN+</v>
      </c>
    </row>
    <row r="898" spans="1:51" outlineLevel="1" x14ac:dyDescent="0.25">
      <c r="A898" s="4" t="s">
        <v>1104</v>
      </c>
      <c r="B898" s="4" t="s">
        <v>797</v>
      </c>
      <c r="C898" s="4" t="s">
        <v>959</v>
      </c>
      <c r="D898" s="11" t="s">
        <v>833</v>
      </c>
      <c r="E898" s="32" t="s">
        <v>825</v>
      </c>
      <c r="F898" s="11" t="s">
        <v>710</v>
      </c>
      <c r="G898" s="35">
        <v>5336045</v>
      </c>
      <c r="H898" s="4" t="s">
        <v>1640</v>
      </c>
      <c r="I898" s="4"/>
      <c r="J898" s="4"/>
      <c r="K898" s="4"/>
      <c r="L898" s="4"/>
      <c r="M898" s="33"/>
      <c r="N898" s="38"/>
      <c r="O898" s="33"/>
      <c r="P898" s="244">
        <f t="shared" si="112"/>
        <v>1204.5140000000001</v>
      </c>
      <c r="Q898" s="25"/>
      <c r="R898" s="25"/>
      <c r="S898" s="25"/>
      <c r="T898" s="109"/>
      <c r="U898" s="25"/>
      <c r="V898" s="25">
        <v>179.52799999999999</v>
      </c>
      <c r="W898" s="25">
        <v>0</v>
      </c>
      <c r="X898" s="25">
        <v>0</v>
      </c>
      <c r="Y898" s="25">
        <v>0</v>
      </c>
      <c r="Z898" s="25">
        <v>0</v>
      </c>
      <c r="AA898" s="109"/>
      <c r="AB898" s="25">
        <v>0</v>
      </c>
      <c r="AC898" s="25">
        <v>0</v>
      </c>
      <c r="AD898" s="25">
        <v>0</v>
      </c>
      <c r="AE898" s="25">
        <v>0</v>
      </c>
      <c r="AF898" s="25">
        <v>0</v>
      </c>
      <c r="AG898" s="25">
        <v>0</v>
      </c>
      <c r="AH898" s="109"/>
      <c r="AI898" s="25">
        <v>541.96100000000001</v>
      </c>
      <c r="AJ898" s="25">
        <v>0</v>
      </c>
      <c r="AK898" s="123">
        <v>0</v>
      </c>
      <c r="AL898" s="25">
        <v>0</v>
      </c>
      <c r="AM898" s="25">
        <v>0</v>
      </c>
      <c r="AN898" s="25">
        <v>0</v>
      </c>
      <c r="AO898" s="109"/>
      <c r="AP898" s="25">
        <v>0</v>
      </c>
      <c r="AQ898" s="25">
        <v>179.52799999999999</v>
      </c>
      <c r="AR898" s="25">
        <v>0</v>
      </c>
      <c r="AS898" s="25">
        <v>303.49700000000001</v>
      </c>
      <c r="AT898" s="25">
        <v>0</v>
      </c>
      <c r="AU898" s="25">
        <v>0</v>
      </c>
      <c r="AW898" t="str">
        <f t="shared" si="113"/>
        <v>Nguyễn Thành Long</v>
      </c>
      <c r="AX898" s="27" t="str">
        <f t="shared" si="114"/>
        <v>Trần Thị Cẩm Tú</v>
      </c>
      <c r="AY898" s="4" t="str">
        <f t="shared" si="115"/>
        <v>VIN+</v>
      </c>
    </row>
    <row r="899" spans="1:51" outlineLevel="1" x14ac:dyDescent="0.25">
      <c r="A899" s="4" t="s">
        <v>1104</v>
      </c>
      <c r="B899" s="4" t="s">
        <v>797</v>
      </c>
      <c r="C899" s="4" t="s">
        <v>959</v>
      </c>
      <c r="D899" s="11" t="s">
        <v>833</v>
      </c>
      <c r="E899" s="32" t="s">
        <v>825</v>
      </c>
      <c r="F899" s="11" t="s">
        <v>710</v>
      </c>
      <c r="G899" s="35">
        <v>5295056</v>
      </c>
      <c r="H899" s="4" t="s">
        <v>1641</v>
      </c>
      <c r="I899" s="4"/>
      <c r="J899" s="4"/>
      <c r="K899" s="4"/>
      <c r="L899" s="4"/>
      <c r="M899" s="33"/>
      <c r="N899" s="38"/>
      <c r="O899" s="33"/>
      <c r="P899" s="244">
        <f t="shared" si="112"/>
        <v>902.08699999999999</v>
      </c>
      <c r="Q899" s="25"/>
      <c r="R899" s="25"/>
      <c r="S899" s="25"/>
      <c r="T899" s="109"/>
      <c r="U899" s="25"/>
      <c r="V899" s="25">
        <v>238.464</v>
      </c>
      <c r="W899" s="25">
        <v>0</v>
      </c>
      <c r="X899" s="25">
        <v>0</v>
      </c>
      <c r="Y899" s="25">
        <v>0</v>
      </c>
      <c r="Z899" s="25">
        <v>0</v>
      </c>
      <c r="AA899" s="109"/>
      <c r="AB899" s="25">
        <v>0</v>
      </c>
      <c r="AC899" s="25">
        <v>180.59800000000001</v>
      </c>
      <c r="AD899" s="25">
        <v>0</v>
      </c>
      <c r="AE899" s="25">
        <v>0</v>
      </c>
      <c r="AF899" s="25">
        <v>0</v>
      </c>
      <c r="AG899" s="25">
        <v>0</v>
      </c>
      <c r="AH899" s="109"/>
      <c r="AI899" s="25">
        <v>303.49700000000001</v>
      </c>
      <c r="AJ899" s="25">
        <v>0</v>
      </c>
      <c r="AK899" s="123">
        <v>0</v>
      </c>
      <c r="AL899" s="25">
        <v>0</v>
      </c>
      <c r="AM899" s="25">
        <v>0</v>
      </c>
      <c r="AN899" s="25">
        <v>0</v>
      </c>
      <c r="AO899" s="109"/>
      <c r="AP899" s="25">
        <v>0</v>
      </c>
      <c r="AQ899" s="25">
        <v>179.52799999999999</v>
      </c>
      <c r="AR899" s="25">
        <v>0</v>
      </c>
      <c r="AS899" s="25">
        <v>0</v>
      </c>
      <c r="AT899" s="25">
        <v>0</v>
      </c>
      <c r="AU899" s="25">
        <v>0</v>
      </c>
      <c r="AW899" t="str">
        <f t="shared" si="113"/>
        <v>Nguyễn Thành Long</v>
      </c>
      <c r="AX899" s="27" t="str">
        <f t="shared" si="114"/>
        <v>Trần Thị Cẩm Tú</v>
      </c>
      <c r="AY899" s="4" t="str">
        <f t="shared" si="115"/>
        <v>VIN+</v>
      </c>
    </row>
    <row r="900" spans="1:51" outlineLevel="1" x14ac:dyDescent="0.25">
      <c r="A900" s="4" t="s">
        <v>1104</v>
      </c>
      <c r="B900" s="4" t="s">
        <v>797</v>
      </c>
      <c r="C900" s="4" t="s">
        <v>959</v>
      </c>
      <c r="D900" s="11" t="s">
        <v>833</v>
      </c>
      <c r="E900" s="32" t="s">
        <v>825</v>
      </c>
      <c r="F900" s="11" t="s">
        <v>710</v>
      </c>
      <c r="G900" s="35">
        <v>5339855</v>
      </c>
      <c r="H900" s="4" t="s">
        <v>1642</v>
      </c>
      <c r="I900" s="4"/>
      <c r="J900" s="4"/>
      <c r="K900" s="4"/>
      <c r="L900" s="4"/>
      <c r="M900" s="33"/>
      <c r="N900" s="38"/>
      <c r="O900" s="33"/>
      <c r="P900" s="244">
        <f t="shared" si="112"/>
        <v>1086.3519999999999</v>
      </c>
      <c r="Q900" s="25"/>
      <c r="R900" s="25"/>
      <c r="S900" s="25"/>
      <c r="T900" s="109"/>
      <c r="U900" s="25"/>
      <c r="V900" s="25">
        <v>419.06200000000001</v>
      </c>
      <c r="W900" s="25">
        <v>0</v>
      </c>
      <c r="X900" s="25">
        <v>0</v>
      </c>
      <c r="Y900" s="25">
        <v>0</v>
      </c>
      <c r="Z900" s="25">
        <v>0</v>
      </c>
      <c r="AA900" s="109"/>
      <c r="AB900" s="25">
        <v>0</v>
      </c>
      <c r="AC900" s="25">
        <v>667.29</v>
      </c>
      <c r="AD900" s="25">
        <v>0</v>
      </c>
      <c r="AE900" s="25">
        <v>0</v>
      </c>
      <c r="AF900" s="25">
        <v>0</v>
      </c>
      <c r="AG900" s="25">
        <v>0</v>
      </c>
      <c r="AH900" s="109"/>
      <c r="AI900" s="25">
        <v>0</v>
      </c>
      <c r="AJ900" s="25">
        <v>0</v>
      </c>
      <c r="AK900" s="123">
        <v>0</v>
      </c>
      <c r="AL900" s="25">
        <v>0</v>
      </c>
      <c r="AM900" s="25">
        <v>0</v>
      </c>
      <c r="AN900" s="25">
        <v>0</v>
      </c>
      <c r="AO900" s="109"/>
      <c r="AP900" s="25">
        <v>0</v>
      </c>
      <c r="AQ900" s="25">
        <v>0</v>
      </c>
      <c r="AR900" s="25">
        <v>0</v>
      </c>
      <c r="AS900" s="25">
        <v>0</v>
      </c>
      <c r="AT900" s="25">
        <v>0</v>
      </c>
      <c r="AU900" s="25">
        <v>0</v>
      </c>
      <c r="AW900" t="str">
        <f t="shared" si="113"/>
        <v>Nguyễn Thành Long</v>
      </c>
      <c r="AX900" s="27" t="str">
        <f t="shared" si="114"/>
        <v>Trần Thị Cẩm Tú</v>
      </c>
      <c r="AY900" s="4" t="str">
        <f t="shared" si="115"/>
        <v>VIN+</v>
      </c>
    </row>
    <row r="901" spans="1:51" outlineLevel="1" x14ac:dyDescent="0.25">
      <c r="A901" s="4" t="s">
        <v>1104</v>
      </c>
      <c r="B901" s="4" t="s">
        <v>797</v>
      </c>
      <c r="C901" s="4" t="s">
        <v>959</v>
      </c>
      <c r="D901" s="11" t="s">
        <v>833</v>
      </c>
      <c r="E901" s="32" t="s">
        <v>825</v>
      </c>
      <c r="F901" s="11" t="s">
        <v>710</v>
      </c>
      <c r="G901" s="35">
        <v>5298949</v>
      </c>
      <c r="H901" s="4" t="s">
        <v>1643</v>
      </c>
      <c r="I901" s="4"/>
      <c r="J901" s="4"/>
      <c r="K901" s="4"/>
      <c r="L901" s="4"/>
      <c r="M901" s="33"/>
      <c r="N901" s="38"/>
      <c r="O901" s="33"/>
      <c r="P901" s="244">
        <f t="shared" si="112"/>
        <v>598.58999999999992</v>
      </c>
      <c r="Q901" s="25"/>
      <c r="R901" s="25"/>
      <c r="S901" s="25"/>
      <c r="T901" s="109"/>
      <c r="U901" s="25"/>
      <c r="V901" s="25">
        <v>238.464</v>
      </c>
      <c r="W901" s="25">
        <v>0</v>
      </c>
      <c r="X901" s="25">
        <v>0</v>
      </c>
      <c r="Y901" s="25">
        <v>0</v>
      </c>
      <c r="Z901" s="25">
        <v>0</v>
      </c>
      <c r="AA901" s="109"/>
      <c r="AB901" s="25">
        <v>0</v>
      </c>
      <c r="AC901" s="25">
        <v>360.12599999999998</v>
      </c>
      <c r="AD901" s="25">
        <v>0</v>
      </c>
      <c r="AE901" s="25">
        <v>0</v>
      </c>
      <c r="AF901" s="25">
        <v>0</v>
      </c>
      <c r="AG901" s="25">
        <v>0</v>
      </c>
      <c r="AH901" s="109"/>
      <c r="AI901" s="25">
        <v>0</v>
      </c>
      <c r="AJ901" s="25">
        <v>0</v>
      </c>
      <c r="AK901" s="123">
        <v>0</v>
      </c>
      <c r="AL901" s="25">
        <v>0</v>
      </c>
      <c r="AM901" s="25">
        <v>0</v>
      </c>
      <c r="AN901" s="25">
        <v>0</v>
      </c>
      <c r="AO901" s="109"/>
      <c r="AP901" s="25">
        <v>0</v>
      </c>
      <c r="AQ901" s="25">
        <v>0</v>
      </c>
      <c r="AR901" s="25">
        <v>0</v>
      </c>
      <c r="AS901" s="25">
        <v>0</v>
      </c>
      <c r="AT901" s="25">
        <v>0</v>
      </c>
      <c r="AU901" s="25">
        <v>0</v>
      </c>
      <c r="AW901" t="str">
        <f t="shared" si="113"/>
        <v>Nguyễn Thành Long</v>
      </c>
      <c r="AX901" s="27" t="str">
        <f t="shared" si="114"/>
        <v>Trần Thị Cẩm Tú</v>
      </c>
      <c r="AY901" s="4" t="str">
        <f t="shared" si="115"/>
        <v>VIN+</v>
      </c>
    </row>
    <row r="902" spans="1:51" outlineLevel="1" x14ac:dyDescent="0.25">
      <c r="A902" s="4" t="s">
        <v>1104</v>
      </c>
      <c r="B902" s="4" t="s">
        <v>797</v>
      </c>
      <c r="C902" s="4" t="s">
        <v>959</v>
      </c>
      <c r="D902" s="11" t="s">
        <v>833</v>
      </c>
      <c r="E902" s="32" t="s">
        <v>825</v>
      </c>
      <c r="F902" s="11" t="s">
        <v>710</v>
      </c>
      <c r="G902" s="35">
        <v>5299706</v>
      </c>
      <c r="H902" s="4" t="s">
        <v>1644</v>
      </c>
      <c r="I902" s="4"/>
      <c r="J902" s="4"/>
      <c r="K902" s="4"/>
      <c r="L902" s="4"/>
      <c r="M902" s="33"/>
      <c r="N902" s="38"/>
      <c r="O902" s="33"/>
      <c r="P902" s="244">
        <f t="shared" si="112"/>
        <v>778.11799999999994</v>
      </c>
      <c r="Q902" s="25"/>
      <c r="R902" s="25"/>
      <c r="S902" s="25"/>
      <c r="T902" s="109"/>
      <c r="U902" s="25"/>
      <c r="V902" s="25">
        <v>238.464</v>
      </c>
      <c r="W902" s="25">
        <v>0</v>
      </c>
      <c r="X902" s="25">
        <v>0</v>
      </c>
      <c r="Y902" s="25">
        <v>0</v>
      </c>
      <c r="Z902" s="25">
        <v>0</v>
      </c>
      <c r="AA902" s="109"/>
      <c r="AB902" s="25">
        <v>0</v>
      </c>
      <c r="AC902" s="25">
        <v>360.12599999999998</v>
      </c>
      <c r="AD902" s="25">
        <v>0</v>
      </c>
      <c r="AE902" s="25">
        <v>0</v>
      </c>
      <c r="AF902" s="25">
        <v>0</v>
      </c>
      <c r="AG902" s="25">
        <v>0</v>
      </c>
      <c r="AH902" s="109"/>
      <c r="AI902" s="25">
        <v>0</v>
      </c>
      <c r="AJ902" s="25">
        <v>0</v>
      </c>
      <c r="AK902" s="123">
        <v>0</v>
      </c>
      <c r="AL902" s="25">
        <v>0</v>
      </c>
      <c r="AM902" s="25">
        <v>0</v>
      </c>
      <c r="AN902" s="25">
        <v>0</v>
      </c>
      <c r="AO902" s="109"/>
      <c r="AP902" s="25">
        <v>0</v>
      </c>
      <c r="AQ902" s="25">
        <v>0</v>
      </c>
      <c r="AR902" s="25">
        <v>0</v>
      </c>
      <c r="AS902" s="25">
        <v>179.52799999999999</v>
      </c>
      <c r="AT902" s="25">
        <v>0</v>
      </c>
      <c r="AU902" s="25">
        <v>0</v>
      </c>
      <c r="AW902" t="str">
        <f t="shared" si="113"/>
        <v>Nguyễn Thành Long</v>
      </c>
      <c r="AX902" s="27" t="str">
        <f t="shared" si="114"/>
        <v>Trần Thị Cẩm Tú</v>
      </c>
      <c r="AY902" s="4" t="str">
        <f t="shared" si="115"/>
        <v>VIN+</v>
      </c>
    </row>
    <row r="903" spans="1:51" outlineLevel="1" x14ac:dyDescent="0.25">
      <c r="A903" s="4" t="s">
        <v>1104</v>
      </c>
      <c r="B903" s="4" t="s">
        <v>797</v>
      </c>
      <c r="C903" s="4" t="s">
        <v>959</v>
      </c>
      <c r="D903" s="11" t="s">
        <v>833</v>
      </c>
      <c r="E903" s="32" t="s">
        <v>825</v>
      </c>
      <c r="F903" s="11" t="s">
        <v>710</v>
      </c>
      <c r="G903" s="35">
        <v>5337338</v>
      </c>
      <c r="H903" s="4" t="s">
        <v>1645</v>
      </c>
      <c r="I903" s="4"/>
      <c r="J903" s="4"/>
      <c r="K903" s="4"/>
      <c r="L903" s="4"/>
      <c r="M903" s="33"/>
      <c r="N903" s="38"/>
      <c r="O903" s="33"/>
      <c r="P903" s="244">
        <f t="shared" si="112"/>
        <v>902.08699999999999</v>
      </c>
      <c r="Q903" s="25"/>
      <c r="R903" s="25"/>
      <c r="S903" s="25"/>
      <c r="T903" s="109"/>
      <c r="U903" s="25"/>
      <c r="V903" s="25">
        <v>303.49700000000001</v>
      </c>
      <c r="W903" s="25">
        <v>0</v>
      </c>
      <c r="X903" s="25">
        <v>0</v>
      </c>
      <c r="Y903" s="25">
        <v>0</v>
      </c>
      <c r="Z903" s="25">
        <v>0</v>
      </c>
      <c r="AA903" s="109"/>
      <c r="AB903" s="25">
        <v>0</v>
      </c>
      <c r="AC903" s="25">
        <v>238.464</v>
      </c>
      <c r="AD903" s="25">
        <v>0</v>
      </c>
      <c r="AE903" s="25">
        <v>0</v>
      </c>
      <c r="AF903" s="25">
        <v>0</v>
      </c>
      <c r="AG903" s="25">
        <v>0</v>
      </c>
      <c r="AH903" s="109"/>
      <c r="AI903" s="25">
        <v>0</v>
      </c>
      <c r="AJ903" s="25">
        <v>0</v>
      </c>
      <c r="AK903" s="123">
        <v>0</v>
      </c>
      <c r="AL903" s="25">
        <v>0</v>
      </c>
      <c r="AM903" s="25">
        <v>0</v>
      </c>
      <c r="AN903" s="25">
        <v>0</v>
      </c>
      <c r="AO903" s="109"/>
      <c r="AP903" s="25">
        <v>0</v>
      </c>
      <c r="AQ903" s="25">
        <v>179.52799999999999</v>
      </c>
      <c r="AR903" s="25">
        <v>0</v>
      </c>
      <c r="AS903" s="25">
        <v>180.59800000000001</v>
      </c>
      <c r="AT903" s="25">
        <v>0</v>
      </c>
      <c r="AU903" s="25">
        <v>0</v>
      </c>
      <c r="AW903" t="str">
        <f t="shared" si="113"/>
        <v>Nguyễn Thành Long</v>
      </c>
      <c r="AX903" s="27" t="str">
        <f t="shared" si="114"/>
        <v>Trần Thị Cẩm Tú</v>
      </c>
      <c r="AY903" s="4" t="str">
        <f t="shared" si="115"/>
        <v>VIN+</v>
      </c>
    </row>
    <row r="904" spans="1:51" outlineLevel="1" x14ac:dyDescent="0.25">
      <c r="A904" s="4" t="s">
        <v>1104</v>
      </c>
      <c r="B904" s="4" t="s">
        <v>797</v>
      </c>
      <c r="C904" s="4" t="s">
        <v>959</v>
      </c>
      <c r="D904" s="11" t="s">
        <v>833</v>
      </c>
      <c r="E904" s="32" t="s">
        <v>825</v>
      </c>
      <c r="F904" s="11" t="s">
        <v>710</v>
      </c>
      <c r="G904" s="35">
        <v>5133396</v>
      </c>
      <c r="H904" s="4" t="s">
        <v>1646</v>
      </c>
      <c r="I904" s="4"/>
      <c r="J904" s="4"/>
      <c r="K904" s="4"/>
      <c r="L904" s="4"/>
      <c r="M904" s="33"/>
      <c r="N904" s="38"/>
      <c r="O904" s="33"/>
      <c r="P904" s="244">
        <f t="shared" si="112"/>
        <v>1205.5840000000001</v>
      </c>
      <c r="Q904" s="25"/>
      <c r="R904" s="25"/>
      <c r="S904" s="25"/>
      <c r="T904" s="109"/>
      <c r="U904" s="25"/>
      <c r="V904" s="25">
        <v>303.49700000000001</v>
      </c>
      <c r="W904" s="25">
        <v>0</v>
      </c>
      <c r="X904" s="25">
        <v>0</v>
      </c>
      <c r="Y904" s="25">
        <v>0</v>
      </c>
      <c r="Z904" s="25">
        <v>0</v>
      </c>
      <c r="AA904" s="109"/>
      <c r="AB904" s="25">
        <v>0</v>
      </c>
      <c r="AC904" s="25">
        <v>0</v>
      </c>
      <c r="AD904" s="25">
        <v>0</v>
      </c>
      <c r="AE904" s="25">
        <v>0</v>
      </c>
      <c r="AF904" s="25">
        <v>0</v>
      </c>
      <c r="AG904" s="25">
        <v>0</v>
      </c>
      <c r="AH904" s="109"/>
      <c r="AI904" s="25">
        <v>238.464</v>
      </c>
      <c r="AJ904" s="25">
        <v>0</v>
      </c>
      <c r="AK904" s="123">
        <v>0</v>
      </c>
      <c r="AL904" s="25">
        <v>0</v>
      </c>
      <c r="AM904" s="25">
        <v>0</v>
      </c>
      <c r="AN904" s="25">
        <v>0</v>
      </c>
      <c r="AO904" s="109"/>
      <c r="AP904" s="25">
        <v>0</v>
      </c>
      <c r="AQ904" s="25">
        <v>179.52799999999999</v>
      </c>
      <c r="AR904" s="25">
        <v>0</v>
      </c>
      <c r="AS904" s="25">
        <v>484.09500000000003</v>
      </c>
      <c r="AT904" s="25">
        <v>0</v>
      </c>
      <c r="AU904" s="25">
        <v>0</v>
      </c>
      <c r="AW904" t="str">
        <f t="shared" si="113"/>
        <v>Nguyễn Thành Long</v>
      </c>
      <c r="AX904" s="27" t="str">
        <f t="shared" si="114"/>
        <v>Trần Thị Cẩm Tú</v>
      </c>
      <c r="AY904" s="4" t="str">
        <f t="shared" si="115"/>
        <v>VIN+</v>
      </c>
    </row>
    <row r="905" spans="1:51" outlineLevel="1" x14ac:dyDescent="0.25">
      <c r="A905" s="4" t="s">
        <v>1104</v>
      </c>
      <c r="B905" s="4" t="s">
        <v>797</v>
      </c>
      <c r="C905" s="4" t="s">
        <v>959</v>
      </c>
      <c r="D905" s="11" t="s">
        <v>833</v>
      </c>
      <c r="E905" s="32" t="s">
        <v>825</v>
      </c>
      <c r="F905" s="11" t="s">
        <v>710</v>
      </c>
      <c r="G905" s="35">
        <v>5132380</v>
      </c>
      <c r="H905" s="4" t="s">
        <v>1647</v>
      </c>
      <c r="I905" s="4"/>
      <c r="J905" s="4"/>
      <c r="K905" s="4"/>
      <c r="L905" s="4"/>
      <c r="M905" s="33"/>
      <c r="N905" s="38"/>
      <c r="O905" s="33"/>
      <c r="P905" s="244">
        <f t="shared" si="112"/>
        <v>361.19600000000003</v>
      </c>
      <c r="Q905" s="25"/>
      <c r="R905" s="25"/>
      <c r="S905" s="25"/>
      <c r="T905" s="109"/>
      <c r="U905" s="25"/>
      <c r="V905" s="25">
        <v>180.59800000000001</v>
      </c>
      <c r="W905" s="25">
        <v>0</v>
      </c>
      <c r="X905" s="25">
        <v>0</v>
      </c>
      <c r="Y905" s="25">
        <v>0</v>
      </c>
      <c r="Z905" s="25">
        <v>0</v>
      </c>
      <c r="AA905" s="109"/>
      <c r="AB905" s="25">
        <v>0</v>
      </c>
      <c r="AC905" s="25">
        <v>0</v>
      </c>
      <c r="AD905" s="25">
        <v>0</v>
      </c>
      <c r="AE905" s="25">
        <v>0</v>
      </c>
      <c r="AF905" s="25">
        <v>0</v>
      </c>
      <c r="AG905" s="25">
        <v>0</v>
      </c>
      <c r="AH905" s="109"/>
      <c r="AI905" s="25">
        <v>0</v>
      </c>
      <c r="AJ905" s="25">
        <v>0</v>
      </c>
      <c r="AK905" s="123">
        <v>0</v>
      </c>
      <c r="AL905" s="25">
        <v>0</v>
      </c>
      <c r="AM905" s="25">
        <v>0</v>
      </c>
      <c r="AN905" s="25">
        <v>0</v>
      </c>
      <c r="AO905" s="109"/>
      <c r="AP905" s="25">
        <v>0</v>
      </c>
      <c r="AQ905" s="25">
        <v>0</v>
      </c>
      <c r="AR905" s="25">
        <v>0</v>
      </c>
      <c r="AS905" s="25">
        <v>180.59800000000001</v>
      </c>
      <c r="AT905" s="25">
        <v>0</v>
      </c>
      <c r="AU905" s="25">
        <v>0</v>
      </c>
      <c r="AW905" t="str">
        <f t="shared" si="113"/>
        <v>Nguyễn Thành Long</v>
      </c>
      <c r="AX905" s="27" t="str">
        <f t="shared" si="114"/>
        <v>Trần Thị Cẩm Tú</v>
      </c>
      <c r="AY905" s="4" t="str">
        <f t="shared" si="115"/>
        <v>VIN+</v>
      </c>
    </row>
    <row r="906" spans="1:51" outlineLevel="1" x14ac:dyDescent="0.25">
      <c r="A906" s="4" t="s">
        <v>1104</v>
      </c>
      <c r="B906" s="4" t="s">
        <v>797</v>
      </c>
      <c r="C906" s="4" t="s">
        <v>959</v>
      </c>
      <c r="D906" s="11" t="s">
        <v>833</v>
      </c>
      <c r="E906" s="32" t="s">
        <v>825</v>
      </c>
      <c r="F906" s="11" t="s">
        <v>710</v>
      </c>
      <c r="G906" s="35">
        <v>5295700</v>
      </c>
      <c r="H906" s="4" t="s">
        <v>1648</v>
      </c>
      <c r="I906" s="4"/>
      <c r="J906" s="4"/>
      <c r="K906" s="4"/>
      <c r="L906" s="4"/>
      <c r="M906" s="33"/>
      <c r="N906" s="38"/>
      <c r="O906" s="33"/>
      <c r="P906" s="244">
        <f t="shared" ref="P906:P969" si="116">SUM(Q906:AU906)</f>
        <v>902.08699999999999</v>
      </c>
      <c r="Q906" s="25"/>
      <c r="R906" s="25"/>
      <c r="S906" s="25"/>
      <c r="T906" s="109"/>
      <c r="U906" s="25"/>
      <c r="V906" s="25">
        <v>180.59800000000001</v>
      </c>
      <c r="W906" s="25">
        <v>0</v>
      </c>
      <c r="X906" s="25">
        <v>0</v>
      </c>
      <c r="Y906" s="25">
        <v>0</v>
      </c>
      <c r="Z906" s="25">
        <v>0</v>
      </c>
      <c r="AA906" s="109"/>
      <c r="AB906" s="25">
        <v>0</v>
      </c>
      <c r="AC906" s="25">
        <v>541.96100000000001</v>
      </c>
      <c r="AD906" s="25">
        <v>0</v>
      </c>
      <c r="AE906" s="25">
        <v>0</v>
      </c>
      <c r="AF906" s="25">
        <v>0</v>
      </c>
      <c r="AG906" s="25">
        <v>0</v>
      </c>
      <c r="AH906" s="109"/>
      <c r="AI906" s="25">
        <v>0</v>
      </c>
      <c r="AJ906" s="25">
        <v>0</v>
      </c>
      <c r="AK906" s="123">
        <v>0</v>
      </c>
      <c r="AL906" s="25">
        <v>0</v>
      </c>
      <c r="AM906" s="25">
        <v>0</v>
      </c>
      <c r="AN906" s="25">
        <v>0</v>
      </c>
      <c r="AO906" s="109"/>
      <c r="AP906" s="25">
        <v>0</v>
      </c>
      <c r="AQ906" s="25">
        <v>179.52799999999999</v>
      </c>
      <c r="AR906" s="25">
        <v>0</v>
      </c>
      <c r="AS906" s="25">
        <v>0</v>
      </c>
      <c r="AT906" s="25">
        <v>0</v>
      </c>
      <c r="AU906" s="25">
        <v>0</v>
      </c>
      <c r="AW906" t="str">
        <f t="shared" ref="AW906:AW969" si="117">+C906</f>
        <v>Nguyễn Thành Long</v>
      </c>
      <c r="AX906" s="27" t="str">
        <f t="shared" ref="AX906:AX969" si="118">+E906</f>
        <v>Trần Thị Cẩm Tú</v>
      </c>
      <c r="AY906" s="4" t="str">
        <f t="shared" si="115"/>
        <v>VIN+</v>
      </c>
    </row>
    <row r="907" spans="1:51" outlineLevel="1" x14ac:dyDescent="0.25">
      <c r="A907" s="4" t="s">
        <v>1104</v>
      </c>
      <c r="B907" s="4" t="s">
        <v>797</v>
      </c>
      <c r="C907" s="4" t="s">
        <v>959</v>
      </c>
      <c r="D907" s="11" t="s">
        <v>833</v>
      </c>
      <c r="E907" s="32" t="s">
        <v>825</v>
      </c>
      <c r="F907" s="11" t="s">
        <v>710</v>
      </c>
      <c r="G907" s="35">
        <v>5130074</v>
      </c>
      <c r="H907" s="4" t="s">
        <v>1950</v>
      </c>
      <c r="I907" s="4"/>
      <c r="J907" s="4"/>
      <c r="K907" s="4"/>
      <c r="L907" s="4"/>
      <c r="M907" s="33"/>
      <c r="N907" s="38"/>
      <c r="O907" s="33"/>
      <c r="P907" s="244">
        <f t="shared" si="116"/>
        <v>835.98399999999992</v>
      </c>
      <c r="Q907" s="25"/>
      <c r="R907" s="25"/>
      <c r="S907" s="25"/>
      <c r="T907" s="109"/>
      <c r="U907" s="25"/>
      <c r="V907" s="25"/>
      <c r="W907" s="25"/>
      <c r="X907" s="25">
        <v>179.52799999999999</v>
      </c>
      <c r="Y907" s="25">
        <v>0</v>
      </c>
      <c r="Z907" s="25">
        <v>0</v>
      </c>
      <c r="AA907" s="109"/>
      <c r="AB907" s="25">
        <v>238.464</v>
      </c>
      <c r="AC907" s="25">
        <v>0</v>
      </c>
      <c r="AD907" s="25">
        <v>0</v>
      </c>
      <c r="AE907" s="25">
        <v>0</v>
      </c>
      <c r="AF907" s="25">
        <v>0</v>
      </c>
      <c r="AG907" s="25">
        <v>0</v>
      </c>
      <c r="AH907" s="109"/>
      <c r="AI907" s="25">
        <v>0</v>
      </c>
      <c r="AJ907" s="25">
        <v>0</v>
      </c>
      <c r="AK907" s="123">
        <v>0</v>
      </c>
      <c r="AL907" s="25">
        <v>0</v>
      </c>
      <c r="AM907" s="25">
        <v>0</v>
      </c>
      <c r="AN907" s="25">
        <v>0</v>
      </c>
      <c r="AO907" s="109"/>
      <c r="AP907" s="25">
        <v>238.464</v>
      </c>
      <c r="AQ907" s="25">
        <v>0</v>
      </c>
      <c r="AR907" s="25">
        <v>0</v>
      </c>
      <c r="AS907" s="25">
        <v>179.52799999999999</v>
      </c>
      <c r="AT907" s="25">
        <v>0</v>
      </c>
      <c r="AU907" s="25">
        <v>0</v>
      </c>
      <c r="AW907" t="str">
        <f t="shared" si="117"/>
        <v>Nguyễn Thành Long</v>
      </c>
      <c r="AX907" s="27" t="str">
        <f t="shared" si="118"/>
        <v>Trần Thị Cẩm Tú</v>
      </c>
      <c r="AY907" s="4" t="str">
        <f t="shared" si="115"/>
        <v>VIN+</v>
      </c>
    </row>
    <row r="908" spans="1:51" outlineLevel="1" x14ac:dyDescent="0.25">
      <c r="A908" s="4" t="s">
        <v>1104</v>
      </c>
      <c r="B908" s="4" t="s">
        <v>797</v>
      </c>
      <c r="C908" s="4" t="s">
        <v>959</v>
      </c>
      <c r="D908" s="11" t="s">
        <v>833</v>
      </c>
      <c r="E908" s="32" t="s">
        <v>825</v>
      </c>
      <c r="F908" s="11" t="s">
        <v>710</v>
      </c>
      <c r="G908" s="35">
        <v>5278132</v>
      </c>
      <c r="H908" s="4" t="s">
        <v>2839</v>
      </c>
      <c r="I908" s="4"/>
      <c r="J908" s="4"/>
      <c r="K908" s="4"/>
      <c r="L908" s="4"/>
      <c r="M908" s="33"/>
      <c r="N908" s="38"/>
      <c r="O908" s="33"/>
      <c r="P908" s="244">
        <f t="shared" si="116"/>
        <v>598.58999999999992</v>
      </c>
      <c r="Q908" s="25"/>
      <c r="R908" s="25"/>
      <c r="S908" s="25"/>
      <c r="T908" s="109"/>
      <c r="U908" s="25"/>
      <c r="V908" s="25"/>
      <c r="W908" s="25"/>
      <c r="X908" s="25">
        <v>0</v>
      </c>
      <c r="Y908" s="25">
        <v>0</v>
      </c>
      <c r="Z908" s="25">
        <v>0</v>
      </c>
      <c r="AA908" s="109"/>
      <c r="AB908" s="25">
        <v>0</v>
      </c>
      <c r="AC908" s="25">
        <v>0</v>
      </c>
      <c r="AD908" s="25">
        <v>0</v>
      </c>
      <c r="AE908" s="25">
        <v>0</v>
      </c>
      <c r="AF908" s="25">
        <v>0</v>
      </c>
      <c r="AG908" s="25">
        <v>0</v>
      </c>
      <c r="AH908" s="109"/>
      <c r="AI908" s="25">
        <v>238.464</v>
      </c>
      <c r="AJ908" s="25">
        <v>0</v>
      </c>
      <c r="AK908" s="123">
        <v>0</v>
      </c>
      <c r="AL908" s="25">
        <v>0</v>
      </c>
      <c r="AM908" s="25">
        <v>0</v>
      </c>
      <c r="AN908" s="25">
        <v>0</v>
      </c>
      <c r="AO908" s="109"/>
      <c r="AP908" s="25">
        <v>0</v>
      </c>
      <c r="AQ908" s="25">
        <v>0</v>
      </c>
      <c r="AR908" s="25">
        <v>0</v>
      </c>
      <c r="AS908" s="25">
        <v>360.12599999999998</v>
      </c>
      <c r="AT908" s="25">
        <v>0</v>
      </c>
      <c r="AU908" s="25">
        <v>0</v>
      </c>
      <c r="AW908" t="str">
        <f t="shared" si="117"/>
        <v>Nguyễn Thành Long</v>
      </c>
      <c r="AX908" s="27" t="str">
        <f t="shared" si="118"/>
        <v>Trần Thị Cẩm Tú</v>
      </c>
      <c r="AY908" s="4" t="str">
        <f t="shared" si="115"/>
        <v>VIN+</v>
      </c>
    </row>
    <row r="909" spans="1:51" outlineLevel="1" x14ac:dyDescent="0.25">
      <c r="A909" s="4" t="s">
        <v>1104</v>
      </c>
      <c r="B909" s="4" t="s">
        <v>797</v>
      </c>
      <c r="C909" s="4" t="s">
        <v>959</v>
      </c>
      <c r="D909" s="11" t="s">
        <v>833</v>
      </c>
      <c r="E909" s="32" t="s">
        <v>825</v>
      </c>
      <c r="F909" s="11" t="s">
        <v>710</v>
      </c>
      <c r="G909" s="35">
        <v>5279937</v>
      </c>
      <c r="H909" s="4" t="s">
        <v>2840</v>
      </c>
      <c r="I909" s="4"/>
      <c r="J909" s="4"/>
      <c r="K909" s="4"/>
      <c r="L909" s="4"/>
      <c r="M909" s="33"/>
      <c r="N909" s="38"/>
      <c r="O909" s="33"/>
      <c r="P909" s="244">
        <f t="shared" si="116"/>
        <v>837.05400000000009</v>
      </c>
      <c r="Q909" s="25"/>
      <c r="R909" s="25"/>
      <c r="S909" s="25"/>
      <c r="T909" s="109"/>
      <c r="U909" s="25"/>
      <c r="V909" s="25"/>
      <c r="W909" s="25"/>
      <c r="X909" s="25">
        <v>0</v>
      </c>
      <c r="Y909" s="25">
        <v>0</v>
      </c>
      <c r="Z909" s="25">
        <v>0</v>
      </c>
      <c r="AA909" s="109"/>
      <c r="AB909" s="25">
        <v>0</v>
      </c>
      <c r="AC909" s="25">
        <v>238.464</v>
      </c>
      <c r="AD909" s="25">
        <v>0</v>
      </c>
      <c r="AE909" s="25">
        <v>0</v>
      </c>
      <c r="AF909" s="25">
        <v>0</v>
      </c>
      <c r="AG909" s="25">
        <v>0</v>
      </c>
      <c r="AH909" s="109"/>
      <c r="AI909" s="25">
        <v>0</v>
      </c>
      <c r="AJ909" s="25">
        <v>0</v>
      </c>
      <c r="AK909" s="123">
        <v>0</v>
      </c>
      <c r="AL909" s="25">
        <v>0</v>
      </c>
      <c r="AM909" s="25">
        <v>0</v>
      </c>
      <c r="AN909" s="25">
        <v>0</v>
      </c>
      <c r="AO909" s="109"/>
      <c r="AP909" s="25">
        <v>0</v>
      </c>
      <c r="AQ909" s="25">
        <v>417.99200000000002</v>
      </c>
      <c r="AR909" s="25">
        <v>0</v>
      </c>
      <c r="AS909" s="25">
        <v>180.59800000000001</v>
      </c>
      <c r="AT909" s="25">
        <v>0</v>
      </c>
      <c r="AU909" s="25">
        <v>0</v>
      </c>
      <c r="AW909" t="str">
        <f t="shared" si="117"/>
        <v>Nguyễn Thành Long</v>
      </c>
      <c r="AX909" s="27" t="str">
        <f t="shared" si="118"/>
        <v>Trần Thị Cẩm Tú</v>
      </c>
      <c r="AY909" s="4" t="str">
        <f t="shared" ref="AY909:AY972" si="119">+B909</f>
        <v>VIN+</v>
      </c>
    </row>
    <row r="910" spans="1:51" outlineLevel="1" x14ac:dyDescent="0.25">
      <c r="A910" s="4" t="s">
        <v>1104</v>
      </c>
      <c r="B910" s="4" t="s">
        <v>797</v>
      </c>
      <c r="C910" s="4" t="s">
        <v>959</v>
      </c>
      <c r="D910" s="11" t="s">
        <v>833</v>
      </c>
      <c r="E910" s="32" t="s">
        <v>825</v>
      </c>
      <c r="F910" s="11" t="s">
        <v>710</v>
      </c>
      <c r="G910" s="35">
        <v>5295599</v>
      </c>
      <c r="H910" s="4" t="s">
        <v>2841</v>
      </c>
      <c r="I910" s="4"/>
      <c r="J910" s="4"/>
      <c r="K910" s="4"/>
      <c r="L910" s="4"/>
      <c r="M910" s="33"/>
      <c r="N910" s="38"/>
      <c r="O910" s="33"/>
      <c r="P910" s="244">
        <f t="shared" si="116"/>
        <v>0</v>
      </c>
      <c r="Q910" s="25"/>
      <c r="R910" s="25"/>
      <c r="S910" s="25"/>
      <c r="T910" s="109"/>
      <c r="U910" s="25"/>
      <c r="V910" s="25"/>
      <c r="W910" s="25"/>
      <c r="X910" s="25">
        <v>0</v>
      </c>
      <c r="Y910" s="25">
        <v>0</v>
      </c>
      <c r="Z910" s="25">
        <v>0</v>
      </c>
      <c r="AA910" s="109"/>
      <c r="AB910" s="25">
        <v>0</v>
      </c>
      <c r="AC910" s="25">
        <v>0</v>
      </c>
      <c r="AD910" s="25">
        <v>0</v>
      </c>
      <c r="AE910" s="25">
        <v>0</v>
      </c>
      <c r="AF910" s="25">
        <v>0</v>
      </c>
      <c r="AG910" s="25">
        <v>0</v>
      </c>
      <c r="AH910" s="109"/>
      <c r="AI910" s="25">
        <v>0</v>
      </c>
      <c r="AJ910" s="25">
        <v>0</v>
      </c>
      <c r="AK910" s="123">
        <v>0</v>
      </c>
      <c r="AL910" s="25">
        <v>0</v>
      </c>
      <c r="AM910" s="25">
        <v>0</v>
      </c>
      <c r="AN910" s="25">
        <v>0</v>
      </c>
      <c r="AO910" s="109"/>
      <c r="AP910" s="25">
        <v>0</v>
      </c>
      <c r="AQ910" s="25">
        <v>0</v>
      </c>
      <c r="AR910" s="25">
        <v>0</v>
      </c>
      <c r="AS910" s="25">
        <v>0</v>
      </c>
      <c r="AT910" s="25">
        <v>0</v>
      </c>
      <c r="AU910" s="25">
        <v>0</v>
      </c>
      <c r="AW910" t="str">
        <f t="shared" si="117"/>
        <v>Nguyễn Thành Long</v>
      </c>
      <c r="AX910" s="27" t="str">
        <f t="shared" si="118"/>
        <v>Trần Thị Cẩm Tú</v>
      </c>
      <c r="AY910" s="4" t="str">
        <f t="shared" si="119"/>
        <v>VIN+</v>
      </c>
    </row>
    <row r="911" spans="1:51" outlineLevel="1" x14ac:dyDescent="0.25">
      <c r="A911" s="4" t="s">
        <v>1104</v>
      </c>
      <c r="B911" s="4" t="s">
        <v>797</v>
      </c>
      <c r="C911" s="4" t="s">
        <v>959</v>
      </c>
      <c r="D911" s="11" t="s">
        <v>833</v>
      </c>
      <c r="E911" s="32" t="s">
        <v>825</v>
      </c>
      <c r="F911" s="11" t="s">
        <v>710</v>
      </c>
      <c r="G911" s="35">
        <v>5296114</v>
      </c>
      <c r="H911" s="4" t="s">
        <v>2842</v>
      </c>
      <c r="I911" s="4"/>
      <c r="J911" s="4"/>
      <c r="K911" s="4"/>
      <c r="L911" s="4"/>
      <c r="M911" s="33"/>
      <c r="N911" s="38"/>
      <c r="O911" s="33"/>
      <c r="P911" s="244">
        <f t="shared" si="116"/>
        <v>179.52799999999999</v>
      </c>
      <c r="Q911" s="25"/>
      <c r="R911" s="25"/>
      <c r="S911" s="25"/>
      <c r="T911" s="109"/>
      <c r="U911" s="25"/>
      <c r="V911" s="25"/>
      <c r="W911" s="25"/>
      <c r="X911" s="25">
        <v>0</v>
      </c>
      <c r="Y911" s="25">
        <v>0</v>
      </c>
      <c r="Z911" s="25">
        <v>0</v>
      </c>
      <c r="AA911" s="109"/>
      <c r="AB911" s="25">
        <v>0</v>
      </c>
      <c r="AC911" s="25">
        <v>0</v>
      </c>
      <c r="AD911" s="25">
        <v>0</v>
      </c>
      <c r="AE911" s="25">
        <v>0</v>
      </c>
      <c r="AF911" s="25">
        <v>0</v>
      </c>
      <c r="AG911" s="25">
        <v>0</v>
      </c>
      <c r="AH911" s="109"/>
      <c r="AI911" s="25">
        <v>0</v>
      </c>
      <c r="AJ911" s="25">
        <v>0</v>
      </c>
      <c r="AK911" s="123">
        <v>179.52799999999999</v>
      </c>
      <c r="AL911" s="25">
        <v>0</v>
      </c>
      <c r="AM911" s="25">
        <v>0</v>
      </c>
      <c r="AN911" s="25">
        <v>0</v>
      </c>
      <c r="AO911" s="109"/>
      <c r="AP911" s="25">
        <v>0</v>
      </c>
      <c r="AQ911" s="25">
        <v>0</v>
      </c>
      <c r="AR911" s="25">
        <v>0</v>
      </c>
      <c r="AS911" s="25">
        <v>0</v>
      </c>
      <c r="AT911" s="25">
        <v>0</v>
      </c>
      <c r="AU911" s="25">
        <v>0</v>
      </c>
      <c r="AW911" t="str">
        <f t="shared" si="117"/>
        <v>Nguyễn Thành Long</v>
      </c>
      <c r="AX911" s="27" t="str">
        <f t="shared" si="118"/>
        <v>Trần Thị Cẩm Tú</v>
      </c>
      <c r="AY911" s="4" t="str">
        <f t="shared" si="119"/>
        <v>VIN+</v>
      </c>
    </row>
    <row r="912" spans="1:51" outlineLevel="1" x14ac:dyDescent="0.25">
      <c r="A912" s="4" t="s">
        <v>1104</v>
      </c>
      <c r="B912" s="4" t="s">
        <v>797</v>
      </c>
      <c r="C912" s="4" t="s">
        <v>959</v>
      </c>
      <c r="D912" s="11" t="s">
        <v>833</v>
      </c>
      <c r="E912" s="32" t="s">
        <v>825</v>
      </c>
      <c r="F912" s="11" t="s">
        <v>710</v>
      </c>
      <c r="G912" s="35">
        <v>5297490</v>
      </c>
      <c r="H912" s="4" t="s">
        <v>2843</v>
      </c>
      <c r="I912" s="4"/>
      <c r="J912" s="4"/>
      <c r="K912" s="4"/>
      <c r="L912" s="4"/>
      <c r="M912" s="33"/>
      <c r="N912" s="38"/>
      <c r="O912" s="33"/>
      <c r="P912" s="244">
        <f t="shared" si="116"/>
        <v>598.59</v>
      </c>
      <c r="Q912" s="25"/>
      <c r="R912" s="25"/>
      <c r="S912" s="25"/>
      <c r="T912" s="109"/>
      <c r="U912" s="25"/>
      <c r="V912" s="25"/>
      <c r="W912" s="25"/>
      <c r="X912" s="25">
        <v>0</v>
      </c>
      <c r="Y912" s="25">
        <v>0</v>
      </c>
      <c r="Z912" s="25">
        <v>0</v>
      </c>
      <c r="AA912" s="109"/>
      <c r="AB912" s="25">
        <v>0</v>
      </c>
      <c r="AC912" s="25">
        <v>598.59</v>
      </c>
      <c r="AD912" s="25">
        <v>0</v>
      </c>
      <c r="AE912" s="25">
        <v>0</v>
      </c>
      <c r="AF912" s="25">
        <v>0</v>
      </c>
      <c r="AG912" s="25">
        <v>0</v>
      </c>
      <c r="AH912" s="109"/>
      <c r="AI912" s="25">
        <v>0</v>
      </c>
      <c r="AJ912" s="25">
        <v>0</v>
      </c>
      <c r="AK912" s="123">
        <v>0</v>
      </c>
      <c r="AL912" s="25">
        <v>0</v>
      </c>
      <c r="AM912" s="25">
        <v>0</v>
      </c>
      <c r="AN912" s="25">
        <v>0</v>
      </c>
      <c r="AO912" s="109"/>
      <c r="AP912" s="25">
        <v>0</v>
      </c>
      <c r="AQ912" s="25">
        <v>0</v>
      </c>
      <c r="AR912" s="25">
        <v>0</v>
      </c>
      <c r="AS912" s="25">
        <v>0</v>
      </c>
      <c r="AT912" s="25">
        <v>0</v>
      </c>
      <c r="AU912" s="25">
        <v>0</v>
      </c>
      <c r="AW912" t="str">
        <f t="shared" si="117"/>
        <v>Nguyễn Thành Long</v>
      </c>
      <c r="AX912" s="27" t="str">
        <f t="shared" si="118"/>
        <v>Trần Thị Cẩm Tú</v>
      </c>
      <c r="AY912" s="4" t="str">
        <f t="shared" si="119"/>
        <v>VIN+</v>
      </c>
    </row>
    <row r="913" spans="1:51" outlineLevel="1" x14ac:dyDescent="0.25">
      <c r="A913" s="4" t="s">
        <v>1104</v>
      </c>
      <c r="B913" s="4" t="s">
        <v>797</v>
      </c>
      <c r="C913" s="4" t="s">
        <v>959</v>
      </c>
      <c r="D913" s="11" t="s">
        <v>833</v>
      </c>
      <c r="E913" s="32" t="s">
        <v>825</v>
      </c>
      <c r="F913" s="11" t="s">
        <v>710</v>
      </c>
      <c r="G913" s="35">
        <v>9184554</v>
      </c>
      <c r="H913" s="4" t="s">
        <v>2844</v>
      </c>
      <c r="I913" s="4"/>
      <c r="J913" s="4"/>
      <c r="K913" s="4"/>
      <c r="L913" s="4"/>
      <c r="M913" s="33"/>
      <c r="N913" s="38"/>
      <c r="O913" s="33"/>
      <c r="P913" s="244">
        <f t="shared" si="116"/>
        <v>179.52799999999999</v>
      </c>
      <c r="Q913" s="25"/>
      <c r="R913" s="25"/>
      <c r="S913" s="25"/>
      <c r="T913" s="109"/>
      <c r="U913" s="25"/>
      <c r="V913" s="25"/>
      <c r="W913" s="25"/>
      <c r="X913" s="25">
        <v>0</v>
      </c>
      <c r="Y913" s="25">
        <v>0</v>
      </c>
      <c r="Z913" s="25">
        <v>0</v>
      </c>
      <c r="AA913" s="109"/>
      <c r="AB913" s="25">
        <v>179.52799999999999</v>
      </c>
      <c r="AC913" s="25">
        <v>0</v>
      </c>
      <c r="AD913" s="25">
        <v>0</v>
      </c>
      <c r="AE913" s="25">
        <v>0</v>
      </c>
      <c r="AF913" s="25">
        <v>0</v>
      </c>
      <c r="AG913" s="25">
        <v>0</v>
      </c>
      <c r="AH913" s="109"/>
      <c r="AI913" s="25">
        <v>0</v>
      </c>
      <c r="AJ913" s="25">
        <v>0</v>
      </c>
      <c r="AK913" s="123">
        <v>0</v>
      </c>
      <c r="AL913" s="25">
        <v>0</v>
      </c>
      <c r="AM913" s="25">
        <v>0</v>
      </c>
      <c r="AN913" s="25">
        <v>0</v>
      </c>
      <c r="AO913" s="109"/>
      <c r="AP913" s="25">
        <v>0</v>
      </c>
      <c r="AQ913" s="25">
        <v>0</v>
      </c>
      <c r="AR913" s="25">
        <v>0</v>
      </c>
      <c r="AS913" s="25">
        <v>0</v>
      </c>
      <c r="AT913" s="25">
        <v>0</v>
      </c>
      <c r="AU913" s="25">
        <v>0</v>
      </c>
      <c r="AW913" t="str">
        <f t="shared" si="117"/>
        <v>Nguyễn Thành Long</v>
      </c>
      <c r="AX913" s="27" t="str">
        <f t="shared" si="118"/>
        <v>Trần Thị Cẩm Tú</v>
      </c>
      <c r="AY913" s="4" t="str">
        <f t="shared" si="119"/>
        <v>VIN+</v>
      </c>
    </row>
    <row r="914" spans="1:51" outlineLevel="1" x14ac:dyDescent="0.25">
      <c r="A914" s="4" t="s">
        <v>1104</v>
      </c>
      <c r="B914" s="4" t="s">
        <v>797</v>
      </c>
      <c r="C914" s="4" t="s">
        <v>959</v>
      </c>
      <c r="D914" s="11" t="s">
        <v>833</v>
      </c>
      <c r="E914" s="32" t="s">
        <v>825</v>
      </c>
      <c r="F914" s="11" t="s">
        <v>710</v>
      </c>
      <c r="G914" s="35">
        <v>5131682</v>
      </c>
      <c r="H914" s="4" t="s">
        <v>2845</v>
      </c>
      <c r="I914" s="4"/>
      <c r="J914" s="4"/>
      <c r="K914" s="4"/>
      <c r="L914" s="4"/>
      <c r="M914" s="33"/>
      <c r="N914" s="38"/>
      <c r="O914" s="33"/>
      <c r="P914" s="244">
        <f t="shared" si="116"/>
        <v>419.06200000000001</v>
      </c>
      <c r="Q914" s="25"/>
      <c r="R914" s="25"/>
      <c r="S914" s="25"/>
      <c r="T914" s="109"/>
      <c r="U914" s="25"/>
      <c r="V914" s="25"/>
      <c r="W914" s="25"/>
      <c r="X914" s="25">
        <v>0</v>
      </c>
      <c r="Y914" s="25">
        <v>0</v>
      </c>
      <c r="Z914" s="25">
        <v>0</v>
      </c>
      <c r="AA914" s="109"/>
      <c r="AB914" s="25">
        <v>0</v>
      </c>
      <c r="AC914" s="25">
        <v>419.06200000000001</v>
      </c>
      <c r="AD914" s="25">
        <v>0</v>
      </c>
      <c r="AE914" s="25">
        <v>0</v>
      </c>
      <c r="AF914" s="25">
        <v>0</v>
      </c>
      <c r="AG914" s="25">
        <v>0</v>
      </c>
      <c r="AH914" s="109"/>
      <c r="AI914" s="25">
        <v>0</v>
      </c>
      <c r="AJ914" s="25">
        <v>0</v>
      </c>
      <c r="AK914" s="123">
        <v>0</v>
      </c>
      <c r="AL914" s="25">
        <v>0</v>
      </c>
      <c r="AM914" s="25">
        <v>0</v>
      </c>
      <c r="AN914" s="25">
        <v>0</v>
      </c>
      <c r="AO914" s="109"/>
      <c r="AP914" s="25">
        <v>0</v>
      </c>
      <c r="AQ914" s="25">
        <v>0</v>
      </c>
      <c r="AR914" s="25">
        <v>0</v>
      </c>
      <c r="AS914" s="25">
        <v>0</v>
      </c>
      <c r="AT914" s="25">
        <v>0</v>
      </c>
      <c r="AU914" s="25">
        <v>0</v>
      </c>
      <c r="AW914" t="str">
        <f t="shared" si="117"/>
        <v>Nguyễn Thành Long</v>
      </c>
      <c r="AX914" s="27" t="str">
        <f t="shared" si="118"/>
        <v>Trần Thị Cẩm Tú</v>
      </c>
      <c r="AY914" s="4" t="str">
        <f t="shared" si="119"/>
        <v>VIN+</v>
      </c>
    </row>
    <row r="915" spans="1:51" outlineLevel="1" x14ac:dyDescent="0.25">
      <c r="A915" s="4" t="s">
        <v>1104</v>
      </c>
      <c r="B915" s="4" t="s">
        <v>797</v>
      </c>
      <c r="C915" s="4" t="s">
        <v>959</v>
      </c>
      <c r="D915" s="11" t="s">
        <v>833</v>
      </c>
      <c r="E915" s="32" t="s">
        <v>825</v>
      </c>
      <c r="F915" s="11" t="s">
        <v>710</v>
      </c>
      <c r="G915" s="35">
        <v>5132373</v>
      </c>
      <c r="H915" s="4" t="s">
        <v>2846</v>
      </c>
      <c r="I915" s="4"/>
      <c r="J915" s="4"/>
      <c r="K915" s="4"/>
      <c r="L915" s="4"/>
      <c r="M915" s="33"/>
      <c r="N915" s="38"/>
      <c r="O915" s="33"/>
      <c r="P915" s="244">
        <f t="shared" si="116"/>
        <v>179.52799999999999</v>
      </c>
      <c r="Q915" s="25"/>
      <c r="R915" s="25"/>
      <c r="S915" s="25"/>
      <c r="T915" s="109"/>
      <c r="U915" s="25"/>
      <c r="V915" s="25"/>
      <c r="W915" s="25"/>
      <c r="X915" s="25">
        <v>0</v>
      </c>
      <c r="Y915" s="25">
        <v>0</v>
      </c>
      <c r="Z915" s="25">
        <v>0</v>
      </c>
      <c r="AA915" s="109"/>
      <c r="AB915" s="25">
        <v>0</v>
      </c>
      <c r="AC915" s="25">
        <v>0</v>
      </c>
      <c r="AD915" s="25">
        <v>0</v>
      </c>
      <c r="AE915" s="25">
        <v>0</v>
      </c>
      <c r="AF915" s="25">
        <v>0</v>
      </c>
      <c r="AG915" s="25">
        <v>0</v>
      </c>
      <c r="AH915" s="109"/>
      <c r="AI915" s="25">
        <v>0</v>
      </c>
      <c r="AJ915" s="25">
        <v>0</v>
      </c>
      <c r="AK915" s="123">
        <v>0</v>
      </c>
      <c r="AL915" s="25">
        <v>0</v>
      </c>
      <c r="AM915" s="25">
        <v>0</v>
      </c>
      <c r="AN915" s="25">
        <v>0</v>
      </c>
      <c r="AO915" s="109"/>
      <c r="AP915" s="25">
        <v>179.52799999999999</v>
      </c>
      <c r="AQ915" s="25">
        <v>0</v>
      </c>
      <c r="AR915" s="25">
        <v>0</v>
      </c>
      <c r="AS915" s="25">
        <v>0</v>
      </c>
      <c r="AT915" s="25">
        <v>0</v>
      </c>
      <c r="AU915" s="25">
        <v>0</v>
      </c>
      <c r="AW915" t="str">
        <f t="shared" si="117"/>
        <v>Nguyễn Thành Long</v>
      </c>
      <c r="AX915" s="27" t="str">
        <f t="shared" si="118"/>
        <v>Trần Thị Cẩm Tú</v>
      </c>
      <c r="AY915" s="4" t="str">
        <f t="shared" si="119"/>
        <v>VIN+</v>
      </c>
    </row>
    <row r="916" spans="1:51" outlineLevel="1" x14ac:dyDescent="0.25">
      <c r="A916" s="4" t="s">
        <v>1104</v>
      </c>
      <c r="B916" s="4" t="s">
        <v>797</v>
      </c>
      <c r="C916" s="4" t="s">
        <v>959</v>
      </c>
      <c r="D916" s="11" t="s">
        <v>833</v>
      </c>
      <c r="E916" s="32" t="s">
        <v>825</v>
      </c>
      <c r="F916" s="11" t="s">
        <v>710</v>
      </c>
      <c r="G916" s="35">
        <v>5294327</v>
      </c>
      <c r="H916" s="4" t="s">
        <v>2847</v>
      </c>
      <c r="I916" s="4"/>
      <c r="J916" s="4"/>
      <c r="K916" s="4"/>
      <c r="L916" s="4"/>
      <c r="M916" s="33"/>
      <c r="N916" s="38"/>
      <c r="O916" s="33"/>
      <c r="P916" s="244">
        <f t="shared" si="116"/>
        <v>0</v>
      </c>
      <c r="Q916" s="25"/>
      <c r="R916" s="25"/>
      <c r="S916" s="25"/>
      <c r="T916" s="109"/>
      <c r="U916" s="25"/>
      <c r="V916" s="25"/>
      <c r="W916" s="25"/>
      <c r="X916" s="25">
        <v>0</v>
      </c>
      <c r="Y916" s="25">
        <v>0</v>
      </c>
      <c r="Z916" s="25">
        <v>0</v>
      </c>
      <c r="AA916" s="109"/>
      <c r="AB916" s="25">
        <v>0</v>
      </c>
      <c r="AC916" s="25">
        <v>0</v>
      </c>
      <c r="AD916" s="25">
        <v>0</v>
      </c>
      <c r="AE916" s="25">
        <v>0</v>
      </c>
      <c r="AF916" s="25">
        <v>0</v>
      </c>
      <c r="AG916" s="25">
        <v>0</v>
      </c>
      <c r="AH916" s="109"/>
      <c r="AI916" s="25">
        <v>0</v>
      </c>
      <c r="AJ916" s="25">
        <v>0</v>
      </c>
      <c r="AK916" s="123">
        <v>0</v>
      </c>
      <c r="AL916" s="25">
        <v>0</v>
      </c>
      <c r="AM916" s="25">
        <v>0</v>
      </c>
      <c r="AN916" s="25">
        <v>0</v>
      </c>
      <c r="AO916" s="109"/>
      <c r="AP916" s="25">
        <v>0</v>
      </c>
      <c r="AQ916" s="25">
        <v>0</v>
      </c>
      <c r="AR916" s="25">
        <v>0</v>
      </c>
      <c r="AS916" s="25">
        <v>0</v>
      </c>
      <c r="AT916" s="25">
        <v>0</v>
      </c>
      <c r="AU916" s="25">
        <v>0</v>
      </c>
      <c r="AW916" t="str">
        <f t="shared" si="117"/>
        <v>Nguyễn Thành Long</v>
      </c>
      <c r="AX916" s="27" t="str">
        <f t="shared" si="118"/>
        <v>Trần Thị Cẩm Tú</v>
      </c>
      <c r="AY916" s="4" t="str">
        <f t="shared" si="119"/>
        <v>VIN+</v>
      </c>
    </row>
    <row r="917" spans="1:51" outlineLevel="1" x14ac:dyDescent="0.25">
      <c r="A917" s="4" t="s">
        <v>1104</v>
      </c>
      <c r="B917" s="4" t="s">
        <v>797</v>
      </c>
      <c r="C917" s="4" t="s">
        <v>959</v>
      </c>
      <c r="D917" s="11" t="s">
        <v>833</v>
      </c>
      <c r="E917" s="32" t="s">
        <v>825</v>
      </c>
      <c r="F917" s="11" t="s">
        <v>710</v>
      </c>
      <c r="G917" s="35">
        <v>5294334</v>
      </c>
      <c r="H917" s="4" t="s">
        <v>2848</v>
      </c>
      <c r="I917" s="4"/>
      <c r="J917" s="4"/>
      <c r="K917" s="4"/>
      <c r="L917" s="4"/>
      <c r="M917" s="33"/>
      <c r="N917" s="38"/>
      <c r="O917" s="33"/>
      <c r="P917" s="244">
        <f t="shared" si="116"/>
        <v>361.19600000000003</v>
      </c>
      <c r="Q917" s="25"/>
      <c r="R917" s="25"/>
      <c r="S917" s="25"/>
      <c r="T917" s="109"/>
      <c r="U917" s="25"/>
      <c r="V917" s="25"/>
      <c r="W917" s="25"/>
      <c r="X917" s="25">
        <v>0</v>
      </c>
      <c r="Y917" s="25">
        <v>0</v>
      </c>
      <c r="Z917" s="25">
        <v>180.59800000000001</v>
      </c>
      <c r="AA917" s="109"/>
      <c r="AB917" s="25">
        <v>0</v>
      </c>
      <c r="AC917" s="25">
        <v>0</v>
      </c>
      <c r="AD917" s="25">
        <v>0</v>
      </c>
      <c r="AE917" s="25">
        <v>0</v>
      </c>
      <c r="AF917" s="25">
        <v>0</v>
      </c>
      <c r="AG917" s="25">
        <v>0</v>
      </c>
      <c r="AH917" s="109"/>
      <c r="AI917" s="25">
        <v>0</v>
      </c>
      <c r="AJ917" s="25">
        <v>180.59800000000001</v>
      </c>
      <c r="AK917" s="123">
        <v>0</v>
      </c>
      <c r="AL917" s="25">
        <v>0</v>
      </c>
      <c r="AM917" s="25">
        <v>0</v>
      </c>
      <c r="AN917" s="25">
        <v>0</v>
      </c>
      <c r="AO917" s="109"/>
      <c r="AP917" s="25">
        <v>0</v>
      </c>
      <c r="AQ917" s="25">
        <v>0</v>
      </c>
      <c r="AR917" s="25">
        <v>0</v>
      </c>
      <c r="AS917" s="25">
        <v>0</v>
      </c>
      <c r="AT917" s="25">
        <v>0</v>
      </c>
      <c r="AU917" s="25">
        <v>0</v>
      </c>
      <c r="AW917" t="str">
        <f t="shared" si="117"/>
        <v>Nguyễn Thành Long</v>
      </c>
      <c r="AX917" s="27" t="str">
        <f t="shared" si="118"/>
        <v>Trần Thị Cẩm Tú</v>
      </c>
      <c r="AY917" s="4" t="str">
        <f t="shared" si="119"/>
        <v>VIN+</v>
      </c>
    </row>
    <row r="918" spans="1:51" outlineLevel="1" x14ac:dyDescent="0.25">
      <c r="A918" s="4" t="s">
        <v>1104</v>
      </c>
      <c r="B918" s="4" t="s">
        <v>797</v>
      </c>
      <c r="C918" s="4" t="s">
        <v>959</v>
      </c>
      <c r="D918" s="11" t="s">
        <v>833</v>
      </c>
      <c r="E918" s="32" t="s">
        <v>825</v>
      </c>
      <c r="F918" s="11" t="s">
        <v>710</v>
      </c>
      <c r="G918" s="35">
        <v>5294341</v>
      </c>
      <c r="H918" s="4" t="s">
        <v>2849</v>
      </c>
      <c r="I918" s="4"/>
      <c r="J918" s="4"/>
      <c r="K918" s="4"/>
      <c r="L918" s="4"/>
      <c r="M918" s="33"/>
      <c r="N918" s="38"/>
      <c r="O918" s="33"/>
      <c r="P918" s="244">
        <f t="shared" si="116"/>
        <v>179.52799999999999</v>
      </c>
      <c r="Q918" s="25"/>
      <c r="R918" s="25"/>
      <c r="S918" s="25"/>
      <c r="T918" s="109"/>
      <c r="U918" s="25"/>
      <c r="V918" s="25"/>
      <c r="W918" s="25"/>
      <c r="X918" s="25">
        <v>0</v>
      </c>
      <c r="Y918" s="25">
        <v>0</v>
      </c>
      <c r="Z918" s="25">
        <v>179.52799999999999</v>
      </c>
      <c r="AA918" s="109"/>
      <c r="AB918" s="25">
        <v>0</v>
      </c>
      <c r="AC918" s="25">
        <v>0</v>
      </c>
      <c r="AD918" s="25">
        <v>0</v>
      </c>
      <c r="AE918" s="25">
        <v>0</v>
      </c>
      <c r="AF918" s="25">
        <v>0</v>
      </c>
      <c r="AG918" s="25">
        <v>0</v>
      </c>
      <c r="AH918" s="109"/>
      <c r="AI918" s="25">
        <v>0</v>
      </c>
      <c r="AJ918" s="25">
        <v>0</v>
      </c>
      <c r="AK918" s="123">
        <v>0</v>
      </c>
      <c r="AL918" s="25">
        <v>0</v>
      </c>
      <c r="AM918" s="25">
        <v>0</v>
      </c>
      <c r="AN918" s="25">
        <v>0</v>
      </c>
      <c r="AO918" s="109"/>
      <c r="AP918" s="25">
        <v>0</v>
      </c>
      <c r="AQ918" s="25">
        <v>0</v>
      </c>
      <c r="AR918" s="25">
        <v>0</v>
      </c>
      <c r="AS918" s="25">
        <v>0</v>
      </c>
      <c r="AT918" s="25">
        <v>0</v>
      </c>
      <c r="AU918" s="25">
        <v>0</v>
      </c>
      <c r="AW918" t="str">
        <f t="shared" si="117"/>
        <v>Nguyễn Thành Long</v>
      </c>
      <c r="AX918" s="27" t="str">
        <f t="shared" si="118"/>
        <v>Trần Thị Cẩm Tú</v>
      </c>
      <c r="AY918" s="4" t="str">
        <f t="shared" si="119"/>
        <v>VIN+</v>
      </c>
    </row>
    <row r="919" spans="1:51" x14ac:dyDescent="0.25">
      <c r="A919" s="4" t="s">
        <v>1104</v>
      </c>
      <c r="B919" s="4" t="s">
        <v>797</v>
      </c>
      <c r="C919" s="4" t="s">
        <v>959</v>
      </c>
      <c r="D919" s="11" t="s">
        <v>833</v>
      </c>
      <c r="E919" s="32" t="s">
        <v>825</v>
      </c>
      <c r="F919" s="11" t="s">
        <v>710</v>
      </c>
      <c r="G919" s="35">
        <v>5298776</v>
      </c>
      <c r="H919" s="4" t="s">
        <v>2850</v>
      </c>
      <c r="I919" s="4"/>
      <c r="J919" s="4"/>
      <c r="K919" s="4"/>
      <c r="L919" s="4"/>
      <c r="M919" s="33"/>
      <c r="N919" s="38"/>
      <c r="O919" s="33"/>
      <c r="P919" s="244">
        <f t="shared" si="116"/>
        <v>238.464</v>
      </c>
      <c r="Q919" s="25"/>
      <c r="R919" s="25"/>
      <c r="S919" s="25"/>
      <c r="T919" s="109"/>
      <c r="U919" s="25"/>
      <c r="V919" s="25"/>
      <c r="W919" s="25"/>
      <c r="X919" s="25">
        <v>0</v>
      </c>
      <c r="Y919" s="25">
        <v>0</v>
      </c>
      <c r="Z919" s="25">
        <v>0</v>
      </c>
      <c r="AA919" s="109"/>
      <c r="AB919" s="25">
        <v>238.464</v>
      </c>
      <c r="AC919" s="25">
        <v>0</v>
      </c>
      <c r="AD919" s="25">
        <v>0</v>
      </c>
      <c r="AE919" s="25">
        <v>0</v>
      </c>
      <c r="AF919" s="25">
        <v>0</v>
      </c>
      <c r="AG919" s="25">
        <v>0</v>
      </c>
      <c r="AH919" s="109"/>
      <c r="AI919" s="25">
        <v>0</v>
      </c>
      <c r="AJ919" s="25">
        <v>0</v>
      </c>
      <c r="AK919" s="123">
        <v>0</v>
      </c>
      <c r="AL919" s="25">
        <v>0</v>
      </c>
      <c r="AM919" s="25">
        <v>0</v>
      </c>
      <c r="AN919" s="25">
        <v>0</v>
      </c>
      <c r="AO919" s="109"/>
      <c r="AP919" s="25">
        <v>0</v>
      </c>
      <c r="AQ919" s="25">
        <v>0</v>
      </c>
      <c r="AR919" s="25">
        <v>0</v>
      </c>
      <c r="AS919" s="25">
        <v>0</v>
      </c>
      <c r="AT919" s="25">
        <v>0</v>
      </c>
      <c r="AU919" s="25">
        <v>0</v>
      </c>
      <c r="AW919" t="str">
        <f t="shared" si="117"/>
        <v>Nguyễn Thành Long</v>
      </c>
      <c r="AX919" s="27" t="str">
        <f t="shared" si="118"/>
        <v>Trần Thị Cẩm Tú</v>
      </c>
      <c r="AY919" s="4" t="str">
        <f t="shared" si="119"/>
        <v>VIN+</v>
      </c>
    </row>
    <row r="920" spans="1:51" x14ac:dyDescent="0.25">
      <c r="A920" s="4"/>
      <c r="B920" s="4"/>
      <c r="C920" s="4"/>
      <c r="D920" s="11"/>
      <c r="E920" s="32"/>
      <c r="F920" s="11"/>
      <c r="G920" s="35"/>
      <c r="H920" s="4"/>
      <c r="I920" s="4"/>
      <c r="J920" s="4"/>
      <c r="K920" s="4"/>
      <c r="L920" s="4"/>
      <c r="M920" s="33"/>
      <c r="N920" s="38"/>
      <c r="O920" s="33"/>
      <c r="P920" s="244">
        <f t="shared" si="116"/>
        <v>0</v>
      </c>
      <c r="Q920" s="25"/>
      <c r="R920" s="25"/>
      <c r="S920" s="25"/>
      <c r="T920" s="109"/>
      <c r="U920" s="25"/>
      <c r="V920" s="25"/>
      <c r="W920" s="25"/>
      <c r="X920" s="25">
        <v>0</v>
      </c>
      <c r="Y920" s="25"/>
      <c r="Z920" s="25">
        <v>0</v>
      </c>
      <c r="AA920" s="109"/>
      <c r="AB920" s="25">
        <v>0</v>
      </c>
      <c r="AC920" s="25">
        <v>0</v>
      </c>
      <c r="AD920" s="25">
        <v>0</v>
      </c>
      <c r="AE920" s="25">
        <v>0</v>
      </c>
      <c r="AF920" s="25">
        <v>0</v>
      </c>
      <c r="AG920" s="25">
        <v>0</v>
      </c>
      <c r="AH920" s="109"/>
      <c r="AI920" s="25">
        <v>0</v>
      </c>
      <c r="AJ920" s="25">
        <v>0</v>
      </c>
      <c r="AK920" s="123">
        <v>0</v>
      </c>
      <c r="AL920" s="25">
        <v>0</v>
      </c>
      <c r="AM920" s="25">
        <v>0</v>
      </c>
      <c r="AN920" s="25">
        <v>0</v>
      </c>
      <c r="AO920" s="109"/>
      <c r="AP920" s="25">
        <v>0</v>
      </c>
      <c r="AQ920" s="25">
        <v>0</v>
      </c>
      <c r="AR920" s="25">
        <v>0</v>
      </c>
      <c r="AS920" s="25">
        <v>0</v>
      </c>
      <c r="AT920" s="25">
        <v>0</v>
      </c>
      <c r="AU920" s="25">
        <v>0</v>
      </c>
      <c r="AW920">
        <f t="shared" si="117"/>
        <v>0</v>
      </c>
      <c r="AX920" s="27">
        <f t="shared" si="118"/>
        <v>0</v>
      </c>
      <c r="AY920" s="4">
        <f t="shared" si="119"/>
        <v>0</v>
      </c>
    </row>
    <row r="921" spans="1:51" x14ac:dyDescent="0.25">
      <c r="A921" s="4"/>
      <c r="B921" s="4"/>
      <c r="C921" s="4"/>
      <c r="D921" s="11"/>
      <c r="E921" s="32"/>
      <c r="F921" s="11"/>
      <c r="G921" s="35"/>
      <c r="H921" s="4"/>
      <c r="I921" s="4"/>
      <c r="J921" s="4"/>
      <c r="K921" s="4"/>
      <c r="L921" s="4"/>
      <c r="M921" s="33"/>
      <c r="N921" s="38"/>
      <c r="O921" s="33"/>
      <c r="P921" s="244">
        <f t="shared" si="116"/>
        <v>0</v>
      </c>
      <c r="Q921" s="25"/>
      <c r="R921" s="25"/>
      <c r="S921" s="25"/>
      <c r="T921" s="109"/>
      <c r="U921" s="25"/>
      <c r="V921" s="25">
        <v>0</v>
      </c>
      <c r="W921" s="25">
        <v>0</v>
      </c>
      <c r="X921" s="25">
        <v>0</v>
      </c>
      <c r="Y921" s="25">
        <v>0</v>
      </c>
      <c r="Z921" s="25">
        <v>0</v>
      </c>
      <c r="AA921" s="109"/>
      <c r="AB921" s="25">
        <v>0</v>
      </c>
      <c r="AC921" s="25">
        <v>0</v>
      </c>
      <c r="AD921" s="25">
        <v>0</v>
      </c>
      <c r="AE921" s="25">
        <v>0</v>
      </c>
      <c r="AF921" s="25">
        <v>0</v>
      </c>
      <c r="AG921" s="25">
        <v>0</v>
      </c>
      <c r="AH921" s="109"/>
      <c r="AI921" s="25">
        <v>0</v>
      </c>
      <c r="AJ921" s="25">
        <v>0</v>
      </c>
      <c r="AK921" s="123">
        <v>0</v>
      </c>
      <c r="AL921" s="25">
        <v>0</v>
      </c>
      <c r="AM921" s="25">
        <v>0</v>
      </c>
      <c r="AN921" s="25">
        <v>0</v>
      </c>
      <c r="AO921" s="109"/>
      <c r="AP921" s="25">
        <v>0</v>
      </c>
      <c r="AQ921" s="25">
        <v>0</v>
      </c>
      <c r="AR921" s="25">
        <v>0</v>
      </c>
      <c r="AS921" s="25">
        <v>0</v>
      </c>
      <c r="AT921" s="25">
        <v>0</v>
      </c>
      <c r="AU921" s="25">
        <v>0</v>
      </c>
      <c r="AW921">
        <f t="shared" si="117"/>
        <v>0</v>
      </c>
      <c r="AX921" s="27">
        <f t="shared" si="118"/>
        <v>0</v>
      </c>
      <c r="AY921" s="4">
        <f t="shared" si="119"/>
        <v>0</v>
      </c>
    </row>
    <row r="922" spans="1:51" x14ac:dyDescent="0.25">
      <c r="A922" s="4" t="s">
        <v>1104</v>
      </c>
      <c r="B922" s="4" t="s">
        <v>797</v>
      </c>
      <c r="C922" s="4" t="s">
        <v>221</v>
      </c>
      <c r="D922" s="57" t="s">
        <v>754</v>
      </c>
      <c r="E922" s="86" t="s">
        <v>224</v>
      </c>
      <c r="F922" s="57"/>
      <c r="G922" s="35"/>
      <c r="H922" s="57" t="s">
        <v>723</v>
      </c>
      <c r="I922" s="4"/>
      <c r="J922" s="4"/>
      <c r="K922" s="4"/>
      <c r="L922" s="4">
        <v>71</v>
      </c>
      <c r="M922" s="33">
        <v>34706.543749999997</v>
      </c>
      <c r="N922" s="38">
        <f t="shared" si="86"/>
        <v>1.7751154023367934E-2</v>
      </c>
      <c r="O922" s="43">
        <f t="shared" si="87"/>
        <v>40082.162388549928</v>
      </c>
      <c r="P922" s="244">
        <f t="shared" si="116"/>
        <v>0</v>
      </c>
      <c r="Q922" s="25">
        <v>0</v>
      </c>
      <c r="R922" s="25">
        <v>0</v>
      </c>
      <c r="S922" s="25">
        <v>0</v>
      </c>
      <c r="T922" s="109"/>
      <c r="U922" s="25">
        <v>0</v>
      </c>
      <c r="V922" s="25">
        <v>0</v>
      </c>
      <c r="W922" s="25">
        <v>0</v>
      </c>
      <c r="X922" s="25">
        <v>0</v>
      </c>
      <c r="Y922" s="25">
        <v>0</v>
      </c>
      <c r="Z922" s="25">
        <v>0</v>
      </c>
      <c r="AA922" s="109"/>
      <c r="AB922" s="25">
        <v>0</v>
      </c>
      <c r="AC922" s="25">
        <v>0</v>
      </c>
      <c r="AD922" s="25">
        <v>0</v>
      </c>
      <c r="AE922" s="25">
        <v>0</v>
      </c>
      <c r="AF922" s="25">
        <v>0</v>
      </c>
      <c r="AG922" s="25">
        <v>0</v>
      </c>
      <c r="AH922" s="109"/>
      <c r="AI922" s="25">
        <v>0</v>
      </c>
      <c r="AJ922" s="25">
        <v>0</v>
      </c>
      <c r="AK922" s="123">
        <v>0</v>
      </c>
      <c r="AL922" s="25">
        <v>0</v>
      </c>
      <c r="AM922" s="25">
        <v>0</v>
      </c>
      <c r="AN922" s="25">
        <v>0</v>
      </c>
      <c r="AO922" s="109"/>
      <c r="AP922" s="25">
        <v>0</v>
      </c>
      <c r="AQ922" s="25">
        <v>0</v>
      </c>
      <c r="AR922" s="25">
        <v>0</v>
      </c>
      <c r="AS922" s="25">
        <v>0</v>
      </c>
      <c r="AT922" s="25">
        <v>0</v>
      </c>
      <c r="AU922" s="25">
        <v>0</v>
      </c>
      <c r="AW922" t="str">
        <f t="shared" si="117"/>
        <v>Trần Huy Hoàng</v>
      </c>
      <c r="AX922" s="27" t="str">
        <f t="shared" si="118"/>
        <v>Nguyễn Thị Như Huỳnh</v>
      </c>
      <c r="AY922" s="4" t="str">
        <f t="shared" si="119"/>
        <v>VIN+</v>
      </c>
    </row>
    <row r="923" spans="1:51" x14ac:dyDescent="0.25">
      <c r="A923" s="4" t="s">
        <v>1104</v>
      </c>
      <c r="B923" s="4" t="s">
        <v>797</v>
      </c>
      <c r="C923" s="4" t="s">
        <v>221</v>
      </c>
      <c r="D923" s="4" t="s">
        <v>754</v>
      </c>
      <c r="E923" s="35" t="s">
        <v>224</v>
      </c>
      <c r="F923" s="11" t="s">
        <v>710</v>
      </c>
      <c r="G923" s="35">
        <v>5271928</v>
      </c>
      <c r="H923" s="4" t="s">
        <v>803</v>
      </c>
      <c r="I923" s="4"/>
      <c r="J923" s="4"/>
      <c r="K923" s="4"/>
      <c r="L923" s="4"/>
      <c r="M923" s="33"/>
      <c r="N923" s="38"/>
      <c r="O923" s="43"/>
      <c r="P923" s="244">
        <f t="shared" si="116"/>
        <v>656.45600000000002</v>
      </c>
      <c r="Q923" s="25">
        <v>417.99200000000002</v>
      </c>
      <c r="R923" s="25">
        <v>0</v>
      </c>
      <c r="S923" s="25">
        <v>0</v>
      </c>
      <c r="T923" s="109"/>
      <c r="U923" s="25">
        <v>0</v>
      </c>
      <c r="V923" s="25">
        <v>0</v>
      </c>
      <c r="W923" s="25">
        <v>0</v>
      </c>
      <c r="X923" s="25">
        <v>0</v>
      </c>
      <c r="Y923" s="25">
        <v>0</v>
      </c>
      <c r="Z923" s="25">
        <v>0</v>
      </c>
      <c r="AA923" s="109"/>
      <c r="AB923" s="25">
        <v>0</v>
      </c>
      <c r="AC923" s="25">
        <v>0</v>
      </c>
      <c r="AD923" s="25">
        <v>0</v>
      </c>
      <c r="AE923" s="25">
        <v>0</v>
      </c>
      <c r="AF923" s="25">
        <v>0</v>
      </c>
      <c r="AG923" s="25">
        <v>0</v>
      </c>
      <c r="AH923" s="109"/>
      <c r="AI923" s="25">
        <v>0</v>
      </c>
      <c r="AJ923" s="25">
        <v>0</v>
      </c>
      <c r="AK923" s="123">
        <v>0</v>
      </c>
      <c r="AL923" s="25">
        <v>0</v>
      </c>
      <c r="AM923" s="25">
        <v>0</v>
      </c>
      <c r="AN923" s="25">
        <v>0</v>
      </c>
      <c r="AO923" s="109"/>
      <c r="AP923" s="25">
        <v>0</v>
      </c>
      <c r="AQ923" s="25">
        <v>0</v>
      </c>
      <c r="AR923" s="25">
        <v>0</v>
      </c>
      <c r="AS923" s="25">
        <v>0</v>
      </c>
      <c r="AT923" s="25">
        <v>238.464</v>
      </c>
      <c r="AU923" s="25">
        <v>0</v>
      </c>
      <c r="AW923" t="str">
        <f t="shared" si="117"/>
        <v>Trần Huy Hoàng</v>
      </c>
      <c r="AX923" s="27" t="str">
        <f t="shared" si="118"/>
        <v>Nguyễn Thị Như Huỳnh</v>
      </c>
      <c r="AY923" s="4" t="str">
        <f t="shared" si="119"/>
        <v>VIN+</v>
      </c>
    </row>
    <row r="924" spans="1:51" outlineLevel="1" x14ac:dyDescent="0.25">
      <c r="A924" s="4" t="s">
        <v>1104</v>
      </c>
      <c r="B924" s="4" t="s">
        <v>797</v>
      </c>
      <c r="C924" s="4" t="s">
        <v>221</v>
      </c>
      <c r="D924" s="4" t="s">
        <v>754</v>
      </c>
      <c r="E924" s="35" t="s">
        <v>224</v>
      </c>
      <c r="F924" s="11" t="s">
        <v>710</v>
      </c>
      <c r="G924" s="35">
        <v>5294057</v>
      </c>
      <c r="H924" s="4" t="s">
        <v>802</v>
      </c>
      <c r="I924" s="4"/>
      <c r="J924" s="4"/>
      <c r="K924" s="4"/>
      <c r="L924" s="4"/>
      <c r="M924" s="33"/>
      <c r="N924" s="38"/>
      <c r="O924" s="43"/>
      <c r="P924" s="244">
        <f t="shared" si="116"/>
        <v>656.4559999999999</v>
      </c>
      <c r="Q924" s="25">
        <v>238.464</v>
      </c>
      <c r="R924" s="25">
        <v>0</v>
      </c>
      <c r="S924" s="25">
        <v>0</v>
      </c>
      <c r="T924" s="109"/>
      <c r="U924" s="25">
        <v>0</v>
      </c>
      <c r="V924" s="25">
        <v>0</v>
      </c>
      <c r="W924" s="25">
        <v>0</v>
      </c>
      <c r="X924" s="25">
        <v>0</v>
      </c>
      <c r="Y924" s="25">
        <v>0</v>
      </c>
      <c r="Z924" s="25">
        <v>0</v>
      </c>
      <c r="AA924" s="109"/>
      <c r="AB924" s="25">
        <v>0</v>
      </c>
      <c r="AC924" s="25">
        <v>0</v>
      </c>
      <c r="AD924" s="25">
        <v>0</v>
      </c>
      <c r="AE924" s="25">
        <v>0</v>
      </c>
      <c r="AF924" s="25">
        <v>0</v>
      </c>
      <c r="AG924" s="25">
        <v>0</v>
      </c>
      <c r="AH924" s="109"/>
      <c r="AI924" s="25">
        <v>0</v>
      </c>
      <c r="AJ924" s="25">
        <v>0</v>
      </c>
      <c r="AK924" s="123">
        <v>0</v>
      </c>
      <c r="AL924" s="25">
        <v>0</v>
      </c>
      <c r="AM924" s="25">
        <v>0</v>
      </c>
      <c r="AN924" s="25">
        <v>179.52799999999999</v>
      </c>
      <c r="AO924" s="109"/>
      <c r="AP924" s="25">
        <v>0</v>
      </c>
      <c r="AQ924" s="25">
        <v>0</v>
      </c>
      <c r="AR924" s="25">
        <v>0</v>
      </c>
      <c r="AS924" s="25">
        <v>0</v>
      </c>
      <c r="AT924" s="25">
        <v>238.464</v>
      </c>
      <c r="AU924" s="25">
        <v>0</v>
      </c>
      <c r="AW924" t="str">
        <f t="shared" si="117"/>
        <v>Trần Huy Hoàng</v>
      </c>
      <c r="AX924" s="27" t="str">
        <f t="shared" si="118"/>
        <v>Nguyễn Thị Như Huỳnh</v>
      </c>
      <c r="AY924" s="4" t="str">
        <f t="shared" si="119"/>
        <v>VIN+</v>
      </c>
    </row>
    <row r="925" spans="1:51" outlineLevel="1" x14ac:dyDescent="0.25">
      <c r="A925" s="4" t="s">
        <v>1104</v>
      </c>
      <c r="B925" s="4" t="s">
        <v>797</v>
      </c>
      <c r="C925" s="4" t="s">
        <v>221</v>
      </c>
      <c r="D925" s="4" t="s">
        <v>754</v>
      </c>
      <c r="E925" s="35" t="s">
        <v>224</v>
      </c>
      <c r="F925" s="11" t="s">
        <v>710</v>
      </c>
      <c r="G925" s="35">
        <v>5279878</v>
      </c>
      <c r="H925" s="4" t="s">
        <v>805</v>
      </c>
      <c r="I925" s="4"/>
      <c r="J925" s="4"/>
      <c r="K925" s="4"/>
      <c r="L925" s="4"/>
      <c r="M925" s="33"/>
      <c r="N925" s="38"/>
      <c r="O925" s="43"/>
      <c r="P925" s="244">
        <f t="shared" si="116"/>
        <v>1015.5119999999999</v>
      </c>
      <c r="Q925" s="25">
        <v>417.99200000000002</v>
      </c>
      <c r="R925" s="25">
        <v>0</v>
      </c>
      <c r="S925" s="25">
        <v>0</v>
      </c>
      <c r="T925" s="109"/>
      <c r="U925" s="25">
        <v>0</v>
      </c>
      <c r="V925" s="25">
        <v>0</v>
      </c>
      <c r="W925" s="25">
        <v>0</v>
      </c>
      <c r="X925" s="25">
        <v>0</v>
      </c>
      <c r="Y925" s="25">
        <v>0</v>
      </c>
      <c r="Z925" s="25">
        <v>0</v>
      </c>
      <c r="AA925" s="109"/>
      <c r="AB925" s="25">
        <v>179.52799999999999</v>
      </c>
      <c r="AC925" s="25">
        <v>0</v>
      </c>
      <c r="AD925" s="25">
        <v>0</v>
      </c>
      <c r="AE925" s="25">
        <v>0</v>
      </c>
      <c r="AF925" s="25">
        <v>0</v>
      </c>
      <c r="AG925" s="25">
        <v>0</v>
      </c>
      <c r="AH925" s="109"/>
      <c r="AI925" s="25">
        <v>238.464</v>
      </c>
      <c r="AJ925" s="25">
        <v>0</v>
      </c>
      <c r="AK925" s="123">
        <v>0</v>
      </c>
      <c r="AL925" s="25">
        <v>0</v>
      </c>
      <c r="AM925" s="25">
        <v>0</v>
      </c>
      <c r="AN925" s="25">
        <v>0</v>
      </c>
      <c r="AO925" s="109"/>
      <c r="AP925" s="25">
        <v>179.52799999999999</v>
      </c>
      <c r="AQ925" s="25">
        <v>0</v>
      </c>
      <c r="AR925" s="25">
        <v>0</v>
      </c>
      <c r="AS925" s="25">
        <v>0</v>
      </c>
      <c r="AT925" s="25">
        <v>0</v>
      </c>
      <c r="AU925" s="25">
        <v>0</v>
      </c>
      <c r="AW925" t="str">
        <f t="shared" si="117"/>
        <v>Trần Huy Hoàng</v>
      </c>
      <c r="AX925" s="27" t="str">
        <f t="shared" si="118"/>
        <v>Nguyễn Thị Như Huỳnh</v>
      </c>
      <c r="AY925" s="4" t="str">
        <f t="shared" si="119"/>
        <v>VIN+</v>
      </c>
    </row>
    <row r="926" spans="1:51" outlineLevel="1" x14ac:dyDescent="0.25">
      <c r="A926" s="4" t="s">
        <v>1104</v>
      </c>
      <c r="B926" s="4" t="s">
        <v>797</v>
      </c>
      <c r="C926" s="4" t="s">
        <v>221</v>
      </c>
      <c r="D926" s="4" t="s">
        <v>754</v>
      </c>
      <c r="E926" s="35" t="s">
        <v>224</v>
      </c>
      <c r="F926" s="11" t="s">
        <v>710</v>
      </c>
      <c r="G926" s="35">
        <v>5293515</v>
      </c>
      <c r="H926" s="4" t="s">
        <v>806</v>
      </c>
      <c r="I926" s="4"/>
      <c r="J926" s="4"/>
      <c r="K926" s="4"/>
      <c r="L926" s="4"/>
      <c r="M926" s="33"/>
      <c r="N926" s="38"/>
      <c r="O926" s="43"/>
      <c r="P926" s="244">
        <f t="shared" si="116"/>
        <v>719.18200000000002</v>
      </c>
      <c r="Q926" s="25">
        <v>179.52799999999999</v>
      </c>
      <c r="R926" s="25">
        <v>0</v>
      </c>
      <c r="S926" s="25">
        <v>0</v>
      </c>
      <c r="T926" s="109"/>
      <c r="U926" s="25">
        <v>0</v>
      </c>
      <c r="V926" s="25">
        <v>0</v>
      </c>
      <c r="W926" s="25">
        <v>0</v>
      </c>
      <c r="X926" s="25">
        <v>0</v>
      </c>
      <c r="Y926" s="25">
        <v>0</v>
      </c>
      <c r="Z926" s="25">
        <v>0</v>
      </c>
      <c r="AA926" s="109"/>
      <c r="AB926" s="25">
        <v>360.12599999999998</v>
      </c>
      <c r="AC926" s="25">
        <v>0</v>
      </c>
      <c r="AD926" s="25">
        <v>0</v>
      </c>
      <c r="AE926" s="25">
        <v>0</v>
      </c>
      <c r="AF926" s="25">
        <v>0</v>
      </c>
      <c r="AG926" s="25">
        <v>0</v>
      </c>
      <c r="AH926" s="109"/>
      <c r="AI926" s="25">
        <v>0</v>
      </c>
      <c r="AJ926" s="25">
        <v>0</v>
      </c>
      <c r="AK926" s="123">
        <v>0</v>
      </c>
      <c r="AL926" s="25">
        <v>0</v>
      </c>
      <c r="AM926" s="25">
        <v>0</v>
      </c>
      <c r="AN926" s="25">
        <v>0</v>
      </c>
      <c r="AO926" s="109"/>
      <c r="AP926" s="25">
        <v>179.52799999999999</v>
      </c>
      <c r="AQ926" s="25">
        <v>0</v>
      </c>
      <c r="AR926" s="25">
        <v>0</v>
      </c>
      <c r="AS926" s="25">
        <v>0</v>
      </c>
      <c r="AT926" s="25">
        <v>0</v>
      </c>
      <c r="AU926" s="25">
        <v>0</v>
      </c>
      <c r="AW926" t="str">
        <f t="shared" si="117"/>
        <v>Trần Huy Hoàng</v>
      </c>
      <c r="AX926" s="27" t="str">
        <f t="shared" si="118"/>
        <v>Nguyễn Thị Như Huỳnh</v>
      </c>
      <c r="AY926" s="4" t="str">
        <f t="shared" si="119"/>
        <v>VIN+</v>
      </c>
    </row>
    <row r="927" spans="1:51" outlineLevel="1" x14ac:dyDescent="0.25">
      <c r="A927" s="4" t="s">
        <v>1104</v>
      </c>
      <c r="B927" s="4" t="s">
        <v>797</v>
      </c>
      <c r="C927" s="4" t="s">
        <v>221</v>
      </c>
      <c r="D927" s="4" t="s">
        <v>754</v>
      </c>
      <c r="E927" s="35" t="s">
        <v>224</v>
      </c>
      <c r="F927" s="11" t="s">
        <v>710</v>
      </c>
      <c r="G927" s="35">
        <v>5339291</v>
      </c>
      <c r="H927" s="4" t="s">
        <v>807</v>
      </c>
      <c r="I927" s="4"/>
      <c r="J927" s="4"/>
      <c r="K927" s="4"/>
      <c r="L927" s="4"/>
      <c r="M927" s="33"/>
      <c r="N927" s="38"/>
      <c r="O927" s="43"/>
      <c r="P927" s="244">
        <f t="shared" si="116"/>
        <v>597.52</v>
      </c>
      <c r="Q927" s="25">
        <v>179.52799999999999</v>
      </c>
      <c r="R927" s="25">
        <v>0</v>
      </c>
      <c r="S927" s="25">
        <v>0</v>
      </c>
      <c r="T927" s="109"/>
      <c r="U927" s="25">
        <v>0</v>
      </c>
      <c r="V927" s="25">
        <v>0</v>
      </c>
      <c r="W927" s="25">
        <v>0</v>
      </c>
      <c r="X927" s="25">
        <v>0</v>
      </c>
      <c r="Y927" s="25">
        <v>0</v>
      </c>
      <c r="Z927" s="25">
        <v>0</v>
      </c>
      <c r="AA927" s="109"/>
      <c r="AB927" s="25">
        <v>0</v>
      </c>
      <c r="AC927" s="25">
        <v>0</v>
      </c>
      <c r="AD927" s="25">
        <v>0</v>
      </c>
      <c r="AE927" s="25">
        <v>0</v>
      </c>
      <c r="AF927" s="25">
        <v>0</v>
      </c>
      <c r="AG927" s="25">
        <v>0</v>
      </c>
      <c r="AH927" s="109"/>
      <c r="AI927" s="25">
        <v>0</v>
      </c>
      <c r="AJ927" s="25">
        <v>0</v>
      </c>
      <c r="AK927" s="123">
        <v>0</v>
      </c>
      <c r="AL927" s="25">
        <v>0</v>
      </c>
      <c r="AM927" s="25">
        <v>0</v>
      </c>
      <c r="AN927" s="25">
        <v>417.99200000000002</v>
      </c>
      <c r="AO927" s="109"/>
      <c r="AP927" s="25">
        <v>0</v>
      </c>
      <c r="AQ927" s="25">
        <v>0</v>
      </c>
      <c r="AR927" s="25">
        <v>0</v>
      </c>
      <c r="AS927" s="25">
        <v>0</v>
      </c>
      <c r="AT927" s="25">
        <v>0</v>
      </c>
      <c r="AU927" s="25">
        <v>0</v>
      </c>
      <c r="AW927" t="str">
        <f t="shared" si="117"/>
        <v>Trần Huy Hoàng</v>
      </c>
      <c r="AX927" s="27" t="str">
        <f t="shared" si="118"/>
        <v>Nguyễn Thị Như Huỳnh</v>
      </c>
      <c r="AY927" s="4" t="str">
        <f t="shared" si="119"/>
        <v>VIN+</v>
      </c>
    </row>
    <row r="928" spans="1:51" outlineLevel="1" x14ac:dyDescent="0.25">
      <c r="A928" s="4" t="s">
        <v>1104</v>
      </c>
      <c r="B928" s="4" t="s">
        <v>797</v>
      </c>
      <c r="C928" s="4" t="s">
        <v>221</v>
      </c>
      <c r="D928" s="4" t="s">
        <v>754</v>
      </c>
      <c r="E928" s="35" t="s">
        <v>224</v>
      </c>
      <c r="F928" s="11" t="s">
        <v>710</v>
      </c>
      <c r="G928" s="35">
        <v>5338067</v>
      </c>
      <c r="H928" s="4" t="s">
        <v>810</v>
      </c>
      <c r="I928" s="4"/>
      <c r="J928" s="4"/>
      <c r="K928" s="4"/>
      <c r="L928" s="4"/>
      <c r="M928" s="33"/>
      <c r="N928" s="38"/>
      <c r="O928" s="43"/>
      <c r="P928" s="244">
        <f t="shared" si="116"/>
        <v>1445.1179999999999</v>
      </c>
      <c r="Q928" s="25">
        <v>303.49700000000001</v>
      </c>
      <c r="R928" s="25">
        <v>0</v>
      </c>
      <c r="S928" s="25">
        <v>0</v>
      </c>
      <c r="T928" s="109"/>
      <c r="U928" s="25">
        <v>0</v>
      </c>
      <c r="V928" s="25">
        <v>0</v>
      </c>
      <c r="W928" s="25">
        <v>0</v>
      </c>
      <c r="X928" s="25">
        <v>0</v>
      </c>
      <c r="Y928" s="25">
        <v>484.09500000000003</v>
      </c>
      <c r="Z928" s="25">
        <v>0</v>
      </c>
      <c r="AA928" s="109"/>
      <c r="AB928" s="25">
        <v>0</v>
      </c>
      <c r="AC928" s="25">
        <v>0</v>
      </c>
      <c r="AD928" s="25">
        <v>0</v>
      </c>
      <c r="AE928" s="25">
        <v>0</v>
      </c>
      <c r="AF928" s="25">
        <v>0</v>
      </c>
      <c r="AG928" s="25">
        <v>0</v>
      </c>
      <c r="AH928" s="109"/>
      <c r="AI928" s="25">
        <v>238.464</v>
      </c>
      <c r="AJ928" s="25">
        <v>0</v>
      </c>
      <c r="AK928" s="123">
        <v>0</v>
      </c>
      <c r="AL928" s="25">
        <v>0</v>
      </c>
      <c r="AM928" s="25">
        <v>0</v>
      </c>
      <c r="AN928" s="25">
        <v>238.464</v>
      </c>
      <c r="AO928" s="109"/>
      <c r="AP928" s="25">
        <v>0</v>
      </c>
      <c r="AQ928" s="25">
        <v>0</v>
      </c>
      <c r="AR928" s="25">
        <v>0</v>
      </c>
      <c r="AS928" s="25">
        <v>0</v>
      </c>
      <c r="AT928" s="25">
        <v>180.59800000000001</v>
      </c>
      <c r="AU928" s="25">
        <v>0</v>
      </c>
      <c r="AW928" t="str">
        <f t="shared" si="117"/>
        <v>Trần Huy Hoàng</v>
      </c>
      <c r="AX928" s="27" t="str">
        <f t="shared" si="118"/>
        <v>Nguyễn Thị Như Huỳnh</v>
      </c>
      <c r="AY928" s="4" t="str">
        <f t="shared" si="119"/>
        <v>VIN+</v>
      </c>
    </row>
    <row r="929" spans="1:51" outlineLevel="1" x14ac:dyDescent="0.25">
      <c r="A929" s="4" t="s">
        <v>1104</v>
      </c>
      <c r="B929" s="4" t="s">
        <v>797</v>
      </c>
      <c r="C929" s="4" t="s">
        <v>221</v>
      </c>
      <c r="D929" s="4" t="s">
        <v>754</v>
      </c>
      <c r="E929" s="35" t="s">
        <v>224</v>
      </c>
      <c r="F929" s="11" t="s">
        <v>710</v>
      </c>
      <c r="G929" s="35">
        <v>5333183</v>
      </c>
      <c r="H929" s="4" t="s">
        <v>1773</v>
      </c>
      <c r="I929" s="4"/>
      <c r="J929" s="4"/>
      <c r="K929" s="4"/>
      <c r="L929" s="4"/>
      <c r="M929" s="33"/>
      <c r="N929" s="38"/>
      <c r="O929" s="43"/>
      <c r="P929" s="244">
        <f t="shared" si="116"/>
        <v>179.52799999999999</v>
      </c>
      <c r="Q929" s="25"/>
      <c r="R929" s="25"/>
      <c r="S929" s="25"/>
      <c r="T929" s="109"/>
      <c r="U929" s="25"/>
      <c r="V929" s="25"/>
      <c r="W929" s="25">
        <v>179.52799999999999</v>
      </c>
      <c r="X929" s="25">
        <v>0</v>
      </c>
      <c r="Y929" s="25">
        <v>0</v>
      </c>
      <c r="Z929" s="25">
        <v>0</v>
      </c>
      <c r="AA929" s="109"/>
      <c r="AB929" s="25">
        <v>0</v>
      </c>
      <c r="AC929" s="25">
        <v>0</v>
      </c>
      <c r="AD929" s="25">
        <v>0</v>
      </c>
      <c r="AE929" s="25">
        <v>0</v>
      </c>
      <c r="AF929" s="25">
        <v>0</v>
      </c>
      <c r="AG929" s="25">
        <v>0</v>
      </c>
      <c r="AH929" s="109"/>
      <c r="AI929" s="25">
        <v>0</v>
      </c>
      <c r="AJ929" s="25">
        <v>0</v>
      </c>
      <c r="AK929" s="123">
        <v>0</v>
      </c>
      <c r="AL929" s="25">
        <v>0</v>
      </c>
      <c r="AM929" s="25">
        <v>0</v>
      </c>
      <c r="AN929" s="25">
        <v>0</v>
      </c>
      <c r="AO929" s="109"/>
      <c r="AP929" s="25">
        <v>0</v>
      </c>
      <c r="AQ929" s="25">
        <v>0</v>
      </c>
      <c r="AR929" s="25">
        <v>0</v>
      </c>
      <c r="AS929" s="25">
        <v>0</v>
      </c>
      <c r="AT929" s="25">
        <v>0</v>
      </c>
      <c r="AU929" s="25">
        <v>0</v>
      </c>
      <c r="AW929" t="str">
        <f t="shared" si="117"/>
        <v>Trần Huy Hoàng</v>
      </c>
      <c r="AX929" s="27" t="str">
        <f t="shared" si="118"/>
        <v>Nguyễn Thị Như Huỳnh</v>
      </c>
      <c r="AY929" s="4" t="str">
        <f t="shared" si="119"/>
        <v>VIN+</v>
      </c>
    </row>
    <row r="930" spans="1:51" outlineLevel="1" x14ac:dyDescent="0.25">
      <c r="A930" s="4" t="s">
        <v>1104</v>
      </c>
      <c r="B930" s="4" t="s">
        <v>797</v>
      </c>
      <c r="C930" s="4" t="s">
        <v>221</v>
      </c>
      <c r="D930" s="4" t="s">
        <v>754</v>
      </c>
      <c r="E930" s="35" t="s">
        <v>224</v>
      </c>
      <c r="F930" s="11" t="s">
        <v>710</v>
      </c>
      <c r="G930" s="35">
        <v>5299713</v>
      </c>
      <c r="H930" s="4" t="s">
        <v>1845</v>
      </c>
      <c r="I930" s="4"/>
      <c r="J930" s="4"/>
      <c r="K930" s="4"/>
      <c r="L930" s="4"/>
      <c r="M930" s="33"/>
      <c r="N930" s="38"/>
      <c r="O930" s="43"/>
      <c r="P930" s="244">
        <f t="shared" si="116"/>
        <v>179.52799999999999</v>
      </c>
      <c r="Q930" s="25"/>
      <c r="R930" s="25"/>
      <c r="S930" s="25"/>
      <c r="T930" s="109"/>
      <c r="U930" s="25"/>
      <c r="V930" s="25"/>
      <c r="W930" s="25">
        <v>179.52799999999999</v>
      </c>
      <c r="X930" s="25">
        <v>0</v>
      </c>
      <c r="Y930" s="25">
        <v>0</v>
      </c>
      <c r="Z930" s="25">
        <v>0</v>
      </c>
      <c r="AA930" s="109"/>
      <c r="AB930" s="25">
        <v>0</v>
      </c>
      <c r="AC930" s="25">
        <v>0</v>
      </c>
      <c r="AD930" s="25">
        <v>0</v>
      </c>
      <c r="AE930" s="25">
        <v>0</v>
      </c>
      <c r="AF930" s="25">
        <v>0</v>
      </c>
      <c r="AG930" s="25">
        <v>0</v>
      </c>
      <c r="AH930" s="109"/>
      <c r="AI930" s="25">
        <v>0</v>
      </c>
      <c r="AJ930" s="25">
        <v>0</v>
      </c>
      <c r="AK930" s="123">
        <v>0</v>
      </c>
      <c r="AL930" s="25">
        <v>0</v>
      </c>
      <c r="AM930" s="25">
        <v>0</v>
      </c>
      <c r="AN930" s="25">
        <v>0</v>
      </c>
      <c r="AO930" s="109"/>
      <c r="AP930" s="25">
        <v>0</v>
      </c>
      <c r="AQ930" s="25">
        <v>0</v>
      </c>
      <c r="AR930" s="25">
        <v>0</v>
      </c>
      <c r="AS930" s="25">
        <v>0</v>
      </c>
      <c r="AT930" s="25">
        <v>0</v>
      </c>
      <c r="AU930" s="25">
        <v>0</v>
      </c>
      <c r="AW930" t="str">
        <f t="shared" si="117"/>
        <v>Trần Huy Hoàng</v>
      </c>
      <c r="AX930" s="27" t="str">
        <f t="shared" si="118"/>
        <v>Nguyễn Thị Như Huỳnh</v>
      </c>
      <c r="AY930" s="4" t="str">
        <f t="shared" si="119"/>
        <v>VIN+</v>
      </c>
    </row>
    <row r="931" spans="1:51" outlineLevel="1" x14ac:dyDescent="0.25">
      <c r="A931" s="4" t="s">
        <v>1104</v>
      </c>
      <c r="B931" s="4" t="s">
        <v>797</v>
      </c>
      <c r="C931" s="4" t="s">
        <v>221</v>
      </c>
      <c r="D931" s="4" t="s">
        <v>754</v>
      </c>
      <c r="E931" s="35" t="s">
        <v>224</v>
      </c>
      <c r="F931" s="11" t="s">
        <v>710</v>
      </c>
      <c r="G931" s="35">
        <v>5299391</v>
      </c>
      <c r="H931" s="4" t="s">
        <v>1846</v>
      </c>
      <c r="I931" s="4"/>
      <c r="J931" s="4"/>
      <c r="K931" s="4"/>
      <c r="L931" s="4"/>
      <c r="M931" s="33"/>
      <c r="N931" s="38"/>
      <c r="O931" s="43"/>
      <c r="P931" s="244">
        <f t="shared" si="116"/>
        <v>180.59800000000001</v>
      </c>
      <c r="Q931" s="25"/>
      <c r="R931" s="25"/>
      <c r="S931" s="25"/>
      <c r="T931" s="109"/>
      <c r="U931" s="25"/>
      <c r="V931" s="25"/>
      <c r="W931" s="25">
        <v>180.59800000000001</v>
      </c>
      <c r="X931" s="25">
        <v>0</v>
      </c>
      <c r="Y931" s="25">
        <v>0</v>
      </c>
      <c r="Z931" s="25">
        <v>0</v>
      </c>
      <c r="AA931" s="109"/>
      <c r="AB931" s="25">
        <v>0</v>
      </c>
      <c r="AC931" s="25">
        <v>0</v>
      </c>
      <c r="AD931" s="25">
        <v>0</v>
      </c>
      <c r="AE931" s="25">
        <v>0</v>
      </c>
      <c r="AF931" s="25">
        <v>0</v>
      </c>
      <c r="AG931" s="25">
        <v>0</v>
      </c>
      <c r="AH931" s="109"/>
      <c r="AI931" s="25">
        <v>0</v>
      </c>
      <c r="AJ931" s="25">
        <v>0</v>
      </c>
      <c r="AK931" s="123">
        <v>0</v>
      </c>
      <c r="AL931" s="25">
        <v>0</v>
      </c>
      <c r="AM931" s="25">
        <v>0</v>
      </c>
      <c r="AN931" s="25">
        <v>0</v>
      </c>
      <c r="AO931" s="109"/>
      <c r="AP931" s="25">
        <v>0</v>
      </c>
      <c r="AQ931" s="25">
        <v>0</v>
      </c>
      <c r="AR931" s="25">
        <v>0</v>
      </c>
      <c r="AS931" s="25">
        <v>0</v>
      </c>
      <c r="AT931" s="25">
        <v>0</v>
      </c>
      <c r="AU931" s="25">
        <v>0</v>
      </c>
      <c r="AW931" t="str">
        <f t="shared" si="117"/>
        <v>Trần Huy Hoàng</v>
      </c>
      <c r="AX931" s="27" t="str">
        <f t="shared" si="118"/>
        <v>Nguyễn Thị Như Huỳnh</v>
      </c>
      <c r="AY931" s="4" t="str">
        <f t="shared" si="119"/>
        <v>VIN+</v>
      </c>
    </row>
    <row r="932" spans="1:51" outlineLevel="1" x14ac:dyDescent="0.25">
      <c r="A932" s="4" t="s">
        <v>1104</v>
      </c>
      <c r="B932" s="4" t="s">
        <v>797</v>
      </c>
      <c r="C932" s="4" t="s">
        <v>221</v>
      </c>
      <c r="D932" s="4" t="s">
        <v>754</v>
      </c>
      <c r="E932" s="35" t="s">
        <v>224</v>
      </c>
      <c r="F932" s="11" t="s">
        <v>710</v>
      </c>
      <c r="G932" s="35">
        <v>5292336</v>
      </c>
      <c r="H932" s="4" t="s">
        <v>2009</v>
      </c>
      <c r="I932" s="4"/>
      <c r="J932" s="4"/>
      <c r="K932" s="4"/>
      <c r="L932" s="4"/>
      <c r="M932" s="33"/>
      <c r="N932" s="38"/>
      <c r="O932" s="43"/>
      <c r="P932" s="244">
        <f t="shared" si="116"/>
        <v>179.52799999999999</v>
      </c>
      <c r="Q932" s="25"/>
      <c r="R932" s="25"/>
      <c r="S932" s="25"/>
      <c r="T932" s="109"/>
      <c r="U932" s="25"/>
      <c r="V932" s="25"/>
      <c r="W932" s="25">
        <v>0</v>
      </c>
      <c r="X932" s="25">
        <v>179.52799999999999</v>
      </c>
      <c r="Y932" s="25">
        <v>0</v>
      </c>
      <c r="Z932" s="25">
        <v>0</v>
      </c>
      <c r="AA932" s="109"/>
      <c r="AB932" s="25">
        <v>0</v>
      </c>
      <c r="AC932" s="25">
        <v>0</v>
      </c>
      <c r="AD932" s="25">
        <v>0</v>
      </c>
      <c r="AE932" s="25">
        <v>0</v>
      </c>
      <c r="AF932" s="25">
        <v>0</v>
      </c>
      <c r="AG932" s="25">
        <v>0</v>
      </c>
      <c r="AH932" s="109"/>
      <c r="AI932" s="25">
        <v>0</v>
      </c>
      <c r="AJ932" s="25">
        <v>0</v>
      </c>
      <c r="AK932" s="123">
        <v>0</v>
      </c>
      <c r="AL932" s="25">
        <v>0</v>
      </c>
      <c r="AM932" s="25">
        <v>0</v>
      </c>
      <c r="AN932" s="25">
        <v>0</v>
      </c>
      <c r="AO932" s="109"/>
      <c r="AP932" s="25">
        <v>0</v>
      </c>
      <c r="AQ932" s="25">
        <v>0</v>
      </c>
      <c r="AR932" s="25">
        <v>0</v>
      </c>
      <c r="AS932" s="25">
        <v>0</v>
      </c>
      <c r="AT932" s="25">
        <v>0</v>
      </c>
      <c r="AU932" s="25">
        <v>0</v>
      </c>
      <c r="AW932" t="str">
        <f t="shared" si="117"/>
        <v>Trần Huy Hoàng</v>
      </c>
      <c r="AX932" s="27" t="str">
        <f t="shared" si="118"/>
        <v>Nguyễn Thị Như Huỳnh</v>
      </c>
      <c r="AY932" s="4" t="str">
        <f t="shared" si="119"/>
        <v>VIN+</v>
      </c>
    </row>
    <row r="933" spans="1:51" outlineLevel="1" x14ac:dyDescent="0.25">
      <c r="A933" s="4" t="s">
        <v>1104</v>
      </c>
      <c r="B933" s="4" t="s">
        <v>797</v>
      </c>
      <c r="C933" s="4" t="s">
        <v>221</v>
      </c>
      <c r="D933" s="4" t="s">
        <v>754</v>
      </c>
      <c r="E933" s="35" t="s">
        <v>224</v>
      </c>
      <c r="F933" s="11" t="s">
        <v>710</v>
      </c>
      <c r="G933" s="35">
        <v>5293418</v>
      </c>
      <c r="H933" s="4" t="s">
        <v>2010</v>
      </c>
      <c r="I933" s="4"/>
      <c r="J933" s="4"/>
      <c r="K933" s="4"/>
      <c r="L933" s="4"/>
      <c r="M933" s="33"/>
      <c r="N933" s="38"/>
      <c r="O933" s="43"/>
      <c r="P933" s="244">
        <f t="shared" si="116"/>
        <v>179.52799999999999</v>
      </c>
      <c r="Q933" s="25"/>
      <c r="R933" s="25"/>
      <c r="S933" s="25"/>
      <c r="T933" s="109"/>
      <c r="U933" s="25"/>
      <c r="V933" s="25"/>
      <c r="W933" s="25">
        <v>0</v>
      </c>
      <c r="X933" s="25">
        <v>179.52799999999999</v>
      </c>
      <c r="Y933" s="25">
        <v>0</v>
      </c>
      <c r="Z933" s="25">
        <v>0</v>
      </c>
      <c r="AA933" s="109"/>
      <c r="AB933" s="25">
        <v>0</v>
      </c>
      <c r="AC933" s="25">
        <v>0</v>
      </c>
      <c r="AD933" s="25">
        <v>0</v>
      </c>
      <c r="AE933" s="25">
        <v>0</v>
      </c>
      <c r="AF933" s="25">
        <v>0</v>
      </c>
      <c r="AG933" s="25">
        <v>0</v>
      </c>
      <c r="AH933" s="109"/>
      <c r="AI933" s="25">
        <v>0</v>
      </c>
      <c r="AJ933" s="25">
        <v>0</v>
      </c>
      <c r="AK933" s="123">
        <v>0</v>
      </c>
      <c r="AL933" s="25">
        <v>0</v>
      </c>
      <c r="AM933" s="25">
        <v>0</v>
      </c>
      <c r="AN933" s="25">
        <v>0</v>
      </c>
      <c r="AO933" s="109"/>
      <c r="AP933" s="25">
        <v>0</v>
      </c>
      <c r="AQ933" s="25">
        <v>0</v>
      </c>
      <c r="AR933" s="25">
        <v>0</v>
      </c>
      <c r="AS933" s="25">
        <v>0</v>
      </c>
      <c r="AT933" s="25">
        <v>0</v>
      </c>
      <c r="AU933" s="25">
        <v>0</v>
      </c>
      <c r="AW933" t="str">
        <f t="shared" si="117"/>
        <v>Trần Huy Hoàng</v>
      </c>
      <c r="AX933" s="27" t="str">
        <f t="shared" si="118"/>
        <v>Nguyễn Thị Như Huỳnh</v>
      </c>
      <c r="AY933" s="4" t="str">
        <f t="shared" si="119"/>
        <v>VIN+</v>
      </c>
    </row>
    <row r="934" spans="1:51" outlineLevel="1" x14ac:dyDescent="0.25">
      <c r="A934" s="4" t="s">
        <v>1104</v>
      </c>
      <c r="B934" s="4" t="s">
        <v>797</v>
      </c>
      <c r="C934" s="4" t="s">
        <v>221</v>
      </c>
      <c r="D934" s="4" t="s">
        <v>754</v>
      </c>
      <c r="E934" s="35" t="s">
        <v>224</v>
      </c>
      <c r="F934" s="11" t="s">
        <v>710</v>
      </c>
      <c r="G934" s="35">
        <v>5291728</v>
      </c>
      <c r="H934" s="4" t="s">
        <v>2011</v>
      </c>
      <c r="I934" s="4"/>
      <c r="J934" s="4"/>
      <c r="K934" s="4"/>
      <c r="L934" s="4"/>
      <c r="M934" s="33"/>
      <c r="N934" s="38"/>
      <c r="O934" s="43"/>
      <c r="P934" s="244">
        <f t="shared" si="116"/>
        <v>656.4559999999999</v>
      </c>
      <c r="Q934" s="25"/>
      <c r="R934" s="25"/>
      <c r="S934" s="25"/>
      <c r="T934" s="109"/>
      <c r="U934" s="25"/>
      <c r="V934" s="25"/>
      <c r="W934" s="25">
        <v>0</v>
      </c>
      <c r="X934" s="25">
        <v>179.52799999999999</v>
      </c>
      <c r="Y934" s="25">
        <v>0</v>
      </c>
      <c r="Z934" s="25">
        <v>0</v>
      </c>
      <c r="AA934" s="109"/>
      <c r="AB934" s="25">
        <v>0</v>
      </c>
      <c r="AC934" s="25">
        <v>0</v>
      </c>
      <c r="AD934" s="25">
        <v>0</v>
      </c>
      <c r="AE934" s="25">
        <v>0</v>
      </c>
      <c r="AF934" s="25">
        <v>0</v>
      </c>
      <c r="AG934" s="25">
        <v>0</v>
      </c>
      <c r="AH934" s="109"/>
      <c r="AI934" s="25">
        <v>238.464</v>
      </c>
      <c r="AJ934" s="25">
        <v>0</v>
      </c>
      <c r="AK934" s="123">
        <v>0</v>
      </c>
      <c r="AL934" s="25">
        <v>0</v>
      </c>
      <c r="AM934" s="25">
        <v>0</v>
      </c>
      <c r="AN934" s="25">
        <v>0</v>
      </c>
      <c r="AO934" s="109"/>
      <c r="AP934" s="25">
        <v>0</v>
      </c>
      <c r="AQ934" s="25">
        <v>0</v>
      </c>
      <c r="AR934" s="25">
        <v>238.464</v>
      </c>
      <c r="AS934" s="25">
        <v>0</v>
      </c>
      <c r="AT934" s="25">
        <v>0</v>
      </c>
      <c r="AU934" s="25">
        <v>0</v>
      </c>
      <c r="AW934" t="str">
        <f t="shared" si="117"/>
        <v>Trần Huy Hoàng</v>
      </c>
      <c r="AX934" s="27" t="str">
        <f t="shared" si="118"/>
        <v>Nguyễn Thị Như Huỳnh</v>
      </c>
      <c r="AY934" s="4" t="str">
        <f t="shared" si="119"/>
        <v>VIN+</v>
      </c>
    </row>
    <row r="935" spans="1:51" outlineLevel="1" x14ac:dyDescent="0.25">
      <c r="A935" s="4" t="s">
        <v>1104</v>
      </c>
      <c r="B935" s="4" t="s">
        <v>797</v>
      </c>
      <c r="C935" s="4" t="s">
        <v>221</v>
      </c>
      <c r="D935" s="4" t="s">
        <v>754</v>
      </c>
      <c r="E935" s="35" t="s">
        <v>224</v>
      </c>
      <c r="F935" s="11" t="s">
        <v>710</v>
      </c>
      <c r="G935" s="35">
        <v>5334995</v>
      </c>
      <c r="H935" s="4" t="s">
        <v>2012</v>
      </c>
      <c r="I935" s="4"/>
      <c r="J935" s="4"/>
      <c r="K935" s="4"/>
      <c r="L935" s="4"/>
      <c r="M935" s="33"/>
      <c r="N935" s="38"/>
      <c r="O935" s="43"/>
      <c r="P935" s="244">
        <f t="shared" si="116"/>
        <v>598.59</v>
      </c>
      <c r="Q935" s="25"/>
      <c r="R935" s="25"/>
      <c r="S935" s="25"/>
      <c r="T935" s="109"/>
      <c r="U935" s="25"/>
      <c r="V935" s="25"/>
      <c r="W935" s="25">
        <v>0</v>
      </c>
      <c r="X935" s="25">
        <v>180.59800000000001</v>
      </c>
      <c r="Y935" s="25">
        <v>0</v>
      </c>
      <c r="Z935" s="25">
        <v>0</v>
      </c>
      <c r="AA935" s="109"/>
      <c r="AB935" s="25">
        <v>0</v>
      </c>
      <c r="AC935" s="25">
        <v>0</v>
      </c>
      <c r="AD935" s="25">
        <v>0</v>
      </c>
      <c r="AE935" s="25">
        <v>0</v>
      </c>
      <c r="AF935" s="25">
        <v>0</v>
      </c>
      <c r="AG935" s="25">
        <v>0</v>
      </c>
      <c r="AH935" s="109"/>
      <c r="AI935" s="25">
        <v>0</v>
      </c>
      <c r="AJ935" s="25">
        <v>0</v>
      </c>
      <c r="AK935" s="123">
        <v>0</v>
      </c>
      <c r="AL935" s="25">
        <v>0</v>
      </c>
      <c r="AM935" s="25">
        <v>0</v>
      </c>
      <c r="AN935" s="25">
        <v>238.464</v>
      </c>
      <c r="AO935" s="109"/>
      <c r="AP935" s="25">
        <v>179.52799999999999</v>
      </c>
      <c r="AQ935" s="25">
        <v>0</v>
      </c>
      <c r="AR935" s="25">
        <v>0</v>
      </c>
      <c r="AS935" s="25">
        <v>0</v>
      </c>
      <c r="AT935" s="25">
        <v>0</v>
      </c>
      <c r="AU935" s="25">
        <v>0</v>
      </c>
      <c r="AW935" t="str">
        <f t="shared" si="117"/>
        <v>Trần Huy Hoàng</v>
      </c>
      <c r="AX935" s="27" t="str">
        <f t="shared" si="118"/>
        <v>Nguyễn Thị Như Huỳnh</v>
      </c>
      <c r="AY935" s="4" t="str">
        <f t="shared" si="119"/>
        <v>VIN+</v>
      </c>
    </row>
    <row r="936" spans="1:51" outlineLevel="1" x14ac:dyDescent="0.25">
      <c r="A936" s="4" t="s">
        <v>1104</v>
      </c>
      <c r="B936" s="4" t="s">
        <v>797</v>
      </c>
      <c r="C936" s="4" t="s">
        <v>221</v>
      </c>
      <c r="D936" s="4" t="s">
        <v>754</v>
      </c>
      <c r="E936" s="35" t="s">
        <v>224</v>
      </c>
      <c r="F936" s="11" t="s">
        <v>710</v>
      </c>
      <c r="G936" s="35">
        <v>5292329</v>
      </c>
      <c r="H936" s="4" t="s">
        <v>2202</v>
      </c>
      <c r="I936" s="4"/>
      <c r="J936" s="4"/>
      <c r="K936" s="4"/>
      <c r="L936" s="4"/>
      <c r="M936" s="33"/>
      <c r="N936" s="38"/>
      <c r="O936" s="43"/>
      <c r="P936" s="244">
        <f t="shared" si="116"/>
        <v>179.52799999999999</v>
      </c>
      <c r="Q936" s="25"/>
      <c r="R936" s="25"/>
      <c r="S936" s="25"/>
      <c r="T936" s="109"/>
      <c r="U936" s="25"/>
      <c r="V936" s="25"/>
      <c r="W936" s="25"/>
      <c r="X936" s="25">
        <v>0</v>
      </c>
      <c r="Y936" s="25">
        <v>179.52799999999999</v>
      </c>
      <c r="Z936" s="25">
        <v>0</v>
      </c>
      <c r="AA936" s="109"/>
      <c r="AB936" s="25">
        <v>0</v>
      </c>
      <c r="AC936" s="25">
        <v>0</v>
      </c>
      <c r="AD936" s="25">
        <v>0</v>
      </c>
      <c r="AE936" s="25">
        <v>0</v>
      </c>
      <c r="AF936" s="25">
        <v>0</v>
      </c>
      <c r="AG936" s="25">
        <v>0</v>
      </c>
      <c r="AH936" s="109"/>
      <c r="AI936" s="25">
        <v>0</v>
      </c>
      <c r="AJ936" s="25">
        <v>0</v>
      </c>
      <c r="AK936" s="123">
        <v>0</v>
      </c>
      <c r="AL936" s="25">
        <v>0</v>
      </c>
      <c r="AM936" s="25">
        <v>0</v>
      </c>
      <c r="AN936" s="25">
        <v>0</v>
      </c>
      <c r="AO936" s="109"/>
      <c r="AP936" s="25">
        <v>0</v>
      </c>
      <c r="AQ936" s="25">
        <v>0</v>
      </c>
      <c r="AR936" s="25">
        <v>0</v>
      </c>
      <c r="AS936" s="25">
        <v>0</v>
      </c>
      <c r="AT936" s="25">
        <v>0</v>
      </c>
      <c r="AU936" s="25">
        <v>0</v>
      </c>
      <c r="AW936" t="str">
        <f t="shared" si="117"/>
        <v>Trần Huy Hoàng</v>
      </c>
      <c r="AX936" s="27" t="str">
        <f t="shared" si="118"/>
        <v>Nguyễn Thị Như Huỳnh</v>
      </c>
      <c r="AY936" s="4" t="str">
        <f t="shared" si="119"/>
        <v>VIN+</v>
      </c>
    </row>
    <row r="937" spans="1:51" outlineLevel="1" x14ac:dyDescent="0.25">
      <c r="A937" s="4" t="s">
        <v>1104</v>
      </c>
      <c r="B937" s="4" t="s">
        <v>797</v>
      </c>
      <c r="C937" s="4" t="s">
        <v>221</v>
      </c>
      <c r="D937" s="4" t="s">
        <v>754</v>
      </c>
      <c r="E937" s="35" t="s">
        <v>224</v>
      </c>
      <c r="F937" s="11" t="s">
        <v>710</v>
      </c>
      <c r="G937" s="35">
        <v>5279830</v>
      </c>
      <c r="H937" s="4" t="s">
        <v>2203</v>
      </c>
      <c r="I937" s="4"/>
      <c r="J937" s="4"/>
      <c r="K937" s="4"/>
      <c r="L937" s="4"/>
      <c r="M937" s="33"/>
      <c r="N937" s="38"/>
      <c r="O937" s="43"/>
      <c r="P937" s="244">
        <f t="shared" si="116"/>
        <v>179.52799999999999</v>
      </c>
      <c r="Q937" s="25"/>
      <c r="R937" s="25"/>
      <c r="S937" s="25"/>
      <c r="T937" s="109"/>
      <c r="U937" s="25"/>
      <c r="V937" s="25"/>
      <c r="W937" s="25"/>
      <c r="X937" s="25">
        <v>0</v>
      </c>
      <c r="Y937" s="25">
        <v>179.52799999999999</v>
      </c>
      <c r="Z937" s="25">
        <v>0</v>
      </c>
      <c r="AA937" s="109"/>
      <c r="AB937" s="25">
        <v>0</v>
      </c>
      <c r="AC937" s="25">
        <v>0</v>
      </c>
      <c r="AD937" s="25">
        <v>0</v>
      </c>
      <c r="AE937" s="25">
        <v>0</v>
      </c>
      <c r="AF937" s="25">
        <v>0</v>
      </c>
      <c r="AG937" s="25">
        <v>0</v>
      </c>
      <c r="AH937" s="109"/>
      <c r="AI937" s="25">
        <v>0</v>
      </c>
      <c r="AJ937" s="25">
        <v>0</v>
      </c>
      <c r="AK937" s="123">
        <v>0</v>
      </c>
      <c r="AL937" s="25">
        <v>0</v>
      </c>
      <c r="AM937" s="25">
        <v>0</v>
      </c>
      <c r="AN937" s="25">
        <v>0</v>
      </c>
      <c r="AO937" s="109"/>
      <c r="AP937" s="25">
        <v>0</v>
      </c>
      <c r="AQ937" s="25">
        <v>0</v>
      </c>
      <c r="AR937" s="25">
        <v>0</v>
      </c>
      <c r="AS937" s="25">
        <v>0</v>
      </c>
      <c r="AT937" s="25">
        <v>0</v>
      </c>
      <c r="AU937" s="25">
        <v>0</v>
      </c>
      <c r="AW937" t="str">
        <f t="shared" si="117"/>
        <v>Trần Huy Hoàng</v>
      </c>
      <c r="AX937" s="27" t="str">
        <f t="shared" si="118"/>
        <v>Nguyễn Thị Như Huỳnh</v>
      </c>
      <c r="AY937" s="4" t="str">
        <f t="shared" si="119"/>
        <v>VIN+</v>
      </c>
    </row>
    <row r="938" spans="1:51" outlineLevel="1" x14ac:dyDescent="0.25">
      <c r="A938" s="4" t="s">
        <v>1104</v>
      </c>
      <c r="B938" s="4" t="s">
        <v>797</v>
      </c>
      <c r="C938" s="4" t="s">
        <v>221</v>
      </c>
      <c r="D938" s="4" t="s">
        <v>754</v>
      </c>
      <c r="E938" s="35" t="s">
        <v>224</v>
      </c>
      <c r="F938" s="11" t="s">
        <v>710</v>
      </c>
      <c r="G938" s="35">
        <v>5138069</v>
      </c>
      <c r="H938" s="4" t="s">
        <v>2204</v>
      </c>
      <c r="I938" s="4"/>
      <c r="J938" s="4"/>
      <c r="K938" s="4"/>
      <c r="L938" s="4"/>
      <c r="M938" s="33"/>
      <c r="N938" s="38"/>
      <c r="O938" s="43"/>
      <c r="P938" s="244">
        <f t="shared" si="116"/>
        <v>359.05599999999998</v>
      </c>
      <c r="Q938" s="25"/>
      <c r="R938" s="25"/>
      <c r="S938" s="25"/>
      <c r="T938" s="109"/>
      <c r="U938" s="25"/>
      <c r="V938" s="25"/>
      <c r="W938" s="25"/>
      <c r="X938" s="25">
        <v>0</v>
      </c>
      <c r="Y938" s="25">
        <v>179.52799999999999</v>
      </c>
      <c r="Z938" s="25">
        <v>0</v>
      </c>
      <c r="AA938" s="109"/>
      <c r="AB938" s="25">
        <v>0</v>
      </c>
      <c r="AC938" s="25">
        <v>0</v>
      </c>
      <c r="AD938" s="25">
        <v>0</v>
      </c>
      <c r="AE938" s="25">
        <v>0</v>
      </c>
      <c r="AF938" s="25">
        <v>0</v>
      </c>
      <c r="AG938" s="25">
        <v>0</v>
      </c>
      <c r="AH938" s="109"/>
      <c r="AI938" s="25">
        <v>0</v>
      </c>
      <c r="AJ938" s="25">
        <v>0</v>
      </c>
      <c r="AK938" s="123">
        <v>0</v>
      </c>
      <c r="AL938" s="25">
        <v>179.52799999999999</v>
      </c>
      <c r="AM938" s="25">
        <v>0</v>
      </c>
      <c r="AN938" s="25">
        <v>0</v>
      </c>
      <c r="AO938" s="109"/>
      <c r="AP938" s="25">
        <v>0</v>
      </c>
      <c r="AQ938" s="25">
        <v>0</v>
      </c>
      <c r="AR938" s="25">
        <v>0</v>
      </c>
      <c r="AS938" s="25">
        <v>0</v>
      </c>
      <c r="AT938" s="25">
        <v>0</v>
      </c>
      <c r="AU938" s="25">
        <v>0</v>
      </c>
      <c r="AW938" t="str">
        <f t="shared" si="117"/>
        <v>Trần Huy Hoàng</v>
      </c>
      <c r="AX938" s="27" t="str">
        <f t="shared" si="118"/>
        <v>Nguyễn Thị Như Huỳnh</v>
      </c>
      <c r="AY938" s="4" t="str">
        <f t="shared" si="119"/>
        <v>VIN+</v>
      </c>
    </row>
    <row r="939" spans="1:51" outlineLevel="1" x14ac:dyDescent="0.25">
      <c r="A939" s="4" t="s">
        <v>1104</v>
      </c>
      <c r="B939" s="4" t="s">
        <v>797</v>
      </c>
      <c r="C939" s="4" t="s">
        <v>221</v>
      </c>
      <c r="D939" s="4" t="s">
        <v>754</v>
      </c>
      <c r="E939" s="35" t="s">
        <v>224</v>
      </c>
      <c r="F939" s="11" t="s">
        <v>710</v>
      </c>
      <c r="G939" s="35">
        <v>5137679</v>
      </c>
      <c r="H939" s="4" t="s">
        <v>2205</v>
      </c>
      <c r="I939" s="4"/>
      <c r="J939" s="4"/>
      <c r="K939" s="4"/>
      <c r="L939" s="4"/>
      <c r="M939" s="33"/>
      <c r="N939" s="38"/>
      <c r="O939" s="43"/>
      <c r="P939" s="244">
        <f t="shared" si="116"/>
        <v>419.06200000000001</v>
      </c>
      <c r="Q939" s="25"/>
      <c r="R939" s="25"/>
      <c r="S939" s="25"/>
      <c r="T939" s="109"/>
      <c r="U939" s="25"/>
      <c r="V939" s="25"/>
      <c r="W939" s="25"/>
      <c r="X939" s="25">
        <v>0</v>
      </c>
      <c r="Y939" s="25">
        <v>180.59800000000001</v>
      </c>
      <c r="Z939" s="25">
        <v>0</v>
      </c>
      <c r="AA939" s="109"/>
      <c r="AB939" s="25">
        <v>0</v>
      </c>
      <c r="AC939" s="25">
        <v>0</v>
      </c>
      <c r="AD939" s="25">
        <v>0</v>
      </c>
      <c r="AE939" s="25">
        <v>0</v>
      </c>
      <c r="AF939" s="25">
        <v>0</v>
      </c>
      <c r="AG939" s="25">
        <v>0</v>
      </c>
      <c r="AH939" s="109"/>
      <c r="AI939" s="25">
        <v>238.464</v>
      </c>
      <c r="AJ939" s="25">
        <v>0</v>
      </c>
      <c r="AK939" s="123">
        <v>0</v>
      </c>
      <c r="AL939" s="25">
        <v>0</v>
      </c>
      <c r="AM939" s="25">
        <v>0</v>
      </c>
      <c r="AN939" s="25">
        <v>0</v>
      </c>
      <c r="AO939" s="109"/>
      <c r="AP939" s="25">
        <v>0</v>
      </c>
      <c r="AQ939" s="25">
        <v>0</v>
      </c>
      <c r="AR939" s="25">
        <v>0</v>
      </c>
      <c r="AS939" s="25">
        <v>0</v>
      </c>
      <c r="AT939" s="25">
        <v>0</v>
      </c>
      <c r="AU939" s="25">
        <v>0</v>
      </c>
      <c r="AW939" t="str">
        <f t="shared" si="117"/>
        <v>Trần Huy Hoàng</v>
      </c>
      <c r="AX939" s="27" t="str">
        <f t="shared" si="118"/>
        <v>Nguyễn Thị Như Huỳnh</v>
      </c>
      <c r="AY939" s="4" t="str">
        <f t="shared" si="119"/>
        <v>VIN+</v>
      </c>
    </row>
    <row r="940" spans="1:51" outlineLevel="1" x14ac:dyDescent="0.25">
      <c r="A940" s="4" t="s">
        <v>1104</v>
      </c>
      <c r="B940" s="4" t="s">
        <v>797</v>
      </c>
      <c r="C940" s="4" t="s">
        <v>221</v>
      </c>
      <c r="D940" s="4" t="s">
        <v>754</v>
      </c>
      <c r="E940" s="35" t="s">
        <v>224</v>
      </c>
      <c r="F940" s="11" t="s">
        <v>710</v>
      </c>
      <c r="G940" s="35">
        <v>5127153</v>
      </c>
      <c r="H940" s="4" t="s">
        <v>2212</v>
      </c>
      <c r="I940" s="4"/>
      <c r="J940" s="4"/>
      <c r="K940" s="4"/>
      <c r="L940" s="4"/>
      <c r="M940" s="33"/>
      <c r="N940" s="38"/>
      <c r="O940" s="43"/>
      <c r="P940" s="244">
        <f t="shared" si="116"/>
        <v>663.62300000000005</v>
      </c>
      <c r="Q940" s="25"/>
      <c r="R940" s="25"/>
      <c r="S940" s="25"/>
      <c r="T940" s="109"/>
      <c r="U940" s="25"/>
      <c r="V940" s="25"/>
      <c r="W940" s="25"/>
      <c r="X940" s="25">
        <v>0</v>
      </c>
      <c r="Y940" s="25">
        <v>179.52799999999999</v>
      </c>
      <c r="Z940" s="25">
        <v>0</v>
      </c>
      <c r="AA940" s="109"/>
      <c r="AB940" s="25">
        <v>180.59800000000001</v>
      </c>
      <c r="AC940" s="25">
        <v>0</v>
      </c>
      <c r="AD940" s="25">
        <v>0</v>
      </c>
      <c r="AE940" s="25">
        <v>0</v>
      </c>
      <c r="AF940" s="25">
        <v>0</v>
      </c>
      <c r="AG940" s="25">
        <v>0</v>
      </c>
      <c r="AH940" s="109"/>
      <c r="AI940" s="25">
        <v>0</v>
      </c>
      <c r="AJ940" s="25">
        <v>0</v>
      </c>
      <c r="AK940" s="123">
        <v>0</v>
      </c>
      <c r="AL940" s="25">
        <v>0</v>
      </c>
      <c r="AM940" s="25">
        <v>0</v>
      </c>
      <c r="AN940" s="25">
        <v>0</v>
      </c>
      <c r="AO940" s="109"/>
      <c r="AP940" s="25">
        <v>0</v>
      </c>
      <c r="AQ940" s="25">
        <v>0</v>
      </c>
      <c r="AR940" s="25">
        <v>0</v>
      </c>
      <c r="AS940" s="25">
        <v>0</v>
      </c>
      <c r="AT940" s="25">
        <v>303.49700000000001</v>
      </c>
      <c r="AU940" s="25">
        <v>0</v>
      </c>
      <c r="AW940" t="str">
        <f t="shared" si="117"/>
        <v>Trần Huy Hoàng</v>
      </c>
      <c r="AX940" s="27" t="str">
        <f t="shared" si="118"/>
        <v>Nguyễn Thị Như Huỳnh</v>
      </c>
      <c r="AY940" s="4" t="str">
        <f t="shared" si="119"/>
        <v>VIN+</v>
      </c>
    </row>
    <row r="941" spans="1:51" outlineLevel="1" x14ac:dyDescent="0.25">
      <c r="A941" s="4" t="s">
        <v>1104</v>
      </c>
      <c r="B941" s="4" t="s">
        <v>797</v>
      </c>
      <c r="C941" s="4" t="s">
        <v>221</v>
      </c>
      <c r="D941" s="4" t="s">
        <v>754</v>
      </c>
      <c r="E941" s="35" t="s">
        <v>224</v>
      </c>
      <c r="F941" s="11" t="s">
        <v>710</v>
      </c>
      <c r="G941" s="35">
        <v>5294732</v>
      </c>
      <c r="H941" s="4" t="s">
        <v>2213</v>
      </c>
      <c r="I941" s="4"/>
      <c r="J941" s="4"/>
      <c r="K941" s="4"/>
      <c r="L941" s="4"/>
      <c r="M941" s="33"/>
      <c r="N941" s="38"/>
      <c r="O941" s="43"/>
      <c r="P941" s="244">
        <f t="shared" si="116"/>
        <v>417.99199999999996</v>
      </c>
      <c r="Q941" s="25"/>
      <c r="R941" s="25"/>
      <c r="S941" s="25"/>
      <c r="T941" s="109"/>
      <c r="U941" s="25"/>
      <c r="V941" s="25"/>
      <c r="W941" s="25"/>
      <c r="X941" s="25">
        <v>0</v>
      </c>
      <c r="Y941" s="25">
        <v>179.52799999999999</v>
      </c>
      <c r="Z941" s="25">
        <v>0</v>
      </c>
      <c r="AA941" s="109"/>
      <c r="AB941" s="25">
        <v>0</v>
      </c>
      <c r="AC941" s="25">
        <v>0</v>
      </c>
      <c r="AD941" s="25">
        <v>0</v>
      </c>
      <c r="AE941" s="25">
        <v>0</v>
      </c>
      <c r="AF941" s="25">
        <v>0</v>
      </c>
      <c r="AG941" s="25">
        <v>0</v>
      </c>
      <c r="AH941" s="109"/>
      <c r="AI941" s="25">
        <v>0</v>
      </c>
      <c r="AJ941" s="25">
        <v>0</v>
      </c>
      <c r="AK941" s="123">
        <v>0</v>
      </c>
      <c r="AL941" s="25">
        <v>0</v>
      </c>
      <c r="AM941" s="25">
        <v>0</v>
      </c>
      <c r="AN941" s="25">
        <v>238.464</v>
      </c>
      <c r="AO941" s="109"/>
      <c r="AP941" s="25">
        <v>0</v>
      </c>
      <c r="AQ941" s="25">
        <v>0</v>
      </c>
      <c r="AR941" s="25">
        <v>0</v>
      </c>
      <c r="AS941" s="25">
        <v>0</v>
      </c>
      <c r="AT941" s="25">
        <v>0</v>
      </c>
      <c r="AU941" s="25">
        <v>0</v>
      </c>
      <c r="AW941" t="str">
        <f t="shared" si="117"/>
        <v>Trần Huy Hoàng</v>
      </c>
      <c r="AX941" s="27" t="str">
        <f t="shared" si="118"/>
        <v>Nguyễn Thị Như Huỳnh</v>
      </c>
      <c r="AY941" s="4" t="str">
        <f t="shared" si="119"/>
        <v>VIN+</v>
      </c>
    </row>
    <row r="942" spans="1:51" outlineLevel="1" x14ac:dyDescent="0.25">
      <c r="A942" s="4" t="s">
        <v>1104</v>
      </c>
      <c r="B942" s="4" t="s">
        <v>797</v>
      </c>
      <c r="C942" s="4" t="s">
        <v>221</v>
      </c>
      <c r="D942" s="4" t="s">
        <v>754</v>
      </c>
      <c r="E942" s="35" t="s">
        <v>224</v>
      </c>
      <c r="F942" s="11" t="s">
        <v>710</v>
      </c>
      <c r="G942" s="35">
        <v>5301416</v>
      </c>
      <c r="H942" s="4" t="s">
        <v>2214</v>
      </c>
      <c r="I942" s="4"/>
      <c r="J942" s="4"/>
      <c r="K942" s="4"/>
      <c r="L942" s="4"/>
      <c r="M942" s="33"/>
      <c r="N942" s="38"/>
      <c r="O942" s="43"/>
      <c r="P942" s="244">
        <f t="shared" si="116"/>
        <v>778.11799999999994</v>
      </c>
      <c r="Q942" s="25"/>
      <c r="R942" s="25"/>
      <c r="S942" s="25"/>
      <c r="T942" s="109"/>
      <c r="U942" s="25"/>
      <c r="V942" s="25"/>
      <c r="W942" s="25"/>
      <c r="X942" s="25">
        <v>0</v>
      </c>
      <c r="Y942" s="25">
        <v>360.12599999999998</v>
      </c>
      <c r="Z942" s="25">
        <v>0</v>
      </c>
      <c r="AA942" s="109"/>
      <c r="AB942" s="25">
        <v>0</v>
      </c>
      <c r="AC942" s="25">
        <v>0</v>
      </c>
      <c r="AD942" s="25">
        <v>0</v>
      </c>
      <c r="AE942" s="25">
        <v>0</v>
      </c>
      <c r="AF942" s="25">
        <v>0</v>
      </c>
      <c r="AG942" s="25">
        <v>0</v>
      </c>
      <c r="AH942" s="109"/>
      <c r="AI942" s="25">
        <v>0</v>
      </c>
      <c r="AJ942" s="25">
        <v>0</v>
      </c>
      <c r="AK942" s="123">
        <v>0</v>
      </c>
      <c r="AL942" s="25">
        <v>0</v>
      </c>
      <c r="AM942" s="25">
        <v>0</v>
      </c>
      <c r="AN942" s="25">
        <v>417.99200000000002</v>
      </c>
      <c r="AO942" s="109"/>
      <c r="AP942" s="25">
        <v>0</v>
      </c>
      <c r="AQ942" s="25">
        <v>0</v>
      </c>
      <c r="AR942" s="25">
        <v>0</v>
      </c>
      <c r="AS942" s="25">
        <v>0</v>
      </c>
      <c r="AT942" s="25">
        <v>0</v>
      </c>
      <c r="AU942" s="25">
        <v>0</v>
      </c>
      <c r="AW942" t="str">
        <f t="shared" si="117"/>
        <v>Trần Huy Hoàng</v>
      </c>
      <c r="AX942" s="27" t="str">
        <f t="shared" si="118"/>
        <v>Nguyễn Thị Như Huỳnh</v>
      </c>
      <c r="AY942" s="4" t="str">
        <f t="shared" si="119"/>
        <v>VIN+</v>
      </c>
    </row>
    <row r="943" spans="1:51" outlineLevel="1" x14ac:dyDescent="0.25">
      <c r="A943" s="4" t="s">
        <v>1104</v>
      </c>
      <c r="B943" s="4" t="s">
        <v>797</v>
      </c>
      <c r="C943" s="4" t="s">
        <v>221</v>
      </c>
      <c r="D943" s="4" t="s">
        <v>754</v>
      </c>
      <c r="E943" s="35" t="s">
        <v>224</v>
      </c>
      <c r="F943" s="11" t="s">
        <v>710</v>
      </c>
      <c r="G943" s="35">
        <v>5299038</v>
      </c>
      <c r="H943" s="4" t="s">
        <v>2215</v>
      </c>
      <c r="I943" s="4"/>
      <c r="J943" s="4"/>
      <c r="K943" s="4"/>
      <c r="L943" s="4"/>
      <c r="M943" s="33"/>
      <c r="N943" s="38"/>
      <c r="O943" s="43"/>
      <c r="P943" s="244">
        <f t="shared" si="116"/>
        <v>1024.9860000000001</v>
      </c>
      <c r="Q943" s="25"/>
      <c r="R943" s="25"/>
      <c r="S943" s="25"/>
      <c r="T943" s="109"/>
      <c r="U943" s="25"/>
      <c r="V943" s="25"/>
      <c r="W943" s="25"/>
      <c r="X943" s="25">
        <v>0</v>
      </c>
      <c r="Y943" s="25">
        <v>179.52799999999999</v>
      </c>
      <c r="Z943" s="25">
        <v>0</v>
      </c>
      <c r="AA943" s="109"/>
      <c r="AB943" s="25">
        <v>0</v>
      </c>
      <c r="AC943" s="25">
        <v>0</v>
      </c>
      <c r="AD943" s="25">
        <v>0</v>
      </c>
      <c r="AE943" s="25">
        <v>0</v>
      </c>
      <c r="AF943" s="25">
        <v>0</v>
      </c>
      <c r="AG943" s="25">
        <v>0</v>
      </c>
      <c r="AH943" s="109"/>
      <c r="AI943" s="25">
        <v>0</v>
      </c>
      <c r="AJ943" s="25">
        <v>0</v>
      </c>
      <c r="AK943" s="123">
        <v>0</v>
      </c>
      <c r="AL943" s="25">
        <v>0</v>
      </c>
      <c r="AM943" s="25">
        <v>0</v>
      </c>
      <c r="AN943" s="25">
        <v>606.99400000000003</v>
      </c>
      <c r="AO943" s="109"/>
      <c r="AP943" s="25">
        <v>0</v>
      </c>
      <c r="AQ943" s="25">
        <v>0</v>
      </c>
      <c r="AR943" s="25">
        <v>0</v>
      </c>
      <c r="AS943" s="25">
        <v>0</v>
      </c>
      <c r="AT943" s="25">
        <v>238.464</v>
      </c>
      <c r="AU943" s="25">
        <v>0</v>
      </c>
      <c r="AW943" t="str">
        <f t="shared" si="117"/>
        <v>Trần Huy Hoàng</v>
      </c>
      <c r="AX943" s="27" t="str">
        <f t="shared" si="118"/>
        <v>Nguyễn Thị Như Huỳnh</v>
      </c>
      <c r="AY943" s="4" t="str">
        <f t="shared" si="119"/>
        <v>VIN+</v>
      </c>
    </row>
    <row r="944" spans="1:51" outlineLevel="1" x14ac:dyDescent="0.25">
      <c r="A944" s="4" t="s">
        <v>1104</v>
      </c>
      <c r="B944" s="4" t="s">
        <v>797</v>
      </c>
      <c r="C944" s="4" t="s">
        <v>221</v>
      </c>
      <c r="D944" s="4" t="s">
        <v>754</v>
      </c>
      <c r="E944" s="35" t="s">
        <v>224</v>
      </c>
      <c r="F944" s="11" t="s">
        <v>710</v>
      </c>
      <c r="G944" s="35">
        <v>5279982</v>
      </c>
      <c r="H944" s="4" t="s">
        <v>2216</v>
      </c>
      <c r="I944" s="4"/>
      <c r="J944" s="4"/>
      <c r="K944" s="4"/>
      <c r="L944" s="4"/>
      <c r="M944" s="33"/>
      <c r="N944" s="38"/>
      <c r="O944" s="43"/>
      <c r="P944" s="244">
        <f t="shared" si="116"/>
        <v>656.4559999999999</v>
      </c>
      <c r="Q944" s="25"/>
      <c r="R944" s="25"/>
      <c r="S944" s="25"/>
      <c r="T944" s="109"/>
      <c r="U944" s="25"/>
      <c r="V944" s="25"/>
      <c r="W944" s="25"/>
      <c r="X944" s="25">
        <v>0</v>
      </c>
      <c r="Y944" s="25">
        <v>179.52799999999999</v>
      </c>
      <c r="Z944" s="25">
        <v>0</v>
      </c>
      <c r="AA944" s="109"/>
      <c r="AB944" s="25">
        <v>0</v>
      </c>
      <c r="AC944" s="25">
        <v>0</v>
      </c>
      <c r="AD944" s="25">
        <v>0</v>
      </c>
      <c r="AE944" s="25">
        <v>0</v>
      </c>
      <c r="AF944" s="25">
        <v>0</v>
      </c>
      <c r="AG944" s="25">
        <v>0</v>
      </c>
      <c r="AH944" s="109"/>
      <c r="AI944" s="25">
        <v>0</v>
      </c>
      <c r="AJ944" s="25">
        <v>0</v>
      </c>
      <c r="AK944" s="123">
        <v>0</v>
      </c>
      <c r="AL944" s="25">
        <v>0</v>
      </c>
      <c r="AM944" s="25">
        <v>0</v>
      </c>
      <c r="AN944" s="25">
        <v>238.464</v>
      </c>
      <c r="AO944" s="109"/>
      <c r="AP944" s="25">
        <v>0</v>
      </c>
      <c r="AQ944" s="25">
        <v>0</v>
      </c>
      <c r="AR944" s="25">
        <v>0</v>
      </c>
      <c r="AS944" s="25">
        <v>0</v>
      </c>
      <c r="AT944" s="25">
        <v>238.464</v>
      </c>
      <c r="AU944" s="25">
        <v>0</v>
      </c>
      <c r="AW944" t="str">
        <f t="shared" si="117"/>
        <v>Trần Huy Hoàng</v>
      </c>
      <c r="AX944" s="27" t="str">
        <f t="shared" si="118"/>
        <v>Nguyễn Thị Như Huỳnh</v>
      </c>
      <c r="AY944" s="4" t="str">
        <f t="shared" si="119"/>
        <v>VIN+</v>
      </c>
    </row>
    <row r="945" spans="1:51" outlineLevel="1" x14ac:dyDescent="0.25">
      <c r="A945" s="4" t="s">
        <v>1104</v>
      </c>
      <c r="B945" s="4" t="s">
        <v>797</v>
      </c>
      <c r="C945" s="4" t="s">
        <v>221</v>
      </c>
      <c r="D945" s="4" t="s">
        <v>754</v>
      </c>
      <c r="E945" s="35" t="s">
        <v>224</v>
      </c>
      <c r="F945" s="11" t="s">
        <v>710</v>
      </c>
      <c r="G945" s="35">
        <v>5132913</v>
      </c>
      <c r="H945" s="4" t="s">
        <v>2217</v>
      </c>
      <c r="I945" s="4"/>
      <c r="J945" s="4"/>
      <c r="K945" s="4"/>
      <c r="L945" s="4"/>
      <c r="M945" s="33"/>
      <c r="N945" s="38"/>
      <c r="O945" s="43"/>
      <c r="P945" s="244">
        <f t="shared" si="116"/>
        <v>598.58999999999992</v>
      </c>
      <c r="Q945" s="25"/>
      <c r="R945" s="25"/>
      <c r="S945" s="25"/>
      <c r="T945" s="109"/>
      <c r="U945" s="25"/>
      <c r="V945" s="25"/>
      <c r="W945" s="25"/>
      <c r="X945" s="25">
        <v>0</v>
      </c>
      <c r="Y945" s="25">
        <v>179.52799999999999</v>
      </c>
      <c r="Z945" s="25">
        <v>0</v>
      </c>
      <c r="AA945" s="109"/>
      <c r="AB945" s="25">
        <v>0</v>
      </c>
      <c r="AC945" s="25">
        <v>0</v>
      </c>
      <c r="AD945" s="25">
        <v>0</v>
      </c>
      <c r="AE945" s="25">
        <v>0</v>
      </c>
      <c r="AF945" s="25">
        <v>0</v>
      </c>
      <c r="AG945" s="25">
        <v>0</v>
      </c>
      <c r="AH945" s="109"/>
      <c r="AI945" s="25">
        <v>238.464</v>
      </c>
      <c r="AJ945" s="25">
        <v>0</v>
      </c>
      <c r="AK945" s="123">
        <v>0</v>
      </c>
      <c r="AL945" s="25">
        <v>0</v>
      </c>
      <c r="AM945" s="25">
        <v>0</v>
      </c>
      <c r="AN945" s="25">
        <v>0</v>
      </c>
      <c r="AO945" s="109"/>
      <c r="AP945" s="25">
        <v>0</v>
      </c>
      <c r="AQ945" s="25">
        <v>0</v>
      </c>
      <c r="AR945" s="25">
        <v>0</v>
      </c>
      <c r="AS945" s="25">
        <v>0</v>
      </c>
      <c r="AT945" s="25">
        <v>180.59800000000001</v>
      </c>
      <c r="AU945" s="25">
        <v>0</v>
      </c>
      <c r="AW945" t="str">
        <f t="shared" si="117"/>
        <v>Trần Huy Hoàng</v>
      </c>
      <c r="AX945" s="27" t="str">
        <f t="shared" si="118"/>
        <v>Nguyễn Thị Như Huỳnh</v>
      </c>
      <c r="AY945" s="4" t="str">
        <f t="shared" si="119"/>
        <v>VIN+</v>
      </c>
    </row>
    <row r="946" spans="1:51" outlineLevel="1" x14ac:dyDescent="0.25">
      <c r="A946" s="4" t="s">
        <v>1104</v>
      </c>
      <c r="B946" s="4" t="s">
        <v>797</v>
      </c>
      <c r="C946" s="4" t="s">
        <v>221</v>
      </c>
      <c r="D946" s="4" t="s">
        <v>754</v>
      </c>
      <c r="E946" s="35" t="s">
        <v>224</v>
      </c>
      <c r="F946" s="11" t="s">
        <v>710</v>
      </c>
      <c r="G946" s="35">
        <v>5338050</v>
      </c>
      <c r="H946" s="4" t="s">
        <v>2218</v>
      </c>
      <c r="I946" s="4"/>
      <c r="J946" s="4"/>
      <c r="K946" s="4"/>
      <c r="L946" s="4"/>
      <c r="M946" s="33"/>
      <c r="N946" s="38"/>
      <c r="O946" s="43"/>
      <c r="P946" s="244">
        <f t="shared" si="116"/>
        <v>417.99199999999996</v>
      </c>
      <c r="Q946" s="25"/>
      <c r="R946" s="25"/>
      <c r="S946" s="25"/>
      <c r="T946" s="109"/>
      <c r="U946" s="25"/>
      <c r="V946" s="25"/>
      <c r="W946" s="25"/>
      <c r="X946" s="25">
        <v>0</v>
      </c>
      <c r="Y946" s="25">
        <v>179.52799999999999</v>
      </c>
      <c r="Z946" s="25">
        <v>0</v>
      </c>
      <c r="AA946" s="109"/>
      <c r="AB946" s="25">
        <v>0</v>
      </c>
      <c r="AC946" s="25">
        <v>0</v>
      </c>
      <c r="AD946" s="25">
        <v>0</v>
      </c>
      <c r="AE946" s="25">
        <v>0</v>
      </c>
      <c r="AF946" s="25">
        <v>0</v>
      </c>
      <c r="AG946" s="25">
        <v>0</v>
      </c>
      <c r="AH946" s="109"/>
      <c r="AI946" s="25">
        <v>0</v>
      </c>
      <c r="AJ946" s="25">
        <v>0</v>
      </c>
      <c r="AK946" s="123">
        <v>0</v>
      </c>
      <c r="AL946" s="25">
        <v>0</v>
      </c>
      <c r="AM946" s="25">
        <v>0</v>
      </c>
      <c r="AN946" s="25">
        <v>238.464</v>
      </c>
      <c r="AO946" s="109"/>
      <c r="AP946" s="25">
        <v>0</v>
      </c>
      <c r="AQ946" s="25">
        <v>0</v>
      </c>
      <c r="AR946" s="25">
        <v>0</v>
      </c>
      <c r="AS946" s="25">
        <v>0</v>
      </c>
      <c r="AT946" s="25">
        <v>0</v>
      </c>
      <c r="AU946" s="25">
        <v>0</v>
      </c>
      <c r="AW946" t="str">
        <f t="shared" si="117"/>
        <v>Trần Huy Hoàng</v>
      </c>
      <c r="AX946" s="27" t="str">
        <f t="shared" si="118"/>
        <v>Nguyễn Thị Như Huỳnh</v>
      </c>
      <c r="AY946" s="4" t="str">
        <f t="shared" si="119"/>
        <v>VIN+</v>
      </c>
    </row>
    <row r="947" spans="1:51" outlineLevel="1" x14ac:dyDescent="0.25">
      <c r="A947" s="4" t="s">
        <v>1104</v>
      </c>
      <c r="B947" s="4" t="s">
        <v>797</v>
      </c>
      <c r="C947" s="4" t="s">
        <v>221</v>
      </c>
      <c r="D947" s="4" t="s">
        <v>754</v>
      </c>
      <c r="E947" s="35" t="s">
        <v>224</v>
      </c>
      <c r="F947" s="11" t="s">
        <v>710</v>
      </c>
      <c r="G947" s="35">
        <v>5131800</v>
      </c>
      <c r="H947" s="4" t="s">
        <v>2219</v>
      </c>
      <c r="I947" s="4"/>
      <c r="J947" s="4"/>
      <c r="K947" s="4"/>
      <c r="L947" s="4"/>
      <c r="M947" s="33"/>
      <c r="N947" s="38"/>
      <c r="O947" s="43"/>
      <c r="P947" s="244">
        <f t="shared" si="116"/>
        <v>179.52799999999999</v>
      </c>
      <c r="Q947" s="25"/>
      <c r="R947" s="25"/>
      <c r="S947" s="25"/>
      <c r="T947" s="109"/>
      <c r="U947" s="25"/>
      <c r="V947" s="25"/>
      <c r="W947" s="25"/>
      <c r="X947" s="25">
        <v>0</v>
      </c>
      <c r="Y947" s="25">
        <v>179.52799999999999</v>
      </c>
      <c r="Z947" s="25">
        <v>0</v>
      </c>
      <c r="AA947" s="109"/>
      <c r="AB947" s="25">
        <v>0</v>
      </c>
      <c r="AC947" s="25">
        <v>0</v>
      </c>
      <c r="AD947" s="25">
        <v>0</v>
      </c>
      <c r="AE947" s="25">
        <v>0</v>
      </c>
      <c r="AF947" s="25">
        <v>0</v>
      </c>
      <c r="AG947" s="25">
        <v>0</v>
      </c>
      <c r="AH947" s="109"/>
      <c r="AI947" s="25">
        <v>0</v>
      </c>
      <c r="AJ947" s="25">
        <v>0</v>
      </c>
      <c r="AK947" s="123">
        <v>0</v>
      </c>
      <c r="AL947" s="25">
        <v>0</v>
      </c>
      <c r="AM947" s="25">
        <v>0</v>
      </c>
      <c r="AN947" s="25">
        <v>0</v>
      </c>
      <c r="AO947" s="109"/>
      <c r="AP947" s="25">
        <v>0</v>
      </c>
      <c r="AQ947" s="25">
        <v>0</v>
      </c>
      <c r="AR947" s="25">
        <v>0</v>
      </c>
      <c r="AS947" s="25">
        <v>0</v>
      </c>
      <c r="AT947" s="25">
        <v>0</v>
      </c>
      <c r="AU947" s="25">
        <v>0</v>
      </c>
      <c r="AW947" t="str">
        <f t="shared" si="117"/>
        <v>Trần Huy Hoàng</v>
      </c>
      <c r="AX947" s="27" t="str">
        <f t="shared" si="118"/>
        <v>Nguyễn Thị Như Huỳnh</v>
      </c>
      <c r="AY947" s="4" t="str">
        <f t="shared" si="119"/>
        <v>VIN+</v>
      </c>
    </row>
    <row r="948" spans="1:51" outlineLevel="1" x14ac:dyDescent="0.25">
      <c r="A948" s="4" t="s">
        <v>1104</v>
      </c>
      <c r="B948" s="4" t="s">
        <v>797</v>
      </c>
      <c r="C948" s="4" t="s">
        <v>221</v>
      </c>
      <c r="D948" s="4" t="s">
        <v>754</v>
      </c>
      <c r="E948" s="35" t="s">
        <v>224</v>
      </c>
      <c r="F948" s="11" t="s">
        <v>710</v>
      </c>
      <c r="G948" s="35">
        <v>5135055</v>
      </c>
      <c r="H948" s="4" t="s">
        <v>2220</v>
      </c>
      <c r="I948" s="4"/>
      <c r="J948" s="4"/>
      <c r="K948" s="4"/>
      <c r="L948" s="4"/>
      <c r="M948" s="33"/>
      <c r="N948" s="38"/>
      <c r="O948" s="43"/>
      <c r="P948" s="244">
        <f t="shared" si="116"/>
        <v>180.59800000000001</v>
      </c>
      <c r="Q948" s="25"/>
      <c r="R948" s="25"/>
      <c r="S948" s="25"/>
      <c r="T948" s="109"/>
      <c r="U948" s="25"/>
      <c r="V948" s="25"/>
      <c r="W948" s="25"/>
      <c r="X948" s="25">
        <v>0</v>
      </c>
      <c r="Y948" s="25">
        <v>180.59800000000001</v>
      </c>
      <c r="Z948" s="25">
        <v>0</v>
      </c>
      <c r="AA948" s="109"/>
      <c r="AB948" s="25">
        <v>0</v>
      </c>
      <c r="AC948" s="25">
        <v>0</v>
      </c>
      <c r="AD948" s="25">
        <v>0</v>
      </c>
      <c r="AE948" s="25">
        <v>0</v>
      </c>
      <c r="AF948" s="25">
        <v>0</v>
      </c>
      <c r="AG948" s="25">
        <v>0</v>
      </c>
      <c r="AH948" s="109"/>
      <c r="AI948" s="25">
        <v>0</v>
      </c>
      <c r="AJ948" s="25">
        <v>0</v>
      </c>
      <c r="AK948" s="123">
        <v>0</v>
      </c>
      <c r="AL948" s="25">
        <v>0</v>
      </c>
      <c r="AM948" s="25">
        <v>0</v>
      </c>
      <c r="AN948" s="25">
        <v>0</v>
      </c>
      <c r="AO948" s="109"/>
      <c r="AP948" s="25">
        <v>0</v>
      </c>
      <c r="AQ948" s="25">
        <v>0</v>
      </c>
      <c r="AR948" s="25">
        <v>0</v>
      </c>
      <c r="AS948" s="25">
        <v>0</v>
      </c>
      <c r="AT948" s="25">
        <v>0</v>
      </c>
      <c r="AU948" s="25">
        <v>0</v>
      </c>
      <c r="AW948" t="str">
        <f t="shared" si="117"/>
        <v>Trần Huy Hoàng</v>
      </c>
      <c r="AX948" s="27" t="str">
        <f t="shared" si="118"/>
        <v>Nguyễn Thị Như Huỳnh</v>
      </c>
      <c r="AY948" s="4" t="str">
        <f t="shared" si="119"/>
        <v>VIN+</v>
      </c>
    </row>
    <row r="949" spans="1:51" outlineLevel="1" x14ac:dyDescent="0.25">
      <c r="A949" s="4" t="s">
        <v>1104</v>
      </c>
      <c r="B949" s="4" t="s">
        <v>797</v>
      </c>
      <c r="C949" s="4" t="s">
        <v>221</v>
      </c>
      <c r="D949" s="4" t="s">
        <v>754</v>
      </c>
      <c r="E949" s="35" t="s">
        <v>224</v>
      </c>
      <c r="F949" s="11" t="s">
        <v>710</v>
      </c>
      <c r="G949" s="35">
        <v>5135031</v>
      </c>
      <c r="H949" s="4" t="s">
        <v>2851</v>
      </c>
      <c r="I949" s="4"/>
      <c r="J949" s="4"/>
      <c r="K949" s="4"/>
      <c r="L949" s="4"/>
      <c r="M949" s="33"/>
      <c r="N949" s="38"/>
      <c r="O949" s="43"/>
      <c r="P949" s="244">
        <f t="shared" si="116"/>
        <v>238.464</v>
      </c>
      <c r="Q949" s="25"/>
      <c r="R949" s="25"/>
      <c r="S949" s="25"/>
      <c r="T949" s="109"/>
      <c r="U949" s="25"/>
      <c r="V949" s="25"/>
      <c r="W949" s="25"/>
      <c r="X949" s="25">
        <v>0</v>
      </c>
      <c r="Y949" s="25">
        <v>0</v>
      </c>
      <c r="Z949" s="25">
        <v>0</v>
      </c>
      <c r="AA949" s="109"/>
      <c r="AB949" s="25">
        <v>0</v>
      </c>
      <c r="AC949" s="25">
        <v>0</v>
      </c>
      <c r="AD949" s="25">
        <v>0</v>
      </c>
      <c r="AE949" s="25">
        <v>0</v>
      </c>
      <c r="AF949" s="25">
        <v>0</v>
      </c>
      <c r="AG949" s="25">
        <v>0</v>
      </c>
      <c r="AH949" s="109"/>
      <c r="AI949" s="25">
        <v>0</v>
      </c>
      <c r="AJ949" s="25">
        <v>0</v>
      </c>
      <c r="AK949" s="123">
        <v>0</v>
      </c>
      <c r="AL949" s="25">
        <v>0</v>
      </c>
      <c r="AM949" s="25">
        <v>0</v>
      </c>
      <c r="AN949" s="25">
        <v>0</v>
      </c>
      <c r="AO949" s="109"/>
      <c r="AP949" s="25">
        <v>0</v>
      </c>
      <c r="AQ949" s="25">
        <v>0</v>
      </c>
      <c r="AR949" s="25">
        <v>0</v>
      </c>
      <c r="AS949" s="25">
        <v>0</v>
      </c>
      <c r="AT949" s="25">
        <v>238.464</v>
      </c>
      <c r="AU949" s="25">
        <v>0</v>
      </c>
      <c r="AW949" t="str">
        <f t="shared" si="117"/>
        <v>Trần Huy Hoàng</v>
      </c>
      <c r="AX949" s="27" t="str">
        <f t="shared" si="118"/>
        <v>Nguyễn Thị Như Huỳnh</v>
      </c>
      <c r="AY949" s="4" t="str">
        <f t="shared" si="119"/>
        <v>VIN+</v>
      </c>
    </row>
    <row r="950" spans="1:51" outlineLevel="1" x14ac:dyDescent="0.25">
      <c r="A950" s="4" t="s">
        <v>1104</v>
      </c>
      <c r="B950" s="4" t="s">
        <v>797</v>
      </c>
      <c r="C950" s="4" t="s">
        <v>221</v>
      </c>
      <c r="D950" s="4" t="s">
        <v>754</v>
      </c>
      <c r="E950" s="35" t="s">
        <v>224</v>
      </c>
      <c r="F950" s="11" t="s">
        <v>710</v>
      </c>
      <c r="G950" s="35">
        <v>5138038</v>
      </c>
      <c r="H950" s="4" t="s">
        <v>2852</v>
      </c>
      <c r="I950" s="4"/>
      <c r="J950" s="4"/>
      <c r="K950" s="4"/>
      <c r="L950" s="4"/>
      <c r="M950" s="33"/>
      <c r="N950" s="38"/>
      <c r="O950" s="43"/>
      <c r="P950" s="244">
        <f t="shared" si="116"/>
        <v>179.52799999999999</v>
      </c>
      <c r="Q950" s="25"/>
      <c r="R950" s="25"/>
      <c r="S950" s="25"/>
      <c r="T950" s="109"/>
      <c r="U950" s="25"/>
      <c r="V950" s="25"/>
      <c r="W950" s="25"/>
      <c r="X950" s="25">
        <v>0</v>
      </c>
      <c r="Y950" s="25"/>
      <c r="Z950" s="25">
        <v>0</v>
      </c>
      <c r="AA950" s="109"/>
      <c r="AB950" s="25">
        <v>179.52799999999999</v>
      </c>
      <c r="AC950" s="25">
        <v>0</v>
      </c>
      <c r="AD950" s="25">
        <v>0</v>
      </c>
      <c r="AE950" s="25">
        <v>0</v>
      </c>
      <c r="AF950" s="25">
        <v>0</v>
      </c>
      <c r="AG950" s="25">
        <v>0</v>
      </c>
      <c r="AH950" s="109"/>
      <c r="AI950" s="25">
        <v>0</v>
      </c>
      <c r="AJ950" s="25">
        <v>0</v>
      </c>
      <c r="AK950" s="123">
        <v>0</v>
      </c>
      <c r="AL950" s="25">
        <v>0</v>
      </c>
      <c r="AM950" s="25">
        <v>0</v>
      </c>
      <c r="AN950" s="25">
        <v>0</v>
      </c>
      <c r="AO950" s="109"/>
      <c r="AP950" s="25">
        <v>0</v>
      </c>
      <c r="AQ950" s="25">
        <v>0</v>
      </c>
      <c r="AR950" s="25">
        <v>0</v>
      </c>
      <c r="AS950" s="25">
        <v>0</v>
      </c>
      <c r="AT950" s="25">
        <v>0</v>
      </c>
      <c r="AU950" s="25">
        <v>0</v>
      </c>
      <c r="AW950" t="str">
        <f t="shared" si="117"/>
        <v>Trần Huy Hoàng</v>
      </c>
      <c r="AX950" s="27" t="str">
        <f t="shared" si="118"/>
        <v>Nguyễn Thị Như Huỳnh</v>
      </c>
      <c r="AY950" s="4" t="str">
        <f t="shared" si="119"/>
        <v>VIN+</v>
      </c>
    </row>
    <row r="951" spans="1:51" outlineLevel="1" x14ac:dyDescent="0.25">
      <c r="A951" s="4" t="s">
        <v>1104</v>
      </c>
      <c r="B951" s="4" t="s">
        <v>797</v>
      </c>
      <c r="C951" s="4" t="s">
        <v>221</v>
      </c>
      <c r="D951" s="4" t="s">
        <v>754</v>
      </c>
      <c r="E951" s="35" t="s">
        <v>224</v>
      </c>
      <c r="F951" s="11" t="s">
        <v>710</v>
      </c>
      <c r="G951" s="35">
        <v>5138557</v>
      </c>
      <c r="H951" s="4" t="s">
        <v>2853</v>
      </c>
      <c r="I951" s="4"/>
      <c r="J951" s="4"/>
      <c r="K951" s="4"/>
      <c r="L951" s="4"/>
      <c r="M951" s="33"/>
      <c r="N951" s="38"/>
      <c r="O951" s="43"/>
      <c r="P951" s="244">
        <f t="shared" si="116"/>
        <v>1146.6479999999999</v>
      </c>
      <c r="Q951" s="25"/>
      <c r="R951" s="25"/>
      <c r="S951" s="25"/>
      <c r="T951" s="109"/>
      <c r="U951" s="25"/>
      <c r="V951" s="25"/>
      <c r="W951" s="25"/>
      <c r="X951" s="25">
        <v>0</v>
      </c>
      <c r="Y951" s="25"/>
      <c r="Z951" s="25">
        <v>0</v>
      </c>
      <c r="AA951" s="109"/>
      <c r="AB951" s="25">
        <v>967.12</v>
      </c>
      <c r="AC951" s="25">
        <v>0</v>
      </c>
      <c r="AD951" s="25">
        <v>0</v>
      </c>
      <c r="AE951" s="25">
        <v>0</v>
      </c>
      <c r="AF951" s="25">
        <v>0</v>
      </c>
      <c r="AG951" s="25">
        <v>0</v>
      </c>
      <c r="AH951" s="109"/>
      <c r="AI951" s="25">
        <v>0</v>
      </c>
      <c r="AJ951" s="25">
        <v>0</v>
      </c>
      <c r="AK951" s="123">
        <v>0</v>
      </c>
      <c r="AL951" s="25">
        <v>0</v>
      </c>
      <c r="AM951" s="25">
        <v>0</v>
      </c>
      <c r="AN951" s="25">
        <v>0</v>
      </c>
      <c r="AO951" s="109"/>
      <c r="AP951" s="25">
        <v>179.52799999999999</v>
      </c>
      <c r="AQ951" s="25">
        <v>0</v>
      </c>
      <c r="AR951" s="25">
        <v>0</v>
      </c>
      <c r="AS951" s="25">
        <v>0</v>
      </c>
      <c r="AT951" s="25">
        <v>0</v>
      </c>
      <c r="AU951" s="25">
        <v>0</v>
      </c>
      <c r="AW951" t="str">
        <f t="shared" si="117"/>
        <v>Trần Huy Hoàng</v>
      </c>
      <c r="AX951" s="27" t="str">
        <f t="shared" si="118"/>
        <v>Nguyễn Thị Như Huỳnh</v>
      </c>
      <c r="AY951" s="4" t="str">
        <f t="shared" si="119"/>
        <v>VIN+</v>
      </c>
    </row>
    <row r="952" spans="1:51" outlineLevel="1" x14ac:dyDescent="0.25">
      <c r="A952" s="4" t="s">
        <v>1104</v>
      </c>
      <c r="B952" s="4" t="s">
        <v>797</v>
      </c>
      <c r="C952" s="4" t="s">
        <v>221</v>
      </c>
      <c r="D952" s="4" t="s">
        <v>754</v>
      </c>
      <c r="E952" s="35" t="s">
        <v>224</v>
      </c>
      <c r="F952" s="11" t="s">
        <v>710</v>
      </c>
      <c r="G952" s="35">
        <v>5139141</v>
      </c>
      <c r="H952" s="4" t="s">
        <v>2854</v>
      </c>
      <c r="I952" s="4"/>
      <c r="J952" s="4"/>
      <c r="K952" s="4"/>
      <c r="L952" s="4"/>
      <c r="M952" s="33"/>
      <c r="N952" s="38"/>
      <c r="O952" s="43"/>
      <c r="P952" s="244">
        <f t="shared" si="116"/>
        <v>360.12599999999998</v>
      </c>
      <c r="Q952" s="25"/>
      <c r="R952" s="25"/>
      <c r="S952" s="25"/>
      <c r="T952" s="109"/>
      <c r="U952" s="25"/>
      <c r="V952" s="25"/>
      <c r="W952" s="25"/>
      <c r="X952" s="25">
        <v>0</v>
      </c>
      <c r="Y952" s="25"/>
      <c r="Z952" s="25">
        <v>0</v>
      </c>
      <c r="AA952" s="109"/>
      <c r="AB952" s="25">
        <v>360.12599999999998</v>
      </c>
      <c r="AC952" s="25">
        <v>0</v>
      </c>
      <c r="AD952" s="25">
        <v>0</v>
      </c>
      <c r="AE952" s="25">
        <v>0</v>
      </c>
      <c r="AF952" s="25">
        <v>0</v>
      </c>
      <c r="AG952" s="25">
        <v>0</v>
      </c>
      <c r="AH952" s="109"/>
      <c r="AI952" s="25">
        <v>0</v>
      </c>
      <c r="AJ952" s="25">
        <v>0</v>
      </c>
      <c r="AK952" s="123">
        <v>0</v>
      </c>
      <c r="AL952" s="25">
        <v>0</v>
      </c>
      <c r="AM952" s="25">
        <v>0</v>
      </c>
      <c r="AN952" s="25">
        <v>0</v>
      </c>
      <c r="AO952" s="109"/>
      <c r="AP952" s="25">
        <v>0</v>
      </c>
      <c r="AQ952" s="25">
        <v>0</v>
      </c>
      <c r="AR952" s="25">
        <v>0</v>
      </c>
      <c r="AS952" s="25">
        <v>0</v>
      </c>
      <c r="AT952" s="25">
        <v>0</v>
      </c>
      <c r="AU952" s="25">
        <v>0</v>
      </c>
      <c r="AW952" t="str">
        <f t="shared" si="117"/>
        <v>Trần Huy Hoàng</v>
      </c>
      <c r="AX952" s="27" t="str">
        <f t="shared" si="118"/>
        <v>Nguyễn Thị Như Huỳnh</v>
      </c>
      <c r="AY952" s="4" t="str">
        <f t="shared" si="119"/>
        <v>VIN+</v>
      </c>
    </row>
    <row r="953" spans="1:51" outlineLevel="1" x14ac:dyDescent="0.25">
      <c r="A953" s="4" t="s">
        <v>1104</v>
      </c>
      <c r="B953" s="4" t="s">
        <v>797</v>
      </c>
      <c r="C953" s="4" t="s">
        <v>221</v>
      </c>
      <c r="D953" s="4" t="s">
        <v>754</v>
      </c>
      <c r="E953" s="35" t="s">
        <v>224</v>
      </c>
      <c r="F953" s="11" t="s">
        <v>710</v>
      </c>
      <c r="G953" s="35">
        <v>5270123</v>
      </c>
      <c r="H953" s="4" t="s">
        <v>2855</v>
      </c>
      <c r="I953" s="4"/>
      <c r="J953" s="4"/>
      <c r="K953" s="4"/>
      <c r="L953" s="4"/>
      <c r="M953" s="33"/>
      <c r="N953" s="38"/>
      <c r="O953" s="43"/>
      <c r="P953" s="244">
        <f t="shared" si="116"/>
        <v>179.52799999999999</v>
      </c>
      <c r="Q953" s="25"/>
      <c r="R953" s="25"/>
      <c r="S953" s="25"/>
      <c r="T953" s="109"/>
      <c r="U953" s="25"/>
      <c r="V953" s="25"/>
      <c r="W953" s="25"/>
      <c r="X953" s="25">
        <v>0</v>
      </c>
      <c r="Y953" s="25"/>
      <c r="Z953" s="25">
        <v>0</v>
      </c>
      <c r="AA953" s="109"/>
      <c r="AB953" s="25">
        <v>0</v>
      </c>
      <c r="AC953" s="25">
        <v>0</v>
      </c>
      <c r="AD953" s="25">
        <v>0</v>
      </c>
      <c r="AE953" s="25">
        <v>0</v>
      </c>
      <c r="AF953" s="25">
        <v>0</v>
      </c>
      <c r="AG953" s="25">
        <v>0</v>
      </c>
      <c r="AH953" s="109"/>
      <c r="AI953" s="25">
        <v>0</v>
      </c>
      <c r="AJ953" s="25">
        <v>0</v>
      </c>
      <c r="AK953" s="123">
        <v>0</v>
      </c>
      <c r="AL953" s="25">
        <v>0</v>
      </c>
      <c r="AM953" s="25">
        <v>0</v>
      </c>
      <c r="AN953" s="25">
        <v>0</v>
      </c>
      <c r="AO953" s="109"/>
      <c r="AP953" s="25">
        <v>179.52799999999999</v>
      </c>
      <c r="AQ953" s="25">
        <v>0</v>
      </c>
      <c r="AR953" s="25">
        <v>0</v>
      </c>
      <c r="AS953" s="25">
        <v>0</v>
      </c>
      <c r="AT953" s="25">
        <v>0</v>
      </c>
      <c r="AU953" s="25">
        <v>0</v>
      </c>
      <c r="AW953" t="str">
        <f t="shared" si="117"/>
        <v>Trần Huy Hoàng</v>
      </c>
      <c r="AX953" s="27" t="str">
        <f t="shared" si="118"/>
        <v>Nguyễn Thị Như Huỳnh</v>
      </c>
      <c r="AY953" s="4" t="str">
        <f t="shared" si="119"/>
        <v>VIN+</v>
      </c>
    </row>
    <row r="954" spans="1:51" outlineLevel="1" x14ac:dyDescent="0.25">
      <c r="A954" s="4" t="s">
        <v>1104</v>
      </c>
      <c r="B954" s="4" t="s">
        <v>797</v>
      </c>
      <c r="C954" s="4" t="s">
        <v>221</v>
      </c>
      <c r="D954" s="4" t="s">
        <v>754</v>
      </c>
      <c r="E954" s="35" t="s">
        <v>224</v>
      </c>
      <c r="F954" s="11" t="s">
        <v>710</v>
      </c>
      <c r="G954" s="35">
        <v>5271506</v>
      </c>
      <c r="H954" s="4" t="s">
        <v>2856</v>
      </c>
      <c r="I954" s="4"/>
      <c r="J954" s="4"/>
      <c r="K954" s="4"/>
      <c r="L954" s="4"/>
      <c r="M954" s="33"/>
      <c r="N954" s="38"/>
      <c r="O954" s="43"/>
      <c r="P954" s="244">
        <f t="shared" si="116"/>
        <v>1015.5119999999999</v>
      </c>
      <c r="Q954" s="25"/>
      <c r="R954" s="25"/>
      <c r="S954" s="25"/>
      <c r="T954" s="109"/>
      <c r="U954" s="25"/>
      <c r="V954" s="25"/>
      <c r="W954" s="25"/>
      <c r="X954" s="25">
        <v>0</v>
      </c>
      <c r="Y954" s="25"/>
      <c r="Z954" s="25">
        <v>0</v>
      </c>
      <c r="AA954" s="109"/>
      <c r="AB954" s="25">
        <v>179.52799999999999</v>
      </c>
      <c r="AC954" s="25">
        <v>0</v>
      </c>
      <c r="AD954" s="25">
        <v>0</v>
      </c>
      <c r="AE954" s="25">
        <v>0</v>
      </c>
      <c r="AF954" s="25">
        <v>0</v>
      </c>
      <c r="AG954" s="25">
        <v>0</v>
      </c>
      <c r="AH954" s="109"/>
      <c r="AI954" s="25">
        <v>0</v>
      </c>
      <c r="AJ954" s="25">
        <v>0</v>
      </c>
      <c r="AK954" s="123">
        <v>0</v>
      </c>
      <c r="AL954" s="25">
        <v>0</v>
      </c>
      <c r="AM954" s="25">
        <v>0</v>
      </c>
      <c r="AN954" s="25">
        <v>417.99200000000002</v>
      </c>
      <c r="AO954" s="109"/>
      <c r="AP954" s="25">
        <v>0</v>
      </c>
      <c r="AQ954" s="25">
        <v>0</v>
      </c>
      <c r="AR954" s="25">
        <v>238.464</v>
      </c>
      <c r="AS954" s="25">
        <v>0</v>
      </c>
      <c r="AT954" s="25">
        <v>179.52799999999999</v>
      </c>
      <c r="AU954" s="25">
        <v>0</v>
      </c>
      <c r="AW954" t="str">
        <f t="shared" si="117"/>
        <v>Trần Huy Hoàng</v>
      </c>
      <c r="AX954" s="27" t="str">
        <f t="shared" si="118"/>
        <v>Nguyễn Thị Như Huỳnh</v>
      </c>
      <c r="AY954" s="4" t="str">
        <f t="shared" si="119"/>
        <v>VIN+</v>
      </c>
    </row>
    <row r="955" spans="1:51" outlineLevel="1" x14ac:dyDescent="0.25">
      <c r="A955" s="4" t="s">
        <v>1104</v>
      </c>
      <c r="B955" s="4" t="s">
        <v>797</v>
      </c>
      <c r="C955" s="4" t="s">
        <v>221</v>
      </c>
      <c r="D955" s="4" t="s">
        <v>754</v>
      </c>
      <c r="E955" s="35" t="s">
        <v>224</v>
      </c>
      <c r="F955" s="11" t="s">
        <v>710</v>
      </c>
      <c r="G955" s="35">
        <v>5271890</v>
      </c>
      <c r="H955" s="4" t="s">
        <v>2857</v>
      </c>
      <c r="I955" s="4"/>
      <c r="J955" s="4"/>
      <c r="K955" s="4"/>
      <c r="L955" s="4"/>
      <c r="M955" s="33"/>
      <c r="N955" s="38"/>
      <c r="O955" s="43"/>
      <c r="P955" s="244">
        <f t="shared" si="116"/>
        <v>0</v>
      </c>
      <c r="Q955" s="25"/>
      <c r="R955" s="25"/>
      <c r="S955" s="25"/>
      <c r="T955" s="109"/>
      <c r="U955" s="25"/>
      <c r="V955" s="25"/>
      <c r="W955" s="25"/>
      <c r="X955" s="25">
        <v>0</v>
      </c>
      <c r="Y955" s="25"/>
      <c r="Z955" s="25">
        <v>0</v>
      </c>
      <c r="AA955" s="109"/>
      <c r="AB955" s="25">
        <v>0</v>
      </c>
      <c r="AC955" s="25">
        <v>0</v>
      </c>
      <c r="AD955" s="25">
        <v>0</v>
      </c>
      <c r="AE955" s="25">
        <v>0</v>
      </c>
      <c r="AF955" s="25">
        <v>0</v>
      </c>
      <c r="AG955" s="25">
        <v>0</v>
      </c>
      <c r="AH955" s="109"/>
      <c r="AI955" s="25">
        <v>0</v>
      </c>
      <c r="AJ955" s="25">
        <v>0</v>
      </c>
      <c r="AK955" s="123">
        <v>0</v>
      </c>
      <c r="AL955" s="25">
        <v>0</v>
      </c>
      <c r="AM955" s="25">
        <v>0</v>
      </c>
      <c r="AN955" s="25">
        <v>0</v>
      </c>
      <c r="AO955" s="109"/>
      <c r="AP955" s="25">
        <v>0</v>
      </c>
      <c r="AQ955" s="25">
        <v>0</v>
      </c>
      <c r="AR955" s="25">
        <v>0</v>
      </c>
      <c r="AS955" s="25">
        <v>0</v>
      </c>
      <c r="AT955" s="25">
        <v>0</v>
      </c>
      <c r="AU955" s="25">
        <v>0</v>
      </c>
      <c r="AW955" t="str">
        <f t="shared" si="117"/>
        <v>Trần Huy Hoàng</v>
      </c>
      <c r="AX955" s="27" t="str">
        <f t="shared" si="118"/>
        <v>Nguyễn Thị Như Huỳnh</v>
      </c>
      <c r="AY955" s="4" t="str">
        <f t="shared" si="119"/>
        <v>VIN+</v>
      </c>
    </row>
    <row r="956" spans="1:51" outlineLevel="1" x14ac:dyDescent="0.25">
      <c r="A956" s="4" t="s">
        <v>1104</v>
      </c>
      <c r="B956" s="4" t="s">
        <v>797</v>
      </c>
      <c r="C956" s="4" t="s">
        <v>221</v>
      </c>
      <c r="D956" s="4" t="s">
        <v>754</v>
      </c>
      <c r="E956" s="35" t="s">
        <v>224</v>
      </c>
      <c r="F956" s="11" t="s">
        <v>710</v>
      </c>
      <c r="G956" s="35">
        <v>5271966</v>
      </c>
      <c r="H956" s="4" t="s">
        <v>2858</v>
      </c>
      <c r="I956" s="4"/>
      <c r="J956" s="4"/>
      <c r="K956" s="4"/>
      <c r="L956" s="4"/>
      <c r="M956" s="33"/>
      <c r="N956" s="38"/>
      <c r="O956" s="43"/>
      <c r="P956" s="244">
        <f t="shared" si="116"/>
        <v>0</v>
      </c>
      <c r="Q956" s="25"/>
      <c r="R956" s="25"/>
      <c r="S956" s="25"/>
      <c r="T956" s="109"/>
      <c r="U956" s="25"/>
      <c r="V956" s="25"/>
      <c r="W956" s="25"/>
      <c r="X956" s="25">
        <v>0</v>
      </c>
      <c r="Y956" s="25"/>
      <c r="Z956" s="25">
        <v>0</v>
      </c>
      <c r="AA956" s="109"/>
      <c r="AB956" s="25">
        <v>0</v>
      </c>
      <c r="AC956" s="25">
        <v>0</v>
      </c>
      <c r="AD956" s="25">
        <v>0</v>
      </c>
      <c r="AE956" s="25">
        <v>0</v>
      </c>
      <c r="AF956" s="25">
        <v>0</v>
      </c>
      <c r="AG956" s="25">
        <v>0</v>
      </c>
      <c r="AH956" s="109"/>
      <c r="AI956" s="25">
        <v>0</v>
      </c>
      <c r="AJ956" s="25">
        <v>0</v>
      </c>
      <c r="AK956" s="123">
        <v>0</v>
      </c>
      <c r="AL956" s="25">
        <v>0</v>
      </c>
      <c r="AM956" s="25">
        <v>0</v>
      </c>
      <c r="AN956" s="25">
        <v>0</v>
      </c>
      <c r="AO956" s="109"/>
      <c r="AP956" s="25">
        <v>0</v>
      </c>
      <c r="AQ956" s="25">
        <v>0</v>
      </c>
      <c r="AR956" s="25">
        <v>0</v>
      </c>
      <c r="AS956" s="25">
        <v>0</v>
      </c>
      <c r="AT956" s="25">
        <v>0</v>
      </c>
      <c r="AU956" s="25">
        <v>0</v>
      </c>
      <c r="AW956" t="str">
        <f t="shared" si="117"/>
        <v>Trần Huy Hoàng</v>
      </c>
      <c r="AX956" s="27" t="str">
        <f t="shared" si="118"/>
        <v>Nguyễn Thị Như Huỳnh</v>
      </c>
      <c r="AY956" s="4" t="str">
        <f t="shared" si="119"/>
        <v>VIN+</v>
      </c>
    </row>
    <row r="957" spans="1:51" outlineLevel="1" x14ac:dyDescent="0.25">
      <c r="A957" s="4" t="s">
        <v>1104</v>
      </c>
      <c r="B957" s="4" t="s">
        <v>797</v>
      </c>
      <c r="C957" s="4" t="s">
        <v>221</v>
      </c>
      <c r="D957" s="4" t="s">
        <v>754</v>
      </c>
      <c r="E957" s="35" t="s">
        <v>224</v>
      </c>
      <c r="F957" s="11" t="s">
        <v>710</v>
      </c>
      <c r="G957" s="35">
        <v>5271980</v>
      </c>
      <c r="H957" s="4" t="s">
        <v>2859</v>
      </c>
      <c r="I957" s="4"/>
      <c r="J957" s="4"/>
      <c r="K957" s="4"/>
      <c r="L957" s="4"/>
      <c r="M957" s="33"/>
      <c r="N957" s="38"/>
      <c r="O957" s="43"/>
      <c r="P957" s="244">
        <f t="shared" si="116"/>
        <v>417.99200000000002</v>
      </c>
      <c r="Q957" s="25"/>
      <c r="R957" s="25"/>
      <c r="S957" s="25"/>
      <c r="T957" s="109"/>
      <c r="U957" s="25"/>
      <c r="V957" s="25"/>
      <c r="W957" s="25"/>
      <c r="X957" s="25">
        <v>0</v>
      </c>
      <c r="Y957" s="25"/>
      <c r="Z957" s="25">
        <v>0</v>
      </c>
      <c r="AA957" s="109"/>
      <c r="AB957" s="25">
        <v>0</v>
      </c>
      <c r="AC957" s="25">
        <v>0</v>
      </c>
      <c r="AD957" s="25">
        <v>0</v>
      </c>
      <c r="AE957" s="25">
        <v>0</v>
      </c>
      <c r="AF957" s="25">
        <v>0</v>
      </c>
      <c r="AG957" s="25">
        <v>0</v>
      </c>
      <c r="AH957" s="109"/>
      <c r="AI957" s="25">
        <v>0</v>
      </c>
      <c r="AJ957" s="25">
        <v>0</v>
      </c>
      <c r="AK957" s="123">
        <v>0</v>
      </c>
      <c r="AL957" s="25">
        <v>0</v>
      </c>
      <c r="AM957" s="25">
        <v>0</v>
      </c>
      <c r="AN957" s="25">
        <v>417.99200000000002</v>
      </c>
      <c r="AO957" s="109"/>
      <c r="AP957" s="25">
        <v>0</v>
      </c>
      <c r="AQ957" s="25">
        <v>0</v>
      </c>
      <c r="AR957" s="25">
        <v>0</v>
      </c>
      <c r="AS957" s="25">
        <v>0</v>
      </c>
      <c r="AT957" s="25">
        <v>0</v>
      </c>
      <c r="AU957" s="25">
        <v>0</v>
      </c>
      <c r="AW957" t="str">
        <f t="shared" si="117"/>
        <v>Trần Huy Hoàng</v>
      </c>
      <c r="AX957" s="27" t="str">
        <f t="shared" si="118"/>
        <v>Nguyễn Thị Như Huỳnh</v>
      </c>
      <c r="AY957" s="4" t="str">
        <f t="shared" si="119"/>
        <v>VIN+</v>
      </c>
    </row>
    <row r="958" spans="1:51" outlineLevel="1" x14ac:dyDescent="0.25">
      <c r="A958" s="4" t="s">
        <v>1104</v>
      </c>
      <c r="B958" s="4" t="s">
        <v>797</v>
      </c>
      <c r="C958" s="4" t="s">
        <v>221</v>
      </c>
      <c r="D958" s="4" t="s">
        <v>754</v>
      </c>
      <c r="E958" s="35" t="s">
        <v>224</v>
      </c>
      <c r="F958" s="11" t="s">
        <v>710</v>
      </c>
      <c r="G958" s="35">
        <v>5273421</v>
      </c>
      <c r="H958" s="4" t="s">
        <v>2860</v>
      </c>
      <c r="I958" s="4"/>
      <c r="J958" s="4"/>
      <c r="K958" s="4"/>
      <c r="L958" s="4"/>
      <c r="M958" s="33"/>
      <c r="N958" s="38"/>
      <c r="O958" s="43"/>
      <c r="P958" s="244">
        <f t="shared" si="116"/>
        <v>0</v>
      </c>
      <c r="Q958" s="25"/>
      <c r="R958" s="25"/>
      <c r="S958" s="25"/>
      <c r="T958" s="109"/>
      <c r="U958" s="25"/>
      <c r="V958" s="25"/>
      <c r="W958" s="25"/>
      <c r="X958" s="25">
        <v>0</v>
      </c>
      <c r="Y958" s="25"/>
      <c r="Z958" s="25">
        <v>0</v>
      </c>
      <c r="AA958" s="109"/>
      <c r="AB958" s="25">
        <v>0</v>
      </c>
      <c r="AC958" s="25">
        <v>0</v>
      </c>
      <c r="AD958" s="25">
        <v>0</v>
      </c>
      <c r="AE958" s="25">
        <v>0</v>
      </c>
      <c r="AF958" s="25">
        <v>0</v>
      </c>
      <c r="AG958" s="25">
        <v>0</v>
      </c>
      <c r="AH958" s="109"/>
      <c r="AI958" s="25">
        <v>0</v>
      </c>
      <c r="AJ958" s="25">
        <v>0</v>
      </c>
      <c r="AK958" s="123">
        <v>0</v>
      </c>
      <c r="AL958" s="25">
        <v>0</v>
      </c>
      <c r="AM958" s="25">
        <v>0</v>
      </c>
      <c r="AN958" s="25">
        <v>0</v>
      </c>
      <c r="AO958" s="109"/>
      <c r="AP958" s="25">
        <v>0</v>
      </c>
      <c r="AQ958" s="25">
        <v>0</v>
      </c>
      <c r="AR958" s="25">
        <v>0</v>
      </c>
      <c r="AS958" s="25">
        <v>0</v>
      </c>
      <c r="AT958" s="25">
        <v>0</v>
      </c>
      <c r="AU958" s="25">
        <v>0</v>
      </c>
      <c r="AW958" t="str">
        <f t="shared" si="117"/>
        <v>Trần Huy Hoàng</v>
      </c>
      <c r="AX958" s="27" t="str">
        <f t="shared" si="118"/>
        <v>Nguyễn Thị Như Huỳnh</v>
      </c>
      <c r="AY958" s="4" t="str">
        <f t="shared" si="119"/>
        <v>VIN+</v>
      </c>
    </row>
    <row r="959" spans="1:51" outlineLevel="1" x14ac:dyDescent="0.25">
      <c r="A959" s="4" t="s">
        <v>1104</v>
      </c>
      <c r="B959" s="4" t="s">
        <v>797</v>
      </c>
      <c r="C959" s="4" t="s">
        <v>221</v>
      </c>
      <c r="D959" s="4" t="s">
        <v>754</v>
      </c>
      <c r="E959" s="35" t="s">
        <v>224</v>
      </c>
      <c r="F959" s="11" t="s">
        <v>710</v>
      </c>
      <c r="G959" s="35">
        <v>5278073</v>
      </c>
      <c r="H959" s="4" t="s">
        <v>2861</v>
      </c>
      <c r="I959" s="4"/>
      <c r="J959" s="4"/>
      <c r="K959" s="4"/>
      <c r="L959" s="4"/>
      <c r="M959" s="33"/>
      <c r="N959" s="38"/>
      <c r="O959" s="43"/>
      <c r="P959" s="244">
        <f t="shared" si="116"/>
        <v>0</v>
      </c>
      <c r="Q959" s="25"/>
      <c r="R959" s="25"/>
      <c r="S959" s="25"/>
      <c r="T959" s="109"/>
      <c r="U959" s="25"/>
      <c r="V959" s="25"/>
      <c r="W959" s="25"/>
      <c r="X959" s="25">
        <v>0</v>
      </c>
      <c r="Y959" s="25"/>
      <c r="Z959" s="25">
        <v>0</v>
      </c>
      <c r="AA959" s="109"/>
      <c r="AB959" s="25">
        <v>0</v>
      </c>
      <c r="AC959" s="25">
        <v>0</v>
      </c>
      <c r="AD959" s="25">
        <v>0</v>
      </c>
      <c r="AE959" s="25">
        <v>0</v>
      </c>
      <c r="AF959" s="25">
        <v>0</v>
      </c>
      <c r="AG959" s="25">
        <v>0</v>
      </c>
      <c r="AH959" s="109"/>
      <c r="AI959" s="25">
        <v>0</v>
      </c>
      <c r="AJ959" s="25">
        <v>0</v>
      </c>
      <c r="AK959" s="123">
        <v>0</v>
      </c>
      <c r="AL959" s="25">
        <v>0</v>
      </c>
      <c r="AM959" s="25">
        <v>0</v>
      </c>
      <c r="AN959" s="25">
        <v>0</v>
      </c>
      <c r="AO959" s="109"/>
      <c r="AP959" s="25">
        <v>0</v>
      </c>
      <c r="AQ959" s="25">
        <v>0</v>
      </c>
      <c r="AR959" s="25">
        <v>0</v>
      </c>
      <c r="AS959" s="25">
        <v>0</v>
      </c>
      <c r="AT959" s="25">
        <v>0</v>
      </c>
      <c r="AU959" s="25">
        <v>0</v>
      </c>
      <c r="AW959" t="str">
        <f t="shared" si="117"/>
        <v>Trần Huy Hoàng</v>
      </c>
      <c r="AX959" s="27" t="str">
        <f t="shared" si="118"/>
        <v>Nguyễn Thị Như Huỳnh</v>
      </c>
      <c r="AY959" s="4" t="str">
        <f t="shared" si="119"/>
        <v>VIN+</v>
      </c>
    </row>
    <row r="960" spans="1:51" outlineLevel="1" x14ac:dyDescent="0.25">
      <c r="A960" s="4" t="s">
        <v>1104</v>
      </c>
      <c r="B960" s="4" t="s">
        <v>797</v>
      </c>
      <c r="C960" s="4" t="s">
        <v>221</v>
      </c>
      <c r="D960" s="4" t="s">
        <v>754</v>
      </c>
      <c r="E960" s="35" t="s">
        <v>224</v>
      </c>
      <c r="F960" s="11" t="s">
        <v>710</v>
      </c>
      <c r="G960" s="35">
        <v>5278592</v>
      </c>
      <c r="H960" s="4" t="s">
        <v>2862</v>
      </c>
      <c r="I960" s="4"/>
      <c r="J960" s="4"/>
      <c r="K960" s="4"/>
      <c r="L960" s="4"/>
      <c r="M960" s="33"/>
      <c r="N960" s="38"/>
      <c r="O960" s="43"/>
      <c r="P960" s="244">
        <f t="shared" si="116"/>
        <v>0</v>
      </c>
      <c r="Q960" s="25"/>
      <c r="R960" s="25"/>
      <c r="S960" s="25"/>
      <c r="T960" s="109"/>
      <c r="U960" s="25"/>
      <c r="V960" s="25"/>
      <c r="W960" s="25"/>
      <c r="X960" s="25">
        <v>0</v>
      </c>
      <c r="Y960" s="25"/>
      <c r="Z960" s="25">
        <v>0</v>
      </c>
      <c r="AA960" s="109"/>
      <c r="AB960" s="25">
        <v>0</v>
      </c>
      <c r="AC960" s="25">
        <v>0</v>
      </c>
      <c r="AD960" s="25">
        <v>0</v>
      </c>
      <c r="AE960" s="25">
        <v>0</v>
      </c>
      <c r="AF960" s="25">
        <v>0</v>
      </c>
      <c r="AG960" s="25">
        <v>0</v>
      </c>
      <c r="AH960" s="109"/>
      <c r="AI960" s="25">
        <v>0</v>
      </c>
      <c r="AJ960" s="25">
        <v>0</v>
      </c>
      <c r="AK960" s="123">
        <v>0</v>
      </c>
      <c r="AL960" s="25">
        <v>0</v>
      </c>
      <c r="AM960" s="25">
        <v>0</v>
      </c>
      <c r="AN960" s="25">
        <v>0</v>
      </c>
      <c r="AO960" s="109"/>
      <c r="AP960" s="25">
        <v>0</v>
      </c>
      <c r="AQ960" s="25">
        <v>0</v>
      </c>
      <c r="AR960" s="25">
        <v>0</v>
      </c>
      <c r="AS960" s="25">
        <v>0</v>
      </c>
      <c r="AT960" s="25">
        <v>0</v>
      </c>
      <c r="AU960" s="25">
        <v>0</v>
      </c>
      <c r="AW960" t="str">
        <f t="shared" si="117"/>
        <v>Trần Huy Hoàng</v>
      </c>
      <c r="AX960" s="27" t="str">
        <f t="shared" si="118"/>
        <v>Nguyễn Thị Như Huỳnh</v>
      </c>
      <c r="AY960" s="4" t="str">
        <f t="shared" si="119"/>
        <v>VIN+</v>
      </c>
    </row>
    <row r="961" spans="1:51" outlineLevel="1" x14ac:dyDescent="0.25">
      <c r="A961" s="4" t="s">
        <v>1104</v>
      </c>
      <c r="B961" s="4" t="s">
        <v>797</v>
      </c>
      <c r="C961" s="4" t="s">
        <v>221</v>
      </c>
      <c r="D961" s="4" t="s">
        <v>754</v>
      </c>
      <c r="E961" s="35" t="s">
        <v>224</v>
      </c>
      <c r="F961" s="11" t="s">
        <v>710</v>
      </c>
      <c r="G961" s="35">
        <v>5279131</v>
      </c>
      <c r="H961" s="4" t="s">
        <v>2863</v>
      </c>
      <c r="I961" s="4"/>
      <c r="J961" s="4"/>
      <c r="K961" s="4"/>
      <c r="L961" s="4"/>
      <c r="M961" s="33"/>
      <c r="N961" s="38"/>
      <c r="O961" s="43"/>
      <c r="P961" s="244">
        <f t="shared" si="116"/>
        <v>179.52799999999999</v>
      </c>
      <c r="Q961" s="25"/>
      <c r="R961" s="25"/>
      <c r="S961" s="25"/>
      <c r="T961" s="109"/>
      <c r="U961" s="25"/>
      <c r="V961" s="25"/>
      <c r="W961" s="25"/>
      <c r="X961" s="25">
        <v>0</v>
      </c>
      <c r="Y961" s="25"/>
      <c r="Z961" s="25">
        <v>0</v>
      </c>
      <c r="AA961" s="109"/>
      <c r="AB961" s="25">
        <v>0</v>
      </c>
      <c r="AC961" s="25">
        <v>0</v>
      </c>
      <c r="AD961" s="25">
        <v>0</v>
      </c>
      <c r="AE961" s="25">
        <v>0</v>
      </c>
      <c r="AF961" s="25">
        <v>0</v>
      </c>
      <c r="AG961" s="25">
        <v>0</v>
      </c>
      <c r="AH961" s="109"/>
      <c r="AI961" s="25">
        <v>0</v>
      </c>
      <c r="AJ961" s="25">
        <v>0</v>
      </c>
      <c r="AK961" s="123">
        <v>0</v>
      </c>
      <c r="AL961" s="25">
        <v>0</v>
      </c>
      <c r="AM961" s="25">
        <v>0</v>
      </c>
      <c r="AN961" s="25">
        <v>179.52799999999999</v>
      </c>
      <c r="AO961" s="109"/>
      <c r="AP961" s="25">
        <v>0</v>
      </c>
      <c r="AQ961" s="25">
        <v>0</v>
      </c>
      <c r="AR961" s="25">
        <v>0</v>
      </c>
      <c r="AS961" s="25">
        <v>0</v>
      </c>
      <c r="AT961" s="25">
        <v>0</v>
      </c>
      <c r="AU961" s="25">
        <v>0</v>
      </c>
      <c r="AW961" t="str">
        <f t="shared" si="117"/>
        <v>Trần Huy Hoàng</v>
      </c>
      <c r="AX961" s="27" t="str">
        <f t="shared" si="118"/>
        <v>Nguyễn Thị Như Huỳnh</v>
      </c>
      <c r="AY961" s="4" t="str">
        <f t="shared" si="119"/>
        <v>VIN+</v>
      </c>
    </row>
    <row r="962" spans="1:51" outlineLevel="1" x14ac:dyDescent="0.25">
      <c r="A962" s="4" t="s">
        <v>1104</v>
      </c>
      <c r="B962" s="4" t="s">
        <v>797</v>
      </c>
      <c r="C962" s="4" t="s">
        <v>221</v>
      </c>
      <c r="D962" s="4" t="s">
        <v>754</v>
      </c>
      <c r="E962" s="35" t="s">
        <v>224</v>
      </c>
      <c r="F962" s="11" t="s">
        <v>710</v>
      </c>
      <c r="G962" s="35">
        <v>5290646</v>
      </c>
      <c r="H962" s="4" t="s">
        <v>2864</v>
      </c>
      <c r="I962" s="4"/>
      <c r="J962" s="4"/>
      <c r="K962" s="4"/>
      <c r="L962" s="4"/>
      <c r="M962" s="33"/>
      <c r="N962" s="38"/>
      <c r="O962" s="43"/>
      <c r="P962" s="244">
        <f t="shared" si="116"/>
        <v>0</v>
      </c>
      <c r="Q962" s="25"/>
      <c r="R962" s="25"/>
      <c r="S962" s="25"/>
      <c r="T962" s="109"/>
      <c r="U962" s="25"/>
      <c r="V962" s="25"/>
      <c r="W962" s="25"/>
      <c r="X962" s="25">
        <v>0</v>
      </c>
      <c r="Y962" s="25"/>
      <c r="Z962" s="25">
        <v>0</v>
      </c>
      <c r="AA962" s="109"/>
      <c r="AB962" s="25">
        <v>0</v>
      </c>
      <c r="AC962" s="25">
        <v>0</v>
      </c>
      <c r="AD962" s="25">
        <v>0</v>
      </c>
      <c r="AE962" s="25">
        <v>0</v>
      </c>
      <c r="AF962" s="25">
        <v>0</v>
      </c>
      <c r="AG962" s="25">
        <v>0</v>
      </c>
      <c r="AH962" s="109"/>
      <c r="AI962" s="25">
        <v>0</v>
      </c>
      <c r="AJ962" s="25">
        <v>0</v>
      </c>
      <c r="AK962" s="123">
        <v>0</v>
      </c>
      <c r="AL962" s="25">
        <v>0</v>
      </c>
      <c r="AM962" s="25">
        <v>0</v>
      </c>
      <c r="AN962" s="25">
        <v>0</v>
      </c>
      <c r="AO962" s="109"/>
      <c r="AP962" s="25">
        <v>0</v>
      </c>
      <c r="AQ962" s="25">
        <v>0</v>
      </c>
      <c r="AR962" s="25">
        <v>0</v>
      </c>
      <c r="AS962" s="25">
        <v>0</v>
      </c>
      <c r="AT962" s="25">
        <v>0</v>
      </c>
      <c r="AU962" s="25">
        <v>0</v>
      </c>
      <c r="AW962" t="str">
        <f t="shared" si="117"/>
        <v>Trần Huy Hoàng</v>
      </c>
      <c r="AX962" s="27" t="str">
        <f t="shared" si="118"/>
        <v>Nguyễn Thị Như Huỳnh</v>
      </c>
      <c r="AY962" s="4" t="str">
        <f t="shared" si="119"/>
        <v>VIN+</v>
      </c>
    </row>
    <row r="963" spans="1:51" outlineLevel="1" x14ac:dyDescent="0.25">
      <c r="A963" s="4" t="s">
        <v>1104</v>
      </c>
      <c r="B963" s="4" t="s">
        <v>797</v>
      </c>
      <c r="C963" s="4" t="s">
        <v>221</v>
      </c>
      <c r="D963" s="4" t="s">
        <v>754</v>
      </c>
      <c r="E963" s="35" t="s">
        <v>224</v>
      </c>
      <c r="F963" s="11" t="s">
        <v>710</v>
      </c>
      <c r="G963" s="35">
        <v>5290750</v>
      </c>
      <c r="H963" s="4" t="s">
        <v>2865</v>
      </c>
      <c r="I963" s="4"/>
      <c r="J963" s="4"/>
      <c r="K963" s="4"/>
      <c r="L963" s="4"/>
      <c r="M963" s="33"/>
      <c r="N963" s="38"/>
      <c r="O963" s="43"/>
      <c r="P963" s="244">
        <f t="shared" si="116"/>
        <v>894.92</v>
      </c>
      <c r="Q963" s="25"/>
      <c r="R963" s="25"/>
      <c r="S963" s="25"/>
      <c r="T963" s="109"/>
      <c r="U963" s="25"/>
      <c r="V963" s="25"/>
      <c r="W963" s="25"/>
      <c r="X963" s="25">
        <v>0</v>
      </c>
      <c r="Y963" s="25"/>
      <c r="Z963" s="25">
        <v>0</v>
      </c>
      <c r="AA963" s="109"/>
      <c r="AB963" s="25">
        <v>179.52799999999999</v>
      </c>
      <c r="AC963" s="25">
        <v>0</v>
      </c>
      <c r="AD963" s="25">
        <v>0</v>
      </c>
      <c r="AE963" s="25">
        <v>0</v>
      </c>
      <c r="AF963" s="25">
        <v>0</v>
      </c>
      <c r="AG963" s="25">
        <v>0</v>
      </c>
      <c r="AH963" s="109"/>
      <c r="AI963" s="25">
        <v>0</v>
      </c>
      <c r="AJ963" s="25">
        <v>0</v>
      </c>
      <c r="AK963" s="123">
        <v>0</v>
      </c>
      <c r="AL963" s="25">
        <v>0</v>
      </c>
      <c r="AM963" s="25">
        <v>0</v>
      </c>
      <c r="AN963" s="25">
        <v>238.464</v>
      </c>
      <c r="AO963" s="109"/>
      <c r="AP963" s="25">
        <v>0</v>
      </c>
      <c r="AQ963" s="25">
        <v>0</v>
      </c>
      <c r="AR963" s="25">
        <v>0</v>
      </c>
      <c r="AS963" s="25">
        <v>0</v>
      </c>
      <c r="AT963" s="25">
        <v>476.928</v>
      </c>
      <c r="AU963" s="25">
        <v>0</v>
      </c>
      <c r="AW963" t="str">
        <f t="shared" si="117"/>
        <v>Trần Huy Hoàng</v>
      </c>
      <c r="AX963" s="27" t="str">
        <f t="shared" si="118"/>
        <v>Nguyễn Thị Như Huỳnh</v>
      </c>
      <c r="AY963" s="4" t="str">
        <f t="shared" si="119"/>
        <v>VIN+</v>
      </c>
    </row>
    <row r="964" spans="1:51" outlineLevel="1" x14ac:dyDescent="0.25">
      <c r="A964" s="4" t="s">
        <v>1104</v>
      </c>
      <c r="B964" s="4" t="s">
        <v>797</v>
      </c>
      <c r="C964" s="4" t="s">
        <v>221</v>
      </c>
      <c r="D964" s="4" t="s">
        <v>754</v>
      </c>
      <c r="E964" s="35" t="s">
        <v>224</v>
      </c>
      <c r="F964" s="11" t="s">
        <v>710</v>
      </c>
      <c r="G964" s="35">
        <v>5291711</v>
      </c>
      <c r="H964" s="4" t="s">
        <v>2866</v>
      </c>
      <c r="I964" s="4"/>
      <c r="J964" s="4"/>
      <c r="K964" s="4"/>
      <c r="L964" s="4"/>
      <c r="M964" s="33"/>
      <c r="N964" s="38"/>
      <c r="O964" s="43"/>
      <c r="P964" s="244">
        <f t="shared" si="116"/>
        <v>0</v>
      </c>
      <c r="Q964" s="25"/>
      <c r="R964" s="25"/>
      <c r="S964" s="25"/>
      <c r="T964" s="109"/>
      <c r="U964" s="25"/>
      <c r="V964" s="25"/>
      <c r="W964" s="25"/>
      <c r="X964" s="25">
        <v>0</v>
      </c>
      <c r="Y964" s="25"/>
      <c r="Z964" s="25">
        <v>0</v>
      </c>
      <c r="AA964" s="109"/>
      <c r="AB964" s="25">
        <v>0</v>
      </c>
      <c r="AC964" s="25">
        <v>0</v>
      </c>
      <c r="AD964" s="25">
        <v>0</v>
      </c>
      <c r="AE964" s="25">
        <v>0</v>
      </c>
      <c r="AF964" s="25">
        <v>0</v>
      </c>
      <c r="AG964" s="25">
        <v>0</v>
      </c>
      <c r="AH964" s="109"/>
      <c r="AI964" s="25">
        <v>0</v>
      </c>
      <c r="AJ964" s="25">
        <v>0</v>
      </c>
      <c r="AK964" s="123">
        <v>0</v>
      </c>
      <c r="AL964" s="25">
        <v>0</v>
      </c>
      <c r="AM964" s="25">
        <v>0</v>
      </c>
      <c r="AN964" s="25">
        <v>0</v>
      </c>
      <c r="AO964" s="109"/>
      <c r="AP964" s="25">
        <v>0</v>
      </c>
      <c r="AQ964" s="25">
        <v>0</v>
      </c>
      <c r="AR964" s="25">
        <v>0</v>
      </c>
      <c r="AS964" s="25">
        <v>0</v>
      </c>
      <c r="AT964" s="25">
        <v>0</v>
      </c>
      <c r="AU964" s="25">
        <v>0</v>
      </c>
      <c r="AW964" t="str">
        <f t="shared" si="117"/>
        <v>Trần Huy Hoàng</v>
      </c>
      <c r="AX964" s="27" t="str">
        <f t="shared" si="118"/>
        <v>Nguyễn Thị Như Huỳnh</v>
      </c>
      <c r="AY964" s="4" t="str">
        <f t="shared" si="119"/>
        <v>VIN+</v>
      </c>
    </row>
    <row r="965" spans="1:51" outlineLevel="1" x14ac:dyDescent="0.25">
      <c r="A965" s="4" t="s">
        <v>1104</v>
      </c>
      <c r="B965" s="4" t="s">
        <v>797</v>
      </c>
      <c r="C965" s="4" t="s">
        <v>221</v>
      </c>
      <c r="D965" s="4" t="s">
        <v>754</v>
      </c>
      <c r="E965" s="35" t="s">
        <v>224</v>
      </c>
      <c r="F965" s="11" t="s">
        <v>710</v>
      </c>
      <c r="G965" s="35">
        <v>5294943</v>
      </c>
      <c r="H965" s="4" t="s">
        <v>2867</v>
      </c>
      <c r="I965" s="4"/>
      <c r="J965" s="4"/>
      <c r="K965" s="4"/>
      <c r="L965" s="4"/>
      <c r="M965" s="33"/>
      <c r="N965" s="38"/>
      <c r="O965" s="43"/>
      <c r="P965" s="244">
        <f t="shared" si="116"/>
        <v>0</v>
      </c>
      <c r="Q965" s="25"/>
      <c r="R965" s="25"/>
      <c r="S965" s="25"/>
      <c r="T965" s="109"/>
      <c r="U965" s="25"/>
      <c r="V965" s="25"/>
      <c r="W965" s="25"/>
      <c r="X965" s="25">
        <v>0</v>
      </c>
      <c r="Y965" s="25"/>
      <c r="Z965" s="25">
        <v>0</v>
      </c>
      <c r="AA965" s="109"/>
      <c r="AB965" s="25">
        <v>0</v>
      </c>
      <c r="AC965" s="25">
        <v>0</v>
      </c>
      <c r="AD965" s="25">
        <v>0</v>
      </c>
      <c r="AE965" s="25">
        <v>0</v>
      </c>
      <c r="AF965" s="25">
        <v>0</v>
      </c>
      <c r="AG965" s="25">
        <v>0</v>
      </c>
      <c r="AH965" s="109"/>
      <c r="AI965" s="25">
        <v>0</v>
      </c>
      <c r="AJ965" s="25">
        <v>0</v>
      </c>
      <c r="AK965" s="123">
        <v>0</v>
      </c>
      <c r="AL965" s="25">
        <v>0</v>
      </c>
      <c r="AM965" s="25">
        <v>0</v>
      </c>
      <c r="AN965" s="25">
        <v>0</v>
      </c>
      <c r="AO965" s="109"/>
      <c r="AP965" s="25">
        <v>0</v>
      </c>
      <c r="AQ965" s="25">
        <v>0</v>
      </c>
      <c r="AR965" s="25">
        <v>0</v>
      </c>
      <c r="AS965" s="25">
        <v>0</v>
      </c>
      <c r="AT965" s="25">
        <v>0</v>
      </c>
      <c r="AU965" s="25">
        <v>0</v>
      </c>
      <c r="AW965" t="str">
        <f t="shared" si="117"/>
        <v>Trần Huy Hoàng</v>
      </c>
      <c r="AX965" s="27" t="str">
        <f t="shared" si="118"/>
        <v>Nguyễn Thị Như Huỳnh</v>
      </c>
      <c r="AY965" s="4" t="str">
        <f t="shared" si="119"/>
        <v>VIN+</v>
      </c>
    </row>
    <row r="966" spans="1:51" outlineLevel="1" x14ac:dyDescent="0.25">
      <c r="A966" s="4" t="s">
        <v>1104</v>
      </c>
      <c r="B966" s="4" t="s">
        <v>797</v>
      </c>
      <c r="C966" s="4" t="s">
        <v>221</v>
      </c>
      <c r="D966" s="4" t="s">
        <v>754</v>
      </c>
      <c r="E966" s="35" t="s">
        <v>224</v>
      </c>
      <c r="F966" s="11" t="s">
        <v>710</v>
      </c>
      <c r="G966" s="35">
        <v>5295070</v>
      </c>
      <c r="H966" s="4" t="s">
        <v>2868</v>
      </c>
      <c r="I966" s="4"/>
      <c r="J966" s="4"/>
      <c r="K966" s="4"/>
      <c r="L966" s="4"/>
      <c r="M966" s="33"/>
      <c r="N966" s="38"/>
      <c r="O966" s="43"/>
      <c r="P966" s="244">
        <f t="shared" si="116"/>
        <v>179.52799999999999</v>
      </c>
      <c r="Q966" s="25"/>
      <c r="R966" s="25"/>
      <c r="S966" s="25"/>
      <c r="T966" s="109"/>
      <c r="U966" s="25"/>
      <c r="V966" s="25"/>
      <c r="W966" s="25"/>
      <c r="X966" s="25">
        <v>0</v>
      </c>
      <c r="Y966" s="25"/>
      <c r="Z966" s="25">
        <v>0</v>
      </c>
      <c r="AA966" s="109"/>
      <c r="AB966" s="25">
        <v>179.52799999999999</v>
      </c>
      <c r="AC966" s="25">
        <v>0</v>
      </c>
      <c r="AD966" s="25">
        <v>0</v>
      </c>
      <c r="AE966" s="25">
        <v>0</v>
      </c>
      <c r="AF966" s="25">
        <v>0</v>
      </c>
      <c r="AG966" s="25">
        <v>0</v>
      </c>
      <c r="AH966" s="109"/>
      <c r="AI966" s="25">
        <v>0</v>
      </c>
      <c r="AJ966" s="25">
        <v>0</v>
      </c>
      <c r="AK966" s="123">
        <v>0</v>
      </c>
      <c r="AL966" s="25">
        <v>0</v>
      </c>
      <c r="AM966" s="25">
        <v>0</v>
      </c>
      <c r="AN966" s="25">
        <v>0</v>
      </c>
      <c r="AO966" s="109"/>
      <c r="AP966" s="25">
        <v>0</v>
      </c>
      <c r="AQ966" s="25">
        <v>0</v>
      </c>
      <c r="AR966" s="25">
        <v>0</v>
      </c>
      <c r="AS966" s="25">
        <v>0</v>
      </c>
      <c r="AT966" s="25">
        <v>0</v>
      </c>
      <c r="AU966" s="25">
        <v>0</v>
      </c>
      <c r="AW966" t="str">
        <f t="shared" si="117"/>
        <v>Trần Huy Hoàng</v>
      </c>
      <c r="AX966" s="27" t="str">
        <f t="shared" si="118"/>
        <v>Nguyễn Thị Như Huỳnh</v>
      </c>
      <c r="AY966" s="4" t="str">
        <f t="shared" si="119"/>
        <v>VIN+</v>
      </c>
    </row>
    <row r="967" spans="1:51" outlineLevel="1" x14ac:dyDescent="0.25">
      <c r="A967" s="4" t="s">
        <v>1104</v>
      </c>
      <c r="B967" s="4" t="s">
        <v>797</v>
      </c>
      <c r="C967" s="4" t="s">
        <v>221</v>
      </c>
      <c r="D967" s="4" t="s">
        <v>754</v>
      </c>
      <c r="E967" s="35" t="s">
        <v>224</v>
      </c>
      <c r="F967" s="11" t="s">
        <v>710</v>
      </c>
      <c r="G967" s="35">
        <v>5295959</v>
      </c>
      <c r="H967" s="4" t="s">
        <v>2869</v>
      </c>
      <c r="I967" s="4"/>
      <c r="J967" s="4"/>
      <c r="K967" s="4"/>
      <c r="L967" s="4"/>
      <c r="M967" s="33"/>
      <c r="N967" s="38"/>
      <c r="O967" s="43"/>
      <c r="P967" s="244">
        <f t="shared" si="116"/>
        <v>0</v>
      </c>
      <c r="Q967" s="25"/>
      <c r="R967" s="25"/>
      <c r="S967" s="25"/>
      <c r="T967" s="109"/>
      <c r="U967" s="25"/>
      <c r="V967" s="25"/>
      <c r="W967" s="25"/>
      <c r="X967" s="25">
        <v>0</v>
      </c>
      <c r="Y967" s="25"/>
      <c r="Z967" s="25">
        <v>0</v>
      </c>
      <c r="AA967" s="109"/>
      <c r="AB967" s="25">
        <v>0</v>
      </c>
      <c r="AC967" s="25">
        <v>0</v>
      </c>
      <c r="AD967" s="25">
        <v>0</v>
      </c>
      <c r="AE967" s="25">
        <v>0</v>
      </c>
      <c r="AF967" s="25">
        <v>0</v>
      </c>
      <c r="AG967" s="25">
        <v>0</v>
      </c>
      <c r="AH967" s="109"/>
      <c r="AI967" s="25">
        <v>0</v>
      </c>
      <c r="AJ967" s="25">
        <v>0</v>
      </c>
      <c r="AK967" s="123">
        <v>0</v>
      </c>
      <c r="AL967" s="25">
        <v>0</v>
      </c>
      <c r="AM967" s="25">
        <v>0</v>
      </c>
      <c r="AN967" s="25">
        <v>0</v>
      </c>
      <c r="AO967" s="109"/>
      <c r="AP967" s="25">
        <v>0</v>
      </c>
      <c r="AQ967" s="25">
        <v>0</v>
      </c>
      <c r="AR967" s="25">
        <v>0</v>
      </c>
      <c r="AS967" s="25">
        <v>0</v>
      </c>
      <c r="AT967" s="25">
        <v>0</v>
      </c>
      <c r="AU967" s="25">
        <v>0</v>
      </c>
      <c r="AW967" t="str">
        <f t="shared" si="117"/>
        <v>Trần Huy Hoàng</v>
      </c>
      <c r="AX967" s="27" t="str">
        <f t="shared" si="118"/>
        <v>Nguyễn Thị Như Huỳnh</v>
      </c>
      <c r="AY967" s="4" t="str">
        <f t="shared" si="119"/>
        <v>VIN+</v>
      </c>
    </row>
    <row r="968" spans="1:51" outlineLevel="1" x14ac:dyDescent="0.25">
      <c r="A968" s="4" t="s">
        <v>1104</v>
      </c>
      <c r="B968" s="4" t="s">
        <v>797</v>
      </c>
      <c r="C968" s="4" t="s">
        <v>221</v>
      </c>
      <c r="D968" s="4" t="s">
        <v>754</v>
      </c>
      <c r="E968" s="35" t="s">
        <v>224</v>
      </c>
      <c r="F968" s="11" t="s">
        <v>710</v>
      </c>
      <c r="G968" s="35">
        <v>5295966</v>
      </c>
      <c r="H968" s="4" t="s">
        <v>2870</v>
      </c>
      <c r="I968" s="4"/>
      <c r="J968" s="4"/>
      <c r="K968" s="4"/>
      <c r="L968" s="4"/>
      <c r="M968" s="33"/>
      <c r="N968" s="38"/>
      <c r="O968" s="43"/>
      <c r="P968" s="244">
        <f t="shared" si="116"/>
        <v>0</v>
      </c>
      <c r="Q968" s="25"/>
      <c r="R968" s="25"/>
      <c r="S968" s="25"/>
      <c r="T968" s="109"/>
      <c r="U968" s="25"/>
      <c r="V968" s="25"/>
      <c r="W968" s="25"/>
      <c r="X968" s="25">
        <v>0</v>
      </c>
      <c r="Y968" s="25"/>
      <c r="Z968" s="25">
        <v>0</v>
      </c>
      <c r="AA968" s="109"/>
      <c r="AB968" s="25">
        <v>0</v>
      </c>
      <c r="AC968" s="25">
        <v>0</v>
      </c>
      <c r="AD968" s="25">
        <v>0</v>
      </c>
      <c r="AE968" s="25">
        <v>0</v>
      </c>
      <c r="AF968" s="25">
        <v>0</v>
      </c>
      <c r="AG968" s="25">
        <v>0</v>
      </c>
      <c r="AH968" s="109"/>
      <c r="AI968" s="25">
        <v>0</v>
      </c>
      <c r="AJ968" s="25">
        <v>0</v>
      </c>
      <c r="AK968" s="123">
        <v>0</v>
      </c>
      <c r="AL968" s="25">
        <v>0</v>
      </c>
      <c r="AM968" s="25">
        <v>0</v>
      </c>
      <c r="AN968" s="25">
        <v>0</v>
      </c>
      <c r="AO968" s="109"/>
      <c r="AP968" s="25">
        <v>0</v>
      </c>
      <c r="AQ968" s="25">
        <v>0</v>
      </c>
      <c r="AR968" s="25">
        <v>0</v>
      </c>
      <c r="AS968" s="25">
        <v>0</v>
      </c>
      <c r="AT968" s="25">
        <v>0</v>
      </c>
      <c r="AU968" s="25">
        <v>0</v>
      </c>
      <c r="AW968" t="str">
        <f t="shared" si="117"/>
        <v>Trần Huy Hoàng</v>
      </c>
      <c r="AX968" s="27" t="str">
        <f t="shared" si="118"/>
        <v>Nguyễn Thị Như Huỳnh</v>
      </c>
      <c r="AY968" s="4" t="str">
        <f t="shared" si="119"/>
        <v>VIN+</v>
      </c>
    </row>
    <row r="969" spans="1:51" outlineLevel="1" x14ac:dyDescent="0.25">
      <c r="A969" s="4" t="s">
        <v>1104</v>
      </c>
      <c r="B969" s="4" t="s">
        <v>797</v>
      </c>
      <c r="C969" s="4" t="s">
        <v>221</v>
      </c>
      <c r="D969" s="4" t="s">
        <v>754</v>
      </c>
      <c r="E969" s="35" t="s">
        <v>224</v>
      </c>
      <c r="F969" s="11" t="s">
        <v>710</v>
      </c>
      <c r="G969" s="35">
        <v>5296000</v>
      </c>
      <c r="H969" s="4" t="s">
        <v>2871</v>
      </c>
      <c r="I969" s="4"/>
      <c r="J969" s="4"/>
      <c r="K969" s="4"/>
      <c r="L969" s="4"/>
      <c r="M969" s="33"/>
      <c r="N969" s="38"/>
      <c r="O969" s="43"/>
      <c r="P969" s="244">
        <f t="shared" si="116"/>
        <v>0</v>
      </c>
      <c r="Q969" s="25"/>
      <c r="R969" s="25"/>
      <c r="S969" s="25"/>
      <c r="T969" s="109"/>
      <c r="U969" s="25"/>
      <c r="V969" s="25"/>
      <c r="W969" s="25"/>
      <c r="X969" s="25">
        <v>0</v>
      </c>
      <c r="Y969" s="25"/>
      <c r="Z969" s="25">
        <v>0</v>
      </c>
      <c r="AA969" s="109"/>
      <c r="AB969" s="25">
        <v>0</v>
      </c>
      <c r="AC969" s="25">
        <v>0</v>
      </c>
      <c r="AD969" s="25">
        <v>0</v>
      </c>
      <c r="AE969" s="25">
        <v>0</v>
      </c>
      <c r="AF969" s="25">
        <v>0</v>
      </c>
      <c r="AG969" s="25">
        <v>0</v>
      </c>
      <c r="AH969" s="109"/>
      <c r="AI969" s="25">
        <v>0</v>
      </c>
      <c r="AJ969" s="25">
        <v>0</v>
      </c>
      <c r="AK969" s="123">
        <v>0</v>
      </c>
      <c r="AL969" s="25">
        <v>0</v>
      </c>
      <c r="AM969" s="25">
        <v>0</v>
      </c>
      <c r="AN969" s="25">
        <v>0</v>
      </c>
      <c r="AO969" s="109"/>
      <c r="AP969" s="25">
        <v>0</v>
      </c>
      <c r="AQ969" s="25">
        <v>0</v>
      </c>
      <c r="AR969" s="25">
        <v>0</v>
      </c>
      <c r="AS969" s="25">
        <v>0</v>
      </c>
      <c r="AT969" s="25">
        <v>0</v>
      </c>
      <c r="AU969" s="25">
        <v>0</v>
      </c>
      <c r="AW969" t="str">
        <f t="shared" si="117"/>
        <v>Trần Huy Hoàng</v>
      </c>
      <c r="AX969" s="27" t="str">
        <f t="shared" si="118"/>
        <v>Nguyễn Thị Như Huỳnh</v>
      </c>
      <c r="AY969" s="4" t="str">
        <f t="shared" si="119"/>
        <v>VIN+</v>
      </c>
    </row>
    <row r="970" spans="1:51" outlineLevel="1" x14ac:dyDescent="0.25">
      <c r="A970" s="4" t="s">
        <v>1104</v>
      </c>
      <c r="B970" s="4" t="s">
        <v>797</v>
      </c>
      <c r="C970" s="4" t="s">
        <v>221</v>
      </c>
      <c r="D970" s="4" t="s">
        <v>754</v>
      </c>
      <c r="E970" s="35" t="s">
        <v>224</v>
      </c>
      <c r="F970" s="11" t="s">
        <v>710</v>
      </c>
      <c r="G970" s="35">
        <v>5298323</v>
      </c>
      <c r="H970" s="4" t="s">
        <v>2872</v>
      </c>
      <c r="I970" s="4"/>
      <c r="J970" s="4"/>
      <c r="K970" s="4"/>
      <c r="L970" s="4"/>
      <c r="M970" s="33"/>
      <c r="N970" s="38"/>
      <c r="O970" s="43"/>
      <c r="P970" s="244">
        <f t="shared" ref="P970:P1033" si="120">SUM(Q970:AU970)</f>
        <v>179.52799999999999</v>
      </c>
      <c r="Q970" s="25"/>
      <c r="R970" s="25"/>
      <c r="S970" s="25"/>
      <c r="T970" s="109"/>
      <c r="U970" s="25"/>
      <c r="V970" s="25"/>
      <c r="W970" s="25"/>
      <c r="X970" s="25">
        <v>0</v>
      </c>
      <c r="Y970" s="25"/>
      <c r="Z970" s="25">
        <v>0</v>
      </c>
      <c r="AA970" s="109"/>
      <c r="AB970" s="25">
        <v>0</v>
      </c>
      <c r="AC970" s="25">
        <v>0</v>
      </c>
      <c r="AD970" s="25">
        <v>0</v>
      </c>
      <c r="AE970" s="25">
        <v>0</v>
      </c>
      <c r="AF970" s="25">
        <v>0</v>
      </c>
      <c r="AG970" s="25">
        <v>0</v>
      </c>
      <c r="AH970" s="109"/>
      <c r="AI970" s="25">
        <v>0</v>
      </c>
      <c r="AJ970" s="25">
        <v>0</v>
      </c>
      <c r="AK970" s="123">
        <v>0</v>
      </c>
      <c r="AL970" s="25">
        <v>0</v>
      </c>
      <c r="AM970" s="25">
        <v>0</v>
      </c>
      <c r="AN970" s="25">
        <v>179.52799999999999</v>
      </c>
      <c r="AO970" s="109"/>
      <c r="AP970" s="25">
        <v>0</v>
      </c>
      <c r="AQ970" s="25">
        <v>0</v>
      </c>
      <c r="AR970" s="25">
        <v>0</v>
      </c>
      <c r="AS970" s="25">
        <v>0</v>
      </c>
      <c r="AT970" s="25">
        <v>0</v>
      </c>
      <c r="AU970" s="25">
        <v>0</v>
      </c>
      <c r="AW970" t="str">
        <f t="shared" ref="AW970:AW1033" si="121">+C970</f>
        <v>Trần Huy Hoàng</v>
      </c>
      <c r="AX970" s="27" t="str">
        <f t="shared" ref="AX970:AX1033" si="122">+E970</f>
        <v>Nguyễn Thị Như Huỳnh</v>
      </c>
      <c r="AY970" s="4" t="str">
        <f t="shared" si="119"/>
        <v>VIN+</v>
      </c>
    </row>
    <row r="971" spans="1:51" outlineLevel="1" x14ac:dyDescent="0.25">
      <c r="A971" s="4" t="s">
        <v>1104</v>
      </c>
      <c r="B971" s="4" t="s">
        <v>797</v>
      </c>
      <c r="C971" s="4" t="s">
        <v>221</v>
      </c>
      <c r="D971" s="4" t="s">
        <v>754</v>
      </c>
      <c r="E971" s="35" t="s">
        <v>224</v>
      </c>
      <c r="F971" s="11" t="s">
        <v>710</v>
      </c>
      <c r="G971" s="35">
        <v>5330968</v>
      </c>
      <c r="H971" s="4" t="s">
        <v>2873</v>
      </c>
      <c r="I971" s="4"/>
      <c r="J971" s="4"/>
      <c r="K971" s="4"/>
      <c r="L971" s="4"/>
      <c r="M971" s="33"/>
      <c r="N971" s="38"/>
      <c r="O971" s="43"/>
      <c r="P971" s="244">
        <f t="shared" si="120"/>
        <v>0</v>
      </c>
      <c r="Q971" s="25"/>
      <c r="R971" s="25"/>
      <c r="S971" s="25"/>
      <c r="T971" s="109"/>
      <c r="U971" s="25"/>
      <c r="V971" s="25"/>
      <c r="W971" s="25"/>
      <c r="X971" s="25">
        <v>0</v>
      </c>
      <c r="Y971" s="25"/>
      <c r="Z971" s="25">
        <v>0</v>
      </c>
      <c r="AA971" s="109"/>
      <c r="AB971" s="25">
        <v>0</v>
      </c>
      <c r="AC971" s="25">
        <v>0</v>
      </c>
      <c r="AD971" s="25">
        <v>0</v>
      </c>
      <c r="AE971" s="25">
        <v>0</v>
      </c>
      <c r="AF971" s="25">
        <v>0</v>
      </c>
      <c r="AG971" s="25">
        <v>0</v>
      </c>
      <c r="AH971" s="109"/>
      <c r="AI971" s="25">
        <v>0</v>
      </c>
      <c r="AJ971" s="25">
        <v>0</v>
      </c>
      <c r="AK971" s="123">
        <v>0</v>
      </c>
      <c r="AL971" s="25">
        <v>0</v>
      </c>
      <c r="AM971" s="25">
        <v>0</v>
      </c>
      <c r="AN971" s="25">
        <v>0</v>
      </c>
      <c r="AO971" s="109"/>
      <c r="AP971" s="25">
        <v>0</v>
      </c>
      <c r="AQ971" s="25">
        <v>0</v>
      </c>
      <c r="AR971" s="25">
        <v>0</v>
      </c>
      <c r="AS971" s="25">
        <v>0</v>
      </c>
      <c r="AT971" s="25">
        <v>0</v>
      </c>
      <c r="AU971" s="25">
        <v>0</v>
      </c>
      <c r="AW971" t="str">
        <f t="shared" si="121"/>
        <v>Trần Huy Hoàng</v>
      </c>
      <c r="AX971" s="27" t="str">
        <f t="shared" si="122"/>
        <v>Nguyễn Thị Như Huỳnh</v>
      </c>
      <c r="AY971" s="4" t="str">
        <f t="shared" si="119"/>
        <v>VIN+</v>
      </c>
    </row>
    <row r="972" spans="1:51" outlineLevel="1" x14ac:dyDescent="0.25">
      <c r="A972" s="4" t="s">
        <v>1104</v>
      </c>
      <c r="B972" s="4" t="s">
        <v>797</v>
      </c>
      <c r="C972" s="4" t="s">
        <v>221</v>
      </c>
      <c r="D972" s="4" t="s">
        <v>754</v>
      </c>
      <c r="E972" s="35" t="s">
        <v>224</v>
      </c>
      <c r="F972" s="11" t="s">
        <v>710</v>
      </c>
      <c r="G972" s="35">
        <v>5331756</v>
      </c>
      <c r="H972" s="4" t="s">
        <v>2874</v>
      </c>
      <c r="I972" s="4"/>
      <c r="J972" s="4"/>
      <c r="K972" s="4"/>
      <c r="L972" s="4"/>
      <c r="M972" s="33"/>
      <c r="N972" s="38"/>
      <c r="O972" s="43"/>
      <c r="P972" s="244">
        <f t="shared" si="120"/>
        <v>476.928</v>
      </c>
      <c r="Q972" s="25"/>
      <c r="R972" s="25"/>
      <c r="S972" s="25"/>
      <c r="T972" s="109"/>
      <c r="U972" s="25"/>
      <c r="V972" s="25"/>
      <c r="W972" s="25"/>
      <c r="X972" s="25">
        <v>0</v>
      </c>
      <c r="Y972" s="25"/>
      <c r="Z972" s="25">
        <v>0</v>
      </c>
      <c r="AA972" s="109"/>
      <c r="AB972" s="25">
        <v>0</v>
      </c>
      <c r="AC972" s="25">
        <v>0</v>
      </c>
      <c r="AD972" s="25">
        <v>0</v>
      </c>
      <c r="AE972" s="25">
        <v>0</v>
      </c>
      <c r="AF972" s="25">
        <v>0</v>
      </c>
      <c r="AG972" s="25">
        <v>0</v>
      </c>
      <c r="AH972" s="109"/>
      <c r="AI972" s="25">
        <v>238.464</v>
      </c>
      <c r="AJ972" s="25">
        <v>0</v>
      </c>
      <c r="AK972" s="123">
        <v>0</v>
      </c>
      <c r="AL972" s="25">
        <v>0</v>
      </c>
      <c r="AM972" s="25">
        <v>0</v>
      </c>
      <c r="AN972" s="25">
        <v>238.464</v>
      </c>
      <c r="AO972" s="109"/>
      <c r="AP972" s="25">
        <v>0</v>
      </c>
      <c r="AQ972" s="25">
        <v>0</v>
      </c>
      <c r="AR972" s="25">
        <v>0</v>
      </c>
      <c r="AS972" s="25">
        <v>0</v>
      </c>
      <c r="AT972" s="25">
        <v>0</v>
      </c>
      <c r="AU972" s="25">
        <v>0</v>
      </c>
      <c r="AW972" t="str">
        <f t="shared" si="121"/>
        <v>Trần Huy Hoàng</v>
      </c>
      <c r="AX972" s="27" t="str">
        <f t="shared" si="122"/>
        <v>Nguyễn Thị Như Huỳnh</v>
      </c>
      <c r="AY972" s="4" t="str">
        <f t="shared" si="119"/>
        <v>VIN+</v>
      </c>
    </row>
    <row r="973" spans="1:51" outlineLevel="1" x14ac:dyDescent="0.25">
      <c r="A973" s="4" t="s">
        <v>1104</v>
      </c>
      <c r="B973" s="4" t="s">
        <v>797</v>
      </c>
      <c r="C973" s="4" t="s">
        <v>221</v>
      </c>
      <c r="D973" s="4" t="s">
        <v>754</v>
      </c>
      <c r="E973" s="35" t="s">
        <v>224</v>
      </c>
      <c r="F973" s="11" t="s">
        <v>710</v>
      </c>
      <c r="G973" s="35">
        <v>5331763</v>
      </c>
      <c r="H973" s="4" t="s">
        <v>2875</v>
      </c>
      <c r="I973" s="4"/>
      <c r="J973" s="4"/>
      <c r="K973" s="4"/>
      <c r="L973" s="4"/>
      <c r="M973" s="33"/>
      <c r="N973" s="38"/>
      <c r="O973" s="43"/>
      <c r="P973" s="244">
        <f t="shared" si="120"/>
        <v>417.99200000000002</v>
      </c>
      <c r="Q973" s="25"/>
      <c r="R973" s="25"/>
      <c r="S973" s="25"/>
      <c r="T973" s="109"/>
      <c r="U973" s="25"/>
      <c r="V973" s="25"/>
      <c r="W973" s="25"/>
      <c r="X973" s="25">
        <v>0</v>
      </c>
      <c r="Y973" s="25"/>
      <c r="Z973" s="25">
        <v>0</v>
      </c>
      <c r="AA973" s="109"/>
      <c r="AB973" s="25">
        <v>0</v>
      </c>
      <c r="AC973" s="25">
        <v>0</v>
      </c>
      <c r="AD973" s="25">
        <v>0</v>
      </c>
      <c r="AE973" s="25">
        <v>0</v>
      </c>
      <c r="AF973" s="25">
        <v>0</v>
      </c>
      <c r="AG973" s="25">
        <v>0</v>
      </c>
      <c r="AH973" s="109"/>
      <c r="AI973" s="25">
        <v>0</v>
      </c>
      <c r="AJ973" s="25">
        <v>0</v>
      </c>
      <c r="AK973" s="123">
        <v>0</v>
      </c>
      <c r="AL973" s="25">
        <v>0</v>
      </c>
      <c r="AM973" s="25">
        <v>0</v>
      </c>
      <c r="AN973" s="25">
        <v>417.99200000000002</v>
      </c>
      <c r="AO973" s="109"/>
      <c r="AP973" s="25">
        <v>0</v>
      </c>
      <c r="AQ973" s="25">
        <v>0</v>
      </c>
      <c r="AR973" s="25">
        <v>0</v>
      </c>
      <c r="AS973" s="25">
        <v>0</v>
      </c>
      <c r="AT973" s="25">
        <v>0</v>
      </c>
      <c r="AU973" s="25">
        <v>0</v>
      </c>
      <c r="AW973" t="str">
        <f t="shared" si="121"/>
        <v>Trần Huy Hoàng</v>
      </c>
      <c r="AX973" s="27" t="str">
        <f t="shared" si="122"/>
        <v>Nguyễn Thị Như Huỳnh</v>
      </c>
      <c r="AY973" s="4" t="str">
        <f t="shared" ref="AY973:AY1036" si="123">+B973</f>
        <v>VIN+</v>
      </c>
    </row>
    <row r="974" spans="1:51" outlineLevel="1" x14ac:dyDescent="0.25">
      <c r="A974" s="4" t="s">
        <v>1104</v>
      </c>
      <c r="B974" s="4" t="s">
        <v>797</v>
      </c>
      <c r="C974" s="4" t="s">
        <v>221</v>
      </c>
      <c r="D974" s="4" t="s">
        <v>754</v>
      </c>
      <c r="E974" s="35" t="s">
        <v>224</v>
      </c>
      <c r="F974" s="11" t="s">
        <v>710</v>
      </c>
      <c r="G974" s="35">
        <v>5331808</v>
      </c>
      <c r="H974" s="4" t="s">
        <v>2876</v>
      </c>
      <c r="I974" s="4"/>
      <c r="J974" s="4"/>
      <c r="K974" s="4"/>
      <c r="L974" s="4"/>
      <c r="M974" s="33"/>
      <c r="N974" s="38"/>
      <c r="O974" s="43"/>
      <c r="P974" s="244">
        <f t="shared" si="120"/>
        <v>597.52</v>
      </c>
      <c r="Q974" s="25"/>
      <c r="R974" s="25"/>
      <c r="S974" s="25"/>
      <c r="T974" s="109"/>
      <c r="U974" s="25"/>
      <c r="V974" s="25"/>
      <c r="W974" s="25"/>
      <c r="X974" s="25">
        <v>0</v>
      </c>
      <c r="Y974" s="25"/>
      <c r="Z974" s="25">
        <v>0</v>
      </c>
      <c r="AA974" s="109"/>
      <c r="AB974" s="25">
        <v>179.52799999999999</v>
      </c>
      <c r="AC974" s="25">
        <v>0</v>
      </c>
      <c r="AD974" s="25">
        <v>0</v>
      </c>
      <c r="AE974" s="25">
        <v>0</v>
      </c>
      <c r="AF974" s="25">
        <v>0</v>
      </c>
      <c r="AG974" s="25">
        <v>0</v>
      </c>
      <c r="AH974" s="109"/>
      <c r="AI974" s="25">
        <v>0</v>
      </c>
      <c r="AJ974" s="25">
        <v>0</v>
      </c>
      <c r="AK974" s="123">
        <v>0</v>
      </c>
      <c r="AL974" s="25">
        <v>0</v>
      </c>
      <c r="AM974" s="25">
        <v>0</v>
      </c>
      <c r="AN974" s="25">
        <v>0</v>
      </c>
      <c r="AO974" s="109"/>
      <c r="AP974" s="25">
        <v>417.99200000000002</v>
      </c>
      <c r="AQ974" s="25">
        <v>0</v>
      </c>
      <c r="AR974" s="25">
        <v>0</v>
      </c>
      <c r="AS974" s="25">
        <v>0</v>
      </c>
      <c r="AT974" s="25">
        <v>0</v>
      </c>
      <c r="AU974" s="25">
        <v>0</v>
      </c>
      <c r="AW974" t="str">
        <f t="shared" si="121"/>
        <v>Trần Huy Hoàng</v>
      </c>
      <c r="AX974" s="27" t="str">
        <f t="shared" si="122"/>
        <v>Nguyễn Thị Như Huỳnh</v>
      </c>
      <c r="AY974" s="4" t="str">
        <f t="shared" si="123"/>
        <v>VIN+</v>
      </c>
    </row>
    <row r="975" spans="1:51" outlineLevel="1" x14ac:dyDescent="0.25">
      <c r="A975" s="4" t="s">
        <v>1104</v>
      </c>
      <c r="B975" s="4" t="s">
        <v>797</v>
      </c>
      <c r="C975" s="4" t="s">
        <v>221</v>
      </c>
      <c r="D975" s="4" t="s">
        <v>754</v>
      </c>
      <c r="E975" s="35" t="s">
        <v>224</v>
      </c>
      <c r="F975" s="11" t="s">
        <v>710</v>
      </c>
      <c r="G975" s="35">
        <v>5331815</v>
      </c>
      <c r="H975" s="4" t="s">
        <v>2877</v>
      </c>
      <c r="I975" s="4"/>
      <c r="J975" s="4"/>
      <c r="K975" s="4"/>
      <c r="L975" s="4"/>
      <c r="M975" s="33"/>
      <c r="N975" s="38"/>
      <c r="O975" s="43"/>
      <c r="P975" s="244">
        <f t="shared" si="120"/>
        <v>777.04899999999998</v>
      </c>
      <c r="Q975" s="25"/>
      <c r="R975" s="25"/>
      <c r="S975" s="25"/>
      <c r="T975" s="109"/>
      <c r="U975" s="25"/>
      <c r="V975" s="25"/>
      <c r="W975" s="25"/>
      <c r="X975" s="25">
        <v>0</v>
      </c>
      <c r="Y975" s="25"/>
      <c r="Z975" s="25">
        <v>0</v>
      </c>
      <c r="AA975" s="109"/>
      <c r="AB975" s="25">
        <v>359.05700000000002</v>
      </c>
      <c r="AC975" s="25">
        <v>0</v>
      </c>
      <c r="AD975" s="25">
        <v>0</v>
      </c>
      <c r="AE975" s="25">
        <v>0</v>
      </c>
      <c r="AF975" s="25">
        <v>0</v>
      </c>
      <c r="AG975" s="25">
        <v>0</v>
      </c>
      <c r="AH975" s="109"/>
      <c r="AI975" s="25">
        <v>238.464</v>
      </c>
      <c r="AJ975" s="25">
        <v>0</v>
      </c>
      <c r="AK975" s="123">
        <v>0</v>
      </c>
      <c r="AL975" s="25">
        <v>0</v>
      </c>
      <c r="AM975" s="25">
        <v>0</v>
      </c>
      <c r="AN975" s="25">
        <v>0</v>
      </c>
      <c r="AO975" s="109"/>
      <c r="AP975" s="25">
        <v>0</v>
      </c>
      <c r="AQ975" s="25">
        <v>0</v>
      </c>
      <c r="AR975" s="25">
        <v>0</v>
      </c>
      <c r="AS975" s="25">
        <v>0</v>
      </c>
      <c r="AT975" s="25">
        <v>179.52799999999999</v>
      </c>
      <c r="AU975" s="25">
        <v>0</v>
      </c>
      <c r="AW975" t="str">
        <f t="shared" si="121"/>
        <v>Trần Huy Hoàng</v>
      </c>
      <c r="AX975" s="27" t="str">
        <f t="shared" si="122"/>
        <v>Nguyễn Thị Như Huỳnh</v>
      </c>
      <c r="AY975" s="4" t="str">
        <f t="shared" si="123"/>
        <v>VIN+</v>
      </c>
    </row>
    <row r="976" spans="1:51" outlineLevel="1" x14ac:dyDescent="0.25">
      <c r="A976" s="4" t="s">
        <v>1104</v>
      </c>
      <c r="B976" s="4" t="s">
        <v>797</v>
      </c>
      <c r="C976" s="4" t="s">
        <v>221</v>
      </c>
      <c r="D976" s="4" t="s">
        <v>754</v>
      </c>
      <c r="E976" s="35" t="s">
        <v>224</v>
      </c>
      <c r="F976" s="11" t="s">
        <v>710</v>
      </c>
      <c r="G976" s="35">
        <v>5331839</v>
      </c>
      <c r="H976" s="4" t="s">
        <v>2878</v>
      </c>
      <c r="I976" s="4"/>
      <c r="J976" s="4"/>
      <c r="K976" s="4"/>
      <c r="L976" s="4"/>
      <c r="M976" s="33"/>
      <c r="N976" s="38"/>
      <c r="O976" s="43"/>
      <c r="P976" s="244">
        <f t="shared" si="120"/>
        <v>179.52799999999999</v>
      </c>
      <c r="Q976" s="25"/>
      <c r="R976" s="25"/>
      <c r="S976" s="25"/>
      <c r="T976" s="109"/>
      <c r="U976" s="25"/>
      <c r="V976" s="25"/>
      <c r="W976" s="25"/>
      <c r="X976" s="25">
        <v>0</v>
      </c>
      <c r="Y976" s="25"/>
      <c r="Z976" s="25">
        <v>0</v>
      </c>
      <c r="AA976" s="109"/>
      <c r="AB976" s="25">
        <v>0</v>
      </c>
      <c r="AC976" s="25">
        <v>0</v>
      </c>
      <c r="AD976" s="25">
        <v>0</v>
      </c>
      <c r="AE976" s="25">
        <v>0</v>
      </c>
      <c r="AF976" s="25">
        <v>0</v>
      </c>
      <c r="AG976" s="25">
        <v>0</v>
      </c>
      <c r="AH976" s="109"/>
      <c r="AI976" s="25">
        <v>0</v>
      </c>
      <c r="AJ976" s="25">
        <v>0</v>
      </c>
      <c r="AK976" s="123">
        <v>0</v>
      </c>
      <c r="AL976" s="25">
        <v>0</v>
      </c>
      <c r="AM976" s="25">
        <v>0</v>
      </c>
      <c r="AN976" s="25">
        <v>0</v>
      </c>
      <c r="AO976" s="109"/>
      <c r="AP976" s="25">
        <v>0</v>
      </c>
      <c r="AQ976" s="25">
        <v>0</v>
      </c>
      <c r="AR976" s="25">
        <v>0</v>
      </c>
      <c r="AS976" s="25">
        <v>0</v>
      </c>
      <c r="AT976" s="25">
        <v>179.52799999999999</v>
      </c>
      <c r="AU976" s="25">
        <v>0</v>
      </c>
      <c r="AW976" t="str">
        <f t="shared" si="121"/>
        <v>Trần Huy Hoàng</v>
      </c>
      <c r="AX976" s="27" t="str">
        <f t="shared" si="122"/>
        <v>Nguyễn Thị Như Huỳnh</v>
      </c>
      <c r="AY976" s="4" t="str">
        <f t="shared" si="123"/>
        <v>VIN+</v>
      </c>
    </row>
    <row r="977" spans="1:51" outlineLevel="1" x14ac:dyDescent="0.25">
      <c r="A977" s="4" t="s">
        <v>1104</v>
      </c>
      <c r="B977" s="4" t="s">
        <v>797</v>
      </c>
      <c r="C977" s="4" t="s">
        <v>221</v>
      </c>
      <c r="D977" s="4" t="s">
        <v>754</v>
      </c>
      <c r="E977" s="35" t="s">
        <v>224</v>
      </c>
      <c r="F977" s="11" t="s">
        <v>710</v>
      </c>
      <c r="G977" s="35">
        <v>5333093</v>
      </c>
      <c r="H977" s="4" t="s">
        <v>2879</v>
      </c>
      <c r="I977" s="4"/>
      <c r="J977" s="4"/>
      <c r="K977" s="4"/>
      <c r="L977" s="4"/>
      <c r="M977" s="33"/>
      <c r="N977" s="38"/>
      <c r="O977" s="43"/>
      <c r="P977" s="244">
        <f t="shared" si="120"/>
        <v>0</v>
      </c>
      <c r="Q977" s="25"/>
      <c r="R977" s="25"/>
      <c r="S977" s="25"/>
      <c r="T977" s="109"/>
      <c r="U977" s="25"/>
      <c r="V977" s="25"/>
      <c r="W977" s="25"/>
      <c r="X977" s="25">
        <v>0</v>
      </c>
      <c r="Y977" s="25"/>
      <c r="Z977" s="25">
        <v>0</v>
      </c>
      <c r="AA977" s="109"/>
      <c r="AB977" s="25">
        <v>0</v>
      </c>
      <c r="AC977" s="25">
        <v>0</v>
      </c>
      <c r="AD977" s="25">
        <v>0</v>
      </c>
      <c r="AE977" s="25">
        <v>0</v>
      </c>
      <c r="AF977" s="25">
        <v>0</v>
      </c>
      <c r="AG977" s="25">
        <v>0</v>
      </c>
      <c r="AH977" s="109"/>
      <c r="AI977" s="25">
        <v>0</v>
      </c>
      <c r="AJ977" s="25">
        <v>0</v>
      </c>
      <c r="AK977" s="123">
        <v>0</v>
      </c>
      <c r="AL977" s="25">
        <v>0</v>
      </c>
      <c r="AM977" s="25">
        <v>0</v>
      </c>
      <c r="AN977" s="25">
        <v>0</v>
      </c>
      <c r="AO977" s="109"/>
      <c r="AP977" s="25">
        <v>0</v>
      </c>
      <c r="AQ977" s="25">
        <v>0</v>
      </c>
      <c r="AR977" s="25">
        <v>0</v>
      </c>
      <c r="AS977" s="25">
        <v>0</v>
      </c>
      <c r="AT977" s="25">
        <v>0</v>
      </c>
      <c r="AU977" s="25">
        <v>0</v>
      </c>
      <c r="AW977" t="str">
        <f t="shared" si="121"/>
        <v>Trần Huy Hoàng</v>
      </c>
      <c r="AX977" s="27" t="str">
        <f t="shared" si="122"/>
        <v>Nguyễn Thị Như Huỳnh</v>
      </c>
      <c r="AY977" s="4" t="str">
        <f t="shared" si="123"/>
        <v>VIN+</v>
      </c>
    </row>
    <row r="978" spans="1:51" outlineLevel="1" x14ac:dyDescent="0.25">
      <c r="A978" s="4" t="s">
        <v>1104</v>
      </c>
      <c r="B978" s="4" t="s">
        <v>797</v>
      </c>
      <c r="C978" s="4" t="s">
        <v>221</v>
      </c>
      <c r="D978" s="4" t="s">
        <v>754</v>
      </c>
      <c r="E978" s="35" t="s">
        <v>224</v>
      </c>
      <c r="F978" s="11" t="s">
        <v>710</v>
      </c>
      <c r="G978" s="35">
        <v>5333169</v>
      </c>
      <c r="H978" s="4" t="s">
        <v>2880</v>
      </c>
      <c r="I978" s="4"/>
      <c r="J978" s="4"/>
      <c r="K978" s="4"/>
      <c r="L978" s="4"/>
      <c r="M978" s="33"/>
      <c r="N978" s="38"/>
      <c r="O978" s="43"/>
      <c r="P978" s="244">
        <f t="shared" si="120"/>
        <v>417.99200000000002</v>
      </c>
      <c r="Q978" s="25"/>
      <c r="R978" s="25"/>
      <c r="S978" s="25"/>
      <c r="T978" s="109"/>
      <c r="U978" s="25"/>
      <c r="V978" s="25"/>
      <c r="W978" s="25"/>
      <c r="X978" s="25">
        <v>0</v>
      </c>
      <c r="Y978" s="25"/>
      <c r="Z978" s="25">
        <v>0</v>
      </c>
      <c r="AA978" s="109"/>
      <c r="AB978" s="25">
        <v>0</v>
      </c>
      <c r="AC978" s="25">
        <v>0</v>
      </c>
      <c r="AD978" s="25">
        <v>0</v>
      </c>
      <c r="AE978" s="25">
        <v>0</v>
      </c>
      <c r="AF978" s="25">
        <v>0</v>
      </c>
      <c r="AG978" s="25">
        <v>0</v>
      </c>
      <c r="AH978" s="109"/>
      <c r="AI978" s="25">
        <v>0</v>
      </c>
      <c r="AJ978" s="25">
        <v>0</v>
      </c>
      <c r="AK978" s="123">
        <v>0</v>
      </c>
      <c r="AL978" s="25">
        <v>0</v>
      </c>
      <c r="AM978" s="25">
        <v>0</v>
      </c>
      <c r="AN978" s="25">
        <v>0</v>
      </c>
      <c r="AO978" s="109"/>
      <c r="AP978" s="25">
        <v>0</v>
      </c>
      <c r="AQ978" s="25">
        <v>0</v>
      </c>
      <c r="AR978" s="25">
        <v>417.99200000000002</v>
      </c>
      <c r="AS978" s="25">
        <v>0</v>
      </c>
      <c r="AT978" s="25">
        <v>0</v>
      </c>
      <c r="AU978" s="25">
        <v>0</v>
      </c>
      <c r="AW978" t="str">
        <f t="shared" si="121"/>
        <v>Trần Huy Hoàng</v>
      </c>
      <c r="AX978" s="27" t="str">
        <f t="shared" si="122"/>
        <v>Nguyễn Thị Như Huỳnh</v>
      </c>
      <c r="AY978" s="4" t="str">
        <f t="shared" si="123"/>
        <v>VIN+</v>
      </c>
    </row>
    <row r="979" spans="1:51" outlineLevel="1" x14ac:dyDescent="0.25">
      <c r="A979" s="4" t="s">
        <v>1104</v>
      </c>
      <c r="B979" s="4" t="s">
        <v>797</v>
      </c>
      <c r="C979" s="4" t="s">
        <v>221</v>
      </c>
      <c r="D979" s="4" t="s">
        <v>754</v>
      </c>
      <c r="E979" s="35" t="s">
        <v>224</v>
      </c>
      <c r="F979" s="11" t="s">
        <v>710</v>
      </c>
      <c r="G979" s="35">
        <v>5333778</v>
      </c>
      <c r="H979" s="4" t="s">
        <v>2881</v>
      </c>
      <c r="I979" s="4"/>
      <c r="J979" s="4"/>
      <c r="K979" s="4"/>
      <c r="L979" s="4"/>
      <c r="M979" s="33"/>
      <c r="N979" s="38"/>
      <c r="O979" s="43"/>
      <c r="P979" s="244">
        <f t="shared" si="120"/>
        <v>417.99199999999996</v>
      </c>
      <c r="Q979" s="25"/>
      <c r="R979" s="25"/>
      <c r="S979" s="25"/>
      <c r="T979" s="109"/>
      <c r="U979" s="25"/>
      <c r="V979" s="25"/>
      <c r="W979" s="25"/>
      <c r="X979" s="25">
        <v>0</v>
      </c>
      <c r="Y979" s="25"/>
      <c r="Z979" s="25">
        <v>0</v>
      </c>
      <c r="AA979" s="109"/>
      <c r="AB979" s="25">
        <v>0</v>
      </c>
      <c r="AC979" s="25">
        <v>179.52799999999999</v>
      </c>
      <c r="AD979" s="25">
        <v>0</v>
      </c>
      <c r="AE979" s="25">
        <v>0</v>
      </c>
      <c r="AF979" s="25">
        <v>0</v>
      </c>
      <c r="AG979" s="25">
        <v>0</v>
      </c>
      <c r="AH979" s="109"/>
      <c r="AI979" s="25">
        <v>0</v>
      </c>
      <c r="AJ979" s="25">
        <v>0</v>
      </c>
      <c r="AK979" s="123">
        <v>0</v>
      </c>
      <c r="AL979" s="25">
        <v>0</v>
      </c>
      <c r="AM979" s="25">
        <v>0</v>
      </c>
      <c r="AN979" s="25">
        <v>238.464</v>
      </c>
      <c r="AO979" s="109"/>
      <c r="AP979" s="25">
        <v>0</v>
      </c>
      <c r="AQ979" s="25">
        <v>0</v>
      </c>
      <c r="AR979" s="25">
        <v>0</v>
      </c>
      <c r="AS979" s="25">
        <v>0</v>
      </c>
      <c r="AT979" s="25">
        <v>0</v>
      </c>
      <c r="AU979" s="25">
        <v>0</v>
      </c>
      <c r="AW979" t="str">
        <f t="shared" si="121"/>
        <v>Trần Huy Hoàng</v>
      </c>
      <c r="AX979" s="27" t="str">
        <f t="shared" si="122"/>
        <v>Nguyễn Thị Như Huỳnh</v>
      </c>
      <c r="AY979" s="4" t="str">
        <f t="shared" si="123"/>
        <v>VIN+</v>
      </c>
    </row>
    <row r="980" spans="1:51" outlineLevel="1" x14ac:dyDescent="0.25">
      <c r="A980" s="4" t="s">
        <v>1104</v>
      </c>
      <c r="B980" s="4" t="s">
        <v>797</v>
      </c>
      <c r="C980" s="4" t="s">
        <v>221</v>
      </c>
      <c r="D980" s="4" t="s">
        <v>754</v>
      </c>
      <c r="E980" s="35" t="s">
        <v>224</v>
      </c>
      <c r="F980" s="11" t="s">
        <v>710</v>
      </c>
      <c r="G980" s="35">
        <v>5334241</v>
      </c>
      <c r="H980" s="4" t="s">
        <v>2882</v>
      </c>
      <c r="I980" s="4"/>
      <c r="J980" s="4"/>
      <c r="K980" s="4"/>
      <c r="L980" s="4"/>
      <c r="M980" s="33"/>
      <c r="N980" s="38"/>
      <c r="O980" s="43"/>
      <c r="P980" s="244">
        <f t="shared" si="120"/>
        <v>179.52799999999999</v>
      </c>
      <c r="Q980" s="25"/>
      <c r="R980" s="25"/>
      <c r="S980" s="25"/>
      <c r="T980" s="109"/>
      <c r="U980" s="25"/>
      <c r="V980" s="25"/>
      <c r="W980" s="25"/>
      <c r="X980" s="25">
        <v>0</v>
      </c>
      <c r="Y980" s="25"/>
      <c r="Z980" s="25">
        <v>0</v>
      </c>
      <c r="AA980" s="109"/>
      <c r="AB980" s="25">
        <v>179.52799999999999</v>
      </c>
      <c r="AC980" s="25">
        <v>0</v>
      </c>
      <c r="AD980" s="25">
        <v>0</v>
      </c>
      <c r="AE980" s="25">
        <v>0</v>
      </c>
      <c r="AF980" s="25">
        <v>0</v>
      </c>
      <c r="AG980" s="25">
        <v>0</v>
      </c>
      <c r="AH980" s="109"/>
      <c r="AI980" s="25">
        <v>0</v>
      </c>
      <c r="AJ980" s="25">
        <v>0</v>
      </c>
      <c r="AK980" s="123">
        <v>0</v>
      </c>
      <c r="AL980" s="25">
        <v>0</v>
      </c>
      <c r="AM980" s="25">
        <v>0</v>
      </c>
      <c r="AN980" s="25">
        <v>0</v>
      </c>
      <c r="AO980" s="109"/>
      <c r="AP980" s="25">
        <v>0</v>
      </c>
      <c r="AQ980" s="25">
        <v>0</v>
      </c>
      <c r="AR980" s="25">
        <v>0</v>
      </c>
      <c r="AS980" s="25">
        <v>0</v>
      </c>
      <c r="AT980" s="25">
        <v>0</v>
      </c>
      <c r="AU980" s="25">
        <v>0</v>
      </c>
      <c r="AW980" t="str">
        <f t="shared" si="121"/>
        <v>Trần Huy Hoàng</v>
      </c>
      <c r="AX980" s="27" t="str">
        <f t="shared" si="122"/>
        <v>Nguyễn Thị Như Huỳnh</v>
      </c>
      <c r="AY980" s="4" t="str">
        <f t="shared" si="123"/>
        <v>VIN+</v>
      </c>
    </row>
    <row r="981" spans="1:51" outlineLevel="1" x14ac:dyDescent="0.25">
      <c r="A981" s="4" t="s">
        <v>1104</v>
      </c>
      <c r="B981" s="4" t="s">
        <v>797</v>
      </c>
      <c r="C981" s="4" t="s">
        <v>221</v>
      </c>
      <c r="D981" s="4" t="s">
        <v>754</v>
      </c>
      <c r="E981" s="35" t="s">
        <v>224</v>
      </c>
      <c r="F981" s="11" t="s">
        <v>710</v>
      </c>
      <c r="G981" s="35">
        <v>5334296</v>
      </c>
      <c r="H981" s="4" t="s">
        <v>2883</v>
      </c>
      <c r="I981" s="4"/>
      <c r="J981" s="4"/>
      <c r="K981" s="4"/>
      <c r="L981" s="4"/>
      <c r="M981" s="33"/>
      <c r="N981" s="38"/>
      <c r="O981" s="43"/>
      <c r="P981" s="244">
        <f t="shared" si="120"/>
        <v>179.52799999999999</v>
      </c>
      <c r="Q981" s="25"/>
      <c r="R981" s="25"/>
      <c r="S981" s="25"/>
      <c r="T981" s="109"/>
      <c r="U981" s="25"/>
      <c r="V981" s="25"/>
      <c r="W981" s="25"/>
      <c r="X981" s="25">
        <v>0</v>
      </c>
      <c r="Y981" s="25"/>
      <c r="Z981" s="25">
        <v>0</v>
      </c>
      <c r="AA981" s="109"/>
      <c r="AB981" s="25">
        <v>179.52799999999999</v>
      </c>
      <c r="AC981" s="25">
        <v>0</v>
      </c>
      <c r="AD981" s="25">
        <v>0</v>
      </c>
      <c r="AE981" s="25">
        <v>0</v>
      </c>
      <c r="AF981" s="25">
        <v>0</v>
      </c>
      <c r="AG981" s="25">
        <v>0</v>
      </c>
      <c r="AH981" s="109"/>
      <c r="AI981" s="25">
        <v>0</v>
      </c>
      <c r="AJ981" s="25">
        <v>0</v>
      </c>
      <c r="AK981" s="123">
        <v>0</v>
      </c>
      <c r="AL981" s="25">
        <v>0</v>
      </c>
      <c r="AM981" s="25">
        <v>0</v>
      </c>
      <c r="AN981" s="25">
        <v>0</v>
      </c>
      <c r="AO981" s="109"/>
      <c r="AP981" s="25">
        <v>0</v>
      </c>
      <c r="AQ981" s="25">
        <v>0</v>
      </c>
      <c r="AR981" s="25">
        <v>0</v>
      </c>
      <c r="AS981" s="25">
        <v>0</v>
      </c>
      <c r="AT981" s="25">
        <v>0</v>
      </c>
      <c r="AU981" s="25">
        <v>0</v>
      </c>
      <c r="AW981" t="str">
        <f t="shared" si="121"/>
        <v>Trần Huy Hoàng</v>
      </c>
      <c r="AX981" s="27" t="str">
        <f t="shared" si="122"/>
        <v>Nguyễn Thị Như Huỳnh</v>
      </c>
      <c r="AY981" s="4" t="str">
        <f t="shared" si="123"/>
        <v>VIN+</v>
      </c>
    </row>
    <row r="982" spans="1:51" outlineLevel="1" x14ac:dyDescent="0.25">
      <c r="A982" s="4" t="s">
        <v>1104</v>
      </c>
      <c r="B982" s="4" t="s">
        <v>797</v>
      </c>
      <c r="C982" s="4" t="s">
        <v>221</v>
      </c>
      <c r="D982" s="4" t="s">
        <v>754</v>
      </c>
      <c r="E982" s="35" t="s">
        <v>224</v>
      </c>
      <c r="F982" s="11" t="s">
        <v>710</v>
      </c>
      <c r="G982" s="35">
        <v>5334812</v>
      </c>
      <c r="H982" s="4" t="s">
        <v>2884</v>
      </c>
      <c r="I982" s="4"/>
      <c r="J982" s="4"/>
      <c r="K982" s="4"/>
      <c r="L982" s="4"/>
      <c r="M982" s="33"/>
      <c r="N982" s="38"/>
      <c r="O982" s="43"/>
      <c r="P982" s="244">
        <f t="shared" si="120"/>
        <v>179.52799999999999</v>
      </c>
      <c r="Q982" s="25"/>
      <c r="R982" s="25"/>
      <c r="S982" s="25"/>
      <c r="T982" s="109"/>
      <c r="U982" s="25"/>
      <c r="V982" s="25"/>
      <c r="W982" s="25"/>
      <c r="X982" s="25">
        <v>0</v>
      </c>
      <c r="Y982" s="25"/>
      <c r="Z982" s="25">
        <v>0</v>
      </c>
      <c r="AA982" s="109"/>
      <c r="AB982" s="25">
        <v>179.52799999999999</v>
      </c>
      <c r="AC982" s="25">
        <v>0</v>
      </c>
      <c r="AD982" s="25">
        <v>0</v>
      </c>
      <c r="AE982" s="25">
        <v>0</v>
      </c>
      <c r="AF982" s="25">
        <v>0</v>
      </c>
      <c r="AG982" s="25">
        <v>0</v>
      </c>
      <c r="AH982" s="109"/>
      <c r="AI982" s="25">
        <v>0</v>
      </c>
      <c r="AJ982" s="25">
        <v>0</v>
      </c>
      <c r="AK982" s="123">
        <v>0</v>
      </c>
      <c r="AL982" s="25">
        <v>0</v>
      </c>
      <c r="AM982" s="25">
        <v>0</v>
      </c>
      <c r="AN982" s="25">
        <v>0</v>
      </c>
      <c r="AO982" s="109"/>
      <c r="AP982" s="25">
        <v>0</v>
      </c>
      <c r="AQ982" s="25">
        <v>0</v>
      </c>
      <c r="AR982" s="25">
        <v>0</v>
      </c>
      <c r="AS982" s="25">
        <v>0</v>
      </c>
      <c r="AT982" s="25">
        <v>0</v>
      </c>
      <c r="AU982" s="25">
        <v>0</v>
      </c>
      <c r="AW982" t="str">
        <f t="shared" si="121"/>
        <v>Trần Huy Hoàng</v>
      </c>
      <c r="AX982" s="27" t="str">
        <f t="shared" si="122"/>
        <v>Nguyễn Thị Như Huỳnh</v>
      </c>
      <c r="AY982" s="4" t="str">
        <f t="shared" si="123"/>
        <v>VIN+</v>
      </c>
    </row>
    <row r="983" spans="1:51" outlineLevel="1" x14ac:dyDescent="0.25">
      <c r="A983" s="4" t="s">
        <v>1104</v>
      </c>
      <c r="B983" s="4" t="s">
        <v>797</v>
      </c>
      <c r="C983" s="4" t="s">
        <v>221</v>
      </c>
      <c r="D983" s="4" t="s">
        <v>754</v>
      </c>
      <c r="E983" s="35" t="s">
        <v>224</v>
      </c>
      <c r="F983" s="11" t="s">
        <v>710</v>
      </c>
      <c r="G983" s="35">
        <v>5335482</v>
      </c>
      <c r="H983" s="4" t="s">
        <v>2885</v>
      </c>
      <c r="I983" s="4"/>
      <c r="J983" s="4"/>
      <c r="K983" s="4"/>
      <c r="L983" s="4"/>
      <c r="M983" s="33"/>
      <c r="N983" s="38"/>
      <c r="O983" s="43"/>
      <c r="P983" s="244">
        <f t="shared" si="120"/>
        <v>179.52799999999999</v>
      </c>
      <c r="Q983" s="25"/>
      <c r="R983" s="25"/>
      <c r="S983" s="25"/>
      <c r="T983" s="109"/>
      <c r="U983" s="25"/>
      <c r="V983" s="25"/>
      <c r="W983" s="25"/>
      <c r="X983" s="25">
        <v>0</v>
      </c>
      <c r="Y983" s="25"/>
      <c r="Z983" s="25">
        <v>0</v>
      </c>
      <c r="AA983" s="109"/>
      <c r="AB983" s="25">
        <v>0</v>
      </c>
      <c r="AC983" s="25">
        <v>0</v>
      </c>
      <c r="AD983" s="25">
        <v>0</v>
      </c>
      <c r="AE983" s="25">
        <v>0</v>
      </c>
      <c r="AF983" s="25">
        <v>0</v>
      </c>
      <c r="AG983" s="25">
        <v>0</v>
      </c>
      <c r="AH983" s="109"/>
      <c r="AI983" s="25">
        <v>0</v>
      </c>
      <c r="AJ983" s="25">
        <v>0</v>
      </c>
      <c r="AK983" s="123">
        <v>0</v>
      </c>
      <c r="AL983" s="25">
        <v>179.52799999999999</v>
      </c>
      <c r="AM983" s="25">
        <v>0</v>
      </c>
      <c r="AN983" s="25">
        <v>0</v>
      </c>
      <c r="AO983" s="109"/>
      <c r="AP983" s="25">
        <v>0</v>
      </c>
      <c r="AQ983" s="25">
        <v>0</v>
      </c>
      <c r="AR983" s="25">
        <v>0</v>
      </c>
      <c r="AS983" s="25">
        <v>0</v>
      </c>
      <c r="AT983" s="25">
        <v>0</v>
      </c>
      <c r="AU983" s="25">
        <v>0</v>
      </c>
      <c r="AW983" t="str">
        <f t="shared" si="121"/>
        <v>Trần Huy Hoàng</v>
      </c>
      <c r="AX983" s="27" t="str">
        <f t="shared" si="122"/>
        <v>Nguyễn Thị Như Huỳnh</v>
      </c>
      <c r="AY983" s="4" t="str">
        <f t="shared" si="123"/>
        <v>VIN+</v>
      </c>
    </row>
    <row r="984" spans="1:51" outlineLevel="1" x14ac:dyDescent="0.25">
      <c r="A984" s="4" t="s">
        <v>1104</v>
      </c>
      <c r="B984" s="4" t="s">
        <v>797</v>
      </c>
      <c r="C984" s="4" t="s">
        <v>221</v>
      </c>
      <c r="D984" s="4" t="s">
        <v>754</v>
      </c>
      <c r="E984" s="35" t="s">
        <v>224</v>
      </c>
      <c r="F984" s="11" t="s">
        <v>710</v>
      </c>
      <c r="G984" s="35">
        <v>5336014</v>
      </c>
      <c r="H984" s="4" t="s">
        <v>2886</v>
      </c>
      <c r="I984" s="4"/>
      <c r="J984" s="4"/>
      <c r="K984" s="4"/>
      <c r="L984" s="4"/>
      <c r="M984" s="33"/>
      <c r="N984" s="38"/>
      <c r="O984" s="43"/>
      <c r="P984" s="244">
        <f t="shared" si="120"/>
        <v>238.464</v>
      </c>
      <c r="Q984" s="25"/>
      <c r="R984" s="25"/>
      <c r="S984" s="25"/>
      <c r="T984" s="109"/>
      <c r="U984" s="25"/>
      <c r="V984" s="25"/>
      <c r="W984" s="25"/>
      <c r="X984" s="25">
        <v>0</v>
      </c>
      <c r="Y984" s="25"/>
      <c r="Z984" s="25">
        <v>0</v>
      </c>
      <c r="AA984" s="109"/>
      <c r="AB984" s="25">
        <v>0</v>
      </c>
      <c r="AC984" s="25">
        <v>0</v>
      </c>
      <c r="AD984" s="25">
        <v>0</v>
      </c>
      <c r="AE984" s="25">
        <v>0</v>
      </c>
      <c r="AF984" s="25">
        <v>0</v>
      </c>
      <c r="AG984" s="25">
        <v>0</v>
      </c>
      <c r="AH984" s="109"/>
      <c r="AI984" s="25">
        <v>0</v>
      </c>
      <c r="AJ984" s="25">
        <v>0</v>
      </c>
      <c r="AK984" s="123">
        <v>0</v>
      </c>
      <c r="AL984" s="25">
        <v>0</v>
      </c>
      <c r="AM984" s="25">
        <v>0</v>
      </c>
      <c r="AN984" s="25">
        <v>238.464</v>
      </c>
      <c r="AO984" s="109"/>
      <c r="AP984" s="25">
        <v>0</v>
      </c>
      <c r="AQ984" s="25">
        <v>0</v>
      </c>
      <c r="AR984" s="25">
        <v>0</v>
      </c>
      <c r="AS984" s="25">
        <v>0</v>
      </c>
      <c r="AT984" s="25">
        <v>0</v>
      </c>
      <c r="AU984" s="25">
        <v>0</v>
      </c>
      <c r="AW984" t="str">
        <f t="shared" si="121"/>
        <v>Trần Huy Hoàng</v>
      </c>
      <c r="AX984" s="27" t="str">
        <f t="shared" si="122"/>
        <v>Nguyễn Thị Như Huỳnh</v>
      </c>
      <c r="AY984" s="4" t="str">
        <f t="shared" si="123"/>
        <v>VIN+</v>
      </c>
    </row>
    <row r="985" spans="1:51" outlineLevel="1" x14ac:dyDescent="0.25">
      <c r="A985" s="4" t="s">
        <v>1104</v>
      </c>
      <c r="B985" s="4" t="s">
        <v>797</v>
      </c>
      <c r="C985" s="4" t="s">
        <v>221</v>
      </c>
      <c r="D985" s="4" t="s">
        <v>754</v>
      </c>
      <c r="E985" s="35" t="s">
        <v>224</v>
      </c>
      <c r="F985" s="11" t="s">
        <v>710</v>
      </c>
      <c r="G985" s="35">
        <v>5336654</v>
      </c>
      <c r="H985" s="4" t="s">
        <v>2887</v>
      </c>
      <c r="I985" s="4"/>
      <c r="J985" s="4"/>
      <c r="K985" s="4"/>
      <c r="L985" s="4"/>
      <c r="M985" s="33"/>
      <c r="N985" s="38"/>
      <c r="O985" s="43"/>
      <c r="P985" s="244">
        <f t="shared" si="120"/>
        <v>0</v>
      </c>
      <c r="Q985" s="25"/>
      <c r="R985" s="25"/>
      <c r="S985" s="25"/>
      <c r="T985" s="109"/>
      <c r="U985" s="25"/>
      <c r="V985" s="25"/>
      <c r="W985" s="25"/>
      <c r="X985" s="25">
        <v>0</v>
      </c>
      <c r="Y985" s="25"/>
      <c r="Z985" s="25">
        <v>0</v>
      </c>
      <c r="AA985" s="109"/>
      <c r="AB985" s="25">
        <v>0</v>
      </c>
      <c r="AC985" s="25">
        <v>0</v>
      </c>
      <c r="AD985" s="25">
        <v>0</v>
      </c>
      <c r="AE985" s="25">
        <v>0</v>
      </c>
      <c r="AF985" s="25">
        <v>0</v>
      </c>
      <c r="AG985" s="25">
        <v>0</v>
      </c>
      <c r="AH985" s="109"/>
      <c r="AI985" s="25">
        <v>0</v>
      </c>
      <c r="AJ985" s="25">
        <v>0</v>
      </c>
      <c r="AK985" s="123">
        <v>0</v>
      </c>
      <c r="AL985" s="25">
        <v>0</v>
      </c>
      <c r="AM985" s="25">
        <v>0</v>
      </c>
      <c r="AN985" s="25">
        <v>0</v>
      </c>
      <c r="AO985" s="109"/>
      <c r="AP985" s="25">
        <v>0</v>
      </c>
      <c r="AQ985" s="25">
        <v>0</v>
      </c>
      <c r="AR985" s="25">
        <v>0</v>
      </c>
      <c r="AS985" s="25">
        <v>0</v>
      </c>
      <c r="AT985" s="25">
        <v>0</v>
      </c>
      <c r="AU985" s="25">
        <v>0</v>
      </c>
      <c r="AW985" t="str">
        <f t="shared" si="121"/>
        <v>Trần Huy Hoàng</v>
      </c>
      <c r="AX985" s="27" t="str">
        <f t="shared" si="122"/>
        <v>Nguyễn Thị Như Huỳnh</v>
      </c>
      <c r="AY985" s="4" t="str">
        <f t="shared" si="123"/>
        <v>VIN+</v>
      </c>
    </row>
    <row r="986" spans="1:51" outlineLevel="1" x14ac:dyDescent="0.25">
      <c r="A986" s="4" t="s">
        <v>1104</v>
      </c>
      <c r="B986" s="4" t="s">
        <v>797</v>
      </c>
      <c r="C986" s="4" t="s">
        <v>221</v>
      </c>
      <c r="D986" s="4" t="s">
        <v>754</v>
      </c>
      <c r="E986" s="35" t="s">
        <v>224</v>
      </c>
      <c r="F986" s="11" t="s">
        <v>710</v>
      </c>
      <c r="G986" s="35">
        <v>5336803</v>
      </c>
      <c r="H986" s="4" t="s">
        <v>2888</v>
      </c>
      <c r="I986" s="4"/>
      <c r="J986" s="4"/>
      <c r="K986" s="4"/>
      <c r="L986" s="4"/>
      <c r="M986" s="33"/>
      <c r="N986" s="38"/>
      <c r="O986" s="43"/>
      <c r="P986" s="244">
        <f t="shared" si="120"/>
        <v>238.464</v>
      </c>
      <c r="Q986" s="25"/>
      <c r="R986" s="25"/>
      <c r="S986" s="25"/>
      <c r="T986" s="109"/>
      <c r="U986" s="25"/>
      <c r="V986" s="25"/>
      <c r="W986" s="25"/>
      <c r="X986" s="25">
        <v>0</v>
      </c>
      <c r="Y986" s="25"/>
      <c r="Z986" s="25">
        <v>0</v>
      </c>
      <c r="AA986" s="109"/>
      <c r="AB986" s="25">
        <v>0</v>
      </c>
      <c r="AC986" s="25">
        <v>0</v>
      </c>
      <c r="AD986" s="25">
        <v>0</v>
      </c>
      <c r="AE986" s="25">
        <v>0</v>
      </c>
      <c r="AF986" s="25">
        <v>0</v>
      </c>
      <c r="AG986" s="25">
        <v>0</v>
      </c>
      <c r="AH986" s="109"/>
      <c r="AI986" s="25">
        <v>0</v>
      </c>
      <c r="AJ986" s="25">
        <v>0</v>
      </c>
      <c r="AK986" s="123">
        <v>0</v>
      </c>
      <c r="AL986" s="25">
        <v>0</v>
      </c>
      <c r="AM986" s="25">
        <v>0</v>
      </c>
      <c r="AN986" s="25">
        <v>238.464</v>
      </c>
      <c r="AO986" s="109"/>
      <c r="AP986" s="25">
        <v>0</v>
      </c>
      <c r="AQ986" s="25">
        <v>0</v>
      </c>
      <c r="AR986" s="25">
        <v>0</v>
      </c>
      <c r="AS986" s="25">
        <v>0</v>
      </c>
      <c r="AT986" s="25">
        <v>0</v>
      </c>
      <c r="AU986" s="25">
        <v>0</v>
      </c>
      <c r="AW986" t="str">
        <f t="shared" si="121"/>
        <v>Trần Huy Hoàng</v>
      </c>
      <c r="AX986" s="27" t="str">
        <f t="shared" si="122"/>
        <v>Nguyễn Thị Như Huỳnh</v>
      </c>
      <c r="AY986" s="4" t="str">
        <f t="shared" si="123"/>
        <v>VIN+</v>
      </c>
    </row>
    <row r="987" spans="1:51" outlineLevel="1" x14ac:dyDescent="0.25">
      <c r="A987" s="4" t="s">
        <v>1104</v>
      </c>
      <c r="B987" s="4" t="s">
        <v>797</v>
      </c>
      <c r="C987" s="4" t="s">
        <v>221</v>
      </c>
      <c r="D987" s="4" t="s">
        <v>754</v>
      </c>
      <c r="E987" s="35" t="s">
        <v>224</v>
      </c>
      <c r="F987" s="11" t="s">
        <v>710</v>
      </c>
      <c r="G987" s="35">
        <v>5338306</v>
      </c>
      <c r="H987" s="4" t="s">
        <v>2889</v>
      </c>
      <c r="I987" s="4"/>
      <c r="J987" s="4"/>
      <c r="K987" s="4"/>
      <c r="L987" s="4"/>
      <c r="M987" s="33"/>
      <c r="N987" s="38"/>
      <c r="O987" s="43"/>
      <c r="P987" s="244">
        <f t="shared" si="120"/>
        <v>1256.115</v>
      </c>
      <c r="Q987" s="25"/>
      <c r="R987" s="25"/>
      <c r="S987" s="25"/>
      <c r="T987" s="109"/>
      <c r="U987" s="25"/>
      <c r="V987" s="25"/>
      <c r="W987" s="25"/>
      <c r="X987" s="25">
        <v>0</v>
      </c>
      <c r="Y987" s="25"/>
      <c r="Z987" s="25">
        <v>0</v>
      </c>
      <c r="AA987" s="109"/>
      <c r="AB987" s="25">
        <v>0</v>
      </c>
      <c r="AC987" s="25">
        <v>0</v>
      </c>
      <c r="AD987" s="25">
        <v>0</v>
      </c>
      <c r="AE987" s="25">
        <v>0</v>
      </c>
      <c r="AF987" s="25">
        <v>0</v>
      </c>
      <c r="AG987" s="25">
        <v>0</v>
      </c>
      <c r="AH987" s="109"/>
      <c r="AI987" s="25">
        <v>238.464</v>
      </c>
      <c r="AJ987" s="25">
        <v>0</v>
      </c>
      <c r="AK987" s="123">
        <v>179.52799999999999</v>
      </c>
      <c r="AL987" s="25">
        <v>0</v>
      </c>
      <c r="AM987" s="25">
        <v>0</v>
      </c>
      <c r="AN987" s="25">
        <v>476.928</v>
      </c>
      <c r="AO987" s="109"/>
      <c r="AP987" s="25">
        <v>0</v>
      </c>
      <c r="AQ987" s="25">
        <v>0</v>
      </c>
      <c r="AR987" s="25">
        <v>0</v>
      </c>
      <c r="AS987" s="25">
        <v>0</v>
      </c>
      <c r="AT987" s="25">
        <v>361.19499999999999</v>
      </c>
      <c r="AU987" s="25">
        <v>0</v>
      </c>
      <c r="AW987" t="str">
        <f t="shared" si="121"/>
        <v>Trần Huy Hoàng</v>
      </c>
      <c r="AX987" s="27" t="str">
        <f t="shared" si="122"/>
        <v>Nguyễn Thị Như Huỳnh</v>
      </c>
      <c r="AY987" s="4" t="str">
        <f t="shared" si="123"/>
        <v>VIN+</v>
      </c>
    </row>
    <row r="988" spans="1:51" outlineLevel="1" x14ac:dyDescent="0.25">
      <c r="A988" s="4" t="s">
        <v>1104</v>
      </c>
      <c r="B988" s="4" t="s">
        <v>797</v>
      </c>
      <c r="C988" s="4" t="s">
        <v>221</v>
      </c>
      <c r="D988" s="4" t="s">
        <v>754</v>
      </c>
      <c r="E988" s="35" t="s">
        <v>224</v>
      </c>
      <c r="F988" s="11" t="s">
        <v>710</v>
      </c>
      <c r="G988" s="35">
        <v>5339350</v>
      </c>
      <c r="H988" s="4" t="s">
        <v>2890</v>
      </c>
      <c r="I988" s="4"/>
      <c r="J988" s="4"/>
      <c r="K988" s="4"/>
      <c r="L988" s="4"/>
      <c r="M988" s="33"/>
      <c r="N988" s="38"/>
      <c r="O988" s="43"/>
      <c r="P988" s="244">
        <f t="shared" si="120"/>
        <v>238.464</v>
      </c>
      <c r="Q988" s="25"/>
      <c r="R988" s="25"/>
      <c r="S988" s="25"/>
      <c r="T988" s="109"/>
      <c r="U988" s="25"/>
      <c r="V988" s="25"/>
      <c r="W988" s="25"/>
      <c r="X988" s="25">
        <v>0</v>
      </c>
      <c r="Y988" s="25"/>
      <c r="Z988" s="25">
        <v>0</v>
      </c>
      <c r="AA988" s="109"/>
      <c r="AB988" s="25">
        <v>0</v>
      </c>
      <c r="AC988" s="25">
        <v>0</v>
      </c>
      <c r="AD988" s="25">
        <v>0</v>
      </c>
      <c r="AE988" s="25">
        <v>0</v>
      </c>
      <c r="AF988" s="25">
        <v>0</v>
      </c>
      <c r="AG988" s="25">
        <v>0</v>
      </c>
      <c r="AH988" s="109"/>
      <c r="AI988" s="25">
        <v>0</v>
      </c>
      <c r="AJ988" s="25">
        <v>0</v>
      </c>
      <c r="AK988" s="123">
        <v>0</v>
      </c>
      <c r="AL988" s="25">
        <v>0</v>
      </c>
      <c r="AM988" s="25">
        <v>0</v>
      </c>
      <c r="AN988" s="25">
        <v>0</v>
      </c>
      <c r="AO988" s="109"/>
      <c r="AP988" s="25">
        <v>0</v>
      </c>
      <c r="AQ988" s="25">
        <v>0</v>
      </c>
      <c r="AR988" s="25">
        <v>238.464</v>
      </c>
      <c r="AS988" s="25">
        <v>0</v>
      </c>
      <c r="AT988" s="25">
        <v>0</v>
      </c>
      <c r="AU988" s="25">
        <v>0</v>
      </c>
      <c r="AW988" t="str">
        <f t="shared" si="121"/>
        <v>Trần Huy Hoàng</v>
      </c>
      <c r="AX988" s="27" t="str">
        <f t="shared" si="122"/>
        <v>Nguyễn Thị Như Huỳnh</v>
      </c>
      <c r="AY988" s="4" t="str">
        <f t="shared" si="123"/>
        <v>VIN+</v>
      </c>
    </row>
    <row r="989" spans="1:51" outlineLevel="1" x14ac:dyDescent="0.25">
      <c r="A989" s="4" t="s">
        <v>1104</v>
      </c>
      <c r="B989" s="4" t="s">
        <v>797</v>
      </c>
      <c r="C989" s="4" t="s">
        <v>221</v>
      </c>
      <c r="D989" s="4" t="s">
        <v>754</v>
      </c>
      <c r="E989" s="35" t="s">
        <v>224</v>
      </c>
      <c r="F989" s="11" t="s">
        <v>710</v>
      </c>
      <c r="G989" s="35">
        <v>9184495</v>
      </c>
      <c r="H989" s="4" t="s">
        <v>2891</v>
      </c>
      <c r="I989" s="4"/>
      <c r="J989" s="4"/>
      <c r="K989" s="4"/>
      <c r="L989" s="4"/>
      <c r="M989" s="33"/>
      <c r="N989" s="38"/>
      <c r="O989" s="43"/>
      <c r="P989" s="244">
        <f t="shared" si="120"/>
        <v>417.99199999999996</v>
      </c>
      <c r="Q989" s="25"/>
      <c r="R989" s="25"/>
      <c r="S989" s="25"/>
      <c r="T989" s="109"/>
      <c r="U989" s="25"/>
      <c r="V989" s="25"/>
      <c r="W989" s="25"/>
      <c r="X989" s="25">
        <v>0</v>
      </c>
      <c r="Y989" s="25"/>
      <c r="Z989" s="25">
        <v>0</v>
      </c>
      <c r="AA989" s="109"/>
      <c r="AB989" s="25">
        <v>0</v>
      </c>
      <c r="AC989" s="25">
        <v>0</v>
      </c>
      <c r="AD989" s="25">
        <v>0</v>
      </c>
      <c r="AE989" s="25">
        <v>0</v>
      </c>
      <c r="AF989" s="25">
        <v>0</v>
      </c>
      <c r="AG989" s="25">
        <v>0</v>
      </c>
      <c r="AH989" s="109"/>
      <c r="AI989" s="25">
        <v>238.464</v>
      </c>
      <c r="AJ989" s="25">
        <v>0</v>
      </c>
      <c r="AK989" s="123">
        <v>179.52799999999999</v>
      </c>
      <c r="AL989" s="25">
        <v>0</v>
      </c>
      <c r="AM989" s="25">
        <v>0</v>
      </c>
      <c r="AN989" s="25">
        <v>0</v>
      </c>
      <c r="AO989" s="109"/>
      <c r="AP989" s="25">
        <v>0</v>
      </c>
      <c r="AQ989" s="25">
        <v>0</v>
      </c>
      <c r="AR989" s="25">
        <v>0</v>
      </c>
      <c r="AS989" s="25">
        <v>0</v>
      </c>
      <c r="AT989" s="25">
        <v>0</v>
      </c>
      <c r="AU989" s="25">
        <v>0</v>
      </c>
      <c r="AW989" t="str">
        <f t="shared" si="121"/>
        <v>Trần Huy Hoàng</v>
      </c>
      <c r="AX989" s="27" t="str">
        <f t="shared" si="122"/>
        <v>Nguyễn Thị Như Huỳnh</v>
      </c>
      <c r="AY989" s="4" t="str">
        <f t="shared" si="123"/>
        <v>VIN+</v>
      </c>
    </row>
    <row r="990" spans="1:51" outlineLevel="1" x14ac:dyDescent="0.25">
      <c r="A990" s="4" t="s">
        <v>1104</v>
      </c>
      <c r="B990" s="4" t="s">
        <v>797</v>
      </c>
      <c r="C990" s="4" t="s">
        <v>221</v>
      </c>
      <c r="D990" s="4" t="s">
        <v>754</v>
      </c>
      <c r="E990" s="35" t="s">
        <v>224</v>
      </c>
      <c r="F990" s="11" t="s">
        <v>710</v>
      </c>
      <c r="G990" s="35">
        <v>5129331</v>
      </c>
      <c r="H990" s="4" t="s">
        <v>2892</v>
      </c>
      <c r="I990" s="4"/>
      <c r="J990" s="4"/>
      <c r="K990" s="4"/>
      <c r="L990" s="4"/>
      <c r="M990" s="33"/>
      <c r="N990" s="38"/>
      <c r="O990" s="43"/>
      <c r="P990" s="244">
        <f t="shared" si="120"/>
        <v>179.52799999999999</v>
      </c>
      <c r="Q990" s="25"/>
      <c r="R990" s="25"/>
      <c r="S990" s="25"/>
      <c r="T990" s="109"/>
      <c r="U990" s="25"/>
      <c r="V990" s="25"/>
      <c r="W990" s="25"/>
      <c r="X990" s="25">
        <v>0</v>
      </c>
      <c r="Y990" s="25"/>
      <c r="Z990" s="25">
        <v>0</v>
      </c>
      <c r="AA990" s="109"/>
      <c r="AB990" s="25">
        <v>0</v>
      </c>
      <c r="AC990" s="25">
        <v>0</v>
      </c>
      <c r="AD990" s="25">
        <v>0</v>
      </c>
      <c r="AE990" s="25">
        <v>0</v>
      </c>
      <c r="AF990" s="25">
        <v>0</v>
      </c>
      <c r="AG990" s="25">
        <v>0</v>
      </c>
      <c r="AH990" s="109"/>
      <c r="AI990" s="25">
        <v>0</v>
      </c>
      <c r="AJ990" s="25">
        <v>179.52799999999999</v>
      </c>
      <c r="AK990" s="123">
        <v>0</v>
      </c>
      <c r="AL990" s="25">
        <v>0</v>
      </c>
      <c r="AM990" s="25">
        <v>0</v>
      </c>
      <c r="AN990" s="25">
        <v>0</v>
      </c>
      <c r="AO990" s="109"/>
      <c r="AP990" s="25">
        <v>0</v>
      </c>
      <c r="AQ990" s="25">
        <v>0</v>
      </c>
      <c r="AR990" s="25">
        <v>0</v>
      </c>
      <c r="AS990" s="25">
        <v>0</v>
      </c>
      <c r="AT990" s="25">
        <v>0</v>
      </c>
      <c r="AU990" s="25">
        <v>0</v>
      </c>
      <c r="AW990" t="str">
        <f t="shared" si="121"/>
        <v>Trần Huy Hoàng</v>
      </c>
      <c r="AX990" s="27" t="str">
        <f t="shared" si="122"/>
        <v>Nguyễn Thị Như Huỳnh</v>
      </c>
      <c r="AY990" s="4" t="str">
        <f t="shared" si="123"/>
        <v>VIN+</v>
      </c>
    </row>
    <row r="991" spans="1:51" outlineLevel="1" x14ac:dyDescent="0.25">
      <c r="A991" s="4" t="s">
        <v>1104</v>
      </c>
      <c r="B991" s="4" t="s">
        <v>797</v>
      </c>
      <c r="C991" s="4" t="s">
        <v>221</v>
      </c>
      <c r="D991" s="4" t="s">
        <v>754</v>
      </c>
      <c r="E991" s="35" t="s">
        <v>224</v>
      </c>
      <c r="F991" s="11" t="s">
        <v>710</v>
      </c>
      <c r="G991" s="35">
        <v>5137918</v>
      </c>
      <c r="H991" s="4" t="s">
        <v>2893</v>
      </c>
      <c r="I991" s="4"/>
      <c r="J991" s="4"/>
      <c r="K991" s="4"/>
      <c r="L991" s="4"/>
      <c r="M991" s="33"/>
      <c r="N991" s="38"/>
      <c r="O991" s="43"/>
      <c r="P991" s="244">
        <f t="shared" si="120"/>
        <v>0</v>
      </c>
      <c r="Q991" s="25"/>
      <c r="R991" s="25"/>
      <c r="S991" s="25"/>
      <c r="T991" s="109"/>
      <c r="U991" s="25"/>
      <c r="V991" s="25"/>
      <c r="W991" s="25"/>
      <c r="X991" s="25">
        <v>0</v>
      </c>
      <c r="Y991" s="25"/>
      <c r="Z991" s="25">
        <v>0</v>
      </c>
      <c r="AA991" s="109"/>
      <c r="AB991" s="25">
        <v>0</v>
      </c>
      <c r="AC991" s="25">
        <v>0</v>
      </c>
      <c r="AD991" s="25">
        <v>0</v>
      </c>
      <c r="AE991" s="25">
        <v>0</v>
      </c>
      <c r="AF991" s="25">
        <v>0</v>
      </c>
      <c r="AG991" s="25">
        <v>0</v>
      </c>
      <c r="AH991" s="109"/>
      <c r="AI991" s="25">
        <v>0</v>
      </c>
      <c r="AJ991" s="25">
        <v>0</v>
      </c>
      <c r="AK991" s="123">
        <v>0</v>
      </c>
      <c r="AL991" s="25">
        <v>0</v>
      </c>
      <c r="AM991" s="25">
        <v>0</v>
      </c>
      <c r="AN991" s="25">
        <v>0</v>
      </c>
      <c r="AO991" s="109"/>
      <c r="AP991" s="25">
        <v>0</v>
      </c>
      <c r="AQ991" s="25">
        <v>0</v>
      </c>
      <c r="AR991" s="25">
        <v>0</v>
      </c>
      <c r="AS991" s="25">
        <v>0</v>
      </c>
      <c r="AT991" s="25">
        <v>0</v>
      </c>
      <c r="AU991" s="25">
        <v>0</v>
      </c>
      <c r="AW991" t="str">
        <f t="shared" si="121"/>
        <v>Trần Huy Hoàng</v>
      </c>
      <c r="AX991" s="27" t="str">
        <f t="shared" si="122"/>
        <v>Nguyễn Thị Như Huỳnh</v>
      </c>
      <c r="AY991" s="4" t="str">
        <f t="shared" si="123"/>
        <v>VIN+</v>
      </c>
    </row>
    <row r="992" spans="1:51" outlineLevel="1" x14ac:dyDescent="0.25">
      <c r="A992" s="4" t="s">
        <v>1104</v>
      </c>
      <c r="B992" s="4" t="s">
        <v>797</v>
      </c>
      <c r="C992" s="4" t="s">
        <v>221</v>
      </c>
      <c r="D992" s="4" t="s">
        <v>754</v>
      </c>
      <c r="E992" s="35" t="s">
        <v>224</v>
      </c>
      <c r="F992" s="11" t="s">
        <v>710</v>
      </c>
      <c r="G992" s="35">
        <v>5271544</v>
      </c>
      <c r="H992" s="4" t="s">
        <v>2894</v>
      </c>
      <c r="I992" s="4"/>
      <c r="J992" s="4"/>
      <c r="K992" s="4"/>
      <c r="L992" s="4"/>
      <c r="M992" s="33"/>
      <c r="N992" s="38"/>
      <c r="O992" s="43"/>
      <c r="P992" s="244">
        <f t="shared" si="120"/>
        <v>417.99199999999996</v>
      </c>
      <c r="Q992" s="25"/>
      <c r="R992" s="25"/>
      <c r="S992" s="25"/>
      <c r="T992" s="109"/>
      <c r="U992" s="25"/>
      <c r="V992" s="25"/>
      <c r="W992" s="25"/>
      <c r="X992" s="25">
        <v>0</v>
      </c>
      <c r="Y992" s="25"/>
      <c r="Z992" s="25">
        <v>0</v>
      </c>
      <c r="AA992" s="109"/>
      <c r="AB992" s="25">
        <v>0</v>
      </c>
      <c r="AC992" s="25">
        <v>0</v>
      </c>
      <c r="AD992" s="25">
        <v>0</v>
      </c>
      <c r="AE992" s="25">
        <v>0</v>
      </c>
      <c r="AF992" s="25">
        <v>0</v>
      </c>
      <c r="AG992" s="25">
        <v>0</v>
      </c>
      <c r="AH992" s="109"/>
      <c r="AI992" s="25">
        <v>0</v>
      </c>
      <c r="AJ992" s="25">
        <v>179.52799999999999</v>
      </c>
      <c r="AK992" s="123">
        <v>0</v>
      </c>
      <c r="AL992" s="25">
        <v>0</v>
      </c>
      <c r="AM992" s="25">
        <v>0</v>
      </c>
      <c r="AN992" s="25">
        <v>238.464</v>
      </c>
      <c r="AO992" s="109"/>
      <c r="AP992" s="25">
        <v>0</v>
      </c>
      <c r="AQ992" s="25">
        <v>0</v>
      </c>
      <c r="AR992" s="25">
        <v>0</v>
      </c>
      <c r="AS992" s="25">
        <v>0</v>
      </c>
      <c r="AT992" s="25">
        <v>0</v>
      </c>
      <c r="AU992" s="25">
        <v>0</v>
      </c>
      <c r="AW992" t="str">
        <f t="shared" si="121"/>
        <v>Trần Huy Hoàng</v>
      </c>
      <c r="AX992" s="27" t="str">
        <f t="shared" si="122"/>
        <v>Nguyễn Thị Như Huỳnh</v>
      </c>
      <c r="AY992" s="4" t="str">
        <f t="shared" si="123"/>
        <v>VIN+</v>
      </c>
    </row>
    <row r="993" spans="1:51" outlineLevel="1" x14ac:dyDescent="0.25">
      <c r="A993" s="4" t="s">
        <v>1104</v>
      </c>
      <c r="B993" s="4" t="s">
        <v>797</v>
      </c>
      <c r="C993" s="4" t="s">
        <v>221</v>
      </c>
      <c r="D993" s="4" t="s">
        <v>754</v>
      </c>
      <c r="E993" s="35" t="s">
        <v>224</v>
      </c>
      <c r="F993" s="11" t="s">
        <v>710</v>
      </c>
      <c r="G993" s="35">
        <v>5274624</v>
      </c>
      <c r="H993" s="4" t="s">
        <v>2895</v>
      </c>
      <c r="I993" s="4"/>
      <c r="J993" s="4"/>
      <c r="K993" s="4"/>
      <c r="L993" s="4"/>
      <c r="M993" s="33"/>
      <c r="N993" s="38"/>
      <c r="O993" s="43"/>
      <c r="P993" s="244">
        <f t="shared" si="120"/>
        <v>179.52799999999999</v>
      </c>
      <c r="Q993" s="25"/>
      <c r="R993" s="25"/>
      <c r="S993" s="25"/>
      <c r="T993" s="109"/>
      <c r="U993" s="25"/>
      <c r="V993" s="25"/>
      <c r="W993" s="25"/>
      <c r="X993" s="25">
        <v>0</v>
      </c>
      <c r="Y993" s="25"/>
      <c r="Z993" s="25">
        <v>0</v>
      </c>
      <c r="AA993" s="109"/>
      <c r="AB993" s="25">
        <v>179.52799999999999</v>
      </c>
      <c r="AC993" s="25">
        <v>0</v>
      </c>
      <c r="AD993" s="25">
        <v>0</v>
      </c>
      <c r="AE993" s="25">
        <v>0</v>
      </c>
      <c r="AF993" s="25">
        <v>0</v>
      </c>
      <c r="AG993" s="25">
        <v>0</v>
      </c>
      <c r="AH993" s="109"/>
      <c r="AI993" s="25">
        <v>0</v>
      </c>
      <c r="AJ993" s="25">
        <v>0</v>
      </c>
      <c r="AK993" s="123">
        <v>0</v>
      </c>
      <c r="AL993" s="25">
        <v>0</v>
      </c>
      <c r="AM993" s="25">
        <v>0</v>
      </c>
      <c r="AN993" s="25">
        <v>0</v>
      </c>
      <c r="AO993" s="109"/>
      <c r="AP993" s="25">
        <v>0</v>
      </c>
      <c r="AQ993" s="25">
        <v>0</v>
      </c>
      <c r="AR993" s="25">
        <v>0</v>
      </c>
      <c r="AS993" s="25">
        <v>0</v>
      </c>
      <c r="AT993" s="25">
        <v>0</v>
      </c>
      <c r="AU993" s="25">
        <v>0</v>
      </c>
      <c r="AW993" t="str">
        <f t="shared" si="121"/>
        <v>Trần Huy Hoàng</v>
      </c>
      <c r="AX993" s="27" t="str">
        <f t="shared" si="122"/>
        <v>Nguyễn Thị Như Huỳnh</v>
      </c>
      <c r="AY993" s="4" t="str">
        <f t="shared" si="123"/>
        <v>VIN+</v>
      </c>
    </row>
    <row r="994" spans="1:51" outlineLevel="1" x14ac:dyDescent="0.25">
      <c r="A994" s="4" t="s">
        <v>1104</v>
      </c>
      <c r="B994" s="4" t="s">
        <v>797</v>
      </c>
      <c r="C994" s="4" t="s">
        <v>221</v>
      </c>
      <c r="D994" s="4" t="s">
        <v>754</v>
      </c>
      <c r="E994" s="35" t="s">
        <v>224</v>
      </c>
      <c r="F994" s="11" t="s">
        <v>710</v>
      </c>
      <c r="G994" s="35">
        <v>5278260</v>
      </c>
      <c r="H994" s="4" t="s">
        <v>2896</v>
      </c>
      <c r="I994" s="4"/>
      <c r="J994" s="4"/>
      <c r="K994" s="4"/>
      <c r="L994" s="4"/>
      <c r="M994" s="33"/>
      <c r="N994" s="38"/>
      <c r="O994" s="43"/>
      <c r="P994" s="244">
        <f t="shared" si="120"/>
        <v>360.12599999999998</v>
      </c>
      <c r="Q994" s="25"/>
      <c r="R994" s="25"/>
      <c r="S994" s="25"/>
      <c r="T994" s="109"/>
      <c r="U994" s="25"/>
      <c r="V994" s="25"/>
      <c r="W994" s="25"/>
      <c r="X994" s="25">
        <v>0</v>
      </c>
      <c r="Y994" s="25"/>
      <c r="Z994" s="25">
        <v>0</v>
      </c>
      <c r="AA994" s="109"/>
      <c r="AB994" s="25">
        <v>179.52799999999999</v>
      </c>
      <c r="AC994" s="25">
        <v>0</v>
      </c>
      <c r="AD994" s="25">
        <v>0</v>
      </c>
      <c r="AE994" s="25">
        <v>0</v>
      </c>
      <c r="AF994" s="25">
        <v>0</v>
      </c>
      <c r="AG994" s="25">
        <v>0</v>
      </c>
      <c r="AH994" s="109"/>
      <c r="AI994" s="25">
        <v>0</v>
      </c>
      <c r="AJ994" s="25">
        <v>0</v>
      </c>
      <c r="AK994" s="123">
        <v>0</v>
      </c>
      <c r="AL994" s="25">
        <v>0</v>
      </c>
      <c r="AM994" s="25">
        <v>0</v>
      </c>
      <c r="AN994" s="25">
        <v>0</v>
      </c>
      <c r="AO994" s="109"/>
      <c r="AP994" s="25">
        <v>0</v>
      </c>
      <c r="AQ994" s="25">
        <v>0</v>
      </c>
      <c r="AR994" s="25">
        <v>0</v>
      </c>
      <c r="AS994" s="25">
        <v>0</v>
      </c>
      <c r="AT994" s="25">
        <v>180.59800000000001</v>
      </c>
      <c r="AU994" s="25">
        <v>0</v>
      </c>
      <c r="AW994" t="str">
        <f t="shared" si="121"/>
        <v>Trần Huy Hoàng</v>
      </c>
      <c r="AX994" s="27" t="str">
        <f t="shared" si="122"/>
        <v>Nguyễn Thị Như Huỳnh</v>
      </c>
      <c r="AY994" s="4" t="str">
        <f t="shared" si="123"/>
        <v>VIN+</v>
      </c>
    </row>
    <row r="995" spans="1:51" outlineLevel="1" x14ac:dyDescent="0.25">
      <c r="A995" s="4" t="s">
        <v>1104</v>
      </c>
      <c r="B995" s="4" t="s">
        <v>797</v>
      </c>
      <c r="C995" s="4" t="s">
        <v>221</v>
      </c>
      <c r="D995" s="4" t="s">
        <v>754</v>
      </c>
      <c r="E995" s="35" t="s">
        <v>224</v>
      </c>
      <c r="F995" s="11" t="s">
        <v>710</v>
      </c>
      <c r="G995" s="35">
        <v>5292824</v>
      </c>
      <c r="H995" s="4" t="s">
        <v>2897</v>
      </c>
      <c r="I995" s="4"/>
      <c r="J995" s="4"/>
      <c r="K995" s="4"/>
      <c r="L995" s="4"/>
      <c r="M995" s="33"/>
      <c r="N995" s="38"/>
      <c r="O995" s="43"/>
      <c r="P995" s="244">
        <f t="shared" si="120"/>
        <v>179.52799999999999</v>
      </c>
      <c r="Q995" s="25"/>
      <c r="R995" s="25"/>
      <c r="S995" s="25"/>
      <c r="T995" s="109"/>
      <c r="U995" s="25"/>
      <c r="V995" s="25"/>
      <c r="W995" s="25"/>
      <c r="X995" s="25">
        <v>0</v>
      </c>
      <c r="Y995" s="25"/>
      <c r="Z995" s="25">
        <v>0</v>
      </c>
      <c r="AA995" s="109"/>
      <c r="AB995" s="25">
        <v>0</v>
      </c>
      <c r="AC995" s="25">
        <v>0</v>
      </c>
      <c r="AD995" s="25">
        <v>0</v>
      </c>
      <c r="AE995" s="25">
        <v>0</v>
      </c>
      <c r="AF995" s="25">
        <v>0</v>
      </c>
      <c r="AG995" s="25">
        <v>0</v>
      </c>
      <c r="AH995" s="109"/>
      <c r="AI995" s="25">
        <v>0</v>
      </c>
      <c r="AJ995" s="25">
        <v>0</v>
      </c>
      <c r="AK995" s="123">
        <v>0</v>
      </c>
      <c r="AL995" s="25">
        <v>179.52799999999999</v>
      </c>
      <c r="AM995" s="25">
        <v>0</v>
      </c>
      <c r="AN995" s="25">
        <v>0</v>
      </c>
      <c r="AO995" s="109"/>
      <c r="AP995" s="25">
        <v>0</v>
      </c>
      <c r="AQ995" s="25">
        <v>0</v>
      </c>
      <c r="AR995" s="25">
        <v>0</v>
      </c>
      <c r="AS995" s="25">
        <v>0</v>
      </c>
      <c r="AT995" s="25">
        <v>0</v>
      </c>
      <c r="AU995" s="25">
        <v>0</v>
      </c>
      <c r="AW995" t="str">
        <f t="shared" si="121"/>
        <v>Trần Huy Hoàng</v>
      </c>
      <c r="AX995" s="27" t="str">
        <f t="shared" si="122"/>
        <v>Nguyễn Thị Như Huỳnh</v>
      </c>
      <c r="AY995" s="4" t="str">
        <f t="shared" si="123"/>
        <v>VIN+</v>
      </c>
    </row>
    <row r="996" spans="1:51" outlineLevel="1" x14ac:dyDescent="0.25">
      <c r="A996" s="4" t="s">
        <v>1104</v>
      </c>
      <c r="B996" s="4" t="s">
        <v>797</v>
      </c>
      <c r="C996" s="4" t="s">
        <v>221</v>
      </c>
      <c r="D996" s="4" t="s">
        <v>754</v>
      </c>
      <c r="E996" s="35" t="s">
        <v>224</v>
      </c>
      <c r="F996" s="11" t="s">
        <v>710</v>
      </c>
      <c r="G996" s="35">
        <v>5295973</v>
      </c>
      <c r="H996" s="4" t="s">
        <v>2898</v>
      </c>
      <c r="I996" s="4"/>
      <c r="J996" s="4"/>
      <c r="K996" s="4"/>
      <c r="L996" s="4"/>
      <c r="M996" s="33"/>
      <c r="N996" s="38"/>
      <c r="O996" s="43"/>
      <c r="P996" s="244">
        <f t="shared" si="120"/>
        <v>179.52799999999999</v>
      </c>
      <c r="Q996" s="25"/>
      <c r="R996" s="25"/>
      <c r="S996" s="25"/>
      <c r="T996" s="109"/>
      <c r="U996" s="25"/>
      <c r="V996" s="25"/>
      <c r="W996" s="25"/>
      <c r="X996" s="25">
        <v>0</v>
      </c>
      <c r="Y996" s="25"/>
      <c r="Z996" s="25">
        <v>0</v>
      </c>
      <c r="AA996" s="109"/>
      <c r="AB996" s="25">
        <v>0</v>
      </c>
      <c r="AC996" s="25">
        <v>0</v>
      </c>
      <c r="AD996" s="25">
        <v>0</v>
      </c>
      <c r="AE996" s="25">
        <v>0</v>
      </c>
      <c r="AF996" s="25">
        <v>0</v>
      </c>
      <c r="AG996" s="25">
        <v>0</v>
      </c>
      <c r="AH996" s="109"/>
      <c r="AI996" s="25">
        <v>0</v>
      </c>
      <c r="AJ996" s="25">
        <v>0</v>
      </c>
      <c r="AK996" s="123">
        <v>0</v>
      </c>
      <c r="AL996" s="25">
        <v>0</v>
      </c>
      <c r="AM996" s="25">
        <v>0</v>
      </c>
      <c r="AN996" s="25">
        <v>0</v>
      </c>
      <c r="AO996" s="109"/>
      <c r="AP996" s="25">
        <v>179.52799999999999</v>
      </c>
      <c r="AQ996" s="25">
        <v>0</v>
      </c>
      <c r="AR996" s="25">
        <v>0</v>
      </c>
      <c r="AS996" s="25">
        <v>0</v>
      </c>
      <c r="AT996" s="25">
        <v>0</v>
      </c>
      <c r="AU996" s="25">
        <v>0</v>
      </c>
      <c r="AW996" t="str">
        <f t="shared" si="121"/>
        <v>Trần Huy Hoàng</v>
      </c>
      <c r="AX996" s="27" t="str">
        <f t="shared" si="122"/>
        <v>Nguyễn Thị Như Huỳnh</v>
      </c>
      <c r="AY996" s="4" t="str">
        <f t="shared" si="123"/>
        <v>VIN+</v>
      </c>
    </row>
    <row r="997" spans="1:51" outlineLevel="1" x14ac:dyDescent="0.25">
      <c r="A997" s="4" t="s">
        <v>1104</v>
      </c>
      <c r="B997" s="4" t="s">
        <v>797</v>
      </c>
      <c r="C997" s="4" t="s">
        <v>221</v>
      </c>
      <c r="D997" s="4" t="s">
        <v>754</v>
      </c>
      <c r="E997" s="35" t="s">
        <v>224</v>
      </c>
      <c r="F997" s="11" t="s">
        <v>710</v>
      </c>
      <c r="G997" s="35">
        <v>5300019</v>
      </c>
      <c r="H997" s="4" t="s">
        <v>2899</v>
      </c>
      <c r="I997" s="4"/>
      <c r="J997" s="4"/>
      <c r="K997" s="4"/>
      <c r="L997" s="4"/>
      <c r="M997" s="33"/>
      <c r="N997" s="38"/>
      <c r="O997" s="43"/>
      <c r="P997" s="244">
        <f t="shared" si="120"/>
        <v>0</v>
      </c>
      <c r="Q997" s="25"/>
      <c r="R997" s="25"/>
      <c r="S997" s="25"/>
      <c r="T997" s="109"/>
      <c r="U997" s="25"/>
      <c r="V997" s="25"/>
      <c r="W997" s="25"/>
      <c r="X997" s="25">
        <v>0</v>
      </c>
      <c r="Y997" s="25"/>
      <c r="Z997" s="25">
        <v>0</v>
      </c>
      <c r="AA997" s="109"/>
      <c r="AB997" s="25">
        <v>0</v>
      </c>
      <c r="AC997" s="25">
        <v>0</v>
      </c>
      <c r="AD997" s="25">
        <v>0</v>
      </c>
      <c r="AE997" s="25">
        <v>0</v>
      </c>
      <c r="AF997" s="25">
        <v>0</v>
      </c>
      <c r="AG997" s="25">
        <v>0</v>
      </c>
      <c r="AH997" s="109"/>
      <c r="AI997" s="25">
        <v>0</v>
      </c>
      <c r="AJ997" s="25">
        <v>0</v>
      </c>
      <c r="AK997" s="123">
        <v>0</v>
      </c>
      <c r="AL997" s="25">
        <v>0</v>
      </c>
      <c r="AM997" s="25">
        <v>0</v>
      </c>
      <c r="AN997" s="25">
        <v>0</v>
      </c>
      <c r="AO997" s="109"/>
      <c r="AP997" s="25">
        <v>0</v>
      </c>
      <c r="AQ997" s="25">
        <v>0</v>
      </c>
      <c r="AR997" s="25">
        <v>0</v>
      </c>
      <c r="AS997" s="25">
        <v>0</v>
      </c>
      <c r="AT997" s="25">
        <v>0</v>
      </c>
      <c r="AU997" s="25">
        <v>0</v>
      </c>
      <c r="AW997" t="str">
        <f t="shared" si="121"/>
        <v>Trần Huy Hoàng</v>
      </c>
      <c r="AX997" s="27" t="str">
        <f t="shared" si="122"/>
        <v>Nguyễn Thị Như Huỳnh</v>
      </c>
      <c r="AY997" s="4" t="str">
        <f t="shared" si="123"/>
        <v>VIN+</v>
      </c>
    </row>
    <row r="998" spans="1:51" outlineLevel="1" x14ac:dyDescent="0.25">
      <c r="A998" s="4" t="s">
        <v>1104</v>
      </c>
      <c r="B998" s="4" t="s">
        <v>797</v>
      </c>
      <c r="C998" s="4" t="s">
        <v>221</v>
      </c>
      <c r="D998" s="4" t="s">
        <v>754</v>
      </c>
      <c r="E998" s="35" t="s">
        <v>224</v>
      </c>
      <c r="F998" s="11" t="s">
        <v>710</v>
      </c>
      <c r="G998" s="35">
        <v>5132027</v>
      </c>
      <c r="H998" s="4" t="s">
        <v>2900</v>
      </c>
      <c r="I998" s="4"/>
      <c r="J998" s="4"/>
      <c r="K998" s="4"/>
      <c r="L998" s="4"/>
      <c r="M998" s="33"/>
      <c r="N998" s="38"/>
      <c r="O998" s="43"/>
      <c r="P998" s="244">
        <f t="shared" si="120"/>
        <v>0</v>
      </c>
      <c r="Q998" s="25"/>
      <c r="R998" s="25"/>
      <c r="S998" s="25"/>
      <c r="T998" s="109"/>
      <c r="U998" s="25"/>
      <c r="V998" s="25"/>
      <c r="W998" s="25"/>
      <c r="X998" s="25">
        <v>0</v>
      </c>
      <c r="Y998" s="25"/>
      <c r="Z998" s="25">
        <v>0</v>
      </c>
      <c r="AA998" s="109"/>
      <c r="AB998" s="25">
        <v>0</v>
      </c>
      <c r="AC998" s="25">
        <v>0</v>
      </c>
      <c r="AD998" s="25">
        <v>0</v>
      </c>
      <c r="AE998" s="25">
        <v>0</v>
      </c>
      <c r="AF998" s="25">
        <v>0</v>
      </c>
      <c r="AG998" s="25">
        <v>0</v>
      </c>
      <c r="AH998" s="109"/>
      <c r="AI998" s="25">
        <v>0</v>
      </c>
      <c r="AJ998" s="25">
        <v>0</v>
      </c>
      <c r="AK998" s="123">
        <v>0</v>
      </c>
      <c r="AL998" s="25">
        <v>0</v>
      </c>
      <c r="AM998" s="25">
        <v>0</v>
      </c>
      <c r="AN998" s="25">
        <v>0</v>
      </c>
      <c r="AO998" s="109"/>
      <c r="AP998" s="25">
        <v>0</v>
      </c>
      <c r="AQ998" s="25">
        <v>0</v>
      </c>
      <c r="AR998" s="25">
        <v>0</v>
      </c>
      <c r="AS998" s="25">
        <v>0</v>
      </c>
      <c r="AT998" s="25">
        <v>0</v>
      </c>
      <c r="AU998" s="25">
        <v>0</v>
      </c>
      <c r="AW998" t="str">
        <f t="shared" si="121"/>
        <v>Trần Huy Hoàng</v>
      </c>
      <c r="AX998" s="27" t="str">
        <f t="shared" si="122"/>
        <v>Nguyễn Thị Như Huỳnh</v>
      </c>
      <c r="AY998" s="4" t="str">
        <f t="shared" si="123"/>
        <v>VIN+</v>
      </c>
    </row>
    <row r="999" spans="1:51" outlineLevel="1" x14ac:dyDescent="0.25">
      <c r="A999" s="4" t="s">
        <v>1104</v>
      </c>
      <c r="B999" s="4" t="s">
        <v>797</v>
      </c>
      <c r="C999" s="4" t="s">
        <v>221</v>
      </c>
      <c r="D999" s="4" t="s">
        <v>754</v>
      </c>
      <c r="E999" s="35" t="s">
        <v>224</v>
      </c>
      <c r="F999" s="11" t="s">
        <v>710</v>
      </c>
      <c r="G999" s="35">
        <v>5333941</v>
      </c>
      <c r="H999" s="4" t="s">
        <v>2901</v>
      </c>
      <c r="I999" s="4"/>
      <c r="J999" s="4"/>
      <c r="K999" s="4"/>
      <c r="L999" s="4"/>
      <c r="M999" s="33"/>
      <c r="N999" s="38"/>
      <c r="O999" s="43"/>
      <c r="P999" s="244">
        <f t="shared" si="120"/>
        <v>0</v>
      </c>
      <c r="Q999" s="25"/>
      <c r="R999" s="25"/>
      <c r="S999" s="25"/>
      <c r="T999" s="109"/>
      <c r="U999" s="25"/>
      <c r="V999" s="25"/>
      <c r="W999" s="25"/>
      <c r="X999" s="25">
        <v>0</v>
      </c>
      <c r="Y999" s="25"/>
      <c r="Z999" s="25">
        <v>0</v>
      </c>
      <c r="AA999" s="109"/>
      <c r="AB999" s="25">
        <v>0</v>
      </c>
      <c r="AC999" s="25">
        <v>0</v>
      </c>
      <c r="AD999" s="25">
        <v>0</v>
      </c>
      <c r="AE999" s="25">
        <v>0</v>
      </c>
      <c r="AF999" s="25">
        <v>0</v>
      </c>
      <c r="AG999" s="25">
        <v>0</v>
      </c>
      <c r="AH999" s="109"/>
      <c r="AI999" s="25">
        <v>0</v>
      </c>
      <c r="AJ999" s="25">
        <v>0</v>
      </c>
      <c r="AK999" s="123">
        <v>0</v>
      </c>
      <c r="AL999" s="25">
        <v>0</v>
      </c>
      <c r="AM999" s="25">
        <v>0</v>
      </c>
      <c r="AN999" s="25">
        <v>0</v>
      </c>
      <c r="AO999" s="109"/>
      <c r="AP999" s="25">
        <v>0</v>
      </c>
      <c r="AQ999" s="25">
        <v>0</v>
      </c>
      <c r="AR999" s="25">
        <v>0</v>
      </c>
      <c r="AS999" s="25">
        <v>0</v>
      </c>
      <c r="AT999" s="25">
        <v>0</v>
      </c>
      <c r="AU999" s="25">
        <v>0</v>
      </c>
      <c r="AW999" t="str">
        <f t="shared" si="121"/>
        <v>Trần Huy Hoàng</v>
      </c>
      <c r="AX999" s="27" t="str">
        <f t="shared" si="122"/>
        <v>Nguyễn Thị Như Huỳnh</v>
      </c>
      <c r="AY999" s="4" t="str">
        <f t="shared" si="123"/>
        <v>VIN+</v>
      </c>
    </row>
    <row r="1000" spans="1:51" outlineLevel="1" x14ac:dyDescent="0.25">
      <c r="A1000" s="4" t="s">
        <v>1104</v>
      </c>
      <c r="B1000" s="4" t="s">
        <v>797</v>
      </c>
      <c r="C1000" s="4" t="s">
        <v>221</v>
      </c>
      <c r="D1000" s="4" t="s">
        <v>754</v>
      </c>
      <c r="E1000" s="35" t="s">
        <v>224</v>
      </c>
      <c r="F1000" s="11" t="s">
        <v>710</v>
      </c>
      <c r="G1000" s="35">
        <v>5126718</v>
      </c>
      <c r="H1000" s="4" t="s">
        <v>2902</v>
      </c>
      <c r="I1000" s="4"/>
      <c r="J1000" s="4"/>
      <c r="K1000" s="4"/>
      <c r="L1000" s="4"/>
      <c r="M1000" s="33"/>
      <c r="N1000" s="38"/>
      <c r="O1000" s="43"/>
      <c r="P1000" s="244">
        <f t="shared" si="120"/>
        <v>179.52799999999999</v>
      </c>
      <c r="Q1000" s="25"/>
      <c r="R1000" s="25"/>
      <c r="S1000" s="25"/>
      <c r="T1000" s="109"/>
      <c r="U1000" s="25"/>
      <c r="V1000" s="25"/>
      <c r="W1000" s="25"/>
      <c r="X1000" s="25">
        <v>0</v>
      </c>
      <c r="Y1000" s="25"/>
      <c r="Z1000" s="25">
        <v>0</v>
      </c>
      <c r="AA1000" s="109"/>
      <c r="AB1000" s="25">
        <v>0</v>
      </c>
      <c r="AC1000" s="25">
        <v>0</v>
      </c>
      <c r="AD1000" s="25">
        <v>0</v>
      </c>
      <c r="AE1000" s="25">
        <v>0</v>
      </c>
      <c r="AF1000" s="25">
        <v>0</v>
      </c>
      <c r="AG1000" s="25">
        <v>0</v>
      </c>
      <c r="AH1000" s="109"/>
      <c r="AI1000" s="25">
        <v>0</v>
      </c>
      <c r="AJ1000" s="25">
        <v>0</v>
      </c>
      <c r="AK1000" s="123">
        <v>0</v>
      </c>
      <c r="AL1000" s="25">
        <v>0</v>
      </c>
      <c r="AM1000" s="25">
        <v>0</v>
      </c>
      <c r="AN1000" s="25">
        <v>179.52799999999999</v>
      </c>
      <c r="AO1000" s="109"/>
      <c r="AP1000" s="25">
        <v>0</v>
      </c>
      <c r="AQ1000" s="25">
        <v>0</v>
      </c>
      <c r="AR1000" s="25">
        <v>0</v>
      </c>
      <c r="AS1000" s="25">
        <v>0</v>
      </c>
      <c r="AT1000" s="25">
        <v>0</v>
      </c>
      <c r="AU1000" s="25">
        <v>0</v>
      </c>
      <c r="AW1000" t="str">
        <f t="shared" si="121"/>
        <v>Trần Huy Hoàng</v>
      </c>
      <c r="AX1000" s="27" t="str">
        <f t="shared" si="122"/>
        <v>Nguyễn Thị Như Huỳnh</v>
      </c>
      <c r="AY1000" s="4" t="str">
        <f t="shared" si="123"/>
        <v>VIN+</v>
      </c>
    </row>
    <row r="1001" spans="1:51" outlineLevel="1" x14ac:dyDescent="0.25">
      <c r="A1001" s="4" t="s">
        <v>1104</v>
      </c>
      <c r="B1001" s="4" t="s">
        <v>797</v>
      </c>
      <c r="C1001" s="4" t="s">
        <v>221</v>
      </c>
      <c r="D1001" s="4" t="s">
        <v>754</v>
      </c>
      <c r="E1001" s="35" t="s">
        <v>224</v>
      </c>
      <c r="F1001" s="11" t="s">
        <v>710</v>
      </c>
      <c r="G1001" s="35">
        <v>5300545</v>
      </c>
      <c r="H1001" s="4" t="s">
        <v>2903</v>
      </c>
      <c r="I1001" s="4"/>
      <c r="J1001" s="4"/>
      <c r="K1001" s="4"/>
      <c r="L1001" s="4"/>
      <c r="M1001" s="33"/>
      <c r="N1001" s="38"/>
      <c r="O1001" s="43"/>
      <c r="P1001" s="244">
        <f t="shared" si="120"/>
        <v>597.52</v>
      </c>
      <c r="Q1001" s="25"/>
      <c r="R1001" s="25"/>
      <c r="S1001" s="25"/>
      <c r="T1001" s="109"/>
      <c r="U1001" s="25"/>
      <c r="V1001" s="25"/>
      <c r="W1001" s="25"/>
      <c r="X1001" s="25">
        <v>0</v>
      </c>
      <c r="Y1001" s="25"/>
      <c r="Z1001" s="25">
        <v>0</v>
      </c>
      <c r="AA1001" s="109"/>
      <c r="AB1001" s="25">
        <v>179.52799999999999</v>
      </c>
      <c r="AC1001" s="25">
        <v>0</v>
      </c>
      <c r="AD1001" s="25">
        <v>0</v>
      </c>
      <c r="AE1001" s="25">
        <v>0</v>
      </c>
      <c r="AF1001" s="25">
        <v>0</v>
      </c>
      <c r="AG1001" s="25">
        <v>0</v>
      </c>
      <c r="AH1001" s="109"/>
      <c r="AI1001" s="25">
        <v>238.464</v>
      </c>
      <c r="AJ1001" s="25">
        <v>0</v>
      </c>
      <c r="AK1001" s="123">
        <v>0</v>
      </c>
      <c r="AL1001" s="25">
        <v>0</v>
      </c>
      <c r="AM1001" s="25">
        <v>0</v>
      </c>
      <c r="AN1001" s="25">
        <v>0</v>
      </c>
      <c r="AO1001" s="109"/>
      <c r="AP1001" s="25">
        <v>0</v>
      </c>
      <c r="AQ1001" s="25">
        <v>0</v>
      </c>
      <c r="AR1001" s="25">
        <v>0</v>
      </c>
      <c r="AS1001" s="25">
        <v>0</v>
      </c>
      <c r="AT1001" s="25">
        <v>179.52799999999999</v>
      </c>
      <c r="AU1001" s="25">
        <v>0</v>
      </c>
      <c r="AW1001" t="str">
        <f t="shared" si="121"/>
        <v>Trần Huy Hoàng</v>
      </c>
      <c r="AX1001" s="27" t="str">
        <f t="shared" si="122"/>
        <v>Nguyễn Thị Như Huỳnh</v>
      </c>
      <c r="AY1001" s="4" t="str">
        <f t="shared" si="123"/>
        <v>VIN+</v>
      </c>
    </row>
    <row r="1002" spans="1:51" outlineLevel="1" x14ac:dyDescent="0.25">
      <c r="A1002" s="4" t="s">
        <v>1104</v>
      </c>
      <c r="B1002" s="4" t="s">
        <v>797</v>
      </c>
      <c r="C1002" s="4" t="s">
        <v>221</v>
      </c>
      <c r="D1002" s="4" t="s">
        <v>754</v>
      </c>
      <c r="E1002" s="35" t="s">
        <v>224</v>
      </c>
      <c r="F1002" s="11" t="s">
        <v>710</v>
      </c>
      <c r="G1002" s="35">
        <v>5123029</v>
      </c>
      <c r="H1002" s="4" t="s">
        <v>2904</v>
      </c>
      <c r="I1002" s="4"/>
      <c r="J1002" s="4"/>
      <c r="K1002" s="4"/>
      <c r="L1002" s="4"/>
      <c r="M1002" s="33"/>
      <c r="N1002" s="38"/>
      <c r="O1002" s="43"/>
      <c r="P1002" s="244">
        <f t="shared" si="120"/>
        <v>417.99199999999996</v>
      </c>
      <c r="Q1002" s="25"/>
      <c r="R1002" s="25"/>
      <c r="S1002" s="25"/>
      <c r="T1002" s="109"/>
      <c r="U1002" s="25"/>
      <c r="V1002" s="25"/>
      <c r="W1002" s="25"/>
      <c r="X1002" s="25">
        <v>0</v>
      </c>
      <c r="Y1002" s="25"/>
      <c r="Z1002" s="25">
        <v>0</v>
      </c>
      <c r="AA1002" s="109"/>
      <c r="AB1002" s="25">
        <v>179.52799999999999</v>
      </c>
      <c r="AC1002" s="25">
        <v>0</v>
      </c>
      <c r="AD1002" s="25">
        <v>0</v>
      </c>
      <c r="AE1002" s="25">
        <v>0</v>
      </c>
      <c r="AF1002" s="25">
        <v>0</v>
      </c>
      <c r="AG1002" s="25">
        <v>0</v>
      </c>
      <c r="AH1002" s="109"/>
      <c r="AI1002" s="25">
        <v>0</v>
      </c>
      <c r="AJ1002" s="25">
        <v>0</v>
      </c>
      <c r="AK1002" s="123">
        <v>0</v>
      </c>
      <c r="AL1002" s="25">
        <v>0</v>
      </c>
      <c r="AM1002" s="25">
        <v>0</v>
      </c>
      <c r="AN1002" s="25">
        <v>0</v>
      </c>
      <c r="AO1002" s="109"/>
      <c r="AP1002" s="25">
        <v>0</v>
      </c>
      <c r="AQ1002" s="25">
        <v>0</v>
      </c>
      <c r="AR1002" s="25">
        <v>0</v>
      </c>
      <c r="AS1002" s="25">
        <v>0</v>
      </c>
      <c r="AT1002" s="25">
        <v>238.464</v>
      </c>
      <c r="AU1002" s="25">
        <v>0</v>
      </c>
      <c r="AW1002" t="str">
        <f t="shared" si="121"/>
        <v>Trần Huy Hoàng</v>
      </c>
      <c r="AX1002" s="27" t="str">
        <f t="shared" si="122"/>
        <v>Nguyễn Thị Như Huỳnh</v>
      </c>
      <c r="AY1002" s="4" t="str">
        <f t="shared" si="123"/>
        <v>VIN+</v>
      </c>
    </row>
    <row r="1003" spans="1:51" x14ac:dyDescent="0.25">
      <c r="A1003" s="4" t="s">
        <v>1104</v>
      </c>
      <c r="B1003" s="4" t="s">
        <v>797</v>
      </c>
      <c r="C1003" s="4" t="s">
        <v>221</v>
      </c>
      <c r="D1003" s="4" t="s">
        <v>754</v>
      </c>
      <c r="E1003" s="35" t="s">
        <v>224</v>
      </c>
      <c r="F1003" s="11" t="s">
        <v>710</v>
      </c>
      <c r="G1003" s="35">
        <v>5132058</v>
      </c>
      <c r="H1003" s="4" t="s">
        <v>2905</v>
      </c>
      <c r="I1003" s="4"/>
      <c r="J1003" s="4"/>
      <c r="K1003" s="4"/>
      <c r="L1003" s="4"/>
      <c r="M1003" s="33"/>
      <c r="N1003" s="38"/>
      <c r="O1003" s="43"/>
      <c r="P1003" s="244">
        <f t="shared" si="120"/>
        <v>359.05599999999998</v>
      </c>
      <c r="Q1003" s="25"/>
      <c r="R1003" s="25"/>
      <c r="S1003" s="25"/>
      <c r="T1003" s="109"/>
      <c r="U1003" s="25"/>
      <c r="V1003" s="25"/>
      <c r="W1003" s="25"/>
      <c r="X1003" s="25">
        <v>0</v>
      </c>
      <c r="Y1003" s="25"/>
      <c r="Z1003" s="25">
        <v>0</v>
      </c>
      <c r="AA1003" s="109"/>
      <c r="AB1003" s="25">
        <v>179.52799999999999</v>
      </c>
      <c r="AC1003" s="25">
        <v>0</v>
      </c>
      <c r="AD1003" s="25">
        <v>0</v>
      </c>
      <c r="AE1003" s="25">
        <v>0</v>
      </c>
      <c r="AF1003" s="25">
        <v>0</v>
      </c>
      <c r="AG1003" s="25">
        <v>0</v>
      </c>
      <c r="AH1003" s="109"/>
      <c r="AI1003" s="25">
        <v>0</v>
      </c>
      <c r="AJ1003" s="25">
        <v>0</v>
      </c>
      <c r="AK1003" s="123">
        <v>0</v>
      </c>
      <c r="AL1003" s="25">
        <v>0</v>
      </c>
      <c r="AM1003" s="25">
        <v>0</v>
      </c>
      <c r="AN1003" s="25">
        <v>0</v>
      </c>
      <c r="AO1003" s="109"/>
      <c r="AP1003" s="25">
        <v>0</v>
      </c>
      <c r="AQ1003" s="25">
        <v>0</v>
      </c>
      <c r="AR1003" s="25">
        <v>0</v>
      </c>
      <c r="AS1003" s="25">
        <v>0</v>
      </c>
      <c r="AT1003" s="25">
        <v>179.52799999999999</v>
      </c>
      <c r="AU1003" s="25">
        <v>0</v>
      </c>
      <c r="AW1003" t="str">
        <f t="shared" si="121"/>
        <v>Trần Huy Hoàng</v>
      </c>
      <c r="AX1003" s="27" t="str">
        <f t="shared" si="122"/>
        <v>Nguyễn Thị Như Huỳnh</v>
      </c>
      <c r="AY1003" s="4" t="str">
        <f t="shared" si="123"/>
        <v>VIN+</v>
      </c>
    </row>
    <row r="1004" spans="1:51" x14ac:dyDescent="0.25">
      <c r="A1004" s="4"/>
      <c r="B1004" s="4"/>
      <c r="C1004" s="4"/>
      <c r="D1004" s="4"/>
      <c r="E1004" s="35"/>
      <c r="F1004" s="4"/>
      <c r="G1004" s="35"/>
      <c r="H1004" s="4"/>
      <c r="I1004" s="4"/>
      <c r="J1004" s="4"/>
      <c r="K1004" s="4"/>
      <c r="L1004" s="4"/>
      <c r="M1004" s="33"/>
      <c r="N1004" s="38"/>
      <c r="O1004" s="43"/>
      <c r="P1004" s="244">
        <f t="shared" si="120"/>
        <v>0</v>
      </c>
      <c r="Q1004" s="25"/>
      <c r="R1004" s="25"/>
      <c r="S1004" s="25"/>
      <c r="T1004" s="109"/>
      <c r="U1004" s="25"/>
      <c r="V1004" s="25"/>
      <c r="W1004" s="25"/>
      <c r="X1004" s="25">
        <v>0</v>
      </c>
      <c r="Y1004" s="25">
        <v>0</v>
      </c>
      <c r="Z1004" s="25">
        <v>0</v>
      </c>
      <c r="AA1004" s="109"/>
      <c r="AB1004" s="25">
        <v>0</v>
      </c>
      <c r="AC1004" s="25">
        <v>0</v>
      </c>
      <c r="AD1004" s="25">
        <v>0</v>
      </c>
      <c r="AE1004" s="25">
        <v>0</v>
      </c>
      <c r="AF1004" s="25">
        <v>0</v>
      </c>
      <c r="AG1004" s="25">
        <v>0</v>
      </c>
      <c r="AH1004" s="109"/>
      <c r="AI1004" s="25">
        <v>0</v>
      </c>
      <c r="AJ1004" s="25">
        <v>0</v>
      </c>
      <c r="AK1004" s="123">
        <v>0</v>
      </c>
      <c r="AL1004" s="25">
        <v>0</v>
      </c>
      <c r="AM1004" s="25">
        <v>0</v>
      </c>
      <c r="AN1004" s="25">
        <v>0</v>
      </c>
      <c r="AO1004" s="109"/>
      <c r="AP1004" s="25">
        <v>0</v>
      </c>
      <c r="AQ1004" s="25">
        <v>0</v>
      </c>
      <c r="AR1004" s="25">
        <v>0</v>
      </c>
      <c r="AS1004" s="25">
        <v>0</v>
      </c>
      <c r="AT1004" s="25">
        <v>0</v>
      </c>
      <c r="AU1004" s="25">
        <v>0</v>
      </c>
      <c r="AW1004">
        <f t="shared" si="121"/>
        <v>0</v>
      </c>
      <c r="AX1004" s="27">
        <f t="shared" si="122"/>
        <v>0</v>
      </c>
      <c r="AY1004" s="4">
        <f t="shared" si="123"/>
        <v>0</v>
      </c>
    </row>
    <row r="1005" spans="1:51" x14ac:dyDescent="0.25">
      <c r="A1005" s="4"/>
      <c r="B1005" s="4"/>
      <c r="C1005" s="4"/>
      <c r="D1005" s="4"/>
      <c r="E1005" s="35"/>
      <c r="F1005" s="4"/>
      <c r="G1005" s="35"/>
      <c r="H1005" s="4"/>
      <c r="I1005" s="4"/>
      <c r="J1005" s="4"/>
      <c r="K1005" s="4"/>
      <c r="L1005" s="4"/>
      <c r="M1005" s="33"/>
      <c r="N1005" s="38"/>
      <c r="O1005" s="43"/>
      <c r="P1005" s="244">
        <f t="shared" si="120"/>
        <v>0</v>
      </c>
      <c r="Q1005" s="25"/>
      <c r="R1005" s="25"/>
      <c r="S1005" s="25"/>
      <c r="T1005" s="109"/>
      <c r="U1005" s="25"/>
      <c r="V1005" s="25"/>
      <c r="W1005" s="25"/>
      <c r="X1005" s="25">
        <v>0</v>
      </c>
      <c r="Y1005" s="25">
        <v>0</v>
      </c>
      <c r="Z1005" s="25">
        <v>0</v>
      </c>
      <c r="AA1005" s="109"/>
      <c r="AB1005" s="25">
        <v>0</v>
      </c>
      <c r="AC1005" s="25">
        <v>0</v>
      </c>
      <c r="AD1005" s="25">
        <v>0</v>
      </c>
      <c r="AE1005" s="25">
        <v>0</v>
      </c>
      <c r="AF1005" s="25">
        <v>0</v>
      </c>
      <c r="AG1005" s="25">
        <v>0</v>
      </c>
      <c r="AH1005" s="109"/>
      <c r="AI1005" s="25">
        <v>0</v>
      </c>
      <c r="AJ1005" s="25">
        <v>0</v>
      </c>
      <c r="AK1005" s="123">
        <v>0</v>
      </c>
      <c r="AL1005" s="25">
        <v>0</v>
      </c>
      <c r="AM1005" s="25">
        <v>0</v>
      </c>
      <c r="AN1005" s="25">
        <v>0</v>
      </c>
      <c r="AO1005" s="109"/>
      <c r="AP1005" s="25">
        <v>0</v>
      </c>
      <c r="AQ1005" s="25">
        <v>0</v>
      </c>
      <c r="AR1005" s="25">
        <v>0</v>
      </c>
      <c r="AS1005" s="25">
        <v>0</v>
      </c>
      <c r="AT1005" s="25">
        <v>0</v>
      </c>
      <c r="AU1005" s="25">
        <v>0</v>
      </c>
      <c r="AW1005">
        <f t="shared" si="121"/>
        <v>0</v>
      </c>
      <c r="AX1005" s="27">
        <f t="shared" si="122"/>
        <v>0</v>
      </c>
      <c r="AY1005" s="4">
        <f t="shared" si="123"/>
        <v>0</v>
      </c>
    </row>
    <row r="1006" spans="1:51" x14ac:dyDescent="0.25">
      <c r="A1006" s="4" t="s">
        <v>1104</v>
      </c>
      <c r="B1006" s="4" t="s">
        <v>797</v>
      </c>
      <c r="C1006" s="4" t="s">
        <v>221</v>
      </c>
      <c r="D1006" s="57" t="s">
        <v>755</v>
      </c>
      <c r="E1006" s="86" t="s">
        <v>243</v>
      </c>
      <c r="F1006" s="57"/>
      <c r="G1006" s="35"/>
      <c r="H1006" s="57" t="s">
        <v>724</v>
      </c>
      <c r="I1006" s="4"/>
      <c r="J1006" s="4"/>
      <c r="K1006" s="4"/>
      <c r="L1006" s="4">
        <v>55</v>
      </c>
      <c r="M1006" s="33">
        <v>33701.279533333334</v>
      </c>
      <c r="N1006" s="38">
        <f t="shared" si="86"/>
        <v>1.7236997382684568E-2</v>
      </c>
      <c r="O1006" s="33">
        <f t="shared" si="87"/>
        <v>38921.195054375901</v>
      </c>
      <c r="P1006" s="244">
        <f t="shared" si="120"/>
        <v>0</v>
      </c>
      <c r="Q1006" s="25">
        <v>0</v>
      </c>
      <c r="R1006" s="25">
        <v>0</v>
      </c>
      <c r="S1006" s="25">
        <v>0</v>
      </c>
      <c r="T1006" s="109"/>
      <c r="U1006" s="25">
        <v>0</v>
      </c>
      <c r="V1006" s="25">
        <v>0</v>
      </c>
      <c r="W1006" s="25">
        <v>0</v>
      </c>
      <c r="X1006" s="25">
        <v>0</v>
      </c>
      <c r="Y1006" s="25">
        <v>0</v>
      </c>
      <c r="Z1006" s="25">
        <v>0</v>
      </c>
      <c r="AA1006" s="109"/>
      <c r="AB1006" s="25">
        <v>0</v>
      </c>
      <c r="AC1006" s="25">
        <v>0</v>
      </c>
      <c r="AD1006" s="25">
        <v>0</v>
      </c>
      <c r="AE1006" s="25">
        <v>0</v>
      </c>
      <c r="AF1006" s="25">
        <v>0</v>
      </c>
      <c r="AG1006" s="25">
        <v>0</v>
      </c>
      <c r="AH1006" s="109"/>
      <c r="AI1006" s="25">
        <v>0</v>
      </c>
      <c r="AJ1006" s="25">
        <v>0</v>
      </c>
      <c r="AK1006" s="123">
        <v>0</v>
      </c>
      <c r="AL1006" s="25">
        <v>0</v>
      </c>
      <c r="AM1006" s="25">
        <v>0</v>
      </c>
      <c r="AN1006" s="25">
        <v>0</v>
      </c>
      <c r="AO1006" s="109"/>
      <c r="AP1006" s="25">
        <v>0</v>
      </c>
      <c r="AQ1006" s="25">
        <v>0</v>
      </c>
      <c r="AR1006" s="25">
        <v>0</v>
      </c>
      <c r="AS1006" s="25">
        <v>0</v>
      </c>
      <c r="AT1006" s="25">
        <v>0</v>
      </c>
      <c r="AU1006" s="25">
        <v>0</v>
      </c>
      <c r="AW1006" t="str">
        <f t="shared" si="121"/>
        <v>Trần Huy Hoàng</v>
      </c>
      <c r="AX1006" s="27" t="str">
        <f t="shared" si="122"/>
        <v>Hồ Ngọc Hiếu</v>
      </c>
      <c r="AY1006" s="4" t="str">
        <f t="shared" si="123"/>
        <v>VIN+</v>
      </c>
    </row>
    <row r="1007" spans="1:51" x14ac:dyDescent="0.25">
      <c r="A1007" s="4" t="s">
        <v>1104</v>
      </c>
      <c r="B1007" s="4" t="s">
        <v>797</v>
      </c>
      <c r="C1007" s="4" t="s">
        <v>221</v>
      </c>
      <c r="D1007" s="4" t="s">
        <v>755</v>
      </c>
      <c r="E1007" s="35" t="s">
        <v>243</v>
      </c>
      <c r="F1007" s="11" t="s">
        <v>710</v>
      </c>
      <c r="G1007" s="35">
        <v>5292914</v>
      </c>
      <c r="H1007" s="4" t="s">
        <v>1341</v>
      </c>
      <c r="I1007" s="4"/>
      <c r="J1007" s="4"/>
      <c r="K1007" s="4"/>
      <c r="L1007" s="4"/>
      <c r="M1007" s="33"/>
      <c r="N1007" s="38"/>
      <c r="O1007" s="33"/>
      <c r="P1007" s="244">
        <f t="shared" si="120"/>
        <v>238.464</v>
      </c>
      <c r="Q1007" s="25"/>
      <c r="R1007" s="25">
        <v>0</v>
      </c>
      <c r="S1007" s="25">
        <v>238.464</v>
      </c>
      <c r="T1007" s="109"/>
      <c r="U1007" s="25">
        <v>0</v>
      </c>
      <c r="V1007" s="25">
        <v>0</v>
      </c>
      <c r="W1007" s="25">
        <v>0</v>
      </c>
      <c r="X1007" s="25">
        <v>0</v>
      </c>
      <c r="Y1007" s="25">
        <v>0</v>
      </c>
      <c r="Z1007" s="25">
        <v>0</v>
      </c>
      <c r="AA1007" s="109"/>
      <c r="AB1007" s="25">
        <v>0</v>
      </c>
      <c r="AC1007" s="25">
        <v>0</v>
      </c>
      <c r="AD1007" s="25">
        <v>0</v>
      </c>
      <c r="AE1007" s="25">
        <v>0</v>
      </c>
      <c r="AF1007" s="25">
        <v>0</v>
      </c>
      <c r="AG1007" s="25">
        <v>0</v>
      </c>
      <c r="AH1007" s="109"/>
      <c r="AI1007" s="25">
        <v>0</v>
      </c>
      <c r="AJ1007" s="25">
        <v>0</v>
      </c>
      <c r="AK1007" s="123">
        <v>0</v>
      </c>
      <c r="AL1007" s="25">
        <v>0</v>
      </c>
      <c r="AM1007" s="25">
        <v>0</v>
      </c>
      <c r="AN1007" s="25">
        <v>0</v>
      </c>
      <c r="AO1007" s="109"/>
      <c r="AP1007" s="25">
        <v>0</v>
      </c>
      <c r="AQ1007" s="25">
        <v>0</v>
      </c>
      <c r="AR1007" s="25">
        <v>0</v>
      </c>
      <c r="AS1007" s="25">
        <v>0</v>
      </c>
      <c r="AT1007" s="25">
        <v>0</v>
      </c>
      <c r="AU1007" s="25">
        <v>0</v>
      </c>
      <c r="AW1007" t="str">
        <f t="shared" si="121"/>
        <v>Trần Huy Hoàng</v>
      </c>
      <c r="AX1007" s="27" t="str">
        <f t="shared" si="122"/>
        <v>Hồ Ngọc Hiếu</v>
      </c>
      <c r="AY1007" s="4" t="str">
        <f t="shared" si="123"/>
        <v>VIN+</v>
      </c>
    </row>
    <row r="1008" spans="1:51" outlineLevel="1" x14ac:dyDescent="0.25">
      <c r="A1008" s="4" t="s">
        <v>1104</v>
      </c>
      <c r="B1008" s="4" t="s">
        <v>797</v>
      </c>
      <c r="C1008" s="4" t="s">
        <v>221</v>
      </c>
      <c r="D1008" s="4" t="s">
        <v>755</v>
      </c>
      <c r="E1008" s="35" t="s">
        <v>243</v>
      </c>
      <c r="F1008" s="11" t="s">
        <v>710</v>
      </c>
      <c r="G1008" s="35">
        <v>5339554</v>
      </c>
      <c r="H1008" s="4" t="s">
        <v>1444</v>
      </c>
      <c r="I1008" s="4"/>
      <c r="J1008" s="4"/>
      <c r="K1008" s="4"/>
      <c r="L1008" s="4"/>
      <c r="M1008" s="33"/>
      <c r="N1008" s="38"/>
      <c r="O1008" s="33"/>
      <c r="P1008" s="244">
        <f t="shared" si="120"/>
        <v>303.49700000000001</v>
      </c>
      <c r="Q1008" s="25"/>
      <c r="R1008" s="25"/>
      <c r="S1008" s="25">
        <v>303.49700000000001</v>
      </c>
      <c r="T1008" s="109"/>
      <c r="U1008" s="25">
        <v>0</v>
      </c>
      <c r="V1008" s="25">
        <v>0</v>
      </c>
      <c r="W1008" s="25">
        <v>0</v>
      </c>
      <c r="X1008" s="25">
        <v>0</v>
      </c>
      <c r="Y1008" s="25">
        <v>0</v>
      </c>
      <c r="Z1008" s="25">
        <v>0</v>
      </c>
      <c r="AA1008" s="109"/>
      <c r="AB1008" s="25">
        <v>0</v>
      </c>
      <c r="AC1008" s="25">
        <v>0</v>
      </c>
      <c r="AD1008" s="25">
        <v>0</v>
      </c>
      <c r="AE1008" s="25">
        <v>0</v>
      </c>
      <c r="AF1008" s="25">
        <v>0</v>
      </c>
      <c r="AG1008" s="25">
        <v>0</v>
      </c>
      <c r="AH1008" s="109"/>
      <c r="AI1008" s="25">
        <v>0</v>
      </c>
      <c r="AJ1008" s="25">
        <v>0</v>
      </c>
      <c r="AK1008" s="123">
        <v>0</v>
      </c>
      <c r="AL1008" s="25">
        <v>0</v>
      </c>
      <c r="AM1008" s="25">
        <v>0</v>
      </c>
      <c r="AN1008" s="25">
        <v>0</v>
      </c>
      <c r="AO1008" s="109"/>
      <c r="AP1008" s="25">
        <v>0</v>
      </c>
      <c r="AQ1008" s="25">
        <v>0</v>
      </c>
      <c r="AR1008" s="25">
        <v>0</v>
      </c>
      <c r="AS1008" s="25">
        <v>0</v>
      </c>
      <c r="AT1008" s="25">
        <v>0</v>
      </c>
      <c r="AU1008" s="25">
        <v>0</v>
      </c>
      <c r="AW1008" t="str">
        <f t="shared" si="121"/>
        <v>Trần Huy Hoàng</v>
      </c>
      <c r="AX1008" s="27" t="str">
        <f t="shared" si="122"/>
        <v>Hồ Ngọc Hiếu</v>
      </c>
      <c r="AY1008" s="4" t="str">
        <f t="shared" si="123"/>
        <v>VIN+</v>
      </c>
    </row>
    <row r="1009" spans="1:51" outlineLevel="1" x14ac:dyDescent="0.25">
      <c r="A1009" s="4" t="s">
        <v>1104</v>
      </c>
      <c r="B1009" s="4" t="s">
        <v>797</v>
      </c>
      <c r="C1009" s="4" t="s">
        <v>221</v>
      </c>
      <c r="D1009" s="4" t="s">
        <v>755</v>
      </c>
      <c r="E1009" s="35" t="s">
        <v>243</v>
      </c>
      <c r="F1009" s="11" t="s">
        <v>710</v>
      </c>
      <c r="G1009" s="35">
        <v>5339969</v>
      </c>
      <c r="H1009" s="4" t="s">
        <v>1722</v>
      </c>
      <c r="I1009" s="4"/>
      <c r="J1009" s="4"/>
      <c r="K1009" s="4"/>
      <c r="L1009" s="4"/>
      <c r="M1009" s="33"/>
      <c r="N1009" s="38"/>
      <c r="O1009" s="33"/>
      <c r="P1009" s="244">
        <f t="shared" si="120"/>
        <v>360.12599999999998</v>
      </c>
      <c r="Q1009" s="25"/>
      <c r="R1009" s="25"/>
      <c r="S1009" s="25"/>
      <c r="T1009" s="109"/>
      <c r="U1009" s="25"/>
      <c r="V1009" s="25"/>
      <c r="W1009" s="25">
        <v>179.52799999999999</v>
      </c>
      <c r="X1009" s="25">
        <v>0</v>
      </c>
      <c r="Y1009" s="25">
        <v>0</v>
      </c>
      <c r="Z1009" s="25">
        <v>0</v>
      </c>
      <c r="AA1009" s="109"/>
      <c r="AB1009" s="25">
        <v>0</v>
      </c>
      <c r="AC1009" s="25">
        <v>0</v>
      </c>
      <c r="AD1009" s="25">
        <v>180.59800000000001</v>
      </c>
      <c r="AE1009" s="25">
        <v>0</v>
      </c>
      <c r="AF1009" s="25">
        <v>0</v>
      </c>
      <c r="AG1009" s="25">
        <v>0</v>
      </c>
      <c r="AH1009" s="109"/>
      <c r="AI1009" s="25">
        <v>0</v>
      </c>
      <c r="AJ1009" s="25">
        <v>0</v>
      </c>
      <c r="AK1009" s="123">
        <v>0</v>
      </c>
      <c r="AL1009" s="25">
        <v>0</v>
      </c>
      <c r="AM1009" s="25">
        <v>0</v>
      </c>
      <c r="AN1009" s="25">
        <v>0</v>
      </c>
      <c r="AO1009" s="109"/>
      <c r="AP1009" s="25">
        <v>0</v>
      </c>
      <c r="AQ1009" s="25">
        <v>0</v>
      </c>
      <c r="AR1009" s="25">
        <v>0</v>
      </c>
      <c r="AS1009" s="25">
        <v>0</v>
      </c>
      <c r="AT1009" s="25">
        <v>0</v>
      </c>
      <c r="AU1009" s="25">
        <v>0</v>
      </c>
      <c r="AW1009" t="str">
        <f t="shared" si="121"/>
        <v>Trần Huy Hoàng</v>
      </c>
      <c r="AX1009" s="27" t="str">
        <f t="shared" si="122"/>
        <v>Hồ Ngọc Hiếu</v>
      </c>
      <c r="AY1009" s="4" t="str">
        <f t="shared" si="123"/>
        <v>VIN+</v>
      </c>
    </row>
    <row r="1010" spans="1:51" outlineLevel="1" x14ac:dyDescent="0.25">
      <c r="A1010" s="4" t="s">
        <v>1104</v>
      </c>
      <c r="B1010" s="4" t="s">
        <v>797</v>
      </c>
      <c r="C1010" s="4" t="s">
        <v>221</v>
      </c>
      <c r="D1010" s="4" t="s">
        <v>755</v>
      </c>
      <c r="E1010" s="35" t="s">
        <v>243</v>
      </c>
      <c r="F1010" s="11" t="s">
        <v>710</v>
      </c>
      <c r="G1010" s="35">
        <v>5339398</v>
      </c>
      <c r="H1010" s="4" t="s">
        <v>1723</v>
      </c>
      <c r="I1010" s="4"/>
      <c r="J1010" s="4"/>
      <c r="K1010" s="4"/>
      <c r="L1010" s="4"/>
      <c r="M1010" s="33"/>
      <c r="N1010" s="38"/>
      <c r="O1010" s="33"/>
      <c r="P1010" s="244">
        <f t="shared" si="120"/>
        <v>179.52799999999999</v>
      </c>
      <c r="Q1010" s="25"/>
      <c r="R1010" s="25"/>
      <c r="S1010" s="25"/>
      <c r="T1010" s="109"/>
      <c r="U1010" s="25"/>
      <c r="V1010" s="25"/>
      <c r="W1010" s="25">
        <v>179.52799999999999</v>
      </c>
      <c r="X1010" s="25">
        <v>0</v>
      </c>
      <c r="Y1010" s="25">
        <v>0</v>
      </c>
      <c r="Z1010" s="25">
        <v>0</v>
      </c>
      <c r="AA1010" s="109"/>
      <c r="AB1010" s="25">
        <v>0</v>
      </c>
      <c r="AC1010" s="25">
        <v>0</v>
      </c>
      <c r="AD1010" s="25">
        <v>0</v>
      </c>
      <c r="AE1010" s="25">
        <v>0</v>
      </c>
      <c r="AF1010" s="25">
        <v>0</v>
      </c>
      <c r="AG1010" s="25">
        <v>0</v>
      </c>
      <c r="AH1010" s="109"/>
      <c r="AI1010" s="25">
        <v>0</v>
      </c>
      <c r="AJ1010" s="25">
        <v>0</v>
      </c>
      <c r="AK1010" s="123">
        <v>0</v>
      </c>
      <c r="AL1010" s="25">
        <v>0</v>
      </c>
      <c r="AM1010" s="25">
        <v>0</v>
      </c>
      <c r="AN1010" s="25">
        <v>0</v>
      </c>
      <c r="AO1010" s="109"/>
      <c r="AP1010" s="25">
        <v>0</v>
      </c>
      <c r="AQ1010" s="25">
        <v>0</v>
      </c>
      <c r="AR1010" s="25">
        <v>0</v>
      </c>
      <c r="AS1010" s="25">
        <v>0</v>
      </c>
      <c r="AT1010" s="25">
        <v>0</v>
      </c>
      <c r="AU1010" s="25">
        <v>0</v>
      </c>
      <c r="AW1010" t="str">
        <f t="shared" si="121"/>
        <v>Trần Huy Hoàng</v>
      </c>
      <c r="AX1010" s="27" t="str">
        <f t="shared" si="122"/>
        <v>Hồ Ngọc Hiếu</v>
      </c>
      <c r="AY1010" s="4" t="str">
        <f t="shared" si="123"/>
        <v>VIN+</v>
      </c>
    </row>
    <row r="1011" spans="1:51" outlineLevel="1" x14ac:dyDescent="0.25">
      <c r="A1011" s="4" t="s">
        <v>1104</v>
      </c>
      <c r="B1011" s="4" t="s">
        <v>797</v>
      </c>
      <c r="C1011" s="4" t="s">
        <v>221</v>
      </c>
      <c r="D1011" s="4" t="s">
        <v>755</v>
      </c>
      <c r="E1011" s="35" t="s">
        <v>243</v>
      </c>
      <c r="F1011" s="11" t="s">
        <v>710</v>
      </c>
      <c r="G1011" s="35">
        <v>5292938</v>
      </c>
      <c r="H1011" s="4" t="s">
        <v>1724</v>
      </c>
      <c r="I1011" s="4"/>
      <c r="J1011" s="4"/>
      <c r="K1011" s="4"/>
      <c r="L1011" s="4"/>
      <c r="M1011" s="33"/>
      <c r="N1011" s="38"/>
      <c r="O1011" s="33"/>
      <c r="P1011" s="244">
        <f t="shared" si="120"/>
        <v>179.52799999999999</v>
      </c>
      <c r="Q1011" s="25"/>
      <c r="R1011" s="25"/>
      <c r="S1011" s="25"/>
      <c r="T1011" s="109"/>
      <c r="U1011" s="25"/>
      <c r="V1011" s="25"/>
      <c r="W1011" s="25">
        <v>179.52799999999999</v>
      </c>
      <c r="X1011" s="25">
        <v>0</v>
      </c>
      <c r="Y1011" s="25">
        <v>0</v>
      </c>
      <c r="Z1011" s="25">
        <v>0</v>
      </c>
      <c r="AA1011" s="109"/>
      <c r="AB1011" s="25">
        <v>0</v>
      </c>
      <c r="AC1011" s="25">
        <v>0</v>
      </c>
      <c r="AD1011" s="25">
        <v>0</v>
      </c>
      <c r="AE1011" s="25">
        <v>0</v>
      </c>
      <c r="AF1011" s="25">
        <v>0</v>
      </c>
      <c r="AG1011" s="25">
        <v>0</v>
      </c>
      <c r="AH1011" s="109"/>
      <c r="AI1011" s="25">
        <v>0</v>
      </c>
      <c r="AJ1011" s="25">
        <v>0</v>
      </c>
      <c r="AK1011" s="123">
        <v>0</v>
      </c>
      <c r="AL1011" s="25">
        <v>0</v>
      </c>
      <c r="AM1011" s="25">
        <v>0</v>
      </c>
      <c r="AN1011" s="25">
        <v>0</v>
      </c>
      <c r="AO1011" s="109"/>
      <c r="AP1011" s="25">
        <v>0</v>
      </c>
      <c r="AQ1011" s="25">
        <v>0</v>
      </c>
      <c r="AR1011" s="25">
        <v>0</v>
      </c>
      <c r="AS1011" s="25">
        <v>0</v>
      </c>
      <c r="AT1011" s="25">
        <v>0</v>
      </c>
      <c r="AU1011" s="25">
        <v>0</v>
      </c>
      <c r="AW1011" t="str">
        <f t="shared" si="121"/>
        <v>Trần Huy Hoàng</v>
      </c>
      <c r="AX1011" s="27" t="str">
        <f t="shared" si="122"/>
        <v>Hồ Ngọc Hiếu</v>
      </c>
      <c r="AY1011" s="4" t="str">
        <f t="shared" si="123"/>
        <v>VIN+</v>
      </c>
    </row>
    <row r="1012" spans="1:51" outlineLevel="1" x14ac:dyDescent="0.25">
      <c r="A1012" s="4" t="s">
        <v>1104</v>
      </c>
      <c r="B1012" s="4" t="s">
        <v>797</v>
      </c>
      <c r="C1012" s="4" t="s">
        <v>221</v>
      </c>
      <c r="D1012" s="4" t="s">
        <v>755</v>
      </c>
      <c r="E1012" s="35" t="s">
        <v>243</v>
      </c>
      <c r="F1012" s="11" t="s">
        <v>710</v>
      </c>
      <c r="G1012" s="35">
        <v>5278035</v>
      </c>
      <c r="H1012" s="4" t="s">
        <v>1725</v>
      </c>
      <c r="I1012" s="4"/>
      <c r="J1012" s="4"/>
      <c r="K1012" s="4"/>
      <c r="L1012" s="4"/>
      <c r="M1012" s="33"/>
      <c r="N1012" s="38"/>
      <c r="O1012" s="33"/>
      <c r="P1012" s="244">
        <f t="shared" si="120"/>
        <v>179.52799999999999</v>
      </c>
      <c r="Q1012" s="25"/>
      <c r="R1012" s="25"/>
      <c r="S1012" s="25"/>
      <c r="T1012" s="109"/>
      <c r="U1012" s="25"/>
      <c r="V1012" s="25"/>
      <c r="W1012" s="25">
        <v>179.52799999999999</v>
      </c>
      <c r="X1012" s="25">
        <v>0</v>
      </c>
      <c r="Y1012" s="25">
        <v>0</v>
      </c>
      <c r="Z1012" s="25">
        <v>0</v>
      </c>
      <c r="AA1012" s="109"/>
      <c r="AB1012" s="25">
        <v>0</v>
      </c>
      <c r="AC1012" s="25">
        <v>0</v>
      </c>
      <c r="AD1012" s="25">
        <v>0</v>
      </c>
      <c r="AE1012" s="25">
        <v>0</v>
      </c>
      <c r="AF1012" s="25">
        <v>0</v>
      </c>
      <c r="AG1012" s="25">
        <v>0</v>
      </c>
      <c r="AH1012" s="109"/>
      <c r="AI1012" s="25">
        <v>0</v>
      </c>
      <c r="AJ1012" s="25">
        <v>0</v>
      </c>
      <c r="AK1012" s="123">
        <v>0</v>
      </c>
      <c r="AL1012" s="25">
        <v>0</v>
      </c>
      <c r="AM1012" s="25">
        <v>0</v>
      </c>
      <c r="AN1012" s="25">
        <v>0</v>
      </c>
      <c r="AO1012" s="109"/>
      <c r="AP1012" s="25">
        <v>0</v>
      </c>
      <c r="AQ1012" s="25">
        <v>0</v>
      </c>
      <c r="AR1012" s="25">
        <v>0</v>
      </c>
      <c r="AS1012" s="25">
        <v>0</v>
      </c>
      <c r="AT1012" s="25">
        <v>0</v>
      </c>
      <c r="AU1012" s="25">
        <v>0</v>
      </c>
      <c r="AW1012" t="str">
        <f t="shared" si="121"/>
        <v>Trần Huy Hoàng</v>
      </c>
      <c r="AX1012" s="27" t="str">
        <f t="shared" si="122"/>
        <v>Hồ Ngọc Hiếu</v>
      </c>
      <c r="AY1012" s="4" t="str">
        <f t="shared" si="123"/>
        <v>VIN+</v>
      </c>
    </row>
    <row r="1013" spans="1:51" outlineLevel="1" x14ac:dyDescent="0.25">
      <c r="A1013" s="4" t="s">
        <v>1104</v>
      </c>
      <c r="B1013" s="4" t="s">
        <v>797</v>
      </c>
      <c r="C1013" s="4" t="s">
        <v>221</v>
      </c>
      <c r="D1013" s="4" t="s">
        <v>755</v>
      </c>
      <c r="E1013" s="35" t="s">
        <v>243</v>
      </c>
      <c r="F1013" s="11" t="s">
        <v>710</v>
      </c>
      <c r="G1013" s="35">
        <v>5291801</v>
      </c>
      <c r="H1013" s="4" t="s">
        <v>1726</v>
      </c>
      <c r="I1013" s="4"/>
      <c r="J1013" s="4"/>
      <c r="K1013" s="4"/>
      <c r="L1013" s="4"/>
      <c r="M1013" s="33"/>
      <c r="N1013" s="38"/>
      <c r="O1013" s="33"/>
      <c r="P1013" s="244">
        <f t="shared" si="120"/>
        <v>303.49700000000001</v>
      </c>
      <c r="Q1013" s="25"/>
      <c r="R1013" s="25"/>
      <c r="S1013" s="25"/>
      <c r="T1013" s="109"/>
      <c r="U1013" s="25"/>
      <c r="V1013" s="25"/>
      <c r="W1013" s="25">
        <v>303.49700000000001</v>
      </c>
      <c r="X1013" s="25">
        <v>0</v>
      </c>
      <c r="Y1013" s="25">
        <v>0</v>
      </c>
      <c r="Z1013" s="25">
        <v>0</v>
      </c>
      <c r="AA1013" s="109"/>
      <c r="AB1013" s="25">
        <v>0</v>
      </c>
      <c r="AC1013" s="25">
        <v>0</v>
      </c>
      <c r="AD1013" s="25">
        <v>0</v>
      </c>
      <c r="AE1013" s="25">
        <v>0</v>
      </c>
      <c r="AF1013" s="25">
        <v>0</v>
      </c>
      <c r="AG1013" s="25">
        <v>0</v>
      </c>
      <c r="AH1013" s="109"/>
      <c r="AI1013" s="25">
        <v>0</v>
      </c>
      <c r="AJ1013" s="25">
        <v>0</v>
      </c>
      <c r="AK1013" s="123">
        <v>0</v>
      </c>
      <c r="AL1013" s="25">
        <v>0</v>
      </c>
      <c r="AM1013" s="25">
        <v>0</v>
      </c>
      <c r="AN1013" s="25">
        <v>0</v>
      </c>
      <c r="AO1013" s="109"/>
      <c r="AP1013" s="25">
        <v>0</v>
      </c>
      <c r="AQ1013" s="25">
        <v>0</v>
      </c>
      <c r="AR1013" s="25">
        <v>0</v>
      </c>
      <c r="AS1013" s="25">
        <v>0</v>
      </c>
      <c r="AT1013" s="25">
        <v>0</v>
      </c>
      <c r="AU1013" s="25">
        <v>0</v>
      </c>
      <c r="AW1013" t="str">
        <f t="shared" si="121"/>
        <v>Trần Huy Hoàng</v>
      </c>
      <c r="AX1013" s="27" t="str">
        <f t="shared" si="122"/>
        <v>Hồ Ngọc Hiếu</v>
      </c>
      <c r="AY1013" s="4" t="str">
        <f t="shared" si="123"/>
        <v>VIN+</v>
      </c>
    </row>
    <row r="1014" spans="1:51" outlineLevel="1" x14ac:dyDescent="0.25">
      <c r="A1014" s="4" t="s">
        <v>1104</v>
      </c>
      <c r="B1014" s="4" t="s">
        <v>797</v>
      </c>
      <c r="C1014" s="4" t="s">
        <v>221</v>
      </c>
      <c r="D1014" s="4" t="s">
        <v>755</v>
      </c>
      <c r="E1014" s="35" t="s">
        <v>243</v>
      </c>
      <c r="F1014" s="11" t="s">
        <v>710</v>
      </c>
      <c r="G1014" s="35">
        <v>5291157</v>
      </c>
      <c r="H1014" s="4" t="s">
        <v>1727</v>
      </c>
      <c r="I1014" s="4"/>
      <c r="J1014" s="4"/>
      <c r="K1014" s="4"/>
      <c r="L1014" s="4"/>
      <c r="M1014" s="33"/>
      <c r="N1014" s="38"/>
      <c r="O1014" s="33"/>
      <c r="P1014" s="244">
        <f t="shared" si="120"/>
        <v>722.55899999999997</v>
      </c>
      <c r="Q1014" s="25"/>
      <c r="R1014" s="25"/>
      <c r="S1014" s="25"/>
      <c r="T1014" s="109"/>
      <c r="U1014" s="25"/>
      <c r="V1014" s="25"/>
      <c r="W1014" s="25">
        <v>303.49700000000001</v>
      </c>
      <c r="X1014" s="25">
        <v>0</v>
      </c>
      <c r="Y1014" s="25">
        <v>0</v>
      </c>
      <c r="Z1014" s="25">
        <v>0</v>
      </c>
      <c r="AA1014" s="109"/>
      <c r="AB1014" s="25">
        <v>0</v>
      </c>
      <c r="AC1014" s="25">
        <v>0</v>
      </c>
      <c r="AD1014" s="25">
        <v>180.59800000000001</v>
      </c>
      <c r="AE1014" s="25">
        <v>0</v>
      </c>
      <c r="AF1014" s="25">
        <v>0</v>
      </c>
      <c r="AG1014" s="25">
        <v>0</v>
      </c>
      <c r="AH1014" s="109"/>
      <c r="AI1014" s="25">
        <v>0</v>
      </c>
      <c r="AJ1014" s="25">
        <v>0</v>
      </c>
      <c r="AK1014" s="123">
        <v>0</v>
      </c>
      <c r="AL1014" s="25">
        <v>0</v>
      </c>
      <c r="AM1014" s="25">
        <v>0</v>
      </c>
      <c r="AN1014" s="25">
        <v>0</v>
      </c>
      <c r="AO1014" s="109"/>
      <c r="AP1014" s="25">
        <v>0</v>
      </c>
      <c r="AQ1014" s="25">
        <v>0</v>
      </c>
      <c r="AR1014" s="25">
        <v>0</v>
      </c>
      <c r="AS1014" s="25">
        <v>0</v>
      </c>
      <c r="AT1014" s="25">
        <v>238.464</v>
      </c>
      <c r="AU1014" s="25">
        <v>0</v>
      </c>
      <c r="AW1014" t="str">
        <f t="shared" si="121"/>
        <v>Trần Huy Hoàng</v>
      </c>
      <c r="AX1014" s="27" t="str">
        <f t="shared" si="122"/>
        <v>Hồ Ngọc Hiếu</v>
      </c>
      <c r="AY1014" s="4" t="str">
        <f t="shared" si="123"/>
        <v>VIN+</v>
      </c>
    </row>
    <row r="1015" spans="1:51" outlineLevel="1" x14ac:dyDescent="0.25">
      <c r="A1015" s="4" t="s">
        <v>1104</v>
      </c>
      <c r="B1015" s="4" t="s">
        <v>797</v>
      </c>
      <c r="C1015" s="4" t="s">
        <v>221</v>
      </c>
      <c r="D1015" s="4" t="s">
        <v>755</v>
      </c>
      <c r="E1015" s="35" t="s">
        <v>243</v>
      </c>
      <c r="F1015" s="11" t="s">
        <v>710</v>
      </c>
      <c r="G1015" s="35">
        <v>5294220</v>
      </c>
      <c r="H1015" s="4" t="s">
        <v>1728</v>
      </c>
      <c r="I1015" s="4"/>
      <c r="J1015" s="4"/>
      <c r="K1015" s="4"/>
      <c r="L1015" s="4"/>
      <c r="M1015" s="33"/>
      <c r="N1015" s="38"/>
      <c r="O1015" s="33"/>
      <c r="P1015" s="244">
        <f t="shared" si="120"/>
        <v>902.08699999999999</v>
      </c>
      <c r="Q1015" s="25"/>
      <c r="R1015" s="25"/>
      <c r="S1015" s="25"/>
      <c r="T1015" s="109"/>
      <c r="U1015" s="25"/>
      <c r="V1015" s="25"/>
      <c r="W1015" s="25">
        <v>303.49700000000001</v>
      </c>
      <c r="X1015" s="25">
        <v>0</v>
      </c>
      <c r="Y1015" s="25">
        <v>0</v>
      </c>
      <c r="Z1015" s="25">
        <v>0</v>
      </c>
      <c r="AA1015" s="109"/>
      <c r="AB1015" s="25">
        <v>0</v>
      </c>
      <c r="AC1015" s="25">
        <v>0</v>
      </c>
      <c r="AD1015" s="25">
        <v>360.12599999999998</v>
      </c>
      <c r="AE1015" s="25">
        <v>0</v>
      </c>
      <c r="AF1015" s="25">
        <v>0</v>
      </c>
      <c r="AG1015" s="25">
        <v>0</v>
      </c>
      <c r="AH1015" s="109"/>
      <c r="AI1015" s="25">
        <v>0</v>
      </c>
      <c r="AJ1015" s="25">
        <v>0</v>
      </c>
      <c r="AK1015" s="123">
        <v>0</v>
      </c>
      <c r="AL1015" s="25">
        <v>0</v>
      </c>
      <c r="AM1015" s="25">
        <v>0</v>
      </c>
      <c r="AN1015" s="25">
        <v>0</v>
      </c>
      <c r="AO1015" s="109"/>
      <c r="AP1015" s="25">
        <v>0</v>
      </c>
      <c r="AQ1015" s="25">
        <v>0</v>
      </c>
      <c r="AR1015" s="25">
        <v>0</v>
      </c>
      <c r="AS1015" s="25">
        <v>0</v>
      </c>
      <c r="AT1015" s="25">
        <v>238.464</v>
      </c>
      <c r="AU1015" s="25">
        <v>0</v>
      </c>
      <c r="AW1015" t="str">
        <f t="shared" si="121"/>
        <v>Trần Huy Hoàng</v>
      </c>
      <c r="AX1015" s="27" t="str">
        <f t="shared" si="122"/>
        <v>Hồ Ngọc Hiếu</v>
      </c>
      <c r="AY1015" s="4" t="str">
        <f t="shared" si="123"/>
        <v>VIN+</v>
      </c>
    </row>
    <row r="1016" spans="1:51" outlineLevel="1" x14ac:dyDescent="0.25">
      <c r="A1016" s="4" t="s">
        <v>1104</v>
      </c>
      <c r="B1016" s="4" t="s">
        <v>797</v>
      </c>
      <c r="C1016" s="4" t="s">
        <v>221</v>
      </c>
      <c r="D1016" s="4" t="s">
        <v>755</v>
      </c>
      <c r="E1016" s="35" t="s">
        <v>243</v>
      </c>
      <c r="F1016" s="11" t="s">
        <v>710</v>
      </c>
      <c r="G1016" s="35">
        <v>5278606</v>
      </c>
      <c r="H1016" s="4" t="s">
        <v>1729</v>
      </c>
      <c r="I1016" s="4"/>
      <c r="J1016" s="4"/>
      <c r="K1016" s="4"/>
      <c r="L1016" s="4"/>
      <c r="M1016" s="33"/>
      <c r="N1016" s="38"/>
      <c r="O1016" s="33"/>
      <c r="P1016" s="244">
        <f t="shared" si="120"/>
        <v>484.09500000000003</v>
      </c>
      <c r="Q1016" s="25"/>
      <c r="R1016" s="25"/>
      <c r="S1016" s="25"/>
      <c r="T1016" s="109"/>
      <c r="U1016" s="25"/>
      <c r="V1016" s="25"/>
      <c r="W1016" s="25">
        <v>180.59800000000001</v>
      </c>
      <c r="X1016" s="25">
        <v>0</v>
      </c>
      <c r="Y1016" s="25">
        <v>0</v>
      </c>
      <c r="Z1016" s="25">
        <v>0</v>
      </c>
      <c r="AA1016" s="109"/>
      <c r="AB1016" s="25">
        <v>0</v>
      </c>
      <c r="AC1016" s="25">
        <v>0</v>
      </c>
      <c r="AD1016" s="25">
        <v>0</v>
      </c>
      <c r="AE1016" s="25">
        <v>0</v>
      </c>
      <c r="AF1016" s="25">
        <v>0</v>
      </c>
      <c r="AG1016" s="25">
        <v>0</v>
      </c>
      <c r="AH1016" s="109"/>
      <c r="AI1016" s="25">
        <v>0</v>
      </c>
      <c r="AJ1016" s="25">
        <v>0</v>
      </c>
      <c r="AK1016" s="123">
        <v>0</v>
      </c>
      <c r="AL1016" s="25">
        <v>0</v>
      </c>
      <c r="AM1016" s="25">
        <v>0</v>
      </c>
      <c r="AN1016" s="25">
        <v>303.49700000000001</v>
      </c>
      <c r="AO1016" s="109"/>
      <c r="AP1016" s="25">
        <v>0</v>
      </c>
      <c r="AQ1016" s="25">
        <v>0</v>
      </c>
      <c r="AR1016" s="25">
        <v>0</v>
      </c>
      <c r="AS1016" s="25">
        <v>0</v>
      </c>
      <c r="AT1016" s="25">
        <v>0</v>
      </c>
      <c r="AU1016" s="25">
        <v>0</v>
      </c>
      <c r="AW1016" t="str">
        <f t="shared" si="121"/>
        <v>Trần Huy Hoàng</v>
      </c>
      <c r="AX1016" s="27" t="str">
        <f t="shared" si="122"/>
        <v>Hồ Ngọc Hiếu</v>
      </c>
      <c r="AY1016" s="4" t="str">
        <f t="shared" si="123"/>
        <v>VIN+</v>
      </c>
    </row>
    <row r="1017" spans="1:51" outlineLevel="1" x14ac:dyDescent="0.25">
      <c r="A1017" s="4" t="s">
        <v>1104</v>
      </c>
      <c r="B1017" s="4" t="s">
        <v>797</v>
      </c>
      <c r="C1017" s="4" t="s">
        <v>221</v>
      </c>
      <c r="D1017" s="4" t="s">
        <v>755</v>
      </c>
      <c r="E1017" s="35" t="s">
        <v>243</v>
      </c>
      <c r="F1017" s="11" t="s">
        <v>710</v>
      </c>
      <c r="G1017" s="35">
        <v>5130832</v>
      </c>
      <c r="H1017" s="4" t="s">
        <v>1774</v>
      </c>
      <c r="I1017" s="4"/>
      <c r="J1017" s="4"/>
      <c r="K1017" s="4"/>
      <c r="L1017" s="4"/>
      <c r="M1017" s="33"/>
      <c r="N1017" s="38"/>
      <c r="O1017" s="33"/>
      <c r="P1017" s="244">
        <f t="shared" si="120"/>
        <v>360.12599999999998</v>
      </c>
      <c r="Q1017" s="25"/>
      <c r="R1017" s="25"/>
      <c r="S1017" s="25"/>
      <c r="T1017" s="109"/>
      <c r="U1017" s="25"/>
      <c r="V1017" s="25"/>
      <c r="W1017" s="25">
        <v>179.52799999999999</v>
      </c>
      <c r="X1017" s="25">
        <v>0</v>
      </c>
      <c r="Y1017" s="25">
        <v>0</v>
      </c>
      <c r="Z1017" s="25">
        <v>0</v>
      </c>
      <c r="AA1017" s="109"/>
      <c r="AB1017" s="25">
        <v>0</v>
      </c>
      <c r="AC1017" s="25">
        <v>0</v>
      </c>
      <c r="AD1017" s="25">
        <v>0</v>
      </c>
      <c r="AE1017" s="25">
        <v>0</v>
      </c>
      <c r="AF1017" s="25">
        <v>0</v>
      </c>
      <c r="AG1017" s="25">
        <v>0</v>
      </c>
      <c r="AH1017" s="109"/>
      <c r="AI1017" s="25">
        <v>0</v>
      </c>
      <c r="AJ1017" s="25">
        <v>0</v>
      </c>
      <c r="AK1017" s="123">
        <v>180.59800000000001</v>
      </c>
      <c r="AL1017" s="25">
        <v>0</v>
      </c>
      <c r="AM1017" s="25">
        <v>0</v>
      </c>
      <c r="AN1017" s="25">
        <v>0</v>
      </c>
      <c r="AO1017" s="109"/>
      <c r="AP1017" s="25">
        <v>0</v>
      </c>
      <c r="AQ1017" s="25">
        <v>0</v>
      </c>
      <c r="AR1017" s="25">
        <v>0</v>
      </c>
      <c r="AS1017" s="25">
        <v>0</v>
      </c>
      <c r="AT1017" s="25">
        <v>0</v>
      </c>
      <c r="AU1017" s="25">
        <v>0</v>
      </c>
      <c r="AW1017" t="str">
        <f t="shared" si="121"/>
        <v>Trần Huy Hoàng</v>
      </c>
      <c r="AX1017" s="27" t="str">
        <f t="shared" si="122"/>
        <v>Hồ Ngọc Hiếu</v>
      </c>
      <c r="AY1017" s="4" t="str">
        <f t="shared" si="123"/>
        <v>VIN+</v>
      </c>
    </row>
    <row r="1018" spans="1:51" outlineLevel="1" x14ac:dyDescent="0.25">
      <c r="A1018" s="4" t="s">
        <v>1104</v>
      </c>
      <c r="B1018" s="4" t="s">
        <v>797</v>
      </c>
      <c r="C1018" s="4" t="s">
        <v>221</v>
      </c>
      <c r="D1018" s="4" t="s">
        <v>755</v>
      </c>
      <c r="E1018" s="35" t="s">
        <v>243</v>
      </c>
      <c r="F1018" s="11" t="s">
        <v>710</v>
      </c>
      <c r="G1018" s="35">
        <v>5127461</v>
      </c>
      <c r="H1018" s="4" t="s">
        <v>1857</v>
      </c>
      <c r="I1018" s="4"/>
      <c r="J1018" s="4"/>
      <c r="K1018" s="4"/>
      <c r="L1018" s="4"/>
      <c r="M1018" s="33"/>
      <c r="N1018" s="38"/>
      <c r="O1018" s="33"/>
      <c r="P1018" s="244">
        <f t="shared" si="120"/>
        <v>483.02499999999998</v>
      </c>
      <c r="Q1018" s="25"/>
      <c r="R1018" s="25"/>
      <c r="S1018" s="25"/>
      <c r="T1018" s="109"/>
      <c r="U1018" s="25"/>
      <c r="V1018" s="25"/>
      <c r="W1018" s="25">
        <v>179.52799999999999</v>
      </c>
      <c r="X1018" s="25">
        <v>0</v>
      </c>
      <c r="Y1018" s="25">
        <v>0</v>
      </c>
      <c r="Z1018" s="25">
        <v>0</v>
      </c>
      <c r="AA1018" s="109"/>
      <c r="AB1018" s="25">
        <v>0</v>
      </c>
      <c r="AC1018" s="25">
        <v>0</v>
      </c>
      <c r="AD1018" s="25">
        <v>0</v>
      </c>
      <c r="AE1018" s="25">
        <v>0</v>
      </c>
      <c r="AF1018" s="25">
        <v>0</v>
      </c>
      <c r="AG1018" s="25">
        <v>0</v>
      </c>
      <c r="AH1018" s="109"/>
      <c r="AI1018" s="25">
        <v>0</v>
      </c>
      <c r="AJ1018" s="25">
        <v>0</v>
      </c>
      <c r="AK1018" s="123">
        <v>0</v>
      </c>
      <c r="AL1018" s="25">
        <v>0</v>
      </c>
      <c r="AM1018" s="25">
        <v>303.49700000000001</v>
      </c>
      <c r="AN1018" s="25">
        <v>0</v>
      </c>
      <c r="AO1018" s="109"/>
      <c r="AP1018" s="25">
        <v>0</v>
      </c>
      <c r="AQ1018" s="25">
        <v>0</v>
      </c>
      <c r="AR1018" s="25">
        <v>0</v>
      </c>
      <c r="AS1018" s="25">
        <v>0</v>
      </c>
      <c r="AT1018" s="25">
        <v>0</v>
      </c>
      <c r="AU1018" s="25">
        <v>0</v>
      </c>
      <c r="AW1018" t="str">
        <f t="shared" si="121"/>
        <v>Trần Huy Hoàng</v>
      </c>
      <c r="AX1018" s="27" t="str">
        <f t="shared" si="122"/>
        <v>Hồ Ngọc Hiếu</v>
      </c>
      <c r="AY1018" s="4" t="str">
        <f t="shared" si="123"/>
        <v>VIN+</v>
      </c>
    </row>
    <row r="1019" spans="1:51" outlineLevel="1" x14ac:dyDescent="0.25">
      <c r="A1019" s="4" t="s">
        <v>1104</v>
      </c>
      <c r="B1019" s="4" t="s">
        <v>797</v>
      </c>
      <c r="C1019" s="4" t="s">
        <v>221</v>
      </c>
      <c r="D1019" s="4" t="s">
        <v>755</v>
      </c>
      <c r="E1019" s="35" t="s">
        <v>243</v>
      </c>
      <c r="F1019" s="11" t="s">
        <v>710</v>
      </c>
      <c r="G1019" s="35">
        <v>5131914</v>
      </c>
      <c r="H1019" s="4" t="s">
        <v>1858</v>
      </c>
      <c r="I1019" s="4"/>
      <c r="J1019" s="4"/>
      <c r="K1019" s="4"/>
      <c r="L1019" s="4"/>
      <c r="M1019" s="33"/>
      <c r="N1019" s="38"/>
      <c r="O1019" s="33"/>
      <c r="P1019" s="244">
        <f t="shared" si="120"/>
        <v>483.02499999999998</v>
      </c>
      <c r="Q1019" s="25"/>
      <c r="R1019" s="25"/>
      <c r="S1019" s="25"/>
      <c r="T1019" s="109"/>
      <c r="U1019" s="25"/>
      <c r="V1019" s="25"/>
      <c r="W1019" s="25">
        <v>483.02499999999998</v>
      </c>
      <c r="X1019" s="25">
        <v>0</v>
      </c>
      <c r="Y1019" s="25">
        <v>0</v>
      </c>
      <c r="Z1019" s="25">
        <v>0</v>
      </c>
      <c r="AA1019" s="109"/>
      <c r="AB1019" s="25">
        <v>0</v>
      </c>
      <c r="AC1019" s="25">
        <v>0</v>
      </c>
      <c r="AD1019" s="25">
        <v>0</v>
      </c>
      <c r="AE1019" s="25">
        <v>0</v>
      </c>
      <c r="AF1019" s="25">
        <v>0</v>
      </c>
      <c r="AG1019" s="25">
        <v>0</v>
      </c>
      <c r="AH1019" s="109"/>
      <c r="AI1019" s="25">
        <v>0</v>
      </c>
      <c r="AJ1019" s="25">
        <v>0</v>
      </c>
      <c r="AK1019" s="123">
        <v>0</v>
      </c>
      <c r="AL1019" s="25">
        <v>0</v>
      </c>
      <c r="AM1019" s="25">
        <v>0</v>
      </c>
      <c r="AN1019" s="25">
        <v>0</v>
      </c>
      <c r="AO1019" s="109"/>
      <c r="AP1019" s="25">
        <v>0</v>
      </c>
      <c r="AQ1019" s="25">
        <v>0</v>
      </c>
      <c r="AR1019" s="25">
        <v>0</v>
      </c>
      <c r="AS1019" s="25">
        <v>0</v>
      </c>
      <c r="AT1019" s="25">
        <v>0</v>
      </c>
      <c r="AU1019" s="25">
        <v>0</v>
      </c>
      <c r="AW1019" t="str">
        <f t="shared" si="121"/>
        <v>Trần Huy Hoàng</v>
      </c>
      <c r="AX1019" s="27" t="str">
        <f t="shared" si="122"/>
        <v>Hồ Ngọc Hiếu</v>
      </c>
      <c r="AY1019" s="4" t="str">
        <f t="shared" si="123"/>
        <v>VIN+</v>
      </c>
    </row>
    <row r="1020" spans="1:51" outlineLevel="1" x14ac:dyDescent="0.25">
      <c r="A1020" s="4" t="s">
        <v>1104</v>
      </c>
      <c r="B1020" s="4" t="s">
        <v>797</v>
      </c>
      <c r="C1020" s="4" t="s">
        <v>221</v>
      </c>
      <c r="D1020" s="4" t="s">
        <v>755</v>
      </c>
      <c r="E1020" s="35" t="s">
        <v>243</v>
      </c>
      <c r="F1020" s="11" t="s">
        <v>710</v>
      </c>
      <c r="G1020" s="35">
        <v>5291894</v>
      </c>
      <c r="H1020" s="4" t="s">
        <v>1859</v>
      </c>
      <c r="I1020" s="4"/>
      <c r="J1020" s="4"/>
      <c r="K1020" s="4"/>
      <c r="L1020" s="4"/>
      <c r="M1020" s="33"/>
      <c r="N1020" s="38"/>
      <c r="O1020" s="33"/>
      <c r="P1020" s="244">
        <f t="shared" si="120"/>
        <v>662.553</v>
      </c>
      <c r="Q1020" s="25"/>
      <c r="R1020" s="25"/>
      <c r="S1020" s="25"/>
      <c r="T1020" s="109"/>
      <c r="U1020" s="25"/>
      <c r="V1020" s="25"/>
      <c r="W1020" s="25">
        <v>179.52799999999999</v>
      </c>
      <c r="X1020" s="25">
        <v>0</v>
      </c>
      <c r="Y1020" s="25">
        <v>0</v>
      </c>
      <c r="Z1020" s="25">
        <v>0</v>
      </c>
      <c r="AA1020" s="109"/>
      <c r="AB1020" s="25">
        <v>0</v>
      </c>
      <c r="AC1020" s="25">
        <v>0</v>
      </c>
      <c r="AD1020" s="25">
        <v>0</v>
      </c>
      <c r="AE1020" s="25">
        <v>0</v>
      </c>
      <c r="AF1020" s="25">
        <v>0</v>
      </c>
      <c r="AG1020" s="25">
        <v>0</v>
      </c>
      <c r="AH1020" s="109"/>
      <c r="AI1020" s="25">
        <v>0</v>
      </c>
      <c r="AJ1020" s="25">
        <v>0</v>
      </c>
      <c r="AK1020" s="123">
        <v>0</v>
      </c>
      <c r="AL1020" s="25">
        <v>0</v>
      </c>
      <c r="AM1020" s="25">
        <v>303.49700000000001</v>
      </c>
      <c r="AN1020" s="25">
        <v>0</v>
      </c>
      <c r="AO1020" s="109"/>
      <c r="AP1020" s="25">
        <v>0</v>
      </c>
      <c r="AQ1020" s="25">
        <v>0</v>
      </c>
      <c r="AR1020" s="25">
        <v>0</v>
      </c>
      <c r="AS1020" s="25">
        <v>0</v>
      </c>
      <c r="AT1020" s="25">
        <v>179.52799999999999</v>
      </c>
      <c r="AU1020" s="25">
        <v>0</v>
      </c>
      <c r="AW1020" t="str">
        <f t="shared" si="121"/>
        <v>Trần Huy Hoàng</v>
      </c>
      <c r="AX1020" s="27" t="str">
        <f t="shared" si="122"/>
        <v>Hồ Ngọc Hiếu</v>
      </c>
      <c r="AY1020" s="4" t="str">
        <f t="shared" si="123"/>
        <v>VIN+</v>
      </c>
    </row>
    <row r="1021" spans="1:51" outlineLevel="1" x14ac:dyDescent="0.25">
      <c r="A1021" s="4" t="s">
        <v>1104</v>
      </c>
      <c r="B1021" s="4" t="s">
        <v>797</v>
      </c>
      <c r="C1021" s="4" t="s">
        <v>221</v>
      </c>
      <c r="D1021" s="4" t="s">
        <v>755</v>
      </c>
      <c r="E1021" s="35" t="s">
        <v>243</v>
      </c>
      <c r="F1021" s="11" t="s">
        <v>710</v>
      </c>
      <c r="G1021" s="35">
        <v>5124080</v>
      </c>
      <c r="H1021" s="4" t="s">
        <v>1860</v>
      </c>
      <c r="I1021" s="4"/>
      <c r="J1021" s="4"/>
      <c r="K1021" s="4"/>
      <c r="L1021" s="4"/>
      <c r="M1021" s="33"/>
      <c r="N1021" s="38"/>
      <c r="O1021" s="33"/>
      <c r="P1021" s="244">
        <f t="shared" si="120"/>
        <v>1205.5840000000001</v>
      </c>
      <c r="Q1021" s="25"/>
      <c r="R1021" s="25"/>
      <c r="S1021" s="25"/>
      <c r="T1021" s="109"/>
      <c r="U1021" s="25"/>
      <c r="V1021" s="25"/>
      <c r="W1021" s="25">
        <v>483.02499999999998</v>
      </c>
      <c r="X1021" s="25">
        <v>0</v>
      </c>
      <c r="Y1021" s="25">
        <v>0</v>
      </c>
      <c r="Z1021" s="25">
        <v>0</v>
      </c>
      <c r="AA1021" s="109"/>
      <c r="AB1021" s="25">
        <v>0</v>
      </c>
      <c r="AC1021" s="25">
        <v>0</v>
      </c>
      <c r="AD1021" s="25">
        <v>0</v>
      </c>
      <c r="AE1021" s="25">
        <v>0</v>
      </c>
      <c r="AF1021" s="25">
        <v>0</v>
      </c>
      <c r="AG1021" s="25">
        <v>0</v>
      </c>
      <c r="AH1021" s="109"/>
      <c r="AI1021" s="25">
        <v>0</v>
      </c>
      <c r="AJ1021" s="25">
        <v>0</v>
      </c>
      <c r="AK1021" s="123">
        <v>0</v>
      </c>
      <c r="AL1021" s="25">
        <v>0</v>
      </c>
      <c r="AM1021" s="25">
        <v>0</v>
      </c>
      <c r="AN1021" s="25">
        <v>180.59800000000001</v>
      </c>
      <c r="AO1021" s="109"/>
      <c r="AP1021" s="25">
        <v>0</v>
      </c>
      <c r="AQ1021" s="25">
        <v>0</v>
      </c>
      <c r="AR1021" s="25">
        <v>0</v>
      </c>
      <c r="AS1021" s="25">
        <v>0</v>
      </c>
      <c r="AT1021" s="25">
        <v>541.96100000000001</v>
      </c>
      <c r="AU1021" s="25">
        <v>0</v>
      </c>
      <c r="AW1021" t="str">
        <f t="shared" si="121"/>
        <v>Trần Huy Hoàng</v>
      </c>
      <c r="AX1021" s="27" t="str">
        <f t="shared" si="122"/>
        <v>Hồ Ngọc Hiếu</v>
      </c>
      <c r="AY1021" s="4" t="str">
        <f t="shared" si="123"/>
        <v>VIN+</v>
      </c>
    </row>
    <row r="1022" spans="1:51" outlineLevel="1" x14ac:dyDescent="0.25">
      <c r="A1022" s="4" t="s">
        <v>1104</v>
      </c>
      <c r="B1022" s="4" t="s">
        <v>797</v>
      </c>
      <c r="C1022" s="4" t="s">
        <v>221</v>
      </c>
      <c r="D1022" s="4" t="s">
        <v>755</v>
      </c>
      <c r="E1022" s="35" t="s">
        <v>243</v>
      </c>
      <c r="F1022" s="11" t="s">
        <v>710</v>
      </c>
      <c r="G1022" s="35">
        <v>5132553</v>
      </c>
      <c r="H1022" s="4" t="s">
        <v>1861</v>
      </c>
      <c r="I1022" s="4"/>
      <c r="J1022" s="4"/>
      <c r="K1022" s="4"/>
      <c r="L1022" s="4"/>
      <c r="M1022" s="33"/>
      <c r="N1022" s="38"/>
      <c r="O1022" s="33"/>
      <c r="P1022" s="244">
        <f t="shared" si="120"/>
        <v>663.62300000000005</v>
      </c>
      <c r="Q1022" s="25"/>
      <c r="R1022" s="25"/>
      <c r="S1022" s="25"/>
      <c r="T1022" s="109"/>
      <c r="U1022" s="25"/>
      <c r="V1022" s="25"/>
      <c r="W1022" s="25">
        <v>484.09500000000003</v>
      </c>
      <c r="X1022" s="25">
        <v>0</v>
      </c>
      <c r="Y1022" s="25">
        <v>0</v>
      </c>
      <c r="Z1022" s="25">
        <v>0</v>
      </c>
      <c r="AA1022" s="109"/>
      <c r="AB1022" s="25">
        <v>0</v>
      </c>
      <c r="AC1022" s="25">
        <v>0</v>
      </c>
      <c r="AD1022" s="25">
        <v>0</v>
      </c>
      <c r="AE1022" s="25">
        <v>0</v>
      </c>
      <c r="AF1022" s="25">
        <v>0</v>
      </c>
      <c r="AG1022" s="25">
        <v>0</v>
      </c>
      <c r="AH1022" s="109"/>
      <c r="AI1022" s="25">
        <v>0</v>
      </c>
      <c r="AJ1022" s="25">
        <v>0</v>
      </c>
      <c r="AK1022" s="123">
        <v>0</v>
      </c>
      <c r="AL1022" s="25">
        <v>0</v>
      </c>
      <c r="AM1022" s="25">
        <v>0</v>
      </c>
      <c r="AN1022" s="25">
        <v>0</v>
      </c>
      <c r="AO1022" s="109"/>
      <c r="AP1022" s="25">
        <v>0</v>
      </c>
      <c r="AQ1022" s="25">
        <v>0</v>
      </c>
      <c r="AR1022" s="25">
        <v>0</v>
      </c>
      <c r="AS1022" s="25">
        <v>0</v>
      </c>
      <c r="AT1022" s="25">
        <v>179.52799999999999</v>
      </c>
      <c r="AU1022" s="25">
        <v>0</v>
      </c>
      <c r="AW1022" t="str">
        <f t="shared" si="121"/>
        <v>Trần Huy Hoàng</v>
      </c>
      <c r="AX1022" s="27" t="str">
        <f t="shared" si="122"/>
        <v>Hồ Ngọc Hiếu</v>
      </c>
      <c r="AY1022" s="4" t="str">
        <f t="shared" si="123"/>
        <v>VIN+</v>
      </c>
    </row>
    <row r="1023" spans="1:51" outlineLevel="1" x14ac:dyDescent="0.25">
      <c r="A1023" s="4" t="s">
        <v>1104</v>
      </c>
      <c r="B1023" s="4" t="s">
        <v>797</v>
      </c>
      <c r="C1023" s="4" t="s">
        <v>221</v>
      </c>
      <c r="D1023" s="4" t="s">
        <v>755</v>
      </c>
      <c r="E1023" s="35" t="s">
        <v>243</v>
      </c>
      <c r="F1023" s="11" t="s">
        <v>710</v>
      </c>
      <c r="G1023" s="35">
        <v>5339952</v>
      </c>
      <c r="H1023" s="4" t="s">
        <v>1862</v>
      </c>
      <c r="I1023" s="4"/>
      <c r="J1023" s="4"/>
      <c r="K1023" s="4"/>
      <c r="L1023" s="4"/>
      <c r="M1023" s="33"/>
      <c r="N1023" s="38"/>
      <c r="O1023" s="33"/>
      <c r="P1023" s="244">
        <f t="shared" si="120"/>
        <v>541.79300000000001</v>
      </c>
      <c r="Q1023" s="25"/>
      <c r="R1023" s="25"/>
      <c r="S1023" s="25"/>
      <c r="T1023" s="109"/>
      <c r="U1023" s="25"/>
      <c r="V1023" s="25"/>
      <c r="W1023" s="25">
        <v>180.59800000000001</v>
      </c>
      <c r="X1023" s="25">
        <v>0</v>
      </c>
      <c r="Y1023" s="25">
        <v>0</v>
      </c>
      <c r="Z1023" s="25">
        <v>0</v>
      </c>
      <c r="AA1023" s="109"/>
      <c r="AB1023" s="25">
        <v>0</v>
      </c>
      <c r="AC1023" s="25">
        <v>0</v>
      </c>
      <c r="AD1023" s="25">
        <v>0</v>
      </c>
      <c r="AE1023" s="25">
        <v>0</v>
      </c>
      <c r="AF1023" s="25">
        <v>0</v>
      </c>
      <c r="AG1023" s="25">
        <v>0</v>
      </c>
      <c r="AH1023" s="109"/>
      <c r="AI1023" s="25">
        <v>361.19499999999999</v>
      </c>
      <c r="AJ1023" s="25">
        <v>0</v>
      </c>
      <c r="AK1023" s="123">
        <v>0</v>
      </c>
      <c r="AL1023" s="25">
        <v>0</v>
      </c>
      <c r="AM1023" s="25">
        <v>0</v>
      </c>
      <c r="AN1023" s="25">
        <v>0</v>
      </c>
      <c r="AO1023" s="109"/>
      <c r="AP1023" s="25">
        <v>0</v>
      </c>
      <c r="AQ1023" s="25">
        <v>0</v>
      </c>
      <c r="AR1023" s="25">
        <v>0</v>
      </c>
      <c r="AS1023" s="25">
        <v>0</v>
      </c>
      <c r="AT1023" s="25">
        <v>0</v>
      </c>
      <c r="AU1023" s="25">
        <v>0</v>
      </c>
      <c r="AW1023" t="str">
        <f t="shared" si="121"/>
        <v>Trần Huy Hoàng</v>
      </c>
      <c r="AX1023" s="27" t="str">
        <f t="shared" si="122"/>
        <v>Hồ Ngọc Hiếu</v>
      </c>
      <c r="AY1023" s="4" t="str">
        <f t="shared" si="123"/>
        <v>VIN+</v>
      </c>
    </row>
    <row r="1024" spans="1:51" outlineLevel="1" x14ac:dyDescent="0.25">
      <c r="A1024" s="4" t="s">
        <v>1104</v>
      </c>
      <c r="B1024" s="4" t="s">
        <v>797</v>
      </c>
      <c r="C1024" s="4" t="s">
        <v>221</v>
      </c>
      <c r="D1024" s="4" t="s">
        <v>755</v>
      </c>
      <c r="E1024" s="35" t="s">
        <v>243</v>
      </c>
      <c r="F1024" s="11" t="s">
        <v>710</v>
      </c>
      <c r="G1024" s="35">
        <v>5132546</v>
      </c>
      <c r="H1024" s="4" t="s">
        <v>1863</v>
      </c>
      <c r="I1024" s="4"/>
      <c r="J1024" s="4"/>
      <c r="K1024" s="4"/>
      <c r="L1024" s="4"/>
      <c r="M1024" s="33"/>
      <c r="N1024" s="38"/>
      <c r="O1024" s="33"/>
      <c r="P1024" s="244">
        <f t="shared" si="120"/>
        <v>360.12599999999998</v>
      </c>
      <c r="Q1024" s="25"/>
      <c r="R1024" s="25"/>
      <c r="S1024" s="25"/>
      <c r="T1024" s="109"/>
      <c r="U1024" s="25"/>
      <c r="V1024" s="25"/>
      <c r="W1024" s="25">
        <v>180.59800000000001</v>
      </c>
      <c r="X1024" s="25">
        <v>0</v>
      </c>
      <c r="Y1024" s="25">
        <v>0</v>
      </c>
      <c r="Z1024" s="25">
        <v>0</v>
      </c>
      <c r="AA1024" s="109"/>
      <c r="AB1024" s="25">
        <v>0</v>
      </c>
      <c r="AC1024" s="25">
        <v>0</v>
      </c>
      <c r="AD1024" s="25">
        <v>179.52799999999999</v>
      </c>
      <c r="AE1024" s="25">
        <v>0</v>
      </c>
      <c r="AF1024" s="25">
        <v>0</v>
      </c>
      <c r="AG1024" s="25">
        <v>0</v>
      </c>
      <c r="AH1024" s="109"/>
      <c r="AI1024" s="25">
        <v>0</v>
      </c>
      <c r="AJ1024" s="25">
        <v>0</v>
      </c>
      <c r="AK1024" s="123">
        <v>0</v>
      </c>
      <c r="AL1024" s="25">
        <v>0</v>
      </c>
      <c r="AM1024" s="25">
        <v>0</v>
      </c>
      <c r="AN1024" s="25">
        <v>0</v>
      </c>
      <c r="AO1024" s="109"/>
      <c r="AP1024" s="25">
        <v>0</v>
      </c>
      <c r="AQ1024" s="25">
        <v>0</v>
      </c>
      <c r="AR1024" s="25">
        <v>0</v>
      </c>
      <c r="AS1024" s="25">
        <v>0</v>
      </c>
      <c r="AT1024" s="25">
        <v>0</v>
      </c>
      <c r="AU1024" s="25">
        <v>0</v>
      </c>
      <c r="AW1024" t="str">
        <f t="shared" si="121"/>
        <v>Trần Huy Hoàng</v>
      </c>
      <c r="AX1024" s="27" t="str">
        <f t="shared" si="122"/>
        <v>Hồ Ngọc Hiếu</v>
      </c>
      <c r="AY1024" s="4" t="str">
        <f t="shared" si="123"/>
        <v>VIN+</v>
      </c>
    </row>
    <row r="1025" spans="1:51" outlineLevel="1" x14ac:dyDescent="0.25">
      <c r="A1025" s="4" t="s">
        <v>1104</v>
      </c>
      <c r="B1025" s="4" t="s">
        <v>797</v>
      </c>
      <c r="C1025" s="4" t="s">
        <v>221</v>
      </c>
      <c r="D1025" s="4" t="s">
        <v>755</v>
      </c>
      <c r="E1025" s="35" t="s">
        <v>243</v>
      </c>
      <c r="F1025" s="11" t="s">
        <v>710</v>
      </c>
      <c r="G1025" s="35">
        <v>5279179</v>
      </c>
      <c r="H1025" s="4" t="s">
        <v>1864</v>
      </c>
      <c r="I1025" s="4"/>
      <c r="J1025" s="4"/>
      <c r="K1025" s="4"/>
      <c r="L1025" s="4"/>
      <c r="M1025" s="33"/>
      <c r="N1025" s="38"/>
      <c r="O1025" s="33"/>
      <c r="P1025" s="244">
        <f t="shared" si="120"/>
        <v>598.58999999999992</v>
      </c>
      <c r="Q1025" s="25"/>
      <c r="R1025" s="25"/>
      <c r="S1025" s="25"/>
      <c r="T1025" s="109"/>
      <c r="U1025" s="25"/>
      <c r="V1025" s="25"/>
      <c r="W1025" s="25">
        <v>180.59800000000001</v>
      </c>
      <c r="X1025" s="25">
        <v>0</v>
      </c>
      <c r="Y1025" s="25">
        <v>0</v>
      </c>
      <c r="Z1025" s="25">
        <v>0</v>
      </c>
      <c r="AA1025" s="109"/>
      <c r="AB1025" s="25">
        <v>0</v>
      </c>
      <c r="AC1025" s="25">
        <v>0</v>
      </c>
      <c r="AD1025" s="25">
        <v>179.52799999999999</v>
      </c>
      <c r="AE1025" s="25">
        <v>0</v>
      </c>
      <c r="AF1025" s="25">
        <v>0</v>
      </c>
      <c r="AG1025" s="25">
        <v>0</v>
      </c>
      <c r="AH1025" s="109"/>
      <c r="AI1025" s="25">
        <v>0</v>
      </c>
      <c r="AJ1025" s="25">
        <v>0</v>
      </c>
      <c r="AK1025" s="123">
        <v>0</v>
      </c>
      <c r="AL1025" s="25">
        <v>0</v>
      </c>
      <c r="AM1025" s="25">
        <v>0</v>
      </c>
      <c r="AN1025" s="25">
        <v>238.464</v>
      </c>
      <c r="AO1025" s="109"/>
      <c r="AP1025" s="25">
        <v>0</v>
      </c>
      <c r="AQ1025" s="25">
        <v>0</v>
      </c>
      <c r="AR1025" s="25">
        <v>0</v>
      </c>
      <c r="AS1025" s="25">
        <v>0</v>
      </c>
      <c r="AT1025" s="25">
        <v>0</v>
      </c>
      <c r="AU1025" s="25">
        <v>0</v>
      </c>
      <c r="AW1025" t="str">
        <f t="shared" si="121"/>
        <v>Trần Huy Hoàng</v>
      </c>
      <c r="AX1025" s="27" t="str">
        <f t="shared" si="122"/>
        <v>Hồ Ngọc Hiếu</v>
      </c>
      <c r="AY1025" s="4" t="str">
        <f t="shared" si="123"/>
        <v>VIN+</v>
      </c>
    </row>
    <row r="1026" spans="1:51" outlineLevel="1" x14ac:dyDescent="0.25">
      <c r="A1026" s="4" t="s">
        <v>1104</v>
      </c>
      <c r="B1026" s="4" t="s">
        <v>797</v>
      </c>
      <c r="C1026" s="4" t="s">
        <v>221</v>
      </c>
      <c r="D1026" s="4" t="s">
        <v>755</v>
      </c>
      <c r="E1026" s="35" t="s">
        <v>243</v>
      </c>
      <c r="F1026" s="11" t="s">
        <v>710</v>
      </c>
      <c r="G1026" s="35">
        <v>5294912</v>
      </c>
      <c r="H1026" s="4" t="s">
        <v>2013</v>
      </c>
      <c r="I1026" s="4"/>
      <c r="J1026" s="4"/>
      <c r="K1026" s="4"/>
      <c r="L1026" s="4"/>
      <c r="M1026" s="33"/>
      <c r="N1026" s="38"/>
      <c r="O1026" s="33"/>
      <c r="P1026" s="244">
        <f t="shared" si="120"/>
        <v>179.52799999999999</v>
      </c>
      <c r="Q1026" s="25"/>
      <c r="R1026" s="25"/>
      <c r="S1026" s="25"/>
      <c r="T1026" s="109"/>
      <c r="U1026" s="25"/>
      <c r="V1026" s="25"/>
      <c r="W1026" s="25">
        <v>0</v>
      </c>
      <c r="X1026" s="25">
        <v>179.52799999999999</v>
      </c>
      <c r="Y1026" s="25">
        <v>0</v>
      </c>
      <c r="Z1026" s="25">
        <v>0</v>
      </c>
      <c r="AA1026" s="109"/>
      <c r="AB1026" s="25">
        <v>0</v>
      </c>
      <c r="AC1026" s="25">
        <v>0</v>
      </c>
      <c r="AD1026" s="25">
        <v>0</v>
      </c>
      <c r="AE1026" s="25">
        <v>0</v>
      </c>
      <c r="AF1026" s="25">
        <v>0</v>
      </c>
      <c r="AG1026" s="25">
        <v>0</v>
      </c>
      <c r="AH1026" s="109"/>
      <c r="AI1026" s="25">
        <v>0</v>
      </c>
      <c r="AJ1026" s="25">
        <v>0</v>
      </c>
      <c r="AK1026" s="123">
        <v>0</v>
      </c>
      <c r="AL1026" s="25">
        <v>0</v>
      </c>
      <c r="AM1026" s="25">
        <v>0</v>
      </c>
      <c r="AN1026" s="25">
        <v>0</v>
      </c>
      <c r="AO1026" s="109"/>
      <c r="AP1026" s="25">
        <v>0</v>
      </c>
      <c r="AQ1026" s="25">
        <v>0</v>
      </c>
      <c r="AR1026" s="25">
        <v>0</v>
      </c>
      <c r="AS1026" s="25">
        <v>0</v>
      </c>
      <c r="AT1026" s="25">
        <v>0</v>
      </c>
      <c r="AU1026" s="25">
        <v>0</v>
      </c>
      <c r="AW1026" t="str">
        <f t="shared" si="121"/>
        <v>Trần Huy Hoàng</v>
      </c>
      <c r="AX1026" s="27" t="str">
        <f t="shared" si="122"/>
        <v>Hồ Ngọc Hiếu</v>
      </c>
      <c r="AY1026" s="4" t="str">
        <f t="shared" si="123"/>
        <v>VIN+</v>
      </c>
    </row>
    <row r="1027" spans="1:51" outlineLevel="1" x14ac:dyDescent="0.25">
      <c r="A1027" s="4" t="s">
        <v>1104</v>
      </c>
      <c r="B1027" s="4" t="s">
        <v>797</v>
      </c>
      <c r="C1027" s="4" t="s">
        <v>221</v>
      </c>
      <c r="D1027" s="4" t="s">
        <v>755</v>
      </c>
      <c r="E1027" s="35" t="s">
        <v>243</v>
      </c>
      <c r="F1027" s="11" t="s">
        <v>710</v>
      </c>
      <c r="G1027" s="35">
        <v>5330432</v>
      </c>
      <c r="H1027" s="4" t="s">
        <v>2014</v>
      </c>
      <c r="I1027" s="4"/>
      <c r="J1027" s="4"/>
      <c r="K1027" s="4"/>
      <c r="L1027" s="4"/>
      <c r="M1027" s="33"/>
      <c r="N1027" s="38"/>
      <c r="O1027" s="33"/>
      <c r="P1027" s="244">
        <f t="shared" si="120"/>
        <v>359.05599999999998</v>
      </c>
      <c r="Q1027" s="25"/>
      <c r="R1027" s="25"/>
      <c r="S1027" s="25"/>
      <c r="T1027" s="109"/>
      <c r="U1027" s="25"/>
      <c r="V1027" s="25"/>
      <c r="W1027" s="25">
        <v>0</v>
      </c>
      <c r="X1027" s="25">
        <v>179.52799999999999</v>
      </c>
      <c r="Y1027" s="25">
        <v>0</v>
      </c>
      <c r="Z1027" s="25">
        <v>0</v>
      </c>
      <c r="AA1027" s="109"/>
      <c r="AB1027" s="25">
        <v>0</v>
      </c>
      <c r="AC1027" s="25">
        <v>0</v>
      </c>
      <c r="AD1027" s="25">
        <v>0</v>
      </c>
      <c r="AE1027" s="25">
        <v>0</v>
      </c>
      <c r="AF1027" s="25">
        <v>0</v>
      </c>
      <c r="AG1027" s="25">
        <v>0</v>
      </c>
      <c r="AH1027" s="109"/>
      <c r="AI1027" s="25">
        <v>0</v>
      </c>
      <c r="AJ1027" s="25">
        <v>0</v>
      </c>
      <c r="AK1027" s="123">
        <v>0</v>
      </c>
      <c r="AL1027" s="25">
        <v>0</v>
      </c>
      <c r="AM1027" s="25">
        <v>0</v>
      </c>
      <c r="AN1027" s="25">
        <v>0</v>
      </c>
      <c r="AO1027" s="109"/>
      <c r="AP1027" s="25">
        <v>0</v>
      </c>
      <c r="AQ1027" s="25">
        <v>0</v>
      </c>
      <c r="AR1027" s="25">
        <v>179.52799999999999</v>
      </c>
      <c r="AS1027" s="25">
        <v>0</v>
      </c>
      <c r="AT1027" s="25">
        <v>0</v>
      </c>
      <c r="AU1027" s="25">
        <v>0</v>
      </c>
      <c r="AW1027" t="str">
        <f t="shared" si="121"/>
        <v>Trần Huy Hoàng</v>
      </c>
      <c r="AX1027" s="27" t="str">
        <f t="shared" si="122"/>
        <v>Hồ Ngọc Hiếu</v>
      </c>
      <c r="AY1027" s="4" t="str">
        <f t="shared" si="123"/>
        <v>VIN+</v>
      </c>
    </row>
    <row r="1028" spans="1:51" outlineLevel="1" x14ac:dyDescent="0.25">
      <c r="A1028" s="4" t="s">
        <v>1104</v>
      </c>
      <c r="B1028" s="4" t="s">
        <v>797</v>
      </c>
      <c r="C1028" s="4" t="s">
        <v>221</v>
      </c>
      <c r="D1028" s="4" t="s">
        <v>755</v>
      </c>
      <c r="E1028" s="35" t="s">
        <v>243</v>
      </c>
      <c r="F1028" s="11" t="s">
        <v>710</v>
      </c>
      <c r="G1028" s="35">
        <v>5338036</v>
      </c>
      <c r="H1028" s="4" t="s">
        <v>2034</v>
      </c>
      <c r="I1028" s="4"/>
      <c r="J1028" s="4"/>
      <c r="K1028" s="4"/>
      <c r="L1028" s="4"/>
      <c r="M1028" s="33"/>
      <c r="N1028" s="38"/>
      <c r="O1028" s="33"/>
      <c r="P1028" s="244">
        <f t="shared" si="120"/>
        <v>663.62300000000005</v>
      </c>
      <c r="Q1028" s="25"/>
      <c r="R1028" s="25"/>
      <c r="S1028" s="25"/>
      <c r="T1028" s="109"/>
      <c r="U1028" s="25"/>
      <c r="V1028" s="25"/>
      <c r="W1028" s="25">
        <v>0</v>
      </c>
      <c r="X1028" s="25">
        <v>484.09500000000003</v>
      </c>
      <c r="Y1028" s="25">
        <v>0</v>
      </c>
      <c r="Z1028" s="25">
        <v>179.52799999999999</v>
      </c>
      <c r="AA1028" s="109"/>
      <c r="AB1028" s="25">
        <v>0</v>
      </c>
      <c r="AC1028" s="25">
        <v>0</v>
      </c>
      <c r="AD1028" s="25">
        <v>0</v>
      </c>
      <c r="AE1028" s="25">
        <v>0</v>
      </c>
      <c r="AF1028" s="25">
        <v>0</v>
      </c>
      <c r="AG1028" s="25">
        <v>0</v>
      </c>
      <c r="AH1028" s="109"/>
      <c r="AI1028" s="25">
        <v>0</v>
      </c>
      <c r="AJ1028" s="25">
        <v>0</v>
      </c>
      <c r="AK1028" s="123">
        <v>0</v>
      </c>
      <c r="AL1028" s="25">
        <v>0</v>
      </c>
      <c r="AM1028" s="25">
        <v>0</v>
      </c>
      <c r="AN1028" s="25">
        <v>0</v>
      </c>
      <c r="AO1028" s="109"/>
      <c r="AP1028" s="25">
        <v>0</v>
      </c>
      <c r="AQ1028" s="25">
        <v>0</v>
      </c>
      <c r="AR1028" s="25">
        <v>0</v>
      </c>
      <c r="AS1028" s="25">
        <v>0</v>
      </c>
      <c r="AT1028" s="25">
        <v>0</v>
      </c>
      <c r="AU1028" s="25">
        <v>0</v>
      </c>
      <c r="AW1028" t="str">
        <f t="shared" si="121"/>
        <v>Trần Huy Hoàng</v>
      </c>
      <c r="AX1028" s="27" t="str">
        <f t="shared" si="122"/>
        <v>Hồ Ngọc Hiếu</v>
      </c>
      <c r="AY1028" s="4" t="str">
        <f t="shared" si="123"/>
        <v>VIN+</v>
      </c>
    </row>
    <row r="1029" spans="1:51" outlineLevel="1" x14ac:dyDescent="0.25">
      <c r="A1029" s="4" t="s">
        <v>1104</v>
      </c>
      <c r="B1029" s="4" t="s">
        <v>797</v>
      </c>
      <c r="C1029" s="4" t="s">
        <v>221</v>
      </c>
      <c r="D1029" s="4" t="s">
        <v>755</v>
      </c>
      <c r="E1029" s="35" t="s">
        <v>243</v>
      </c>
      <c r="F1029" s="11" t="s">
        <v>710</v>
      </c>
      <c r="G1029" s="35">
        <v>5134689</v>
      </c>
      <c r="H1029" s="4" t="s">
        <v>2035</v>
      </c>
      <c r="I1029" s="4"/>
      <c r="J1029" s="4"/>
      <c r="K1029" s="4"/>
      <c r="L1029" s="4"/>
      <c r="M1029" s="33"/>
      <c r="N1029" s="38"/>
      <c r="O1029" s="33"/>
      <c r="P1029" s="244">
        <f t="shared" si="120"/>
        <v>540.72400000000005</v>
      </c>
      <c r="Q1029" s="25"/>
      <c r="R1029" s="25"/>
      <c r="S1029" s="25"/>
      <c r="T1029" s="109"/>
      <c r="U1029" s="25"/>
      <c r="V1029" s="25"/>
      <c r="W1029" s="25">
        <v>0</v>
      </c>
      <c r="X1029" s="25">
        <v>180.59800000000001</v>
      </c>
      <c r="Y1029" s="25">
        <v>0</v>
      </c>
      <c r="Z1029" s="25">
        <v>0</v>
      </c>
      <c r="AA1029" s="109"/>
      <c r="AB1029" s="25">
        <v>0</v>
      </c>
      <c r="AC1029" s="25">
        <v>0</v>
      </c>
      <c r="AD1029" s="25">
        <v>0</v>
      </c>
      <c r="AE1029" s="25">
        <v>0</v>
      </c>
      <c r="AF1029" s="25">
        <v>0</v>
      </c>
      <c r="AG1029" s="25">
        <v>0</v>
      </c>
      <c r="AH1029" s="109"/>
      <c r="AI1029" s="25">
        <v>180.59800000000001</v>
      </c>
      <c r="AJ1029" s="25">
        <v>0</v>
      </c>
      <c r="AK1029" s="123">
        <v>0</v>
      </c>
      <c r="AL1029" s="25">
        <v>0</v>
      </c>
      <c r="AM1029" s="25">
        <v>0</v>
      </c>
      <c r="AN1029" s="25">
        <v>179.52799999999999</v>
      </c>
      <c r="AO1029" s="109"/>
      <c r="AP1029" s="25">
        <v>0</v>
      </c>
      <c r="AQ1029" s="25">
        <v>0</v>
      </c>
      <c r="AR1029" s="25">
        <v>0</v>
      </c>
      <c r="AS1029" s="25">
        <v>0</v>
      </c>
      <c r="AT1029" s="25">
        <v>0</v>
      </c>
      <c r="AU1029" s="25">
        <v>0</v>
      </c>
      <c r="AW1029" t="str">
        <f t="shared" si="121"/>
        <v>Trần Huy Hoàng</v>
      </c>
      <c r="AX1029" s="27" t="str">
        <f t="shared" si="122"/>
        <v>Hồ Ngọc Hiếu</v>
      </c>
      <c r="AY1029" s="4" t="str">
        <f t="shared" si="123"/>
        <v>VIN+</v>
      </c>
    </row>
    <row r="1030" spans="1:51" outlineLevel="1" x14ac:dyDescent="0.25">
      <c r="A1030" s="4" t="s">
        <v>1104</v>
      </c>
      <c r="B1030" s="4" t="s">
        <v>797</v>
      </c>
      <c r="C1030" s="4" t="s">
        <v>221</v>
      </c>
      <c r="D1030" s="4" t="s">
        <v>755</v>
      </c>
      <c r="E1030" s="35" t="s">
        <v>243</v>
      </c>
      <c r="F1030" s="11" t="s">
        <v>710</v>
      </c>
      <c r="G1030" s="35">
        <v>5330830</v>
      </c>
      <c r="H1030" s="4" t="s">
        <v>2221</v>
      </c>
      <c r="I1030" s="4"/>
      <c r="J1030" s="4"/>
      <c r="K1030" s="4"/>
      <c r="L1030" s="4"/>
      <c r="M1030" s="33"/>
      <c r="N1030" s="38"/>
      <c r="O1030" s="33"/>
      <c r="P1030" s="244">
        <f t="shared" si="120"/>
        <v>483.02499999999998</v>
      </c>
      <c r="Q1030" s="25"/>
      <c r="R1030" s="25"/>
      <c r="S1030" s="25"/>
      <c r="T1030" s="109"/>
      <c r="U1030" s="25"/>
      <c r="V1030" s="25"/>
      <c r="W1030" s="25">
        <v>0</v>
      </c>
      <c r="X1030" s="25">
        <v>0</v>
      </c>
      <c r="Y1030" s="25">
        <v>179.52799999999999</v>
      </c>
      <c r="Z1030" s="25">
        <v>0</v>
      </c>
      <c r="AA1030" s="109"/>
      <c r="AB1030" s="25">
        <v>0</v>
      </c>
      <c r="AC1030" s="25">
        <v>0</v>
      </c>
      <c r="AD1030" s="25">
        <v>0</v>
      </c>
      <c r="AE1030" s="25">
        <v>0</v>
      </c>
      <c r="AF1030" s="25">
        <v>0</v>
      </c>
      <c r="AG1030" s="25">
        <v>0</v>
      </c>
      <c r="AH1030" s="109"/>
      <c r="AI1030" s="25">
        <v>0</v>
      </c>
      <c r="AJ1030" s="25">
        <v>0</v>
      </c>
      <c r="AK1030" s="123">
        <v>0</v>
      </c>
      <c r="AL1030" s="25">
        <v>0</v>
      </c>
      <c r="AM1030" s="25">
        <v>0</v>
      </c>
      <c r="AN1030" s="25">
        <v>303.49700000000001</v>
      </c>
      <c r="AO1030" s="109"/>
      <c r="AP1030" s="25">
        <v>0</v>
      </c>
      <c r="AQ1030" s="25">
        <v>0</v>
      </c>
      <c r="AR1030" s="25">
        <v>0</v>
      </c>
      <c r="AS1030" s="25">
        <v>0</v>
      </c>
      <c r="AT1030" s="25">
        <v>0</v>
      </c>
      <c r="AU1030" s="25">
        <v>0</v>
      </c>
      <c r="AW1030" t="str">
        <f t="shared" si="121"/>
        <v>Trần Huy Hoàng</v>
      </c>
      <c r="AX1030" s="27" t="str">
        <f t="shared" si="122"/>
        <v>Hồ Ngọc Hiếu</v>
      </c>
      <c r="AY1030" s="4" t="str">
        <f t="shared" si="123"/>
        <v>VIN+</v>
      </c>
    </row>
    <row r="1031" spans="1:51" outlineLevel="1" x14ac:dyDescent="0.25">
      <c r="A1031" s="4" t="s">
        <v>1104</v>
      </c>
      <c r="B1031" s="4" t="s">
        <v>797</v>
      </c>
      <c r="C1031" s="4" t="s">
        <v>221</v>
      </c>
      <c r="D1031" s="4" t="s">
        <v>755</v>
      </c>
      <c r="E1031" s="35" t="s">
        <v>243</v>
      </c>
      <c r="F1031" s="11" t="s">
        <v>710</v>
      </c>
      <c r="G1031" s="35">
        <v>5128394</v>
      </c>
      <c r="H1031" s="4" t="s">
        <v>2222</v>
      </c>
      <c r="I1031" s="4"/>
      <c r="J1031" s="4"/>
      <c r="K1031" s="4"/>
      <c r="L1031" s="4"/>
      <c r="M1031" s="33"/>
      <c r="N1031" s="38"/>
      <c r="O1031" s="33"/>
      <c r="P1031" s="244">
        <f t="shared" si="120"/>
        <v>179.52799999999999</v>
      </c>
      <c r="Q1031" s="25"/>
      <c r="R1031" s="25"/>
      <c r="S1031" s="25"/>
      <c r="T1031" s="109"/>
      <c r="U1031" s="25"/>
      <c r="V1031" s="25"/>
      <c r="W1031" s="25">
        <v>0</v>
      </c>
      <c r="X1031" s="25">
        <v>0</v>
      </c>
      <c r="Y1031" s="25">
        <v>179.52799999999999</v>
      </c>
      <c r="Z1031" s="25">
        <v>0</v>
      </c>
      <c r="AA1031" s="109"/>
      <c r="AB1031" s="25">
        <v>0</v>
      </c>
      <c r="AC1031" s="25">
        <v>0</v>
      </c>
      <c r="AD1031" s="25">
        <v>0</v>
      </c>
      <c r="AE1031" s="25">
        <v>0</v>
      </c>
      <c r="AF1031" s="25">
        <v>0</v>
      </c>
      <c r="AG1031" s="25">
        <v>0</v>
      </c>
      <c r="AH1031" s="109"/>
      <c r="AI1031" s="25">
        <v>0</v>
      </c>
      <c r="AJ1031" s="25">
        <v>0</v>
      </c>
      <c r="AK1031" s="123">
        <v>0</v>
      </c>
      <c r="AL1031" s="25">
        <v>0</v>
      </c>
      <c r="AM1031" s="25">
        <v>0</v>
      </c>
      <c r="AN1031" s="25">
        <v>0</v>
      </c>
      <c r="AO1031" s="109"/>
      <c r="AP1031" s="25">
        <v>0</v>
      </c>
      <c r="AQ1031" s="25">
        <v>0</v>
      </c>
      <c r="AR1031" s="25">
        <v>0</v>
      </c>
      <c r="AS1031" s="25">
        <v>0</v>
      </c>
      <c r="AT1031" s="25">
        <v>0</v>
      </c>
      <c r="AU1031" s="25">
        <v>0</v>
      </c>
      <c r="AW1031" t="str">
        <f t="shared" si="121"/>
        <v>Trần Huy Hoàng</v>
      </c>
      <c r="AX1031" s="27" t="str">
        <f t="shared" si="122"/>
        <v>Hồ Ngọc Hiếu</v>
      </c>
      <c r="AY1031" s="4" t="str">
        <f t="shared" si="123"/>
        <v>VIN+</v>
      </c>
    </row>
    <row r="1032" spans="1:51" outlineLevel="1" x14ac:dyDescent="0.25">
      <c r="A1032" s="4" t="s">
        <v>1104</v>
      </c>
      <c r="B1032" s="4" t="s">
        <v>797</v>
      </c>
      <c r="C1032" s="4" t="s">
        <v>221</v>
      </c>
      <c r="D1032" s="4" t="s">
        <v>755</v>
      </c>
      <c r="E1032" s="35" t="s">
        <v>243</v>
      </c>
      <c r="F1032" s="11" t="s">
        <v>710</v>
      </c>
      <c r="G1032" s="35">
        <v>5137925</v>
      </c>
      <c r="H1032" s="4" t="s">
        <v>2223</v>
      </c>
      <c r="I1032" s="4"/>
      <c r="J1032" s="4"/>
      <c r="K1032" s="4"/>
      <c r="L1032" s="4"/>
      <c r="M1032" s="33"/>
      <c r="N1032" s="38"/>
      <c r="O1032" s="33"/>
      <c r="P1032" s="244">
        <f t="shared" si="120"/>
        <v>778.11799999999994</v>
      </c>
      <c r="Q1032" s="25"/>
      <c r="R1032" s="25"/>
      <c r="S1032" s="25"/>
      <c r="T1032" s="109"/>
      <c r="U1032" s="25"/>
      <c r="V1032" s="25"/>
      <c r="W1032" s="25">
        <v>0</v>
      </c>
      <c r="X1032" s="25">
        <v>0</v>
      </c>
      <c r="Y1032" s="25">
        <v>360.12599999999998</v>
      </c>
      <c r="Z1032" s="25">
        <v>0</v>
      </c>
      <c r="AA1032" s="109"/>
      <c r="AB1032" s="25">
        <v>0</v>
      </c>
      <c r="AC1032" s="25">
        <v>0</v>
      </c>
      <c r="AD1032" s="25">
        <v>0</v>
      </c>
      <c r="AE1032" s="25">
        <v>0</v>
      </c>
      <c r="AF1032" s="25">
        <v>0</v>
      </c>
      <c r="AG1032" s="25">
        <v>0</v>
      </c>
      <c r="AH1032" s="109"/>
      <c r="AI1032" s="25">
        <v>0</v>
      </c>
      <c r="AJ1032" s="25">
        <v>0</v>
      </c>
      <c r="AK1032" s="123">
        <v>0</v>
      </c>
      <c r="AL1032" s="25">
        <v>0</v>
      </c>
      <c r="AM1032" s="25">
        <v>0</v>
      </c>
      <c r="AN1032" s="25">
        <v>179.52799999999999</v>
      </c>
      <c r="AO1032" s="109"/>
      <c r="AP1032" s="25">
        <v>0</v>
      </c>
      <c r="AQ1032" s="25">
        <v>0</v>
      </c>
      <c r="AR1032" s="25">
        <v>0</v>
      </c>
      <c r="AS1032" s="25">
        <v>238.464</v>
      </c>
      <c r="AT1032" s="25">
        <v>0</v>
      </c>
      <c r="AU1032" s="25">
        <v>0</v>
      </c>
      <c r="AW1032" t="str">
        <f t="shared" si="121"/>
        <v>Trần Huy Hoàng</v>
      </c>
      <c r="AX1032" s="27" t="str">
        <f t="shared" si="122"/>
        <v>Hồ Ngọc Hiếu</v>
      </c>
      <c r="AY1032" s="4" t="str">
        <f t="shared" si="123"/>
        <v>VIN+</v>
      </c>
    </row>
    <row r="1033" spans="1:51" outlineLevel="1" x14ac:dyDescent="0.25">
      <c r="A1033" s="4" t="s">
        <v>1104</v>
      </c>
      <c r="B1033" s="4" t="s">
        <v>797</v>
      </c>
      <c r="C1033" s="4" t="s">
        <v>221</v>
      </c>
      <c r="D1033" s="4" t="s">
        <v>755</v>
      </c>
      <c r="E1033" s="35" t="s">
        <v>243</v>
      </c>
      <c r="F1033" s="11" t="s">
        <v>710</v>
      </c>
      <c r="G1033" s="35">
        <v>5136933</v>
      </c>
      <c r="H1033" s="4" t="s">
        <v>2224</v>
      </c>
      <c r="I1033" s="4"/>
      <c r="J1033" s="4"/>
      <c r="K1033" s="4"/>
      <c r="L1033" s="4"/>
      <c r="M1033" s="33"/>
      <c r="N1033" s="38"/>
      <c r="O1033" s="33"/>
      <c r="P1033" s="244">
        <f t="shared" si="120"/>
        <v>721.48900000000003</v>
      </c>
      <c r="Q1033" s="25"/>
      <c r="R1033" s="25"/>
      <c r="S1033" s="25"/>
      <c r="T1033" s="109"/>
      <c r="U1033" s="25"/>
      <c r="V1033" s="25"/>
      <c r="W1033" s="25">
        <v>0</v>
      </c>
      <c r="X1033" s="25">
        <v>0</v>
      </c>
      <c r="Y1033" s="25">
        <v>179.52799999999999</v>
      </c>
      <c r="Z1033" s="25">
        <v>0</v>
      </c>
      <c r="AA1033" s="109"/>
      <c r="AB1033" s="25">
        <v>0</v>
      </c>
      <c r="AC1033" s="25">
        <v>0</v>
      </c>
      <c r="AD1033" s="25">
        <v>0</v>
      </c>
      <c r="AE1033" s="25">
        <v>0</v>
      </c>
      <c r="AF1033" s="25">
        <v>238.464</v>
      </c>
      <c r="AG1033" s="25">
        <v>0</v>
      </c>
      <c r="AH1033" s="109"/>
      <c r="AI1033" s="25">
        <v>0</v>
      </c>
      <c r="AJ1033" s="25">
        <v>0</v>
      </c>
      <c r="AK1033" s="123">
        <v>0</v>
      </c>
      <c r="AL1033" s="25">
        <v>0</v>
      </c>
      <c r="AM1033" s="25">
        <v>0</v>
      </c>
      <c r="AN1033" s="25">
        <v>0</v>
      </c>
      <c r="AO1033" s="109"/>
      <c r="AP1033" s="25">
        <v>0</v>
      </c>
      <c r="AQ1033" s="25">
        <v>0</v>
      </c>
      <c r="AR1033" s="25">
        <v>0</v>
      </c>
      <c r="AS1033" s="25">
        <v>303.49700000000001</v>
      </c>
      <c r="AT1033" s="25">
        <v>0</v>
      </c>
      <c r="AU1033" s="25">
        <v>0</v>
      </c>
      <c r="AW1033" t="str">
        <f t="shared" si="121"/>
        <v>Trần Huy Hoàng</v>
      </c>
      <c r="AX1033" s="27" t="str">
        <f t="shared" si="122"/>
        <v>Hồ Ngọc Hiếu</v>
      </c>
      <c r="AY1033" s="4" t="str">
        <f t="shared" si="123"/>
        <v>VIN+</v>
      </c>
    </row>
    <row r="1034" spans="1:51" outlineLevel="1" x14ac:dyDescent="0.25">
      <c r="A1034" s="4" t="s">
        <v>1104</v>
      </c>
      <c r="B1034" s="4" t="s">
        <v>797</v>
      </c>
      <c r="C1034" s="4" t="s">
        <v>221</v>
      </c>
      <c r="D1034" s="4" t="s">
        <v>755</v>
      </c>
      <c r="E1034" s="35" t="s">
        <v>243</v>
      </c>
      <c r="F1034" s="11" t="s">
        <v>710</v>
      </c>
      <c r="G1034" s="35">
        <v>5125100</v>
      </c>
      <c r="H1034" s="4" t="s">
        <v>2225</v>
      </c>
      <c r="I1034" s="4"/>
      <c r="J1034" s="4"/>
      <c r="K1034" s="4"/>
      <c r="L1034" s="4"/>
      <c r="M1034" s="33"/>
      <c r="N1034" s="38"/>
      <c r="O1034" s="33"/>
      <c r="P1034" s="244">
        <f t="shared" ref="P1034:P1097" si="124">SUM(Q1034:AU1034)</f>
        <v>597.52</v>
      </c>
      <c r="Q1034" s="25"/>
      <c r="R1034" s="25"/>
      <c r="S1034" s="25"/>
      <c r="T1034" s="109"/>
      <c r="U1034" s="25"/>
      <c r="V1034" s="25"/>
      <c r="W1034" s="25">
        <v>0</v>
      </c>
      <c r="X1034" s="25">
        <v>0</v>
      </c>
      <c r="Y1034" s="25">
        <v>179.52799999999999</v>
      </c>
      <c r="Z1034" s="25">
        <v>0</v>
      </c>
      <c r="AA1034" s="109"/>
      <c r="AB1034" s="25">
        <v>0</v>
      </c>
      <c r="AC1034" s="25">
        <v>0</v>
      </c>
      <c r="AD1034" s="25">
        <v>0</v>
      </c>
      <c r="AE1034" s="25">
        <v>0</v>
      </c>
      <c r="AF1034" s="25">
        <v>0</v>
      </c>
      <c r="AG1034" s="25">
        <v>0</v>
      </c>
      <c r="AH1034" s="109"/>
      <c r="AI1034" s="25">
        <v>0</v>
      </c>
      <c r="AJ1034" s="25">
        <v>0</v>
      </c>
      <c r="AK1034" s="123">
        <v>0</v>
      </c>
      <c r="AL1034" s="25">
        <v>0</v>
      </c>
      <c r="AM1034" s="25">
        <v>0</v>
      </c>
      <c r="AN1034" s="25">
        <v>417.99200000000002</v>
      </c>
      <c r="AO1034" s="109"/>
      <c r="AP1034" s="25">
        <v>0</v>
      </c>
      <c r="AQ1034" s="25">
        <v>0</v>
      </c>
      <c r="AR1034" s="25">
        <v>0</v>
      </c>
      <c r="AS1034" s="25">
        <v>0</v>
      </c>
      <c r="AT1034" s="25">
        <v>0</v>
      </c>
      <c r="AU1034" s="25">
        <v>0</v>
      </c>
      <c r="AW1034" t="str">
        <f t="shared" ref="AW1034:AW1097" si="125">+C1034</f>
        <v>Trần Huy Hoàng</v>
      </c>
      <c r="AX1034" s="27" t="str">
        <f t="shared" ref="AX1034:AX1097" si="126">+E1034</f>
        <v>Hồ Ngọc Hiếu</v>
      </c>
      <c r="AY1034" s="4" t="str">
        <f t="shared" si="123"/>
        <v>VIN+</v>
      </c>
    </row>
    <row r="1035" spans="1:51" outlineLevel="1" x14ac:dyDescent="0.25">
      <c r="A1035" s="4" t="s">
        <v>1104</v>
      </c>
      <c r="B1035" s="4" t="s">
        <v>797</v>
      </c>
      <c r="C1035" s="4" t="s">
        <v>221</v>
      </c>
      <c r="D1035" s="4" t="s">
        <v>755</v>
      </c>
      <c r="E1035" s="35" t="s">
        <v>243</v>
      </c>
      <c r="F1035" s="11" t="s">
        <v>710</v>
      </c>
      <c r="G1035" s="35">
        <v>5124187</v>
      </c>
      <c r="H1035" s="4" t="s">
        <v>2226</v>
      </c>
      <c r="I1035" s="4"/>
      <c r="J1035" s="4"/>
      <c r="K1035" s="4"/>
      <c r="L1035" s="4"/>
      <c r="M1035" s="33"/>
      <c r="N1035" s="38"/>
      <c r="O1035" s="33"/>
      <c r="P1035" s="244">
        <f t="shared" si="124"/>
        <v>179.52799999999999</v>
      </c>
      <c r="Q1035" s="25"/>
      <c r="R1035" s="25"/>
      <c r="S1035" s="25"/>
      <c r="T1035" s="109"/>
      <c r="U1035" s="25"/>
      <c r="V1035" s="25"/>
      <c r="W1035" s="25">
        <v>0</v>
      </c>
      <c r="X1035" s="25">
        <v>0</v>
      </c>
      <c r="Y1035" s="25">
        <v>179.52799999999999</v>
      </c>
      <c r="Z1035" s="25">
        <v>0</v>
      </c>
      <c r="AA1035" s="109"/>
      <c r="AB1035" s="25">
        <v>0</v>
      </c>
      <c r="AC1035" s="25">
        <v>0</v>
      </c>
      <c r="AD1035" s="25">
        <v>0</v>
      </c>
      <c r="AE1035" s="25">
        <v>0</v>
      </c>
      <c r="AF1035" s="25">
        <v>0</v>
      </c>
      <c r="AG1035" s="25">
        <v>0</v>
      </c>
      <c r="AH1035" s="109"/>
      <c r="AI1035" s="25">
        <v>0</v>
      </c>
      <c r="AJ1035" s="25">
        <v>0</v>
      </c>
      <c r="AK1035" s="123">
        <v>0</v>
      </c>
      <c r="AL1035" s="25">
        <v>0</v>
      </c>
      <c r="AM1035" s="25">
        <v>0</v>
      </c>
      <c r="AN1035" s="25">
        <v>0</v>
      </c>
      <c r="AO1035" s="109"/>
      <c r="AP1035" s="25">
        <v>0</v>
      </c>
      <c r="AQ1035" s="25">
        <v>0</v>
      </c>
      <c r="AR1035" s="25">
        <v>0</v>
      </c>
      <c r="AS1035" s="25">
        <v>0</v>
      </c>
      <c r="AT1035" s="25">
        <v>0</v>
      </c>
      <c r="AU1035" s="25">
        <v>0</v>
      </c>
      <c r="AW1035" t="str">
        <f t="shared" si="125"/>
        <v>Trần Huy Hoàng</v>
      </c>
      <c r="AX1035" s="27" t="str">
        <f t="shared" si="126"/>
        <v>Hồ Ngọc Hiếu</v>
      </c>
      <c r="AY1035" s="4" t="str">
        <f t="shared" si="123"/>
        <v>VIN+</v>
      </c>
    </row>
    <row r="1036" spans="1:51" outlineLevel="1" x14ac:dyDescent="0.25">
      <c r="A1036" s="4" t="s">
        <v>1104</v>
      </c>
      <c r="B1036" s="4" t="s">
        <v>797</v>
      </c>
      <c r="C1036" s="4" t="s">
        <v>221</v>
      </c>
      <c r="D1036" s="4" t="s">
        <v>755</v>
      </c>
      <c r="E1036" s="35" t="s">
        <v>243</v>
      </c>
      <c r="F1036" s="11" t="s">
        <v>710</v>
      </c>
      <c r="G1036" s="35">
        <v>5137316</v>
      </c>
      <c r="H1036" s="4" t="s">
        <v>2227</v>
      </c>
      <c r="I1036" s="4"/>
      <c r="J1036" s="4"/>
      <c r="K1036" s="4"/>
      <c r="L1036" s="4"/>
      <c r="M1036" s="33"/>
      <c r="N1036" s="38"/>
      <c r="O1036" s="33"/>
      <c r="P1036" s="244">
        <f t="shared" si="124"/>
        <v>597.52</v>
      </c>
      <c r="Q1036" s="25"/>
      <c r="R1036" s="25"/>
      <c r="S1036" s="25"/>
      <c r="T1036" s="109"/>
      <c r="U1036" s="25"/>
      <c r="V1036" s="25"/>
      <c r="W1036" s="25">
        <v>0</v>
      </c>
      <c r="X1036" s="25">
        <v>0</v>
      </c>
      <c r="Y1036" s="25">
        <v>179.52799999999999</v>
      </c>
      <c r="Z1036" s="25">
        <v>0</v>
      </c>
      <c r="AA1036" s="109"/>
      <c r="AB1036" s="25">
        <v>0</v>
      </c>
      <c r="AC1036" s="25">
        <v>0</v>
      </c>
      <c r="AD1036" s="25">
        <v>0</v>
      </c>
      <c r="AE1036" s="25">
        <v>0</v>
      </c>
      <c r="AF1036" s="25">
        <v>0</v>
      </c>
      <c r="AG1036" s="25">
        <v>0</v>
      </c>
      <c r="AH1036" s="109"/>
      <c r="AI1036" s="25">
        <v>0</v>
      </c>
      <c r="AJ1036" s="25">
        <v>0</v>
      </c>
      <c r="AK1036" s="123">
        <v>0</v>
      </c>
      <c r="AL1036" s="25">
        <v>0</v>
      </c>
      <c r="AM1036" s="25">
        <v>0</v>
      </c>
      <c r="AN1036" s="25">
        <v>179.52799999999999</v>
      </c>
      <c r="AO1036" s="109"/>
      <c r="AP1036" s="25">
        <v>0</v>
      </c>
      <c r="AQ1036" s="25">
        <v>0</v>
      </c>
      <c r="AR1036" s="25">
        <v>0</v>
      </c>
      <c r="AS1036" s="25">
        <v>238.464</v>
      </c>
      <c r="AT1036" s="25">
        <v>0</v>
      </c>
      <c r="AU1036" s="25">
        <v>0</v>
      </c>
      <c r="AW1036" t="str">
        <f t="shared" si="125"/>
        <v>Trần Huy Hoàng</v>
      </c>
      <c r="AX1036" s="27" t="str">
        <f t="shared" si="126"/>
        <v>Hồ Ngọc Hiếu</v>
      </c>
      <c r="AY1036" s="4" t="str">
        <f t="shared" si="123"/>
        <v>VIN+</v>
      </c>
    </row>
    <row r="1037" spans="1:51" outlineLevel="1" x14ac:dyDescent="0.25">
      <c r="A1037" s="4" t="s">
        <v>1104</v>
      </c>
      <c r="B1037" s="4" t="s">
        <v>797</v>
      </c>
      <c r="C1037" s="4" t="s">
        <v>221</v>
      </c>
      <c r="D1037" s="4" t="s">
        <v>755</v>
      </c>
      <c r="E1037" s="35" t="s">
        <v>243</v>
      </c>
      <c r="F1037" s="11" t="s">
        <v>710</v>
      </c>
      <c r="G1037" s="35">
        <v>5120219</v>
      </c>
      <c r="H1037" s="4" t="s">
        <v>2228</v>
      </c>
      <c r="I1037" s="4"/>
      <c r="J1037" s="4"/>
      <c r="K1037" s="4"/>
      <c r="L1037" s="4"/>
      <c r="M1037" s="33"/>
      <c r="N1037" s="38"/>
      <c r="O1037" s="33"/>
      <c r="P1037" s="244">
        <f t="shared" si="124"/>
        <v>663.62300000000005</v>
      </c>
      <c r="Q1037" s="25"/>
      <c r="R1037" s="25"/>
      <c r="S1037" s="25"/>
      <c r="T1037" s="109"/>
      <c r="U1037" s="25"/>
      <c r="V1037" s="25"/>
      <c r="W1037" s="25">
        <v>0</v>
      </c>
      <c r="X1037" s="25">
        <v>0</v>
      </c>
      <c r="Y1037" s="25">
        <v>303.49700000000001</v>
      </c>
      <c r="Z1037" s="25">
        <v>0</v>
      </c>
      <c r="AA1037" s="109"/>
      <c r="AB1037" s="25">
        <v>0</v>
      </c>
      <c r="AC1037" s="25">
        <v>0</v>
      </c>
      <c r="AD1037" s="25">
        <v>0</v>
      </c>
      <c r="AE1037" s="25">
        <v>0</v>
      </c>
      <c r="AF1037" s="25">
        <v>0</v>
      </c>
      <c r="AG1037" s="25">
        <v>180.59800000000001</v>
      </c>
      <c r="AH1037" s="109"/>
      <c r="AI1037" s="25">
        <v>0</v>
      </c>
      <c r="AJ1037" s="25">
        <v>0</v>
      </c>
      <c r="AK1037" s="123">
        <v>0</v>
      </c>
      <c r="AL1037" s="25">
        <v>0</v>
      </c>
      <c r="AM1037" s="25">
        <v>0</v>
      </c>
      <c r="AN1037" s="25">
        <v>0</v>
      </c>
      <c r="AO1037" s="109"/>
      <c r="AP1037" s="25">
        <v>0</v>
      </c>
      <c r="AQ1037" s="25">
        <v>0</v>
      </c>
      <c r="AR1037" s="25">
        <v>0</v>
      </c>
      <c r="AS1037" s="25">
        <v>0</v>
      </c>
      <c r="AT1037" s="25">
        <v>0</v>
      </c>
      <c r="AU1037" s="25">
        <v>179.52799999999999</v>
      </c>
      <c r="AW1037" t="str">
        <f t="shared" si="125"/>
        <v>Trần Huy Hoàng</v>
      </c>
      <c r="AX1037" s="27" t="str">
        <f t="shared" si="126"/>
        <v>Hồ Ngọc Hiếu</v>
      </c>
      <c r="AY1037" s="4" t="str">
        <f t="shared" ref="AY1037:AY1100" si="127">+B1037</f>
        <v>VIN+</v>
      </c>
    </row>
    <row r="1038" spans="1:51" outlineLevel="1" x14ac:dyDescent="0.25">
      <c r="A1038" s="4" t="s">
        <v>1104</v>
      </c>
      <c r="B1038" s="4" t="s">
        <v>797</v>
      </c>
      <c r="C1038" s="4" t="s">
        <v>221</v>
      </c>
      <c r="D1038" s="4" t="s">
        <v>755</v>
      </c>
      <c r="E1038" s="35" t="s">
        <v>243</v>
      </c>
      <c r="F1038" s="11" t="s">
        <v>710</v>
      </c>
      <c r="G1038" s="35">
        <v>5130593</v>
      </c>
      <c r="H1038" s="4" t="s">
        <v>2229</v>
      </c>
      <c r="I1038" s="4"/>
      <c r="J1038" s="4"/>
      <c r="K1038" s="4"/>
      <c r="L1038" s="4"/>
      <c r="M1038" s="33"/>
      <c r="N1038" s="38"/>
      <c r="O1038" s="33"/>
      <c r="P1038" s="244">
        <f t="shared" si="124"/>
        <v>837.05400000000009</v>
      </c>
      <c r="Q1038" s="25"/>
      <c r="R1038" s="25"/>
      <c r="S1038" s="25"/>
      <c r="T1038" s="109"/>
      <c r="U1038" s="25"/>
      <c r="V1038" s="25"/>
      <c r="W1038" s="25">
        <v>0</v>
      </c>
      <c r="X1038" s="25">
        <v>0</v>
      </c>
      <c r="Y1038" s="25">
        <v>180.59800000000001</v>
      </c>
      <c r="Z1038" s="25">
        <v>0</v>
      </c>
      <c r="AA1038" s="109"/>
      <c r="AB1038" s="25">
        <v>0</v>
      </c>
      <c r="AC1038" s="25">
        <v>0</v>
      </c>
      <c r="AD1038" s="25">
        <v>0</v>
      </c>
      <c r="AE1038" s="25">
        <v>0</v>
      </c>
      <c r="AF1038" s="25">
        <v>0</v>
      </c>
      <c r="AG1038" s="25">
        <v>0</v>
      </c>
      <c r="AH1038" s="109"/>
      <c r="AI1038" s="25">
        <v>0</v>
      </c>
      <c r="AJ1038" s="25">
        <v>0</v>
      </c>
      <c r="AK1038" s="123">
        <v>0</v>
      </c>
      <c r="AL1038" s="25">
        <v>238.464</v>
      </c>
      <c r="AM1038" s="25">
        <v>0</v>
      </c>
      <c r="AN1038" s="25">
        <v>0</v>
      </c>
      <c r="AO1038" s="109"/>
      <c r="AP1038" s="25">
        <v>0</v>
      </c>
      <c r="AQ1038" s="25">
        <v>0</v>
      </c>
      <c r="AR1038" s="25">
        <v>238.464</v>
      </c>
      <c r="AS1038" s="25">
        <v>179.52799999999999</v>
      </c>
      <c r="AT1038" s="25">
        <v>0</v>
      </c>
      <c r="AU1038" s="25">
        <v>0</v>
      </c>
      <c r="AW1038" t="str">
        <f t="shared" si="125"/>
        <v>Trần Huy Hoàng</v>
      </c>
      <c r="AX1038" s="27" t="str">
        <f t="shared" si="126"/>
        <v>Hồ Ngọc Hiếu</v>
      </c>
      <c r="AY1038" s="4" t="str">
        <f t="shared" si="127"/>
        <v>VIN+</v>
      </c>
    </row>
    <row r="1039" spans="1:51" outlineLevel="1" x14ac:dyDescent="0.25">
      <c r="A1039" s="4" t="s">
        <v>1104</v>
      </c>
      <c r="B1039" s="4" t="s">
        <v>797</v>
      </c>
      <c r="C1039" s="4" t="s">
        <v>221</v>
      </c>
      <c r="D1039" s="4" t="s">
        <v>755</v>
      </c>
      <c r="E1039" s="35" t="s">
        <v>243</v>
      </c>
      <c r="F1039" s="11" t="s">
        <v>710</v>
      </c>
      <c r="G1039" s="35">
        <v>5120420</v>
      </c>
      <c r="H1039" s="4" t="s">
        <v>2906</v>
      </c>
      <c r="I1039" s="4"/>
      <c r="J1039" s="4"/>
      <c r="K1039" s="4"/>
      <c r="L1039" s="4"/>
      <c r="M1039" s="33"/>
      <c r="N1039" s="38"/>
      <c r="O1039" s="33"/>
      <c r="P1039" s="244">
        <f t="shared" si="124"/>
        <v>483.02499999999998</v>
      </c>
      <c r="Q1039" s="25"/>
      <c r="R1039" s="25"/>
      <c r="S1039" s="25"/>
      <c r="T1039" s="109"/>
      <c r="U1039" s="25"/>
      <c r="V1039" s="25"/>
      <c r="W1039" s="25"/>
      <c r="X1039" s="25">
        <v>0</v>
      </c>
      <c r="Y1039" s="25"/>
      <c r="Z1039" s="25">
        <v>0</v>
      </c>
      <c r="AA1039" s="109"/>
      <c r="AB1039" s="25">
        <v>0</v>
      </c>
      <c r="AC1039" s="25">
        <v>0</v>
      </c>
      <c r="AD1039" s="25">
        <v>0</v>
      </c>
      <c r="AE1039" s="25">
        <v>0</v>
      </c>
      <c r="AF1039" s="25">
        <v>0</v>
      </c>
      <c r="AG1039" s="25">
        <v>0</v>
      </c>
      <c r="AH1039" s="109"/>
      <c r="AI1039" s="25">
        <v>179.52799999999999</v>
      </c>
      <c r="AJ1039" s="25">
        <v>0</v>
      </c>
      <c r="AK1039" s="123">
        <v>0</v>
      </c>
      <c r="AL1039" s="25">
        <v>0</v>
      </c>
      <c r="AM1039" s="25">
        <v>303.49700000000001</v>
      </c>
      <c r="AN1039" s="25">
        <v>0</v>
      </c>
      <c r="AO1039" s="109"/>
      <c r="AP1039" s="25">
        <v>0</v>
      </c>
      <c r="AQ1039" s="25">
        <v>0</v>
      </c>
      <c r="AR1039" s="25">
        <v>0</v>
      </c>
      <c r="AS1039" s="25">
        <v>0</v>
      </c>
      <c r="AT1039" s="25">
        <v>0</v>
      </c>
      <c r="AU1039" s="25">
        <v>0</v>
      </c>
      <c r="AW1039" t="str">
        <f t="shared" si="125"/>
        <v>Trần Huy Hoàng</v>
      </c>
      <c r="AX1039" s="27" t="str">
        <f t="shared" si="126"/>
        <v>Hồ Ngọc Hiếu</v>
      </c>
      <c r="AY1039" s="4" t="str">
        <f t="shared" si="127"/>
        <v>VIN+</v>
      </c>
    </row>
    <row r="1040" spans="1:51" outlineLevel="1" x14ac:dyDescent="0.25">
      <c r="A1040" s="4" t="s">
        <v>1104</v>
      </c>
      <c r="B1040" s="4" t="s">
        <v>797</v>
      </c>
      <c r="C1040" s="4" t="s">
        <v>221</v>
      </c>
      <c r="D1040" s="4" t="s">
        <v>755</v>
      </c>
      <c r="E1040" s="35" t="s">
        <v>243</v>
      </c>
      <c r="F1040" s="11" t="s">
        <v>710</v>
      </c>
      <c r="G1040" s="35">
        <v>5120510</v>
      </c>
      <c r="H1040" s="4" t="s">
        <v>2907</v>
      </c>
      <c r="I1040" s="4"/>
      <c r="J1040" s="4"/>
      <c r="K1040" s="4"/>
      <c r="L1040" s="4"/>
      <c r="M1040" s="33"/>
      <c r="N1040" s="38"/>
      <c r="O1040" s="33"/>
      <c r="P1040" s="244">
        <f t="shared" si="124"/>
        <v>598.58999999999992</v>
      </c>
      <c r="Q1040" s="25"/>
      <c r="R1040" s="25"/>
      <c r="S1040" s="25"/>
      <c r="T1040" s="109"/>
      <c r="U1040" s="25"/>
      <c r="V1040" s="25"/>
      <c r="W1040" s="25"/>
      <c r="X1040" s="25">
        <v>0</v>
      </c>
      <c r="Y1040" s="25"/>
      <c r="Z1040" s="25">
        <v>0</v>
      </c>
      <c r="AA1040" s="109"/>
      <c r="AB1040" s="25">
        <v>0</v>
      </c>
      <c r="AC1040" s="25">
        <v>0</v>
      </c>
      <c r="AD1040" s="25">
        <v>360.12599999999998</v>
      </c>
      <c r="AE1040" s="25">
        <v>0</v>
      </c>
      <c r="AF1040" s="25">
        <v>0</v>
      </c>
      <c r="AG1040" s="25">
        <v>0</v>
      </c>
      <c r="AH1040" s="109"/>
      <c r="AI1040" s="25">
        <v>0</v>
      </c>
      <c r="AJ1040" s="25">
        <v>0</v>
      </c>
      <c r="AK1040" s="123">
        <v>0</v>
      </c>
      <c r="AL1040" s="25">
        <v>0</v>
      </c>
      <c r="AM1040" s="25">
        <v>0</v>
      </c>
      <c r="AN1040" s="25">
        <v>0</v>
      </c>
      <c r="AO1040" s="109"/>
      <c r="AP1040" s="25">
        <v>0</v>
      </c>
      <c r="AQ1040" s="25">
        <v>0</v>
      </c>
      <c r="AR1040" s="25">
        <v>0</v>
      </c>
      <c r="AS1040" s="25">
        <v>0</v>
      </c>
      <c r="AT1040" s="25">
        <v>238.464</v>
      </c>
      <c r="AU1040" s="25">
        <v>0</v>
      </c>
      <c r="AW1040" t="str">
        <f t="shared" si="125"/>
        <v>Trần Huy Hoàng</v>
      </c>
      <c r="AX1040" s="27" t="str">
        <f t="shared" si="126"/>
        <v>Hồ Ngọc Hiếu</v>
      </c>
      <c r="AY1040" s="4" t="str">
        <f t="shared" si="127"/>
        <v>VIN+</v>
      </c>
    </row>
    <row r="1041" spans="1:51" outlineLevel="1" x14ac:dyDescent="0.25">
      <c r="A1041" s="4" t="s">
        <v>1104</v>
      </c>
      <c r="B1041" s="4" t="s">
        <v>797</v>
      </c>
      <c r="C1041" s="4" t="s">
        <v>221</v>
      </c>
      <c r="D1041" s="4" t="s">
        <v>755</v>
      </c>
      <c r="E1041" s="35" t="s">
        <v>243</v>
      </c>
      <c r="F1041" s="11" t="s">
        <v>710</v>
      </c>
      <c r="G1041" s="35">
        <v>5129407</v>
      </c>
      <c r="H1041" s="4" t="s">
        <v>2908</v>
      </c>
      <c r="I1041" s="4"/>
      <c r="J1041" s="4"/>
      <c r="K1041" s="4"/>
      <c r="L1041" s="4"/>
      <c r="M1041" s="33"/>
      <c r="N1041" s="38"/>
      <c r="O1041" s="33"/>
      <c r="P1041" s="244">
        <f t="shared" si="124"/>
        <v>663.62300000000005</v>
      </c>
      <c r="Q1041" s="25"/>
      <c r="R1041" s="25"/>
      <c r="S1041" s="25"/>
      <c r="T1041" s="109"/>
      <c r="U1041" s="25"/>
      <c r="V1041" s="25"/>
      <c r="W1041" s="25"/>
      <c r="X1041" s="25">
        <v>0</v>
      </c>
      <c r="Y1041" s="25"/>
      <c r="Z1041" s="25">
        <v>0</v>
      </c>
      <c r="AA1041" s="109"/>
      <c r="AB1041" s="25">
        <v>0</v>
      </c>
      <c r="AC1041" s="25">
        <v>0</v>
      </c>
      <c r="AD1041" s="25">
        <v>179.52799999999999</v>
      </c>
      <c r="AE1041" s="25">
        <v>0</v>
      </c>
      <c r="AF1041" s="25">
        <v>0</v>
      </c>
      <c r="AG1041" s="25">
        <v>0</v>
      </c>
      <c r="AH1041" s="109"/>
      <c r="AI1041" s="25">
        <v>180.59800000000001</v>
      </c>
      <c r="AJ1041" s="25">
        <v>0</v>
      </c>
      <c r="AK1041" s="123">
        <v>0</v>
      </c>
      <c r="AL1041" s="25">
        <v>0</v>
      </c>
      <c r="AM1041" s="25">
        <v>0</v>
      </c>
      <c r="AN1041" s="25">
        <v>0</v>
      </c>
      <c r="AO1041" s="109"/>
      <c r="AP1041" s="25">
        <v>0</v>
      </c>
      <c r="AQ1041" s="25">
        <v>0</v>
      </c>
      <c r="AR1041" s="25">
        <v>0</v>
      </c>
      <c r="AS1041" s="25">
        <v>0</v>
      </c>
      <c r="AT1041" s="25">
        <v>303.49700000000001</v>
      </c>
      <c r="AU1041" s="25">
        <v>0</v>
      </c>
      <c r="AW1041" t="str">
        <f t="shared" si="125"/>
        <v>Trần Huy Hoàng</v>
      </c>
      <c r="AX1041" s="27" t="str">
        <f t="shared" si="126"/>
        <v>Hồ Ngọc Hiếu</v>
      </c>
      <c r="AY1041" s="4" t="str">
        <f t="shared" si="127"/>
        <v>VIN+</v>
      </c>
    </row>
    <row r="1042" spans="1:51" outlineLevel="1" x14ac:dyDescent="0.25">
      <c r="A1042" s="4" t="s">
        <v>1104</v>
      </c>
      <c r="B1042" s="4" t="s">
        <v>797</v>
      </c>
      <c r="C1042" s="4" t="s">
        <v>221</v>
      </c>
      <c r="D1042" s="4" t="s">
        <v>755</v>
      </c>
      <c r="E1042" s="35" t="s">
        <v>243</v>
      </c>
      <c r="F1042" s="11" t="s">
        <v>710</v>
      </c>
      <c r="G1042" s="35">
        <v>5129777</v>
      </c>
      <c r="H1042" s="4" t="s">
        <v>2909</v>
      </c>
      <c r="I1042" s="4"/>
      <c r="J1042" s="4"/>
      <c r="K1042" s="4"/>
      <c r="L1042" s="4"/>
      <c r="M1042" s="33"/>
      <c r="N1042" s="38"/>
      <c r="O1042" s="33"/>
      <c r="P1042" s="244">
        <f t="shared" si="124"/>
        <v>0</v>
      </c>
      <c r="Q1042" s="25"/>
      <c r="R1042" s="25"/>
      <c r="S1042" s="25"/>
      <c r="T1042" s="109"/>
      <c r="U1042" s="25"/>
      <c r="V1042" s="25"/>
      <c r="W1042" s="25"/>
      <c r="X1042" s="25">
        <v>0</v>
      </c>
      <c r="Y1042" s="25"/>
      <c r="Z1042" s="25">
        <v>0</v>
      </c>
      <c r="AA1042" s="109"/>
      <c r="AB1042" s="25">
        <v>0</v>
      </c>
      <c r="AC1042" s="25">
        <v>0</v>
      </c>
      <c r="AD1042" s="25">
        <v>0</v>
      </c>
      <c r="AE1042" s="25">
        <v>0</v>
      </c>
      <c r="AF1042" s="25">
        <v>0</v>
      </c>
      <c r="AG1042" s="25">
        <v>0</v>
      </c>
      <c r="AH1042" s="109"/>
      <c r="AI1042" s="25">
        <v>0</v>
      </c>
      <c r="AJ1042" s="25">
        <v>0</v>
      </c>
      <c r="AK1042" s="123">
        <v>0</v>
      </c>
      <c r="AL1042" s="25">
        <v>0</v>
      </c>
      <c r="AM1042" s="25">
        <v>0</v>
      </c>
      <c r="AN1042" s="25">
        <v>0</v>
      </c>
      <c r="AO1042" s="109"/>
      <c r="AP1042" s="25">
        <v>0</v>
      </c>
      <c r="AQ1042" s="25">
        <v>0</v>
      </c>
      <c r="AR1042" s="25">
        <v>0</v>
      </c>
      <c r="AS1042" s="25">
        <v>0</v>
      </c>
      <c r="AT1042" s="25">
        <v>0</v>
      </c>
      <c r="AU1042" s="25">
        <v>0</v>
      </c>
      <c r="AW1042" t="str">
        <f t="shared" si="125"/>
        <v>Trần Huy Hoàng</v>
      </c>
      <c r="AX1042" s="27" t="str">
        <f t="shared" si="126"/>
        <v>Hồ Ngọc Hiếu</v>
      </c>
      <c r="AY1042" s="4" t="str">
        <f t="shared" si="127"/>
        <v>VIN+</v>
      </c>
    </row>
    <row r="1043" spans="1:51" outlineLevel="1" x14ac:dyDescent="0.25">
      <c r="A1043" s="4" t="s">
        <v>1104</v>
      </c>
      <c r="B1043" s="4" t="s">
        <v>797</v>
      </c>
      <c r="C1043" s="4" t="s">
        <v>221</v>
      </c>
      <c r="D1043" s="4" t="s">
        <v>755</v>
      </c>
      <c r="E1043" s="35" t="s">
        <v>243</v>
      </c>
      <c r="F1043" s="11" t="s">
        <v>710</v>
      </c>
      <c r="G1043" s="35">
        <v>5130607</v>
      </c>
      <c r="H1043" s="4" t="s">
        <v>2910</v>
      </c>
      <c r="I1043" s="4"/>
      <c r="J1043" s="4"/>
      <c r="K1043" s="4"/>
      <c r="L1043" s="4"/>
      <c r="M1043" s="33"/>
      <c r="N1043" s="38"/>
      <c r="O1043" s="33"/>
      <c r="P1043" s="244">
        <f t="shared" si="124"/>
        <v>721.48900000000003</v>
      </c>
      <c r="Q1043" s="25"/>
      <c r="R1043" s="25"/>
      <c r="S1043" s="25"/>
      <c r="T1043" s="109"/>
      <c r="U1043" s="25"/>
      <c r="V1043" s="25"/>
      <c r="W1043" s="25"/>
      <c r="X1043" s="25">
        <v>0</v>
      </c>
      <c r="Y1043" s="25"/>
      <c r="Z1043" s="25">
        <v>0</v>
      </c>
      <c r="AA1043" s="109"/>
      <c r="AB1043" s="25">
        <v>0</v>
      </c>
      <c r="AC1043" s="25">
        <v>0</v>
      </c>
      <c r="AD1043" s="25">
        <v>0</v>
      </c>
      <c r="AE1043" s="25">
        <v>0</v>
      </c>
      <c r="AF1043" s="25">
        <v>238.464</v>
      </c>
      <c r="AG1043" s="25">
        <v>0</v>
      </c>
      <c r="AH1043" s="109"/>
      <c r="AI1043" s="25">
        <v>0</v>
      </c>
      <c r="AJ1043" s="25">
        <v>0</v>
      </c>
      <c r="AK1043" s="123">
        <v>0</v>
      </c>
      <c r="AL1043" s="25">
        <v>0</v>
      </c>
      <c r="AM1043" s="25">
        <v>0</v>
      </c>
      <c r="AN1043" s="25">
        <v>483.02499999999998</v>
      </c>
      <c r="AO1043" s="109"/>
      <c r="AP1043" s="25">
        <v>0</v>
      </c>
      <c r="AQ1043" s="25">
        <v>0</v>
      </c>
      <c r="AR1043" s="25">
        <v>0</v>
      </c>
      <c r="AS1043" s="25">
        <v>0</v>
      </c>
      <c r="AT1043" s="25">
        <v>0</v>
      </c>
      <c r="AU1043" s="25">
        <v>0</v>
      </c>
      <c r="AW1043" t="str">
        <f t="shared" si="125"/>
        <v>Trần Huy Hoàng</v>
      </c>
      <c r="AX1043" s="27" t="str">
        <f t="shared" si="126"/>
        <v>Hồ Ngọc Hiếu</v>
      </c>
      <c r="AY1043" s="4" t="str">
        <f t="shared" si="127"/>
        <v>VIN+</v>
      </c>
    </row>
    <row r="1044" spans="1:51" outlineLevel="1" x14ac:dyDescent="0.25">
      <c r="A1044" s="4" t="s">
        <v>1104</v>
      </c>
      <c r="B1044" s="4" t="s">
        <v>797</v>
      </c>
      <c r="C1044" s="4" t="s">
        <v>221</v>
      </c>
      <c r="D1044" s="4" t="s">
        <v>755</v>
      </c>
      <c r="E1044" s="35" t="s">
        <v>243</v>
      </c>
      <c r="F1044" s="11" t="s">
        <v>710</v>
      </c>
      <c r="G1044" s="35">
        <v>5131149</v>
      </c>
      <c r="H1044" s="4" t="s">
        <v>2911</v>
      </c>
      <c r="I1044" s="4"/>
      <c r="J1044" s="4"/>
      <c r="K1044" s="4"/>
      <c r="L1044" s="4"/>
      <c r="M1044" s="33"/>
      <c r="N1044" s="38"/>
      <c r="O1044" s="33"/>
      <c r="P1044" s="244">
        <f t="shared" si="124"/>
        <v>476.928</v>
      </c>
      <c r="Q1044" s="25"/>
      <c r="R1044" s="25"/>
      <c r="S1044" s="25"/>
      <c r="T1044" s="109"/>
      <c r="U1044" s="25"/>
      <c r="V1044" s="25"/>
      <c r="W1044" s="25"/>
      <c r="X1044" s="25">
        <v>0</v>
      </c>
      <c r="Y1044" s="25"/>
      <c r="Z1044" s="25">
        <v>0</v>
      </c>
      <c r="AA1044" s="109"/>
      <c r="AB1044" s="25">
        <v>0</v>
      </c>
      <c r="AC1044" s="25">
        <v>0</v>
      </c>
      <c r="AD1044" s="25">
        <v>0</v>
      </c>
      <c r="AE1044" s="25">
        <v>0</v>
      </c>
      <c r="AF1044" s="25">
        <v>0</v>
      </c>
      <c r="AG1044" s="25">
        <v>0</v>
      </c>
      <c r="AH1044" s="109"/>
      <c r="AI1044" s="25">
        <v>0</v>
      </c>
      <c r="AJ1044" s="25">
        <v>0</v>
      </c>
      <c r="AK1044" s="123">
        <v>0</v>
      </c>
      <c r="AL1044" s="25">
        <v>0</v>
      </c>
      <c r="AM1044" s="25">
        <v>238.464</v>
      </c>
      <c r="AN1044" s="25">
        <v>0</v>
      </c>
      <c r="AO1044" s="109"/>
      <c r="AP1044" s="25">
        <v>0</v>
      </c>
      <c r="AQ1044" s="25">
        <v>0</v>
      </c>
      <c r="AR1044" s="25">
        <v>0</v>
      </c>
      <c r="AS1044" s="25">
        <v>0</v>
      </c>
      <c r="AT1044" s="25">
        <v>238.464</v>
      </c>
      <c r="AU1044" s="25">
        <v>0</v>
      </c>
      <c r="AW1044" t="str">
        <f t="shared" si="125"/>
        <v>Trần Huy Hoàng</v>
      </c>
      <c r="AX1044" s="27" t="str">
        <f t="shared" si="126"/>
        <v>Hồ Ngọc Hiếu</v>
      </c>
      <c r="AY1044" s="4" t="str">
        <f t="shared" si="127"/>
        <v>VIN+</v>
      </c>
    </row>
    <row r="1045" spans="1:51" outlineLevel="1" x14ac:dyDescent="0.25">
      <c r="A1045" s="4" t="s">
        <v>1104</v>
      </c>
      <c r="B1045" s="4" t="s">
        <v>797</v>
      </c>
      <c r="C1045" s="4" t="s">
        <v>221</v>
      </c>
      <c r="D1045" s="4" t="s">
        <v>755</v>
      </c>
      <c r="E1045" s="35" t="s">
        <v>243</v>
      </c>
      <c r="F1045" s="11" t="s">
        <v>710</v>
      </c>
      <c r="G1045" s="35">
        <v>5131772</v>
      </c>
      <c r="H1045" s="4" t="s">
        <v>2912</v>
      </c>
      <c r="I1045" s="4"/>
      <c r="J1045" s="4"/>
      <c r="K1045" s="4"/>
      <c r="L1045" s="4"/>
      <c r="M1045" s="33"/>
      <c r="N1045" s="38"/>
      <c r="O1045" s="33"/>
      <c r="P1045" s="244">
        <f t="shared" si="124"/>
        <v>180.59800000000001</v>
      </c>
      <c r="Q1045" s="25"/>
      <c r="R1045" s="25"/>
      <c r="S1045" s="25"/>
      <c r="T1045" s="109"/>
      <c r="U1045" s="25"/>
      <c r="V1045" s="25"/>
      <c r="W1045" s="25"/>
      <c r="X1045" s="25">
        <v>0</v>
      </c>
      <c r="Y1045" s="25"/>
      <c r="Z1045" s="25">
        <v>0</v>
      </c>
      <c r="AA1045" s="109"/>
      <c r="AB1045" s="25">
        <v>0</v>
      </c>
      <c r="AC1045" s="25">
        <v>0</v>
      </c>
      <c r="AD1045" s="25">
        <v>180.59800000000001</v>
      </c>
      <c r="AE1045" s="25">
        <v>0</v>
      </c>
      <c r="AF1045" s="25">
        <v>0</v>
      </c>
      <c r="AG1045" s="25">
        <v>0</v>
      </c>
      <c r="AH1045" s="109"/>
      <c r="AI1045" s="25">
        <v>0</v>
      </c>
      <c r="AJ1045" s="25">
        <v>0</v>
      </c>
      <c r="AK1045" s="123">
        <v>0</v>
      </c>
      <c r="AL1045" s="25">
        <v>0</v>
      </c>
      <c r="AM1045" s="25">
        <v>0</v>
      </c>
      <c r="AN1045" s="25">
        <v>0</v>
      </c>
      <c r="AO1045" s="109"/>
      <c r="AP1045" s="25">
        <v>0</v>
      </c>
      <c r="AQ1045" s="25">
        <v>0</v>
      </c>
      <c r="AR1045" s="25">
        <v>0</v>
      </c>
      <c r="AS1045" s="25">
        <v>0</v>
      </c>
      <c r="AT1045" s="25">
        <v>0</v>
      </c>
      <c r="AU1045" s="25">
        <v>0</v>
      </c>
      <c r="AW1045" t="str">
        <f t="shared" si="125"/>
        <v>Trần Huy Hoàng</v>
      </c>
      <c r="AX1045" s="27" t="str">
        <f t="shared" si="126"/>
        <v>Hồ Ngọc Hiếu</v>
      </c>
      <c r="AY1045" s="4" t="str">
        <f t="shared" si="127"/>
        <v>VIN+</v>
      </c>
    </row>
    <row r="1046" spans="1:51" outlineLevel="1" x14ac:dyDescent="0.25">
      <c r="A1046" s="4" t="s">
        <v>1104</v>
      </c>
      <c r="B1046" s="4" t="s">
        <v>797</v>
      </c>
      <c r="C1046" s="4" t="s">
        <v>221</v>
      </c>
      <c r="D1046" s="4" t="s">
        <v>755</v>
      </c>
      <c r="E1046" s="35" t="s">
        <v>243</v>
      </c>
      <c r="F1046" s="11" t="s">
        <v>710</v>
      </c>
      <c r="G1046" s="35">
        <v>5131831</v>
      </c>
      <c r="H1046" s="4" t="s">
        <v>2913</v>
      </c>
      <c r="I1046" s="4"/>
      <c r="J1046" s="4"/>
      <c r="K1046" s="4"/>
      <c r="L1046" s="4"/>
      <c r="M1046" s="33"/>
      <c r="N1046" s="38"/>
      <c r="O1046" s="33"/>
      <c r="P1046" s="244">
        <f t="shared" si="124"/>
        <v>0</v>
      </c>
      <c r="Q1046" s="25"/>
      <c r="R1046" s="25"/>
      <c r="S1046" s="25"/>
      <c r="T1046" s="109"/>
      <c r="U1046" s="25"/>
      <c r="V1046" s="25"/>
      <c r="W1046" s="25"/>
      <c r="X1046" s="25">
        <v>0</v>
      </c>
      <c r="Y1046" s="25"/>
      <c r="Z1046" s="25">
        <v>0</v>
      </c>
      <c r="AA1046" s="109"/>
      <c r="AB1046" s="25">
        <v>0</v>
      </c>
      <c r="AC1046" s="25">
        <v>0</v>
      </c>
      <c r="AD1046" s="25">
        <v>0</v>
      </c>
      <c r="AE1046" s="25">
        <v>0</v>
      </c>
      <c r="AF1046" s="25">
        <v>0</v>
      </c>
      <c r="AG1046" s="25">
        <v>0</v>
      </c>
      <c r="AH1046" s="109"/>
      <c r="AI1046" s="25">
        <v>0</v>
      </c>
      <c r="AJ1046" s="25">
        <v>0</v>
      </c>
      <c r="AK1046" s="123">
        <v>0</v>
      </c>
      <c r="AL1046" s="25">
        <v>0</v>
      </c>
      <c r="AM1046" s="25">
        <v>0</v>
      </c>
      <c r="AN1046" s="25">
        <v>0</v>
      </c>
      <c r="AO1046" s="109"/>
      <c r="AP1046" s="25">
        <v>0</v>
      </c>
      <c r="AQ1046" s="25">
        <v>0</v>
      </c>
      <c r="AR1046" s="25">
        <v>0</v>
      </c>
      <c r="AS1046" s="25">
        <v>0</v>
      </c>
      <c r="AT1046" s="25">
        <v>0</v>
      </c>
      <c r="AU1046" s="25">
        <v>0</v>
      </c>
      <c r="AW1046" t="str">
        <f t="shared" si="125"/>
        <v>Trần Huy Hoàng</v>
      </c>
      <c r="AX1046" s="27" t="str">
        <f t="shared" si="126"/>
        <v>Hồ Ngọc Hiếu</v>
      </c>
      <c r="AY1046" s="4" t="str">
        <f t="shared" si="127"/>
        <v>VIN+</v>
      </c>
    </row>
    <row r="1047" spans="1:51" outlineLevel="1" x14ac:dyDescent="0.25">
      <c r="A1047" s="4" t="s">
        <v>1104</v>
      </c>
      <c r="B1047" s="4" t="s">
        <v>797</v>
      </c>
      <c r="C1047" s="4" t="s">
        <v>221</v>
      </c>
      <c r="D1047" s="4" t="s">
        <v>755</v>
      </c>
      <c r="E1047" s="35" t="s">
        <v>243</v>
      </c>
      <c r="F1047" s="11" t="s">
        <v>710</v>
      </c>
      <c r="G1047" s="35">
        <v>5137323</v>
      </c>
      <c r="H1047" s="4" t="s">
        <v>2914</v>
      </c>
      <c r="I1047" s="4"/>
      <c r="J1047" s="4"/>
      <c r="K1047" s="4"/>
      <c r="L1047" s="4"/>
      <c r="M1047" s="33"/>
      <c r="N1047" s="38"/>
      <c r="O1047" s="33"/>
      <c r="P1047" s="244">
        <f t="shared" si="124"/>
        <v>605.07600000000002</v>
      </c>
      <c r="Q1047" s="25"/>
      <c r="R1047" s="25"/>
      <c r="S1047" s="25"/>
      <c r="T1047" s="109"/>
      <c r="U1047" s="25"/>
      <c r="V1047" s="25"/>
      <c r="W1047" s="25"/>
      <c r="X1047" s="25">
        <v>0</v>
      </c>
      <c r="Y1047" s="25"/>
      <c r="Z1047" s="25">
        <v>0</v>
      </c>
      <c r="AA1047" s="109"/>
      <c r="AB1047" s="25">
        <v>361.19499999999999</v>
      </c>
      <c r="AC1047" s="25">
        <v>0</v>
      </c>
      <c r="AD1047" s="25">
        <v>0</v>
      </c>
      <c r="AE1047" s="25">
        <v>0</v>
      </c>
      <c r="AF1047" s="25">
        <v>0</v>
      </c>
      <c r="AG1047" s="25">
        <v>0</v>
      </c>
      <c r="AH1047" s="109"/>
      <c r="AI1047" s="25">
        <v>0</v>
      </c>
      <c r="AJ1047" s="25">
        <v>0</v>
      </c>
      <c r="AK1047" s="123">
        <v>0</v>
      </c>
      <c r="AL1047" s="25">
        <v>0</v>
      </c>
      <c r="AM1047" s="25">
        <v>0</v>
      </c>
      <c r="AN1047" s="25">
        <v>0</v>
      </c>
      <c r="AO1047" s="109"/>
      <c r="AP1047" s="25">
        <v>0</v>
      </c>
      <c r="AQ1047" s="25">
        <v>0</v>
      </c>
      <c r="AR1047" s="25">
        <v>243.881</v>
      </c>
      <c r="AS1047" s="25">
        <v>0</v>
      </c>
      <c r="AT1047" s="25">
        <v>0</v>
      </c>
      <c r="AU1047" s="25">
        <v>0</v>
      </c>
      <c r="AW1047" t="str">
        <f t="shared" si="125"/>
        <v>Trần Huy Hoàng</v>
      </c>
      <c r="AX1047" s="27" t="str">
        <f t="shared" si="126"/>
        <v>Hồ Ngọc Hiếu</v>
      </c>
      <c r="AY1047" s="4" t="str">
        <f t="shared" si="127"/>
        <v>VIN+</v>
      </c>
    </row>
    <row r="1048" spans="1:51" outlineLevel="1" x14ac:dyDescent="0.25">
      <c r="A1048" s="4" t="s">
        <v>1104</v>
      </c>
      <c r="B1048" s="4" t="s">
        <v>797</v>
      </c>
      <c r="C1048" s="4" t="s">
        <v>221</v>
      </c>
      <c r="D1048" s="4" t="s">
        <v>755</v>
      </c>
      <c r="E1048" s="35" t="s">
        <v>243</v>
      </c>
      <c r="F1048" s="11" t="s">
        <v>710</v>
      </c>
      <c r="G1048" s="35">
        <v>5137932</v>
      </c>
      <c r="H1048" s="4" t="s">
        <v>1664</v>
      </c>
      <c r="I1048" s="4"/>
      <c r="J1048" s="4"/>
      <c r="K1048" s="4"/>
      <c r="L1048" s="4"/>
      <c r="M1048" s="33"/>
      <c r="N1048" s="38"/>
      <c r="O1048" s="43"/>
      <c r="P1048" s="244">
        <f t="shared" si="124"/>
        <v>722.55899999999997</v>
      </c>
      <c r="Q1048" s="25"/>
      <c r="R1048" s="25"/>
      <c r="S1048" s="25"/>
      <c r="T1048" s="109"/>
      <c r="U1048" s="25"/>
      <c r="V1048" s="58">
        <v>484.09500000000003</v>
      </c>
      <c r="W1048" s="25">
        <v>0</v>
      </c>
      <c r="X1048" s="25">
        <v>0</v>
      </c>
      <c r="Y1048" s="25">
        <v>0</v>
      </c>
      <c r="Z1048" s="25">
        <v>0</v>
      </c>
      <c r="AA1048" s="109"/>
      <c r="AB1048" s="25">
        <v>0</v>
      </c>
      <c r="AC1048" s="25">
        <v>0</v>
      </c>
      <c r="AD1048" s="25">
        <v>0</v>
      </c>
      <c r="AE1048" s="25">
        <v>0</v>
      </c>
      <c r="AF1048" s="25">
        <v>238.464</v>
      </c>
      <c r="AG1048" s="25">
        <v>0</v>
      </c>
      <c r="AH1048" s="109"/>
      <c r="AI1048" s="25">
        <v>0</v>
      </c>
      <c r="AJ1048" s="25">
        <v>0</v>
      </c>
      <c r="AK1048" s="123">
        <v>0</v>
      </c>
      <c r="AL1048" s="25">
        <v>0</v>
      </c>
      <c r="AM1048" s="25">
        <v>0</v>
      </c>
      <c r="AN1048" s="25">
        <v>0</v>
      </c>
      <c r="AO1048" s="109"/>
      <c r="AP1048" s="25">
        <v>0</v>
      </c>
      <c r="AQ1048" s="25">
        <v>0</v>
      </c>
      <c r="AR1048" s="25">
        <v>0</v>
      </c>
      <c r="AS1048" s="25">
        <v>0</v>
      </c>
      <c r="AT1048" s="25">
        <v>0</v>
      </c>
      <c r="AU1048" s="25">
        <v>0</v>
      </c>
      <c r="AW1048" t="str">
        <f t="shared" si="125"/>
        <v>Trần Huy Hoàng</v>
      </c>
      <c r="AX1048" s="27" t="str">
        <f t="shared" si="126"/>
        <v>Hồ Ngọc Hiếu</v>
      </c>
      <c r="AY1048" s="4" t="str">
        <f t="shared" si="127"/>
        <v>VIN+</v>
      </c>
    </row>
    <row r="1049" spans="1:51" outlineLevel="1" x14ac:dyDescent="0.25">
      <c r="A1049" s="4" t="s">
        <v>1104</v>
      </c>
      <c r="B1049" s="4" t="s">
        <v>797</v>
      </c>
      <c r="C1049" s="4" t="s">
        <v>221</v>
      </c>
      <c r="D1049" s="4" t="s">
        <v>755</v>
      </c>
      <c r="E1049" s="35" t="s">
        <v>243</v>
      </c>
      <c r="F1049" s="11" t="s">
        <v>710</v>
      </c>
      <c r="G1049" s="35">
        <v>5138564</v>
      </c>
      <c r="H1049" s="4" t="s">
        <v>2915</v>
      </c>
      <c r="I1049" s="4"/>
      <c r="J1049" s="4"/>
      <c r="K1049" s="4"/>
      <c r="L1049" s="4"/>
      <c r="M1049" s="33"/>
      <c r="N1049" s="38"/>
      <c r="O1049" s="33"/>
      <c r="P1049" s="244">
        <f t="shared" si="124"/>
        <v>483.02499999999998</v>
      </c>
      <c r="Q1049" s="25"/>
      <c r="R1049" s="25"/>
      <c r="S1049" s="25"/>
      <c r="T1049" s="109"/>
      <c r="U1049" s="25"/>
      <c r="V1049" s="25"/>
      <c r="W1049" s="25"/>
      <c r="X1049" s="25">
        <v>0</v>
      </c>
      <c r="Y1049" s="25"/>
      <c r="Z1049" s="25">
        <v>179.52799999999999</v>
      </c>
      <c r="AA1049" s="109"/>
      <c r="AB1049" s="25">
        <v>0</v>
      </c>
      <c r="AC1049" s="25">
        <v>0</v>
      </c>
      <c r="AD1049" s="25">
        <v>0</v>
      </c>
      <c r="AE1049" s="25">
        <v>0</v>
      </c>
      <c r="AF1049" s="25">
        <v>0</v>
      </c>
      <c r="AG1049" s="25">
        <v>0</v>
      </c>
      <c r="AH1049" s="109"/>
      <c r="AI1049" s="25">
        <v>0</v>
      </c>
      <c r="AJ1049" s="25">
        <v>0</v>
      </c>
      <c r="AK1049" s="123">
        <v>0</v>
      </c>
      <c r="AL1049" s="25">
        <v>0</v>
      </c>
      <c r="AM1049" s="25">
        <v>0</v>
      </c>
      <c r="AN1049" s="25">
        <v>303.49700000000001</v>
      </c>
      <c r="AO1049" s="109"/>
      <c r="AP1049" s="25">
        <v>0</v>
      </c>
      <c r="AQ1049" s="25">
        <v>0</v>
      </c>
      <c r="AR1049" s="25">
        <v>0</v>
      </c>
      <c r="AS1049" s="25">
        <v>0</v>
      </c>
      <c r="AT1049" s="25">
        <v>0</v>
      </c>
      <c r="AU1049" s="25">
        <v>0</v>
      </c>
      <c r="AW1049" t="str">
        <f t="shared" si="125"/>
        <v>Trần Huy Hoàng</v>
      </c>
      <c r="AX1049" s="27" t="str">
        <f t="shared" si="126"/>
        <v>Hồ Ngọc Hiếu</v>
      </c>
      <c r="AY1049" s="4" t="str">
        <f t="shared" si="127"/>
        <v>VIN+</v>
      </c>
    </row>
    <row r="1050" spans="1:51" outlineLevel="1" x14ac:dyDescent="0.25">
      <c r="A1050" s="4" t="s">
        <v>1104</v>
      </c>
      <c r="B1050" s="4" t="s">
        <v>797</v>
      </c>
      <c r="C1050" s="4" t="s">
        <v>221</v>
      </c>
      <c r="D1050" s="4" t="s">
        <v>755</v>
      </c>
      <c r="E1050" s="35" t="s">
        <v>243</v>
      </c>
      <c r="F1050" s="11" t="s">
        <v>710</v>
      </c>
      <c r="G1050" s="35">
        <v>5138616</v>
      </c>
      <c r="H1050" s="4" t="s">
        <v>2916</v>
      </c>
      <c r="I1050" s="4"/>
      <c r="J1050" s="4"/>
      <c r="K1050" s="4"/>
      <c r="L1050" s="4"/>
      <c r="M1050" s="33"/>
      <c r="N1050" s="38"/>
      <c r="O1050" s="33"/>
      <c r="P1050" s="244">
        <f t="shared" si="124"/>
        <v>417.99200000000002</v>
      </c>
      <c r="Q1050" s="25"/>
      <c r="R1050" s="25"/>
      <c r="S1050" s="25"/>
      <c r="T1050" s="109"/>
      <c r="U1050" s="25"/>
      <c r="V1050" s="25"/>
      <c r="W1050" s="25"/>
      <c r="X1050" s="25">
        <v>0</v>
      </c>
      <c r="Y1050" s="25"/>
      <c r="Z1050" s="25">
        <v>0</v>
      </c>
      <c r="AA1050" s="109"/>
      <c r="AB1050" s="25">
        <v>0</v>
      </c>
      <c r="AC1050" s="25">
        <v>0</v>
      </c>
      <c r="AD1050" s="25">
        <v>0</v>
      </c>
      <c r="AE1050" s="25">
        <v>0</v>
      </c>
      <c r="AF1050" s="25">
        <v>0</v>
      </c>
      <c r="AG1050" s="25">
        <v>0</v>
      </c>
      <c r="AH1050" s="109"/>
      <c r="AI1050" s="25">
        <v>0</v>
      </c>
      <c r="AJ1050" s="25">
        <v>0</v>
      </c>
      <c r="AK1050" s="123">
        <v>0</v>
      </c>
      <c r="AL1050" s="25">
        <v>0</v>
      </c>
      <c r="AM1050" s="25">
        <v>0</v>
      </c>
      <c r="AN1050" s="25">
        <v>417.99200000000002</v>
      </c>
      <c r="AO1050" s="109"/>
      <c r="AP1050" s="25">
        <v>0</v>
      </c>
      <c r="AQ1050" s="25">
        <v>0</v>
      </c>
      <c r="AR1050" s="25">
        <v>0</v>
      </c>
      <c r="AS1050" s="25">
        <v>0</v>
      </c>
      <c r="AT1050" s="25">
        <v>0</v>
      </c>
      <c r="AU1050" s="25">
        <v>0</v>
      </c>
      <c r="AW1050" t="str">
        <f t="shared" si="125"/>
        <v>Trần Huy Hoàng</v>
      </c>
      <c r="AX1050" s="27" t="str">
        <f t="shared" si="126"/>
        <v>Hồ Ngọc Hiếu</v>
      </c>
      <c r="AY1050" s="4" t="str">
        <f t="shared" si="127"/>
        <v>VIN+</v>
      </c>
    </row>
    <row r="1051" spans="1:51" outlineLevel="1" x14ac:dyDescent="0.25">
      <c r="A1051" s="4" t="s">
        <v>1104</v>
      </c>
      <c r="B1051" s="4" t="s">
        <v>797</v>
      </c>
      <c r="C1051" s="4" t="s">
        <v>221</v>
      </c>
      <c r="D1051" s="4" t="s">
        <v>755</v>
      </c>
      <c r="E1051" s="35" t="s">
        <v>243</v>
      </c>
      <c r="F1051" s="11" t="s">
        <v>710</v>
      </c>
      <c r="G1051" s="35">
        <v>5139549</v>
      </c>
      <c r="H1051" s="4" t="s">
        <v>2917</v>
      </c>
      <c r="I1051" s="4"/>
      <c r="J1051" s="4"/>
      <c r="K1051" s="4"/>
      <c r="L1051" s="4"/>
      <c r="M1051" s="33"/>
      <c r="N1051" s="38"/>
      <c r="O1051" s="33"/>
      <c r="P1051" s="244">
        <f t="shared" si="124"/>
        <v>238.464</v>
      </c>
      <c r="Q1051" s="25"/>
      <c r="R1051" s="25"/>
      <c r="S1051" s="25"/>
      <c r="T1051" s="109"/>
      <c r="U1051" s="25"/>
      <c r="V1051" s="25"/>
      <c r="W1051" s="25"/>
      <c r="X1051" s="25">
        <v>0</v>
      </c>
      <c r="Y1051" s="25"/>
      <c r="Z1051" s="25">
        <v>0</v>
      </c>
      <c r="AA1051" s="109"/>
      <c r="AB1051" s="25">
        <v>0</v>
      </c>
      <c r="AC1051" s="25">
        <v>0</v>
      </c>
      <c r="AD1051" s="25">
        <v>0</v>
      </c>
      <c r="AE1051" s="25">
        <v>0</v>
      </c>
      <c r="AF1051" s="25">
        <v>0</v>
      </c>
      <c r="AG1051" s="25">
        <v>0</v>
      </c>
      <c r="AH1051" s="109"/>
      <c r="AI1051" s="25">
        <v>0</v>
      </c>
      <c r="AJ1051" s="25">
        <v>0</v>
      </c>
      <c r="AK1051" s="123">
        <v>0</v>
      </c>
      <c r="AL1051" s="25">
        <v>0</v>
      </c>
      <c r="AM1051" s="25">
        <v>0</v>
      </c>
      <c r="AN1051" s="25">
        <v>0</v>
      </c>
      <c r="AO1051" s="109"/>
      <c r="AP1051" s="25">
        <v>238.464</v>
      </c>
      <c r="AQ1051" s="25">
        <v>0</v>
      </c>
      <c r="AR1051" s="25">
        <v>0</v>
      </c>
      <c r="AS1051" s="25">
        <v>0</v>
      </c>
      <c r="AT1051" s="25">
        <v>0</v>
      </c>
      <c r="AU1051" s="25">
        <v>0</v>
      </c>
      <c r="AW1051" t="str">
        <f t="shared" si="125"/>
        <v>Trần Huy Hoàng</v>
      </c>
      <c r="AX1051" s="27" t="str">
        <f t="shared" si="126"/>
        <v>Hồ Ngọc Hiếu</v>
      </c>
      <c r="AY1051" s="4" t="str">
        <f t="shared" si="127"/>
        <v>VIN+</v>
      </c>
    </row>
    <row r="1052" spans="1:51" outlineLevel="1" x14ac:dyDescent="0.25">
      <c r="A1052" s="4" t="s">
        <v>1104</v>
      </c>
      <c r="B1052" s="4" t="s">
        <v>797</v>
      </c>
      <c r="C1052" s="4" t="s">
        <v>221</v>
      </c>
      <c r="D1052" s="4" t="s">
        <v>755</v>
      </c>
      <c r="E1052" s="35" t="s">
        <v>243</v>
      </c>
      <c r="F1052" s="11" t="s">
        <v>710</v>
      </c>
      <c r="G1052" s="35">
        <v>5271513</v>
      </c>
      <c r="H1052" s="4" t="s">
        <v>2918</v>
      </c>
      <c r="I1052" s="4"/>
      <c r="J1052" s="4"/>
      <c r="K1052" s="4"/>
      <c r="L1052" s="4"/>
      <c r="M1052" s="33"/>
      <c r="N1052" s="38"/>
      <c r="O1052" s="33"/>
      <c r="P1052" s="244">
        <f t="shared" si="124"/>
        <v>662.553</v>
      </c>
      <c r="Q1052" s="25"/>
      <c r="R1052" s="25"/>
      <c r="S1052" s="25"/>
      <c r="T1052" s="109"/>
      <c r="U1052" s="25"/>
      <c r="V1052" s="25"/>
      <c r="W1052" s="25"/>
      <c r="X1052" s="25">
        <v>0</v>
      </c>
      <c r="Y1052" s="25"/>
      <c r="Z1052" s="25">
        <v>179.52799999999999</v>
      </c>
      <c r="AA1052" s="109"/>
      <c r="AB1052" s="25">
        <v>0</v>
      </c>
      <c r="AC1052" s="25">
        <v>0</v>
      </c>
      <c r="AD1052" s="25">
        <v>0</v>
      </c>
      <c r="AE1052" s="25">
        <v>0</v>
      </c>
      <c r="AF1052" s="25">
        <v>0</v>
      </c>
      <c r="AG1052" s="25">
        <v>0</v>
      </c>
      <c r="AH1052" s="109"/>
      <c r="AI1052" s="25">
        <v>0</v>
      </c>
      <c r="AJ1052" s="25">
        <v>0</v>
      </c>
      <c r="AK1052" s="123">
        <v>0</v>
      </c>
      <c r="AL1052" s="25">
        <v>0</v>
      </c>
      <c r="AM1052" s="25">
        <v>0</v>
      </c>
      <c r="AN1052" s="25">
        <v>483.02499999999998</v>
      </c>
      <c r="AO1052" s="109"/>
      <c r="AP1052" s="25">
        <v>0</v>
      </c>
      <c r="AQ1052" s="25">
        <v>0</v>
      </c>
      <c r="AR1052" s="25">
        <v>0</v>
      </c>
      <c r="AS1052" s="25">
        <v>0</v>
      </c>
      <c r="AT1052" s="25">
        <v>0</v>
      </c>
      <c r="AU1052" s="25">
        <v>0</v>
      </c>
      <c r="AW1052" t="str">
        <f t="shared" si="125"/>
        <v>Trần Huy Hoàng</v>
      </c>
      <c r="AX1052" s="27" t="str">
        <f t="shared" si="126"/>
        <v>Hồ Ngọc Hiếu</v>
      </c>
      <c r="AY1052" s="4" t="str">
        <f t="shared" si="127"/>
        <v>VIN+</v>
      </c>
    </row>
    <row r="1053" spans="1:51" outlineLevel="1" x14ac:dyDescent="0.25">
      <c r="A1053" s="4" t="s">
        <v>1104</v>
      </c>
      <c r="B1053" s="4" t="s">
        <v>797</v>
      </c>
      <c r="C1053" s="4" t="s">
        <v>221</v>
      </c>
      <c r="D1053" s="4" t="s">
        <v>755</v>
      </c>
      <c r="E1053" s="35" t="s">
        <v>243</v>
      </c>
      <c r="F1053" s="11" t="s">
        <v>710</v>
      </c>
      <c r="G1053" s="35">
        <v>5271520</v>
      </c>
      <c r="H1053" s="4" t="s">
        <v>2919</v>
      </c>
      <c r="I1053" s="4"/>
      <c r="J1053" s="4"/>
      <c r="K1053" s="4"/>
      <c r="L1053" s="4"/>
      <c r="M1053" s="33"/>
      <c r="N1053" s="38"/>
      <c r="O1053" s="33"/>
      <c r="P1053" s="244">
        <f t="shared" si="124"/>
        <v>417.99199999999996</v>
      </c>
      <c r="Q1053" s="25"/>
      <c r="R1053" s="25"/>
      <c r="S1053" s="25"/>
      <c r="T1053" s="109"/>
      <c r="U1053" s="25"/>
      <c r="V1053" s="25"/>
      <c r="W1053" s="25"/>
      <c r="X1053" s="25">
        <v>0</v>
      </c>
      <c r="Y1053" s="25"/>
      <c r="Z1053" s="25">
        <v>179.52799999999999</v>
      </c>
      <c r="AA1053" s="109"/>
      <c r="AB1053" s="25">
        <v>0</v>
      </c>
      <c r="AC1053" s="25">
        <v>0</v>
      </c>
      <c r="AD1053" s="25">
        <v>0</v>
      </c>
      <c r="AE1053" s="25">
        <v>0</v>
      </c>
      <c r="AF1053" s="25">
        <v>0</v>
      </c>
      <c r="AG1053" s="25">
        <v>0</v>
      </c>
      <c r="AH1053" s="109"/>
      <c r="AI1053" s="25">
        <v>0</v>
      </c>
      <c r="AJ1053" s="25">
        <v>0</v>
      </c>
      <c r="AK1053" s="123">
        <v>0</v>
      </c>
      <c r="AL1053" s="25">
        <v>0</v>
      </c>
      <c r="AM1053" s="25">
        <v>0</v>
      </c>
      <c r="AN1053" s="25">
        <v>0</v>
      </c>
      <c r="AO1053" s="109"/>
      <c r="AP1053" s="25">
        <v>0</v>
      </c>
      <c r="AQ1053" s="25">
        <v>0</v>
      </c>
      <c r="AR1053" s="25">
        <v>0</v>
      </c>
      <c r="AS1053" s="25">
        <v>238.464</v>
      </c>
      <c r="AT1053" s="25">
        <v>0</v>
      </c>
      <c r="AU1053" s="25">
        <v>0</v>
      </c>
      <c r="AW1053" t="str">
        <f t="shared" si="125"/>
        <v>Trần Huy Hoàng</v>
      </c>
      <c r="AX1053" s="27" t="str">
        <f t="shared" si="126"/>
        <v>Hồ Ngọc Hiếu</v>
      </c>
      <c r="AY1053" s="4" t="str">
        <f t="shared" si="127"/>
        <v>VIN+</v>
      </c>
    </row>
    <row r="1054" spans="1:51" outlineLevel="1" x14ac:dyDescent="0.25">
      <c r="A1054" s="4" t="s">
        <v>1104</v>
      </c>
      <c r="B1054" s="4" t="s">
        <v>797</v>
      </c>
      <c r="C1054" s="4" t="s">
        <v>221</v>
      </c>
      <c r="D1054" s="4" t="s">
        <v>755</v>
      </c>
      <c r="E1054" s="35" t="s">
        <v>243</v>
      </c>
      <c r="F1054" s="11" t="s">
        <v>710</v>
      </c>
      <c r="G1054" s="35">
        <v>5271997</v>
      </c>
      <c r="H1054" s="4" t="s">
        <v>2920</v>
      </c>
      <c r="I1054" s="4"/>
      <c r="J1054" s="4"/>
      <c r="K1054" s="4"/>
      <c r="L1054" s="4"/>
      <c r="M1054" s="33"/>
      <c r="N1054" s="38"/>
      <c r="O1054" s="33"/>
      <c r="P1054" s="244">
        <f t="shared" si="124"/>
        <v>0</v>
      </c>
      <c r="Q1054" s="25"/>
      <c r="R1054" s="25"/>
      <c r="S1054" s="25"/>
      <c r="T1054" s="109"/>
      <c r="U1054" s="25"/>
      <c r="V1054" s="25"/>
      <c r="W1054" s="25"/>
      <c r="X1054" s="25">
        <v>0</v>
      </c>
      <c r="Y1054" s="25"/>
      <c r="Z1054" s="25">
        <v>0</v>
      </c>
      <c r="AA1054" s="109"/>
      <c r="AB1054" s="25">
        <v>0</v>
      </c>
      <c r="AC1054" s="25">
        <v>0</v>
      </c>
      <c r="AD1054" s="25">
        <v>0</v>
      </c>
      <c r="AE1054" s="25">
        <v>0</v>
      </c>
      <c r="AF1054" s="25">
        <v>0</v>
      </c>
      <c r="AG1054" s="25">
        <v>0</v>
      </c>
      <c r="AH1054" s="109"/>
      <c r="AI1054" s="25">
        <v>0</v>
      </c>
      <c r="AJ1054" s="25">
        <v>0</v>
      </c>
      <c r="AK1054" s="123">
        <v>0</v>
      </c>
      <c r="AL1054" s="25">
        <v>0</v>
      </c>
      <c r="AM1054" s="25">
        <v>0</v>
      </c>
      <c r="AN1054" s="25">
        <v>0</v>
      </c>
      <c r="AO1054" s="109"/>
      <c r="AP1054" s="25">
        <v>0</v>
      </c>
      <c r="AQ1054" s="25">
        <v>0</v>
      </c>
      <c r="AR1054" s="25">
        <v>0</v>
      </c>
      <c r="AS1054" s="25">
        <v>0</v>
      </c>
      <c r="AT1054" s="25">
        <v>0</v>
      </c>
      <c r="AU1054" s="25">
        <v>0</v>
      </c>
      <c r="AW1054" t="str">
        <f t="shared" si="125"/>
        <v>Trần Huy Hoàng</v>
      </c>
      <c r="AX1054" s="27" t="str">
        <f t="shared" si="126"/>
        <v>Hồ Ngọc Hiếu</v>
      </c>
      <c r="AY1054" s="4" t="str">
        <f t="shared" si="127"/>
        <v>VIN+</v>
      </c>
    </row>
    <row r="1055" spans="1:51" outlineLevel="1" x14ac:dyDescent="0.25">
      <c r="A1055" s="4" t="s">
        <v>1104</v>
      </c>
      <c r="B1055" s="4" t="s">
        <v>797</v>
      </c>
      <c r="C1055" s="4" t="s">
        <v>221</v>
      </c>
      <c r="D1055" s="4" t="s">
        <v>755</v>
      </c>
      <c r="E1055" s="35" t="s">
        <v>243</v>
      </c>
      <c r="F1055" s="11" t="s">
        <v>710</v>
      </c>
      <c r="G1055" s="35">
        <v>5273016</v>
      </c>
      <c r="H1055" s="4" t="s">
        <v>2921</v>
      </c>
      <c r="I1055" s="4"/>
      <c r="J1055" s="4"/>
      <c r="K1055" s="4"/>
      <c r="L1055" s="4"/>
      <c r="M1055" s="33"/>
      <c r="N1055" s="38"/>
      <c r="O1055" s="33"/>
      <c r="P1055" s="244">
        <f t="shared" si="124"/>
        <v>419.06200000000001</v>
      </c>
      <c r="Q1055" s="25"/>
      <c r="R1055" s="25"/>
      <c r="S1055" s="25"/>
      <c r="T1055" s="109"/>
      <c r="U1055" s="25"/>
      <c r="V1055" s="25"/>
      <c r="W1055" s="25"/>
      <c r="X1055" s="25">
        <v>0</v>
      </c>
      <c r="Y1055" s="25"/>
      <c r="Z1055" s="25">
        <v>0</v>
      </c>
      <c r="AA1055" s="109"/>
      <c r="AB1055" s="25">
        <v>0</v>
      </c>
      <c r="AC1055" s="25">
        <v>0</v>
      </c>
      <c r="AD1055" s="25">
        <v>0</v>
      </c>
      <c r="AE1055" s="25">
        <v>0</v>
      </c>
      <c r="AF1055" s="25">
        <v>180.59800000000001</v>
      </c>
      <c r="AG1055" s="25">
        <v>0</v>
      </c>
      <c r="AH1055" s="109"/>
      <c r="AI1055" s="25">
        <v>0</v>
      </c>
      <c r="AJ1055" s="25">
        <v>0</v>
      </c>
      <c r="AK1055" s="123">
        <v>0</v>
      </c>
      <c r="AL1055" s="25">
        <v>0</v>
      </c>
      <c r="AM1055" s="25">
        <v>0</v>
      </c>
      <c r="AN1055" s="25">
        <v>0</v>
      </c>
      <c r="AO1055" s="109"/>
      <c r="AP1055" s="25">
        <v>238.464</v>
      </c>
      <c r="AQ1055" s="25">
        <v>0</v>
      </c>
      <c r="AR1055" s="25">
        <v>0</v>
      </c>
      <c r="AS1055" s="25">
        <v>0</v>
      </c>
      <c r="AT1055" s="25">
        <v>0</v>
      </c>
      <c r="AU1055" s="25">
        <v>0</v>
      </c>
      <c r="AW1055" t="str">
        <f t="shared" si="125"/>
        <v>Trần Huy Hoàng</v>
      </c>
      <c r="AX1055" s="27" t="str">
        <f t="shared" si="126"/>
        <v>Hồ Ngọc Hiếu</v>
      </c>
      <c r="AY1055" s="4" t="str">
        <f t="shared" si="127"/>
        <v>VIN+</v>
      </c>
    </row>
    <row r="1056" spans="1:51" outlineLevel="1" x14ac:dyDescent="0.25">
      <c r="A1056" s="4" t="s">
        <v>1104</v>
      </c>
      <c r="B1056" s="4" t="s">
        <v>797</v>
      </c>
      <c r="C1056" s="4" t="s">
        <v>221</v>
      </c>
      <c r="D1056" s="4" t="s">
        <v>755</v>
      </c>
      <c r="E1056" s="35" t="s">
        <v>243</v>
      </c>
      <c r="F1056" s="11" t="s">
        <v>710</v>
      </c>
      <c r="G1056" s="35">
        <v>5279117</v>
      </c>
      <c r="H1056" s="4" t="s">
        <v>2922</v>
      </c>
      <c r="I1056" s="4"/>
      <c r="J1056" s="4"/>
      <c r="K1056" s="4"/>
      <c r="L1056" s="4"/>
      <c r="M1056" s="33"/>
      <c r="N1056" s="38"/>
      <c r="O1056" s="33"/>
      <c r="P1056" s="244">
        <f t="shared" si="124"/>
        <v>180.59800000000001</v>
      </c>
      <c r="Q1056" s="25"/>
      <c r="R1056" s="25"/>
      <c r="S1056" s="25"/>
      <c r="T1056" s="109"/>
      <c r="U1056" s="25"/>
      <c r="V1056" s="25"/>
      <c r="W1056" s="25"/>
      <c r="X1056" s="25">
        <v>0</v>
      </c>
      <c r="Y1056" s="25"/>
      <c r="Z1056" s="25">
        <v>0</v>
      </c>
      <c r="AA1056" s="109"/>
      <c r="AB1056" s="25">
        <v>0</v>
      </c>
      <c r="AC1056" s="25">
        <v>0</v>
      </c>
      <c r="AD1056" s="25">
        <v>0</v>
      </c>
      <c r="AE1056" s="25">
        <v>0</v>
      </c>
      <c r="AF1056" s="25">
        <v>180.59800000000001</v>
      </c>
      <c r="AG1056" s="25">
        <v>0</v>
      </c>
      <c r="AH1056" s="109"/>
      <c r="AI1056" s="25">
        <v>0</v>
      </c>
      <c r="AJ1056" s="25">
        <v>0</v>
      </c>
      <c r="AK1056" s="123">
        <v>0</v>
      </c>
      <c r="AL1056" s="25">
        <v>0</v>
      </c>
      <c r="AM1056" s="25">
        <v>0</v>
      </c>
      <c r="AN1056" s="25">
        <v>0</v>
      </c>
      <c r="AO1056" s="109"/>
      <c r="AP1056" s="25">
        <v>0</v>
      </c>
      <c r="AQ1056" s="25">
        <v>0</v>
      </c>
      <c r="AR1056" s="25">
        <v>0</v>
      </c>
      <c r="AS1056" s="25">
        <v>0</v>
      </c>
      <c r="AT1056" s="25">
        <v>0</v>
      </c>
      <c r="AU1056" s="25">
        <v>0</v>
      </c>
      <c r="AW1056" t="str">
        <f t="shared" si="125"/>
        <v>Trần Huy Hoàng</v>
      </c>
      <c r="AX1056" s="27" t="str">
        <f t="shared" si="126"/>
        <v>Hồ Ngọc Hiếu</v>
      </c>
      <c r="AY1056" s="4" t="str">
        <f t="shared" si="127"/>
        <v>VIN+</v>
      </c>
    </row>
    <row r="1057" spans="1:51" outlineLevel="1" x14ac:dyDescent="0.25">
      <c r="A1057" s="4" t="s">
        <v>1104</v>
      </c>
      <c r="B1057" s="4" t="s">
        <v>797</v>
      </c>
      <c r="C1057" s="4" t="s">
        <v>221</v>
      </c>
      <c r="D1057" s="4" t="s">
        <v>755</v>
      </c>
      <c r="E1057" s="35" t="s">
        <v>243</v>
      </c>
      <c r="F1057" s="11" t="s">
        <v>710</v>
      </c>
      <c r="G1057" s="35">
        <v>5279854</v>
      </c>
      <c r="H1057" s="4" t="s">
        <v>2923</v>
      </c>
      <c r="I1057" s="4"/>
      <c r="J1057" s="4"/>
      <c r="K1057" s="4"/>
      <c r="L1057" s="4"/>
      <c r="M1057" s="33"/>
      <c r="N1057" s="38"/>
      <c r="O1057" s="33"/>
      <c r="P1057" s="244">
        <f t="shared" si="124"/>
        <v>180.59800000000001</v>
      </c>
      <c r="Q1057" s="25"/>
      <c r="R1057" s="25"/>
      <c r="S1057" s="25"/>
      <c r="T1057" s="109"/>
      <c r="U1057" s="25"/>
      <c r="V1057" s="25"/>
      <c r="W1057" s="25"/>
      <c r="X1057" s="25">
        <v>0</v>
      </c>
      <c r="Y1057" s="25"/>
      <c r="Z1057" s="25">
        <v>0</v>
      </c>
      <c r="AA1057" s="109"/>
      <c r="AB1057" s="25">
        <v>0</v>
      </c>
      <c r="AC1057" s="25">
        <v>0</v>
      </c>
      <c r="AD1057" s="25">
        <v>0</v>
      </c>
      <c r="AE1057" s="25">
        <v>0</v>
      </c>
      <c r="AF1057" s="25">
        <v>0</v>
      </c>
      <c r="AG1057" s="25">
        <v>0</v>
      </c>
      <c r="AH1057" s="109"/>
      <c r="AI1057" s="25">
        <v>180.59800000000001</v>
      </c>
      <c r="AJ1057" s="25">
        <v>0</v>
      </c>
      <c r="AK1057" s="123">
        <v>0</v>
      </c>
      <c r="AL1057" s="25">
        <v>0</v>
      </c>
      <c r="AM1057" s="25">
        <v>0</v>
      </c>
      <c r="AN1057" s="25">
        <v>0</v>
      </c>
      <c r="AO1057" s="109"/>
      <c r="AP1057" s="25">
        <v>0</v>
      </c>
      <c r="AQ1057" s="25">
        <v>0</v>
      </c>
      <c r="AR1057" s="25">
        <v>0</v>
      </c>
      <c r="AS1057" s="25">
        <v>0</v>
      </c>
      <c r="AT1057" s="25">
        <v>0</v>
      </c>
      <c r="AU1057" s="25">
        <v>0</v>
      </c>
      <c r="AW1057" t="str">
        <f t="shared" si="125"/>
        <v>Trần Huy Hoàng</v>
      </c>
      <c r="AX1057" s="27" t="str">
        <f t="shared" si="126"/>
        <v>Hồ Ngọc Hiếu</v>
      </c>
      <c r="AY1057" s="4" t="str">
        <f t="shared" si="127"/>
        <v>VIN+</v>
      </c>
    </row>
    <row r="1058" spans="1:51" outlineLevel="1" x14ac:dyDescent="0.25">
      <c r="A1058" s="4" t="s">
        <v>1104</v>
      </c>
      <c r="B1058" s="4" t="s">
        <v>797</v>
      </c>
      <c r="C1058" s="4" t="s">
        <v>221</v>
      </c>
      <c r="D1058" s="4" t="s">
        <v>755</v>
      </c>
      <c r="E1058" s="35" t="s">
        <v>243</v>
      </c>
      <c r="F1058" s="11" t="s">
        <v>710</v>
      </c>
      <c r="G1058" s="35">
        <v>5292921</v>
      </c>
      <c r="H1058" s="4" t="s">
        <v>2924</v>
      </c>
      <c r="I1058" s="4"/>
      <c r="J1058" s="4"/>
      <c r="K1058" s="4"/>
      <c r="L1058" s="4"/>
      <c r="M1058" s="33"/>
      <c r="N1058" s="38"/>
      <c r="O1058" s="33"/>
      <c r="P1058" s="244">
        <f t="shared" si="124"/>
        <v>0</v>
      </c>
      <c r="Q1058" s="25"/>
      <c r="R1058" s="25"/>
      <c r="S1058" s="25"/>
      <c r="T1058" s="109"/>
      <c r="U1058" s="25"/>
      <c r="V1058" s="25"/>
      <c r="W1058" s="25"/>
      <c r="X1058" s="25">
        <v>0</v>
      </c>
      <c r="Y1058" s="25"/>
      <c r="Z1058" s="25">
        <v>0</v>
      </c>
      <c r="AA1058" s="109"/>
      <c r="AB1058" s="25">
        <v>0</v>
      </c>
      <c r="AC1058" s="25">
        <v>0</v>
      </c>
      <c r="AD1058" s="25">
        <v>0</v>
      </c>
      <c r="AE1058" s="25">
        <v>0</v>
      </c>
      <c r="AF1058" s="25">
        <v>0</v>
      </c>
      <c r="AG1058" s="25">
        <v>0</v>
      </c>
      <c r="AH1058" s="109"/>
      <c r="AI1058" s="25">
        <v>0</v>
      </c>
      <c r="AJ1058" s="25">
        <v>0</v>
      </c>
      <c r="AK1058" s="123">
        <v>0</v>
      </c>
      <c r="AL1058" s="25">
        <v>0</v>
      </c>
      <c r="AM1058" s="25">
        <v>0</v>
      </c>
      <c r="AN1058" s="25">
        <v>0</v>
      </c>
      <c r="AO1058" s="109"/>
      <c r="AP1058" s="25">
        <v>0</v>
      </c>
      <c r="AQ1058" s="25">
        <v>0</v>
      </c>
      <c r="AR1058" s="25">
        <v>0</v>
      </c>
      <c r="AS1058" s="25">
        <v>0</v>
      </c>
      <c r="AT1058" s="25">
        <v>0</v>
      </c>
      <c r="AU1058" s="25">
        <v>0</v>
      </c>
      <c r="AW1058" t="str">
        <f t="shared" si="125"/>
        <v>Trần Huy Hoàng</v>
      </c>
      <c r="AX1058" s="27" t="str">
        <f t="shared" si="126"/>
        <v>Hồ Ngọc Hiếu</v>
      </c>
      <c r="AY1058" s="4" t="str">
        <f t="shared" si="127"/>
        <v>VIN+</v>
      </c>
    </row>
    <row r="1059" spans="1:51" outlineLevel="1" x14ac:dyDescent="0.25">
      <c r="A1059" s="4" t="s">
        <v>1104</v>
      </c>
      <c r="B1059" s="4" t="s">
        <v>797</v>
      </c>
      <c r="C1059" s="4" t="s">
        <v>221</v>
      </c>
      <c r="D1059" s="4" t="s">
        <v>755</v>
      </c>
      <c r="E1059" s="35" t="s">
        <v>243</v>
      </c>
      <c r="F1059" s="11" t="s">
        <v>710</v>
      </c>
      <c r="G1059" s="35">
        <v>5293425</v>
      </c>
      <c r="H1059" s="4" t="s">
        <v>2925</v>
      </c>
      <c r="I1059" s="4"/>
      <c r="J1059" s="4"/>
      <c r="K1059" s="4"/>
      <c r="L1059" s="4"/>
      <c r="M1059" s="33"/>
      <c r="N1059" s="38"/>
      <c r="O1059" s="33"/>
      <c r="P1059" s="244">
        <f t="shared" si="124"/>
        <v>483.02499999999998</v>
      </c>
      <c r="Q1059" s="25"/>
      <c r="R1059" s="25"/>
      <c r="S1059" s="25"/>
      <c r="T1059" s="109"/>
      <c r="U1059" s="25"/>
      <c r="V1059" s="25"/>
      <c r="W1059" s="25"/>
      <c r="X1059" s="25">
        <v>0</v>
      </c>
      <c r="Y1059" s="25"/>
      <c r="Z1059" s="25">
        <v>179.52799999999999</v>
      </c>
      <c r="AA1059" s="109"/>
      <c r="AB1059" s="25">
        <v>0</v>
      </c>
      <c r="AC1059" s="25">
        <v>0</v>
      </c>
      <c r="AD1059" s="25">
        <v>0</v>
      </c>
      <c r="AE1059" s="25">
        <v>0</v>
      </c>
      <c r="AF1059" s="25">
        <v>0</v>
      </c>
      <c r="AG1059" s="25">
        <v>0</v>
      </c>
      <c r="AH1059" s="109"/>
      <c r="AI1059" s="25">
        <v>0</v>
      </c>
      <c r="AJ1059" s="25">
        <v>0</v>
      </c>
      <c r="AK1059" s="123">
        <v>0</v>
      </c>
      <c r="AL1059" s="25">
        <v>0</v>
      </c>
      <c r="AM1059" s="25">
        <v>0</v>
      </c>
      <c r="AN1059" s="25">
        <v>303.49700000000001</v>
      </c>
      <c r="AO1059" s="109"/>
      <c r="AP1059" s="25">
        <v>0</v>
      </c>
      <c r="AQ1059" s="25">
        <v>0</v>
      </c>
      <c r="AR1059" s="25">
        <v>0</v>
      </c>
      <c r="AS1059" s="25">
        <v>0</v>
      </c>
      <c r="AT1059" s="25">
        <v>0</v>
      </c>
      <c r="AU1059" s="25">
        <v>0</v>
      </c>
      <c r="AW1059" t="str">
        <f t="shared" si="125"/>
        <v>Trần Huy Hoàng</v>
      </c>
      <c r="AX1059" s="27" t="str">
        <f t="shared" si="126"/>
        <v>Hồ Ngọc Hiếu</v>
      </c>
      <c r="AY1059" s="4" t="str">
        <f t="shared" si="127"/>
        <v>VIN+</v>
      </c>
    </row>
    <row r="1060" spans="1:51" outlineLevel="1" x14ac:dyDescent="0.25">
      <c r="A1060" s="4" t="s">
        <v>1104</v>
      </c>
      <c r="B1060" s="4" t="s">
        <v>797</v>
      </c>
      <c r="C1060" s="4" t="s">
        <v>221</v>
      </c>
      <c r="D1060" s="4" t="s">
        <v>755</v>
      </c>
      <c r="E1060" s="35" t="s">
        <v>243</v>
      </c>
      <c r="F1060" s="11" t="s">
        <v>710</v>
      </c>
      <c r="G1060" s="35">
        <v>5294853</v>
      </c>
      <c r="H1060" s="4" t="s">
        <v>2926</v>
      </c>
      <c r="I1060" s="4"/>
      <c r="J1060" s="4"/>
      <c r="K1060" s="4"/>
      <c r="L1060" s="4"/>
      <c r="M1060" s="33"/>
      <c r="N1060" s="38"/>
      <c r="O1060" s="33"/>
      <c r="P1060" s="244">
        <f t="shared" si="124"/>
        <v>722.55899999999997</v>
      </c>
      <c r="Q1060" s="25"/>
      <c r="R1060" s="25"/>
      <c r="S1060" s="25"/>
      <c r="T1060" s="109"/>
      <c r="U1060" s="25"/>
      <c r="V1060" s="25"/>
      <c r="W1060" s="25"/>
      <c r="X1060" s="25">
        <v>0</v>
      </c>
      <c r="Y1060" s="25"/>
      <c r="Z1060" s="25">
        <v>0</v>
      </c>
      <c r="AA1060" s="109"/>
      <c r="AB1060" s="25">
        <v>0</v>
      </c>
      <c r="AC1060" s="25">
        <v>0</v>
      </c>
      <c r="AD1060" s="25">
        <v>0</v>
      </c>
      <c r="AE1060" s="25">
        <v>0</v>
      </c>
      <c r="AF1060" s="25">
        <v>0</v>
      </c>
      <c r="AG1060" s="25">
        <v>0</v>
      </c>
      <c r="AH1060" s="109"/>
      <c r="AI1060" s="25">
        <v>0</v>
      </c>
      <c r="AJ1060" s="25">
        <v>0</v>
      </c>
      <c r="AK1060" s="123">
        <v>0</v>
      </c>
      <c r="AL1060" s="25">
        <v>0</v>
      </c>
      <c r="AM1060" s="25">
        <v>0</v>
      </c>
      <c r="AN1060" s="25">
        <v>0</v>
      </c>
      <c r="AO1060" s="109"/>
      <c r="AP1060" s="25">
        <v>722.55899999999997</v>
      </c>
      <c r="AQ1060" s="25">
        <v>0</v>
      </c>
      <c r="AR1060" s="25">
        <v>0</v>
      </c>
      <c r="AS1060" s="25">
        <v>0</v>
      </c>
      <c r="AT1060" s="25">
        <v>0</v>
      </c>
      <c r="AU1060" s="25">
        <v>0</v>
      </c>
      <c r="AW1060" t="str">
        <f t="shared" si="125"/>
        <v>Trần Huy Hoàng</v>
      </c>
      <c r="AX1060" s="27" t="str">
        <f t="shared" si="126"/>
        <v>Hồ Ngọc Hiếu</v>
      </c>
      <c r="AY1060" s="4" t="str">
        <f t="shared" si="127"/>
        <v>VIN+</v>
      </c>
    </row>
    <row r="1061" spans="1:51" outlineLevel="1" x14ac:dyDescent="0.25">
      <c r="A1061" s="4" t="s">
        <v>1104</v>
      </c>
      <c r="B1061" s="4" t="s">
        <v>797</v>
      </c>
      <c r="C1061" s="4" t="s">
        <v>221</v>
      </c>
      <c r="D1061" s="4" t="s">
        <v>755</v>
      </c>
      <c r="E1061" s="35" t="s">
        <v>243</v>
      </c>
      <c r="F1061" s="11" t="s">
        <v>710</v>
      </c>
      <c r="G1061" s="35">
        <v>5297386</v>
      </c>
      <c r="H1061" s="4" t="s">
        <v>2927</v>
      </c>
      <c r="I1061" s="4"/>
      <c r="J1061" s="4"/>
      <c r="K1061" s="4"/>
      <c r="L1061" s="4"/>
      <c r="M1061" s="33"/>
      <c r="N1061" s="38"/>
      <c r="O1061" s="33"/>
      <c r="P1061" s="244">
        <f t="shared" si="124"/>
        <v>0</v>
      </c>
      <c r="Q1061" s="25"/>
      <c r="R1061" s="25"/>
      <c r="S1061" s="25"/>
      <c r="T1061" s="109"/>
      <c r="U1061" s="25"/>
      <c r="V1061" s="25"/>
      <c r="W1061" s="25"/>
      <c r="X1061" s="25">
        <v>0</v>
      </c>
      <c r="Y1061" s="25"/>
      <c r="Z1061" s="25">
        <v>0</v>
      </c>
      <c r="AA1061" s="109"/>
      <c r="AB1061" s="25">
        <v>0</v>
      </c>
      <c r="AC1061" s="25">
        <v>0</v>
      </c>
      <c r="AD1061" s="25">
        <v>0</v>
      </c>
      <c r="AE1061" s="25">
        <v>0</v>
      </c>
      <c r="AF1061" s="25">
        <v>0</v>
      </c>
      <c r="AG1061" s="25">
        <v>0</v>
      </c>
      <c r="AH1061" s="109"/>
      <c r="AI1061" s="25">
        <v>0</v>
      </c>
      <c r="AJ1061" s="25">
        <v>0</v>
      </c>
      <c r="AK1061" s="123">
        <v>0</v>
      </c>
      <c r="AL1061" s="25">
        <v>0</v>
      </c>
      <c r="AM1061" s="25">
        <v>0</v>
      </c>
      <c r="AN1061" s="25">
        <v>0</v>
      </c>
      <c r="AO1061" s="109"/>
      <c r="AP1061" s="25">
        <v>0</v>
      </c>
      <c r="AQ1061" s="25">
        <v>0</v>
      </c>
      <c r="AR1061" s="25">
        <v>0</v>
      </c>
      <c r="AS1061" s="25">
        <v>0</v>
      </c>
      <c r="AT1061" s="25">
        <v>0</v>
      </c>
      <c r="AU1061" s="25">
        <v>0</v>
      </c>
      <c r="AW1061" t="str">
        <f t="shared" si="125"/>
        <v>Trần Huy Hoàng</v>
      </c>
      <c r="AX1061" s="27" t="str">
        <f t="shared" si="126"/>
        <v>Hồ Ngọc Hiếu</v>
      </c>
      <c r="AY1061" s="4" t="str">
        <f t="shared" si="127"/>
        <v>VIN+</v>
      </c>
    </row>
    <row r="1062" spans="1:51" outlineLevel="1" x14ac:dyDescent="0.25">
      <c r="A1062" s="4" t="s">
        <v>1104</v>
      </c>
      <c r="B1062" s="4" t="s">
        <v>797</v>
      </c>
      <c r="C1062" s="4" t="s">
        <v>221</v>
      </c>
      <c r="D1062" s="4" t="s">
        <v>755</v>
      </c>
      <c r="E1062" s="35" t="s">
        <v>243</v>
      </c>
      <c r="F1062" s="11" t="s">
        <v>710</v>
      </c>
      <c r="G1062" s="35">
        <v>5297919</v>
      </c>
      <c r="H1062" s="4" t="s">
        <v>2928</v>
      </c>
      <c r="I1062" s="4"/>
      <c r="J1062" s="4"/>
      <c r="K1062" s="4"/>
      <c r="L1062" s="4"/>
      <c r="M1062" s="33"/>
      <c r="N1062" s="38"/>
      <c r="O1062" s="33"/>
      <c r="P1062" s="244">
        <f t="shared" si="124"/>
        <v>417.99200000000002</v>
      </c>
      <c r="Q1062" s="25"/>
      <c r="R1062" s="25"/>
      <c r="S1062" s="25"/>
      <c r="T1062" s="109"/>
      <c r="U1062" s="25"/>
      <c r="V1062" s="25"/>
      <c r="W1062" s="25"/>
      <c r="X1062" s="25">
        <v>0</v>
      </c>
      <c r="Y1062" s="25"/>
      <c r="Z1062" s="25">
        <v>0</v>
      </c>
      <c r="AA1062" s="109"/>
      <c r="AB1062" s="25">
        <v>0</v>
      </c>
      <c r="AC1062" s="25">
        <v>0</v>
      </c>
      <c r="AD1062" s="25">
        <v>0</v>
      </c>
      <c r="AE1062" s="25">
        <v>0</v>
      </c>
      <c r="AF1062" s="25">
        <v>0</v>
      </c>
      <c r="AG1062" s="25">
        <v>0</v>
      </c>
      <c r="AH1062" s="109"/>
      <c r="AI1062" s="25">
        <v>0</v>
      </c>
      <c r="AJ1062" s="25">
        <v>0</v>
      </c>
      <c r="AK1062" s="123">
        <v>0</v>
      </c>
      <c r="AL1062" s="25">
        <v>0</v>
      </c>
      <c r="AM1062" s="25">
        <v>0</v>
      </c>
      <c r="AN1062" s="25">
        <v>0</v>
      </c>
      <c r="AO1062" s="109"/>
      <c r="AP1062" s="25">
        <v>0</v>
      </c>
      <c r="AQ1062" s="25">
        <v>0</v>
      </c>
      <c r="AR1062" s="25">
        <v>0</v>
      </c>
      <c r="AS1062" s="25">
        <v>0</v>
      </c>
      <c r="AT1062" s="25">
        <v>417.99200000000002</v>
      </c>
      <c r="AU1062" s="25">
        <v>0</v>
      </c>
      <c r="AW1062" t="str">
        <f t="shared" si="125"/>
        <v>Trần Huy Hoàng</v>
      </c>
      <c r="AX1062" s="27" t="str">
        <f t="shared" si="126"/>
        <v>Hồ Ngọc Hiếu</v>
      </c>
      <c r="AY1062" s="4" t="str">
        <f t="shared" si="127"/>
        <v>VIN+</v>
      </c>
    </row>
    <row r="1063" spans="1:51" outlineLevel="1" x14ac:dyDescent="0.25">
      <c r="A1063" s="4" t="s">
        <v>1104</v>
      </c>
      <c r="B1063" s="4" t="s">
        <v>797</v>
      </c>
      <c r="C1063" s="4" t="s">
        <v>221</v>
      </c>
      <c r="D1063" s="4" t="s">
        <v>755</v>
      </c>
      <c r="E1063" s="35" t="s">
        <v>243</v>
      </c>
      <c r="F1063" s="11" t="s">
        <v>710</v>
      </c>
      <c r="G1063" s="35">
        <v>5298589</v>
      </c>
      <c r="H1063" s="4" t="s">
        <v>2929</v>
      </c>
      <c r="I1063" s="4"/>
      <c r="J1063" s="4"/>
      <c r="K1063" s="4"/>
      <c r="L1063" s="4"/>
      <c r="M1063" s="33"/>
      <c r="N1063" s="38"/>
      <c r="O1063" s="33"/>
      <c r="P1063" s="244">
        <f t="shared" si="124"/>
        <v>541.96100000000001</v>
      </c>
      <c r="Q1063" s="25"/>
      <c r="R1063" s="25"/>
      <c r="S1063" s="25"/>
      <c r="T1063" s="109"/>
      <c r="U1063" s="25"/>
      <c r="V1063" s="25"/>
      <c r="W1063" s="25"/>
      <c r="X1063" s="25">
        <v>0</v>
      </c>
      <c r="Y1063" s="25"/>
      <c r="Z1063" s="25">
        <v>0</v>
      </c>
      <c r="AA1063" s="109"/>
      <c r="AB1063" s="25">
        <v>0</v>
      </c>
      <c r="AC1063" s="25">
        <v>0</v>
      </c>
      <c r="AD1063" s="25">
        <v>0</v>
      </c>
      <c r="AE1063" s="25">
        <v>0</v>
      </c>
      <c r="AF1063" s="25">
        <v>0</v>
      </c>
      <c r="AG1063" s="25">
        <v>0</v>
      </c>
      <c r="AH1063" s="109"/>
      <c r="AI1063" s="25">
        <v>0</v>
      </c>
      <c r="AJ1063" s="25">
        <v>0</v>
      </c>
      <c r="AK1063" s="123">
        <v>0</v>
      </c>
      <c r="AL1063" s="25">
        <v>0</v>
      </c>
      <c r="AM1063" s="25">
        <v>0</v>
      </c>
      <c r="AN1063" s="25">
        <v>303.49700000000001</v>
      </c>
      <c r="AO1063" s="109"/>
      <c r="AP1063" s="25">
        <v>0</v>
      </c>
      <c r="AQ1063" s="25">
        <v>0</v>
      </c>
      <c r="AR1063" s="25">
        <v>0</v>
      </c>
      <c r="AS1063" s="25">
        <v>0</v>
      </c>
      <c r="AT1063" s="25">
        <v>238.464</v>
      </c>
      <c r="AU1063" s="25">
        <v>0</v>
      </c>
      <c r="AW1063" t="str">
        <f t="shared" si="125"/>
        <v>Trần Huy Hoàng</v>
      </c>
      <c r="AX1063" s="27" t="str">
        <f t="shared" si="126"/>
        <v>Hồ Ngọc Hiếu</v>
      </c>
      <c r="AY1063" s="4" t="str">
        <f t="shared" si="127"/>
        <v>VIN+</v>
      </c>
    </row>
    <row r="1064" spans="1:51" outlineLevel="1" x14ac:dyDescent="0.25">
      <c r="A1064" s="4" t="s">
        <v>1104</v>
      </c>
      <c r="B1064" s="4" t="s">
        <v>797</v>
      </c>
      <c r="C1064" s="4" t="s">
        <v>221</v>
      </c>
      <c r="D1064" s="4" t="s">
        <v>755</v>
      </c>
      <c r="E1064" s="35" t="s">
        <v>243</v>
      </c>
      <c r="F1064" s="11" t="s">
        <v>710</v>
      </c>
      <c r="G1064" s="35">
        <v>5299557</v>
      </c>
      <c r="H1064" s="4" t="s">
        <v>2930</v>
      </c>
      <c r="I1064" s="4"/>
      <c r="J1064" s="4"/>
      <c r="K1064" s="4"/>
      <c r="L1064" s="4"/>
      <c r="M1064" s="33"/>
      <c r="N1064" s="38"/>
      <c r="O1064" s="33"/>
      <c r="P1064" s="244">
        <f t="shared" si="124"/>
        <v>484.09500000000003</v>
      </c>
      <c r="Q1064" s="25"/>
      <c r="R1064" s="25"/>
      <c r="S1064" s="25"/>
      <c r="T1064" s="109"/>
      <c r="U1064" s="25"/>
      <c r="V1064" s="25"/>
      <c r="W1064" s="25"/>
      <c r="X1064" s="25">
        <v>0</v>
      </c>
      <c r="Y1064" s="25"/>
      <c r="Z1064" s="25">
        <v>0</v>
      </c>
      <c r="AA1064" s="109"/>
      <c r="AB1064" s="25">
        <v>0</v>
      </c>
      <c r="AC1064" s="25">
        <v>0</v>
      </c>
      <c r="AD1064" s="25">
        <v>180.59800000000001</v>
      </c>
      <c r="AE1064" s="25">
        <v>0</v>
      </c>
      <c r="AF1064" s="25">
        <v>0</v>
      </c>
      <c r="AG1064" s="25">
        <v>0</v>
      </c>
      <c r="AH1064" s="109"/>
      <c r="AI1064" s="25">
        <v>0</v>
      </c>
      <c r="AJ1064" s="25">
        <v>0</v>
      </c>
      <c r="AK1064" s="123">
        <v>0</v>
      </c>
      <c r="AL1064" s="25">
        <v>0</v>
      </c>
      <c r="AM1064" s="25">
        <v>303.49700000000001</v>
      </c>
      <c r="AN1064" s="25">
        <v>0</v>
      </c>
      <c r="AO1064" s="109"/>
      <c r="AP1064" s="25">
        <v>0</v>
      </c>
      <c r="AQ1064" s="25">
        <v>0</v>
      </c>
      <c r="AR1064" s="25">
        <v>0</v>
      </c>
      <c r="AS1064" s="25">
        <v>0</v>
      </c>
      <c r="AT1064" s="25">
        <v>0</v>
      </c>
      <c r="AU1064" s="25">
        <v>0</v>
      </c>
      <c r="AW1064" t="str">
        <f t="shared" si="125"/>
        <v>Trần Huy Hoàng</v>
      </c>
      <c r="AX1064" s="27" t="str">
        <f t="shared" si="126"/>
        <v>Hồ Ngọc Hiếu</v>
      </c>
      <c r="AY1064" s="4" t="str">
        <f t="shared" si="127"/>
        <v>VIN+</v>
      </c>
    </row>
    <row r="1065" spans="1:51" outlineLevel="1" x14ac:dyDescent="0.25">
      <c r="A1065" s="4" t="s">
        <v>1104</v>
      </c>
      <c r="B1065" s="4" t="s">
        <v>797</v>
      </c>
      <c r="C1065" s="4" t="s">
        <v>221</v>
      </c>
      <c r="D1065" s="4" t="s">
        <v>755</v>
      </c>
      <c r="E1065" s="35" t="s">
        <v>243</v>
      </c>
      <c r="F1065" s="11" t="s">
        <v>710</v>
      </c>
      <c r="G1065" s="35">
        <v>5299685</v>
      </c>
      <c r="H1065" s="4" t="s">
        <v>2931</v>
      </c>
      <c r="I1065" s="4"/>
      <c r="J1065" s="4"/>
      <c r="K1065" s="4"/>
      <c r="L1065" s="4"/>
      <c r="M1065" s="33"/>
      <c r="N1065" s="38"/>
      <c r="O1065" s="33"/>
      <c r="P1065" s="244">
        <f t="shared" si="124"/>
        <v>303.49700000000001</v>
      </c>
      <c r="Q1065" s="25"/>
      <c r="R1065" s="25"/>
      <c r="S1065" s="25"/>
      <c r="T1065" s="109"/>
      <c r="U1065" s="25"/>
      <c r="V1065" s="25"/>
      <c r="W1065" s="25"/>
      <c r="X1065" s="25">
        <v>0</v>
      </c>
      <c r="Y1065" s="25"/>
      <c r="Z1065" s="25">
        <v>0</v>
      </c>
      <c r="AA1065" s="109"/>
      <c r="AB1065" s="25">
        <v>0</v>
      </c>
      <c r="AC1065" s="25">
        <v>0</v>
      </c>
      <c r="AD1065" s="25">
        <v>0</v>
      </c>
      <c r="AE1065" s="25">
        <v>0</v>
      </c>
      <c r="AF1065" s="25">
        <v>0</v>
      </c>
      <c r="AG1065" s="25">
        <v>0</v>
      </c>
      <c r="AH1065" s="109"/>
      <c r="AI1065" s="25">
        <v>0</v>
      </c>
      <c r="AJ1065" s="25">
        <v>0</v>
      </c>
      <c r="AK1065" s="123">
        <v>0</v>
      </c>
      <c r="AL1065" s="25">
        <v>0</v>
      </c>
      <c r="AM1065" s="25">
        <v>303.49700000000001</v>
      </c>
      <c r="AN1065" s="25">
        <v>0</v>
      </c>
      <c r="AO1065" s="109"/>
      <c r="AP1065" s="25">
        <v>0</v>
      </c>
      <c r="AQ1065" s="25">
        <v>0</v>
      </c>
      <c r="AR1065" s="25">
        <v>0</v>
      </c>
      <c r="AS1065" s="25">
        <v>0</v>
      </c>
      <c r="AT1065" s="25">
        <v>0</v>
      </c>
      <c r="AU1065" s="25">
        <v>0</v>
      </c>
      <c r="AW1065" t="str">
        <f t="shared" si="125"/>
        <v>Trần Huy Hoàng</v>
      </c>
      <c r="AX1065" s="27" t="str">
        <f t="shared" si="126"/>
        <v>Hồ Ngọc Hiếu</v>
      </c>
      <c r="AY1065" s="4" t="str">
        <f t="shared" si="127"/>
        <v>VIN+</v>
      </c>
    </row>
    <row r="1066" spans="1:51" outlineLevel="1" x14ac:dyDescent="0.25">
      <c r="A1066" s="4" t="s">
        <v>1104</v>
      </c>
      <c r="B1066" s="4" t="s">
        <v>797</v>
      </c>
      <c r="C1066" s="4" t="s">
        <v>221</v>
      </c>
      <c r="D1066" s="4" t="s">
        <v>755</v>
      </c>
      <c r="E1066" s="35" t="s">
        <v>243</v>
      </c>
      <c r="F1066" s="11" t="s">
        <v>710</v>
      </c>
      <c r="G1066" s="35">
        <v>5300479</v>
      </c>
      <c r="H1066" s="4" t="s">
        <v>2932</v>
      </c>
      <c r="I1066" s="4"/>
      <c r="J1066" s="4"/>
      <c r="K1066" s="4"/>
      <c r="L1066" s="4"/>
      <c r="M1066" s="33"/>
      <c r="N1066" s="38"/>
      <c r="O1066" s="33"/>
      <c r="P1066" s="244">
        <f t="shared" si="124"/>
        <v>902.08699999999999</v>
      </c>
      <c r="Q1066" s="25"/>
      <c r="R1066" s="25"/>
      <c r="S1066" s="25"/>
      <c r="T1066" s="109"/>
      <c r="U1066" s="25"/>
      <c r="V1066" s="25"/>
      <c r="W1066" s="25"/>
      <c r="X1066" s="25">
        <v>0</v>
      </c>
      <c r="Y1066" s="25"/>
      <c r="Z1066" s="25">
        <v>0</v>
      </c>
      <c r="AA1066" s="109"/>
      <c r="AB1066" s="25">
        <v>0</v>
      </c>
      <c r="AC1066" s="25">
        <v>0</v>
      </c>
      <c r="AD1066" s="25">
        <v>180.59800000000001</v>
      </c>
      <c r="AE1066" s="25">
        <v>0</v>
      </c>
      <c r="AF1066" s="25">
        <v>0</v>
      </c>
      <c r="AG1066" s="25">
        <v>0</v>
      </c>
      <c r="AH1066" s="109"/>
      <c r="AI1066" s="25">
        <v>0</v>
      </c>
      <c r="AJ1066" s="25">
        <v>0</v>
      </c>
      <c r="AK1066" s="123">
        <v>0</v>
      </c>
      <c r="AL1066" s="25">
        <v>303.49700000000001</v>
      </c>
      <c r="AM1066" s="25">
        <v>0</v>
      </c>
      <c r="AN1066" s="25">
        <v>0</v>
      </c>
      <c r="AO1066" s="109"/>
      <c r="AP1066" s="25">
        <v>0</v>
      </c>
      <c r="AQ1066" s="25">
        <v>0</v>
      </c>
      <c r="AR1066" s="25">
        <v>0</v>
      </c>
      <c r="AS1066" s="25">
        <v>0</v>
      </c>
      <c r="AT1066" s="25">
        <v>0</v>
      </c>
      <c r="AU1066" s="25">
        <v>417.99199999999996</v>
      </c>
      <c r="AW1066" t="str">
        <f t="shared" si="125"/>
        <v>Trần Huy Hoàng</v>
      </c>
      <c r="AX1066" s="27" t="str">
        <f t="shared" si="126"/>
        <v>Hồ Ngọc Hiếu</v>
      </c>
      <c r="AY1066" s="4" t="str">
        <f t="shared" si="127"/>
        <v>VIN+</v>
      </c>
    </row>
    <row r="1067" spans="1:51" outlineLevel="1" x14ac:dyDescent="0.25">
      <c r="A1067" s="4" t="s">
        <v>1104</v>
      </c>
      <c r="B1067" s="4" t="s">
        <v>797</v>
      </c>
      <c r="C1067" s="4" t="s">
        <v>221</v>
      </c>
      <c r="D1067" s="4" t="s">
        <v>755</v>
      </c>
      <c r="E1067" s="35" t="s">
        <v>243</v>
      </c>
      <c r="F1067" s="11" t="s">
        <v>710</v>
      </c>
      <c r="G1067" s="35">
        <v>5330951</v>
      </c>
      <c r="H1067" s="4" t="s">
        <v>2933</v>
      </c>
      <c r="I1067" s="4"/>
      <c r="J1067" s="4"/>
      <c r="K1067" s="4"/>
      <c r="L1067" s="4"/>
      <c r="M1067" s="33"/>
      <c r="N1067" s="38"/>
      <c r="O1067" s="33"/>
      <c r="P1067" s="244">
        <f t="shared" si="124"/>
        <v>179.52799999999999</v>
      </c>
      <c r="Q1067" s="25"/>
      <c r="R1067" s="25"/>
      <c r="S1067" s="25"/>
      <c r="T1067" s="109"/>
      <c r="U1067" s="25"/>
      <c r="V1067" s="25"/>
      <c r="W1067" s="25"/>
      <c r="X1067" s="25">
        <v>0</v>
      </c>
      <c r="Y1067" s="25"/>
      <c r="Z1067" s="25">
        <v>0</v>
      </c>
      <c r="AA1067" s="109"/>
      <c r="AB1067" s="25">
        <v>0</v>
      </c>
      <c r="AC1067" s="25">
        <v>0</v>
      </c>
      <c r="AD1067" s="25">
        <v>0</v>
      </c>
      <c r="AE1067" s="25">
        <v>0</v>
      </c>
      <c r="AF1067" s="25">
        <v>0</v>
      </c>
      <c r="AG1067" s="25">
        <v>0</v>
      </c>
      <c r="AH1067" s="109"/>
      <c r="AI1067" s="25">
        <v>0</v>
      </c>
      <c r="AJ1067" s="25">
        <v>0</v>
      </c>
      <c r="AK1067" s="123">
        <v>0</v>
      </c>
      <c r="AL1067" s="25">
        <v>0</v>
      </c>
      <c r="AM1067" s="25">
        <v>179.52799999999999</v>
      </c>
      <c r="AN1067" s="25">
        <v>0</v>
      </c>
      <c r="AO1067" s="109"/>
      <c r="AP1067" s="25">
        <v>0</v>
      </c>
      <c r="AQ1067" s="25">
        <v>0</v>
      </c>
      <c r="AR1067" s="25">
        <v>0</v>
      </c>
      <c r="AS1067" s="25">
        <v>0</v>
      </c>
      <c r="AT1067" s="25">
        <v>0</v>
      </c>
      <c r="AU1067" s="25">
        <v>0</v>
      </c>
      <c r="AW1067" t="str">
        <f t="shared" si="125"/>
        <v>Trần Huy Hoàng</v>
      </c>
      <c r="AX1067" s="27" t="str">
        <f t="shared" si="126"/>
        <v>Hồ Ngọc Hiếu</v>
      </c>
      <c r="AY1067" s="4" t="str">
        <f t="shared" si="127"/>
        <v>VIN+</v>
      </c>
    </row>
    <row r="1068" spans="1:51" outlineLevel="1" x14ac:dyDescent="0.25">
      <c r="A1068" s="4" t="s">
        <v>1104</v>
      </c>
      <c r="B1068" s="4" t="s">
        <v>797</v>
      </c>
      <c r="C1068" s="4" t="s">
        <v>221</v>
      </c>
      <c r="D1068" s="4" t="s">
        <v>755</v>
      </c>
      <c r="E1068" s="35" t="s">
        <v>243</v>
      </c>
      <c r="F1068" s="11" t="s">
        <v>710</v>
      </c>
      <c r="G1068" s="35">
        <v>5333754</v>
      </c>
      <c r="H1068" s="4" t="s">
        <v>2934</v>
      </c>
      <c r="I1068" s="4"/>
      <c r="J1068" s="4"/>
      <c r="K1068" s="4"/>
      <c r="L1068" s="4"/>
      <c r="M1068" s="33"/>
      <c r="N1068" s="38"/>
      <c r="O1068" s="33"/>
      <c r="P1068" s="244">
        <f t="shared" si="124"/>
        <v>179.52799999999999</v>
      </c>
      <c r="Q1068" s="25"/>
      <c r="R1068" s="25"/>
      <c r="S1068" s="25"/>
      <c r="T1068" s="109"/>
      <c r="U1068" s="25"/>
      <c r="V1068" s="25"/>
      <c r="W1068" s="25"/>
      <c r="X1068" s="25">
        <v>0</v>
      </c>
      <c r="Y1068" s="25"/>
      <c r="Z1068" s="25">
        <v>179.52799999999999</v>
      </c>
      <c r="AA1068" s="109"/>
      <c r="AB1068" s="25">
        <v>0</v>
      </c>
      <c r="AC1068" s="25">
        <v>0</v>
      </c>
      <c r="AD1068" s="25">
        <v>0</v>
      </c>
      <c r="AE1068" s="25">
        <v>0</v>
      </c>
      <c r="AF1068" s="25">
        <v>0</v>
      </c>
      <c r="AG1068" s="25">
        <v>0</v>
      </c>
      <c r="AH1068" s="109"/>
      <c r="AI1068" s="25">
        <v>0</v>
      </c>
      <c r="AJ1068" s="25">
        <v>0</v>
      </c>
      <c r="AK1068" s="123">
        <v>0</v>
      </c>
      <c r="AL1068" s="25">
        <v>0</v>
      </c>
      <c r="AM1068" s="25">
        <v>0</v>
      </c>
      <c r="AN1068" s="25">
        <v>0</v>
      </c>
      <c r="AO1068" s="109"/>
      <c r="AP1068" s="25">
        <v>0</v>
      </c>
      <c r="AQ1068" s="25">
        <v>0</v>
      </c>
      <c r="AR1068" s="25">
        <v>0</v>
      </c>
      <c r="AS1068" s="25">
        <v>0</v>
      </c>
      <c r="AT1068" s="25">
        <v>0</v>
      </c>
      <c r="AU1068" s="25">
        <v>0</v>
      </c>
      <c r="AW1068" t="str">
        <f t="shared" si="125"/>
        <v>Trần Huy Hoàng</v>
      </c>
      <c r="AX1068" s="27" t="str">
        <f t="shared" si="126"/>
        <v>Hồ Ngọc Hiếu</v>
      </c>
      <c r="AY1068" s="4" t="str">
        <f t="shared" si="127"/>
        <v>VIN+</v>
      </c>
    </row>
    <row r="1069" spans="1:51" outlineLevel="1" x14ac:dyDescent="0.25">
      <c r="A1069" s="4" t="s">
        <v>1104</v>
      </c>
      <c r="B1069" s="4" t="s">
        <v>797</v>
      </c>
      <c r="C1069" s="4" t="s">
        <v>221</v>
      </c>
      <c r="D1069" s="4" t="s">
        <v>755</v>
      </c>
      <c r="E1069" s="35" t="s">
        <v>243</v>
      </c>
      <c r="F1069" s="11" t="s">
        <v>710</v>
      </c>
      <c r="G1069" s="35">
        <v>5334023</v>
      </c>
      <c r="H1069" s="4" t="s">
        <v>2935</v>
      </c>
      <c r="I1069" s="4"/>
      <c r="J1069" s="4"/>
      <c r="K1069" s="4"/>
      <c r="L1069" s="4"/>
      <c r="M1069" s="33"/>
      <c r="N1069" s="38"/>
      <c r="O1069" s="33"/>
      <c r="P1069" s="244">
        <f t="shared" si="124"/>
        <v>965.37000000000012</v>
      </c>
      <c r="Q1069" s="25"/>
      <c r="R1069" s="25"/>
      <c r="S1069" s="25"/>
      <c r="T1069" s="109"/>
      <c r="U1069" s="25"/>
      <c r="V1069" s="25"/>
      <c r="W1069" s="25"/>
      <c r="X1069" s="25">
        <v>0</v>
      </c>
      <c r="Y1069" s="25"/>
      <c r="Z1069" s="25">
        <v>0</v>
      </c>
      <c r="AA1069" s="109"/>
      <c r="AB1069" s="25">
        <v>0</v>
      </c>
      <c r="AC1069" s="25">
        <v>0</v>
      </c>
      <c r="AD1069" s="25">
        <v>0</v>
      </c>
      <c r="AE1069" s="25">
        <v>0</v>
      </c>
      <c r="AF1069" s="25">
        <v>0</v>
      </c>
      <c r="AG1069" s="25">
        <v>303.49700000000001</v>
      </c>
      <c r="AH1069" s="109"/>
      <c r="AI1069" s="25">
        <v>0</v>
      </c>
      <c r="AJ1069" s="25">
        <v>0</v>
      </c>
      <c r="AK1069" s="123">
        <v>0</v>
      </c>
      <c r="AL1069" s="25">
        <v>0</v>
      </c>
      <c r="AM1069" s="25">
        <v>0</v>
      </c>
      <c r="AN1069" s="25">
        <v>661.87300000000005</v>
      </c>
      <c r="AO1069" s="109"/>
      <c r="AP1069" s="25">
        <v>0</v>
      </c>
      <c r="AQ1069" s="25">
        <v>0</v>
      </c>
      <c r="AR1069" s="25">
        <v>0</v>
      </c>
      <c r="AS1069" s="25">
        <v>0</v>
      </c>
      <c r="AT1069" s="25">
        <v>0</v>
      </c>
      <c r="AU1069" s="25">
        <v>0</v>
      </c>
      <c r="AW1069" t="str">
        <f t="shared" si="125"/>
        <v>Trần Huy Hoàng</v>
      </c>
      <c r="AX1069" s="27" t="str">
        <f t="shared" si="126"/>
        <v>Hồ Ngọc Hiếu</v>
      </c>
      <c r="AY1069" s="4" t="str">
        <f t="shared" si="127"/>
        <v>VIN+</v>
      </c>
    </row>
    <row r="1070" spans="1:51" outlineLevel="1" x14ac:dyDescent="0.25">
      <c r="A1070" s="4" t="s">
        <v>1104</v>
      </c>
      <c r="B1070" s="4" t="s">
        <v>797</v>
      </c>
      <c r="C1070" s="4" t="s">
        <v>221</v>
      </c>
      <c r="D1070" s="4" t="s">
        <v>755</v>
      </c>
      <c r="E1070" s="35" t="s">
        <v>243</v>
      </c>
      <c r="F1070" s="11" t="s">
        <v>710</v>
      </c>
      <c r="G1070" s="35">
        <v>5337895</v>
      </c>
      <c r="H1070" s="4" t="s">
        <v>2936</v>
      </c>
      <c r="I1070" s="4"/>
      <c r="J1070" s="4"/>
      <c r="K1070" s="4"/>
      <c r="L1070" s="4"/>
      <c r="M1070" s="33"/>
      <c r="N1070" s="38"/>
      <c r="O1070" s="33"/>
      <c r="P1070" s="244">
        <f t="shared" si="124"/>
        <v>539.65499999999997</v>
      </c>
      <c r="Q1070" s="25"/>
      <c r="R1070" s="25"/>
      <c r="S1070" s="25"/>
      <c r="T1070" s="109"/>
      <c r="U1070" s="25"/>
      <c r="V1070" s="25"/>
      <c r="W1070" s="25"/>
      <c r="X1070" s="25">
        <v>0</v>
      </c>
      <c r="Y1070" s="25"/>
      <c r="Z1070" s="25">
        <v>359.05700000000002</v>
      </c>
      <c r="AA1070" s="109"/>
      <c r="AB1070" s="25">
        <v>0</v>
      </c>
      <c r="AC1070" s="25">
        <v>0</v>
      </c>
      <c r="AD1070" s="25">
        <v>0</v>
      </c>
      <c r="AE1070" s="25">
        <v>0</v>
      </c>
      <c r="AF1070" s="25">
        <v>0</v>
      </c>
      <c r="AG1070" s="25">
        <v>0</v>
      </c>
      <c r="AH1070" s="109"/>
      <c r="AI1070" s="25">
        <v>0</v>
      </c>
      <c r="AJ1070" s="25">
        <v>0</v>
      </c>
      <c r="AK1070" s="123">
        <v>0</v>
      </c>
      <c r="AL1070" s="25">
        <v>0</v>
      </c>
      <c r="AM1070" s="25">
        <v>180.59800000000001</v>
      </c>
      <c r="AN1070" s="25">
        <v>0</v>
      </c>
      <c r="AO1070" s="109"/>
      <c r="AP1070" s="25">
        <v>0</v>
      </c>
      <c r="AQ1070" s="25">
        <v>0</v>
      </c>
      <c r="AR1070" s="25">
        <v>0</v>
      </c>
      <c r="AS1070" s="25">
        <v>0</v>
      </c>
      <c r="AT1070" s="25">
        <v>0</v>
      </c>
      <c r="AU1070" s="25">
        <v>0</v>
      </c>
      <c r="AW1070" t="str">
        <f t="shared" si="125"/>
        <v>Trần Huy Hoàng</v>
      </c>
      <c r="AX1070" s="27" t="str">
        <f t="shared" si="126"/>
        <v>Hồ Ngọc Hiếu</v>
      </c>
      <c r="AY1070" s="4" t="str">
        <f t="shared" si="127"/>
        <v>VIN+</v>
      </c>
    </row>
    <row r="1071" spans="1:51" outlineLevel="1" x14ac:dyDescent="0.25">
      <c r="A1071" s="4" t="s">
        <v>1104</v>
      </c>
      <c r="B1071" s="4" t="s">
        <v>797</v>
      </c>
      <c r="C1071" s="4" t="s">
        <v>221</v>
      </c>
      <c r="D1071" s="4" t="s">
        <v>755</v>
      </c>
      <c r="E1071" s="35" t="s">
        <v>243</v>
      </c>
      <c r="F1071" s="11" t="s">
        <v>710</v>
      </c>
      <c r="G1071" s="35">
        <v>5120527</v>
      </c>
      <c r="H1071" s="4" t="s">
        <v>2937</v>
      </c>
      <c r="I1071" s="4"/>
      <c r="J1071" s="4"/>
      <c r="K1071" s="4"/>
      <c r="L1071" s="4"/>
      <c r="M1071" s="33"/>
      <c r="N1071" s="38"/>
      <c r="O1071" s="33"/>
      <c r="P1071" s="244">
        <f t="shared" si="124"/>
        <v>0</v>
      </c>
      <c r="Q1071" s="25"/>
      <c r="R1071" s="25"/>
      <c r="S1071" s="25"/>
      <c r="T1071" s="109"/>
      <c r="U1071" s="25"/>
      <c r="V1071" s="25"/>
      <c r="W1071" s="25"/>
      <c r="X1071" s="25">
        <v>0</v>
      </c>
      <c r="Y1071" s="25"/>
      <c r="Z1071" s="25">
        <v>0</v>
      </c>
      <c r="AA1071" s="109"/>
      <c r="AB1071" s="25">
        <v>0</v>
      </c>
      <c r="AC1071" s="25">
        <v>0</v>
      </c>
      <c r="AD1071" s="25">
        <v>0</v>
      </c>
      <c r="AE1071" s="25">
        <v>0</v>
      </c>
      <c r="AF1071" s="25">
        <v>0</v>
      </c>
      <c r="AG1071" s="25">
        <v>0</v>
      </c>
      <c r="AH1071" s="109"/>
      <c r="AI1071" s="25">
        <v>0</v>
      </c>
      <c r="AJ1071" s="25">
        <v>0</v>
      </c>
      <c r="AK1071" s="123">
        <v>0</v>
      </c>
      <c r="AL1071" s="25">
        <v>0</v>
      </c>
      <c r="AM1071" s="25">
        <v>0</v>
      </c>
      <c r="AN1071" s="25">
        <v>0</v>
      </c>
      <c r="AO1071" s="109"/>
      <c r="AP1071" s="25">
        <v>0</v>
      </c>
      <c r="AQ1071" s="25">
        <v>0</v>
      </c>
      <c r="AR1071" s="25">
        <v>0</v>
      </c>
      <c r="AS1071" s="25">
        <v>0</v>
      </c>
      <c r="AT1071" s="25">
        <v>0</v>
      </c>
      <c r="AU1071" s="25">
        <v>0</v>
      </c>
      <c r="AW1071" t="str">
        <f t="shared" si="125"/>
        <v>Trần Huy Hoàng</v>
      </c>
      <c r="AX1071" s="27" t="str">
        <f t="shared" si="126"/>
        <v>Hồ Ngọc Hiếu</v>
      </c>
      <c r="AY1071" s="4" t="str">
        <f t="shared" si="127"/>
        <v>VIN+</v>
      </c>
    </row>
    <row r="1072" spans="1:51" outlineLevel="1" x14ac:dyDescent="0.25">
      <c r="A1072" s="4" t="s">
        <v>1104</v>
      </c>
      <c r="B1072" s="4" t="s">
        <v>797</v>
      </c>
      <c r="C1072" s="4" t="s">
        <v>221</v>
      </c>
      <c r="D1072" s="4" t="s">
        <v>755</v>
      </c>
      <c r="E1072" s="35" t="s">
        <v>243</v>
      </c>
      <c r="F1072" s="11" t="s">
        <v>710</v>
      </c>
      <c r="G1072" s="35">
        <v>5337404</v>
      </c>
      <c r="H1072" s="4" t="s">
        <v>2938</v>
      </c>
      <c r="I1072" s="4"/>
      <c r="J1072" s="4"/>
      <c r="K1072" s="4"/>
      <c r="L1072" s="4"/>
      <c r="M1072" s="33"/>
      <c r="N1072" s="38"/>
      <c r="O1072" s="33"/>
      <c r="P1072" s="244">
        <f t="shared" si="124"/>
        <v>598.58999999999992</v>
      </c>
      <c r="Q1072" s="25"/>
      <c r="R1072" s="25"/>
      <c r="S1072" s="25"/>
      <c r="T1072" s="109"/>
      <c r="U1072" s="25"/>
      <c r="V1072" s="25"/>
      <c r="W1072" s="25"/>
      <c r="X1072" s="25">
        <v>0</v>
      </c>
      <c r="Y1072" s="25"/>
      <c r="Z1072" s="25">
        <v>0</v>
      </c>
      <c r="AA1072" s="109"/>
      <c r="AB1072" s="25">
        <v>0</v>
      </c>
      <c r="AC1072" s="25">
        <v>0</v>
      </c>
      <c r="AD1072" s="25">
        <v>0</v>
      </c>
      <c r="AE1072" s="25">
        <v>0</v>
      </c>
      <c r="AF1072" s="25">
        <v>0</v>
      </c>
      <c r="AG1072" s="25">
        <v>0</v>
      </c>
      <c r="AH1072" s="109"/>
      <c r="AI1072" s="25">
        <v>360.12599999999998</v>
      </c>
      <c r="AJ1072" s="25">
        <v>0</v>
      </c>
      <c r="AK1072" s="123">
        <v>0</v>
      </c>
      <c r="AL1072" s="25">
        <v>0</v>
      </c>
      <c r="AM1072" s="25">
        <v>238.464</v>
      </c>
      <c r="AN1072" s="25">
        <v>0</v>
      </c>
      <c r="AO1072" s="109"/>
      <c r="AP1072" s="25">
        <v>0</v>
      </c>
      <c r="AQ1072" s="25">
        <v>0</v>
      </c>
      <c r="AR1072" s="25">
        <v>0</v>
      </c>
      <c r="AS1072" s="25">
        <v>0</v>
      </c>
      <c r="AT1072" s="25">
        <v>0</v>
      </c>
      <c r="AU1072" s="25">
        <v>0</v>
      </c>
      <c r="AW1072" t="str">
        <f t="shared" si="125"/>
        <v>Trần Huy Hoàng</v>
      </c>
      <c r="AX1072" s="27" t="str">
        <f t="shared" si="126"/>
        <v>Hồ Ngọc Hiếu</v>
      </c>
      <c r="AY1072" s="4" t="str">
        <f t="shared" si="127"/>
        <v>VIN+</v>
      </c>
    </row>
    <row r="1073" spans="1:51" outlineLevel="1" x14ac:dyDescent="0.25">
      <c r="A1073" s="4" t="s">
        <v>1104</v>
      </c>
      <c r="B1073" s="4" t="s">
        <v>797</v>
      </c>
      <c r="C1073" s="4" t="s">
        <v>221</v>
      </c>
      <c r="D1073" s="4" t="s">
        <v>755</v>
      </c>
      <c r="E1073" s="35" t="s">
        <v>243</v>
      </c>
      <c r="F1073" s="11" t="s">
        <v>710</v>
      </c>
      <c r="G1073" s="35">
        <v>5131727</v>
      </c>
      <c r="H1073" s="4" t="s">
        <v>2939</v>
      </c>
      <c r="I1073" s="4"/>
      <c r="J1073" s="4"/>
      <c r="K1073" s="4"/>
      <c r="L1073" s="4"/>
      <c r="M1073" s="33"/>
      <c r="N1073" s="38"/>
      <c r="O1073" s="33"/>
      <c r="P1073" s="244">
        <f t="shared" si="124"/>
        <v>0</v>
      </c>
      <c r="Q1073" s="25"/>
      <c r="R1073" s="25"/>
      <c r="S1073" s="25"/>
      <c r="T1073" s="109"/>
      <c r="U1073" s="25"/>
      <c r="V1073" s="25"/>
      <c r="W1073" s="25"/>
      <c r="X1073" s="25">
        <v>0</v>
      </c>
      <c r="Y1073" s="25"/>
      <c r="Z1073" s="25">
        <v>0</v>
      </c>
      <c r="AA1073" s="109"/>
      <c r="AB1073" s="25">
        <v>0</v>
      </c>
      <c r="AC1073" s="25">
        <v>0</v>
      </c>
      <c r="AD1073" s="25">
        <v>0</v>
      </c>
      <c r="AE1073" s="25">
        <v>0</v>
      </c>
      <c r="AF1073" s="25">
        <v>0</v>
      </c>
      <c r="AG1073" s="25">
        <v>0</v>
      </c>
      <c r="AH1073" s="109"/>
      <c r="AI1073" s="25">
        <v>0</v>
      </c>
      <c r="AJ1073" s="25">
        <v>0</v>
      </c>
      <c r="AK1073" s="123">
        <v>0</v>
      </c>
      <c r="AL1073" s="25">
        <v>0</v>
      </c>
      <c r="AM1073" s="25">
        <v>0</v>
      </c>
      <c r="AN1073" s="25">
        <v>0</v>
      </c>
      <c r="AO1073" s="109"/>
      <c r="AP1073" s="25">
        <v>0</v>
      </c>
      <c r="AQ1073" s="25">
        <v>0</v>
      </c>
      <c r="AR1073" s="25">
        <v>0</v>
      </c>
      <c r="AS1073" s="25">
        <v>0</v>
      </c>
      <c r="AT1073" s="25">
        <v>0</v>
      </c>
      <c r="AU1073" s="25">
        <v>0</v>
      </c>
      <c r="AW1073" t="str">
        <f t="shared" si="125"/>
        <v>Trần Huy Hoàng</v>
      </c>
      <c r="AX1073" s="27" t="str">
        <f t="shared" si="126"/>
        <v>Hồ Ngọc Hiếu</v>
      </c>
      <c r="AY1073" s="4" t="str">
        <f t="shared" si="127"/>
        <v>VIN+</v>
      </c>
    </row>
    <row r="1074" spans="1:51" outlineLevel="1" x14ac:dyDescent="0.25">
      <c r="A1074" s="4" t="s">
        <v>1104</v>
      </c>
      <c r="B1074" s="4" t="s">
        <v>797</v>
      </c>
      <c r="C1074" s="4" t="s">
        <v>221</v>
      </c>
      <c r="D1074" s="4" t="s">
        <v>755</v>
      </c>
      <c r="E1074" s="35" t="s">
        <v>243</v>
      </c>
      <c r="F1074" s="11" t="s">
        <v>710</v>
      </c>
      <c r="G1074" s="35">
        <v>5278893</v>
      </c>
      <c r="H1074" s="4" t="s">
        <v>2940</v>
      </c>
      <c r="I1074" s="4"/>
      <c r="J1074" s="4"/>
      <c r="K1074" s="4"/>
      <c r="L1074" s="4"/>
      <c r="M1074" s="33"/>
      <c r="N1074" s="38"/>
      <c r="O1074" s="33"/>
      <c r="P1074" s="244">
        <f t="shared" si="124"/>
        <v>238.464</v>
      </c>
      <c r="Q1074" s="25"/>
      <c r="R1074" s="25"/>
      <c r="S1074" s="25"/>
      <c r="T1074" s="109"/>
      <c r="U1074" s="25"/>
      <c r="V1074" s="25"/>
      <c r="W1074" s="25"/>
      <c r="X1074" s="25">
        <v>0</v>
      </c>
      <c r="Y1074" s="25"/>
      <c r="Z1074" s="25">
        <v>0</v>
      </c>
      <c r="AA1074" s="109"/>
      <c r="AB1074" s="25">
        <v>0</v>
      </c>
      <c r="AC1074" s="25">
        <v>0</v>
      </c>
      <c r="AD1074" s="25">
        <v>0</v>
      </c>
      <c r="AE1074" s="25">
        <v>0</v>
      </c>
      <c r="AF1074" s="25">
        <v>0</v>
      </c>
      <c r="AG1074" s="25">
        <v>0</v>
      </c>
      <c r="AH1074" s="109"/>
      <c r="AI1074" s="25">
        <v>0</v>
      </c>
      <c r="AJ1074" s="25">
        <v>0</v>
      </c>
      <c r="AK1074" s="123">
        <v>0</v>
      </c>
      <c r="AL1074" s="25">
        <v>0</v>
      </c>
      <c r="AM1074" s="25">
        <v>0</v>
      </c>
      <c r="AN1074" s="25">
        <v>238.464</v>
      </c>
      <c r="AO1074" s="109"/>
      <c r="AP1074" s="25">
        <v>0</v>
      </c>
      <c r="AQ1074" s="25">
        <v>0</v>
      </c>
      <c r="AR1074" s="25">
        <v>0</v>
      </c>
      <c r="AS1074" s="25">
        <v>0</v>
      </c>
      <c r="AT1074" s="25">
        <v>0</v>
      </c>
      <c r="AU1074" s="25">
        <v>0</v>
      </c>
      <c r="AW1074" t="str">
        <f t="shared" si="125"/>
        <v>Trần Huy Hoàng</v>
      </c>
      <c r="AX1074" s="27" t="str">
        <f t="shared" si="126"/>
        <v>Hồ Ngọc Hiếu</v>
      </c>
      <c r="AY1074" s="4" t="str">
        <f t="shared" si="127"/>
        <v>VIN+</v>
      </c>
    </row>
    <row r="1075" spans="1:51" outlineLevel="1" x14ac:dyDescent="0.25">
      <c r="A1075" s="4" t="s">
        <v>1104</v>
      </c>
      <c r="B1075" s="4" t="s">
        <v>797</v>
      </c>
      <c r="C1075" s="4" t="s">
        <v>221</v>
      </c>
      <c r="D1075" s="4" t="s">
        <v>755</v>
      </c>
      <c r="E1075" s="35" t="s">
        <v>243</v>
      </c>
      <c r="F1075" s="11" t="s">
        <v>710</v>
      </c>
      <c r="G1075" s="35">
        <v>5294884</v>
      </c>
      <c r="H1075" s="4" t="s">
        <v>2941</v>
      </c>
      <c r="I1075" s="4"/>
      <c r="J1075" s="4"/>
      <c r="K1075" s="4"/>
      <c r="L1075" s="4"/>
      <c r="M1075" s="33"/>
      <c r="N1075" s="38"/>
      <c r="O1075" s="33"/>
      <c r="P1075" s="244">
        <f t="shared" si="124"/>
        <v>419.06200000000001</v>
      </c>
      <c r="Q1075" s="25"/>
      <c r="R1075" s="25"/>
      <c r="S1075" s="25"/>
      <c r="T1075" s="109"/>
      <c r="U1075" s="25"/>
      <c r="V1075" s="25"/>
      <c r="W1075" s="25"/>
      <c r="X1075" s="25">
        <v>0</v>
      </c>
      <c r="Y1075" s="25"/>
      <c r="Z1075" s="25">
        <v>0</v>
      </c>
      <c r="AA1075" s="109"/>
      <c r="AB1075" s="25">
        <v>0</v>
      </c>
      <c r="AC1075" s="25">
        <v>0</v>
      </c>
      <c r="AD1075" s="25">
        <v>180.59800000000001</v>
      </c>
      <c r="AE1075" s="25">
        <v>0</v>
      </c>
      <c r="AF1075" s="25">
        <v>0</v>
      </c>
      <c r="AG1075" s="25">
        <v>0</v>
      </c>
      <c r="AH1075" s="109"/>
      <c r="AI1075" s="25">
        <v>0</v>
      </c>
      <c r="AJ1075" s="25">
        <v>0</v>
      </c>
      <c r="AK1075" s="123">
        <v>0</v>
      </c>
      <c r="AL1075" s="25">
        <v>0</v>
      </c>
      <c r="AM1075" s="25">
        <v>0</v>
      </c>
      <c r="AN1075" s="25">
        <v>0</v>
      </c>
      <c r="AO1075" s="109"/>
      <c r="AP1075" s="25">
        <v>0</v>
      </c>
      <c r="AQ1075" s="25">
        <v>0</v>
      </c>
      <c r="AR1075" s="25">
        <v>0</v>
      </c>
      <c r="AS1075" s="25">
        <v>0</v>
      </c>
      <c r="AT1075" s="25">
        <v>238.464</v>
      </c>
      <c r="AU1075" s="25">
        <v>0</v>
      </c>
      <c r="AW1075" t="str">
        <f t="shared" si="125"/>
        <v>Trần Huy Hoàng</v>
      </c>
      <c r="AX1075" s="27" t="str">
        <f t="shared" si="126"/>
        <v>Hồ Ngọc Hiếu</v>
      </c>
      <c r="AY1075" s="4" t="str">
        <f t="shared" si="127"/>
        <v>VIN+</v>
      </c>
    </row>
    <row r="1076" spans="1:51" outlineLevel="1" x14ac:dyDescent="0.25">
      <c r="A1076" s="4" t="s">
        <v>1104</v>
      </c>
      <c r="B1076" s="4" t="s">
        <v>797</v>
      </c>
      <c r="C1076" s="4" t="s">
        <v>221</v>
      </c>
      <c r="D1076" s="4" t="s">
        <v>755</v>
      </c>
      <c r="E1076" s="35" t="s">
        <v>243</v>
      </c>
      <c r="F1076" s="11" t="s">
        <v>710</v>
      </c>
      <c r="G1076" s="35">
        <v>5339613</v>
      </c>
      <c r="H1076" s="4" t="s">
        <v>2942</v>
      </c>
      <c r="I1076" s="4"/>
      <c r="J1076" s="4"/>
      <c r="K1076" s="4"/>
      <c r="L1076" s="4"/>
      <c r="M1076" s="33"/>
      <c r="N1076" s="38"/>
      <c r="O1076" s="33"/>
      <c r="P1076" s="244">
        <f t="shared" si="124"/>
        <v>959.95299999999997</v>
      </c>
      <c r="Q1076" s="25"/>
      <c r="R1076" s="25"/>
      <c r="S1076" s="25"/>
      <c r="T1076" s="109"/>
      <c r="U1076" s="25"/>
      <c r="V1076" s="25"/>
      <c r="W1076" s="25"/>
      <c r="X1076" s="25">
        <v>0</v>
      </c>
      <c r="Y1076" s="25"/>
      <c r="Z1076" s="25">
        <v>179.52799999999999</v>
      </c>
      <c r="AA1076" s="109"/>
      <c r="AB1076" s="25">
        <v>0</v>
      </c>
      <c r="AC1076" s="25">
        <v>0</v>
      </c>
      <c r="AD1076" s="25">
        <v>0</v>
      </c>
      <c r="AE1076" s="25">
        <v>0</v>
      </c>
      <c r="AF1076" s="25">
        <v>0</v>
      </c>
      <c r="AG1076" s="25">
        <v>0</v>
      </c>
      <c r="AH1076" s="109"/>
      <c r="AI1076" s="25">
        <v>0</v>
      </c>
      <c r="AJ1076" s="25">
        <v>0</v>
      </c>
      <c r="AK1076" s="123">
        <v>0</v>
      </c>
      <c r="AL1076" s="25">
        <v>0</v>
      </c>
      <c r="AM1076" s="25">
        <v>238.464</v>
      </c>
      <c r="AN1076" s="25">
        <v>0</v>
      </c>
      <c r="AO1076" s="109"/>
      <c r="AP1076" s="25">
        <v>0</v>
      </c>
      <c r="AQ1076" s="25">
        <v>0</v>
      </c>
      <c r="AR1076" s="25">
        <v>0</v>
      </c>
      <c r="AS1076" s="25">
        <v>0</v>
      </c>
      <c r="AT1076" s="25">
        <v>541.96100000000001</v>
      </c>
      <c r="AU1076" s="25">
        <v>0</v>
      </c>
      <c r="AW1076" t="str">
        <f t="shared" si="125"/>
        <v>Trần Huy Hoàng</v>
      </c>
      <c r="AX1076" s="27" t="str">
        <f t="shared" si="126"/>
        <v>Hồ Ngọc Hiếu</v>
      </c>
      <c r="AY1076" s="4" t="str">
        <f t="shared" si="127"/>
        <v>VIN+</v>
      </c>
    </row>
    <row r="1077" spans="1:51" outlineLevel="1" x14ac:dyDescent="0.25">
      <c r="A1077" s="4" t="s">
        <v>1104</v>
      </c>
      <c r="B1077" s="4" t="s">
        <v>797</v>
      </c>
      <c r="C1077" s="4" t="s">
        <v>221</v>
      </c>
      <c r="D1077" s="4" t="s">
        <v>755</v>
      </c>
      <c r="E1077" s="35" t="s">
        <v>243</v>
      </c>
      <c r="F1077" s="11" t="s">
        <v>710</v>
      </c>
      <c r="G1077" s="35">
        <v>5133019</v>
      </c>
      <c r="H1077" s="4" t="s">
        <v>2943</v>
      </c>
      <c r="I1077" s="4"/>
      <c r="J1077" s="4"/>
      <c r="K1077" s="4"/>
      <c r="L1077" s="4"/>
      <c r="M1077" s="33"/>
      <c r="N1077" s="38"/>
      <c r="O1077" s="33"/>
      <c r="P1077" s="244">
        <f t="shared" si="124"/>
        <v>779.1869999999999</v>
      </c>
      <c r="Q1077" s="25"/>
      <c r="R1077" s="25"/>
      <c r="S1077" s="25"/>
      <c r="T1077" s="109"/>
      <c r="U1077" s="25"/>
      <c r="V1077" s="25"/>
      <c r="W1077" s="25"/>
      <c r="X1077" s="25">
        <v>0</v>
      </c>
      <c r="Y1077" s="25"/>
      <c r="Z1077" s="25">
        <v>179.52799999999999</v>
      </c>
      <c r="AA1077" s="109"/>
      <c r="AB1077" s="25">
        <v>0</v>
      </c>
      <c r="AC1077" s="25">
        <v>0</v>
      </c>
      <c r="AD1077" s="25">
        <v>0</v>
      </c>
      <c r="AE1077" s="25">
        <v>0</v>
      </c>
      <c r="AF1077" s="25">
        <v>0</v>
      </c>
      <c r="AG1077" s="25">
        <v>0</v>
      </c>
      <c r="AH1077" s="109"/>
      <c r="AI1077" s="25">
        <v>361.19499999999999</v>
      </c>
      <c r="AJ1077" s="25">
        <v>0</v>
      </c>
      <c r="AK1077" s="123">
        <v>0</v>
      </c>
      <c r="AL1077" s="25">
        <v>0</v>
      </c>
      <c r="AM1077" s="25">
        <v>238.464</v>
      </c>
      <c r="AN1077" s="25">
        <v>0</v>
      </c>
      <c r="AO1077" s="109"/>
      <c r="AP1077" s="25">
        <v>0</v>
      </c>
      <c r="AQ1077" s="25">
        <v>0</v>
      </c>
      <c r="AR1077" s="25">
        <v>0</v>
      </c>
      <c r="AS1077" s="25">
        <v>0</v>
      </c>
      <c r="AT1077" s="25">
        <v>0</v>
      </c>
      <c r="AU1077" s="25">
        <v>0</v>
      </c>
      <c r="AW1077" t="str">
        <f t="shared" si="125"/>
        <v>Trần Huy Hoàng</v>
      </c>
      <c r="AX1077" s="27" t="str">
        <f t="shared" si="126"/>
        <v>Hồ Ngọc Hiếu</v>
      </c>
      <c r="AY1077" s="4" t="str">
        <f t="shared" si="127"/>
        <v>VIN+</v>
      </c>
    </row>
    <row r="1078" spans="1:51" outlineLevel="1" x14ac:dyDescent="0.25">
      <c r="A1078" s="4" t="s">
        <v>1104</v>
      </c>
      <c r="B1078" s="4" t="s">
        <v>797</v>
      </c>
      <c r="C1078" s="4" t="s">
        <v>221</v>
      </c>
      <c r="D1078" s="4" t="s">
        <v>755</v>
      </c>
      <c r="E1078" s="35" t="s">
        <v>243</v>
      </c>
      <c r="F1078" s="11" t="s">
        <v>710</v>
      </c>
      <c r="G1078" s="35">
        <v>5273511</v>
      </c>
      <c r="H1078" s="4" t="s">
        <v>2944</v>
      </c>
      <c r="I1078" s="4"/>
      <c r="J1078" s="4"/>
      <c r="K1078" s="4"/>
      <c r="L1078" s="4"/>
      <c r="M1078" s="33"/>
      <c r="N1078" s="38"/>
      <c r="O1078" s="33"/>
      <c r="P1078" s="244">
        <f t="shared" si="124"/>
        <v>1507.3310000000001</v>
      </c>
      <c r="Q1078" s="25"/>
      <c r="R1078" s="25"/>
      <c r="S1078" s="25"/>
      <c r="T1078" s="109"/>
      <c r="U1078" s="25"/>
      <c r="V1078" s="25"/>
      <c r="W1078" s="25"/>
      <c r="X1078" s="25">
        <v>0</v>
      </c>
      <c r="Y1078" s="25"/>
      <c r="Z1078" s="25">
        <v>0</v>
      </c>
      <c r="AA1078" s="109"/>
      <c r="AB1078" s="25">
        <v>0</v>
      </c>
      <c r="AC1078" s="25">
        <v>0</v>
      </c>
      <c r="AD1078" s="25">
        <v>0</v>
      </c>
      <c r="AE1078" s="25">
        <v>0</v>
      </c>
      <c r="AF1078" s="25">
        <v>0</v>
      </c>
      <c r="AG1078" s="25">
        <v>243.881</v>
      </c>
      <c r="AH1078" s="109"/>
      <c r="AI1078" s="25">
        <v>0</v>
      </c>
      <c r="AJ1078" s="25">
        <v>0</v>
      </c>
      <c r="AK1078" s="123">
        <v>0</v>
      </c>
      <c r="AL1078" s="25">
        <v>0</v>
      </c>
      <c r="AM1078" s="25">
        <v>0</v>
      </c>
      <c r="AN1078" s="25">
        <v>656.45600000000002</v>
      </c>
      <c r="AO1078" s="109"/>
      <c r="AP1078" s="25">
        <v>0</v>
      </c>
      <c r="AQ1078" s="25">
        <v>0</v>
      </c>
      <c r="AR1078" s="25">
        <v>0</v>
      </c>
      <c r="AS1078" s="25">
        <v>0</v>
      </c>
      <c r="AT1078" s="25">
        <v>0</v>
      </c>
      <c r="AU1078" s="25">
        <v>606.99400000000003</v>
      </c>
      <c r="AW1078" t="str">
        <f t="shared" si="125"/>
        <v>Trần Huy Hoàng</v>
      </c>
      <c r="AX1078" s="27" t="str">
        <f t="shared" si="126"/>
        <v>Hồ Ngọc Hiếu</v>
      </c>
      <c r="AY1078" s="4" t="str">
        <f t="shared" si="127"/>
        <v>VIN+</v>
      </c>
    </row>
    <row r="1079" spans="1:51" outlineLevel="1" x14ac:dyDescent="0.25">
      <c r="A1079" s="4" t="s">
        <v>1104</v>
      </c>
      <c r="B1079" s="4" t="s">
        <v>797</v>
      </c>
      <c r="C1079" s="4" t="s">
        <v>221</v>
      </c>
      <c r="D1079" s="4" t="s">
        <v>755</v>
      </c>
      <c r="E1079" s="35" t="s">
        <v>243</v>
      </c>
      <c r="F1079" s="11" t="s">
        <v>710</v>
      </c>
      <c r="G1079" s="35">
        <v>5278585</v>
      </c>
      <c r="H1079" s="4" t="s">
        <v>2945</v>
      </c>
      <c r="I1079" s="4"/>
      <c r="J1079" s="4"/>
      <c r="K1079" s="4"/>
      <c r="L1079" s="4"/>
      <c r="M1079" s="33"/>
      <c r="N1079" s="38"/>
      <c r="O1079" s="33"/>
      <c r="P1079" s="244">
        <f t="shared" si="124"/>
        <v>179.52799999999999</v>
      </c>
      <c r="Q1079" s="25"/>
      <c r="R1079" s="25"/>
      <c r="S1079" s="25"/>
      <c r="T1079" s="109"/>
      <c r="U1079" s="25"/>
      <c r="V1079" s="25"/>
      <c r="W1079" s="25"/>
      <c r="X1079" s="25">
        <v>0</v>
      </c>
      <c r="Y1079" s="25"/>
      <c r="Z1079" s="25">
        <v>0</v>
      </c>
      <c r="AA1079" s="109"/>
      <c r="AB1079" s="25">
        <v>0</v>
      </c>
      <c r="AC1079" s="25">
        <v>0</v>
      </c>
      <c r="AD1079" s="25">
        <v>0</v>
      </c>
      <c r="AE1079" s="25">
        <v>0</v>
      </c>
      <c r="AF1079" s="25">
        <v>0</v>
      </c>
      <c r="AG1079" s="25">
        <v>0</v>
      </c>
      <c r="AH1079" s="109"/>
      <c r="AI1079" s="25">
        <v>0</v>
      </c>
      <c r="AJ1079" s="25">
        <v>0</v>
      </c>
      <c r="AK1079" s="123">
        <v>0</v>
      </c>
      <c r="AL1079" s="25">
        <v>0</v>
      </c>
      <c r="AM1079" s="25">
        <v>0</v>
      </c>
      <c r="AN1079" s="25">
        <v>0</v>
      </c>
      <c r="AO1079" s="109"/>
      <c r="AP1079" s="25">
        <v>0</v>
      </c>
      <c r="AQ1079" s="25">
        <v>0</v>
      </c>
      <c r="AR1079" s="25">
        <v>0</v>
      </c>
      <c r="AS1079" s="25">
        <v>179.52799999999999</v>
      </c>
      <c r="AT1079" s="25">
        <v>0</v>
      </c>
      <c r="AU1079" s="25">
        <v>0</v>
      </c>
      <c r="AW1079" t="str">
        <f t="shared" si="125"/>
        <v>Trần Huy Hoàng</v>
      </c>
      <c r="AX1079" s="27" t="str">
        <f t="shared" si="126"/>
        <v>Hồ Ngọc Hiếu</v>
      </c>
      <c r="AY1079" s="4" t="str">
        <f t="shared" si="127"/>
        <v>VIN+</v>
      </c>
    </row>
    <row r="1080" spans="1:51" outlineLevel="1" x14ac:dyDescent="0.25">
      <c r="A1080" s="4" t="s">
        <v>1104</v>
      </c>
      <c r="B1080" s="4" t="s">
        <v>797</v>
      </c>
      <c r="C1080" s="4" t="s">
        <v>221</v>
      </c>
      <c r="D1080" s="4" t="s">
        <v>755</v>
      </c>
      <c r="E1080" s="35" t="s">
        <v>243</v>
      </c>
      <c r="F1080" s="11" t="s">
        <v>710</v>
      </c>
      <c r="G1080" s="35">
        <v>5291067</v>
      </c>
      <c r="H1080" s="4" t="s">
        <v>2946</v>
      </c>
      <c r="I1080" s="4"/>
      <c r="J1080" s="4"/>
      <c r="K1080" s="4"/>
      <c r="L1080" s="4"/>
      <c r="M1080" s="33"/>
      <c r="N1080" s="38"/>
      <c r="O1080" s="33"/>
      <c r="P1080" s="244">
        <f t="shared" si="124"/>
        <v>179.52799999999999</v>
      </c>
      <c r="Q1080" s="25"/>
      <c r="R1080" s="25"/>
      <c r="S1080" s="25"/>
      <c r="T1080" s="109"/>
      <c r="U1080" s="25"/>
      <c r="V1080" s="25"/>
      <c r="W1080" s="25"/>
      <c r="X1080" s="25">
        <v>0</v>
      </c>
      <c r="Y1080" s="25"/>
      <c r="Z1080" s="25">
        <v>0</v>
      </c>
      <c r="AA1080" s="109"/>
      <c r="AB1080" s="25">
        <v>0</v>
      </c>
      <c r="AC1080" s="25">
        <v>0</v>
      </c>
      <c r="AD1080" s="25">
        <v>0</v>
      </c>
      <c r="AE1080" s="25">
        <v>0</v>
      </c>
      <c r="AF1080" s="25">
        <v>0</v>
      </c>
      <c r="AG1080" s="25">
        <v>0</v>
      </c>
      <c r="AH1080" s="109"/>
      <c r="AI1080" s="25">
        <v>0</v>
      </c>
      <c r="AJ1080" s="25">
        <v>0</v>
      </c>
      <c r="AK1080" s="123">
        <v>0</v>
      </c>
      <c r="AL1080" s="25">
        <v>0</v>
      </c>
      <c r="AM1080" s="25">
        <v>179.52799999999999</v>
      </c>
      <c r="AN1080" s="25">
        <v>0</v>
      </c>
      <c r="AO1080" s="109"/>
      <c r="AP1080" s="25">
        <v>0</v>
      </c>
      <c r="AQ1080" s="25">
        <v>0</v>
      </c>
      <c r="AR1080" s="25">
        <v>0</v>
      </c>
      <c r="AS1080" s="25">
        <v>0</v>
      </c>
      <c r="AT1080" s="25">
        <v>0</v>
      </c>
      <c r="AU1080" s="25">
        <v>0</v>
      </c>
      <c r="AW1080" t="str">
        <f t="shared" si="125"/>
        <v>Trần Huy Hoàng</v>
      </c>
      <c r="AX1080" s="27" t="str">
        <f t="shared" si="126"/>
        <v>Hồ Ngọc Hiếu</v>
      </c>
      <c r="AY1080" s="4" t="str">
        <f t="shared" si="127"/>
        <v>VIN+</v>
      </c>
    </row>
    <row r="1081" spans="1:51" outlineLevel="1" x14ac:dyDescent="0.25">
      <c r="A1081" s="4" t="s">
        <v>1104</v>
      </c>
      <c r="B1081" s="4" t="s">
        <v>797</v>
      </c>
      <c r="C1081" s="4" t="s">
        <v>221</v>
      </c>
      <c r="D1081" s="4" t="s">
        <v>755</v>
      </c>
      <c r="E1081" s="35" t="s">
        <v>243</v>
      </c>
      <c r="F1081" s="11" t="s">
        <v>710</v>
      </c>
      <c r="G1081" s="35">
        <v>5330449</v>
      </c>
      <c r="H1081" s="4" t="s">
        <v>2947</v>
      </c>
      <c r="I1081" s="4"/>
      <c r="J1081" s="4"/>
      <c r="K1081" s="4"/>
      <c r="L1081" s="4"/>
      <c r="M1081" s="33"/>
      <c r="N1081" s="38"/>
      <c r="O1081" s="33"/>
      <c r="P1081" s="244">
        <f t="shared" si="124"/>
        <v>179.52799999999999</v>
      </c>
      <c r="Q1081" s="25"/>
      <c r="R1081" s="25"/>
      <c r="S1081" s="25"/>
      <c r="T1081" s="109"/>
      <c r="U1081" s="25"/>
      <c r="V1081" s="25"/>
      <c r="W1081" s="25"/>
      <c r="X1081" s="25">
        <v>0</v>
      </c>
      <c r="Y1081" s="25"/>
      <c r="Z1081" s="25">
        <v>0</v>
      </c>
      <c r="AA1081" s="109"/>
      <c r="AB1081" s="25">
        <v>0</v>
      </c>
      <c r="AC1081" s="25">
        <v>0</v>
      </c>
      <c r="AD1081" s="25">
        <v>0</v>
      </c>
      <c r="AE1081" s="25">
        <v>0</v>
      </c>
      <c r="AF1081" s="25">
        <v>179.52799999999999</v>
      </c>
      <c r="AG1081" s="25">
        <v>0</v>
      </c>
      <c r="AH1081" s="109"/>
      <c r="AI1081" s="25">
        <v>0</v>
      </c>
      <c r="AJ1081" s="25">
        <v>0</v>
      </c>
      <c r="AK1081" s="123">
        <v>0</v>
      </c>
      <c r="AL1081" s="25">
        <v>0</v>
      </c>
      <c r="AM1081" s="25">
        <v>0</v>
      </c>
      <c r="AN1081" s="25">
        <v>0</v>
      </c>
      <c r="AO1081" s="109"/>
      <c r="AP1081" s="25">
        <v>0</v>
      </c>
      <c r="AQ1081" s="25">
        <v>0</v>
      </c>
      <c r="AR1081" s="25">
        <v>0</v>
      </c>
      <c r="AS1081" s="25">
        <v>0</v>
      </c>
      <c r="AT1081" s="25">
        <v>0</v>
      </c>
      <c r="AU1081" s="25">
        <v>0</v>
      </c>
      <c r="AW1081" t="str">
        <f t="shared" si="125"/>
        <v>Trần Huy Hoàng</v>
      </c>
      <c r="AX1081" s="27" t="str">
        <f t="shared" si="126"/>
        <v>Hồ Ngọc Hiếu</v>
      </c>
      <c r="AY1081" s="4" t="str">
        <f t="shared" si="127"/>
        <v>VIN+</v>
      </c>
    </row>
    <row r="1082" spans="1:51" outlineLevel="1" x14ac:dyDescent="0.25">
      <c r="A1082" s="4" t="s">
        <v>1104</v>
      </c>
      <c r="B1082" s="4" t="s">
        <v>797</v>
      </c>
      <c r="C1082" s="4" t="s">
        <v>221</v>
      </c>
      <c r="D1082" s="4" t="s">
        <v>755</v>
      </c>
      <c r="E1082" s="35" t="s">
        <v>243</v>
      </c>
      <c r="F1082" s="11" t="s">
        <v>710</v>
      </c>
      <c r="G1082" s="35">
        <v>5122307</v>
      </c>
      <c r="H1082" s="4" t="s">
        <v>2948</v>
      </c>
      <c r="I1082" s="4"/>
      <c r="J1082" s="4"/>
      <c r="K1082" s="4"/>
      <c r="L1082" s="4"/>
      <c r="M1082" s="33"/>
      <c r="N1082" s="38"/>
      <c r="O1082" s="33"/>
      <c r="P1082" s="244">
        <f t="shared" si="124"/>
        <v>359.05599999999998</v>
      </c>
      <c r="Q1082" s="25"/>
      <c r="R1082" s="25"/>
      <c r="S1082" s="25"/>
      <c r="T1082" s="109"/>
      <c r="U1082" s="25"/>
      <c r="V1082" s="25"/>
      <c r="W1082" s="25"/>
      <c r="X1082" s="25">
        <v>0</v>
      </c>
      <c r="Y1082" s="25"/>
      <c r="Z1082" s="25">
        <v>0</v>
      </c>
      <c r="AA1082" s="109"/>
      <c r="AB1082" s="25">
        <v>0</v>
      </c>
      <c r="AC1082" s="25">
        <v>179.52799999999999</v>
      </c>
      <c r="AD1082" s="25">
        <v>0</v>
      </c>
      <c r="AE1082" s="25">
        <v>0</v>
      </c>
      <c r="AF1082" s="25">
        <v>0</v>
      </c>
      <c r="AG1082" s="25">
        <v>0</v>
      </c>
      <c r="AH1082" s="109"/>
      <c r="AI1082" s="25">
        <v>0</v>
      </c>
      <c r="AJ1082" s="25">
        <v>0</v>
      </c>
      <c r="AK1082" s="123">
        <v>0</v>
      </c>
      <c r="AL1082" s="25">
        <v>0</v>
      </c>
      <c r="AM1082" s="25">
        <v>0</v>
      </c>
      <c r="AN1082" s="25">
        <v>0</v>
      </c>
      <c r="AO1082" s="109"/>
      <c r="AP1082" s="25">
        <v>0</v>
      </c>
      <c r="AQ1082" s="25">
        <v>0</v>
      </c>
      <c r="AR1082" s="25">
        <v>179.52799999999999</v>
      </c>
      <c r="AS1082" s="25">
        <v>0</v>
      </c>
      <c r="AT1082" s="25">
        <v>0</v>
      </c>
      <c r="AU1082" s="25">
        <v>0</v>
      </c>
      <c r="AW1082" t="str">
        <f t="shared" si="125"/>
        <v>Trần Huy Hoàng</v>
      </c>
      <c r="AX1082" s="27" t="str">
        <f t="shared" si="126"/>
        <v>Hồ Ngọc Hiếu</v>
      </c>
      <c r="AY1082" s="4" t="str">
        <f t="shared" si="127"/>
        <v>VIN+</v>
      </c>
    </row>
    <row r="1083" spans="1:51" outlineLevel="1" x14ac:dyDescent="0.25">
      <c r="A1083" s="4" t="s">
        <v>1104</v>
      </c>
      <c r="B1083" s="4" t="s">
        <v>797</v>
      </c>
      <c r="C1083" s="4" t="s">
        <v>221</v>
      </c>
      <c r="D1083" s="4" t="s">
        <v>755</v>
      </c>
      <c r="E1083" s="35" t="s">
        <v>243</v>
      </c>
      <c r="F1083" s="11" t="s">
        <v>710</v>
      </c>
      <c r="G1083" s="35">
        <v>5339305</v>
      </c>
      <c r="H1083" s="4" t="s">
        <v>2949</v>
      </c>
      <c r="I1083" s="4"/>
      <c r="J1083" s="4"/>
      <c r="K1083" s="4"/>
      <c r="L1083" s="4"/>
      <c r="M1083" s="33"/>
      <c r="N1083" s="38"/>
      <c r="O1083" s="33"/>
      <c r="P1083" s="244">
        <f t="shared" si="124"/>
        <v>180.59800000000001</v>
      </c>
      <c r="Q1083" s="25"/>
      <c r="R1083" s="25"/>
      <c r="S1083" s="25"/>
      <c r="T1083" s="109"/>
      <c r="U1083" s="25"/>
      <c r="V1083" s="25"/>
      <c r="W1083" s="25"/>
      <c r="X1083" s="25">
        <v>0</v>
      </c>
      <c r="Y1083" s="25"/>
      <c r="Z1083" s="25">
        <v>0</v>
      </c>
      <c r="AA1083" s="109"/>
      <c r="AB1083" s="25">
        <v>0</v>
      </c>
      <c r="AC1083" s="25">
        <v>0</v>
      </c>
      <c r="AD1083" s="25">
        <v>0</v>
      </c>
      <c r="AE1083" s="25">
        <v>180.59800000000001</v>
      </c>
      <c r="AF1083" s="25">
        <v>0</v>
      </c>
      <c r="AG1083" s="25">
        <v>0</v>
      </c>
      <c r="AH1083" s="109"/>
      <c r="AI1083" s="25">
        <v>0</v>
      </c>
      <c r="AJ1083" s="25">
        <v>0</v>
      </c>
      <c r="AK1083" s="123">
        <v>0</v>
      </c>
      <c r="AL1083" s="25">
        <v>0</v>
      </c>
      <c r="AM1083" s="25">
        <v>0</v>
      </c>
      <c r="AN1083" s="25">
        <v>0</v>
      </c>
      <c r="AO1083" s="109"/>
      <c r="AP1083" s="25">
        <v>0</v>
      </c>
      <c r="AQ1083" s="25">
        <v>0</v>
      </c>
      <c r="AR1083" s="25">
        <v>0</v>
      </c>
      <c r="AS1083" s="25">
        <v>0</v>
      </c>
      <c r="AT1083" s="25">
        <v>0</v>
      </c>
      <c r="AU1083" s="25">
        <v>0</v>
      </c>
      <c r="AW1083" t="str">
        <f t="shared" si="125"/>
        <v>Trần Huy Hoàng</v>
      </c>
      <c r="AX1083" s="27" t="str">
        <f t="shared" si="126"/>
        <v>Hồ Ngọc Hiếu</v>
      </c>
      <c r="AY1083" s="4" t="str">
        <f t="shared" si="127"/>
        <v>VIN+</v>
      </c>
    </row>
    <row r="1084" spans="1:51" outlineLevel="1" x14ac:dyDescent="0.25">
      <c r="A1084" s="4" t="s">
        <v>1104</v>
      </c>
      <c r="B1084" s="4" t="s">
        <v>797</v>
      </c>
      <c r="C1084" s="4" t="s">
        <v>221</v>
      </c>
      <c r="D1084" s="4" t="s">
        <v>755</v>
      </c>
      <c r="E1084" s="35" t="s">
        <v>243</v>
      </c>
      <c r="F1084" s="11" t="s">
        <v>710</v>
      </c>
      <c r="G1084" s="35">
        <v>5131606</v>
      </c>
      <c r="H1084" s="4" t="s">
        <v>2950</v>
      </c>
      <c r="I1084" s="4"/>
      <c r="J1084" s="4"/>
      <c r="K1084" s="4"/>
      <c r="L1084" s="4"/>
      <c r="M1084" s="33"/>
      <c r="N1084" s="38"/>
      <c r="O1084" s="33"/>
      <c r="P1084" s="244">
        <f t="shared" si="124"/>
        <v>179.52799999999999</v>
      </c>
      <c r="Q1084" s="25"/>
      <c r="R1084" s="25"/>
      <c r="S1084" s="25"/>
      <c r="T1084" s="109"/>
      <c r="U1084" s="25"/>
      <c r="V1084" s="25"/>
      <c r="W1084" s="25"/>
      <c r="X1084" s="25">
        <v>0</v>
      </c>
      <c r="Y1084" s="25"/>
      <c r="Z1084" s="25">
        <v>0</v>
      </c>
      <c r="AA1084" s="109"/>
      <c r="AB1084" s="25">
        <v>0</v>
      </c>
      <c r="AC1084" s="25">
        <v>0</v>
      </c>
      <c r="AD1084" s="25">
        <v>0</v>
      </c>
      <c r="AE1084" s="25">
        <v>0</v>
      </c>
      <c r="AF1084" s="25">
        <v>0</v>
      </c>
      <c r="AG1084" s="25">
        <v>0</v>
      </c>
      <c r="AH1084" s="109"/>
      <c r="AI1084" s="25">
        <v>0</v>
      </c>
      <c r="AJ1084" s="25">
        <v>0</v>
      </c>
      <c r="AK1084" s="123">
        <v>0</v>
      </c>
      <c r="AL1084" s="25">
        <v>0</v>
      </c>
      <c r="AM1084" s="25">
        <v>0</v>
      </c>
      <c r="AN1084" s="25">
        <v>0</v>
      </c>
      <c r="AO1084" s="109"/>
      <c r="AP1084" s="25">
        <v>0</v>
      </c>
      <c r="AQ1084" s="25">
        <v>0</v>
      </c>
      <c r="AR1084" s="25">
        <v>0</v>
      </c>
      <c r="AS1084" s="25">
        <v>0</v>
      </c>
      <c r="AT1084" s="25">
        <v>179.52799999999999</v>
      </c>
      <c r="AU1084" s="25">
        <v>0</v>
      </c>
      <c r="AW1084" t="str">
        <f t="shared" si="125"/>
        <v>Trần Huy Hoàng</v>
      </c>
      <c r="AX1084" s="27" t="str">
        <f t="shared" si="126"/>
        <v>Hồ Ngọc Hiếu</v>
      </c>
      <c r="AY1084" s="4" t="str">
        <f t="shared" si="127"/>
        <v>VIN+</v>
      </c>
    </row>
    <row r="1085" spans="1:51" outlineLevel="1" x14ac:dyDescent="0.25">
      <c r="A1085" s="4" t="s">
        <v>1104</v>
      </c>
      <c r="B1085" s="4" t="s">
        <v>797</v>
      </c>
      <c r="C1085" s="4" t="s">
        <v>221</v>
      </c>
      <c r="D1085" s="4" t="s">
        <v>755</v>
      </c>
      <c r="E1085" s="35" t="s">
        <v>243</v>
      </c>
      <c r="F1085" s="11" t="s">
        <v>710</v>
      </c>
      <c r="G1085" s="35">
        <v>5337857</v>
      </c>
      <c r="H1085" s="4" t="s">
        <v>2951</v>
      </c>
      <c r="I1085" s="4"/>
      <c r="J1085" s="4"/>
      <c r="K1085" s="4"/>
      <c r="L1085" s="4"/>
      <c r="M1085" s="33"/>
      <c r="N1085" s="38"/>
      <c r="O1085" s="33"/>
      <c r="P1085" s="244">
        <f t="shared" si="124"/>
        <v>599.66000000000008</v>
      </c>
      <c r="Q1085" s="25"/>
      <c r="R1085" s="25"/>
      <c r="S1085" s="25"/>
      <c r="T1085" s="109"/>
      <c r="U1085" s="25"/>
      <c r="V1085" s="25"/>
      <c r="W1085" s="25"/>
      <c r="X1085" s="25">
        <v>0</v>
      </c>
      <c r="Y1085" s="25"/>
      <c r="Z1085" s="25">
        <v>0</v>
      </c>
      <c r="AA1085" s="109"/>
      <c r="AB1085" s="25">
        <v>0</v>
      </c>
      <c r="AC1085" s="25">
        <v>0</v>
      </c>
      <c r="AD1085" s="25">
        <v>180.59800000000001</v>
      </c>
      <c r="AE1085" s="25">
        <v>0</v>
      </c>
      <c r="AF1085" s="25">
        <v>0</v>
      </c>
      <c r="AG1085" s="25">
        <v>0</v>
      </c>
      <c r="AH1085" s="109"/>
      <c r="AI1085" s="25">
        <v>0</v>
      </c>
      <c r="AJ1085" s="25">
        <v>0</v>
      </c>
      <c r="AK1085" s="123">
        <v>0</v>
      </c>
      <c r="AL1085" s="25">
        <v>419.06200000000001</v>
      </c>
      <c r="AM1085" s="25">
        <v>0</v>
      </c>
      <c r="AN1085" s="25">
        <v>0</v>
      </c>
      <c r="AO1085" s="109"/>
      <c r="AP1085" s="25">
        <v>0</v>
      </c>
      <c r="AQ1085" s="25">
        <v>0</v>
      </c>
      <c r="AR1085" s="25">
        <v>0</v>
      </c>
      <c r="AS1085" s="25">
        <v>0</v>
      </c>
      <c r="AT1085" s="25">
        <v>0</v>
      </c>
      <c r="AU1085" s="25">
        <v>0</v>
      </c>
      <c r="AW1085" t="str">
        <f t="shared" si="125"/>
        <v>Trần Huy Hoàng</v>
      </c>
      <c r="AX1085" s="27" t="str">
        <f t="shared" si="126"/>
        <v>Hồ Ngọc Hiếu</v>
      </c>
      <c r="AY1085" s="4" t="str">
        <f t="shared" si="127"/>
        <v>VIN+</v>
      </c>
    </row>
    <row r="1086" spans="1:51" outlineLevel="1" x14ac:dyDescent="0.25">
      <c r="A1086" s="4" t="s">
        <v>1104</v>
      </c>
      <c r="B1086" s="4" t="s">
        <v>797</v>
      </c>
      <c r="C1086" s="4" t="s">
        <v>221</v>
      </c>
      <c r="D1086" s="4" t="s">
        <v>755</v>
      </c>
      <c r="E1086" s="35" t="s">
        <v>243</v>
      </c>
      <c r="F1086" s="11" t="s">
        <v>710</v>
      </c>
      <c r="G1086" s="35">
        <v>5270147</v>
      </c>
      <c r="H1086" s="4" t="s">
        <v>2952</v>
      </c>
      <c r="I1086" s="4"/>
      <c r="J1086" s="4"/>
      <c r="K1086" s="4"/>
      <c r="L1086" s="4"/>
      <c r="M1086" s="33"/>
      <c r="N1086" s="38"/>
      <c r="O1086" s="33"/>
      <c r="P1086" s="244">
        <f t="shared" si="124"/>
        <v>598.58999999999992</v>
      </c>
      <c r="Q1086" s="25"/>
      <c r="R1086" s="25"/>
      <c r="S1086" s="25"/>
      <c r="T1086" s="109"/>
      <c r="U1086" s="25"/>
      <c r="V1086" s="25"/>
      <c r="W1086" s="25"/>
      <c r="X1086" s="25">
        <v>0</v>
      </c>
      <c r="Y1086" s="25"/>
      <c r="Z1086" s="25">
        <v>0</v>
      </c>
      <c r="AA1086" s="109"/>
      <c r="AB1086" s="25">
        <v>360.12599999999998</v>
      </c>
      <c r="AC1086" s="25">
        <v>0</v>
      </c>
      <c r="AD1086" s="25">
        <v>0</v>
      </c>
      <c r="AE1086" s="25">
        <v>0</v>
      </c>
      <c r="AF1086" s="25">
        <v>0</v>
      </c>
      <c r="AG1086" s="25">
        <v>0</v>
      </c>
      <c r="AH1086" s="109"/>
      <c r="AI1086" s="25">
        <v>0</v>
      </c>
      <c r="AJ1086" s="25">
        <v>0</v>
      </c>
      <c r="AK1086" s="123">
        <v>0</v>
      </c>
      <c r="AL1086" s="25">
        <v>0</v>
      </c>
      <c r="AM1086" s="25">
        <v>0</v>
      </c>
      <c r="AN1086" s="25">
        <v>238.464</v>
      </c>
      <c r="AO1086" s="109"/>
      <c r="AP1086" s="25">
        <v>0</v>
      </c>
      <c r="AQ1086" s="25">
        <v>0</v>
      </c>
      <c r="AR1086" s="25">
        <v>0</v>
      </c>
      <c r="AS1086" s="25">
        <v>0</v>
      </c>
      <c r="AT1086" s="25">
        <v>0</v>
      </c>
      <c r="AU1086" s="25">
        <v>0</v>
      </c>
      <c r="AW1086" t="str">
        <f t="shared" si="125"/>
        <v>Trần Huy Hoàng</v>
      </c>
      <c r="AX1086" s="27" t="str">
        <f t="shared" si="126"/>
        <v>Hồ Ngọc Hiếu</v>
      </c>
      <c r="AY1086" s="4" t="str">
        <f t="shared" si="127"/>
        <v>VIN+</v>
      </c>
    </row>
    <row r="1087" spans="1:51" x14ac:dyDescent="0.25">
      <c r="A1087" s="4" t="s">
        <v>1104</v>
      </c>
      <c r="B1087" s="4" t="s">
        <v>797</v>
      </c>
      <c r="C1087" s="4" t="s">
        <v>221</v>
      </c>
      <c r="D1087" s="4" t="s">
        <v>755</v>
      </c>
      <c r="E1087" s="35" t="s">
        <v>243</v>
      </c>
      <c r="F1087" s="11" t="s">
        <v>710</v>
      </c>
      <c r="G1087" s="35">
        <v>5331358</v>
      </c>
      <c r="H1087" s="4" t="s">
        <v>2953</v>
      </c>
      <c r="I1087" s="4"/>
      <c r="J1087" s="4"/>
      <c r="K1087" s="4"/>
      <c r="L1087" s="4"/>
      <c r="M1087" s="33"/>
      <c r="N1087" s="38"/>
      <c r="O1087" s="33"/>
      <c r="P1087" s="244">
        <f t="shared" si="124"/>
        <v>238.464</v>
      </c>
      <c r="Q1087" s="25"/>
      <c r="R1087" s="25"/>
      <c r="S1087" s="25"/>
      <c r="T1087" s="109"/>
      <c r="U1087" s="25"/>
      <c r="V1087" s="25"/>
      <c r="W1087" s="25"/>
      <c r="X1087" s="25">
        <v>0</v>
      </c>
      <c r="Y1087" s="25"/>
      <c r="Z1087" s="25">
        <v>0</v>
      </c>
      <c r="AA1087" s="109"/>
      <c r="AB1087" s="25">
        <v>0</v>
      </c>
      <c r="AC1087" s="25">
        <v>0</v>
      </c>
      <c r="AD1087" s="25">
        <v>0</v>
      </c>
      <c r="AE1087" s="25">
        <v>0</v>
      </c>
      <c r="AF1087" s="25">
        <v>0</v>
      </c>
      <c r="AG1087" s="25">
        <v>0</v>
      </c>
      <c r="AH1087" s="109"/>
      <c r="AI1087" s="25">
        <v>0</v>
      </c>
      <c r="AJ1087" s="25">
        <v>0</v>
      </c>
      <c r="AK1087" s="123">
        <v>0</v>
      </c>
      <c r="AL1087" s="25">
        <v>0</v>
      </c>
      <c r="AM1087" s="25">
        <v>0</v>
      </c>
      <c r="AN1087" s="25">
        <v>0</v>
      </c>
      <c r="AO1087" s="109"/>
      <c r="AP1087" s="25">
        <v>0</v>
      </c>
      <c r="AQ1087" s="25">
        <v>0</v>
      </c>
      <c r="AR1087" s="25">
        <v>0</v>
      </c>
      <c r="AS1087" s="25">
        <v>238.464</v>
      </c>
      <c r="AT1087" s="25">
        <v>0</v>
      </c>
      <c r="AU1087" s="25">
        <v>0</v>
      </c>
      <c r="AW1087" t="str">
        <f t="shared" si="125"/>
        <v>Trần Huy Hoàng</v>
      </c>
      <c r="AX1087" s="27" t="str">
        <f t="shared" si="126"/>
        <v>Hồ Ngọc Hiếu</v>
      </c>
      <c r="AY1087" s="4" t="str">
        <f t="shared" si="127"/>
        <v>VIN+</v>
      </c>
    </row>
    <row r="1088" spans="1:51" x14ac:dyDescent="0.25">
      <c r="A1088" s="4" t="s">
        <v>1104</v>
      </c>
      <c r="B1088" s="4" t="s">
        <v>797</v>
      </c>
      <c r="C1088" s="4" t="s">
        <v>221</v>
      </c>
      <c r="D1088" s="4" t="s">
        <v>755</v>
      </c>
      <c r="E1088" s="35" t="s">
        <v>243</v>
      </c>
      <c r="F1088" s="11" t="s">
        <v>710</v>
      </c>
      <c r="G1088" s="35">
        <v>5330252</v>
      </c>
      <c r="H1088" s="4" t="s">
        <v>5070</v>
      </c>
      <c r="I1088" s="4"/>
      <c r="J1088" s="4"/>
      <c r="K1088" s="4"/>
      <c r="L1088" s="4"/>
      <c r="M1088" s="33"/>
      <c r="N1088" s="38"/>
      <c r="O1088" s="33"/>
      <c r="P1088" s="244">
        <f t="shared" si="124"/>
        <v>180.59800000000001</v>
      </c>
      <c r="Q1088" s="25"/>
      <c r="R1088" s="25"/>
      <c r="S1088" s="25"/>
      <c r="T1088" s="109"/>
      <c r="U1088" s="25"/>
      <c r="V1088" s="25"/>
      <c r="W1088" s="25"/>
      <c r="X1088" s="25">
        <v>0</v>
      </c>
      <c r="Y1088" s="25"/>
      <c r="Z1088" s="25">
        <v>0</v>
      </c>
      <c r="AA1088" s="109"/>
      <c r="AB1088" s="25">
        <v>0</v>
      </c>
      <c r="AC1088" s="25">
        <v>0</v>
      </c>
      <c r="AD1088" s="25">
        <v>180.59800000000001</v>
      </c>
      <c r="AE1088" s="25">
        <v>0</v>
      </c>
      <c r="AF1088" s="25">
        <v>0</v>
      </c>
      <c r="AG1088" s="25">
        <v>0</v>
      </c>
      <c r="AH1088" s="109"/>
      <c r="AI1088" s="25">
        <v>0</v>
      </c>
      <c r="AJ1088" s="25">
        <v>0</v>
      </c>
      <c r="AK1088" s="123">
        <v>0</v>
      </c>
      <c r="AL1088" s="25">
        <v>0</v>
      </c>
      <c r="AM1088" s="25">
        <v>0</v>
      </c>
      <c r="AN1088" s="25">
        <v>0</v>
      </c>
      <c r="AO1088" s="109"/>
      <c r="AP1088" s="25">
        <v>0</v>
      </c>
      <c r="AQ1088" s="25">
        <v>0</v>
      </c>
      <c r="AR1088" s="25">
        <v>0</v>
      </c>
      <c r="AS1088" s="25">
        <v>0</v>
      </c>
      <c r="AT1088" s="25">
        <v>0</v>
      </c>
      <c r="AU1088" s="25">
        <v>0</v>
      </c>
      <c r="AW1088" t="str">
        <f t="shared" si="125"/>
        <v>Trần Huy Hoàng</v>
      </c>
      <c r="AX1088" s="27" t="str">
        <f t="shared" si="126"/>
        <v>Hồ Ngọc Hiếu</v>
      </c>
      <c r="AY1088" s="4" t="str">
        <f t="shared" si="127"/>
        <v>VIN+</v>
      </c>
    </row>
    <row r="1089" spans="1:51" x14ac:dyDescent="0.25">
      <c r="A1089" s="4" t="s">
        <v>1104</v>
      </c>
      <c r="B1089" s="4" t="s">
        <v>797</v>
      </c>
      <c r="C1089" s="4" t="s">
        <v>221</v>
      </c>
      <c r="D1089" s="4" t="s">
        <v>755</v>
      </c>
      <c r="E1089" s="35" t="s">
        <v>243</v>
      </c>
      <c r="F1089" s="11" t="s">
        <v>710</v>
      </c>
      <c r="G1089" s="35">
        <v>5128761</v>
      </c>
      <c r="H1089" s="4" t="s">
        <v>5230</v>
      </c>
      <c r="I1089" s="4"/>
      <c r="J1089" s="4"/>
      <c r="K1089" s="4"/>
      <c r="L1089" s="4"/>
      <c r="M1089" s="33"/>
      <c r="N1089" s="38"/>
      <c r="O1089" s="33"/>
      <c r="P1089" s="244">
        <f t="shared" si="124"/>
        <v>483.02499999999998</v>
      </c>
      <c r="Q1089" s="25"/>
      <c r="R1089" s="25"/>
      <c r="S1089" s="25"/>
      <c r="T1089" s="109"/>
      <c r="U1089" s="25"/>
      <c r="V1089" s="25"/>
      <c r="W1089" s="25"/>
      <c r="X1089" s="25"/>
      <c r="Y1089" s="25"/>
      <c r="Z1089" s="25"/>
      <c r="AA1089" s="109"/>
      <c r="AB1089" s="25"/>
      <c r="AC1089" s="25"/>
      <c r="AD1089" s="25"/>
      <c r="AE1089" s="25"/>
      <c r="AF1089" s="25"/>
      <c r="AG1089" s="25">
        <v>303.49700000000001</v>
      </c>
      <c r="AH1089" s="109"/>
      <c r="AI1089" s="25">
        <v>0</v>
      </c>
      <c r="AJ1089" s="25">
        <v>0</v>
      </c>
      <c r="AK1089" s="123">
        <v>0</v>
      </c>
      <c r="AL1089" s="25">
        <v>0</v>
      </c>
      <c r="AM1089" s="25">
        <v>0</v>
      </c>
      <c r="AN1089" s="25">
        <v>179.52799999999999</v>
      </c>
      <c r="AO1089" s="109"/>
      <c r="AP1089" s="25">
        <v>0</v>
      </c>
      <c r="AQ1089" s="25">
        <v>0</v>
      </c>
      <c r="AR1089" s="25">
        <v>0</v>
      </c>
      <c r="AS1089" s="25">
        <v>0</v>
      </c>
      <c r="AT1089" s="25">
        <v>0</v>
      </c>
      <c r="AU1089" s="25">
        <v>0</v>
      </c>
      <c r="AW1089" t="str">
        <f t="shared" si="125"/>
        <v>Trần Huy Hoàng</v>
      </c>
      <c r="AX1089" s="27" t="str">
        <f t="shared" si="126"/>
        <v>Hồ Ngọc Hiếu</v>
      </c>
      <c r="AY1089" s="4" t="str">
        <f t="shared" si="127"/>
        <v>VIN+</v>
      </c>
    </row>
    <row r="1090" spans="1:51" x14ac:dyDescent="0.25">
      <c r="A1090" s="4"/>
      <c r="B1090" s="4"/>
      <c r="C1090" s="4"/>
      <c r="D1090" s="4"/>
      <c r="E1090" s="35"/>
      <c r="F1090" s="4"/>
      <c r="G1090" s="35"/>
      <c r="H1090" s="4"/>
      <c r="I1090" s="4"/>
      <c r="J1090" s="4"/>
      <c r="K1090" s="4"/>
      <c r="L1090" s="4"/>
      <c r="M1090" s="33"/>
      <c r="N1090" s="38"/>
      <c r="O1090" s="33"/>
      <c r="P1090" s="244">
        <f t="shared" si="124"/>
        <v>0</v>
      </c>
      <c r="Q1090" s="25"/>
      <c r="R1090" s="25"/>
      <c r="S1090" s="25"/>
      <c r="T1090" s="109"/>
      <c r="U1090" s="25"/>
      <c r="V1090" s="25"/>
      <c r="W1090" s="25"/>
      <c r="X1090" s="25"/>
      <c r="Y1090" s="25"/>
      <c r="Z1090" s="25"/>
      <c r="AA1090" s="109"/>
      <c r="AB1090" s="25"/>
      <c r="AC1090" s="25"/>
      <c r="AD1090" s="25"/>
      <c r="AE1090" s="25"/>
      <c r="AF1090" s="25"/>
      <c r="AG1090" s="25">
        <v>0</v>
      </c>
      <c r="AH1090" s="109"/>
      <c r="AI1090" s="25">
        <v>0</v>
      </c>
      <c r="AJ1090" s="25">
        <v>0</v>
      </c>
      <c r="AK1090" s="123">
        <v>0</v>
      </c>
      <c r="AL1090" s="25">
        <v>0</v>
      </c>
      <c r="AM1090" s="25">
        <v>0</v>
      </c>
      <c r="AN1090" s="25">
        <v>0</v>
      </c>
      <c r="AO1090" s="109"/>
      <c r="AP1090" s="25">
        <v>0</v>
      </c>
      <c r="AQ1090" s="25">
        <v>0</v>
      </c>
      <c r="AR1090" s="25">
        <v>0</v>
      </c>
      <c r="AS1090" s="25">
        <v>0</v>
      </c>
      <c r="AT1090" s="25">
        <v>0</v>
      </c>
      <c r="AU1090" s="25">
        <v>0</v>
      </c>
      <c r="AW1090">
        <f t="shared" si="125"/>
        <v>0</v>
      </c>
      <c r="AX1090" s="27">
        <f t="shared" si="126"/>
        <v>0</v>
      </c>
      <c r="AY1090" s="4">
        <f t="shared" si="127"/>
        <v>0</v>
      </c>
    </row>
    <row r="1091" spans="1:51" x14ac:dyDescent="0.25">
      <c r="A1091" s="4"/>
      <c r="B1091" s="4"/>
      <c r="C1091" s="4"/>
      <c r="D1091" s="4"/>
      <c r="E1091" s="35"/>
      <c r="F1091" s="4"/>
      <c r="G1091" s="35"/>
      <c r="H1091" s="4"/>
      <c r="I1091" s="4"/>
      <c r="J1091" s="4"/>
      <c r="K1091" s="4"/>
      <c r="L1091" s="4"/>
      <c r="M1091" s="33"/>
      <c r="N1091" s="38"/>
      <c r="O1091" s="33"/>
      <c r="P1091" s="244">
        <f t="shared" si="124"/>
        <v>0</v>
      </c>
      <c r="Q1091" s="25"/>
      <c r="R1091" s="25"/>
      <c r="S1091" s="25"/>
      <c r="T1091" s="109"/>
      <c r="U1091" s="25"/>
      <c r="V1091" s="25"/>
      <c r="W1091" s="25"/>
      <c r="X1091" s="25"/>
      <c r="Y1091" s="25"/>
      <c r="Z1091" s="25"/>
      <c r="AA1091" s="109"/>
      <c r="AB1091" s="25"/>
      <c r="AC1091" s="25"/>
      <c r="AD1091" s="25"/>
      <c r="AE1091" s="25"/>
      <c r="AF1091" s="25"/>
      <c r="AG1091" s="25">
        <v>0</v>
      </c>
      <c r="AH1091" s="109"/>
      <c r="AI1091" s="25">
        <v>0</v>
      </c>
      <c r="AJ1091" s="25">
        <v>0</v>
      </c>
      <c r="AK1091" s="123">
        <v>0</v>
      </c>
      <c r="AL1091" s="25">
        <v>0</v>
      </c>
      <c r="AM1091" s="25">
        <v>0</v>
      </c>
      <c r="AN1091" s="25">
        <v>0</v>
      </c>
      <c r="AO1091" s="109"/>
      <c r="AP1091" s="25">
        <v>0</v>
      </c>
      <c r="AQ1091" s="25">
        <v>0</v>
      </c>
      <c r="AR1091" s="25">
        <v>0</v>
      </c>
      <c r="AS1091" s="25">
        <v>0</v>
      </c>
      <c r="AT1091" s="25">
        <v>0</v>
      </c>
      <c r="AU1091" s="25">
        <v>0</v>
      </c>
      <c r="AW1091">
        <f t="shared" si="125"/>
        <v>0</v>
      </c>
      <c r="AX1091" s="27">
        <f t="shared" si="126"/>
        <v>0</v>
      </c>
      <c r="AY1091" s="4">
        <f t="shared" si="127"/>
        <v>0</v>
      </c>
    </row>
    <row r="1092" spans="1:51" x14ac:dyDescent="0.25">
      <c r="A1092" s="4"/>
      <c r="B1092" s="4"/>
      <c r="C1092" s="4"/>
      <c r="D1092" s="4"/>
      <c r="E1092" s="35"/>
      <c r="F1092" s="4"/>
      <c r="G1092" s="35"/>
      <c r="H1092" s="4"/>
      <c r="I1092" s="4"/>
      <c r="J1092" s="4"/>
      <c r="K1092" s="4"/>
      <c r="L1092" s="4"/>
      <c r="M1092" s="33"/>
      <c r="N1092" s="38"/>
      <c r="O1092" s="33"/>
      <c r="P1092" s="244">
        <f t="shared" si="124"/>
        <v>0</v>
      </c>
      <c r="Q1092" s="25"/>
      <c r="R1092" s="25"/>
      <c r="S1092" s="25"/>
      <c r="T1092" s="109"/>
      <c r="U1092" s="25"/>
      <c r="V1092" s="25"/>
      <c r="W1092" s="25"/>
      <c r="X1092" s="25"/>
      <c r="Y1092" s="25"/>
      <c r="Z1092" s="25"/>
      <c r="AA1092" s="109"/>
      <c r="AB1092" s="25"/>
      <c r="AC1092" s="25"/>
      <c r="AD1092" s="25"/>
      <c r="AE1092" s="25"/>
      <c r="AF1092" s="25"/>
      <c r="AG1092" s="25">
        <v>0</v>
      </c>
      <c r="AH1092" s="109"/>
      <c r="AI1092" s="25">
        <v>0</v>
      </c>
      <c r="AJ1092" s="25">
        <v>0</v>
      </c>
      <c r="AK1092" s="123">
        <v>0</v>
      </c>
      <c r="AL1092" s="25">
        <v>0</v>
      </c>
      <c r="AM1092" s="25">
        <v>0</v>
      </c>
      <c r="AN1092" s="25">
        <v>0</v>
      </c>
      <c r="AO1092" s="109"/>
      <c r="AP1092" s="25">
        <v>0</v>
      </c>
      <c r="AQ1092" s="25">
        <v>0</v>
      </c>
      <c r="AR1092" s="25">
        <v>0</v>
      </c>
      <c r="AS1092" s="25">
        <v>0</v>
      </c>
      <c r="AT1092" s="25">
        <v>0</v>
      </c>
      <c r="AU1092" s="25">
        <v>0</v>
      </c>
      <c r="AW1092">
        <f t="shared" si="125"/>
        <v>0</v>
      </c>
      <c r="AX1092" s="27">
        <f t="shared" si="126"/>
        <v>0</v>
      </c>
      <c r="AY1092" s="4">
        <f t="shared" si="127"/>
        <v>0</v>
      </c>
    </row>
    <row r="1093" spans="1:51" x14ac:dyDescent="0.25">
      <c r="A1093" s="4"/>
      <c r="B1093" s="4"/>
      <c r="C1093" s="4"/>
      <c r="D1093" s="4"/>
      <c r="E1093" s="35"/>
      <c r="F1093" s="4"/>
      <c r="G1093" s="35"/>
      <c r="H1093" s="4"/>
      <c r="I1093" s="4"/>
      <c r="J1093" s="4"/>
      <c r="K1093" s="4"/>
      <c r="L1093" s="4"/>
      <c r="M1093" s="33"/>
      <c r="N1093" s="38"/>
      <c r="O1093" s="33"/>
      <c r="P1093" s="244">
        <f t="shared" si="124"/>
        <v>0</v>
      </c>
      <c r="Q1093" s="25"/>
      <c r="R1093" s="25"/>
      <c r="S1093" s="25"/>
      <c r="T1093" s="109"/>
      <c r="U1093" s="25"/>
      <c r="V1093" s="25"/>
      <c r="W1093" s="25">
        <v>0</v>
      </c>
      <c r="X1093" s="25">
        <v>0</v>
      </c>
      <c r="Y1093" s="25">
        <v>0</v>
      </c>
      <c r="Z1093" s="25">
        <v>0</v>
      </c>
      <c r="AA1093" s="109"/>
      <c r="AB1093" s="25">
        <v>0</v>
      </c>
      <c r="AC1093" s="25">
        <v>0</v>
      </c>
      <c r="AD1093" s="25">
        <v>0</v>
      </c>
      <c r="AE1093" s="25">
        <v>0</v>
      </c>
      <c r="AF1093" s="25">
        <v>0</v>
      </c>
      <c r="AG1093" s="25">
        <v>0</v>
      </c>
      <c r="AH1093" s="109"/>
      <c r="AI1093" s="25">
        <v>0</v>
      </c>
      <c r="AJ1093" s="25">
        <v>0</v>
      </c>
      <c r="AK1093" s="123">
        <v>0</v>
      </c>
      <c r="AL1093" s="25">
        <v>0</v>
      </c>
      <c r="AM1093" s="25">
        <v>0</v>
      </c>
      <c r="AN1093" s="25">
        <v>0</v>
      </c>
      <c r="AO1093" s="109"/>
      <c r="AP1093" s="25">
        <v>0</v>
      </c>
      <c r="AQ1093" s="25">
        <v>0</v>
      </c>
      <c r="AR1093" s="25">
        <v>0</v>
      </c>
      <c r="AS1093" s="25">
        <v>0</v>
      </c>
      <c r="AT1093" s="25">
        <v>0</v>
      </c>
      <c r="AU1093" s="25">
        <v>0</v>
      </c>
      <c r="AW1093">
        <f t="shared" si="125"/>
        <v>0</v>
      </c>
      <c r="AX1093" s="27">
        <f t="shared" si="126"/>
        <v>0</v>
      </c>
      <c r="AY1093" s="4">
        <f t="shared" si="127"/>
        <v>0</v>
      </c>
    </row>
    <row r="1094" spans="1:51" x14ac:dyDescent="0.25">
      <c r="A1094" s="4" t="s">
        <v>1104</v>
      </c>
      <c r="B1094" s="4" t="s">
        <v>797</v>
      </c>
      <c r="C1094" s="4" t="s">
        <v>221</v>
      </c>
      <c r="D1094" s="57" t="s">
        <v>756</v>
      </c>
      <c r="E1094" s="86" t="s">
        <v>265</v>
      </c>
      <c r="F1094" s="57"/>
      <c r="G1094" s="35"/>
      <c r="H1094" s="57" t="s">
        <v>725</v>
      </c>
      <c r="I1094" s="4"/>
      <c r="J1094" s="4"/>
      <c r="K1094" s="4"/>
      <c r="L1094" s="4">
        <v>66</v>
      </c>
      <c r="M1094" s="33">
        <v>45890.994250000018</v>
      </c>
      <c r="N1094" s="38">
        <f t="shared" si="86"/>
        <v>2.3471599854054687E-2</v>
      </c>
      <c r="O1094" s="43">
        <f t="shared" si="87"/>
        <v>52998.947315245467</v>
      </c>
      <c r="P1094" s="244">
        <f t="shared" si="124"/>
        <v>303.49700000000001</v>
      </c>
      <c r="Q1094" s="25">
        <v>0</v>
      </c>
      <c r="R1094" s="25">
        <v>0</v>
      </c>
      <c r="S1094" s="25">
        <v>0</v>
      </c>
      <c r="T1094" s="109"/>
      <c r="U1094" s="25">
        <v>0</v>
      </c>
      <c r="V1094" s="25">
        <v>0</v>
      </c>
      <c r="W1094" s="25">
        <v>0</v>
      </c>
      <c r="X1094" s="25">
        <v>0</v>
      </c>
      <c r="Y1094" s="25">
        <v>0</v>
      </c>
      <c r="Z1094" s="25">
        <v>0</v>
      </c>
      <c r="AA1094" s="109"/>
      <c r="AB1094" s="25">
        <v>0</v>
      </c>
      <c r="AC1094" s="25">
        <v>0</v>
      </c>
      <c r="AD1094" s="25">
        <v>0</v>
      </c>
      <c r="AE1094" s="25">
        <v>0</v>
      </c>
      <c r="AF1094" s="25">
        <v>0</v>
      </c>
      <c r="AG1094" s="25">
        <v>0</v>
      </c>
      <c r="AH1094" s="109"/>
      <c r="AI1094" s="25">
        <v>0</v>
      </c>
      <c r="AJ1094" s="25">
        <v>0</v>
      </c>
      <c r="AK1094" s="123">
        <v>0</v>
      </c>
      <c r="AL1094" s="25">
        <v>0</v>
      </c>
      <c r="AM1094" s="25">
        <v>0</v>
      </c>
      <c r="AN1094" s="25">
        <v>0</v>
      </c>
      <c r="AO1094" s="109"/>
      <c r="AP1094" s="25">
        <v>0</v>
      </c>
      <c r="AQ1094" s="25">
        <v>0</v>
      </c>
      <c r="AR1094" s="25">
        <v>303.49700000000001</v>
      </c>
      <c r="AS1094" s="25">
        <v>0</v>
      </c>
      <c r="AT1094" s="25">
        <v>0</v>
      </c>
      <c r="AU1094" s="25">
        <v>0</v>
      </c>
      <c r="AW1094" t="str">
        <f t="shared" si="125"/>
        <v>Trần Huy Hoàng</v>
      </c>
      <c r="AX1094" s="27" t="str">
        <f t="shared" si="126"/>
        <v>Đặng Hoàng Thiên Ân</v>
      </c>
      <c r="AY1094" s="4" t="str">
        <f t="shared" si="127"/>
        <v>VIN+</v>
      </c>
    </row>
    <row r="1095" spans="1:51" x14ac:dyDescent="0.25">
      <c r="A1095" s="4" t="s">
        <v>1104</v>
      </c>
      <c r="B1095" s="4" t="s">
        <v>797</v>
      </c>
      <c r="C1095" s="4" t="s">
        <v>221</v>
      </c>
      <c r="D1095" s="4" t="s">
        <v>756</v>
      </c>
      <c r="E1095" s="35" t="s">
        <v>265</v>
      </c>
      <c r="F1095" s="11" t="s">
        <v>710</v>
      </c>
      <c r="G1095" s="35">
        <v>5331732</v>
      </c>
      <c r="H1095" s="4" t="s">
        <v>1406</v>
      </c>
      <c r="I1095" s="4"/>
      <c r="J1095" s="4"/>
      <c r="K1095" s="4"/>
      <c r="L1095" s="4"/>
      <c r="M1095" s="33"/>
      <c r="N1095" s="38"/>
      <c r="O1095" s="43"/>
      <c r="P1095" s="244">
        <f t="shared" si="124"/>
        <v>1379.0149999999999</v>
      </c>
      <c r="Q1095" s="25"/>
      <c r="R1095" s="25">
        <v>0</v>
      </c>
      <c r="S1095" s="25">
        <v>303.49700000000001</v>
      </c>
      <c r="T1095" s="109"/>
      <c r="U1095" s="25">
        <v>0</v>
      </c>
      <c r="V1095" s="25">
        <v>0</v>
      </c>
      <c r="W1095" s="25">
        <v>0</v>
      </c>
      <c r="X1095" s="25">
        <v>0</v>
      </c>
      <c r="Y1095" s="25">
        <v>360.12599999999998</v>
      </c>
      <c r="Z1095" s="25">
        <v>0</v>
      </c>
      <c r="AA1095" s="109"/>
      <c r="AB1095" s="25">
        <v>0</v>
      </c>
      <c r="AC1095" s="25">
        <v>238.464</v>
      </c>
      <c r="AD1095" s="25">
        <v>0</v>
      </c>
      <c r="AE1095" s="25">
        <v>0</v>
      </c>
      <c r="AF1095" s="25">
        <v>0</v>
      </c>
      <c r="AG1095" s="25">
        <v>0</v>
      </c>
      <c r="AH1095" s="109"/>
      <c r="AI1095" s="25">
        <v>0</v>
      </c>
      <c r="AJ1095" s="25">
        <v>0</v>
      </c>
      <c r="AK1095" s="123">
        <v>0</v>
      </c>
      <c r="AL1095" s="25">
        <v>0</v>
      </c>
      <c r="AM1095" s="25">
        <v>0</v>
      </c>
      <c r="AN1095" s="25">
        <v>476.928</v>
      </c>
      <c r="AO1095" s="109"/>
      <c r="AP1095" s="25">
        <v>0</v>
      </c>
      <c r="AQ1095" s="25">
        <v>0</v>
      </c>
      <c r="AR1095" s="25">
        <v>0</v>
      </c>
      <c r="AS1095" s="25">
        <v>0</v>
      </c>
      <c r="AT1095" s="25">
        <v>0</v>
      </c>
      <c r="AU1095" s="25">
        <v>0</v>
      </c>
      <c r="AW1095" t="str">
        <f t="shared" si="125"/>
        <v>Trần Huy Hoàng</v>
      </c>
      <c r="AX1095" s="27" t="str">
        <f t="shared" si="126"/>
        <v>Đặng Hoàng Thiên Ân</v>
      </c>
      <c r="AY1095" s="4" t="str">
        <f t="shared" si="127"/>
        <v>VIN+</v>
      </c>
    </row>
    <row r="1096" spans="1:51" outlineLevel="1" x14ac:dyDescent="0.25">
      <c r="A1096" s="4" t="s">
        <v>1104</v>
      </c>
      <c r="B1096" s="4" t="s">
        <v>797</v>
      </c>
      <c r="C1096" s="4" t="s">
        <v>221</v>
      </c>
      <c r="D1096" s="4" t="s">
        <v>756</v>
      </c>
      <c r="E1096" s="35" t="s">
        <v>265</v>
      </c>
      <c r="F1096" s="11" t="s">
        <v>710</v>
      </c>
      <c r="G1096" s="35">
        <v>5124741</v>
      </c>
      <c r="H1096" s="4" t="s">
        <v>1665</v>
      </c>
      <c r="I1096" s="4"/>
      <c r="J1096" s="4"/>
      <c r="K1096" s="4"/>
      <c r="L1096" s="4"/>
      <c r="M1096" s="33"/>
      <c r="N1096" s="38"/>
      <c r="O1096" s="43"/>
      <c r="P1096" s="244">
        <f t="shared" si="124"/>
        <v>360.12599999999998</v>
      </c>
      <c r="Q1096" s="25"/>
      <c r="R1096" s="25"/>
      <c r="S1096" s="25"/>
      <c r="T1096" s="109"/>
      <c r="U1096" s="25"/>
      <c r="V1096" s="25">
        <v>180.59800000000001</v>
      </c>
      <c r="W1096" s="25">
        <v>0</v>
      </c>
      <c r="X1096" s="25">
        <v>0</v>
      </c>
      <c r="Y1096" s="25">
        <v>0</v>
      </c>
      <c r="Z1096" s="25">
        <v>0</v>
      </c>
      <c r="AA1096" s="109"/>
      <c r="AB1096" s="25">
        <v>0</v>
      </c>
      <c r="AC1096" s="25">
        <v>0</v>
      </c>
      <c r="AD1096" s="25">
        <v>0</v>
      </c>
      <c r="AE1096" s="25">
        <v>0</v>
      </c>
      <c r="AF1096" s="25">
        <v>0</v>
      </c>
      <c r="AG1096" s="25">
        <v>0</v>
      </c>
      <c r="AH1096" s="109"/>
      <c r="AI1096" s="25">
        <v>0</v>
      </c>
      <c r="AJ1096" s="25">
        <v>0</v>
      </c>
      <c r="AK1096" s="123">
        <v>179.52799999999999</v>
      </c>
      <c r="AL1096" s="25">
        <v>0</v>
      </c>
      <c r="AM1096" s="25">
        <v>0</v>
      </c>
      <c r="AN1096" s="25">
        <v>0</v>
      </c>
      <c r="AO1096" s="109"/>
      <c r="AP1096" s="25">
        <v>0</v>
      </c>
      <c r="AQ1096" s="25">
        <v>0</v>
      </c>
      <c r="AR1096" s="25">
        <v>0</v>
      </c>
      <c r="AS1096" s="25">
        <v>0</v>
      </c>
      <c r="AT1096" s="25">
        <v>0</v>
      </c>
      <c r="AU1096" s="25">
        <v>0</v>
      </c>
      <c r="AW1096" t="str">
        <f t="shared" si="125"/>
        <v>Trần Huy Hoàng</v>
      </c>
      <c r="AX1096" s="27" t="str">
        <f t="shared" si="126"/>
        <v>Đặng Hoàng Thiên Ân</v>
      </c>
      <c r="AY1096" s="4" t="str">
        <f t="shared" si="127"/>
        <v>VIN+</v>
      </c>
    </row>
    <row r="1097" spans="1:51" outlineLevel="1" x14ac:dyDescent="0.25">
      <c r="A1097" s="4" t="s">
        <v>1104</v>
      </c>
      <c r="B1097" s="4" t="s">
        <v>797</v>
      </c>
      <c r="C1097" s="4" t="s">
        <v>221</v>
      </c>
      <c r="D1097" s="4" t="s">
        <v>756</v>
      </c>
      <c r="E1097" s="35" t="s">
        <v>265</v>
      </c>
      <c r="F1097" s="11" t="s">
        <v>710</v>
      </c>
      <c r="G1097" s="35">
        <v>5298558</v>
      </c>
      <c r="H1097" s="4" t="s">
        <v>1681</v>
      </c>
      <c r="I1097" s="4"/>
      <c r="J1097" s="4"/>
      <c r="K1097" s="4"/>
      <c r="L1097" s="4"/>
      <c r="M1097" s="33"/>
      <c r="N1097" s="38"/>
      <c r="O1097" s="43"/>
      <c r="P1097" s="244">
        <f t="shared" si="124"/>
        <v>179.52799999999999</v>
      </c>
      <c r="Q1097" s="25"/>
      <c r="R1097" s="25"/>
      <c r="S1097" s="25"/>
      <c r="T1097" s="109"/>
      <c r="U1097" s="25"/>
      <c r="V1097" s="25">
        <v>179.52799999999999</v>
      </c>
      <c r="W1097" s="25">
        <v>0</v>
      </c>
      <c r="X1097" s="25">
        <v>0</v>
      </c>
      <c r="Y1097" s="25">
        <v>0</v>
      </c>
      <c r="Z1097" s="25">
        <v>0</v>
      </c>
      <c r="AA1097" s="109"/>
      <c r="AB1097" s="25">
        <v>0</v>
      </c>
      <c r="AC1097" s="25">
        <v>0</v>
      </c>
      <c r="AD1097" s="25">
        <v>0</v>
      </c>
      <c r="AE1097" s="25">
        <v>0</v>
      </c>
      <c r="AF1097" s="25">
        <v>0</v>
      </c>
      <c r="AG1097" s="25">
        <v>0</v>
      </c>
      <c r="AH1097" s="109"/>
      <c r="AI1097" s="25">
        <v>0</v>
      </c>
      <c r="AJ1097" s="25">
        <v>0</v>
      </c>
      <c r="AK1097" s="123">
        <v>0</v>
      </c>
      <c r="AL1097" s="25">
        <v>0</v>
      </c>
      <c r="AM1097" s="25">
        <v>0</v>
      </c>
      <c r="AN1097" s="25">
        <v>0</v>
      </c>
      <c r="AO1097" s="109"/>
      <c r="AP1097" s="25">
        <v>0</v>
      </c>
      <c r="AQ1097" s="25">
        <v>0</v>
      </c>
      <c r="AR1097" s="25">
        <v>0</v>
      </c>
      <c r="AS1097" s="25">
        <v>0</v>
      </c>
      <c r="AT1097" s="25">
        <v>0</v>
      </c>
      <c r="AU1097" s="25">
        <v>0</v>
      </c>
      <c r="AW1097" t="str">
        <f t="shared" si="125"/>
        <v>Trần Huy Hoàng</v>
      </c>
      <c r="AX1097" s="27" t="str">
        <f t="shared" si="126"/>
        <v>Đặng Hoàng Thiên Ân</v>
      </c>
      <c r="AY1097" s="4" t="str">
        <f t="shared" si="127"/>
        <v>VIN+</v>
      </c>
    </row>
    <row r="1098" spans="1:51" outlineLevel="1" x14ac:dyDescent="0.25">
      <c r="A1098" s="4" t="s">
        <v>1104</v>
      </c>
      <c r="B1098" s="4" t="s">
        <v>797</v>
      </c>
      <c r="C1098" s="4" t="s">
        <v>221</v>
      </c>
      <c r="D1098" s="4" t="s">
        <v>756</v>
      </c>
      <c r="E1098" s="35" t="s">
        <v>265</v>
      </c>
      <c r="F1098" s="11" t="s">
        <v>710</v>
      </c>
      <c r="G1098" s="35">
        <v>5300185</v>
      </c>
      <c r="H1098" s="4" t="s">
        <v>1682</v>
      </c>
      <c r="I1098" s="4"/>
      <c r="J1098" s="4"/>
      <c r="K1098" s="4"/>
      <c r="L1098" s="4"/>
      <c r="M1098" s="33"/>
      <c r="N1098" s="38"/>
      <c r="O1098" s="43"/>
      <c r="P1098" s="244">
        <f t="shared" ref="P1098:P1161" si="128">SUM(Q1098:AU1098)</f>
        <v>180.59800000000001</v>
      </c>
      <c r="Q1098" s="25"/>
      <c r="R1098" s="25"/>
      <c r="S1098" s="25"/>
      <c r="T1098" s="109"/>
      <c r="U1098" s="25"/>
      <c r="V1098" s="25">
        <v>180.59800000000001</v>
      </c>
      <c r="W1098" s="25">
        <v>0</v>
      </c>
      <c r="X1098" s="25">
        <v>0</v>
      </c>
      <c r="Y1098" s="25">
        <v>0</v>
      </c>
      <c r="Z1098" s="25">
        <v>0</v>
      </c>
      <c r="AA1098" s="109"/>
      <c r="AB1098" s="25">
        <v>0</v>
      </c>
      <c r="AC1098" s="25">
        <v>0</v>
      </c>
      <c r="AD1098" s="25">
        <v>0</v>
      </c>
      <c r="AE1098" s="25">
        <v>0</v>
      </c>
      <c r="AF1098" s="25">
        <v>0</v>
      </c>
      <c r="AG1098" s="25">
        <v>0</v>
      </c>
      <c r="AH1098" s="109"/>
      <c r="AI1098" s="25">
        <v>0</v>
      </c>
      <c r="AJ1098" s="25">
        <v>0</v>
      </c>
      <c r="AK1098" s="123">
        <v>0</v>
      </c>
      <c r="AL1098" s="25">
        <v>0</v>
      </c>
      <c r="AM1098" s="25">
        <v>0</v>
      </c>
      <c r="AN1098" s="25">
        <v>0</v>
      </c>
      <c r="AO1098" s="109"/>
      <c r="AP1098" s="25">
        <v>0</v>
      </c>
      <c r="AQ1098" s="25">
        <v>0</v>
      </c>
      <c r="AR1098" s="25">
        <v>0</v>
      </c>
      <c r="AS1098" s="25">
        <v>0</v>
      </c>
      <c r="AT1098" s="25">
        <v>0</v>
      </c>
      <c r="AU1098" s="25">
        <v>0</v>
      </c>
      <c r="AW1098" t="str">
        <f t="shared" ref="AW1098:AW1161" si="129">+C1098</f>
        <v>Trần Huy Hoàng</v>
      </c>
      <c r="AX1098" s="27" t="str">
        <f t="shared" ref="AX1098:AX1161" si="130">+E1098</f>
        <v>Đặng Hoàng Thiên Ân</v>
      </c>
      <c r="AY1098" s="4" t="str">
        <f t="shared" si="127"/>
        <v>VIN+</v>
      </c>
    </row>
    <row r="1099" spans="1:51" outlineLevel="1" x14ac:dyDescent="0.25">
      <c r="A1099" s="4" t="s">
        <v>1104</v>
      </c>
      <c r="B1099" s="4" t="s">
        <v>797</v>
      </c>
      <c r="C1099" s="4" t="s">
        <v>221</v>
      </c>
      <c r="D1099" s="4" t="s">
        <v>756</v>
      </c>
      <c r="E1099" s="35" t="s">
        <v>265</v>
      </c>
      <c r="F1099" s="11" t="s">
        <v>710</v>
      </c>
      <c r="G1099" s="35">
        <v>5136092</v>
      </c>
      <c r="H1099" s="4" t="s">
        <v>1775</v>
      </c>
      <c r="I1099" s="4"/>
      <c r="J1099" s="4"/>
      <c r="K1099" s="4"/>
      <c r="L1099" s="4"/>
      <c r="M1099" s="33"/>
      <c r="N1099" s="38"/>
      <c r="O1099" s="43"/>
      <c r="P1099" s="244">
        <f t="shared" si="128"/>
        <v>902.08699999999999</v>
      </c>
      <c r="Q1099" s="25"/>
      <c r="R1099" s="25"/>
      <c r="S1099" s="25"/>
      <c r="T1099" s="109"/>
      <c r="U1099" s="25"/>
      <c r="V1099" s="25"/>
      <c r="W1099" s="25">
        <v>179.52799999999999</v>
      </c>
      <c r="X1099" s="25">
        <v>0</v>
      </c>
      <c r="Y1099" s="25">
        <v>0</v>
      </c>
      <c r="Z1099" s="25">
        <v>0</v>
      </c>
      <c r="AA1099" s="109"/>
      <c r="AB1099" s="25">
        <v>0</v>
      </c>
      <c r="AC1099" s="25">
        <v>0</v>
      </c>
      <c r="AD1099" s="25">
        <v>722.55899999999997</v>
      </c>
      <c r="AE1099" s="25">
        <v>0</v>
      </c>
      <c r="AF1099" s="25">
        <v>0</v>
      </c>
      <c r="AG1099" s="25">
        <v>0</v>
      </c>
      <c r="AH1099" s="109"/>
      <c r="AI1099" s="25">
        <v>0</v>
      </c>
      <c r="AJ1099" s="25">
        <v>0</v>
      </c>
      <c r="AK1099" s="123">
        <v>0</v>
      </c>
      <c r="AL1099" s="25">
        <v>0</v>
      </c>
      <c r="AM1099" s="25">
        <v>0</v>
      </c>
      <c r="AN1099" s="25">
        <v>0</v>
      </c>
      <c r="AO1099" s="109"/>
      <c r="AP1099" s="25">
        <v>0</v>
      </c>
      <c r="AQ1099" s="25">
        <v>0</v>
      </c>
      <c r="AR1099" s="25">
        <v>0</v>
      </c>
      <c r="AS1099" s="25">
        <v>0</v>
      </c>
      <c r="AT1099" s="25">
        <v>0</v>
      </c>
      <c r="AU1099" s="25">
        <v>0</v>
      </c>
      <c r="AW1099" t="str">
        <f t="shared" si="129"/>
        <v>Trần Huy Hoàng</v>
      </c>
      <c r="AX1099" s="27" t="str">
        <f t="shared" si="130"/>
        <v>Đặng Hoàng Thiên Ân</v>
      </c>
      <c r="AY1099" s="4" t="str">
        <f t="shared" si="127"/>
        <v>VIN+</v>
      </c>
    </row>
    <row r="1100" spans="1:51" outlineLevel="1" x14ac:dyDescent="0.25">
      <c r="A1100" s="4" t="s">
        <v>1104</v>
      </c>
      <c r="B1100" s="4" t="s">
        <v>797</v>
      </c>
      <c r="C1100" s="4" t="s">
        <v>221</v>
      </c>
      <c r="D1100" s="4" t="s">
        <v>756</v>
      </c>
      <c r="E1100" s="35" t="s">
        <v>265</v>
      </c>
      <c r="F1100" s="11" t="s">
        <v>710</v>
      </c>
      <c r="G1100" s="35">
        <v>5132041</v>
      </c>
      <c r="H1100" s="4" t="s">
        <v>1776</v>
      </c>
      <c r="I1100" s="4"/>
      <c r="J1100" s="4"/>
      <c r="K1100" s="4"/>
      <c r="L1100" s="4"/>
      <c r="M1100" s="33"/>
      <c r="N1100" s="38"/>
      <c r="O1100" s="43"/>
      <c r="P1100" s="244">
        <f t="shared" si="128"/>
        <v>483.02499999999998</v>
      </c>
      <c r="Q1100" s="25"/>
      <c r="R1100" s="25"/>
      <c r="S1100" s="25"/>
      <c r="T1100" s="109"/>
      <c r="U1100" s="25"/>
      <c r="V1100" s="25"/>
      <c r="W1100" s="25">
        <v>179.52799999999999</v>
      </c>
      <c r="X1100" s="25">
        <v>0</v>
      </c>
      <c r="Y1100" s="25">
        <v>0</v>
      </c>
      <c r="Z1100" s="25">
        <v>0</v>
      </c>
      <c r="AA1100" s="109"/>
      <c r="AB1100" s="25">
        <v>0</v>
      </c>
      <c r="AC1100" s="25">
        <v>303.49700000000001</v>
      </c>
      <c r="AD1100" s="25">
        <v>0</v>
      </c>
      <c r="AE1100" s="25">
        <v>0</v>
      </c>
      <c r="AF1100" s="25">
        <v>0</v>
      </c>
      <c r="AG1100" s="25">
        <v>0</v>
      </c>
      <c r="AH1100" s="109"/>
      <c r="AI1100" s="25">
        <v>0</v>
      </c>
      <c r="AJ1100" s="25">
        <v>0</v>
      </c>
      <c r="AK1100" s="123">
        <v>0</v>
      </c>
      <c r="AL1100" s="25">
        <v>0</v>
      </c>
      <c r="AM1100" s="25">
        <v>0</v>
      </c>
      <c r="AN1100" s="25">
        <v>0</v>
      </c>
      <c r="AO1100" s="109"/>
      <c r="AP1100" s="25">
        <v>0</v>
      </c>
      <c r="AQ1100" s="25">
        <v>0</v>
      </c>
      <c r="AR1100" s="25">
        <v>0</v>
      </c>
      <c r="AS1100" s="25">
        <v>0</v>
      </c>
      <c r="AT1100" s="25">
        <v>0</v>
      </c>
      <c r="AU1100" s="25">
        <v>0</v>
      </c>
      <c r="AW1100" t="str">
        <f t="shared" si="129"/>
        <v>Trần Huy Hoàng</v>
      </c>
      <c r="AX1100" s="27" t="str">
        <f t="shared" si="130"/>
        <v>Đặng Hoàng Thiên Ân</v>
      </c>
      <c r="AY1100" s="4" t="str">
        <f t="shared" si="127"/>
        <v>VIN+</v>
      </c>
    </row>
    <row r="1101" spans="1:51" outlineLevel="1" x14ac:dyDescent="0.25">
      <c r="A1101" s="4" t="s">
        <v>1104</v>
      </c>
      <c r="B1101" s="4" t="s">
        <v>797</v>
      </c>
      <c r="C1101" s="4" t="s">
        <v>221</v>
      </c>
      <c r="D1101" s="4" t="s">
        <v>756</v>
      </c>
      <c r="E1101" s="35" t="s">
        <v>265</v>
      </c>
      <c r="F1101" s="11" t="s">
        <v>710</v>
      </c>
      <c r="G1101" s="35">
        <v>5129632</v>
      </c>
      <c r="H1101" s="4" t="s">
        <v>1791</v>
      </c>
      <c r="I1101" s="4"/>
      <c r="J1101" s="4"/>
      <c r="K1101" s="4"/>
      <c r="L1101" s="4"/>
      <c r="M1101" s="33"/>
      <c r="N1101" s="38"/>
      <c r="O1101" s="43"/>
      <c r="P1101" s="244">
        <f t="shared" si="128"/>
        <v>721.48900000000003</v>
      </c>
      <c r="Q1101" s="25"/>
      <c r="R1101" s="25"/>
      <c r="S1101" s="25"/>
      <c r="T1101" s="109"/>
      <c r="U1101" s="25"/>
      <c r="V1101" s="25"/>
      <c r="W1101" s="25">
        <v>179.52799999999999</v>
      </c>
      <c r="X1101" s="25">
        <v>0</v>
      </c>
      <c r="Y1101" s="25">
        <v>0</v>
      </c>
      <c r="Z1101" s="25">
        <v>0</v>
      </c>
      <c r="AA1101" s="109"/>
      <c r="AB1101" s="25">
        <v>0</v>
      </c>
      <c r="AC1101" s="25">
        <v>0</v>
      </c>
      <c r="AD1101" s="25">
        <v>0</v>
      </c>
      <c r="AE1101" s="25">
        <v>0</v>
      </c>
      <c r="AF1101" s="25">
        <v>0</v>
      </c>
      <c r="AG1101" s="25">
        <v>0</v>
      </c>
      <c r="AH1101" s="109"/>
      <c r="AI1101" s="25">
        <v>0</v>
      </c>
      <c r="AJ1101" s="25">
        <v>0</v>
      </c>
      <c r="AK1101" s="123">
        <v>0</v>
      </c>
      <c r="AL1101" s="25">
        <v>303.49700000000001</v>
      </c>
      <c r="AM1101" s="25">
        <v>0</v>
      </c>
      <c r="AN1101" s="25">
        <v>238.464</v>
      </c>
      <c r="AO1101" s="109"/>
      <c r="AP1101" s="25">
        <v>0</v>
      </c>
      <c r="AQ1101" s="25">
        <v>0</v>
      </c>
      <c r="AR1101" s="25">
        <v>0</v>
      </c>
      <c r="AS1101" s="25">
        <v>0</v>
      </c>
      <c r="AT1101" s="25">
        <v>0</v>
      </c>
      <c r="AU1101" s="25">
        <v>0</v>
      </c>
      <c r="AW1101" t="str">
        <f t="shared" si="129"/>
        <v>Trần Huy Hoàng</v>
      </c>
      <c r="AX1101" s="27" t="str">
        <f t="shared" si="130"/>
        <v>Đặng Hoàng Thiên Ân</v>
      </c>
      <c r="AY1101" s="4" t="str">
        <f t="shared" ref="AY1101:AY1164" si="131">+B1101</f>
        <v>VIN+</v>
      </c>
    </row>
    <row r="1102" spans="1:51" outlineLevel="1" x14ac:dyDescent="0.25">
      <c r="A1102" s="4" t="s">
        <v>1104</v>
      </c>
      <c r="B1102" s="4" t="s">
        <v>797</v>
      </c>
      <c r="C1102" s="4" t="s">
        <v>221</v>
      </c>
      <c r="D1102" s="4" t="s">
        <v>756</v>
      </c>
      <c r="E1102" s="35" t="s">
        <v>265</v>
      </c>
      <c r="F1102" s="11" t="s">
        <v>710</v>
      </c>
      <c r="G1102" s="35">
        <v>5125096</v>
      </c>
      <c r="H1102" s="4" t="s">
        <v>1792</v>
      </c>
      <c r="I1102" s="4"/>
      <c r="J1102" s="4"/>
      <c r="K1102" s="4"/>
      <c r="L1102" s="4"/>
      <c r="M1102" s="33"/>
      <c r="N1102" s="38"/>
      <c r="O1102" s="43"/>
      <c r="P1102" s="244">
        <f t="shared" si="128"/>
        <v>483.02499999999998</v>
      </c>
      <c r="Q1102" s="25"/>
      <c r="R1102" s="25"/>
      <c r="S1102" s="25"/>
      <c r="T1102" s="109"/>
      <c r="U1102" s="25"/>
      <c r="V1102" s="25"/>
      <c r="W1102" s="25">
        <v>483.02499999999998</v>
      </c>
      <c r="X1102" s="25">
        <v>0</v>
      </c>
      <c r="Y1102" s="25">
        <v>0</v>
      </c>
      <c r="Z1102" s="25">
        <v>0</v>
      </c>
      <c r="AA1102" s="109"/>
      <c r="AB1102" s="25">
        <v>0</v>
      </c>
      <c r="AC1102" s="25">
        <v>0</v>
      </c>
      <c r="AD1102" s="25">
        <v>0</v>
      </c>
      <c r="AE1102" s="25">
        <v>0</v>
      </c>
      <c r="AF1102" s="25">
        <v>0</v>
      </c>
      <c r="AG1102" s="25">
        <v>0</v>
      </c>
      <c r="AH1102" s="109"/>
      <c r="AI1102" s="25">
        <v>0</v>
      </c>
      <c r="AJ1102" s="25">
        <v>0</v>
      </c>
      <c r="AK1102" s="123">
        <v>0</v>
      </c>
      <c r="AL1102" s="25">
        <v>0</v>
      </c>
      <c r="AM1102" s="25">
        <v>0</v>
      </c>
      <c r="AN1102" s="25">
        <v>0</v>
      </c>
      <c r="AO1102" s="109"/>
      <c r="AP1102" s="25">
        <v>0</v>
      </c>
      <c r="AQ1102" s="25">
        <v>0</v>
      </c>
      <c r="AR1102" s="25">
        <v>0</v>
      </c>
      <c r="AS1102" s="25">
        <v>0</v>
      </c>
      <c r="AT1102" s="25">
        <v>0</v>
      </c>
      <c r="AU1102" s="25">
        <v>0</v>
      </c>
      <c r="AW1102" t="str">
        <f t="shared" si="129"/>
        <v>Trần Huy Hoàng</v>
      </c>
      <c r="AX1102" s="27" t="str">
        <f t="shared" si="130"/>
        <v>Đặng Hoàng Thiên Ân</v>
      </c>
      <c r="AY1102" s="4" t="str">
        <f t="shared" si="131"/>
        <v>VIN+</v>
      </c>
    </row>
    <row r="1103" spans="1:51" outlineLevel="1" x14ac:dyDescent="0.25">
      <c r="A1103" s="4" t="s">
        <v>1104</v>
      </c>
      <c r="B1103" s="4" t="s">
        <v>797</v>
      </c>
      <c r="C1103" s="4" t="s">
        <v>221</v>
      </c>
      <c r="D1103" s="4" t="s">
        <v>756</v>
      </c>
      <c r="E1103" s="35" t="s">
        <v>265</v>
      </c>
      <c r="F1103" s="11" t="s">
        <v>710</v>
      </c>
      <c r="G1103" s="35">
        <v>5132290</v>
      </c>
      <c r="H1103" s="4" t="s">
        <v>1793</v>
      </c>
      <c r="I1103" s="4"/>
      <c r="J1103" s="4"/>
      <c r="K1103" s="4"/>
      <c r="L1103" s="4"/>
      <c r="M1103" s="33"/>
      <c r="N1103" s="38"/>
      <c r="O1103" s="43"/>
      <c r="P1103" s="244">
        <f t="shared" si="128"/>
        <v>721.48900000000003</v>
      </c>
      <c r="Q1103" s="25"/>
      <c r="R1103" s="25"/>
      <c r="S1103" s="25"/>
      <c r="T1103" s="109"/>
      <c r="U1103" s="25"/>
      <c r="V1103" s="25"/>
      <c r="W1103" s="25">
        <v>179.52799999999999</v>
      </c>
      <c r="X1103" s="25">
        <v>0</v>
      </c>
      <c r="Y1103" s="25">
        <v>0</v>
      </c>
      <c r="Z1103" s="25">
        <v>0</v>
      </c>
      <c r="AA1103" s="109"/>
      <c r="AB1103" s="25">
        <v>0</v>
      </c>
      <c r="AC1103" s="25">
        <v>0</v>
      </c>
      <c r="AD1103" s="25">
        <v>0</v>
      </c>
      <c r="AE1103" s="25">
        <v>238.464</v>
      </c>
      <c r="AF1103" s="25">
        <v>0</v>
      </c>
      <c r="AG1103" s="25">
        <v>0</v>
      </c>
      <c r="AH1103" s="109"/>
      <c r="AI1103" s="25">
        <v>0</v>
      </c>
      <c r="AJ1103" s="25">
        <v>0</v>
      </c>
      <c r="AK1103" s="123">
        <v>0</v>
      </c>
      <c r="AL1103" s="25">
        <v>0</v>
      </c>
      <c r="AM1103" s="25">
        <v>0</v>
      </c>
      <c r="AN1103" s="25">
        <v>303.49700000000001</v>
      </c>
      <c r="AO1103" s="109"/>
      <c r="AP1103" s="25">
        <v>0</v>
      </c>
      <c r="AQ1103" s="25">
        <v>0</v>
      </c>
      <c r="AR1103" s="25">
        <v>0</v>
      </c>
      <c r="AS1103" s="25">
        <v>0</v>
      </c>
      <c r="AT1103" s="25">
        <v>0</v>
      </c>
      <c r="AU1103" s="25">
        <v>0</v>
      </c>
      <c r="AW1103" t="str">
        <f t="shared" si="129"/>
        <v>Trần Huy Hoàng</v>
      </c>
      <c r="AX1103" s="27" t="str">
        <f t="shared" si="130"/>
        <v>Đặng Hoàng Thiên Ân</v>
      </c>
      <c r="AY1103" s="4" t="str">
        <f t="shared" si="131"/>
        <v>VIN+</v>
      </c>
    </row>
    <row r="1104" spans="1:51" outlineLevel="1" x14ac:dyDescent="0.25">
      <c r="A1104" s="4" t="s">
        <v>1104</v>
      </c>
      <c r="B1104" s="4" t="s">
        <v>797</v>
      </c>
      <c r="C1104" s="4" t="s">
        <v>221</v>
      </c>
      <c r="D1104" s="4" t="s">
        <v>756</v>
      </c>
      <c r="E1104" s="35" t="s">
        <v>265</v>
      </c>
      <c r="F1104" s="11" t="s">
        <v>710</v>
      </c>
      <c r="G1104" s="35">
        <v>5333989</v>
      </c>
      <c r="H1104" s="4" t="s">
        <v>1794</v>
      </c>
      <c r="I1104" s="4"/>
      <c r="J1104" s="4"/>
      <c r="K1104" s="4"/>
      <c r="L1104" s="4"/>
      <c r="M1104" s="33"/>
      <c r="N1104" s="38"/>
      <c r="O1104" s="43"/>
      <c r="P1104" s="244">
        <f t="shared" si="128"/>
        <v>662.553</v>
      </c>
      <c r="Q1104" s="25"/>
      <c r="R1104" s="25"/>
      <c r="S1104" s="25"/>
      <c r="T1104" s="109"/>
      <c r="U1104" s="25"/>
      <c r="V1104" s="25"/>
      <c r="W1104" s="25">
        <v>179.52799999999999</v>
      </c>
      <c r="X1104" s="25">
        <v>0</v>
      </c>
      <c r="Y1104" s="25">
        <v>0</v>
      </c>
      <c r="Z1104" s="25">
        <v>0</v>
      </c>
      <c r="AA1104" s="109"/>
      <c r="AB1104" s="25">
        <v>0</v>
      </c>
      <c r="AC1104" s="25">
        <v>0</v>
      </c>
      <c r="AD1104" s="25">
        <v>0</v>
      </c>
      <c r="AE1104" s="25">
        <v>0</v>
      </c>
      <c r="AF1104" s="25">
        <v>0</v>
      </c>
      <c r="AG1104" s="25">
        <v>0</v>
      </c>
      <c r="AH1104" s="109"/>
      <c r="AI1104" s="25">
        <v>0</v>
      </c>
      <c r="AJ1104" s="25">
        <v>0</v>
      </c>
      <c r="AK1104" s="123">
        <v>0</v>
      </c>
      <c r="AL1104" s="25">
        <v>0</v>
      </c>
      <c r="AM1104" s="25">
        <v>0</v>
      </c>
      <c r="AN1104" s="25">
        <v>303.49700000000001</v>
      </c>
      <c r="AO1104" s="109"/>
      <c r="AP1104" s="25">
        <v>0</v>
      </c>
      <c r="AQ1104" s="25">
        <v>0</v>
      </c>
      <c r="AR1104" s="25">
        <v>179.52799999999999</v>
      </c>
      <c r="AS1104" s="25">
        <v>0</v>
      </c>
      <c r="AT1104" s="25">
        <v>0</v>
      </c>
      <c r="AU1104" s="25">
        <v>0</v>
      </c>
      <c r="AW1104" t="str">
        <f t="shared" si="129"/>
        <v>Trần Huy Hoàng</v>
      </c>
      <c r="AX1104" s="27" t="str">
        <f t="shared" si="130"/>
        <v>Đặng Hoàng Thiên Ân</v>
      </c>
      <c r="AY1104" s="4" t="str">
        <f t="shared" si="131"/>
        <v>VIN+</v>
      </c>
    </row>
    <row r="1105" spans="1:51" outlineLevel="1" x14ac:dyDescent="0.25">
      <c r="A1105" s="4" t="s">
        <v>1104</v>
      </c>
      <c r="B1105" s="4" t="s">
        <v>797</v>
      </c>
      <c r="C1105" s="4" t="s">
        <v>221</v>
      </c>
      <c r="D1105" s="4" t="s">
        <v>756</v>
      </c>
      <c r="E1105" s="35" t="s">
        <v>265</v>
      </c>
      <c r="F1105" s="11" t="s">
        <v>710</v>
      </c>
      <c r="G1105" s="35">
        <v>5123171</v>
      </c>
      <c r="H1105" s="4" t="s">
        <v>1795</v>
      </c>
      <c r="I1105" s="4"/>
      <c r="J1105" s="4"/>
      <c r="K1105" s="4"/>
      <c r="L1105" s="4"/>
      <c r="M1105" s="33"/>
      <c r="N1105" s="38"/>
      <c r="O1105" s="43"/>
      <c r="P1105" s="244">
        <f t="shared" si="128"/>
        <v>484.09500000000003</v>
      </c>
      <c r="Q1105" s="25"/>
      <c r="R1105" s="25"/>
      <c r="S1105" s="25"/>
      <c r="T1105" s="109"/>
      <c r="U1105" s="25"/>
      <c r="V1105" s="25"/>
      <c r="W1105" s="25">
        <v>303.49700000000001</v>
      </c>
      <c r="X1105" s="25">
        <v>0</v>
      </c>
      <c r="Y1105" s="25">
        <v>0</v>
      </c>
      <c r="Z1105" s="25">
        <v>0</v>
      </c>
      <c r="AA1105" s="109"/>
      <c r="AB1105" s="25">
        <v>0</v>
      </c>
      <c r="AC1105" s="25">
        <v>0</v>
      </c>
      <c r="AD1105" s="25">
        <v>180.59800000000001</v>
      </c>
      <c r="AE1105" s="25">
        <v>0</v>
      </c>
      <c r="AF1105" s="25">
        <v>0</v>
      </c>
      <c r="AG1105" s="25">
        <v>0</v>
      </c>
      <c r="AH1105" s="109"/>
      <c r="AI1105" s="25">
        <v>0</v>
      </c>
      <c r="AJ1105" s="25">
        <v>0</v>
      </c>
      <c r="AK1105" s="123">
        <v>0</v>
      </c>
      <c r="AL1105" s="25">
        <v>0</v>
      </c>
      <c r="AM1105" s="25">
        <v>0</v>
      </c>
      <c r="AN1105" s="25">
        <v>0</v>
      </c>
      <c r="AO1105" s="109"/>
      <c r="AP1105" s="25">
        <v>0</v>
      </c>
      <c r="AQ1105" s="25">
        <v>0</v>
      </c>
      <c r="AR1105" s="25">
        <v>0</v>
      </c>
      <c r="AS1105" s="25">
        <v>0</v>
      </c>
      <c r="AT1105" s="25">
        <v>0</v>
      </c>
      <c r="AU1105" s="25">
        <v>0</v>
      </c>
      <c r="AW1105" t="str">
        <f t="shared" si="129"/>
        <v>Trần Huy Hoàng</v>
      </c>
      <c r="AX1105" s="27" t="str">
        <f t="shared" si="130"/>
        <v>Đặng Hoàng Thiên Ân</v>
      </c>
      <c r="AY1105" s="4" t="str">
        <f t="shared" si="131"/>
        <v>VIN+</v>
      </c>
    </row>
    <row r="1106" spans="1:51" outlineLevel="1" x14ac:dyDescent="0.25">
      <c r="A1106" s="4" t="s">
        <v>1104</v>
      </c>
      <c r="B1106" s="4" t="s">
        <v>797</v>
      </c>
      <c r="C1106" s="4" t="s">
        <v>221</v>
      </c>
      <c r="D1106" s="4" t="s">
        <v>756</v>
      </c>
      <c r="E1106" s="35" t="s">
        <v>265</v>
      </c>
      <c r="F1106" s="11" t="s">
        <v>710</v>
      </c>
      <c r="G1106" s="35">
        <v>5132702</v>
      </c>
      <c r="H1106" s="4" t="s">
        <v>1796</v>
      </c>
      <c r="I1106" s="4"/>
      <c r="J1106" s="4"/>
      <c r="K1106" s="4"/>
      <c r="L1106" s="4"/>
      <c r="M1106" s="33"/>
      <c r="N1106" s="38"/>
      <c r="O1106" s="43"/>
      <c r="P1106" s="244">
        <f t="shared" si="128"/>
        <v>606.99400000000003</v>
      </c>
      <c r="Q1106" s="25"/>
      <c r="R1106" s="25"/>
      <c r="S1106" s="25"/>
      <c r="T1106" s="109"/>
      <c r="U1106" s="25"/>
      <c r="V1106" s="25"/>
      <c r="W1106" s="25">
        <v>606.99400000000003</v>
      </c>
      <c r="X1106" s="25">
        <v>0</v>
      </c>
      <c r="Y1106" s="25">
        <v>0</v>
      </c>
      <c r="Z1106" s="25">
        <v>0</v>
      </c>
      <c r="AA1106" s="109"/>
      <c r="AB1106" s="25">
        <v>0</v>
      </c>
      <c r="AC1106" s="25">
        <v>0</v>
      </c>
      <c r="AD1106" s="25">
        <v>0</v>
      </c>
      <c r="AE1106" s="25">
        <v>0</v>
      </c>
      <c r="AF1106" s="25">
        <v>0</v>
      </c>
      <c r="AG1106" s="25">
        <v>0</v>
      </c>
      <c r="AH1106" s="109"/>
      <c r="AI1106" s="25">
        <v>0</v>
      </c>
      <c r="AJ1106" s="25">
        <v>0</v>
      </c>
      <c r="AK1106" s="123">
        <v>0</v>
      </c>
      <c r="AL1106" s="25">
        <v>0</v>
      </c>
      <c r="AM1106" s="25">
        <v>0</v>
      </c>
      <c r="AN1106" s="25">
        <v>0</v>
      </c>
      <c r="AO1106" s="109"/>
      <c r="AP1106" s="25">
        <v>0</v>
      </c>
      <c r="AQ1106" s="25">
        <v>0</v>
      </c>
      <c r="AR1106" s="25">
        <v>0</v>
      </c>
      <c r="AS1106" s="25">
        <v>0</v>
      </c>
      <c r="AT1106" s="25">
        <v>0</v>
      </c>
      <c r="AU1106" s="25">
        <v>0</v>
      </c>
      <c r="AW1106" t="str">
        <f t="shared" si="129"/>
        <v>Trần Huy Hoàng</v>
      </c>
      <c r="AX1106" s="27" t="str">
        <f t="shared" si="130"/>
        <v>Đặng Hoàng Thiên Ân</v>
      </c>
      <c r="AY1106" s="4" t="str">
        <f t="shared" si="131"/>
        <v>VIN+</v>
      </c>
    </row>
    <row r="1107" spans="1:51" outlineLevel="1" x14ac:dyDescent="0.25">
      <c r="A1107" s="4" t="s">
        <v>1104</v>
      </c>
      <c r="B1107" s="4" t="s">
        <v>797</v>
      </c>
      <c r="C1107" s="4" t="s">
        <v>221</v>
      </c>
      <c r="D1107" s="4" t="s">
        <v>756</v>
      </c>
      <c r="E1107" s="35" t="s">
        <v>265</v>
      </c>
      <c r="F1107" s="11" t="s">
        <v>710</v>
      </c>
      <c r="G1107" s="35">
        <v>5337428</v>
      </c>
      <c r="H1107" s="4" t="s">
        <v>1876</v>
      </c>
      <c r="I1107" s="4"/>
      <c r="J1107" s="4"/>
      <c r="K1107" s="4"/>
      <c r="L1107" s="4"/>
      <c r="M1107" s="33"/>
      <c r="N1107" s="38"/>
      <c r="O1107" s="43"/>
      <c r="P1107" s="244">
        <f t="shared" si="128"/>
        <v>721.48900000000003</v>
      </c>
      <c r="Q1107" s="25"/>
      <c r="R1107" s="25"/>
      <c r="S1107" s="25"/>
      <c r="T1107" s="109"/>
      <c r="U1107" s="25"/>
      <c r="V1107" s="25"/>
      <c r="W1107" s="25">
        <v>179.52799999999999</v>
      </c>
      <c r="X1107" s="25">
        <v>0</v>
      </c>
      <c r="Y1107" s="25">
        <v>0</v>
      </c>
      <c r="Z1107" s="25">
        <v>0</v>
      </c>
      <c r="AA1107" s="109"/>
      <c r="AB1107" s="25">
        <v>0</v>
      </c>
      <c r="AC1107" s="25">
        <v>0</v>
      </c>
      <c r="AD1107" s="25">
        <v>0</v>
      </c>
      <c r="AE1107" s="25">
        <v>0</v>
      </c>
      <c r="AF1107" s="25">
        <v>0</v>
      </c>
      <c r="AG1107" s="25">
        <v>0</v>
      </c>
      <c r="AH1107" s="109"/>
      <c r="AI1107" s="25">
        <v>0</v>
      </c>
      <c r="AJ1107" s="25">
        <v>238.464</v>
      </c>
      <c r="AK1107" s="123">
        <v>0</v>
      </c>
      <c r="AL1107" s="25">
        <v>0</v>
      </c>
      <c r="AM1107" s="25">
        <v>0</v>
      </c>
      <c r="AN1107" s="25">
        <v>0</v>
      </c>
      <c r="AO1107" s="109"/>
      <c r="AP1107" s="25">
        <v>0</v>
      </c>
      <c r="AQ1107" s="25">
        <v>0</v>
      </c>
      <c r="AR1107" s="25">
        <v>0</v>
      </c>
      <c r="AS1107" s="25">
        <v>303.49700000000001</v>
      </c>
      <c r="AT1107" s="25">
        <v>0</v>
      </c>
      <c r="AU1107" s="25">
        <v>0</v>
      </c>
      <c r="AW1107" t="str">
        <f t="shared" si="129"/>
        <v>Trần Huy Hoàng</v>
      </c>
      <c r="AX1107" s="27" t="str">
        <f t="shared" si="130"/>
        <v>Đặng Hoàng Thiên Ân</v>
      </c>
      <c r="AY1107" s="4" t="str">
        <f t="shared" si="131"/>
        <v>VIN+</v>
      </c>
    </row>
    <row r="1108" spans="1:51" outlineLevel="1" x14ac:dyDescent="0.25">
      <c r="A1108" s="4" t="s">
        <v>1104</v>
      </c>
      <c r="B1108" s="4" t="s">
        <v>797</v>
      </c>
      <c r="C1108" s="4" t="s">
        <v>221</v>
      </c>
      <c r="D1108" s="4" t="s">
        <v>756</v>
      </c>
      <c r="E1108" s="35" t="s">
        <v>265</v>
      </c>
      <c r="F1108" s="11" t="s">
        <v>710</v>
      </c>
      <c r="G1108" s="35">
        <v>5330726</v>
      </c>
      <c r="H1108" s="4" t="s">
        <v>1877</v>
      </c>
      <c r="I1108" s="4"/>
      <c r="J1108" s="4"/>
      <c r="K1108" s="4"/>
      <c r="L1108" s="4"/>
      <c r="M1108" s="33"/>
      <c r="N1108" s="38"/>
      <c r="O1108" s="43"/>
      <c r="P1108" s="244">
        <f t="shared" si="128"/>
        <v>1140.5509999999999</v>
      </c>
      <c r="Q1108" s="25"/>
      <c r="R1108" s="25"/>
      <c r="S1108" s="25"/>
      <c r="T1108" s="109"/>
      <c r="U1108" s="25"/>
      <c r="V1108" s="25"/>
      <c r="W1108" s="25">
        <v>484.09500000000003</v>
      </c>
      <c r="X1108" s="25">
        <v>0</v>
      </c>
      <c r="Y1108" s="25">
        <v>0</v>
      </c>
      <c r="Z1108" s="25">
        <v>0</v>
      </c>
      <c r="AA1108" s="109"/>
      <c r="AB1108" s="25">
        <v>179.52799999999999</v>
      </c>
      <c r="AC1108" s="25">
        <v>0</v>
      </c>
      <c r="AD1108" s="25">
        <v>238.464</v>
      </c>
      <c r="AE1108" s="25">
        <v>0</v>
      </c>
      <c r="AF1108" s="25">
        <v>0</v>
      </c>
      <c r="AG1108" s="25">
        <v>0</v>
      </c>
      <c r="AH1108" s="109"/>
      <c r="AI1108" s="25">
        <v>0</v>
      </c>
      <c r="AJ1108" s="25">
        <v>0</v>
      </c>
      <c r="AK1108" s="123">
        <v>0</v>
      </c>
      <c r="AL1108" s="25">
        <v>238.464</v>
      </c>
      <c r="AM1108" s="25">
        <v>0</v>
      </c>
      <c r="AN1108" s="25">
        <v>0</v>
      </c>
      <c r="AO1108" s="109"/>
      <c r="AP1108" s="25">
        <v>0</v>
      </c>
      <c r="AQ1108" s="25">
        <v>0</v>
      </c>
      <c r="AR1108" s="25">
        <v>0</v>
      </c>
      <c r="AS1108" s="25">
        <v>0</v>
      </c>
      <c r="AT1108" s="25">
        <v>0</v>
      </c>
      <c r="AU1108" s="25">
        <v>0</v>
      </c>
      <c r="AW1108" t="str">
        <f t="shared" si="129"/>
        <v>Trần Huy Hoàng</v>
      </c>
      <c r="AX1108" s="27" t="str">
        <f t="shared" si="130"/>
        <v>Đặng Hoàng Thiên Ân</v>
      </c>
      <c r="AY1108" s="4" t="str">
        <f t="shared" si="131"/>
        <v>VIN+</v>
      </c>
    </row>
    <row r="1109" spans="1:51" outlineLevel="1" x14ac:dyDescent="0.25">
      <c r="A1109" s="4" t="s">
        <v>1104</v>
      </c>
      <c r="B1109" s="4" t="s">
        <v>797</v>
      </c>
      <c r="C1109" s="4" t="s">
        <v>221</v>
      </c>
      <c r="D1109" s="4" t="s">
        <v>756</v>
      </c>
      <c r="E1109" s="35" t="s">
        <v>265</v>
      </c>
      <c r="F1109" s="11" t="s">
        <v>710</v>
      </c>
      <c r="G1109" s="35">
        <v>5125117</v>
      </c>
      <c r="H1109" s="4" t="s">
        <v>1878</v>
      </c>
      <c r="I1109" s="4"/>
      <c r="J1109" s="4"/>
      <c r="K1109" s="4"/>
      <c r="L1109" s="4"/>
      <c r="M1109" s="33"/>
      <c r="N1109" s="38"/>
      <c r="O1109" s="43"/>
      <c r="P1109" s="244">
        <f t="shared" si="128"/>
        <v>1509.0810000000001</v>
      </c>
      <c r="Q1109" s="25"/>
      <c r="R1109" s="25"/>
      <c r="S1109" s="25"/>
      <c r="T1109" s="109"/>
      <c r="U1109" s="25"/>
      <c r="V1109" s="25"/>
      <c r="W1109" s="25">
        <v>180.59800000000001</v>
      </c>
      <c r="X1109" s="25">
        <v>0</v>
      </c>
      <c r="Y1109" s="25">
        <v>0</v>
      </c>
      <c r="Z1109" s="25">
        <v>0</v>
      </c>
      <c r="AA1109" s="109"/>
      <c r="AB1109" s="25">
        <v>179.52799999999999</v>
      </c>
      <c r="AC1109" s="25">
        <v>0</v>
      </c>
      <c r="AD1109" s="25">
        <v>0</v>
      </c>
      <c r="AE1109" s="25">
        <v>0</v>
      </c>
      <c r="AF1109" s="25">
        <v>0</v>
      </c>
      <c r="AG1109" s="25">
        <v>0</v>
      </c>
      <c r="AH1109" s="109"/>
      <c r="AI1109" s="25">
        <v>0</v>
      </c>
      <c r="AJ1109" s="25">
        <v>0</v>
      </c>
      <c r="AK1109" s="123">
        <v>0</v>
      </c>
      <c r="AL1109" s="25">
        <v>0</v>
      </c>
      <c r="AM1109" s="25">
        <v>303.49700000000001</v>
      </c>
      <c r="AN1109" s="25">
        <v>0</v>
      </c>
      <c r="AO1109" s="109"/>
      <c r="AP1109" s="25">
        <v>0</v>
      </c>
      <c r="AQ1109" s="25">
        <v>0</v>
      </c>
      <c r="AR1109" s="25">
        <v>303.49700000000001</v>
      </c>
      <c r="AS1109" s="25">
        <v>0</v>
      </c>
      <c r="AT1109" s="25">
        <v>541.96100000000001</v>
      </c>
      <c r="AU1109" s="25">
        <v>0</v>
      </c>
      <c r="AW1109" t="str">
        <f t="shared" si="129"/>
        <v>Trần Huy Hoàng</v>
      </c>
      <c r="AX1109" s="27" t="str">
        <f t="shared" si="130"/>
        <v>Đặng Hoàng Thiên Ân</v>
      </c>
      <c r="AY1109" s="4" t="str">
        <f t="shared" si="131"/>
        <v>VIN+</v>
      </c>
    </row>
    <row r="1110" spans="1:51" outlineLevel="1" x14ac:dyDescent="0.25">
      <c r="A1110" s="4" t="s">
        <v>1104</v>
      </c>
      <c r="B1110" s="4" t="s">
        <v>797</v>
      </c>
      <c r="C1110" s="4" t="s">
        <v>221</v>
      </c>
      <c r="D1110" s="4" t="s">
        <v>756</v>
      </c>
      <c r="E1110" s="35" t="s">
        <v>265</v>
      </c>
      <c r="F1110" s="11" t="s">
        <v>710</v>
      </c>
      <c r="G1110" s="35">
        <v>5273812</v>
      </c>
      <c r="H1110" s="4" t="s">
        <v>2042</v>
      </c>
      <c r="I1110" s="4"/>
      <c r="J1110" s="4"/>
      <c r="K1110" s="4"/>
      <c r="L1110" s="4"/>
      <c r="M1110" s="33"/>
      <c r="N1110" s="38"/>
      <c r="O1110" s="43"/>
      <c r="P1110" s="244">
        <f t="shared" si="128"/>
        <v>417.99199999999996</v>
      </c>
      <c r="Q1110" s="25"/>
      <c r="R1110" s="25"/>
      <c r="S1110" s="25"/>
      <c r="T1110" s="109"/>
      <c r="U1110" s="25"/>
      <c r="V1110" s="25"/>
      <c r="W1110" s="25">
        <v>0</v>
      </c>
      <c r="X1110" s="25">
        <v>179.52799999999999</v>
      </c>
      <c r="Y1110" s="25">
        <v>0</v>
      </c>
      <c r="Z1110" s="25">
        <v>0</v>
      </c>
      <c r="AA1110" s="109"/>
      <c r="AB1110" s="25">
        <v>0</v>
      </c>
      <c r="AC1110" s="25">
        <v>0</v>
      </c>
      <c r="AD1110" s="25">
        <v>0</v>
      </c>
      <c r="AE1110" s="25">
        <v>0</v>
      </c>
      <c r="AF1110" s="25">
        <v>238.464</v>
      </c>
      <c r="AG1110" s="25">
        <v>0</v>
      </c>
      <c r="AH1110" s="109"/>
      <c r="AI1110" s="25">
        <v>0</v>
      </c>
      <c r="AJ1110" s="25">
        <v>0</v>
      </c>
      <c r="AK1110" s="123">
        <v>0</v>
      </c>
      <c r="AL1110" s="25">
        <v>0</v>
      </c>
      <c r="AM1110" s="25">
        <v>0</v>
      </c>
      <c r="AN1110" s="25">
        <v>0</v>
      </c>
      <c r="AO1110" s="109"/>
      <c r="AP1110" s="25">
        <v>0</v>
      </c>
      <c r="AQ1110" s="25">
        <v>0</v>
      </c>
      <c r="AR1110" s="25">
        <v>0</v>
      </c>
      <c r="AS1110" s="25">
        <v>0</v>
      </c>
      <c r="AT1110" s="25">
        <v>0</v>
      </c>
      <c r="AU1110" s="25">
        <v>0</v>
      </c>
      <c r="AW1110" t="str">
        <f t="shared" si="129"/>
        <v>Trần Huy Hoàng</v>
      </c>
      <c r="AX1110" s="27" t="str">
        <f t="shared" si="130"/>
        <v>Đặng Hoàng Thiên Ân</v>
      </c>
      <c r="AY1110" s="4" t="str">
        <f t="shared" si="131"/>
        <v>VIN+</v>
      </c>
    </row>
    <row r="1111" spans="1:51" outlineLevel="1" x14ac:dyDescent="0.25">
      <c r="A1111" s="4" t="s">
        <v>1104</v>
      </c>
      <c r="B1111" s="4" t="s">
        <v>797</v>
      </c>
      <c r="C1111" s="4" t="s">
        <v>221</v>
      </c>
      <c r="D1111" s="4" t="s">
        <v>756</v>
      </c>
      <c r="E1111" s="35" t="s">
        <v>265</v>
      </c>
      <c r="F1111" s="11" t="s">
        <v>710</v>
      </c>
      <c r="G1111" s="35">
        <v>5139518</v>
      </c>
      <c r="H1111" s="4" t="s">
        <v>2043</v>
      </c>
      <c r="I1111" s="4"/>
      <c r="J1111" s="4"/>
      <c r="K1111" s="4"/>
      <c r="L1111" s="4"/>
      <c r="M1111" s="33"/>
      <c r="N1111" s="38"/>
      <c r="O1111" s="43"/>
      <c r="P1111" s="244">
        <f t="shared" si="128"/>
        <v>179.52799999999999</v>
      </c>
      <c r="Q1111" s="25"/>
      <c r="R1111" s="25"/>
      <c r="S1111" s="25"/>
      <c r="T1111" s="109"/>
      <c r="U1111" s="25"/>
      <c r="V1111" s="25"/>
      <c r="W1111" s="25">
        <v>0</v>
      </c>
      <c r="X1111" s="25">
        <v>179.52799999999999</v>
      </c>
      <c r="Y1111" s="25">
        <v>0</v>
      </c>
      <c r="Z1111" s="25">
        <v>0</v>
      </c>
      <c r="AA1111" s="109"/>
      <c r="AB1111" s="25">
        <v>0</v>
      </c>
      <c r="AC1111" s="25">
        <v>0</v>
      </c>
      <c r="AD1111" s="25">
        <v>0</v>
      </c>
      <c r="AE1111" s="25">
        <v>0</v>
      </c>
      <c r="AF1111" s="25">
        <v>0</v>
      </c>
      <c r="AG1111" s="25">
        <v>0</v>
      </c>
      <c r="AH1111" s="109"/>
      <c r="AI1111" s="25">
        <v>0</v>
      </c>
      <c r="AJ1111" s="25">
        <v>0</v>
      </c>
      <c r="AK1111" s="123">
        <v>0</v>
      </c>
      <c r="AL1111" s="25">
        <v>0</v>
      </c>
      <c r="AM1111" s="25">
        <v>0</v>
      </c>
      <c r="AN1111" s="25">
        <v>0</v>
      </c>
      <c r="AO1111" s="109"/>
      <c r="AP1111" s="25">
        <v>0</v>
      </c>
      <c r="AQ1111" s="25">
        <v>0</v>
      </c>
      <c r="AR1111" s="25">
        <v>0</v>
      </c>
      <c r="AS1111" s="25">
        <v>0</v>
      </c>
      <c r="AT1111" s="25">
        <v>0</v>
      </c>
      <c r="AU1111" s="25">
        <v>0</v>
      </c>
      <c r="AW1111" t="str">
        <f t="shared" si="129"/>
        <v>Trần Huy Hoàng</v>
      </c>
      <c r="AX1111" s="27" t="str">
        <f t="shared" si="130"/>
        <v>Đặng Hoàng Thiên Ân</v>
      </c>
      <c r="AY1111" s="4" t="str">
        <f t="shared" si="131"/>
        <v>VIN+</v>
      </c>
    </row>
    <row r="1112" spans="1:51" outlineLevel="1" x14ac:dyDescent="0.25">
      <c r="A1112" s="4" t="s">
        <v>1104</v>
      </c>
      <c r="B1112" s="4" t="s">
        <v>797</v>
      </c>
      <c r="C1112" s="4" t="s">
        <v>221</v>
      </c>
      <c r="D1112" s="4" t="s">
        <v>756</v>
      </c>
      <c r="E1112" s="35" t="s">
        <v>265</v>
      </c>
      <c r="F1112" s="11" t="s">
        <v>710</v>
      </c>
      <c r="G1112" s="35">
        <v>5139217</v>
      </c>
      <c r="H1112" s="4" t="s">
        <v>2044</v>
      </c>
      <c r="I1112" s="4"/>
      <c r="J1112" s="4"/>
      <c r="K1112" s="4"/>
      <c r="L1112" s="4"/>
      <c r="M1112" s="33"/>
      <c r="N1112" s="38"/>
      <c r="O1112" s="43"/>
      <c r="P1112" s="244">
        <f t="shared" si="128"/>
        <v>1024.9860000000001</v>
      </c>
      <c r="Q1112" s="25"/>
      <c r="R1112" s="25"/>
      <c r="S1112" s="25"/>
      <c r="T1112" s="109"/>
      <c r="U1112" s="25"/>
      <c r="V1112" s="25"/>
      <c r="W1112" s="25">
        <v>0</v>
      </c>
      <c r="X1112" s="25">
        <v>303.49700000000001</v>
      </c>
      <c r="Y1112" s="25">
        <v>0</v>
      </c>
      <c r="Z1112" s="25">
        <v>0</v>
      </c>
      <c r="AA1112" s="109"/>
      <c r="AB1112" s="25">
        <v>0</v>
      </c>
      <c r="AC1112" s="25">
        <v>0</v>
      </c>
      <c r="AD1112" s="25">
        <v>303.49700000000001</v>
      </c>
      <c r="AE1112" s="25">
        <v>0</v>
      </c>
      <c r="AF1112" s="25">
        <v>0</v>
      </c>
      <c r="AG1112" s="25">
        <v>0</v>
      </c>
      <c r="AH1112" s="109"/>
      <c r="AI1112" s="25">
        <v>0</v>
      </c>
      <c r="AJ1112" s="25">
        <v>0</v>
      </c>
      <c r="AK1112" s="123">
        <v>0</v>
      </c>
      <c r="AL1112" s="25">
        <v>0</v>
      </c>
      <c r="AM1112" s="25">
        <v>0</v>
      </c>
      <c r="AN1112" s="25">
        <v>179.52799999999999</v>
      </c>
      <c r="AO1112" s="109"/>
      <c r="AP1112" s="25">
        <v>0</v>
      </c>
      <c r="AQ1112" s="25">
        <v>0</v>
      </c>
      <c r="AR1112" s="25">
        <v>0</v>
      </c>
      <c r="AS1112" s="25">
        <v>0</v>
      </c>
      <c r="AT1112" s="25">
        <v>238.464</v>
      </c>
      <c r="AU1112" s="25">
        <v>0</v>
      </c>
      <c r="AW1112" t="str">
        <f t="shared" si="129"/>
        <v>Trần Huy Hoàng</v>
      </c>
      <c r="AX1112" s="27" t="str">
        <f t="shared" si="130"/>
        <v>Đặng Hoàng Thiên Ân</v>
      </c>
      <c r="AY1112" s="4" t="str">
        <f t="shared" si="131"/>
        <v>VIN+</v>
      </c>
    </row>
    <row r="1113" spans="1:51" outlineLevel="1" x14ac:dyDescent="0.25">
      <c r="A1113" s="4" t="s">
        <v>1104</v>
      </c>
      <c r="B1113" s="4" t="s">
        <v>797</v>
      </c>
      <c r="C1113" s="4" t="s">
        <v>221</v>
      </c>
      <c r="D1113" s="4" t="s">
        <v>756</v>
      </c>
      <c r="E1113" s="35" t="s">
        <v>265</v>
      </c>
      <c r="F1113" s="11" t="s">
        <v>710</v>
      </c>
      <c r="G1113" s="35">
        <v>5138052</v>
      </c>
      <c r="H1113" s="4" t="s">
        <v>2045</v>
      </c>
      <c r="I1113" s="4"/>
      <c r="J1113" s="4"/>
      <c r="K1113" s="4"/>
      <c r="L1113" s="4"/>
      <c r="M1113" s="33"/>
      <c r="N1113" s="38"/>
      <c r="O1113" s="43"/>
      <c r="P1113" s="244">
        <f t="shared" si="128"/>
        <v>721.48900000000003</v>
      </c>
      <c r="Q1113" s="25"/>
      <c r="R1113" s="25"/>
      <c r="S1113" s="25"/>
      <c r="T1113" s="109"/>
      <c r="U1113" s="25"/>
      <c r="V1113" s="25"/>
      <c r="W1113" s="25">
        <v>0</v>
      </c>
      <c r="X1113" s="25">
        <v>303.49700000000001</v>
      </c>
      <c r="Y1113" s="25">
        <v>0</v>
      </c>
      <c r="Z1113" s="25">
        <v>0</v>
      </c>
      <c r="AA1113" s="109"/>
      <c r="AB1113" s="25">
        <v>0</v>
      </c>
      <c r="AC1113" s="25">
        <v>0</v>
      </c>
      <c r="AD1113" s="25">
        <v>0</v>
      </c>
      <c r="AE1113" s="25">
        <v>0</v>
      </c>
      <c r="AF1113" s="25">
        <v>0</v>
      </c>
      <c r="AG1113" s="25">
        <v>0</v>
      </c>
      <c r="AH1113" s="109"/>
      <c r="AI1113" s="25">
        <v>0</v>
      </c>
      <c r="AJ1113" s="25">
        <v>0</v>
      </c>
      <c r="AK1113" s="123">
        <v>179.52799999999999</v>
      </c>
      <c r="AL1113" s="25">
        <v>0</v>
      </c>
      <c r="AM1113" s="25">
        <v>238.464</v>
      </c>
      <c r="AN1113" s="25">
        <v>0</v>
      </c>
      <c r="AO1113" s="109"/>
      <c r="AP1113" s="25">
        <v>0</v>
      </c>
      <c r="AQ1113" s="25">
        <v>0</v>
      </c>
      <c r="AR1113" s="25">
        <v>0</v>
      </c>
      <c r="AS1113" s="25">
        <v>0</v>
      </c>
      <c r="AT1113" s="25">
        <v>0</v>
      </c>
      <c r="AU1113" s="25">
        <v>0</v>
      </c>
      <c r="AW1113" t="str">
        <f t="shared" si="129"/>
        <v>Trần Huy Hoàng</v>
      </c>
      <c r="AX1113" s="27" t="str">
        <f t="shared" si="130"/>
        <v>Đặng Hoàng Thiên Ân</v>
      </c>
      <c r="AY1113" s="4" t="str">
        <f t="shared" si="131"/>
        <v>VIN+</v>
      </c>
    </row>
    <row r="1114" spans="1:51" outlineLevel="1" x14ac:dyDescent="0.25">
      <c r="A1114" s="4" t="s">
        <v>1104</v>
      </c>
      <c r="B1114" s="4" t="s">
        <v>797</v>
      </c>
      <c r="C1114" s="4" t="s">
        <v>221</v>
      </c>
      <c r="D1114" s="4" t="s">
        <v>756</v>
      </c>
      <c r="E1114" s="35" t="s">
        <v>265</v>
      </c>
      <c r="F1114" s="11" t="s">
        <v>710</v>
      </c>
      <c r="G1114" s="35">
        <v>5273926</v>
      </c>
      <c r="H1114" s="4" t="s">
        <v>2046</v>
      </c>
      <c r="I1114" s="4"/>
      <c r="J1114" s="4"/>
      <c r="K1114" s="4"/>
      <c r="L1114" s="4"/>
      <c r="M1114" s="33"/>
      <c r="N1114" s="38"/>
      <c r="O1114" s="43"/>
      <c r="P1114" s="244">
        <f t="shared" si="128"/>
        <v>902.08699999999999</v>
      </c>
      <c r="Q1114" s="25"/>
      <c r="R1114" s="25"/>
      <c r="S1114" s="25"/>
      <c r="T1114" s="109"/>
      <c r="U1114" s="25"/>
      <c r="V1114" s="25"/>
      <c r="W1114" s="25">
        <v>0</v>
      </c>
      <c r="X1114" s="25">
        <v>180.59800000000001</v>
      </c>
      <c r="Y1114" s="25">
        <v>0</v>
      </c>
      <c r="Z1114" s="25">
        <v>0</v>
      </c>
      <c r="AA1114" s="109"/>
      <c r="AB1114" s="25">
        <v>0</v>
      </c>
      <c r="AC1114" s="25">
        <v>0</v>
      </c>
      <c r="AD1114" s="25">
        <v>238.464</v>
      </c>
      <c r="AE1114" s="25">
        <v>0</v>
      </c>
      <c r="AF1114" s="25">
        <v>0</v>
      </c>
      <c r="AG1114" s="25">
        <v>0</v>
      </c>
      <c r="AH1114" s="109"/>
      <c r="AI1114" s="25">
        <v>0</v>
      </c>
      <c r="AJ1114" s="25">
        <v>0</v>
      </c>
      <c r="AK1114" s="123">
        <v>0</v>
      </c>
      <c r="AL1114" s="25">
        <v>483.02499999999998</v>
      </c>
      <c r="AM1114" s="25">
        <v>0</v>
      </c>
      <c r="AN1114" s="25">
        <v>0</v>
      </c>
      <c r="AO1114" s="109"/>
      <c r="AP1114" s="25">
        <v>0</v>
      </c>
      <c r="AQ1114" s="25">
        <v>0</v>
      </c>
      <c r="AR1114" s="25">
        <v>0</v>
      </c>
      <c r="AS1114" s="25">
        <v>0</v>
      </c>
      <c r="AT1114" s="25">
        <v>0</v>
      </c>
      <c r="AU1114" s="25">
        <v>0</v>
      </c>
      <c r="AW1114" t="str">
        <f t="shared" si="129"/>
        <v>Trần Huy Hoàng</v>
      </c>
      <c r="AX1114" s="27" t="str">
        <f t="shared" si="130"/>
        <v>Đặng Hoàng Thiên Ân</v>
      </c>
      <c r="AY1114" s="4" t="str">
        <f t="shared" si="131"/>
        <v>VIN+</v>
      </c>
    </row>
    <row r="1115" spans="1:51" outlineLevel="1" x14ac:dyDescent="0.25">
      <c r="A1115" s="4" t="s">
        <v>1104</v>
      </c>
      <c r="B1115" s="4" t="s">
        <v>797</v>
      </c>
      <c r="C1115" s="4" t="s">
        <v>221</v>
      </c>
      <c r="D1115" s="4" t="s">
        <v>756</v>
      </c>
      <c r="E1115" s="35" t="s">
        <v>265</v>
      </c>
      <c r="F1115" s="11" t="s">
        <v>710</v>
      </c>
      <c r="G1115" s="35">
        <v>5295997</v>
      </c>
      <c r="H1115" s="4" t="s">
        <v>2065</v>
      </c>
      <c r="I1115" s="4"/>
      <c r="J1115" s="4"/>
      <c r="K1115" s="4"/>
      <c r="L1115" s="4"/>
      <c r="M1115" s="33"/>
      <c r="N1115" s="38"/>
      <c r="O1115" s="43"/>
      <c r="P1115" s="244">
        <f t="shared" si="128"/>
        <v>721.48900000000003</v>
      </c>
      <c r="Q1115" s="25"/>
      <c r="R1115" s="25"/>
      <c r="S1115" s="25"/>
      <c r="T1115" s="109"/>
      <c r="U1115" s="25"/>
      <c r="V1115" s="25"/>
      <c r="W1115" s="25">
        <v>0</v>
      </c>
      <c r="X1115" s="25">
        <v>483.02499999999998</v>
      </c>
      <c r="Y1115" s="25">
        <v>0</v>
      </c>
      <c r="Z1115" s="25">
        <v>0</v>
      </c>
      <c r="AA1115" s="109"/>
      <c r="AB1115" s="25">
        <v>0</v>
      </c>
      <c r="AC1115" s="25">
        <v>0</v>
      </c>
      <c r="AD1115" s="25">
        <v>0</v>
      </c>
      <c r="AE1115" s="25">
        <v>0</v>
      </c>
      <c r="AF1115" s="25">
        <v>0</v>
      </c>
      <c r="AG1115" s="25">
        <v>0</v>
      </c>
      <c r="AH1115" s="109"/>
      <c r="AI1115" s="25">
        <v>0</v>
      </c>
      <c r="AJ1115" s="25">
        <v>0</v>
      </c>
      <c r="AK1115" s="123">
        <v>0</v>
      </c>
      <c r="AL1115" s="25">
        <v>0</v>
      </c>
      <c r="AM1115" s="25">
        <v>0</v>
      </c>
      <c r="AN1115" s="25">
        <v>0</v>
      </c>
      <c r="AO1115" s="109"/>
      <c r="AP1115" s="25">
        <v>0</v>
      </c>
      <c r="AQ1115" s="25">
        <v>0</v>
      </c>
      <c r="AR1115" s="25">
        <v>0</v>
      </c>
      <c r="AS1115" s="25">
        <v>238.464</v>
      </c>
      <c r="AT1115" s="25">
        <v>0</v>
      </c>
      <c r="AU1115" s="25">
        <v>0</v>
      </c>
      <c r="AW1115" t="str">
        <f t="shared" si="129"/>
        <v>Trần Huy Hoàng</v>
      </c>
      <c r="AX1115" s="27" t="str">
        <f t="shared" si="130"/>
        <v>Đặng Hoàng Thiên Ân</v>
      </c>
      <c r="AY1115" s="4" t="str">
        <f t="shared" si="131"/>
        <v>VIN+</v>
      </c>
    </row>
    <row r="1116" spans="1:51" outlineLevel="1" x14ac:dyDescent="0.25">
      <c r="A1116" s="4" t="s">
        <v>1104</v>
      </c>
      <c r="B1116" s="4" t="s">
        <v>797</v>
      </c>
      <c r="C1116" s="4" t="s">
        <v>221</v>
      </c>
      <c r="D1116" s="4" t="s">
        <v>756</v>
      </c>
      <c r="E1116" s="35" t="s">
        <v>265</v>
      </c>
      <c r="F1116" s="11" t="s">
        <v>710</v>
      </c>
      <c r="G1116" s="35">
        <v>5293155</v>
      </c>
      <c r="H1116" s="4" t="s">
        <v>2066</v>
      </c>
      <c r="I1116" s="4"/>
      <c r="J1116" s="4"/>
      <c r="K1116" s="4"/>
      <c r="L1116" s="4"/>
      <c r="M1116" s="33"/>
      <c r="N1116" s="38"/>
      <c r="O1116" s="43"/>
      <c r="P1116" s="244">
        <f t="shared" si="128"/>
        <v>656.4559999999999</v>
      </c>
      <c r="Q1116" s="25"/>
      <c r="R1116" s="25"/>
      <c r="S1116" s="25"/>
      <c r="T1116" s="109"/>
      <c r="U1116" s="25"/>
      <c r="V1116" s="25"/>
      <c r="W1116" s="25"/>
      <c r="X1116" s="25">
        <v>179.52799999999999</v>
      </c>
      <c r="Y1116" s="25">
        <v>0</v>
      </c>
      <c r="Z1116" s="25">
        <v>0</v>
      </c>
      <c r="AA1116" s="109"/>
      <c r="AB1116" s="25">
        <v>0</v>
      </c>
      <c r="AC1116" s="25">
        <v>0</v>
      </c>
      <c r="AD1116" s="25">
        <v>0</v>
      </c>
      <c r="AE1116" s="25">
        <v>0</v>
      </c>
      <c r="AF1116" s="25">
        <v>238.464</v>
      </c>
      <c r="AG1116" s="25">
        <v>0</v>
      </c>
      <c r="AH1116" s="109"/>
      <c r="AI1116" s="25">
        <v>0</v>
      </c>
      <c r="AJ1116" s="25">
        <v>0</v>
      </c>
      <c r="AK1116" s="123">
        <v>0</v>
      </c>
      <c r="AL1116" s="25">
        <v>0</v>
      </c>
      <c r="AM1116" s="25">
        <v>0</v>
      </c>
      <c r="AN1116" s="25">
        <v>238.464</v>
      </c>
      <c r="AO1116" s="109"/>
      <c r="AP1116" s="25">
        <v>0</v>
      </c>
      <c r="AQ1116" s="25">
        <v>0</v>
      </c>
      <c r="AR1116" s="25">
        <v>0</v>
      </c>
      <c r="AS1116" s="25">
        <v>0</v>
      </c>
      <c r="AT1116" s="25">
        <v>0</v>
      </c>
      <c r="AU1116" s="25">
        <v>0</v>
      </c>
      <c r="AW1116" t="str">
        <f t="shared" si="129"/>
        <v>Trần Huy Hoàng</v>
      </c>
      <c r="AX1116" s="27" t="str">
        <f t="shared" si="130"/>
        <v>Đặng Hoàng Thiên Ân</v>
      </c>
      <c r="AY1116" s="4" t="str">
        <f t="shared" si="131"/>
        <v>VIN+</v>
      </c>
    </row>
    <row r="1117" spans="1:51" outlineLevel="1" x14ac:dyDescent="0.25">
      <c r="A1117" s="4" t="s">
        <v>1104</v>
      </c>
      <c r="B1117" s="4" t="s">
        <v>797</v>
      </c>
      <c r="C1117" s="4" t="s">
        <v>221</v>
      </c>
      <c r="D1117" s="4" t="s">
        <v>756</v>
      </c>
      <c r="E1117" s="35" t="s">
        <v>265</v>
      </c>
      <c r="F1117" s="11" t="s">
        <v>710</v>
      </c>
      <c r="G1117" s="35">
        <v>5279944</v>
      </c>
      <c r="H1117" s="4" t="s">
        <v>2067</v>
      </c>
      <c r="I1117" s="4"/>
      <c r="J1117" s="4"/>
      <c r="K1117" s="4"/>
      <c r="L1117" s="4"/>
      <c r="M1117" s="33"/>
      <c r="N1117" s="38"/>
      <c r="O1117" s="43"/>
      <c r="P1117" s="244">
        <f t="shared" si="128"/>
        <v>597.52</v>
      </c>
      <c r="Q1117" s="25"/>
      <c r="R1117" s="25"/>
      <c r="S1117" s="25"/>
      <c r="T1117" s="109"/>
      <c r="U1117" s="25"/>
      <c r="V1117" s="25"/>
      <c r="W1117" s="25"/>
      <c r="X1117" s="25">
        <v>179.52799999999999</v>
      </c>
      <c r="Y1117" s="25">
        <v>0</v>
      </c>
      <c r="Z1117" s="25">
        <v>0</v>
      </c>
      <c r="AA1117" s="109"/>
      <c r="AB1117" s="25">
        <v>0</v>
      </c>
      <c r="AC1117" s="25">
        <v>0</v>
      </c>
      <c r="AD1117" s="25">
        <v>238.464</v>
      </c>
      <c r="AE1117" s="25">
        <v>0</v>
      </c>
      <c r="AF1117" s="25">
        <v>0</v>
      </c>
      <c r="AG1117" s="25">
        <v>0</v>
      </c>
      <c r="AH1117" s="109"/>
      <c r="AI1117" s="25">
        <v>0</v>
      </c>
      <c r="AJ1117" s="25">
        <v>0</v>
      </c>
      <c r="AK1117" s="123">
        <v>0</v>
      </c>
      <c r="AL1117" s="25">
        <v>0</v>
      </c>
      <c r="AM1117" s="25">
        <v>179.52799999999999</v>
      </c>
      <c r="AN1117" s="25">
        <v>0</v>
      </c>
      <c r="AO1117" s="109"/>
      <c r="AP1117" s="25">
        <v>0</v>
      </c>
      <c r="AQ1117" s="25">
        <v>0</v>
      </c>
      <c r="AR1117" s="25">
        <v>0</v>
      </c>
      <c r="AS1117" s="25">
        <v>0</v>
      </c>
      <c r="AT1117" s="25">
        <v>0</v>
      </c>
      <c r="AU1117" s="25">
        <v>0</v>
      </c>
      <c r="AW1117" t="str">
        <f t="shared" si="129"/>
        <v>Trần Huy Hoàng</v>
      </c>
      <c r="AX1117" s="27" t="str">
        <f t="shared" si="130"/>
        <v>Đặng Hoàng Thiên Ân</v>
      </c>
      <c r="AY1117" s="4" t="str">
        <f t="shared" si="131"/>
        <v>VIN+</v>
      </c>
    </row>
    <row r="1118" spans="1:51" outlineLevel="1" x14ac:dyDescent="0.25">
      <c r="A1118" s="4" t="s">
        <v>1104</v>
      </c>
      <c r="B1118" s="4" t="s">
        <v>797</v>
      </c>
      <c r="C1118" s="4" t="s">
        <v>221</v>
      </c>
      <c r="D1118" s="4" t="s">
        <v>756</v>
      </c>
      <c r="E1118" s="35" t="s">
        <v>265</v>
      </c>
      <c r="F1118" s="11" t="s">
        <v>710</v>
      </c>
      <c r="G1118" s="35">
        <v>5290767</v>
      </c>
      <c r="H1118" s="4" t="s">
        <v>2068</v>
      </c>
      <c r="I1118" s="4"/>
      <c r="J1118" s="4"/>
      <c r="K1118" s="4"/>
      <c r="L1118" s="4"/>
      <c r="M1118" s="33"/>
      <c r="N1118" s="38"/>
      <c r="O1118" s="43"/>
      <c r="P1118" s="244">
        <f t="shared" si="128"/>
        <v>359.05599999999998</v>
      </c>
      <c r="Q1118" s="25"/>
      <c r="R1118" s="25"/>
      <c r="S1118" s="25"/>
      <c r="T1118" s="109"/>
      <c r="U1118" s="25"/>
      <c r="V1118" s="25"/>
      <c r="W1118" s="25"/>
      <c r="X1118" s="25">
        <v>179.52799999999999</v>
      </c>
      <c r="Y1118" s="25">
        <v>0</v>
      </c>
      <c r="Z1118" s="25">
        <v>0</v>
      </c>
      <c r="AA1118" s="109"/>
      <c r="AB1118" s="25">
        <v>0</v>
      </c>
      <c r="AC1118" s="25">
        <v>0</v>
      </c>
      <c r="AD1118" s="25">
        <v>0</v>
      </c>
      <c r="AE1118" s="25">
        <v>0</v>
      </c>
      <c r="AF1118" s="25">
        <v>0</v>
      </c>
      <c r="AG1118" s="25">
        <v>0</v>
      </c>
      <c r="AH1118" s="109"/>
      <c r="AI1118" s="25">
        <v>0</v>
      </c>
      <c r="AJ1118" s="25">
        <v>0</v>
      </c>
      <c r="AK1118" s="123">
        <v>0</v>
      </c>
      <c r="AL1118" s="25">
        <v>0</v>
      </c>
      <c r="AM1118" s="25">
        <v>0</v>
      </c>
      <c r="AN1118" s="25">
        <v>179.52799999999999</v>
      </c>
      <c r="AO1118" s="109"/>
      <c r="AP1118" s="25">
        <v>0</v>
      </c>
      <c r="AQ1118" s="25">
        <v>0</v>
      </c>
      <c r="AR1118" s="25">
        <v>0</v>
      </c>
      <c r="AS1118" s="25">
        <v>0</v>
      </c>
      <c r="AT1118" s="25">
        <v>0</v>
      </c>
      <c r="AU1118" s="25">
        <v>0</v>
      </c>
      <c r="AW1118" t="str">
        <f t="shared" si="129"/>
        <v>Trần Huy Hoàng</v>
      </c>
      <c r="AX1118" s="27" t="str">
        <f t="shared" si="130"/>
        <v>Đặng Hoàng Thiên Ân</v>
      </c>
      <c r="AY1118" s="4" t="str">
        <f t="shared" si="131"/>
        <v>VIN+</v>
      </c>
    </row>
    <row r="1119" spans="1:51" outlineLevel="1" x14ac:dyDescent="0.25">
      <c r="A1119" s="4" t="s">
        <v>1104</v>
      </c>
      <c r="B1119" s="4" t="s">
        <v>797</v>
      </c>
      <c r="C1119" s="4" t="s">
        <v>221</v>
      </c>
      <c r="D1119" s="4" t="s">
        <v>756</v>
      </c>
      <c r="E1119" s="35" t="s">
        <v>265</v>
      </c>
      <c r="F1119" s="11" t="s">
        <v>710</v>
      </c>
      <c r="G1119" s="35">
        <v>5133088</v>
      </c>
      <c r="H1119" s="4" t="s">
        <v>2070</v>
      </c>
      <c r="I1119" s="4"/>
      <c r="J1119" s="4"/>
      <c r="K1119" s="4"/>
      <c r="L1119" s="4"/>
      <c r="M1119" s="33"/>
      <c r="N1119" s="38"/>
      <c r="O1119" s="43"/>
      <c r="P1119" s="244">
        <f t="shared" si="128"/>
        <v>483.02499999999998</v>
      </c>
      <c r="Q1119" s="25"/>
      <c r="R1119" s="25"/>
      <c r="S1119" s="25"/>
      <c r="T1119" s="109"/>
      <c r="U1119" s="25"/>
      <c r="V1119" s="25"/>
      <c r="W1119" s="25"/>
      <c r="X1119" s="25">
        <v>179.52799999999999</v>
      </c>
      <c r="Y1119" s="25">
        <v>0</v>
      </c>
      <c r="Z1119" s="25">
        <v>0</v>
      </c>
      <c r="AA1119" s="109"/>
      <c r="AB1119" s="25">
        <v>0</v>
      </c>
      <c r="AC1119" s="25">
        <v>0</v>
      </c>
      <c r="AD1119" s="25">
        <v>0</v>
      </c>
      <c r="AE1119" s="25">
        <v>0</v>
      </c>
      <c r="AF1119" s="25">
        <v>0</v>
      </c>
      <c r="AG1119" s="25">
        <v>0</v>
      </c>
      <c r="AH1119" s="109"/>
      <c r="AI1119" s="25">
        <v>0</v>
      </c>
      <c r="AJ1119" s="25">
        <v>0</v>
      </c>
      <c r="AK1119" s="123">
        <v>0</v>
      </c>
      <c r="AL1119" s="25">
        <v>0</v>
      </c>
      <c r="AM1119" s="25">
        <v>0</v>
      </c>
      <c r="AN1119" s="25">
        <v>303.49700000000001</v>
      </c>
      <c r="AO1119" s="109"/>
      <c r="AP1119" s="25">
        <v>0</v>
      </c>
      <c r="AQ1119" s="25">
        <v>0</v>
      </c>
      <c r="AR1119" s="25">
        <v>0</v>
      </c>
      <c r="AS1119" s="25">
        <v>0</v>
      </c>
      <c r="AT1119" s="25">
        <v>0</v>
      </c>
      <c r="AU1119" s="25">
        <v>0</v>
      </c>
      <c r="AW1119" t="str">
        <f t="shared" si="129"/>
        <v>Trần Huy Hoàng</v>
      </c>
      <c r="AX1119" s="27" t="str">
        <f t="shared" si="130"/>
        <v>Đặng Hoàng Thiên Ân</v>
      </c>
      <c r="AY1119" s="4" t="str">
        <f t="shared" si="131"/>
        <v>VIN+</v>
      </c>
    </row>
    <row r="1120" spans="1:51" outlineLevel="1" x14ac:dyDescent="0.25">
      <c r="A1120" s="4" t="s">
        <v>1104</v>
      </c>
      <c r="B1120" s="4" t="s">
        <v>797</v>
      </c>
      <c r="C1120" s="4" t="s">
        <v>221</v>
      </c>
      <c r="D1120" s="4" t="s">
        <v>756</v>
      </c>
      <c r="E1120" s="35" t="s">
        <v>265</v>
      </c>
      <c r="F1120" s="11" t="s">
        <v>710</v>
      </c>
      <c r="G1120" s="35">
        <v>5335015</v>
      </c>
      <c r="H1120" s="4" t="s">
        <v>2071</v>
      </c>
      <c r="I1120" s="4"/>
      <c r="J1120" s="4"/>
      <c r="K1120" s="4"/>
      <c r="L1120" s="4"/>
      <c r="M1120" s="33"/>
      <c r="N1120" s="38"/>
      <c r="O1120" s="43"/>
      <c r="P1120" s="244">
        <f t="shared" si="128"/>
        <v>1379.0149999999999</v>
      </c>
      <c r="Q1120" s="25"/>
      <c r="R1120" s="25"/>
      <c r="S1120" s="25"/>
      <c r="T1120" s="109"/>
      <c r="U1120" s="25"/>
      <c r="V1120" s="25"/>
      <c r="W1120" s="25"/>
      <c r="X1120" s="25">
        <v>179.52799999999999</v>
      </c>
      <c r="Y1120" s="25">
        <v>0</v>
      </c>
      <c r="Z1120" s="25">
        <v>0</v>
      </c>
      <c r="AA1120" s="109"/>
      <c r="AB1120" s="25">
        <v>0</v>
      </c>
      <c r="AC1120" s="25">
        <v>0</v>
      </c>
      <c r="AD1120" s="25">
        <v>419.06200000000001</v>
      </c>
      <c r="AE1120" s="25">
        <v>0</v>
      </c>
      <c r="AF1120" s="25">
        <v>0</v>
      </c>
      <c r="AG1120" s="25">
        <v>0</v>
      </c>
      <c r="AH1120" s="109"/>
      <c r="AI1120" s="25">
        <v>0</v>
      </c>
      <c r="AJ1120" s="25">
        <v>0</v>
      </c>
      <c r="AK1120" s="123">
        <v>0</v>
      </c>
      <c r="AL1120" s="25">
        <v>0</v>
      </c>
      <c r="AM1120" s="25">
        <v>0</v>
      </c>
      <c r="AN1120" s="25">
        <v>0</v>
      </c>
      <c r="AO1120" s="109"/>
      <c r="AP1120" s="25">
        <v>0</v>
      </c>
      <c r="AQ1120" s="25">
        <v>0</v>
      </c>
      <c r="AR1120" s="25">
        <v>780.42499999999995</v>
      </c>
      <c r="AS1120" s="25">
        <v>0</v>
      </c>
      <c r="AT1120" s="25">
        <v>0</v>
      </c>
      <c r="AU1120" s="25">
        <v>0</v>
      </c>
      <c r="AW1120" t="str">
        <f t="shared" si="129"/>
        <v>Trần Huy Hoàng</v>
      </c>
      <c r="AX1120" s="27" t="str">
        <f t="shared" si="130"/>
        <v>Đặng Hoàng Thiên Ân</v>
      </c>
      <c r="AY1120" s="4" t="str">
        <f t="shared" si="131"/>
        <v>VIN+</v>
      </c>
    </row>
    <row r="1121" spans="1:51" outlineLevel="1" x14ac:dyDescent="0.25">
      <c r="A1121" s="4" t="s">
        <v>1104</v>
      </c>
      <c r="B1121" s="4" t="s">
        <v>797</v>
      </c>
      <c r="C1121" s="4" t="s">
        <v>221</v>
      </c>
      <c r="D1121" s="4" t="s">
        <v>756</v>
      </c>
      <c r="E1121" s="35" t="s">
        <v>265</v>
      </c>
      <c r="F1121" s="11" t="s">
        <v>710</v>
      </c>
      <c r="G1121" s="35">
        <v>5137866</v>
      </c>
      <c r="H1121" s="4" t="s">
        <v>2072</v>
      </c>
      <c r="I1121" s="4"/>
      <c r="J1121" s="4"/>
      <c r="K1121" s="4"/>
      <c r="L1121" s="4"/>
      <c r="M1121" s="33"/>
      <c r="N1121" s="38"/>
      <c r="O1121" s="43"/>
      <c r="P1121" s="244">
        <f t="shared" si="128"/>
        <v>662.553</v>
      </c>
      <c r="Q1121" s="25"/>
      <c r="R1121" s="25"/>
      <c r="S1121" s="25"/>
      <c r="T1121" s="109"/>
      <c r="U1121" s="25"/>
      <c r="V1121" s="25"/>
      <c r="W1121" s="25"/>
      <c r="X1121" s="25">
        <v>483.02499999999998</v>
      </c>
      <c r="Y1121" s="25">
        <v>0</v>
      </c>
      <c r="Z1121" s="25">
        <v>0</v>
      </c>
      <c r="AA1121" s="109"/>
      <c r="AB1121" s="25">
        <v>0</v>
      </c>
      <c r="AC1121" s="25">
        <v>0</v>
      </c>
      <c r="AD1121" s="25">
        <v>0</v>
      </c>
      <c r="AE1121" s="25">
        <v>0</v>
      </c>
      <c r="AF1121" s="25">
        <v>0</v>
      </c>
      <c r="AG1121" s="25">
        <v>0</v>
      </c>
      <c r="AH1121" s="109"/>
      <c r="AI1121" s="25">
        <v>0</v>
      </c>
      <c r="AJ1121" s="25">
        <v>0</v>
      </c>
      <c r="AK1121" s="123">
        <v>0</v>
      </c>
      <c r="AL1121" s="25">
        <v>0</v>
      </c>
      <c r="AM1121" s="25">
        <v>0</v>
      </c>
      <c r="AN1121" s="25">
        <v>179.52799999999999</v>
      </c>
      <c r="AO1121" s="109"/>
      <c r="AP1121" s="25">
        <v>0</v>
      </c>
      <c r="AQ1121" s="25">
        <v>0</v>
      </c>
      <c r="AR1121" s="25">
        <v>0</v>
      </c>
      <c r="AS1121" s="25">
        <v>0</v>
      </c>
      <c r="AT1121" s="25">
        <v>0</v>
      </c>
      <c r="AU1121" s="25">
        <v>0</v>
      </c>
      <c r="AW1121" t="str">
        <f t="shared" si="129"/>
        <v>Trần Huy Hoàng</v>
      </c>
      <c r="AX1121" s="27" t="str">
        <f t="shared" si="130"/>
        <v>Đặng Hoàng Thiên Ân</v>
      </c>
      <c r="AY1121" s="4" t="str">
        <f t="shared" si="131"/>
        <v>VIN+</v>
      </c>
    </row>
    <row r="1122" spans="1:51" outlineLevel="1" x14ac:dyDescent="0.25">
      <c r="A1122" s="4" t="s">
        <v>1104</v>
      </c>
      <c r="B1122" s="4" t="s">
        <v>797</v>
      </c>
      <c r="C1122" s="4" t="s">
        <v>221</v>
      </c>
      <c r="D1122" s="4" t="s">
        <v>756</v>
      </c>
      <c r="E1122" s="35" t="s">
        <v>265</v>
      </c>
      <c r="F1122" s="11" t="s">
        <v>710</v>
      </c>
      <c r="G1122" s="35">
        <v>5279847</v>
      </c>
      <c r="H1122" s="4" t="s">
        <v>2073</v>
      </c>
      <c r="I1122" s="4"/>
      <c r="J1122" s="4"/>
      <c r="K1122" s="4"/>
      <c r="L1122" s="4"/>
      <c r="M1122" s="33"/>
      <c r="N1122" s="38"/>
      <c r="O1122" s="43"/>
      <c r="P1122" s="244">
        <f t="shared" si="128"/>
        <v>843.15099999999995</v>
      </c>
      <c r="Q1122" s="25"/>
      <c r="R1122" s="25"/>
      <c r="S1122" s="25"/>
      <c r="T1122" s="109"/>
      <c r="U1122" s="25"/>
      <c r="V1122" s="25"/>
      <c r="W1122" s="25"/>
      <c r="X1122" s="25">
        <v>360.12599999999998</v>
      </c>
      <c r="Y1122" s="25">
        <v>0</v>
      </c>
      <c r="Z1122" s="25">
        <v>0</v>
      </c>
      <c r="AA1122" s="109"/>
      <c r="AB1122" s="25">
        <v>0</v>
      </c>
      <c r="AC1122" s="25">
        <v>0</v>
      </c>
      <c r="AD1122" s="25">
        <v>0</v>
      </c>
      <c r="AE1122" s="25">
        <v>0</v>
      </c>
      <c r="AF1122" s="25">
        <v>0</v>
      </c>
      <c r="AG1122" s="25">
        <v>0</v>
      </c>
      <c r="AH1122" s="109"/>
      <c r="AI1122" s="25">
        <v>0</v>
      </c>
      <c r="AJ1122" s="25">
        <v>0</v>
      </c>
      <c r="AK1122" s="123">
        <v>0</v>
      </c>
      <c r="AL1122" s="25">
        <v>0</v>
      </c>
      <c r="AM1122" s="25">
        <v>483.02499999999998</v>
      </c>
      <c r="AN1122" s="25">
        <v>0</v>
      </c>
      <c r="AO1122" s="109"/>
      <c r="AP1122" s="25">
        <v>0</v>
      </c>
      <c r="AQ1122" s="25">
        <v>0</v>
      </c>
      <c r="AR1122" s="25">
        <v>0</v>
      </c>
      <c r="AS1122" s="25">
        <v>0</v>
      </c>
      <c r="AT1122" s="25">
        <v>0</v>
      </c>
      <c r="AU1122" s="25">
        <v>0</v>
      </c>
      <c r="AW1122" t="str">
        <f t="shared" si="129"/>
        <v>Trần Huy Hoàng</v>
      </c>
      <c r="AX1122" s="27" t="str">
        <f t="shared" si="130"/>
        <v>Đặng Hoàng Thiên Ân</v>
      </c>
      <c r="AY1122" s="4" t="str">
        <f t="shared" si="131"/>
        <v>VIN+</v>
      </c>
    </row>
    <row r="1123" spans="1:51" outlineLevel="1" x14ac:dyDescent="0.25">
      <c r="A1123" s="4" t="s">
        <v>1104</v>
      </c>
      <c r="B1123" s="4" t="s">
        <v>797</v>
      </c>
      <c r="C1123" s="4" t="s">
        <v>221</v>
      </c>
      <c r="D1123" s="4" t="s">
        <v>756</v>
      </c>
      <c r="E1123" s="35" t="s">
        <v>265</v>
      </c>
      <c r="F1123" s="11" t="s">
        <v>710</v>
      </c>
      <c r="G1123" s="35">
        <v>5298600</v>
      </c>
      <c r="H1123" s="4" t="s">
        <v>2074</v>
      </c>
      <c r="I1123" s="4"/>
      <c r="J1123" s="4"/>
      <c r="K1123" s="4"/>
      <c r="L1123" s="4"/>
      <c r="M1123" s="33"/>
      <c r="N1123" s="38"/>
      <c r="O1123" s="43"/>
      <c r="P1123" s="244">
        <f t="shared" si="128"/>
        <v>541.96100000000001</v>
      </c>
      <c r="Q1123" s="25"/>
      <c r="R1123" s="25"/>
      <c r="S1123" s="25"/>
      <c r="T1123" s="109"/>
      <c r="U1123" s="25"/>
      <c r="V1123" s="25"/>
      <c r="W1123" s="25"/>
      <c r="X1123" s="25">
        <v>303.49700000000001</v>
      </c>
      <c r="Y1123" s="25">
        <v>0</v>
      </c>
      <c r="Z1123" s="25">
        <v>0</v>
      </c>
      <c r="AA1123" s="109"/>
      <c r="AB1123" s="25">
        <v>0</v>
      </c>
      <c r="AC1123" s="25">
        <v>0</v>
      </c>
      <c r="AD1123" s="25">
        <v>0</v>
      </c>
      <c r="AE1123" s="25">
        <v>0</v>
      </c>
      <c r="AF1123" s="25">
        <v>0</v>
      </c>
      <c r="AG1123" s="25">
        <v>0</v>
      </c>
      <c r="AH1123" s="109"/>
      <c r="AI1123" s="25">
        <v>0</v>
      </c>
      <c r="AJ1123" s="25">
        <v>0</v>
      </c>
      <c r="AK1123" s="123">
        <v>0</v>
      </c>
      <c r="AL1123" s="25">
        <v>0</v>
      </c>
      <c r="AM1123" s="25">
        <v>0</v>
      </c>
      <c r="AN1123" s="25">
        <v>238.464</v>
      </c>
      <c r="AO1123" s="109"/>
      <c r="AP1123" s="25">
        <v>0</v>
      </c>
      <c r="AQ1123" s="25">
        <v>0</v>
      </c>
      <c r="AR1123" s="25">
        <v>0</v>
      </c>
      <c r="AS1123" s="25">
        <v>0</v>
      </c>
      <c r="AT1123" s="25">
        <v>0</v>
      </c>
      <c r="AU1123" s="25">
        <v>0</v>
      </c>
      <c r="AW1123" t="str">
        <f t="shared" si="129"/>
        <v>Trần Huy Hoàng</v>
      </c>
      <c r="AX1123" s="27" t="str">
        <f t="shared" si="130"/>
        <v>Đặng Hoàng Thiên Ân</v>
      </c>
      <c r="AY1123" s="4" t="str">
        <f t="shared" si="131"/>
        <v>VIN+</v>
      </c>
    </row>
    <row r="1124" spans="1:51" outlineLevel="1" x14ac:dyDescent="0.25">
      <c r="A1124" s="4" t="s">
        <v>1104</v>
      </c>
      <c r="B1124" s="4" t="s">
        <v>797</v>
      </c>
      <c r="C1124" s="4" t="s">
        <v>221</v>
      </c>
      <c r="D1124" s="4" t="s">
        <v>756</v>
      </c>
      <c r="E1124" s="35" t="s">
        <v>265</v>
      </c>
      <c r="F1124" s="11" t="s">
        <v>710</v>
      </c>
      <c r="G1124" s="35">
        <v>5333259</v>
      </c>
      <c r="H1124" s="4" t="s">
        <v>2075</v>
      </c>
      <c r="I1124" s="4"/>
      <c r="J1124" s="4"/>
      <c r="K1124" s="4"/>
      <c r="L1124" s="4"/>
      <c r="M1124" s="33"/>
      <c r="N1124" s="38"/>
      <c r="O1124" s="43"/>
      <c r="P1124" s="244">
        <f t="shared" si="128"/>
        <v>1205.5840000000001</v>
      </c>
      <c r="Q1124" s="25"/>
      <c r="R1124" s="25"/>
      <c r="S1124" s="25"/>
      <c r="T1124" s="109"/>
      <c r="U1124" s="25"/>
      <c r="V1124" s="25"/>
      <c r="W1124" s="25"/>
      <c r="X1124" s="25">
        <v>787.59199999999998</v>
      </c>
      <c r="Y1124" s="25">
        <v>0</v>
      </c>
      <c r="Z1124" s="25">
        <v>0</v>
      </c>
      <c r="AA1124" s="109"/>
      <c r="AB1124" s="25">
        <v>0</v>
      </c>
      <c r="AC1124" s="25">
        <v>0</v>
      </c>
      <c r="AD1124" s="25">
        <v>238.464</v>
      </c>
      <c r="AE1124" s="25">
        <v>0</v>
      </c>
      <c r="AF1124" s="25">
        <v>0</v>
      </c>
      <c r="AG1124" s="25">
        <v>0</v>
      </c>
      <c r="AH1124" s="109"/>
      <c r="AI1124" s="25">
        <v>0</v>
      </c>
      <c r="AJ1124" s="25">
        <v>0</v>
      </c>
      <c r="AK1124" s="123">
        <v>0</v>
      </c>
      <c r="AL1124" s="25">
        <v>0</v>
      </c>
      <c r="AM1124" s="25">
        <v>0</v>
      </c>
      <c r="AN1124" s="25">
        <v>179.52799999999999</v>
      </c>
      <c r="AO1124" s="109"/>
      <c r="AP1124" s="25">
        <v>0</v>
      </c>
      <c r="AQ1124" s="25">
        <v>0</v>
      </c>
      <c r="AR1124" s="25">
        <v>0</v>
      </c>
      <c r="AS1124" s="25">
        <v>0</v>
      </c>
      <c r="AT1124" s="25">
        <v>0</v>
      </c>
      <c r="AU1124" s="25">
        <v>0</v>
      </c>
      <c r="AW1124" t="str">
        <f t="shared" si="129"/>
        <v>Trần Huy Hoàng</v>
      </c>
      <c r="AX1124" s="27" t="str">
        <f t="shared" si="130"/>
        <v>Đặng Hoàng Thiên Ân</v>
      </c>
      <c r="AY1124" s="4" t="str">
        <f t="shared" si="131"/>
        <v>VIN+</v>
      </c>
    </row>
    <row r="1125" spans="1:51" outlineLevel="1" x14ac:dyDescent="0.25">
      <c r="A1125" s="4" t="s">
        <v>1104</v>
      </c>
      <c r="B1125" s="4" t="s">
        <v>797</v>
      </c>
      <c r="C1125" s="4" t="s">
        <v>221</v>
      </c>
      <c r="D1125" s="4" t="s">
        <v>756</v>
      </c>
      <c r="E1125" s="35" t="s">
        <v>265</v>
      </c>
      <c r="F1125" s="11" t="s">
        <v>710</v>
      </c>
      <c r="G1125" s="35">
        <v>5136898</v>
      </c>
      <c r="H1125" s="4" t="s">
        <v>2076</v>
      </c>
      <c r="I1125" s="4"/>
      <c r="J1125" s="4"/>
      <c r="K1125" s="4"/>
      <c r="L1125" s="4"/>
      <c r="M1125" s="33"/>
      <c r="N1125" s="38"/>
      <c r="O1125" s="43"/>
      <c r="P1125" s="244">
        <f t="shared" si="128"/>
        <v>721.48900000000003</v>
      </c>
      <c r="Q1125" s="25"/>
      <c r="R1125" s="25"/>
      <c r="S1125" s="25"/>
      <c r="T1125" s="109"/>
      <c r="U1125" s="25"/>
      <c r="V1125" s="25"/>
      <c r="W1125" s="25"/>
      <c r="X1125" s="25">
        <v>303.49700000000001</v>
      </c>
      <c r="Y1125" s="25">
        <v>0</v>
      </c>
      <c r="Z1125" s="25">
        <v>0</v>
      </c>
      <c r="AA1125" s="109"/>
      <c r="AB1125" s="25">
        <v>0</v>
      </c>
      <c r="AC1125" s="25">
        <v>0</v>
      </c>
      <c r="AD1125" s="25">
        <v>0</v>
      </c>
      <c r="AE1125" s="25">
        <v>0</v>
      </c>
      <c r="AF1125" s="25">
        <v>0</v>
      </c>
      <c r="AG1125" s="25">
        <v>0</v>
      </c>
      <c r="AH1125" s="109"/>
      <c r="AI1125" s="25">
        <v>0</v>
      </c>
      <c r="AJ1125" s="25">
        <v>0</v>
      </c>
      <c r="AK1125" s="123">
        <v>0</v>
      </c>
      <c r="AL1125" s="25">
        <v>0</v>
      </c>
      <c r="AM1125" s="25">
        <v>0</v>
      </c>
      <c r="AN1125" s="25">
        <v>417.99200000000002</v>
      </c>
      <c r="AO1125" s="109"/>
      <c r="AP1125" s="25">
        <v>0</v>
      </c>
      <c r="AQ1125" s="25">
        <v>0</v>
      </c>
      <c r="AR1125" s="25">
        <v>0</v>
      </c>
      <c r="AS1125" s="25">
        <v>0</v>
      </c>
      <c r="AT1125" s="25">
        <v>0</v>
      </c>
      <c r="AU1125" s="25">
        <v>0</v>
      </c>
      <c r="AW1125" t="str">
        <f t="shared" si="129"/>
        <v>Trần Huy Hoàng</v>
      </c>
      <c r="AX1125" s="27" t="str">
        <f t="shared" si="130"/>
        <v>Đặng Hoàng Thiên Ân</v>
      </c>
      <c r="AY1125" s="4" t="str">
        <f t="shared" si="131"/>
        <v>VIN+</v>
      </c>
    </row>
    <row r="1126" spans="1:51" outlineLevel="1" x14ac:dyDescent="0.25">
      <c r="A1126" s="4" t="s">
        <v>1104</v>
      </c>
      <c r="B1126" s="4" t="s">
        <v>797</v>
      </c>
      <c r="C1126" s="4" t="s">
        <v>221</v>
      </c>
      <c r="D1126" s="4" t="s">
        <v>756</v>
      </c>
      <c r="E1126" s="35" t="s">
        <v>265</v>
      </c>
      <c r="F1126" s="11" t="s">
        <v>710</v>
      </c>
      <c r="G1126" s="35">
        <v>5296512</v>
      </c>
      <c r="H1126" s="4" t="s">
        <v>2077</v>
      </c>
      <c r="I1126" s="4"/>
      <c r="J1126" s="4"/>
      <c r="K1126" s="4"/>
      <c r="L1126" s="4"/>
      <c r="M1126" s="33"/>
      <c r="N1126" s="38"/>
      <c r="O1126" s="43"/>
      <c r="P1126" s="244">
        <f t="shared" si="128"/>
        <v>419.06200000000001</v>
      </c>
      <c r="Q1126" s="25"/>
      <c r="R1126" s="25"/>
      <c r="S1126" s="25"/>
      <c r="T1126" s="109"/>
      <c r="U1126" s="25"/>
      <c r="V1126" s="25"/>
      <c r="W1126" s="25"/>
      <c r="X1126" s="25">
        <v>180.59800000000001</v>
      </c>
      <c r="Y1126" s="25">
        <v>0</v>
      </c>
      <c r="Z1126" s="25">
        <v>0</v>
      </c>
      <c r="AA1126" s="109"/>
      <c r="AB1126" s="25">
        <v>0</v>
      </c>
      <c r="AC1126" s="25">
        <v>0</v>
      </c>
      <c r="AD1126" s="25">
        <v>238.464</v>
      </c>
      <c r="AE1126" s="25">
        <v>0</v>
      </c>
      <c r="AF1126" s="25">
        <v>0</v>
      </c>
      <c r="AG1126" s="25">
        <v>0</v>
      </c>
      <c r="AH1126" s="109"/>
      <c r="AI1126" s="25">
        <v>0</v>
      </c>
      <c r="AJ1126" s="25">
        <v>0</v>
      </c>
      <c r="AK1126" s="123">
        <v>0</v>
      </c>
      <c r="AL1126" s="25">
        <v>0</v>
      </c>
      <c r="AM1126" s="25">
        <v>0</v>
      </c>
      <c r="AN1126" s="25">
        <v>0</v>
      </c>
      <c r="AO1126" s="109"/>
      <c r="AP1126" s="25">
        <v>0</v>
      </c>
      <c r="AQ1126" s="25">
        <v>0</v>
      </c>
      <c r="AR1126" s="25">
        <v>0</v>
      </c>
      <c r="AS1126" s="25">
        <v>0</v>
      </c>
      <c r="AT1126" s="25">
        <v>0</v>
      </c>
      <c r="AU1126" s="25">
        <v>0</v>
      </c>
      <c r="AW1126" t="str">
        <f t="shared" si="129"/>
        <v>Trần Huy Hoàng</v>
      </c>
      <c r="AX1126" s="27" t="str">
        <f t="shared" si="130"/>
        <v>Đặng Hoàng Thiên Ân</v>
      </c>
      <c r="AY1126" s="4" t="str">
        <f t="shared" si="131"/>
        <v>VIN+</v>
      </c>
    </row>
    <row r="1127" spans="1:51" outlineLevel="1" x14ac:dyDescent="0.25">
      <c r="A1127" s="4" t="s">
        <v>1104</v>
      </c>
      <c r="B1127" s="4" t="s">
        <v>797</v>
      </c>
      <c r="C1127" s="4" t="s">
        <v>221</v>
      </c>
      <c r="D1127" s="4" t="s">
        <v>756</v>
      </c>
      <c r="E1127" s="35" t="s">
        <v>265</v>
      </c>
      <c r="F1127" s="11" t="s">
        <v>710</v>
      </c>
      <c r="G1127" s="35">
        <v>5297535</v>
      </c>
      <c r="H1127" s="4" t="s">
        <v>2078</v>
      </c>
      <c r="I1127" s="4"/>
      <c r="J1127" s="4"/>
      <c r="K1127" s="4"/>
      <c r="L1127" s="4"/>
      <c r="M1127" s="33"/>
      <c r="N1127" s="38"/>
      <c r="O1127" s="43"/>
      <c r="P1127" s="244">
        <f t="shared" si="128"/>
        <v>180.59800000000001</v>
      </c>
      <c r="Q1127" s="25"/>
      <c r="R1127" s="25"/>
      <c r="S1127" s="25"/>
      <c r="T1127" s="109"/>
      <c r="U1127" s="25"/>
      <c r="V1127" s="25"/>
      <c r="W1127" s="25"/>
      <c r="X1127" s="25">
        <v>180.59800000000001</v>
      </c>
      <c r="Y1127" s="25">
        <v>0</v>
      </c>
      <c r="Z1127" s="25">
        <v>0</v>
      </c>
      <c r="AA1127" s="109"/>
      <c r="AB1127" s="25">
        <v>0</v>
      </c>
      <c r="AC1127" s="25">
        <v>0</v>
      </c>
      <c r="AD1127" s="25">
        <v>0</v>
      </c>
      <c r="AE1127" s="25">
        <v>0</v>
      </c>
      <c r="AF1127" s="25">
        <v>0</v>
      </c>
      <c r="AG1127" s="25">
        <v>0</v>
      </c>
      <c r="AH1127" s="109"/>
      <c r="AI1127" s="25">
        <v>0</v>
      </c>
      <c r="AJ1127" s="25">
        <v>0</v>
      </c>
      <c r="AK1127" s="123">
        <v>0</v>
      </c>
      <c r="AL1127" s="25">
        <v>0</v>
      </c>
      <c r="AM1127" s="25">
        <v>0</v>
      </c>
      <c r="AN1127" s="25">
        <v>0</v>
      </c>
      <c r="AO1127" s="109"/>
      <c r="AP1127" s="25">
        <v>0</v>
      </c>
      <c r="AQ1127" s="25">
        <v>0</v>
      </c>
      <c r="AR1127" s="25">
        <v>0</v>
      </c>
      <c r="AS1127" s="25">
        <v>0</v>
      </c>
      <c r="AT1127" s="25">
        <v>0</v>
      </c>
      <c r="AU1127" s="25">
        <v>0</v>
      </c>
      <c r="AW1127" t="str">
        <f t="shared" si="129"/>
        <v>Trần Huy Hoàng</v>
      </c>
      <c r="AX1127" s="27" t="str">
        <f t="shared" si="130"/>
        <v>Đặng Hoàng Thiên Ân</v>
      </c>
      <c r="AY1127" s="4" t="str">
        <f t="shared" si="131"/>
        <v>VIN+</v>
      </c>
    </row>
    <row r="1128" spans="1:51" outlineLevel="1" x14ac:dyDescent="0.25">
      <c r="A1128" s="4" t="s">
        <v>1104</v>
      </c>
      <c r="B1128" s="4" t="s">
        <v>797</v>
      </c>
      <c r="C1128" s="4" t="s">
        <v>221</v>
      </c>
      <c r="D1128" s="4" t="s">
        <v>756</v>
      </c>
      <c r="E1128" s="35" t="s">
        <v>265</v>
      </c>
      <c r="F1128" s="11" t="s">
        <v>710</v>
      </c>
      <c r="G1128" s="35">
        <v>5297528</v>
      </c>
      <c r="H1128" s="4" t="s">
        <v>2069</v>
      </c>
      <c r="I1128" s="4"/>
      <c r="J1128" s="4"/>
      <c r="K1128" s="4"/>
      <c r="L1128" s="4"/>
      <c r="M1128" s="33"/>
      <c r="N1128" s="38"/>
      <c r="O1128" s="43"/>
      <c r="P1128" s="244">
        <f t="shared" si="128"/>
        <v>902.08699999999988</v>
      </c>
      <c r="Q1128" s="25"/>
      <c r="R1128" s="25"/>
      <c r="S1128" s="25"/>
      <c r="T1128" s="109"/>
      <c r="U1128" s="25"/>
      <c r="V1128" s="25"/>
      <c r="W1128" s="25"/>
      <c r="X1128" s="25">
        <v>360.12599999999998</v>
      </c>
      <c r="Y1128" s="25">
        <v>0</v>
      </c>
      <c r="Z1128" s="25">
        <v>0</v>
      </c>
      <c r="AA1128" s="109"/>
      <c r="AB1128" s="25">
        <v>0</v>
      </c>
      <c r="AC1128" s="25">
        <v>0</v>
      </c>
      <c r="AD1128" s="25">
        <v>238.464</v>
      </c>
      <c r="AE1128" s="25">
        <v>0</v>
      </c>
      <c r="AF1128" s="25">
        <v>0</v>
      </c>
      <c r="AG1128" s="25">
        <v>0</v>
      </c>
      <c r="AH1128" s="109"/>
      <c r="AI1128" s="25">
        <v>0</v>
      </c>
      <c r="AJ1128" s="25">
        <v>0</v>
      </c>
      <c r="AK1128" s="123">
        <v>0</v>
      </c>
      <c r="AL1128" s="25">
        <v>0</v>
      </c>
      <c r="AM1128" s="25">
        <v>0</v>
      </c>
      <c r="AN1128" s="25">
        <v>0</v>
      </c>
      <c r="AO1128" s="109"/>
      <c r="AP1128" s="25">
        <v>0</v>
      </c>
      <c r="AQ1128" s="25">
        <v>0</v>
      </c>
      <c r="AR1128" s="25">
        <v>0</v>
      </c>
      <c r="AS1128" s="25">
        <v>0</v>
      </c>
      <c r="AT1128" s="25">
        <v>303.49699999999996</v>
      </c>
      <c r="AU1128" s="25">
        <v>0</v>
      </c>
      <c r="AW1128" t="str">
        <f t="shared" si="129"/>
        <v>Trần Huy Hoàng</v>
      </c>
      <c r="AX1128" s="27" t="str">
        <f t="shared" si="130"/>
        <v>Đặng Hoàng Thiên Ân</v>
      </c>
      <c r="AY1128" s="4" t="str">
        <f t="shared" si="131"/>
        <v>VIN+</v>
      </c>
    </row>
    <row r="1129" spans="1:51" outlineLevel="1" x14ac:dyDescent="0.25">
      <c r="A1129" s="4" t="s">
        <v>1104</v>
      </c>
      <c r="B1129" s="4" t="s">
        <v>797</v>
      </c>
      <c r="C1129" s="4" t="s">
        <v>221</v>
      </c>
      <c r="D1129" s="4" t="s">
        <v>756</v>
      </c>
      <c r="E1129" s="35" t="s">
        <v>265</v>
      </c>
      <c r="F1129" s="11" t="s">
        <v>710</v>
      </c>
      <c r="G1129" s="35">
        <v>5330100</v>
      </c>
      <c r="H1129" s="4" t="s">
        <v>2247</v>
      </c>
      <c r="I1129" s="4"/>
      <c r="J1129" s="4"/>
      <c r="K1129" s="4"/>
      <c r="L1129" s="4"/>
      <c r="M1129" s="33"/>
      <c r="N1129" s="38"/>
      <c r="O1129" s="43"/>
      <c r="P1129" s="244">
        <f t="shared" si="128"/>
        <v>663.62300000000005</v>
      </c>
      <c r="Q1129" s="25"/>
      <c r="R1129" s="25"/>
      <c r="S1129" s="25"/>
      <c r="T1129" s="109"/>
      <c r="U1129" s="25"/>
      <c r="V1129" s="25"/>
      <c r="W1129" s="25"/>
      <c r="X1129" s="25">
        <v>0</v>
      </c>
      <c r="Y1129" s="25">
        <v>663.62300000000005</v>
      </c>
      <c r="Z1129" s="25">
        <v>0</v>
      </c>
      <c r="AA1129" s="109"/>
      <c r="AB1129" s="25">
        <v>0</v>
      </c>
      <c r="AC1129" s="25">
        <v>0</v>
      </c>
      <c r="AD1129" s="25">
        <v>0</v>
      </c>
      <c r="AE1129" s="25">
        <v>0</v>
      </c>
      <c r="AF1129" s="25">
        <v>0</v>
      </c>
      <c r="AG1129" s="25">
        <v>0</v>
      </c>
      <c r="AH1129" s="109"/>
      <c r="AI1129" s="25">
        <v>0</v>
      </c>
      <c r="AJ1129" s="25">
        <v>0</v>
      </c>
      <c r="AK1129" s="123">
        <v>0</v>
      </c>
      <c r="AL1129" s="25">
        <v>0</v>
      </c>
      <c r="AM1129" s="25">
        <v>0</v>
      </c>
      <c r="AN1129" s="25">
        <v>0</v>
      </c>
      <c r="AO1129" s="109"/>
      <c r="AP1129" s="25">
        <v>0</v>
      </c>
      <c r="AQ1129" s="25">
        <v>0</v>
      </c>
      <c r="AR1129" s="25">
        <v>0</v>
      </c>
      <c r="AS1129" s="25">
        <v>0</v>
      </c>
      <c r="AT1129" s="25">
        <v>0</v>
      </c>
      <c r="AU1129" s="25">
        <v>0</v>
      </c>
      <c r="AW1129" t="str">
        <f t="shared" si="129"/>
        <v>Trần Huy Hoàng</v>
      </c>
      <c r="AX1129" s="27" t="str">
        <f t="shared" si="130"/>
        <v>Đặng Hoàng Thiên Ân</v>
      </c>
      <c r="AY1129" s="4" t="str">
        <f t="shared" si="131"/>
        <v>VIN+</v>
      </c>
    </row>
    <row r="1130" spans="1:51" outlineLevel="1" x14ac:dyDescent="0.25">
      <c r="A1130" s="4" t="s">
        <v>1104</v>
      </c>
      <c r="B1130" s="4" t="s">
        <v>797</v>
      </c>
      <c r="C1130" s="4" t="s">
        <v>221</v>
      </c>
      <c r="D1130" s="4" t="s">
        <v>756</v>
      </c>
      <c r="E1130" s="35" t="s">
        <v>265</v>
      </c>
      <c r="F1130" s="11" t="s">
        <v>710</v>
      </c>
      <c r="G1130" s="35">
        <v>5137897</v>
      </c>
      <c r="H1130" s="4" t="s">
        <v>2248</v>
      </c>
      <c r="I1130" s="4"/>
      <c r="J1130" s="4"/>
      <c r="K1130" s="4"/>
      <c r="L1130" s="4"/>
      <c r="M1130" s="33"/>
      <c r="N1130" s="38"/>
      <c r="O1130" s="43"/>
      <c r="P1130" s="244">
        <f t="shared" si="128"/>
        <v>598.58999999999992</v>
      </c>
      <c r="Q1130" s="25"/>
      <c r="R1130" s="25"/>
      <c r="S1130" s="25"/>
      <c r="T1130" s="109"/>
      <c r="U1130" s="25"/>
      <c r="V1130" s="25"/>
      <c r="W1130" s="25"/>
      <c r="X1130" s="25">
        <v>0</v>
      </c>
      <c r="Y1130" s="25">
        <v>360.12599999999998</v>
      </c>
      <c r="Z1130" s="25">
        <v>0</v>
      </c>
      <c r="AA1130" s="109"/>
      <c r="AB1130" s="25">
        <v>0</v>
      </c>
      <c r="AC1130" s="25">
        <v>0</v>
      </c>
      <c r="AD1130" s="25">
        <v>0</v>
      </c>
      <c r="AE1130" s="25">
        <v>0</v>
      </c>
      <c r="AF1130" s="25">
        <v>0</v>
      </c>
      <c r="AG1130" s="25">
        <v>0</v>
      </c>
      <c r="AH1130" s="109"/>
      <c r="AI1130" s="25">
        <v>0</v>
      </c>
      <c r="AJ1130" s="25">
        <v>0</v>
      </c>
      <c r="AK1130" s="123">
        <v>238.464</v>
      </c>
      <c r="AL1130" s="25">
        <v>0</v>
      </c>
      <c r="AM1130" s="25">
        <v>0</v>
      </c>
      <c r="AN1130" s="25">
        <v>0</v>
      </c>
      <c r="AO1130" s="109"/>
      <c r="AP1130" s="25">
        <v>0</v>
      </c>
      <c r="AQ1130" s="25">
        <v>0</v>
      </c>
      <c r="AR1130" s="25">
        <v>0</v>
      </c>
      <c r="AS1130" s="25">
        <v>0</v>
      </c>
      <c r="AT1130" s="25">
        <v>0</v>
      </c>
      <c r="AU1130" s="25">
        <v>0</v>
      </c>
      <c r="AW1130" t="str">
        <f t="shared" si="129"/>
        <v>Trần Huy Hoàng</v>
      </c>
      <c r="AX1130" s="27" t="str">
        <f t="shared" si="130"/>
        <v>Đặng Hoàng Thiên Ân</v>
      </c>
      <c r="AY1130" s="4" t="str">
        <f t="shared" si="131"/>
        <v>VIN+</v>
      </c>
    </row>
    <row r="1131" spans="1:51" outlineLevel="1" x14ac:dyDescent="0.25">
      <c r="A1131" s="4" t="s">
        <v>1104</v>
      </c>
      <c r="B1131" s="4" t="s">
        <v>797</v>
      </c>
      <c r="C1131" s="4" t="s">
        <v>221</v>
      </c>
      <c r="D1131" s="4" t="s">
        <v>756</v>
      </c>
      <c r="E1131" s="35" t="s">
        <v>265</v>
      </c>
      <c r="F1131" s="11" t="s">
        <v>710</v>
      </c>
      <c r="G1131" s="35">
        <v>5338801</v>
      </c>
      <c r="H1131" s="4" t="s">
        <v>2249</v>
      </c>
      <c r="I1131" s="4"/>
      <c r="J1131" s="4"/>
      <c r="K1131" s="4"/>
      <c r="L1131" s="4"/>
      <c r="M1131" s="33"/>
      <c r="N1131" s="38"/>
      <c r="O1131" s="43"/>
      <c r="P1131" s="244">
        <f t="shared" si="128"/>
        <v>959.95299999999997</v>
      </c>
      <c r="Q1131" s="25"/>
      <c r="R1131" s="25"/>
      <c r="S1131" s="25"/>
      <c r="T1131" s="109"/>
      <c r="U1131" s="25"/>
      <c r="V1131" s="25"/>
      <c r="W1131" s="25"/>
      <c r="X1131" s="25">
        <v>0</v>
      </c>
      <c r="Y1131" s="25">
        <v>483.02499999999998</v>
      </c>
      <c r="Z1131" s="25">
        <v>0</v>
      </c>
      <c r="AA1131" s="109"/>
      <c r="AB1131" s="25">
        <v>0</v>
      </c>
      <c r="AC1131" s="25">
        <v>238.464</v>
      </c>
      <c r="AD1131" s="25">
        <v>0</v>
      </c>
      <c r="AE1131" s="25">
        <v>0</v>
      </c>
      <c r="AF1131" s="25">
        <v>0</v>
      </c>
      <c r="AG1131" s="25">
        <v>0</v>
      </c>
      <c r="AH1131" s="109"/>
      <c r="AI1131" s="25">
        <v>0</v>
      </c>
      <c r="AJ1131" s="25">
        <v>0</v>
      </c>
      <c r="AK1131" s="123">
        <v>0</v>
      </c>
      <c r="AL1131" s="25">
        <v>0</v>
      </c>
      <c r="AM1131" s="25">
        <v>0</v>
      </c>
      <c r="AN1131" s="25">
        <v>0</v>
      </c>
      <c r="AO1131" s="109"/>
      <c r="AP1131" s="25">
        <v>238.464</v>
      </c>
      <c r="AQ1131" s="25">
        <v>0</v>
      </c>
      <c r="AR1131" s="25">
        <v>0</v>
      </c>
      <c r="AS1131" s="25">
        <v>0</v>
      </c>
      <c r="AT1131" s="25">
        <v>0</v>
      </c>
      <c r="AU1131" s="25">
        <v>0</v>
      </c>
      <c r="AW1131" t="str">
        <f t="shared" si="129"/>
        <v>Trần Huy Hoàng</v>
      </c>
      <c r="AX1131" s="27" t="str">
        <f t="shared" si="130"/>
        <v>Đặng Hoàng Thiên Ân</v>
      </c>
      <c r="AY1131" s="4" t="str">
        <f t="shared" si="131"/>
        <v>VIN+</v>
      </c>
    </row>
    <row r="1132" spans="1:51" outlineLevel="1" x14ac:dyDescent="0.25">
      <c r="A1132" s="4" t="s">
        <v>1104</v>
      </c>
      <c r="B1132" s="4" t="s">
        <v>797</v>
      </c>
      <c r="C1132" s="4" t="s">
        <v>221</v>
      </c>
      <c r="D1132" s="4" t="s">
        <v>756</v>
      </c>
      <c r="E1132" s="35" t="s">
        <v>265</v>
      </c>
      <c r="F1132" s="11" t="s">
        <v>710</v>
      </c>
      <c r="G1132" s="35">
        <v>5333671</v>
      </c>
      <c r="H1132" s="4" t="s">
        <v>2250</v>
      </c>
      <c r="I1132" s="4"/>
      <c r="J1132" s="4"/>
      <c r="K1132" s="4"/>
      <c r="L1132" s="4"/>
      <c r="M1132" s="33"/>
      <c r="N1132" s="38"/>
      <c r="O1132" s="43"/>
      <c r="P1132" s="244">
        <f t="shared" si="128"/>
        <v>1558.5429999999999</v>
      </c>
      <c r="Q1132" s="25"/>
      <c r="R1132" s="25"/>
      <c r="S1132" s="25"/>
      <c r="T1132" s="109"/>
      <c r="U1132" s="25"/>
      <c r="V1132" s="25"/>
      <c r="W1132" s="25"/>
      <c r="X1132" s="25">
        <v>0</v>
      </c>
      <c r="Y1132" s="25">
        <v>360.12599999999998</v>
      </c>
      <c r="Z1132" s="25">
        <v>0</v>
      </c>
      <c r="AA1132" s="109"/>
      <c r="AB1132" s="25">
        <v>0</v>
      </c>
      <c r="AC1132" s="25">
        <v>303.49700000000001</v>
      </c>
      <c r="AD1132" s="25">
        <v>0</v>
      </c>
      <c r="AE1132" s="25">
        <v>0</v>
      </c>
      <c r="AF1132" s="25">
        <v>0</v>
      </c>
      <c r="AG1132" s="25">
        <v>476.928</v>
      </c>
      <c r="AH1132" s="109"/>
      <c r="AI1132" s="25">
        <v>0</v>
      </c>
      <c r="AJ1132" s="25">
        <v>0</v>
      </c>
      <c r="AK1132" s="123">
        <v>0</v>
      </c>
      <c r="AL1132" s="25">
        <v>0</v>
      </c>
      <c r="AM1132" s="25">
        <v>0</v>
      </c>
      <c r="AN1132" s="25">
        <v>0</v>
      </c>
      <c r="AO1132" s="109"/>
      <c r="AP1132" s="25">
        <v>0</v>
      </c>
      <c r="AQ1132" s="25">
        <v>0</v>
      </c>
      <c r="AR1132" s="25">
        <v>0</v>
      </c>
      <c r="AS1132" s="25">
        <v>0</v>
      </c>
      <c r="AT1132" s="25">
        <v>0</v>
      </c>
      <c r="AU1132" s="25">
        <v>417.99199999999996</v>
      </c>
      <c r="AW1132" t="str">
        <f t="shared" si="129"/>
        <v>Trần Huy Hoàng</v>
      </c>
      <c r="AX1132" s="27" t="str">
        <f t="shared" si="130"/>
        <v>Đặng Hoàng Thiên Ân</v>
      </c>
      <c r="AY1132" s="4" t="str">
        <f t="shared" si="131"/>
        <v>VIN+</v>
      </c>
    </row>
    <row r="1133" spans="1:51" outlineLevel="1" x14ac:dyDescent="0.25">
      <c r="A1133" s="4" t="s">
        <v>1104</v>
      </c>
      <c r="B1133" s="4" t="s">
        <v>797</v>
      </c>
      <c r="C1133" s="4" t="s">
        <v>221</v>
      </c>
      <c r="D1133" s="4" t="s">
        <v>756</v>
      </c>
      <c r="E1133" s="35" t="s">
        <v>265</v>
      </c>
      <c r="F1133" s="11" t="s">
        <v>710</v>
      </c>
      <c r="G1133" s="35">
        <v>5338074</v>
      </c>
      <c r="H1133" s="4" t="s">
        <v>2251</v>
      </c>
      <c r="I1133" s="4"/>
      <c r="J1133" s="4"/>
      <c r="K1133" s="4"/>
      <c r="L1133" s="4"/>
      <c r="M1133" s="33"/>
      <c r="N1133" s="38"/>
      <c r="O1133" s="43"/>
      <c r="P1133" s="244">
        <f t="shared" si="128"/>
        <v>1204.5140000000001</v>
      </c>
      <c r="Q1133" s="25"/>
      <c r="R1133" s="25"/>
      <c r="S1133" s="25"/>
      <c r="T1133" s="109"/>
      <c r="U1133" s="25"/>
      <c r="V1133" s="25"/>
      <c r="W1133" s="25"/>
      <c r="X1133" s="25">
        <v>0</v>
      </c>
      <c r="Y1133" s="25">
        <v>606.99400000000003</v>
      </c>
      <c r="Z1133" s="25">
        <v>0</v>
      </c>
      <c r="AA1133" s="109"/>
      <c r="AB1133" s="25">
        <v>0</v>
      </c>
      <c r="AC1133" s="25">
        <v>417.99200000000002</v>
      </c>
      <c r="AD1133" s="25">
        <v>0</v>
      </c>
      <c r="AE1133" s="25">
        <v>0</v>
      </c>
      <c r="AF1133" s="25">
        <v>0</v>
      </c>
      <c r="AG1133" s="25">
        <v>0</v>
      </c>
      <c r="AH1133" s="109"/>
      <c r="AI1133" s="25">
        <v>0</v>
      </c>
      <c r="AJ1133" s="25">
        <v>0</v>
      </c>
      <c r="AK1133" s="123">
        <v>0</v>
      </c>
      <c r="AL1133" s="25">
        <v>0</v>
      </c>
      <c r="AM1133" s="25">
        <v>0</v>
      </c>
      <c r="AN1133" s="25">
        <v>0</v>
      </c>
      <c r="AO1133" s="109"/>
      <c r="AP1133" s="25">
        <v>179.52799999999999</v>
      </c>
      <c r="AQ1133" s="25">
        <v>0</v>
      </c>
      <c r="AR1133" s="25">
        <v>0</v>
      </c>
      <c r="AS1133" s="25">
        <v>0</v>
      </c>
      <c r="AT1133" s="25">
        <v>0</v>
      </c>
      <c r="AU1133" s="25">
        <v>0</v>
      </c>
      <c r="AW1133" t="str">
        <f t="shared" si="129"/>
        <v>Trần Huy Hoàng</v>
      </c>
      <c r="AX1133" s="27" t="str">
        <f t="shared" si="130"/>
        <v>Đặng Hoàng Thiên Ân</v>
      </c>
      <c r="AY1133" s="4" t="str">
        <f t="shared" si="131"/>
        <v>VIN+</v>
      </c>
    </row>
    <row r="1134" spans="1:51" outlineLevel="1" x14ac:dyDescent="0.25">
      <c r="A1134" s="4" t="s">
        <v>1104</v>
      </c>
      <c r="B1134" s="4" t="s">
        <v>797</v>
      </c>
      <c r="C1134" s="4" t="s">
        <v>221</v>
      </c>
      <c r="D1134" s="4" t="s">
        <v>756</v>
      </c>
      <c r="E1134" s="35" t="s">
        <v>265</v>
      </c>
      <c r="F1134" s="11" t="s">
        <v>710</v>
      </c>
      <c r="G1134" s="35">
        <v>5273009</v>
      </c>
      <c r="H1134" s="4" t="s">
        <v>2252</v>
      </c>
      <c r="I1134" s="4"/>
      <c r="J1134" s="4"/>
      <c r="K1134" s="4"/>
      <c r="L1134" s="4"/>
      <c r="M1134" s="33"/>
      <c r="N1134" s="38"/>
      <c r="O1134" s="43"/>
      <c r="P1134" s="244">
        <f t="shared" si="128"/>
        <v>1091.0889999999999</v>
      </c>
      <c r="Q1134" s="25"/>
      <c r="R1134" s="25"/>
      <c r="S1134" s="25"/>
      <c r="T1134" s="109"/>
      <c r="U1134" s="25"/>
      <c r="V1134" s="25"/>
      <c r="W1134" s="25"/>
      <c r="X1134" s="25">
        <v>0</v>
      </c>
      <c r="Y1134" s="25">
        <v>787.59199999999998</v>
      </c>
      <c r="Z1134" s="25">
        <v>0</v>
      </c>
      <c r="AA1134" s="109"/>
      <c r="AB1134" s="25">
        <v>0</v>
      </c>
      <c r="AC1134" s="25">
        <v>0</v>
      </c>
      <c r="AD1134" s="25">
        <v>0</v>
      </c>
      <c r="AE1134" s="25">
        <v>0</v>
      </c>
      <c r="AF1134" s="25">
        <v>0</v>
      </c>
      <c r="AG1134" s="25">
        <v>0</v>
      </c>
      <c r="AH1134" s="109"/>
      <c r="AI1134" s="25">
        <v>0</v>
      </c>
      <c r="AJ1134" s="25">
        <v>0</v>
      </c>
      <c r="AK1134" s="123">
        <v>0</v>
      </c>
      <c r="AL1134" s="25">
        <v>0</v>
      </c>
      <c r="AM1134" s="25">
        <v>0</v>
      </c>
      <c r="AN1134" s="25">
        <v>0</v>
      </c>
      <c r="AO1134" s="109"/>
      <c r="AP1134" s="25">
        <v>0</v>
      </c>
      <c r="AQ1134" s="25">
        <v>0</v>
      </c>
      <c r="AR1134" s="25">
        <v>303.49700000000001</v>
      </c>
      <c r="AS1134" s="25">
        <v>0</v>
      </c>
      <c r="AT1134" s="25">
        <v>0</v>
      </c>
      <c r="AU1134" s="25">
        <v>0</v>
      </c>
      <c r="AW1134" t="str">
        <f t="shared" si="129"/>
        <v>Trần Huy Hoàng</v>
      </c>
      <c r="AX1134" s="27" t="str">
        <f t="shared" si="130"/>
        <v>Đặng Hoàng Thiên Ân</v>
      </c>
      <c r="AY1134" s="4" t="str">
        <f t="shared" si="131"/>
        <v>VIN+</v>
      </c>
    </row>
    <row r="1135" spans="1:51" outlineLevel="1" x14ac:dyDescent="0.25">
      <c r="A1135" s="4" t="s">
        <v>1104</v>
      </c>
      <c r="B1135" s="4" t="s">
        <v>797</v>
      </c>
      <c r="C1135" s="4" t="s">
        <v>221</v>
      </c>
      <c r="D1135" s="4" t="s">
        <v>756</v>
      </c>
      <c r="E1135" s="35" t="s">
        <v>265</v>
      </c>
      <c r="F1135" s="11" t="s">
        <v>710</v>
      </c>
      <c r="G1135" s="35">
        <v>5334258</v>
      </c>
      <c r="H1135" s="4" t="s">
        <v>2253</v>
      </c>
      <c r="I1135" s="4"/>
      <c r="J1135" s="4"/>
      <c r="K1135" s="4"/>
      <c r="L1135" s="4"/>
      <c r="M1135" s="33"/>
      <c r="N1135" s="38"/>
      <c r="O1135" s="43"/>
      <c r="P1135" s="244">
        <f t="shared" si="128"/>
        <v>180.59800000000001</v>
      </c>
      <c r="Q1135" s="25"/>
      <c r="R1135" s="25"/>
      <c r="S1135" s="25"/>
      <c r="T1135" s="109"/>
      <c r="U1135" s="25"/>
      <c r="V1135" s="25"/>
      <c r="W1135" s="25"/>
      <c r="X1135" s="25">
        <v>0</v>
      </c>
      <c r="Y1135" s="25">
        <v>180.59800000000001</v>
      </c>
      <c r="Z1135" s="25">
        <v>0</v>
      </c>
      <c r="AA1135" s="109"/>
      <c r="AB1135" s="25">
        <v>0</v>
      </c>
      <c r="AC1135" s="25">
        <v>0</v>
      </c>
      <c r="AD1135" s="25">
        <v>0</v>
      </c>
      <c r="AE1135" s="25">
        <v>0</v>
      </c>
      <c r="AF1135" s="25">
        <v>0</v>
      </c>
      <c r="AG1135" s="25">
        <v>0</v>
      </c>
      <c r="AH1135" s="109"/>
      <c r="AI1135" s="25">
        <v>0</v>
      </c>
      <c r="AJ1135" s="25">
        <v>0</v>
      </c>
      <c r="AK1135" s="123">
        <v>0</v>
      </c>
      <c r="AL1135" s="25">
        <v>0</v>
      </c>
      <c r="AM1135" s="25">
        <v>0</v>
      </c>
      <c r="AN1135" s="25">
        <v>0</v>
      </c>
      <c r="AO1135" s="109"/>
      <c r="AP1135" s="25">
        <v>0</v>
      </c>
      <c r="AQ1135" s="25">
        <v>0</v>
      </c>
      <c r="AR1135" s="25">
        <v>0</v>
      </c>
      <c r="AS1135" s="25">
        <v>0</v>
      </c>
      <c r="AT1135" s="25">
        <v>0</v>
      </c>
      <c r="AU1135" s="25">
        <v>0</v>
      </c>
      <c r="AW1135" t="str">
        <f t="shared" si="129"/>
        <v>Trần Huy Hoàng</v>
      </c>
      <c r="AX1135" s="27" t="str">
        <f t="shared" si="130"/>
        <v>Đặng Hoàng Thiên Ân</v>
      </c>
      <c r="AY1135" s="4" t="str">
        <f t="shared" si="131"/>
        <v>VIN+</v>
      </c>
    </row>
    <row r="1136" spans="1:51" outlineLevel="1" x14ac:dyDescent="0.25">
      <c r="A1136" s="4" t="s">
        <v>1104</v>
      </c>
      <c r="B1136" s="4" t="s">
        <v>797</v>
      </c>
      <c r="C1136" s="4" t="s">
        <v>221</v>
      </c>
      <c r="D1136" s="4" t="s">
        <v>756</v>
      </c>
      <c r="E1136" s="35" t="s">
        <v>265</v>
      </c>
      <c r="F1136" s="11" t="s">
        <v>710</v>
      </c>
      <c r="G1136" s="35">
        <v>5271357</v>
      </c>
      <c r="H1136" s="4" t="s">
        <v>2254</v>
      </c>
      <c r="I1136" s="4"/>
      <c r="J1136" s="4"/>
      <c r="K1136" s="4"/>
      <c r="L1136" s="4"/>
      <c r="M1136" s="33"/>
      <c r="N1136" s="38"/>
      <c r="O1136" s="43"/>
      <c r="P1136" s="244">
        <f t="shared" si="128"/>
        <v>1140.5509999999999</v>
      </c>
      <c r="Q1136" s="25"/>
      <c r="R1136" s="25"/>
      <c r="S1136" s="25"/>
      <c r="T1136" s="109"/>
      <c r="U1136" s="25"/>
      <c r="V1136" s="25"/>
      <c r="W1136" s="25"/>
      <c r="X1136" s="25">
        <v>0</v>
      </c>
      <c r="Y1136" s="25">
        <v>180.59800000000001</v>
      </c>
      <c r="Z1136" s="25">
        <v>0</v>
      </c>
      <c r="AA1136" s="109"/>
      <c r="AB1136" s="25">
        <v>0</v>
      </c>
      <c r="AC1136" s="25">
        <v>179.52799999999999</v>
      </c>
      <c r="AD1136" s="25">
        <v>0</v>
      </c>
      <c r="AE1136" s="25">
        <v>0</v>
      </c>
      <c r="AF1136" s="25">
        <v>0</v>
      </c>
      <c r="AG1136" s="25">
        <v>0</v>
      </c>
      <c r="AH1136" s="109"/>
      <c r="AI1136" s="25">
        <v>0</v>
      </c>
      <c r="AJ1136" s="25">
        <v>0</v>
      </c>
      <c r="AK1136" s="123">
        <v>238.464</v>
      </c>
      <c r="AL1136" s="25">
        <v>0</v>
      </c>
      <c r="AM1136" s="25">
        <v>0</v>
      </c>
      <c r="AN1136" s="25">
        <v>0</v>
      </c>
      <c r="AO1136" s="109"/>
      <c r="AP1136" s="25">
        <v>0</v>
      </c>
      <c r="AQ1136" s="25">
        <v>0</v>
      </c>
      <c r="AR1136" s="25">
        <v>0</v>
      </c>
      <c r="AS1136" s="25">
        <v>0</v>
      </c>
      <c r="AT1136" s="25">
        <v>541.96100000000001</v>
      </c>
      <c r="AU1136" s="25">
        <v>0</v>
      </c>
      <c r="AW1136" t="str">
        <f t="shared" si="129"/>
        <v>Trần Huy Hoàng</v>
      </c>
      <c r="AX1136" s="27" t="str">
        <f t="shared" si="130"/>
        <v>Đặng Hoàng Thiên Ân</v>
      </c>
      <c r="AY1136" s="4" t="str">
        <f t="shared" si="131"/>
        <v>VIN+</v>
      </c>
    </row>
    <row r="1137" spans="1:51" outlineLevel="1" x14ac:dyDescent="0.25">
      <c r="A1137" s="4" t="s">
        <v>1104</v>
      </c>
      <c r="B1137" s="4" t="s">
        <v>797</v>
      </c>
      <c r="C1137" s="4" t="s">
        <v>221</v>
      </c>
      <c r="D1137" s="4" t="s">
        <v>756</v>
      </c>
      <c r="E1137" s="35" t="s">
        <v>265</v>
      </c>
      <c r="F1137" s="11" t="s">
        <v>710</v>
      </c>
      <c r="G1137" s="35">
        <v>5131028</v>
      </c>
      <c r="H1137" s="4" t="s">
        <v>2296</v>
      </c>
      <c r="I1137" s="4"/>
      <c r="J1137" s="4"/>
      <c r="K1137" s="4"/>
      <c r="L1137" s="4"/>
      <c r="M1137" s="33"/>
      <c r="N1137" s="38"/>
      <c r="O1137" s="43"/>
      <c r="P1137" s="244">
        <f t="shared" si="128"/>
        <v>359.05599999999998</v>
      </c>
      <c r="Q1137" s="25"/>
      <c r="R1137" s="25"/>
      <c r="S1137" s="25"/>
      <c r="T1137" s="109"/>
      <c r="U1137" s="25"/>
      <c r="V1137" s="25"/>
      <c r="W1137" s="25"/>
      <c r="X1137" s="25">
        <v>0</v>
      </c>
      <c r="Y1137" s="25">
        <v>179.52799999999999</v>
      </c>
      <c r="Z1137" s="25">
        <v>0</v>
      </c>
      <c r="AA1137" s="109"/>
      <c r="AB1137" s="25">
        <v>0</v>
      </c>
      <c r="AC1137" s="25">
        <v>0</v>
      </c>
      <c r="AD1137" s="25">
        <v>0</v>
      </c>
      <c r="AE1137" s="25">
        <v>0</v>
      </c>
      <c r="AF1137" s="25">
        <v>0</v>
      </c>
      <c r="AG1137" s="25">
        <v>0</v>
      </c>
      <c r="AH1137" s="109"/>
      <c r="AI1137" s="25">
        <v>0</v>
      </c>
      <c r="AJ1137" s="25">
        <v>0</v>
      </c>
      <c r="AK1137" s="123">
        <v>0</v>
      </c>
      <c r="AL1137" s="25">
        <v>0</v>
      </c>
      <c r="AM1137" s="25">
        <v>0</v>
      </c>
      <c r="AN1137" s="25">
        <v>179.52799999999999</v>
      </c>
      <c r="AO1137" s="109"/>
      <c r="AP1137" s="25">
        <v>0</v>
      </c>
      <c r="AQ1137" s="25">
        <v>0</v>
      </c>
      <c r="AR1137" s="25">
        <v>0</v>
      </c>
      <c r="AS1137" s="25">
        <v>0</v>
      </c>
      <c r="AT1137" s="25">
        <v>0</v>
      </c>
      <c r="AU1137" s="25">
        <v>0</v>
      </c>
      <c r="AW1137" t="str">
        <f t="shared" si="129"/>
        <v>Trần Huy Hoàng</v>
      </c>
      <c r="AX1137" s="27" t="str">
        <f t="shared" si="130"/>
        <v>Đặng Hoàng Thiên Ân</v>
      </c>
      <c r="AY1137" s="4" t="str">
        <f t="shared" si="131"/>
        <v>VIN+</v>
      </c>
    </row>
    <row r="1138" spans="1:51" outlineLevel="1" x14ac:dyDescent="0.25">
      <c r="A1138" s="4" t="s">
        <v>1104</v>
      </c>
      <c r="B1138" s="4" t="s">
        <v>797</v>
      </c>
      <c r="C1138" s="4" t="s">
        <v>221</v>
      </c>
      <c r="D1138" s="4" t="s">
        <v>756</v>
      </c>
      <c r="E1138" s="35" t="s">
        <v>265</v>
      </c>
      <c r="F1138" s="11" t="s">
        <v>710</v>
      </c>
      <c r="G1138" s="35">
        <v>5293522</v>
      </c>
      <c r="H1138" s="4" t="s">
        <v>2297</v>
      </c>
      <c r="I1138" s="4"/>
      <c r="J1138" s="4"/>
      <c r="K1138" s="4"/>
      <c r="L1138" s="4"/>
      <c r="M1138" s="33"/>
      <c r="N1138" s="38"/>
      <c r="O1138" s="43"/>
      <c r="P1138" s="244">
        <f t="shared" si="128"/>
        <v>598.58999999999992</v>
      </c>
      <c r="Q1138" s="25"/>
      <c r="R1138" s="25"/>
      <c r="S1138" s="25"/>
      <c r="T1138" s="109"/>
      <c r="U1138" s="25"/>
      <c r="V1138" s="25"/>
      <c r="W1138" s="25"/>
      <c r="X1138" s="25">
        <v>0</v>
      </c>
      <c r="Y1138" s="25">
        <v>179.52799999999999</v>
      </c>
      <c r="Z1138" s="25">
        <v>0</v>
      </c>
      <c r="AA1138" s="109"/>
      <c r="AB1138" s="25">
        <v>0</v>
      </c>
      <c r="AC1138" s="25">
        <v>0</v>
      </c>
      <c r="AD1138" s="25">
        <v>0</v>
      </c>
      <c r="AE1138" s="25">
        <v>0</v>
      </c>
      <c r="AF1138" s="25">
        <v>0</v>
      </c>
      <c r="AG1138" s="25">
        <v>180.59800000000001</v>
      </c>
      <c r="AH1138" s="109"/>
      <c r="AI1138" s="25">
        <v>0</v>
      </c>
      <c r="AJ1138" s="25">
        <v>0</v>
      </c>
      <c r="AK1138" s="123">
        <v>0</v>
      </c>
      <c r="AL1138" s="25">
        <v>238.464</v>
      </c>
      <c r="AM1138" s="25">
        <v>0</v>
      </c>
      <c r="AN1138" s="25">
        <v>0</v>
      </c>
      <c r="AO1138" s="109"/>
      <c r="AP1138" s="25">
        <v>0</v>
      </c>
      <c r="AQ1138" s="25">
        <v>0</v>
      </c>
      <c r="AR1138" s="25">
        <v>0</v>
      </c>
      <c r="AS1138" s="25">
        <v>0</v>
      </c>
      <c r="AT1138" s="25">
        <v>0</v>
      </c>
      <c r="AU1138" s="25">
        <v>0</v>
      </c>
      <c r="AW1138" t="str">
        <f t="shared" si="129"/>
        <v>Trần Huy Hoàng</v>
      </c>
      <c r="AX1138" s="27" t="str">
        <f t="shared" si="130"/>
        <v>Đặng Hoàng Thiên Ân</v>
      </c>
      <c r="AY1138" s="4" t="str">
        <f t="shared" si="131"/>
        <v>VIN+</v>
      </c>
    </row>
    <row r="1139" spans="1:51" outlineLevel="1" x14ac:dyDescent="0.25">
      <c r="A1139" s="4" t="s">
        <v>1104</v>
      </c>
      <c r="B1139" s="4" t="s">
        <v>797</v>
      </c>
      <c r="C1139" s="4" t="s">
        <v>221</v>
      </c>
      <c r="D1139" s="4" t="s">
        <v>756</v>
      </c>
      <c r="E1139" s="35" t="s">
        <v>265</v>
      </c>
      <c r="F1139" s="11" t="s">
        <v>710</v>
      </c>
      <c r="G1139" s="35">
        <v>5290705</v>
      </c>
      <c r="H1139" s="4" t="s">
        <v>2298</v>
      </c>
      <c r="I1139" s="4"/>
      <c r="J1139" s="4"/>
      <c r="K1139" s="4"/>
      <c r="L1139" s="4"/>
      <c r="M1139" s="33"/>
      <c r="N1139" s="38"/>
      <c r="O1139" s="43"/>
      <c r="P1139" s="244">
        <f t="shared" si="128"/>
        <v>417.99199999999996</v>
      </c>
      <c r="Q1139" s="25"/>
      <c r="R1139" s="25"/>
      <c r="S1139" s="25"/>
      <c r="T1139" s="109"/>
      <c r="U1139" s="25"/>
      <c r="V1139" s="25"/>
      <c r="W1139" s="25"/>
      <c r="X1139" s="25">
        <v>0</v>
      </c>
      <c r="Y1139" s="25">
        <v>179.52799999999999</v>
      </c>
      <c r="Z1139" s="25">
        <v>0</v>
      </c>
      <c r="AA1139" s="109"/>
      <c r="AB1139" s="25">
        <v>0</v>
      </c>
      <c r="AC1139" s="25">
        <v>0</v>
      </c>
      <c r="AD1139" s="25">
        <v>0</v>
      </c>
      <c r="AE1139" s="25">
        <v>0</v>
      </c>
      <c r="AF1139" s="25">
        <v>0</v>
      </c>
      <c r="AG1139" s="25">
        <v>0</v>
      </c>
      <c r="AH1139" s="109"/>
      <c r="AI1139" s="25">
        <v>0</v>
      </c>
      <c r="AJ1139" s="25">
        <v>0</v>
      </c>
      <c r="AK1139" s="123">
        <v>0</v>
      </c>
      <c r="AL1139" s="25">
        <v>0</v>
      </c>
      <c r="AM1139" s="25">
        <v>0</v>
      </c>
      <c r="AN1139" s="25">
        <v>0</v>
      </c>
      <c r="AO1139" s="109"/>
      <c r="AP1139" s="25">
        <v>0</v>
      </c>
      <c r="AQ1139" s="25">
        <v>0</v>
      </c>
      <c r="AR1139" s="25">
        <v>0</v>
      </c>
      <c r="AS1139" s="25">
        <v>0</v>
      </c>
      <c r="AT1139" s="25">
        <v>238.464</v>
      </c>
      <c r="AU1139" s="25">
        <v>0</v>
      </c>
      <c r="AW1139" t="str">
        <f t="shared" si="129"/>
        <v>Trần Huy Hoàng</v>
      </c>
      <c r="AX1139" s="27" t="str">
        <f t="shared" si="130"/>
        <v>Đặng Hoàng Thiên Ân</v>
      </c>
      <c r="AY1139" s="4" t="str">
        <f t="shared" si="131"/>
        <v>VIN+</v>
      </c>
    </row>
    <row r="1140" spans="1:51" outlineLevel="1" x14ac:dyDescent="0.25">
      <c r="A1140" s="4" t="s">
        <v>1104</v>
      </c>
      <c r="B1140" s="4" t="s">
        <v>797</v>
      </c>
      <c r="C1140" s="4" t="s">
        <v>221</v>
      </c>
      <c r="D1140" s="4" t="s">
        <v>756</v>
      </c>
      <c r="E1140" s="35" t="s">
        <v>265</v>
      </c>
      <c r="F1140" s="11" t="s">
        <v>710</v>
      </c>
      <c r="G1140" s="35">
        <v>5274219</v>
      </c>
      <c r="H1140" s="4" t="s">
        <v>2299</v>
      </c>
      <c r="I1140" s="4"/>
      <c r="J1140" s="4"/>
      <c r="K1140" s="4"/>
      <c r="L1140" s="4"/>
      <c r="M1140" s="33"/>
      <c r="N1140" s="38"/>
      <c r="O1140" s="43"/>
      <c r="P1140" s="244">
        <f t="shared" si="128"/>
        <v>902.08699999999999</v>
      </c>
      <c r="Q1140" s="25"/>
      <c r="R1140" s="25"/>
      <c r="S1140" s="25"/>
      <c r="T1140" s="109"/>
      <c r="U1140" s="25"/>
      <c r="V1140" s="25"/>
      <c r="W1140" s="25"/>
      <c r="X1140" s="25">
        <v>0</v>
      </c>
      <c r="Y1140" s="25">
        <v>360.12599999999998</v>
      </c>
      <c r="Z1140" s="25">
        <v>0</v>
      </c>
      <c r="AA1140" s="109"/>
      <c r="AB1140" s="25">
        <v>0</v>
      </c>
      <c r="AC1140" s="25">
        <v>0</v>
      </c>
      <c r="AD1140" s="25">
        <v>0</v>
      </c>
      <c r="AE1140" s="25">
        <v>0</v>
      </c>
      <c r="AF1140" s="25">
        <v>0</v>
      </c>
      <c r="AG1140" s="25">
        <v>541.96100000000001</v>
      </c>
      <c r="AH1140" s="109"/>
      <c r="AI1140" s="25">
        <v>0</v>
      </c>
      <c r="AJ1140" s="25">
        <v>0</v>
      </c>
      <c r="AK1140" s="123">
        <v>0</v>
      </c>
      <c r="AL1140" s="25">
        <v>0</v>
      </c>
      <c r="AM1140" s="25">
        <v>0</v>
      </c>
      <c r="AN1140" s="25">
        <v>0</v>
      </c>
      <c r="AO1140" s="109"/>
      <c r="AP1140" s="25">
        <v>0</v>
      </c>
      <c r="AQ1140" s="25">
        <v>0</v>
      </c>
      <c r="AR1140" s="25">
        <v>0</v>
      </c>
      <c r="AS1140" s="25">
        <v>0</v>
      </c>
      <c r="AT1140" s="25">
        <v>0</v>
      </c>
      <c r="AU1140" s="25">
        <v>0</v>
      </c>
      <c r="AW1140" t="str">
        <f t="shared" si="129"/>
        <v>Trần Huy Hoàng</v>
      </c>
      <c r="AX1140" s="27" t="str">
        <f t="shared" si="130"/>
        <v>Đặng Hoàng Thiên Ân</v>
      </c>
      <c r="AY1140" s="4" t="str">
        <f t="shared" si="131"/>
        <v>VIN+</v>
      </c>
    </row>
    <row r="1141" spans="1:51" outlineLevel="1" x14ac:dyDescent="0.25">
      <c r="A1141" s="4" t="s">
        <v>1104</v>
      </c>
      <c r="B1141" s="4" t="s">
        <v>797</v>
      </c>
      <c r="C1141" s="4" t="s">
        <v>221</v>
      </c>
      <c r="D1141" s="4" t="s">
        <v>756</v>
      </c>
      <c r="E1141" s="35" t="s">
        <v>265</v>
      </c>
      <c r="F1141" s="11" t="s">
        <v>710</v>
      </c>
      <c r="G1141" s="35">
        <v>5277991</v>
      </c>
      <c r="H1141" s="4" t="s">
        <v>2300</v>
      </c>
      <c r="I1141" s="4"/>
      <c r="J1141" s="4"/>
      <c r="K1141" s="4"/>
      <c r="L1141" s="4"/>
      <c r="M1141" s="33"/>
      <c r="N1141" s="38"/>
      <c r="O1141" s="43"/>
      <c r="P1141" s="244">
        <f t="shared" si="128"/>
        <v>598.58999999999992</v>
      </c>
      <c r="Q1141" s="25"/>
      <c r="R1141" s="25"/>
      <c r="S1141" s="25"/>
      <c r="T1141" s="109"/>
      <c r="U1141" s="25"/>
      <c r="V1141" s="25"/>
      <c r="W1141" s="25"/>
      <c r="X1141" s="25">
        <v>0</v>
      </c>
      <c r="Y1141" s="25">
        <v>360.12599999999998</v>
      </c>
      <c r="Z1141" s="25">
        <v>0</v>
      </c>
      <c r="AA1141" s="109"/>
      <c r="AB1141" s="25">
        <v>0</v>
      </c>
      <c r="AC1141" s="25">
        <v>0</v>
      </c>
      <c r="AD1141" s="25">
        <v>0</v>
      </c>
      <c r="AE1141" s="25">
        <v>0</v>
      </c>
      <c r="AF1141" s="25">
        <v>0</v>
      </c>
      <c r="AG1141" s="25">
        <v>238.464</v>
      </c>
      <c r="AH1141" s="109"/>
      <c r="AI1141" s="25">
        <v>0</v>
      </c>
      <c r="AJ1141" s="25">
        <v>0</v>
      </c>
      <c r="AK1141" s="123">
        <v>0</v>
      </c>
      <c r="AL1141" s="25">
        <v>0</v>
      </c>
      <c r="AM1141" s="25">
        <v>0</v>
      </c>
      <c r="AN1141" s="25">
        <v>0</v>
      </c>
      <c r="AO1141" s="109"/>
      <c r="AP1141" s="25">
        <v>0</v>
      </c>
      <c r="AQ1141" s="25">
        <v>0</v>
      </c>
      <c r="AR1141" s="25">
        <v>0</v>
      </c>
      <c r="AS1141" s="25">
        <v>0</v>
      </c>
      <c r="AT1141" s="25">
        <v>0</v>
      </c>
      <c r="AU1141" s="25">
        <v>0</v>
      </c>
      <c r="AW1141" t="str">
        <f t="shared" si="129"/>
        <v>Trần Huy Hoàng</v>
      </c>
      <c r="AX1141" s="27" t="str">
        <f t="shared" si="130"/>
        <v>Đặng Hoàng Thiên Ân</v>
      </c>
      <c r="AY1141" s="4" t="str">
        <f t="shared" si="131"/>
        <v>VIN+</v>
      </c>
    </row>
    <row r="1142" spans="1:51" outlineLevel="1" x14ac:dyDescent="0.25">
      <c r="A1142" s="4" t="s">
        <v>1104</v>
      </c>
      <c r="B1142" s="4" t="s">
        <v>797</v>
      </c>
      <c r="C1142" s="4" t="s">
        <v>221</v>
      </c>
      <c r="D1142" s="4" t="s">
        <v>756</v>
      </c>
      <c r="E1142" s="35" t="s">
        <v>265</v>
      </c>
      <c r="F1142" s="11" t="s">
        <v>710</v>
      </c>
      <c r="G1142" s="35">
        <v>5278914</v>
      </c>
      <c r="H1142" s="4" t="s">
        <v>2301</v>
      </c>
      <c r="I1142" s="4"/>
      <c r="J1142" s="4"/>
      <c r="K1142" s="4"/>
      <c r="L1142" s="4"/>
      <c r="M1142" s="33"/>
      <c r="N1142" s="38"/>
      <c r="O1142" s="43"/>
      <c r="P1142" s="244">
        <f t="shared" si="128"/>
        <v>598.58999999999992</v>
      </c>
      <c r="Q1142" s="25"/>
      <c r="R1142" s="25"/>
      <c r="S1142" s="25"/>
      <c r="T1142" s="109"/>
      <c r="U1142" s="25"/>
      <c r="V1142" s="25"/>
      <c r="W1142" s="25"/>
      <c r="X1142" s="25">
        <v>0</v>
      </c>
      <c r="Y1142" s="25">
        <v>179.52799999999999</v>
      </c>
      <c r="Z1142" s="25">
        <v>0</v>
      </c>
      <c r="AA1142" s="109"/>
      <c r="AB1142" s="25">
        <v>0</v>
      </c>
      <c r="AC1142" s="25">
        <v>0</v>
      </c>
      <c r="AD1142" s="25">
        <v>180.59800000000001</v>
      </c>
      <c r="AE1142" s="25">
        <v>0</v>
      </c>
      <c r="AF1142" s="25">
        <v>0</v>
      </c>
      <c r="AG1142" s="25">
        <v>0</v>
      </c>
      <c r="AH1142" s="109"/>
      <c r="AI1142" s="25">
        <v>0</v>
      </c>
      <c r="AJ1142" s="25">
        <v>0</v>
      </c>
      <c r="AK1142" s="123">
        <v>0</v>
      </c>
      <c r="AL1142" s="25">
        <v>238.464</v>
      </c>
      <c r="AM1142" s="25">
        <v>0</v>
      </c>
      <c r="AN1142" s="25">
        <v>0</v>
      </c>
      <c r="AO1142" s="109"/>
      <c r="AP1142" s="25">
        <v>0</v>
      </c>
      <c r="AQ1142" s="25">
        <v>0</v>
      </c>
      <c r="AR1142" s="25">
        <v>0</v>
      </c>
      <c r="AS1142" s="25">
        <v>0</v>
      </c>
      <c r="AT1142" s="25">
        <v>0</v>
      </c>
      <c r="AU1142" s="25">
        <v>0</v>
      </c>
      <c r="AW1142" t="str">
        <f t="shared" si="129"/>
        <v>Trần Huy Hoàng</v>
      </c>
      <c r="AX1142" s="27" t="str">
        <f t="shared" si="130"/>
        <v>Đặng Hoàng Thiên Ân</v>
      </c>
      <c r="AY1142" s="4" t="str">
        <f t="shared" si="131"/>
        <v>VIN+</v>
      </c>
    </row>
    <row r="1143" spans="1:51" outlineLevel="1" x14ac:dyDescent="0.25">
      <c r="A1143" s="4" t="s">
        <v>1104</v>
      </c>
      <c r="B1143" s="4" t="s">
        <v>797</v>
      </c>
      <c r="C1143" s="4" t="s">
        <v>221</v>
      </c>
      <c r="D1143" s="4" t="s">
        <v>756</v>
      </c>
      <c r="E1143" s="35" t="s">
        <v>265</v>
      </c>
      <c r="F1143" s="11" t="s">
        <v>710</v>
      </c>
      <c r="G1143" s="35">
        <v>5298956</v>
      </c>
      <c r="H1143" s="4" t="s">
        <v>2302</v>
      </c>
      <c r="I1143" s="4"/>
      <c r="J1143" s="4"/>
      <c r="K1143" s="4"/>
      <c r="L1143" s="4"/>
      <c r="M1143" s="33"/>
      <c r="N1143" s="38"/>
      <c r="O1143" s="43"/>
      <c r="P1143" s="244">
        <f t="shared" si="128"/>
        <v>417.99199999999996</v>
      </c>
      <c r="Q1143" s="25"/>
      <c r="R1143" s="25"/>
      <c r="S1143" s="25"/>
      <c r="T1143" s="109"/>
      <c r="U1143" s="25"/>
      <c r="V1143" s="25"/>
      <c r="W1143" s="25"/>
      <c r="X1143" s="25">
        <v>0</v>
      </c>
      <c r="Y1143" s="25">
        <v>179.52799999999999</v>
      </c>
      <c r="Z1143" s="25">
        <v>0</v>
      </c>
      <c r="AA1143" s="109"/>
      <c r="AB1143" s="25">
        <v>0</v>
      </c>
      <c r="AC1143" s="25">
        <v>0</v>
      </c>
      <c r="AD1143" s="25">
        <v>0</v>
      </c>
      <c r="AE1143" s="25">
        <v>0</v>
      </c>
      <c r="AF1143" s="25">
        <v>238.464</v>
      </c>
      <c r="AG1143" s="25">
        <v>0</v>
      </c>
      <c r="AH1143" s="109"/>
      <c r="AI1143" s="25">
        <v>0</v>
      </c>
      <c r="AJ1143" s="25">
        <v>0</v>
      </c>
      <c r="AK1143" s="123">
        <v>0</v>
      </c>
      <c r="AL1143" s="25">
        <v>0</v>
      </c>
      <c r="AM1143" s="25">
        <v>0</v>
      </c>
      <c r="AN1143" s="25">
        <v>0</v>
      </c>
      <c r="AO1143" s="109"/>
      <c r="AP1143" s="25">
        <v>0</v>
      </c>
      <c r="AQ1143" s="25">
        <v>0</v>
      </c>
      <c r="AR1143" s="25">
        <v>0</v>
      </c>
      <c r="AS1143" s="25">
        <v>0</v>
      </c>
      <c r="AT1143" s="25">
        <v>0</v>
      </c>
      <c r="AU1143" s="25">
        <v>0</v>
      </c>
      <c r="AW1143" t="str">
        <f t="shared" si="129"/>
        <v>Trần Huy Hoàng</v>
      </c>
      <c r="AX1143" s="27" t="str">
        <f t="shared" si="130"/>
        <v>Đặng Hoàng Thiên Ân</v>
      </c>
      <c r="AY1143" s="4" t="str">
        <f t="shared" si="131"/>
        <v>VIN+</v>
      </c>
    </row>
    <row r="1144" spans="1:51" outlineLevel="1" x14ac:dyDescent="0.25">
      <c r="A1144" s="4" t="s">
        <v>1104</v>
      </c>
      <c r="B1144" s="4" t="s">
        <v>797</v>
      </c>
      <c r="C1144" s="4" t="s">
        <v>221</v>
      </c>
      <c r="D1144" s="4" t="s">
        <v>756</v>
      </c>
      <c r="E1144" s="35" t="s">
        <v>265</v>
      </c>
      <c r="F1144" s="11" t="s">
        <v>710</v>
      </c>
      <c r="G1144" s="35">
        <v>5333664</v>
      </c>
      <c r="H1144" s="4" t="s">
        <v>2303</v>
      </c>
      <c r="I1144" s="4"/>
      <c r="J1144" s="4"/>
      <c r="K1144" s="4"/>
      <c r="L1144" s="4"/>
      <c r="M1144" s="33"/>
      <c r="N1144" s="38"/>
      <c r="O1144" s="43"/>
      <c r="P1144" s="244">
        <f t="shared" si="128"/>
        <v>483.02499999999998</v>
      </c>
      <c r="Q1144" s="25"/>
      <c r="R1144" s="25"/>
      <c r="S1144" s="25"/>
      <c r="T1144" s="109"/>
      <c r="U1144" s="25"/>
      <c r="V1144" s="25"/>
      <c r="W1144" s="25"/>
      <c r="X1144" s="25">
        <v>0</v>
      </c>
      <c r="Y1144" s="25">
        <v>179.52799999999999</v>
      </c>
      <c r="Z1144" s="25">
        <v>0</v>
      </c>
      <c r="AA1144" s="109"/>
      <c r="AB1144" s="25">
        <v>0</v>
      </c>
      <c r="AC1144" s="25">
        <v>0</v>
      </c>
      <c r="AD1144" s="25">
        <v>0</v>
      </c>
      <c r="AE1144" s="25">
        <v>0</v>
      </c>
      <c r="AF1144" s="25">
        <v>0</v>
      </c>
      <c r="AG1144" s="25">
        <v>0</v>
      </c>
      <c r="AH1144" s="109"/>
      <c r="AI1144" s="25">
        <v>0</v>
      </c>
      <c r="AJ1144" s="25">
        <v>0</v>
      </c>
      <c r="AK1144" s="123">
        <v>0</v>
      </c>
      <c r="AL1144" s="25">
        <v>0</v>
      </c>
      <c r="AM1144" s="25">
        <v>0</v>
      </c>
      <c r="AN1144" s="25">
        <v>303.49700000000001</v>
      </c>
      <c r="AO1144" s="109"/>
      <c r="AP1144" s="25">
        <v>0</v>
      </c>
      <c r="AQ1144" s="25">
        <v>0</v>
      </c>
      <c r="AR1144" s="25">
        <v>0</v>
      </c>
      <c r="AS1144" s="25">
        <v>0</v>
      </c>
      <c r="AT1144" s="25">
        <v>0</v>
      </c>
      <c r="AU1144" s="25">
        <v>0</v>
      </c>
      <c r="AW1144" t="str">
        <f t="shared" si="129"/>
        <v>Trần Huy Hoàng</v>
      </c>
      <c r="AX1144" s="27" t="str">
        <f t="shared" si="130"/>
        <v>Đặng Hoàng Thiên Ân</v>
      </c>
      <c r="AY1144" s="4" t="str">
        <f t="shared" si="131"/>
        <v>VIN+</v>
      </c>
    </row>
    <row r="1145" spans="1:51" outlineLevel="1" x14ac:dyDescent="0.25">
      <c r="A1145" s="4" t="s">
        <v>1104</v>
      </c>
      <c r="B1145" s="4" t="s">
        <v>797</v>
      </c>
      <c r="C1145" s="4" t="s">
        <v>221</v>
      </c>
      <c r="D1145" s="4" t="s">
        <v>756</v>
      </c>
      <c r="E1145" s="35" t="s">
        <v>265</v>
      </c>
      <c r="F1145" s="11" t="s">
        <v>710</v>
      </c>
      <c r="G1145" s="35">
        <v>5291922</v>
      </c>
      <c r="H1145" s="4" t="s">
        <v>2304</v>
      </c>
      <c r="I1145" s="4"/>
      <c r="J1145" s="4"/>
      <c r="K1145" s="4"/>
      <c r="L1145" s="4"/>
      <c r="M1145" s="33"/>
      <c r="N1145" s="38"/>
      <c r="O1145" s="43"/>
      <c r="P1145" s="244">
        <f t="shared" si="128"/>
        <v>1148.9549999999999</v>
      </c>
      <c r="Q1145" s="25"/>
      <c r="R1145" s="25"/>
      <c r="S1145" s="25"/>
      <c r="T1145" s="109"/>
      <c r="U1145" s="25"/>
      <c r="V1145" s="25"/>
      <c r="W1145" s="25">
        <v>0</v>
      </c>
      <c r="X1145" s="25">
        <v>0</v>
      </c>
      <c r="Y1145" s="25">
        <v>303.49700000000001</v>
      </c>
      <c r="Z1145" s="25">
        <v>0</v>
      </c>
      <c r="AA1145" s="109"/>
      <c r="AB1145" s="25">
        <v>0</v>
      </c>
      <c r="AC1145" s="25">
        <v>0</v>
      </c>
      <c r="AD1145" s="25">
        <v>303.49700000000001</v>
      </c>
      <c r="AE1145" s="25">
        <v>0</v>
      </c>
      <c r="AF1145" s="25">
        <v>0</v>
      </c>
      <c r="AG1145" s="25">
        <v>0</v>
      </c>
      <c r="AH1145" s="109"/>
      <c r="AI1145" s="25">
        <v>0</v>
      </c>
      <c r="AJ1145" s="25">
        <v>0</v>
      </c>
      <c r="AK1145" s="123">
        <v>0</v>
      </c>
      <c r="AL1145" s="25">
        <v>541.96100000000001</v>
      </c>
      <c r="AM1145" s="25">
        <v>0</v>
      </c>
      <c r="AN1145" s="25">
        <v>0</v>
      </c>
      <c r="AO1145" s="109"/>
      <c r="AP1145" s="25">
        <v>0</v>
      </c>
      <c r="AQ1145" s="25">
        <v>0</v>
      </c>
      <c r="AR1145" s="25">
        <v>0</v>
      </c>
      <c r="AS1145" s="25">
        <v>0</v>
      </c>
      <c r="AT1145" s="25">
        <v>0</v>
      </c>
      <c r="AU1145" s="25">
        <v>0</v>
      </c>
      <c r="AW1145" t="str">
        <f t="shared" si="129"/>
        <v>Trần Huy Hoàng</v>
      </c>
      <c r="AX1145" s="27" t="str">
        <f t="shared" si="130"/>
        <v>Đặng Hoàng Thiên Ân</v>
      </c>
      <c r="AY1145" s="4" t="str">
        <f t="shared" si="131"/>
        <v>VIN+</v>
      </c>
    </row>
    <row r="1146" spans="1:51" outlineLevel="1" x14ac:dyDescent="0.25">
      <c r="A1146" s="4" t="s">
        <v>1104</v>
      </c>
      <c r="B1146" s="4" t="s">
        <v>797</v>
      </c>
      <c r="C1146" s="4" t="s">
        <v>221</v>
      </c>
      <c r="D1146" s="4" t="s">
        <v>756</v>
      </c>
      <c r="E1146" s="35" t="s">
        <v>265</v>
      </c>
      <c r="F1146" s="11" t="s">
        <v>710</v>
      </c>
      <c r="G1146" s="35">
        <v>5291188</v>
      </c>
      <c r="H1146" s="4" t="s">
        <v>2305</v>
      </c>
      <c r="I1146" s="4"/>
      <c r="J1146" s="4"/>
      <c r="K1146" s="4"/>
      <c r="L1146" s="4"/>
      <c r="M1146" s="33"/>
      <c r="N1146" s="38"/>
      <c r="O1146" s="43"/>
      <c r="P1146" s="244">
        <f t="shared" si="128"/>
        <v>483.02499999999998</v>
      </c>
      <c r="Q1146" s="25"/>
      <c r="R1146" s="25"/>
      <c r="S1146" s="25"/>
      <c r="T1146" s="109"/>
      <c r="U1146" s="25"/>
      <c r="V1146" s="25"/>
      <c r="W1146" s="25"/>
      <c r="X1146" s="25">
        <v>0</v>
      </c>
      <c r="Y1146" s="25">
        <v>303.49700000000001</v>
      </c>
      <c r="Z1146" s="25">
        <v>0</v>
      </c>
      <c r="AA1146" s="109"/>
      <c r="AB1146" s="25">
        <v>0</v>
      </c>
      <c r="AC1146" s="25">
        <v>0</v>
      </c>
      <c r="AD1146" s="25">
        <v>0</v>
      </c>
      <c r="AE1146" s="25">
        <v>0</v>
      </c>
      <c r="AF1146" s="25">
        <v>0</v>
      </c>
      <c r="AG1146" s="25">
        <v>0</v>
      </c>
      <c r="AH1146" s="109"/>
      <c r="AI1146" s="25">
        <v>0</v>
      </c>
      <c r="AJ1146" s="25">
        <v>0</v>
      </c>
      <c r="AK1146" s="123">
        <v>0</v>
      </c>
      <c r="AL1146" s="25">
        <v>0</v>
      </c>
      <c r="AM1146" s="25">
        <v>0</v>
      </c>
      <c r="AN1146" s="25">
        <v>0</v>
      </c>
      <c r="AO1146" s="109"/>
      <c r="AP1146" s="25">
        <v>0</v>
      </c>
      <c r="AQ1146" s="25">
        <v>0</v>
      </c>
      <c r="AR1146" s="25">
        <v>179.52799999999999</v>
      </c>
      <c r="AS1146" s="25">
        <v>0</v>
      </c>
      <c r="AT1146" s="25">
        <v>0</v>
      </c>
      <c r="AU1146" s="25">
        <v>0</v>
      </c>
      <c r="AW1146" t="str">
        <f t="shared" si="129"/>
        <v>Trần Huy Hoàng</v>
      </c>
      <c r="AX1146" s="27" t="str">
        <f t="shared" si="130"/>
        <v>Đặng Hoàng Thiên Ân</v>
      </c>
      <c r="AY1146" s="4" t="str">
        <f t="shared" si="131"/>
        <v>VIN+</v>
      </c>
    </row>
    <row r="1147" spans="1:51" outlineLevel="1" x14ac:dyDescent="0.25">
      <c r="A1147" s="4" t="s">
        <v>1104</v>
      </c>
      <c r="B1147" s="4" t="s">
        <v>797</v>
      </c>
      <c r="C1147" s="4" t="s">
        <v>221</v>
      </c>
      <c r="D1147" s="4" t="s">
        <v>756</v>
      </c>
      <c r="E1147" s="35" t="s">
        <v>265</v>
      </c>
      <c r="F1147" s="11" t="s">
        <v>710</v>
      </c>
      <c r="G1147" s="35">
        <v>5131886</v>
      </c>
      <c r="H1147" s="4" t="s">
        <v>2306</v>
      </c>
      <c r="I1147" s="4"/>
      <c r="J1147" s="4"/>
      <c r="K1147" s="4"/>
      <c r="L1147" s="4"/>
      <c r="M1147" s="33"/>
      <c r="N1147" s="38"/>
      <c r="O1147" s="43"/>
      <c r="P1147" s="244">
        <f t="shared" si="128"/>
        <v>541.96100000000001</v>
      </c>
      <c r="Q1147" s="25"/>
      <c r="R1147" s="25"/>
      <c r="S1147" s="25"/>
      <c r="T1147" s="109"/>
      <c r="U1147" s="25"/>
      <c r="V1147" s="25"/>
      <c r="W1147" s="25"/>
      <c r="X1147" s="25">
        <v>0</v>
      </c>
      <c r="Y1147" s="25">
        <v>303.49700000000001</v>
      </c>
      <c r="Z1147" s="25">
        <v>0</v>
      </c>
      <c r="AA1147" s="109"/>
      <c r="AB1147" s="25">
        <v>0</v>
      </c>
      <c r="AC1147" s="25">
        <v>0</v>
      </c>
      <c r="AD1147" s="25">
        <v>0</v>
      </c>
      <c r="AE1147" s="25">
        <v>0</v>
      </c>
      <c r="AF1147" s="25">
        <v>0</v>
      </c>
      <c r="AG1147" s="25">
        <v>0</v>
      </c>
      <c r="AH1147" s="109"/>
      <c r="AI1147" s="25">
        <v>0</v>
      </c>
      <c r="AJ1147" s="25">
        <v>0</v>
      </c>
      <c r="AK1147" s="123">
        <v>0</v>
      </c>
      <c r="AL1147" s="25">
        <v>0</v>
      </c>
      <c r="AM1147" s="25">
        <v>238.464</v>
      </c>
      <c r="AN1147" s="25">
        <v>0</v>
      </c>
      <c r="AO1147" s="109"/>
      <c r="AP1147" s="25">
        <v>0</v>
      </c>
      <c r="AQ1147" s="25">
        <v>0</v>
      </c>
      <c r="AR1147" s="25">
        <v>0</v>
      </c>
      <c r="AS1147" s="25">
        <v>0</v>
      </c>
      <c r="AT1147" s="25">
        <v>0</v>
      </c>
      <c r="AU1147" s="25">
        <v>0</v>
      </c>
      <c r="AW1147" t="str">
        <f t="shared" si="129"/>
        <v>Trần Huy Hoàng</v>
      </c>
      <c r="AX1147" s="27" t="str">
        <f t="shared" si="130"/>
        <v>Đặng Hoàng Thiên Ân</v>
      </c>
      <c r="AY1147" s="4" t="str">
        <f t="shared" si="131"/>
        <v>VIN+</v>
      </c>
    </row>
    <row r="1148" spans="1:51" outlineLevel="1" x14ac:dyDescent="0.25">
      <c r="A1148" s="4" t="s">
        <v>1104</v>
      </c>
      <c r="B1148" s="4" t="s">
        <v>797</v>
      </c>
      <c r="C1148" s="4" t="s">
        <v>221</v>
      </c>
      <c r="D1148" s="4" t="s">
        <v>756</v>
      </c>
      <c r="E1148" s="35" t="s">
        <v>265</v>
      </c>
      <c r="F1148" s="11" t="s">
        <v>710</v>
      </c>
      <c r="G1148" s="35">
        <v>5300109</v>
      </c>
      <c r="H1148" s="4" t="s">
        <v>2307</v>
      </c>
      <c r="I1148" s="4"/>
      <c r="J1148" s="4"/>
      <c r="K1148" s="4"/>
      <c r="L1148" s="4"/>
      <c r="M1148" s="33"/>
      <c r="N1148" s="38"/>
      <c r="O1148" s="43"/>
      <c r="P1148" s="244">
        <f t="shared" si="128"/>
        <v>1026.056</v>
      </c>
      <c r="Q1148" s="25"/>
      <c r="R1148" s="25"/>
      <c r="S1148" s="25"/>
      <c r="T1148" s="109"/>
      <c r="U1148" s="25"/>
      <c r="V1148" s="25"/>
      <c r="W1148" s="25"/>
      <c r="X1148" s="25">
        <v>0</v>
      </c>
      <c r="Y1148" s="25">
        <v>180.59800000000001</v>
      </c>
      <c r="Z1148" s="25">
        <v>0</v>
      </c>
      <c r="AA1148" s="109"/>
      <c r="AB1148" s="25">
        <v>0</v>
      </c>
      <c r="AC1148" s="25">
        <v>0</v>
      </c>
      <c r="AD1148" s="25">
        <v>0</v>
      </c>
      <c r="AE1148" s="25">
        <v>0</v>
      </c>
      <c r="AF1148" s="25">
        <v>0</v>
      </c>
      <c r="AG1148" s="25">
        <v>0</v>
      </c>
      <c r="AH1148" s="109"/>
      <c r="AI1148" s="25">
        <v>0</v>
      </c>
      <c r="AJ1148" s="25">
        <v>0</v>
      </c>
      <c r="AK1148" s="123">
        <v>0</v>
      </c>
      <c r="AL1148" s="25">
        <v>0</v>
      </c>
      <c r="AM1148" s="25">
        <v>0</v>
      </c>
      <c r="AN1148" s="25">
        <v>238.464</v>
      </c>
      <c r="AO1148" s="109"/>
      <c r="AP1148" s="25">
        <v>0</v>
      </c>
      <c r="AQ1148" s="25">
        <v>0</v>
      </c>
      <c r="AR1148" s="25">
        <v>606.99400000000003</v>
      </c>
      <c r="AS1148" s="25">
        <v>0</v>
      </c>
      <c r="AT1148" s="25">
        <v>0</v>
      </c>
      <c r="AU1148" s="25">
        <v>0</v>
      </c>
      <c r="AW1148" t="str">
        <f t="shared" si="129"/>
        <v>Trần Huy Hoàng</v>
      </c>
      <c r="AX1148" s="27" t="str">
        <f t="shared" si="130"/>
        <v>Đặng Hoàng Thiên Ân</v>
      </c>
      <c r="AY1148" s="4" t="str">
        <f t="shared" si="131"/>
        <v>VIN+</v>
      </c>
    </row>
    <row r="1149" spans="1:51" outlineLevel="1" x14ac:dyDescent="0.25">
      <c r="A1149" s="4" t="s">
        <v>1104</v>
      </c>
      <c r="B1149" s="4" t="s">
        <v>797</v>
      </c>
      <c r="C1149" s="4" t="s">
        <v>221</v>
      </c>
      <c r="D1149" s="4" t="s">
        <v>756</v>
      </c>
      <c r="E1149" s="35" t="s">
        <v>265</v>
      </c>
      <c r="F1149" s="11" t="s">
        <v>710</v>
      </c>
      <c r="G1149" s="35">
        <v>5127139</v>
      </c>
      <c r="H1149" s="4" t="s">
        <v>2954</v>
      </c>
      <c r="I1149" s="4"/>
      <c r="J1149" s="4"/>
      <c r="K1149" s="4"/>
      <c r="L1149" s="4"/>
      <c r="M1149" s="33"/>
      <c r="N1149" s="38"/>
      <c r="O1149" s="43"/>
      <c r="P1149" s="244">
        <f t="shared" si="128"/>
        <v>238.464</v>
      </c>
      <c r="Q1149" s="25"/>
      <c r="R1149" s="25"/>
      <c r="S1149" s="25"/>
      <c r="T1149" s="109"/>
      <c r="U1149" s="25"/>
      <c r="V1149" s="25"/>
      <c r="W1149" s="25"/>
      <c r="X1149" s="25">
        <v>0</v>
      </c>
      <c r="Y1149" s="25">
        <v>0</v>
      </c>
      <c r="Z1149" s="25">
        <v>0</v>
      </c>
      <c r="AA1149" s="109"/>
      <c r="AB1149" s="25">
        <v>0</v>
      </c>
      <c r="AC1149" s="25">
        <v>0</v>
      </c>
      <c r="AD1149" s="25">
        <v>0</v>
      </c>
      <c r="AE1149" s="25">
        <v>0</v>
      </c>
      <c r="AF1149" s="25">
        <v>0</v>
      </c>
      <c r="AG1149" s="25">
        <v>0</v>
      </c>
      <c r="AH1149" s="109"/>
      <c r="AI1149" s="25">
        <v>0</v>
      </c>
      <c r="AJ1149" s="25">
        <v>0</v>
      </c>
      <c r="AK1149" s="123">
        <v>0</v>
      </c>
      <c r="AL1149" s="25">
        <v>0</v>
      </c>
      <c r="AM1149" s="25">
        <v>0</v>
      </c>
      <c r="AN1149" s="25">
        <v>238.464</v>
      </c>
      <c r="AO1149" s="109"/>
      <c r="AP1149" s="25">
        <v>0</v>
      </c>
      <c r="AQ1149" s="25">
        <v>0</v>
      </c>
      <c r="AR1149" s="25">
        <v>0</v>
      </c>
      <c r="AS1149" s="25">
        <v>0</v>
      </c>
      <c r="AT1149" s="25">
        <v>0</v>
      </c>
      <c r="AU1149" s="25">
        <v>0</v>
      </c>
      <c r="AW1149" t="str">
        <f t="shared" si="129"/>
        <v>Trần Huy Hoàng</v>
      </c>
      <c r="AX1149" s="27" t="str">
        <f t="shared" si="130"/>
        <v>Đặng Hoàng Thiên Ân</v>
      </c>
      <c r="AY1149" s="4" t="str">
        <f t="shared" si="131"/>
        <v>VIN+</v>
      </c>
    </row>
    <row r="1150" spans="1:51" outlineLevel="1" x14ac:dyDescent="0.25">
      <c r="A1150" s="4" t="s">
        <v>1104</v>
      </c>
      <c r="B1150" s="4" t="s">
        <v>797</v>
      </c>
      <c r="C1150" s="4" t="s">
        <v>221</v>
      </c>
      <c r="D1150" s="4" t="s">
        <v>756</v>
      </c>
      <c r="E1150" s="35" t="s">
        <v>265</v>
      </c>
      <c r="F1150" s="11" t="s">
        <v>710</v>
      </c>
      <c r="G1150" s="35">
        <v>5131042</v>
      </c>
      <c r="H1150" s="4" t="s">
        <v>2955</v>
      </c>
      <c r="I1150" s="4"/>
      <c r="J1150" s="4"/>
      <c r="K1150" s="4"/>
      <c r="L1150" s="4"/>
      <c r="M1150" s="33"/>
      <c r="N1150" s="38"/>
      <c r="O1150" s="43"/>
      <c r="P1150" s="244">
        <f t="shared" si="128"/>
        <v>417.99199999999996</v>
      </c>
      <c r="Q1150" s="25"/>
      <c r="R1150" s="25"/>
      <c r="S1150" s="25"/>
      <c r="T1150" s="109"/>
      <c r="U1150" s="25"/>
      <c r="V1150" s="25"/>
      <c r="W1150" s="25"/>
      <c r="X1150" s="25">
        <v>0</v>
      </c>
      <c r="Y1150" s="25"/>
      <c r="Z1150" s="25">
        <v>0</v>
      </c>
      <c r="AA1150" s="109"/>
      <c r="AB1150" s="25">
        <v>0</v>
      </c>
      <c r="AC1150" s="25">
        <v>0</v>
      </c>
      <c r="AD1150" s="25">
        <v>0</v>
      </c>
      <c r="AE1150" s="25">
        <v>0</v>
      </c>
      <c r="AF1150" s="25">
        <v>0</v>
      </c>
      <c r="AG1150" s="25">
        <v>0</v>
      </c>
      <c r="AH1150" s="109"/>
      <c r="AI1150" s="25">
        <v>0</v>
      </c>
      <c r="AJ1150" s="25">
        <v>0</v>
      </c>
      <c r="AK1150" s="123">
        <v>0</v>
      </c>
      <c r="AL1150" s="25">
        <v>0</v>
      </c>
      <c r="AM1150" s="25">
        <v>0</v>
      </c>
      <c r="AN1150" s="25">
        <v>238.464</v>
      </c>
      <c r="AO1150" s="109"/>
      <c r="AP1150" s="25">
        <v>0</v>
      </c>
      <c r="AQ1150" s="25">
        <v>0</v>
      </c>
      <c r="AR1150" s="25">
        <v>0</v>
      </c>
      <c r="AS1150" s="25">
        <v>179.52799999999999</v>
      </c>
      <c r="AT1150" s="25">
        <v>0</v>
      </c>
      <c r="AU1150" s="25">
        <v>0</v>
      </c>
      <c r="AW1150" t="str">
        <f t="shared" si="129"/>
        <v>Trần Huy Hoàng</v>
      </c>
      <c r="AX1150" s="27" t="str">
        <f t="shared" si="130"/>
        <v>Đặng Hoàng Thiên Ân</v>
      </c>
      <c r="AY1150" s="4" t="str">
        <f t="shared" si="131"/>
        <v>VIN+</v>
      </c>
    </row>
    <row r="1151" spans="1:51" outlineLevel="1" x14ac:dyDescent="0.25">
      <c r="A1151" s="4" t="s">
        <v>1104</v>
      </c>
      <c r="B1151" s="4" t="s">
        <v>797</v>
      </c>
      <c r="C1151" s="4" t="s">
        <v>221</v>
      </c>
      <c r="D1151" s="4" t="s">
        <v>756</v>
      </c>
      <c r="E1151" s="35" t="s">
        <v>265</v>
      </c>
      <c r="F1151" s="11" t="s">
        <v>710</v>
      </c>
      <c r="G1151" s="35">
        <v>5132089</v>
      </c>
      <c r="H1151" s="4" t="s">
        <v>2956</v>
      </c>
      <c r="I1151" s="4"/>
      <c r="J1151" s="4"/>
      <c r="K1151" s="4"/>
      <c r="L1151" s="4"/>
      <c r="M1151" s="33"/>
      <c r="N1151" s="38"/>
      <c r="O1151" s="43"/>
      <c r="P1151" s="244">
        <f t="shared" si="128"/>
        <v>1385.1120000000001</v>
      </c>
      <c r="Q1151" s="25"/>
      <c r="R1151" s="25"/>
      <c r="S1151" s="25"/>
      <c r="T1151" s="109"/>
      <c r="U1151" s="25"/>
      <c r="V1151" s="25"/>
      <c r="W1151" s="25"/>
      <c r="X1151" s="25">
        <v>0</v>
      </c>
      <c r="Y1151" s="25"/>
      <c r="Z1151" s="25">
        <v>0</v>
      </c>
      <c r="AA1151" s="109"/>
      <c r="AB1151" s="25">
        <v>360.12599999999998</v>
      </c>
      <c r="AC1151" s="25">
        <v>0</v>
      </c>
      <c r="AD1151" s="25">
        <v>0</v>
      </c>
      <c r="AE1151" s="25">
        <v>0</v>
      </c>
      <c r="AF1151" s="25">
        <v>0</v>
      </c>
      <c r="AG1151" s="25">
        <v>0</v>
      </c>
      <c r="AH1151" s="109"/>
      <c r="AI1151" s="25">
        <v>0</v>
      </c>
      <c r="AJ1151" s="25">
        <v>0</v>
      </c>
      <c r="AK1151" s="123">
        <v>0</v>
      </c>
      <c r="AL1151" s="25">
        <v>0</v>
      </c>
      <c r="AM1151" s="25">
        <v>0</v>
      </c>
      <c r="AN1151" s="25">
        <v>417.99200000000002</v>
      </c>
      <c r="AO1151" s="109"/>
      <c r="AP1151" s="25">
        <v>0</v>
      </c>
      <c r="AQ1151" s="25">
        <v>0</v>
      </c>
      <c r="AR1151" s="25">
        <v>0</v>
      </c>
      <c r="AS1151" s="25">
        <v>0</v>
      </c>
      <c r="AT1151" s="25">
        <v>606.99400000000003</v>
      </c>
      <c r="AU1151" s="25">
        <v>0</v>
      </c>
      <c r="AW1151" t="str">
        <f t="shared" si="129"/>
        <v>Trần Huy Hoàng</v>
      </c>
      <c r="AX1151" s="27" t="str">
        <f t="shared" si="130"/>
        <v>Đặng Hoàng Thiên Ân</v>
      </c>
      <c r="AY1151" s="4" t="str">
        <f t="shared" si="131"/>
        <v>VIN+</v>
      </c>
    </row>
    <row r="1152" spans="1:51" outlineLevel="1" x14ac:dyDescent="0.25">
      <c r="A1152" s="4" t="s">
        <v>1104</v>
      </c>
      <c r="B1152" s="4" t="s">
        <v>797</v>
      </c>
      <c r="C1152" s="4" t="s">
        <v>221</v>
      </c>
      <c r="D1152" s="4" t="s">
        <v>756</v>
      </c>
      <c r="E1152" s="35" t="s">
        <v>265</v>
      </c>
      <c r="F1152" s="11" t="s">
        <v>710</v>
      </c>
      <c r="G1152" s="35">
        <v>5133974</v>
      </c>
      <c r="H1152" s="4" t="s">
        <v>2957</v>
      </c>
      <c r="I1152" s="4"/>
      <c r="J1152" s="4"/>
      <c r="K1152" s="4"/>
      <c r="L1152" s="4"/>
      <c r="M1152" s="33"/>
      <c r="N1152" s="38"/>
      <c r="O1152" s="43"/>
      <c r="P1152" s="244">
        <f t="shared" si="128"/>
        <v>0</v>
      </c>
      <c r="Q1152" s="25"/>
      <c r="R1152" s="25"/>
      <c r="S1152" s="25"/>
      <c r="T1152" s="109"/>
      <c r="U1152" s="25"/>
      <c r="V1152" s="25"/>
      <c r="W1152" s="25"/>
      <c r="X1152" s="25">
        <v>0</v>
      </c>
      <c r="Y1152" s="25"/>
      <c r="Z1152" s="25">
        <v>0</v>
      </c>
      <c r="AA1152" s="109"/>
      <c r="AB1152" s="25">
        <v>0</v>
      </c>
      <c r="AC1152" s="25">
        <v>0</v>
      </c>
      <c r="AD1152" s="25">
        <v>0</v>
      </c>
      <c r="AE1152" s="25">
        <v>0</v>
      </c>
      <c r="AF1152" s="25">
        <v>0</v>
      </c>
      <c r="AG1152" s="25">
        <v>0</v>
      </c>
      <c r="AH1152" s="109"/>
      <c r="AI1152" s="25">
        <v>0</v>
      </c>
      <c r="AJ1152" s="25">
        <v>0</v>
      </c>
      <c r="AK1152" s="123">
        <v>0</v>
      </c>
      <c r="AL1152" s="25">
        <v>0</v>
      </c>
      <c r="AM1152" s="25">
        <v>0</v>
      </c>
      <c r="AN1152" s="25">
        <v>0</v>
      </c>
      <c r="AO1152" s="109"/>
      <c r="AP1152" s="25">
        <v>0</v>
      </c>
      <c r="AQ1152" s="25">
        <v>0</v>
      </c>
      <c r="AR1152" s="25">
        <v>0</v>
      </c>
      <c r="AS1152" s="25">
        <v>0</v>
      </c>
      <c r="AT1152" s="25">
        <v>0</v>
      </c>
      <c r="AU1152" s="25">
        <v>0</v>
      </c>
      <c r="AW1152" t="str">
        <f t="shared" si="129"/>
        <v>Trần Huy Hoàng</v>
      </c>
      <c r="AX1152" s="27" t="str">
        <f t="shared" si="130"/>
        <v>Đặng Hoàng Thiên Ân</v>
      </c>
      <c r="AY1152" s="4" t="str">
        <f t="shared" si="131"/>
        <v>VIN+</v>
      </c>
    </row>
    <row r="1153" spans="1:51" outlineLevel="1" x14ac:dyDescent="0.25">
      <c r="A1153" s="4" t="s">
        <v>1104</v>
      </c>
      <c r="B1153" s="4" t="s">
        <v>797</v>
      </c>
      <c r="C1153" s="4" t="s">
        <v>221</v>
      </c>
      <c r="D1153" s="4" t="s">
        <v>756</v>
      </c>
      <c r="E1153" s="35" t="s">
        <v>265</v>
      </c>
      <c r="F1153" s="11" t="s">
        <v>710</v>
      </c>
      <c r="G1153" s="35">
        <v>5136078</v>
      </c>
      <c r="H1153" s="4" t="s">
        <v>2958</v>
      </c>
      <c r="I1153" s="4"/>
      <c r="J1153" s="4"/>
      <c r="K1153" s="4"/>
      <c r="L1153" s="4"/>
      <c r="M1153" s="33"/>
      <c r="N1153" s="38"/>
      <c r="O1153" s="43"/>
      <c r="P1153" s="244">
        <f t="shared" si="128"/>
        <v>417.99199999999996</v>
      </c>
      <c r="Q1153" s="25"/>
      <c r="R1153" s="25"/>
      <c r="S1153" s="25"/>
      <c r="T1153" s="109"/>
      <c r="U1153" s="25"/>
      <c r="V1153" s="25"/>
      <c r="W1153" s="25"/>
      <c r="X1153" s="25">
        <v>0</v>
      </c>
      <c r="Y1153" s="25"/>
      <c r="Z1153" s="25">
        <v>0</v>
      </c>
      <c r="AA1153" s="109"/>
      <c r="AB1153" s="25">
        <v>0</v>
      </c>
      <c r="AC1153" s="25">
        <v>0</v>
      </c>
      <c r="AD1153" s="25">
        <v>0</v>
      </c>
      <c r="AE1153" s="25">
        <v>0</v>
      </c>
      <c r="AF1153" s="25">
        <v>0</v>
      </c>
      <c r="AG1153" s="25">
        <v>0</v>
      </c>
      <c r="AH1153" s="109"/>
      <c r="AI1153" s="25">
        <v>0</v>
      </c>
      <c r="AJ1153" s="25">
        <v>0</v>
      </c>
      <c r="AK1153" s="123">
        <v>0</v>
      </c>
      <c r="AL1153" s="25">
        <v>238.464</v>
      </c>
      <c r="AM1153" s="25">
        <v>0</v>
      </c>
      <c r="AN1153" s="25">
        <v>0</v>
      </c>
      <c r="AO1153" s="109"/>
      <c r="AP1153" s="25">
        <v>0</v>
      </c>
      <c r="AQ1153" s="25">
        <v>0</v>
      </c>
      <c r="AR1153" s="25">
        <v>0</v>
      </c>
      <c r="AS1153" s="25">
        <v>0</v>
      </c>
      <c r="AT1153" s="25">
        <v>0</v>
      </c>
      <c r="AU1153" s="25">
        <v>179.52799999999999</v>
      </c>
      <c r="AW1153" t="str">
        <f t="shared" si="129"/>
        <v>Trần Huy Hoàng</v>
      </c>
      <c r="AX1153" s="27" t="str">
        <f t="shared" si="130"/>
        <v>Đặng Hoàng Thiên Ân</v>
      </c>
      <c r="AY1153" s="4" t="str">
        <f t="shared" si="131"/>
        <v>VIN+</v>
      </c>
    </row>
    <row r="1154" spans="1:51" outlineLevel="1" x14ac:dyDescent="0.25">
      <c r="A1154" s="4" t="s">
        <v>1104</v>
      </c>
      <c r="B1154" s="4" t="s">
        <v>797</v>
      </c>
      <c r="C1154" s="4" t="s">
        <v>221</v>
      </c>
      <c r="D1154" s="4" t="s">
        <v>756</v>
      </c>
      <c r="E1154" s="35" t="s">
        <v>265</v>
      </c>
      <c r="F1154" s="11" t="s">
        <v>710</v>
      </c>
      <c r="G1154" s="35">
        <v>5137662</v>
      </c>
      <c r="H1154" s="4" t="s">
        <v>2959</v>
      </c>
      <c r="I1154" s="4"/>
      <c r="J1154" s="4"/>
      <c r="K1154" s="4"/>
      <c r="L1154" s="4"/>
      <c r="M1154" s="33"/>
      <c r="N1154" s="38"/>
      <c r="O1154" s="43"/>
      <c r="P1154" s="244">
        <f t="shared" si="128"/>
        <v>780.42499999999995</v>
      </c>
      <c r="Q1154" s="25"/>
      <c r="R1154" s="25"/>
      <c r="S1154" s="25"/>
      <c r="T1154" s="109"/>
      <c r="U1154" s="25"/>
      <c r="V1154" s="25"/>
      <c r="W1154" s="25"/>
      <c r="X1154" s="25">
        <v>0</v>
      </c>
      <c r="Y1154" s="25"/>
      <c r="Z1154" s="25">
        <v>0</v>
      </c>
      <c r="AA1154" s="109"/>
      <c r="AB1154" s="25">
        <v>0</v>
      </c>
      <c r="AC1154" s="25">
        <v>0</v>
      </c>
      <c r="AD1154" s="25">
        <v>0</v>
      </c>
      <c r="AE1154" s="25">
        <v>0</v>
      </c>
      <c r="AF1154" s="25">
        <v>0</v>
      </c>
      <c r="AG1154" s="25">
        <v>0</v>
      </c>
      <c r="AH1154" s="109"/>
      <c r="AI1154" s="25">
        <v>0</v>
      </c>
      <c r="AJ1154" s="25">
        <v>476.928</v>
      </c>
      <c r="AK1154" s="123">
        <v>0</v>
      </c>
      <c r="AL1154" s="25">
        <v>0</v>
      </c>
      <c r="AM1154" s="25">
        <v>0</v>
      </c>
      <c r="AN1154" s="25">
        <v>0</v>
      </c>
      <c r="AO1154" s="109"/>
      <c r="AP1154" s="25">
        <v>0</v>
      </c>
      <c r="AQ1154" s="25">
        <v>0</v>
      </c>
      <c r="AR1154" s="25">
        <v>0</v>
      </c>
      <c r="AS1154" s="25">
        <v>303.49700000000001</v>
      </c>
      <c r="AT1154" s="25">
        <v>0</v>
      </c>
      <c r="AU1154" s="25">
        <v>0</v>
      </c>
      <c r="AW1154" t="str">
        <f t="shared" si="129"/>
        <v>Trần Huy Hoàng</v>
      </c>
      <c r="AX1154" s="27" t="str">
        <f t="shared" si="130"/>
        <v>Đặng Hoàng Thiên Ân</v>
      </c>
      <c r="AY1154" s="4" t="str">
        <f t="shared" si="131"/>
        <v>VIN+</v>
      </c>
    </row>
    <row r="1155" spans="1:51" outlineLevel="1" x14ac:dyDescent="0.25">
      <c r="A1155" s="4" t="s">
        <v>1104</v>
      </c>
      <c r="B1155" s="4" t="s">
        <v>797</v>
      </c>
      <c r="C1155" s="4" t="s">
        <v>221</v>
      </c>
      <c r="D1155" s="4" t="s">
        <v>756</v>
      </c>
      <c r="E1155" s="35" t="s">
        <v>265</v>
      </c>
      <c r="F1155" s="11" t="s">
        <v>710</v>
      </c>
      <c r="G1155" s="35">
        <v>5299993</v>
      </c>
      <c r="H1155" s="4" t="s">
        <v>2960</v>
      </c>
      <c r="I1155" s="4"/>
      <c r="J1155" s="4"/>
      <c r="K1155" s="4"/>
      <c r="L1155" s="4"/>
      <c r="M1155" s="33"/>
      <c r="N1155" s="38"/>
      <c r="O1155" s="43"/>
      <c r="P1155" s="244">
        <f t="shared" si="128"/>
        <v>0</v>
      </c>
      <c r="Q1155" s="25"/>
      <c r="R1155" s="25"/>
      <c r="S1155" s="25"/>
      <c r="T1155" s="109"/>
      <c r="U1155" s="25"/>
      <c r="V1155" s="25"/>
      <c r="W1155" s="25"/>
      <c r="X1155" s="25">
        <v>0</v>
      </c>
      <c r="Y1155" s="25"/>
      <c r="Z1155" s="25">
        <v>0</v>
      </c>
      <c r="AA1155" s="109"/>
      <c r="AB1155" s="25">
        <v>0</v>
      </c>
      <c r="AC1155" s="25">
        <v>0</v>
      </c>
      <c r="AD1155" s="25">
        <v>0</v>
      </c>
      <c r="AE1155" s="25">
        <v>0</v>
      </c>
      <c r="AF1155" s="25">
        <v>0</v>
      </c>
      <c r="AG1155" s="25">
        <v>0</v>
      </c>
      <c r="AH1155" s="109"/>
      <c r="AI1155" s="25">
        <v>0</v>
      </c>
      <c r="AJ1155" s="25">
        <v>0</v>
      </c>
      <c r="AK1155" s="123">
        <v>0</v>
      </c>
      <c r="AL1155" s="25">
        <v>0</v>
      </c>
      <c r="AM1155" s="25">
        <v>0</v>
      </c>
      <c r="AN1155" s="25">
        <v>0</v>
      </c>
      <c r="AO1155" s="109"/>
      <c r="AP1155" s="25">
        <v>0</v>
      </c>
      <c r="AQ1155" s="25">
        <v>0</v>
      </c>
      <c r="AR1155" s="25">
        <v>0</v>
      </c>
      <c r="AS1155" s="25">
        <v>0</v>
      </c>
      <c r="AT1155" s="25">
        <v>0</v>
      </c>
      <c r="AU1155" s="25">
        <v>0</v>
      </c>
      <c r="AW1155" t="str">
        <f t="shared" si="129"/>
        <v>Trần Huy Hoàng</v>
      </c>
      <c r="AX1155" s="27" t="str">
        <f t="shared" si="130"/>
        <v>Đặng Hoàng Thiên Ân</v>
      </c>
      <c r="AY1155" s="4" t="str">
        <f t="shared" si="131"/>
        <v>VIN+</v>
      </c>
    </row>
    <row r="1156" spans="1:51" outlineLevel="1" x14ac:dyDescent="0.25">
      <c r="A1156" s="4" t="s">
        <v>1104</v>
      </c>
      <c r="B1156" s="4" t="s">
        <v>797</v>
      </c>
      <c r="C1156" s="4" t="s">
        <v>221</v>
      </c>
      <c r="D1156" s="4" t="s">
        <v>756</v>
      </c>
      <c r="E1156" s="35" t="s">
        <v>265</v>
      </c>
      <c r="F1156" s="11" t="s">
        <v>710</v>
      </c>
      <c r="G1156" s="35">
        <v>5135446</v>
      </c>
      <c r="H1156" s="4" t="s">
        <v>2961</v>
      </c>
      <c r="I1156" s="4"/>
      <c r="J1156" s="4"/>
      <c r="K1156" s="4"/>
      <c r="L1156" s="4"/>
      <c r="M1156" s="33"/>
      <c r="N1156" s="38"/>
      <c r="O1156" s="43"/>
      <c r="P1156" s="244">
        <f t="shared" si="128"/>
        <v>238.464</v>
      </c>
      <c r="Q1156" s="25"/>
      <c r="R1156" s="25"/>
      <c r="S1156" s="25"/>
      <c r="T1156" s="109"/>
      <c r="U1156" s="25"/>
      <c r="V1156" s="25"/>
      <c r="W1156" s="25"/>
      <c r="X1156" s="25">
        <v>0</v>
      </c>
      <c r="Y1156" s="25"/>
      <c r="Z1156" s="25">
        <v>0</v>
      </c>
      <c r="AA1156" s="109"/>
      <c r="AB1156" s="25">
        <v>0</v>
      </c>
      <c r="AC1156" s="25">
        <v>0</v>
      </c>
      <c r="AD1156" s="25">
        <v>0</v>
      </c>
      <c r="AE1156" s="25">
        <v>0</v>
      </c>
      <c r="AF1156" s="25">
        <v>0</v>
      </c>
      <c r="AG1156" s="25">
        <v>0</v>
      </c>
      <c r="AH1156" s="109"/>
      <c r="AI1156" s="25">
        <v>0</v>
      </c>
      <c r="AJ1156" s="25">
        <v>238.464</v>
      </c>
      <c r="AK1156" s="123">
        <v>0</v>
      </c>
      <c r="AL1156" s="25">
        <v>0</v>
      </c>
      <c r="AM1156" s="25">
        <v>0</v>
      </c>
      <c r="AN1156" s="25">
        <v>0</v>
      </c>
      <c r="AO1156" s="109"/>
      <c r="AP1156" s="25">
        <v>0</v>
      </c>
      <c r="AQ1156" s="25">
        <v>0</v>
      </c>
      <c r="AR1156" s="25">
        <v>0</v>
      </c>
      <c r="AS1156" s="25">
        <v>0</v>
      </c>
      <c r="AT1156" s="25">
        <v>0</v>
      </c>
      <c r="AU1156" s="25">
        <v>0</v>
      </c>
      <c r="AW1156" t="str">
        <f t="shared" si="129"/>
        <v>Trần Huy Hoàng</v>
      </c>
      <c r="AX1156" s="27" t="str">
        <f t="shared" si="130"/>
        <v>Đặng Hoàng Thiên Ân</v>
      </c>
      <c r="AY1156" s="4" t="str">
        <f t="shared" si="131"/>
        <v>VIN+</v>
      </c>
    </row>
    <row r="1157" spans="1:51" outlineLevel="1" x14ac:dyDescent="0.25">
      <c r="A1157" s="4" t="s">
        <v>1104</v>
      </c>
      <c r="B1157" s="4" t="s">
        <v>797</v>
      </c>
      <c r="C1157" s="4" t="s">
        <v>221</v>
      </c>
      <c r="D1157" s="4" t="s">
        <v>756</v>
      </c>
      <c r="E1157" s="35" t="s">
        <v>265</v>
      </c>
      <c r="F1157" s="11" t="s">
        <v>710</v>
      </c>
      <c r="G1157" s="35">
        <v>5138076</v>
      </c>
      <c r="H1157" s="4" t="s">
        <v>2962</v>
      </c>
      <c r="I1157" s="4"/>
      <c r="J1157" s="4"/>
      <c r="K1157" s="4"/>
      <c r="L1157" s="4"/>
      <c r="M1157" s="33"/>
      <c r="N1157" s="38"/>
      <c r="O1157" s="43"/>
      <c r="P1157" s="244">
        <f t="shared" si="128"/>
        <v>419.06200000000001</v>
      </c>
      <c r="Q1157" s="25"/>
      <c r="R1157" s="25"/>
      <c r="S1157" s="25"/>
      <c r="T1157" s="109"/>
      <c r="U1157" s="25"/>
      <c r="V1157" s="25"/>
      <c r="W1157" s="25"/>
      <c r="X1157" s="25">
        <v>0</v>
      </c>
      <c r="Y1157" s="25"/>
      <c r="Z1157" s="25">
        <v>0</v>
      </c>
      <c r="AA1157" s="109"/>
      <c r="AB1157" s="25">
        <v>0</v>
      </c>
      <c r="AC1157" s="25">
        <v>419.06200000000001</v>
      </c>
      <c r="AD1157" s="25">
        <v>0</v>
      </c>
      <c r="AE1157" s="25">
        <v>0</v>
      </c>
      <c r="AF1157" s="25">
        <v>0</v>
      </c>
      <c r="AG1157" s="25">
        <v>0</v>
      </c>
      <c r="AH1157" s="109"/>
      <c r="AI1157" s="25">
        <v>0</v>
      </c>
      <c r="AJ1157" s="25">
        <v>0</v>
      </c>
      <c r="AK1157" s="123">
        <v>0</v>
      </c>
      <c r="AL1157" s="25">
        <v>0</v>
      </c>
      <c r="AM1157" s="25">
        <v>0</v>
      </c>
      <c r="AN1157" s="25">
        <v>0</v>
      </c>
      <c r="AO1157" s="109"/>
      <c r="AP1157" s="25">
        <v>0</v>
      </c>
      <c r="AQ1157" s="25">
        <v>0</v>
      </c>
      <c r="AR1157" s="25">
        <v>0</v>
      </c>
      <c r="AS1157" s="25">
        <v>0</v>
      </c>
      <c r="AT1157" s="25">
        <v>0</v>
      </c>
      <c r="AU1157" s="25">
        <v>0</v>
      </c>
      <c r="AW1157" t="str">
        <f t="shared" si="129"/>
        <v>Trần Huy Hoàng</v>
      </c>
      <c r="AX1157" s="27" t="str">
        <f t="shared" si="130"/>
        <v>Đặng Hoàng Thiên Ân</v>
      </c>
      <c r="AY1157" s="4" t="str">
        <f t="shared" si="131"/>
        <v>VIN+</v>
      </c>
    </row>
    <row r="1158" spans="1:51" outlineLevel="1" x14ac:dyDescent="0.25">
      <c r="A1158" s="4" t="s">
        <v>1104</v>
      </c>
      <c r="B1158" s="4" t="s">
        <v>797</v>
      </c>
      <c r="C1158" s="4" t="s">
        <v>221</v>
      </c>
      <c r="D1158" s="4" t="s">
        <v>756</v>
      </c>
      <c r="E1158" s="35" t="s">
        <v>265</v>
      </c>
      <c r="F1158" s="11" t="s">
        <v>710</v>
      </c>
      <c r="G1158" s="35">
        <v>5270237</v>
      </c>
      <c r="H1158" s="4" t="s">
        <v>2963</v>
      </c>
      <c r="I1158" s="4"/>
      <c r="J1158" s="4"/>
      <c r="K1158" s="4"/>
      <c r="L1158" s="4"/>
      <c r="M1158" s="33"/>
      <c r="N1158" s="38"/>
      <c r="O1158" s="43"/>
      <c r="P1158" s="244">
        <f t="shared" si="128"/>
        <v>484.09500000000003</v>
      </c>
      <c r="Q1158" s="25"/>
      <c r="R1158" s="25"/>
      <c r="S1158" s="25"/>
      <c r="T1158" s="109"/>
      <c r="U1158" s="25"/>
      <c r="V1158" s="25"/>
      <c r="W1158" s="25"/>
      <c r="X1158" s="25">
        <v>0</v>
      </c>
      <c r="Y1158" s="25"/>
      <c r="Z1158" s="25">
        <v>0</v>
      </c>
      <c r="AA1158" s="109"/>
      <c r="AB1158" s="25">
        <v>0</v>
      </c>
      <c r="AC1158" s="25">
        <v>0</v>
      </c>
      <c r="AD1158" s="25">
        <v>484.09500000000003</v>
      </c>
      <c r="AE1158" s="25">
        <v>0</v>
      </c>
      <c r="AF1158" s="25">
        <v>0</v>
      </c>
      <c r="AG1158" s="25">
        <v>0</v>
      </c>
      <c r="AH1158" s="109"/>
      <c r="AI1158" s="25">
        <v>0</v>
      </c>
      <c r="AJ1158" s="25">
        <v>0</v>
      </c>
      <c r="AK1158" s="123">
        <v>0</v>
      </c>
      <c r="AL1158" s="25">
        <v>0</v>
      </c>
      <c r="AM1158" s="25">
        <v>0</v>
      </c>
      <c r="AN1158" s="25">
        <v>0</v>
      </c>
      <c r="AO1158" s="109"/>
      <c r="AP1158" s="25">
        <v>0</v>
      </c>
      <c r="AQ1158" s="25">
        <v>0</v>
      </c>
      <c r="AR1158" s="25">
        <v>0</v>
      </c>
      <c r="AS1158" s="25">
        <v>0</v>
      </c>
      <c r="AT1158" s="25">
        <v>0</v>
      </c>
      <c r="AU1158" s="25">
        <v>0</v>
      </c>
      <c r="AW1158" t="str">
        <f t="shared" si="129"/>
        <v>Trần Huy Hoàng</v>
      </c>
      <c r="AX1158" s="27" t="str">
        <f t="shared" si="130"/>
        <v>Đặng Hoàng Thiên Ân</v>
      </c>
      <c r="AY1158" s="4" t="str">
        <f t="shared" si="131"/>
        <v>VIN+</v>
      </c>
    </row>
    <row r="1159" spans="1:51" outlineLevel="1" x14ac:dyDescent="0.25">
      <c r="A1159" s="4" t="s">
        <v>1104</v>
      </c>
      <c r="B1159" s="4" t="s">
        <v>797</v>
      </c>
      <c r="C1159" s="4" t="s">
        <v>221</v>
      </c>
      <c r="D1159" s="4" t="s">
        <v>756</v>
      </c>
      <c r="E1159" s="35" t="s">
        <v>265</v>
      </c>
      <c r="F1159" s="11" t="s">
        <v>710</v>
      </c>
      <c r="G1159" s="35">
        <v>5271786</v>
      </c>
      <c r="H1159" s="4" t="s">
        <v>2964</v>
      </c>
      <c r="I1159" s="4"/>
      <c r="J1159" s="4"/>
      <c r="K1159" s="4"/>
      <c r="L1159" s="4"/>
      <c r="M1159" s="33"/>
      <c r="N1159" s="38"/>
      <c r="O1159" s="43"/>
      <c r="P1159" s="244">
        <f t="shared" si="128"/>
        <v>238.464</v>
      </c>
      <c r="Q1159" s="25"/>
      <c r="R1159" s="25"/>
      <c r="S1159" s="25"/>
      <c r="T1159" s="109"/>
      <c r="U1159" s="25"/>
      <c r="V1159" s="25"/>
      <c r="W1159" s="25"/>
      <c r="X1159" s="25">
        <v>0</v>
      </c>
      <c r="Y1159" s="25"/>
      <c r="Z1159" s="25">
        <v>0</v>
      </c>
      <c r="AA1159" s="109"/>
      <c r="AB1159" s="25">
        <v>0</v>
      </c>
      <c r="AC1159" s="25">
        <v>0</v>
      </c>
      <c r="AD1159" s="25">
        <v>0</v>
      </c>
      <c r="AE1159" s="25">
        <v>0</v>
      </c>
      <c r="AF1159" s="25">
        <v>0</v>
      </c>
      <c r="AG1159" s="25">
        <v>0</v>
      </c>
      <c r="AH1159" s="109"/>
      <c r="AI1159" s="25">
        <v>0</v>
      </c>
      <c r="AJ1159" s="25">
        <v>238.464</v>
      </c>
      <c r="AK1159" s="123">
        <v>0</v>
      </c>
      <c r="AL1159" s="25">
        <v>0</v>
      </c>
      <c r="AM1159" s="25">
        <v>0</v>
      </c>
      <c r="AN1159" s="25">
        <v>0</v>
      </c>
      <c r="AO1159" s="109"/>
      <c r="AP1159" s="25">
        <v>0</v>
      </c>
      <c r="AQ1159" s="25">
        <v>0</v>
      </c>
      <c r="AR1159" s="25">
        <v>0</v>
      </c>
      <c r="AS1159" s="25">
        <v>0</v>
      </c>
      <c r="AT1159" s="25">
        <v>0</v>
      </c>
      <c r="AU1159" s="25">
        <v>0</v>
      </c>
      <c r="AW1159" t="str">
        <f t="shared" si="129"/>
        <v>Trần Huy Hoàng</v>
      </c>
      <c r="AX1159" s="27" t="str">
        <f t="shared" si="130"/>
        <v>Đặng Hoàng Thiên Ân</v>
      </c>
      <c r="AY1159" s="4" t="str">
        <f t="shared" si="131"/>
        <v>VIN+</v>
      </c>
    </row>
    <row r="1160" spans="1:51" outlineLevel="1" x14ac:dyDescent="0.25">
      <c r="A1160" s="4" t="s">
        <v>1104</v>
      </c>
      <c r="B1160" s="4" t="s">
        <v>797</v>
      </c>
      <c r="C1160" s="4" t="s">
        <v>221</v>
      </c>
      <c r="D1160" s="4" t="s">
        <v>756</v>
      </c>
      <c r="E1160" s="35" t="s">
        <v>265</v>
      </c>
      <c r="F1160" s="11" t="s">
        <v>710</v>
      </c>
      <c r="G1160" s="35">
        <v>5272837</v>
      </c>
      <c r="H1160" s="4" t="s">
        <v>2965</v>
      </c>
      <c r="I1160" s="4"/>
      <c r="J1160" s="4"/>
      <c r="K1160" s="4"/>
      <c r="L1160" s="4"/>
      <c r="M1160" s="33"/>
      <c r="N1160" s="38"/>
      <c r="O1160" s="43"/>
      <c r="P1160" s="244">
        <f t="shared" si="128"/>
        <v>360.12599999999998</v>
      </c>
      <c r="Q1160" s="25"/>
      <c r="R1160" s="25"/>
      <c r="S1160" s="25"/>
      <c r="T1160" s="109"/>
      <c r="U1160" s="25"/>
      <c r="V1160" s="25"/>
      <c r="W1160" s="25"/>
      <c r="X1160" s="25">
        <v>0</v>
      </c>
      <c r="Y1160" s="25"/>
      <c r="Z1160" s="25">
        <v>0</v>
      </c>
      <c r="AA1160" s="109"/>
      <c r="AB1160" s="25">
        <v>0</v>
      </c>
      <c r="AC1160" s="25">
        <v>180.59800000000001</v>
      </c>
      <c r="AD1160" s="25">
        <v>0</v>
      </c>
      <c r="AE1160" s="25">
        <v>0</v>
      </c>
      <c r="AF1160" s="25">
        <v>0</v>
      </c>
      <c r="AG1160" s="25">
        <v>0</v>
      </c>
      <c r="AH1160" s="109"/>
      <c r="AI1160" s="25">
        <v>0</v>
      </c>
      <c r="AJ1160" s="25">
        <v>0</v>
      </c>
      <c r="AK1160" s="123">
        <v>0</v>
      </c>
      <c r="AL1160" s="25">
        <v>179.52799999999999</v>
      </c>
      <c r="AM1160" s="25">
        <v>0</v>
      </c>
      <c r="AN1160" s="25">
        <v>0</v>
      </c>
      <c r="AO1160" s="109"/>
      <c r="AP1160" s="25">
        <v>0</v>
      </c>
      <c r="AQ1160" s="25">
        <v>0</v>
      </c>
      <c r="AR1160" s="25">
        <v>0</v>
      </c>
      <c r="AS1160" s="25">
        <v>0</v>
      </c>
      <c r="AT1160" s="25">
        <v>0</v>
      </c>
      <c r="AU1160" s="25">
        <v>0</v>
      </c>
      <c r="AW1160" t="str">
        <f t="shared" si="129"/>
        <v>Trần Huy Hoàng</v>
      </c>
      <c r="AX1160" s="27" t="str">
        <f t="shared" si="130"/>
        <v>Đặng Hoàng Thiên Ân</v>
      </c>
      <c r="AY1160" s="4" t="str">
        <f t="shared" si="131"/>
        <v>VIN+</v>
      </c>
    </row>
    <row r="1161" spans="1:51" outlineLevel="1" x14ac:dyDescent="0.25">
      <c r="A1161" s="4" t="s">
        <v>1104</v>
      </c>
      <c r="B1161" s="4" t="s">
        <v>797</v>
      </c>
      <c r="C1161" s="4" t="s">
        <v>221</v>
      </c>
      <c r="D1161" s="4" t="s">
        <v>756</v>
      </c>
      <c r="E1161" s="35" t="s">
        <v>265</v>
      </c>
      <c r="F1161" s="11" t="s">
        <v>710</v>
      </c>
      <c r="G1161" s="35">
        <v>5278239</v>
      </c>
      <c r="H1161" s="4" t="s">
        <v>2966</v>
      </c>
      <c r="I1161" s="4"/>
      <c r="J1161" s="4"/>
      <c r="K1161" s="4"/>
      <c r="L1161" s="4"/>
      <c r="M1161" s="33"/>
      <c r="N1161" s="38"/>
      <c r="O1161" s="43"/>
      <c r="P1161" s="244">
        <f t="shared" si="128"/>
        <v>541.96100000000001</v>
      </c>
      <c r="Q1161" s="25"/>
      <c r="R1161" s="25"/>
      <c r="S1161" s="25"/>
      <c r="T1161" s="109"/>
      <c r="U1161" s="25"/>
      <c r="V1161" s="25"/>
      <c r="W1161" s="25"/>
      <c r="X1161" s="25">
        <v>0</v>
      </c>
      <c r="Y1161" s="25"/>
      <c r="Z1161" s="25">
        <v>0</v>
      </c>
      <c r="AA1161" s="109"/>
      <c r="AB1161" s="25">
        <v>0</v>
      </c>
      <c r="AC1161" s="25">
        <v>0</v>
      </c>
      <c r="AD1161" s="25">
        <v>0</v>
      </c>
      <c r="AE1161" s="25">
        <v>0</v>
      </c>
      <c r="AF1161" s="25">
        <v>0</v>
      </c>
      <c r="AG1161" s="25">
        <v>0</v>
      </c>
      <c r="AH1161" s="109"/>
      <c r="AI1161" s="25">
        <v>0</v>
      </c>
      <c r="AJ1161" s="25">
        <v>0</v>
      </c>
      <c r="AK1161" s="123">
        <v>0</v>
      </c>
      <c r="AL1161" s="25">
        <v>0</v>
      </c>
      <c r="AM1161" s="25">
        <v>541.96100000000001</v>
      </c>
      <c r="AN1161" s="25">
        <v>0</v>
      </c>
      <c r="AO1161" s="109"/>
      <c r="AP1161" s="25">
        <v>0</v>
      </c>
      <c r="AQ1161" s="25">
        <v>0</v>
      </c>
      <c r="AR1161" s="25">
        <v>0</v>
      </c>
      <c r="AS1161" s="25">
        <v>0</v>
      </c>
      <c r="AT1161" s="25">
        <v>0</v>
      </c>
      <c r="AU1161" s="25">
        <v>0</v>
      </c>
      <c r="AW1161" t="str">
        <f t="shared" si="129"/>
        <v>Trần Huy Hoàng</v>
      </c>
      <c r="AX1161" s="27" t="str">
        <f t="shared" si="130"/>
        <v>Đặng Hoàng Thiên Ân</v>
      </c>
      <c r="AY1161" s="4" t="str">
        <f t="shared" si="131"/>
        <v>VIN+</v>
      </c>
    </row>
    <row r="1162" spans="1:51" outlineLevel="1" x14ac:dyDescent="0.25">
      <c r="A1162" s="4" t="s">
        <v>1104</v>
      </c>
      <c r="B1162" s="4" t="s">
        <v>797</v>
      </c>
      <c r="C1162" s="4" t="s">
        <v>221</v>
      </c>
      <c r="D1162" s="4" t="s">
        <v>756</v>
      </c>
      <c r="E1162" s="35" t="s">
        <v>265</v>
      </c>
      <c r="F1162" s="11" t="s">
        <v>710</v>
      </c>
      <c r="G1162" s="35">
        <v>5278921</v>
      </c>
      <c r="H1162" s="4" t="s">
        <v>2967</v>
      </c>
      <c r="I1162" s="4"/>
      <c r="J1162" s="4"/>
      <c r="K1162" s="4"/>
      <c r="L1162" s="4"/>
      <c r="M1162" s="33"/>
      <c r="N1162" s="38"/>
      <c r="O1162" s="43"/>
      <c r="P1162" s="244">
        <f t="shared" ref="P1162:P1225" si="132">SUM(Q1162:AU1162)</f>
        <v>780.42499999999995</v>
      </c>
      <c r="Q1162" s="25"/>
      <c r="R1162" s="25"/>
      <c r="S1162" s="25"/>
      <c r="T1162" s="109"/>
      <c r="U1162" s="25"/>
      <c r="V1162" s="25"/>
      <c r="W1162" s="25"/>
      <c r="X1162" s="25">
        <v>0</v>
      </c>
      <c r="Y1162" s="25"/>
      <c r="Z1162" s="25">
        <v>303.49700000000001</v>
      </c>
      <c r="AA1162" s="109"/>
      <c r="AB1162" s="25">
        <v>0</v>
      </c>
      <c r="AC1162" s="25">
        <v>0</v>
      </c>
      <c r="AD1162" s="25">
        <v>0</v>
      </c>
      <c r="AE1162" s="25">
        <v>0</v>
      </c>
      <c r="AF1162" s="25">
        <v>0</v>
      </c>
      <c r="AG1162" s="25">
        <v>238.464</v>
      </c>
      <c r="AH1162" s="109"/>
      <c r="AI1162" s="25">
        <v>0</v>
      </c>
      <c r="AJ1162" s="25">
        <v>0</v>
      </c>
      <c r="AK1162" s="123">
        <v>0</v>
      </c>
      <c r="AL1162" s="25">
        <v>0</v>
      </c>
      <c r="AM1162" s="25">
        <v>0</v>
      </c>
      <c r="AN1162" s="25">
        <v>238.464</v>
      </c>
      <c r="AO1162" s="109"/>
      <c r="AP1162" s="25">
        <v>0</v>
      </c>
      <c r="AQ1162" s="25">
        <v>0</v>
      </c>
      <c r="AR1162" s="25">
        <v>0</v>
      </c>
      <c r="AS1162" s="25">
        <v>0</v>
      </c>
      <c r="AT1162" s="25">
        <v>0</v>
      </c>
      <c r="AU1162" s="25">
        <v>0</v>
      </c>
      <c r="AW1162" t="str">
        <f t="shared" ref="AW1162:AW1225" si="133">+C1162</f>
        <v>Trần Huy Hoàng</v>
      </c>
      <c r="AX1162" s="27" t="str">
        <f t="shared" ref="AX1162:AX1225" si="134">+E1162</f>
        <v>Đặng Hoàng Thiên Ân</v>
      </c>
      <c r="AY1162" s="4" t="str">
        <f t="shared" si="131"/>
        <v>VIN+</v>
      </c>
    </row>
    <row r="1163" spans="1:51" outlineLevel="1" x14ac:dyDescent="0.25">
      <c r="A1163" s="4" t="s">
        <v>1104</v>
      </c>
      <c r="B1163" s="4" t="s">
        <v>797</v>
      </c>
      <c r="C1163" s="4" t="s">
        <v>221</v>
      </c>
      <c r="D1163" s="4" t="s">
        <v>756</v>
      </c>
      <c r="E1163" s="35" t="s">
        <v>265</v>
      </c>
      <c r="F1163" s="11" t="s">
        <v>710</v>
      </c>
      <c r="G1163" s="35">
        <v>5291164</v>
      </c>
      <c r="H1163" s="4" t="s">
        <v>2968</v>
      </c>
      <c r="I1163" s="4"/>
      <c r="J1163" s="4"/>
      <c r="K1163" s="4"/>
      <c r="L1163" s="4"/>
      <c r="M1163" s="33"/>
      <c r="N1163" s="38"/>
      <c r="O1163" s="43"/>
      <c r="P1163" s="244">
        <f t="shared" si="132"/>
        <v>597.52</v>
      </c>
      <c r="Q1163" s="25"/>
      <c r="R1163" s="25"/>
      <c r="S1163" s="25"/>
      <c r="T1163" s="109"/>
      <c r="U1163" s="25"/>
      <c r="V1163" s="25"/>
      <c r="W1163" s="25"/>
      <c r="X1163" s="25">
        <v>0</v>
      </c>
      <c r="Y1163" s="25"/>
      <c r="Z1163" s="25">
        <v>0</v>
      </c>
      <c r="AA1163" s="109"/>
      <c r="AB1163" s="25">
        <v>179.52799999999999</v>
      </c>
      <c r="AC1163" s="25">
        <v>0</v>
      </c>
      <c r="AD1163" s="25">
        <v>0</v>
      </c>
      <c r="AE1163" s="25">
        <v>0</v>
      </c>
      <c r="AF1163" s="25">
        <v>0</v>
      </c>
      <c r="AG1163" s="25">
        <v>0</v>
      </c>
      <c r="AH1163" s="109"/>
      <c r="AI1163" s="25">
        <v>0</v>
      </c>
      <c r="AJ1163" s="25">
        <v>0</v>
      </c>
      <c r="AK1163" s="123">
        <v>0</v>
      </c>
      <c r="AL1163" s="25">
        <v>0</v>
      </c>
      <c r="AM1163" s="25">
        <v>0</v>
      </c>
      <c r="AN1163" s="25">
        <v>417.99200000000002</v>
      </c>
      <c r="AO1163" s="109"/>
      <c r="AP1163" s="25">
        <v>0</v>
      </c>
      <c r="AQ1163" s="25">
        <v>0</v>
      </c>
      <c r="AR1163" s="25">
        <v>0</v>
      </c>
      <c r="AS1163" s="25">
        <v>0</v>
      </c>
      <c r="AT1163" s="25">
        <v>0</v>
      </c>
      <c r="AU1163" s="25">
        <v>0</v>
      </c>
      <c r="AW1163" t="str">
        <f t="shared" si="133"/>
        <v>Trần Huy Hoàng</v>
      </c>
      <c r="AX1163" s="27" t="str">
        <f t="shared" si="134"/>
        <v>Đặng Hoàng Thiên Ân</v>
      </c>
      <c r="AY1163" s="4" t="str">
        <f t="shared" si="131"/>
        <v>VIN+</v>
      </c>
    </row>
    <row r="1164" spans="1:51" outlineLevel="1" x14ac:dyDescent="0.25">
      <c r="A1164" s="4" t="s">
        <v>1104</v>
      </c>
      <c r="B1164" s="4" t="s">
        <v>797</v>
      </c>
      <c r="C1164" s="4" t="s">
        <v>221</v>
      </c>
      <c r="D1164" s="4" t="s">
        <v>756</v>
      </c>
      <c r="E1164" s="35" t="s">
        <v>265</v>
      </c>
      <c r="F1164" s="11" t="s">
        <v>710</v>
      </c>
      <c r="G1164" s="35">
        <v>5291683</v>
      </c>
      <c r="H1164" s="4" t="s">
        <v>2969</v>
      </c>
      <c r="I1164" s="4"/>
      <c r="J1164" s="4"/>
      <c r="K1164" s="4"/>
      <c r="L1164" s="4"/>
      <c r="M1164" s="33"/>
      <c r="N1164" s="38"/>
      <c r="O1164" s="43"/>
      <c r="P1164" s="244">
        <f t="shared" si="132"/>
        <v>0</v>
      </c>
      <c r="Q1164" s="25"/>
      <c r="R1164" s="25"/>
      <c r="S1164" s="25"/>
      <c r="T1164" s="109"/>
      <c r="U1164" s="25"/>
      <c r="V1164" s="25"/>
      <c r="W1164" s="25"/>
      <c r="X1164" s="25">
        <v>0</v>
      </c>
      <c r="Y1164" s="25"/>
      <c r="Z1164" s="25">
        <v>0</v>
      </c>
      <c r="AA1164" s="109"/>
      <c r="AB1164" s="25">
        <v>0</v>
      </c>
      <c r="AC1164" s="25">
        <v>0</v>
      </c>
      <c r="AD1164" s="25">
        <v>0</v>
      </c>
      <c r="AE1164" s="25">
        <v>0</v>
      </c>
      <c r="AF1164" s="25">
        <v>0</v>
      </c>
      <c r="AG1164" s="25">
        <v>0</v>
      </c>
      <c r="AH1164" s="109"/>
      <c r="AI1164" s="25">
        <v>0</v>
      </c>
      <c r="AJ1164" s="25">
        <v>0</v>
      </c>
      <c r="AK1164" s="123">
        <v>0</v>
      </c>
      <c r="AL1164" s="25">
        <v>0</v>
      </c>
      <c r="AM1164" s="25">
        <v>0</v>
      </c>
      <c r="AN1164" s="25">
        <v>0</v>
      </c>
      <c r="AO1164" s="109"/>
      <c r="AP1164" s="25">
        <v>0</v>
      </c>
      <c r="AQ1164" s="25">
        <v>0</v>
      </c>
      <c r="AR1164" s="25">
        <v>0</v>
      </c>
      <c r="AS1164" s="25">
        <v>0</v>
      </c>
      <c r="AT1164" s="25">
        <v>0</v>
      </c>
      <c r="AU1164" s="25">
        <v>0</v>
      </c>
      <c r="AW1164" t="str">
        <f t="shared" si="133"/>
        <v>Trần Huy Hoàng</v>
      </c>
      <c r="AX1164" s="27" t="str">
        <f t="shared" si="134"/>
        <v>Đặng Hoàng Thiên Ân</v>
      </c>
      <c r="AY1164" s="4" t="str">
        <f t="shared" si="131"/>
        <v>VIN+</v>
      </c>
    </row>
    <row r="1165" spans="1:51" outlineLevel="1" x14ac:dyDescent="0.25">
      <c r="A1165" s="4" t="s">
        <v>1104</v>
      </c>
      <c r="B1165" s="4" t="s">
        <v>797</v>
      </c>
      <c r="C1165" s="4" t="s">
        <v>221</v>
      </c>
      <c r="D1165" s="4" t="s">
        <v>756</v>
      </c>
      <c r="E1165" s="35" t="s">
        <v>265</v>
      </c>
      <c r="F1165" s="11" t="s">
        <v>710</v>
      </c>
      <c r="G1165" s="35">
        <v>5294088</v>
      </c>
      <c r="H1165" s="4" t="s">
        <v>2970</v>
      </c>
      <c r="I1165" s="4"/>
      <c r="J1165" s="4"/>
      <c r="K1165" s="4"/>
      <c r="L1165" s="4"/>
      <c r="M1165" s="33"/>
      <c r="N1165" s="38"/>
      <c r="O1165" s="43"/>
      <c r="P1165" s="244">
        <f t="shared" si="132"/>
        <v>541.96100000000001</v>
      </c>
      <c r="Q1165" s="25"/>
      <c r="R1165" s="25"/>
      <c r="S1165" s="25"/>
      <c r="T1165" s="109"/>
      <c r="U1165" s="25"/>
      <c r="V1165" s="25"/>
      <c r="W1165" s="25"/>
      <c r="X1165" s="25">
        <v>0</v>
      </c>
      <c r="Y1165" s="25"/>
      <c r="Z1165" s="25">
        <v>0</v>
      </c>
      <c r="AA1165" s="109"/>
      <c r="AB1165" s="25">
        <v>0</v>
      </c>
      <c r="AC1165" s="25">
        <v>0</v>
      </c>
      <c r="AD1165" s="25">
        <v>0</v>
      </c>
      <c r="AE1165" s="25">
        <v>0</v>
      </c>
      <c r="AF1165" s="25">
        <v>0</v>
      </c>
      <c r="AG1165" s="25">
        <v>0</v>
      </c>
      <c r="AH1165" s="109"/>
      <c r="AI1165" s="25">
        <v>0</v>
      </c>
      <c r="AJ1165" s="25">
        <v>0</v>
      </c>
      <c r="AK1165" s="123">
        <v>0</v>
      </c>
      <c r="AL1165" s="25">
        <v>0</v>
      </c>
      <c r="AM1165" s="25">
        <v>541.96100000000001</v>
      </c>
      <c r="AN1165" s="25">
        <v>0</v>
      </c>
      <c r="AO1165" s="109"/>
      <c r="AP1165" s="25">
        <v>0</v>
      </c>
      <c r="AQ1165" s="25">
        <v>0</v>
      </c>
      <c r="AR1165" s="25">
        <v>0</v>
      </c>
      <c r="AS1165" s="25">
        <v>0</v>
      </c>
      <c r="AT1165" s="25">
        <v>0</v>
      </c>
      <c r="AU1165" s="25">
        <v>0</v>
      </c>
      <c r="AW1165" t="str">
        <f t="shared" si="133"/>
        <v>Trần Huy Hoàng</v>
      </c>
      <c r="AX1165" s="27" t="str">
        <f t="shared" si="134"/>
        <v>Đặng Hoàng Thiên Ân</v>
      </c>
      <c r="AY1165" s="4" t="str">
        <f t="shared" ref="AY1165:AY1228" si="135">+B1165</f>
        <v>VIN+</v>
      </c>
    </row>
    <row r="1166" spans="1:51" outlineLevel="1" x14ac:dyDescent="0.25">
      <c r="A1166" s="4" t="s">
        <v>1104</v>
      </c>
      <c r="B1166" s="4" t="s">
        <v>797</v>
      </c>
      <c r="C1166" s="4" t="s">
        <v>221</v>
      </c>
      <c r="D1166" s="4" t="s">
        <v>756</v>
      </c>
      <c r="E1166" s="35" t="s">
        <v>265</v>
      </c>
      <c r="F1166" s="11" t="s">
        <v>710</v>
      </c>
      <c r="G1166" s="35">
        <v>5295520</v>
      </c>
      <c r="H1166" s="4" t="s">
        <v>2971</v>
      </c>
      <c r="I1166" s="4"/>
      <c r="J1166" s="4"/>
      <c r="K1166" s="4"/>
      <c r="L1166" s="4"/>
      <c r="M1166" s="33"/>
      <c r="N1166" s="38"/>
      <c r="O1166" s="43"/>
      <c r="P1166" s="244">
        <f t="shared" si="132"/>
        <v>541.96100000000001</v>
      </c>
      <c r="Q1166" s="25"/>
      <c r="R1166" s="25"/>
      <c r="S1166" s="25"/>
      <c r="T1166" s="109"/>
      <c r="U1166" s="25"/>
      <c r="V1166" s="25"/>
      <c r="W1166" s="25"/>
      <c r="X1166" s="25">
        <v>0</v>
      </c>
      <c r="Y1166" s="25"/>
      <c r="Z1166" s="25">
        <v>0</v>
      </c>
      <c r="AA1166" s="109"/>
      <c r="AB1166" s="25">
        <v>0</v>
      </c>
      <c r="AC1166" s="25">
        <v>0</v>
      </c>
      <c r="AD1166" s="25">
        <v>0</v>
      </c>
      <c r="AE1166" s="25">
        <v>0</v>
      </c>
      <c r="AF1166" s="25">
        <v>0</v>
      </c>
      <c r="AG1166" s="25">
        <v>238.464</v>
      </c>
      <c r="AH1166" s="109"/>
      <c r="AI1166" s="25">
        <v>0</v>
      </c>
      <c r="AJ1166" s="25">
        <v>0</v>
      </c>
      <c r="AK1166" s="123">
        <v>0</v>
      </c>
      <c r="AL1166" s="25">
        <v>0</v>
      </c>
      <c r="AM1166" s="25">
        <v>0</v>
      </c>
      <c r="AN1166" s="25">
        <v>0</v>
      </c>
      <c r="AO1166" s="109"/>
      <c r="AP1166" s="25">
        <v>0</v>
      </c>
      <c r="AQ1166" s="25">
        <v>0</v>
      </c>
      <c r="AR1166" s="25">
        <v>0</v>
      </c>
      <c r="AS1166" s="25">
        <v>0</v>
      </c>
      <c r="AT1166" s="25">
        <v>303.49699999999996</v>
      </c>
      <c r="AU1166" s="25">
        <v>0</v>
      </c>
      <c r="AW1166" t="str">
        <f t="shared" si="133"/>
        <v>Trần Huy Hoàng</v>
      </c>
      <c r="AX1166" s="27" t="str">
        <f t="shared" si="134"/>
        <v>Đặng Hoàng Thiên Ân</v>
      </c>
      <c r="AY1166" s="4" t="str">
        <f t="shared" si="135"/>
        <v>VIN+</v>
      </c>
    </row>
    <row r="1167" spans="1:51" outlineLevel="1" x14ac:dyDescent="0.25">
      <c r="A1167" s="4" t="s">
        <v>1104</v>
      </c>
      <c r="B1167" s="4" t="s">
        <v>797</v>
      </c>
      <c r="C1167" s="4" t="s">
        <v>221</v>
      </c>
      <c r="D1167" s="4" t="s">
        <v>756</v>
      </c>
      <c r="E1167" s="35" t="s">
        <v>265</v>
      </c>
      <c r="F1167" s="11" t="s">
        <v>710</v>
      </c>
      <c r="G1167" s="35">
        <v>5296017</v>
      </c>
      <c r="H1167" s="4" t="s">
        <v>2972</v>
      </c>
      <c r="I1167" s="4"/>
      <c r="J1167" s="4"/>
      <c r="K1167" s="4"/>
      <c r="L1167" s="4"/>
      <c r="M1167" s="33"/>
      <c r="N1167" s="38"/>
      <c r="O1167" s="43"/>
      <c r="P1167" s="244">
        <f t="shared" si="132"/>
        <v>303.49700000000001</v>
      </c>
      <c r="Q1167" s="25"/>
      <c r="R1167" s="25"/>
      <c r="S1167" s="25"/>
      <c r="T1167" s="109"/>
      <c r="U1167" s="25"/>
      <c r="V1167" s="25"/>
      <c r="W1167" s="25"/>
      <c r="X1167" s="25">
        <v>0</v>
      </c>
      <c r="Y1167" s="25"/>
      <c r="Z1167" s="25">
        <v>0</v>
      </c>
      <c r="AA1167" s="109"/>
      <c r="AB1167" s="25">
        <v>0</v>
      </c>
      <c r="AC1167" s="25">
        <v>0</v>
      </c>
      <c r="AD1167" s="25">
        <v>0</v>
      </c>
      <c r="AE1167" s="25">
        <v>0</v>
      </c>
      <c r="AF1167" s="25">
        <v>0</v>
      </c>
      <c r="AG1167" s="25">
        <v>0</v>
      </c>
      <c r="AH1167" s="109"/>
      <c r="AI1167" s="25">
        <v>0</v>
      </c>
      <c r="AJ1167" s="25">
        <v>0</v>
      </c>
      <c r="AK1167" s="123">
        <v>0</v>
      </c>
      <c r="AL1167" s="25">
        <v>0</v>
      </c>
      <c r="AM1167" s="25">
        <v>0</v>
      </c>
      <c r="AN1167" s="25">
        <v>303.49700000000001</v>
      </c>
      <c r="AO1167" s="109"/>
      <c r="AP1167" s="25">
        <v>0</v>
      </c>
      <c r="AQ1167" s="25">
        <v>0</v>
      </c>
      <c r="AR1167" s="25">
        <v>0</v>
      </c>
      <c r="AS1167" s="25">
        <v>0</v>
      </c>
      <c r="AT1167" s="25">
        <v>0</v>
      </c>
      <c r="AU1167" s="25">
        <v>0</v>
      </c>
      <c r="AW1167" t="str">
        <f t="shared" si="133"/>
        <v>Trần Huy Hoàng</v>
      </c>
      <c r="AX1167" s="27" t="str">
        <f t="shared" si="134"/>
        <v>Đặng Hoàng Thiên Ân</v>
      </c>
      <c r="AY1167" s="4" t="str">
        <f t="shared" si="135"/>
        <v>VIN+</v>
      </c>
    </row>
    <row r="1168" spans="1:51" outlineLevel="1" x14ac:dyDescent="0.25">
      <c r="A1168" s="4" t="s">
        <v>1104</v>
      </c>
      <c r="B1168" s="4" t="s">
        <v>797</v>
      </c>
      <c r="C1168" s="4" t="s">
        <v>221</v>
      </c>
      <c r="D1168" s="4" t="s">
        <v>756</v>
      </c>
      <c r="E1168" s="35" t="s">
        <v>265</v>
      </c>
      <c r="F1168" s="11" t="s">
        <v>710</v>
      </c>
      <c r="G1168" s="35">
        <v>5296031</v>
      </c>
      <c r="H1168" s="4" t="s">
        <v>2973</v>
      </c>
      <c r="I1168" s="4"/>
      <c r="J1168" s="4"/>
      <c r="K1168" s="4"/>
      <c r="L1168" s="4"/>
      <c r="M1168" s="33"/>
      <c r="N1168" s="38"/>
      <c r="O1168" s="43"/>
      <c r="P1168" s="244">
        <f t="shared" si="132"/>
        <v>417.99199999999996</v>
      </c>
      <c r="Q1168" s="25"/>
      <c r="R1168" s="25"/>
      <c r="S1168" s="25"/>
      <c r="T1168" s="109"/>
      <c r="U1168" s="25"/>
      <c r="V1168" s="25"/>
      <c r="W1168" s="25"/>
      <c r="X1168" s="25">
        <v>0</v>
      </c>
      <c r="Y1168" s="25"/>
      <c r="Z1168" s="25">
        <v>179.52799999999999</v>
      </c>
      <c r="AA1168" s="109"/>
      <c r="AB1168" s="25">
        <v>0</v>
      </c>
      <c r="AC1168" s="25">
        <v>0</v>
      </c>
      <c r="AD1168" s="25">
        <v>0</v>
      </c>
      <c r="AE1168" s="25">
        <v>0</v>
      </c>
      <c r="AF1168" s="25">
        <v>0</v>
      </c>
      <c r="AG1168" s="25">
        <v>0</v>
      </c>
      <c r="AH1168" s="109"/>
      <c r="AI1168" s="25">
        <v>0</v>
      </c>
      <c r="AJ1168" s="25">
        <v>0</v>
      </c>
      <c r="AK1168" s="123">
        <v>0</v>
      </c>
      <c r="AL1168" s="25">
        <v>0</v>
      </c>
      <c r="AM1168" s="25">
        <v>0</v>
      </c>
      <c r="AN1168" s="25">
        <v>238.464</v>
      </c>
      <c r="AO1168" s="109"/>
      <c r="AP1168" s="25">
        <v>0</v>
      </c>
      <c r="AQ1168" s="25">
        <v>0</v>
      </c>
      <c r="AR1168" s="25">
        <v>0</v>
      </c>
      <c r="AS1168" s="25">
        <v>0</v>
      </c>
      <c r="AT1168" s="25">
        <v>0</v>
      </c>
      <c r="AU1168" s="25">
        <v>0</v>
      </c>
      <c r="AW1168" t="str">
        <f t="shared" si="133"/>
        <v>Trần Huy Hoàng</v>
      </c>
      <c r="AX1168" s="27" t="str">
        <f t="shared" si="134"/>
        <v>Đặng Hoàng Thiên Ân</v>
      </c>
      <c r="AY1168" s="4" t="str">
        <f t="shared" si="135"/>
        <v>VIN+</v>
      </c>
    </row>
    <row r="1169" spans="1:51" outlineLevel="1" x14ac:dyDescent="0.25">
      <c r="A1169" s="4" t="s">
        <v>1104</v>
      </c>
      <c r="B1169" s="4" t="s">
        <v>797</v>
      </c>
      <c r="C1169" s="4" t="s">
        <v>221</v>
      </c>
      <c r="D1169" s="4" t="s">
        <v>756</v>
      </c>
      <c r="E1169" s="35" t="s">
        <v>265</v>
      </c>
      <c r="F1169" s="11" t="s">
        <v>710</v>
      </c>
      <c r="G1169" s="35">
        <v>5296048</v>
      </c>
      <c r="H1169" s="4" t="s">
        <v>2974</v>
      </c>
      <c r="I1169" s="4"/>
      <c r="J1169" s="4"/>
      <c r="K1169" s="4"/>
      <c r="L1169" s="4"/>
      <c r="M1169" s="33"/>
      <c r="N1169" s="38"/>
      <c r="O1169" s="43"/>
      <c r="P1169" s="244">
        <f t="shared" si="132"/>
        <v>0</v>
      </c>
      <c r="Q1169" s="25"/>
      <c r="R1169" s="25"/>
      <c r="S1169" s="25"/>
      <c r="T1169" s="109"/>
      <c r="U1169" s="25"/>
      <c r="V1169" s="25"/>
      <c r="W1169" s="25"/>
      <c r="X1169" s="25">
        <v>0</v>
      </c>
      <c r="Y1169" s="25"/>
      <c r="Z1169" s="25">
        <v>0</v>
      </c>
      <c r="AA1169" s="109"/>
      <c r="AB1169" s="25">
        <v>0</v>
      </c>
      <c r="AC1169" s="25">
        <v>0</v>
      </c>
      <c r="AD1169" s="25">
        <v>0</v>
      </c>
      <c r="AE1169" s="25">
        <v>0</v>
      </c>
      <c r="AF1169" s="25">
        <v>0</v>
      </c>
      <c r="AG1169" s="25">
        <v>0</v>
      </c>
      <c r="AH1169" s="109"/>
      <c r="AI1169" s="25">
        <v>0</v>
      </c>
      <c r="AJ1169" s="25">
        <v>0</v>
      </c>
      <c r="AK1169" s="123">
        <v>0</v>
      </c>
      <c r="AL1169" s="25">
        <v>0</v>
      </c>
      <c r="AM1169" s="25">
        <v>0</v>
      </c>
      <c r="AN1169" s="25">
        <v>0</v>
      </c>
      <c r="AO1169" s="109"/>
      <c r="AP1169" s="25">
        <v>0</v>
      </c>
      <c r="AQ1169" s="25">
        <v>0</v>
      </c>
      <c r="AR1169" s="25">
        <v>0</v>
      </c>
      <c r="AS1169" s="25">
        <v>0</v>
      </c>
      <c r="AT1169" s="25">
        <v>0</v>
      </c>
      <c r="AU1169" s="25">
        <v>0</v>
      </c>
      <c r="AW1169" t="str">
        <f t="shared" si="133"/>
        <v>Trần Huy Hoàng</v>
      </c>
      <c r="AX1169" s="27" t="str">
        <f t="shared" si="134"/>
        <v>Đặng Hoàng Thiên Ân</v>
      </c>
      <c r="AY1169" s="4" t="str">
        <f t="shared" si="135"/>
        <v>VIN+</v>
      </c>
    </row>
    <row r="1170" spans="1:51" outlineLevel="1" x14ac:dyDescent="0.25">
      <c r="A1170" s="4" t="s">
        <v>1104</v>
      </c>
      <c r="B1170" s="4" t="s">
        <v>797</v>
      </c>
      <c r="C1170" s="4" t="s">
        <v>221</v>
      </c>
      <c r="D1170" s="4" t="s">
        <v>756</v>
      </c>
      <c r="E1170" s="35" t="s">
        <v>265</v>
      </c>
      <c r="F1170" s="11" t="s">
        <v>710</v>
      </c>
      <c r="G1170" s="35">
        <v>5298354</v>
      </c>
      <c r="H1170" s="4" t="s">
        <v>2975</v>
      </c>
      <c r="I1170" s="4"/>
      <c r="J1170" s="4"/>
      <c r="K1170" s="4"/>
      <c r="L1170" s="4"/>
      <c r="M1170" s="33"/>
      <c r="N1170" s="38"/>
      <c r="O1170" s="43"/>
      <c r="P1170" s="244">
        <f t="shared" si="132"/>
        <v>303.49700000000001</v>
      </c>
      <c r="Q1170" s="25"/>
      <c r="R1170" s="25"/>
      <c r="S1170" s="25"/>
      <c r="T1170" s="109"/>
      <c r="U1170" s="25"/>
      <c r="V1170" s="25"/>
      <c r="W1170" s="25"/>
      <c r="X1170" s="25">
        <v>0</v>
      </c>
      <c r="Y1170" s="25"/>
      <c r="Z1170" s="25">
        <v>0</v>
      </c>
      <c r="AA1170" s="109"/>
      <c r="AB1170" s="25">
        <v>0</v>
      </c>
      <c r="AC1170" s="25">
        <v>0</v>
      </c>
      <c r="AD1170" s="25">
        <v>0</v>
      </c>
      <c r="AE1170" s="25">
        <v>0</v>
      </c>
      <c r="AF1170" s="25">
        <v>0</v>
      </c>
      <c r="AG1170" s="25">
        <v>0</v>
      </c>
      <c r="AH1170" s="109"/>
      <c r="AI1170" s="25">
        <v>0</v>
      </c>
      <c r="AJ1170" s="25">
        <v>0</v>
      </c>
      <c r="AK1170" s="123">
        <v>0</v>
      </c>
      <c r="AL1170" s="25">
        <v>303.49700000000001</v>
      </c>
      <c r="AM1170" s="25">
        <v>0</v>
      </c>
      <c r="AN1170" s="25">
        <v>0</v>
      </c>
      <c r="AO1170" s="109"/>
      <c r="AP1170" s="25">
        <v>0</v>
      </c>
      <c r="AQ1170" s="25">
        <v>0</v>
      </c>
      <c r="AR1170" s="25">
        <v>0</v>
      </c>
      <c r="AS1170" s="25">
        <v>0</v>
      </c>
      <c r="AT1170" s="25">
        <v>0</v>
      </c>
      <c r="AU1170" s="25">
        <v>0</v>
      </c>
      <c r="AW1170" t="str">
        <f t="shared" si="133"/>
        <v>Trần Huy Hoàng</v>
      </c>
      <c r="AX1170" s="27" t="str">
        <f t="shared" si="134"/>
        <v>Đặng Hoàng Thiên Ân</v>
      </c>
      <c r="AY1170" s="4" t="str">
        <f t="shared" si="135"/>
        <v>VIN+</v>
      </c>
    </row>
    <row r="1171" spans="1:51" outlineLevel="1" x14ac:dyDescent="0.25">
      <c r="A1171" s="4" t="s">
        <v>1104</v>
      </c>
      <c r="B1171" s="4" t="s">
        <v>797</v>
      </c>
      <c r="C1171" s="4" t="s">
        <v>221</v>
      </c>
      <c r="D1171" s="4" t="s">
        <v>756</v>
      </c>
      <c r="E1171" s="35" t="s">
        <v>265</v>
      </c>
      <c r="F1171" s="11" t="s">
        <v>710</v>
      </c>
      <c r="G1171" s="35">
        <v>5298596</v>
      </c>
      <c r="H1171" s="4" t="s">
        <v>2976</v>
      </c>
      <c r="I1171" s="4"/>
      <c r="J1171" s="4"/>
      <c r="K1171" s="4"/>
      <c r="L1171" s="4"/>
      <c r="M1171" s="33"/>
      <c r="N1171" s="38"/>
      <c r="O1171" s="43"/>
      <c r="P1171" s="244">
        <f t="shared" si="132"/>
        <v>598.58999999999992</v>
      </c>
      <c r="Q1171" s="25"/>
      <c r="R1171" s="25"/>
      <c r="S1171" s="25"/>
      <c r="T1171" s="109"/>
      <c r="U1171" s="25"/>
      <c r="V1171" s="25"/>
      <c r="W1171" s="25"/>
      <c r="X1171" s="25">
        <v>0</v>
      </c>
      <c r="Y1171" s="25"/>
      <c r="Z1171" s="25">
        <v>360.12599999999998</v>
      </c>
      <c r="AA1171" s="109"/>
      <c r="AB1171" s="25">
        <v>0</v>
      </c>
      <c r="AC1171" s="25">
        <v>0</v>
      </c>
      <c r="AD1171" s="25">
        <v>0</v>
      </c>
      <c r="AE1171" s="25">
        <v>0</v>
      </c>
      <c r="AF1171" s="25">
        <v>0</v>
      </c>
      <c r="AG1171" s="25">
        <v>0</v>
      </c>
      <c r="AH1171" s="109"/>
      <c r="AI1171" s="25">
        <v>0</v>
      </c>
      <c r="AJ1171" s="25">
        <v>0</v>
      </c>
      <c r="AK1171" s="123">
        <v>0</v>
      </c>
      <c r="AL1171" s="25">
        <v>0</v>
      </c>
      <c r="AM1171" s="25">
        <v>0</v>
      </c>
      <c r="AN1171" s="25">
        <v>238.464</v>
      </c>
      <c r="AO1171" s="109"/>
      <c r="AP1171" s="25">
        <v>0</v>
      </c>
      <c r="AQ1171" s="25">
        <v>0</v>
      </c>
      <c r="AR1171" s="25">
        <v>0</v>
      </c>
      <c r="AS1171" s="25">
        <v>0</v>
      </c>
      <c r="AT1171" s="25">
        <v>0</v>
      </c>
      <c r="AU1171" s="25">
        <v>0</v>
      </c>
      <c r="AW1171" t="str">
        <f t="shared" si="133"/>
        <v>Trần Huy Hoàng</v>
      </c>
      <c r="AX1171" s="27" t="str">
        <f t="shared" si="134"/>
        <v>Đặng Hoàng Thiên Ân</v>
      </c>
      <c r="AY1171" s="4" t="str">
        <f t="shared" si="135"/>
        <v>VIN+</v>
      </c>
    </row>
    <row r="1172" spans="1:51" outlineLevel="1" x14ac:dyDescent="0.25">
      <c r="A1172" s="4" t="s">
        <v>1104</v>
      </c>
      <c r="B1172" s="4" t="s">
        <v>797</v>
      </c>
      <c r="C1172" s="4" t="s">
        <v>221</v>
      </c>
      <c r="D1172" s="4" t="s">
        <v>756</v>
      </c>
      <c r="E1172" s="35" t="s">
        <v>265</v>
      </c>
      <c r="F1172" s="11" t="s">
        <v>710</v>
      </c>
      <c r="G1172" s="35">
        <v>5299249</v>
      </c>
      <c r="H1172" s="4" t="s">
        <v>2977</v>
      </c>
      <c r="I1172" s="4"/>
      <c r="J1172" s="4"/>
      <c r="K1172" s="4"/>
      <c r="L1172" s="4"/>
      <c r="M1172" s="33"/>
      <c r="N1172" s="38"/>
      <c r="O1172" s="43"/>
      <c r="P1172" s="244">
        <f t="shared" si="132"/>
        <v>902.08699999999999</v>
      </c>
      <c r="Q1172" s="25"/>
      <c r="R1172" s="25"/>
      <c r="S1172" s="25"/>
      <c r="T1172" s="109"/>
      <c r="U1172" s="25"/>
      <c r="V1172" s="25"/>
      <c r="W1172" s="25"/>
      <c r="X1172" s="25">
        <v>0</v>
      </c>
      <c r="Y1172" s="25"/>
      <c r="Z1172" s="25">
        <v>0</v>
      </c>
      <c r="AA1172" s="109"/>
      <c r="AB1172" s="25">
        <v>484.09500000000003</v>
      </c>
      <c r="AC1172" s="25">
        <v>0</v>
      </c>
      <c r="AD1172" s="25">
        <v>238.464</v>
      </c>
      <c r="AE1172" s="25">
        <v>0</v>
      </c>
      <c r="AF1172" s="25">
        <v>0</v>
      </c>
      <c r="AG1172" s="25">
        <v>0</v>
      </c>
      <c r="AH1172" s="109"/>
      <c r="AI1172" s="25">
        <v>0</v>
      </c>
      <c r="AJ1172" s="25">
        <v>0</v>
      </c>
      <c r="AK1172" s="123">
        <v>0</v>
      </c>
      <c r="AL1172" s="25">
        <v>0</v>
      </c>
      <c r="AM1172" s="25">
        <v>0</v>
      </c>
      <c r="AN1172" s="25">
        <v>179.52799999999999</v>
      </c>
      <c r="AO1172" s="109"/>
      <c r="AP1172" s="25">
        <v>0</v>
      </c>
      <c r="AQ1172" s="25">
        <v>0</v>
      </c>
      <c r="AR1172" s="25">
        <v>0</v>
      </c>
      <c r="AS1172" s="25">
        <v>0</v>
      </c>
      <c r="AT1172" s="25">
        <v>0</v>
      </c>
      <c r="AU1172" s="25">
        <v>0</v>
      </c>
      <c r="AW1172" t="str">
        <f t="shared" si="133"/>
        <v>Trần Huy Hoàng</v>
      </c>
      <c r="AX1172" s="27" t="str">
        <f t="shared" si="134"/>
        <v>Đặng Hoàng Thiên Ân</v>
      </c>
      <c r="AY1172" s="4" t="str">
        <f t="shared" si="135"/>
        <v>VIN+</v>
      </c>
    </row>
    <row r="1173" spans="1:51" outlineLevel="1" x14ac:dyDescent="0.25">
      <c r="A1173" s="4" t="s">
        <v>1104</v>
      </c>
      <c r="B1173" s="4" t="s">
        <v>797</v>
      </c>
      <c r="C1173" s="4" t="s">
        <v>221</v>
      </c>
      <c r="D1173" s="4" t="s">
        <v>756</v>
      </c>
      <c r="E1173" s="35" t="s">
        <v>265</v>
      </c>
      <c r="F1173" s="11" t="s">
        <v>710</v>
      </c>
      <c r="G1173" s="35">
        <v>5299474</v>
      </c>
      <c r="H1173" s="4" t="s">
        <v>2978</v>
      </c>
      <c r="I1173" s="4"/>
      <c r="J1173" s="4"/>
      <c r="K1173" s="4"/>
      <c r="L1173" s="4"/>
      <c r="M1173" s="33"/>
      <c r="N1173" s="38"/>
      <c r="O1173" s="43"/>
      <c r="P1173" s="244">
        <f t="shared" si="132"/>
        <v>0</v>
      </c>
      <c r="Q1173" s="25"/>
      <c r="R1173" s="25"/>
      <c r="S1173" s="25"/>
      <c r="T1173" s="109"/>
      <c r="U1173" s="25"/>
      <c r="V1173" s="25"/>
      <c r="W1173" s="25"/>
      <c r="X1173" s="25">
        <v>0</v>
      </c>
      <c r="Y1173" s="25"/>
      <c r="Z1173" s="25">
        <v>0</v>
      </c>
      <c r="AA1173" s="109"/>
      <c r="AB1173" s="25">
        <v>0</v>
      </c>
      <c r="AC1173" s="25">
        <v>0</v>
      </c>
      <c r="AD1173" s="25">
        <v>0</v>
      </c>
      <c r="AE1173" s="25">
        <v>0</v>
      </c>
      <c r="AF1173" s="25">
        <v>0</v>
      </c>
      <c r="AG1173" s="25">
        <v>0</v>
      </c>
      <c r="AH1173" s="109"/>
      <c r="AI1173" s="25">
        <v>0</v>
      </c>
      <c r="AJ1173" s="25">
        <v>0</v>
      </c>
      <c r="AK1173" s="123">
        <v>0</v>
      </c>
      <c r="AL1173" s="25">
        <v>0</v>
      </c>
      <c r="AM1173" s="25">
        <v>0</v>
      </c>
      <c r="AN1173" s="25">
        <v>0</v>
      </c>
      <c r="AO1173" s="109"/>
      <c r="AP1173" s="25">
        <v>0</v>
      </c>
      <c r="AQ1173" s="25">
        <v>0</v>
      </c>
      <c r="AR1173" s="25">
        <v>0</v>
      </c>
      <c r="AS1173" s="25">
        <v>0</v>
      </c>
      <c r="AT1173" s="25">
        <v>0</v>
      </c>
      <c r="AU1173" s="25">
        <v>0</v>
      </c>
      <c r="AW1173" t="str">
        <f t="shared" si="133"/>
        <v>Trần Huy Hoàng</v>
      </c>
      <c r="AX1173" s="27" t="str">
        <f t="shared" si="134"/>
        <v>Đặng Hoàng Thiên Ân</v>
      </c>
      <c r="AY1173" s="4" t="str">
        <f t="shared" si="135"/>
        <v>VIN+</v>
      </c>
    </row>
    <row r="1174" spans="1:51" outlineLevel="1" x14ac:dyDescent="0.25">
      <c r="A1174" s="4" t="s">
        <v>1104</v>
      </c>
      <c r="B1174" s="4" t="s">
        <v>797</v>
      </c>
      <c r="C1174" s="4" t="s">
        <v>221</v>
      </c>
      <c r="D1174" s="4" t="s">
        <v>756</v>
      </c>
      <c r="E1174" s="35" t="s">
        <v>265</v>
      </c>
      <c r="F1174" s="11" t="s">
        <v>710</v>
      </c>
      <c r="G1174" s="35">
        <v>5300088</v>
      </c>
      <c r="H1174" s="4" t="s">
        <v>2979</v>
      </c>
      <c r="I1174" s="4"/>
      <c r="J1174" s="4"/>
      <c r="K1174" s="4"/>
      <c r="L1174" s="4"/>
      <c r="M1174" s="33"/>
      <c r="N1174" s="38"/>
      <c r="O1174" s="43"/>
      <c r="P1174" s="244">
        <f t="shared" si="132"/>
        <v>0</v>
      </c>
      <c r="Q1174" s="25"/>
      <c r="R1174" s="25"/>
      <c r="S1174" s="25"/>
      <c r="T1174" s="109"/>
      <c r="U1174" s="25"/>
      <c r="V1174" s="25"/>
      <c r="W1174" s="25"/>
      <c r="X1174" s="25">
        <v>0</v>
      </c>
      <c r="Y1174" s="25"/>
      <c r="Z1174" s="25">
        <v>0</v>
      </c>
      <c r="AA1174" s="109"/>
      <c r="AB1174" s="25">
        <v>0</v>
      </c>
      <c r="AC1174" s="25">
        <v>0</v>
      </c>
      <c r="AD1174" s="25">
        <v>0</v>
      </c>
      <c r="AE1174" s="25">
        <v>0</v>
      </c>
      <c r="AF1174" s="25">
        <v>0</v>
      </c>
      <c r="AG1174" s="25">
        <v>0</v>
      </c>
      <c r="AH1174" s="109"/>
      <c r="AI1174" s="25">
        <v>0</v>
      </c>
      <c r="AJ1174" s="25">
        <v>0</v>
      </c>
      <c r="AK1174" s="123">
        <v>0</v>
      </c>
      <c r="AL1174" s="25">
        <v>0</v>
      </c>
      <c r="AM1174" s="25">
        <v>0</v>
      </c>
      <c r="AN1174" s="25">
        <v>0</v>
      </c>
      <c r="AO1174" s="109"/>
      <c r="AP1174" s="25">
        <v>0</v>
      </c>
      <c r="AQ1174" s="25">
        <v>0</v>
      </c>
      <c r="AR1174" s="25">
        <v>0</v>
      </c>
      <c r="AS1174" s="25">
        <v>0</v>
      </c>
      <c r="AT1174" s="25">
        <v>0</v>
      </c>
      <c r="AU1174" s="25">
        <v>0</v>
      </c>
      <c r="AW1174" t="str">
        <f t="shared" si="133"/>
        <v>Trần Huy Hoàng</v>
      </c>
      <c r="AX1174" s="27" t="str">
        <f t="shared" si="134"/>
        <v>Đặng Hoàng Thiên Ân</v>
      </c>
      <c r="AY1174" s="4" t="str">
        <f t="shared" si="135"/>
        <v>VIN+</v>
      </c>
    </row>
    <row r="1175" spans="1:51" outlineLevel="1" x14ac:dyDescent="0.25">
      <c r="A1175" s="4" t="s">
        <v>1104</v>
      </c>
      <c r="B1175" s="4" t="s">
        <v>797</v>
      </c>
      <c r="C1175" s="4" t="s">
        <v>221</v>
      </c>
      <c r="D1175" s="4" t="s">
        <v>756</v>
      </c>
      <c r="E1175" s="35" t="s">
        <v>265</v>
      </c>
      <c r="F1175" s="11" t="s">
        <v>710</v>
      </c>
      <c r="G1175" s="35">
        <v>5333000</v>
      </c>
      <c r="H1175" s="4" t="s">
        <v>2980</v>
      </c>
      <c r="I1175" s="4"/>
      <c r="J1175" s="4"/>
      <c r="K1175" s="4"/>
      <c r="L1175" s="4"/>
      <c r="M1175" s="33"/>
      <c r="N1175" s="38"/>
      <c r="O1175" s="43"/>
      <c r="P1175" s="244">
        <f t="shared" si="132"/>
        <v>905.75400000000002</v>
      </c>
      <c r="Q1175" s="25"/>
      <c r="R1175" s="25"/>
      <c r="S1175" s="25"/>
      <c r="T1175" s="109"/>
      <c r="U1175" s="25"/>
      <c r="V1175" s="25"/>
      <c r="W1175" s="25"/>
      <c r="X1175" s="25">
        <v>0</v>
      </c>
      <c r="Y1175" s="25"/>
      <c r="Z1175" s="25">
        <v>0</v>
      </c>
      <c r="AA1175" s="109"/>
      <c r="AB1175" s="25">
        <v>0</v>
      </c>
      <c r="AC1175" s="25">
        <v>0</v>
      </c>
      <c r="AD1175" s="25">
        <v>482.34500000000003</v>
      </c>
      <c r="AE1175" s="25">
        <v>0</v>
      </c>
      <c r="AF1175" s="25">
        <v>0</v>
      </c>
      <c r="AG1175" s="25">
        <v>0</v>
      </c>
      <c r="AH1175" s="109"/>
      <c r="AI1175" s="25">
        <v>0</v>
      </c>
      <c r="AJ1175" s="25">
        <v>0</v>
      </c>
      <c r="AK1175" s="123">
        <v>0</v>
      </c>
      <c r="AL1175" s="25">
        <v>0</v>
      </c>
      <c r="AM1175" s="25">
        <v>0</v>
      </c>
      <c r="AN1175" s="25">
        <v>423.40899999999999</v>
      </c>
      <c r="AO1175" s="109"/>
      <c r="AP1175" s="25">
        <v>0</v>
      </c>
      <c r="AQ1175" s="25">
        <v>0</v>
      </c>
      <c r="AR1175" s="25">
        <v>0</v>
      </c>
      <c r="AS1175" s="25">
        <v>0</v>
      </c>
      <c r="AT1175" s="25">
        <v>0</v>
      </c>
      <c r="AU1175" s="25">
        <v>0</v>
      </c>
      <c r="AW1175" t="str">
        <f t="shared" si="133"/>
        <v>Trần Huy Hoàng</v>
      </c>
      <c r="AX1175" s="27" t="str">
        <f t="shared" si="134"/>
        <v>Đặng Hoàng Thiên Ân</v>
      </c>
      <c r="AY1175" s="4" t="str">
        <f t="shared" si="135"/>
        <v>VIN+</v>
      </c>
    </row>
    <row r="1176" spans="1:51" outlineLevel="1" x14ac:dyDescent="0.25">
      <c r="A1176" s="4" t="s">
        <v>1104</v>
      </c>
      <c r="B1176" s="4" t="s">
        <v>797</v>
      </c>
      <c r="C1176" s="4" t="s">
        <v>221</v>
      </c>
      <c r="D1176" s="4" t="s">
        <v>756</v>
      </c>
      <c r="E1176" s="35" t="s">
        <v>265</v>
      </c>
      <c r="F1176" s="11" t="s">
        <v>710</v>
      </c>
      <c r="G1176" s="35">
        <v>5334092</v>
      </c>
      <c r="H1176" s="4" t="s">
        <v>2981</v>
      </c>
      <c r="I1176" s="4"/>
      <c r="J1176" s="4"/>
      <c r="K1176" s="4"/>
      <c r="L1176" s="4"/>
      <c r="M1176" s="33"/>
      <c r="N1176" s="38"/>
      <c r="O1176" s="43"/>
      <c r="P1176" s="244">
        <f t="shared" si="132"/>
        <v>0</v>
      </c>
      <c r="Q1176" s="25"/>
      <c r="R1176" s="25"/>
      <c r="S1176" s="25"/>
      <c r="T1176" s="109"/>
      <c r="U1176" s="25"/>
      <c r="V1176" s="25"/>
      <c r="W1176" s="25"/>
      <c r="X1176" s="25">
        <v>0</v>
      </c>
      <c r="Y1176" s="25"/>
      <c r="Z1176" s="25">
        <v>0</v>
      </c>
      <c r="AA1176" s="109"/>
      <c r="AB1176" s="25">
        <v>0</v>
      </c>
      <c r="AC1176" s="25">
        <v>0</v>
      </c>
      <c r="AD1176" s="25">
        <v>0</v>
      </c>
      <c r="AE1176" s="25">
        <v>0</v>
      </c>
      <c r="AF1176" s="25">
        <v>0</v>
      </c>
      <c r="AG1176" s="25">
        <v>0</v>
      </c>
      <c r="AH1176" s="109"/>
      <c r="AI1176" s="25">
        <v>0</v>
      </c>
      <c r="AJ1176" s="25">
        <v>0</v>
      </c>
      <c r="AK1176" s="123">
        <v>0</v>
      </c>
      <c r="AL1176" s="25">
        <v>0</v>
      </c>
      <c r="AM1176" s="25">
        <v>0</v>
      </c>
      <c r="AN1176" s="25">
        <v>0</v>
      </c>
      <c r="AO1176" s="109"/>
      <c r="AP1176" s="25">
        <v>0</v>
      </c>
      <c r="AQ1176" s="25">
        <v>0</v>
      </c>
      <c r="AR1176" s="25">
        <v>0</v>
      </c>
      <c r="AS1176" s="25">
        <v>0</v>
      </c>
      <c r="AT1176" s="25">
        <v>0</v>
      </c>
      <c r="AU1176" s="25">
        <v>0</v>
      </c>
      <c r="AW1176" t="str">
        <f t="shared" si="133"/>
        <v>Trần Huy Hoàng</v>
      </c>
      <c r="AX1176" s="27" t="str">
        <f t="shared" si="134"/>
        <v>Đặng Hoàng Thiên Ân</v>
      </c>
      <c r="AY1176" s="4" t="str">
        <f t="shared" si="135"/>
        <v>VIN+</v>
      </c>
    </row>
    <row r="1177" spans="1:51" outlineLevel="1" x14ac:dyDescent="0.25">
      <c r="A1177" s="4" t="s">
        <v>1104</v>
      </c>
      <c r="B1177" s="4" t="s">
        <v>797</v>
      </c>
      <c r="C1177" s="4" t="s">
        <v>221</v>
      </c>
      <c r="D1177" s="4" t="s">
        <v>756</v>
      </c>
      <c r="E1177" s="35" t="s">
        <v>265</v>
      </c>
      <c r="F1177" s="11" t="s">
        <v>710</v>
      </c>
      <c r="G1177" s="35">
        <v>5335769</v>
      </c>
      <c r="H1177" s="4" t="s">
        <v>2982</v>
      </c>
      <c r="I1177" s="4"/>
      <c r="J1177" s="4"/>
      <c r="K1177" s="4"/>
      <c r="L1177" s="4"/>
      <c r="M1177" s="33"/>
      <c r="N1177" s="38"/>
      <c r="O1177" s="43"/>
      <c r="P1177" s="244">
        <f t="shared" si="132"/>
        <v>0</v>
      </c>
      <c r="Q1177" s="25"/>
      <c r="R1177" s="25"/>
      <c r="S1177" s="25"/>
      <c r="T1177" s="109"/>
      <c r="U1177" s="25"/>
      <c r="V1177" s="25"/>
      <c r="W1177" s="25"/>
      <c r="X1177" s="25">
        <v>0</v>
      </c>
      <c r="Y1177" s="25"/>
      <c r="Z1177" s="25">
        <v>0</v>
      </c>
      <c r="AA1177" s="109"/>
      <c r="AB1177" s="25">
        <v>0</v>
      </c>
      <c r="AC1177" s="25">
        <v>0</v>
      </c>
      <c r="AD1177" s="25">
        <v>0</v>
      </c>
      <c r="AE1177" s="25">
        <v>0</v>
      </c>
      <c r="AF1177" s="25">
        <v>0</v>
      </c>
      <c r="AG1177" s="25">
        <v>0</v>
      </c>
      <c r="AH1177" s="109"/>
      <c r="AI1177" s="25">
        <v>0</v>
      </c>
      <c r="AJ1177" s="25">
        <v>0</v>
      </c>
      <c r="AK1177" s="123">
        <v>0</v>
      </c>
      <c r="AL1177" s="25">
        <v>0</v>
      </c>
      <c r="AM1177" s="25">
        <v>0</v>
      </c>
      <c r="AN1177" s="25">
        <v>0</v>
      </c>
      <c r="AO1177" s="109"/>
      <c r="AP1177" s="25">
        <v>0</v>
      </c>
      <c r="AQ1177" s="25">
        <v>0</v>
      </c>
      <c r="AR1177" s="25">
        <v>0</v>
      </c>
      <c r="AS1177" s="25">
        <v>0</v>
      </c>
      <c r="AT1177" s="25">
        <v>0</v>
      </c>
      <c r="AU1177" s="25">
        <v>0</v>
      </c>
      <c r="AW1177" t="str">
        <f t="shared" si="133"/>
        <v>Trần Huy Hoàng</v>
      </c>
      <c r="AX1177" s="27" t="str">
        <f t="shared" si="134"/>
        <v>Đặng Hoàng Thiên Ân</v>
      </c>
      <c r="AY1177" s="4" t="str">
        <f t="shared" si="135"/>
        <v>VIN+</v>
      </c>
    </row>
    <row r="1178" spans="1:51" outlineLevel="1" x14ac:dyDescent="0.25">
      <c r="A1178" s="4" t="s">
        <v>1104</v>
      </c>
      <c r="B1178" s="4" t="s">
        <v>797</v>
      </c>
      <c r="C1178" s="4" t="s">
        <v>221</v>
      </c>
      <c r="D1178" s="4" t="s">
        <v>756</v>
      </c>
      <c r="E1178" s="35" t="s">
        <v>265</v>
      </c>
      <c r="F1178" s="11" t="s">
        <v>710</v>
      </c>
      <c r="G1178" s="35">
        <v>5337833</v>
      </c>
      <c r="H1178" s="4" t="s">
        <v>2983</v>
      </c>
      <c r="I1178" s="4"/>
      <c r="J1178" s="4"/>
      <c r="K1178" s="4"/>
      <c r="L1178" s="4"/>
      <c r="M1178" s="33"/>
      <c r="N1178" s="38"/>
      <c r="O1178" s="43"/>
      <c r="P1178" s="244">
        <f t="shared" si="132"/>
        <v>1145.9680000000001</v>
      </c>
      <c r="Q1178" s="25"/>
      <c r="R1178" s="25"/>
      <c r="S1178" s="25"/>
      <c r="T1178" s="109"/>
      <c r="U1178" s="25"/>
      <c r="V1178" s="25"/>
      <c r="W1178" s="25"/>
      <c r="X1178" s="25">
        <v>0</v>
      </c>
      <c r="Y1178" s="25"/>
      <c r="Z1178" s="25">
        <v>663.62300000000005</v>
      </c>
      <c r="AA1178" s="109"/>
      <c r="AB1178" s="25">
        <v>0</v>
      </c>
      <c r="AC1178" s="25">
        <v>0</v>
      </c>
      <c r="AD1178" s="25">
        <v>0</v>
      </c>
      <c r="AE1178" s="25">
        <v>238.464</v>
      </c>
      <c r="AF1178" s="25">
        <v>0</v>
      </c>
      <c r="AG1178" s="25">
        <v>0</v>
      </c>
      <c r="AH1178" s="109"/>
      <c r="AI1178" s="25">
        <v>0</v>
      </c>
      <c r="AJ1178" s="25">
        <v>0</v>
      </c>
      <c r="AK1178" s="123">
        <v>0</v>
      </c>
      <c r="AL1178" s="25">
        <v>0</v>
      </c>
      <c r="AM1178" s="25">
        <v>0</v>
      </c>
      <c r="AN1178" s="25">
        <v>0</v>
      </c>
      <c r="AO1178" s="109"/>
      <c r="AP1178" s="25">
        <v>0</v>
      </c>
      <c r="AQ1178" s="25">
        <v>0</v>
      </c>
      <c r="AR1178" s="25">
        <v>0</v>
      </c>
      <c r="AS1178" s="25">
        <v>243.881</v>
      </c>
      <c r="AT1178" s="25">
        <v>0</v>
      </c>
      <c r="AU1178" s="25">
        <v>0</v>
      </c>
      <c r="AW1178" t="str">
        <f t="shared" si="133"/>
        <v>Trần Huy Hoàng</v>
      </c>
      <c r="AX1178" s="27" t="str">
        <f t="shared" si="134"/>
        <v>Đặng Hoàng Thiên Ân</v>
      </c>
      <c r="AY1178" s="4" t="str">
        <f t="shared" si="135"/>
        <v>VIN+</v>
      </c>
    </row>
    <row r="1179" spans="1:51" outlineLevel="1" x14ac:dyDescent="0.25">
      <c r="A1179" s="4" t="s">
        <v>1104</v>
      </c>
      <c r="B1179" s="4" t="s">
        <v>797</v>
      </c>
      <c r="C1179" s="4" t="s">
        <v>221</v>
      </c>
      <c r="D1179" s="4" t="s">
        <v>756</v>
      </c>
      <c r="E1179" s="35" t="s">
        <v>265</v>
      </c>
      <c r="F1179" s="11" t="s">
        <v>710</v>
      </c>
      <c r="G1179" s="35">
        <v>5339367</v>
      </c>
      <c r="H1179" s="4" t="s">
        <v>2984</v>
      </c>
      <c r="I1179" s="4"/>
      <c r="J1179" s="4"/>
      <c r="K1179" s="4"/>
      <c r="L1179" s="4"/>
      <c r="M1179" s="33"/>
      <c r="N1179" s="38"/>
      <c r="O1179" s="43"/>
      <c r="P1179" s="244">
        <f t="shared" si="132"/>
        <v>1024.9860000000001</v>
      </c>
      <c r="Q1179" s="25"/>
      <c r="R1179" s="25"/>
      <c r="S1179" s="25"/>
      <c r="T1179" s="109"/>
      <c r="U1179" s="25"/>
      <c r="V1179" s="25"/>
      <c r="W1179" s="25"/>
      <c r="X1179" s="25">
        <v>0</v>
      </c>
      <c r="Y1179" s="25"/>
      <c r="Z1179" s="25">
        <v>303.49700000000001</v>
      </c>
      <c r="AA1179" s="109"/>
      <c r="AB1179" s="25">
        <v>0</v>
      </c>
      <c r="AC1179" s="25">
        <v>0</v>
      </c>
      <c r="AD1179" s="25">
        <v>0</v>
      </c>
      <c r="AE1179" s="25">
        <v>238.464</v>
      </c>
      <c r="AF1179" s="25">
        <v>0</v>
      </c>
      <c r="AG1179" s="25">
        <v>0</v>
      </c>
      <c r="AH1179" s="109"/>
      <c r="AI1179" s="25">
        <v>0</v>
      </c>
      <c r="AJ1179" s="25">
        <v>0</v>
      </c>
      <c r="AK1179" s="123">
        <v>0</v>
      </c>
      <c r="AL1179" s="25">
        <v>0</v>
      </c>
      <c r="AM1179" s="25">
        <v>0</v>
      </c>
      <c r="AN1179" s="25">
        <v>0</v>
      </c>
      <c r="AO1179" s="109"/>
      <c r="AP1179" s="25">
        <v>0</v>
      </c>
      <c r="AQ1179" s="25">
        <v>0</v>
      </c>
      <c r="AR1179" s="25">
        <v>303.49700000000001</v>
      </c>
      <c r="AS1179" s="25">
        <v>179.52799999999999</v>
      </c>
      <c r="AT1179" s="25">
        <v>0</v>
      </c>
      <c r="AU1179" s="25">
        <v>0</v>
      </c>
      <c r="AW1179" t="str">
        <f t="shared" si="133"/>
        <v>Trần Huy Hoàng</v>
      </c>
      <c r="AX1179" s="27" t="str">
        <f t="shared" si="134"/>
        <v>Đặng Hoàng Thiên Ân</v>
      </c>
      <c r="AY1179" s="4" t="str">
        <f t="shared" si="135"/>
        <v>VIN+</v>
      </c>
    </row>
    <row r="1180" spans="1:51" outlineLevel="1" x14ac:dyDescent="0.25">
      <c r="A1180" s="4" t="s">
        <v>1104</v>
      </c>
      <c r="B1180" s="4" t="s">
        <v>797</v>
      </c>
      <c r="C1180" s="4" t="s">
        <v>221</v>
      </c>
      <c r="D1180" s="4" t="s">
        <v>756</v>
      </c>
      <c r="E1180" s="35" t="s">
        <v>265</v>
      </c>
      <c r="F1180" s="11" t="s">
        <v>710</v>
      </c>
      <c r="G1180" s="35">
        <v>5338780</v>
      </c>
      <c r="H1180" s="4" t="s">
        <v>2985</v>
      </c>
      <c r="I1180" s="4"/>
      <c r="J1180" s="4"/>
      <c r="K1180" s="4"/>
      <c r="L1180" s="4"/>
      <c r="M1180" s="33"/>
      <c r="N1180" s="38"/>
      <c r="O1180" s="43"/>
      <c r="P1180" s="244">
        <f t="shared" si="132"/>
        <v>238.464</v>
      </c>
      <c r="Q1180" s="25"/>
      <c r="R1180" s="25"/>
      <c r="S1180" s="25"/>
      <c r="T1180" s="109"/>
      <c r="U1180" s="25"/>
      <c r="V1180" s="25"/>
      <c r="W1180" s="25"/>
      <c r="X1180" s="25">
        <v>0</v>
      </c>
      <c r="Y1180" s="25"/>
      <c r="Z1180" s="25">
        <v>0</v>
      </c>
      <c r="AA1180" s="109"/>
      <c r="AB1180" s="25">
        <v>0</v>
      </c>
      <c r="AC1180" s="25">
        <v>0</v>
      </c>
      <c r="AD1180" s="25">
        <v>0</v>
      </c>
      <c r="AE1180" s="25">
        <v>0</v>
      </c>
      <c r="AF1180" s="25">
        <v>238.464</v>
      </c>
      <c r="AG1180" s="25">
        <v>0</v>
      </c>
      <c r="AH1180" s="109"/>
      <c r="AI1180" s="25">
        <v>0</v>
      </c>
      <c r="AJ1180" s="25">
        <v>0</v>
      </c>
      <c r="AK1180" s="123">
        <v>0</v>
      </c>
      <c r="AL1180" s="25">
        <v>0</v>
      </c>
      <c r="AM1180" s="25">
        <v>0</v>
      </c>
      <c r="AN1180" s="25">
        <v>0</v>
      </c>
      <c r="AO1180" s="109"/>
      <c r="AP1180" s="25">
        <v>0</v>
      </c>
      <c r="AQ1180" s="25">
        <v>0</v>
      </c>
      <c r="AR1180" s="25">
        <v>0</v>
      </c>
      <c r="AS1180" s="25">
        <v>0</v>
      </c>
      <c r="AT1180" s="25">
        <v>0</v>
      </c>
      <c r="AU1180" s="25">
        <v>0</v>
      </c>
      <c r="AW1180" t="str">
        <f t="shared" si="133"/>
        <v>Trần Huy Hoàng</v>
      </c>
      <c r="AX1180" s="27" t="str">
        <f t="shared" si="134"/>
        <v>Đặng Hoàng Thiên Ân</v>
      </c>
      <c r="AY1180" s="4" t="str">
        <f t="shared" si="135"/>
        <v>VIN+</v>
      </c>
    </row>
    <row r="1181" spans="1:51" outlineLevel="1" x14ac:dyDescent="0.25">
      <c r="A1181" s="4" t="s">
        <v>1104</v>
      </c>
      <c r="B1181" s="4" t="s">
        <v>797</v>
      </c>
      <c r="C1181" s="4" t="s">
        <v>221</v>
      </c>
      <c r="D1181" s="4" t="s">
        <v>756</v>
      </c>
      <c r="E1181" s="35" t="s">
        <v>265</v>
      </c>
      <c r="F1181" s="11" t="s">
        <v>710</v>
      </c>
      <c r="G1181" s="35">
        <v>5338140</v>
      </c>
      <c r="H1181" s="4" t="s">
        <v>2986</v>
      </c>
      <c r="I1181" s="4"/>
      <c r="J1181" s="4"/>
      <c r="K1181" s="4"/>
      <c r="L1181" s="4"/>
      <c r="M1181" s="33"/>
      <c r="N1181" s="38"/>
      <c r="O1181" s="43"/>
      <c r="P1181" s="244">
        <f t="shared" si="132"/>
        <v>0</v>
      </c>
      <c r="Q1181" s="25"/>
      <c r="R1181" s="25"/>
      <c r="S1181" s="25"/>
      <c r="T1181" s="109"/>
      <c r="U1181" s="25"/>
      <c r="V1181" s="25"/>
      <c r="W1181" s="25"/>
      <c r="X1181" s="25">
        <v>0</v>
      </c>
      <c r="Y1181" s="25"/>
      <c r="Z1181" s="25">
        <v>0</v>
      </c>
      <c r="AA1181" s="109"/>
      <c r="AB1181" s="25">
        <v>0</v>
      </c>
      <c r="AC1181" s="25">
        <v>0</v>
      </c>
      <c r="AD1181" s="25">
        <v>0</v>
      </c>
      <c r="AE1181" s="25">
        <v>0</v>
      </c>
      <c r="AF1181" s="25">
        <v>0</v>
      </c>
      <c r="AG1181" s="25">
        <v>0</v>
      </c>
      <c r="AH1181" s="109"/>
      <c r="AI1181" s="25">
        <v>0</v>
      </c>
      <c r="AJ1181" s="25">
        <v>0</v>
      </c>
      <c r="AK1181" s="123">
        <v>0</v>
      </c>
      <c r="AL1181" s="25">
        <v>0</v>
      </c>
      <c r="AM1181" s="25">
        <v>0</v>
      </c>
      <c r="AN1181" s="25">
        <v>0</v>
      </c>
      <c r="AO1181" s="109"/>
      <c r="AP1181" s="25">
        <v>0</v>
      </c>
      <c r="AQ1181" s="25">
        <v>0</v>
      </c>
      <c r="AR1181" s="25">
        <v>0</v>
      </c>
      <c r="AS1181" s="25">
        <v>0</v>
      </c>
      <c r="AT1181" s="25">
        <v>0</v>
      </c>
      <c r="AU1181" s="25">
        <v>0</v>
      </c>
      <c r="AW1181" t="str">
        <f t="shared" si="133"/>
        <v>Trần Huy Hoàng</v>
      </c>
      <c r="AX1181" s="27" t="str">
        <f t="shared" si="134"/>
        <v>Đặng Hoàng Thiên Ân</v>
      </c>
      <c r="AY1181" s="4" t="str">
        <f t="shared" si="135"/>
        <v>VIN+</v>
      </c>
    </row>
    <row r="1182" spans="1:51" outlineLevel="1" x14ac:dyDescent="0.25">
      <c r="A1182" s="4" t="s">
        <v>1104</v>
      </c>
      <c r="B1182" s="4" t="s">
        <v>797</v>
      </c>
      <c r="C1182" s="4" t="s">
        <v>221</v>
      </c>
      <c r="D1182" s="4" t="s">
        <v>756</v>
      </c>
      <c r="E1182" s="35" t="s">
        <v>265</v>
      </c>
      <c r="F1182" s="11" t="s">
        <v>710</v>
      </c>
      <c r="G1182" s="35">
        <v>5336827</v>
      </c>
      <c r="H1182" s="4" t="s">
        <v>2987</v>
      </c>
      <c r="I1182" s="4"/>
      <c r="J1182" s="4"/>
      <c r="K1182" s="4"/>
      <c r="L1182" s="4"/>
      <c r="M1182" s="33"/>
      <c r="N1182" s="38"/>
      <c r="O1182" s="43"/>
      <c r="P1182" s="244">
        <f t="shared" si="132"/>
        <v>0</v>
      </c>
      <c r="Q1182" s="25"/>
      <c r="R1182" s="25"/>
      <c r="S1182" s="25"/>
      <c r="T1182" s="109"/>
      <c r="U1182" s="25"/>
      <c r="V1182" s="25"/>
      <c r="W1182" s="25"/>
      <c r="X1182" s="25">
        <v>0</v>
      </c>
      <c r="Y1182" s="25"/>
      <c r="Z1182" s="25">
        <v>0</v>
      </c>
      <c r="AA1182" s="109"/>
      <c r="AB1182" s="25">
        <v>0</v>
      </c>
      <c r="AC1182" s="25">
        <v>0</v>
      </c>
      <c r="AD1182" s="25">
        <v>0</v>
      </c>
      <c r="AE1182" s="25">
        <v>0</v>
      </c>
      <c r="AF1182" s="25">
        <v>0</v>
      </c>
      <c r="AG1182" s="25">
        <v>0</v>
      </c>
      <c r="AH1182" s="109"/>
      <c r="AI1182" s="25">
        <v>0</v>
      </c>
      <c r="AJ1182" s="25">
        <v>0</v>
      </c>
      <c r="AK1182" s="123">
        <v>0</v>
      </c>
      <c r="AL1182" s="25">
        <v>0</v>
      </c>
      <c r="AM1182" s="25">
        <v>0</v>
      </c>
      <c r="AN1182" s="25">
        <v>0</v>
      </c>
      <c r="AO1182" s="109"/>
      <c r="AP1182" s="25">
        <v>0</v>
      </c>
      <c r="AQ1182" s="25">
        <v>0</v>
      </c>
      <c r="AR1182" s="25">
        <v>0</v>
      </c>
      <c r="AS1182" s="25">
        <v>0</v>
      </c>
      <c r="AT1182" s="25">
        <v>0</v>
      </c>
      <c r="AU1182" s="25">
        <v>0</v>
      </c>
      <c r="AW1182" t="str">
        <f t="shared" si="133"/>
        <v>Trần Huy Hoàng</v>
      </c>
      <c r="AX1182" s="27" t="str">
        <f t="shared" si="134"/>
        <v>Đặng Hoàng Thiên Ân</v>
      </c>
      <c r="AY1182" s="4" t="str">
        <f t="shared" si="135"/>
        <v>VIN+</v>
      </c>
    </row>
    <row r="1183" spans="1:51" outlineLevel="1" x14ac:dyDescent="0.25">
      <c r="A1183" s="4" t="s">
        <v>1104</v>
      </c>
      <c r="B1183" s="4" t="s">
        <v>797</v>
      </c>
      <c r="C1183" s="4" t="s">
        <v>221</v>
      </c>
      <c r="D1183" s="4" t="s">
        <v>756</v>
      </c>
      <c r="E1183" s="35" t="s">
        <v>265</v>
      </c>
      <c r="F1183" s="11" t="s">
        <v>710</v>
      </c>
      <c r="G1183" s="35">
        <v>5272851</v>
      </c>
      <c r="H1183" s="4" t="s">
        <v>2988</v>
      </c>
      <c r="I1183" s="4"/>
      <c r="J1183" s="4"/>
      <c r="K1183" s="4"/>
      <c r="L1183" s="4"/>
      <c r="M1183" s="33"/>
      <c r="N1183" s="38"/>
      <c r="O1183" s="43"/>
      <c r="P1183" s="244">
        <f t="shared" si="132"/>
        <v>721.48900000000003</v>
      </c>
      <c r="Q1183" s="25"/>
      <c r="R1183" s="25"/>
      <c r="S1183" s="25"/>
      <c r="T1183" s="109"/>
      <c r="U1183" s="25"/>
      <c r="V1183" s="25"/>
      <c r="W1183" s="25"/>
      <c r="X1183" s="25">
        <v>0</v>
      </c>
      <c r="Y1183" s="25"/>
      <c r="Z1183" s="25">
        <v>0</v>
      </c>
      <c r="AA1183" s="109"/>
      <c r="AB1183" s="25">
        <v>0</v>
      </c>
      <c r="AC1183" s="25">
        <v>0</v>
      </c>
      <c r="AD1183" s="25">
        <v>0</v>
      </c>
      <c r="AE1183" s="25">
        <v>0</v>
      </c>
      <c r="AF1183" s="25">
        <v>0</v>
      </c>
      <c r="AG1183" s="25">
        <v>0</v>
      </c>
      <c r="AH1183" s="109"/>
      <c r="AI1183" s="25">
        <v>0</v>
      </c>
      <c r="AJ1183" s="25">
        <v>541.96100000000001</v>
      </c>
      <c r="AK1183" s="123">
        <v>0</v>
      </c>
      <c r="AL1183" s="25">
        <v>0</v>
      </c>
      <c r="AM1183" s="25">
        <v>0</v>
      </c>
      <c r="AN1183" s="25">
        <v>0</v>
      </c>
      <c r="AO1183" s="109"/>
      <c r="AP1183" s="25">
        <v>0</v>
      </c>
      <c r="AQ1183" s="25">
        <v>0</v>
      </c>
      <c r="AR1183" s="25">
        <v>0</v>
      </c>
      <c r="AS1183" s="25">
        <v>0</v>
      </c>
      <c r="AT1183" s="25">
        <v>179.52799999999999</v>
      </c>
      <c r="AU1183" s="25">
        <v>0</v>
      </c>
      <c r="AW1183" t="str">
        <f t="shared" si="133"/>
        <v>Trần Huy Hoàng</v>
      </c>
      <c r="AX1183" s="27" t="str">
        <f t="shared" si="134"/>
        <v>Đặng Hoàng Thiên Ân</v>
      </c>
      <c r="AY1183" s="4" t="str">
        <f t="shared" si="135"/>
        <v>VIN+</v>
      </c>
    </row>
    <row r="1184" spans="1:51" outlineLevel="1" x14ac:dyDescent="0.25">
      <c r="A1184" s="4" t="s">
        <v>1104</v>
      </c>
      <c r="B1184" s="4" t="s">
        <v>797</v>
      </c>
      <c r="C1184" s="4" t="s">
        <v>221</v>
      </c>
      <c r="D1184" s="4" t="s">
        <v>756</v>
      </c>
      <c r="E1184" s="35" t="s">
        <v>265</v>
      </c>
      <c r="F1184" s="11" t="s">
        <v>710</v>
      </c>
      <c r="G1184" s="35">
        <v>5337871</v>
      </c>
      <c r="H1184" s="4" t="s">
        <v>2989</v>
      </c>
      <c r="I1184" s="4"/>
      <c r="J1184" s="4"/>
      <c r="K1184" s="4"/>
      <c r="L1184" s="4"/>
      <c r="M1184" s="33"/>
      <c r="N1184" s="38"/>
      <c r="O1184" s="43"/>
      <c r="P1184" s="244">
        <f t="shared" si="132"/>
        <v>845.45800000000008</v>
      </c>
      <c r="Q1184" s="25"/>
      <c r="R1184" s="25"/>
      <c r="S1184" s="25"/>
      <c r="T1184" s="109"/>
      <c r="U1184" s="25"/>
      <c r="V1184" s="25"/>
      <c r="W1184" s="25"/>
      <c r="X1184" s="25">
        <v>0</v>
      </c>
      <c r="Y1184" s="25"/>
      <c r="Z1184" s="25">
        <v>0</v>
      </c>
      <c r="AA1184" s="109"/>
      <c r="AB1184" s="25">
        <v>0</v>
      </c>
      <c r="AC1184" s="25">
        <v>0</v>
      </c>
      <c r="AD1184" s="25">
        <v>0</v>
      </c>
      <c r="AE1184" s="25">
        <v>0</v>
      </c>
      <c r="AF1184" s="25">
        <v>0</v>
      </c>
      <c r="AG1184" s="25">
        <v>0</v>
      </c>
      <c r="AH1184" s="109"/>
      <c r="AI1184" s="25">
        <v>0</v>
      </c>
      <c r="AJ1184" s="25">
        <v>0</v>
      </c>
      <c r="AK1184" s="123">
        <v>0</v>
      </c>
      <c r="AL1184" s="25">
        <v>0</v>
      </c>
      <c r="AM1184" s="25">
        <v>0</v>
      </c>
      <c r="AN1184" s="25">
        <v>238.464</v>
      </c>
      <c r="AO1184" s="109"/>
      <c r="AP1184" s="25">
        <v>0</v>
      </c>
      <c r="AQ1184" s="25">
        <v>0</v>
      </c>
      <c r="AR1184" s="25">
        <v>0</v>
      </c>
      <c r="AS1184" s="25">
        <v>0</v>
      </c>
      <c r="AT1184" s="25">
        <v>606.99400000000003</v>
      </c>
      <c r="AU1184" s="25">
        <v>0</v>
      </c>
      <c r="AW1184" t="str">
        <f t="shared" si="133"/>
        <v>Trần Huy Hoàng</v>
      </c>
      <c r="AX1184" s="27" t="str">
        <f t="shared" si="134"/>
        <v>Đặng Hoàng Thiên Ân</v>
      </c>
      <c r="AY1184" s="4" t="str">
        <f t="shared" si="135"/>
        <v>VIN+</v>
      </c>
    </row>
    <row r="1185" spans="1:51" outlineLevel="1" x14ac:dyDescent="0.25">
      <c r="A1185" s="4" t="s">
        <v>1104</v>
      </c>
      <c r="B1185" s="4" t="s">
        <v>797</v>
      </c>
      <c r="C1185" s="4" t="s">
        <v>221</v>
      </c>
      <c r="D1185" s="4" t="s">
        <v>756</v>
      </c>
      <c r="E1185" s="35" t="s">
        <v>265</v>
      </c>
      <c r="F1185" s="11" t="s">
        <v>710</v>
      </c>
      <c r="G1185" s="35">
        <v>5138609</v>
      </c>
      <c r="H1185" s="4" t="s">
        <v>2990</v>
      </c>
      <c r="I1185" s="4"/>
      <c r="J1185" s="4"/>
      <c r="K1185" s="4"/>
      <c r="L1185" s="4"/>
      <c r="M1185" s="33"/>
      <c r="N1185" s="38"/>
      <c r="O1185" s="43"/>
      <c r="P1185" s="244">
        <f t="shared" si="132"/>
        <v>1024.9860000000001</v>
      </c>
      <c r="Q1185" s="25"/>
      <c r="R1185" s="25"/>
      <c r="S1185" s="25"/>
      <c r="T1185" s="109"/>
      <c r="U1185" s="25"/>
      <c r="V1185" s="25"/>
      <c r="W1185" s="25"/>
      <c r="X1185" s="25">
        <v>0</v>
      </c>
      <c r="Y1185" s="25"/>
      <c r="Z1185" s="25">
        <v>0</v>
      </c>
      <c r="AA1185" s="109"/>
      <c r="AB1185" s="25">
        <v>0</v>
      </c>
      <c r="AC1185" s="25">
        <v>0</v>
      </c>
      <c r="AD1185" s="25">
        <v>179.52799999999999</v>
      </c>
      <c r="AE1185" s="25">
        <v>0</v>
      </c>
      <c r="AF1185" s="25">
        <v>0</v>
      </c>
      <c r="AG1185" s="25">
        <v>0</v>
      </c>
      <c r="AH1185" s="109"/>
      <c r="AI1185" s="25">
        <v>0</v>
      </c>
      <c r="AJ1185" s="25">
        <v>0</v>
      </c>
      <c r="AK1185" s="123">
        <v>541.96100000000001</v>
      </c>
      <c r="AL1185" s="25">
        <v>0</v>
      </c>
      <c r="AM1185" s="25">
        <v>0</v>
      </c>
      <c r="AN1185" s="25">
        <v>0</v>
      </c>
      <c r="AO1185" s="109"/>
      <c r="AP1185" s="25">
        <v>0</v>
      </c>
      <c r="AQ1185" s="25">
        <v>0</v>
      </c>
      <c r="AR1185" s="25">
        <v>0</v>
      </c>
      <c r="AS1185" s="25">
        <v>0</v>
      </c>
      <c r="AT1185" s="25">
        <v>303.49700000000001</v>
      </c>
      <c r="AU1185" s="25">
        <v>0</v>
      </c>
      <c r="AW1185" t="str">
        <f t="shared" si="133"/>
        <v>Trần Huy Hoàng</v>
      </c>
      <c r="AX1185" s="27" t="str">
        <f t="shared" si="134"/>
        <v>Đặng Hoàng Thiên Ân</v>
      </c>
      <c r="AY1185" s="4" t="str">
        <f t="shared" si="135"/>
        <v>VIN+</v>
      </c>
    </row>
    <row r="1186" spans="1:51" outlineLevel="1" x14ac:dyDescent="0.25">
      <c r="A1186" s="4" t="s">
        <v>1104</v>
      </c>
      <c r="B1186" s="4" t="s">
        <v>797</v>
      </c>
      <c r="C1186" s="4" t="s">
        <v>221</v>
      </c>
      <c r="D1186" s="4" t="s">
        <v>756</v>
      </c>
      <c r="E1186" s="35" t="s">
        <v>265</v>
      </c>
      <c r="F1186" s="11" t="s">
        <v>710</v>
      </c>
      <c r="G1186" s="35">
        <v>5132740</v>
      </c>
      <c r="H1186" s="4" t="s">
        <v>2991</v>
      </c>
      <c r="I1186" s="4"/>
      <c r="J1186" s="4"/>
      <c r="K1186" s="4"/>
      <c r="L1186" s="4"/>
      <c r="M1186" s="33"/>
      <c r="N1186" s="38"/>
      <c r="O1186" s="43"/>
      <c r="P1186" s="244">
        <f t="shared" si="132"/>
        <v>721.48900000000003</v>
      </c>
      <c r="Q1186" s="25"/>
      <c r="R1186" s="25"/>
      <c r="S1186" s="25"/>
      <c r="T1186" s="109"/>
      <c r="U1186" s="25"/>
      <c r="V1186" s="25"/>
      <c r="W1186" s="25"/>
      <c r="X1186" s="25">
        <v>0</v>
      </c>
      <c r="Y1186" s="25"/>
      <c r="Z1186" s="25">
        <v>0</v>
      </c>
      <c r="AA1186" s="109"/>
      <c r="AB1186" s="25">
        <v>0</v>
      </c>
      <c r="AC1186" s="25">
        <v>0</v>
      </c>
      <c r="AD1186" s="25">
        <v>0</v>
      </c>
      <c r="AE1186" s="25">
        <v>0</v>
      </c>
      <c r="AF1186" s="25">
        <v>0</v>
      </c>
      <c r="AG1186" s="25">
        <v>0</v>
      </c>
      <c r="AH1186" s="109"/>
      <c r="AI1186" s="25">
        <v>0</v>
      </c>
      <c r="AJ1186" s="25">
        <v>0</v>
      </c>
      <c r="AK1186" s="123">
        <v>721.48900000000003</v>
      </c>
      <c r="AL1186" s="25">
        <v>0</v>
      </c>
      <c r="AM1186" s="25">
        <v>0</v>
      </c>
      <c r="AN1186" s="25">
        <v>0</v>
      </c>
      <c r="AO1186" s="109"/>
      <c r="AP1186" s="25">
        <v>0</v>
      </c>
      <c r="AQ1186" s="25">
        <v>0</v>
      </c>
      <c r="AR1186" s="25">
        <v>0</v>
      </c>
      <c r="AS1186" s="25">
        <v>0</v>
      </c>
      <c r="AT1186" s="25">
        <v>0</v>
      </c>
      <c r="AU1186" s="25">
        <v>0</v>
      </c>
      <c r="AW1186" t="str">
        <f t="shared" si="133"/>
        <v>Trần Huy Hoàng</v>
      </c>
      <c r="AX1186" s="27" t="str">
        <f t="shared" si="134"/>
        <v>Đặng Hoàng Thiên Ân</v>
      </c>
      <c r="AY1186" s="4" t="str">
        <f t="shared" si="135"/>
        <v>VIN+</v>
      </c>
    </row>
    <row r="1187" spans="1:51" outlineLevel="1" x14ac:dyDescent="0.25">
      <c r="A1187" s="4" t="s">
        <v>1104</v>
      </c>
      <c r="B1187" s="4" t="s">
        <v>797</v>
      </c>
      <c r="C1187" s="4" t="s">
        <v>221</v>
      </c>
      <c r="D1187" s="4" t="s">
        <v>756</v>
      </c>
      <c r="E1187" s="35" t="s">
        <v>265</v>
      </c>
      <c r="F1187" s="11" t="s">
        <v>710</v>
      </c>
      <c r="G1187" s="35">
        <v>5299377</v>
      </c>
      <c r="H1187" s="4" t="s">
        <v>2992</v>
      </c>
      <c r="I1187" s="4"/>
      <c r="J1187" s="4"/>
      <c r="K1187" s="4"/>
      <c r="L1187" s="4"/>
      <c r="M1187" s="33"/>
      <c r="N1187" s="38"/>
      <c r="O1187" s="43"/>
      <c r="P1187" s="244">
        <f t="shared" si="132"/>
        <v>657.52600000000007</v>
      </c>
      <c r="Q1187" s="25"/>
      <c r="R1187" s="25"/>
      <c r="S1187" s="25"/>
      <c r="T1187" s="109"/>
      <c r="U1187" s="25"/>
      <c r="V1187" s="25"/>
      <c r="W1187" s="25"/>
      <c r="X1187" s="25">
        <v>0</v>
      </c>
      <c r="Y1187" s="25"/>
      <c r="Z1187" s="25">
        <v>180.59800000000001</v>
      </c>
      <c r="AA1187" s="109"/>
      <c r="AB1187" s="25">
        <v>0</v>
      </c>
      <c r="AC1187" s="25">
        <v>0</v>
      </c>
      <c r="AD1187" s="25">
        <v>0</v>
      </c>
      <c r="AE1187" s="25">
        <v>0</v>
      </c>
      <c r="AF1187" s="25">
        <v>0</v>
      </c>
      <c r="AG1187" s="25">
        <v>0</v>
      </c>
      <c r="AH1187" s="109"/>
      <c r="AI1187" s="25">
        <v>0</v>
      </c>
      <c r="AJ1187" s="25">
        <v>476.928</v>
      </c>
      <c r="AK1187" s="123">
        <v>0</v>
      </c>
      <c r="AL1187" s="25">
        <v>0</v>
      </c>
      <c r="AM1187" s="25">
        <v>0</v>
      </c>
      <c r="AN1187" s="25">
        <v>0</v>
      </c>
      <c r="AO1187" s="109"/>
      <c r="AP1187" s="25">
        <v>0</v>
      </c>
      <c r="AQ1187" s="25">
        <v>0</v>
      </c>
      <c r="AR1187" s="25">
        <v>0</v>
      </c>
      <c r="AS1187" s="25">
        <v>0</v>
      </c>
      <c r="AT1187" s="25">
        <v>0</v>
      </c>
      <c r="AU1187" s="25">
        <v>0</v>
      </c>
      <c r="AW1187" t="str">
        <f t="shared" si="133"/>
        <v>Trần Huy Hoàng</v>
      </c>
      <c r="AX1187" s="27" t="str">
        <f t="shared" si="134"/>
        <v>Đặng Hoàng Thiên Ân</v>
      </c>
      <c r="AY1187" s="4" t="str">
        <f t="shared" si="135"/>
        <v>VIN+</v>
      </c>
    </row>
    <row r="1188" spans="1:51" outlineLevel="1" x14ac:dyDescent="0.25">
      <c r="A1188" s="4" t="s">
        <v>1104</v>
      </c>
      <c r="B1188" s="4" t="s">
        <v>797</v>
      </c>
      <c r="C1188" s="4" t="s">
        <v>221</v>
      </c>
      <c r="D1188" s="4" t="s">
        <v>756</v>
      </c>
      <c r="E1188" s="35" t="s">
        <v>265</v>
      </c>
      <c r="F1188" s="11" t="s">
        <v>710</v>
      </c>
      <c r="G1188" s="35">
        <v>5331040</v>
      </c>
      <c r="H1188" s="4" t="s">
        <v>2993</v>
      </c>
      <c r="I1188" s="4"/>
      <c r="J1188" s="4"/>
      <c r="K1188" s="4"/>
      <c r="L1188" s="4"/>
      <c r="M1188" s="33"/>
      <c r="N1188" s="38"/>
      <c r="O1188" s="43"/>
      <c r="P1188" s="244">
        <f t="shared" si="132"/>
        <v>238.464</v>
      </c>
      <c r="Q1188" s="25"/>
      <c r="R1188" s="25"/>
      <c r="S1188" s="25"/>
      <c r="T1188" s="109"/>
      <c r="U1188" s="25"/>
      <c r="V1188" s="25"/>
      <c r="W1188" s="25"/>
      <c r="X1188" s="25">
        <v>0</v>
      </c>
      <c r="Y1188" s="25"/>
      <c r="Z1188" s="25">
        <v>0</v>
      </c>
      <c r="AA1188" s="109"/>
      <c r="AB1188" s="25">
        <v>0</v>
      </c>
      <c r="AC1188" s="25">
        <v>0</v>
      </c>
      <c r="AD1188" s="25">
        <v>238.464</v>
      </c>
      <c r="AE1188" s="25">
        <v>0</v>
      </c>
      <c r="AF1188" s="25">
        <v>0</v>
      </c>
      <c r="AG1188" s="25">
        <v>0</v>
      </c>
      <c r="AH1188" s="109"/>
      <c r="AI1188" s="25">
        <v>0</v>
      </c>
      <c r="AJ1188" s="25">
        <v>0</v>
      </c>
      <c r="AK1188" s="123">
        <v>0</v>
      </c>
      <c r="AL1188" s="25">
        <v>0</v>
      </c>
      <c r="AM1188" s="25">
        <v>0</v>
      </c>
      <c r="AN1188" s="25">
        <v>0</v>
      </c>
      <c r="AO1188" s="109"/>
      <c r="AP1188" s="25">
        <v>0</v>
      </c>
      <c r="AQ1188" s="25">
        <v>0</v>
      </c>
      <c r="AR1188" s="25">
        <v>0</v>
      </c>
      <c r="AS1188" s="25">
        <v>0</v>
      </c>
      <c r="AT1188" s="25">
        <v>0</v>
      </c>
      <c r="AU1188" s="25">
        <v>0</v>
      </c>
      <c r="AW1188" t="str">
        <f t="shared" si="133"/>
        <v>Trần Huy Hoàng</v>
      </c>
      <c r="AX1188" s="27" t="str">
        <f t="shared" si="134"/>
        <v>Đặng Hoàng Thiên Ân</v>
      </c>
      <c r="AY1188" s="4" t="str">
        <f t="shared" si="135"/>
        <v>VIN+</v>
      </c>
    </row>
    <row r="1189" spans="1:51" outlineLevel="1" x14ac:dyDescent="0.25">
      <c r="A1189" s="4" t="s">
        <v>1104</v>
      </c>
      <c r="B1189" s="4" t="s">
        <v>797</v>
      </c>
      <c r="C1189" s="4" t="s">
        <v>221</v>
      </c>
      <c r="D1189" s="4" t="s">
        <v>756</v>
      </c>
      <c r="E1189" s="35" t="s">
        <v>265</v>
      </c>
      <c r="F1189" s="11" t="s">
        <v>710</v>
      </c>
      <c r="G1189" s="35">
        <v>5337075</v>
      </c>
      <c r="H1189" s="4" t="s">
        <v>2994</v>
      </c>
      <c r="I1189" s="4"/>
      <c r="J1189" s="4"/>
      <c r="K1189" s="4"/>
      <c r="L1189" s="4"/>
      <c r="M1189" s="33"/>
      <c r="N1189" s="38"/>
      <c r="O1189" s="43"/>
      <c r="P1189" s="244">
        <f t="shared" si="132"/>
        <v>959.95299999999997</v>
      </c>
      <c r="Q1189" s="25"/>
      <c r="R1189" s="25"/>
      <c r="S1189" s="25"/>
      <c r="T1189" s="109"/>
      <c r="U1189" s="25"/>
      <c r="V1189" s="25"/>
      <c r="W1189" s="25"/>
      <c r="X1189" s="25">
        <v>0</v>
      </c>
      <c r="Y1189" s="25"/>
      <c r="Z1189" s="25">
        <v>0</v>
      </c>
      <c r="AA1189" s="109"/>
      <c r="AB1189" s="25">
        <v>0</v>
      </c>
      <c r="AC1189" s="25">
        <v>0</v>
      </c>
      <c r="AD1189" s="25">
        <v>0</v>
      </c>
      <c r="AE1189" s="25">
        <v>238.464</v>
      </c>
      <c r="AF1189" s="25">
        <v>0</v>
      </c>
      <c r="AG1189" s="25">
        <v>0</v>
      </c>
      <c r="AH1189" s="109"/>
      <c r="AI1189" s="25">
        <v>0</v>
      </c>
      <c r="AJ1189" s="25">
        <v>0</v>
      </c>
      <c r="AK1189" s="123">
        <v>0</v>
      </c>
      <c r="AL1189" s="25">
        <v>0</v>
      </c>
      <c r="AM1189" s="25">
        <v>0</v>
      </c>
      <c r="AN1189" s="25">
        <v>179.52799999999999</v>
      </c>
      <c r="AO1189" s="109"/>
      <c r="AP1189" s="25">
        <v>0</v>
      </c>
      <c r="AQ1189" s="25">
        <v>0</v>
      </c>
      <c r="AR1189" s="25">
        <v>0</v>
      </c>
      <c r="AS1189" s="25">
        <v>0</v>
      </c>
      <c r="AT1189" s="25">
        <v>541.96100000000001</v>
      </c>
      <c r="AU1189" s="25">
        <v>0</v>
      </c>
      <c r="AW1189" t="str">
        <f t="shared" si="133"/>
        <v>Trần Huy Hoàng</v>
      </c>
      <c r="AX1189" s="27" t="str">
        <f t="shared" si="134"/>
        <v>Đặng Hoàng Thiên Ân</v>
      </c>
      <c r="AY1189" s="4" t="str">
        <f t="shared" si="135"/>
        <v>VIN+</v>
      </c>
    </row>
    <row r="1190" spans="1:51" outlineLevel="1" x14ac:dyDescent="0.25">
      <c r="A1190" s="4" t="s">
        <v>1104</v>
      </c>
      <c r="B1190" s="4" t="s">
        <v>797</v>
      </c>
      <c r="C1190" s="4" t="s">
        <v>221</v>
      </c>
      <c r="D1190" s="4" t="s">
        <v>756</v>
      </c>
      <c r="E1190" s="35" t="s">
        <v>265</v>
      </c>
      <c r="F1190" s="11" t="s">
        <v>710</v>
      </c>
      <c r="G1190" s="35">
        <v>5336834</v>
      </c>
      <c r="H1190" s="4" t="s">
        <v>2995</v>
      </c>
      <c r="I1190" s="4"/>
      <c r="J1190" s="4"/>
      <c r="K1190" s="4"/>
      <c r="L1190" s="4"/>
      <c r="M1190" s="33"/>
      <c r="N1190" s="38"/>
      <c r="O1190" s="43"/>
      <c r="P1190" s="244">
        <f t="shared" si="132"/>
        <v>179.52799999999999</v>
      </c>
      <c r="Q1190" s="25"/>
      <c r="R1190" s="25"/>
      <c r="S1190" s="25"/>
      <c r="T1190" s="109"/>
      <c r="U1190" s="25"/>
      <c r="V1190" s="25"/>
      <c r="W1190" s="25"/>
      <c r="X1190" s="25">
        <v>0</v>
      </c>
      <c r="Y1190" s="25"/>
      <c r="Z1190" s="25">
        <v>179.52799999999999</v>
      </c>
      <c r="AA1190" s="109"/>
      <c r="AB1190" s="25">
        <v>0</v>
      </c>
      <c r="AC1190" s="25">
        <v>0</v>
      </c>
      <c r="AD1190" s="25">
        <v>0</v>
      </c>
      <c r="AE1190" s="25">
        <v>0</v>
      </c>
      <c r="AF1190" s="25">
        <v>0</v>
      </c>
      <c r="AG1190" s="25">
        <v>0</v>
      </c>
      <c r="AH1190" s="109"/>
      <c r="AI1190" s="25">
        <v>0</v>
      </c>
      <c r="AJ1190" s="25">
        <v>0</v>
      </c>
      <c r="AK1190" s="123">
        <v>0</v>
      </c>
      <c r="AL1190" s="25">
        <v>0</v>
      </c>
      <c r="AM1190" s="25">
        <v>0</v>
      </c>
      <c r="AN1190" s="25">
        <v>0</v>
      </c>
      <c r="AO1190" s="109"/>
      <c r="AP1190" s="25">
        <v>0</v>
      </c>
      <c r="AQ1190" s="25">
        <v>0</v>
      </c>
      <c r="AR1190" s="25">
        <v>0</v>
      </c>
      <c r="AS1190" s="25">
        <v>0</v>
      </c>
      <c r="AT1190" s="25">
        <v>0</v>
      </c>
      <c r="AU1190" s="25">
        <v>0</v>
      </c>
      <c r="AW1190" t="str">
        <f t="shared" si="133"/>
        <v>Trần Huy Hoàng</v>
      </c>
      <c r="AX1190" s="27" t="str">
        <f t="shared" si="134"/>
        <v>Đặng Hoàng Thiên Ân</v>
      </c>
      <c r="AY1190" s="4" t="str">
        <f t="shared" si="135"/>
        <v>VIN+</v>
      </c>
    </row>
    <row r="1191" spans="1:51" outlineLevel="1" x14ac:dyDescent="0.25">
      <c r="A1191" s="4" t="s">
        <v>1104</v>
      </c>
      <c r="B1191" s="4" t="s">
        <v>797</v>
      </c>
      <c r="C1191" s="4" t="s">
        <v>221</v>
      </c>
      <c r="D1191" s="4" t="s">
        <v>756</v>
      </c>
      <c r="E1191" s="35" t="s">
        <v>265</v>
      </c>
      <c r="F1191" s="11" t="s">
        <v>710</v>
      </c>
      <c r="G1191" s="35">
        <v>5334078</v>
      </c>
      <c r="H1191" s="4" t="s">
        <v>2996</v>
      </c>
      <c r="I1191" s="4"/>
      <c r="J1191" s="4"/>
      <c r="K1191" s="4"/>
      <c r="L1191" s="4"/>
      <c r="M1191" s="33"/>
      <c r="N1191" s="38"/>
      <c r="O1191" s="43"/>
      <c r="P1191" s="244">
        <f t="shared" si="132"/>
        <v>417.99199999999996</v>
      </c>
      <c r="Q1191" s="25"/>
      <c r="R1191" s="25"/>
      <c r="S1191" s="25"/>
      <c r="T1191" s="109"/>
      <c r="U1191" s="25"/>
      <c r="V1191" s="25"/>
      <c r="W1191" s="25"/>
      <c r="X1191" s="25">
        <v>0</v>
      </c>
      <c r="Y1191" s="25"/>
      <c r="Z1191" s="25">
        <v>0</v>
      </c>
      <c r="AA1191" s="109"/>
      <c r="AB1191" s="25">
        <v>0</v>
      </c>
      <c r="AC1191" s="25">
        <v>0</v>
      </c>
      <c r="AD1191" s="25">
        <v>0</v>
      </c>
      <c r="AE1191" s="25">
        <v>0</v>
      </c>
      <c r="AF1191" s="25">
        <v>0</v>
      </c>
      <c r="AG1191" s="25">
        <v>0</v>
      </c>
      <c r="AH1191" s="109"/>
      <c r="AI1191" s="25">
        <v>0</v>
      </c>
      <c r="AJ1191" s="25">
        <v>0</v>
      </c>
      <c r="AK1191" s="123">
        <v>0</v>
      </c>
      <c r="AL1191" s="25">
        <v>179.52799999999999</v>
      </c>
      <c r="AM1191" s="25">
        <v>0</v>
      </c>
      <c r="AN1191" s="25">
        <v>238.464</v>
      </c>
      <c r="AO1191" s="109"/>
      <c r="AP1191" s="25">
        <v>0</v>
      </c>
      <c r="AQ1191" s="25">
        <v>0</v>
      </c>
      <c r="AR1191" s="25">
        <v>0</v>
      </c>
      <c r="AS1191" s="25">
        <v>0</v>
      </c>
      <c r="AT1191" s="25">
        <v>0</v>
      </c>
      <c r="AU1191" s="25">
        <v>0</v>
      </c>
      <c r="AW1191" t="str">
        <f t="shared" si="133"/>
        <v>Trần Huy Hoàng</v>
      </c>
      <c r="AX1191" s="27" t="str">
        <f t="shared" si="134"/>
        <v>Đặng Hoàng Thiên Ân</v>
      </c>
      <c r="AY1191" s="4" t="str">
        <f t="shared" si="135"/>
        <v>VIN+</v>
      </c>
    </row>
    <row r="1192" spans="1:51" outlineLevel="1" x14ac:dyDescent="0.25">
      <c r="A1192" s="4" t="s">
        <v>1104</v>
      </c>
      <c r="B1192" s="4" t="s">
        <v>797</v>
      </c>
      <c r="C1192" s="4" t="s">
        <v>221</v>
      </c>
      <c r="D1192" s="4" t="s">
        <v>756</v>
      </c>
      <c r="E1192" s="35" t="s">
        <v>265</v>
      </c>
      <c r="F1192" s="11" t="s">
        <v>710</v>
      </c>
      <c r="G1192" s="35">
        <v>9184433</v>
      </c>
      <c r="H1192" s="4" t="s">
        <v>2997</v>
      </c>
      <c r="I1192" s="4"/>
      <c r="J1192" s="4"/>
      <c r="K1192" s="4"/>
      <c r="L1192" s="4"/>
      <c r="M1192" s="33"/>
      <c r="N1192" s="38"/>
      <c r="O1192" s="43"/>
      <c r="P1192" s="244">
        <f t="shared" si="132"/>
        <v>1024.9859999999999</v>
      </c>
      <c r="Q1192" s="25"/>
      <c r="R1192" s="25"/>
      <c r="S1192" s="25"/>
      <c r="T1192" s="109"/>
      <c r="U1192" s="25"/>
      <c r="V1192" s="25"/>
      <c r="W1192" s="25"/>
      <c r="X1192" s="25">
        <v>0</v>
      </c>
      <c r="Y1192" s="25"/>
      <c r="Z1192" s="25">
        <v>483.02499999999998</v>
      </c>
      <c r="AA1192" s="109"/>
      <c r="AB1192" s="25">
        <v>0</v>
      </c>
      <c r="AC1192" s="25">
        <v>0</v>
      </c>
      <c r="AD1192" s="25">
        <v>0</v>
      </c>
      <c r="AE1192" s="25">
        <v>0</v>
      </c>
      <c r="AF1192" s="25">
        <v>0</v>
      </c>
      <c r="AG1192" s="25">
        <v>0</v>
      </c>
      <c r="AH1192" s="109"/>
      <c r="AI1192" s="25">
        <v>0</v>
      </c>
      <c r="AJ1192" s="25">
        <v>303.49700000000001</v>
      </c>
      <c r="AK1192" s="123">
        <v>0</v>
      </c>
      <c r="AL1192" s="25">
        <v>238.464</v>
      </c>
      <c r="AM1192" s="25">
        <v>0</v>
      </c>
      <c r="AN1192" s="25">
        <v>0</v>
      </c>
      <c r="AO1192" s="109"/>
      <c r="AP1192" s="25">
        <v>0</v>
      </c>
      <c r="AQ1192" s="25">
        <v>0</v>
      </c>
      <c r="AR1192" s="25">
        <v>0</v>
      </c>
      <c r="AS1192" s="25">
        <v>0</v>
      </c>
      <c r="AT1192" s="25">
        <v>0</v>
      </c>
      <c r="AU1192" s="25">
        <v>0</v>
      </c>
      <c r="AW1192" t="str">
        <f t="shared" si="133"/>
        <v>Trần Huy Hoàng</v>
      </c>
      <c r="AX1192" s="27" t="str">
        <f t="shared" si="134"/>
        <v>Đặng Hoàng Thiên Ân</v>
      </c>
      <c r="AY1192" s="4" t="str">
        <f t="shared" si="135"/>
        <v>VIN+</v>
      </c>
    </row>
    <row r="1193" spans="1:51" outlineLevel="1" x14ac:dyDescent="0.25">
      <c r="A1193" s="4" t="s">
        <v>1104</v>
      </c>
      <c r="B1193" s="4" t="s">
        <v>797</v>
      </c>
      <c r="C1193" s="4" t="s">
        <v>221</v>
      </c>
      <c r="D1193" s="4" t="s">
        <v>756</v>
      </c>
      <c r="E1193" s="35" t="s">
        <v>265</v>
      </c>
      <c r="F1193" s="11" t="s">
        <v>710</v>
      </c>
      <c r="G1193" s="35">
        <v>5338344</v>
      </c>
      <c r="H1193" s="4" t="s">
        <v>2998</v>
      </c>
      <c r="I1193" s="4"/>
      <c r="J1193" s="4"/>
      <c r="K1193" s="4"/>
      <c r="L1193" s="4"/>
      <c r="M1193" s="33"/>
      <c r="N1193" s="38"/>
      <c r="O1193" s="43"/>
      <c r="P1193" s="244">
        <f t="shared" si="132"/>
        <v>419.06200000000001</v>
      </c>
      <c r="Q1193" s="25"/>
      <c r="R1193" s="25"/>
      <c r="S1193" s="25"/>
      <c r="T1193" s="109"/>
      <c r="U1193" s="25"/>
      <c r="V1193" s="25"/>
      <c r="W1193" s="25"/>
      <c r="X1193" s="25">
        <v>0</v>
      </c>
      <c r="Y1193" s="25"/>
      <c r="Z1193" s="25">
        <v>0</v>
      </c>
      <c r="AA1193" s="109"/>
      <c r="AB1193" s="25">
        <v>180.59800000000001</v>
      </c>
      <c r="AC1193" s="25">
        <v>0</v>
      </c>
      <c r="AD1193" s="25">
        <v>0</v>
      </c>
      <c r="AE1193" s="25">
        <v>0</v>
      </c>
      <c r="AF1193" s="25">
        <v>0</v>
      </c>
      <c r="AG1193" s="25">
        <v>0</v>
      </c>
      <c r="AH1193" s="109"/>
      <c r="AI1193" s="25">
        <v>0</v>
      </c>
      <c r="AJ1193" s="25">
        <v>238.464</v>
      </c>
      <c r="AK1193" s="123">
        <v>0</v>
      </c>
      <c r="AL1193" s="25">
        <v>0</v>
      </c>
      <c r="AM1193" s="25">
        <v>0</v>
      </c>
      <c r="AN1193" s="25">
        <v>0</v>
      </c>
      <c r="AO1193" s="109"/>
      <c r="AP1193" s="25">
        <v>0</v>
      </c>
      <c r="AQ1193" s="25">
        <v>0</v>
      </c>
      <c r="AR1193" s="25">
        <v>0</v>
      </c>
      <c r="AS1193" s="25">
        <v>0</v>
      </c>
      <c r="AT1193" s="25">
        <v>0</v>
      </c>
      <c r="AU1193" s="25">
        <v>0</v>
      </c>
      <c r="AW1193" t="str">
        <f t="shared" si="133"/>
        <v>Trần Huy Hoàng</v>
      </c>
      <c r="AX1193" s="27" t="str">
        <f t="shared" si="134"/>
        <v>Đặng Hoàng Thiên Ân</v>
      </c>
      <c r="AY1193" s="4" t="str">
        <f t="shared" si="135"/>
        <v>VIN+</v>
      </c>
    </row>
    <row r="1194" spans="1:51" outlineLevel="1" x14ac:dyDescent="0.25">
      <c r="A1194" s="4" t="s">
        <v>1104</v>
      </c>
      <c r="B1194" s="4" t="s">
        <v>797</v>
      </c>
      <c r="C1194" s="4" t="s">
        <v>221</v>
      </c>
      <c r="D1194" s="4" t="s">
        <v>756</v>
      </c>
      <c r="E1194" s="35" t="s">
        <v>265</v>
      </c>
      <c r="F1194" s="11" t="s">
        <v>710</v>
      </c>
      <c r="G1194" s="35">
        <v>5301582</v>
      </c>
      <c r="H1194" s="4" t="s">
        <v>2999</v>
      </c>
      <c r="I1194" s="4"/>
      <c r="J1194" s="4"/>
      <c r="K1194" s="4"/>
      <c r="L1194" s="4"/>
      <c r="M1194" s="33"/>
      <c r="N1194" s="38"/>
      <c r="O1194" s="43"/>
      <c r="P1194" s="244">
        <f t="shared" si="132"/>
        <v>606.99400000000003</v>
      </c>
      <c r="Q1194" s="25"/>
      <c r="R1194" s="25"/>
      <c r="S1194" s="25"/>
      <c r="T1194" s="109"/>
      <c r="U1194" s="25"/>
      <c r="V1194" s="25"/>
      <c r="W1194" s="25"/>
      <c r="X1194" s="25">
        <v>0</v>
      </c>
      <c r="Y1194" s="25"/>
      <c r="Z1194" s="25">
        <v>0</v>
      </c>
      <c r="AA1194" s="109"/>
      <c r="AB1194" s="25">
        <v>0</v>
      </c>
      <c r="AC1194" s="25">
        <v>0</v>
      </c>
      <c r="AD1194" s="25">
        <v>0</v>
      </c>
      <c r="AE1194" s="25">
        <v>0</v>
      </c>
      <c r="AF1194" s="25">
        <v>0</v>
      </c>
      <c r="AG1194" s="25">
        <v>0</v>
      </c>
      <c r="AH1194" s="109"/>
      <c r="AI1194" s="25">
        <v>0</v>
      </c>
      <c r="AJ1194" s="25">
        <v>0</v>
      </c>
      <c r="AK1194" s="123">
        <v>0</v>
      </c>
      <c r="AL1194" s="25">
        <v>0</v>
      </c>
      <c r="AM1194" s="25">
        <v>0</v>
      </c>
      <c r="AN1194" s="25">
        <v>303.49700000000001</v>
      </c>
      <c r="AO1194" s="109"/>
      <c r="AP1194" s="25">
        <v>0</v>
      </c>
      <c r="AQ1194" s="25">
        <v>0</v>
      </c>
      <c r="AR1194" s="25">
        <v>303.49700000000001</v>
      </c>
      <c r="AS1194" s="25">
        <v>0</v>
      </c>
      <c r="AT1194" s="25">
        <v>0</v>
      </c>
      <c r="AU1194" s="25">
        <v>0</v>
      </c>
      <c r="AW1194" t="str">
        <f t="shared" si="133"/>
        <v>Trần Huy Hoàng</v>
      </c>
      <c r="AX1194" s="27" t="str">
        <f t="shared" si="134"/>
        <v>Đặng Hoàng Thiên Ân</v>
      </c>
      <c r="AY1194" s="4" t="str">
        <f t="shared" si="135"/>
        <v>VIN+</v>
      </c>
    </row>
    <row r="1195" spans="1:51" outlineLevel="1" x14ac:dyDescent="0.25">
      <c r="A1195" s="4" t="s">
        <v>1104</v>
      </c>
      <c r="B1195" s="4" t="s">
        <v>797</v>
      </c>
      <c r="C1195" s="4" t="s">
        <v>221</v>
      </c>
      <c r="D1195" s="4" t="s">
        <v>756</v>
      </c>
      <c r="E1195" s="35" t="s">
        <v>265</v>
      </c>
      <c r="F1195" s="11" t="s">
        <v>710</v>
      </c>
      <c r="G1195" s="35">
        <v>5334687</v>
      </c>
      <c r="H1195" s="4" t="s">
        <v>3000</v>
      </c>
      <c r="I1195" s="4"/>
      <c r="J1195" s="4"/>
      <c r="K1195" s="4"/>
      <c r="L1195" s="4"/>
      <c r="M1195" s="33"/>
      <c r="N1195" s="38"/>
      <c r="O1195" s="43"/>
      <c r="P1195" s="244">
        <f t="shared" si="132"/>
        <v>419.06200000000001</v>
      </c>
      <c r="Q1195" s="25"/>
      <c r="R1195" s="25"/>
      <c r="S1195" s="25"/>
      <c r="T1195" s="109"/>
      <c r="U1195" s="25"/>
      <c r="V1195" s="25"/>
      <c r="W1195" s="25"/>
      <c r="X1195" s="25">
        <v>0</v>
      </c>
      <c r="Y1195" s="25"/>
      <c r="Z1195" s="25">
        <v>0</v>
      </c>
      <c r="AA1195" s="109"/>
      <c r="AB1195" s="25">
        <v>0</v>
      </c>
      <c r="AC1195" s="25">
        <v>180.59800000000001</v>
      </c>
      <c r="AD1195" s="25">
        <v>0</v>
      </c>
      <c r="AE1195" s="25">
        <v>0</v>
      </c>
      <c r="AF1195" s="25">
        <v>0</v>
      </c>
      <c r="AG1195" s="25">
        <v>0</v>
      </c>
      <c r="AH1195" s="109"/>
      <c r="AI1195" s="25">
        <v>0</v>
      </c>
      <c r="AJ1195" s="25">
        <v>0</v>
      </c>
      <c r="AK1195" s="123">
        <v>0</v>
      </c>
      <c r="AL1195" s="25">
        <v>0</v>
      </c>
      <c r="AM1195" s="25">
        <v>0</v>
      </c>
      <c r="AN1195" s="25">
        <v>0</v>
      </c>
      <c r="AO1195" s="109"/>
      <c r="AP1195" s="25">
        <v>238.464</v>
      </c>
      <c r="AQ1195" s="25">
        <v>0</v>
      </c>
      <c r="AR1195" s="25">
        <v>0</v>
      </c>
      <c r="AS1195" s="25">
        <v>0</v>
      </c>
      <c r="AT1195" s="25">
        <v>0</v>
      </c>
      <c r="AU1195" s="25">
        <v>0</v>
      </c>
      <c r="AW1195" t="str">
        <f t="shared" si="133"/>
        <v>Trần Huy Hoàng</v>
      </c>
      <c r="AX1195" s="27" t="str">
        <f t="shared" si="134"/>
        <v>Đặng Hoàng Thiên Ân</v>
      </c>
      <c r="AY1195" s="4" t="str">
        <f t="shared" si="135"/>
        <v>VIN+</v>
      </c>
    </row>
    <row r="1196" spans="1:51" outlineLevel="1" x14ac:dyDescent="0.25">
      <c r="A1196" s="4" t="s">
        <v>1104</v>
      </c>
      <c r="B1196" s="4" t="s">
        <v>797</v>
      </c>
      <c r="C1196" s="4" t="s">
        <v>221</v>
      </c>
      <c r="D1196" s="4" t="s">
        <v>756</v>
      </c>
      <c r="E1196" s="35" t="s">
        <v>265</v>
      </c>
      <c r="F1196" s="11" t="s">
        <v>710</v>
      </c>
      <c r="G1196" s="35">
        <v>5129393</v>
      </c>
      <c r="H1196" s="4" t="s">
        <v>3001</v>
      </c>
      <c r="I1196" s="4"/>
      <c r="J1196" s="4"/>
      <c r="K1196" s="4"/>
      <c r="L1196" s="4"/>
      <c r="M1196" s="33"/>
      <c r="N1196" s="38"/>
      <c r="O1196" s="43"/>
      <c r="P1196" s="244">
        <f t="shared" si="132"/>
        <v>417.99199999999996</v>
      </c>
      <c r="Q1196" s="25"/>
      <c r="R1196" s="25"/>
      <c r="S1196" s="25"/>
      <c r="T1196" s="109"/>
      <c r="U1196" s="25"/>
      <c r="V1196" s="25"/>
      <c r="W1196" s="25"/>
      <c r="X1196" s="25">
        <v>0</v>
      </c>
      <c r="Y1196" s="25"/>
      <c r="Z1196" s="25">
        <v>179.52799999999999</v>
      </c>
      <c r="AA1196" s="109"/>
      <c r="AB1196" s="25">
        <v>0</v>
      </c>
      <c r="AC1196" s="25">
        <v>0</v>
      </c>
      <c r="AD1196" s="25">
        <v>0</v>
      </c>
      <c r="AE1196" s="25">
        <v>0</v>
      </c>
      <c r="AF1196" s="25">
        <v>0</v>
      </c>
      <c r="AG1196" s="25">
        <v>0</v>
      </c>
      <c r="AH1196" s="109"/>
      <c r="AI1196" s="25">
        <v>0</v>
      </c>
      <c r="AJ1196" s="25">
        <v>0</v>
      </c>
      <c r="AK1196" s="123">
        <v>0</v>
      </c>
      <c r="AL1196" s="25">
        <v>0</v>
      </c>
      <c r="AM1196" s="25">
        <v>238.464</v>
      </c>
      <c r="AN1196" s="25">
        <v>0</v>
      </c>
      <c r="AO1196" s="109"/>
      <c r="AP1196" s="25">
        <v>0</v>
      </c>
      <c r="AQ1196" s="25">
        <v>0</v>
      </c>
      <c r="AR1196" s="25">
        <v>0</v>
      </c>
      <c r="AS1196" s="25">
        <v>0</v>
      </c>
      <c r="AT1196" s="25">
        <v>0</v>
      </c>
      <c r="AU1196" s="25">
        <v>0</v>
      </c>
      <c r="AW1196" t="str">
        <f t="shared" si="133"/>
        <v>Trần Huy Hoàng</v>
      </c>
      <c r="AX1196" s="27" t="str">
        <f t="shared" si="134"/>
        <v>Đặng Hoàng Thiên Ân</v>
      </c>
      <c r="AY1196" s="4" t="str">
        <f t="shared" si="135"/>
        <v>VIN+</v>
      </c>
    </row>
    <row r="1197" spans="1:51" outlineLevel="1" x14ac:dyDescent="0.25">
      <c r="A1197" s="4" t="s">
        <v>1104</v>
      </c>
      <c r="B1197" s="4" t="s">
        <v>797</v>
      </c>
      <c r="C1197" s="4" t="s">
        <v>221</v>
      </c>
      <c r="D1197" s="4" t="s">
        <v>756</v>
      </c>
      <c r="E1197" s="35" t="s">
        <v>265</v>
      </c>
      <c r="F1197" s="11" t="s">
        <v>710</v>
      </c>
      <c r="G1197" s="35">
        <v>5336007</v>
      </c>
      <c r="H1197" s="4" t="s">
        <v>3002</v>
      </c>
      <c r="I1197" s="4"/>
      <c r="J1197" s="4"/>
      <c r="K1197" s="4"/>
      <c r="L1197" s="4"/>
      <c r="M1197" s="33"/>
      <c r="N1197" s="38"/>
      <c r="O1197" s="43"/>
      <c r="P1197" s="244">
        <f t="shared" si="132"/>
        <v>0</v>
      </c>
      <c r="Q1197" s="25"/>
      <c r="R1197" s="25"/>
      <c r="S1197" s="25"/>
      <c r="T1197" s="109"/>
      <c r="U1197" s="25"/>
      <c r="V1197" s="25"/>
      <c r="W1197" s="25"/>
      <c r="X1197" s="25">
        <v>0</v>
      </c>
      <c r="Y1197" s="25"/>
      <c r="Z1197" s="25">
        <v>0</v>
      </c>
      <c r="AA1197" s="109"/>
      <c r="AB1197" s="25">
        <v>0</v>
      </c>
      <c r="AC1197" s="25">
        <v>0</v>
      </c>
      <c r="AD1197" s="25">
        <v>0</v>
      </c>
      <c r="AE1197" s="25">
        <v>0</v>
      </c>
      <c r="AF1197" s="25">
        <v>0</v>
      </c>
      <c r="AG1197" s="25">
        <v>0</v>
      </c>
      <c r="AH1197" s="109"/>
      <c r="AI1197" s="25">
        <v>0</v>
      </c>
      <c r="AJ1197" s="25">
        <v>0</v>
      </c>
      <c r="AK1197" s="123">
        <v>0</v>
      </c>
      <c r="AL1197" s="25">
        <v>0</v>
      </c>
      <c r="AM1197" s="25">
        <v>0</v>
      </c>
      <c r="AN1197" s="25">
        <v>0</v>
      </c>
      <c r="AO1197" s="109"/>
      <c r="AP1197" s="25">
        <v>0</v>
      </c>
      <c r="AQ1197" s="25">
        <v>0</v>
      </c>
      <c r="AR1197" s="25">
        <v>0</v>
      </c>
      <c r="AS1197" s="25">
        <v>0</v>
      </c>
      <c r="AT1197" s="25">
        <v>0</v>
      </c>
      <c r="AU1197" s="25">
        <v>0</v>
      </c>
      <c r="AW1197" t="str">
        <f t="shared" si="133"/>
        <v>Trần Huy Hoàng</v>
      </c>
      <c r="AX1197" s="27" t="str">
        <f t="shared" si="134"/>
        <v>Đặng Hoàng Thiên Ân</v>
      </c>
      <c r="AY1197" s="4" t="str">
        <f t="shared" si="135"/>
        <v>VIN+</v>
      </c>
    </row>
    <row r="1198" spans="1:51" outlineLevel="1" x14ac:dyDescent="0.25">
      <c r="A1198" s="4" t="s">
        <v>1104</v>
      </c>
      <c r="B1198" s="4" t="s">
        <v>797</v>
      </c>
      <c r="C1198" s="4" t="s">
        <v>221</v>
      </c>
      <c r="D1198" s="4" t="s">
        <v>756</v>
      </c>
      <c r="E1198" s="35" t="s">
        <v>265</v>
      </c>
      <c r="F1198" s="11" t="s">
        <v>710</v>
      </c>
      <c r="G1198" s="35">
        <v>5334829</v>
      </c>
      <c r="H1198" s="4" t="s">
        <v>3003</v>
      </c>
      <c r="I1198" s="4"/>
      <c r="J1198" s="4"/>
      <c r="K1198" s="4"/>
      <c r="L1198" s="4"/>
      <c r="M1198" s="33"/>
      <c r="N1198" s="38"/>
      <c r="O1198" s="43"/>
      <c r="P1198" s="244">
        <f t="shared" si="132"/>
        <v>238.464</v>
      </c>
      <c r="Q1198" s="25"/>
      <c r="R1198" s="25"/>
      <c r="S1198" s="25"/>
      <c r="T1198" s="109"/>
      <c r="U1198" s="25"/>
      <c r="V1198" s="25"/>
      <c r="W1198" s="25"/>
      <c r="X1198" s="25">
        <v>0</v>
      </c>
      <c r="Y1198" s="25"/>
      <c r="Z1198" s="25">
        <v>0</v>
      </c>
      <c r="AA1198" s="109"/>
      <c r="AB1198" s="25">
        <v>0</v>
      </c>
      <c r="AC1198" s="25">
        <v>0</v>
      </c>
      <c r="AD1198" s="25">
        <v>0</v>
      </c>
      <c r="AE1198" s="25">
        <v>0</v>
      </c>
      <c r="AF1198" s="25">
        <v>0</v>
      </c>
      <c r="AG1198" s="25">
        <v>0</v>
      </c>
      <c r="AH1198" s="109"/>
      <c r="AI1198" s="25">
        <v>0</v>
      </c>
      <c r="AJ1198" s="25">
        <v>0</v>
      </c>
      <c r="AK1198" s="123">
        <v>0</v>
      </c>
      <c r="AL1198" s="25">
        <v>238.464</v>
      </c>
      <c r="AM1198" s="25">
        <v>0</v>
      </c>
      <c r="AN1198" s="25">
        <v>0</v>
      </c>
      <c r="AO1198" s="109"/>
      <c r="AP1198" s="25">
        <v>0</v>
      </c>
      <c r="AQ1198" s="25">
        <v>0</v>
      </c>
      <c r="AR1198" s="25">
        <v>0</v>
      </c>
      <c r="AS1198" s="25">
        <v>0</v>
      </c>
      <c r="AT1198" s="25">
        <v>0</v>
      </c>
      <c r="AU1198" s="25">
        <v>0</v>
      </c>
      <c r="AW1198" t="str">
        <f t="shared" si="133"/>
        <v>Trần Huy Hoàng</v>
      </c>
      <c r="AX1198" s="27" t="str">
        <f t="shared" si="134"/>
        <v>Đặng Hoàng Thiên Ân</v>
      </c>
      <c r="AY1198" s="4" t="str">
        <f t="shared" si="135"/>
        <v>VIN+</v>
      </c>
    </row>
    <row r="1199" spans="1:51" outlineLevel="1" x14ac:dyDescent="0.25">
      <c r="A1199" s="4" t="s">
        <v>1104</v>
      </c>
      <c r="B1199" s="4" t="s">
        <v>797</v>
      </c>
      <c r="C1199" s="4" t="s">
        <v>221</v>
      </c>
      <c r="D1199" s="4" t="s">
        <v>756</v>
      </c>
      <c r="E1199" s="35" t="s">
        <v>265</v>
      </c>
      <c r="F1199" s="11" t="s">
        <v>710</v>
      </c>
      <c r="G1199" s="35">
        <v>5297393</v>
      </c>
      <c r="H1199" s="4" t="s">
        <v>3004</v>
      </c>
      <c r="I1199" s="4"/>
      <c r="J1199" s="4"/>
      <c r="K1199" s="4"/>
      <c r="L1199" s="4"/>
      <c r="M1199" s="33"/>
      <c r="N1199" s="38"/>
      <c r="O1199" s="43"/>
      <c r="P1199" s="244">
        <f t="shared" si="132"/>
        <v>0</v>
      </c>
      <c r="Q1199" s="25"/>
      <c r="R1199" s="25"/>
      <c r="S1199" s="25"/>
      <c r="T1199" s="109"/>
      <c r="U1199" s="25"/>
      <c r="V1199" s="25"/>
      <c r="W1199" s="25"/>
      <c r="X1199" s="25">
        <v>0</v>
      </c>
      <c r="Y1199" s="25"/>
      <c r="Z1199" s="25">
        <v>0</v>
      </c>
      <c r="AA1199" s="109"/>
      <c r="AB1199" s="25">
        <v>0</v>
      </c>
      <c r="AC1199" s="25">
        <v>0</v>
      </c>
      <c r="AD1199" s="25">
        <v>0</v>
      </c>
      <c r="AE1199" s="25">
        <v>0</v>
      </c>
      <c r="AF1199" s="25">
        <v>0</v>
      </c>
      <c r="AG1199" s="25">
        <v>0</v>
      </c>
      <c r="AH1199" s="109"/>
      <c r="AI1199" s="25">
        <v>0</v>
      </c>
      <c r="AJ1199" s="25">
        <v>0</v>
      </c>
      <c r="AK1199" s="123">
        <v>0</v>
      </c>
      <c r="AL1199" s="25">
        <v>0</v>
      </c>
      <c r="AM1199" s="25">
        <v>0</v>
      </c>
      <c r="AN1199" s="25">
        <v>0</v>
      </c>
      <c r="AO1199" s="109"/>
      <c r="AP1199" s="25">
        <v>0</v>
      </c>
      <c r="AQ1199" s="25">
        <v>0</v>
      </c>
      <c r="AR1199" s="25">
        <v>0</v>
      </c>
      <c r="AS1199" s="25">
        <v>0</v>
      </c>
      <c r="AT1199" s="25">
        <v>0</v>
      </c>
      <c r="AU1199" s="25">
        <v>0</v>
      </c>
      <c r="AW1199" t="str">
        <f t="shared" si="133"/>
        <v>Trần Huy Hoàng</v>
      </c>
      <c r="AX1199" s="27" t="str">
        <f t="shared" si="134"/>
        <v>Đặng Hoàng Thiên Ân</v>
      </c>
      <c r="AY1199" s="4" t="str">
        <f t="shared" si="135"/>
        <v>VIN+</v>
      </c>
    </row>
    <row r="1200" spans="1:51" outlineLevel="1" x14ac:dyDescent="0.25">
      <c r="A1200" s="4" t="s">
        <v>1104</v>
      </c>
      <c r="B1200" s="4" t="s">
        <v>797</v>
      </c>
      <c r="C1200" s="4" t="s">
        <v>221</v>
      </c>
      <c r="D1200" s="4" t="s">
        <v>756</v>
      </c>
      <c r="E1200" s="35" t="s">
        <v>265</v>
      </c>
      <c r="F1200" s="11" t="s">
        <v>710</v>
      </c>
      <c r="G1200" s="35">
        <v>5139134</v>
      </c>
      <c r="H1200" s="4" t="s">
        <v>3005</v>
      </c>
      <c r="I1200" s="4"/>
      <c r="J1200" s="4"/>
      <c r="K1200" s="4"/>
      <c r="L1200" s="4"/>
      <c r="M1200" s="33"/>
      <c r="N1200" s="38"/>
      <c r="O1200" s="43"/>
      <c r="P1200" s="244">
        <f t="shared" si="132"/>
        <v>303.49700000000001</v>
      </c>
      <c r="Q1200" s="25"/>
      <c r="R1200" s="25"/>
      <c r="S1200" s="25"/>
      <c r="T1200" s="109"/>
      <c r="U1200" s="25"/>
      <c r="V1200" s="25"/>
      <c r="W1200" s="25"/>
      <c r="X1200" s="25">
        <v>0</v>
      </c>
      <c r="Y1200" s="25"/>
      <c r="Z1200" s="25">
        <v>0</v>
      </c>
      <c r="AA1200" s="109"/>
      <c r="AB1200" s="25">
        <v>0</v>
      </c>
      <c r="AC1200" s="25">
        <v>0</v>
      </c>
      <c r="AD1200" s="25">
        <v>0</v>
      </c>
      <c r="AE1200" s="25">
        <v>0</v>
      </c>
      <c r="AF1200" s="25">
        <v>0</v>
      </c>
      <c r="AG1200" s="25">
        <v>0</v>
      </c>
      <c r="AH1200" s="109"/>
      <c r="AI1200" s="25">
        <v>0</v>
      </c>
      <c r="AJ1200" s="25">
        <v>0</v>
      </c>
      <c r="AK1200" s="123">
        <v>0</v>
      </c>
      <c r="AL1200" s="25">
        <v>0</v>
      </c>
      <c r="AM1200" s="25">
        <v>303.49700000000001</v>
      </c>
      <c r="AN1200" s="25">
        <v>0</v>
      </c>
      <c r="AO1200" s="109"/>
      <c r="AP1200" s="25">
        <v>0</v>
      </c>
      <c r="AQ1200" s="25">
        <v>0</v>
      </c>
      <c r="AR1200" s="25">
        <v>0</v>
      </c>
      <c r="AS1200" s="25">
        <v>0</v>
      </c>
      <c r="AT1200" s="25">
        <v>0</v>
      </c>
      <c r="AU1200" s="25">
        <v>0</v>
      </c>
      <c r="AW1200" t="str">
        <f t="shared" si="133"/>
        <v>Trần Huy Hoàng</v>
      </c>
      <c r="AX1200" s="27" t="str">
        <f t="shared" si="134"/>
        <v>Đặng Hoàng Thiên Ân</v>
      </c>
      <c r="AY1200" s="4" t="str">
        <f t="shared" si="135"/>
        <v>VIN+</v>
      </c>
    </row>
    <row r="1201" spans="1:51" outlineLevel="1" x14ac:dyDescent="0.25">
      <c r="A1201" s="4" t="s">
        <v>1104</v>
      </c>
      <c r="B1201" s="4" t="s">
        <v>797</v>
      </c>
      <c r="C1201" s="4" t="s">
        <v>221</v>
      </c>
      <c r="D1201" s="4" t="s">
        <v>756</v>
      </c>
      <c r="E1201" s="35" t="s">
        <v>265</v>
      </c>
      <c r="F1201" s="11" t="s">
        <v>710</v>
      </c>
      <c r="G1201" s="35">
        <v>5300486</v>
      </c>
      <c r="H1201" s="4" t="s">
        <v>3006</v>
      </c>
      <c r="I1201" s="4"/>
      <c r="J1201" s="4"/>
      <c r="K1201" s="4"/>
      <c r="L1201" s="4"/>
      <c r="M1201" s="33"/>
      <c r="N1201" s="38"/>
      <c r="O1201" s="43"/>
      <c r="P1201" s="244">
        <f t="shared" si="132"/>
        <v>417.99199999999996</v>
      </c>
      <c r="Q1201" s="25"/>
      <c r="R1201" s="25"/>
      <c r="S1201" s="25"/>
      <c r="T1201" s="109"/>
      <c r="U1201" s="25"/>
      <c r="V1201" s="25"/>
      <c r="W1201" s="25"/>
      <c r="X1201" s="25">
        <v>0</v>
      </c>
      <c r="Y1201" s="25"/>
      <c r="Z1201" s="25">
        <v>0</v>
      </c>
      <c r="AA1201" s="109"/>
      <c r="AB1201" s="25">
        <v>0</v>
      </c>
      <c r="AC1201" s="25">
        <v>0</v>
      </c>
      <c r="AD1201" s="25">
        <v>0</v>
      </c>
      <c r="AE1201" s="25">
        <v>0</v>
      </c>
      <c r="AF1201" s="25">
        <v>0</v>
      </c>
      <c r="AG1201" s="25">
        <v>0</v>
      </c>
      <c r="AH1201" s="109"/>
      <c r="AI1201" s="25">
        <v>0</v>
      </c>
      <c r="AJ1201" s="25">
        <v>238.464</v>
      </c>
      <c r="AK1201" s="123">
        <v>0</v>
      </c>
      <c r="AL1201" s="25">
        <v>0</v>
      </c>
      <c r="AM1201" s="25">
        <v>0</v>
      </c>
      <c r="AN1201" s="25">
        <v>0</v>
      </c>
      <c r="AO1201" s="109"/>
      <c r="AP1201" s="25">
        <v>0</v>
      </c>
      <c r="AQ1201" s="25">
        <v>0</v>
      </c>
      <c r="AR1201" s="25">
        <v>0</v>
      </c>
      <c r="AS1201" s="25">
        <v>0</v>
      </c>
      <c r="AT1201" s="25">
        <v>0</v>
      </c>
      <c r="AU1201" s="25">
        <v>179.52799999999999</v>
      </c>
      <c r="AW1201" t="str">
        <f t="shared" si="133"/>
        <v>Trần Huy Hoàng</v>
      </c>
      <c r="AX1201" s="27" t="str">
        <f t="shared" si="134"/>
        <v>Đặng Hoàng Thiên Ân</v>
      </c>
      <c r="AY1201" s="4" t="str">
        <f t="shared" si="135"/>
        <v>VIN+</v>
      </c>
    </row>
    <row r="1202" spans="1:51" x14ac:dyDescent="0.25">
      <c r="A1202" s="4" t="s">
        <v>1104</v>
      </c>
      <c r="B1202" s="4" t="s">
        <v>797</v>
      </c>
      <c r="C1202" s="4" t="s">
        <v>221</v>
      </c>
      <c r="D1202" s="4" t="s">
        <v>756</v>
      </c>
      <c r="E1202" s="35" t="s">
        <v>265</v>
      </c>
      <c r="F1202" s="11" t="s">
        <v>710</v>
      </c>
      <c r="G1202" s="35">
        <v>5301883</v>
      </c>
      <c r="H1202" s="4" t="s">
        <v>3007</v>
      </c>
      <c r="I1202" s="4"/>
      <c r="J1202" s="4"/>
      <c r="K1202" s="4"/>
      <c r="L1202" s="4"/>
      <c r="M1202" s="33"/>
      <c r="N1202" s="38"/>
      <c r="O1202" s="43"/>
      <c r="P1202" s="244">
        <f t="shared" si="132"/>
        <v>1595.797</v>
      </c>
      <c r="Q1202" s="25"/>
      <c r="R1202" s="25"/>
      <c r="S1202" s="25"/>
      <c r="T1202" s="109"/>
      <c r="U1202" s="25"/>
      <c r="V1202" s="25"/>
      <c r="W1202" s="25"/>
      <c r="X1202" s="25">
        <v>0</v>
      </c>
      <c r="Y1202" s="25"/>
      <c r="Z1202" s="25">
        <v>0</v>
      </c>
      <c r="AA1202" s="109"/>
      <c r="AB1202" s="25">
        <v>1053.836</v>
      </c>
      <c r="AC1202" s="25">
        <v>0</v>
      </c>
      <c r="AD1202" s="25">
        <v>0</v>
      </c>
      <c r="AE1202" s="25">
        <v>0</v>
      </c>
      <c r="AF1202" s="25">
        <v>0</v>
      </c>
      <c r="AG1202" s="25">
        <v>0</v>
      </c>
      <c r="AH1202" s="109"/>
      <c r="AI1202" s="25">
        <v>0</v>
      </c>
      <c r="AJ1202" s="25">
        <v>0</v>
      </c>
      <c r="AK1202" s="123">
        <v>0</v>
      </c>
      <c r="AL1202" s="25">
        <v>541.96100000000001</v>
      </c>
      <c r="AM1202" s="25">
        <v>0</v>
      </c>
      <c r="AN1202" s="25">
        <v>0</v>
      </c>
      <c r="AO1202" s="109"/>
      <c r="AP1202" s="25">
        <v>0</v>
      </c>
      <c r="AQ1202" s="25">
        <v>0</v>
      </c>
      <c r="AR1202" s="25">
        <v>0</v>
      </c>
      <c r="AS1202" s="25">
        <v>0</v>
      </c>
      <c r="AT1202" s="25">
        <v>0</v>
      </c>
      <c r="AU1202" s="25">
        <v>0</v>
      </c>
      <c r="AW1202" t="str">
        <f t="shared" si="133"/>
        <v>Trần Huy Hoàng</v>
      </c>
      <c r="AX1202" s="27" t="str">
        <f t="shared" si="134"/>
        <v>Đặng Hoàng Thiên Ân</v>
      </c>
      <c r="AY1202" s="4" t="str">
        <f t="shared" si="135"/>
        <v>VIN+</v>
      </c>
    </row>
    <row r="1203" spans="1:51" x14ac:dyDescent="0.25">
      <c r="A1203" s="4" t="s">
        <v>1104</v>
      </c>
      <c r="B1203" s="4" t="s">
        <v>797</v>
      </c>
      <c r="C1203" s="4" t="s">
        <v>221</v>
      </c>
      <c r="D1203" s="4" t="s">
        <v>756</v>
      </c>
      <c r="E1203" s="35" t="s">
        <v>265</v>
      </c>
      <c r="F1203" s="11" t="s">
        <v>710</v>
      </c>
      <c r="G1203" s="35">
        <v>5270213</v>
      </c>
      <c r="H1203" s="4" t="s">
        <v>5251</v>
      </c>
      <c r="I1203" s="4"/>
      <c r="J1203" s="4"/>
      <c r="K1203" s="4"/>
      <c r="L1203" s="4"/>
      <c r="M1203" s="33"/>
      <c r="N1203" s="38"/>
      <c r="O1203" s="43"/>
      <c r="P1203" s="244">
        <f t="shared" si="132"/>
        <v>238.464</v>
      </c>
      <c r="Q1203" s="25"/>
      <c r="R1203" s="25"/>
      <c r="S1203" s="25"/>
      <c r="T1203" s="109"/>
      <c r="U1203" s="25"/>
      <c r="V1203" s="25"/>
      <c r="W1203" s="25">
        <v>0</v>
      </c>
      <c r="X1203" s="25">
        <v>0</v>
      </c>
      <c r="Y1203" s="25">
        <v>0</v>
      </c>
      <c r="Z1203" s="25">
        <v>0</v>
      </c>
      <c r="AA1203" s="109"/>
      <c r="AB1203" s="25">
        <v>0</v>
      </c>
      <c r="AC1203" s="25">
        <v>0</v>
      </c>
      <c r="AD1203" s="25">
        <v>0</v>
      </c>
      <c r="AE1203" s="25">
        <v>0</v>
      </c>
      <c r="AF1203" s="25">
        <v>0</v>
      </c>
      <c r="AG1203" s="25">
        <v>0</v>
      </c>
      <c r="AH1203" s="109"/>
      <c r="AI1203" s="25">
        <v>238.464</v>
      </c>
      <c r="AJ1203" s="25">
        <v>0</v>
      </c>
      <c r="AK1203" s="123">
        <v>0</v>
      </c>
      <c r="AL1203" s="25">
        <v>0</v>
      </c>
      <c r="AM1203" s="25">
        <v>0</v>
      </c>
      <c r="AN1203" s="25">
        <v>0</v>
      </c>
      <c r="AO1203" s="109"/>
      <c r="AP1203" s="25">
        <v>0</v>
      </c>
      <c r="AQ1203" s="25">
        <v>0</v>
      </c>
      <c r="AR1203" s="25">
        <v>0</v>
      </c>
      <c r="AS1203" s="25">
        <v>0</v>
      </c>
      <c r="AT1203" s="25">
        <v>0</v>
      </c>
      <c r="AU1203" s="25">
        <v>0</v>
      </c>
      <c r="AW1203" t="str">
        <f t="shared" si="133"/>
        <v>Trần Huy Hoàng</v>
      </c>
      <c r="AX1203" s="27" t="str">
        <f t="shared" si="134"/>
        <v>Đặng Hoàng Thiên Ân</v>
      </c>
      <c r="AY1203" s="4" t="str">
        <f t="shared" si="135"/>
        <v>VIN+</v>
      </c>
    </row>
    <row r="1204" spans="1:51" x14ac:dyDescent="0.25">
      <c r="A1204" s="4"/>
      <c r="B1204" s="4"/>
      <c r="C1204" s="4"/>
      <c r="D1204" s="4"/>
      <c r="E1204" s="35"/>
      <c r="F1204" s="4"/>
      <c r="G1204" s="35"/>
      <c r="H1204" s="4"/>
      <c r="I1204" s="4"/>
      <c r="J1204" s="4"/>
      <c r="K1204" s="4"/>
      <c r="L1204" s="4"/>
      <c r="M1204" s="33"/>
      <c r="N1204" s="38"/>
      <c r="O1204" s="43"/>
      <c r="P1204" s="244">
        <f t="shared" si="132"/>
        <v>0</v>
      </c>
      <c r="Q1204" s="25"/>
      <c r="R1204" s="25"/>
      <c r="S1204" s="25"/>
      <c r="T1204" s="109"/>
      <c r="U1204" s="25"/>
      <c r="V1204" s="25"/>
      <c r="W1204" s="25">
        <v>0</v>
      </c>
      <c r="X1204" s="25">
        <v>0</v>
      </c>
      <c r="Y1204" s="25">
        <v>0</v>
      </c>
      <c r="Z1204" s="25">
        <v>0</v>
      </c>
      <c r="AA1204" s="109"/>
      <c r="AB1204" s="25">
        <v>0</v>
      </c>
      <c r="AC1204" s="25">
        <v>0</v>
      </c>
      <c r="AD1204" s="25">
        <v>0</v>
      </c>
      <c r="AE1204" s="25">
        <v>0</v>
      </c>
      <c r="AF1204" s="25">
        <v>0</v>
      </c>
      <c r="AG1204" s="25">
        <v>0</v>
      </c>
      <c r="AH1204" s="109"/>
      <c r="AI1204" s="25">
        <v>0</v>
      </c>
      <c r="AJ1204" s="25">
        <v>0</v>
      </c>
      <c r="AK1204" s="123">
        <v>0</v>
      </c>
      <c r="AL1204" s="25">
        <v>0</v>
      </c>
      <c r="AM1204" s="25">
        <v>0</v>
      </c>
      <c r="AN1204" s="25">
        <v>0</v>
      </c>
      <c r="AO1204" s="109"/>
      <c r="AP1204" s="25">
        <v>0</v>
      </c>
      <c r="AQ1204" s="25">
        <v>0</v>
      </c>
      <c r="AR1204" s="25">
        <v>0</v>
      </c>
      <c r="AS1204" s="25">
        <v>0</v>
      </c>
      <c r="AT1204" s="25">
        <v>0</v>
      </c>
      <c r="AU1204" s="25">
        <v>0</v>
      </c>
      <c r="AW1204">
        <f t="shared" si="133"/>
        <v>0</v>
      </c>
      <c r="AX1204" s="27">
        <f t="shared" si="134"/>
        <v>0</v>
      </c>
      <c r="AY1204" s="4">
        <f t="shared" si="135"/>
        <v>0</v>
      </c>
    </row>
    <row r="1205" spans="1:51" x14ac:dyDescent="0.25">
      <c r="A1205" s="4" t="s">
        <v>1104</v>
      </c>
      <c r="B1205" s="4" t="s">
        <v>797</v>
      </c>
      <c r="C1205" s="4" t="s">
        <v>221</v>
      </c>
      <c r="D1205" s="57" t="s">
        <v>757</v>
      </c>
      <c r="E1205" s="86" t="s">
        <v>277</v>
      </c>
      <c r="F1205" s="57"/>
      <c r="G1205" s="35"/>
      <c r="H1205" s="57" t="s">
        <v>726</v>
      </c>
      <c r="I1205" s="4"/>
      <c r="J1205" s="4"/>
      <c r="K1205" s="4"/>
      <c r="L1205" s="4">
        <v>61</v>
      </c>
      <c r="M1205" s="33">
        <v>41255.071182</v>
      </c>
      <c r="N1205" s="38">
        <f t="shared" si="86"/>
        <v>2.110049125236476E-2</v>
      </c>
      <c r="O1205" s="33">
        <f t="shared" si="87"/>
        <v>47644.976531784741</v>
      </c>
      <c r="P1205" s="244">
        <f t="shared" si="132"/>
        <v>0</v>
      </c>
      <c r="Q1205" s="25">
        <v>0</v>
      </c>
      <c r="R1205" s="25">
        <v>0</v>
      </c>
      <c r="S1205" s="25">
        <v>0</v>
      </c>
      <c r="T1205" s="109"/>
      <c r="U1205" s="25">
        <v>0</v>
      </c>
      <c r="V1205" s="25">
        <v>0</v>
      </c>
      <c r="W1205" s="25">
        <v>0</v>
      </c>
      <c r="X1205" s="25">
        <v>0</v>
      </c>
      <c r="Y1205" s="25">
        <v>0</v>
      </c>
      <c r="Z1205" s="25">
        <v>0</v>
      </c>
      <c r="AA1205" s="109"/>
      <c r="AB1205" s="25">
        <v>0</v>
      </c>
      <c r="AC1205" s="25">
        <v>0</v>
      </c>
      <c r="AD1205" s="25">
        <v>0</v>
      </c>
      <c r="AE1205" s="25">
        <v>0</v>
      </c>
      <c r="AF1205" s="25">
        <v>0</v>
      </c>
      <c r="AG1205" s="25">
        <v>0</v>
      </c>
      <c r="AH1205" s="109"/>
      <c r="AI1205" s="25">
        <v>0</v>
      </c>
      <c r="AJ1205" s="25">
        <v>0</v>
      </c>
      <c r="AK1205" s="123">
        <v>0</v>
      </c>
      <c r="AL1205" s="25">
        <v>0</v>
      </c>
      <c r="AM1205" s="25">
        <v>0</v>
      </c>
      <c r="AN1205" s="25">
        <v>0</v>
      </c>
      <c r="AO1205" s="109"/>
      <c r="AP1205" s="25">
        <v>0</v>
      </c>
      <c r="AQ1205" s="25">
        <v>0</v>
      </c>
      <c r="AR1205" s="25">
        <v>0</v>
      </c>
      <c r="AS1205" s="25">
        <v>0</v>
      </c>
      <c r="AT1205" s="25">
        <v>0</v>
      </c>
      <c r="AU1205" s="25">
        <v>0</v>
      </c>
      <c r="AW1205" t="str">
        <f t="shared" si="133"/>
        <v>Trần Huy Hoàng</v>
      </c>
      <c r="AX1205" s="27" t="str">
        <f t="shared" si="134"/>
        <v>Nguyễn Gia Bảo</v>
      </c>
      <c r="AY1205" s="4" t="str">
        <f t="shared" si="135"/>
        <v>VIN+</v>
      </c>
    </row>
    <row r="1206" spans="1:51" x14ac:dyDescent="0.25">
      <c r="A1206" s="4" t="s">
        <v>1104</v>
      </c>
      <c r="B1206" s="4" t="s">
        <v>797</v>
      </c>
      <c r="C1206" s="4" t="s">
        <v>221</v>
      </c>
      <c r="D1206" s="4" t="s">
        <v>757</v>
      </c>
      <c r="E1206" s="35" t="s">
        <v>277</v>
      </c>
      <c r="F1206" s="11" t="s">
        <v>710</v>
      </c>
      <c r="G1206" s="35">
        <v>5337314</v>
      </c>
      <c r="H1206" s="4" t="s">
        <v>798</v>
      </c>
      <c r="I1206" s="4"/>
      <c r="J1206" s="4"/>
      <c r="K1206" s="4"/>
      <c r="L1206" s="4"/>
      <c r="M1206" s="33"/>
      <c r="N1206" s="38"/>
      <c r="O1206" s="33"/>
      <c r="P1206" s="244">
        <f t="shared" si="132"/>
        <v>238.464</v>
      </c>
      <c r="Q1206" s="25">
        <v>238.464</v>
      </c>
      <c r="R1206" s="25">
        <v>0</v>
      </c>
      <c r="S1206" s="25">
        <v>0</v>
      </c>
      <c r="T1206" s="109"/>
      <c r="U1206" s="25">
        <v>0</v>
      </c>
      <c r="V1206" s="25">
        <v>0</v>
      </c>
      <c r="W1206" s="25">
        <v>0</v>
      </c>
      <c r="X1206" s="25">
        <v>0</v>
      </c>
      <c r="Y1206" s="25">
        <v>0</v>
      </c>
      <c r="Z1206" s="25">
        <v>0</v>
      </c>
      <c r="AA1206" s="109"/>
      <c r="AB1206" s="25">
        <v>0</v>
      </c>
      <c r="AC1206" s="25">
        <v>0</v>
      </c>
      <c r="AD1206" s="25">
        <v>0</v>
      </c>
      <c r="AE1206" s="25">
        <v>0</v>
      </c>
      <c r="AF1206" s="25">
        <v>0</v>
      </c>
      <c r="AG1206" s="25">
        <v>0</v>
      </c>
      <c r="AH1206" s="109"/>
      <c r="AI1206" s="25">
        <v>0</v>
      </c>
      <c r="AJ1206" s="25">
        <v>0</v>
      </c>
      <c r="AK1206" s="123">
        <v>0</v>
      </c>
      <c r="AL1206" s="25">
        <v>0</v>
      </c>
      <c r="AM1206" s="25">
        <v>0</v>
      </c>
      <c r="AN1206" s="25">
        <v>0</v>
      </c>
      <c r="AO1206" s="109"/>
      <c r="AP1206" s="25">
        <v>0</v>
      </c>
      <c r="AQ1206" s="25">
        <v>0</v>
      </c>
      <c r="AR1206" s="25">
        <v>0</v>
      </c>
      <c r="AS1206" s="25">
        <v>0</v>
      </c>
      <c r="AT1206" s="25">
        <v>0</v>
      </c>
      <c r="AU1206" s="25">
        <v>0</v>
      </c>
      <c r="AW1206" t="str">
        <f t="shared" si="133"/>
        <v>Trần Huy Hoàng</v>
      </c>
      <c r="AX1206" s="27" t="str">
        <f t="shared" si="134"/>
        <v>Nguyễn Gia Bảo</v>
      </c>
      <c r="AY1206" s="4" t="str">
        <f t="shared" si="135"/>
        <v>VIN+</v>
      </c>
    </row>
    <row r="1207" spans="1:51" outlineLevel="1" x14ac:dyDescent="0.25">
      <c r="A1207" s="4" t="s">
        <v>1104</v>
      </c>
      <c r="B1207" s="4" t="s">
        <v>797</v>
      </c>
      <c r="C1207" s="4" t="s">
        <v>221</v>
      </c>
      <c r="D1207" s="4" t="s">
        <v>757</v>
      </c>
      <c r="E1207" s="35" t="s">
        <v>277</v>
      </c>
      <c r="F1207" s="11" t="s">
        <v>710</v>
      </c>
      <c r="G1207" s="35">
        <v>9184426</v>
      </c>
      <c r="H1207" s="4" t="s">
        <v>799</v>
      </c>
      <c r="I1207" s="4"/>
      <c r="J1207" s="4"/>
      <c r="K1207" s="4"/>
      <c r="L1207" s="4"/>
      <c r="M1207" s="33"/>
      <c r="N1207" s="38"/>
      <c r="O1207" s="33"/>
      <c r="P1207" s="244">
        <f t="shared" si="132"/>
        <v>417.99199999999996</v>
      </c>
      <c r="Q1207" s="25">
        <v>238.464</v>
      </c>
      <c r="R1207" s="25">
        <v>0</v>
      </c>
      <c r="S1207" s="25">
        <v>0</v>
      </c>
      <c r="T1207" s="109"/>
      <c r="U1207" s="25">
        <v>0</v>
      </c>
      <c r="V1207" s="25">
        <v>0</v>
      </c>
      <c r="W1207" s="25">
        <v>0</v>
      </c>
      <c r="X1207" s="25">
        <v>0</v>
      </c>
      <c r="Y1207" s="25">
        <v>0</v>
      </c>
      <c r="Z1207" s="25">
        <v>0</v>
      </c>
      <c r="AA1207" s="109"/>
      <c r="AB1207" s="25">
        <v>179.52799999999999</v>
      </c>
      <c r="AC1207" s="25">
        <v>0</v>
      </c>
      <c r="AD1207" s="25">
        <v>0</v>
      </c>
      <c r="AE1207" s="25">
        <v>0</v>
      </c>
      <c r="AF1207" s="25">
        <v>0</v>
      </c>
      <c r="AG1207" s="25">
        <v>0</v>
      </c>
      <c r="AH1207" s="109"/>
      <c r="AI1207" s="25">
        <v>0</v>
      </c>
      <c r="AJ1207" s="25">
        <v>0</v>
      </c>
      <c r="AK1207" s="123">
        <v>0</v>
      </c>
      <c r="AL1207" s="25">
        <v>0</v>
      </c>
      <c r="AM1207" s="25">
        <v>0</v>
      </c>
      <c r="AN1207" s="25">
        <v>0</v>
      </c>
      <c r="AO1207" s="109"/>
      <c r="AP1207" s="25">
        <v>0</v>
      </c>
      <c r="AQ1207" s="25">
        <v>0</v>
      </c>
      <c r="AR1207" s="25">
        <v>0</v>
      </c>
      <c r="AS1207" s="25">
        <v>0</v>
      </c>
      <c r="AT1207" s="25">
        <v>0</v>
      </c>
      <c r="AU1207" s="25">
        <v>0</v>
      </c>
      <c r="AW1207" t="str">
        <f t="shared" si="133"/>
        <v>Trần Huy Hoàng</v>
      </c>
      <c r="AX1207" s="27" t="str">
        <f t="shared" si="134"/>
        <v>Nguyễn Gia Bảo</v>
      </c>
      <c r="AY1207" s="4" t="str">
        <f t="shared" si="135"/>
        <v>VIN+</v>
      </c>
    </row>
    <row r="1208" spans="1:51" outlineLevel="1" x14ac:dyDescent="0.25">
      <c r="A1208" s="4" t="s">
        <v>1104</v>
      </c>
      <c r="B1208" s="4" t="s">
        <v>797</v>
      </c>
      <c r="C1208" s="4" t="s">
        <v>221</v>
      </c>
      <c r="D1208" s="4" t="s">
        <v>757</v>
      </c>
      <c r="E1208" s="35" t="s">
        <v>277</v>
      </c>
      <c r="F1208" s="11" t="s">
        <v>710</v>
      </c>
      <c r="G1208" s="35">
        <v>5271779</v>
      </c>
      <c r="H1208" s="4" t="s">
        <v>1666</v>
      </c>
      <c r="I1208" s="4"/>
      <c r="J1208" s="4"/>
      <c r="K1208" s="4"/>
      <c r="L1208" s="4"/>
      <c r="M1208" s="33"/>
      <c r="N1208" s="38"/>
      <c r="O1208" s="33"/>
      <c r="P1208" s="244">
        <f t="shared" si="132"/>
        <v>721.48900000000003</v>
      </c>
      <c r="Q1208" s="25"/>
      <c r="R1208" s="25"/>
      <c r="S1208" s="25"/>
      <c r="T1208" s="109"/>
      <c r="U1208" s="25"/>
      <c r="V1208" s="25">
        <v>179.52799999999999</v>
      </c>
      <c r="W1208" s="25">
        <v>0</v>
      </c>
      <c r="X1208" s="25">
        <v>0</v>
      </c>
      <c r="Y1208" s="25">
        <v>0</v>
      </c>
      <c r="Z1208" s="25">
        <v>0</v>
      </c>
      <c r="AA1208" s="109"/>
      <c r="AB1208" s="25">
        <v>0</v>
      </c>
      <c r="AC1208" s="25">
        <v>0</v>
      </c>
      <c r="AD1208" s="25">
        <v>0</v>
      </c>
      <c r="AE1208" s="25">
        <v>238.464</v>
      </c>
      <c r="AF1208" s="25">
        <v>0</v>
      </c>
      <c r="AG1208" s="25">
        <v>0</v>
      </c>
      <c r="AH1208" s="109"/>
      <c r="AI1208" s="25">
        <v>0</v>
      </c>
      <c r="AJ1208" s="25">
        <v>0</v>
      </c>
      <c r="AK1208" s="123">
        <v>0</v>
      </c>
      <c r="AL1208" s="25">
        <v>0</v>
      </c>
      <c r="AM1208" s="25">
        <v>0</v>
      </c>
      <c r="AN1208" s="25">
        <v>303.49700000000001</v>
      </c>
      <c r="AO1208" s="109"/>
      <c r="AP1208" s="25">
        <v>0</v>
      </c>
      <c r="AQ1208" s="25">
        <v>0</v>
      </c>
      <c r="AR1208" s="25">
        <v>0</v>
      </c>
      <c r="AS1208" s="25">
        <v>0</v>
      </c>
      <c r="AT1208" s="25">
        <v>0</v>
      </c>
      <c r="AU1208" s="25">
        <v>0</v>
      </c>
      <c r="AW1208" t="str">
        <f t="shared" si="133"/>
        <v>Trần Huy Hoàng</v>
      </c>
      <c r="AX1208" s="27" t="str">
        <f t="shared" si="134"/>
        <v>Nguyễn Gia Bảo</v>
      </c>
      <c r="AY1208" s="4" t="str">
        <f t="shared" si="135"/>
        <v>VIN+</v>
      </c>
    </row>
    <row r="1209" spans="1:51" outlineLevel="1" x14ac:dyDescent="0.25">
      <c r="A1209" s="4" t="s">
        <v>1104</v>
      </c>
      <c r="B1209" s="4" t="s">
        <v>797</v>
      </c>
      <c r="C1209" s="4" t="s">
        <v>221</v>
      </c>
      <c r="D1209" s="4" t="s">
        <v>757</v>
      </c>
      <c r="E1209" s="35" t="s">
        <v>277</v>
      </c>
      <c r="F1209" s="11" t="s">
        <v>710</v>
      </c>
      <c r="G1209" s="35">
        <v>5137994</v>
      </c>
      <c r="H1209" s="4" t="s">
        <v>1667</v>
      </c>
      <c r="I1209" s="4"/>
      <c r="J1209" s="4"/>
      <c r="K1209" s="4"/>
      <c r="L1209" s="4"/>
      <c r="M1209" s="33"/>
      <c r="N1209" s="38"/>
      <c r="O1209" s="33"/>
      <c r="P1209" s="244">
        <f t="shared" si="132"/>
        <v>2043.7079999999999</v>
      </c>
      <c r="Q1209" s="25"/>
      <c r="R1209" s="25"/>
      <c r="S1209" s="25"/>
      <c r="T1209" s="109"/>
      <c r="U1209" s="25"/>
      <c r="V1209" s="25">
        <v>483.02499999999998</v>
      </c>
      <c r="W1209" s="25">
        <v>0</v>
      </c>
      <c r="X1209" s="25">
        <v>0</v>
      </c>
      <c r="Y1209" s="25">
        <v>0</v>
      </c>
      <c r="Z1209" s="25">
        <v>0</v>
      </c>
      <c r="AA1209" s="109"/>
      <c r="AB1209" s="25">
        <v>0</v>
      </c>
      <c r="AC1209" s="25">
        <v>419.06200000000001</v>
      </c>
      <c r="AD1209" s="25">
        <v>0</v>
      </c>
      <c r="AE1209" s="25">
        <v>419.06200000000001</v>
      </c>
      <c r="AF1209" s="25">
        <v>0</v>
      </c>
      <c r="AG1209" s="25">
        <v>0</v>
      </c>
      <c r="AH1209" s="109"/>
      <c r="AI1209" s="25">
        <v>0</v>
      </c>
      <c r="AJ1209" s="25">
        <v>0</v>
      </c>
      <c r="AK1209" s="123">
        <v>0</v>
      </c>
      <c r="AL1209" s="25">
        <v>0</v>
      </c>
      <c r="AM1209" s="25">
        <v>0</v>
      </c>
      <c r="AN1209" s="25">
        <v>180.59800000000001</v>
      </c>
      <c r="AO1209" s="109"/>
      <c r="AP1209" s="25">
        <v>0</v>
      </c>
      <c r="AQ1209" s="25">
        <v>0</v>
      </c>
      <c r="AR1209" s="25">
        <v>0</v>
      </c>
      <c r="AS1209" s="25">
        <v>0</v>
      </c>
      <c r="AT1209" s="25">
        <v>541.96100000000001</v>
      </c>
      <c r="AU1209" s="25">
        <v>0</v>
      </c>
      <c r="AW1209" t="str">
        <f t="shared" si="133"/>
        <v>Trần Huy Hoàng</v>
      </c>
      <c r="AX1209" s="27" t="str">
        <f t="shared" si="134"/>
        <v>Nguyễn Gia Bảo</v>
      </c>
      <c r="AY1209" s="4" t="str">
        <f t="shared" si="135"/>
        <v>VIN+</v>
      </c>
    </row>
    <row r="1210" spans="1:51" outlineLevel="1" x14ac:dyDescent="0.25">
      <c r="A1210" s="4" t="s">
        <v>1104</v>
      </c>
      <c r="B1210" s="4" t="s">
        <v>797</v>
      </c>
      <c r="C1210" s="4" t="s">
        <v>221</v>
      </c>
      <c r="D1210" s="4" t="s">
        <v>757</v>
      </c>
      <c r="E1210" s="35" t="s">
        <v>277</v>
      </c>
      <c r="F1210" s="11" t="s">
        <v>710</v>
      </c>
      <c r="G1210" s="35">
        <v>5300154</v>
      </c>
      <c r="H1210" s="4" t="s">
        <v>1668</v>
      </c>
      <c r="I1210" s="4"/>
      <c r="J1210" s="4"/>
      <c r="K1210" s="4"/>
      <c r="L1210" s="4"/>
      <c r="M1210" s="33"/>
      <c r="N1210" s="38"/>
      <c r="O1210" s="33"/>
      <c r="P1210" s="244">
        <f t="shared" si="132"/>
        <v>779.1880000000001</v>
      </c>
      <c r="Q1210" s="25"/>
      <c r="R1210" s="25"/>
      <c r="S1210" s="25"/>
      <c r="T1210" s="109"/>
      <c r="U1210" s="25"/>
      <c r="V1210" s="25">
        <v>598.59</v>
      </c>
      <c r="W1210" s="25">
        <v>0</v>
      </c>
      <c r="X1210" s="25">
        <v>0</v>
      </c>
      <c r="Y1210" s="25">
        <v>0</v>
      </c>
      <c r="Z1210" s="25">
        <v>0</v>
      </c>
      <c r="AA1210" s="109"/>
      <c r="AB1210" s="25">
        <v>0</v>
      </c>
      <c r="AC1210" s="25">
        <v>0</v>
      </c>
      <c r="AD1210" s="25">
        <v>0</v>
      </c>
      <c r="AE1210" s="25">
        <v>0</v>
      </c>
      <c r="AF1210" s="25">
        <v>0</v>
      </c>
      <c r="AG1210" s="25">
        <v>0</v>
      </c>
      <c r="AH1210" s="109"/>
      <c r="AI1210" s="25">
        <v>180.59800000000001</v>
      </c>
      <c r="AJ1210" s="25">
        <v>0</v>
      </c>
      <c r="AK1210" s="123">
        <v>0</v>
      </c>
      <c r="AL1210" s="25">
        <v>0</v>
      </c>
      <c r="AM1210" s="25">
        <v>0</v>
      </c>
      <c r="AN1210" s="25">
        <v>0</v>
      </c>
      <c r="AO1210" s="109"/>
      <c r="AP1210" s="25">
        <v>0</v>
      </c>
      <c r="AQ1210" s="25">
        <v>0</v>
      </c>
      <c r="AR1210" s="25">
        <v>0</v>
      </c>
      <c r="AS1210" s="25">
        <v>0</v>
      </c>
      <c r="AT1210" s="25">
        <v>0</v>
      </c>
      <c r="AU1210" s="25">
        <v>0</v>
      </c>
      <c r="AW1210" t="str">
        <f t="shared" si="133"/>
        <v>Trần Huy Hoàng</v>
      </c>
      <c r="AX1210" s="27" t="str">
        <f t="shared" si="134"/>
        <v>Nguyễn Gia Bảo</v>
      </c>
      <c r="AY1210" s="4" t="str">
        <f t="shared" si="135"/>
        <v>VIN+</v>
      </c>
    </row>
    <row r="1211" spans="1:51" outlineLevel="1" x14ac:dyDescent="0.25">
      <c r="A1211" s="4" t="s">
        <v>1104</v>
      </c>
      <c r="B1211" s="4" t="s">
        <v>797</v>
      </c>
      <c r="C1211" s="4" t="s">
        <v>221</v>
      </c>
      <c r="D1211" s="4" t="s">
        <v>757</v>
      </c>
      <c r="E1211" s="35" t="s">
        <v>277</v>
      </c>
      <c r="F1211" s="11" t="s">
        <v>710</v>
      </c>
      <c r="G1211" s="35">
        <v>5279096</v>
      </c>
      <c r="H1211" s="4" t="s">
        <v>1669</v>
      </c>
      <c r="I1211" s="4"/>
      <c r="J1211" s="4"/>
      <c r="K1211" s="4"/>
      <c r="L1211" s="4"/>
      <c r="M1211" s="33"/>
      <c r="N1211" s="38"/>
      <c r="O1211" s="33"/>
      <c r="P1211" s="244">
        <f t="shared" si="132"/>
        <v>844.221</v>
      </c>
      <c r="Q1211" s="25"/>
      <c r="R1211" s="25"/>
      <c r="S1211" s="25"/>
      <c r="T1211" s="109"/>
      <c r="U1211" s="25"/>
      <c r="V1211" s="25">
        <v>360.12599999999998</v>
      </c>
      <c r="W1211" s="25">
        <v>0</v>
      </c>
      <c r="X1211" s="25">
        <v>0</v>
      </c>
      <c r="Y1211" s="25">
        <v>0</v>
      </c>
      <c r="Z1211" s="25">
        <v>0</v>
      </c>
      <c r="AA1211" s="109"/>
      <c r="AB1211" s="25">
        <v>0</v>
      </c>
      <c r="AC1211" s="25">
        <v>0</v>
      </c>
      <c r="AD1211" s="25">
        <v>0</v>
      </c>
      <c r="AE1211" s="25">
        <v>0</v>
      </c>
      <c r="AF1211" s="25">
        <v>0</v>
      </c>
      <c r="AG1211" s="25">
        <v>180.59800000000001</v>
      </c>
      <c r="AH1211" s="109"/>
      <c r="AI1211" s="25">
        <v>0</v>
      </c>
      <c r="AJ1211" s="25">
        <v>0</v>
      </c>
      <c r="AK1211" s="123">
        <v>0</v>
      </c>
      <c r="AL1211" s="25">
        <v>0</v>
      </c>
      <c r="AM1211" s="25">
        <v>303.49700000000001</v>
      </c>
      <c r="AN1211" s="25">
        <v>0</v>
      </c>
      <c r="AO1211" s="109"/>
      <c r="AP1211" s="25">
        <v>0</v>
      </c>
      <c r="AQ1211" s="25">
        <v>0</v>
      </c>
      <c r="AR1211" s="25">
        <v>0</v>
      </c>
      <c r="AS1211" s="25">
        <v>0</v>
      </c>
      <c r="AT1211" s="25">
        <v>0</v>
      </c>
      <c r="AU1211" s="25">
        <v>0</v>
      </c>
      <c r="AW1211" t="str">
        <f t="shared" si="133"/>
        <v>Trần Huy Hoàng</v>
      </c>
      <c r="AX1211" s="27" t="str">
        <f t="shared" si="134"/>
        <v>Nguyễn Gia Bảo</v>
      </c>
      <c r="AY1211" s="4" t="str">
        <f t="shared" si="135"/>
        <v>VIN+</v>
      </c>
    </row>
    <row r="1212" spans="1:51" outlineLevel="1" x14ac:dyDescent="0.25">
      <c r="A1212" s="4" t="s">
        <v>1104</v>
      </c>
      <c r="B1212" s="4" t="s">
        <v>797</v>
      </c>
      <c r="C1212" s="4" t="s">
        <v>221</v>
      </c>
      <c r="D1212" s="4" t="s">
        <v>757</v>
      </c>
      <c r="E1212" s="35" t="s">
        <v>277</v>
      </c>
      <c r="F1212" s="11" t="s">
        <v>710</v>
      </c>
      <c r="G1212" s="35">
        <v>5299751</v>
      </c>
      <c r="H1212" s="4" t="s">
        <v>1670</v>
      </c>
      <c r="I1212" s="4"/>
      <c r="J1212" s="4"/>
      <c r="K1212" s="4"/>
      <c r="L1212" s="4"/>
      <c r="M1212" s="33"/>
      <c r="N1212" s="38"/>
      <c r="O1212" s="33"/>
      <c r="P1212" s="244">
        <f t="shared" si="132"/>
        <v>540.72399999999993</v>
      </c>
      <c r="Q1212" s="25"/>
      <c r="R1212" s="25"/>
      <c r="S1212" s="25"/>
      <c r="T1212" s="109"/>
      <c r="U1212" s="25"/>
      <c r="V1212" s="25">
        <v>360.12599999999998</v>
      </c>
      <c r="W1212" s="25">
        <v>0</v>
      </c>
      <c r="X1212" s="25">
        <v>0</v>
      </c>
      <c r="Y1212" s="25">
        <v>0</v>
      </c>
      <c r="Z1212" s="25">
        <v>0</v>
      </c>
      <c r="AA1212" s="109"/>
      <c r="AB1212" s="25">
        <v>0</v>
      </c>
      <c r="AC1212" s="25">
        <v>0</v>
      </c>
      <c r="AD1212" s="25">
        <v>0</v>
      </c>
      <c r="AE1212" s="25">
        <v>0</v>
      </c>
      <c r="AF1212" s="25">
        <v>0</v>
      </c>
      <c r="AG1212" s="25">
        <v>0</v>
      </c>
      <c r="AH1212" s="109"/>
      <c r="AI1212" s="25">
        <v>180.59800000000001</v>
      </c>
      <c r="AJ1212" s="25">
        <v>0</v>
      </c>
      <c r="AK1212" s="123">
        <v>0</v>
      </c>
      <c r="AL1212" s="25">
        <v>0</v>
      </c>
      <c r="AM1212" s="25">
        <v>0</v>
      </c>
      <c r="AN1212" s="25">
        <v>0</v>
      </c>
      <c r="AO1212" s="109"/>
      <c r="AP1212" s="25">
        <v>0</v>
      </c>
      <c r="AQ1212" s="25">
        <v>0</v>
      </c>
      <c r="AR1212" s="25">
        <v>0</v>
      </c>
      <c r="AS1212" s="25">
        <v>0</v>
      </c>
      <c r="AT1212" s="25">
        <v>0</v>
      </c>
      <c r="AU1212" s="25">
        <v>0</v>
      </c>
      <c r="AW1212" t="str">
        <f t="shared" si="133"/>
        <v>Trần Huy Hoàng</v>
      </c>
      <c r="AX1212" s="27" t="str">
        <f t="shared" si="134"/>
        <v>Nguyễn Gia Bảo</v>
      </c>
      <c r="AY1212" s="4" t="str">
        <f t="shared" si="135"/>
        <v>VIN+</v>
      </c>
    </row>
    <row r="1213" spans="1:51" outlineLevel="1" x14ac:dyDescent="0.25">
      <c r="A1213" s="4" t="s">
        <v>1104</v>
      </c>
      <c r="B1213" s="4" t="s">
        <v>797</v>
      </c>
      <c r="C1213" s="4" t="s">
        <v>221</v>
      </c>
      <c r="D1213" s="4" t="s">
        <v>757</v>
      </c>
      <c r="E1213" s="35" t="s">
        <v>277</v>
      </c>
      <c r="F1213" s="11" t="s">
        <v>710</v>
      </c>
      <c r="G1213" s="35">
        <v>5136902</v>
      </c>
      <c r="H1213" s="4" t="s">
        <v>1671</v>
      </c>
      <c r="I1213" s="4"/>
      <c r="J1213" s="4"/>
      <c r="K1213" s="4"/>
      <c r="L1213" s="4"/>
      <c r="M1213" s="33"/>
      <c r="N1213" s="38"/>
      <c r="O1213" s="33"/>
      <c r="P1213" s="244">
        <f t="shared" si="132"/>
        <v>663.62300000000005</v>
      </c>
      <c r="Q1213" s="25"/>
      <c r="R1213" s="25"/>
      <c r="S1213" s="25"/>
      <c r="T1213" s="109"/>
      <c r="U1213" s="25"/>
      <c r="V1213" s="25">
        <v>179.52799999999999</v>
      </c>
      <c r="W1213" s="25">
        <v>0</v>
      </c>
      <c r="X1213" s="25">
        <v>0</v>
      </c>
      <c r="Y1213" s="25">
        <v>0</v>
      </c>
      <c r="Z1213" s="25">
        <v>0</v>
      </c>
      <c r="AA1213" s="109"/>
      <c r="AB1213" s="25">
        <v>0</v>
      </c>
      <c r="AC1213" s="25">
        <v>0</v>
      </c>
      <c r="AD1213" s="25">
        <v>0</v>
      </c>
      <c r="AE1213" s="25">
        <v>0</v>
      </c>
      <c r="AF1213" s="25">
        <v>0</v>
      </c>
      <c r="AG1213" s="25">
        <v>0</v>
      </c>
      <c r="AH1213" s="109"/>
      <c r="AI1213" s="25">
        <v>0</v>
      </c>
      <c r="AJ1213" s="25">
        <v>0</v>
      </c>
      <c r="AK1213" s="123">
        <v>0</v>
      </c>
      <c r="AL1213" s="25">
        <v>0</v>
      </c>
      <c r="AM1213" s="25">
        <v>0</v>
      </c>
      <c r="AN1213" s="25">
        <v>484.09500000000003</v>
      </c>
      <c r="AO1213" s="109"/>
      <c r="AP1213" s="25">
        <v>0</v>
      </c>
      <c r="AQ1213" s="25">
        <v>0</v>
      </c>
      <c r="AR1213" s="25">
        <v>0</v>
      </c>
      <c r="AS1213" s="25">
        <v>0</v>
      </c>
      <c r="AT1213" s="25">
        <v>0</v>
      </c>
      <c r="AU1213" s="25">
        <v>0</v>
      </c>
      <c r="AW1213" t="str">
        <f t="shared" si="133"/>
        <v>Trần Huy Hoàng</v>
      </c>
      <c r="AX1213" s="27" t="str">
        <f t="shared" si="134"/>
        <v>Nguyễn Gia Bảo</v>
      </c>
      <c r="AY1213" s="4" t="str">
        <f t="shared" si="135"/>
        <v>VIN+</v>
      </c>
    </row>
    <row r="1214" spans="1:51" outlineLevel="1" x14ac:dyDescent="0.25">
      <c r="A1214" s="4" t="s">
        <v>1104</v>
      </c>
      <c r="B1214" s="4" t="s">
        <v>797</v>
      </c>
      <c r="C1214" s="4" t="s">
        <v>221</v>
      </c>
      <c r="D1214" s="4" t="s">
        <v>757</v>
      </c>
      <c r="E1214" s="35" t="s">
        <v>277</v>
      </c>
      <c r="F1214" s="11" t="s">
        <v>710</v>
      </c>
      <c r="G1214" s="35">
        <v>5295506</v>
      </c>
      <c r="H1214" s="4" t="s">
        <v>1672</v>
      </c>
      <c r="I1214" s="4"/>
      <c r="J1214" s="4"/>
      <c r="K1214" s="4"/>
      <c r="L1214" s="4"/>
      <c r="M1214" s="33"/>
      <c r="N1214" s="38"/>
      <c r="O1214" s="33"/>
      <c r="P1214" s="244">
        <f t="shared" si="132"/>
        <v>483.02499999999998</v>
      </c>
      <c r="Q1214" s="25"/>
      <c r="R1214" s="25"/>
      <c r="S1214" s="25"/>
      <c r="T1214" s="109"/>
      <c r="U1214" s="25"/>
      <c r="V1214" s="25">
        <v>179.52799999999999</v>
      </c>
      <c r="W1214" s="25">
        <v>0</v>
      </c>
      <c r="X1214" s="25">
        <v>0</v>
      </c>
      <c r="Y1214" s="25">
        <v>0</v>
      </c>
      <c r="Z1214" s="25">
        <v>0</v>
      </c>
      <c r="AA1214" s="109"/>
      <c r="AB1214" s="25">
        <v>0</v>
      </c>
      <c r="AC1214" s="25">
        <v>0</v>
      </c>
      <c r="AD1214" s="25">
        <v>0</v>
      </c>
      <c r="AE1214" s="25">
        <v>0</v>
      </c>
      <c r="AF1214" s="25">
        <v>0</v>
      </c>
      <c r="AG1214" s="25">
        <v>0</v>
      </c>
      <c r="AH1214" s="109"/>
      <c r="AI1214" s="25">
        <v>0</v>
      </c>
      <c r="AJ1214" s="25">
        <v>0</v>
      </c>
      <c r="AK1214" s="123">
        <v>0</v>
      </c>
      <c r="AL1214" s="25">
        <v>0</v>
      </c>
      <c r="AM1214" s="25">
        <v>303.49700000000001</v>
      </c>
      <c r="AN1214" s="25">
        <v>0</v>
      </c>
      <c r="AO1214" s="109"/>
      <c r="AP1214" s="25">
        <v>0</v>
      </c>
      <c r="AQ1214" s="25">
        <v>0</v>
      </c>
      <c r="AR1214" s="25">
        <v>0</v>
      </c>
      <c r="AS1214" s="25">
        <v>0</v>
      </c>
      <c r="AT1214" s="25">
        <v>0</v>
      </c>
      <c r="AU1214" s="25">
        <v>0</v>
      </c>
      <c r="AW1214" t="str">
        <f t="shared" si="133"/>
        <v>Trần Huy Hoàng</v>
      </c>
      <c r="AX1214" s="27" t="str">
        <f t="shared" si="134"/>
        <v>Nguyễn Gia Bảo</v>
      </c>
      <c r="AY1214" s="4" t="str">
        <f t="shared" si="135"/>
        <v>VIN+</v>
      </c>
    </row>
    <row r="1215" spans="1:51" outlineLevel="1" x14ac:dyDescent="0.25">
      <c r="A1215" s="4" t="s">
        <v>1104</v>
      </c>
      <c r="B1215" s="4" t="s">
        <v>797</v>
      </c>
      <c r="C1215" s="4" t="s">
        <v>221</v>
      </c>
      <c r="D1215" s="4" t="s">
        <v>757</v>
      </c>
      <c r="E1215" s="35" t="s">
        <v>277</v>
      </c>
      <c r="F1215" s="11" t="s">
        <v>710</v>
      </c>
      <c r="G1215" s="35">
        <v>5131644</v>
      </c>
      <c r="H1215" s="4" t="s">
        <v>1673</v>
      </c>
      <c r="I1215" s="4"/>
      <c r="J1215" s="4"/>
      <c r="K1215" s="4"/>
      <c r="L1215" s="4"/>
      <c r="M1215" s="33"/>
      <c r="N1215" s="38"/>
      <c r="O1215" s="33"/>
      <c r="P1215" s="244">
        <f t="shared" si="132"/>
        <v>483.02499999999998</v>
      </c>
      <c r="Q1215" s="25"/>
      <c r="R1215" s="25"/>
      <c r="S1215" s="25"/>
      <c r="T1215" s="109"/>
      <c r="U1215" s="25"/>
      <c r="V1215" s="25">
        <v>179.52799999999999</v>
      </c>
      <c r="W1215" s="25">
        <v>0</v>
      </c>
      <c r="X1215" s="25">
        <v>0</v>
      </c>
      <c r="Y1215" s="25">
        <v>0</v>
      </c>
      <c r="Z1215" s="25">
        <v>0</v>
      </c>
      <c r="AA1215" s="109"/>
      <c r="AB1215" s="25">
        <v>0</v>
      </c>
      <c r="AC1215" s="25">
        <v>0</v>
      </c>
      <c r="AD1215" s="25">
        <v>0</v>
      </c>
      <c r="AE1215" s="25">
        <v>0</v>
      </c>
      <c r="AF1215" s="25">
        <v>0</v>
      </c>
      <c r="AG1215" s="25">
        <v>0</v>
      </c>
      <c r="AH1215" s="109"/>
      <c r="AI1215" s="25">
        <v>0</v>
      </c>
      <c r="AJ1215" s="25">
        <v>0</v>
      </c>
      <c r="AK1215" s="123">
        <v>0</v>
      </c>
      <c r="AL1215" s="25">
        <v>0</v>
      </c>
      <c r="AM1215" s="25">
        <v>0</v>
      </c>
      <c r="AN1215" s="25">
        <v>0</v>
      </c>
      <c r="AO1215" s="109"/>
      <c r="AP1215" s="25">
        <v>0</v>
      </c>
      <c r="AQ1215" s="25">
        <v>0</v>
      </c>
      <c r="AR1215" s="25">
        <v>303.49700000000001</v>
      </c>
      <c r="AS1215" s="25">
        <v>0</v>
      </c>
      <c r="AT1215" s="25">
        <v>0</v>
      </c>
      <c r="AU1215" s="25">
        <v>0</v>
      </c>
      <c r="AW1215" t="str">
        <f t="shared" si="133"/>
        <v>Trần Huy Hoàng</v>
      </c>
      <c r="AX1215" s="27" t="str">
        <f t="shared" si="134"/>
        <v>Nguyễn Gia Bảo</v>
      </c>
      <c r="AY1215" s="4" t="str">
        <f t="shared" si="135"/>
        <v>VIN+</v>
      </c>
    </row>
    <row r="1216" spans="1:51" outlineLevel="1" x14ac:dyDescent="0.25">
      <c r="A1216" s="4" t="s">
        <v>1104</v>
      </c>
      <c r="B1216" s="4" t="s">
        <v>797</v>
      </c>
      <c r="C1216" s="4" t="s">
        <v>221</v>
      </c>
      <c r="D1216" s="4" t="s">
        <v>757</v>
      </c>
      <c r="E1216" s="35" t="s">
        <v>277</v>
      </c>
      <c r="F1216" s="11" t="s">
        <v>710</v>
      </c>
      <c r="G1216" s="35">
        <v>5292862</v>
      </c>
      <c r="H1216" s="4" t="s">
        <v>1674</v>
      </c>
      <c r="I1216" s="4"/>
      <c r="J1216" s="4"/>
      <c r="K1216" s="4"/>
      <c r="L1216" s="4"/>
      <c r="M1216" s="33"/>
      <c r="N1216" s="38"/>
      <c r="O1216" s="33"/>
      <c r="P1216" s="244">
        <f t="shared" si="132"/>
        <v>419.06200000000001</v>
      </c>
      <c r="Q1216" s="25"/>
      <c r="R1216" s="25"/>
      <c r="S1216" s="25"/>
      <c r="T1216" s="109"/>
      <c r="U1216" s="25"/>
      <c r="V1216" s="25">
        <v>419.06200000000001</v>
      </c>
      <c r="W1216" s="25">
        <v>0</v>
      </c>
      <c r="X1216" s="25">
        <v>0</v>
      </c>
      <c r="Y1216" s="25">
        <v>0</v>
      </c>
      <c r="Z1216" s="25">
        <v>0</v>
      </c>
      <c r="AA1216" s="109"/>
      <c r="AB1216" s="25">
        <v>0</v>
      </c>
      <c r="AC1216" s="25">
        <v>0</v>
      </c>
      <c r="AD1216" s="25">
        <v>0</v>
      </c>
      <c r="AE1216" s="25">
        <v>0</v>
      </c>
      <c r="AF1216" s="25">
        <v>0</v>
      </c>
      <c r="AG1216" s="25">
        <v>0</v>
      </c>
      <c r="AH1216" s="109"/>
      <c r="AI1216" s="25">
        <v>0</v>
      </c>
      <c r="AJ1216" s="25">
        <v>0</v>
      </c>
      <c r="AK1216" s="123">
        <v>0</v>
      </c>
      <c r="AL1216" s="25">
        <v>0</v>
      </c>
      <c r="AM1216" s="25">
        <v>0</v>
      </c>
      <c r="AN1216" s="25">
        <v>0</v>
      </c>
      <c r="AO1216" s="109"/>
      <c r="AP1216" s="25">
        <v>0</v>
      </c>
      <c r="AQ1216" s="25">
        <v>0</v>
      </c>
      <c r="AR1216" s="25">
        <v>0</v>
      </c>
      <c r="AS1216" s="25">
        <v>0</v>
      </c>
      <c r="AT1216" s="25">
        <v>0</v>
      </c>
      <c r="AU1216" s="25">
        <v>0</v>
      </c>
      <c r="AW1216" t="str">
        <f t="shared" si="133"/>
        <v>Trần Huy Hoàng</v>
      </c>
      <c r="AX1216" s="27" t="str">
        <f t="shared" si="134"/>
        <v>Nguyễn Gia Bảo</v>
      </c>
      <c r="AY1216" s="4" t="str">
        <f t="shared" si="135"/>
        <v>VIN+</v>
      </c>
    </row>
    <row r="1217" spans="1:51" outlineLevel="1" x14ac:dyDescent="0.25">
      <c r="A1217" s="4" t="s">
        <v>1104</v>
      </c>
      <c r="B1217" s="4" t="s">
        <v>797</v>
      </c>
      <c r="C1217" s="4" t="s">
        <v>221</v>
      </c>
      <c r="D1217" s="4" t="s">
        <v>757</v>
      </c>
      <c r="E1217" s="35" t="s">
        <v>277</v>
      </c>
      <c r="F1217" s="11" t="s">
        <v>710</v>
      </c>
      <c r="G1217" s="35">
        <v>5295513</v>
      </c>
      <c r="H1217" s="4" t="s">
        <v>1675</v>
      </c>
      <c r="I1217" s="4"/>
      <c r="J1217" s="4"/>
      <c r="K1217" s="4"/>
      <c r="L1217" s="4"/>
      <c r="M1217" s="33"/>
      <c r="N1217" s="38"/>
      <c r="O1217" s="33"/>
      <c r="P1217" s="244">
        <f t="shared" si="132"/>
        <v>417.99199999999996</v>
      </c>
      <c r="Q1217" s="25"/>
      <c r="R1217" s="25"/>
      <c r="S1217" s="25"/>
      <c r="T1217" s="109"/>
      <c r="U1217" s="25"/>
      <c r="V1217" s="25">
        <v>238.464</v>
      </c>
      <c r="W1217" s="25">
        <v>0</v>
      </c>
      <c r="X1217" s="25">
        <v>0</v>
      </c>
      <c r="Y1217" s="25">
        <v>0</v>
      </c>
      <c r="Z1217" s="25">
        <v>0</v>
      </c>
      <c r="AA1217" s="109"/>
      <c r="AB1217" s="25">
        <v>0</v>
      </c>
      <c r="AC1217" s="25">
        <v>0</v>
      </c>
      <c r="AD1217" s="25">
        <v>0</v>
      </c>
      <c r="AE1217" s="25">
        <v>0</v>
      </c>
      <c r="AF1217" s="25">
        <v>0</v>
      </c>
      <c r="AG1217" s="25">
        <v>0</v>
      </c>
      <c r="AH1217" s="109"/>
      <c r="AI1217" s="25">
        <v>0</v>
      </c>
      <c r="AJ1217" s="25">
        <v>0</v>
      </c>
      <c r="AK1217" s="123">
        <v>0</v>
      </c>
      <c r="AL1217" s="25">
        <v>0</v>
      </c>
      <c r="AM1217" s="25">
        <v>0</v>
      </c>
      <c r="AN1217" s="25">
        <v>0</v>
      </c>
      <c r="AO1217" s="109"/>
      <c r="AP1217" s="25">
        <v>0</v>
      </c>
      <c r="AQ1217" s="25">
        <v>0</v>
      </c>
      <c r="AR1217" s="25">
        <v>0</v>
      </c>
      <c r="AS1217" s="25">
        <v>0</v>
      </c>
      <c r="AT1217" s="25">
        <v>0</v>
      </c>
      <c r="AU1217" s="25">
        <v>179.52799999999999</v>
      </c>
      <c r="AW1217" t="str">
        <f t="shared" si="133"/>
        <v>Trần Huy Hoàng</v>
      </c>
      <c r="AX1217" s="27" t="str">
        <f t="shared" si="134"/>
        <v>Nguyễn Gia Bảo</v>
      </c>
      <c r="AY1217" s="4" t="str">
        <f t="shared" si="135"/>
        <v>VIN+</v>
      </c>
    </row>
    <row r="1218" spans="1:51" outlineLevel="1" x14ac:dyDescent="0.25">
      <c r="A1218" s="4" t="s">
        <v>1104</v>
      </c>
      <c r="B1218" s="4" t="s">
        <v>797</v>
      </c>
      <c r="C1218" s="4" t="s">
        <v>221</v>
      </c>
      <c r="D1218" s="4" t="s">
        <v>757</v>
      </c>
      <c r="E1218" s="35" t="s">
        <v>277</v>
      </c>
      <c r="F1218" s="11" t="s">
        <v>710</v>
      </c>
      <c r="G1218" s="35">
        <v>5270220</v>
      </c>
      <c r="H1218" s="4" t="s">
        <v>1676</v>
      </c>
      <c r="I1218" s="4"/>
      <c r="J1218" s="4"/>
      <c r="K1218" s="4"/>
      <c r="L1218" s="4"/>
      <c r="M1218" s="33"/>
      <c r="N1218" s="38"/>
      <c r="O1218" s="33"/>
      <c r="P1218" s="244">
        <f t="shared" si="132"/>
        <v>238.464</v>
      </c>
      <c r="Q1218" s="25"/>
      <c r="R1218" s="25"/>
      <c r="S1218" s="25"/>
      <c r="T1218" s="109"/>
      <c r="U1218" s="25"/>
      <c r="V1218" s="25">
        <v>238.464</v>
      </c>
      <c r="W1218" s="25">
        <v>0</v>
      </c>
      <c r="X1218" s="25">
        <v>0</v>
      </c>
      <c r="Y1218" s="25">
        <v>0</v>
      </c>
      <c r="Z1218" s="25">
        <v>0</v>
      </c>
      <c r="AA1218" s="109"/>
      <c r="AB1218" s="25">
        <v>0</v>
      </c>
      <c r="AC1218" s="25">
        <v>0</v>
      </c>
      <c r="AD1218" s="25">
        <v>0</v>
      </c>
      <c r="AE1218" s="25">
        <v>0</v>
      </c>
      <c r="AF1218" s="25">
        <v>0</v>
      </c>
      <c r="AG1218" s="25">
        <v>0</v>
      </c>
      <c r="AH1218" s="109"/>
      <c r="AI1218" s="25">
        <v>0</v>
      </c>
      <c r="AJ1218" s="25">
        <v>0</v>
      </c>
      <c r="AK1218" s="123">
        <v>0</v>
      </c>
      <c r="AL1218" s="25">
        <v>0</v>
      </c>
      <c r="AM1218" s="25">
        <v>0</v>
      </c>
      <c r="AN1218" s="25">
        <v>0</v>
      </c>
      <c r="AO1218" s="109"/>
      <c r="AP1218" s="25">
        <v>0</v>
      </c>
      <c r="AQ1218" s="25">
        <v>0</v>
      </c>
      <c r="AR1218" s="25">
        <v>0</v>
      </c>
      <c r="AS1218" s="25">
        <v>0</v>
      </c>
      <c r="AT1218" s="25">
        <v>0</v>
      </c>
      <c r="AU1218" s="25">
        <v>0</v>
      </c>
      <c r="AW1218" t="str">
        <f t="shared" si="133"/>
        <v>Trần Huy Hoàng</v>
      </c>
      <c r="AX1218" s="27" t="str">
        <f t="shared" si="134"/>
        <v>Nguyễn Gia Bảo</v>
      </c>
      <c r="AY1218" s="4" t="str">
        <f t="shared" si="135"/>
        <v>VIN+</v>
      </c>
    </row>
    <row r="1219" spans="1:51" outlineLevel="1" x14ac:dyDescent="0.25">
      <c r="A1219" s="4" t="s">
        <v>1104</v>
      </c>
      <c r="B1219" s="4" t="s">
        <v>797</v>
      </c>
      <c r="C1219" s="4" t="s">
        <v>221</v>
      </c>
      <c r="D1219" s="4" t="s">
        <v>757</v>
      </c>
      <c r="E1219" s="35" t="s">
        <v>277</v>
      </c>
      <c r="F1219" s="11" t="s">
        <v>710</v>
      </c>
      <c r="G1219" s="35">
        <v>5278011</v>
      </c>
      <c r="H1219" s="4" t="s">
        <v>1677</v>
      </c>
      <c r="I1219" s="4"/>
      <c r="J1219" s="4"/>
      <c r="K1219" s="4"/>
      <c r="L1219" s="4"/>
      <c r="M1219" s="33"/>
      <c r="N1219" s="38"/>
      <c r="O1219" s="33"/>
      <c r="P1219" s="244">
        <f t="shared" si="132"/>
        <v>1205.5840000000001</v>
      </c>
      <c r="Q1219" s="25"/>
      <c r="R1219" s="25"/>
      <c r="S1219" s="25"/>
      <c r="T1219" s="109"/>
      <c r="U1219" s="25"/>
      <c r="V1219" s="25">
        <v>303.49700000000001</v>
      </c>
      <c r="W1219" s="25">
        <v>0</v>
      </c>
      <c r="X1219" s="25">
        <v>0</v>
      </c>
      <c r="Y1219" s="25">
        <v>0</v>
      </c>
      <c r="Z1219" s="25">
        <v>0</v>
      </c>
      <c r="AA1219" s="109"/>
      <c r="AB1219" s="25">
        <v>0</v>
      </c>
      <c r="AC1219" s="25">
        <v>419.06200000000001</v>
      </c>
      <c r="AD1219" s="25">
        <v>0</v>
      </c>
      <c r="AE1219" s="25">
        <v>0</v>
      </c>
      <c r="AF1219" s="25">
        <v>0</v>
      </c>
      <c r="AG1219" s="25">
        <v>0</v>
      </c>
      <c r="AH1219" s="109"/>
      <c r="AI1219" s="25">
        <v>0</v>
      </c>
      <c r="AJ1219" s="25">
        <v>0</v>
      </c>
      <c r="AK1219" s="123">
        <v>0</v>
      </c>
      <c r="AL1219" s="25">
        <v>0</v>
      </c>
      <c r="AM1219" s="25">
        <v>0</v>
      </c>
      <c r="AN1219" s="25">
        <v>303.49700000000001</v>
      </c>
      <c r="AO1219" s="109"/>
      <c r="AP1219" s="25">
        <v>0</v>
      </c>
      <c r="AQ1219" s="25">
        <v>0</v>
      </c>
      <c r="AR1219" s="25">
        <v>0</v>
      </c>
      <c r="AS1219" s="25">
        <v>0</v>
      </c>
      <c r="AT1219" s="25">
        <v>179.52799999999999</v>
      </c>
      <c r="AU1219" s="25">
        <v>0</v>
      </c>
      <c r="AW1219" t="str">
        <f t="shared" si="133"/>
        <v>Trần Huy Hoàng</v>
      </c>
      <c r="AX1219" s="27" t="str">
        <f t="shared" si="134"/>
        <v>Nguyễn Gia Bảo</v>
      </c>
      <c r="AY1219" s="4" t="str">
        <f t="shared" si="135"/>
        <v>VIN+</v>
      </c>
    </row>
    <row r="1220" spans="1:51" outlineLevel="1" x14ac:dyDescent="0.25">
      <c r="A1220" s="4" t="s">
        <v>1104</v>
      </c>
      <c r="B1220" s="4" t="s">
        <v>797</v>
      </c>
      <c r="C1220" s="4" t="s">
        <v>221</v>
      </c>
      <c r="D1220" s="4" t="s">
        <v>757</v>
      </c>
      <c r="E1220" s="35" t="s">
        <v>277</v>
      </c>
      <c r="F1220" s="11" t="s">
        <v>710</v>
      </c>
      <c r="G1220" s="35">
        <v>5333114</v>
      </c>
      <c r="H1220" s="4" t="s">
        <v>1678</v>
      </c>
      <c r="I1220" s="4"/>
      <c r="J1220" s="4"/>
      <c r="K1220" s="4"/>
      <c r="L1220" s="4"/>
      <c r="M1220" s="33"/>
      <c r="N1220" s="38"/>
      <c r="O1220" s="33"/>
      <c r="P1220" s="244">
        <f t="shared" si="132"/>
        <v>303.49700000000001</v>
      </c>
      <c r="Q1220" s="25"/>
      <c r="R1220" s="25"/>
      <c r="S1220" s="25"/>
      <c r="T1220" s="109"/>
      <c r="U1220" s="25"/>
      <c r="V1220" s="25">
        <v>303.49700000000001</v>
      </c>
      <c r="W1220" s="25">
        <v>0</v>
      </c>
      <c r="X1220" s="25">
        <v>0</v>
      </c>
      <c r="Y1220" s="25">
        <v>0</v>
      </c>
      <c r="Z1220" s="25">
        <v>0</v>
      </c>
      <c r="AA1220" s="109"/>
      <c r="AB1220" s="25">
        <v>0</v>
      </c>
      <c r="AC1220" s="25">
        <v>0</v>
      </c>
      <c r="AD1220" s="25">
        <v>0</v>
      </c>
      <c r="AE1220" s="25">
        <v>0</v>
      </c>
      <c r="AF1220" s="25">
        <v>0</v>
      </c>
      <c r="AG1220" s="25">
        <v>0</v>
      </c>
      <c r="AH1220" s="109"/>
      <c r="AI1220" s="25">
        <v>0</v>
      </c>
      <c r="AJ1220" s="25">
        <v>0</v>
      </c>
      <c r="AK1220" s="123">
        <v>0</v>
      </c>
      <c r="AL1220" s="25">
        <v>0</v>
      </c>
      <c r="AM1220" s="25">
        <v>0</v>
      </c>
      <c r="AN1220" s="25">
        <v>0</v>
      </c>
      <c r="AO1220" s="109"/>
      <c r="AP1220" s="25">
        <v>0</v>
      </c>
      <c r="AQ1220" s="25">
        <v>0</v>
      </c>
      <c r="AR1220" s="25">
        <v>0</v>
      </c>
      <c r="AS1220" s="25">
        <v>0</v>
      </c>
      <c r="AT1220" s="25">
        <v>0</v>
      </c>
      <c r="AU1220" s="25">
        <v>0</v>
      </c>
      <c r="AW1220" t="str">
        <f t="shared" si="133"/>
        <v>Trần Huy Hoàng</v>
      </c>
      <c r="AX1220" s="27" t="str">
        <f t="shared" si="134"/>
        <v>Nguyễn Gia Bảo</v>
      </c>
      <c r="AY1220" s="4" t="str">
        <f t="shared" si="135"/>
        <v>VIN+</v>
      </c>
    </row>
    <row r="1221" spans="1:51" outlineLevel="1" x14ac:dyDescent="0.25">
      <c r="A1221" s="4" t="s">
        <v>1104</v>
      </c>
      <c r="B1221" s="4" t="s">
        <v>797</v>
      </c>
      <c r="C1221" s="4" t="s">
        <v>221</v>
      </c>
      <c r="D1221" s="4" t="s">
        <v>757</v>
      </c>
      <c r="E1221" s="35" t="s">
        <v>277</v>
      </c>
      <c r="F1221" s="11" t="s">
        <v>710</v>
      </c>
      <c r="G1221" s="35">
        <v>5292831</v>
      </c>
      <c r="H1221" s="4" t="s">
        <v>1679</v>
      </c>
      <c r="I1221" s="4"/>
      <c r="J1221" s="4"/>
      <c r="K1221" s="4"/>
      <c r="L1221" s="4"/>
      <c r="M1221" s="33"/>
      <c r="N1221" s="38"/>
      <c r="O1221" s="33"/>
      <c r="P1221" s="244">
        <f t="shared" si="132"/>
        <v>360.12599999999998</v>
      </c>
      <c r="Q1221" s="25"/>
      <c r="R1221" s="25"/>
      <c r="S1221" s="25"/>
      <c r="T1221" s="109"/>
      <c r="U1221" s="25"/>
      <c r="V1221" s="25">
        <v>180.59800000000001</v>
      </c>
      <c r="W1221" s="25">
        <v>0</v>
      </c>
      <c r="X1221" s="25">
        <v>0</v>
      </c>
      <c r="Y1221" s="25">
        <v>0</v>
      </c>
      <c r="Z1221" s="25">
        <v>0</v>
      </c>
      <c r="AA1221" s="109"/>
      <c r="AB1221" s="25">
        <v>0</v>
      </c>
      <c r="AC1221" s="25">
        <v>0</v>
      </c>
      <c r="AD1221" s="25">
        <v>0</v>
      </c>
      <c r="AE1221" s="25">
        <v>0</v>
      </c>
      <c r="AF1221" s="25">
        <v>0</v>
      </c>
      <c r="AG1221" s="25">
        <v>0</v>
      </c>
      <c r="AH1221" s="109"/>
      <c r="AI1221" s="25">
        <v>0</v>
      </c>
      <c r="AJ1221" s="25">
        <v>0</v>
      </c>
      <c r="AK1221" s="123">
        <v>0</v>
      </c>
      <c r="AL1221" s="25">
        <v>0</v>
      </c>
      <c r="AM1221" s="25">
        <v>0</v>
      </c>
      <c r="AN1221" s="25">
        <v>0</v>
      </c>
      <c r="AO1221" s="109"/>
      <c r="AP1221" s="25">
        <v>0</v>
      </c>
      <c r="AQ1221" s="25">
        <v>0</v>
      </c>
      <c r="AR1221" s="25">
        <v>0</v>
      </c>
      <c r="AS1221" s="25">
        <v>179.52799999999999</v>
      </c>
      <c r="AT1221" s="25">
        <v>0</v>
      </c>
      <c r="AU1221" s="25">
        <v>0</v>
      </c>
      <c r="AW1221" t="str">
        <f t="shared" si="133"/>
        <v>Trần Huy Hoàng</v>
      </c>
      <c r="AX1221" s="27" t="str">
        <f t="shared" si="134"/>
        <v>Nguyễn Gia Bảo</v>
      </c>
      <c r="AY1221" s="4" t="str">
        <f t="shared" si="135"/>
        <v>VIN+</v>
      </c>
    </row>
    <row r="1222" spans="1:51" outlineLevel="1" x14ac:dyDescent="0.25">
      <c r="A1222" s="4" t="s">
        <v>1104</v>
      </c>
      <c r="B1222" s="4" t="s">
        <v>797</v>
      </c>
      <c r="C1222" s="4" t="s">
        <v>221</v>
      </c>
      <c r="D1222" s="4" t="s">
        <v>757</v>
      </c>
      <c r="E1222" s="35" t="s">
        <v>277</v>
      </c>
      <c r="F1222" s="11" t="s">
        <v>710</v>
      </c>
      <c r="G1222" s="35">
        <v>5339488</v>
      </c>
      <c r="H1222" s="4" t="s">
        <v>1680</v>
      </c>
      <c r="I1222" s="4"/>
      <c r="J1222" s="4"/>
      <c r="K1222" s="4"/>
      <c r="L1222" s="4"/>
      <c r="M1222" s="33"/>
      <c r="N1222" s="38"/>
      <c r="O1222" s="33"/>
      <c r="P1222" s="244">
        <f t="shared" si="132"/>
        <v>180.59800000000001</v>
      </c>
      <c r="Q1222" s="25"/>
      <c r="R1222" s="25"/>
      <c r="S1222" s="25"/>
      <c r="T1222" s="109"/>
      <c r="U1222" s="25"/>
      <c r="V1222" s="25">
        <v>180.59800000000001</v>
      </c>
      <c r="W1222" s="25">
        <v>0</v>
      </c>
      <c r="X1222" s="25">
        <v>0</v>
      </c>
      <c r="Y1222" s="25">
        <v>0</v>
      </c>
      <c r="Z1222" s="25">
        <v>0</v>
      </c>
      <c r="AA1222" s="109"/>
      <c r="AB1222" s="25">
        <v>0</v>
      </c>
      <c r="AC1222" s="25">
        <v>0</v>
      </c>
      <c r="AD1222" s="25">
        <v>0</v>
      </c>
      <c r="AE1222" s="25">
        <v>0</v>
      </c>
      <c r="AF1222" s="25">
        <v>0</v>
      </c>
      <c r="AG1222" s="25">
        <v>0</v>
      </c>
      <c r="AH1222" s="109"/>
      <c r="AI1222" s="25">
        <v>0</v>
      </c>
      <c r="AJ1222" s="25">
        <v>0</v>
      </c>
      <c r="AK1222" s="123">
        <v>0</v>
      </c>
      <c r="AL1222" s="25">
        <v>0</v>
      </c>
      <c r="AM1222" s="25">
        <v>0</v>
      </c>
      <c r="AN1222" s="25">
        <v>0</v>
      </c>
      <c r="AO1222" s="109"/>
      <c r="AP1222" s="25">
        <v>0</v>
      </c>
      <c r="AQ1222" s="25">
        <v>0</v>
      </c>
      <c r="AR1222" s="25">
        <v>0</v>
      </c>
      <c r="AS1222" s="25">
        <v>0</v>
      </c>
      <c r="AT1222" s="25">
        <v>0</v>
      </c>
      <c r="AU1222" s="25">
        <v>0</v>
      </c>
      <c r="AW1222" t="str">
        <f t="shared" si="133"/>
        <v>Trần Huy Hoàng</v>
      </c>
      <c r="AX1222" s="27" t="str">
        <f t="shared" si="134"/>
        <v>Nguyễn Gia Bảo</v>
      </c>
      <c r="AY1222" s="4" t="str">
        <f t="shared" si="135"/>
        <v>VIN+</v>
      </c>
    </row>
    <row r="1223" spans="1:51" outlineLevel="1" x14ac:dyDescent="0.25">
      <c r="A1223" s="4" t="s">
        <v>1104</v>
      </c>
      <c r="B1223" s="4" t="s">
        <v>797</v>
      </c>
      <c r="C1223" s="4" t="s">
        <v>221</v>
      </c>
      <c r="D1223" s="4" t="s">
        <v>757</v>
      </c>
      <c r="E1223" s="35" t="s">
        <v>277</v>
      </c>
      <c r="F1223" s="11" t="s">
        <v>710</v>
      </c>
      <c r="G1223" s="35">
        <v>5123586</v>
      </c>
      <c r="H1223" s="4" t="s">
        <v>1779</v>
      </c>
      <c r="I1223" s="4"/>
      <c r="J1223" s="4"/>
      <c r="K1223" s="4"/>
      <c r="L1223" s="4"/>
      <c r="M1223" s="33"/>
      <c r="N1223" s="38"/>
      <c r="O1223" s="33"/>
      <c r="P1223" s="244">
        <f t="shared" si="132"/>
        <v>179.52799999999999</v>
      </c>
      <c r="Q1223" s="25"/>
      <c r="R1223" s="25"/>
      <c r="S1223" s="25"/>
      <c r="T1223" s="109"/>
      <c r="U1223" s="25"/>
      <c r="V1223" s="25"/>
      <c r="W1223" s="25">
        <v>179.52799999999999</v>
      </c>
      <c r="X1223" s="25">
        <v>0</v>
      </c>
      <c r="Y1223" s="25">
        <v>0</v>
      </c>
      <c r="Z1223" s="25">
        <v>0</v>
      </c>
      <c r="AA1223" s="109"/>
      <c r="AB1223" s="25">
        <v>0</v>
      </c>
      <c r="AC1223" s="25">
        <v>0</v>
      </c>
      <c r="AD1223" s="25">
        <v>0</v>
      </c>
      <c r="AE1223" s="25">
        <v>0</v>
      </c>
      <c r="AF1223" s="25">
        <v>0</v>
      </c>
      <c r="AG1223" s="25">
        <v>0</v>
      </c>
      <c r="AH1223" s="109"/>
      <c r="AI1223" s="25">
        <v>0</v>
      </c>
      <c r="AJ1223" s="25">
        <v>0</v>
      </c>
      <c r="AK1223" s="123">
        <v>0</v>
      </c>
      <c r="AL1223" s="25">
        <v>0</v>
      </c>
      <c r="AM1223" s="25">
        <v>0</v>
      </c>
      <c r="AN1223" s="25">
        <v>0</v>
      </c>
      <c r="AO1223" s="109"/>
      <c r="AP1223" s="25">
        <v>0</v>
      </c>
      <c r="AQ1223" s="25">
        <v>0</v>
      </c>
      <c r="AR1223" s="25">
        <v>0</v>
      </c>
      <c r="AS1223" s="25">
        <v>0</v>
      </c>
      <c r="AT1223" s="25">
        <v>0</v>
      </c>
      <c r="AU1223" s="25">
        <v>0</v>
      </c>
      <c r="AW1223" t="str">
        <f t="shared" si="133"/>
        <v>Trần Huy Hoàng</v>
      </c>
      <c r="AX1223" s="27" t="str">
        <f t="shared" si="134"/>
        <v>Nguyễn Gia Bảo</v>
      </c>
      <c r="AY1223" s="4" t="str">
        <f t="shared" si="135"/>
        <v>VIN+</v>
      </c>
    </row>
    <row r="1224" spans="1:51" outlineLevel="1" x14ac:dyDescent="0.25">
      <c r="A1224" s="4" t="s">
        <v>1104</v>
      </c>
      <c r="B1224" s="4" t="s">
        <v>797</v>
      </c>
      <c r="C1224" s="4" t="s">
        <v>221</v>
      </c>
      <c r="D1224" s="4" t="s">
        <v>757</v>
      </c>
      <c r="E1224" s="35" t="s">
        <v>277</v>
      </c>
      <c r="F1224" s="11" t="s">
        <v>710</v>
      </c>
      <c r="G1224" s="35">
        <v>5298316</v>
      </c>
      <c r="H1224" s="4" t="s">
        <v>1780</v>
      </c>
      <c r="I1224" s="4"/>
      <c r="J1224" s="4"/>
      <c r="K1224" s="4"/>
      <c r="L1224" s="4"/>
      <c r="M1224" s="33"/>
      <c r="N1224" s="38"/>
      <c r="O1224" s="33"/>
      <c r="P1224" s="244">
        <f t="shared" si="132"/>
        <v>598.58999999999992</v>
      </c>
      <c r="Q1224" s="25"/>
      <c r="R1224" s="25"/>
      <c r="S1224" s="25"/>
      <c r="T1224" s="109"/>
      <c r="U1224" s="25"/>
      <c r="V1224" s="25"/>
      <c r="W1224" s="25">
        <v>360.12599999999998</v>
      </c>
      <c r="X1224" s="25">
        <v>0</v>
      </c>
      <c r="Y1224" s="25">
        <v>0</v>
      </c>
      <c r="Z1224" s="25">
        <v>0</v>
      </c>
      <c r="AA1224" s="109"/>
      <c r="AB1224" s="25">
        <v>0</v>
      </c>
      <c r="AC1224" s="25">
        <v>0</v>
      </c>
      <c r="AD1224" s="25">
        <v>0</v>
      </c>
      <c r="AE1224" s="25">
        <v>0</v>
      </c>
      <c r="AF1224" s="25">
        <v>0</v>
      </c>
      <c r="AG1224" s="25">
        <v>0</v>
      </c>
      <c r="AH1224" s="109"/>
      <c r="AI1224" s="25">
        <v>0</v>
      </c>
      <c r="AJ1224" s="25">
        <v>0</v>
      </c>
      <c r="AK1224" s="123">
        <v>0</v>
      </c>
      <c r="AL1224" s="25">
        <v>0</v>
      </c>
      <c r="AM1224" s="25">
        <v>0</v>
      </c>
      <c r="AN1224" s="25">
        <v>0</v>
      </c>
      <c r="AO1224" s="109"/>
      <c r="AP1224" s="25">
        <v>0</v>
      </c>
      <c r="AQ1224" s="25">
        <v>0</v>
      </c>
      <c r="AR1224" s="25">
        <v>238.464</v>
      </c>
      <c r="AS1224" s="25">
        <v>0</v>
      </c>
      <c r="AT1224" s="25">
        <v>0</v>
      </c>
      <c r="AU1224" s="25">
        <v>0</v>
      </c>
      <c r="AW1224" t="str">
        <f t="shared" si="133"/>
        <v>Trần Huy Hoàng</v>
      </c>
      <c r="AX1224" s="27" t="str">
        <f t="shared" si="134"/>
        <v>Nguyễn Gia Bảo</v>
      </c>
      <c r="AY1224" s="4" t="str">
        <f t="shared" si="135"/>
        <v>VIN+</v>
      </c>
    </row>
    <row r="1225" spans="1:51" outlineLevel="1" x14ac:dyDescent="0.25">
      <c r="A1225" s="4" t="s">
        <v>1104</v>
      </c>
      <c r="B1225" s="4" t="s">
        <v>797</v>
      </c>
      <c r="C1225" s="4" t="s">
        <v>221</v>
      </c>
      <c r="D1225" s="4" t="s">
        <v>757</v>
      </c>
      <c r="E1225" s="35" t="s">
        <v>277</v>
      </c>
      <c r="F1225" s="11" t="s">
        <v>710</v>
      </c>
      <c r="G1225" s="35">
        <v>5126732</v>
      </c>
      <c r="H1225" s="4" t="s">
        <v>1781</v>
      </c>
      <c r="I1225" s="4"/>
      <c r="J1225" s="4"/>
      <c r="K1225" s="4"/>
      <c r="L1225" s="4"/>
      <c r="M1225" s="33"/>
      <c r="N1225" s="38"/>
      <c r="O1225" s="33"/>
      <c r="P1225" s="244">
        <f t="shared" si="132"/>
        <v>483.02499999999998</v>
      </c>
      <c r="Q1225" s="25"/>
      <c r="R1225" s="25"/>
      <c r="S1225" s="25"/>
      <c r="T1225" s="109"/>
      <c r="U1225" s="25"/>
      <c r="V1225" s="25"/>
      <c r="W1225" s="25">
        <v>179.52799999999999</v>
      </c>
      <c r="X1225" s="25">
        <v>0</v>
      </c>
      <c r="Y1225" s="25">
        <v>0</v>
      </c>
      <c r="Z1225" s="25">
        <v>0</v>
      </c>
      <c r="AA1225" s="109"/>
      <c r="AB1225" s="25">
        <v>0</v>
      </c>
      <c r="AC1225" s="25">
        <v>0</v>
      </c>
      <c r="AD1225" s="25">
        <v>0</v>
      </c>
      <c r="AE1225" s="25">
        <v>0</v>
      </c>
      <c r="AF1225" s="25">
        <v>0</v>
      </c>
      <c r="AG1225" s="25">
        <v>0</v>
      </c>
      <c r="AH1225" s="109"/>
      <c r="AI1225" s="25">
        <v>0</v>
      </c>
      <c r="AJ1225" s="25">
        <v>0</v>
      </c>
      <c r="AK1225" s="123">
        <v>0</v>
      </c>
      <c r="AL1225" s="25">
        <v>0</v>
      </c>
      <c r="AM1225" s="25">
        <v>0</v>
      </c>
      <c r="AN1225" s="25">
        <v>0</v>
      </c>
      <c r="AO1225" s="109"/>
      <c r="AP1225" s="25">
        <v>303.49700000000001</v>
      </c>
      <c r="AQ1225" s="25">
        <v>0</v>
      </c>
      <c r="AR1225" s="25">
        <v>0</v>
      </c>
      <c r="AS1225" s="25">
        <v>0</v>
      </c>
      <c r="AT1225" s="25">
        <v>0</v>
      </c>
      <c r="AU1225" s="25">
        <v>0</v>
      </c>
      <c r="AW1225" t="str">
        <f t="shared" si="133"/>
        <v>Trần Huy Hoàng</v>
      </c>
      <c r="AX1225" s="27" t="str">
        <f t="shared" si="134"/>
        <v>Nguyễn Gia Bảo</v>
      </c>
      <c r="AY1225" s="4" t="str">
        <f t="shared" si="135"/>
        <v>VIN+</v>
      </c>
    </row>
    <row r="1226" spans="1:51" outlineLevel="1" x14ac:dyDescent="0.25">
      <c r="A1226" s="4" t="s">
        <v>1104</v>
      </c>
      <c r="B1226" s="4" t="s">
        <v>797</v>
      </c>
      <c r="C1226" s="4" t="s">
        <v>221</v>
      </c>
      <c r="D1226" s="4" t="s">
        <v>757</v>
      </c>
      <c r="E1226" s="35" t="s">
        <v>277</v>
      </c>
      <c r="F1226" s="11" t="s">
        <v>710</v>
      </c>
      <c r="G1226" s="35">
        <v>9184488</v>
      </c>
      <c r="H1226" s="4" t="s">
        <v>1782</v>
      </c>
      <c r="I1226" s="4"/>
      <c r="J1226" s="4"/>
      <c r="K1226" s="4"/>
      <c r="L1226" s="4"/>
      <c r="M1226" s="33"/>
      <c r="N1226" s="38"/>
      <c r="O1226" s="33"/>
      <c r="P1226" s="244">
        <f t="shared" ref="P1226:P1289" si="136">SUM(Q1226:AU1226)</f>
        <v>360.12599999999998</v>
      </c>
      <c r="Q1226" s="25"/>
      <c r="R1226" s="25"/>
      <c r="S1226" s="25"/>
      <c r="T1226" s="109"/>
      <c r="U1226" s="25"/>
      <c r="V1226" s="25"/>
      <c r="W1226" s="25">
        <v>179.52799999999999</v>
      </c>
      <c r="X1226" s="25">
        <v>0</v>
      </c>
      <c r="Y1226" s="25">
        <v>0</v>
      </c>
      <c r="Z1226" s="25">
        <v>0</v>
      </c>
      <c r="AA1226" s="109"/>
      <c r="AB1226" s="25">
        <v>0</v>
      </c>
      <c r="AC1226" s="25">
        <v>0</v>
      </c>
      <c r="AD1226" s="25">
        <v>0</v>
      </c>
      <c r="AE1226" s="25">
        <v>0</v>
      </c>
      <c r="AF1226" s="25">
        <v>0</v>
      </c>
      <c r="AG1226" s="25">
        <v>0</v>
      </c>
      <c r="AH1226" s="109"/>
      <c r="AI1226" s="25">
        <v>0</v>
      </c>
      <c r="AJ1226" s="25">
        <v>0</v>
      </c>
      <c r="AK1226" s="123">
        <v>0</v>
      </c>
      <c r="AL1226" s="25">
        <v>0</v>
      </c>
      <c r="AM1226" s="25">
        <v>0</v>
      </c>
      <c r="AN1226" s="25">
        <v>0</v>
      </c>
      <c r="AO1226" s="109"/>
      <c r="AP1226" s="25">
        <v>0</v>
      </c>
      <c r="AQ1226" s="25">
        <v>0</v>
      </c>
      <c r="AR1226" s="25">
        <v>0</v>
      </c>
      <c r="AS1226" s="25">
        <v>0</v>
      </c>
      <c r="AT1226" s="25">
        <v>180.59800000000001</v>
      </c>
      <c r="AU1226" s="25">
        <v>0</v>
      </c>
      <c r="AW1226" t="str">
        <f t="shared" ref="AW1226:AW1289" si="137">+C1226</f>
        <v>Trần Huy Hoàng</v>
      </c>
      <c r="AX1226" s="27" t="str">
        <f t="shared" ref="AX1226:AX1289" si="138">+E1226</f>
        <v>Nguyễn Gia Bảo</v>
      </c>
      <c r="AY1226" s="4" t="str">
        <f t="shared" si="135"/>
        <v>VIN+</v>
      </c>
    </row>
    <row r="1227" spans="1:51" outlineLevel="1" x14ac:dyDescent="0.25">
      <c r="A1227" s="4" t="s">
        <v>1104</v>
      </c>
      <c r="B1227" s="4" t="s">
        <v>797</v>
      </c>
      <c r="C1227" s="4" t="s">
        <v>221</v>
      </c>
      <c r="D1227" s="4" t="s">
        <v>757</v>
      </c>
      <c r="E1227" s="35" t="s">
        <v>277</v>
      </c>
      <c r="F1227" s="11" t="s">
        <v>710</v>
      </c>
      <c r="G1227" s="35">
        <v>5132892</v>
      </c>
      <c r="H1227" s="4" t="s">
        <v>1783</v>
      </c>
      <c r="I1227" s="4"/>
      <c r="J1227" s="4"/>
      <c r="K1227" s="4"/>
      <c r="L1227" s="4"/>
      <c r="M1227" s="33"/>
      <c r="N1227" s="38"/>
      <c r="O1227" s="33"/>
      <c r="P1227" s="244">
        <f t="shared" si="136"/>
        <v>180.59800000000001</v>
      </c>
      <c r="Q1227" s="25"/>
      <c r="R1227" s="25"/>
      <c r="S1227" s="25"/>
      <c r="T1227" s="109"/>
      <c r="U1227" s="25"/>
      <c r="V1227" s="25"/>
      <c r="W1227" s="25">
        <v>180.59800000000001</v>
      </c>
      <c r="X1227" s="25">
        <v>0</v>
      </c>
      <c r="Y1227" s="25">
        <v>0</v>
      </c>
      <c r="Z1227" s="25">
        <v>0</v>
      </c>
      <c r="AA1227" s="109"/>
      <c r="AB1227" s="25">
        <v>0</v>
      </c>
      <c r="AC1227" s="25">
        <v>0</v>
      </c>
      <c r="AD1227" s="25">
        <v>0</v>
      </c>
      <c r="AE1227" s="25">
        <v>0</v>
      </c>
      <c r="AF1227" s="25">
        <v>0</v>
      </c>
      <c r="AG1227" s="25">
        <v>0</v>
      </c>
      <c r="AH1227" s="109"/>
      <c r="AI1227" s="25">
        <v>0</v>
      </c>
      <c r="AJ1227" s="25">
        <v>0</v>
      </c>
      <c r="AK1227" s="123">
        <v>0</v>
      </c>
      <c r="AL1227" s="25">
        <v>0</v>
      </c>
      <c r="AM1227" s="25">
        <v>0</v>
      </c>
      <c r="AN1227" s="25">
        <v>0</v>
      </c>
      <c r="AO1227" s="109"/>
      <c r="AP1227" s="25">
        <v>0</v>
      </c>
      <c r="AQ1227" s="25">
        <v>0</v>
      </c>
      <c r="AR1227" s="25">
        <v>0</v>
      </c>
      <c r="AS1227" s="25">
        <v>0</v>
      </c>
      <c r="AT1227" s="25">
        <v>0</v>
      </c>
      <c r="AU1227" s="25">
        <v>0</v>
      </c>
      <c r="AW1227" t="str">
        <f t="shared" si="137"/>
        <v>Trần Huy Hoàng</v>
      </c>
      <c r="AX1227" s="27" t="str">
        <f t="shared" si="138"/>
        <v>Nguyễn Gia Bảo</v>
      </c>
      <c r="AY1227" s="4" t="str">
        <f t="shared" si="135"/>
        <v>VIN+</v>
      </c>
    </row>
    <row r="1228" spans="1:51" outlineLevel="1" x14ac:dyDescent="0.25">
      <c r="A1228" s="4" t="s">
        <v>1104</v>
      </c>
      <c r="B1228" s="4" t="s">
        <v>797</v>
      </c>
      <c r="C1228" s="4" t="s">
        <v>221</v>
      </c>
      <c r="D1228" s="4" t="s">
        <v>757</v>
      </c>
      <c r="E1228" s="35" t="s">
        <v>277</v>
      </c>
      <c r="F1228" s="11" t="s">
        <v>710</v>
      </c>
      <c r="G1228" s="35">
        <v>5132276</v>
      </c>
      <c r="H1228" s="4" t="s">
        <v>1784</v>
      </c>
      <c r="I1228" s="4"/>
      <c r="J1228" s="4"/>
      <c r="K1228" s="4"/>
      <c r="L1228" s="4"/>
      <c r="M1228" s="33"/>
      <c r="N1228" s="38"/>
      <c r="O1228" s="33"/>
      <c r="P1228" s="244">
        <f t="shared" si="136"/>
        <v>483.02499999999998</v>
      </c>
      <c r="Q1228" s="25"/>
      <c r="R1228" s="25"/>
      <c r="S1228" s="25"/>
      <c r="T1228" s="109"/>
      <c r="U1228" s="25"/>
      <c r="V1228" s="25"/>
      <c r="W1228" s="25">
        <v>179.52799999999999</v>
      </c>
      <c r="X1228" s="25">
        <v>0</v>
      </c>
      <c r="Y1228" s="25">
        <v>0</v>
      </c>
      <c r="Z1228" s="25">
        <v>0</v>
      </c>
      <c r="AA1228" s="109"/>
      <c r="AB1228" s="25">
        <v>0</v>
      </c>
      <c r="AC1228" s="25">
        <v>0</v>
      </c>
      <c r="AD1228" s="25">
        <v>0</v>
      </c>
      <c r="AE1228" s="25">
        <v>303.49700000000001</v>
      </c>
      <c r="AF1228" s="25">
        <v>0</v>
      </c>
      <c r="AG1228" s="25">
        <v>0</v>
      </c>
      <c r="AH1228" s="109"/>
      <c r="AI1228" s="25">
        <v>0</v>
      </c>
      <c r="AJ1228" s="25">
        <v>0</v>
      </c>
      <c r="AK1228" s="123">
        <v>0</v>
      </c>
      <c r="AL1228" s="25">
        <v>0</v>
      </c>
      <c r="AM1228" s="25">
        <v>0</v>
      </c>
      <c r="AN1228" s="25">
        <v>0</v>
      </c>
      <c r="AO1228" s="109"/>
      <c r="AP1228" s="25">
        <v>0</v>
      </c>
      <c r="AQ1228" s="25">
        <v>0</v>
      </c>
      <c r="AR1228" s="25">
        <v>0</v>
      </c>
      <c r="AS1228" s="25">
        <v>0</v>
      </c>
      <c r="AT1228" s="25">
        <v>0</v>
      </c>
      <c r="AU1228" s="25">
        <v>0</v>
      </c>
      <c r="AW1228" t="str">
        <f t="shared" si="137"/>
        <v>Trần Huy Hoàng</v>
      </c>
      <c r="AX1228" s="27" t="str">
        <f t="shared" si="138"/>
        <v>Nguyễn Gia Bảo</v>
      </c>
      <c r="AY1228" s="4" t="str">
        <f t="shared" si="135"/>
        <v>VIN+</v>
      </c>
    </row>
    <row r="1229" spans="1:51" outlineLevel="1" x14ac:dyDescent="0.25">
      <c r="A1229" s="4" t="s">
        <v>1104</v>
      </c>
      <c r="B1229" s="4" t="s">
        <v>797</v>
      </c>
      <c r="C1229" s="4" t="s">
        <v>221</v>
      </c>
      <c r="D1229" s="4" t="s">
        <v>757</v>
      </c>
      <c r="E1229" s="35" t="s">
        <v>277</v>
      </c>
      <c r="F1229" s="11" t="s">
        <v>710</v>
      </c>
      <c r="G1229" s="35">
        <v>5278246</v>
      </c>
      <c r="H1229" s="4" t="s">
        <v>1785</v>
      </c>
      <c r="I1229" s="4"/>
      <c r="J1229" s="4"/>
      <c r="K1229" s="4"/>
      <c r="L1229" s="4"/>
      <c r="M1229" s="33"/>
      <c r="N1229" s="38"/>
      <c r="O1229" s="33"/>
      <c r="P1229" s="244">
        <f t="shared" si="136"/>
        <v>179.52799999999999</v>
      </c>
      <c r="Q1229" s="25"/>
      <c r="R1229" s="25"/>
      <c r="S1229" s="25"/>
      <c r="T1229" s="109"/>
      <c r="U1229" s="25"/>
      <c r="V1229" s="25"/>
      <c r="W1229" s="25">
        <v>179.52799999999999</v>
      </c>
      <c r="X1229" s="25">
        <v>0</v>
      </c>
      <c r="Y1229" s="25">
        <v>0</v>
      </c>
      <c r="Z1229" s="25">
        <v>0</v>
      </c>
      <c r="AA1229" s="109"/>
      <c r="AB1229" s="25">
        <v>0</v>
      </c>
      <c r="AC1229" s="25">
        <v>0</v>
      </c>
      <c r="AD1229" s="25">
        <v>0</v>
      </c>
      <c r="AE1229" s="25">
        <v>0</v>
      </c>
      <c r="AF1229" s="25">
        <v>0</v>
      </c>
      <c r="AG1229" s="25">
        <v>0</v>
      </c>
      <c r="AH1229" s="109"/>
      <c r="AI1229" s="25">
        <v>0</v>
      </c>
      <c r="AJ1229" s="25">
        <v>0</v>
      </c>
      <c r="AK1229" s="123">
        <v>0</v>
      </c>
      <c r="AL1229" s="25">
        <v>0</v>
      </c>
      <c r="AM1229" s="25">
        <v>0</v>
      </c>
      <c r="AN1229" s="25">
        <v>0</v>
      </c>
      <c r="AO1229" s="109"/>
      <c r="AP1229" s="25">
        <v>0</v>
      </c>
      <c r="AQ1229" s="25">
        <v>0</v>
      </c>
      <c r="AR1229" s="25">
        <v>0</v>
      </c>
      <c r="AS1229" s="25">
        <v>0</v>
      </c>
      <c r="AT1229" s="25">
        <v>0</v>
      </c>
      <c r="AU1229" s="25">
        <v>0</v>
      </c>
      <c r="AW1229" t="str">
        <f t="shared" si="137"/>
        <v>Trần Huy Hoàng</v>
      </c>
      <c r="AX1229" s="27" t="str">
        <f t="shared" si="138"/>
        <v>Nguyễn Gia Bảo</v>
      </c>
      <c r="AY1229" s="4" t="str">
        <f t="shared" ref="AY1229:AY1292" si="139">+B1229</f>
        <v>VIN+</v>
      </c>
    </row>
    <row r="1230" spans="1:51" outlineLevel="1" x14ac:dyDescent="0.25">
      <c r="A1230" s="4" t="s">
        <v>1104</v>
      </c>
      <c r="B1230" s="4" t="s">
        <v>797</v>
      </c>
      <c r="C1230" s="4" t="s">
        <v>221</v>
      </c>
      <c r="D1230" s="4" t="s">
        <v>757</v>
      </c>
      <c r="E1230" s="35" t="s">
        <v>277</v>
      </c>
      <c r="F1230" s="11" t="s">
        <v>710</v>
      </c>
      <c r="G1230" s="35">
        <v>5296536</v>
      </c>
      <c r="H1230" s="4" t="s">
        <v>1786</v>
      </c>
      <c r="I1230" s="4"/>
      <c r="J1230" s="4"/>
      <c r="K1230" s="4"/>
      <c r="L1230" s="4"/>
      <c r="M1230" s="33"/>
      <c r="N1230" s="38"/>
      <c r="O1230" s="33"/>
      <c r="P1230" s="244">
        <f t="shared" si="136"/>
        <v>901.01699999999994</v>
      </c>
      <c r="Q1230" s="25"/>
      <c r="R1230" s="25"/>
      <c r="S1230" s="25"/>
      <c r="T1230" s="109"/>
      <c r="U1230" s="25"/>
      <c r="V1230" s="25"/>
      <c r="W1230" s="25">
        <v>179.52799999999999</v>
      </c>
      <c r="X1230" s="25">
        <v>0</v>
      </c>
      <c r="Y1230" s="25">
        <v>0</v>
      </c>
      <c r="Z1230" s="25">
        <v>0</v>
      </c>
      <c r="AA1230" s="109"/>
      <c r="AB1230" s="25">
        <v>0</v>
      </c>
      <c r="AC1230" s="25">
        <v>0</v>
      </c>
      <c r="AD1230" s="25">
        <v>0</v>
      </c>
      <c r="AE1230" s="25">
        <v>0</v>
      </c>
      <c r="AF1230" s="25">
        <v>0</v>
      </c>
      <c r="AG1230" s="25">
        <v>0</v>
      </c>
      <c r="AH1230" s="109"/>
      <c r="AI1230" s="25">
        <v>238.464</v>
      </c>
      <c r="AJ1230" s="25">
        <v>0</v>
      </c>
      <c r="AK1230" s="123">
        <v>0</v>
      </c>
      <c r="AL1230" s="25">
        <v>0</v>
      </c>
      <c r="AM1230" s="25">
        <v>0</v>
      </c>
      <c r="AN1230" s="25">
        <v>0</v>
      </c>
      <c r="AO1230" s="109"/>
      <c r="AP1230" s="25">
        <v>0</v>
      </c>
      <c r="AQ1230" s="25">
        <v>0</v>
      </c>
      <c r="AR1230" s="25">
        <v>0</v>
      </c>
      <c r="AS1230" s="25">
        <v>483.02499999999998</v>
      </c>
      <c r="AT1230" s="25">
        <v>0</v>
      </c>
      <c r="AU1230" s="25">
        <v>0</v>
      </c>
      <c r="AW1230" t="str">
        <f t="shared" si="137"/>
        <v>Trần Huy Hoàng</v>
      </c>
      <c r="AX1230" s="27" t="str">
        <f t="shared" si="138"/>
        <v>Nguyễn Gia Bảo</v>
      </c>
      <c r="AY1230" s="4" t="str">
        <f t="shared" si="139"/>
        <v>VIN+</v>
      </c>
    </row>
    <row r="1231" spans="1:51" outlineLevel="1" x14ac:dyDescent="0.25">
      <c r="A1231" s="4" t="s">
        <v>1104</v>
      </c>
      <c r="B1231" s="4" t="s">
        <v>797</v>
      </c>
      <c r="C1231" s="4" t="s">
        <v>221</v>
      </c>
      <c r="D1231" s="4" t="s">
        <v>757</v>
      </c>
      <c r="E1231" s="35" t="s">
        <v>277</v>
      </c>
      <c r="F1231" s="11" t="s">
        <v>710</v>
      </c>
      <c r="G1231" s="35">
        <v>5296626</v>
      </c>
      <c r="H1231" s="4" t="s">
        <v>1787</v>
      </c>
      <c r="I1231" s="4"/>
      <c r="J1231" s="4"/>
      <c r="K1231" s="4"/>
      <c r="L1231" s="4"/>
      <c r="M1231" s="33"/>
      <c r="N1231" s="38"/>
      <c r="O1231" s="33"/>
      <c r="P1231" s="244">
        <f t="shared" si="136"/>
        <v>721.48900000000003</v>
      </c>
      <c r="Q1231" s="25"/>
      <c r="R1231" s="25"/>
      <c r="S1231" s="25"/>
      <c r="T1231" s="109"/>
      <c r="U1231" s="25"/>
      <c r="V1231" s="25"/>
      <c r="W1231" s="25">
        <v>483.02499999999998</v>
      </c>
      <c r="X1231" s="25">
        <v>0</v>
      </c>
      <c r="Y1231" s="25">
        <v>0</v>
      </c>
      <c r="Z1231" s="25">
        <v>0</v>
      </c>
      <c r="AA1231" s="109"/>
      <c r="AB1231" s="25">
        <v>0</v>
      </c>
      <c r="AC1231" s="25">
        <v>0</v>
      </c>
      <c r="AD1231" s="25">
        <v>0</v>
      </c>
      <c r="AE1231" s="25">
        <v>238.464</v>
      </c>
      <c r="AF1231" s="25">
        <v>0</v>
      </c>
      <c r="AG1231" s="25">
        <v>0</v>
      </c>
      <c r="AH1231" s="109"/>
      <c r="AI1231" s="25">
        <v>0</v>
      </c>
      <c r="AJ1231" s="25">
        <v>0</v>
      </c>
      <c r="AK1231" s="123">
        <v>0</v>
      </c>
      <c r="AL1231" s="25">
        <v>0</v>
      </c>
      <c r="AM1231" s="25">
        <v>0</v>
      </c>
      <c r="AN1231" s="25">
        <v>0</v>
      </c>
      <c r="AO1231" s="109"/>
      <c r="AP1231" s="25">
        <v>0</v>
      </c>
      <c r="AQ1231" s="25">
        <v>0</v>
      </c>
      <c r="AR1231" s="25">
        <v>0</v>
      </c>
      <c r="AS1231" s="25">
        <v>0</v>
      </c>
      <c r="AT1231" s="25">
        <v>0</v>
      </c>
      <c r="AU1231" s="25">
        <v>0</v>
      </c>
      <c r="AW1231" t="str">
        <f t="shared" si="137"/>
        <v>Trần Huy Hoàng</v>
      </c>
      <c r="AX1231" s="27" t="str">
        <f t="shared" si="138"/>
        <v>Nguyễn Gia Bảo</v>
      </c>
      <c r="AY1231" s="4" t="str">
        <f t="shared" si="139"/>
        <v>VIN+</v>
      </c>
    </row>
    <row r="1232" spans="1:51" outlineLevel="1" x14ac:dyDescent="0.25">
      <c r="A1232" s="4" t="s">
        <v>1104</v>
      </c>
      <c r="B1232" s="4" t="s">
        <v>797</v>
      </c>
      <c r="C1232" s="4" t="s">
        <v>221</v>
      </c>
      <c r="D1232" s="4" t="s">
        <v>757</v>
      </c>
      <c r="E1232" s="35" t="s">
        <v>277</v>
      </c>
      <c r="F1232" s="11" t="s">
        <v>710</v>
      </c>
      <c r="G1232" s="35">
        <v>5132719</v>
      </c>
      <c r="H1232" s="4" t="s">
        <v>1788</v>
      </c>
      <c r="I1232" s="4"/>
      <c r="J1232" s="4"/>
      <c r="K1232" s="4"/>
      <c r="L1232" s="4"/>
      <c r="M1232" s="33"/>
      <c r="N1232" s="38"/>
      <c r="O1232" s="33"/>
      <c r="P1232" s="244">
        <f t="shared" si="136"/>
        <v>541.96100000000001</v>
      </c>
      <c r="Q1232" s="25"/>
      <c r="R1232" s="25"/>
      <c r="S1232" s="25"/>
      <c r="T1232" s="109"/>
      <c r="U1232" s="25"/>
      <c r="V1232" s="25"/>
      <c r="W1232" s="25">
        <v>541.96100000000001</v>
      </c>
      <c r="X1232" s="25">
        <v>0</v>
      </c>
      <c r="Y1232" s="25">
        <v>0</v>
      </c>
      <c r="Z1232" s="25">
        <v>0</v>
      </c>
      <c r="AA1232" s="109"/>
      <c r="AB1232" s="25">
        <v>0</v>
      </c>
      <c r="AC1232" s="25">
        <v>0</v>
      </c>
      <c r="AD1232" s="25">
        <v>0</v>
      </c>
      <c r="AE1232" s="25">
        <v>0</v>
      </c>
      <c r="AF1232" s="25">
        <v>0</v>
      </c>
      <c r="AG1232" s="25">
        <v>0</v>
      </c>
      <c r="AH1232" s="109"/>
      <c r="AI1232" s="25">
        <v>0</v>
      </c>
      <c r="AJ1232" s="25">
        <v>0</v>
      </c>
      <c r="AK1232" s="123">
        <v>0</v>
      </c>
      <c r="AL1232" s="25">
        <v>0</v>
      </c>
      <c r="AM1232" s="25">
        <v>0</v>
      </c>
      <c r="AN1232" s="25">
        <v>0</v>
      </c>
      <c r="AO1232" s="109"/>
      <c r="AP1232" s="25">
        <v>0</v>
      </c>
      <c r="AQ1232" s="25">
        <v>0</v>
      </c>
      <c r="AR1232" s="25">
        <v>0</v>
      </c>
      <c r="AS1232" s="25">
        <v>0</v>
      </c>
      <c r="AT1232" s="25">
        <v>0</v>
      </c>
      <c r="AU1232" s="25">
        <v>0</v>
      </c>
      <c r="AW1232" t="str">
        <f t="shared" si="137"/>
        <v>Trần Huy Hoàng</v>
      </c>
      <c r="AX1232" s="27" t="str">
        <f t="shared" si="138"/>
        <v>Nguyễn Gia Bảo</v>
      </c>
      <c r="AY1232" s="4" t="str">
        <f t="shared" si="139"/>
        <v>VIN+</v>
      </c>
    </row>
    <row r="1233" spans="1:51" outlineLevel="1" x14ac:dyDescent="0.25">
      <c r="A1233" s="4" t="s">
        <v>1104</v>
      </c>
      <c r="B1233" s="4" t="s">
        <v>797</v>
      </c>
      <c r="C1233" s="4" t="s">
        <v>221</v>
      </c>
      <c r="D1233" s="4" t="s">
        <v>757</v>
      </c>
      <c r="E1233" s="35" t="s">
        <v>277</v>
      </c>
      <c r="F1233" s="11" t="s">
        <v>710</v>
      </c>
      <c r="G1233" s="35">
        <v>5128633</v>
      </c>
      <c r="H1233" s="4" t="s">
        <v>1789</v>
      </c>
      <c r="I1233" s="4"/>
      <c r="J1233" s="4"/>
      <c r="K1233" s="4"/>
      <c r="L1233" s="4"/>
      <c r="M1233" s="33"/>
      <c r="N1233" s="38"/>
      <c r="O1233" s="33"/>
      <c r="P1233" s="244">
        <f t="shared" si="136"/>
        <v>722.55899999999997</v>
      </c>
      <c r="Q1233" s="25"/>
      <c r="R1233" s="25"/>
      <c r="S1233" s="25"/>
      <c r="T1233" s="109"/>
      <c r="U1233" s="25"/>
      <c r="V1233" s="25"/>
      <c r="W1233" s="25">
        <v>303.49700000000001</v>
      </c>
      <c r="X1233" s="25">
        <v>0</v>
      </c>
      <c r="Y1233" s="25">
        <v>0</v>
      </c>
      <c r="Z1233" s="25">
        <v>0</v>
      </c>
      <c r="AA1233" s="109"/>
      <c r="AB1233" s="25">
        <v>0</v>
      </c>
      <c r="AC1233" s="25">
        <v>0</v>
      </c>
      <c r="AD1233" s="25">
        <v>0</v>
      </c>
      <c r="AE1233" s="25">
        <v>419.06200000000001</v>
      </c>
      <c r="AF1233" s="25">
        <v>0</v>
      </c>
      <c r="AG1233" s="25">
        <v>0</v>
      </c>
      <c r="AH1233" s="109"/>
      <c r="AI1233" s="25">
        <v>0</v>
      </c>
      <c r="AJ1233" s="25">
        <v>0</v>
      </c>
      <c r="AK1233" s="123">
        <v>0</v>
      </c>
      <c r="AL1233" s="25">
        <v>0</v>
      </c>
      <c r="AM1233" s="25">
        <v>0</v>
      </c>
      <c r="AN1233" s="25">
        <v>0</v>
      </c>
      <c r="AO1233" s="109"/>
      <c r="AP1233" s="25">
        <v>0</v>
      </c>
      <c r="AQ1233" s="25">
        <v>0</v>
      </c>
      <c r="AR1233" s="25">
        <v>0</v>
      </c>
      <c r="AS1233" s="25">
        <v>0</v>
      </c>
      <c r="AT1233" s="25">
        <v>0</v>
      </c>
      <c r="AU1233" s="25">
        <v>0</v>
      </c>
      <c r="AW1233" t="str">
        <f t="shared" si="137"/>
        <v>Trần Huy Hoàng</v>
      </c>
      <c r="AX1233" s="27" t="str">
        <f t="shared" si="138"/>
        <v>Nguyễn Gia Bảo</v>
      </c>
      <c r="AY1233" s="4" t="str">
        <f t="shared" si="139"/>
        <v>VIN+</v>
      </c>
    </row>
    <row r="1234" spans="1:51" outlineLevel="1" x14ac:dyDescent="0.25">
      <c r="A1234" s="4" t="s">
        <v>1104</v>
      </c>
      <c r="B1234" s="4" t="s">
        <v>797</v>
      </c>
      <c r="C1234" s="4" t="s">
        <v>221</v>
      </c>
      <c r="D1234" s="4" t="s">
        <v>757</v>
      </c>
      <c r="E1234" s="35" t="s">
        <v>277</v>
      </c>
      <c r="F1234" s="11" t="s">
        <v>710</v>
      </c>
      <c r="G1234" s="35">
        <v>5278862</v>
      </c>
      <c r="H1234" s="4" t="s">
        <v>1790</v>
      </c>
      <c r="I1234" s="4"/>
      <c r="J1234" s="4"/>
      <c r="K1234" s="4"/>
      <c r="L1234" s="4"/>
      <c r="M1234" s="33"/>
      <c r="N1234" s="38"/>
      <c r="O1234" s="33"/>
      <c r="P1234" s="244">
        <f t="shared" si="136"/>
        <v>787.5920000000001</v>
      </c>
      <c r="Q1234" s="25"/>
      <c r="R1234" s="25"/>
      <c r="S1234" s="25"/>
      <c r="T1234" s="109"/>
      <c r="U1234" s="25"/>
      <c r="V1234" s="25"/>
      <c r="W1234" s="25">
        <v>303.49700000000001</v>
      </c>
      <c r="X1234" s="25">
        <v>0</v>
      </c>
      <c r="Y1234" s="25">
        <v>0</v>
      </c>
      <c r="Z1234" s="25">
        <v>0</v>
      </c>
      <c r="AA1234" s="109"/>
      <c r="AB1234" s="25">
        <v>0</v>
      </c>
      <c r="AC1234" s="25">
        <v>0</v>
      </c>
      <c r="AD1234" s="25">
        <v>0</v>
      </c>
      <c r="AE1234" s="25">
        <v>303.49700000000001</v>
      </c>
      <c r="AF1234" s="25">
        <v>0</v>
      </c>
      <c r="AG1234" s="25">
        <v>0</v>
      </c>
      <c r="AH1234" s="109"/>
      <c r="AI1234" s="25">
        <v>0</v>
      </c>
      <c r="AJ1234" s="25">
        <v>0</v>
      </c>
      <c r="AK1234" s="123">
        <v>0</v>
      </c>
      <c r="AL1234" s="25">
        <v>0</v>
      </c>
      <c r="AM1234" s="25">
        <v>0</v>
      </c>
      <c r="AN1234" s="25">
        <v>0</v>
      </c>
      <c r="AO1234" s="109"/>
      <c r="AP1234" s="25">
        <v>180.59800000000001</v>
      </c>
      <c r="AQ1234" s="25">
        <v>0</v>
      </c>
      <c r="AR1234" s="25">
        <v>0</v>
      </c>
      <c r="AS1234" s="25">
        <v>0</v>
      </c>
      <c r="AT1234" s="25">
        <v>0</v>
      </c>
      <c r="AU1234" s="25">
        <v>0</v>
      </c>
      <c r="AW1234" t="str">
        <f t="shared" si="137"/>
        <v>Trần Huy Hoàng</v>
      </c>
      <c r="AX1234" s="27" t="str">
        <f t="shared" si="138"/>
        <v>Nguyễn Gia Bảo</v>
      </c>
      <c r="AY1234" s="4" t="str">
        <f t="shared" si="139"/>
        <v>VIN+</v>
      </c>
    </row>
    <row r="1235" spans="1:51" outlineLevel="1" x14ac:dyDescent="0.25">
      <c r="A1235" s="4" t="s">
        <v>1104</v>
      </c>
      <c r="B1235" s="4" t="s">
        <v>797</v>
      </c>
      <c r="C1235" s="4" t="s">
        <v>221</v>
      </c>
      <c r="D1235" s="4" t="s">
        <v>757</v>
      </c>
      <c r="E1235" s="35" t="s">
        <v>277</v>
      </c>
      <c r="F1235" s="11" t="s">
        <v>710</v>
      </c>
      <c r="G1235" s="35">
        <v>5335970</v>
      </c>
      <c r="H1235" s="4" t="s">
        <v>1867</v>
      </c>
      <c r="I1235" s="4"/>
      <c r="J1235" s="4"/>
      <c r="K1235" s="4"/>
      <c r="L1235" s="4"/>
      <c r="M1235" s="33"/>
      <c r="N1235" s="38"/>
      <c r="O1235" s="33"/>
      <c r="P1235" s="244">
        <f t="shared" si="136"/>
        <v>1505.704</v>
      </c>
      <c r="Q1235" s="25"/>
      <c r="R1235" s="25"/>
      <c r="S1235" s="25"/>
      <c r="T1235" s="109"/>
      <c r="U1235" s="25"/>
      <c r="V1235" s="25"/>
      <c r="W1235" s="25">
        <v>360.12599999999998</v>
      </c>
      <c r="X1235" s="25">
        <v>0</v>
      </c>
      <c r="Y1235" s="25">
        <v>0</v>
      </c>
      <c r="Z1235" s="25">
        <v>0</v>
      </c>
      <c r="AA1235" s="109"/>
      <c r="AB1235" s="25">
        <v>0</v>
      </c>
      <c r="AC1235" s="25">
        <v>0</v>
      </c>
      <c r="AD1235" s="25">
        <v>0</v>
      </c>
      <c r="AE1235" s="25">
        <v>0</v>
      </c>
      <c r="AF1235" s="25">
        <v>0</v>
      </c>
      <c r="AG1235" s="25">
        <v>0</v>
      </c>
      <c r="AH1235" s="109"/>
      <c r="AI1235" s="25">
        <v>0</v>
      </c>
      <c r="AJ1235" s="25">
        <v>0</v>
      </c>
      <c r="AK1235" s="123">
        <v>0</v>
      </c>
      <c r="AL1235" s="25">
        <v>0</v>
      </c>
      <c r="AM1235" s="25">
        <v>0</v>
      </c>
      <c r="AN1235" s="25">
        <v>483.02499999999998</v>
      </c>
      <c r="AO1235" s="109"/>
      <c r="AP1235" s="25">
        <v>0</v>
      </c>
      <c r="AQ1235" s="25">
        <v>0</v>
      </c>
      <c r="AR1235" s="25">
        <v>179.52799999999999</v>
      </c>
      <c r="AS1235" s="25">
        <v>0</v>
      </c>
      <c r="AT1235" s="25">
        <v>483.02499999999998</v>
      </c>
      <c r="AU1235" s="25">
        <v>0</v>
      </c>
      <c r="AW1235" t="str">
        <f t="shared" si="137"/>
        <v>Trần Huy Hoàng</v>
      </c>
      <c r="AX1235" s="27" t="str">
        <f t="shared" si="138"/>
        <v>Nguyễn Gia Bảo</v>
      </c>
      <c r="AY1235" s="4" t="str">
        <f t="shared" si="139"/>
        <v>VIN+</v>
      </c>
    </row>
    <row r="1236" spans="1:51" outlineLevel="1" x14ac:dyDescent="0.25">
      <c r="A1236" s="4" t="s">
        <v>1104</v>
      </c>
      <c r="B1236" s="4" t="s">
        <v>797</v>
      </c>
      <c r="C1236" s="4" t="s">
        <v>221</v>
      </c>
      <c r="D1236" s="4" t="s">
        <v>757</v>
      </c>
      <c r="E1236" s="35" t="s">
        <v>277</v>
      </c>
      <c r="F1236" s="11" t="s">
        <v>710</v>
      </c>
      <c r="G1236" s="35">
        <v>5331725</v>
      </c>
      <c r="H1236" s="4" t="s">
        <v>1868</v>
      </c>
      <c r="I1236" s="4"/>
      <c r="J1236" s="4"/>
      <c r="K1236" s="4"/>
      <c r="L1236" s="4"/>
      <c r="M1236" s="33"/>
      <c r="N1236" s="38"/>
      <c r="O1236" s="33"/>
      <c r="P1236" s="244">
        <f t="shared" si="136"/>
        <v>597.52</v>
      </c>
      <c r="Q1236" s="25"/>
      <c r="R1236" s="25"/>
      <c r="S1236" s="25"/>
      <c r="T1236" s="109"/>
      <c r="U1236" s="25"/>
      <c r="V1236" s="25"/>
      <c r="W1236" s="25">
        <v>179.52799999999999</v>
      </c>
      <c r="X1236" s="25">
        <v>0</v>
      </c>
      <c r="Y1236" s="25">
        <v>0</v>
      </c>
      <c r="Z1236" s="25">
        <v>0</v>
      </c>
      <c r="AA1236" s="109"/>
      <c r="AB1236" s="25">
        <v>0</v>
      </c>
      <c r="AC1236" s="25">
        <v>0</v>
      </c>
      <c r="AD1236" s="25">
        <v>0</v>
      </c>
      <c r="AE1236" s="25">
        <v>0</v>
      </c>
      <c r="AF1236" s="25">
        <v>0</v>
      </c>
      <c r="AG1236" s="25">
        <v>0</v>
      </c>
      <c r="AH1236" s="109"/>
      <c r="AI1236" s="25">
        <v>0</v>
      </c>
      <c r="AJ1236" s="25">
        <v>0</v>
      </c>
      <c r="AK1236" s="123">
        <v>0</v>
      </c>
      <c r="AL1236" s="25">
        <v>0</v>
      </c>
      <c r="AM1236" s="25">
        <v>0</v>
      </c>
      <c r="AN1236" s="25">
        <v>238.464</v>
      </c>
      <c r="AO1236" s="109"/>
      <c r="AP1236" s="25">
        <v>0</v>
      </c>
      <c r="AQ1236" s="25">
        <v>0</v>
      </c>
      <c r="AR1236" s="25">
        <v>179.52799999999999</v>
      </c>
      <c r="AS1236" s="25">
        <v>0</v>
      </c>
      <c r="AT1236" s="25">
        <v>0</v>
      </c>
      <c r="AU1236" s="25">
        <v>0</v>
      </c>
      <c r="AW1236" t="str">
        <f t="shared" si="137"/>
        <v>Trần Huy Hoàng</v>
      </c>
      <c r="AX1236" s="27" t="str">
        <f t="shared" si="138"/>
        <v>Nguyễn Gia Bảo</v>
      </c>
      <c r="AY1236" s="4" t="str">
        <f t="shared" si="139"/>
        <v>VIN+</v>
      </c>
    </row>
    <row r="1237" spans="1:51" outlineLevel="1" x14ac:dyDescent="0.25">
      <c r="A1237" s="4" t="s">
        <v>1104</v>
      </c>
      <c r="B1237" s="4" t="s">
        <v>797</v>
      </c>
      <c r="C1237" s="4" t="s">
        <v>221</v>
      </c>
      <c r="D1237" s="4" t="s">
        <v>757</v>
      </c>
      <c r="E1237" s="35" t="s">
        <v>277</v>
      </c>
      <c r="F1237" s="11" t="s">
        <v>710</v>
      </c>
      <c r="G1237" s="35">
        <v>5120541</v>
      </c>
      <c r="H1237" s="4" t="s">
        <v>1869</v>
      </c>
      <c r="I1237" s="4"/>
      <c r="J1237" s="4"/>
      <c r="K1237" s="4"/>
      <c r="L1237" s="4"/>
      <c r="M1237" s="33"/>
      <c r="N1237" s="38"/>
      <c r="O1237" s="33"/>
      <c r="P1237" s="244">
        <f t="shared" si="136"/>
        <v>1872.874</v>
      </c>
      <c r="Q1237" s="25"/>
      <c r="R1237" s="25"/>
      <c r="S1237" s="25"/>
      <c r="T1237" s="109"/>
      <c r="U1237" s="25"/>
      <c r="V1237" s="25"/>
      <c r="W1237" s="25">
        <v>360.12599999999998</v>
      </c>
      <c r="X1237" s="25">
        <v>0</v>
      </c>
      <c r="Y1237" s="25">
        <v>0</v>
      </c>
      <c r="Z1237" s="25">
        <v>0</v>
      </c>
      <c r="AA1237" s="109"/>
      <c r="AB1237" s="25">
        <v>0</v>
      </c>
      <c r="AC1237" s="25">
        <v>0</v>
      </c>
      <c r="AD1237" s="25">
        <v>0</v>
      </c>
      <c r="AE1237" s="25">
        <v>0</v>
      </c>
      <c r="AF1237" s="25">
        <v>0</v>
      </c>
      <c r="AG1237" s="25">
        <v>0</v>
      </c>
      <c r="AH1237" s="109"/>
      <c r="AI1237" s="25">
        <v>303.49700000000001</v>
      </c>
      <c r="AJ1237" s="25">
        <v>0</v>
      </c>
      <c r="AK1237" s="123">
        <v>0</v>
      </c>
      <c r="AL1237" s="25">
        <v>0</v>
      </c>
      <c r="AM1237" s="25">
        <v>970.78700000000003</v>
      </c>
      <c r="AN1237" s="25">
        <v>238.464</v>
      </c>
      <c r="AO1237" s="109"/>
      <c r="AP1237" s="25">
        <v>0</v>
      </c>
      <c r="AQ1237" s="25">
        <v>0</v>
      </c>
      <c r="AR1237" s="25">
        <v>0</v>
      </c>
      <c r="AS1237" s="25">
        <v>0</v>
      </c>
      <c r="AT1237" s="25">
        <v>0</v>
      </c>
      <c r="AU1237" s="25">
        <v>0</v>
      </c>
      <c r="AW1237" t="str">
        <f t="shared" si="137"/>
        <v>Trần Huy Hoàng</v>
      </c>
      <c r="AX1237" s="27" t="str">
        <f t="shared" si="138"/>
        <v>Nguyễn Gia Bảo</v>
      </c>
      <c r="AY1237" s="4" t="str">
        <f t="shared" si="139"/>
        <v>VIN+</v>
      </c>
    </row>
    <row r="1238" spans="1:51" outlineLevel="1" x14ac:dyDescent="0.25">
      <c r="A1238" s="4" t="s">
        <v>1104</v>
      </c>
      <c r="B1238" s="4" t="s">
        <v>797</v>
      </c>
      <c r="C1238" s="4" t="s">
        <v>221</v>
      </c>
      <c r="D1238" s="4" t="s">
        <v>757</v>
      </c>
      <c r="E1238" s="35" t="s">
        <v>277</v>
      </c>
      <c r="F1238" s="11" t="s">
        <v>710</v>
      </c>
      <c r="G1238" s="35">
        <v>5331303</v>
      </c>
      <c r="H1238" s="4" t="s">
        <v>1870</v>
      </c>
      <c r="I1238" s="4"/>
      <c r="J1238" s="4"/>
      <c r="K1238" s="4"/>
      <c r="L1238" s="4"/>
      <c r="M1238" s="33"/>
      <c r="N1238" s="38"/>
      <c r="O1238" s="33"/>
      <c r="P1238" s="244">
        <f t="shared" si="136"/>
        <v>417.99199999999996</v>
      </c>
      <c r="Q1238" s="25"/>
      <c r="R1238" s="25"/>
      <c r="S1238" s="25"/>
      <c r="T1238" s="109"/>
      <c r="U1238" s="25"/>
      <c r="V1238" s="25"/>
      <c r="W1238" s="25">
        <v>179.52799999999999</v>
      </c>
      <c r="X1238" s="25">
        <v>0</v>
      </c>
      <c r="Y1238" s="25">
        <v>0</v>
      </c>
      <c r="Z1238" s="25">
        <v>0</v>
      </c>
      <c r="AA1238" s="109"/>
      <c r="AB1238" s="25">
        <v>0</v>
      </c>
      <c r="AC1238" s="25">
        <v>0</v>
      </c>
      <c r="AD1238" s="25">
        <v>0</v>
      </c>
      <c r="AE1238" s="25">
        <v>0</v>
      </c>
      <c r="AF1238" s="25">
        <v>0</v>
      </c>
      <c r="AG1238" s="25">
        <v>0</v>
      </c>
      <c r="AH1238" s="109"/>
      <c r="AI1238" s="25">
        <v>238.464</v>
      </c>
      <c r="AJ1238" s="25">
        <v>0</v>
      </c>
      <c r="AK1238" s="123">
        <v>0</v>
      </c>
      <c r="AL1238" s="25">
        <v>0</v>
      </c>
      <c r="AM1238" s="25">
        <v>0</v>
      </c>
      <c r="AN1238" s="25">
        <v>0</v>
      </c>
      <c r="AO1238" s="109"/>
      <c r="AP1238" s="25">
        <v>0</v>
      </c>
      <c r="AQ1238" s="25">
        <v>0</v>
      </c>
      <c r="AR1238" s="25">
        <v>0</v>
      </c>
      <c r="AS1238" s="25">
        <v>0</v>
      </c>
      <c r="AT1238" s="25">
        <v>0</v>
      </c>
      <c r="AU1238" s="25">
        <v>0</v>
      </c>
      <c r="AW1238" t="str">
        <f t="shared" si="137"/>
        <v>Trần Huy Hoàng</v>
      </c>
      <c r="AX1238" s="27" t="str">
        <f t="shared" si="138"/>
        <v>Nguyễn Gia Bảo</v>
      </c>
      <c r="AY1238" s="4" t="str">
        <f t="shared" si="139"/>
        <v>VIN+</v>
      </c>
    </row>
    <row r="1239" spans="1:51" outlineLevel="1" x14ac:dyDescent="0.25">
      <c r="A1239" s="4" t="s">
        <v>1104</v>
      </c>
      <c r="B1239" s="4" t="s">
        <v>797</v>
      </c>
      <c r="C1239" s="4" t="s">
        <v>221</v>
      </c>
      <c r="D1239" s="4" t="s">
        <v>757</v>
      </c>
      <c r="E1239" s="35" t="s">
        <v>277</v>
      </c>
      <c r="F1239" s="11" t="s">
        <v>710</v>
      </c>
      <c r="G1239" s="35">
        <v>5339765</v>
      </c>
      <c r="H1239" s="4" t="s">
        <v>1871</v>
      </c>
      <c r="I1239" s="4"/>
      <c r="J1239" s="4"/>
      <c r="K1239" s="4"/>
      <c r="L1239" s="4"/>
      <c r="M1239" s="33"/>
      <c r="N1239" s="38"/>
      <c r="O1239" s="33"/>
      <c r="P1239" s="244">
        <f t="shared" si="136"/>
        <v>1444.048</v>
      </c>
      <c r="Q1239" s="25"/>
      <c r="R1239" s="25"/>
      <c r="S1239" s="25"/>
      <c r="T1239" s="109"/>
      <c r="U1239" s="25"/>
      <c r="V1239" s="25"/>
      <c r="W1239" s="25">
        <v>303.49700000000001</v>
      </c>
      <c r="X1239" s="25">
        <v>0</v>
      </c>
      <c r="Y1239" s="25">
        <v>0</v>
      </c>
      <c r="Z1239" s="25">
        <v>0</v>
      </c>
      <c r="AA1239" s="109"/>
      <c r="AB1239" s="25">
        <v>0</v>
      </c>
      <c r="AC1239" s="25">
        <v>0</v>
      </c>
      <c r="AD1239" s="25">
        <v>0</v>
      </c>
      <c r="AE1239" s="25">
        <v>0</v>
      </c>
      <c r="AF1239" s="25">
        <v>0</v>
      </c>
      <c r="AG1239" s="25">
        <v>0</v>
      </c>
      <c r="AH1239" s="109"/>
      <c r="AI1239" s="25">
        <v>238.464</v>
      </c>
      <c r="AJ1239" s="25">
        <v>0</v>
      </c>
      <c r="AK1239" s="123">
        <v>0</v>
      </c>
      <c r="AL1239" s="25">
        <v>0</v>
      </c>
      <c r="AM1239" s="25">
        <v>0</v>
      </c>
      <c r="AN1239" s="25">
        <v>0</v>
      </c>
      <c r="AO1239" s="109"/>
      <c r="AP1239" s="25">
        <v>179.52799999999999</v>
      </c>
      <c r="AQ1239" s="25">
        <v>0</v>
      </c>
      <c r="AR1239" s="25">
        <v>541.96100000000001</v>
      </c>
      <c r="AS1239" s="25">
        <v>0</v>
      </c>
      <c r="AT1239" s="25">
        <v>180.59800000000001</v>
      </c>
      <c r="AU1239" s="25">
        <v>0</v>
      </c>
      <c r="AW1239" t="str">
        <f t="shared" si="137"/>
        <v>Trần Huy Hoàng</v>
      </c>
      <c r="AX1239" s="27" t="str">
        <f t="shared" si="138"/>
        <v>Nguyễn Gia Bảo</v>
      </c>
      <c r="AY1239" s="4" t="str">
        <f t="shared" si="139"/>
        <v>VIN+</v>
      </c>
    </row>
    <row r="1240" spans="1:51" outlineLevel="1" x14ac:dyDescent="0.25">
      <c r="A1240" s="4" t="s">
        <v>1104</v>
      </c>
      <c r="B1240" s="4" t="s">
        <v>797</v>
      </c>
      <c r="C1240" s="4" t="s">
        <v>221</v>
      </c>
      <c r="D1240" s="4" t="s">
        <v>757</v>
      </c>
      <c r="E1240" s="35" t="s">
        <v>277</v>
      </c>
      <c r="F1240" s="11" t="s">
        <v>710</v>
      </c>
      <c r="G1240" s="35">
        <v>5335790</v>
      </c>
      <c r="H1240" s="4" t="s">
        <v>1872</v>
      </c>
      <c r="I1240" s="4"/>
      <c r="J1240" s="4"/>
      <c r="K1240" s="4"/>
      <c r="L1240" s="4"/>
      <c r="M1240" s="33"/>
      <c r="N1240" s="38"/>
      <c r="O1240" s="33"/>
      <c r="P1240" s="244">
        <f t="shared" si="136"/>
        <v>598.58999999999992</v>
      </c>
      <c r="Q1240" s="25"/>
      <c r="R1240" s="25"/>
      <c r="S1240" s="25"/>
      <c r="T1240" s="109"/>
      <c r="U1240" s="25"/>
      <c r="V1240" s="25"/>
      <c r="W1240" s="25">
        <v>180.59800000000001</v>
      </c>
      <c r="X1240" s="25">
        <v>0</v>
      </c>
      <c r="Y1240" s="25">
        <v>0</v>
      </c>
      <c r="Z1240" s="25">
        <v>0</v>
      </c>
      <c r="AA1240" s="109"/>
      <c r="AB1240" s="25">
        <v>179.52799999999999</v>
      </c>
      <c r="AC1240" s="25">
        <v>0</v>
      </c>
      <c r="AD1240" s="25">
        <v>0</v>
      </c>
      <c r="AE1240" s="25">
        <v>0</v>
      </c>
      <c r="AF1240" s="25">
        <v>0</v>
      </c>
      <c r="AG1240" s="25">
        <v>0</v>
      </c>
      <c r="AH1240" s="109"/>
      <c r="AI1240" s="25">
        <v>238.464</v>
      </c>
      <c r="AJ1240" s="25">
        <v>0</v>
      </c>
      <c r="AK1240" s="123">
        <v>0</v>
      </c>
      <c r="AL1240" s="25">
        <v>0</v>
      </c>
      <c r="AM1240" s="25">
        <v>0</v>
      </c>
      <c r="AN1240" s="25">
        <v>0</v>
      </c>
      <c r="AO1240" s="109"/>
      <c r="AP1240" s="25">
        <v>0</v>
      </c>
      <c r="AQ1240" s="25">
        <v>0</v>
      </c>
      <c r="AR1240" s="25">
        <v>0</v>
      </c>
      <c r="AS1240" s="25">
        <v>0</v>
      </c>
      <c r="AT1240" s="25">
        <v>0</v>
      </c>
      <c r="AU1240" s="25">
        <v>0</v>
      </c>
      <c r="AW1240" t="str">
        <f t="shared" si="137"/>
        <v>Trần Huy Hoàng</v>
      </c>
      <c r="AX1240" s="27" t="str">
        <f t="shared" si="138"/>
        <v>Nguyễn Gia Bảo</v>
      </c>
      <c r="AY1240" s="4" t="str">
        <f t="shared" si="139"/>
        <v>VIN+</v>
      </c>
    </row>
    <row r="1241" spans="1:51" outlineLevel="1" x14ac:dyDescent="0.25">
      <c r="A1241" s="4" t="s">
        <v>1104</v>
      </c>
      <c r="B1241" s="4" t="s">
        <v>797</v>
      </c>
      <c r="C1241" s="4" t="s">
        <v>221</v>
      </c>
      <c r="D1241" s="4" t="s">
        <v>757</v>
      </c>
      <c r="E1241" s="35" t="s">
        <v>277</v>
      </c>
      <c r="F1241" s="11" t="s">
        <v>710</v>
      </c>
      <c r="G1241" s="35">
        <v>5333640</v>
      </c>
      <c r="H1241" s="4" t="s">
        <v>1873</v>
      </c>
      <c r="I1241" s="4"/>
      <c r="J1241" s="4"/>
      <c r="K1241" s="4"/>
      <c r="L1241" s="4"/>
      <c r="M1241" s="33"/>
      <c r="N1241" s="38"/>
      <c r="O1241" s="33"/>
      <c r="P1241" s="244">
        <f t="shared" si="136"/>
        <v>1081.615</v>
      </c>
      <c r="Q1241" s="25"/>
      <c r="R1241" s="25"/>
      <c r="S1241" s="25"/>
      <c r="T1241" s="109"/>
      <c r="U1241" s="25"/>
      <c r="V1241" s="25"/>
      <c r="W1241" s="25">
        <v>360.12599999999998</v>
      </c>
      <c r="X1241" s="25">
        <v>0</v>
      </c>
      <c r="Y1241" s="25">
        <v>0</v>
      </c>
      <c r="Z1241" s="25">
        <v>0</v>
      </c>
      <c r="AA1241" s="109"/>
      <c r="AB1241" s="25">
        <v>0</v>
      </c>
      <c r="AC1241" s="25">
        <v>238.464</v>
      </c>
      <c r="AD1241" s="25">
        <v>0</v>
      </c>
      <c r="AE1241" s="25">
        <v>0</v>
      </c>
      <c r="AF1241" s="25">
        <v>0</v>
      </c>
      <c r="AG1241" s="25">
        <v>0</v>
      </c>
      <c r="AH1241" s="109"/>
      <c r="AI1241" s="25">
        <v>0</v>
      </c>
      <c r="AJ1241" s="25">
        <v>0</v>
      </c>
      <c r="AK1241" s="123">
        <v>0</v>
      </c>
      <c r="AL1241" s="25">
        <v>0</v>
      </c>
      <c r="AM1241" s="25">
        <v>0</v>
      </c>
      <c r="AN1241" s="25">
        <v>0</v>
      </c>
      <c r="AO1241" s="109"/>
      <c r="AP1241" s="25">
        <v>0</v>
      </c>
      <c r="AQ1241" s="25">
        <v>179.52799999999999</v>
      </c>
      <c r="AR1241" s="25">
        <v>0</v>
      </c>
      <c r="AS1241" s="25">
        <v>303.49700000000001</v>
      </c>
      <c r="AT1241" s="25">
        <v>0</v>
      </c>
      <c r="AU1241" s="25">
        <v>0</v>
      </c>
      <c r="AW1241" t="str">
        <f t="shared" si="137"/>
        <v>Trần Huy Hoàng</v>
      </c>
      <c r="AX1241" s="27" t="str">
        <f t="shared" si="138"/>
        <v>Nguyễn Gia Bảo</v>
      </c>
      <c r="AY1241" s="4" t="str">
        <f t="shared" si="139"/>
        <v>VIN+</v>
      </c>
    </row>
    <row r="1242" spans="1:51" outlineLevel="1" x14ac:dyDescent="0.25">
      <c r="A1242" s="4" t="s">
        <v>1104</v>
      </c>
      <c r="B1242" s="4" t="s">
        <v>797</v>
      </c>
      <c r="C1242" s="4" t="s">
        <v>221</v>
      </c>
      <c r="D1242" s="4" t="s">
        <v>757</v>
      </c>
      <c r="E1242" s="35" t="s">
        <v>277</v>
      </c>
      <c r="F1242" s="11" t="s">
        <v>710</v>
      </c>
      <c r="G1242" s="35">
        <v>5128332</v>
      </c>
      <c r="H1242" s="4" t="s">
        <v>1874</v>
      </c>
      <c r="I1242" s="4"/>
      <c r="J1242" s="4"/>
      <c r="K1242" s="4"/>
      <c r="L1242" s="4"/>
      <c r="M1242" s="33"/>
      <c r="N1242" s="38"/>
      <c r="O1242" s="33"/>
      <c r="P1242" s="244">
        <f t="shared" si="136"/>
        <v>417.99199999999996</v>
      </c>
      <c r="Q1242" s="25"/>
      <c r="R1242" s="25"/>
      <c r="S1242" s="25"/>
      <c r="T1242" s="109"/>
      <c r="U1242" s="25"/>
      <c r="V1242" s="25"/>
      <c r="W1242" s="25">
        <v>238.464</v>
      </c>
      <c r="X1242" s="25">
        <v>0</v>
      </c>
      <c r="Y1242" s="25">
        <v>0</v>
      </c>
      <c r="Z1242" s="25">
        <v>0</v>
      </c>
      <c r="AA1242" s="109"/>
      <c r="AB1242" s="25">
        <v>0</v>
      </c>
      <c r="AC1242" s="25">
        <v>0</v>
      </c>
      <c r="AD1242" s="25">
        <v>0</v>
      </c>
      <c r="AE1242" s="25">
        <v>0</v>
      </c>
      <c r="AF1242" s="25">
        <v>0</v>
      </c>
      <c r="AG1242" s="25">
        <v>0</v>
      </c>
      <c r="AH1242" s="109"/>
      <c r="AI1242" s="25">
        <v>0</v>
      </c>
      <c r="AJ1242" s="25">
        <v>0</v>
      </c>
      <c r="AK1242" s="123">
        <v>0</v>
      </c>
      <c r="AL1242" s="25">
        <v>0</v>
      </c>
      <c r="AM1242" s="25">
        <v>179.52799999999999</v>
      </c>
      <c r="AN1242" s="25">
        <v>0</v>
      </c>
      <c r="AO1242" s="109"/>
      <c r="AP1242" s="25">
        <v>0</v>
      </c>
      <c r="AQ1242" s="25">
        <v>0</v>
      </c>
      <c r="AR1242" s="25">
        <v>0</v>
      </c>
      <c r="AS1242" s="25">
        <v>0</v>
      </c>
      <c r="AT1242" s="25">
        <v>0</v>
      </c>
      <c r="AU1242" s="25">
        <v>0</v>
      </c>
      <c r="AW1242" t="str">
        <f t="shared" si="137"/>
        <v>Trần Huy Hoàng</v>
      </c>
      <c r="AX1242" s="27" t="str">
        <f t="shared" si="138"/>
        <v>Nguyễn Gia Bảo</v>
      </c>
      <c r="AY1242" s="4" t="str">
        <f t="shared" si="139"/>
        <v>VIN+</v>
      </c>
    </row>
    <row r="1243" spans="1:51" outlineLevel="1" x14ac:dyDescent="0.25">
      <c r="A1243" s="4" t="s">
        <v>1104</v>
      </c>
      <c r="B1243" s="4" t="s">
        <v>797</v>
      </c>
      <c r="C1243" s="4" t="s">
        <v>221</v>
      </c>
      <c r="D1243" s="4" t="s">
        <v>757</v>
      </c>
      <c r="E1243" s="35" t="s">
        <v>277</v>
      </c>
      <c r="F1243" s="11" t="s">
        <v>710</v>
      </c>
      <c r="G1243" s="35">
        <v>5272868</v>
      </c>
      <c r="H1243" s="4" t="s">
        <v>1875</v>
      </c>
      <c r="I1243" s="4"/>
      <c r="J1243" s="4"/>
      <c r="K1243" s="4"/>
      <c r="L1243" s="4"/>
      <c r="M1243" s="33"/>
      <c r="N1243" s="38"/>
      <c r="O1243" s="33"/>
      <c r="P1243" s="244">
        <f t="shared" si="136"/>
        <v>1140.5510000000002</v>
      </c>
      <c r="Q1243" s="25"/>
      <c r="R1243" s="25"/>
      <c r="S1243" s="25"/>
      <c r="T1243" s="109"/>
      <c r="U1243" s="25"/>
      <c r="V1243" s="25"/>
      <c r="W1243" s="25">
        <v>238.464</v>
      </c>
      <c r="X1243" s="25">
        <v>0</v>
      </c>
      <c r="Y1243" s="25">
        <v>0</v>
      </c>
      <c r="Z1243" s="25">
        <v>0</v>
      </c>
      <c r="AA1243" s="109"/>
      <c r="AB1243" s="25">
        <v>0</v>
      </c>
      <c r="AC1243" s="25">
        <v>0</v>
      </c>
      <c r="AD1243" s="25">
        <v>0</v>
      </c>
      <c r="AE1243" s="25">
        <v>419.06200000000001</v>
      </c>
      <c r="AF1243" s="25">
        <v>0</v>
      </c>
      <c r="AG1243" s="25">
        <v>0</v>
      </c>
      <c r="AH1243" s="109"/>
      <c r="AI1243" s="25">
        <v>0</v>
      </c>
      <c r="AJ1243" s="25">
        <v>0</v>
      </c>
      <c r="AK1243" s="123">
        <v>0</v>
      </c>
      <c r="AL1243" s="25">
        <v>0</v>
      </c>
      <c r="AM1243" s="25">
        <v>0</v>
      </c>
      <c r="AN1243" s="25">
        <v>0</v>
      </c>
      <c r="AO1243" s="109"/>
      <c r="AP1243" s="25">
        <v>179.52799999999999</v>
      </c>
      <c r="AQ1243" s="25">
        <v>0</v>
      </c>
      <c r="AR1243" s="25">
        <v>0</v>
      </c>
      <c r="AS1243" s="25">
        <v>303.49700000000001</v>
      </c>
      <c r="AT1243" s="25">
        <v>0</v>
      </c>
      <c r="AU1243" s="25">
        <v>0</v>
      </c>
      <c r="AW1243" t="str">
        <f t="shared" si="137"/>
        <v>Trần Huy Hoàng</v>
      </c>
      <c r="AX1243" s="27" t="str">
        <f t="shared" si="138"/>
        <v>Nguyễn Gia Bảo</v>
      </c>
      <c r="AY1243" s="4" t="str">
        <f t="shared" si="139"/>
        <v>VIN+</v>
      </c>
    </row>
    <row r="1244" spans="1:51" outlineLevel="1" x14ac:dyDescent="0.25">
      <c r="A1244" s="4" t="s">
        <v>1104</v>
      </c>
      <c r="B1244" s="4" t="s">
        <v>797</v>
      </c>
      <c r="C1244" s="4" t="s">
        <v>221</v>
      </c>
      <c r="D1244" s="4" t="s">
        <v>757</v>
      </c>
      <c r="E1244" s="35" t="s">
        <v>277</v>
      </c>
      <c r="F1244" s="11" t="s">
        <v>710</v>
      </c>
      <c r="G1244" s="35">
        <v>5299979</v>
      </c>
      <c r="H1244" s="4" t="s">
        <v>2052</v>
      </c>
      <c r="I1244" s="4"/>
      <c r="J1244" s="4"/>
      <c r="K1244" s="4"/>
      <c r="L1244" s="4"/>
      <c r="M1244" s="33"/>
      <c r="N1244" s="38"/>
      <c r="O1244" s="33"/>
      <c r="P1244" s="244">
        <f t="shared" si="136"/>
        <v>662.553</v>
      </c>
      <c r="Q1244" s="25"/>
      <c r="R1244" s="25"/>
      <c r="S1244" s="25"/>
      <c r="T1244" s="109"/>
      <c r="U1244" s="25"/>
      <c r="V1244" s="25"/>
      <c r="W1244" s="25"/>
      <c r="X1244" s="25">
        <v>179.52799999999999</v>
      </c>
      <c r="Y1244" s="25">
        <v>0</v>
      </c>
      <c r="Z1244" s="25">
        <v>0</v>
      </c>
      <c r="AA1244" s="109"/>
      <c r="AB1244" s="25">
        <v>0</v>
      </c>
      <c r="AC1244" s="25">
        <v>0</v>
      </c>
      <c r="AD1244" s="25">
        <v>0</v>
      </c>
      <c r="AE1244" s="25">
        <v>0</v>
      </c>
      <c r="AF1244" s="25">
        <v>0</v>
      </c>
      <c r="AG1244" s="25">
        <v>0</v>
      </c>
      <c r="AH1244" s="109"/>
      <c r="AI1244" s="25">
        <v>0</v>
      </c>
      <c r="AJ1244" s="25">
        <v>0</v>
      </c>
      <c r="AK1244" s="123">
        <v>0</v>
      </c>
      <c r="AL1244" s="25">
        <v>0</v>
      </c>
      <c r="AM1244" s="25">
        <v>0</v>
      </c>
      <c r="AN1244" s="25">
        <v>0</v>
      </c>
      <c r="AO1244" s="109"/>
      <c r="AP1244" s="25">
        <v>303.49700000000001</v>
      </c>
      <c r="AQ1244" s="25">
        <v>0</v>
      </c>
      <c r="AR1244" s="25">
        <v>0</v>
      </c>
      <c r="AS1244" s="25">
        <v>179.52799999999999</v>
      </c>
      <c r="AT1244" s="25">
        <v>0</v>
      </c>
      <c r="AU1244" s="25">
        <v>0</v>
      </c>
      <c r="AW1244" t="str">
        <f t="shared" si="137"/>
        <v>Trần Huy Hoàng</v>
      </c>
      <c r="AX1244" s="27" t="str">
        <f t="shared" si="138"/>
        <v>Nguyễn Gia Bảo</v>
      </c>
      <c r="AY1244" s="4" t="str">
        <f t="shared" si="139"/>
        <v>VIN+</v>
      </c>
    </row>
    <row r="1245" spans="1:51" outlineLevel="1" x14ac:dyDescent="0.25">
      <c r="A1245" s="4" t="s">
        <v>1104</v>
      </c>
      <c r="B1245" s="4" t="s">
        <v>797</v>
      </c>
      <c r="C1245" s="4" t="s">
        <v>221</v>
      </c>
      <c r="D1245" s="4" t="s">
        <v>757</v>
      </c>
      <c r="E1245" s="35" t="s">
        <v>277</v>
      </c>
      <c r="F1245" s="11" t="s">
        <v>710</v>
      </c>
      <c r="G1245" s="35">
        <v>5335963</v>
      </c>
      <c r="H1245" s="4" t="s">
        <v>2053</v>
      </c>
      <c r="I1245" s="4"/>
      <c r="J1245" s="4"/>
      <c r="K1245" s="4"/>
      <c r="L1245" s="4"/>
      <c r="M1245" s="33"/>
      <c r="N1245" s="38"/>
      <c r="O1245" s="33"/>
      <c r="P1245" s="244">
        <f t="shared" si="136"/>
        <v>1082.684</v>
      </c>
      <c r="Q1245" s="25"/>
      <c r="R1245" s="25"/>
      <c r="S1245" s="25"/>
      <c r="T1245" s="109"/>
      <c r="U1245" s="25"/>
      <c r="V1245" s="25"/>
      <c r="W1245" s="25"/>
      <c r="X1245" s="25">
        <v>540.72299999999996</v>
      </c>
      <c r="Y1245" s="25">
        <v>0</v>
      </c>
      <c r="Z1245" s="25">
        <v>0</v>
      </c>
      <c r="AA1245" s="109"/>
      <c r="AB1245" s="25">
        <v>0</v>
      </c>
      <c r="AC1245" s="25">
        <v>0</v>
      </c>
      <c r="AD1245" s="25">
        <v>0</v>
      </c>
      <c r="AE1245" s="25">
        <v>0</v>
      </c>
      <c r="AF1245" s="25">
        <v>0</v>
      </c>
      <c r="AG1245" s="25">
        <v>0</v>
      </c>
      <c r="AH1245" s="109"/>
      <c r="AI1245" s="25">
        <v>238.464</v>
      </c>
      <c r="AJ1245" s="25">
        <v>0</v>
      </c>
      <c r="AK1245" s="123">
        <v>0</v>
      </c>
      <c r="AL1245" s="25">
        <v>0</v>
      </c>
      <c r="AM1245" s="25">
        <v>303.49700000000001</v>
      </c>
      <c r="AN1245" s="25">
        <v>0</v>
      </c>
      <c r="AO1245" s="109"/>
      <c r="AP1245" s="25">
        <v>0</v>
      </c>
      <c r="AQ1245" s="25">
        <v>0</v>
      </c>
      <c r="AR1245" s="25">
        <v>0</v>
      </c>
      <c r="AS1245" s="25">
        <v>0</v>
      </c>
      <c r="AT1245" s="25">
        <v>0</v>
      </c>
      <c r="AU1245" s="25">
        <v>0</v>
      </c>
      <c r="AW1245" t="str">
        <f t="shared" si="137"/>
        <v>Trần Huy Hoàng</v>
      </c>
      <c r="AX1245" s="27" t="str">
        <f t="shared" si="138"/>
        <v>Nguyễn Gia Bảo</v>
      </c>
      <c r="AY1245" s="4" t="str">
        <f t="shared" si="139"/>
        <v>VIN+</v>
      </c>
    </row>
    <row r="1246" spans="1:51" outlineLevel="1" x14ac:dyDescent="0.25">
      <c r="A1246" s="4" t="s">
        <v>1104</v>
      </c>
      <c r="B1246" s="4" t="s">
        <v>797</v>
      </c>
      <c r="C1246" s="4" t="s">
        <v>221</v>
      </c>
      <c r="D1246" s="4" t="s">
        <v>757</v>
      </c>
      <c r="E1246" s="35" t="s">
        <v>277</v>
      </c>
      <c r="F1246" s="11" t="s">
        <v>710</v>
      </c>
      <c r="G1246" s="35">
        <v>5334964</v>
      </c>
      <c r="H1246" s="4" t="s">
        <v>2054</v>
      </c>
      <c r="I1246" s="4"/>
      <c r="J1246" s="4"/>
      <c r="K1246" s="4"/>
      <c r="L1246" s="4"/>
      <c r="M1246" s="33"/>
      <c r="N1246" s="38"/>
      <c r="O1246" s="33"/>
      <c r="P1246" s="244">
        <f t="shared" si="136"/>
        <v>721.48900000000003</v>
      </c>
      <c r="Q1246" s="25"/>
      <c r="R1246" s="25"/>
      <c r="S1246" s="25"/>
      <c r="T1246" s="109"/>
      <c r="U1246" s="25"/>
      <c r="V1246" s="25"/>
      <c r="W1246" s="25"/>
      <c r="X1246" s="25">
        <v>179.52799999999999</v>
      </c>
      <c r="Y1246" s="25">
        <v>0</v>
      </c>
      <c r="Z1246" s="25">
        <v>0</v>
      </c>
      <c r="AA1246" s="109"/>
      <c r="AB1246" s="25">
        <v>0</v>
      </c>
      <c r="AC1246" s="25">
        <v>0</v>
      </c>
      <c r="AD1246" s="25">
        <v>0</v>
      </c>
      <c r="AE1246" s="25">
        <v>0</v>
      </c>
      <c r="AF1246" s="25">
        <v>0</v>
      </c>
      <c r="AG1246" s="25">
        <v>0</v>
      </c>
      <c r="AH1246" s="109"/>
      <c r="AI1246" s="25">
        <v>0</v>
      </c>
      <c r="AJ1246" s="25">
        <v>0</v>
      </c>
      <c r="AK1246" s="123">
        <v>0</v>
      </c>
      <c r="AL1246" s="25">
        <v>0</v>
      </c>
      <c r="AM1246" s="25">
        <v>0</v>
      </c>
      <c r="AN1246" s="25">
        <v>0</v>
      </c>
      <c r="AO1246" s="109"/>
      <c r="AP1246" s="25">
        <v>0</v>
      </c>
      <c r="AQ1246" s="25">
        <v>0</v>
      </c>
      <c r="AR1246" s="25">
        <v>0</v>
      </c>
      <c r="AS1246" s="25">
        <v>0</v>
      </c>
      <c r="AT1246" s="25">
        <v>541.96100000000001</v>
      </c>
      <c r="AU1246" s="25">
        <v>0</v>
      </c>
      <c r="AW1246" t="str">
        <f t="shared" si="137"/>
        <v>Trần Huy Hoàng</v>
      </c>
      <c r="AX1246" s="27" t="str">
        <f t="shared" si="138"/>
        <v>Nguyễn Gia Bảo</v>
      </c>
      <c r="AY1246" s="4" t="str">
        <f t="shared" si="139"/>
        <v>VIN+</v>
      </c>
    </row>
    <row r="1247" spans="1:51" outlineLevel="1" x14ac:dyDescent="0.25">
      <c r="A1247" s="4" t="s">
        <v>1104</v>
      </c>
      <c r="B1247" s="4" t="s">
        <v>797</v>
      </c>
      <c r="C1247" s="4" t="s">
        <v>221</v>
      </c>
      <c r="D1247" s="4" t="s">
        <v>757</v>
      </c>
      <c r="E1247" s="35" t="s">
        <v>277</v>
      </c>
      <c r="F1247" s="11" t="s">
        <v>710</v>
      </c>
      <c r="G1247" s="35">
        <v>5334670</v>
      </c>
      <c r="H1247" s="4" t="s">
        <v>2055</v>
      </c>
      <c r="I1247" s="4"/>
      <c r="J1247" s="4"/>
      <c r="K1247" s="4"/>
      <c r="L1247" s="4"/>
      <c r="M1247" s="33"/>
      <c r="N1247" s="38"/>
      <c r="O1247" s="33"/>
      <c r="P1247" s="244">
        <f t="shared" si="136"/>
        <v>845.45800000000008</v>
      </c>
      <c r="Q1247" s="25"/>
      <c r="R1247" s="25"/>
      <c r="S1247" s="25"/>
      <c r="T1247" s="109"/>
      <c r="U1247" s="25"/>
      <c r="V1247" s="25"/>
      <c r="W1247" s="25"/>
      <c r="X1247" s="25">
        <v>303.49700000000001</v>
      </c>
      <c r="Y1247" s="25">
        <v>0</v>
      </c>
      <c r="Z1247" s="25">
        <v>0</v>
      </c>
      <c r="AA1247" s="109"/>
      <c r="AB1247" s="25">
        <v>0</v>
      </c>
      <c r="AC1247" s="25">
        <v>0</v>
      </c>
      <c r="AD1247" s="25">
        <v>0</v>
      </c>
      <c r="AE1247" s="25">
        <v>303.49700000000001</v>
      </c>
      <c r="AF1247" s="25">
        <v>0</v>
      </c>
      <c r="AG1247" s="25">
        <v>0</v>
      </c>
      <c r="AH1247" s="109"/>
      <c r="AI1247" s="25">
        <v>0</v>
      </c>
      <c r="AJ1247" s="25">
        <v>0</v>
      </c>
      <c r="AK1247" s="123">
        <v>0</v>
      </c>
      <c r="AL1247" s="25">
        <v>0</v>
      </c>
      <c r="AM1247" s="25">
        <v>0</v>
      </c>
      <c r="AN1247" s="25">
        <v>238.464</v>
      </c>
      <c r="AO1247" s="109"/>
      <c r="AP1247" s="25">
        <v>0</v>
      </c>
      <c r="AQ1247" s="25">
        <v>0</v>
      </c>
      <c r="AR1247" s="25">
        <v>0</v>
      </c>
      <c r="AS1247" s="25">
        <v>0</v>
      </c>
      <c r="AT1247" s="25">
        <v>0</v>
      </c>
      <c r="AU1247" s="25">
        <v>0</v>
      </c>
      <c r="AW1247" t="str">
        <f t="shared" si="137"/>
        <v>Trần Huy Hoàng</v>
      </c>
      <c r="AX1247" s="27" t="str">
        <f t="shared" si="138"/>
        <v>Nguyễn Gia Bảo</v>
      </c>
      <c r="AY1247" s="4" t="str">
        <f t="shared" si="139"/>
        <v>VIN+</v>
      </c>
    </row>
    <row r="1248" spans="1:51" outlineLevel="1" x14ac:dyDescent="0.25">
      <c r="A1248" s="4" t="s">
        <v>1104</v>
      </c>
      <c r="B1248" s="4" t="s">
        <v>797</v>
      </c>
      <c r="C1248" s="4" t="s">
        <v>221</v>
      </c>
      <c r="D1248" s="4" t="s">
        <v>757</v>
      </c>
      <c r="E1248" s="35" t="s">
        <v>277</v>
      </c>
      <c r="F1248" s="11" t="s">
        <v>710</v>
      </c>
      <c r="G1248" s="35">
        <v>5137354</v>
      </c>
      <c r="H1248" s="4" t="s">
        <v>2056</v>
      </c>
      <c r="I1248" s="4"/>
      <c r="J1248" s="4"/>
      <c r="K1248" s="4"/>
      <c r="L1248" s="4"/>
      <c r="M1248" s="33"/>
      <c r="N1248" s="38"/>
      <c r="O1248" s="33"/>
      <c r="P1248" s="244">
        <f t="shared" si="136"/>
        <v>902.08699999999999</v>
      </c>
      <c r="Q1248" s="25"/>
      <c r="R1248" s="25"/>
      <c r="S1248" s="25"/>
      <c r="T1248" s="109"/>
      <c r="U1248" s="25"/>
      <c r="V1248" s="25"/>
      <c r="W1248" s="25"/>
      <c r="X1248" s="25">
        <v>179.52799999999999</v>
      </c>
      <c r="Y1248" s="25">
        <v>0</v>
      </c>
      <c r="Z1248" s="25">
        <v>0</v>
      </c>
      <c r="AA1248" s="109"/>
      <c r="AB1248" s="25">
        <v>0</v>
      </c>
      <c r="AC1248" s="25">
        <v>0</v>
      </c>
      <c r="AD1248" s="25">
        <v>0</v>
      </c>
      <c r="AE1248" s="25">
        <v>0</v>
      </c>
      <c r="AF1248" s="25">
        <v>0</v>
      </c>
      <c r="AG1248" s="25">
        <v>0</v>
      </c>
      <c r="AH1248" s="109"/>
      <c r="AI1248" s="25">
        <v>238.464</v>
      </c>
      <c r="AJ1248" s="25">
        <v>0</v>
      </c>
      <c r="AK1248" s="123">
        <v>0</v>
      </c>
      <c r="AL1248" s="25">
        <v>0</v>
      </c>
      <c r="AM1248" s="25">
        <v>0</v>
      </c>
      <c r="AN1248" s="25">
        <v>0</v>
      </c>
      <c r="AO1248" s="109"/>
      <c r="AP1248" s="25">
        <v>303.49700000000001</v>
      </c>
      <c r="AQ1248" s="25">
        <v>0</v>
      </c>
      <c r="AR1248" s="25">
        <v>0</v>
      </c>
      <c r="AS1248" s="25">
        <v>0</v>
      </c>
      <c r="AT1248" s="25">
        <v>180.59800000000001</v>
      </c>
      <c r="AU1248" s="25">
        <v>0</v>
      </c>
      <c r="AW1248" t="str">
        <f t="shared" si="137"/>
        <v>Trần Huy Hoàng</v>
      </c>
      <c r="AX1248" s="27" t="str">
        <f t="shared" si="138"/>
        <v>Nguyễn Gia Bảo</v>
      </c>
      <c r="AY1248" s="4" t="str">
        <f t="shared" si="139"/>
        <v>VIN+</v>
      </c>
    </row>
    <row r="1249" spans="1:51" outlineLevel="1" x14ac:dyDescent="0.25">
      <c r="A1249" s="4" t="s">
        <v>1104</v>
      </c>
      <c r="B1249" s="4" t="s">
        <v>797</v>
      </c>
      <c r="C1249" s="4" t="s">
        <v>221</v>
      </c>
      <c r="D1249" s="4" t="s">
        <v>757</v>
      </c>
      <c r="E1249" s="35" t="s">
        <v>277</v>
      </c>
      <c r="F1249" s="11" t="s">
        <v>710</v>
      </c>
      <c r="G1249" s="35">
        <v>5139556</v>
      </c>
      <c r="H1249" s="4" t="s">
        <v>2057</v>
      </c>
      <c r="I1249" s="4"/>
      <c r="J1249" s="4"/>
      <c r="K1249" s="4"/>
      <c r="L1249" s="4"/>
      <c r="M1249" s="33"/>
      <c r="N1249" s="38"/>
      <c r="O1249" s="33"/>
      <c r="P1249" s="244">
        <f t="shared" si="136"/>
        <v>1080.5450000000001</v>
      </c>
      <c r="Q1249" s="25"/>
      <c r="R1249" s="25"/>
      <c r="S1249" s="25"/>
      <c r="T1249" s="109"/>
      <c r="U1249" s="25"/>
      <c r="V1249" s="25"/>
      <c r="W1249" s="25"/>
      <c r="X1249" s="25">
        <v>179.52799999999999</v>
      </c>
      <c r="Y1249" s="25">
        <v>0</v>
      </c>
      <c r="Z1249" s="25">
        <v>0</v>
      </c>
      <c r="AA1249" s="109"/>
      <c r="AB1249" s="25">
        <v>0</v>
      </c>
      <c r="AC1249" s="25">
        <v>0</v>
      </c>
      <c r="AD1249" s="25">
        <v>0</v>
      </c>
      <c r="AE1249" s="25">
        <v>0</v>
      </c>
      <c r="AF1249" s="25">
        <v>0</v>
      </c>
      <c r="AG1249" s="25">
        <v>0</v>
      </c>
      <c r="AH1249" s="109"/>
      <c r="AI1249" s="25">
        <v>0</v>
      </c>
      <c r="AJ1249" s="25">
        <v>0</v>
      </c>
      <c r="AK1249" s="123">
        <v>0</v>
      </c>
      <c r="AL1249" s="25">
        <v>0</v>
      </c>
      <c r="AM1249" s="25">
        <v>0</v>
      </c>
      <c r="AN1249" s="25">
        <v>0</v>
      </c>
      <c r="AO1249" s="109"/>
      <c r="AP1249" s="25">
        <v>0</v>
      </c>
      <c r="AQ1249" s="25">
        <v>0</v>
      </c>
      <c r="AR1249" s="25">
        <v>179.52799999999999</v>
      </c>
      <c r="AS1249" s="25">
        <v>721.48900000000003</v>
      </c>
      <c r="AT1249" s="25">
        <v>0</v>
      </c>
      <c r="AU1249" s="25">
        <v>0</v>
      </c>
      <c r="AW1249" t="str">
        <f t="shared" si="137"/>
        <v>Trần Huy Hoàng</v>
      </c>
      <c r="AX1249" s="27" t="str">
        <f t="shared" si="138"/>
        <v>Nguyễn Gia Bảo</v>
      </c>
      <c r="AY1249" s="4" t="str">
        <f t="shared" si="139"/>
        <v>VIN+</v>
      </c>
    </row>
    <row r="1250" spans="1:51" outlineLevel="1" x14ac:dyDescent="0.25">
      <c r="A1250" s="4" t="s">
        <v>1104</v>
      </c>
      <c r="B1250" s="4" t="s">
        <v>797</v>
      </c>
      <c r="C1250" s="4" t="s">
        <v>221</v>
      </c>
      <c r="D1250" s="4" t="s">
        <v>757</v>
      </c>
      <c r="E1250" s="35" t="s">
        <v>277</v>
      </c>
      <c r="F1250" s="11" t="s">
        <v>710</v>
      </c>
      <c r="G1250" s="35">
        <v>5137880</v>
      </c>
      <c r="H1250" s="4" t="s">
        <v>2058</v>
      </c>
      <c r="I1250" s="4"/>
      <c r="J1250" s="4"/>
      <c r="K1250" s="4"/>
      <c r="L1250" s="4"/>
      <c r="M1250" s="33"/>
      <c r="N1250" s="38"/>
      <c r="O1250" s="33"/>
      <c r="P1250" s="244">
        <f t="shared" si="136"/>
        <v>598.58999999999992</v>
      </c>
      <c r="Q1250" s="25"/>
      <c r="R1250" s="25"/>
      <c r="S1250" s="25"/>
      <c r="T1250" s="109"/>
      <c r="U1250" s="25"/>
      <c r="V1250" s="25"/>
      <c r="W1250" s="25"/>
      <c r="X1250" s="25">
        <v>179.52799999999999</v>
      </c>
      <c r="Y1250" s="25">
        <v>0</v>
      </c>
      <c r="Z1250" s="25">
        <v>0</v>
      </c>
      <c r="AA1250" s="109"/>
      <c r="AB1250" s="25">
        <v>180.59800000000001</v>
      </c>
      <c r="AC1250" s="25">
        <v>0</v>
      </c>
      <c r="AD1250" s="25">
        <v>0</v>
      </c>
      <c r="AE1250" s="25">
        <v>0</v>
      </c>
      <c r="AF1250" s="25">
        <v>0</v>
      </c>
      <c r="AG1250" s="25">
        <v>0</v>
      </c>
      <c r="AH1250" s="109"/>
      <c r="AI1250" s="25">
        <v>238.464</v>
      </c>
      <c r="AJ1250" s="25">
        <v>0</v>
      </c>
      <c r="AK1250" s="123">
        <v>0</v>
      </c>
      <c r="AL1250" s="25">
        <v>0</v>
      </c>
      <c r="AM1250" s="25">
        <v>0</v>
      </c>
      <c r="AN1250" s="25">
        <v>0</v>
      </c>
      <c r="AO1250" s="109"/>
      <c r="AP1250" s="25">
        <v>0</v>
      </c>
      <c r="AQ1250" s="25">
        <v>0</v>
      </c>
      <c r="AR1250" s="25">
        <v>0</v>
      </c>
      <c r="AS1250" s="25">
        <v>0</v>
      </c>
      <c r="AT1250" s="25">
        <v>0</v>
      </c>
      <c r="AU1250" s="25">
        <v>0</v>
      </c>
      <c r="AW1250" t="str">
        <f t="shared" si="137"/>
        <v>Trần Huy Hoàng</v>
      </c>
      <c r="AX1250" s="27" t="str">
        <f t="shared" si="138"/>
        <v>Nguyễn Gia Bảo</v>
      </c>
      <c r="AY1250" s="4" t="str">
        <f t="shared" si="139"/>
        <v>VIN+</v>
      </c>
    </row>
    <row r="1251" spans="1:51" outlineLevel="1" x14ac:dyDescent="0.25">
      <c r="A1251" s="4" t="s">
        <v>1104</v>
      </c>
      <c r="B1251" s="4" t="s">
        <v>797</v>
      </c>
      <c r="C1251" s="4" t="s">
        <v>221</v>
      </c>
      <c r="D1251" s="4" t="s">
        <v>757</v>
      </c>
      <c r="E1251" s="35" t="s">
        <v>277</v>
      </c>
      <c r="F1251" s="11" t="s">
        <v>710</v>
      </c>
      <c r="G1251" s="35">
        <v>5279186</v>
      </c>
      <c r="H1251" s="4" t="s">
        <v>2059</v>
      </c>
      <c r="I1251" s="4"/>
      <c r="J1251" s="4"/>
      <c r="K1251" s="4"/>
      <c r="L1251" s="4"/>
      <c r="M1251" s="33"/>
      <c r="N1251" s="38"/>
      <c r="O1251" s="33"/>
      <c r="P1251" s="244">
        <f t="shared" si="136"/>
        <v>483.02499999999998</v>
      </c>
      <c r="Q1251" s="25"/>
      <c r="R1251" s="25"/>
      <c r="S1251" s="25"/>
      <c r="T1251" s="109"/>
      <c r="U1251" s="25"/>
      <c r="V1251" s="25"/>
      <c r="W1251" s="25"/>
      <c r="X1251" s="25">
        <v>179.52799999999999</v>
      </c>
      <c r="Y1251" s="25">
        <v>0</v>
      </c>
      <c r="Z1251" s="25">
        <v>0</v>
      </c>
      <c r="AA1251" s="109"/>
      <c r="AB1251" s="25">
        <v>0</v>
      </c>
      <c r="AC1251" s="25">
        <v>0</v>
      </c>
      <c r="AD1251" s="25">
        <v>0</v>
      </c>
      <c r="AE1251" s="25">
        <v>0</v>
      </c>
      <c r="AF1251" s="25">
        <v>0</v>
      </c>
      <c r="AG1251" s="25">
        <v>0</v>
      </c>
      <c r="AH1251" s="109"/>
      <c r="AI1251" s="25">
        <v>0</v>
      </c>
      <c r="AJ1251" s="25">
        <v>0</v>
      </c>
      <c r="AK1251" s="123">
        <v>0</v>
      </c>
      <c r="AL1251" s="25">
        <v>0</v>
      </c>
      <c r="AM1251" s="25">
        <v>0</v>
      </c>
      <c r="AN1251" s="25">
        <v>0</v>
      </c>
      <c r="AO1251" s="109"/>
      <c r="AP1251" s="25">
        <v>303.49700000000001</v>
      </c>
      <c r="AQ1251" s="25">
        <v>0</v>
      </c>
      <c r="AR1251" s="25">
        <v>0</v>
      </c>
      <c r="AS1251" s="25">
        <v>0</v>
      </c>
      <c r="AT1251" s="25">
        <v>0</v>
      </c>
      <c r="AU1251" s="25">
        <v>0</v>
      </c>
      <c r="AW1251" t="str">
        <f t="shared" si="137"/>
        <v>Trần Huy Hoàng</v>
      </c>
      <c r="AX1251" s="27" t="str">
        <f t="shared" si="138"/>
        <v>Nguyễn Gia Bảo</v>
      </c>
      <c r="AY1251" s="4" t="str">
        <f t="shared" si="139"/>
        <v>VIN+</v>
      </c>
    </row>
    <row r="1252" spans="1:51" outlineLevel="1" x14ac:dyDescent="0.25">
      <c r="A1252" s="4" t="s">
        <v>1104</v>
      </c>
      <c r="B1252" s="4" t="s">
        <v>797</v>
      </c>
      <c r="C1252" s="4" t="s">
        <v>221</v>
      </c>
      <c r="D1252" s="4" t="s">
        <v>757</v>
      </c>
      <c r="E1252" s="35" t="s">
        <v>277</v>
      </c>
      <c r="F1252" s="11" t="s">
        <v>710</v>
      </c>
      <c r="G1252" s="35">
        <v>5139231</v>
      </c>
      <c r="H1252" s="4" t="s">
        <v>2060</v>
      </c>
      <c r="I1252" s="4"/>
      <c r="J1252" s="4"/>
      <c r="K1252" s="4"/>
      <c r="L1252" s="4"/>
      <c r="M1252" s="33"/>
      <c r="N1252" s="38"/>
      <c r="O1252" s="33"/>
      <c r="P1252" s="244">
        <f t="shared" si="136"/>
        <v>1262.2130000000002</v>
      </c>
      <c r="Q1252" s="25"/>
      <c r="R1252" s="25"/>
      <c r="S1252" s="25"/>
      <c r="T1252" s="109"/>
      <c r="U1252" s="25"/>
      <c r="V1252" s="25"/>
      <c r="W1252" s="25"/>
      <c r="X1252" s="25">
        <v>484.09500000000003</v>
      </c>
      <c r="Y1252" s="25">
        <v>0</v>
      </c>
      <c r="Z1252" s="25">
        <v>0</v>
      </c>
      <c r="AA1252" s="109"/>
      <c r="AB1252" s="25">
        <v>179.52799999999999</v>
      </c>
      <c r="AC1252" s="25">
        <v>0</v>
      </c>
      <c r="AD1252" s="25">
        <v>0</v>
      </c>
      <c r="AE1252" s="25">
        <v>0</v>
      </c>
      <c r="AF1252" s="25">
        <v>0</v>
      </c>
      <c r="AG1252" s="25">
        <v>0</v>
      </c>
      <c r="AH1252" s="109"/>
      <c r="AI1252" s="25">
        <v>0</v>
      </c>
      <c r="AJ1252" s="25">
        <v>0</v>
      </c>
      <c r="AK1252" s="123">
        <v>0</v>
      </c>
      <c r="AL1252" s="25">
        <v>0</v>
      </c>
      <c r="AM1252" s="25">
        <v>0</v>
      </c>
      <c r="AN1252" s="25">
        <v>0</v>
      </c>
      <c r="AO1252" s="109"/>
      <c r="AP1252" s="25">
        <v>179.52799999999999</v>
      </c>
      <c r="AQ1252" s="25">
        <v>0</v>
      </c>
      <c r="AR1252" s="25">
        <v>0</v>
      </c>
      <c r="AS1252" s="25">
        <v>0</v>
      </c>
      <c r="AT1252" s="25">
        <v>419.06200000000001</v>
      </c>
      <c r="AU1252" s="25">
        <v>0</v>
      </c>
      <c r="AW1252" t="str">
        <f t="shared" si="137"/>
        <v>Trần Huy Hoàng</v>
      </c>
      <c r="AX1252" s="27" t="str">
        <f t="shared" si="138"/>
        <v>Nguyễn Gia Bảo</v>
      </c>
      <c r="AY1252" s="4" t="str">
        <f t="shared" si="139"/>
        <v>VIN+</v>
      </c>
    </row>
    <row r="1253" spans="1:51" outlineLevel="1" x14ac:dyDescent="0.25">
      <c r="A1253" s="4" t="s">
        <v>1104</v>
      </c>
      <c r="B1253" s="4" t="s">
        <v>797</v>
      </c>
      <c r="C1253" s="4" t="s">
        <v>221</v>
      </c>
      <c r="D1253" s="4" t="s">
        <v>757</v>
      </c>
      <c r="E1253" s="35" t="s">
        <v>277</v>
      </c>
      <c r="F1253" s="11" t="s">
        <v>710</v>
      </c>
      <c r="G1253" s="35">
        <v>5132726</v>
      </c>
      <c r="H1253" s="4" t="s">
        <v>2061</v>
      </c>
      <c r="I1253" s="4"/>
      <c r="J1253" s="4"/>
      <c r="K1253" s="4"/>
      <c r="L1253" s="4"/>
      <c r="M1253" s="33"/>
      <c r="N1253" s="38"/>
      <c r="O1253" s="33"/>
      <c r="P1253" s="244">
        <f t="shared" si="136"/>
        <v>360.12599999999998</v>
      </c>
      <c r="Q1253" s="25"/>
      <c r="R1253" s="25"/>
      <c r="S1253" s="25"/>
      <c r="T1253" s="109"/>
      <c r="U1253" s="25"/>
      <c r="V1253" s="25"/>
      <c r="W1253" s="25"/>
      <c r="X1253" s="25">
        <v>180.59800000000001</v>
      </c>
      <c r="Y1253" s="25">
        <v>0</v>
      </c>
      <c r="Z1253" s="25">
        <v>0</v>
      </c>
      <c r="AA1253" s="109"/>
      <c r="AB1253" s="25">
        <v>0</v>
      </c>
      <c r="AC1253" s="25">
        <v>0</v>
      </c>
      <c r="AD1253" s="25">
        <v>0</v>
      </c>
      <c r="AE1253" s="25">
        <v>0</v>
      </c>
      <c r="AF1253" s="25">
        <v>0</v>
      </c>
      <c r="AG1253" s="25">
        <v>0</v>
      </c>
      <c r="AH1253" s="109"/>
      <c r="AI1253" s="25">
        <v>0</v>
      </c>
      <c r="AJ1253" s="25">
        <v>0</v>
      </c>
      <c r="AK1253" s="123">
        <v>0</v>
      </c>
      <c r="AL1253" s="25">
        <v>0</v>
      </c>
      <c r="AM1253" s="25">
        <v>179.52799999999999</v>
      </c>
      <c r="AN1253" s="25">
        <v>0</v>
      </c>
      <c r="AO1253" s="109"/>
      <c r="AP1253" s="25">
        <v>0</v>
      </c>
      <c r="AQ1253" s="25">
        <v>0</v>
      </c>
      <c r="AR1253" s="25">
        <v>0</v>
      </c>
      <c r="AS1253" s="25">
        <v>0</v>
      </c>
      <c r="AT1253" s="25">
        <v>0</v>
      </c>
      <c r="AU1253" s="25">
        <v>0</v>
      </c>
      <c r="AW1253" t="str">
        <f t="shared" si="137"/>
        <v>Trần Huy Hoàng</v>
      </c>
      <c r="AX1253" s="27" t="str">
        <f t="shared" si="138"/>
        <v>Nguyễn Gia Bảo</v>
      </c>
      <c r="AY1253" s="4" t="str">
        <f t="shared" si="139"/>
        <v>VIN+</v>
      </c>
    </row>
    <row r="1254" spans="1:51" outlineLevel="1" x14ac:dyDescent="0.25">
      <c r="A1254" s="4" t="s">
        <v>1104</v>
      </c>
      <c r="B1254" s="4" t="s">
        <v>797</v>
      </c>
      <c r="C1254" s="4" t="s">
        <v>221</v>
      </c>
      <c r="D1254" s="4" t="s">
        <v>757</v>
      </c>
      <c r="E1254" s="35" t="s">
        <v>277</v>
      </c>
      <c r="F1254" s="11" t="s">
        <v>710</v>
      </c>
      <c r="G1254" s="35">
        <v>5335686</v>
      </c>
      <c r="H1254" s="4" t="s">
        <v>2062</v>
      </c>
      <c r="I1254" s="4"/>
      <c r="J1254" s="4"/>
      <c r="K1254" s="4"/>
      <c r="L1254" s="4"/>
      <c r="M1254" s="33"/>
      <c r="N1254" s="38"/>
      <c r="O1254" s="33"/>
      <c r="P1254" s="244">
        <f t="shared" si="136"/>
        <v>1205.5840000000001</v>
      </c>
      <c r="Q1254" s="25"/>
      <c r="R1254" s="25"/>
      <c r="S1254" s="25"/>
      <c r="T1254" s="109"/>
      <c r="U1254" s="25"/>
      <c r="V1254" s="25"/>
      <c r="W1254" s="25"/>
      <c r="X1254" s="25">
        <v>180.59800000000001</v>
      </c>
      <c r="Y1254" s="25">
        <v>0</v>
      </c>
      <c r="Z1254" s="25">
        <v>0</v>
      </c>
      <c r="AA1254" s="109"/>
      <c r="AB1254" s="25">
        <v>0</v>
      </c>
      <c r="AC1254" s="25">
        <v>0</v>
      </c>
      <c r="AD1254" s="25">
        <v>0</v>
      </c>
      <c r="AE1254" s="25">
        <v>0</v>
      </c>
      <c r="AF1254" s="25">
        <v>0</v>
      </c>
      <c r="AG1254" s="25">
        <v>0</v>
      </c>
      <c r="AH1254" s="109"/>
      <c r="AI1254" s="25">
        <v>0</v>
      </c>
      <c r="AJ1254" s="25">
        <v>417.99200000000002</v>
      </c>
      <c r="AK1254" s="123">
        <v>0</v>
      </c>
      <c r="AL1254" s="25">
        <v>0</v>
      </c>
      <c r="AM1254" s="25">
        <v>0</v>
      </c>
      <c r="AN1254" s="25">
        <v>0</v>
      </c>
      <c r="AO1254" s="109"/>
      <c r="AP1254" s="25">
        <v>303.49700000000001</v>
      </c>
      <c r="AQ1254" s="25">
        <v>0</v>
      </c>
      <c r="AR1254" s="25">
        <v>0</v>
      </c>
      <c r="AS1254" s="25">
        <v>0</v>
      </c>
      <c r="AT1254" s="25">
        <v>303.49700000000001</v>
      </c>
      <c r="AU1254" s="25">
        <v>0</v>
      </c>
      <c r="AW1254" t="str">
        <f t="shared" si="137"/>
        <v>Trần Huy Hoàng</v>
      </c>
      <c r="AX1254" s="27" t="str">
        <f t="shared" si="138"/>
        <v>Nguyễn Gia Bảo</v>
      </c>
      <c r="AY1254" s="4" t="str">
        <f t="shared" si="139"/>
        <v>VIN+</v>
      </c>
    </row>
    <row r="1255" spans="1:51" outlineLevel="1" x14ac:dyDescent="0.25">
      <c r="A1255" s="4" t="s">
        <v>1104</v>
      </c>
      <c r="B1255" s="4" t="s">
        <v>797</v>
      </c>
      <c r="C1255" s="4" t="s">
        <v>221</v>
      </c>
      <c r="D1255" s="4" t="s">
        <v>757</v>
      </c>
      <c r="E1255" s="35" t="s">
        <v>277</v>
      </c>
      <c r="F1255" s="11" t="s">
        <v>710</v>
      </c>
      <c r="G1255" s="35">
        <v>5298987</v>
      </c>
      <c r="H1255" s="4" t="s">
        <v>2063</v>
      </c>
      <c r="I1255" s="4"/>
      <c r="J1255" s="4"/>
      <c r="K1255" s="4"/>
      <c r="L1255" s="4"/>
      <c r="M1255" s="33"/>
      <c r="N1255" s="38"/>
      <c r="O1255" s="33"/>
      <c r="P1255" s="244">
        <f t="shared" si="136"/>
        <v>902.08699999999999</v>
      </c>
      <c r="Q1255" s="25"/>
      <c r="R1255" s="25"/>
      <c r="S1255" s="25"/>
      <c r="T1255" s="109"/>
      <c r="U1255" s="25"/>
      <c r="V1255" s="25"/>
      <c r="W1255" s="25"/>
      <c r="X1255" s="25">
        <v>180.59800000000001</v>
      </c>
      <c r="Y1255" s="25">
        <v>0</v>
      </c>
      <c r="Z1255" s="25">
        <v>0</v>
      </c>
      <c r="AA1255" s="109"/>
      <c r="AB1255" s="25">
        <v>0</v>
      </c>
      <c r="AC1255" s="25">
        <v>0</v>
      </c>
      <c r="AD1255" s="25">
        <v>0</v>
      </c>
      <c r="AE1255" s="25">
        <v>0</v>
      </c>
      <c r="AF1255" s="25">
        <v>0</v>
      </c>
      <c r="AG1255" s="25">
        <v>0</v>
      </c>
      <c r="AH1255" s="109"/>
      <c r="AI1255" s="25">
        <v>238.464</v>
      </c>
      <c r="AJ1255" s="25">
        <v>0</v>
      </c>
      <c r="AK1255" s="123">
        <v>0</v>
      </c>
      <c r="AL1255" s="25">
        <v>0</v>
      </c>
      <c r="AM1255" s="25">
        <v>303.49700000000001</v>
      </c>
      <c r="AN1255" s="25">
        <v>179.52799999999999</v>
      </c>
      <c r="AO1255" s="109"/>
      <c r="AP1255" s="25">
        <v>0</v>
      </c>
      <c r="AQ1255" s="25">
        <v>0</v>
      </c>
      <c r="AR1255" s="25">
        <v>0</v>
      </c>
      <c r="AS1255" s="25">
        <v>0</v>
      </c>
      <c r="AT1255" s="25">
        <v>0</v>
      </c>
      <c r="AU1255" s="25">
        <v>0</v>
      </c>
      <c r="AW1255" t="str">
        <f t="shared" si="137"/>
        <v>Trần Huy Hoàng</v>
      </c>
      <c r="AX1255" s="27" t="str">
        <f t="shared" si="138"/>
        <v>Nguyễn Gia Bảo</v>
      </c>
      <c r="AY1255" s="4" t="str">
        <f t="shared" si="139"/>
        <v>VIN+</v>
      </c>
    </row>
    <row r="1256" spans="1:51" outlineLevel="1" x14ac:dyDescent="0.25">
      <c r="A1256" s="4" t="s">
        <v>1104</v>
      </c>
      <c r="B1256" s="4" t="s">
        <v>797</v>
      </c>
      <c r="C1256" s="4" t="s">
        <v>221</v>
      </c>
      <c r="D1256" s="4" t="s">
        <v>757</v>
      </c>
      <c r="E1256" s="35" t="s">
        <v>277</v>
      </c>
      <c r="F1256" s="11" t="s">
        <v>710</v>
      </c>
      <c r="G1256" s="35">
        <v>5278028</v>
      </c>
      <c r="H1256" s="4" t="s">
        <v>2064</v>
      </c>
      <c r="I1256" s="4"/>
      <c r="J1256" s="4"/>
      <c r="K1256" s="4"/>
      <c r="L1256" s="4"/>
      <c r="M1256" s="33"/>
      <c r="N1256" s="38"/>
      <c r="O1256" s="33"/>
      <c r="P1256" s="244">
        <f t="shared" si="136"/>
        <v>360.12599999999998</v>
      </c>
      <c r="Q1256" s="25"/>
      <c r="R1256" s="25"/>
      <c r="S1256" s="25"/>
      <c r="T1256" s="109"/>
      <c r="U1256" s="25"/>
      <c r="V1256" s="25"/>
      <c r="W1256" s="25"/>
      <c r="X1256" s="25">
        <v>180.59800000000001</v>
      </c>
      <c r="Y1256" s="25">
        <v>0</v>
      </c>
      <c r="Z1256" s="25">
        <v>0</v>
      </c>
      <c r="AA1256" s="109"/>
      <c r="AB1256" s="25">
        <v>0</v>
      </c>
      <c r="AC1256" s="25">
        <v>0</v>
      </c>
      <c r="AD1256" s="25">
        <v>0</v>
      </c>
      <c r="AE1256" s="25">
        <v>0</v>
      </c>
      <c r="AF1256" s="25">
        <v>0</v>
      </c>
      <c r="AG1256" s="25">
        <v>0</v>
      </c>
      <c r="AH1256" s="109"/>
      <c r="AI1256" s="25">
        <v>0</v>
      </c>
      <c r="AJ1256" s="25">
        <v>0</v>
      </c>
      <c r="AK1256" s="123">
        <v>0</v>
      </c>
      <c r="AL1256" s="25">
        <v>0</v>
      </c>
      <c r="AM1256" s="25">
        <v>179.52799999999999</v>
      </c>
      <c r="AN1256" s="25">
        <v>0</v>
      </c>
      <c r="AO1256" s="109"/>
      <c r="AP1256" s="25">
        <v>0</v>
      </c>
      <c r="AQ1256" s="25">
        <v>0</v>
      </c>
      <c r="AR1256" s="25">
        <v>0</v>
      </c>
      <c r="AS1256" s="25">
        <v>0</v>
      </c>
      <c r="AT1256" s="25">
        <v>0</v>
      </c>
      <c r="AU1256" s="25">
        <v>0</v>
      </c>
      <c r="AW1256" t="str">
        <f t="shared" si="137"/>
        <v>Trần Huy Hoàng</v>
      </c>
      <c r="AX1256" s="27" t="str">
        <f t="shared" si="138"/>
        <v>Nguyễn Gia Bảo</v>
      </c>
      <c r="AY1256" s="4" t="str">
        <f t="shared" si="139"/>
        <v>VIN+</v>
      </c>
    </row>
    <row r="1257" spans="1:51" outlineLevel="1" x14ac:dyDescent="0.25">
      <c r="A1257" s="4" t="s">
        <v>1104</v>
      </c>
      <c r="B1257" s="4" t="s">
        <v>797</v>
      </c>
      <c r="C1257" s="4" t="s">
        <v>221</v>
      </c>
      <c r="D1257" s="4" t="s">
        <v>757</v>
      </c>
      <c r="E1257" s="35" t="s">
        <v>277</v>
      </c>
      <c r="F1257" s="11" t="s">
        <v>710</v>
      </c>
      <c r="G1257" s="35">
        <v>5132003</v>
      </c>
      <c r="H1257" s="4" t="s">
        <v>2281</v>
      </c>
      <c r="I1257" s="4"/>
      <c r="J1257" s="4"/>
      <c r="K1257" s="4"/>
      <c r="L1257" s="4"/>
      <c r="M1257" s="33"/>
      <c r="N1257" s="38"/>
      <c r="O1257" s="33"/>
      <c r="P1257" s="244">
        <f t="shared" si="136"/>
        <v>483.02499999999998</v>
      </c>
      <c r="Q1257" s="25"/>
      <c r="R1257" s="25"/>
      <c r="S1257" s="25"/>
      <c r="T1257" s="109"/>
      <c r="U1257" s="25"/>
      <c r="V1257" s="25"/>
      <c r="W1257" s="25"/>
      <c r="X1257" s="25">
        <v>0</v>
      </c>
      <c r="Y1257" s="25">
        <v>483.02499999999998</v>
      </c>
      <c r="Z1257" s="25">
        <v>0</v>
      </c>
      <c r="AA1257" s="109"/>
      <c r="AB1257" s="25">
        <v>0</v>
      </c>
      <c r="AC1257" s="25">
        <v>0</v>
      </c>
      <c r="AD1257" s="25">
        <v>0</v>
      </c>
      <c r="AE1257" s="25">
        <v>0</v>
      </c>
      <c r="AF1257" s="25">
        <v>0</v>
      </c>
      <c r="AG1257" s="25">
        <v>0</v>
      </c>
      <c r="AH1257" s="109"/>
      <c r="AI1257" s="25">
        <v>0</v>
      </c>
      <c r="AJ1257" s="25">
        <v>0</v>
      </c>
      <c r="AK1257" s="123">
        <v>0</v>
      </c>
      <c r="AL1257" s="25">
        <v>0</v>
      </c>
      <c r="AM1257" s="25">
        <v>0</v>
      </c>
      <c r="AN1257" s="25">
        <v>0</v>
      </c>
      <c r="AO1257" s="109"/>
      <c r="AP1257" s="25">
        <v>0</v>
      </c>
      <c r="AQ1257" s="25">
        <v>0</v>
      </c>
      <c r="AR1257" s="25">
        <v>0</v>
      </c>
      <c r="AS1257" s="25">
        <v>0</v>
      </c>
      <c r="AT1257" s="25">
        <v>0</v>
      </c>
      <c r="AU1257" s="25">
        <v>0</v>
      </c>
      <c r="AW1257" t="str">
        <f t="shared" si="137"/>
        <v>Trần Huy Hoàng</v>
      </c>
      <c r="AX1257" s="27" t="str">
        <f t="shared" si="138"/>
        <v>Nguyễn Gia Bảo</v>
      </c>
      <c r="AY1257" s="4" t="str">
        <f t="shared" si="139"/>
        <v>VIN+</v>
      </c>
    </row>
    <row r="1258" spans="1:51" outlineLevel="1" x14ac:dyDescent="0.25">
      <c r="A1258" s="4" t="s">
        <v>1104</v>
      </c>
      <c r="B1258" s="4" t="s">
        <v>797</v>
      </c>
      <c r="C1258" s="4" t="s">
        <v>221</v>
      </c>
      <c r="D1258" s="4" t="s">
        <v>757</v>
      </c>
      <c r="E1258" s="35" t="s">
        <v>277</v>
      </c>
      <c r="F1258" s="11" t="s">
        <v>710</v>
      </c>
      <c r="G1258" s="35">
        <v>5339651</v>
      </c>
      <c r="H1258" s="4" t="s">
        <v>2282</v>
      </c>
      <c r="I1258" s="4"/>
      <c r="J1258" s="4"/>
      <c r="K1258" s="4"/>
      <c r="L1258" s="4"/>
      <c r="M1258" s="33"/>
      <c r="N1258" s="38"/>
      <c r="O1258" s="33"/>
      <c r="P1258" s="244">
        <f t="shared" si="136"/>
        <v>598.58999999999992</v>
      </c>
      <c r="Q1258" s="25"/>
      <c r="R1258" s="25"/>
      <c r="S1258" s="25"/>
      <c r="T1258" s="109"/>
      <c r="U1258" s="25"/>
      <c r="V1258" s="25"/>
      <c r="W1258" s="25"/>
      <c r="X1258" s="25">
        <v>0</v>
      </c>
      <c r="Y1258" s="25">
        <v>179.52799999999999</v>
      </c>
      <c r="Z1258" s="25">
        <v>0</v>
      </c>
      <c r="AA1258" s="109"/>
      <c r="AB1258" s="25">
        <v>180.59800000000001</v>
      </c>
      <c r="AC1258" s="25">
        <v>0</v>
      </c>
      <c r="AD1258" s="25">
        <v>0</v>
      </c>
      <c r="AE1258" s="25">
        <v>0</v>
      </c>
      <c r="AF1258" s="25">
        <v>0</v>
      </c>
      <c r="AG1258" s="25">
        <v>0</v>
      </c>
      <c r="AH1258" s="109"/>
      <c r="AI1258" s="25">
        <v>0</v>
      </c>
      <c r="AJ1258" s="25">
        <v>0</v>
      </c>
      <c r="AK1258" s="123">
        <v>0</v>
      </c>
      <c r="AL1258" s="25">
        <v>0</v>
      </c>
      <c r="AM1258" s="25">
        <v>0</v>
      </c>
      <c r="AN1258" s="25">
        <v>0</v>
      </c>
      <c r="AO1258" s="109"/>
      <c r="AP1258" s="25">
        <v>238.464</v>
      </c>
      <c r="AQ1258" s="25">
        <v>0</v>
      </c>
      <c r="AR1258" s="25">
        <v>0</v>
      </c>
      <c r="AS1258" s="25">
        <v>0</v>
      </c>
      <c r="AT1258" s="25">
        <v>0</v>
      </c>
      <c r="AU1258" s="25">
        <v>0</v>
      </c>
      <c r="AW1258" t="str">
        <f t="shared" si="137"/>
        <v>Trần Huy Hoàng</v>
      </c>
      <c r="AX1258" s="27" t="str">
        <f t="shared" si="138"/>
        <v>Nguyễn Gia Bảo</v>
      </c>
      <c r="AY1258" s="4" t="str">
        <f t="shared" si="139"/>
        <v>VIN+</v>
      </c>
    </row>
    <row r="1259" spans="1:51" outlineLevel="1" x14ac:dyDescent="0.25">
      <c r="A1259" s="4" t="s">
        <v>1104</v>
      </c>
      <c r="B1259" s="4" t="s">
        <v>797</v>
      </c>
      <c r="C1259" s="4" t="s">
        <v>221</v>
      </c>
      <c r="D1259" s="4" t="s">
        <v>757</v>
      </c>
      <c r="E1259" s="35" t="s">
        <v>277</v>
      </c>
      <c r="F1259" s="11" t="s">
        <v>710</v>
      </c>
      <c r="G1259" s="35">
        <v>5299384</v>
      </c>
      <c r="H1259" s="4" t="s">
        <v>2283</v>
      </c>
      <c r="I1259" s="4"/>
      <c r="J1259" s="4"/>
      <c r="K1259" s="4"/>
      <c r="L1259" s="4"/>
      <c r="M1259" s="33"/>
      <c r="N1259" s="38"/>
      <c r="O1259" s="33"/>
      <c r="P1259" s="244">
        <f t="shared" si="136"/>
        <v>483.02499999999998</v>
      </c>
      <c r="Q1259" s="25"/>
      <c r="R1259" s="25"/>
      <c r="S1259" s="25"/>
      <c r="T1259" s="109"/>
      <c r="U1259" s="25"/>
      <c r="V1259" s="25"/>
      <c r="W1259" s="25"/>
      <c r="X1259" s="25">
        <v>0</v>
      </c>
      <c r="Y1259" s="25">
        <v>179.52799999999999</v>
      </c>
      <c r="Z1259" s="25">
        <v>0</v>
      </c>
      <c r="AA1259" s="109"/>
      <c r="AB1259" s="25">
        <v>0</v>
      </c>
      <c r="AC1259" s="25">
        <v>0</v>
      </c>
      <c r="AD1259" s="25">
        <v>0</v>
      </c>
      <c r="AE1259" s="25">
        <v>0</v>
      </c>
      <c r="AF1259" s="25">
        <v>0</v>
      </c>
      <c r="AG1259" s="25">
        <v>0</v>
      </c>
      <c r="AH1259" s="109"/>
      <c r="AI1259" s="25">
        <v>0</v>
      </c>
      <c r="AJ1259" s="25">
        <v>0</v>
      </c>
      <c r="AK1259" s="123">
        <v>0</v>
      </c>
      <c r="AL1259" s="25">
        <v>0</v>
      </c>
      <c r="AM1259" s="25">
        <v>0</v>
      </c>
      <c r="AN1259" s="25">
        <v>303.49700000000001</v>
      </c>
      <c r="AO1259" s="109"/>
      <c r="AP1259" s="25">
        <v>0</v>
      </c>
      <c r="AQ1259" s="25">
        <v>0</v>
      </c>
      <c r="AR1259" s="25">
        <v>0</v>
      </c>
      <c r="AS1259" s="25">
        <v>0</v>
      </c>
      <c r="AT1259" s="25">
        <v>0</v>
      </c>
      <c r="AU1259" s="25">
        <v>0</v>
      </c>
      <c r="AW1259" t="str">
        <f t="shared" si="137"/>
        <v>Trần Huy Hoàng</v>
      </c>
      <c r="AX1259" s="27" t="str">
        <f t="shared" si="138"/>
        <v>Nguyễn Gia Bảo</v>
      </c>
      <c r="AY1259" s="4" t="str">
        <f t="shared" si="139"/>
        <v>VIN+</v>
      </c>
    </row>
    <row r="1260" spans="1:51" outlineLevel="1" x14ac:dyDescent="0.25">
      <c r="A1260" s="4" t="s">
        <v>1104</v>
      </c>
      <c r="B1260" s="4" t="s">
        <v>797</v>
      </c>
      <c r="C1260" s="4" t="s">
        <v>221</v>
      </c>
      <c r="D1260" s="4" t="s">
        <v>757</v>
      </c>
      <c r="E1260" s="35" t="s">
        <v>277</v>
      </c>
      <c r="F1260" s="11" t="s">
        <v>710</v>
      </c>
      <c r="G1260" s="35">
        <v>5335811</v>
      </c>
      <c r="H1260" s="4" t="s">
        <v>2284</v>
      </c>
      <c r="I1260" s="4"/>
      <c r="J1260" s="4"/>
      <c r="K1260" s="4"/>
      <c r="L1260" s="4"/>
      <c r="M1260" s="33"/>
      <c r="N1260" s="38"/>
      <c r="O1260" s="33"/>
      <c r="P1260" s="244">
        <f t="shared" si="136"/>
        <v>721.48900000000003</v>
      </c>
      <c r="Q1260" s="25"/>
      <c r="R1260" s="25"/>
      <c r="S1260" s="25"/>
      <c r="T1260" s="109"/>
      <c r="U1260" s="25"/>
      <c r="V1260" s="25"/>
      <c r="W1260" s="25"/>
      <c r="X1260" s="25">
        <v>0</v>
      </c>
      <c r="Y1260" s="25">
        <v>483.02499999999998</v>
      </c>
      <c r="Z1260" s="25">
        <v>0</v>
      </c>
      <c r="AA1260" s="109"/>
      <c r="AB1260" s="25">
        <v>0</v>
      </c>
      <c r="AC1260" s="25">
        <v>0</v>
      </c>
      <c r="AD1260" s="25">
        <v>0</v>
      </c>
      <c r="AE1260" s="25">
        <v>0</v>
      </c>
      <c r="AF1260" s="25">
        <v>0</v>
      </c>
      <c r="AG1260" s="25">
        <v>0</v>
      </c>
      <c r="AH1260" s="109"/>
      <c r="AI1260" s="25">
        <v>0</v>
      </c>
      <c r="AJ1260" s="25">
        <v>0</v>
      </c>
      <c r="AK1260" s="123">
        <v>0</v>
      </c>
      <c r="AL1260" s="25">
        <v>0</v>
      </c>
      <c r="AM1260" s="25">
        <v>0</v>
      </c>
      <c r="AN1260" s="25">
        <v>0</v>
      </c>
      <c r="AO1260" s="109"/>
      <c r="AP1260" s="25">
        <v>238.464</v>
      </c>
      <c r="AQ1260" s="25">
        <v>0</v>
      </c>
      <c r="AR1260" s="25">
        <v>0</v>
      </c>
      <c r="AS1260" s="25">
        <v>0</v>
      </c>
      <c r="AT1260" s="25">
        <v>0</v>
      </c>
      <c r="AU1260" s="25">
        <v>0</v>
      </c>
      <c r="AW1260" t="str">
        <f t="shared" si="137"/>
        <v>Trần Huy Hoàng</v>
      </c>
      <c r="AX1260" s="27" t="str">
        <f t="shared" si="138"/>
        <v>Nguyễn Gia Bảo</v>
      </c>
      <c r="AY1260" s="4" t="str">
        <f t="shared" si="139"/>
        <v>VIN+</v>
      </c>
    </row>
    <row r="1261" spans="1:51" outlineLevel="1" x14ac:dyDescent="0.25">
      <c r="A1261" s="4" t="s">
        <v>1104</v>
      </c>
      <c r="B1261" s="4" t="s">
        <v>797</v>
      </c>
      <c r="C1261" s="4" t="s">
        <v>221</v>
      </c>
      <c r="D1261" s="4" t="s">
        <v>757</v>
      </c>
      <c r="E1261" s="35" t="s">
        <v>277</v>
      </c>
      <c r="F1261" s="11" t="s">
        <v>710</v>
      </c>
      <c r="G1261" s="35">
        <v>5290525</v>
      </c>
      <c r="H1261" s="4" t="s">
        <v>2285</v>
      </c>
      <c r="I1261" s="4"/>
      <c r="J1261" s="4"/>
      <c r="K1261" s="4"/>
      <c r="L1261" s="4"/>
      <c r="M1261" s="33"/>
      <c r="N1261" s="38"/>
      <c r="O1261" s="33"/>
      <c r="P1261" s="244">
        <f t="shared" si="136"/>
        <v>597.52</v>
      </c>
      <c r="Q1261" s="25"/>
      <c r="R1261" s="25"/>
      <c r="S1261" s="25"/>
      <c r="T1261" s="109"/>
      <c r="U1261" s="25"/>
      <c r="V1261" s="25"/>
      <c r="W1261" s="25"/>
      <c r="X1261" s="25">
        <v>0</v>
      </c>
      <c r="Y1261" s="25">
        <v>179.52799999999999</v>
      </c>
      <c r="Z1261" s="25">
        <v>0</v>
      </c>
      <c r="AA1261" s="109"/>
      <c r="AB1261" s="25">
        <v>0</v>
      </c>
      <c r="AC1261" s="25">
        <v>0</v>
      </c>
      <c r="AD1261" s="25">
        <v>0</v>
      </c>
      <c r="AE1261" s="25">
        <v>0</v>
      </c>
      <c r="AF1261" s="25">
        <v>0</v>
      </c>
      <c r="AG1261" s="25">
        <v>0</v>
      </c>
      <c r="AH1261" s="109"/>
      <c r="AI1261" s="25">
        <v>0</v>
      </c>
      <c r="AJ1261" s="25">
        <v>0</v>
      </c>
      <c r="AK1261" s="123">
        <v>0</v>
      </c>
      <c r="AL1261" s="25">
        <v>0</v>
      </c>
      <c r="AM1261" s="25">
        <v>0</v>
      </c>
      <c r="AN1261" s="25">
        <v>0</v>
      </c>
      <c r="AO1261" s="109"/>
      <c r="AP1261" s="25">
        <v>0</v>
      </c>
      <c r="AQ1261" s="25">
        <v>0</v>
      </c>
      <c r="AR1261" s="25">
        <v>0</v>
      </c>
      <c r="AS1261" s="25">
        <v>417.99200000000002</v>
      </c>
      <c r="AT1261" s="25">
        <v>0</v>
      </c>
      <c r="AU1261" s="25">
        <v>0</v>
      </c>
      <c r="AW1261" t="str">
        <f t="shared" si="137"/>
        <v>Trần Huy Hoàng</v>
      </c>
      <c r="AX1261" s="27" t="str">
        <f t="shared" si="138"/>
        <v>Nguyễn Gia Bảo</v>
      </c>
      <c r="AY1261" s="4" t="str">
        <f t="shared" si="139"/>
        <v>VIN+</v>
      </c>
    </row>
    <row r="1262" spans="1:51" outlineLevel="1" x14ac:dyDescent="0.25">
      <c r="A1262" s="4" t="s">
        <v>1104</v>
      </c>
      <c r="B1262" s="4" t="s">
        <v>797</v>
      </c>
      <c r="C1262" s="4" t="s">
        <v>221</v>
      </c>
      <c r="D1262" s="4" t="s">
        <v>757</v>
      </c>
      <c r="E1262" s="35" t="s">
        <v>277</v>
      </c>
      <c r="F1262" s="11" t="s">
        <v>710</v>
      </c>
      <c r="G1262" s="35">
        <v>5338029</v>
      </c>
      <c r="H1262" s="4" t="s">
        <v>2286</v>
      </c>
      <c r="I1262" s="4"/>
      <c r="J1262" s="4"/>
      <c r="K1262" s="4"/>
      <c r="L1262" s="4"/>
      <c r="M1262" s="33"/>
      <c r="N1262" s="38"/>
      <c r="O1262" s="33"/>
      <c r="P1262" s="244">
        <f t="shared" si="136"/>
        <v>360.12599999999998</v>
      </c>
      <c r="Q1262" s="25"/>
      <c r="R1262" s="25"/>
      <c r="S1262" s="25"/>
      <c r="T1262" s="109"/>
      <c r="U1262" s="25"/>
      <c r="V1262" s="25"/>
      <c r="W1262" s="25"/>
      <c r="X1262" s="25">
        <v>0</v>
      </c>
      <c r="Y1262" s="25">
        <v>360.12599999999998</v>
      </c>
      <c r="Z1262" s="25">
        <v>0</v>
      </c>
      <c r="AA1262" s="109"/>
      <c r="AB1262" s="25">
        <v>0</v>
      </c>
      <c r="AC1262" s="25">
        <v>0</v>
      </c>
      <c r="AD1262" s="25">
        <v>0</v>
      </c>
      <c r="AE1262" s="25">
        <v>0</v>
      </c>
      <c r="AF1262" s="25">
        <v>0</v>
      </c>
      <c r="AG1262" s="25">
        <v>0</v>
      </c>
      <c r="AH1262" s="109"/>
      <c r="AI1262" s="25">
        <v>0</v>
      </c>
      <c r="AJ1262" s="25">
        <v>0</v>
      </c>
      <c r="AK1262" s="123">
        <v>0</v>
      </c>
      <c r="AL1262" s="25">
        <v>0</v>
      </c>
      <c r="AM1262" s="25">
        <v>0</v>
      </c>
      <c r="AN1262" s="25">
        <v>0</v>
      </c>
      <c r="AO1262" s="109"/>
      <c r="AP1262" s="25">
        <v>0</v>
      </c>
      <c r="AQ1262" s="25">
        <v>0</v>
      </c>
      <c r="AR1262" s="25">
        <v>0</v>
      </c>
      <c r="AS1262" s="25">
        <v>0</v>
      </c>
      <c r="AT1262" s="25">
        <v>0</v>
      </c>
      <c r="AU1262" s="25">
        <v>0</v>
      </c>
      <c r="AW1262" t="str">
        <f t="shared" si="137"/>
        <v>Trần Huy Hoàng</v>
      </c>
      <c r="AX1262" s="27" t="str">
        <f t="shared" si="138"/>
        <v>Nguyễn Gia Bảo</v>
      </c>
      <c r="AY1262" s="4" t="str">
        <f t="shared" si="139"/>
        <v>VIN+</v>
      </c>
    </row>
    <row r="1263" spans="1:51" outlineLevel="1" x14ac:dyDescent="0.25">
      <c r="A1263" s="4" t="s">
        <v>1104</v>
      </c>
      <c r="B1263" s="4" t="s">
        <v>797</v>
      </c>
      <c r="C1263" s="4" t="s">
        <v>221</v>
      </c>
      <c r="D1263" s="4" t="s">
        <v>757</v>
      </c>
      <c r="E1263" s="35" t="s">
        <v>277</v>
      </c>
      <c r="F1263" s="11" t="s">
        <v>710</v>
      </c>
      <c r="G1263" s="35">
        <v>5136085</v>
      </c>
      <c r="H1263" s="4" t="s">
        <v>2287</v>
      </c>
      <c r="I1263" s="4"/>
      <c r="J1263" s="4"/>
      <c r="K1263" s="4"/>
      <c r="L1263" s="4"/>
      <c r="M1263" s="33"/>
      <c r="N1263" s="38"/>
      <c r="O1263" s="33"/>
      <c r="P1263" s="244">
        <f t="shared" si="136"/>
        <v>606.99400000000003</v>
      </c>
      <c r="Q1263" s="25"/>
      <c r="R1263" s="25"/>
      <c r="S1263" s="25"/>
      <c r="T1263" s="109"/>
      <c r="U1263" s="25"/>
      <c r="V1263" s="25"/>
      <c r="W1263" s="25"/>
      <c r="X1263" s="25">
        <v>0</v>
      </c>
      <c r="Y1263" s="25">
        <v>303.49700000000001</v>
      </c>
      <c r="Z1263" s="25">
        <v>0</v>
      </c>
      <c r="AA1263" s="109"/>
      <c r="AB1263" s="25">
        <v>0</v>
      </c>
      <c r="AC1263" s="25">
        <v>0</v>
      </c>
      <c r="AD1263" s="25">
        <v>0</v>
      </c>
      <c r="AE1263" s="25">
        <v>303.49700000000001</v>
      </c>
      <c r="AF1263" s="25">
        <v>0</v>
      </c>
      <c r="AG1263" s="25">
        <v>0</v>
      </c>
      <c r="AH1263" s="109"/>
      <c r="AI1263" s="25">
        <v>0</v>
      </c>
      <c r="AJ1263" s="25">
        <v>0</v>
      </c>
      <c r="AK1263" s="123">
        <v>0</v>
      </c>
      <c r="AL1263" s="25">
        <v>0</v>
      </c>
      <c r="AM1263" s="25">
        <v>0</v>
      </c>
      <c r="AN1263" s="25">
        <v>0</v>
      </c>
      <c r="AO1263" s="109"/>
      <c r="AP1263" s="25">
        <v>0</v>
      </c>
      <c r="AQ1263" s="25">
        <v>0</v>
      </c>
      <c r="AR1263" s="25">
        <v>0</v>
      </c>
      <c r="AS1263" s="25">
        <v>0</v>
      </c>
      <c r="AT1263" s="25">
        <v>0</v>
      </c>
      <c r="AU1263" s="25">
        <v>0</v>
      </c>
      <c r="AW1263" t="str">
        <f t="shared" si="137"/>
        <v>Trần Huy Hoàng</v>
      </c>
      <c r="AX1263" s="27" t="str">
        <f t="shared" si="138"/>
        <v>Nguyễn Gia Bảo</v>
      </c>
      <c r="AY1263" s="4" t="str">
        <f t="shared" si="139"/>
        <v>VIN+</v>
      </c>
    </row>
    <row r="1264" spans="1:51" outlineLevel="1" x14ac:dyDescent="0.25">
      <c r="A1264" s="4" t="s">
        <v>1104</v>
      </c>
      <c r="B1264" s="4" t="s">
        <v>797</v>
      </c>
      <c r="C1264" s="4" t="s">
        <v>221</v>
      </c>
      <c r="D1264" s="4" t="s">
        <v>757</v>
      </c>
      <c r="E1264" s="35" t="s">
        <v>277</v>
      </c>
      <c r="F1264" s="11" t="s">
        <v>710</v>
      </c>
      <c r="G1264" s="35">
        <v>5334632</v>
      </c>
      <c r="H1264" s="4" t="s">
        <v>2288</v>
      </c>
      <c r="I1264" s="4"/>
      <c r="J1264" s="4"/>
      <c r="K1264" s="4"/>
      <c r="L1264" s="4"/>
      <c r="M1264" s="33"/>
      <c r="N1264" s="38"/>
      <c r="O1264" s="33"/>
      <c r="P1264" s="244">
        <f t="shared" si="136"/>
        <v>484.09500000000003</v>
      </c>
      <c r="Q1264" s="25"/>
      <c r="R1264" s="25"/>
      <c r="S1264" s="25"/>
      <c r="T1264" s="109"/>
      <c r="U1264" s="25"/>
      <c r="V1264" s="25"/>
      <c r="W1264" s="25"/>
      <c r="X1264" s="25">
        <v>0</v>
      </c>
      <c r="Y1264" s="25">
        <v>180.59800000000001</v>
      </c>
      <c r="Z1264" s="25">
        <v>0</v>
      </c>
      <c r="AA1264" s="109"/>
      <c r="AB1264" s="25">
        <v>0</v>
      </c>
      <c r="AC1264" s="25">
        <v>0</v>
      </c>
      <c r="AD1264" s="25">
        <v>0</v>
      </c>
      <c r="AE1264" s="25">
        <v>0</v>
      </c>
      <c r="AF1264" s="25">
        <v>0</v>
      </c>
      <c r="AG1264" s="25">
        <v>0</v>
      </c>
      <c r="AH1264" s="109"/>
      <c r="AI1264" s="25">
        <v>0</v>
      </c>
      <c r="AJ1264" s="25">
        <v>0</v>
      </c>
      <c r="AK1264" s="123">
        <v>0</v>
      </c>
      <c r="AL1264" s="25">
        <v>0</v>
      </c>
      <c r="AM1264" s="25">
        <v>0</v>
      </c>
      <c r="AN1264" s="25">
        <v>0</v>
      </c>
      <c r="AO1264" s="109"/>
      <c r="AP1264" s="25">
        <v>303.49700000000001</v>
      </c>
      <c r="AQ1264" s="25">
        <v>0</v>
      </c>
      <c r="AR1264" s="25">
        <v>0</v>
      </c>
      <c r="AS1264" s="25">
        <v>0</v>
      </c>
      <c r="AT1264" s="25">
        <v>0</v>
      </c>
      <c r="AU1264" s="25">
        <v>0</v>
      </c>
      <c r="AW1264" t="str">
        <f t="shared" si="137"/>
        <v>Trần Huy Hoàng</v>
      </c>
      <c r="AX1264" s="27" t="str">
        <f t="shared" si="138"/>
        <v>Nguyễn Gia Bảo</v>
      </c>
      <c r="AY1264" s="4" t="str">
        <f t="shared" si="139"/>
        <v>VIN+</v>
      </c>
    </row>
    <row r="1265" spans="1:51" outlineLevel="1" x14ac:dyDescent="0.25">
      <c r="A1265" s="4" t="s">
        <v>1104</v>
      </c>
      <c r="B1265" s="4" t="s">
        <v>797</v>
      </c>
      <c r="C1265" s="4" t="s">
        <v>221</v>
      </c>
      <c r="D1265" s="4" t="s">
        <v>757</v>
      </c>
      <c r="E1265" s="35" t="s">
        <v>277</v>
      </c>
      <c r="F1265" s="11" t="s">
        <v>710</v>
      </c>
      <c r="G1265" s="35">
        <v>5278523</v>
      </c>
      <c r="H1265" s="4" t="s">
        <v>2291</v>
      </c>
      <c r="I1265" s="4"/>
      <c r="J1265" s="4"/>
      <c r="K1265" s="4"/>
      <c r="L1265" s="4"/>
      <c r="M1265" s="33"/>
      <c r="N1265" s="38"/>
      <c r="O1265" s="33"/>
      <c r="P1265" s="244">
        <f t="shared" si="136"/>
        <v>598.58999999999992</v>
      </c>
      <c r="Q1265" s="25"/>
      <c r="R1265" s="25"/>
      <c r="S1265" s="25"/>
      <c r="T1265" s="109"/>
      <c r="U1265" s="25"/>
      <c r="V1265" s="25"/>
      <c r="W1265" s="25"/>
      <c r="X1265" s="25">
        <v>0</v>
      </c>
      <c r="Y1265" s="25">
        <v>360.12599999999998</v>
      </c>
      <c r="Z1265" s="25">
        <v>0</v>
      </c>
      <c r="AA1265" s="109"/>
      <c r="AB1265" s="25">
        <v>0</v>
      </c>
      <c r="AC1265" s="25">
        <v>0</v>
      </c>
      <c r="AD1265" s="25">
        <v>0</v>
      </c>
      <c r="AE1265" s="25">
        <v>0</v>
      </c>
      <c r="AF1265" s="25">
        <v>0</v>
      </c>
      <c r="AG1265" s="25">
        <v>0</v>
      </c>
      <c r="AH1265" s="109"/>
      <c r="AI1265" s="25">
        <v>238.464</v>
      </c>
      <c r="AJ1265" s="25">
        <v>0</v>
      </c>
      <c r="AK1265" s="123">
        <v>0</v>
      </c>
      <c r="AL1265" s="25">
        <v>0</v>
      </c>
      <c r="AM1265" s="25">
        <v>0</v>
      </c>
      <c r="AN1265" s="25">
        <v>0</v>
      </c>
      <c r="AO1265" s="109"/>
      <c r="AP1265" s="25">
        <v>0</v>
      </c>
      <c r="AQ1265" s="25">
        <v>0</v>
      </c>
      <c r="AR1265" s="25">
        <v>0</v>
      </c>
      <c r="AS1265" s="25">
        <v>0</v>
      </c>
      <c r="AT1265" s="25">
        <v>0</v>
      </c>
      <c r="AU1265" s="25">
        <v>0</v>
      </c>
      <c r="AW1265" t="str">
        <f t="shared" si="137"/>
        <v>Trần Huy Hoàng</v>
      </c>
      <c r="AX1265" s="27" t="str">
        <f t="shared" si="138"/>
        <v>Nguyễn Gia Bảo</v>
      </c>
      <c r="AY1265" s="4" t="str">
        <f t="shared" si="139"/>
        <v>VIN+</v>
      </c>
    </row>
    <row r="1266" spans="1:51" outlineLevel="1" x14ac:dyDescent="0.25">
      <c r="A1266" s="4" t="s">
        <v>1104</v>
      </c>
      <c r="B1266" s="4" t="s">
        <v>797</v>
      </c>
      <c r="C1266" s="4" t="s">
        <v>221</v>
      </c>
      <c r="D1266" s="4" t="s">
        <v>757</v>
      </c>
      <c r="E1266" s="35" t="s">
        <v>277</v>
      </c>
      <c r="F1266" s="11" t="s">
        <v>710</v>
      </c>
      <c r="G1266" s="35">
        <v>5278277</v>
      </c>
      <c r="H1266" s="4" t="s">
        <v>2292</v>
      </c>
      <c r="I1266" s="4"/>
      <c r="J1266" s="4"/>
      <c r="K1266" s="4"/>
      <c r="L1266" s="4"/>
      <c r="M1266" s="33"/>
      <c r="N1266" s="38"/>
      <c r="O1266" s="33"/>
      <c r="P1266" s="244">
        <f t="shared" si="136"/>
        <v>1082.6849999999999</v>
      </c>
      <c r="Q1266" s="25"/>
      <c r="R1266" s="25"/>
      <c r="S1266" s="25"/>
      <c r="T1266" s="109"/>
      <c r="U1266" s="25"/>
      <c r="V1266" s="25"/>
      <c r="W1266" s="25"/>
      <c r="X1266" s="25">
        <v>0</v>
      </c>
      <c r="Y1266" s="25">
        <v>360.12599999999998</v>
      </c>
      <c r="Z1266" s="25">
        <v>0</v>
      </c>
      <c r="AA1266" s="109"/>
      <c r="AB1266" s="25">
        <v>0</v>
      </c>
      <c r="AC1266" s="25">
        <v>0</v>
      </c>
      <c r="AD1266" s="25">
        <v>0</v>
      </c>
      <c r="AE1266" s="25">
        <v>0</v>
      </c>
      <c r="AF1266" s="25">
        <v>0</v>
      </c>
      <c r="AG1266" s="25">
        <v>0</v>
      </c>
      <c r="AH1266" s="109"/>
      <c r="AI1266" s="25">
        <v>238.464</v>
      </c>
      <c r="AJ1266" s="25">
        <v>0</v>
      </c>
      <c r="AK1266" s="123">
        <v>0</v>
      </c>
      <c r="AL1266" s="25">
        <v>0</v>
      </c>
      <c r="AM1266" s="25">
        <v>0</v>
      </c>
      <c r="AN1266" s="25">
        <v>0</v>
      </c>
      <c r="AO1266" s="109"/>
      <c r="AP1266" s="25">
        <v>303.49700000000001</v>
      </c>
      <c r="AQ1266" s="25">
        <v>0</v>
      </c>
      <c r="AR1266" s="25">
        <v>0</v>
      </c>
      <c r="AS1266" s="25">
        <v>0</v>
      </c>
      <c r="AT1266" s="25">
        <v>180.59800000000001</v>
      </c>
      <c r="AU1266" s="25">
        <v>0</v>
      </c>
      <c r="AW1266" t="str">
        <f t="shared" si="137"/>
        <v>Trần Huy Hoàng</v>
      </c>
      <c r="AX1266" s="27" t="str">
        <f t="shared" si="138"/>
        <v>Nguyễn Gia Bảo</v>
      </c>
      <c r="AY1266" s="4" t="str">
        <f t="shared" si="139"/>
        <v>VIN+</v>
      </c>
    </row>
    <row r="1267" spans="1:51" outlineLevel="1" x14ac:dyDescent="0.25">
      <c r="A1267" s="4" t="s">
        <v>1104</v>
      </c>
      <c r="B1267" s="4" t="s">
        <v>797</v>
      </c>
      <c r="C1267" s="4" t="s">
        <v>221</v>
      </c>
      <c r="D1267" s="4" t="s">
        <v>757</v>
      </c>
      <c r="E1267" s="35" t="s">
        <v>277</v>
      </c>
      <c r="F1267" s="11" t="s">
        <v>710</v>
      </c>
      <c r="G1267" s="35">
        <v>5278907</v>
      </c>
      <c r="H1267" s="4" t="s">
        <v>2293</v>
      </c>
      <c r="I1267" s="4"/>
      <c r="J1267" s="4"/>
      <c r="K1267" s="4"/>
      <c r="L1267" s="4"/>
      <c r="M1267" s="33"/>
      <c r="N1267" s="38"/>
      <c r="O1267" s="33"/>
      <c r="P1267" s="244">
        <f t="shared" si="136"/>
        <v>902.08699999999999</v>
      </c>
      <c r="Q1267" s="25"/>
      <c r="R1267" s="25"/>
      <c r="S1267" s="25"/>
      <c r="T1267" s="109"/>
      <c r="U1267" s="25"/>
      <c r="V1267" s="25"/>
      <c r="W1267" s="25"/>
      <c r="X1267" s="25">
        <v>0</v>
      </c>
      <c r="Y1267" s="25">
        <v>360.12599999999998</v>
      </c>
      <c r="Z1267" s="25">
        <v>0</v>
      </c>
      <c r="AA1267" s="109"/>
      <c r="AB1267" s="25">
        <v>0</v>
      </c>
      <c r="AC1267" s="25">
        <v>0</v>
      </c>
      <c r="AD1267" s="25">
        <v>0</v>
      </c>
      <c r="AE1267" s="25">
        <v>0</v>
      </c>
      <c r="AF1267" s="25">
        <v>0</v>
      </c>
      <c r="AG1267" s="25">
        <v>0</v>
      </c>
      <c r="AH1267" s="109"/>
      <c r="AI1267" s="25">
        <v>238.464</v>
      </c>
      <c r="AJ1267" s="25">
        <v>0</v>
      </c>
      <c r="AK1267" s="123">
        <v>0</v>
      </c>
      <c r="AL1267" s="25">
        <v>0</v>
      </c>
      <c r="AM1267" s="25">
        <v>0</v>
      </c>
      <c r="AN1267" s="25">
        <v>0</v>
      </c>
      <c r="AO1267" s="109"/>
      <c r="AP1267" s="25">
        <v>303.49700000000001</v>
      </c>
      <c r="AQ1267" s="25">
        <v>0</v>
      </c>
      <c r="AR1267" s="25">
        <v>0</v>
      </c>
      <c r="AS1267" s="25">
        <v>0</v>
      </c>
      <c r="AT1267" s="25">
        <v>0</v>
      </c>
      <c r="AU1267" s="25">
        <v>0</v>
      </c>
      <c r="AW1267" t="str">
        <f t="shared" si="137"/>
        <v>Trần Huy Hoàng</v>
      </c>
      <c r="AX1267" s="27" t="str">
        <f t="shared" si="138"/>
        <v>Nguyễn Gia Bảo</v>
      </c>
      <c r="AY1267" s="4" t="str">
        <f t="shared" si="139"/>
        <v>VIN+</v>
      </c>
    </row>
    <row r="1268" spans="1:51" outlineLevel="1" x14ac:dyDescent="0.25">
      <c r="A1268" s="4" t="s">
        <v>1104</v>
      </c>
      <c r="B1268" s="4" t="s">
        <v>797</v>
      </c>
      <c r="C1268" s="4" t="s">
        <v>221</v>
      </c>
      <c r="D1268" s="4" t="s">
        <v>757</v>
      </c>
      <c r="E1268" s="35" t="s">
        <v>277</v>
      </c>
      <c r="F1268" s="11" t="s">
        <v>710</v>
      </c>
      <c r="G1268" s="35">
        <v>5138595</v>
      </c>
      <c r="H1268" s="4" t="s">
        <v>2294</v>
      </c>
      <c r="I1268" s="4"/>
      <c r="J1268" s="4"/>
      <c r="K1268" s="4"/>
      <c r="L1268" s="4"/>
      <c r="M1268" s="33"/>
      <c r="N1268" s="38"/>
      <c r="O1268" s="33"/>
      <c r="P1268" s="244">
        <f t="shared" si="136"/>
        <v>417.99199999999996</v>
      </c>
      <c r="Q1268" s="25"/>
      <c r="R1268" s="25"/>
      <c r="S1268" s="25"/>
      <c r="T1268" s="109"/>
      <c r="U1268" s="25"/>
      <c r="V1268" s="25"/>
      <c r="W1268" s="25"/>
      <c r="X1268" s="25">
        <v>0</v>
      </c>
      <c r="Y1268" s="25">
        <v>179.52799999999999</v>
      </c>
      <c r="Z1268" s="25">
        <v>0</v>
      </c>
      <c r="AA1268" s="109"/>
      <c r="AB1268" s="25">
        <v>0</v>
      </c>
      <c r="AC1268" s="25">
        <v>0</v>
      </c>
      <c r="AD1268" s="25">
        <v>0</v>
      </c>
      <c r="AE1268" s="25">
        <v>0</v>
      </c>
      <c r="AF1268" s="25">
        <v>0</v>
      </c>
      <c r="AG1268" s="25">
        <v>0</v>
      </c>
      <c r="AH1268" s="109"/>
      <c r="AI1268" s="25">
        <v>238.464</v>
      </c>
      <c r="AJ1268" s="25">
        <v>0</v>
      </c>
      <c r="AK1268" s="123">
        <v>0</v>
      </c>
      <c r="AL1268" s="25">
        <v>0</v>
      </c>
      <c r="AM1268" s="25">
        <v>0</v>
      </c>
      <c r="AN1268" s="25">
        <v>0</v>
      </c>
      <c r="AO1268" s="109"/>
      <c r="AP1268" s="25">
        <v>0</v>
      </c>
      <c r="AQ1268" s="25">
        <v>0</v>
      </c>
      <c r="AR1268" s="25">
        <v>0</v>
      </c>
      <c r="AS1268" s="25">
        <v>0</v>
      </c>
      <c r="AT1268" s="25">
        <v>0</v>
      </c>
      <c r="AU1268" s="25">
        <v>0</v>
      </c>
      <c r="AW1268" t="str">
        <f t="shared" si="137"/>
        <v>Trần Huy Hoàng</v>
      </c>
      <c r="AX1268" s="27" t="str">
        <f t="shared" si="138"/>
        <v>Nguyễn Gia Bảo</v>
      </c>
      <c r="AY1268" s="4" t="str">
        <f t="shared" si="139"/>
        <v>VIN+</v>
      </c>
    </row>
    <row r="1269" spans="1:51" outlineLevel="1" x14ac:dyDescent="0.25">
      <c r="A1269" s="4" t="s">
        <v>1104</v>
      </c>
      <c r="B1269" s="4" t="s">
        <v>797</v>
      </c>
      <c r="C1269" s="4" t="s">
        <v>221</v>
      </c>
      <c r="D1269" s="4" t="s">
        <v>757</v>
      </c>
      <c r="E1269" s="35" t="s">
        <v>277</v>
      </c>
      <c r="F1269" s="11" t="s">
        <v>710</v>
      </c>
      <c r="G1269" s="35">
        <v>5279162</v>
      </c>
      <c r="H1269" s="4" t="s">
        <v>2295</v>
      </c>
      <c r="I1269" s="4"/>
      <c r="J1269" s="4"/>
      <c r="K1269" s="4"/>
      <c r="L1269" s="4"/>
      <c r="M1269" s="33"/>
      <c r="N1269" s="38"/>
      <c r="O1269" s="33"/>
      <c r="P1269" s="244">
        <f t="shared" si="136"/>
        <v>1500.6769999999999</v>
      </c>
      <c r="Q1269" s="25"/>
      <c r="R1269" s="25"/>
      <c r="S1269" s="25"/>
      <c r="T1269" s="109"/>
      <c r="U1269" s="25"/>
      <c r="V1269" s="25"/>
      <c r="W1269" s="25"/>
      <c r="X1269" s="25">
        <v>0</v>
      </c>
      <c r="Y1269" s="25">
        <v>180.59800000000001</v>
      </c>
      <c r="Z1269" s="25">
        <v>0</v>
      </c>
      <c r="AA1269" s="109"/>
      <c r="AB1269" s="25">
        <v>179.52799999999999</v>
      </c>
      <c r="AC1269" s="25">
        <v>0</v>
      </c>
      <c r="AD1269" s="25">
        <v>0</v>
      </c>
      <c r="AE1269" s="25">
        <v>0</v>
      </c>
      <c r="AF1269" s="25">
        <v>0</v>
      </c>
      <c r="AG1269" s="25">
        <v>0</v>
      </c>
      <c r="AH1269" s="109"/>
      <c r="AI1269" s="25">
        <v>238.464</v>
      </c>
      <c r="AJ1269" s="25">
        <v>0</v>
      </c>
      <c r="AK1269" s="123">
        <v>0</v>
      </c>
      <c r="AL1269" s="25">
        <v>0</v>
      </c>
      <c r="AM1269" s="25">
        <v>0</v>
      </c>
      <c r="AN1269" s="25">
        <v>0</v>
      </c>
      <c r="AO1269" s="109"/>
      <c r="AP1269" s="25">
        <v>303.49700000000001</v>
      </c>
      <c r="AQ1269" s="25">
        <v>0</v>
      </c>
      <c r="AR1269" s="25">
        <v>238.464</v>
      </c>
      <c r="AS1269" s="25">
        <v>0</v>
      </c>
      <c r="AT1269" s="25">
        <v>360.12599999999998</v>
      </c>
      <c r="AU1269" s="25">
        <v>0</v>
      </c>
      <c r="AW1269" t="str">
        <f t="shared" si="137"/>
        <v>Trần Huy Hoàng</v>
      </c>
      <c r="AX1269" s="27" t="str">
        <f t="shared" si="138"/>
        <v>Nguyễn Gia Bảo</v>
      </c>
      <c r="AY1269" s="4" t="str">
        <f t="shared" si="139"/>
        <v>VIN+</v>
      </c>
    </row>
    <row r="1270" spans="1:51" outlineLevel="1" x14ac:dyDescent="0.25">
      <c r="A1270" s="4" t="s">
        <v>1104</v>
      </c>
      <c r="B1270" s="4" t="s">
        <v>797</v>
      </c>
      <c r="C1270" s="4" t="s">
        <v>221</v>
      </c>
      <c r="D1270" s="4" t="s">
        <v>757</v>
      </c>
      <c r="E1270" s="35" t="s">
        <v>277</v>
      </c>
      <c r="F1270" s="11" t="s">
        <v>710</v>
      </c>
      <c r="G1270" s="35">
        <v>5120503</v>
      </c>
      <c r="H1270" s="4" t="s">
        <v>3061</v>
      </c>
      <c r="I1270" s="4"/>
      <c r="J1270" s="4"/>
      <c r="K1270" s="4"/>
      <c r="L1270" s="4"/>
      <c r="M1270" s="33"/>
      <c r="N1270" s="38"/>
      <c r="O1270" s="33"/>
      <c r="P1270" s="244">
        <f t="shared" si="136"/>
        <v>303.49700000000001</v>
      </c>
      <c r="Q1270" s="25"/>
      <c r="R1270" s="25"/>
      <c r="S1270" s="25"/>
      <c r="T1270" s="109"/>
      <c r="U1270" s="25"/>
      <c r="V1270" s="25"/>
      <c r="W1270" s="25"/>
      <c r="X1270" s="25">
        <v>0</v>
      </c>
      <c r="Y1270" s="25">
        <v>0</v>
      </c>
      <c r="Z1270" s="25">
        <v>0</v>
      </c>
      <c r="AA1270" s="109"/>
      <c r="AB1270" s="25">
        <v>0</v>
      </c>
      <c r="AC1270" s="25">
        <v>0</v>
      </c>
      <c r="AD1270" s="25">
        <v>0</v>
      </c>
      <c r="AE1270" s="25">
        <v>0</v>
      </c>
      <c r="AF1270" s="25">
        <v>0</v>
      </c>
      <c r="AG1270" s="25">
        <v>0</v>
      </c>
      <c r="AH1270" s="109"/>
      <c r="AI1270" s="25">
        <v>303.49700000000001</v>
      </c>
      <c r="AJ1270" s="25">
        <v>0</v>
      </c>
      <c r="AK1270" s="123">
        <v>0</v>
      </c>
      <c r="AL1270" s="25">
        <v>0</v>
      </c>
      <c r="AM1270" s="25">
        <v>0</v>
      </c>
      <c r="AN1270" s="25">
        <v>0</v>
      </c>
      <c r="AO1270" s="109"/>
      <c r="AP1270" s="25">
        <v>0</v>
      </c>
      <c r="AQ1270" s="25">
        <v>0</v>
      </c>
      <c r="AR1270" s="25">
        <v>0</v>
      </c>
      <c r="AS1270" s="25">
        <v>0</v>
      </c>
      <c r="AT1270" s="25">
        <v>0</v>
      </c>
      <c r="AU1270" s="25">
        <v>0</v>
      </c>
      <c r="AW1270" t="str">
        <f t="shared" si="137"/>
        <v>Trần Huy Hoàng</v>
      </c>
      <c r="AX1270" s="27" t="str">
        <f t="shared" si="138"/>
        <v>Nguyễn Gia Bảo</v>
      </c>
      <c r="AY1270" s="4" t="str">
        <f t="shared" si="139"/>
        <v>VIN+</v>
      </c>
    </row>
    <row r="1271" spans="1:51" outlineLevel="1" x14ac:dyDescent="0.25">
      <c r="A1271" s="4" t="s">
        <v>1104</v>
      </c>
      <c r="B1271" s="4" t="s">
        <v>797</v>
      </c>
      <c r="C1271" s="4" t="s">
        <v>221</v>
      </c>
      <c r="D1271" s="4" t="s">
        <v>757</v>
      </c>
      <c r="E1271" s="35" t="s">
        <v>277</v>
      </c>
      <c r="F1271" s="11" t="s">
        <v>710</v>
      </c>
      <c r="G1271" s="35">
        <v>5131578</v>
      </c>
      <c r="H1271" s="4" t="s">
        <v>3008</v>
      </c>
      <c r="I1271" s="4"/>
      <c r="J1271" s="4"/>
      <c r="K1271" s="4"/>
      <c r="L1271" s="4"/>
      <c r="M1271" s="33"/>
      <c r="N1271" s="38"/>
      <c r="O1271" s="33"/>
      <c r="P1271" s="244">
        <f t="shared" si="136"/>
        <v>179.52799999999999</v>
      </c>
      <c r="Q1271" s="25"/>
      <c r="R1271" s="25"/>
      <c r="S1271" s="25"/>
      <c r="T1271" s="109"/>
      <c r="U1271" s="25"/>
      <c r="V1271" s="25"/>
      <c r="W1271" s="25"/>
      <c r="X1271" s="25">
        <v>0</v>
      </c>
      <c r="Y1271" s="25">
        <v>0</v>
      </c>
      <c r="Z1271" s="25">
        <v>0</v>
      </c>
      <c r="AA1271" s="109"/>
      <c r="AB1271" s="25">
        <v>0</v>
      </c>
      <c r="AC1271" s="25">
        <v>179.52799999999999</v>
      </c>
      <c r="AD1271" s="25">
        <v>0</v>
      </c>
      <c r="AE1271" s="25">
        <v>0</v>
      </c>
      <c r="AF1271" s="25">
        <v>0</v>
      </c>
      <c r="AG1271" s="25">
        <v>0</v>
      </c>
      <c r="AH1271" s="109"/>
      <c r="AI1271" s="25">
        <v>0</v>
      </c>
      <c r="AJ1271" s="25">
        <v>0</v>
      </c>
      <c r="AK1271" s="123">
        <v>0</v>
      </c>
      <c r="AL1271" s="25">
        <v>0</v>
      </c>
      <c r="AM1271" s="25">
        <v>0</v>
      </c>
      <c r="AN1271" s="25">
        <v>0</v>
      </c>
      <c r="AO1271" s="109"/>
      <c r="AP1271" s="25">
        <v>0</v>
      </c>
      <c r="AQ1271" s="25">
        <v>0</v>
      </c>
      <c r="AR1271" s="25">
        <v>0</v>
      </c>
      <c r="AS1271" s="25">
        <v>0</v>
      </c>
      <c r="AT1271" s="25">
        <v>0</v>
      </c>
      <c r="AU1271" s="25">
        <v>0</v>
      </c>
      <c r="AW1271" t="str">
        <f t="shared" si="137"/>
        <v>Trần Huy Hoàng</v>
      </c>
      <c r="AX1271" s="27" t="str">
        <f t="shared" si="138"/>
        <v>Nguyễn Gia Bảo</v>
      </c>
      <c r="AY1271" s="4" t="str">
        <f t="shared" si="139"/>
        <v>VIN+</v>
      </c>
    </row>
    <row r="1272" spans="1:51" outlineLevel="1" x14ac:dyDescent="0.25">
      <c r="A1272" s="4" t="s">
        <v>1104</v>
      </c>
      <c r="B1272" s="4" t="s">
        <v>797</v>
      </c>
      <c r="C1272" s="4" t="s">
        <v>221</v>
      </c>
      <c r="D1272" s="4" t="s">
        <v>757</v>
      </c>
      <c r="E1272" s="35" t="s">
        <v>277</v>
      </c>
      <c r="F1272" s="11" t="s">
        <v>710</v>
      </c>
      <c r="G1272" s="35">
        <v>5136926</v>
      </c>
      <c r="H1272" s="4" t="s">
        <v>3009</v>
      </c>
      <c r="I1272" s="4"/>
      <c r="J1272" s="4"/>
      <c r="K1272" s="4"/>
      <c r="L1272" s="4"/>
      <c r="M1272" s="33"/>
      <c r="N1272" s="38"/>
      <c r="O1272" s="33"/>
      <c r="P1272" s="244">
        <f t="shared" si="136"/>
        <v>604.00699999999995</v>
      </c>
      <c r="Q1272" s="25"/>
      <c r="R1272" s="25"/>
      <c r="S1272" s="25"/>
      <c r="T1272" s="109"/>
      <c r="U1272" s="25"/>
      <c r="V1272" s="25"/>
      <c r="W1272" s="25"/>
      <c r="X1272" s="25">
        <v>0</v>
      </c>
      <c r="Y1272" s="25"/>
      <c r="Z1272" s="25">
        <v>0</v>
      </c>
      <c r="AA1272" s="109"/>
      <c r="AB1272" s="25">
        <v>180.59800000000001</v>
      </c>
      <c r="AC1272" s="25">
        <v>0</v>
      </c>
      <c r="AD1272" s="25">
        <v>0</v>
      </c>
      <c r="AE1272" s="25">
        <v>0</v>
      </c>
      <c r="AF1272" s="25">
        <v>0</v>
      </c>
      <c r="AG1272" s="25">
        <v>0</v>
      </c>
      <c r="AH1272" s="109"/>
      <c r="AI1272" s="25">
        <v>0</v>
      </c>
      <c r="AJ1272" s="25">
        <v>0</v>
      </c>
      <c r="AK1272" s="123">
        <v>0</v>
      </c>
      <c r="AL1272" s="25">
        <v>0</v>
      </c>
      <c r="AM1272" s="25">
        <v>0</v>
      </c>
      <c r="AN1272" s="25">
        <v>0</v>
      </c>
      <c r="AO1272" s="109"/>
      <c r="AP1272" s="25">
        <v>179.52799999999999</v>
      </c>
      <c r="AQ1272" s="25">
        <v>0</v>
      </c>
      <c r="AR1272" s="25">
        <v>243.881</v>
      </c>
      <c r="AS1272" s="25">
        <v>0</v>
      </c>
      <c r="AT1272" s="25">
        <v>0</v>
      </c>
      <c r="AU1272" s="25">
        <v>0</v>
      </c>
      <c r="AW1272" t="str">
        <f t="shared" si="137"/>
        <v>Trần Huy Hoàng</v>
      </c>
      <c r="AX1272" s="27" t="str">
        <f t="shared" si="138"/>
        <v>Nguyễn Gia Bảo</v>
      </c>
      <c r="AY1272" s="4" t="str">
        <f t="shared" si="139"/>
        <v>VIN+</v>
      </c>
    </row>
    <row r="1273" spans="1:51" outlineLevel="1" x14ac:dyDescent="0.25">
      <c r="A1273" s="4" t="s">
        <v>1104</v>
      </c>
      <c r="B1273" s="4" t="s">
        <v>797</v>
      </c>
      <c r="C1273" s="4" t="s">
        <v>221</v>
      </c>
      <c r="D1273" s="4" t="s">
        <v>757</v>
      </c>
      <c r="E1273" s="35" t="s">
        <v>277</v>
      </c>
      <c r="F1273" s="11" t="s">
        <v>710</v>
      </c>
      <c r="G1273" s="35">
        <v>5137901</v>
      </c>
      <c r="H1273" s="4" t="s">
        <v>3010</v>
      </c>
      <c r="I1273" s="4"/>
      <c r="J1273" s="4"/>
      <c r="K1273" s="4"/>
      <c r="L1273" s="4"/>
      <c r="M1273" s="33"/>
      <c r="N1273" s="38"/>
      <c r="O1273" s="33"/>
      <c r="P1273" s="244">
        <f t="shared" si="136"/>
        <v>482.34500000000003</v>
      </c>
      <c r="Q1273" s="25"/>
      <c r="R1273" s="25"/>
      <c r="S1273" s="25"/>
      <c r="T1273" s="109"/>
      <c r="U1273" s="25"/>
      <c r="V1273" s="25"/>
      <c r="W1273" s="25"/>
      <c r="X1273" s="25">
        <v>0</v>
      </c>
      <c r="Y1273" s="25"/>
      <c r="Z1273" s="25">
        <v>0</v>
      </c>
      <c r="AA1273" s="109"/>
      <c r="AB1273" s="25">
        <v>0</v>
      </c>
      <c r="AC1273" s="25">
        <v>0</v>
      </c>
      <c r="AD1273" s="25">
        <v>0</v>
      </c>
      <c r="AE1273" s="25">
        <v>0</v>
      </c>
      <c r="AF1273" s="25">
        <v>0</v>
      </c>
      <c r="AG1273" s="25">
        <v>0</v>
      </c>
      <c r="AH1273" s="109"/>
      <c r="AI1273" s="25">
        <v>243.881</v>
      </c>
      <c r="AJ1273" s="25">
        <v>0</v>
      </c>
      <c r="AK1273" s="123">
        <v>0</v>
      </c>
      <c r="AL1273" s="25">
        <v>0</v>
      </c>
      <c r="AM1273" s="25">
        <v>0</v>
      </c>
      <c r="AN1273" s="25">
        <v>0</v>
      </c>
      <c r="AO1273" s="109"/>
      <c r="AP1273" s="25">
        <v>238.464</v>
      </c>
      <c r="AQ1273" s="25">
        <v>0</v>
      </c>
      <c r="AR1273" s="25">
        <v>0</v>
      </c>
      <c r="AS1273" s="25">
        <v>0</v>
      </c>
      <c r="AT1273" s="25">
        <v>0</v>
      </c>
      <c r="AU1273" s="25">
        <v>0</v>
      </c>
      <c r="AW1273" t="str">
        <f t="shared" si="137"/>
        <v>Trần Huy Hoàng</v>
      </c>
      <c r="AX1273" s="27" t="str">
        <f t="shared" si="138"/>
        <v>Nguyễn Gia Bảo</v>
      </c>
      <c r="AY1273" s="4" t="str">
        <f t="shared" si="139"/>
        <v>VIN+</v>
      </c>
    </row>
    <row r="1274" spans="1:51" outlineLevel="1" x14ac:dyDescent="0.25">
      <c r="A1274" s="4" t="s">
        <v>1104</v>
      </c>
      <c r="B1274" s="4" t="s">
        <v>797</v>
      </c>
      <c r="C1274" s="4" t="s">
        <v>221</v>
      </c>
      <c r="D1274" s="4" t="s">
        <v>757</v>
      </c>
      <c r="E1274" s="35" t="s">
        <v>277</v>
      </c>
      <c r="F1274" s="11" t="s">
        <v>710</v>
      </c>
      <c r="G1274" s="35">
        <v>5137330</v>
      </c>
      <c r="H1274" s="4" t="s">
        <v>3011</v>
      </c>
      <c r="I1274" s="4"/>
      <c r="J1274" s="4"/>
      <c r="K1274" s="4"/>
      <c r="L1274" s="4"/>
      <c r="M1274" s="33"/>
      <c r="N1274" s="38"/>
      <c r="O1274" s="33"/>
      <c r="P1274" s="244">
        <f t="shared" si="136"/>
        <v>483.02499999999998</v>
      </c>
      <c r="Q1274" s="25"/>
      <c r="R1274" s="25"/>
      <c r="S1274" s="25"/>
      <c r="T1274" s="109"/>
      <c r="U1274" s="25"/>
      <c r="V1274" s="25"/>
      <c r="W1274" s="25"/>
      <c r="X1274" s="25">
        <v>0</v>
      </c>
      <c r="Y1274" s="25"/>
      <c r="Z1274" s="25">
        <v>0</v>
      </c>
      <c r="AA1274" s="109"/>
      <c r="AB1274" s="25">
        <v>0</v>
      </c>
      <c r="AC1274" s="25">
        <v>0</v>
      </c>
      <c r="AD1274" s="25">
        <v>0</v>
      </c>
      <c r="AE1274" s="25">
        <v>0</v>
      </c>
      <c r="AF1274" s="25">
        <v>0</v>
      </c>
      <c r="AG1274" s="25">
        <v>0</v>
      </c>
      <c r="AH1274" s="109"/>
      <c r="AI1274" s="25">
        <v>0</v>
      </c>
      <c r="AJ1274" s="25">
        <v>0</v>
      </c>
      <c r="AK1274" s="123">
        <v>0</v>
      </c>
      <c r="AL1274" s="25">
        <v>0</v>
      </c>
      <c r="AM1274" s="25">
        <v>0</v>
      </c>
      <c r="AN1274" s="25">
        <v>0</v>
      </c>
      <c r="AO1274" s="109"/>
      <c r="AP1274" s="25">
        <v>483.02499999999998</v>
      </c>
      <c r="AQ1274" s="25">
        <v>0</v>
      </c>
      <c r="AR1274" s="25">
        <v>0</v>
      </c>
      <c r="AS1274" s="25">
        <v>0</v>
      </c>
      <c r="AT1274" s="25">
        <v>0</v>
      </c>
      <c r="AU1274" s="25">
        <v>0</v>
      </c>
      <c r="AW1274" t="str">
        <f t="shared" si="137"/>
        <v>Trần Huy Hoàng</v>
      </c>
      <c r="AX1274" s="27" t="str">
        <f t="shared" si="138"/>
        <v>Nguyễn Gia Bảo</v>
      </c>
      <c r="AY1274" s="4" t="str">
        <f t="shared" si="139"/>
        <v>VIN+</v>
      </c>
    </row>
    <row r="1275" spans="1:51" outlineLevel="1" x14ac:dyDescent="0.25">
      <c r="A1275" s="4" t="s">
        <v>1104</v>
      </c>
      <c r="B1275" s="4" t="s">
        <v>797</v>
      </c>
      <c r="C1275" s="4" t="s">
        <v>221</v>
      </c>
      <c r="D1275" s="4" t="s">
        <v>757</v>
      </c>
      <c r="E1275" s="35" t="s">
        <v>277</v>
      </c>
      <c r="F1275" s="11" t="s">
        <v>710</v>
      </c>
      <c r="G1275" s="35">
        <v>5139501</v>
      </c>
      <c r="H1275" s="4" t="s">
        <v>3012</v>
      </c>
      <c r="I1275" s="4"/>
      <c r="J1275" s="4"/>
      <c r="K1275" s="4"/>
      <c r="L1275" s="4"/>
      <c r="M1275" s="33"/>
      <c r="N1275" s="38"/>
      <c r="O1275" s="33"/>
      <c r="P1275" s="244">
        <f t="shared" si="136"/>
        <v>845.45800000000008</v>
      </c>
      <c r="Q1275" s="25"/>
      <c r="R1275" s="25"/>
      <c r="S1275" s="25"/>
      <c r="T1275" s="109"/>
      <c r="U1275" s="25"/>
      <c r="V1275" s="25"/>
      <c r="W1275" s="25"/>
      <c r="X1275" s="25">
        <v>0</v>
      </c>
      <c r="Y1275" s="25"/>
      <c r="Z1275" s="25">
        <v>0</v>
      </c>
      <c r="AA1275" s="109"/>
      <c r="AB1275" s="25">
        <v>0</v>
      </c>
      <c r="AC1275" s="25">
        <v>0</v>
      </c>
      <c r="AD1275" s="25">
        <v>0</v>
      </c>
      <c r="AE1275" s="25">
        <v>0</v>
      </c>
      <c r="AF1275" s="25">
        <v>0</v>
      </c>
      <c r="AG1275" s="25">
        <v>0</v>
      </c>
      <c r="AH1275" s="109"/>
      <c r="AI1275" s="25">
        <v>0</v>
      </c>
      <c r="AJ1275" s="25">
        <v>0</v>
      </c>
      <c r="AK1275" s="123">
        <v>0</v>
      </c>
      <c r="AL1275" s="25">
        <v>0</v>
      </c>
      <c r="AM1275" s="25">
        <v>0</v>
      </c>
      <c r="AN1275" s="25">
        <v>541.96100000000001</v>
      </c>
      <c r="AO1275" s="109"/>
      <c r="AP1275" s="25">
        <v>0</v>
      </c>
      <c r="AQ1275" s="25">
        <v>0</v>
      </c>
      <c r="AR1275" s="25">
        <v>0</v>
      </c>
      <c r="AS1275" s="25">
        <v>303.49700000000001</v>
      </c>
      <c r="AT1275" s="25">
        <v>0</v>
      </c>
      <c r="AU1275" s="25">
        <v>0</v>
      </c>
      <c r="AW1275" t="str">
        <f t="shared" si="137"/>
        <v>Trần Huy Hoàng</v>
      </c>
      <c r="AX1275" s="27" t="str">
        <f t="shared" si="138"/>
        <v>Nguyễn Gia Bảo</v>
      </c>
      <c r="AY1275" s="4" t="str">
        <f t="shared" si="139"/>
        <v>VIN+</v>
      </c>
    </row>
    <row r="1276" spans="1:51" outlineLevel="1" x14ac:dyDescent="0.25">
      <c r="A1276" s="4" t="s">
        <v>1104</v>
      </c>
      <c r="B1276" s="4" t="s">
        <v>797</v>
      </c>
      <c r="C1276" s="4" t="s">
        <v>221</v>
      </c>
      <c r="D1276" s="4" t="s">
        <v>757</v>
      </c>
      <c r="E1276" s="35" t="s">
        <v>277</v>
      </c>
      <c r="F1276" s="11" t="s">
        <v>710</v>
      </c>
      <c r="G1276" s="35">
        <v>5271340</v>
      </c>
      <c r="H1276" s="4" t="s">
        <v>3013</v>
      </c>
      <c r="I1276" s="4"/>
      <c r="J1276" s="4"/>
      <c r="K1276" s="4"/>
      <c r="L1276" s="4"/>
      <c r="M1276" s="33"/>
      <c r="N1276" s="38"/>
      <c r="O1276" s="33"/>
      <c r="P1276" s="244">
        <f t="shared" si="136"/>
        <v>417.99199999999996</v>
      </c>
      <c r="Q1276" s="25"/>
      <c r="R1276" s="25"/>
      <c r="S1276" s="25"/>
      <c r="T1276" s="109"/>
      <c r="U1276" s="25"/>
      <c r="V1276" s="25"/>
      <c r="W1276" s="25"/>
      <c r="X1276" s="25">
        <v>0</v>
      </c>
      <c r="Y1276" s="25"/>
      <c r="Z1276" s="25">
        <v>0</v>
      </c>
      <c r="AA1276" s="109"/>
      <c r="AB1276" s="25">
        <v>0</v>
      </c>
      <c r="AC1276" s="25">
        <v>0</v>
      </c>
      <c r="AD1276" s="25">
        <v>0</v>
      </c>
      <c r="AE1276" s="25">
        <v>0</v>
      </c>
      <c r="AF1276" s="25">
        <v>0</v>
      </c>
      <c r="AG1276" s="25">
        <v>0</v>
      </c>
      <c r="AH1276" s="109"/>
      <c r="AI1276" s="25">
        <v>238.464</v>
      </c>
      <c r="AJ1276" s="25">
        <v>0</v>
      </c>
      <c r="AK1276" s="123">
        <v>0</v>
      </c>
      <c r="AL1276" s="25">
        <v>0</v>
      </c>
      <c r="AM1276" s="25">
        <v>179.52799999999999</v>
      </c>
      <c r="AN1276" s="25">
        <v>0</v>
      </c>
      <c r="AO1276" s="109"/>
      <c r="AP1276" s="25">
        <v>0</v>
      </c>
      <c r="AQ1276" s="25">
        <v>0</v>
      </c>
      <c r="AR1276" s="25">
        <v>0</v>
      </c>
      <c r="AS1276" s="25">
        <v>0</v>
      </c>
      <c r="AT1276" s="25">
        <v>0</v>
      </c>
      <c r="AU1276" s="25">
        <v>0</v>
      </c>
      <c r="AW1276" t="str">
        <f t="shared" si="137"/>
        <v>Trần Huy Hoàng</v>
      </c>
      <c r="AX1276" s="27" t="str">
        <f t="shared" si="138"/>
        <v>Nguyễn Gia Bảo</v>
      </c>
      <c r="AY1276" s="4" t="str">
        <f t="shared" si="139"/>
        <v>VIN+</v>
      </c>
    </row>
    <row r="1277" spans="1:51" outlineLevel="1" x14ac:dyDescent="0.25">
      <c r="A1277" s="4" t="s">
        <v>1104</v>
      </c>
      <c r="B1277" s="4" t="s">
        <v>797</v>
      </c>
      <c r="C1277" s="4" t="s">
        <v>221</v>
      </c>
      <c r="D1277" s="4" t="s">
        <v>757</v>
      </c>
      <c r="E1277" s="35" t="s">
        <v>277</v>
      </c>
      <c r="F1277" s="11" t="s">
        <v>710</v>
      </c>
      <c r="G1277" s="35">
        <v>5271537</v>
      </c>
      <c r="H1277" s="4" t="s">
        <v>3014</v>
      </c>
      <c r="I1277" s="4"/>
      <c r="J1277" s="4"/>
      <c r="K1277" s="4"/>
      <c r="L1277" s="4"/>
      <c r="M1277" s="33"/>
      <c r="N1277" s="38"/>
      <c r="O1277" s="33"/>
      <c r="P1277" s="244">
        <f t="shared" si="136"/>
        <v>656.45600000000002</v>
      </c>
      <c r="Q1277" s="25"/>
      <c r="R1277" s="25"/>
      <c r="S1277" s="25"/>
      <c r="T1277" s="109"/>
      <c r="U1277" s="25"/>
      <c r="V1277" s="25"/>
      <c r="W1277" s="25"/>
      <c r="X1277" s="25">
        <v>0</v>
      </c>
      <c r="Y1277" s="25"/>
      <c r="Z1277" s="25">
        <v>0</v>
      </c>
      <c r="AA1277" s="109"/>
      <c r="AB1277" s="25">
        <v>0</v>
      </c>
      <c r="AC1277" s="25">
        <v>0</v>
      </c>
      <c r="AD1277" s="25">
        <v>0</v>
      </c>
      <c r="AE1277" s="25">
        <v>0</v>
      </c>
      <c r="AF1277" s="25">
        <v>0</v>
      </c>
      <c r="AG1277" s="25">
        <v>0</v>
      </c>
      <c r="AH1277" s="109"/>
      <c r="AI1277" s="25">
        <v>0</v>
      </c>
      <c r="AJ1277" s="25">
        <v>0</v>
      </c>
      <c r="AK1277" s="123">
        <v>0</v>
      </c>
      <c r="AL1277" s="25">
        <v>0</v>
      </c>
      <c r="AM1277" s="25">
        <v>0</v>
      </c>
      <c r="AN1277" s="25">
        <v>656.45600000000002</v>
      </c>
      <c r="AO1277" s="109"/>
      <c r="AP1277" s="25">
        <v>0</v>
      </c>
      <c r="AQ1277" s="25">
        <v>0</v>
      </c>
      <c r="AR1277" s="25">
        <v>0</v>
      </c>
      <c r="AS1277" s="25">
        <v>0</v>
      </c>
      <c r="AT1277" s="25">
        <v>0</v>
      </c>
      <c r="AU1277" s="25">
        <v>0</v>
      </c>
      <c r="AW1277" t="str">
        <f t="shared" si="137"/>
        <v>Trần Huy Hoàng</v>
      </c>
      <c r="AX1277" s="27" t="str">
        <f t="shared" si="138"/>
        <v>Nguyễn Gia Bảo</v>
      </c>
      <c r="AY1277" s="4" t="str">
        <f t="shared" si="139"/>
        <v>VIN+</v>
      </c>
    </row>
    <row r="1278" spans="1:51" outlineLevel="1" x14ac:dyDescent="0.25">
      <c r="A1278" s="4" t="s">
        <v>1104</v>
      </c>
      <c r="B1278" s="4" t="s">
        <v>797</v>
      </c>
      <c r="C1278" s="4" t="s">
        <v>221</v>
      </c>
      <c r="D1278" s="4" t="s">
        <v>757</v>
      </c>
      <c r="E1278" s="35" t="s">
        <v>277</v>
      </c>
      <c r="F1278" s="11" t="s">
        <v>710</v>
      </c>
      <c r="G1278" s="35">
        <v>5273504</v>
      </c>
      <c r="H1278" s="4" t="s">
        <v>3015</v>
      </c>
      <c r="I1278" s="4"/>
      <c r="J1278" s="4"/>
      <c r="K1278" s="4"/>
      <c r="L1278" s="4"/>
      <c r="M1278" s="33"/>
      <c r="N1278" s="38"/>
      <c r="O1278" s="33"/>
      <c r="P1278" s="244">
        <f t="shared" si="136"/>
        <v>180.59799999999998</v>
      </c>
      <c r="Q1278" s="25"/>
      <c r="R1278" s="25"/>
      <c r="S1278" s="25"/>
      <c r="T1278" s="109"/>
      <c r="U1278" s="25"/>
      <c r="V1278" s="25"/>
      <c r="W1278" s="25"/>
      <c r="X1278" s="25">
        <v>0</v>
      </c>
      <c r="Y1278" s="25"/>
      <c r="Z1278" s="25">
        <v>0</v>
      </c>
      <c r="AA1278" s="109"/>
      <c r="AB1278" s="25">
        <v>0</v>
      </c>
      <c r="AC1278" s="25">
        <v>0</v>
      </c>
      <c r="AD1278" s="25">
        <v>0</v>
      </c>
      <c r="AE1278" s="25">
        <v>0</v>
      </c>
      <c r="AF1278" s="25">
        <v>0</v>
      </c>
      <c r="AG1278" s="25">
        <v>0</v>
      </c>
      <c r="AH1278" s="109"/>
      <c r="AI1278" s="25">
        <v>0</v>
      </c>
      <c r="AJ1278" s="25">
        <v>0</v>
      </c>
      <c r="AK1278" s="123">
        <v>0</v>
      </c>
      <c r="AL1278" s="25">
        <v>0</v>
      </c>
      <c r="AM1278" s="25">
        <v>0</v>
      </c>
      <c r="AN1278" s="25">
        <v>0</v>
      </c>
      <c r="AO1278" s="109"/>
      <c r="AP1278" s="25">
        <v>0</v>
      </c>
      <c r="AQ1278" s="25">
        <v>0</v>
      </c>
      <c r="AR1278" s="25">
        <v>0</v>
      </c>
      <c r="AS1278" s="25">
        <v>0</v>
      </c>
      <c r="AT1278" s="25">
        <v>180.59799999999998</v>
      </c>
      <c r="AU1278" s="25">
        <v>0</v>
      </c>
      <c r="AW1278" t="str">
        <f t="shared" si="137"/>
        <v>Trần Huy Hoàng</v>
      </c>
      <c r="AX1278" s="27" t="str">
        <f t="shared" si="138"/>
        <v>Nguyễn Gia Bảo</v>
      </c>
      <c r="AY1278" s="4" t="str">
        <f t="shared" si="139"/>
        <v>VIN+</v>
      </c>
    </row>
    <row r="1279" spans="1:51" outlineLevel="1" x14ac:dyDescent="0.25">
      <c r="A1279" s="4" t="s">
        <v>1104</v>
      </c>
      <c r="B1279" s="4" t="s">
        <v>797</v>
      </c>
      <c r="C1279" s="4" t="s">
        <v>221</v>
      </c>
      <c r="D1279" s="4" t="s">
        <v>757</v>
      </c>
      <c r="E1279" s="35" t="s">
        <v>277</v>
      </c>
      <c r="F1279" s="11" t="s">
        <v>710</v>
      </c>
      <c r="G1279" s="35">
        <v>5278004</v>
      </c>
      <c r="H1279" s="4" t="s">
        <v>3016</v>
      </c>
      <c r="I1279" s="4"/>
      <c r="J1279" s="4"/>
      <c r="K1279" s="4"/>
      <c r="L1279" s="4"/>
      <c r="M1279" s="33"/>
      <c r="N1279" s="38"/>
      <c r="O1279" s="33"/>
      <c r="P1279" s="244">
        <f t="shared" si="136"/>
        <v>0</v>
      </c>
      <c r="Q1279" s="25"/>
      <c r="R1279" s="25"/>
      <c r="S1279" s="25"/>
      <c r="T1279" s="109"/>
      <c r="U1279" s="25"/>
      <c r="V1279" s="25"/>
      <c r="W1279" s="25"/>
      <c r="X1279" s="25">
        <v>0</v>
      </c>
      <c r="Y1279" s="25"/>
      <c r="Z1279" s="25">
        <v>0</v>
      </c>
      <c r="AA1279" s="109"/>
      <c r="AB1279" s="25">
        <v>0</v>
      </c>
      <c r="AC1279" s="25">
        <v>0</v>
      </c>
      <c r="AD1279" s="25">
        <v>0</v>
      </c>
      <c r="AE1279" s="25">
        <v>0</v>
      </c>
      <c r="AF1279" s="25">
        <v>0</v>
      </c>
      <c r="AG1279" s="25">
        <v>0</v>
      </c>
      <c r="AH1279" s="109"/>
      <c r="AI1279" s="25">
        <v>0</v>
      </c>
      <c r="AJ1279" s="25">
        <v>0</v>
      </c>
      <c r="AK1279" s="123">
        <v>0</v>
      </c>
      <c r="AL1279" s="25">
        <v>0</v>
      </c>
      <c r="AM1279" s="25">
        <v>0</v>
      </c>
      <c r="AN1279" s="25">
        <v>0</v>
      </c>
      <c r="AO1279" s="109"/>
      <c r="AP1279" s="25">
        <v>0</v>
      </c>
      <c r="AQ1279" s="25">
        <v>0</v>
      </c>
      <c r="AR1279" s="25">
        <v>0</v>
      </c>
      <c r="AS1279" s="25">
        <v>0</v>
      </c>
      <c r="AT1279" s="25">
        <v>0</v>
      </c>
      <c r="AU1279" s="25">
        <v>0</v>
      </c>
      <c r="AW1279" t="str">
        <f t="shared" si="137"/>
        <v>Trần Huy Hoàng</v>
      </c>
      <c r="AX1279" s="27" t="str">
        <f t="shared" si="138"/>
        <v>Nguyễn Gia Bảo</v>
      </c>
      <c r="AY1279" s="4" t="str">
        <f t="shared" si="139"/>
        <v>VIN+</v>
      </c>
    </row>
    <row r="1280" spans="1:51" outlineLevel="1" x14ac:dyDescent="0.25">
      <c r="A1280" s="4" t="s">
        <v>1104</v>
      </c>
      <c r="B1280" s="4" t="s">
        <v>797</v>
      </c>
      <c r="C1280" s="4" t="s">
        <v>221</v>
      </c>
      <c r="D1280" s="4" t="s">
        <v>757</v>
      </c>
      <c r="E1280" s="35" t="s">
        <v>277</v>
      </c>
      <c r="F1280" s="11" t="s">
        <v>710</v>
      </c>
      <c r="G1280" s="35">
        <v>5278042</v>
      </c>
      <c r="H1280" s="4" t="s">
        <v>3017</v>
      </c>
      <c r="I1280" s="4"/>
      <c r="J1280" s="4"/>
      <c r="K1280" s="4"/>
      <c r="L1280" s="4"/>
      <c r="M1280" s="33"/>
      <c r="N1280" s="38"/>
      <c r="O1280" s="33"/>
      <c r="P1280" s="244">
        <f t="shared" si="136"/>
        <v>417.99199999999996</v>
      </c>
      <c r="Q1280" s="25"/>
      <c r="R1280" s="25"/>
      <c r="S1280" s="25"/>
      <c r="T1280" s="109"/>
      <c r="U1280" s="25"/>
      <c r="V1280" s="25"/>
      <c r="W1280" s="25"/>
      <c r="X1280" s="25">
        <v>0</v>
      </c>
      <c r="Y1280" s="25"/>
      <c r="Z1280" s="25">
        <v>0</v>
      </c>
      <c r="AA1280" s="109"/>
      <c r="AB1280" s="25">
        <v>0</v>
      </c>
      <c r="AC1280" s="25">
        <v>0</v>
      </c>
      <c r="AD1280" s="25">
        <v>0</v>
      </c>
      <c r="AE1280" s="25">
        <v>0</v>
      </c>
      <c r="AF1280" s="25">
        <v>0</v>
      </c>
      <c r="AG1280" s="25">
        <v>0</v>
      </c>
      <c r="AH1280" s="109"/>
      <c r="AI1280" s="25">
        <v>0</v>
      </c>
      <c r="AJ1280" s="25">
        <v>0</v>
      </c>
      <c r="AK1280" s="123">
        <v>0</v>
      </c>
      <c r="AL1280" s="25">
        <v>0</v>
      </c>
      <c r="AM1280" s="25">
        <v>0</v>
      </c>
      <c r="AN1280" s="25">
        <v>0</v>
      </c>
      <c r="AO1280" s="109"/>
      <c r="AP1280" s="25">
        <v>0</v>
      </c>
      <c r="AQ1280" s="25">
        <v>0</v>
      </c>
      <c r="AR1280" s="25">
        <v>0</v>
      </c>
      <c r="AS1280" s="25">
        <v>0</v>
      </c>
      <c r="AT1280" s="25">
        <v>417.99199999999996</v>
      </c>
      <c r="AU1280" s="25">
        <v>0</v>
      </c>
      <c r="AW1280" t="str">
        <f t="shared" si="137"/>
        <v>Trần Huy Hoàng</v>
      </c>
      <c r="AX1280" s="27" t="str">
        <f t="shared" si="138"/>
        <v>Nguyễn Gia Bảo</v>
      </c>
      <c r="AY1280" s="4" t="str">
        <f t="shared" si="139"/>
        <v>VIN+</v>
      </c>
    </row>
    <row r="1281" spans="1:51" outlineLevel="1" x14ac:dyDescent="0.25">
      <c r="A1281" s="4" t="s">
        <v>1104</v>
      </c>
      <c r="B1281" s="4" t="s">
        <v>797</v>
      </c>
      <c r="C1281" s="4" t="s">
        <v>221</v>
      </c>
      <c r="D1281" s="4" t="s">
        <v>757</v>
      </c>
      <c r="E1281" s="35" t="s">
        <v>277</v>
      </c>
      <c r="F1281" s="11" t="s">
        <v>710</v>
      </c>
      <c r="G1281" s="35">
        <v>5278253</v>
      </c>
      <c r="H1281" s="4" t="s">
        <v>3018</v>
      </c>
      <c r="I1281" s="4"/>
      <c r="J1281" s="4"/>
      <c r="K1281" s="4"/>
      <c r="L1281" s="4"/>
      <c r="M1281" s="33"/>
      <c r="N1281" s="38"/>
      <c r="O1281" s="33"/>
      <c r="P1281" s="244">
        <f t="shared" si="136"/>
        <v>483.02499999999998</v>
      </c>
      <c r="Q1281" s="25"/>
      <c r="R1281" s="25"/>
      <c r="S1281" s="25"/>
      <c r="T1281" s="109"/>
      <c r="U1281" s="25"/>
      <c r="V1281" s="25"/>
      <c r="W1281" s="25"/>
      <c r="X1281" s="25">
        <v>0</v>
      </c>
      <c r="Y1281" s="25"/>
      <c r="Z1281" s="25">
        <v>0</v>
      </c>
      <c r="AA1281" s="109"/>
      <c r="AB1281" s="25">
        <v>0</v>
      </c>
      <c r="AC1281" s="25">
        <v>0</v>
      </c>
      <c r="AD1281" s="25">
        <v>0</v>
      </c>
      <c r="AE1281" s="25">
        <v>0</v>
      </c>
      <c r="AF1281" s="25">
        <v>0</v>
      </c>
      <c r="AG1281" s="25">
        <v>0</v>
      </c>
      <c r="AH1281" s="109"/>
      <c r="AI1281" s="25">
        <v>0</v>
      </c>
      <c r="AJ1281" s="25">
        <v>0</v>
      </c>
      <c r="AK1281" s="123">
        <v>0</v>
      </c>
      <c r="AL1281" s="25">
        <v>0</v>
      </c>
      <c r="AM1281" s="25">
        <v>0</v>
      </c>
      <c r="AN1281" s="25">
        <v>303.49700000000001</v>
      </c>
      <c r="AO1281" s="109"/>
      <c r="AP1281" s="25">
        <v>0</v>
      </c>
      <c r="AQ1281" s="25">
        <v>0</v>
      </c>
      <c r="AR1281" s="25">
        <v>0</v>
      </c>
      <c r="AS1281" s="25">
        <v>0</v>
      </c>
      <c r="AT1281" s="25">
        <v>179.52799999999999</v>
      </c>
      <c r="AU1281" s="25">
        <v>0</v>
      </c>
      <c r="AW1281" t="str">
        <f t="shared" si="137"/>
        <v>Trần Huy Hoàng</v>
      </c>
      <c r="AX1281" s="27" t="str">
        <f t="shared" si="138"/>
        <v>Nguyễn Gia Bảo</v>
      </c>
      <c r="AY1281" s="4" t="str">
        <f t="shared" si="139"/>
        <v>VIN+</v>
      </c>
    </row>
    <row r="1282" spans="1:51" outlineLevel="1" x14ac:dyDescent="0.25">
      <c r="A1282" s="4" t="s">
        <v>1104</v>
      </c>
      <c r="B1282" s="4" t="s">
        <v>797</v>
      </c>
      <c r="C1282" s="4" t="s">
        <v>221</v>
      </c>
      <c r="D1282" s="4" t="s">
        <v>757</v>
      </c>
      <c r="E1282" s="35" t="s">
        <v>277</v>
      </c>
      <c r="F1282" s="11" t="s">
        <v>710</v>
      </c>
      <c r="G1282" s="35">
        <v>5278578</v>
      </c>
      <c r="H1282" s="4" t="s">
        <v>3019</v>
      </c>
      <c r="I1282" s="4"/>
      <c r="J1282" s="4"/>
      <c r="K1282" s="4"/>
      <c r="L1282" s="4"/>
      <c r="M1282" s="33"/>
      <c r="N1282" s="38"/>
      <c r="O1282" s="33"/>
      <c r="P1282" s="244">
        <f t="shared" si="136"/>
        <v>0</v>
      </c>
      <c r="Q1282" s="25"/>
      <c r="R1282" s="25"/>
      <c r="S1282" s="25"/>
      <c r="T1282" s="109"/>
      <c r="U1282" s="25"/>
      <c r="V1282" s="25"/>
      <c r="W1282" s="25"/>
      <c r="X1282" s="25">
        <v>0</v>
      </c>
      <c r="Y1282" s="25"/>
      <c r="Z1282" s="25">
        <v>0</v>
      </c>
      <c r="AA1282" s="109"/>
      <c r="AB1282" s="25">
        <v>0</v>
      </c>
      <c r="AC1282" s="25">
        <v>0</v>
      </c>
      <c r="AD1282" s="25">
        <v>0</v>
      </c>
      <c r="AE1282" s="25">
        <v>0</v>
      </c>
      <c r="AF1282" s="25">
        <v>0</v>
      </c>
      <c r="AG1282" s="25">
        <v>0</v>
      </c>
      <c r="AH1282" s="109"/>
      <c r="AI1282" s="25">
        <v>0</v>
      </c>
      <c r="AJ1282" s="25">
        <v>0</v>
      </c>
      <c r="AK1282" s="123">
        <v>0</v>
      </c>
      <c r="AL1282" s="25">
        <v>0</v>
      </c>
      <c r="AM1282" s="25">
        <v>0</v>
      </c>
      <c r="AN1282" s="25">
        <v>0</v>
      </c>
      <c r="AO1282" s="109"/>
      <c r="AP1282" s="25">
        <v>0</v>
      </c>
      <c r="AQ1282" s="25">
        <v>0</v>
      </c>
      <c r="AR1282" s="25">
        <v>0</v>
      </c>
      <c r="AS1282" s="25">
        <v>0</v>
      </c>
      <c r="AT1282" s="25">
        <v>0</v>
      </c>
      <c r="AU1282" s="25">
        <v>0</v>
      </c>
      <c r="AW1282" t="str">
        <f t="shared" si="137"/>
        <v>Trần Huy Hoàng</v>
      </c>
      <c r="AX1282" s="27" t="str">
        <f t="shared" si="138"/>
        <v>Nguyễn Gia Bảo</v>
      </c>
      <c r="AY1282" s="4" t="str">
        <f t="shared" si="139"/>
        <v>VIN+</v>
      </c>
    </row>
    <row r="1283" spans="1:51" outlineLevel="1" x14ac:dyDescent="0.25">
      <c r="A1283" s="4" t="s">
        <v>1104</v>
      </c>
      <c r="B1283" s="4" t="s">
        <v>797</v>
      </c>
      <c r="C1283" s="4" t="s">
        <v>221</v>
      </c>
      <c r="D1283" s="4" t="s">
        <v>757</v>
      </c>
      <c r="E1283" s="35" t="s">
        <v>277</v>
      </c>
      <c r="F1283" s="11" t="s">
        <v>710</v>
      </c>
      <c r="G1283" s="35">
        <v>5297504</v>
      </c>
      <c r="H1283" s="4" t="s">
        <v>3020</v>
      </c>
      <c r="I1283" s="4"/>
      <c r="J1283" s="4"/>
      <c r="K1283" s="4"/>
      <c r="L1283" s="4"/>
      <c r="M1283" s="33"/>
      <c r="N1283" s="38"/>
      <c r="O1283" s="33"/>
      <c r="P1283" s="244">
        <f t="shared" si="136"/>
        <v>417.99199999999996</v>
      </c>
      <c r="Q1283" s="25"/>
      <c r="R1283" s="25"/>
      <c r="S1283" s="25"/>
      <c r="T1283" s="109"/>
      <c r="U1283" s="25"/>
      <c r="V1283" s="25"/>
      <c r="W1283" s="25"/>
      <c r="X1283" s="25">
        <v>0</v>
      </c>
      <c r="Y1283" s="25"/>
      <c r="Z1283" s="25">
        <v>0</v>
      </c>
      <c r="AA1283" s="109"/>
      <c r="AB1283" s="25">
        <v>0</v>
      </c>
      <c r="AC1283" s="25">
        <v>0</v>
      </c>
      <c r="AD1283" s="25">
        <v>0</v>
      </c>
      <c r="AE1283" s="25">
        <v>0</v>
      </c>
      <c r="AF1283" s="25">
        <v>0</v>
      </c>
      <c r="AG1283" s="25">
        <v>0</v>
      </c>
      <c r="AH1283" s="109"/>
      <c r="AI1283" s="25">
        <v>0</v>
      </c>
      <c r="AJ1283" s="25">
        <v>0</v>
      </c>
      <c r="AK1283" s="123">
        <v>0</v>
      </c>
      <c r="AL1283" s="25">
        <v>0</v>
      </c>
      <c r="AM1283" s="25">
        <v>179.52799999999999</v>
      </c>
      <c r="AN1283" s="25">
        <v>0</v>
      </c>
      <c r="AO1283" s="109"/>
      <c r="AP1283" s="25">
        <v>0</v>
      </c>
      <c r="AQ1283" s="25">
        <v>0</v>
      </c>
      <c r="AR1283" s="25">
        <v>0</v>
      </c>
      <c r="AS1283" s="25">
        <v>238.464</v>
      </c>
      <c r="AT1283" s="25">
        <v>0</v>
      </c>
      <c r="AU1283" s="25">
        <v>0</v>
      </c>
      <c r="AW1283" t="str">
        <f t="shared" si="137"/>
        <v>Trần Huy Hoàng</v>
      </c>
      <c r="AX1283" s="27" t="str">
        <f t="shared" si="138"/>
        <v>Nguyễn Gia Bảo</v>
      </c>
      <c r="AY1283" s="4" t="str">
        <f t="shared" si="139"/>
        <v>VIN+</v>
      </c>
    </row>
    <row r="1284" spans="1:51" outlineLevel="1" x14ac:dyDescent="0.25">
      <c r="A1284" s="4" t="s">
        <v>1104</v>
      </c>
      <c r="B1284" s="4" t="s">
        <v>797</v>
      </c>
      <c r="C1284" s="4" t="s">
        <v>221</v>
      </c>
      <c r="D1284" s="4" t="s">
        <v>757</v>
      </c>
      <c r="E1284" s="35" t="s">
        <v>277</v>
      </c>
      <c r="F1284" s="11" t="s">
        <v>710</v>
      </c>
      <c r="G1284" s="35">
        <v>5298015</v>
      </c>
      <c r="H1284" s="4" t="s">
        <v>3021</v>
      </c>
      <c r="I1284" s="4"/>
      <c r="J1284" s="4"/>
      <c r="K1284" s="4"/>
      <c r="L1284" s="4"/>
      <c r="M1284" s="33"/>
      <c r="N1284" s="38"/>
      <c r="O1284" s="33"/>
      <c r="P1284" s="244">
        <f t="shared" si="136"/>
        <v>721.48900000000003</v>
      </c>
      <c r="Q1284" s="25"/>
      <c r="R1284" s="25"/>
      <c r="S1284" s="25"/>
      <c r="T1284" s="109"/>
      <c r="U1284" s="25"/>
      <c r="V1284" s="25"/>
      <c r="W1284" s="25"/>
      <c r="X1284" s="25">
        <v>0</v>
      </c>
      <c r="Y1284" s="25"/>
      <c r="Z1284" s="25">
        <v>0</v>
      </c>
      <c r="AA1284" s="109"/>
      <c r="AB1284" s="25">
        <v>0</v>
      </c>
      <c r="AC1284" s="25">
        <v>0</v>
      </c>
      <c r="AD1284" s="25">
        <v>0</v>
      </c>
      <c r="AE1284" s="25">
        <v>0</v>
      </c>
      <c r="AF1284" s="25">
        <v>0</v>
      </c>
      <c r="AG1284" s="25">
        <v>0</v>
      </c>
      <c r="AH1284" s="109"/>
      <c r="AI1284" s="25">
        <v>238.464</v>
      </c>
      <c r="AJ1284" s="25">
        <v>0</v>
      </c>
      <c r="AK1284" s="123">
        <v>0</v>
      </c>
      <c r="AL1284" s="25">
        <v>0</v>
      </c>
      <c r="AM1284" s="25">
        <v>0</v>
      </c>
      <c r="AN1284" s="25">
        <v>483.02499999999998</v>
      </c>
      <c r="AO1284" s="109"/>
      <c r="AP1284" s="25">
        <v>0</v>
      </c>
      <c r="AQ1284" s="25">
        <v>0</v>
      </c>
      <c r="AR1284" s="25">
        <v>0</v>
      </c>
      <c r="AS1284" s="25">
        <v>0</v>
      </c>
      <c r="AT1284" s="25">
        <v>0</v>
      </c>
      <c r="AU1284" s="25">
        <v>0</v>
      </c>
      <c r="AW1284" t="str">
        <f t="shared" si="137"/>
        <v>Trần Huy Hoàng</v>
      </c>
      <c r="AX1284" s="27" t="str">
        <f t="shared" si="138"/>
        <v>Nguyễn Gia Bảo</v>
      </c>
      <c r="AY1284" s="4" t="str">
        <f t="shared" si="139"/>
        <v>VIN+</v>
      </c>
    </row>
    <row r="1285" spans="1:51" outlineLevel="1" x14ac:dyDescent="0.25">
      <c r="A1285" s="4" t="s">
        <v>1104</v>
      </c>
      <c r="B1285" s="4" t="s">
        <v>797</v>
      </c>
      <c r="C1285" s="4" t="s">
        <v>221</v>
      </c>
      <c r="D1285" s="4" t="s">
        <v>757</v>
      </c>
      <c r="E1285" s="35" t="s">
        <v>277</v>
      </c>
      <c r="F1285" s="11" t="s">
        <v>710</v>
      </c>
      <c r="G1285" s="35">
        <v>5299661</v>
      </c>
      <c r="H1285" s="4" t="s">
        <v>3022</v>
      </c>
      <c r="I1285" s="4"/>
      <c r="J1285" s="4"/>
      <c r="K1285" s="4"/>
      <c r="L1285" s="4"/>
      <c r="M1285" s="33"/>
      <c r="N1285" s="38"/>
      <c r="O1285" s="33"/>
      <c r="P1285" s="244">
        <f t="shared" si="136"/>
        <v>722.55899999999997</v>
      </c>
      <c r="Q1285" s="25"/>
      <c r="R1285" s="25"/>
      <c r="S1285" s="25"/>
      <c r="T1285" s="109"/>
      <c r="U1285" s="25"/>
      <c r="V1285" s="25"/>
      <c r="W1285" s="25"/>
      <c r="X1285" s="25">
        <v>0</v>
      </c>
      <c r="Y1285" s="25"/>
      <c r="Z1285" s="25">
        <v>0</v>
      </c>
      <c r="AA1285" s="109"/>
      <c r="AB1285" s="25">
        <v>0</v>
      </c>
      <c r="AC1285" s="25">
        <v>0</v>
      </c>
      <c r="AD1285" s="25">
        <v>0</v>
      </c>
      <c r="AE1285" s="25">
        <v>0</v>
      </c>
      <c r="AF1285" s="25">
        <v>0</v>
      </c>
      <c r="AG1285" s="25">
        <v>0</v>
      </c>
      <c r="AH1285" s="109"/>
      <c r="AI1285" s="25">
        <v>0</v>
      </c>
      <c r="AJ1285" s="25">
        <v>0</v>
      </c>
      <c r="AK1285" s="123">
        <v>0</v>
      </c>
      <c r="AL1285" s="25">
        <v>0</v>
      </c>
      <c r="AM1285" s="25">
        <v>0</v>
      </c>
      <c r="AN1285" s="25">
        <v>0</v>
      </c>
      <c r="AO1285" s="109"/>
      <c r="AP1285" s="25">
        <v>541.96100000000001</v>
      </c>
      <c r="AQ1285" s="25">
        <v>0</v>
      </c>
      <c r="AR1285" s="25">
        <v>0</v>
      </c>
      <c r="AS1285" s="25">
        <v>0</v>
      </c>
      <c r="AT1285" s="25">
        <v>180.59800000000001</v>
      </c>
      <c r="AU1285" s="25">
        <v>0</v>
      </c>
      <c r="AW1285" t="str">
        <f t="shared" si="137"/>
        <v>Trần Huy Hoàng</v>
      </c>
      <c r="AX1285" s="27" t="str">
        <f t="shared" si="138"/>
        <v>Nguyễn Gia Bảo</v>
      </c>
      <c r="AY1285" s="4" t="str">
        <f t="shared" si="139"/>
        <v>VIN+</v>
      </c>
    </row>
    <row r="1286" spans="1:51" outlineLevel="1" x14ac:dyDescent="0.25">
      <c r="A1286" s="4" t="s">
        <v>1104</v>
      </c>
      <c r="B1286" s="4" t="s">
        <v>797</v>
      </c>
      <c r="C1286" s="4" t="s">
        <v>221</v>
      </c>
      <c r="D1286" s="4" t="s">
        <v>757</v>
      </c>
      <c r="E1286" s="35" t="s">
        <v>277</v>
      </c>
      <c r="F1286" s="11" t="s">
        <v>710</v>
      </c>
      <c r="G1286" s="35">
        <v>5300749</v>
      </c>
      <c r="H1286" s="4" t="s">
        <v>3023</v>
      </c>
      <c r="I1286" s="4"/>
      <c r="J1286" s="4"/>
      <c r="K1286" s="4"/>
      <c r="L1286" s="4"/>
      <c r="M1286" s="33"/>
      <c r="N1286" s="38"/>
      <c r="O1286" s="33"/>
      <c r="P1286" s="244">
        <f t="shared" si="136"/>
        <v>360.12599999999998</v>
      </c>
      <c r="Q1286" s="25"/>
      <c r="R1286" s="25"/>
      <c r="S1286" s="25"/>
      <c r="T1286" s="109"/>
      <c r="U1286" s="25"/>
      <c r="V1286" s="25"/>
      <c r="W1286" s="25"/>
      <c r="X1286" s="25">
        <v>0</v>
      </c>
      <c r="Y1286" s="25"/>
      <c r="Z1286" s="25">
        <v>0</v>
      </c>
      <c r="AA1286" s="109"/>
      <c r="AB1286" s="25">
        <v>0</v>
      </c>
      <c r="AC1286" s="25">
        <v>0</v>
      </c>
      <c r="AD1286" s="25">
        <v>0</v>
      </c>
      <c r="AE1286" s="25">
        <v>0</v>
      </c>
      <c r="AF1286" s="25">
        <v>0</v>
      </c>
      <c r="AG1286" s="25">
        <v>180.59800000000001</v>
      </c>
      <c r="AH1286" s="109"/>
      <c r="AI1286" s="25">
        <v>0</v>
      </c>
      <c r="AJ1286" s="25">
        <v>0</v>
      </c>
      <c r="AK1286" s="123">
        <v>0</v>
      </c>
      <c r="AL1286" s="25">
        <v>0</v>
      </c>
      <c r="AM1286" s="25">
        <v>0</v>
      </c>
      <c r="AN1286" s="25">
        <v>0</v>
      </c>
      <c r="AO1286" s="109"/>
      <c r="AP1286" s="25">
        <v>0</v>
      </c>
      <c r="AQ1286" s="25">
        <v>0</v>
      </c>
      <c r="AR1286" s="25">
        <v>179.52799999999999</v>
      </c>
      <c r="AS1286" s="25">
        <v>0</v>
      </c>
      <c r="AT1286" s="25">
        <v>0</v>
      </c>
      <c r="AU1286" s="25">
        <v>0</v>
      </c>
      <c r="AW1286" t="str">
        <f t="shared" si="137"/>
        <v>Trần Huy Hoàng</v>
      </c>
      <c r="AX1286" s="27" t="str">
        <f t="shared" si="138"/>
        <v>Nguyễn Gia Bảo</v>
      </c>
      <c r="AY1286" s="4" t="str">
        <f t="shared" si="139"/>
        <v>VIN+</v>
      </c>
    </row>
    <row r="1287" spans="1:51" outlineLevel="1" x14ac:dyDescent="0.25">
      <c r="A1287" s="4" t="s">
        <v>1104</v>
      </c>
      <c r="B1287" s="4" t="s">
        <v>797</v>
      </c>
      <c r="C1287" s="4" t="s">
        <v>221</v>
      </c>
      <c r="D1287" s="4" t="s">
        <v>757</v>
      </c>
      <c r="E1287" s="35" t="s">
        <v>277</v>
      </c>
      <c r="F1287" s="11" t="s">
        <v>710</v>
      </c>
      <c r="G1287" s="35">
        <v>5330999</v>
      </c>
      <c r="H1287" s="4" t="s">
        <v>3024</v>
      </c>
      <c r="I1287" s="4"/>
      <c r="J1287" s="4"/>
      <c r="K1287" s="4"/>
      <c r="L1287" s="4"/>
      <c r="M1287" s="33"/>
      <c r="N1287" s="38"/>
      <c r="O1287" s="33"/>
      <c r="P1287" s="244">
        <f t="shared" si="136"/>
        <v>476.928</v>
      </c>
      <c r="Q1287" s="25"/>
      <c r="R1287" s="25"/>
      <c r="S1287" s="25"/>
      <c r="T1287" s="109"/>
      <c r="U1287" s="25"/>
      <c r="V1287" s="25"/>
      <c r="W1287" s="25"/>
      <c r="X1287" s="25">
        <v>0</v>
      </c>
      <c r="Y1287" s="25"/>
      <c r="Z1287" s="25">
        <v>0</v>
      </c>
      <c r="AA1287" s="109"/>
      <c r="AB1287" s="25">
        <v>0</v>
      </c>
      <c r="AC1287" s="25">
        <v>0</v>
      </c>
      <c r="AD1287" s="25">
        <v>0</v>
      </c>
      <c r="AE1287" s="25">
        <v>0</v>
      </c>
      <c r="AF1287" s="25">
        <v>0</v>
      </c>
      <c r="AG1287" s="25">
        <v>0</v>
      </c>
      <c r="AH1287" s="109"/>
      <c r="AI1287" s="25">
        <v>238.464</v>
      </c>
      <c r="AJ1287" s="25">
        <v>0</v>
      </c>
      <c r="AK1287" s="123">
        <v>0</v>
      </c>
      <c r="AL1287" s="25">
        <v>0</v>
      </c>
      <c r="AM1287" s="25">
        <v>0</v>
      </c>
      <c r="AN1287" s="25">
        <v>238.464</v>
      </c>
      <c r="AO1287" s="109"/>
      <c r="AP1287" s="25">
        <v>0</v>
      </c>
      <c r="AQ1287" s="25">
        <v>0</v>
      </c>
      <c r="AR1287" s="25">
        <v>0</v>
      </c>
      <c r="AS1287" s="25">
        <v>0</v>
      </c>
      <c r="AT1287" s="25">
        <v>0</v>
      </c>
      <c r="AU1287" s="25">
        <v>0</v>
      </c>
      <c r="AW1287" t="str">
        <f t="shared" si="137"/>
        <v>Trần Huy Hoàng</v>
      </c>
      <c r="AX1287" s="27" t="str">
        <f t="shared" si="138"/>
        <v>Nguyễn Gia Bảo</v>
      </c>
      <c r="AY1287" s="4" t="str">
        <f t="shared" si="139"/>
        <v>VIN+</v>
      </c>
    </row>
    <row r="1288" spans="1:51" outlineLevel="1" x14ac:dyDescent="0.25">
      <c r="A1288" s="4" t="s">
        <v>1104</v>
      </c>
      <c r="B1288" s="4" t="s">
        <v>797</v>
      </c>
      <c r="C1288" s="4" t="s">
        <v>221</v>
      </c>
      <c r="D1288" s="4" t="s">
        <v>757</v>
      </c>
      <c r="E1288" s="35" t="s">
        <v>277</v>
      </c>
      <c r="F1288" s="11" t="s">
        <v>710</v>
      </c>
      <c r="G1288" s="35">
        <v>5331327</v>
      </c>
      <c r="H1288" s="4" t="s">
        <v>3025</v>
      </c>
      <c r="I1288" s="4"/>
      <c r="J1288" s="4"/>
      <c r="K1288" s="4"/>
      <c r="L1288" s="4"/>
      <c r="M1288" s="33"/>
      <c r="N1288" s="38"/>
      <c r="O1288" s="33"/>
      <c r="P1288" s="244">
        <f t="shared" si="136"/>
        <v>360.12599999999998</v>
      </c>
      <c r="Q1288" s="25"/>
      <c r="R1288" s="25"/>
      <c r="S1288" s="25"/>
      <c r="T1288" s="109"/>
      <c r="U1288" s="25"/>
      <c r="V1288" s="25"/>
      <c r="W1288" s="25"/>
      <c r="X1288" s="25">
        <v>0</v>
      </c>
      <c r="Y1288" s="25"/>
      <c r="Z1288" s="25">
        <v>179.52799999999999</v>
      </c>
      <c r="AA1288" s="109"/>
      <c r="AB1288" s="25">
        <v>0</v>
      </c>
      <c r="AC1288" s="25">
        <v>0</v>
      </c>
      <c r="AD1288" s="25">
        <v>0</v>
      </c>
      <c r="AE1288" s="25">
        <v>0</v>
      </c>
      <c r="AF1288" s="25">
        <v>0</v>
      </c>
      <c r="AG1288" s="25">
        <v>0</v>
      </c>
      <c r="AH1288" s="109"/>
      <c r="AI1288" s="25">
        <v>0</v>
      </c>
      <c r="AJ1288" s="25">
        <v>0</v>
      </c>
      <c r="AK1288" s="123">
        <v>0</v>
      </c>
      <c r="AL1288" s="25">
        <v>0</v>
      </c>
      <c r="AM1288" s="25">
        <v>0</v>
      </c>
      <c r="AN1288" s="25">
        <v>0</v>
      </c>
      <c r="AO1288" s="109"/>
      <c r="AP1288" s="25">
        <v>0</v>
      </c>
      <c r="AQ1288" s="25">
        <v>0</v>
      </c>
      <c r="AR1288" s="25">
        <v>0</v>
      </c>
      <c r="AS1288" s="25">
        <v>0</v>
      </c>
      <c r="AT1288" s="25">
        <v>180.59800000000001</v>
      </c>
      <c r="AU1288" s="25">
        <v>0</v>
      </c>
      <c r="AW1288" t="str">
        <f t="shared" si="137"/>
        <v>Trần Huy Hoàng</v>
      </c>
      <c r="AX1288" s="27" t="str">
        <f t="shared" si="138"/>
        <v>Nguyễn Gia Bảo</v>
      </c>
      <c r="AY1288" s="4" t="str">
        <f t="shared" si="139"/>
        <v>VIN+</v>
      </c>
    </row>
    <row r="1289" spans="1:51" outlineLevel="1" x14ac:dyDescent="0.25">
      <c r="A1289" s="4" t="s">
        <v>1104</v>
      </c>
      <c r="B1289" s="4" t="s">
        <v>797</v>
      </c>
      <c r="C1289" s="4" t="s">
        <v>221</v>
      </c>
      <c r="D1289" s="4" t="s">
        <v>757</v>
      </c>
      <c r="E1289" s="35" t="s">
        <v>277</v>
      </c>
      <c r="F1289" s="11" t="s">
        <v>710</v>
      </c>
      <c r="G1289" s="35">
        <v>5332904</v>
      </c>
      <c r="H1289" s="4" t="s">
        <v>3026</v>
      </c>
      <c r="I1289" s="4"/>
      <c r="J1289" s="4"/>
      <c r="K1289" s="4"/>
      <c r="L1289" s="4"/>
      <c r="M1289" s="33"/>
      <c r="N1289" s="38"/>
      <c r="O1289" s="33"/>
      <c r="P1289" s="244">
        <f t="shared" si="136"/>
        <v>845.45800000000008</v>
      </c>
      <c r="Q1289" s="25"/>
      <c r="R1289" s="25"/>
      <c r="S1289" s="25"/>
      <c r="T1289" s="109"/>
      <c r="U1289" s="25"/>
      <c r="V1289" s="25"/>
      <c r="W1289" s="25"/>
      <c r="X1289" s="25">
        <v>0</v>
      </c>
      <c r="Y1289" s="25"/>
      <c r="Z1289" s="25">
        <v>0</v>
      </c>
      <c r="AA1289" s="109"/>
      <c r="AB1289" s="25">
        <v>0</v>
      </c>
      <c r="AC1289" s="25">
        <v>0</v>
      </c>
      <c r="AD1289" s="25">
        <v>0</v>
      </c>
      <c r="AE1289" s="25">
        <v>0</v>
      </c>
      <c r="AF1289" s="25">
        <v>0</v>
      </c>
      <c r="AG1289" s="25">
        <v>238.464</v>
      </c>
      <c r="AH1289" s="109"/>
      <c r="AI1289" s="25">
        <v>0</v>
      </c>
      <c r="AJ1289" s="25">
        <v>0</v>
      </c>
      <c r="AK1289" s="123">
        <v>0</v>
      </c>
      <c r="AL1289" s="25">
        <v>0</v>
      </c>
      <c r="AM1289" s="25">
        <v>0</v>
      </c>
      <c r="AN1289" s="25">
        <v>0</v>
      </c>
      <c r="AO1289" s="109"/>
      <c r="AP1289" s="25">
        <v>0</v>
      </c>
      <c r="AQ1289" s="25">
        <v>0</v>
      </c>
      <c r="AR1289" s="25">
        <v>0</v>
      </c>
      <c r="AS1289" s="25">
        <v>606.99400000000003</v>
      </c>
      <c r="AT1289" s="25">
        <v>0</v>
      </c>
      <c r="AU1289" s="25">
        <v>0</v>
      </c>
      <c r="AW1289" t="str">
        <f t="shared" si="137"/>
        <v>Trần Huy Hoàng</v>
      </c>
      <c r="AX1289" s="27" t="str">
        <f t="shared" si="138"/>
        <v>Nguyễn Gia Bảo</v>
      </c>
      <c r="AY1289" s="4" t="str">
        <f t="shared" si="139"/>
        <v>VIN+</v>
      </c>
    </row>
    <row r="1290" spans="1:51" outlineLevel="1" x14ac:dyDescent="0.25">
      <c r="A1290" s="4" t="s">
        <v>1104</v>
      </c>
      <c r="B1290" s="4" t="s">
        <v>797</v>
      </c>
      <c r="C1290" s="4" t="s">
        <v>221</v>
      </c>
      <c r="D1290" s="4" t="s">
        <v>757</v>
      </c>
      <c r="E1290" s="35" t="s">
        <v>277</v>
      </c>
      <c r="F1290" s="11" t="s">
        <v>710</v>
      </c>
      <c r="G1290" s="35">
        <v>5334061</v>
      </c>
      <c r="H1290" s="4" t="s">
        <v>3027</v>
      </c>
      <c r="I1290" s="4"/>
      <c r="J1290" s="4"/>
      <c r="K1290" s="4"/>
      <c r="L1290" s="4"/>
      <c r="M1290" s="33"/>
      <c r="N1290" s="38"/>
      <c r="O1290" s="33"/>
      <c r="P1290" s="244">
        <f t="shared" ref="P1290:P1353" si="140">SUM(Q1290:AU1290)</f>
        <v>0</v>
      </c>
      <c r="Q1290" s="25"/>
      <c r="R1290" s="25"/>
      <c r="S1290" s="25"/>
      <c r="T1290" s="109"/>
      <c r="U1290" s="25"/>
      <c r="V1290" s="25"/>
      <c r="W1290" s="25"/>
      <c r="X1290" s="25">
        <v>0</v>
      </c>
      <c r="Y1290" s="25"/>
      <c r="Z1290" s="25">
        <v>0</v>
      </c>
      <c r="AA1290" s="109"/>
      <c r="AB1290" s="25">
        <v>0</v>
      </c>
      <c r="AC1290" s="25">
        <v>0</v>
      </c>
      <c r="AD1290" s="25">
        <v>0</v>
      </c>
      <c r="AE1290" s="25">
        <v>0</v>
      </c>
      <c r="AF1290" s="25">
        <v>0</v>
      </c>
      <c r="AG1290" s="25">
        <v>0</v>
      </c>
      <c r="AH1290" s="109"/>
      <c r="AI1290" s="25">
        <v>0</v>
      </c>
      <c r="AJ1290" s="25">
        <v>0</v>
      </c>
      <c r="AK1290" s="123">
        <v>0</v>
      </c>
      <c r="AL1290" s="25">
        <v>0</v>
      </c>
      <c r="AM1290" s="25">
        <v>0</v>
      </c>
      <c r="AN1290" s="25">
        <v>0</v>
      </c>
      <c r="AO1290" s="109"/>
      <c r="AP1290" s="25">
        <v>0</v>
      </c>
      <c r="AQ1290" s="25">
        <v>0</v>
      </c>
      <c r="AR1290" s="25">
        <v>0</v>
      </c>
      <c r="AS1290" s="25">
        <v>0</v>
      </c>
      <c r="AT1290" s="25">
        <v>0</v>
      </c>
      <c r="AU1290" s="25">
        <v>0</v>
      </c>
      <c r="AW1290" t="str">
        <f t="shared" ref="AW1290:AW1353" si="141">+C1290</f>
        <v>Trần Huy Hoàng</v>
      </c>
      <c r="AX1290" s="27" t="str">
        <f t="shared" ref="AX1290:AX1353" si="142">+E1290</f>
        <v>Nguyễn Gia Bảo</v>
      </c>
      <c r="AY1290" s="4" t="str">
        <f t="shared" si="139"/>
        <v>VIN+</v>
      </c>
    </row>
    <row r="1291" spans="1:51" outlineLevel="1" x14ac:dyDescent="0.25">
      <c r="A1291" s="4" t="s">
        <v>1104</v>
      </c>
      <c r="B1291" s="4" t="s">
        <v>797</v>
      </c>
      <c r="C1291" s="4" t="s">
        <v>221</v>
      </c>
      <c r="D1291" s="4" t="s">
        <v>757</v>
      </c>
      <c r="E1291" s="35" t="s">
        <v>277</v>
      </c>
      <c r="F1291" s="11" t="s">
        <v>710</v>
      </c>
      <c r="G1291" s="35">
        <v>5334289</v>
      </c>
      <c r="H1291" s="4" t="s">
        <v>3028</v>
      </c>
      <c r="I1291" s="4"/>
      <c r="J1291" s="4"/>
      <c r="K1291" s="4"/>
      <c r="L1291" s="4"/>
      <c r="M1291" s="33"/>
      <c r="N1291" s="38"/>
      <c r="O1291" s="33"/>
      <c r="P1291" s="244">
        <f t="shared" si="140"/>
        <v>598.58999999999992</v>
      </c>
      <c r="Q1291" s="25"/>
      <c r="R1291" s="25"/>
      <c r="S1291" s="25"/>
      <c r="T1291" s="109"/>
      <c r="U1291" s="25"/>
      <c r="V1291" s="25"/>
      <c r="W1291" s="25"/>
      <c r="X1291" s="25">
        <v>0</v>
      </c>
      <c r="Y1291" s="25"/>
      <c r="Z1291" s="25">
        <v>0</v>
      </c>
      <c r="AA1291" s="109"/>
      <c r="AB1291" s="25">
        <v>360.12599999999998</v>
      </c>
      <c r="AC1291" s="25">
        <v>0</v>
      </c>
      <c r="AD1291" s="25">
        <v>0</v>
      </c>
      <c r="AE1291" s="25">
        <v>0</v>
      </c>
      <c r="AF1291" s="25">
        <v>0</v>
      </c>
      <c r="AG1291" s="25">
        <v>0</v>
      </c>
      <c r="AH1291" s="109"/>
      <c r="AI1291" s="25">
        <v>238.464</v>
      </c>
      <c r="AJ1291" s="25">
        <v>0</v>
      </c>
      <c r="AK1291" s="123">
        <v>0</v>
      </c>
      <c r="AL1291" s="25">
        <v>0</v>
      </c>
      <c r="AM1291" s="25">
        <v>0</v>
      </c>
      <c r="AN1291" s="25">
        <v>0</v>
      </c>
      <c r="AO1291" s="109"/>
      <c r="AP1291" s="25">
        <v>0</v>
      </c>
      <c r="AQ1291" s="25">
        <v>0</v>
      </c>
      <c r="AR1291" s="25">
        <v>0</v>
      </c>
      <c r="AS1291" s="25">
        <v>0</v>
      </c>
      <c r="AT1291" s="25">
        <v>0</v>
      </c>
      <c r="AU1291" s="25">
        <v>0</v>
      </c>
      <c r="AW1291" t="str">
        <f t="shared" si="141"/>
        <v>Trần Huy Hoàng</v>
      </c>
      <c r="AX1291" s="27" t="str">
        <f t="shared" si="142"/>
        <v>Nguyễn Gia Bảo</v>
      </c>
      <c r="AY1291" s="4" t="str">
        <f t="shared" si="139"/>
        <v>VIN+</v>
      </c>
    </row>
    <row r="1292" spans="1:51" outlineLevel="1" x14ac:dyDescent="0.25">
      <c r="A1292" s="4" t="s">
        <v>1104</v>
      </c>
      <c r="B1292" s="4" t="s">
        <v>797</v>
      </c>
      <c r="C1292" s="4" t="s">
        <v>221</v>
      </c>
      <c r="D1292" s="4" t="s">
        <v>757</v>
      </c>
      <c r="E1292" s="35" t="s">
        <v>277</v>
      </c>
      <c r="F1292" s="11" t="s">
        <v>710</v>
      </c>
      <c r="G1292" s="35">
        <v>5336197</v>
      </c>
      <c r="H1292" s="4" t="s">
        <v>3029</v>
      </c>
      <c r="I1292" s="4"/>
      <c r="J1292" s="4"/>
      <c r="K1292" s="4"/>
      <c r="L1292" s="4"/>
      <c r="M1292" s="33"/>
      <c r="N1292" s="38"/>
      <c r="O1292" s="33"/>
      <c r="P1292" s="244">
        <f t="shared" si="140"/>
        <v>238.464</v>
      </c>
      <c r="Q1292" s="25"/>
      <c r="R1292" s="25"/>
      <c r="S1292" s="25"/>
      <c r="T1292" s="109"/>
      <c r="U1292" s="25"/>
      <c r="V1292" s="25"/>
      <c r="W1292" s="25"/>
      <c r="X1292" s="25">
        <v>0</v>
      </c>
      <c r="Y1292" s="25"/>
      <c r="Z1292" s="25">
        <v>0</v>
      </c>
      <c r="AA1292" s="109"/>
      <c r="AB1292" s="25">
        <v>0</v>
      </c>
      <c r="AC1292" s="25">
        <v>0</v>
      </c>
      <c r="AD1292" s="25">
        <v>0</v>
      </c>
      <c r="AE1292" s="25">
        <v>0</v>
      </c>
      <c r="AF1292" s="25">
        <v>0</v>
      </c>
      <c r="AG1292" s="25">
        <v>0</v>
      </c>
      <c r="AH1292" s="109"/>
      <c r="AI1292" s="25">
        <v>238.464</v>
      </c>
      <c r="AJ1292" s="25">
        <v>0</v>
      </c>
      <c r="AK1292" s="123">
        <v>0</v>
      </c>
      <c r="AL1292" s="25">
        <v>0</v>
      </c>
      <c r="AM1292" s="25">
        <v>0</v>
      </c>
      <c r="AN1292" s="25">
        <v>0</v>
      </c>
      <c r="AO1292" s="109"/>
      <c r="AP1292" s="25">
        <v>0</v>
      </c>
      <c r="AQ1292" s="25">
        <v>0</v>
      </c>
      <c r="AR1292" s="25">
        <v>0</v>
      </c>
      <c r="AS1292" s="25">
        <v>0</v>
      </c>
      <c r="AT1292" s="25">
        <v>0</v>
      </c>
      <c r="AU1292" s="25">
        <v>0</v>
      </c>
      <c r="AW1292" t="str">
        <f t="shared" si="141"/>
        <v>Trần Huy Hoàng</v>
      </c>
      <c r="AX1292" s="27" t="str">
        <f t="shared" si="142"/>
        <v>Nguyễn Gia Bảo</v>
      </c>
      <c r="AY1292" s="4" t="str">
        <f t="shared" si="139"/>
        <v>VIN+</v>
      </c>
    </row>
    <row r="1293" spans="1:51" outlineLevel="1" x14ac:dyDescent="0.25">
      <c r="A1293" s="4" t="s">
        <v>1104</v>
      </c>
      <c r="B1293" s="4" t="s">
        <v>797</v>
      </c>
      <c r="C1293" s="4" t="s">
        <v>221</v>
      </c>
      <c r="D1293" s="4" t="s">
        <v>757</v>
      </c>
      <c r="E1293" s="35" t="s">
        <v>277</v>
      </c>
      <c r="F1293" s="11" t="s">
        <v>710</v>
      </c>
      <c r="G1293" s="35">
        <v>5337705</v>
      </c>
      <c r="H1293" s="4" t="s">
        <v>3030</v>
      </c>
      <c r="I1293" s="4"/>
      <c r="J1293" s="4"/>
      <c r="K1293" s="4"/>
      <c r="L1293" s="4"/>
      <c r="M1293" s="33"/>
      <c r="N1293" s="38"/>
      <c r="O1293" s="33"/>
      <c r="P1293" s="244">
        <f t="shared" si="140"/>
        <v>417.99199999999996</v>
      </c>
      <c r="Q1293" s="25"/>
      <c r="R1293" s="25"/>
      <c r="S1293" s="25"/>
      <c r="T1293" s="109"/>
      <c r="U1293" s="25"/>
      <c r="V1293" s="25"/>
      <c r="W1293" s="25"/>
      <c r="X1293" s="25">
        <v>0</v>
      </c>
      <c r="Y1293" s="25"/>
      <c r="Z1293" s="25">
        <v>0</v>
      </c>
      <c r="AA1293" s="109"/>
      <c r="AB1293" s="25">
        <v>0</v>
      </c>
      <c r="AC1293" s="25">
        <v>0</v>
      </c>
      <c r="AD1293" s="25">
        <v>0</v>
      </c>
      <c r="AE1293" s="25">
        <v>0</v>
      </c>
      <c r="AF1293" s="25">
        <v>0</v>
      </c>
      <c r="AG1293" s="25">
        <v>0</v>
      </c>
      <c r="AH1293" s="109"/>
      <c r="AI1293" s="25">
        <v>0</v>
      </c>
      <c r="AJ1293" s="25">
        <v>0</v>
      </c>
      <c r="AK1293" s="123">
        <v>0</v>
      </c>
      <c r="AL1293" s="25">
        <v>0</v>
      </c>
      <c r="AM1293" s="25">
        <v>0</v>
      </c>
      <c r="AN1293" s="25">
        <v>0</v>
      </c>
      <c r="AO1293" s="109"/>
      <c r="AP1293" s="25">
        <v>0</v>
      </c>
      <c r="AQ1293" s="25">
        <v>0</v>
      </c>
      <c r="AR1293" s="25">
        <v>0</v>
      </c>
      <c r="AS1293" s="25">
        <v>0</v>
      </c>
      <c r="AT1293" s="25">
        <v>0</v>
      </c>
      <c r="AU1293" s="25">
        <v>417.99199999999996</v>
      </c>
      <c r="AW1293" t="str">
        <f t="shared" si="141"/>
        <v>Trần Huy Hoàng</v>
      </c>
      <c r="AX1293" s="27" t="str">
        <f t="shared" si="142"/>
        <v>Nguyễn Gia Bảo</v>
      </c>
      <c r="AY1293" s="4" t="str">
        <f t="shared" ref="AY1293:AY1356" si="143">+B1293</f>
        <v>VIN+</v>
      </c>
    </row>
    <row r="1294" spans="1:51" outlineLevel="1" x14ac:dyDescent="0.25">
      <c r="A1294" s="4" t="s">
        <v>1104</v>
      </c>
      <c r="B1294" s="4" t="s">
        <v>797</v>
      </c>
      <c r="C1294" s="4" t="s">
        <v>221</v>
      </c>
      <c r="D1294" s="4" t="s">
        <v>757</v>
      </c>
      <c r="E1294" s="35" t="s">
        <v>277</v>
      </c>
      <c r="F1294" s="11" t="s">
        <v>710</v>
      </c>
      <c r="G1294" s="35">
        <v>5339426</v>
      </c>
      <c r="H1294" s="4" t="s">
        <v>3031</v>
      </c>
      <c r="I1294" s="4"/>
      <c r="J1294" s="4"/>
      <c r="K1294" s="4"/>
      <c r="L1294" s="4"/>
      <c r="M1294" s="33"/>
      <c r="N1294" s="38"/>
      <c r="O1294" s="33"/>
      <c r="P1294" s="244">
        <f t="shared" si="140"/>
        <v>417.99199999999996</v>
      </c>
      <c r="Q1294" s="25"/>
      <c r="R1294" s="25"/>
      <c r="S1294" s="25"/>
      <c r="T1294" s="109"/>
      <c r="U1294" s="25"/>
      <c r="V1294" s="25"/>
      <c r="W1294" s="25"/>
      <c r="X1294" s="25">
        <v>0</v>
      </c>
      <c r="Y1294" s="25"/>
      <c r="Z1294" s="25">
        <v>0</v>
      </c>
      <c r="AA1294" s="109"/>
      <c r="AB1294" s="25">
        <v>179.52799999999999</v>
      </c>
      <c r="AC1294" s="25">
        <v>0</v>
      </c>
      <c r="AD1294" s="25">
        <v>0</v>
      </c>
      <c r="AE1294" s="25">
        <v>238.464</v>
      </c>
      <c r="AF1294" s="25">
        <v>0</v>
      </c>
      <c r="AG1294" s="25">
        <v>0</v>
      </c>
      <c r="AH1294" s="109"/>
      <c r="AI1294" s="25">
        <v>0</v>
      </c>
      <c r="AJ1294" s="25">
        <v>0</v>
      </c>
      <c r="AK1294" s="123">
        <v>0</v>
      </c>
      <c r="AL1294" s="25">
        <v>0</v>
      </c>
      <c r="AM1294" s="25">
        <v>0</v>
      </c>
      <c r="AN1294" s="25">
        <v>0</v>
      </c>
      <c r="AO1294" s="109"/>
      <c r="AP1294" s="25">
        <v>0</v>
      </c>
      <c r="AQ1294" s="25">
        <v>0</v>
      </c>
      <c r="AR1294" s="25">
        <v>0</v>
      </c>
      <c r="AS1294" s="25">
        <v>0</v>
      </c>
      <c r="AT1294" s="25">
        <v>0</v>
      </c>
      <c r="AU1294" s="25">
        <v>0</v>
      </c>
      <c r="AW1294" t="str">
        <f t="shared" si="141"/>
        <v>Trần Huy Hoàng</v>
      </c>
      <c r="AX1294" s="27" t="str">
        <f t="shared" si="142"/>
        <v>Nguyễn Gia Bảo</v>
      </c>
      <c r="AY1294" s="4" t="str">
        <f t="shared" si="143"/>
        <v>VIN+</v>
      </c>
    </row>
    <row r="1295" spans="1:51" outlineLevel="1" x14ac:dyDescent="0.25">
      <c r="A1295" s="4" t="s">
        <v>1104</v>
      </c>
      <c r="B1295" s="4" t="s">
        <v>797</v>
      </c>
      <c r="C1295" s="4" t="s">
        <v>221</v>
      </c>
      <c r="D1295" s="4" t="s">
        <v>757</v>
      </c>
      <c r="E1295" s="35" t="s">
        <v>277</v>
      </c>
      <c r="F1295" s="11" t="s">
        <v>710</v>
      </c>
      <c r="G1295" s="35">
        <v>5339523</v>
      </c>
      <c r="H1295" s="4" t="s">
        <v>3032</v>
      </c>
      <c r="I1295" s="4"/>
      <c r="J1295" s="4"/>
      <c r="K1295" s="4"/>
      <c r="L1295" s="4"/>
      <c r="M1295" s="33"/>
      <c r="N1295" s="38"/>
      <c r="O1295" s="33"/>
      <c r="P1295" s="244">
        <f t="shared" si="140"/>
        <v>238.464</v>
      </c>
      <c r="Q1295" s="25"/>
      <c r="R1295" s="25"/>
      <c r="S1295" s="25"/>
      <c r="T1295" s="109"/>
      <c r="U1295" s="25"/>
      <c r="V1295" s="25"/>
      <c r="W1295" s="25"/>
      <c r="X1295" s="25">
        <v>0</v>
      </c>
      <c r="Y1295" s="25"/>
      <c r="Z1295" s="25">
        <v>0</v>
      </c>
      <c r="AA1295" s="109"/>
      <c r="AB1295" s="25">
        <v>0</v>
      </c>
      <c r="AC1295" s="25">
        <v>0</v>
      </c>
      <c r="AD1295" s="25">
        <v>0</v>
      </c>
      <c r="AE1295" s="25">
        <v>238.464</v>
      </c>
      <c r="AF1295" s="25">
        <v>0</v>
      </c>
      <c r="AG1295" s="25">
        <v>0</v>
      </c>
      <c r="AH1295" s="109"/>
      <c r="AI1295" s="25">
        <v>0</v>
      </c>
      <c r="AJ1295" s="25">
        <v>0</v>
      </c>
      <c r="AK1295" s="123">
        <v>0</v>
      </c>
      <c r="AL1295" s="25">
        <v>0</v>
      </c>
      <c r="AM1295" s="25">
        <v>0</v>
      </c>
      <c r="AN1295" s="25">
        <v>0</v>
      </c>
      <c r="AO1295" s="109"/>
      <c r="AP1295" s="25">
        <v>0</v>
      </c>
      <c r="AQ1295" s="25">
        <v>0</v>
      </c>
      <c r="AR1295" s="25">
        <v>0</v>
      </c>
      <c r="AS1295" s="25">
        <v>0</v>
      </c>
      <c r="AT1295" s="25">
        <v>0</v>
      </c>
      <c r="AU1295" s="25">
        <v>0</v>
      </c>
      <c r="AW1295" t="str">
        <f t="shared" si="141"/>
        <v>Trần Huy Hoàng</v>
      </c>
      <c r="AX1295" s="27" t="str">
        <f t="shared" si="142"/>
        <v>Nguyễn Gia Bảo</v>
      </c>
      <c r="AY1295" s="4" t="str">
        <f t="shared" si="143"/>
        <v>VIN+</v>
      </c>
    </row>
    <row r="1296" spans="1:51" outlineLevel="1" x14ac:dyDescent="0.25">
      <c r="A1296" s="4" t="s">
        <v>1104</v>
      </c>
      <c r="B1296" s="4" t="s">
        <v>797</v>
      </c>
      <c r="C1296" s="4" t="s">
        <v>221</v>
      </c>
      <c r="D1296" s="4" t="s">
        <v>757</v>
      </c>
      <c r="E1296" s="35" t="s">
        <v>277</v>
      </c>
      <c r="F1296" s="11" t="s">
        <v>710</v>
      </c>
      <c r="G1296" s="35">
        <v>5339727</v>
      </c>
      <c r="H1296" s="4" t="s">
        <v>3033</v>
      </c>
      <c r="I1296" s="4"/>
      <c r="J1296" s="4"/>
      <c r="K1296" s="4"/>
      <c r="L1296" s="4"/>
      <c r="M1296" s="33"/>
      <c r="N1296" s="38"/>
      <c r="O1296" s="33"/>
      <c r="P1296" s="244">
        <f t="shared" si="140"/>
        <v>0</v>
      </c>
      <c r="Q1296" s="25"/>
      <c r="R1296" s="25"/>
      <c r="S1296" s="25"/>
      <c r="T1296" s="109"/>
      <c r="U1296" s="25"/>
      <c r="V1296" s="25"/>
      <c r="W1296" s="25"/>
      <c r="X1296" s="25">
        <v>0</v>
      </c>
      <c r="Y1296" s="25"/>
      <c r="Z1296" s="25">
        <v>0</v>
      </c>
      <c r="AA1296" s="109"/>
      <c r="AB1296" s="25">
        <v>0</v>
      </c>
      <c r="AC1296" s="25">
        <v>0</v>
      </c>
      <c r="AD1296" s="25">
        <v>0</v>
      </c>
      <c r="AE1296" s="25">
        <v>0</v>
      </c>
      <c r="AF1296" s="25">
        <v>0</v>
      </c>
      <c r="AG1296" s="25">
        <v>0</v>
      </c>
      <c r="AH1296" s="109"/>
      <c r="AI1296" s="25">
        <v>0</v>
      </c>
      <c r="AJ1296" s="25">
        <v>0</v>
      </c>
      <c r="AK1296" s="123">
        <v>0</v>
      </c>
      <c r="AL1296" s="25">
        <v>0</v>
      </c>
      <c r="AM1296" s="25">
        <v>0</v>
      </c>
      <c r="AN1296" s="25">
        <v>0</v>
      </c>
      <c r="AO1296" s="109"/>
      <c r="AP1296" s="25">
        <v>0</v>
      </c>
      <c r="AQ1296" s="25">
        <v>0</v>
      </c>
      <c r="AR1296" s="25">
        <v>0</v>
      </c>
      <c r="AS1296" s="25">
        <v>0</v>
      </c>
      <c r="AT1296" s="25">
        <v>0</v>
      </c>
      <c r="AU1296" s="25">
        <v>0</v>
      </c>
      <c r="AW1296" t="str">
        <f t="shared" si="141"/>
        <v>Trần Huy Hoàng</v>
      </c>
      <c r="AX1296" s="27" t="str">
        <f t="shared" si="142"/>
        <v>Nguyễn Gia Bảo</v>
      </c>
      <c r="AY1296" s="4" t="str">
        <f t="shared" si="143"/>
        <v>VIN+</v>
      </c>
    </row>
    <row r="1297" spans="1:51" outlineLevel="1" x14ac:dyDescent="0.25">
      <c r="A1297" s="4" t="s">
        <v>1104</v>
      </c>
      <c r="B1297" s="4" t="s">
        <v>797</v>
      </c>
      <c r="C1297" s="4" t="s">
        <v>221</v>
      </c>
      <c r="D1297" s="4" t="s">
        <v>757</v>
      </c>
      <c r="E1297" s="35" t="s">
        <v>277</v>
      </c>
      <c r="F1297" s="11" t="s">
        <v>710</v>
      </c>
      <c r="G1297" s="35">
        <v>5339983</v>
      </c>
      <c r="H1297" s="4" t="s">
        <v>3034</v>
      </c>
      <c r="I1297" s="4"/>
      <c r="J1297" s="4"/>
      <c r="K1297" s="4"/>
      <c r="L1297" s="4"/>
      <c r="M1297" s="33"/>
      <c r="N1297" s="38"/>
      <c r="O1297" s="33"/>
      <c r="P1297" s="244">
        <f t="shared" si="140"/>
        <v>179.52799999999999</v>
      </c>
      <c r="Q1297" s="25"/>
      <c r="R1297" s="25"/>
      <c r="S1297" s="25"/>
      <c r="T1297" s="109"/>
      <c r="U1297" s="25"/>
      <c r="V1297" s="25"/>
      <c r="W1297" s="25"/>
      <c r="X1297" s="25">
        <v>0</v>
      </c>
      <c r="Y1297" s="25"/>
      <c r="Z1297" s="25">
        <v>0</v>
      </c>
      <c r="AA1297" s="109"/>
      <c r="AB1297" s="25">
        <v>179.52799999999999</v>
      </c>
      <c r="AC1297" s="25">
        <v>0</v>
      </c>
      <c r="AD1297" s="25">
        <v>0</v>
      </c>
      <c r="AE1297" s="25">
        <v>0</v>
      </c>
      <c r="AF1297" s="25">
        <v>0</v>
      </c>
      <c r="AG1297" s="25">
        <v>0</v>
      </c>
      <c r="AH1297" s="109"/>
      <c r="AI1297" s="25">
        <v>0</v>
      </c>
      <c r="AJ1297" s="25">
        <v>0</v>
      </c>
      <c r="AK1297" s="123">
        <v>0</v>
      </c>
      <c r="AL1297" s="25">
        <v>0</v>
      </c>
      <c r="AM1297" s="25">
        <v>0</v>
      </c>
      <c r="AN1297" s="25">
        <v>0</v>
      </c>
      <c r="AO1297" s="109"/>
      <c r="AP1297" s="25">
        <v>0</v>
      </c>
      <c r="AQ1297" s="25">
        <v>0</v>
      </c>
      <c r="AR1297" s="25">
        <v>0</v>
      </c>
      <c r="AS1297" s="25">
        <v>0</v>
      </c>
      <c r="AT1297" s="25">
        <v>0</v>
      </c>
      <c r="AU1297" s="25">
        <v>0</v>
      </c>
      <c r="AW1297" t="str">
        <f t="shared" si="141"/>
        <v>Trần Huy Hoàng</v>
      </c>
      <c r="AX1297" s="27" t="str">
        <f t="shared" si="142"/>
        <v>Nguyễn Gia Bảo</v>
      </c>
      <c r="AY1297" s="4" t="str">
        <f t="shared" si="143"/>
        <v>VIN+</v>
      </c>
    </row>
    <row r="1298" spans="1:51" outlineLevel="1" x14ac:dyDescent="0.25">
      <c r="A1298" s="4" t="s">
        <v>1104</v>
      </c>
      <c r="B1298" s="4" t="s">
        <v>797</v>
      </c>
      <c r="C1298" s="4" t="s">
        <v>221</v>
      </c>
      <c r="D1298" s="4" t="s">
        <v>757</v>
      </c>
      <c r="E1298" s="35" t="s">
        <v>277</v>
      </c>
      <c r="F1298" s="11" t="s">
        <v>710</v>
      </c>
      <c r="G1298" s="35">
        <v>5339329</v>
      </c>
      <c r="H1298" s="4" t="s">
        <v>3035</v>
      </c>
      <c r="I1298" s="4"/>
      <c r="J1298" s="4"/>
      <c r="K1298" s="4"/>
      <c r="L1298" s="4"/>
      <c r="M1298" s="33"/>
      <c r="N1298" s="38"/>
      <c r="O1298" s="33"/>
      <c r="P1298" s="244">
        <f t="shared" si="140"/>
        <v>0</v>
      </c>
      <c r="Q1298" s="25"/>
      <c r="R1298" s="25"/>
      <c r="S1298" s="25"/>
      <c r="T1298" s="109"/>
      <c r="U1298" s="25"/>
      <c r="V1298" s="25"/>
      <c r="W1298" s="25"/>
      <c r="X1298" s="25">
        <v>0</v>
      </c>
      <c r="Y1298" s="25"/>
      <c r="Z1298" s="25">
        <v>0</v>
      </c>
      <c r="AA1298" s="109"/>
      <c r="AB1298" s="25">
        <v>0</v>
      </c>
      <c r="AC1298" s="25">
        <v>0</v>
      </c>
      <c r="AD1298" s="25">
        <v>0</v>
      </c>
      <c r="AE1298" s="25">
        <v>0</v>
      </c>
      <c r="AF1298" s="25">
        <v>0</v>
      </c>
      <c r="AG1298" s="25">
        <v>0</v>
      </c>
      <c r="AH1298" s="109"/>
      <c r="AI1298" s="25">
        <v>0</v>
      </c>
      <c r="AJ1298" s="25">
        <v>0</v>
      </c>
      <c r="AK1298" s="123">
        <v>0</v>
      </c>
      <c r="AL1298" s="25">
        <v>0</v>
      </c>
      <c r="AM1298" s="25">
        <v>0</v>
      </c>
      <c r="AN1298" s="25">
        <v>0</v>
      </c>
      <c r="AO1298" s="109"/>
      <c r="AP1298" s="25">
        <v>0</v>
      </c>
      <c r="AQ1298" s="25">
        <v>0</v>
      </c>
      <c r="AR1298" s="25">
        <v>0</v>
      </c>
      <c r="AS1298" s="25">
        <v>0</v>
      </c>
      <c r="AT1298" s="25">
        <v>0</v>
      </c>
      <c r="AU1298" s="25">
        <v>0</v>
      </c>
      <c r="AW1298" t="str">
        <f t="shared" si="141"/>
        <v>Trần Huy Hoàng</v>
      </c>
      <c r="AX1298" s="27" t="str">
        <f t="shared" si="142"/>
        <v>Nguyễn Gia Bảo</v>
      </c>
      <c r="AY1298" s="4" t="str">
        <f t="shared" si="143"/>
        <v>VIN+</v>
      </c>
    </row>
    <row r="1299" spans="1:51" outlineLevel="1" x14ac:dyDescent="0.25">
      <c r="A1299" s="4" t="s">
        <v>1104</v>
      </c>
      <c r="B1299" s="4" t="s">
        <v>797</v>
      </c>
      <c r="C1299" s="4" t="s">
        <v>221</v>
      </c>
      <c r="D1299" s="4" t="s">
        <v>757</v>
      </c>
      <c r="E1299" s="35" t="s">
        <v>277</v>
      </c>
      <c r="F1299" s="11" t="s">
        <v>710</v>
      </c>
      <c r="G1299" s="35">
        <v>5272785</v>
      </c>
      <c r="H1299" s="4" t="s">
        <v>3036</v>
      </c>
      <c r="I1299" s="4"/>
      <c r="J1299" s="4"/>
      <c r="K1299" s="4"/>
      <c r="L1299" s="4"/>
      <c r="M1299" s="33"/>
      <c r="N1299" s="38"/>
      <c r="O1299" s="33"/>
      <c r="P1299" s="244">
        <f t="shared" si="140"/>
        <v>902.08699999999999</v>
      </c>
      <c r="Q1299" s="25"/>
      <c r="R1299" s="25"/>
      <c r="S1299" s="25"/>
      <c r="T1299" s="109"/>
      <c r="U1299" s="25"/>
      <c r="V1299" s="25"/>
      <c r="W1299" s="25"/>
      <c r="X1299" s="25">
        <v>0</v>
      </c>
      <c r="Y1299" s="25"/>
      <c r="Z1299" s="25">
        <v>0</v>
      </c>
      <c r="AA1299" s="109"/>
      <c r="AB1299" s="25">
        <v>180.59800000000001</v>
      </c>
      <c r="AC1299" s="25">
        <v>0</v>
      </c>
      <c r="AD1299" s="25">
        <v>0</v>
      </c>
      <c r="AE1299" s="25">
        <v>0</v>
      </c>
      <c r="AF1299" s="25">
        <v>0</v>
      </c>
      <c r="AG1299" s="25">
        <v>0</v>
      </c>
      <c r="AH1299" s="109"/>
      <c r="AI1299" s="25">
        <v>0</v>
      </c>
      <c r="AJ1299" s="25">
        <v>0</v>
      </c>
      <c r="AK1299" s="123">
        <v>0</v>
      </c>
      <c r="AL1299" s="25">
        <v>0</v>
      </c>
      <c r="AM1299" s="25">
        <v>0</v>
      </c>
      <c r="AN1299" s="25">
        <v>417.99200000000002</v>
      </c>
      <c r="AO1299" s="109"/>
      <c r="AP1299" s="25">
        <v>0</v>
      </c>
      <c r="AQ1299" s="25">
        <v>0</v>
      </c>
      <c r="AR1299" s="25">
        <v>0</v>
      </c>
      <c r="AS1299" s="25">
        <v>0</v>
      </c>
      <c r="AT1299" s="25">
        <v>303.49700000000001</v>
      </c>
      <c r="AU1299" s="25">
        <v>0</v>
      </c>
      <c r="AW1299" t="str">
        <f t="shared" si="141"/>
        <v>Trần Huy Hoàng</v>
      </c>
      <c r="AX1299" s="27" t="str">
        <f t="shared" si="142"/>
        <v>Nguyễn Gia Bảo</v>
      </c>
      <c r="AY1299" s="4" t="str">
        <f t="shared" si="143"/>
        <v>VIN+</v>
      </c>
    </row>
    <row r="1300" spans="1:51" outlineLevel="1" x14ac:dyDescent="0.25">
      <c r="A1300" s="4" t="s">
        <v>1104</v>
      </c>
      <c r="B1300" s="4" t="s">
        <v>797</v>
      </c>
      <c r="C1300" s="4" t="s">
        <v>221</v>
      </c>
      <c r="D1300" s="4" t="s">
        <v>757</v>
      </c>
      <c r="E1300" s="35" t="s">
        <v>277</v>
      </c>
      <c r="F1300" s="11" t="s">
        <v>710</v>
      </c>
      <c r="G1300" s="35">
        <v>5294877</v>
      </c>
      <c r="H1300" s="4" t="s">
        <v>3037</v>
      </c>
      <c r="I1300" s="4"/>
      <c r="J1300" s="4"/>
      <c r="K1300" s="4"/>
      <c r="L1300" s="4"/>
      <c r="M1300" s="33"/>
      <c r="N1300" s="38"/>
      <c r="O1300" s="33"/>
      <c r="P1300" s="244">
        <f t="shared" si="140"/>
        <v>541.96100000000001</v>
      </c>
      <c r="Q1300" s="25"/>
      <c r="R1300" s="25"/>
      <c r="S1300" s="25"/>
      <c r="T1300" s="109"/>
      <c r="U1300" s="25"/>
      <c r="V1300" s="25"/>
      <c r="W1300" s="25"/>
      <c r="X1300" s="25">
        <v>0</v>
      </c>
      <c r="Y1300" s="25"/>
      <c r="Z1300" s="25">
        <v>0</v>
      </c>
      <c r="AA1300" s="109"/>
      <c r="AB1300" s="25">
        <v>0</v>
      </c>
      <c r="AC1300" s="25">
        <v>0</v>
      </c>
      <c r="AD1300" s="25">
        <v>0</v>
      </c>
      <c r="AE1300" s="25">
        <v>0</v>
      </c>
      <c r="AF1300" s="25">
        <v>0</v>
      </c>
      <c r="AG1300" s="25">
        <v>0</v>
      </c>
      <c r="AH1300" s="109"/>
      <c r="AI1300" s="25">
        <v>0</v>
      </c>
      <c r="AJ1300" s="25">
        <v>0</v>
      </c>
      <c r="AK1300" s="123">
        <v>0</v>
      </c>
      <c r="AL1300" s="25">
        <v>0</v>
      </c>
      <c r="AM1300" s="25">
        <v>0</v>
      </c>
      <c r="AN1300" s="25">
        <v>541.96100000000001</v>
      </c>
      <c r="AO1300" s="109"/>
      <c r="AP1300" s="25">
        <v>0</v>
      </c>
      <c r="AQ1300" s="25">
        <v>0</v>
      </c>
      <c r="AR1300" s="25">
        <v>0</v>
      </c>
      <c r="AS1300" s="25">
        <v>0</v>
      </c>
      <c r="AT1300" s="25">
        <v>0</v>
      </c>
      <c r="AU1300" s="25">
        <v>0</v>
      </c>
      <c r="AW1300" t="str">
        <f t="shared" si="141"/>
        <v>Trần Huy Hoàng</v>
      </c>
      <c r="AX1300" s="27" t="str">
        <f t="shared" si="142"/>
        <v>Nguyễn Gia Bảo</v>
      </c>
      <c r="AY1300" s="4" t="str">
        <f t="shared" si="143"/>
        <v>VIN+</v>
      </c>
    </row>
    <row r="1301" spans="1:51" outlineLevel="1" x14ac:dyDescent="0.25">
      <c r="A1301" s="4" t="s">
        <v>1104</v>
      </c>
      <c r="B1301" s="4" t="s">
        <v>797</v>
      </c>
      <c r="C1301" s="4" t="s">
        <v>221</v>
      </c>
      <c r="D1301" s="4" t="s">
        <v>757</v>
      </c>
      <c r="E1301" s="35" t="s">
        <v>277</v>
      </c>
      <c r="F1301" s="11" t="s">
        <v>710</v>
      </c>
      <c r="G1301" s="35">
        <v>5297708</v>
      </c>
      <c r="H1301" s="4" t="s">
        <v>3038</v>
      </c>
      <c r="I1301" s="4"/>
      <c r="J1301" s="4"/>
      <c r="K1301" s="4"/>
      <c r="L1301" s="4"/>
      <c r="M1301" s="33"/>
      <c r="N1301" s="38"/>
      <c r="O1301" s="33"/>
      <c r="P1301" s="244">
        <f t="shared" si="140"/>
        <v>901.01700000000005</v>
      </c>
      <c r="Q1301" s="25"/>
      <c r="R1301" s="25"/>
      <c r="S1301" s="25"/>
      <c r="T1301" s="109"/>
      <c r="U1301" s="25"/>
      <c r="V1301" s="25"/>
      <c r="W1301" s="25"/>
      <c r="X1301" s="25">
        <v>0</v>
      </c>
      <c r="Y1301" s="25"/>
      <c r="Z1301" s="25">
        <v>0</v>
      </c>
      <c r="AA1301" s="109"/>
      <c r="AB1301" s="25">
        <v>483.02499999999998</v>
      </c>
      <c r="AC1301" s="25">
        <v>0</v>
      </c>
      <c r="AD1301" s="25">
        <v>0</v>
      </c>
      <c r="AE1301" s="25">
        <v>0</v>
      </c>
      <c r="AF1301" s="25">
        <v>0</v>
      </c>
      <c r="AG1301" s="25">
        <v>0</v>
      </c>
      <c r="AH1301" s="109"/>
      <c r="AI1301" s="25">
        <v>0</v>
      </c>
      <c r="AJ1301" s="25">
        <v>0</v>
      </c>
      <c r="AK1301" s="123">
        <v>0</v>
      </c>
      <c r="AL1301" s="25">
        <v>0</v>
      </c>
      <c r="AM1301" s="25">
        <v>0</v>
      </c>
      <c r="AN1301" s="25">
        <v>238.464</v>
      </c>
      <c r="AO1301" s="109"/>
      <c r="AP1301" s="25">
        <v>0</v>
      </c>
      <c r="AQ1301" s="25">
        <v>0</v>
      </c>
      <c r="AR1301" s="25">
        <v>0</v>
      </c>
      <c r="AS1301" s="25">
        <v>0</v>
      </c>
      <c r="AT1301" s="25">
        <v>179.52799999999999</v>
      </c>
      <c r="AU1301" s="25">
        <v>0</v>
      </c>
      <c r="AW1301" t="str">
        <f t="shared" si="141"/>
        <v>Trần Huy Hoàng</v>
      </c>
      <c r="AX1301" s="27" t="str">
        <f t="shared" si="142"/>
        <v>Nguyễn Gia Bảo</v>
      </c>
      <c r="AY1301" s="4" t="str">
        <f t="shared" si="143"/>
        <v>VIN+</v>
      </c>
    </row>
    <row r="1302" spans="1:51" outlineLevel="1" x14ac:dyDescent="0.25">
      <c r="A1302" s="4" t="s">
        <v>1104</v>
      </c>
      <c r="B1302" s="4" t="s">
        <v>797</v>
      </c>
      <c r="C1302" s="4" t="s">
        <v>221</v>
      </c>
      <c r="D1302" s="4" t="s">
        <v>757</v>
      </c>
      <c r="E1302" s="35" t="s">
        <v>277</v>
      </c>
      <c r="F1302" s="11" t="s">
        <v>710</v>
      </c>
      <c r="G1302" s="35">
        <v>5339028</v>
      </c>
      <c r="H1302" s="4" t="s">
        <v>3039</v>
      </c>
      <c r="I1302" s="4"/>
      <c r="J1302" s="4"/>
      <c r="K1302" s="4"/>
      <c r="L1302" s="4"/>
      <c r="M1302" s="33"/>
      <c r="N1302" s="38"/>
      <c r="O1302" s="33"/>
      <c r="P1302" s="244">
        <f t="shared" si="140"/>
        <v>180.59800000000001</v>
      </c>
      <c r="Q1302" s="25"/>
      <c r="R1302" s="25"/>
      <c r="S1302" s="25"/>
      <c r="T1302" s="109"/>
      <c r="U1302" s="25"/>
      <c r="V1302" s="25"/>
      <c r="W1302" s="25"/>
      <c r="X1302" s="25">
        <v>0</v>
      </c>
      <c r="Y1302" s="25"/>
      <c r="Z1302" s="25">
        <v>0</v>
      </c>
      <c r="AA1302" s="109"/>
      <c r="AB1302" s="25">
        <v>0</v>
      </c>
      <c r="AC1302" s="25">
        <v>0</v>
      </c>
      <c r="AD1302" s="25">
        <v>0</v>
      </c>
      <c r="AE1302" s="25">
        <v>0</v>
      </c>
      <c r="AF1302" s="25">
        <v>0</v>
      </c>
      <c r="AG1302" s="25">
        <v>0</v>
      </c>
      <c r="AH1302" s="109"/>
      <c r="AI1302" s="25">
        <v>0</v>
      </c>
      <c r="AJ1302" s="25">
        <v>0</v>
      </c>
      <c r="AK1302" s="123">
        <v>0</v>
      </c>
      <c r="AL1302" s="25">
        <v>0</v>
      </c>
      <c r="AM1302" s="25">
        <v>0</v>
      </c>
      <c r="AN1302" s="25">
        <v>0</v>
      </c>
      <c r="AO1302" s="109"/>
      <c r="AP1302" s="25">
        <v>0</v>
      </c>
      <c r="AQ1302" s="25">
        <v>0</v>
      </c>
      <c r="AR1302" s="25">
        <v>0</v>
      </c>
      <c r="AS1302" s="25">
        <v>0</v>
      </c>
      <c r="AT1302" s="25">
        <v>180.59800000000001</v>
      </c>
      <c r="AU1302" s="25">
        <v>0</v>
      </c>
      <c r="AW1302" t="str">
        <f t="shared" si="141"/>
        <v>Trần Huy Hoàng</v>
      </c>
      <c r="AX1302" s="27" t="str">
        <f t="shared" si="142"/>
        <v>Nguyễn Gia Bảo</v>
      </c>
      <c r="AY1302" s="4" t="str">
        <f t="shared" si="143"/>
        <v>VIN+</v>
      </c>
    </row>
    <row r="1303" spans="1:51" outlineLevel="1" x14ac:dyDescent="0.25">
      <c r="A1303" s="4" t="s">
        <v>1104</v>
      </c>
      <c r="B1303" s="4" t="s">
        <v>797</v>
      </c>
      <c r="C1303" s="4" t="s">
        <v>221</v>
      </c>
      <c r="D1303" s="4" t="s">
        <v>757</v>
      </c>
      <c r="E1303" s="35" t="s">
        <v>277</v>
      </c>
      <c r="F1303" s="11" t="s">
        <v>710</v>
      </c>
      <c r="G1303" s="35">
        <v>9184419</v>
      </c>
      <c r="H1303" s="4" t="s">
        <v>3040</v>
      </c>
      <c r="I1303" s="4"/>
      <c r="J1303" s="4"/>
      <c r="K1303" s="4"/>
      <c r="L1303" s="4"/>
      <c r="M1303" s="33"/>
      <c r="N1303" s="38"/>
      <c r="O1303" s="33"/>
      <c r="P1303" s="244">
        <f t="shared" si="140"/>
        <v>238.464</v>
      </c>
      <c r="Q1303" s="25"/>
      <c r="R1303" s="25"/>
      <c r="S1303" s="25"/>
      <c r="T1303" s="109"/>
      <c r="U1303" s="25"/>
      <c r="V1303" s="25"/>
      <c r="W1303" s="25"/>
      <c r="X1303" s="25">
        <v>0</v>
      </c>
      <c r="Y1303" s="25"/>
      <c r="Z1303" s="25">
        <v>0</v>
      </c>
      <c r="AA1303" s="109"/>
      <c r="AB1303" s="25">
        <v>0</v>
      </c>
      <c r="AC1303" s="25">
        <v>0</v>
      </c>
      <c r="AD1303" s="25">
        <v>0</v>
      </c>
      <c r="AE1303" s="25">
        <v>0</v>
      </c>
      <c r="AF1303" s="25">
        <v>0</v>
      </c>
      <c r="AG1303" s="25">
        <v>238.464</v>
      </c>
      <c r="AH1303" s="109"/>
      <c r="AI1303" s="25">
        <v>0</v>
      </c>
      <c r="AJ1303" s="25">
        <v>0</v>
      </c>
      <c r="AK1303" s="123">
        <v>0</v>
      </c>
      <c r="AL1303" s="25">
        <v>0</v>
      </c>
      <c r="AM1303" s="25">
        <v>0</v>
      </c>
      <c r="AN1303" s="25">
        <v>0</v>
      </c>
      <c r="AO1303" s="109"/>
      <c r="AP1303" s="25">
        <v>0</v>
      </c>
      <c r="AQ1303" s="25">
        <v>0</v>
      </c>
      <c r="AR1303" s="25">
        <v>0</v>
      </c>
      <c r="AS1303" s="25">
        <v>0</v>
      </c>
      <c r="AT1303" s="25">
        <v>0</v>
      </c>
      <c r="AU1303" s="25">
        <v>0</v>
      </c>
      <c r="AW1303" t="str">
        <f t="shared" si="141"/>
        <v>Trần Huy Hoàng</v>
      </c>
      <c r="AX1303" s="27" t="str">
        <f t="shared" si="142"/>
        <v>Nguyễn Gia Bảo</v>
      </c>
      <c r="AY1303" s="4" t="str">
        <f t="shared" si="143"/>
        <v>VIN+</v>
      </c>
    </row>
    <row r="1304" spans="1:51" outlineLevel="1" x14ac:dyDescent="0.25">
      <c r="A1304" s="4" t="s">
        <v>1104</v>
      </c>
      <c r="B1304" s="4" t="s">
        <v>797</v>
      </c>
      <c r="C1304" s="4" t="s">
        <v>221</v>
      </c>
      <c r="D1304" s="4" t="s">
        <v>757</v>
      </c>
      <c r="E1304" s="35" t="s">
        <v>277</v>
      </c>
      <c r="F1304" s="11" t="s">
        <v>710</v>
      </c>
      <c r="G1304" s="35">
        <v>5300493</v>
      </c>
      <c r="H1304" s="4" t="s">
        <v>3041</v>
      </c>
      <c r="I1304" s="4"/>
      <c r="J1304" s="4"/>
      <c r="K1304" s="4"/>
      <c r="L1304" s="4"/>
      <c r="M1304" s="33"/>
      <c r="N1304" s="38"/>
      <c r="O1304" s="33"/>
      <c r="P1304" s="244">
        <f t="shared" si="140"/>
        <v>0</v>
      </c>
      <c r="Q1304" s="25"/>
      <c r="R1304" s="25"/>
      <c r="S1304" s="25"/>
      <c r="T1304" s="109"/>
      <c r="U1304" s="25"/>
      <c r="V1304" s="25"/>
      <c r="W1304" s="25"/>
      <c r="X1304" s="25">
        <v>0</v>
      </c>
      <c r="Y1304" s="25"/>
      <c r="Z1304" s="25">
        <v>0</v>
      </c>
      <c r="AA1304" s="109"/>
      <c r="AB1304" s="25">
        <v>0</v>
      </c>
      <c r="AC1304" s="25">
        <v>0</v>
      </c>
      <c r="AD1304" s="25">
        <v>0</v>
      </c>
      <c r="AE1304" s="25">
        <v>0</v>
      </c>
      <c r="AF1304" s="25">
        <v>0</v>
      </c>
      <c r="AG1304" s="25">
        <v>0</v>
      </c>
      <c r="AH1304" s="109"/>
      <c r="AI1304" s="25">
        <v>0</v>
      </c>
      <c r="AJ1304" s="25">
        <v>0</v>
      </c>
      <c r="AK1304" s="123">
        <v>0</v>
      </c>
      <c r="AL1304" s="25">
        <v>0</v>
      </c>
      <c r="AM1304" s="25">
        <v>0</v>
      </c>
      <c r="AN1304" s="25">
        <v>0</v>
      </c>
      <c r="AO1304" s="109"/>
      <c r="AP1304" s="25">
        <v>0</v>
      </c>
      <c r="AQ1304" s="25">
        <v>0</v>
      </c>
      <c r="AR1304" s="25">
        <v>0</v>
      </c>
      <c r="AS1304" s="25">
        <v>0</v>
      </c>
      <c r="AT1304" s="25">
        <v>0</v>
      </c>
      <c r="AU1304" s="25">
        <v>0</v>
      </c>
      <c r="AW1304" t="str">
        <f t="shared" si="141"/>
        <v>Trần Huy Hoàng</v>
      </c>
      <c r="AX1304" s="27" t="str">
        <f t="shared" si="142"/>
        <v>Nguyễn Gia Bảo</v>
      </c>
      <c r="AY1304" s="4" t="str">
        <f t="shared" si="143"/>
        <v>VIN+</v>
      </c>
    </row>
    <row r="1305" spans="1:51" outlineLevel="1" x14ac:dyDescent="0.25">
      <c r="A1305" s="4" t="s">
        <v>1104</v>
      </c>
      <c r="B1305" s="4" t="s">
        <v>797</v>
      </c>
      <c r="C1305" s="4" t="s">
        <v>221</v>
      </c>
      <c r="D1305" s="4" t="s">
        <v>757</v>
      </c>
      <c r="E1305" s="35" t="s">
        <v>277</v>
      </c>
      <c r="F1305" s="11" t="s">
        <v>710</v>
      </c>
      <c r="G1305" s="35">
        <v>5294763</v>
      </c>
      <c r="H1305" s="4" t="s">
        <v>3042</v>
      </c>
      <c r="I1305" s="4"/>
      <c r="J1305" s="4"/>
      <c r="K1305" s="4"/>
      <c r="L1305" s="4"/>
      <c r="M1305" s="33"/>
      <c r="N1305" s="38"/>
      <c r="O1305" s="33"/>
      <c r="P1305" s="244">
        <f t="shared" si="140"/>
        <v>484.09500000000003</v>
      </c>
      <c r="Q1305" s="25"/>
      <c r="R1305" s="25"/>
      <c r="S1305" s="25"/>
      <c r="T1305" s="109"/>
      <c r="U1305" s="25"/>
      <c r="V1305" s="25"/>
      <c r="W1305" s="25"/>
      <c r="X1305" s="25">
        <v>0</v>
      </c>
      <c r="Y1305" s="25"/>
      <c r="Z1305" s="25">
        <v>0</v>
      </c>
      <c r="AA1305" s="109"/>
      <c r="AB1305" s="25">
        <v>0</v>
      </c>
      <c r="AC1305" s="25">
        <v>0</v>
      </c>
      <c r="AD1305" s="25">
        <v>0</v>
      </c>
      <c r="AE1305" s="25">
        <v>180.59800000000001</v>
      </c>
      <c r="AF1305" s="25">
        <v>0</v>
      </c>
      <c r="AG1305" s="25">
        <v>0</v>
      </c>
      <c r="AH1305" s="109"/>
      <c r="AI1305" s="25">
        <v>0</v>
      </c>
      <c r="AJ1305" s="25">
        <v>0</v>
      </c>
      <c r="AK1305" s="123">
        <v>0</v>
      </c>
      <c r="AL1305" s="25">
        <v>0</v>
      </c>
      <c r="AM1305" s="25">
        <v>0</v>
      </c>
      <c r="AN1305" s="25">
        <v>0</v>
      </c>
      <c r="AO1305" s="109"/>
      <c r="AP1305" s="25">
        <v>0</v>
      </c>
      <c r="AQ1305" s="25">
        <v>0</v>
      </c>
      <c r="AR1305" s="25">
        <v>0</v>
      </c>
      <c r="AS1305" s="25">
        <v>303.49700000000001</v>
      </c>
      <c r="AT1305" s="25">
        <v>0</v>
      </c>
      <c r="AU1305" s="25">
        <v>0</v>
      </c>
      <c r="AW1305" t="str">
        <f t="shared" si="141"/>
        <v>Trần Huy Hoàng</v>
      </c>
      <c r="AX1305" s="27" t="str">
        <f t="shared" si="142"/>
        <v>Nguyễn Gia Bảo</v>
      </c>
      <c r="AY1305" s="4" t="str">
        <f t="shared" si="143"/>
        <v>VIN+</v>
      </c>
    </row>
    <row r="1306" spans="1:51" outlineLevel="1" x14ac:dyDescent="0.25">
      <c r="A1306" s="4" t="s">
        <v>1104</v>
      </c>
      <c r="B1306" s="4" t="s">
        <v>797</v>
      </c>
      <c r="C1306" s="4" t="s">
        <v>221</v>
      </c>
      <c r="D1306" s="4" t="s">
        <v>757</v>
      </c>
      <c r="E1306" s="35" t="s">
        <v>277</v>
      </c>
      <c r="F1306" s="11" t="s">
        <v>710</v>
      </c>
      <c r="G1306" s="35">
        <v>5299412</v>
      </c>
      <c r="H1306" s="4" t="s">
        <v>3043</v>
      </c>
      <c r="I1306" s="4"/>
      <c r="J1306" s="4"/>
      <c r="K1306" s="4"/>
      <c r="L1306" s="4"/>
      <c r="M1306" s="33"/>
      <c r="N1306" s="38"/>
      <c r="O1306" s="33"/>
      <c r="P1306" s="244">
        <f t="shared" si="140"/>
        <v>419.06200000000001</v>
      </c>
      <c r="Q1306" s="25"/>
      <c r="R1306" s="25"/>
      <c r="S1306" s="25"/>
      <c r="T1306" s="109"/>
      <c r="U1306" s="25"/>
      <c r="V1306" s="25"/>
      <c r="W1306" s="25"/>
      <c r="X1306" s="25">
        <v>0</v>
      </c>
      <c r="Y1306" s="25"/>
      <c r="Z1306" s="25">
        <v>0</v>
      </c>
      <c r="AA1306" s="109"/>
      <c r="AB1306" s="25">
        <v>180.59800000000001</v>
      </c>
      <c r="AC1306" s="25">
        <v>0</v>
      </c>
      <c r="AD1306" s="25">
        <v>0</v>
      </c>
      <c r="AE1306" s="25">
        <v>0</v>
      </c>
      <c r="AF1306" s="25">
        <v>0</v>
      </c>
      <c r="AG1306" s="25">
        <v>0</v>
      </c>
      <c r="AH1306" s="109"/>
      <c r="AI1306" s="25">
        <v>0</v>
      </c>
      <c r="AJ1306" s="25">
        <v>0</v>
      </c>
      <c r="AK1306" s="123">
        <v>0</v>
      </c>
      <c r="AL1306" s="25">
        <v>0</v>
      </c>
      <c r="AM1306" s="25">
        <v>0</v>
      </c>
      <c r="AN1306" s="25">
        <v>0</v>
      </c>
      <c r="AO1306" s="109"/>
      <c r="AP1306" s="25">
        <v>0</v>
      </c>
      <c r="AQ1306" s="25">
        <v>0</v>
      </c>
      <c r="AR1306" s="25">
        <v>0</v>
      </c>
      <c r="AS1306" s="25">
        <v>238.464</v>
      </c>
      <c r="AT1306" s="25">
        <v>0</v>
      </c>
      <c r="AU1306" s="25">
        <v>0</v>
      </c>
      <c r="AW1306" t="str">
        <f t="shared" si="141"/>
        <v>Trần Huy Hoàng</v>
      </c>
      <c r="AX1306" s="27" t="str">
        <f t="shared" si="142"/>
        <v>Nguyễn Gia Bảo</v>
      </c>
      <c r="AY1306" s="4" t="str">
        <f t="shared" si="143"/>
        <v>VIN+</v>
      </c>
    </row>
    <row r="1307" spans="1:51" outlineLevel="1" x14ac:dyDescent="0.25">
      <c r="A1307" s="4" t="s">
        <v>1104</v>
      </c>
      <c r="B1307" s="4" t="s">
        <v>797</v>
      </c>
      <c r="C1307" s="4" t="s">
        <v>221</v>
      </c>
      <c r="D1307" s="4" t="s">
        <v>757</v>
      </c>
      <c r="E1307" s="35" t="s">
        <v>277</v>
      </c>
      <c r="F1307" s="11" t="s">
        <v>710</v>
      </c>
      <c r="G1307" s="35">
        <v>5334317</v>
      </c>
      <c r="H1307" s="4" t="s">
        <v>3044</v>
      </c>
      <c r="I1307" s="4"/>
      <c r="J1307" s="4"/>
      <c r="K1307" s="4"/>
      <c r="L1307" s="4"/>
      <c r="M1307" s="33"/>
      <c r="N1307" s="38"/>
      <c r="O1307" s="33"/>
      <c r="P1307" s="244">
        <f t="shared" si="140"/>
        <v>303.49700000000001</v>
      </c>
      <c r="Q1307" s="25"/>
      <c r="R1307" s="25"/>
      <c r="S1307" s="25"/>
      <c r="T1307" s="109"/>
      <c r="U1307" s="25"/>
      <c r="V1307" s="25"/>
      <c r="W1307" s="25"/>
      <c r="X1307" s="25">
        <v>0</v>
      </c>
      <c r="Y1307" s="25"/>
      <c r="Z1307" s="25">
        <v>0</v>
      </c>
      <c r="AA1307" s="109"/>
      <c r="AB1307" s="25">
        <v>0</v>
      </c>
      <c r="AC1307" s="25">
        <v>0</v>
      </c>
      <c r="AD1307" s="25">
        <v>0</v>
      </c>
      <c r="AE1307" s="25">
        <v>0</v>
      </c>
      <c r="AF1307" s="25">
        <v>0</v>
      </c>
      <c r="AG1307" s="25">
        <v>0</v>
      </c>
      <c r="AH1307" s="109"/>
      <c r="AI1307" s="25">
        <v>0</v>
      </c>
      <c r="AJ1307" s="25">
        <v>0</v>
      </c>
      <c r="AK1307" s="123">
        <v>0</v>
      </c>
      <c r="AL1307" s="25">
        <v>0</v>
      </c>
      <c r="AM1307" s="25">
        <v>0</v>
      </c>
      <c r="AN1307" s="25">
        <v>0</v>
      </c>
      <c r="AO1307" s="109"/>
      <c r="AP1307" s="25">
        <v>0</v>
      </c>
      <c r="AQ1307" s="25">
        <v>0</v>
      </c>
      <c r="AR1307" s="25">
        <v>0</v>
      </c>
      <c r="AS1307" s="25">
        <v>0</v>
      </c>
      <c r="AT1307" s="25">
        <v>303.49700000000001</v>
      </c>
      <c r="AU1307" s="25">
        <v>0</v>
      </c>
      <c r="AW1307" t="str">
        <f t="shared" si="141"/>
        <v>Trần Huy Hoàng</v>
      </c>
      <c r="AX1307" s="27" t="str">
        <f t="shared" si="142"/>
        <v>Nguyễn Gia Bảo</v>
      </c>
      <c r="AY1307" s="4" t="str">
        <f t="shared" si="143"/>
        <v>VIN+</v>
      </c>
    </row>
    <row r="1308" spans="1:51" outlineLevel="1" x14ac:dyDescent="0.25">
      <c r="A1308" s="4" t="s">
        <v>1104</v>
      </c>
      <c r="B1308" s="4" t="s">
        <v>797</v>
      </c>
      <c r="C1308" s="4" t="s">
        <v>221</v>
      </c>
      <c r="D1308" s="4" t="s">
        <v>757</v>
      </c>
      <c r="E1308" s="35" t="s">
        <v>277</v>
      </c>
      <c r="F1308" s="11" t="s">
        <v>710</v>
      </c>
      <c r="G1308" s="35">
        <v>5335541</v>
      </c>
      <c r="H1308" s="4" t="s">
        <v>3045</v>
      </c>
      <c r="I1308" s="4"/>
      <c r="J1308" s="4"/>
      <c r="K1308" s="4"/>
      <c r="L1308" s="4"/>
      <c r="M1308" s="33"/>
      <c r="N1308" s="38"/>
      <c r="O1308" s="33"/>
      <c r="P1308" s="244">
        <f t="shared" si="140"/>
        <v>1384.0430000000001</v>
      </c>
      <c r="Q1308" s="25"/>
      <c r="R1308" s="25"/>
      <c r="S1308" s="25"/>
      <c r="T1308" s="109"/>
      <c r="U1308" s="25"/>
      <c r="V1308" s="25"/>
      <c r="W1308" s="25"/>
      <c r="X1308" s="25">
        <v>0</v>
      </c>
      <c r="Y1308" s="25"/>
      <c r="Z1308" s="25">
        <v>0</v>
      </c>
      <c r="AA1308" s="109"/>
      <c r="AB1308" s="25">
        <v>0</v>
      </c>
      <c r="AC1308" s="25">
        <v>0</v>
      </c>
      <c r="AD1308" s="25">
        <v>0</v>
      </c>
      <c r="AE1308" s="25">
        <v>0</v>
      </c>
      <c r="AF1308" s="25">
        <v>0</v>
      </c>
      <c r="AG1308" s="25">
        <v>0</v>
      </c>
      <c r="AH1308" s="109"/>
      <c r="AI1308" s="25">
        <v>0</v>
      </c>
      <c r="AJ1308" s="25">
        <v>538.58500000000004</v>
      </c>
      <c r="AK1308" s="123">
        <v>0</v>
      </c>
      <c r="AL1308" s="25">
        <v>0</v>
      </c>
      <c r="AM1308" s="25">
        <v>0</v>
      </c>
      <c r="AN1308" s="25">
        <v>0</v>
      </c>
      <c r="AO1308" s="109"/>
      <c r="AP1308" s="25">
        <v>541.96100000000001</v>
      </c>
      <c r="AQ1308" s="25">
        <v>0</v>
      </c>
      <c r="AR1308" s="25">
        <v>0</v>
      </c>
      <c r="AS1308" s="25">
        <v>303.49700000000001</v>
      </c>
      <c r="AT1308" s="25">
        <v>0</v>
      </c>
      <c r="AU1308" s="25">
        <v>0</v>
      </c>
      <c r="AW1308" t="str">
        <f t="shared" si="141"/>
        <v>Trần Huy Hoàng</v>
      </c>
      <c r="AX1308" s="27" t="str">
        <f t="shared" si="142"/>
        <v>Nguyễn Gia Bảo</v>
      </c>
      <c r="AY1308" s="4" t="str">
        <f t="shared" si="143"/>
        <v>VIN+</v>
      </c>
    </row>
    <row r="1309" spans="1:51" outlineLevel="1" x14ac:dyDescent="0.25">
      <c r="A1309" s="4" t="s">
        <v>1104</v>
      </c>
      <c r="B1309" s="4" t="s">
        <v>797</v>
      </c>
      <c r="C1309" s="4" t="s">
        <v>221</v>
      </c>
      <c r="D1309" s="4" t="s">
        <v>757</v>
      </c>
      <c r="E1309" s="35" t="s">
        <v>277</v>
      </c>
      <c r="F1309" s="11" t="s">
        <v>710</v>
      </c>
      <c r="G1309" s="35">
        <v>5338081</v>
      </c>
      <c r="H1309" s="4" t="s">
        <v>3046</v>
      </c>
      <c r="I1309" s="4"/>
      <c r="J1309" s="4"/>
      <c r="K1309" s="4"/>
      <c r="L1309" s="4"/>
      <c r="M1309" s="33"/>
      <c r="N1309" s="38"/>
      <c r="O1309" s="33"/>
      <c r="P1309" s="244">
        <f t="shared" si="140"/>
        <v>959.95299999999997</v>
      </c>
      <c r="Q1309" s="25"/>
      <c r="R1309" s="25"/>
      <c r="S1309" s="25"/>
      <c r="T1309" s="109"/>
      <c r="U1309" s="25"/>
      <c r="V1309" s="25"/>
      <c r="W1309" s="25"/>
      <c r="X1309" s="25">
        <v>0</v>
      </c>
      <c r="Y1309" s="25"/>
      <c r="Z1309" s="25">
        <v>0</v>
      </c>
      <c r="AA1309" s="109"/>
      <c r="AB1309" s="25">
        <v>0</v>
      </c>
      <c r="AC1309" s="25">
        <v>0</v>
      </c>
      <c r="AD1309" s="25">
        <v>0</v>
      </c>
      <c r="AE1309" s="25">
        <v>0</v>
      </c>
      <c r="AF1309" s="25">
        <v>0</v>
      </c>
      <c r="AG1309" s="25">
        <v>0</v>
      </c>
      <c r="AH1309" s="109"/>
      <c r="AI1309" s="25">
        <v>541.96100000000001</v>
      </c>
      <c r="AJ1309" s="25">
        <v>0</v>
      </c>
      <c r="AK1309" s="123">
        <v>0</v>
      </c>
      <c r="AL1309" s="25">
        <v>0</v>
      </c>
      <c r="AM1309" s="25">
        <v>0</v>
      </c>
      <c r="AN1309" s="25">
        <v>417.99200000000002</v>
      </c>
      <c r="AO1309" s="109"/>
      <c r="AP1309" s="25">
        <v>0</v>
      </c>
      <c r="AQ1309" s="25">
        <v>0</v>
      </c>
      <c r="AR1309" s="25">
        <v>0</v>
      </c>
      <c r="AS1309" s="25">
        <v>0</v>
      </c>
      <c r="AT1309" s="25">
        <v>0</v>
      </c>
      <c r="AU1309" s="25">
        <v>0</v>
      </c>
      <c r="AW1309" t="str">
        <f t="shared" si="141"/>
        <v>Trần Huy Hoàng</v>
      </c>
      <c r="AX1309" s="27" t="str">
        <f t="shared" si="142"/>
        <v>Nguyễn Gia Bảo</v>
      </c>
      <c r="AY1309" s="4" t="str">
        <f t="shared" si="143"/>
        <v>VIN+</v>
      </c>
    </row>
    <row r="1310" spans="1:51" outlineLevel="1" x14ac:dyDescent="0.25">
      <c r="A1310" s="4" t="s">
        <v>1104</v>
      </c>
      <c r="B1310" s="4" t="s">
        <v>797</v>
      </c>
      <c r="C1310" s="4" t="s">
        <v>221</v>
      </c>
      <c r="D1310" s="4" t="s">
        <v>757</v>
      </c>
      <c r="E1310" s="35" t="s">
        <v>277</v>
      </c>
      <c r="F1310" s="11" t="s">
        <v>710</v>
      </c>
      <c r="G1310" s="35">
        <v>5278547</v>
      </c>
      <c r="H1310" s="4" t="s">
        <v>3047</v>
      </c>
      <c r="I1310" s="4"/>
      <c r="J1310" s="4"/>
      <c r="K1310" s="4"/>
      <c r="L1310" s="4"/>
      <c r="M1310" s="33"/>
      <c r="N1310" s="38"/>
      <c r="O1310" s="33"/>
      <c r="P1310" s="244">
        <f t="shared" si="140"/>
        <v>483.02499999999998</v>
      </c>
      <c r="Q1310" s="25"/>
      <c r="R1310" s="25"/>
      <c r="S1310" s="25"/>
      <c r="T1310" s="109"/>
      <c r="U1310" s="25"/>
      <c r="V1310" s="25"/>
      <c r="W1310" s="25"/>
      <c r="X1310" s="25">
        <v>0</v>
      </c>
      <c r="Y1310" s="25"/>
      <c r="Z1310" s="25">
        <v>0</v>
      </c>
      <c r="AA1310" s="109"/>
      <c r="AB1310" s="25">
        <v>0</v>
      </c>
      <c r="AC1310" s="25">
        <v>0</v>
      </c>
      <c r="AD1310" s="25">
        <v>0</v>
      </c>
      <c r="AE1310" s="25">
        <v>0</v>
      </c>
      <c r="AF1310" s="25">
        <v>0</v>
      </c>
      <c r="AG1310" s="25">
        <v>0</v>
      </c>
      <c r="AH1310" s="109"/>
      <c r="AI1310" s="25">
        <v>0</v>
      </c>
      <c r="AJ1310" s="25">
        <v>0</v>
      </c>
      <c r="AK1310" s="123">
        <v>0</v>
      </c>
      <c r="AL1310" s="25">
        <v>0</v>
      </c>
      <c r="AM1310" s="25">
        <v>0</v>
      </c>
      <c r="AN1310" s="25">
        <v>0</v>
      </c>
      <c r="AO1310" s="109"/>
      <c r="AP1310" s="25">
        <v>483.02499999999998</v>
      </c>
      <c r="AQ1310" s="25">
        <v>0</v>
      </c>
      <c r="AR1310" s="25">
        <v>0</v>
      </c>
      <c r="AS1310" s="25">
        <v>0</v>
      </c>
      <c r="AT1310" s="25">
        <v>0</v>
      </c>
      <c r="AU1310" s="25">
        <v>0</v>
      </c>
      <c r="AW1310" t="str">
        <f t="shared" si="141"/>
        <v>Trần Huy Hoàng</v>
      </c>
      <c r="AX1310" s="27" t="str">
        <f t="shared" si="142"/>
        <v>Nguyễn Gia Bảo</v>
      </c>
      <c r="AY1310" s="4" t="str">
        <f t="shared" si="143"/>
        <v>VIN+</v>
      </c>
    </row>
    <row r="1311" spans="1:51" outlineLevel="1" x14ac:dyDescent="0.25">
      <c r="A1311" s="4" t="s">
        <v>1104</v>
      </c>
      <c r="B1311" s="4" t="s">
        <v>797</v>
      </c>
      <c r="C1311" s="4" t="s">
        <v>221</v>
      </c>
      <c r="D1311" s="4" t="s">
        <v>757</v>
      </c>
      <c r="E1311" s="35" t="s">
        <v>277</v>
      </c>
      <c r="F1311" s="11" t="s">
        <v>710</v>
      </c>
      <c r="G1311" s="35">
        <v>5291735</v>
      </c>
      <c r="H1311" s="4" t="s">
        <v>3048</v>
      </c>
      <c r="I1311" s="4"/>
      <c r="J1311" s="4"/>
      <c r="K1311" s="4"/>
      <c r="L1311" s="4"/>
      <c r="M1311" s="33"/>
      <c r="N1311" s="38"/>
      <c r="O1311" s="33"/>
      <c r="P1311" s="244">
        <f t="shared" si="140"/>
        <v>597.52</v>
      </c>
      <c r="Q1311" s="25"/>
      <c r="R1311" s="25"/>
      <c r="S1311" s="25"/>
      <c r="T1311" s="109"/>
      <c r="U1311" s="25"/>
      <c r="V1311" s="25"/>
      <c r="W1311" s="25"/>
      <c r="X1311" s="25">
        <v>0</v>
      </c>
      <c r="Y1311" s="25"/>
      <c r="Z1311" s="25">
        <v>0</v>
      </c>
      <c r="AA1311" s="109"/>
      <c r="AB1311" s="25">
        <v>179.52799999999999</v>
      </c>
      <c r="AC1311" s="25">
        <v>0</v>
      </c>
      <c r="AD1311" s="25">
        <v>0</v>
      </c>
      <c r="AE1311" s="25">
        <v>0</v>
      </c>
      <c r="AF1311" s="25">
        <v>0</v>
      </c>
      <c r="AG1311" s="25">
        <v>0</v>
      </c>
      <c r="AH1311" s="109"/>
      <c r="AI1311" s="25">
        <v>0</v>
      </c>
      <c r="AJ1311" s="25">
        <v>0</v>
      </c>
      <c r="AK1311" s="123">
        <v>0</v>
      </c>
      <c r="AL1311" s="25">
        <v>0</v>
      </c>
      <c r="AM1311" s="25">
        <v>179.52799999999999</v>
      </c>
      <c r="AN1311" s="25">
        <v>238.464</v>
      </c>
      <c r="AO1311" s="109"/>
      <c r="AP1311" s="25">
        <v>0</v>
      </c>
      <c r="AQ1311" s="25">
        <v>0</v>
      </c>
      <c r="AR1311" s="25">
        <v>0</v>
      </c>
      <c r="AS1311" s="25">
        <v>0</v>
      </c>
      <c r="AT1311" s="25">
        <v>0</v>
      </c>
      <c r="AU1311" s="25">
        <v>0</v>
      </c>
      <c r="AW1311" t="str">
        <f t="shared" si="141"/>
        <v>Trần Huy Hoàng</v>
      </c>
      <c r="AX1311" s="27" t="str">
        <f t="shared" si="142"/>
        <v>Nguyễn Gia Bảo</v>
      </c>
      <c r="AY1311" s="4" t="str">
        <f t="shared" si="143"/>
        <v>VIN+</v>
      </c>
    </row>
    <row r="1312" spans="1:51" outlineLevel="1" x14ac:dyDescent="0.25">
      <c r="A1312" s="4" t="s">
        <v>1104</v>
      </c>
      <c r="B1312" s="4" t="s">
        <v>797</v>
      </c>
      <c r="C1312" s="4" t="s">
        <v>221</v>
      </c>
      <c r="D1312" s="4" t="s">
        <v>757</v>
      </c>
      <c r="E1312" s="35" t="s">
        <v>277</v>
      </c>
      <c r="F1312" s="11" t="s">
        <v>710</v>
      </c>
      <c r="G1312" s="35">
        <v>5300732</v>
      </c>
      <c r="H1312" s="4" t="s">
        <v>3049</v>
      </c>
      <c r="I1312" s="4"/>
      <c r="J1312" s="4"/>
      <c r="K1312" s="4"/>
      <c r="L1312" s="4"/>
      <c r="M1312" s="33"/>
      <c r="N1312" s="38"/>
      <c r="O1312" s="33"/>
      <c r="P1312" s="244">
        <f t="shared" si="140"/>
        <v>663.62300000000005</v>
      </c>
      <c r="Q1312" s="25"/>
      <c r="R1312" s="25"/>
      <c r="S1312" s="25"/>
      <c r="T1312" s="109"/>
      <c r="U1312" s="25"/>
      <c r="V1312" s="25"/>
      <c r="W1312" s="25"/>
      <c r="X1312" s="25">
        <v>0</v>
      </c>
      <c r="Y1312" s="25"/>
      <c r="Z1312" s="25">
        <v>0</v>
      </c>
      <c r="AA1312" s="109"/>
      <c r="AB1312" s="25">
        <v>180.59800000000001</v>
      </c>
      <c r="AC1312" s="25">
        <v>0</v>
      </c>
      <c r="AD1312" s="25">
        <v>0</v>
      </c>
      <c r="AE1312" s="25">
        <v>0</v>
      </c>
      <c r="AF1312" s="25">
        <v>0</v>
      </c>
      <c r="AG1312" s="25">
        <v>0</v>
      </c>
      <c r="AH1312" s="109"/>
      <c r="AI1312" s="25">
        <v>0</v>
      </c>
      <c r="AJ1312" s="25">
        <v>0</v>
      </c>
      <c r="AK1312" s="123">
        <v>0</v>
      </c>
      <c r="AL1312" s="25">
        <v>0</v>
      </c>
      <c r="AM1312" s="25">
        <v>483.02499999999998</v>
      </c>
      <c r="AN1312" s="25">
        <v>0</v>
      </c>
      <c r="AO1312" s="109"/>
      <c r="AP1312" s="25">
        <v>0</v>
      </c>
      <c r="AQ1312" s="25">
        <v>0</v>
      </c>
      <c r="AR1312" s="25">
        <v>0</v>
      </c>
      <c r="AS1312" s="25">
        <v>0</v>
      </c>
      <c r="AT1312" s="25">
        <v>0</v>
      </c>
      <c r="AU1312" s="25">
        <v>0</v>
      </c>
      <c r="AW1312" t="str">
        <f t="shared" si="141"/>
        <v>Trần Huy Hoàng</v>
      </c>
      <c r="AX1312" s="27" t="str">
        <f t="shared" si="142"/>
        <v>Nguyễn Gia Bảo</v>
      </c>
      <c r="AY1312" s="4" t="str">
        <f t="shared" si="143"/>
        <v>VIN+</v>
      </c>
    </row>
    <row r="1313" spans="1:51" outlineLevel="1" x14ac:dyDescent="0.25">
      <c r="A1313" s="4" t="s">
        <v>1104</v>
      </c>
      <c r="B1313" s="4" t="s">
        <v>797</v>
      </c>
      <c r="C1313" s="4" t="s">
        <v>221</v>
      </c>
      <c r="D1313" s="4" t="s">
        <v>757</v>
      </c>
      <c r="E1313" s="35" t="s">
        <v>277</v>
      </c>
      <c r="F1313" s="11" t="s">
        <v>710</v>
      </c>
      <c r="G1313" s="35">
        <v>5274039</v>
      </c>
      <c r="H1313" s="4" t="s">
        <v>3050</v>
      </c>
      <c r="I1313" s="4"/>
      <c r="J1313" s="4"/>
      <c r="K1313" s="4"/>
      <c r="L1313" s="4"/>
      <c r="M1313" s="33"/>
      <c r="N1313" s="38"/>
      <c r="O1313" s="33"/>
      <c r="P1313" s="244">
        <f t="shared" si="140"/>
        <v>0</v>
      </c>
      <c r="Q1313" s="25"/>
      <c r="R1313" s="25"/>
      <c r="S1313" s="25"/>
      <c r="T1313" s="109"/>
      <c r="U1313" s="25"/>
      <c r="V1313" s="25"/>
      <c r="W1313" s="25"/>
      <c r="X1313" s="25">
        <v>0</v>
      </c>
      <c r="Y1313" s="25"/>
      <c r="Z1313" s="25">
        <v>0</v>
      </c>
      <c r="AA1313" s="109"/>
      <c r="AB1313" s="25">
        <v>0</v>
      </c>
      <c r="AC1313" s="25">
        <v>0</v>
      </c>
      <c r="AD1313" s="25">
        <v>0</v>
      </c>
      <c r="AE1313" s="25">
        <v>0</v>
      </c>
      <c r="AF1313" s="25">
        <v>0</v>
      </c>
      <c r="AG1313" s="25">
        <v>0</v>
      </c>
      <c r="AH1313" s="109"/>
      <c r="AI1313" s="25">
        <v>0</v>
      </c>
      <c r="AJ1313" s="25">
        <v>0</v>
      </c>
      <c r="AK1313" s="123">
        <v>0</v>
      </c>
      <c r="AL1313" s="25">
        <v>0</v>
      </c>
      <c r="AM1313" s="25">
        <v>0</v>
      </c>
      <c r="AN1313" s="25">
        <v>0</v>
      </c>
      <c r="AO1313" s="109"/>
      <c r="AP1313" s="25">
        <v>0</v>
      </c>
      <c r="AQ1313" s="25">
        <v>0</v>
      </c>
      <c r="AR1313" s="25">
        <v>0</v>
      </c>
      <c r="AS1313" s="25">
        <v>0</v>
      </c>
      <c r="AT1313" s="25">
        <v>0</v>
      </c>
      <c r="AU1313" s="25">
        <v>0</v>
      </c>
      <c r="AW1313" t="str">
        <f t="shared" si="141"/>
        <v>Trần Huy Hoàng</v>
      </c>
      <c r="AX1313" s="27" t="str">
        <f t="shared" si="142"/>
        <v>Nguyễn Gia Bảo</v>
      </c>
      <c r="AY1313" s="4" t="str">
        <f t="shared" si="143"/>
        <v>VIN+</v>
      </c>
    </row>
    <row r="1314" spans="1:51" outlineLevel="1" x14ac:dyDescent="0.25">
      <c r="A1314" s="4" t="s">
        <v>1104</v>
      </c>
      <c r="B1314" s="4" t="s">
        <v>797</v>
      </c>
      <c r="C1314" s="4" t="s">
        <v>221</v>
      </c>
      <c r="D1314" s="4" t="s">
        <v>757</v>
      </c>
      <c r="E1314" s="35" t="s">
        <v>277</v>
      </c>
      <c r="F1314" s="11" t="s">
        <v>710</v>
      </c>
      <c r="G1314" s="35">
        <v>5295980</v>
      </c>
      <c r="H1314" s="4" t="s">
        <v>3051</v>
      </c>
      <c r="I1314" s="4"/>
      <c r="J1314" s="4"/>
      <c r="K1314" s="4"/>
      <c r="L1314" s="4"/>
      <c r="M1314" s="33"/>
      <c r="N1314" s="38"/>
      <c r="O1314" s="33"/>
      <c r="P1314" s="244">
        <f t="shared" si="140"/>
        <v>179.52799999999999</v>
      </c>
      <c r="Q1314" s="25"/>
      <c r="R1314" s="25"/>
      <c r="S1314" s="25"/>
      <c r="T1314" s="109"/>
      <c r="U1314" s="25"/>
      <c r="V1314" s="25"/>
      <c r="W1314" s="25"/>
      <c r="X1314" s="25">
        <v>0</v>
      </c>
      <c r="Y1314" s="25"/>
      <c r="Z1314" s="25">
        <v>0</v>
      </c>
      <c r="AA1314" s="109"/>
      <c r="AB1314" s="25">
        <v>179.52799999999999</v>
      </c>
      <c r="AC1314" s="25">
        <v>0</v>
      </c>
      <c r="AD1314" s="25">
        <v>0</v>
      </c>
      <c r="AE1314" s="25">
        <v>0</v>
      </c>
      <c r="AF1314" s="25">
        <v>0</v>
      </c>
      <c r="AG1314" s="25">
        <v>0</v>
      </c>
      <c r="AH1314" s="109"/>
      <c r="AI1314" s="25">
        <v>0</v>
      </c>
      <c r="AJ1314" s="25">
        <v>0</v>
      </c>
      <c r="AK1314" s="123">
        <v>0</v>
      </c>
      <c r="AL1314" s="25">
        <v>0</v>
      </c>
      <c r="AM1314" s="25">
        <v>0</v>
      </c>
      <c r="AN1314" s="25">
        <v>0</v>
      </c>
      <c r="AO1314" s="109"/>
      <c r="AP1314" s="25">
        <v>0</v>
      </c>
      <c r="AQ1314" s="25">
        <v>0</v>
      </c>
      <c r="AR1314" s="25">
        <v>0</v>
      </c>
      <c r="AS1314" s="25">
        <v>0</v>
      </c>
      <c r="AT1314" s="25">
        <v>0</v>
      </c>
      <c r="AU1314" s="25">
        <v>0</v>
      </c>
      <c r="AW1314" t="str">
        <f t="shared" si="141"/>
        <v>Trần Huy Hoàng</v>
      </c>
      <c r="AX1314" s="27" t="str">
        <f t="shared" si="142"/>
        <v>Nguyễn Gia Bảo</v>
      </c>
      <c r="AY1314" s="4" t="str">
        <f t="shared" si="143"/>
        <v>VIN+</v>
      </c>
    </row>
    <row r="1315" spans="1:51" outlineLevel="1" x14ac:dyDescent="0.25">
      <c r="A1315" s="4" t="s">
        <v>1104</v>
      </c>
      <c r="B1315" s="4" t="s">
        <v>797</v>
      </c>
      <c r="C1315" s="4" t="s">
        <v>221</v>
      </c>
      <c r="D1315" s="4" t="s">
        <v>757</v>
      </c>
      <c r="E1315" s="35" t="s">
        <v>277</v>
      </c>
      <c r="F1315" s="11" t="s">
        <v>710</v>
      </c>
      <c r="G1315" s="35">
        <v>5294770</v>
      </c>
      <c r="H1315" s="4" t="s">
        <v>3052</v>
      </c>
      <c r="I1315" s="4"/>
      <c r="J1315" s="4"/>
      <c r="K1315" s="4"/>
      <c r="L1315" s="4"/>
      <c r="M1315" s="33"/>
      <c r="N1315" s="38"/>
      <c r="O1315" s="33"/>
      <c r="P1315" s="244">
        <f t="shared" si="140"/>
        <v>1205.5840000000001</v>
      </c>
      <c r="Q1315" s="25"/>
      <c r="R1315" s="25"/>
      <c r="S1315" s="25"/>
      <c r="T1315" s="109"/>
      <c r="U1315" s="25"/>
      <c r="V1315" s="25"/>
      <c r="W1315" s="25"/>
      <c r="X1315" s="25">
        <v>0</v>
      </c>
      <c r="Y1315" s="25"/>
      <c r="Z1315" s="25">
        <v>0</v>
      </c>
      <c r="AA1315" s="109"/>
      <c r="AB1315" s="25">
        <v>179.52799999999999</v>
      </c>
      <c r="AC1315" s="25">
        <v>0</v>
      </c>
      <c r="AD1315" s="25">
        <v>0</v>
      </c>
      <c r="AE1315" s="25">
        <v>0</v>
      </c>
      <c r="AF1315" s="25">
        <v>0</v>
      </c>
      <c r="AG1315" s="25">
        <v>0</v>
      </c>
      <c r="AH1315" s="109"/>
      <c r="AI1315" s="25">
        <v>0</v>
      </c>
      <c r="AJ1315" s="25">
        <v>0</v>
      </c>
      <c r="AK1315" s="123">
        <v>0</v>
      </c>
      <c r="AL1315" s="25">
        <v>0</v>
      </c>
      <c r="AM1315" s="25">
        <v>0</v>
      </c>
      <c r="AN1315" s="25">
        <v>541.96100000000001</v>
      </c>
      <c r="AO1315" s="109"/>
      <c r="AP1315" s="25">
        <v>0</v>
      </c>
      <c r="AQ1315" s="25">
        <v>0</v>
      </c>
      <c r="AR1315" s="25">
        <v>0</v>
      </c>
      <c r="AS1315" s="25">
        <v>0</v>
      </c>
      <c r="AT1315" s="25">
        <v>484.09500000000003</v>
      </c>
      <c r="AU1315" s="25">
        <v>0</v>
      </c>
      <c r="AW1315" t="str">
        <f t="shared" si="141"/>
        <v>Trần Huy Hoàng</v>
      </c>
      <c r="AX1315" s="27" t="str">
        <f t="shared" si="142"/>
        <v>Nguyễn Gia Bảo</v>
      </c>
      <c r="AY1315" s="4" t="str">
        <f t="shared" si="143"/>
        <v>VIN+</v>
      </c>
    </row>
    <row r="1316" spans="1:51" outlineLevel="1" x14ac:dyDescent="0.25">
      <c r="A1316" s="4" t="s">
        <v>1104</v>
      </c>
      <c r="B1316" s="4" t="s">
        <v>797</v>
      </c>
      <c r="C1316" s="4" t="s">
        <v>221</v>
      </c>
      <c r="D1316" s="4" t="s">
        <v>757</v>
      </c>
      <c r="E1316" s="35" t="s">
        <v>277</v>
      </c>
      <c r="F1316" s="11" t="s">
        <v>710</v>
      </c>
      <c r="G1316" s="35">
        <v>5331026</v>
      </c>
      <c r="H1316" s="4" t="s">
        <v>3053</v>
      </c>
      <c r="I1316" s="4"/>
      <c r="J1316" s="4"/>
      <c r="K1316" s="4"/>
      <c r="L1316" s="4"/>
      <c r="M1316" s="33"/>
      <c r="N1316" s="38"/>
      <c r="O1316" s="33"/>
      <c r="P1316" s="244">
        <f t="shared" si="140"/>
        <v>180.59800000000001</v>
      </c>
      <c r="Q1316" s="25"/>
      <c r="R1316" s="25"/>
      <c r="S1316" s="25"/>
      <c r="T1316" s="109"/>
      <c r="U1316" s="25"/>
      <c r="V1316" s="25"/>
      <c r="W1316" s="25"/>
      <c r="X1316" s="25">
        <v>0</v>
      </c>
      <c r="Y1316" s="25"/>
      <c r="Z1316" s="25">
        <v>0</v>
      </c>
      <c r="AA1316" s="109"/>
      <c r="AB1316" s="25">
        <v>0</v>
      </c>
      <c r="AC1316" s="25">
        <v>0</v>
      </c>
      <c r="AD1316" s="25">
        <v>0</v>
      </c>
      <c r="AE1316" s="25">
        <v>0</v>
      </c>
      <c r="AF1316" s="25">
        <v>0</v>
      </c>
      <c r="AG1316" s="25">
        <v>0</v>
      </c>
      <c r="AH1316" s="109"/>
      <c r="AI1316" s="25">
        <v>0</v>
      </c>
      <c r="AJ1316" s="25">
        <v>0</v>
      </c>
      <c r="AK1316" s="123">
        <v>0</v>
      </c>
      <c r="AL1316" s="25">
        <v>0</v>
      </c>
      <c r="AM1316" s="25">
        <v>0</v>
      </c>
      <c r="AN1316" s="25">
        <v>0</v>
      </c>
      <c r="AO1316" s="109"/>
      <c r="AP1316" s="25">
        <v>180.59800000000001</v>
      </c>
      <c r="AQ1316" s="25">
        <v>0</v>
      </c>
      <c r="AR1316" s="25">
        <v>0</v>
      </c>
      <c r="AS1316" s="25">
        <v>0</v>
      </c>
      <c r="AT1316" s="25">
        <v>0</v>
      </c>
      <c r="AU1316" s="25">
        <v>0</v>
      </c>
      <c r="AW1316" t="str">
        <f t="shared" si="141"/>
        <v>Trần Huy Hoàng</v>
      </c>
      <c r="AX1316" s="27" t="str">
        <f t="shared" si="142"/>
        <v>Nguyễn Gia Bảo</v>
      </c>
      <c r="AY1316" s="4" t="str">
        <f t="shared" si="143"/>
        <v>VIN+</v>
      </c>
    </row>
    <row r="1317" spans="1:51" outlineLevel="1" x14ac:dyDescent="0.25">
      <c r="A1317" s="4" t="s">
        <v>1104</v>
      </c>
      <c r="B1317" s="4" t="s">
        <v>797</v>
      </c>
      <c r="C1317" s="4" t="s">
        <v>221</v>
      </c>
      <c r="D1317" s="4" t="s">
        <v>757</v>
      </c>
      <c r="E1317" s="35" t="s">
        <v>277</v>
      </c>
      <c r="F1317" s="11" t="s">
        <v>710</v>
      </c>
      <c r="G1317" s="35">
        <v>5330944</v>
      </c>
      <c r="H1317" s="4" t="s">
        <v>3054</v>
      </c>
      <c r="I1317" s="4"/>
      <c r="J1317" s="4"/>
      <c r="K1317" s="4"/>
      <c r="L1317" s="4"/>
      <c r="M1317" s="33"/>
      <c r="N1317" s="38"/>
      <c r="O1317" s="33"/>
      <c r="P1317" s="244">
        <f t="shared" si="140"/>
        <v>238.464</v>
      </c>
      <c r="Q1317" s="25"/>
      <c r="R1317" s="25"/>
      <c r="S1317" s="25"/>
      <c r="T1317" s="109"/>
      <c r="U1317" s="25"/>
      <c r="V1317" s="25"/>
      <c r="W1317" s="25"/>
      <c r="X1317" s="25">
        <v>0</v>
      </c>
      <c r="Y1317" s="25"/>
      <c r="Z1317" s="25">
        <v>0</v>
      </c>
      <c r="AA1317" s="109"/>
      <c r="AB1317" s="25">
        <v>0</v>
      </c>
      <c r="AC1317" s="25">
        <v>0</v>
      </c>
      <c r="AD1317" s="25">
        <v>0</v>
      </c>
      <c r="AE1317" s="25">
        <v>0</v>
      </c>
      <c r="AF1317" s="25">
        <v>0</v>
      </c>
      <c r="AG1317" s="25">
        <v>0</v>
      </c>
      <c r="AH1317" s="109"/>
      <c r="AI1317" s="25">
        <v>238.464</v>
      </c>
      <c r="AJ1317" s="25">
        <v>0</v>
      </c>
      <c r="AK1317" s="123">
        <v>0</v>
      </c>
      <c r="AL1317" s="25">
        <v>0</v>
      </c>
      <c r="AM1317" s="25">
        <v>0</v>
      </c>
      <c r="AN1317" s="25">
        <v>0</v>
      </c>
      <c r="AO1317" s="109"/>
      <c r="AP1317" s="25">
        <v>0</v>
      </c>
      <c r="AQ1317" s="25">
        <v>0</v>
      </c>
      <c r="AR1317" s="25">
        <v>0</v>
      </c>
      <c r="AS1317" s="25">
        <v>0</v>
      </c>
      <c r="AT1317" s="25">
        <v>0</v>
      </c>
      <c r="AU1317" s="25">
        <v>0</v>
      </c>
      <c r="AW1317" t="str">
        <f t="shared" si="141"/>
        <v>Trần Huy Hoàng</v>
      </c>
      <c r="AX1317" s="27" t="str">
        <f t="shared" si="142"/>
        <v>Nguyễn Gia Bảo</v>
      </c>
      <c r="AY1317" s="4" t="str">
        <f t="shared" si="143"/>
        <v>VIN+</v>
      </c>
    </row>
    <row r="1318" spans="1:51" outlineLevel="1" x14ac:dyDescent="0.25">
      <c r="A1318" s="4" t="s">
        <v>1104</v>
      </c>
      <c r="B1318" s="4" t="s">
        <v>797</v>
      </c>
      <c r="C1318" s="4" t="s">
        <v>221</v>
      </c>
      <c r="D1318" s="4" t="s">
        <v>757</v>
      </c>
      <c r="E1318" s="35" t="s">
        <v>277</v>
      </c>
      <c r="F1318" s="11" t="s">
        <v>710</v>
      </c>
      <c r="G1318" s="35">
        <v>5332821</v>
      </c>
      <c r="H1318" s="4" t="s">
        <v>3055</v>
      </c>
      <c r="I1318" s="4"/>
      <c r="J1318" s="4"/>
      <c r="K1318" s="4"/>
      <c r="L1318" s="4"/>
      <c r="M1318" s="33"/>
      <c r="N1318" s="38"/>
      <c r="O1318" s="33"/>
      <c r="P1318" s="244">
        <f t="shared" si="140"/>
        <v>419.06200000000001</v>
      </c>
      <c r="Q1318" s="25"/>
      <c r="R1318" s="25"/>
      <c r="S1318" s="25"/>
      <c r="T1318" s="109"/>
      <c r="U1318" s="25"/>
      <c r="V1318" s="25"/>
      <c r="W1318" s="25"/>
      <c r="X1318" s="25">
        <v>0</v>
      </c>
      <c r="Y1318" s="25"/>
      <c r="Z1318" s="25">
        <v>0</v>
      </c>
      <c r="AA1318" s="109"/>
      <c r="AB1318" s="25">
        <v>0</v>
      </c>
      <c r="AC1318" s="25">
        <v>0</v>
      </c>
      <c r="AD1318" s="25">
        <v>0</v>
      </c>
      <c r="AE1318" s="25">
        <v>419.06200000000001</v>
      </c>
      <c r="AF1318" s="25">
        <v>0</v>
      </c>
      <c r="AG1318" s="25">
        <v>0</v>
      </c>
      <c r="AH1318" s="109"/>
      <c r="AI1318" s="25">
        <v>0</v>
      </c>
      <c r="AJ1318" s="25">
        <v>0</v>
      </c>
      <c r="AK1318" s="123">
        <v>0</v>
      </c>
      <c r="AL1318" s="25">
        <v>0</v>
      </c>
      <c r="AM1318" s="25">
        <v>0</v>
      </c>
      <c r="AN1318" s="25">
        <v>0</v>
      </c>
      <c r="AO1318" s="109"/>
      <c r="AP1318" s="25">
        <v>0</v>
      </c>
      <c r="AQ1318" s="25">
        <v>0</v>
      </c>
      <c r="AR1318" s="25">
        <v>0</v>
      </c>
      <c r="AS1318" s="25">
        <v>0</v>
      </c>
      <c r="AT1318" s="25">
        <v>0</v>
      </c>
      <c r="AU1318" s="25">
        <v>0</v>
      </c>
      <c r="AW1318" t="str">
        <f t="shared" si="141"/>
        <v>Trần Huy Hoàng</v>
      </c>
      <c r="AX1318" s="27" t="str">
        <f t="shared" si="142"/>
        <v>Nguyễn Gia Bảo</v>
      </c>
      <c r="AY1318" s="4" t="str">
        <f t="shared" si="143"/>
        <v>VIN+</v>
      </c>
    </row>
    <row r="1319" spans="1:51" outlineLevel="1" x14ac:dyDescent="0.25">
      <c r="A1319" s="4" t="s">
        <v>1104</v>
      </c>
      <c r="B1319" s="4" t="s">
        <v>797</v>
      </c>
      <c r="C1319" s="4" t="s">
        <v>221</v>
      </c>
      <c r="D1319" s="4" t="s">
        <v>757</v>
      </c>
      <c r="E1319" s="35" t="s">
        <v>277</v>
      </c>
      <c r="F1319" s="11" t="s">
        <v>710</v>
      </c>
      <c r="G1319" s="35">
        <v>5270130</v>
      </c>
      <c r="H1319" s="4" t="s">
        <v>3056</v>
      </c>
      <c r="I1319" s="4"/>
      <c r="J1319" s="4"/>
      <c r="K1319" s="4"/>
      <c r="L1319" s="4"/>
      <c r="M1319" s="33"/>
      <c r="N1319" s="38"/>
      <c r="O1319" s="33"/>
      <c r="P1319" s="244">
        <f t="shared" si="140"/>
        <v>417.99200000000002</v>
      </c>
      <c r="Q1319" s="25"/>
      <c r="R1319" s="25"/>
      <c r="S1319" s="25"/>
      <c r="T1319" s="109"/>
      <c r="U1319" s="25"/>
      <c r="V1319" s="25"/>
      <c r="W1319" s="25"/>
      <c r="X1319" s="25">
        <v>0</v>
      </c>
      <c r="Y1319" s="25"/>
      <c r="Z1319" s="25">
        <v>0</v>
      </c>
      <c r="AA1319" s="109"/>
      <c r="AB1319" s="25">
        <v>0</v>
      </c>
      <c r="AC1319" s="25">
        <v>0</v>
      </c>
      <c r="AD1319" s="25">
        <v>0</v>
      </c>
      <c r="AE1319" s="25">
        <v>0</v>
      </c>
      <c r="AF1319" s="25">
        <v>0</v>
      </c>
      <c r="AG1319" s="25">
        <v>0</v>
      </c>
      <c r="AH1319" s="109"/>
      <c r="AI1319" s="25">
        <v>0</v>
      </c>
      <c r="AJ1319" s="25">
        <v>0</v>
      </c>
      <c r="AK1319" s="123">
        <v>0</v>
      </c>
      <c r="AL1319" s="25">
        <v>0</v>
      </c>
      <c r="AM1319" s="25">
        <v>0</v>
      </c>
      <c r="AN1319" s="25">
        <v>417.99200000000002</v>
      </c>
      <c r="AO1319" s="109"/>
      <c r="AP1319" s="25">
        <v>0</v>
      </c>
      <c r="AQ1319" s="25">
        <v>0</v>
      </c>
      <c r="AR1319" s="25">
        <v>0</v>
      </c>
      <c r="AS1319" s="25">
        <v>0</v>
      </c>
      <c r="AT1319" s="25">
        <v>0</v>
      </c>
      <c r="AU1319" s="25">
        <v>0</v>
      </c>
      <c r="AW1319" t="str">
        <f t="shared" si="141"/>
        <v>Trần Huy Hoàng</v>
      </c>
      <c r="AX1319" s="27" t="str">
        <f t="shared" si="142"/>
        <v>Nguyễn Gia Bảo</v>
      </c>
      <c r="AY1319" s="4" t="str">
        <f t="shared" si="143"/>
        <v>VIN+</v>
      </c>
    </row>
    <row r="1320" spans="1:51" outlineLevel="1" x14ac:dyDescent="0.25">
      <c r="A1320" s="4" t="s">
        <v>1104</v>
      </c>
      <c r="B1320" s="4" t="s">
        <v>797</v>
      </c>
      <c r="C1320" s="4" t="s">
        <v>221</v>
      </c>
      <c r="D1320" s="4" t="s">
        <v>757</v>
      </c>
      <c r="E1320" s="35" t="s">
        <v>277</v>
      </c>
      <c r="F1320" s="11" t="s">
        <v>710</v>
      </c>
      <c r="G1320" s="35">
        <v>5334988</v>
      </c>
      <c r="H1320" s="4" t="s">
        <v>3057</v>
      </c>
      <c r="I1320" s="4"/>
      <c r="J1320" s="4"/>
      <c r="K1320" s="4"/>
      <c r="L1320" s="4"/>
      <c r="M1320" s="33"/>
      <c r="N1320" s="38"/>
      <c r="O1320" s="33"/>
      <c r="P1320" s="244">
        <f t="shared" si="140"/>
        <v>656.45600000000002</v>
      </c>
      <c r="Q1320" s="25"/>
      <c r="R1320" s="25"/>
      <c r="S1320" s="25"/>
      <c r="T1320" s="109"/>
      <c r="U1320" s="25"/>
      <c r="V1320" s="25"/>
      <c r="W1320" s="25"/>
      <c r="X1320" s="25">
        <v>0</v>
      </c>
      <c r="Y1320" s="25"/>
      <c r="Z1320" s="25">
        <v>0</v>
      </c>
      <c r="AA1320" s="109"/>
      <c r="AB1320" s="25">
        <v>0</v>
      </c>
      <c r="AC1320" s="25">
        <v>0</v>
      </c>
      <c r="AD1320" s="25">
        <v>0</v>
      </c>
      <c r="AE1320" s="25">
        <v>0</v>
      </c>
      <c r="AF1320" s="25">
        <v>0</v>
      </c>
      <c r="AG1320" s="25">
        <v>0</v>
      </c>
      <c r="AH1320" s="109"/>
      <c r="AI1320" s="25">
        <v>238.464</v>
      </c>
      <c r="AJ1320" s="25">
        <v>0</v>
      </c>
      <c r="AK1320" s="123">
        <v>0</v>
      </c>
      <c r="AL1320" s="25">
        <v>0</v>
      </c>
      <c r="AM1320" s="25">
        <v>0</v>
      </c>
      <c r="AN1320" s="25">
        <v>0</v>
      </c>
      <c r="AO1320" s="109"/>
      <c r="AP1320" s="25">
        <v>417.99200000000002</v>
      </c>
      <c r="AQ1320" s="25">
        <v>0</v>
      </c>
      <c r="AR1320" s="25">
        <v>0</v>
      </c>
      <c r="AS1320" s="25">
        <v>0</v>
      </c>
      <c r="AT1320" s="25">
        <v>0</v>
      </c>
      <c r="AU1320" s="25">
        <v>0</v>
      </c>
      <c r="AW1320" t="str">
        <f t="shared" si="141"/>
        <v>Trần Huy Hoàng</v>
      </c>
      <c r="AX1320" s="27" t="str">
        <f t="shared" si="142"/>
        <v>Nguyễn Gia Bảo</v>
      </c>
      <c r="AY1320" s="4" t="str">
        <f t="shared" si="143"/>
        <v>VIN+</v>
      </c>
    </row>
    <row r="1321" spans="1:51" outlineLevel="1" x14ac:dyDescent="0.25">
      <c r="A1321" s="4" t="s">
        <v>1104</v>
      </c>
      <c r="B1321" s="4" t="s">
        <v>797</v>
      </c>
      <c r="C1321" s="4" t="s">
        <v>221</v>
      </c>
      <c r="D1321" s="4" t="s">
        <v>757</v>
      </c>
      <c r="E1321" s="35" t="s">
        <v>277</v>
      </c>
      <c r="F1321" s="11" t="s">
        <v>710</v>
      </c>
      <c r="G1321" s="35">
        <v>5331251</v>
      </c>
      <c r="H1321" s="4" t="s">
        <v>3058</v>
      </c>
      <c r="I1321" s="4"/>
      <c r="J1321" s="4"/>
      <c r="K1321" s="4"/>
      <c r="L1321" s="4"/>
      <c r="M1321" s="33"/>
      <c r="N1321" s="38"/>
      <c r="O1321" s="33"/>
      <c r="P1321" s="244">
        <f t="shared" si="140"/>
        <v>417.99199999999996</v>
      </c>
      <c r="Q1321" s="25"/>
      <c r="R1321" s="25"/>
      <c r="S1321" s="25"/>
      <c r="T1321" s="109"/>
      <c r="U1321" s="25"/>
      <c r="V1321" s="25"/>
      <c r="W1321" s="25"/>
      <c r="X1321" s="25">
        <v>0</v>
      </c>
      <c r="Y1321" s="25"/>
      <c r="Z1321" s="25">
        <v>0</v>
      </c>
      <c r="AA1321" s="109"/>
      <c r="AB1321" s="25">
        <v>0</v>
      </c>
      <c r="AC1321" s="25">
        <v>0</v>
      </c>
      <c r="AD1321" s="25">
        <v>0</v>
      </c>
      <c r="AE1321" s="25">
        <v>0</v>
      </c>
      <c r="AF1321" s="25">
        <v>0</v>
      </c>
      <c r="AG1321" s="25">
        <v>0</v>
      </c>
      <c r="AH1321" s="109"/>
      <c r="AI1321" s="25">
        <v>238.464</v>
      </c>
      <c r="AJ1321" s="25">
        <v>0</v>
      </c>
      <c r="AK1321" s="123">
        <v>0</v>
      </c>
      <c r="AL1321" s="25">
        <v>0</v>
      </c>
      <c r="AM1321" s="25">
        <v>179.52799999999999</v>
      </c>
      <c r="AN1321" s="25">
        <v>0</v>
      </c>
      <c r="AO1321" s="109"/>
      <c r="AP1321" s="25">
        <v>0</v>
      </c>
      <c r="AQ1321" s="25">
        <v>0</v>
      </c>
      <c r="AR1321" s="25">
        <v>0</v>
      </c>
      <c r="AS1321" s="25">
        <v>0</v>
      </c>
      <c r="AT1321" s="25">
        <v>0</v>
      </c>
      <c r="AU1321" s="25">
        <v>0</v>
      </c>
      <c r="AW1321" t="str">
        <f t="shared" si="141"/>
        <v>Trần Huy Hoàng</v>
      </c>
      <c r="AX1321" s="27" t="str">
        <f t="shared" si="142"/>
        <v>Nguyễn Gia Bảo</v>
      </c>
      <c r="AY1321" s="4" t="str">
        <f t="shared" si="143"/>
        <v>VIN+</v>
      </c>
    </row>
    <row r="1322" spans="1:51" outlineLevel="1" x14ac:dyDescent="0.25">
      <c r="A1322" s="4" t="s">
        <v>1104</v>
      </c>
      <c r="B1322" s="4" t="s">
        <v>797</v>
      </c>
      <c r="C1322" s="4" t="s">
        <v>221</v>
      </c>
      <c r="D1322" s="4" t="s">
        <v>757</v>
      </c>
      <c r="E1322" s="35" t="s">
        <v>277</v>
      </c>
      <c r="F1322" s="11" t="s">
        <v>710</v>
      </c>
      <c r="G1322" s="35">
        <v>5335354</v>
      </c>
      <c r="H1322" s="4" t="s">
        <v>3059</v>
      </c>
      <c r="I1322" s="4"/>
      <c r="J1322" s="4"/>
      <c r="K1322" s="4"/>
      <c r="L1322" s="4"/>
      <c r="M1322" s="33"/>
      <c r="N1322" s="38"/>
      <c r="O1322" s="33"/>
      <c r="P1322" s="244">
        <f t="shared" si="140"/>
        <v>902.08699999999999</v>
      </c>
      <c r="Q1322" s="25"/>
      <c r="R1322" s="25"/>
      <c r="S1322" s="25"/>
      <c r="T1322" s="109"/>
      <c r="U1322" s="25"/>
      <c r="V1322" s="25"/>
      <c r="W1322" s="25"/>
      <c r="X1322" s="25">
        <v>0</v>
      </c>
      <c r="Y1322" s="25"/>
      <c r="Z1322" s="25">
        <v>0</v>
      </c>
      <c r="AA1322" s="109"/>
      <c r="AB1322" s="25">
        <v>0</v>
      </c>
      <c r="AC1322" s="25">
        <v>0</v>
      </c>
      <c r="AD1322" s="25">
        <v>0</v>
      </c>
      <c r="AE1322" s="25">
        <v>0</v>
      </c>
      <c r="AF1322" s="25">
        <v>0</v>
      </c>
      <c r="AG1322" s="25">
        <v>180.59800000000001</v>
      </c>
      <c r="AH1322" s="109"/>
      <c r="AI1322" s="25">
        <v>0</v>
      </c>
      <c r="AJ1322" s="25">
        <v>0</v>
      </c>
      <c r="AK1322" s="123">
        <v>0</v>
      </c>
      <c r="AL1322" s="25">
        <v>0</v>
      </c>
      <c r="AM1322" s="25">
        <v>0</v>
      </c>
      <c r="AN1322" s="25">
        <v>0</v>
      </c>
      <c r="AO1322" s="109"/>
      <c r="AP1322" s="25">
        <v>0</v>
      </c>
      <c r="AQ1322" s="25">
        <v>238.464</v>
      </c>
      <c r="AR1322" s="25">
        <v>179.52799999999999</v>
      </c>
      <c r="AS1322" s="25">
        <v>303.49700000000001</v>
      </c>
      <c r="AT1322" s="25">
        <v>0</v>
      </c>
      <c r="AU1322" s="25">
        <v>0</v>
      </c>
      <c r="AW1322" t="str">
        <f t="shared" si="141"/>
        <v>Trần Huy Hoàng</v>
      </c>
      <c r="AX1322" s="27" t="str">
        <f t="shared" si="142"/>
        <v>Nguyễn Gia Bảo</v>
      </c>
      <c r="AY1322" s="4" t="str">
        <f t="shared" si="143"/>
        <v>VIN+</v>
      </c>
    </row>
    <row r="1323" spans="1:51" x14ac:dyDescent="0.25">
      <c r="A1323" s="4" t="s">
        <v>1104</v>
      </c>
      <c r="B1323" s="4" t="s">
        <v>797</v>
      </c>
      <c r="C1323" s="4" t="s">
        <v>221</v>
      </c>
      <c r="D1323" s="4" t="s">
        <v>757</v>
      </c>
      <c r="E1323" s="35" t="s">
        <v>277</v>
      </c>
      <c r="F1323" s="11" t="s">
        <v>710</v>
      </c>
      <c r="G1323" s="35">
        <v>5132010</v>
      </c>
      <c r="H1323" s="4" t="s">
        <v>3060</v>
      </c>
      <c r="I1323" s="4"/>
      <c r="J1323" s="4"/>
      <c r="K1323" s="4"/>
      <c r="L1323" s="4"/>
      <c r="M1323" s="33"/>
      <c r="N1323" s="38"/>
      <c r="O1323" s="33"/>
      <c r="P1323" s="244">
        <f t="shared" si="140"/>
        <v>0</v>
      </c>
      <c r="Q1323" s="25"/>
      <c r="R1323" s="25"/>
      <c r="S1323" s="25"/>
      <c r="T1323" s="109"/>
      <c r="U1323" s="25"/>
      <c r="V1323" s="25"/>
      <c r="W1323" s="25"/>
      <c r="X1323" s="25">
        <v>0</v>
      </c>
      <c r="Y1323" s="25">
        <v>0</v>
      </c>
      <c r="Z1323" s="25">
        <v>0</v>
      </c>
      <c r="AA1323" s="109"/>
      <c r="AB1323" s="25">
        <v>0</v>
      </c>
      <c r="AC1323" s="25">
        <v>0</v>
      </c>
      <c r="AD1323" s="25">
        <v>0</v>
      </c>
      <c r="AE1323" s="25">
        <v>0</v>
      </c>
      <c r="AF1323" s="25">
        <v>0</v>
      </c>
      <c r="AG1323" s="25">
        <v>0</v>
      </c>
      <c r="AH1323" s="109"/>
      <c r="AI1323" s="25">
        <v>0</v>
      </c>
      <c r="AJ1323" s="25">
        <v>0</v>
      </c>
      <c r="AK1323" s="123">
        <v>0</v>
      </c>
      <c r="AL1323" s="25">
        <v>0</v>
      </c>
      <c r="AM1323" s="25">
        <v>0</v>
      </c>
      <c r="AN1323" s="25">
        <v>0</v>
      </c>
      <c r="AO1323" s="109"/>
      <c r="AP1323" s="25">
        <v>0</v>
      </c>
      <c r="AQ1323" s="25">
        <v>0</v>
      </c>
      <c r="AR1323" s="25">
        <v>0</v>
      </c>
      <c r="AS1323" s="25">
        <v>0</v>
      </c>
      <c r="AT1323" s="25">
        <v>0</v>
      </c>
      <c r="AU1323" s="25">
        <v>0</v>
      </c>
      <c r="AW1323" t="str">
        <f t="shared" si="141"/>
        <v>Trần Huy Hoàng</v>
      </c>
      <c r="AX1323" s="27" t="str">
        <f t="shared" si="142"/>
        <v>Nguyễn Gia Bảo</v>
      </c>
      <c r="AY1323" s="4" t="str">
        <f t="shared" si="143"/>
        <v>VIN+</v>
      </c>
    </row>
    <row r="1324" spans="1:51" x14ac:dyDescent="0.25">
      <c r="A1324" s="4"/>
      <c r="B1324" s="4"/>
      <c r="C1324" s="4"/>
      <c r="D1324" s="4"/>
      <c r="E1324" s="35"/>
      <c r="F1324" s="4"/>
      <c r="G1324" s="35"/>
      <c r="H1324" s="4"/>
      <c r="I1324" s="4"/>
      <c r="J1324" s="4"/>
      <c r="K1324" s="4"/>
      <c r="L1324" s="4"/>
      <c r="M1324" s="33"/>
      <c r="N1324" s="38"/>
      <c r="O1324" s="33"/>
      <c r="P1324" s="244">
        <f t="shared" si="140"/>
        <v>0</v>
      </c>
      <c r="Q1324" s="25"/>
      <c r="R1324" s="25"/>
      <c r="S1324" s="25"/>
      <c r="T1324" s="109"/>
      <c r="U1324" s="25"/>
      <c r="V1324" s="25"/>
      <c r="W1324" s="25"/>
      <c r="X1324" s="25">
        <v>0</v>
      </c>
      <c r="Y1324" s="25">
        <v>0</v>
      </c>
      <c r="Z1324" s="25">
        <v>0</v>
      </c>
      <c r="AA1324" s="109"/>
      <c r="AB1324" s="25">
        <v>0</v>
      </c>
      <c r="AC1324" s="25">
        <v>0</v>
      </c>
      <c r="AD1324" s="25">
        <v>0</v>
      </c>
      <c r="AE1324" s="25">
        <v>0</v>
      </c>
      <c r="AF1324" s="25">
        <v>0</v>
      </c>
      <c r="AG1324" s="25">
        <v>0</v>
      </c>
      <c r="AH1324" s="109"/>
      <c r="AI1324" s="25">
        <v>0</v>
      </c>
      <c r="AJ1324" s="25">
        <v>0</v>
      </c>
      <c r="AK1324" s="123">
        <v>0</v>
      </c>
      <c r="AL1324" s="25">
        <v>0</v>
      </c>
      <c r="AM1324" s="25">
        <v>0</v>
      </c>
      <c r="AN1324" s="25">
        <v>0</v>
      </c>
      <c r="AO1324" s="109"/>
      <c r="AP1324" s="25">
        <v>0</v>
      </c>
      <c r="AQ1324" s="25">
        <v>0</v>
      </c>
      <c r="AR1324" s="25">
        <v>0</v>
      </c>
      <c r="AS1324" s="25">
        <v>0</v>
      </c>
      <c r="AT1324" s="25">
        <v>0</v>
      </c>
      <c r="AU1324" s="25">
        <v>0</v>
      </c>
      <c r="AW1324">
        <f t="shared" si="141"/>
        <v>0</v>
      </c>
      <c r="AX1324" s="27">
        <f t="shared" si="142"/>
        <v>0</v>
      </c>
      <c r="AY1324" s="4">
        <f t="shared" si="143"/>
        <v>0</v>
      </c>
    </row>
    <row r="1325" spans="1:51" x14ac:dyDescent="0.25">
      <c r="A1325" s="4"/>
      <c r="B1325" s="4"/>
      <c r="C1325" s="4"/>
      <c r="D1325" s="4"/>
      <c r="E1325" s="35"/>
      <c r="F1325" s="4"/>
      <c r="G1325" s="35"/>
      <c r="H1325" s="4"/>
      <c r="I1325" s="4"/>
      <c r="J1325" s="4"/>
      <c r="K1325" s="4"/>
      <c r="L1325" s="4"/>
      <c r="M1325" s="33"/>
      <c r="N1325" s="38"/>
      <c r="O1325" s="33"/>
      <c r="P1325" s="244">
        <f t="shared" si="140"/>
        <v>0</v>
      </c>
      <c r="Q1325" s="25"/>
      <c r="R1325" s="25"/>
      <c r="S1325" s="25"/>
      <c r="T1325" s="109"/>
      <c r="U1325" s="25"/>
      <c r="V1325" s="25"/>
      <c r="W1325" s="25"/>
      <c r="X1325" s="25">
        <v>0</v>
      </c>
      <c r="Y1325" s="25">
        <v>0</v>
      </c>
      <c r="Z1325" s="25">
        <v>0</v>
      </c>
      <c r="AA1325" s="109"/>
      <c r="AB1325" s="25">
        <v>0</v>
      </c>
      <c r="AC1325" s="25">
        <v>0</v>
      </c>
      <c r="AD1325" s="25">
        <v>0</v>
      </c>
      <c r="AE1325" s="25">
        <v>0</v>
      </c>
      <c r="AF1325" s="25">
        <v>0</v>
      </c>
      <c r="AG1325" s="25">
        <v>0</v>
      </c>
      <c r="AH1325" s="109"/>
      <c r="AI1325" s="25">
        <v>0</v>
      </c>
      <c r="AJ1325" s="25">
        <v>0</v>
      </c>
      <c r="AK1325" s="123">
        <v>0</v>
      </c>
      <c r="AL1325" s="25">
        <v>0</v>
      </c>
      <c r="AM1325" s="25">
        <v>0</v>
      </c>
      <c r="AN1325" s="25">
        <v>0</v>
      </c>
      <c r="AO1325" s="109"/>
      <c r="AP1325" s="25">
        <v>0</v>
      </c>
      <c r="AQ1325" s="25">
        <v>0</v>
      </c>
      <c r="AR1325" s="25">
        <v>0</v>
      </c>
      <c r="AS1325" s="25">
        <v>0</v>
      </c>
      <c r="AT1325" s="25">
        <v>0</v>
      </c>
      <c r="AU1325" s="25">
        <v>0</v>
      </c>
      <c r="AW1325">
        <f t="shared" si="141"/>
        <v>0</v>
      </c>
      <c r="AX1325" s="27">
        <f t="shared" si="142"/>
        <v>0</v>
      </c>
      <c r="AY1325" s="4">
        <f t="shared" si="143"/>
        <v>0</v>
      </c>
    </row>
    <row r="1326" spans="1:51" x14ac:dyDescent="0.25">
      <c r="A1326" s="4" t="s">
        <v>1104</v>
      </c>
      <c r="B1326" s="4" t="s">
        <v>797</v>
      </c>
      <c r="C1326" s="4" t="s">
        <v>221</v>
      </c>
      <c r="D1326" s="57" t="s">
        <v>758</v>
      </c>
      <c r="E1326" s="86" t="s">
        <v>297</v>
      </c>
      <c r="F1326" s="57"/>
      <c r="G1326" s="35"/>
      <c r="H1326" s="57" t="s">
        <v>727</v>
      </c>
      <c r="I1326" s="4"/>
      <c r="J1326" s="4"/>
      <c r="K1326" s="4"/>
      <c r="L1326" s="4">
        <v>56</v>
      </c>
      <c r="M1326" s="33">
        <v>38320.810783333334</v>
      </c>
      <c r="N1326" s="38">
        <f t="shared" si="86"/>
        <v>1.9599722156582903E-2</v>
      </c>
      <c r="O1326" s="33">
        <f t="shared" si="87"/>
        <v>44256.235127949381</v>
      </c>
      <c r="P1326" s="244">
        <f t="shared" si="140"/>
        <v>0</v>
      </c>
      <c r="Q1326" s="25">
        <v>0</v>
      </c>
      <c r="R1326" s="25">
        <v>0</v>
      </c>
      <c r="S1326" s="25">
        <v>0</v>
      </c>
      <c r="T1326" s="109"/>
      <c r="U1326" s="25">
        <v>0</v>
      </c>
      <c r="V1326" s="25">
        <v>0</v>
      </c>
      <c r="W1326" s="25">
        <v>0</v>
      </c>
      <c r="X1326" s="25">
        <v>0</v>
      </c>
      <c r="Y1326" s="25">
        <v>0</v>
      </c>
      <c r="Z1326" s="25">
        <v>0</v>
      </c>
      <c r="AA1326" s="109"/>
      <c r="AB1326" s="25">
        <v>0</v>
      </c>
      <c r="AC1326" s="25">
        <v>0</v>
      </c>
      <c r="AD1326" s="25">
        <v>0</v>
      </c>
      <c r="AE1326" s="25">
        <v>0</v>
      </c>
      <c r="AF1326" s="25">
        <v>0</v>
      </c>
      <c r="AG1326" s="25">
        <v>0</v>
      </c>
      <c r="AH1326" s="109"/>
      <c r="AI1326" s="25">
        <v>0</v>
      </c>
      <c r="AJ1326" s="25">
        <v>0</v>
      </c>
      <c r="AK1326" s="123">
        <v>0</v>
      </c>
      <c r="AL1326" s="25">
        <v>0</v>
      </c>
      <c r="AM1326" s="25">
        <v>0</v>
      </c>
      <c r="AN1326" s="25">
        <v>0</v>
      </c>
      <c r="AO1326" s="109"/>
      <c r="AP1326" s="25">
        <v>0</v>
      </c>
      <c r="AQ1326" s="25">
        <v>0</v>
      </c>
      <c r="AR1326" s="25">
        <v>0</v>
      </c>
      <c r="AS1326" s="25">
        <v>0</v>
      </c>
      <c r="AT1326" s="25">
        <v>0</v>
      </c>
      <c r="AU1326" s="25">
        <v>0</v>
      </c>
      <c r="AW1326" t="str">
        <f t="shared" si="141"/>
        <v>Trần Huy Hoàng</v>
      </c>
      <c r="AX1326" s="27" t="str">
        <f t="shared" si="142"/>
        <v>Tạ Mộng Tuyền</v>
      </c>
      <c r="AY1326" s="4" t="str">
        <f t="shared" si="143"/>
        <v>VIN+</v>
      </c>
    </row>
    <row r="1327" spans="1:51" x14ac:dyDescent="0.25">
      <c r="A1327" s="4" t="s">
        <v>1104</v>
      </c>
      <c r="B1327" s="4" t="s">
        <v>797</v>
      </c>
      <c r="C1327" s="4" t="s">
        <v>221</v>
      </c>
      <c r="D1327" s="4" t="s">
        <v>758</v>
      </c>
      <c r="E1327" s="35" t="s">
        <v>297</v>
      </c>
      <c r="F1327" s="11" t="s">
        <v>710</v>
      </c>
      <c r="G1327" s="35">
        <v>5137347</v>
      </c>
      <c r="H1327" s="35" t="s">
        <v>2017</v>
      </c>
      <c r="I1327" s="4"/>
      <c r="J1327" s="4"/>
      <c r="K1327" s="4"/>
      <c r="L1327" s="4"/>
      <c r="M1327" s="33"/>
      <c r="N1327" s="38"/>
      <c r="O1327" s="33"/>
      <c r="P1327" s="244">
        <f t="shared" si="140"/>
        <v>1017.6519999999999</v>
      </c>
      <c r="Q1327" s="25"/>
      <c r="R1327" s="25"/>
      <c r="S1327" s="25"/>
      <c r="T1327" s="109"/>
      <c r="U1327" s="25"/>
      <c r="V1327" s="25"/>
      <c r="W1327" s="25"/>
      <c r="X1327" s="25">
        <v>360.12599999999998</v>
      </c>
      <c r="Y1327" s="25">
        <v>0</v>
      </c>
      <c r="Z1327" s="25">
        <v>0</v>
      </c>
      <c r="AA1327" s="109"/>
      <c r="AB1327" s="25">
        <v>0</v>
      </c>
      <c r="AC1327" s="25">
        <v>238.464</v>
      </c>
      <c r="AD1327" s="25">
        <v>0</v>
      </c>
      <c r="AE1327" s="25">
        <v>0</v>
      </c>
      <c r="AF1327" s="25">
        <v>0</v>
      </c>
      <c r="AG1327" s="25">
        <v>0</v>
      </c>
      <c r="AH1327" s="109"/>
      <c r="AI1327" s="25">
        <v>419.06200000000001</v>
      </c>
      <c r="AJ1327" s="25">
        <v>0</v>
      </c>
      <c r="AK1327" s="123">
        <v>0</v>
      </c>
      <c r="AL1327" s="25">
        <v>0</v>
      </c>
      <c r="AM1327" s="25">
        <v>0</v>
      </c>
      <c r="AN1327" s="25">
        <v>0</v>
      </c>
      <c r="AO1327" s="109"/>
      <c r="AP1327" s="25">
        <v>0</v>
      </c>
      <c r="AQ1327" s="25">
        <v>0</v>
      </c>
      <c r="AR1327" s="25">
        <v>0</v>
      </c>
      <c r="AS1327" s="25">
        <v>0</v>
      </c>
      <c r="AT1327" s="25">
        <v>0</v>
      </c>
      <c r="AU1327" s="25">
        <v>0</v>
      </c>
      <c r="AW1327" t="str">
        <f t="shared" si="141"/>
        <v>Trần Huy Hoàng</v>
      </c>
      <c r="AX1327" s="27" t="str">
        <f t="shared" si="142"/>
        <v>Tạ Mộng Tuyền</v>
      </c>
      <c r="AY1327" s="4" t="str">
        <f t="shared" si="143"/>
        <v>VIN+</v>
      </c>
    </row>
    <row r="1328" spans="1:51" outlineLevel="1" x14ac:dyDescent="0.25">
      <c r="A1328" s="4" t="s">
        <v>1104</v>
      </c>
      <c r="B1328" s="4" t="s">
        <v>797</v>
      </c>
      <c r="C1328" s="4" t="s">
        <v>221</v>
      </c>
      <c r="D1328" s="4" t="s">
        <v>758</v>
      </c>
      <c r="E1328" s="35" t="s">
        <v>297</v>
      </c>
      <c r="F1328" s="11" t="s">
        <v>710</v>
      </c>
      <c r="G1328" s="35">
        <v>5294275</v>
      </c>
      <c r="H1328" s="35" t="s">
        <v>2018</v>
      </c>
      <c r="I1328" s="4"/>
      <c r="J1328" s="4"/>
      <c r="K1328" s="4"/>
      <c r="L1328" s="4"/>
      <c r="M1328" s="33"/>
      <c r="N1328" s="38"/>
      <c r="O1328" s="33"/>
      <c r="P1328" s="244">
        <f t="shared" si="140"/>
        <v>1739.1409999999998</v>
      </c>
      <c r="Q1328" s="25"/>
      <c r="R1328" s="25"/>
      <c r="S1328" s="25"/>
      <c r="T1328" s="109"/>
      <c r="U1328" s="25"/>
      <c r="V1328" s="25"/>
      <c r="W1328" s="25"/>
      <c r="X1328" s="25">
        <v>238.464</v>
      </c>
      <c r="Y1328" s="25">
        <v>0</v>
      </c>
      <c r="Z1328" s="25">
        <v>360.12599999999998</v>
      </c>
      <c r="AA1328" s="109"/>
      <c r="AB1328" s="25">
        <v>0</v>
      </c>
      <c r="AC1328" s="25">
        <v>0</v>
      </c>
      <c r="AD1328" s="25">
        <v>0</v>
      </c>
      <c r="AE1328" s="25">
        <v>0</v>
      </c>
      <c r="AF1328" s="25">
        <v>0</v>
      </c>
      <c r="AG1328" s="25">
        <v>0</v>
      </c>
      <c r="AH1328" s="109"/>
      <c r="AI1328" s="25">
        <v>419.06200000000001</v>
      </c>
      <c r="AJ1328" s="25">
        <v>0</v>
      </c>
      <c r="AK1328" s="123">
        <v>0</v>
      </c>
      <c r="AL1328" s="25">
        <v>0</v>
      </c>
      <c r="AM1328" s="25">
        <v>0</v>
      </c>
      <c r="AN1328" s="25">
        <v>0</v>
      </c>
      <c r="AO1328" s="109"/>
      <c r="AP1328" s="25">
        <v>0</v>
      </c>
      <c r="AQ1328" s="25">
        <v>179.52799999999999</v>
      </c>
      <c r="AR1328" s="25">
        <v>0</v>
      </c>
      <c r="AS1328" s="25">
        <v>541.96100000000001</v>
      </c>
      <c r="AT1328" s="25">
        <v>0</v>
      </c>
      <c r="AU1328" s="25">
        <v>0</v>
      </c>
      <c r="AW1328" t="str">
        <f t="shared" si="141"/>
        <v>Trần Huy Hoàng</v>
      </c>
      <c r="AX1328" s="27" t="str">
        <f t="shared" si="142"/>
        <v>Tạ Mộng Tuyền</v>
      </c>
      <c r="AY1328" s="4" t="str">
        <f t="shared" si="143"/>
        <v>VIN+</v>
      </c>
    </row>
    <row r="1329" spans="1:51" outlineLevel="1" x14ac:dyDescent="0.25">
      <c r="A1329" s="4" t="s">
        <v>1104</v>
      </c>
      <c r="B1329" s="4" t="s">
        <v>797</v>
      </c>
      <c r="C1329" s="4" t="s">
        <v>221</v>
      </c>
      <c r="D1329" s="4" t="s">
        <v>758</v>
      </c>
      <c r="E1329" s="35" t="s">
        <v>297</v>
      </c>
      <c r="F1329" s="11" t="s">
        <v>710</v>
      </c>
      <c r="G1329" s="35">
        <v>5138021</v>
      </c>
      <c r="H1329" s="35" t="s">
        <v>2019</v>
      </c>
      <c r="I1329" s="4"/>
      <c r="J1329" s="4"/>
      <c r="K1329" s="4"/>
      <c r="L1329" s="4"/>
      <c r="M1329" s="33"/>
      <c r="N1329" s="38"/>
      <c r="O1329" s="33"/>
      <c r="P1329" s="244">
        <f t="shared" si="140"/>
        <v>902.08699999999999</v>
      </c>
      <c r="Q1329" s="25"/>
      <c r="R1329" s="25"/>
      <c r="S1329" s="25"/>
      <c r="T1329" s="109"/>
      <c r="U1329" s="25"/>
      <c r="V1329" s="25"/>
      <c r="W1329" s="25"/>
      <c r="X1329" s="25">
        <v>238.464</v>
      </c>
      <c r="Y1329" s="25">
        <v>0</v>
      </c>
      <c r="Z1329" s="25">
        <v>179.52799999999999</v>
      </c>
      <c r="AA1329" s="109"/>
      <c r="AB1329" s="25">
        <v>0</v>
      </c>
      <c r="AC1329" s="25">
        <v>0</v>
      </c>
      <c r="AD1329" s="25">
        <v>0</v>
      </c>
      <c r="AE1329" s="25">
        <v>0</v>
      </c>
      <c r="AF1329" s="25">
        <v>180.59800000000001</v>
      </c>
      <c r="AG1329" s="25">
        <v>0</v>
      </c>
      <c r="AH1329" s="109"/>
      <c r="AI1329" s="25">
        <v>0</v>
      </c>
      <c r="AJ1329" s="25">
        <v>0</v>
      </c>
      <c r="AK1329" s="123">
        <v>0</v>
      </c>
      <c r="AL1329" s="25">
        <v>0</v>
      </c>
      <c r="AM1329" s="25">
        <v>0</v>
      </c>
      <c r="AN1329" s="25">
        <v>0</v>
      </c>
      <c r="AO1329" s="109"/>
      <c r="AP1329" s="25">
        <v>0</v>
      </c>
      <c r="AQ1329" s="25">
        <v>0</v>
      </c>
      <c r="AR1329" s="25">
        <v>0</v>
      </c>
      <c r="AS1329" s="25">
        <v>303.49700000000001</v>
      </c>
      <c r="AT1329" s="25">
        <v>0</v>
      </c>
      <c r="AU1329" s="25">
        <v>0</v>
      </c>
      <c r="AW1329" t="str">
        <f t="shared" si="141"/>
        <v>Trần Huy Hoàng</v>
      </c>
      <c r="AX1329" s="27" t="str">
        <f t="shared" si="142"/>
        <v>Tạ Mộng Tuyền</v>
      </c>
      <c r="AY1329" s="4" t="str">
        <f t="shared" si="143"/>
        <v>VIN+</v>
      </c>
    </row>
    <row r="1330" spans="1:51" outlineLevel="1" x14ac:dyDescent="0.25">
      <c r="A1330" s="4" t="s">
        <v>1104</v>
      </c>
      <c r="B1330" s="4" t="s">
        <v>797</v>
      </c>
      <c r="C1330" s="4" t="s">
        <v>221</v>
      </c>
      <c r="D1330" s="4" t="s">
        <v>758</v>
      </c>
      <c r="E1330" s="35" t="s">
        <v>297</v>
      </c>
      <c r="F1330" s="11" t="s">
        <v>710</v>
      </c>
      <c r="G1330" s="35">
        <v>5334234</v>
      </c>
      <c r="H1330" s="35" t="s">
        <v>2020</v>
      </c>
      <c r="I1330" s="4"/>
      <c r="J1330" s="4"/>
      <c r="K1330" s="4"/>
      <c r="L1330" s="4"/>
      <c r="M1330" s="33"/>
      <c r="N1330" s="38"/>
      <c r="O1330" s="33"/>
      <c r="P1330" s="244">
        <f t="shared" si="140"/>
        <v>1320.079</v>
      </c>
      <c r="Q1330" s="25"/>
      <c r="R1330" s="25"/>
      <c r="S1330" s="25"/>
      <c r="T1330" s="109"/>
      <c r="U1330" s="25"/>
      <c r="V1330" s="25"/>
      <c r="W1330" s="25"/>
      <c r="X1330" s="25">
        <v>303.49700000000001</v>
      </c>
      <c r="Y1330" s="25">
        <v>0</v>
      </c>
      <c r="Z1330" s="25">
        <v>0</v>
      </c>
      <c r="AA1330" s="109"/>
      <c r="AB1330" s="25">
        <v>0</v>
      </c>
      <c r="AC1330" s="25">
        <v>0</v>
      </c>
      <c r="AD1330" s="25">
        <v>0</v>
      </c>
      <c r="AE1330" s="25">
        <v>598.59</v>
      </c>
      <c r="AF1330" s="25">
        <v>0</v>
      </c>
      <c r="AG1330" s="25">
        <v>0</v>
      </c>
      <c r="AH1330" s="109"/>
      <c r="AI1330" s="25">
        <v>0</v>
      </c>
      <c r="AJ1330" s="25">
        <v>0</v>
      </c>
      <c r="AK1330" s="123">
        <v>0</v>
      </c>
      <c r="AL1330" s="25">
        <v>238.464</v>
      </c>
      <c r="AM1330" s="25">
        <v>0</v>
      </c>
      <c r="AN1330" s="25">
        <v>0</v>
      </c>
      <c r="AO1330" s="109"/>
      <c r="AP1330" s="25">
        <v>0</v>
      </c>
      <c r="AQ1330" s="25">
        <v>0</v>
      </c>
      <c r="AR1330" s="25">
        <v>0</v>
      </c>
      <c r="AS1330" s="25">
        <v>179.52799999999999</v>
      </c>
      <c r="AT1330" s="25">
        <v>0</v>
      </c>
      <c r="AU1330" s="25">
        <v>0</v>
      </c>
      <c r="AW1330" t="str">
        <f t="shared" si="141"/>
        <v>Trần Huy Hoàng</v>
      </c>
      <c r="AX1330" s="27" t="str">
        <f t="shared" si="142"/>
        <v>Tạ Mộng Tuyền</v>
      </c>
      <c r="AY1330" s="4" t="str">
        <f t="shared" si="143"/>
        <v>VIN+</v>
      </c>
    </row>
    <row r="1331" spans="1:51" outlineLevel="1" x14ac:dyDescent="0.25">
      <c r="A1331" s="4" t="s">
        <v>1104</v>
      </c>
      <c r="B1331" s="4" t="s">
        <v>797</v>
      </c>
      <c r="C1331" s="4" t="s">
        <v>221</v>
      </c>
      <c r="D1331" s="4" t="s">
        <v>758</v>
      </c>
      <c r="E1331" s="35" t="s">
        <v>297</v>
      </c>
      <c r="F1331" s="11" t="s">
        <v>710</v>
      </c>
      <c r="G1331" s="35">
        <v>5339578</v>
      </c>
      <c r="H1331" s="35" t="s">
        <v>2021</v>
      </c>
      <c r="I1331" s="4"/>
      <c r="J1331" s="4"/>
      <c r="K1331" s="4"/>
      <c r="L1331" s="4"/>
      <c r="M1331" s="33"/>
      <c r="N1331" s="38"/>
      <c r="O1331" s="33"/>
      <c r="P1331" s="244">
        <f t="shared" si="140"/>
        <v>662.553</v>
      </c>
      <c r="Q1331" s="25"/>
      <c r="R1331" s="25"/>
      <c r="S1331" s="25"/>
      <c r="T1331" s="109"/>
      <c r="U1331" s="25"/>
      <c r="V1331" s="25"/>
      <c r="W1331" s="25"/>
      <c r="X1331" s="25">
        <v>179.52799999999999</v>
      </c>
      <c r="Y1331" s="25">
        <v>0</v>
      </c>
      <c r="Z1331" s="25">
        <v>0</v>
      </c>
      <c r="AA1331" s="109"/>
      <c r="AB1331" s="25">
        <v>0</v>
      </c>
      <c r="AC1331" s="25">
        <v>0</v>
      </c>
      <c r="AD1331" s="25">
        <v>0</v>
      </c>
      <c r="AE1331" s="25">
        <v>303.49700000000001</v>
      </c>
      <c r="AF1331" s="25">
        <v>0</v>
      </c>
      <c r="AG1331" s="25">
        <v>0</v>
      </c>
      <c r="AH1331" s="109"/>
      <c r="AI1331" s="25">
        <v>0</v>
      </c>
      <c r="AJ1331" s="25">
        <v>0</v>
      </c>
      <c r="AK1331" s="123">
        <v>0</v>
      </c>
      <c r="AL1331" s="25">
        <v>0</v>
      </c>
      <c r="AM1331" s="25">
        <v>0</v>
      </c>
      <c r="AN1331" s="25">
        <v>0</v>
      </c>
      <c r="AO1331" s="109"/>
      <c r="AP1331" s="25">
        <v>0</v>
      </c>
      <c r="AQ1331" s="25">
        <v>0</v>
      </c>
      <c r="AR1331" s="25">
        <v>0</v>
      </c>
      <c r="AS1331" s="25">
        <v>0</v>
      </c>
      <c r="AT1331" s="25">
        <v>0</v>
      </c>
      <c r="AU1331" s="25">
        <v>179.52799999999999</v>
      </c>
      <c r="AW1331" t="str">
        <f t="shared" si="141"/>
        <v>Trần Huy Hoàng</v>
      </c>
      <c r="AX1331" s="27" t="str">
        <f t="shared" si="142"/>
        <v>Tạ Mộng Tuyền</v>
      </c>
      <c r="AY1331" s="4" t="str">
        <f t="shared" si="143"/>
        <v>VIN+</v>
      </c>
    </row>
    <row r="1332" spans="1:51" outlineLevel="1" x14ac:dyDescent="0.25">
      <c r="A1332" s="4" t="s">
        <v>1104</v>
      </c>
      <c r="B1332" s="4" t="s">
        <v>797</v>
      </c>
      <c r="C1332" s="4" t="s">
        <v>221</v>
      </c>
      <c r="D1332" s="4" t="s">
        <v>758</v>
      </c>
      <c r="E1332" s="35" t="s">
        <v>297</v>
      </c>
      <c r="F1332" s="11" t="s">
        <v>710</v>
      </c>
      <c r="G1332" s="35">
        <v>5270178</v>
      </c>
      <c r="H1332" s="35" t="s">
        <v>2022</v>
      </c>
      <c r="I1332" s="4"/>
      <c r="J1332" s="4"/>
      <c r="K1332" s="4"/>
      <c r="L1332" s="4"/>
      <c r="M1332" s="33"/>
      <c r="N1332" s="38"/>
      <c r="O1332" s="33"/>
      <c r="P1332" s="244">
        <f t="shared" si="140"/>
        <v>721.48900000000003</v>
      </c>
      <c r="Q1332" s="25"/>
      <c r="R1332" s="25"/>
      <c r="S1332" s="25"/>
      <c r="T1332" s="109"/>
      <c r="U1332" s="25"/>
      <c r="V1332" s="25"/>
      <c r="W1332" s="25"/>
      <c r="X1332" s="25">
        <v>417.99200000000002</v>
      </c>
      <c r="Y1332" s="25">
        <v>0</v>
      </c>
      <c r="Z1332" s="25">
        <v>0</v>
      </c>
      <c r="AA1332" s="109"/>
      <c r="AB1332" s="25">
        <v>0</v>
      </c>
      <c r="AC1332" s="25">
        <v>0</v>
      </c>
      <c r="AD1332" s="25">
        <v>0</v>
      </c>
      <c r="AE1332" s="25">
        <v>0</v>
      </c>
      <c r="AF1332" s="25">
        <v>0</v>
      </c>
      <c r="AG1332" s="25">
        <v>0</v>
      </c>
      <c r="AH1332" s="109"/>
      <c r="AI1332" s="25">
        <v>0</v>
      </c>
      <c r="AJ1332" s="25">
        <v>0</v>
      </c>
      <c r="AK1332" s="123">
        <v>0</v>
      </c>
      <c r="AL1332" s="25">
        <v>0</v>
      </c>
      <c r="AM1332" s="25">
        <v>303.49700000000001</v>
      </c>
      <c r="AN1332" s="25">
        <v>0</v>
      </c>
      <c r="AO1332" s="109"/>
      <c r="AP1332" s="25">
        <v>0</v>
      </c>
      <c r="AQ1332" s="25">
        <v>0</v>
      </c>
      <c r="AR1332" s="25">
        <v>0</v>
      </c>
      <c r="AS1332" s="25">
        <v>0</v>
      </c>
      <c r="AT1332" s="25">
        <v>0</v>
      </c>
      <c r="AU1332" s="25">
        <v>0</v>
      </c>
      <c r="AW1332" t="str">
        <f t="shared" si="141"/>
        <v>Trần Huy Hoàng</v>
      </c>
      <c r="AX1332" s="27" t="str">
        <f t="shared" si="142"/>
        <v>Tạ Mộng Tuyền</v>
      </c>
      <c r="AY1332" s="4" t="str">
        <f t="shared" si="143"/>
        <v>VIN+</v>
      </c>
    </row>
    <row r="1333" spans="1:51" outlineLevel="1" x14ac:dyDescent="0.25">
      <c r="A1333" s="4" t="s">
        <v>1104</v>
      </c>
      <c r="B1333" s="4" t="s">
        <v>797</v>
      </c>
      <c r="C1333" s="4" t="s">
        <v>221</v>
      </c>
      <c r="D1333" s="4" t="s">
        <v>758</v>
      </c>
      <c r="E1333" s="35" t="s">
        <v>297</v>
      </c>
      <c r="F1333" s="11" t="s">
        <v>710</v>
      </c>
      <c r="G1333" s="35">
        <v>5270154</v>
      </c>
      <c r="H1333" s="35" t="s">
        <v>2023</v>
      </c>
      <c r="I1333" s="4"/>
      <c r="J1333" s="4"/>
      <c r="K1333" s="4"/>
      <c r="L1333" s="4"/>
      <c r="M1333" s="33"/>
      <c r="N1333" s="38"/>
      <c r="O1333" s="33"/>
      <c r="P1333" s="244">
        <f t="shared" si="140"/>
        <v>360.12599999999998</v>
      </c>
      <c r="Q1333" s="25"/>
      <c r="R1333" s="25"/>
      <c r="S1333" s="25"/>
      <c r="T1333" s="109"/>
      <c r="U1333" s="25"/>
      <c r="V1333" s="25"/>
      <c r="W1333" s="25"/>
      <c r="X1333" s="25">
        <v>179.52799999999999</v>
      </c>
      <c r="Y1333" s="25">
        <v>0</v>
      </c>
      <c r="Z1333" s="25">
        <v>0</v>
      </c>
      <c r="AA1333" s="109"/>
      <c r="AB1333" s="25">
        <v>0</v>
      </c>
      <c r="AC1333" s="25">
        <v>0</v>
      </c>
      <c r="AD1333" s="25">
        <v>0</v>
      </c>
      <c r="AE1333" s="25">
        <v>0</v>
      </c>
      <c r="AF1333" s="25">
        <v>0</v>
      </c>
      <c r="AG1333" s="25">
        <v>0</v>
      </c>
      <c r="AH1333" s="109"/>
      <c r="AI1333" s="25">
        <v>0</v>
      </c>
      <c r="AJ1333" s="25">
        <v>0</v>
      </c>
      <c r="AK1333" s="123">
        <v>0</v>
      </c>
      <c r="AL1333" s="25">
        <v>0</v>
      </c>
      <c r="AM1333" s="25">
        <v>0</v>
      </c>
      <c r="AN1333" s="25">
        <v>0</v>
      </c>
      <c r="AO1333" s="109"/>
      <c r="AP1333" s="25">
        <v>0</v>
      </c>
      <c r="AQ1333" s="25">
        <v>0</v>
      </c>
      <c r="AR1333" s="25">
        <v>0</v>
      </c>
      <c r="AS1333" s="25">
        <v>0</v>
      </c>
      <c r="AT1333" s="25">
        <v>0</v>
      </c>
      <c r="AU1333" s="25">
        <v>180.59800000000001</v>
      </c>
      <c r="AW1333" t="str">
        <f t="shared" si="141"/>
        <v>Trần Huy Hoàng</v>
      </c>
      <c r="AX1333" s="27" t="str">
        <f t="shared" si="142"/>
        <v>Tạ Mộng Tuyền</v>
      </c>
      <c r="AY1333" s="4" t="str">
        <f t="shared" si="143"/>
        <v>VIN+</v>
      </c>
    </row>
    <row r="1334" spans="1:51" outlineLevel="1" x14ac:dyDescent="0.25">
      <c r="A1334" s="4" t="s">
        <v>1104</v>
      </c>
      <c r="B1334" s="4" t="s">
        <v>797</v>
      </c>
      <c r="C1334" s="4" t="s">
        <v>221</v>
      </c>
      <c r="D1334" s="4" t="s">
        <v>758</v>
      </c>
      <c r="E1334" s="35" t="s">
        <v>297</v>
      </c>
      <c r="F1334" s="11" t="s">
        <v>710</v>
      </c>
      <c r="G1334" s="35">
        <v>5335662</v>
      </c>
      <c r="H1334" s="35" t="s">
        <v>2024</v>
      </c>
      <c r="I1334" s="4"/>
      <c r="J1334" s="4"/>
      <c r="K1334" s="4"/>
      <c r="L1334" s="4"/>
      <c r="M1334" s="33"/>
      <c r="N1334" s="38"/>
      <c r="O1334" s="33"/>
      <c r="P1334" s="244">
        <f t="shared" si="140"/>
        <v>238.464</v>
      </c>
      <c r="Q1334" s="25"/>
      <c r="R1334" s="25"/>
      <c r="S1334" s="25"/>
      <c r="T1334" s="109"/>
      <c r="U1334" s="25"/>
      <c r="V1334" s="25"/>
      <c r="W1334" s="25"/>
      <c r="X1334" s="25">
        <v>238.464</v>
      </c>
      <c r="Y1334" s="25">
        <v>0</v>
      </c>
      <c r="Z1334" s="25">
        <v>0</v>
      </c>
      <c r="AA1334" s="109"/>
      <c r="AB1334" s="25">
        <v>0</v>
      </c>
      <c r="AC1334" s="25">
        <v>0</v>
      </c>
      <c r="AD1334" s="25">
        <v>0</v>
      </c>
      <c r="AE1334" s="25">
        <v>0</v>
      </c>
      <c r="AF1334" s="25">
        <v>0</v>
      </c>
      <c r="AG1334" s="25">
        <v>0</v>
      </c>
      <c r="AH1334" s="109"/>
      <c r="AI1334" s="25">
        <v>0</v>
      </c>
      <c r="AJ1334" s="25">
        <v>0</v>
      </c>
      <c r="AK1334" s="123">
        <v>0</v>
      </c>
      <c r="AL1334" s="25">
        <v>0</v>
      </c>
      <c r="AM1334" s="25">
        <v>0</v>
      </c>
      <c r="AN1334" s="25">
        <v>0</v>
      </c>
      <c r="AO1334" s="109"/>
      <c r="AP1334" s="25">
        <v>0</v>
      </c>
      <c r="AQ1334" s="25">
        <v>0</v>
      </c>
      <c r="AR1334" s="25">
        <v>0</v>
      </c>
      <c r="AS1334" s="25">
        <v>0</v>
      </c>
      <c r="AT1334" s="25">
        <v>0</v>
      </c>
      <c r="AU1334" s="25">
        <v>0</v>
      </c>
      <c r="AW1334" t="str">
        <f t="shared" si="141"/>
        <v>Trần Huy Hoàng</v>
      </c>
      <c r="AX1334" s="27" t="str">
        <f t="shared" si="142"/>
        <v>Tạ Mộng Tuyền</v>
      </c>
      <c r="AY1334" s="4" t="str">
        <f t="shared" si="143"/>
        <v>VIN+</v>
      </c>
    </row>
    <row r="1335" spans="1:51" outlineLevel="1" x14ac:dyDescent="0.25">
      <c r="A1335" s="4" t="s">
        <v>1104</v>
      </c>
      <c r="B1335" s="4" t="s">
        <v>797</v>
      </c>
      <c r="C1335" s="4" t="s">
        <v>221</v>
      </c>
      <c r="D1335" s="4" t="s">
        <v>758</v>
      </c>
      <c r="E1335" s="35" t="s">
        <v>297</v>
      </c>
      <c r="F1335" s="11" t="s">
        <v>710</v>
      </c>
      <c r="G1335" s="35">
        <v>5135785</v>
      </c>
      <c r="H1335" s="35" t="s">
        <v>2025</v>
      </c>
      <c r="I1335" s="4"/>
      <c r="J1335" s="4"/>
      <c r="K1335" s="4"/>
      <c r="L1335" s="4"/>
      <c r="M1335" s="33"/>
      <c r="N1335" s="38"/>
      <c r="O1335" s="33"/>
      <c r="P1335" s="244">
        <f t="shared" si="140"/>
        <v>1081.615</v>
      </c>
      <c r="Q1335" s="25"/>
      <c r="R1335" s="25"/>
      <c r="S1335" s="25"/>
      <c r="T1335" s="109"/>
      <c r="U1335" s="25"/>
      <c r="V1335" s="25"/>
      <c r="W1335" s="25"/>
      <c r="X1335" s="25">
        <v>419.06200000000001</v>
      </c>
      <c r="Y1335" s="25">
        <v>0</v>
      </c>
      <c r="Z1335" s="25">
        <v>0</v>
      </c>
      <c r="AA1335" s="109"/>
      <c r="AB1335" s="25">
        <v>0</v>
      </c>
      <c r="AC1335" s="25">
        <v>0</v>
      </c>
      <c r="AD1335" s="25">
        <v>0</v>
      </c>
      <c r="AE1335" s="25">
        <v>179.52799999999999</v>
      </c>
      <c r="AF1335" s="25">
        <v>0</v>
      </c>
      <c r="AG1335" s="25">
        <v>0</v>
      </c>
      <c r="AH1335" s="109"/>
      <c r="AI1335" s="25">
        <v>0</v>
      </c>
      <c r="AJ1335" s="25">
        <v>0</v>
      </c>
      <c r="AK1335" s="123">
        <v>0</v>
      </c>
      <c r="AL1335" s="25">
        <v>0</v>
      </c>
      <c r="AM1335" s="25">
        <v>0</v>
      </c>
      <c r="AN1335" s="25">
        <v>303.49700000000001</v>
      </c>
      <c r="AO1335" s="109"/>
      <c r="AP1335" s="25">
        <v>0</v>
      </c>
      <c r="AQ1335" s="25">
        <v>0</v>
      </c>
      <c r="AR1335" s="25">
        <v>0</v>
      </c>
      <c r="AS1335" s="25">
        <v>0</v>
      </c>
      <c r="AT1335" s="25">
        <v>0</v>
      </c>
      <c r="AU1335" s="25">
        <v>179.52799999999999</v>
      </c>
      <c r="AW1335" t="str">
        <f t="shared" si="141"/>
        <v>Trần Huy Hoàng</v>
      </c>
      <c r="AX1335" s="27" t="str">
        <f t="shared" si="142"/>
        <v>Tạ Mộng Tuyền</v>
      </c>
      <c r="AY1335" s="4" t="str">
        <f t="shared" si="143"/>
        <v>VIN+</v>
      </c>
    </row>
    <row r="1336" spans="1:51" outlineLevel="1" x14ac:dyDescent="0.25">
      <c r="A1336" s="4" t="s">
        <v>1104</v>
      </c>
      <c r="B1336" s="4" t="s">
        <v>797</v>
      </c>
      <c r="C1336" s="4" t="s">
        <v>221</v>
      </c>
      <c r="D1336" s="4" t="s">
        <v>758</v>
      </c>
      <c r="E1336" s="35" t="s">
        <v>297</v>
      </c>
      <c r="F1336" s="11" t="s">
        <v>710</v>
      </c>
      <c r="G1336" s="35">
        <v>5335420</v>
      </c>
      <c r="H1336" s="35" t="s">
        <v>2026</v>
      </c>
      <c r="I1336" s="4"/>
      <c r="J1336" s="4"/>
      <c r="K1336" s="4"/>
      <c r="L1336" s="4"/>
      <c r="M1336" s="33"/>
      <c r="N1336" s="38"/>
      <c r="O1336" s="33"/>
      <c r="P1336" s="244">
        <f t="shared" si="140"/>
        <v>721.48900000000003</v>
      </c>
      <c r="Q1336" s="25"/>
      <c r="R1336" s="25"/>
      <c r="S1336" s="25"/>
      <c r="T1336" s="109"/>
      <c r="U1336" s="25"/>
      <c r="V1336" s="25"/>
      <c r="W1336" s="25"/>
      <c r="X1336" s="25">
        <v>238.464</v>
      </c>
      <c r="Y1336" s="25">
        <v>0</v>
      </c>
      <c r="Z1336" s="25">
        <v>0</v>
      </c>
      <c r="AA1336" s="109"/>
      <c r="AB1336" s="25">
        <v>0</v>
      </c>
      <c r="AC1336" s="25">
        <v>0</v>
      </c>
      <c r="AD1336" s="25">
        <v>0</v>
      </c>
      <c r="AE1336" s="25">
        <v>0</v>
      </c>
      <c r="AF1336" s="25">
        <v>0</v>
      </c>
      <c r="AG1336" s="25">
        <v>0</v>
      </c>
      <c r="AH1336" s="109"/>
      <c r="AI1336" s="25">
        <v>0</v>
      </c>
      <c r="AJ1336" s="25">
        <v>0</v>
      </c>
      <c r="AK1336" s="123">
        <v>0</v>
      </c>
      <c r="AL1336" s="25">
        <v>0</v>
      </c>
      <c r="AM1336" s="25">
        <v>0</v>
      </c>
      <c r="AN1336" s="25">
        <v>0</v>
      </c>
      <c r="AO1336" s="109"/>
      <c r="AP1336" s="25">
        <v>483.02499999999998</v>
      </c>
      <c r="AQ1336" s="25">
        <v>0</v>
      </c>
      <c r="AR1336" s="25">
        <v>0</v>
      </c>
      <c r="AS1336" s="25">
        <v>0</v>
      </c>
      <c r="AT1336" s="25">
        <v>0</v>
      </c>
      <c r="AU1336" s="25">
        <v>0</v>
      </c>
      <c r="AW1336" t="str">
        <f t="shared" si="141"/>
        <v>Trần Huy Hoàng</v>
      </c>
      <c r="AX1336" s="27" t="str">
        <f t="shared" si="142"/>
        <v>Tạ Mộng Tuyền</v>
      </c>
      <c r="AY1336" s="4" t="str">
        <f t="shared" si="143"/>
        <v>VIN+</v>
      </c>
    </row>
    <row r="1337" spans="1:51" outlineLevel="1" x14ac:dyDescent="0.25">
      <c r="A1337" s="4" t="s">
        <v>1104</v>
      </c>
      <c r="B1337" s="4" t="s">
        <v>797</v>
      </c>
      <c r="C1337" s="4" t="s">
        <v>221</v>
      </c>
      <c r="D1337" s="4" t="s">
        <v>758</v>
      </c>
      <c r="E1337" s="35" t="s">
        <v>297</v>
      </c>
      <c r="F1337" s="11" t="s">
        <v>710</v>
      </c>
      <c r="G1337" s="35">
        <v>5120451</v>
      </c>
      <c r="H1337" s="35" t="s">
        <v>2027</v>
      </c>
      <c r="I1337" s="4"/>
      <c r="J1337" s="4"/>
      <c r="K1337" s="4"/>
      <c r="L1337" s="4"/>
      <c r="M1337" s="33"/>
      <c r="N1337" s="38"/>
      <c r="O1337" s="33"/>
      <c r="P1337" s="244">
        <f t="shared" si="140"/>
        <v>1140.5509999999999</v>
      </c>
      <c r="Q1337" s="25"/>
      <c r="R1337" s="25"/>
      <c r="S1337" s="25"/>
      <c r="T1337" s="109"/>
      <c r="U1337" s="25"/>
      <c r="V1337" s="25"/>
      <c r="W1337" s="25"/>
      <c r="X1337" s="25">
        <v>238.464</v>
      </c>
      <c r="Y1337" s="25">
        <v>0</v>
      </c>
      <c r="Z1337" s="25">
        <v>0</v>
      </c>
      <c r="AA1337" s="109"/>
      <c r="AB1337" s="25">
        <v>0</v>
      </c>
      <c r="AC1337" s="25">
        <v>0</v>
      </c>
      <c r="AD1337" s="25">
        <v>0</v>
      </c>
      <c r="AE1337" s="25">
        <v>541.96100000000001</v>
      </c>
      <c r="AF1337" s="25">
        <v>0</v>
      </c>
      <c r="AG1337" s="25">
        <v>0</v>
      </c>
      <c r="AH1337" s="109"/>
      <c r="AI1337" s="25">
        <v>0</v>
      </c>
      <c r="AJ1337" s="25">
        <v>0</v>
      </c>
      <c r="AK1337" s="123">
        <v>0</v>
      </c>
      <c r="AL1337" s="25">
        <v>0</v>
      </c>
      <c r="AM1337" s="25">
        <v>0</v>
      </c>
      <c r="AN1337" s="25">
        <v>0</v>
      </c>
      <c r="AO1337" s="109"/>
      <c r="AP1337" s="25">
        <v>0</v>
      </c>
      <c r="AQ1337" s="25">
        <v>360.12599999999998</v>
      </c>
      <c r="AR1337" s="25">
        <v>0</v>
      </c>
      <c r="AS1337" s="25">
        <v>0</v>
      </c>
      <c r="AT1337" s="25">
        <v>0</v>
      </c>
      <c r="AU1337" s="25">
        <v>0</v>
      </c>
      <c r="AW1337" t="str">
        <f t="shared" si="141"/>
        <v>Trần Huy Hoàng</v>
      </c>
      <c r="AX1337" s="27" t="str">
        <f t="shared" si="142"/>
        <v>Tạ Mộng Tuyền</v>
      </c>
      <c r="AY1337" s="4" t="str">
        <f t="shared" si="143"/>
        <v>VIN+</v>
      </c>
    </row>
    <row r="1338" spans="1:51" outlineLevel="1" x14ac:dyDescent="0.25">
      <c r="A1338" s="4" t="s">
        <v>1104</v>
      </c>
      <c r="B1338" s="4" t="s">
        <v>797</v>
      </c>
      <c r="C1338" s="4" t="s">
        <v>221</v>
      </c>
      <c r="D1338" s="4" t="s">
        <v>758</v>
      </c>
      <c r="E1338" s="35" t="s">
        <v>297</v>
      </c>
      <c r="F1338" s="11" t="s">
        <v>710</v>
      </c>
      <c r="G1338" s="35">
        <v>5133303</v>
      </c>
      <c r="H1338" s="35" t="s">
        <v>2039</v>
      </c>
      <c r="I1338" s="4"/>
      <c r="J1338" s="4"/>
      <c r="K1338" s="4"/>
      <c r="L1338" s="4"/>
      <c r="M1338" s="33"/>
      <c r="N1338" s="38"/>
      <c r="O1338" s="33"/>
      <c r="P1338" s="244">
        <f t="shared" si="140"/>
        <v>417.99199999999996</v>
      </c>
      <c r="Q1338" s="25"/>
      <c r="R1338" s="25"/>
      <c r="S1338" s="25"/>
      <c r="T1338" s="109"/>
      <c r="U1338" s="25"/>
      <c r="V1338" s="25"/>
      <c r="W1338" s="25"/>
      <c r="X1338" s="25">
        <v>179.52799999999999</v>
      </c>
      <c r="Y1338" s="25">
        <v>0</v>
      </c>
      <c r="Z1338" s="25">
        <v>0</v>
      </c>
      <c r="AA1338" s="109"/>
      <c r="AB1338" s="25">
        <v>0</v>
      </c>
      <c r="AC1338" s="25">
        <v>0</v>
      </c>
      <c r="AD1338" s="25">
        <v>0</v>
      </c>
      <c r="AE1338" s="25">
        <v>0</v>
      </c>
      <c r="AF1338" s="25">
        <v>238.464</v>
      </c>
      <c r="AG1338" s="25">
        <v>0</v>
      </c>
      <c r="AH1338" s="109"/>
      <c r="AI1338" s="25">
        <v>0</v>
      </c>
      <c r="AJ1338" s="25">
        <v>0</v>
      </c>
      <c r="AK1338" s="123">
        <v>0</v>
      </c>
      <c r="AL1338" s="25">
        <v>0</v>
      </c>
      <c r="AM1338" s="25">
        <v>0</v>
      </c>
      <c r="AN1338" s="25">
        <v>0</v>
      </c>
      <c r="AO1338" s="109"/>
      <c r="AP1338" s="25">
        <v>0</v>
      </c>
      <c r="AQ1338" s="25">
        <v>0</v>
      </c>
      <c r="AR1338" s="25">
        <v>0</v>
      </c>
      <c r="AS1338" s="25">
        <v>0</v>
      </c>
      <c r="AT1338" s="25">
        <v>0</v>
      </c>
      <c r="AU1338" s="25">
        <v>0</v>
      </c>
      <c r="AW1338" t="str">
        <f t="shared" si="141"/>
        <v>Trần Huy Hoàng</v>
      </c>
      <c r="AX1338" s="27" t="str">
        <f t="shared" si="142"/>
        <v>Tạ Mộng Tuyền</v>
      </c>
      <c r="AY1338" s="4" t="str">
        <f t="shared" si="143"/>
        <v>VIN+</v>
      </c>
    </row>
    <row r="1339" spans="1:51" outlineLevel="1" x14ac:dyDescent="0.25">
      <c r="A1339" s="4" t="s">
        <v>1104</v>
      </c>
      <c r="B1339" s="4" t="s">
        <v>797</v>
      </c>
      <c r="C1339" s="4" t="s">
        <v>221</v>
      </c>
      <c r="D1339" s="4" t="s">
        <v>758</v>
      </c>
      <c r="E1339" s="35" t="s">
        <v>297</v>
      </c>
      <c r="F1339" s="11" t="s">
        <v>710</v>
      </c>
      <c r="G1339" s="35">
        <v>5335008</v>
      </c>
      <c r="H1339" s="35" t="s">
        <v>2040</v>
      </c>
      <c r="I1339" s="4"/>
      <c r="J1339" s="4"/>
      <c r="K1339" s="4"/>
      <c r="L1339" s="4"/>
      <c r="M1339" s="33"/>
      <c r="N1339" s="38"/>
      <c r="O1339" s="33"/>
      <c r="P1339" s="244">
        <f t="shared" si="140"/>
        <v>721.48900000000003</v>
      </c>
      <c r="Q1339" s="25"/>
      <c r="R1339" s="25"/>
      <c r="S1339" s="25"/>
      <c r="T1339" s="109"/>
      <c r="U1339" s="25"/>
      <c r="V1339" s="25"/>
      <c r="W1339" s="25"/>
      <c r="X1339" s="25">
        <v>179.52799999999999</v>
      </c>
      <c r="Y1339" s="25">
        <v>0</v>
      </c>
      <c r="Z1339" s="25">
        <v>0</v>
      </c>
      <c r="AA1339" s="109"/>
      <c r="AB1339" s="25">
        <v>0</v>
      </c>
      <c r="AC1339" s="25">
        <v>0</v>
      </c>
      <c r="AD1339" s="25">
        <v>0</v>
      </c>
      <c r="AE1339" s="25">
        <v>0</v>
      </c>
      <c r="AF1339" s="25">
        <v>0</v>
      </c>
      <c r="AG1339" s="25">
        <v>0</v>
      </c>
      <c r="AH1339" s="109"/>
      <c r="AI1339" s="25">
        <v>0</v>
      </c>
      <c r="AJ1339" s="25">
        <v>0</v>
      </c>
      <c r="AK1339" s="123">
        <v>0</v>
      </c>
      <c r="AL1339" s="25">
        <v>0</v>
      </c>
      <c r="AM1339" s="25">
        <v>0</v>
      </c>
      <c r="AN1339" s="25">
        <v>0</v>
      </c>
      <c r="AO1339" s="109"/>
      <c r="AP1339" s="25">
        <v>0</v>
      </c>
      <c r="AQ1339" s="25">
        <v>0</v>
      </c>
      <c r="AR1339" s="25">
        <v>303.49700000000001</v>
      </c>
      <c r="AS1339" s="25">
        <v>238.464</v>
      </c>
      <c r="AT1339" s="25">
        <v>0</v>
      </c>
      <c r="AU1339" s="25">
        <v>0</v>
      </c>
      <c r="AW1339" t="str">
        <f t="shared" si="141"/>
        <v>Trần Huy Hoàng</v>
      </c>
      <c r="AX1339" s="27" t="str">
        <f t="shared" si="142"/>
        <v>Tạ Mộng Tuyền</v>
      </c>
      <c r="AY1339" s="4" t="str">
        <f t="shared" si="143"/>
        <v>VIN+</v>
      </c>
    </row>
    <row r="1340" spans="1:51" outlineLevel="1" x14ac:dyDescent="0.25">
      <c r="A1340" s="4" t="s">
        <v>1104</v>
      </c>
      <c r="B1340" s="4" t="s">
        <v>797</v>
      </c>
      <c r="C1340" s="4" t="s">
        <v>221</v>
      </c>
      <c r="D1340" s="4" t="s">
        <v>758</v>
      </c>
      <c r="E1340" s="35" t="s">
        <v>297</v>
      </c>
      <c r="F1340" s="11" t="s">
        <v>710</v>
      </c>
      <c r="G1340" s="35">
        <v>5123489</v>
      </c>
      <c r="H1340" s="35" t="s">
        <v>2041</v>
      </c>
      <c r="I1340" s="4"/>
      <c r="J1340" s="4"/>
      <c r="K1340" s="4"/>
      <c r="L1340" s="4"/>
      <c r="M1340" s="33"/>
      <c r="N1340" s="38"/>
      <c r="O1340" s="33"/>
      <c r="P1340" s="244">
        <f t="shared" si="140"/>
        <v>1016.5819999999999</v>
      </c>
      <c r="Q1340" s="25"/>
      <c r="R1340" s="25"/>
      <c r="S1340" s="25"/>
      <c r="T1340" s="109"/>
      <c r="U1340" s="25"/>
      <c r="V1340" s="25"/>
      <c r="W1340" s="25"/>
      <c r="X1340" s="25">
        <v>238.464</v>
      </c>
      <c r="Y1340" s="25">
        <v>0</v>
      </c>
      <c r="Z1340" s="25">
        <v>0</v>
      </c>
      <c r="AA1340" s="109"/>
      <c r="AB1340" s="25">
        <v>179.52799999999999</v>
      </c>
      <c r="AC1340" s="25">
        <v>0</v>
      </c>
      <c r="AD1340" s="25">
        <v>180.59800000000001</v>
      </c>
      <c r="AE1340" s="25">
        <v>0</v>
      </c>
      <c r="AF1340" s="25">
        <v>0</v>
      </c>
      <c r="AG1340" s="25">
        <v>0</v>
      </c>
      <c r="AH1340" s="109"/>
      <c r="AI1340" s="25">
        <v>0</v>
      </c>
      <c r="AJ1340" s="25">
        <v>0</v>
      </c>
      <c r="AK1340" s="123">
        <v>238.464</v>
      </c>
      <c r="AL1340" s="25">
        <v>0</v>
      </c>
      <c r="AM1340" s="25">
        <v>0</v>
      </c>
      <c r="AN1340" s="25">
        <v>0</v>
      </c>
      <c r="AO1340" s="109"/>
      <c r="AP1340" s="25">
        <v>179.52799999999999</v>
      </c>
      <c r="AQ1340" s="25">
        <v>0</v>
      </c>
      <c r="AR1340" s="25">
        <v>0</v>
      </c>
      <c r="AS1340" s="25">
        <v>0</v>
      </c>
      <c r="AT1340" s="25">
        <v>0</v>
      </c>
      <c r="AU1340" s="25">
        <v>0</v>
      </c>
      <c r="AW1340" t="str">
        <f t="shared" si="141"/>
        <v>Trần Huy Hoàng</v>
      </c>
      <c r="AX1340" s="27" t="str">
        <f t="shared" si="142"/>
        <v>Tạ Mộng Tuyền</v>
      </c>
      <c r="AY1340" s="4" t="str">
        <f t="shared" si="143"/>
        <v>VIN+</v>
      </c>
    </row>
    <row r="1341" spans="1:51" outlineLevel="1" x14ac:dyDescent="0.25">
      <c r="A1341" s="4" t="s">
        <v>1104</v>
      </c>
      <c r="B1341" s="4" t="s">
        <v>797</v>
      </c>
      <c r="C1341" s="4" t="s">
        <v>221</v>
      </c>
      <c r="D1341" s="4" t="s">
        <v>758</v>
      </c>
      <c r="E1341" s="35" t="s">
        <v>297</v>
      </c>
      <c r="F1341" s="11" t="s">
        <v>710</v>
      </c>
      <c r="G1341" s="35">
        <v>5126417</v>
      </c>
      <c r="H1341" s="35" t="s">
        <v>2207</v>
      </c>
      <c r="I1341" s="4"/>
      <c r="J1341" s="4"/>
      <c r="K1341" s="4"/>
      <c r="L1341" s="4"/>
      <c r="M1341" s="33"/>
      <c r="N1341" s="38"/>
      <c r="O1341" s="33"/>
      <c r="P1341" s="244">
        <f t="shared" si="140"/>
        <v>901.01700000000005</v>
      </c>
      <c r="Q1341" s="25"/>
      <c r="R1341" s="25"/>
      <c r="S1341" s="25"/>
      <c r="T1341" s="109"/>
      <c r="U1341" s="25"/>
      <c r="V1341" s="25"/>
      <c r="W1341" s="25"/>
      <c r="X1341" s="25">
        <v>0</v>
      </c>
      <c r="Y1341" s="25">
        <v>417.99200000000002</v>
      </c>
      <c r="Z1341" s="25">
        <v>0</v>
      </c>
      <c r="AA1341" s="109"/>
      <c r="AB1341" s="25">
        <v>0</v>
      </c>
      <c r="AC1341" s="25">
        <v>0</v>
      </c>
      <c r="AD1341" s="25">
        <v>0</v>
      </c>
      <c r="AE1341" s="25">
        <v>0</v>
      </c>
      <c r="AF1341" s="25">
        <v>0</v>
      </c>
      <c r="AG1341" s="25">
        <v>0</v>
      </c>
      <c r="AH1341" s="109"/>
      <c r="AI1341" s="25">
        <v>0</v>
      </c>
      <c r="AJ1341" s="25">
        <v>0</v>
      </c>
      <c r="AK1341" s="123">
        <v>0</v>
      </c>
      <c r="AL1341" s="25">
        <v>0</v>
      </c>
      <c r="AM1341" s="25">
        <v>0</v>
      </c>
      <c r="AN1341" s="25">
        <v>0</v>
      </c>
      <c r="AO1341" s="109"/>
      <c r="AP1341" s="25">
        <v>179.52799999999999</v>
      </c>
      <c r="AQ1341" s="25">
        <v>0</v>
      </c>
      <c r="AR1341" s="25">
        <v>0</v>
      </c>
      <c r="AS1341" s="25">
        <v>303.49700000000001</v>
      </c>
      <c r="AT1341" s="25">
        <v>0</v>
      </c>
      <c r="AU1341" s="25">
        <v>0</v>
      </c>
      <c r="AW1341" t="str">
        <f t="shared" si="141"/>
        <v>Trần Huy Hoàng</v>
      </c>
      <c r="AX1341" s="27" t="str">
        <f t="shared" si="142"/>
        <v>Tạ Mộng Tuyền</v>
      </c>
      <c r="AY1341" s="4" t="str">
        <f t="shared" si="143"/>
        <v>VIN+</v>
      </c>
    </row>
    <row r="1342" spans="1:51" outlineLevel="1" x14ac:dyDescent="0.25">
      <c r="A1342" s="4" t="s">
        <v>1104</v>
      </c>
      <c r="B1342" s="4" t="s">
        <v>797</v>
      </c>
      <c r="C1342" s="4" t="s">
        <v>221</v>
      </c>
      <c r="D1342" s="4" t="s">
        <v>758</v>
      </c>
      <c r="E1342" s="35" t="s">
        <v>297</v>
      </c>
      <c r="F1342" s="11" t="s">
        <v>710</v>
      </c>
      <c r="G1342" s="35">
        <v>5290947</v>
      </c>
      <c r="H1342" s="35" t="s">
        <v>2208</v>
      </c>
      <c r="I1342" s="4"/>
      <c r="J1342" s="4"/>
      <c r="K1342" s="4"/>
      <c r="L1342" s="4"/>
      <c r="M1342" s="33"/>
      <c r="N1342" s="38"/>
      <c r="O1342" s="33"/>
      <c r="P1342" s="244">
        <f t="shared" si="140"/>
        <v>417.99199999999996</v>
      </c>
      <c r="Q1342" s="25"/>
      <c r="R1342" s="25"/>
      <c r="S1342" s="25"/>
      <c r="T1342" s="109"/>
      <c r="U1342" s="25"/>
      <c r="V1342" s="25"/>
      <c r="W1342" s="25"/>
      <c r="X1342" s="25">
        <v>0</v>
      </c>
      <c r="Y1342" s="25">
        <v>179.52799999999999</v>
      </c>
      <c r="Z1342" s="25">
        <v>0</v>
      </c>
      <c r="AA1342" s="109"/>
      <c r="AB1342" s="25">
        <v>0</v>
      </c>
      <c r="AC1342" s="25">
        <v>0</v>
      </c>
      <c r="AD1342" s="25">
        <v>0</v>
      </c>
      <c r="AE1342" s="25">
        <v>0</v>
      </c>
      <c r="AF1342" s="25">
        <v>0</v>
      </c>
      <c r="AG1342" s="25">
        <v>0</v>
      </c>
      <c r="AH1342" s="109"/>
      <c r="AI1342" s="25">
        <v>0</v>
      </c>
      <c r="AJ1342" s="25">
        <v>0</v>
      </c>
      <c r="AK1342" s="123">
        <v>0</v>
      </c>
      <c r="AL1342" s="25">
        <v>0</v>
      </c>
      <c r="AM1342" s="25">
        <v>0</v>
      </c>
      <c r="AN1342" s="25">
        <v>0</v>
      </c>
      <c r="AO1342" s="109"/>
      <c r="AP1342" s="25">
        <v>0</v>
      </c>
      <c r="AQ1342" s="25">
        <v>0</v>
      </c>
      <c r="AR1342" s="25">
        <v>0</v>
      </c>
      <c r="AS1342" s="25">
        <v>0</v>
      </c>
      <c r="AT1342" s="25">
        <v>238.464</v>
      </c>
      <c r="AU1342" s="25">
        <v>0</v>
      </c>
      <c r="AW1342" t="str">
        <f t="shared" si="141"/>
        <v>Trần Huy Hoàng</v>
      </c>
      <c r="AX1342" s="27" t="str">
        <f t="shared" si="142"/>
        <v>Tạ Mộng Tuyền</v>
      </c>
      <c r="AY1342" s="4" t="str">
        <f t="shared" si="143"/>
        <v>VIN+</v>
      </c>
    </row>
    <row r="1343" spans="1:51" outlineLevel="1" x14ac:dyDescent="0.25">
      <c r="A1343" s="4" t="s">
        <v>1104</v>
      </c>
      <c r="B1343" s="4" t="s">
        <v>797</v>
      </c>
      <c r="C1343" s="4" t="s">
        <v>221</v>
      </c>
      <c r="D1343" s="4" t="s">
        <v>758</v>
      </c>
      <c r="E1343" s="35" t="s">
        <v>297</v>
      </c>
      <c r="F1343" s="11" t="s">
        <v>710</v>
      </c>
      <c r="G1343" s="35">
        <v>5279148</v>
      </c>
      <c r="H1343" s="35" t="s">
        <v>2209</v>
      </c>
      <c r="I1343" s="4"/>
      <c r="J1343" s="4"/>
      <c r="K1343" s="4"/>
      <c r="L1343" s="4"/>
      <c r="M1343" s="33"/>
      <c r="N1343" s="38"/>
      <c r="O1343" s="33"/>
      <c r="P1343" s="244">
        <f t="shared" si="140"/>
        <v>417.99199999999996</v>
      </c>
      <c r="Q1343" s="25"/>
      <c r="R1343" s="25"/>
      <c r="S1343" s="25"/>
      <c r="T1343" s="109"/>
      <c r="U1343" s="25"/>
      <c r="V1343" s="25"/>
      <c r="W1343" s="25"/>
      <c r="X1343" s="25">
        <v>0</v>
      </c>
      <c r="Y1343" s="25">
        <v>179.52799999999999</v>
      </c>
      <c r="Z1343" s="25">
        <v>0</v>
      </c>
      <c r="AA1343" s="109"/>
      <c r="AB1343" s="25">
        <v>0</v>
      </c>
      <c r="AC1343" s="25">
        <v>0</v>
      </c>
      <c r="AD1343" s="25">
        <v>0</v>
      </c>
      <c r="AE1343" s="25">
        <v>0</v>
      </c>
      <c r="AF1343" s="25">
        <v>0</v>
      </c>
      <c r="AG1343" s="25">
        <v>0</v>
      </c>
      <c r="AH1343" s="109"/>
      <c r="AI1343" s="25">
        <v>0</v>
      </c>
      <c r="AJ1343" s="25">
        <v>0</v>
      </c>
      <c r="AK1343" s="123">
        <v>0</v>
      </c>
      <c r="AL1343" s="25">
        <v>0</v>
      </c>
      <c r="AM1343" s="25">
        <v>0</v>
      </c>
      <c r="AN1343" s="25">
        <v>0</v>
      </c>
      <c r="AO1343" s="109"/>
      <c r="AP1343" s="25">
        <v>0</v>
      </c>
      <c r="AQ1343" s="25">
        <v>0</v>
      </c>
      <c r="AR1343" s="25">
        <v>0</v>
      </c>
      <c r="AS1343" s="25">
        <v>0</v>
      </c>
      <c r="AT1343" s="25">
        <v>238.464</v>
      </c>
      <c r="AU1343" s="25">
        <v>0</v>
      </c>
      <c r="AW1343" t="str">
        <f t="shared" si="141"/>
        <v>Trần Huy Hoàng</v>
      </c>
      <c r="AX1343" s="27" t="str">
        <f t="shared" si="142"/>
        <v>Tạ Mộng Tuyền</v>
      </c>
      <c r="AY1343" s="4" t="str">
        <f t="shared" si="143"/>
        <v>VIN+</v>
      </c>
    </row>
    <row r="1344" spans="1:51" outlineLevel="1" x14ac:dyDescent="0.25">
      <c r="A1344" s="4" t="s">
        <v>1104</v>
      </c>
      <c r="B1344" s="4" t="s">
        <v>797</v>
      </c>
      <c r="C1344" s="4" t="s">
        <v>221</v>
      </c>
      <c r="D1344" s="4" t="s">
        <v>758</v>
      </c>
      <c r="E1344" s="35" t="s">
        <v>297</v>
      </c>
      <c r="F1344" s="11" t="s">
        <v>710</v>
      </c>
      <c r="G1344" s="35">
        <v>5290712</v>
      </c>
      <c r="H1344" s="35" t="s">
        <v>2210</v>
      </c>
      <c r="I1344" s="4"/>
      <c r="J1344" s="4"/>
      <c r="K1344" s="4"/>
      <c r="L1344" s="4"/>
      <c r="M1344" s="33"/>
      <c r="N1344" s="38"/>
      <c r="O1344" s="33"/>
      <c r="P1344" s="244">
        <f t="shared" si="140"/>
        <v>419.06200000000001</v>
      </c>
      <c r="Q1344" s="25"/>
      <c r="R1344" s="25"/>
      <c r="S1344" s="25"/>
      <c r="T1344" s="109"/>
      <c r="U1344" s="25"/>
      <c r="V1344" s="25"/>
      <c r="W1344" s="25"/>
      <c r="X1344" s="25">
        <v>0</v>
      </c>
      <c r="Y1344" s="25">
        <v>419.06200000000001</v>
      </c>
      <c r="Z1344" s="25">
        <v>0</v>
      </c>
      <c r="AA1344" s="109"/>
      <c r="AB1344" s="25">
        <v>0</v>
      </c>
      <c r="AC1344" s="25">
        <v>0</v>
      </c>
      <c r="AD1344" s="25">
        <v>0</v>
      </c>
      <c r="AE1344" s="25">
        <v>0</v>
      </c>
      <c r="AF1344" s="25">
        <v>0</v>
      </c>
      <c r="AG1344" s="25">
        <v>0</v>
      </c>
      <c r="AH1344" s="109"/>
      <c r="AI1344" s="25">
        <v>0</v>
      </c>
      <c r="AJ1344" s="25">
        <v>0</v>
      </c>
      <c r="AK1344" s="123">
        <v>0</v>
      </c>
      <c r="AL1344" s="25">
        <v>0</v>
      </c>
      <c r="AM1344" s="25">
        <v>0</v>
      </c>
      <c r="AN1344" s="25">
        <v>0</v>
      </c>
      <c r="AO1344" s="109"/>
      <c r="AP1344" s="25">
        <v>0</v>
      </c>
      <c r="AQ1344" s="25">
        <v>0</v>
      </c>
      <c r="AR1344" s="25">
        <v>0</v>
      </c>
      <c r="AS1344" s="25">
        <v>0</v>
      </c>
      <c r="AT1344" s="25">
        <v>0</v>
      </c>
      <c r="AU1344" s="25">
        <v>0</v>
      </c>
      <c r="AW1344" t="str">
        <f t="shared" si="141"/>
        <v>Trần Huy Hoàng</v>
      </c>
      <c r="AX1344" s="27" t="str">
        <f t="shared" si="142"/>
        <v>Tạ Mộng Tuyền</v>
      </c>
      <c r="AY1344" s="4" t="str">
        <f t="shared" si="143"/>
        <v>VIN+</v>
      </c>
    </row>
    <row r="1345" spans="1:51" outlineLevel="1" x14ac:dyDescent="0.25">
      <c r="A1345" s="4" t="s">
        <v>1104</v>
      </c>
      <c r="B1345" s="4" t="s">
        <v>797</v>
      </c>
      <c r="C1345" s="4" t="s">
        <v>221</v>
      </c>
      <c r="D1345" s="4" t="s">
        <v>758</v>
      </c>
      <c r="E1345" s="35" t="s">
        <v>297</v>
      </c>
      <c r="F1345" s="11" t="s">
        <v>710</v>
      </c>
      <c r="G1345" s="35">
        <v>5279975</v>
      </c>
      <c r="H1345" s="35" t="s">
        <v>2211</v>
      </c>
      <c r="I1345" s="4"/>
      <c r="J1345" s="4"/>
      <c r="K1345" s="4"/>
      <c r="L1345" s="4"/>
      <c r="M1345" s="33"/>
      <c r="N1345" s="38"/>
      <c r="O1345" s="33"/>
      <c r="P1345" s="244">
        <f t="shared" si="140"/>
        <v>1024.9860000000001</v>
      </c>
      <c r="Q1345" s="25"/>
      <c r="R1345" s="25"/>
      <c r="S1345" s="25"/>
      <c r="T1345" s="109"/>
      <c r="U1345" s="25"/>
      <c r="V1345" s="25"/>
      <c r="W1345" s="25"/>
      <c r="X1345" s="25">
        <v>0</v>
      </c>
      <c r="Y1345" s="25">
        <v>238.464</v>
      </c>
      <c r="Z1345" s="25">
        <v>0</v>
      </c>
      <c r="AA1345" s="109"/>
      <c r="AB1345" s="25">
        <v>0</v>
      </c>
      <c r="AC1345" s="25">
        <v>0</v>
      </c>
      <c r="AD1345" s="25">
        <v>0</v>
      </c>
      <c r="AE1345" s="25">
        <v>0</v>
      </c>
      <c r="AF1345" s="25">
        <v>0</v>
      </c>
      <c r="AG1345" s="25">
        <v>0</v>
      </c>
      <c r="AH1345" s="109"/>
      <c r="AI1345" s="25">
        <v>0</v>
      </c>
      <c r="AJ1345" s="25">
        <v>0</v>
      </c>
      <c r="AK1345" s="123">
        <v>0</v>
      </c>
      <c r="AL1345" s="25">
        <v>483.02499999999998</v>
      </c>
      <c r="AM1345" s="25">
        <v>0</v>
      </c>
      <c r="AN1345" s="25">
        <v>0</v>
      </c>
      <c r="AO1345" s="109"/>
      <c r="AP1345" s="25">
        <v>0</v>
      </c>
      <c r="AQ1345" s="25">
        <v>0</v>
      </c>
      <c r="AR1345" s="25">
        <v>0</v>
      </c>
      <c r="AS1345" s="25">
        <v>0</v>
      </c>
      <c r="AT1345" s="25">
        <v>303.49700000000001</v>
      </c>
      <c r="AU1345" s="25">
        <v>0</v>
      </c>
      <c r="AW1345" t="str">
        <f t="shared" si="141"/>
        <v>Trần Huy Hoàng</v>
      </c>
      <c r="AX1345" s="27" t="str">
        <f t="shared" si="142"/>
        <v>Tạ Mộng Tuyền</v>
      </c>
      <c r="AY1345" s="4" t="str">
        <f t="shared" si="143"/>
        <v>VIN+</v>
      </c>
    </row>
    <row r="1346" spans="1:51" outlineLevel="1" x14ac:dyDescent="0.25">
      <c r="A1346" s="4" t="s">
        <v>1104</v>
      </c>
      <c r="B1346" s="4" t="s">
        <v>797</v>
      </c>
      <c r="C1346" s="4" t="s">
        <v>221</v>
      </c>
      <c r="D1346" s="4" t="s">
        <v>758</v>
      </c>
      <c r="E1346" s="35" t="s">
        <v>297</v>
      </c>
      <c r="F1346" s="11" t="s">
        <v>710</v>
      </c>
      <c r="G1346" s="35">
        <v>5295492</v>
      </c>
      <c r="H1346" s="35" t="s">
        <v>2255</v>
      </c>
      <c r="I1346" s="4"/>
      <c r="J1346" s="4"/>
      <c r="K1346" s="4"/>
      <c r="L1346" s="4"/>
      <c r="M1346" s="33"/>
      <c r="N1346" s="38"/>
      <c r="O1346" s="33"/>
      <c r="P1346" s="244">
        <f t="shared" si="140"/>
        <v>1140.5509999999999</v>
      </c>
      <c r="Q1346" s="25"/>
      <c r="R1346" s="25"/>
      <c r="S1346" s="25"/>
      <c r="T1346" s="109"/>
      <c r="U1346" s="25"/>
      <c r="V1346" s="25"/>
      <c r="W1346" s="25"/>
      <c r="X1346" s="25">
        <v>0</v>
      </c>
      <c r="Y1346" s="25">
        <v>598.59</v>
      </c>
      <c r="Z1346" s="25">
        <v>0</v>
      </c>
      <c r="AA1346" s="109"/>
      <c r="AB1346" s="25">
        <v>0</v>
      </c>
      <c r="AC1346" s="25">
        <v>0</v>
      </c>
      <c r="AD1346" s="25">
        <v>0</v>
      </c>
      <c r="AE1346" s="25">
        <v>0</v>
      </c>
      <c r="AF1346" s="25">
        <v>0</v>
      </c>
      <c r="AG1346" s="25">
        <v>0</v>
      </c>
      <c r="AH1346" s="109"/>
      <c r="AI1346" s="25">
        <v>0</v>
      </c>
      <c r="AJ1346" s="25">
        <v>0</v>
      </c>
      <c r="AK1346" s="123">
        <v>303.49700000000001</v>
      </c>
      <c r="AL1346" s="25">
        <v>0</v>
      </c>
      <c r="AM1346" s="25">
        <v>0</v>
      </c>
      <c r="AN1346" s="25">
        <v>0</v>
      </c>
      <c r="AO1346" s="109"/>
      <c r="AP1346" s="25">
        <v>0</v>
      </c>
      <c r="AQ1346" s="25">
        <v>0</v>
      </c>
      <c r="AR1346" s="25">
        <v>0</v>
      </c>
      <c r="AS1346" s="25">
        <v>0</v>
      </c>
      <c r="AT1346" s="25">
        <v>0</v>
      </c>
      <c r="AU1346" s="25">
        <v>238.464</v>
      </c>
      <c r="AW1346" t="str">
        <f t="shared" si="141"/>
        <v>Trần Huy Hoàng</v>
      </c>
      <c r="AX1346" s="27" t="str">
        <f t="shared" si="142"/>
        <v>Tạ Mộng Tuyền</v>
      </c>
      <c r="AY1346" s="4" t="str">
        <f t="shared" si="143"/>
        <v>VIN+</v>
      </c>
    </row>
    <row r="1347" spans="1:51" outlineLevel="1" x14ac:dyDescent="0.25">
      <c r="A1347" s="4" t="s">
        <v>1104</v>
      </c>
      <c r="B1347" s="4" t="s">
        <v>797</v>
      </c>
      <c r="C1347" s="4" t="s">
        <v>221</v>
      </c>
      <c r="D1347" s="4" t="s">
        <v>758</v>
      </c>
      <c r="E1347" s="35" t="s">
        <v>297</v>
      </c>
      <c r="F1347" s="11" t="s">
        <v>710</v>
      </c>
      <c r="G1347" s="35">
        <v>5292976</v>
      </c>
      <c r="H1347" s="35" t="s">
        <v>2256</v>
      </c>
      <c r="I1347" s="4"/>
      <c r="J1347" s="4"/>
      <c r="K1347" s="4"/>
      <c r="L1347" s="4"/>
      <c r="M1347" s="33"/>
      <c r="N1347" s="38"/>
      <c r="O1347" s="33"/>
      <c r="P1347" s="244">
        <f t="shared" si="140"/>
        <v>1205.5840000000001</v>
      </c>
      <c r="Q1347" s="25"/>
      <c r="R1347" s="25"/>
      <c r="S1347" s="25"/>
      <c r="T1347" s="109"/>
      <c r="U1347" s="25"/>
      <c r="V1347" s="25"/>
      <c r="W1347" s="25"/>
      <c r="X1347" s="25">
        <v>0</v>
      </c>
      <c r="Y1347" s="25">
        <v>598.59</v>
      </c>
      <c r="Z1347" s="25">
        <v>0</v>
      </c>
      <c r="AA1347" s="109"/>
      <c r="AB1347" s="25">
        <v>0</v>
      </c>
      <c r="AC1347" s="25">
        <v>0</v>
      </c>
      <c r="AD1347" s="25">
        <v>0</v>
      </c>
      <c r="AE1347" s="25">
        <v>0</v>
      </c>
      <c r="AF1347" s="25">
        <v>0</v>
      </c>
      <c r="AG1347" s="25">
        <v>0</v>
      </c>
      <c r="AH1347" s="109"/>
      <c r="AI1347" s="25">
        <v>0</v>
      </c>
      <c r="AJ1347" s="25">
        <v>0</v>
      </c>
      <c r="AK1347" s="123">
        <v>0</v>
      </c>
      <c r="AL1347" s="25">
        <v>303.49700000000001</v>
      </c>
      <c r="AM1347" s="25">
        <v>0</v>
      </c>
      <c r="AN1347" s="25">
        <v>0</v>
      </c>
      <c r="AO1347" s="109"/>
      <c r="AP1347" s="25">
        <v>0</v>
      </c>
      <c r="AQ1347" s="25">
        <v>0</v>
      </c>
      <c r="AR1347" s="25">
        <v>0</v>
      </c>
      <c r="AS1347" s="25">
        <v>0</v>
      </c>
      <c r="AT1347" s="25">
        <v>0</v>
      </c>
      <c r="AU1347" s="25">
        <v>303.49700000000001</v>
      </c>
      <c r="AW1347" t="str">
        <f t="shared" si="141"/>
        <v>Trần Huy Hoàng</v>
      </c>
      <c r="AX1347" s="27" t="str">
        <f t="shared" si="142"/>
        <v>Tạ Mộng Tuyền</v>
      </c>
      <c r="AY1347" s="4" t="str">
        <f t="shared" si="143"/>
        <v>VIN+</v>
      </c>
    </row>
    <row r="1348" spans="1:51" outlineLevel="1" x14ac:dyDescent="0.25">
      <c r="A1348" s="4" t="s">
        <v>1104</v>
      </c>
      <c r="B1348" s="4" t="s">
        <v>797</v>
      </c>
      <c r="C1348" s="4" t="s">
        <v>221</v>
      </c>
      <c r="D1348" s="4" t="s">
        <v>758</v>
      </c>
      <c r="E1348" s="35" t="s">
        <v>297</v>
      </c>
      <c r="F1348" s="11" t="s">
        <v>710</v>
      </c>
      <c r="G1348" s="35">
        <v>5299225</v>
      </c>
      <c r="H1348" s="35" t="s">
        <v>2257</v>
      </c>
      <c r="I1348" s="4"/>
      <c r="J1348" s="4"/>
      <c r="K1348" s="4"/>
      <c r="L1348" s="4"/>
      <c r="M1348" s="33"/>
      <c r="N1348" s="38"/>
      <c r="O1348" s="33"/>
      <c r="P1348" s="244">
        <f t="shared" si="140"/>
        <v>597.52</v>
      </c>
      <c r="Q1348" s="25"/>
      <c r="R1348" s="25"/>
      <c r="S1348" s="25"/>
      <c r="T1348" s="109"/>
      <c r="U1348" s="25"/>
      <c r="V1348" s="25"/>
      <c r="W1348" s="25"/>
      <c r="X1348" s="25">
        <v>0</v>
      </c>
      <c r="Y1348" s="25">
        <v>179.52799999999999</v>
      </c>
      <c r="Z1348" s="25">
        <v>0</v>
      </c>
      <c r="AA1348" s="109"/>
      <c r="AB1348" s="25">
        <v>0</v>
      </c>
      <c r="AC1348" s="25">
        <v>0</v>
      </c>
      <c r="AD1348" s="25">
        <v>0</v>
      </c>
      <c r="AE1348" s="25">
        <v>0</v>
      </c>
      <c r="AF1348" s="25">
        <v>238.464</v>
      </c>
      <c r="AG1348" s="25">
        <v>0</v>
      </c>
      <c r="AH1348" s="109"/>
      <c r="AI1348" s="25">
        <v>0</v>
      </c>
      <c r="AJ1348" s="25">
        <v>0</v>
      </c>
      <c r="AK1348" s="123">
        <v>179.52799999999999</v>
      </c>
      <c r="AL1348" s="25">
        <v>0</v>
      </c>
      <c r="AM1348" s="25">
        <v>0</v>
      </c>
      <c r="AN1348" s="25">
        <v>0</v>
      </c>
      <c r="AO1348" s="109"/>
      <c r="AP1348" s="25">
        <v>0</v>
      </c>
      <c r="AQ1348" s="25">
        <v>0</v>
      </c>
      <c r="AR1348" s="25">
        <v>0</v>
      </c>
      <c r="AS1348" s="25">
        <v>0</v>
      </c>
      <c r="AT1348" s="25">
        <v>0</v>
      </c>
      <c r="AU1348" s="25">
        <v>0</v>
      </c>
      <c r="AW1348" t="str">
        <f t="shared" si="141"/>
        <v>Trần Huy Hoàng</v>
      </c>
      <c r="AX1348" s="27" t="str">
        <f t="shared" si="142"/>
        <v>Tạ Mộng Tuyền</v>
      </c>
      <c r="AY1348" s="4" t="str">
        <f t="shared" si="143"/>
        <v>VIN+</v>
      </c>
    </row>
    <row r="1349" spans="1:51" outlineLevel="1" x14ac:dyDescent="0.25">
      <c r="A1349" s="4" t="s">
        <v>1104</v>
      </c>
      <c r="B1349" s="4" t="s">
        <v>797</v>
      </c>
      <c r="C1349" s="4" t="s">
        <v>221</v>
      </c>
      <c r="D1349" s="4" t="s">
        <v>758</v>
      </c>
      <c r="E1349" s="35" t="s">
        <v>297</v>
      </c>
      <c r="F1349" s="11" t="s">
        <v>710</v>
      </c>
      <c r="G1349" s="35">
        <v>5293401</v>
      </c>
      <c r="H1349" s="35" t="s">
        <v>2258</v>
      </c>
      <c r="I1349" s="4"/>
      <c r="J1349" s="4"/>
      <c r="K1349" s="4"/>
      <c r="L1349" s="4"/>
      <c r="M1349" s="33"/>
      <c r="N1349" s="38"/>
      <c r="O1349" s="33"/>
      <c r="P1349" s="244">
        <f t="shared" si="140"/>
        <v>179.52799999999999</v>
      </c>
      <c r="Q1349" s="25"/>
      <c r="R1349" s="25"/>
      <c r="S1349" s="25"/>
      <c r="T1349" s="109"/>
      <c r="U1349" s="25"/>
      <c r="V1349" s="25"/>
      <c r="W1349" s="25"/>
      <c r="X1349" s="25">
        <v>0</v>
      </c>
      <c r="Y1349" s="25">
        <v>179.52799999999999</v>
      </c>
      <c r="Z1349" s="25">
        <v>0</v>
      </c>
      <c r="AA1349" s="109"/>
      <c r="AB1349" s="25">
        <v>0</v>
      </c>
      <c r="AC1349" s="25">
        <v>0</v>
      </c>
      <c r="AD1349" s="25">
        <v>0</v>
      </c>
      <c r="AE1349" s="25">
        <v>0</v>
      </c>
      <c r="AF1349" s="25">
        <v>0</v>
      </c>
      <c r="AG1349" s="25">
        <v>0</v>
      </c>
      <c r="AH1349" s="109"/>
      <c r="AI1349" s="25">
        <v>0</v>
      </c>
      <c r="AJ1349" s="25">
        <v>0</v>
      </c>
      <c r="AK1349" s="123">
        <v>0</v>
      </c>
      <c r="AL1349" s="25">
        <v>0</v>
      </c>
      <c r="AM1349" s="25">
        <v>0</v>
      </c>
      <c r="AN1349" s="25">
        <v>0</v>
      </c>
      <c r="AO1349" s="109"/>
      <c r="AP1349" s="25">
        <v>0</v>
      </c>
      <c r="AQ1349" s="25">
        <v>0</v>
      </c>
      <c r="AR1349" s="25">
        <v>0</v>
      </c>
      <c r="AS1349" s="25">
        <v>0</v>
      </c>
      <c r="AT1349" s="25">
        <v>0</v>
      </c>
      <c r="AU1349" s="25">
        <v>0</v>
      </c>
      <c r="AW1349" t="str">
        <f t="shared" si="141"/>
        <v>Trần Huy Hoàng</v>
      </c>
      <c r="AX1349" s="27" t="str">
        <f t="shared" si="142"/>
        <v>Tạ Mộng Tuyền</v>
      </c>
      <c r="AY1349" s="4" t="str">
        <f t="shared" si="143"/>
        <v>VIN+</v>
      </c>
    </row>
    <row r="1350" spans="1:51" outlineLevel="1" x14ac:dyDescent="0.25">
      <c r="A1350" s="4" t="s">
        <v>1104</v>
      </c>
      <c r="B1350" s="4" t="s">
        <v>797</v>
      </c>
      <c r="C1350" s="4" t="s">
        <v>221</v>
      </c>
      <c r="D1350" s="4" t="s">
        <v>758</v>
      </c>
      <c r="E1350" s="35" t="s">
        <v>297</v>
      </c>
      <c r="F1350" s="11" t="s">
        <v>710</v>
      </c>
      <c r="G1350" s="35">
        <v>5334836</v>
      </c>
      <c r="H1350" s="35" t="s">
        <v>2259</v>
      </c>
      <c r="I1350" s="4"/>
      <c r="J1350" s="4"/>
      <c r="K1350" s="4"/>
      <c r="L1350" s="4"/>
      <c r="M1350" s="33"/>
      <c r="N1350" s="38"/>
      <c r="O1350" s="33"/>
      <c r="P1350" s="244">
        <f t="shared" si="140"/>
        <v>663.62300000000005</v>
      </c>
      <c r="Q1350" s="25"/>
      <c r="R1350" s="25"/>
      <c r="S1350" s="25"/>
      <c r="T1350" s="109"/>
      <c r="U1350" s="25"/>
      <c r="V1350" s="25"/>
      <c r="W1350" s="25"/>
      <c r="X1350" s="25">
        <v>0</v>
      </c>
      <c r="Y1350" s="25">
        <v>179.52799999999999</v>
      </c>
      <c r="Z1350" s="25">
        <v>0</v>
      </c>
      <c r="AA1350" s="109"/>
      <c r="AB1350" s="25">
        <v>0</v>
      </c>
      <c r="AC1350" s="25">
        <v>0</v>
      </c>
      <c r="AD1350" s="25">
        <v>0</v>
      </c>
      <c r="AE1350" s="25">
        <v>0</v>
      </c>
      <c r="AF1350" s="25">
        <v>0</v>
      </c>
      <c r="AG1350" s="25">
        <v>0</v>
      </c>
      <c r="AH1350" s="109"/>
      <c r="AI1350" s="25">
        <v>180.59800000000001</v>
      </c>
      <c r="AJ1350" s="25">
        <v>0</v>
      </c>
      <c r="AK1350" s="123">
        <v>0</v>
      </c>
      <c r="AL1350" s="25">
        <v>303.49700000000001</v>
      </c>
      <c r="AM1350" s="25">
        <v>0</v>
      </c>
      <c r="AN1350" s="25">
        <v>0</v>
      </c>
      <c r="AO1350" s="109"/>
      <c r="AP1350" s="25">
        <v>0</v>
      </c>
      <c r="AQ1350" s="25">
        <v>0</v>
      </c>
      <c r="AR1350" s="25">
        <v>0</v>
      </c>
      <c r="AS1350" s="25">
        <v>0</v>
      </c>
      <c r="AT1350" s="25">
        <v>0</v>
      </c>
      <c r="AU1350" s="25">
        <v>0</v>
      </c>
      <c r="AW1350" t="str">
        <f t="shared" si="141"/>
        <v>Trần Huy Hoàng</v>
      </c>
      <c r="AX1350" s="27" t="str">
        <f t="shared" si="142"/>
        <v>Tạ Mộng Tuyền</v>
      </c>
      <c r="AY1350" s="4" t="str">
        <f t="shared" si="143"/>
        <v>VIN+</v>
      </c>
    </row>
    <row r="1351" spans="1:51" outlineLevel="1" x14ac:dyDescent="0.25">
      <c r="A1351" s="4" t="s">
        <v>1104</v>
      </c>
      <c r="B1351" s="4" t="s">
        <v>797</v>
      </c>
      <c r="C1351" s="4" t="s">
        <v>221</v>
      </c>
      <c r="D1351" s="4" t="s">
        <v>758</v>
      </c>
      <c r="E1351" s="35" t="s">
        <v>297</v>
      </c>
      <c r="F1351" s="11" t="s">
        <v>710</v>
      </c>
      <c r="G1351" s="35">
        <v>5297902</v>
      </c>
      <c r="H1351" s="35" t="s">
        <v>2260</v>
      </c>
      <c r="I1351" s="4"/>
      <c r="J1351" s="4"/>
      <c r="K1351" s="4"/>
      <c r="L1351" s="4"/>
      <c r="M1351" s="33"/>
      <c r="N1351" s="38"/>
      <c r="O1351" s="33"/>
      <c r="P1351" s="244">
        <f t="shared" si="140"/>
        <v>179.52799999999999</v>
      </c>
      <c r="Q1351" s="25"/>
      <c r="R1351" s="25"/>
      <c r="S1351" s="25"/>
      <c r="T1351" s="109"/>
      <c r="U1351" s="25"/>
      <c r="V1351" s="25"/>
      <c r="W1351" s="25"/>
      <c r="X1351" s="25">
        <v>0</v>
      </c>
      <c r="Y1351" s="25">
        <v>179.52799999999999</v>
      </c>
      <c r="Z1351" s="25">
        <v>0</v>
      </c>
      <c r="AA1351" s="109"/>
      <c r="AB1351" s="25">
        <v>0</v>
      </c>
      <c r="AC1351" s="25">
        <v>0</v>
      </c>
      <c r="AD1351" s="25">
        <v>0</v>
      </c>
      <c r="AE1351" s="25">
        <v>0</v>
      </c>
      <c r="AF1351" s="25">
        <v>0</v>
      </c>
      <c r="AG1351" s="25">
        <v>0</v>
      </c>
      <c r="AH1351" s="109"/>
      <c r="AI1351" s="25">
        <v>0</v>
      </c>
      <c r="AJ1351" s="25">
        <v>0</v>
      </c>
      <c r="AK1351" s="123">
        <v>0</v>
      </c>
      <c r="AL1351" s="25">
        <v>0</v>
      </c>
      <c r="AM1351" s="25">
        <v>0</v>
      </c>
      <c r="AN1351" s="25">
        <v>0</v>
      </c>
      <c r="AO1351" s="109"/>
      <c r="AP1351" s="25">
        <v>0</v>
      </c>
      <c r="AQ1351" s="25">
        <v>0</v>
      </c>
      <c r="AR1351" s="25">
        <v>0</v>
      </c>
      <c r="AS1351" s="25">
        <v>0</v>
      </c>
      <c r="AT1351" s="25">
        <v>0</v>
      </c>
      <c r="AU1351" s="25">
        <v>0</v>
      </c>
      <c r="AW1351" t="str">
        <f t="shared" si="141"/>
        <v>Trần Huy Hoàng</v>
      </c>
      <c r="AX1351" s="27" t="str">
        <f t="shared" si="142"/>
        <v>Tạ Mộng Tuyền</v>
      </c>
      <c r="AY1351" s="4" t="str">
        <f t="shared" si="143"/>
        <v>VIN+</v>
      </c>
    </row>
    <row r="1352" spans="1:51" outlineLevel="1" x14ac:dyDescent="0.25">
      <c r="A1352" s="4" t="s">
        <v>1104</v>
      </c>
      <c r="B1352" s="4" t="s">
        <v>797</v>
      </c>
      <c r="C1352" s="4" t="s">
        <v>221</v>
      </c>
      <c r="D1352" s="4" t="s">
        <v>758</v>
      </c>
      <c r="E1352" s="35" t="s">
        <v>297</v>
      </c>
      <c r="F1352" s="11" t="s">
        <v>710</v>
      </c>
      <c r="G1352" s="35">
        <v>5338119</v>
      </c>
      <c r="H1352" s="35" t="s">
        <v>2261</v>
      </c>
      <c r="I1352" s="4"/>
      <c r="J1352" s="4"/>
      <c r="K1352" s="4"/>
      <c r="L1352" s="4"/>
      <c r="M1352" s="33"/>
      <c r="N1352" s="38"/>
      <c r="O1352" s="33"/>
      <c r="P1352" s="244">
        <f t="shared" si="140"/>
        <v>1139.481</v>
      </c>
      <c r="Q1352" s="25"/>
      <c r="R1352" s="25"/>
      <c r="S1352" s="25"/>
      <c r="T1352" s="109"/>
      <c r="U1352" s="25"/>
      <c r="V1352" s="25"/>
      <c r="W1352" s="25"/>
      <c r="X1352" s="25">
        <v>0</v>
      </c>
      <c r="Y1352" s="25">
        <v>179.52799999999999</v>
      </c>
      <c r="Z1352" s="25">
        <v>0</v>
      </c>
      <c r="AA1352" s="109"/>
      <c r="AB1352" s="25">
        <v>0</v>
      </c>
      <c r="AC1352" s="25">
        <v>0</v>
      </c>
      <c r="AD1352" s="25">
        <v>0</v>
      </c>
      <c r="AE1352" s="25">
        <v>238.464</v>
      </c>
      <c r="AF1352" s="25">
        <v>0</v>
      </c>
      <c r="AG1352" s="25">
        <v>0</v>
      </c>
      <c r="AH1352" s="109"/>
      <c r="AI1352" s="25">
        <v>0</v>
      </c>
      <c r="AJ1352" s="25">
        <v>0</v>
      </c>
      <c r="AK1352" s="123">
        <v>0</v>
      </c>
      <c r="AL1352" s="25">
        <v>0</v>
      </c>
      <c r="AM1352" s="25">
        <v>0</v>
      </c>
      <c r="AN1352" s="25">
        <v>0</v>
      </c>
      <c r="AO1352" s="109"/>
      <c r="AP1352" s="25">
        <v>0</v>
      </c>
      <c r="AQ1352" s="25">
        <v>179.52799999999999</v>
      </c>
      <c r="AR1352" s="25">
        <v>0</v>
      </c>
      <c r="AS1352" s="25">
        <v>0</v>
      </c>
      <c r="AT1352" s="25">
        <v>0</v>
      </c>
      <c r="AU1352" s="25">
        <v>541.96100000000001</v>
      </c>
      <c r="AW1352" t="str">
        <f t="shared" si="141"/>
        <v>Trần Huy Hoàng</v>
      </c>
      <c r="AX1352" s="27" t="str">
        <f t="shared" si="142"/>
        <v>Tạ Mộng Tuyền</v>
      </c>
      <c r="AY1352" s="4" t="str">
        <f t="shared" si="143"/>
        <v>VIN+</v>
      </c>
    </row>
    <row r="1353" spans="1:51" outlineLevel="1" x14ac:dyDescent="0.25">
      <c r="A1353" s="4" t="s">
        <v>1104</v>
      </c>
      <c r="B1353" s="4" t="s">
        <v>797</v>
      </c>
      <c r="C1353" s="4" t="s">
        <v>221</v>
      </c>
      <c r="D1353" s="4" t="s">
        <v>758</v>
      </c>
      <c r="E1353" s="35" t="s">
        <v>297</v>
      </c>
      <c r="F1353" s="11" t="s">
        <v>710</v>
      </c>
      <c r="G1353" s="35">
        <v>5334542</v>
      </c>
      <c r="H1353" s="35" t="s">
        <v>2262</v>
      </c>
      <c r="I1353" s="4"/>
      <c r="J1353" s="4"/>
      <c r="K1353" s="4"/>
      <c r="L1353" s="4"/>
      <c r="M1353" s="33"/>
      <c r="N1353" s="38"/>
      <c r="O1353" s="33"/>
      <c r="P1353" s="244">
        <f t="shared" si="140"/>
        <v>417.99200000000002</v>
      </c>
      <c r="Q1353" s="25"/>
      <c r="R1353" s="25"/>
      <c r="S1353" s="25"/>
      <c r="T1353" s="109"/>
      <c r="U1353" s="25"/>
      <c r="V1353" s="25"/>
      <c r="W1353" s="25"/>
      <c r="X1353" s="25">
        <v>0</v>
      </c>
      <c r="Y1353" s="25">
        <v>417.99200000000002</v>
      </c>
      <c r="Z1353" s="25">
        <v>0</v>
      </c>
      <c r="AA1353" s="109"/>
      <c r="AB1353" s="25">
        <v>0</v>
      </c>
      <c r="AC1353" s="25">
        <v>0</v>
      </c>
      <c r="AD1353" s="25">
        <v>0</v>
      </c>
      <c r="AE1353" s="25">
        <v>0</v>
      </c>
      <c r="AF1353" s="25">
        <v>0</v>
      </c>
      <c r="AG1353" s="25">
        <v>0</v>
      </c>
      <c r="AH1353" s="109"/>
      <c r="AI1353" s="25">
        <v>0</v>
      </c>
      <c r="AJ1353" s="25">
        <v>0</v>
      </c>
      <c r="AK1353" s="123">
        <v>0</v>
      </c>
      <c r="AL1353" s="25">
        <v>0</v>
      </c>
      <c r="AM1353" s="25">
        <v>0</v>
      </c>
      <c r="AN1353" s="25">
        <v>0</v>
      </c>
      <c r="AO1353" s="109"/>
      <c r="AP1353" s="25">
        <v>0</v>
      </c>
      <c r="AQ1353" s="25">
        <v>0</v>
      </c>
      <c r="AR1353" s="25">
        <v>0</v>
      </c>
      <c r="AS1353" s="25">
        <v>0</v>
      </c>
      <c r="AT1353" s="25">
        <v>0</v>
      </c>
      <c r="AU1353" s="25">
        <v>0</v>
      </c>
      <c r="AW1353" t="str">
        <f t="shared" si="141"/>
        <v>Trần Huy Hoàng</v>
      </c>
      <c r="AX1353" s="27" t="str">
        <f t="shared" si="142"/>
        <v>Tạ Mộng Tuyền</v>
      </c>
      <c r="AY1353" s="4" t="str">
        <f t="shared" si="143"/>
        <v>VIN+</v>
      </c>
    </row>
    <row r="1354" spans="1:51" outlineLevel="1" x14ac:dyDescent="0.25">
      <c r="A1354" s="4" t="s">
        <v>1104</v>
      </c>
      <c r="B1354" s="4" t="s">
        <v>797</v>
      </c>
      <c r="C1354" s="4" t="s">
        <v>221</v>
      </c>
      <c r="D1354" s="4" t="s">
        <v>758</v>
      </c>
      <c r="E1354" s="35" t="s">
        <v>297</v>
      </c>
      <c r="F1354" s="11" t="s">
        <v>710</v>
      </c>
      <c r="G1354" s="35">
        <v>5296633</v>
      </c>
      <c r="H1354" s="35" t="s">
        <v>2263</v>
      </c>
      <c r="I1354" s="4"/>
      <c r="J1354" s="4"/>
      <c r="K1354" s="4"/>
      <c r="L1354" s="4"/>
      <c r="M1354" s="33"/>
      <c r="N1354" s="38"/>
      <c r="O1354" s="33"/>
      <c r="P1354" s="244">
        <f t="shared" ref="P1354:P1417" si="144">SUM(Q1354:AU1354)</f>
        <v>483.02499999999998</v>
      </c>
      <c r="Q1354" s="25"/>
      <c r="R1354" s="25"/>
      <c r="S1354" s="25"/>
      <c r="T1354" s="109"/>
      <c r="U1354" s="25"/>
      <c r="V1354" s="25"/>
      <c r="W1354" s="25"/>
      <c r="X1354" s="25">
        <v>0</v>
      </c>
      <c r="Y1354" s="25">
        <v>179.52799999999999</v>
      </c>
      <c r="Z1354" s="25">
        <v>0</v>
      </c>
      <c r="AA1354" s="109"/>
      <c r="AB1354" s="25">
        <v>0</v>
      </c>
      <c r="AC1354" s="25">
        <v>0</v>
      </c>
      <c r="AD1354" s="25">
        <v>0</v>
      </c>
      <c r="AE1354" s="25">
        <v>0</v>
      </c>
      <c r="AF1354" s="25">
        <v>0</v>
      </c>
      <c r="AG1354" s="25">
        <v>0</v>
      </c>
      <c r="AH1354" s="109"/>
      <c r="AI1354" s="25">
        <v>0</v>
      </c>
      <c r="AJ1354" s="25">
        <v>0</v>
      </c>
      <c r="AK1354" s="123">
        <v>0</v>
      </c>
      <c r="AL1354" s="25">
        <v>303.49700000000001</v>
      </c>
      <c r="AM1354" s="25">
        <v>0</v>
      </c>
      <c r="AN1354" s="25">
        <v>0</v>
      </c>
      <c r="AO1354" s="109"/>
      <c r="AP1354" s="25">
        <v>0</v>
      </c>
      <c r="AQ1354" s="25">
        <v>0</v>
      </c>
      <c r="AR1354" s="25">
        <v>0</v>
      </c>
      <c r="AS1354" s="25">
        <v>0</v>
      </c>
      <c r="AT1354" s="25">
        <v>0</v>
      </c>
      <c r="AU1354" s="25">
        <v>0</v>
      </c>
      <c r="AW1354" t="str">
        <f t="shared" ref="AW1354:AW1417" si="145">+C1354</f>
        <v>Trần Huy Hoàng</v>
      </c>
      <c r="AX1354" s="27" t="str">
        <f t="shared" ref="AX1354:AX1417" si="146">+E1354</f>
        <v>Tạ Mộng Tuyền</v>
      </c>
      <c r="AY1354" s="4" t="str">
        <f t="shared" si="143"/>
        <v>VIN+</v>
      </c>
    </row>
    <row r="1355" spans="1:51" outlineLevel="1" x14ac:dyDescent="0.25">
      <c r="A1355" s="4" t="s">
        <v>1104</v>
      </c>
      <c r="B1355" s="4" t="s">
        <v>797</v>
      </c>
      <c r="C1355" s="4" t="s">
        <v>221</v>
      </c>
      <c r="D1355" s="4" t="s">
        <v>758</v>
      </c>
      <c r="E1355" s="35" t="s">
        <v>297</v>
      </c>
      <c r="F1355" s="11" t="s">
        <v>710</v>
      </c>
      <c r="G1355" s="35">
        <v>5295755</v>
      </c>
      <c r="H1355" s="35" t="s">
        <v>2264</v>
      </c>
      <c r="I1355" s="4"/>
      <c r="J1355" s="4"/>
      <c r="K1355" s="4"/>
      <c r="L1355" s="4"/>
      <c r="M1355" s="33"/>
      <c r="N1355" s="38"/>
      <c r="O1355" s="33"/>
      <c r="P1355" s="244">
        <f t="shared" si="144"/>
        <v>721.48900000000003</v>
      </c>
      <c r="Q1355" s="25"/>
      <c r="R1355" s="25"/>
      <c r="S1355" s="25"/>
      <c r="T1355" s="109"/>
      <c r="U1355" s="25"/>
      <c r="V1355" s="25"/>
      <c r="W1355" s="25"/>
      <c r="X1355" s="25">
        <v>0</v>
      </c>
      <c r="Y1355" s="25">
        <v>179.52799999999999</v>
      </c>
      <c r="Z1355" s="25">
        <v>0</v>
      </c>
      <c r="AA1355" s="109"/>
      <c r="AB1355" s="25">
        <v>0</v>
      </c>
      <c r="AC1355" s="25">
        <v>0</v>
      </c>
      <c r="AD1355" s="25">
        <v>0</v>
      </c>
      <c r="AE1355" s="25">
        <v>0</v>
      </c>
      <c r="AF1355" s="25">
        <v>0</v>
      </c>
      <c r="AG1355" s="25">
        <v>0</v>
      </c>
      <c r="AH1355" s="109"/>
      <c r="AI1355" s="25">
        <v>0</v>
      </c>
      <c r="AJ1355" s="25">
        <v>0</v>
      </c>
      <c r="AK1355" s="123">
        <v>0</v>
      </c>
      <c r="AL1355" s="25">
        <v>303.49700000000001</v>
      </c>
      <c r="AM1355" s="25">
        <v>0</v>
      </c>
      <c r="AN1355" s="25">
        <v>0</v>
      </c>
      <c r="AO1355" s="109"/>
      <c r="AP1355" s="25">
        <v>0</v>
      </c>
      <c r="AQ1355" s="25">
        <v>0</v>
      </c>
      <c r="AR1355" s="25">
        <v>0</v>
      </c>
      <c r="AS1355" s="25">
        <v>0</v>
      </c>
      <c r="AT1355" s="25">
        <v>0</v>
      </c>
      <c r="AU1355" s="25">
        <v>238.464</v>
      </c>
      <c r="AW1355" t="str">
        <f t="shared" si="145"/>
        <v>Trần Huy Hoàng</v>
      </c>
      <c r="AX1355" s="27" t="str">
        <f t="shared" si="146"/>
        <v>Tạ Mộng Tuyền</v>
      </c>
      <c r="AY1355" s="4" t="str">
        <f t="shared" si="143"/>
        <v>VIN+</v>
      </c>
    </row>
    <row r="1356" spans="1:51" outlineLevel="1" x14ac:dyDescent="0.25">
      <c r="A1356" s="4" t="s">
        <v>1104</v>
      </c>
      <c r="B1356" s="4" t="s">
        <v>797</v>
      </c>
      <c r="C1356" s="4" t="s">
        <v>221</v>
      </c>
      <c r="D1356" s="4" t="s">
        <v>758</v>
      </c>
      <c r="E1356" s="35" t="s">
        <v>297</v>
      </c>
      <c r="F1356" s="11" t="s">
        <v>710</v>
      </c>
      <c r="G1356" s="35">
        <v>5297379</v>
      </c>
      <c r="H1356" s="35" t="s">
        <v>2265</v>
      </c>
      <c r="I1356" s="4"/>
      <c r="J1356" s="4"/>
      <c r="K1356" s="4"/>
      <c r="L1356" s="4"/>
      <c r="M1356" s="33"/>
      <c r="N1356" s="38"/>
      <c r="O1356" s="33"/>
      <c r="P1356" s="244">
        <f t="shared" si="144"/>
        <v>417.99200000000002</v>
      </c>
      <c r="Q1356" s="25"/>
      <c r="R1356" s="25"/>
      <c r="S1356" s="25"/>
      <c r="T1356" s="109"/>
      <c r="U1356" s="25"/>
      <c r="V1356" s="25"/>
      <c r="W1356" s="25"/>
      <c r="X1356" s="25">
        <v>0</v>
      </c>
      <c r="Y1356" s="25">
        <v>417.99200000000002</v>
      </c>
      <c r="Z1356" s="25">
        <v>0</v>
      </c>
      <c r="AA1356" s="109"/>
      <c r="AB1356" s="25">
        <v>0</v>
      </c>
      <c r="AC1356" s="25">
        <v>0</v>
      </c>
      <c r="AD1356" s="25">
        <v>0</v>
      </c>
      <c r="AE1356" s="25">
        <v>0</v>
      </c>
      <c r="AF1356" s="25">
        <v>0</v>
      </c>
      <c r="AG1356" s="25">
        <v>0</v>
      </c>
      <c r="AH1356" s="109"/>
      <c r="AI1356" s="25">
        <v>0</v>
      </c>
      <c r="AJ1356" s="25">
        <v>0</v>
      </c>
      <c r="AK1356" s="123">
        <v>0</v>
      </c>
      <c r="AL1356" s="25">
        <v>0</v>
      </c>
      <c r="AM1356" s="25">
        <v>0</v>
      </c>
      <c r="AN1356" s="25">
        <v>0</v>
      </c>
      <c r="AO1356" s="109"/>
      <c r="AP1356" s="25">
        <v>0</v>
      </c>
      <c r="AQ1356" s="25">
        <v>0</v>
      </c>
      <c r="AR1356" s="25">
        <v>0</v>
      </c>
      <c r="AS1356" s="25">
        <v>0</v>
      </c>
      <c r="AT1356" s="25">
        <v>0</v>
      </c>
      <c r="AU1356" s="25">
        <v>0</v>
      </c>
      <c r="AW1356" t="str">
        <f t="shared" si="145"/>
        <v>Trần Huy Hoàng</v>
      </c>
      <c r="AX1356" s="27" t="str">
        <f t="shared" si="146"/>
        <v>Tạ Mộng Tuyền</v>
      </c>
      <c r="AY1356" s="4" t="str">
        <f t="shared" si="143"/>
        <v>VIN+</v>
      </c>
    </row>
    <row r="1357" spans="1:51" outlineLevel="1" x14ac:dyDescent="0.25">
      <c r="A1357" s="4" t="s">
        <v>1104</v>
      </c>
      <c r="B1357" s="4" t="s">
        <v>797</v>
      </c>
      <c r="C1357" s="4" t="s">
        <v>221</v>
      </c>
      <c r="D1357" s="4" t="s">
        <v>758</v>
      </c>
      <c r="E1357" s="35" t="s">
        <v>297</v>
      </c>
      <c r="F1357" s="11" t="s">
        <v>710</v>
      </c>
      <c r="G1357" s="35">
        <v>5279885</v>
      </c>
      <c r="H1357" s="35" t="s">
        <v>2266</v>
      </c>
      <c r="I1357" s="4"/>
      <c r="J1357" s="4"/>
      <c r="K1357" s="4"/>
      <c r="L1357" s="4"/>
      <c r="M1357" s="33"/>
      <c r="N1357" s="38"/>
      <c r="O1357" s="33"/>
      <c r="P1357" s="244">
        <f t="shared" si="144"/>
        <v>1023.749</v>
      </c>
      <c r="Q1357" s="25"/>
      <c r="R1357" s="25"/>
      <c r="S1357" s="25"/>
      <c r="T1357" s="109"/>
      <c r="U1357" s="25"/>
      <c r="V1357" s="25"/>
      <c r="W1357" s="25"/>
      <c r="X1357" s="25">
        <v>0</v>
      </c>
      <c r="Y1357" s="25">
        <v>360.12599999999998</v>
      </c>
      <c r="Z1357" s="25">
        <v>0</v>
      </c>
      <c r="AA1357" s="109"/>
      <c r="AB1357" s="25">
        <v>0</v>
      </c>
      <c r="AC1357" s="25">
        <v>0</v>
      </c>
      <c r="AD1357" s="25">
        <v>0</v>
      </c>
      <c r="AE1357" s="25">
        <v>0</v>
      </c>
      <c r="AF1357" s="25">
        <v>0</v>
      </c>
      <c r="AG1357" s="25">
        <v>0</v>
      </c>
      <c r="AH1357" s="109"/>
      <c r="AI1357" s="25">
        <v>0</v>
      </c>
      <c r="AJ1357" s="25">
        <v>0</v>
      </c>
      <c r="AK1357" s="123">
        <v>0</v>
      </c>
      <c r="AL1357" s="25">
        <v>0</v>
      </c>
      <c r="AM1357" s="25">
        <v>0</v>
      </c>
      <c r="AN1357" s="25">
        <v>0</v>
      </c>
      <c r="AO1357" s="109"/>
      <c r="AP1357" s="25">
        <v>663.62300000000005</v>
      </c>
      <c r="AQ1357" s="25">
        <v>0</v>
      </c>
      <c r="AR1357" s="25">
        <v>0</v>
      </c>
      <c r="AS1357" s="25">
        <v>0</v>
      </c>
      <c r="AT1357" s="25">
        <v>0</v>
      </c>
      <c r="AU1357" s="25">
        <v>0</v>
      </c>
      <c r="AW1357" t="str">
        <f t="shared" si="145"/>
        <v>Trần Huy Hoàng</v>
      </c>
      <c r="AX1357" s="27" t="str">
        <f t="shared" si="146"/>
        <v>Tạ Mộng Tuyền</v>
      </c>
      <c r="AY1357" s="4" t="str">
        <f t="shared" ref="AY1357:AY1420" si="147">+B1357</f>
        <v>VIN+</v>
      </c>
    </row>
    <row r="1358" spans="1:51" outlineLevel="1" x14ac:dyDescent="0.25">
      <c r="A1358" s="4" t="s">
        <v>1104</v>
      </c>
      <c r="B1358" s="4" t="s">
        <v>797</v>
      </c>
      <c r="C1358" s="4" t="s">
        <v>221</v>
      </c>
      <c r="D1358" s="4" t="s">
        <v>758</v>
      </c>
      <c r="E1358" s="35" t="s">
        <v>297</v>
      </c>
      <c r="F1358" s="11" t="s">
        <v>710</v>
      </c>
      <c r="G1358" s="35">
        <v>5337729</v>
      </c>
      <c r="H1358" s="35" t="s">
        <v>2267</v>
      </c>
      <c r="I1358" s="4"/>
      <c r="J1358" s="4"/>
      <c r="K1358" s="4"/>
      <c r="L1358" s="4"/>
      <c r="M1358" s="33"/>
      <c r="N1358" s="38"/>
      <c r="O1358" s="33"/>
      <c r="P1358" s="244">
        <f t="shared" si="144"/>
        <v>602.93700000000001</v>
      </c>
      <c r="Q1358" s="25"/>
      <c r="R1358" s="25"/>
      <c r="S1358" s="25"/>
      <c r="T1358" s="109"/>
      <c r="U1358" s="25"/>
      <c r="V1358" s="25"/>
      <c r="W1358" s="25"/>
      <c r="X1358" s="25">
        <v>0</v>
      </c>
      <c r="Y1358" s="25">
        <v>179.52799999999999</v>
      </c>
      <c r="Z1358" s="25">
        <v>0</v>
      </c>
      <c r="AA1358" s="109"/>
      <c r="AB1358" s="25">
        <v>0</v>
      </c>
      <c r="AC1358" s="25">
        <v>0</v>
      </c>
      <c r="AD1358" s="25">
        <v>0</v>
      </c>
      <c r="AE1358" s="25">
        <v>0</v>
      </c>
      <c r="AF1358" s="25">
        <v>0</v>
      </c>
      <c r="AG1358" s="25">
        <v>0</v>
      </c>
      <c r="AH1358" s="109"/>
      <c r="AI1358" s="25">
        <v>0</v>
      </c>
      <c r="AJ1358" s="25">
        <v>0</v>
      </c>
      <c r="AK1358" s="123">
        <v>423.40899999999999</v>
      </c>
      <c r="AL1358" s="25">
        <v>0</v>
      </c>
      <c r="AM1358" s="25">
        <v>0</v>
      </c>
      <c r="AN1358" s="25">
        <v>0</v>
      </c>
      <c r="AO1358" s="109"/>
      <c r="AP1358" s="25">
        <v>0</v>
      </c>
      <c r="AQ1358" s="25">
        <v>0</v>
      </c>
      <c r="AR1358" s="25">
        <v>0</v>
      </c>
      <c r="AS1358" s="25">
        <v>0</v>
      </c>
      <c r="AT1358" s="25">
        <v>0</v>
      </c>
      <c r="AU1358" s="25">
        <v>0</v>
      </c>
      <c r="AW1358" t="str">
        <f t="shared" si="145"/>
        <v>Trần Huy Hoàng</v>
      </c>
      <c r="AX1358" s="27" t="str">
        <f t="shared" si="146"/>
        <v>Tạ Mộng Tuyền</v>
      </c>
      <c r="AY1358" s="4" t="str">
        <f t="shared" si="147"/>
        <v>VIN+</v>
      </c>
    </row>
    <row r="1359" spans="1:51" outlineLevel="1" x14ac:dyDescent="0.25">
      <c r="A1359" s="4" t="s">
        <v>1104</v>
      </c>
      <c r="B1359" s="4" t="s">
        <v>797</v>
      </c>
      <c r="C1359" s="4" t="s">
        <v>221</v>
      </c>
      <c r="D1359" s="4" t="s">
        <v>758</v>
      </c>
      <c r="E1359" s="35" t="s">
        <v>297</v>
      </c>
      <c r="F1359" s="11" t="s">
        <v>710</v>
      </c>
      <c r="G1359" s="35">
        <v>5339772</v>
      </c>
      <c r="H1359" s="35" t="s">
        <v>2268</v>
      </c>
      <c r="I1359" s="4"/>
      <c r="J1359" s="4"/>
      <c r="K1359" s="4"/>
      <c r="L1359" s="4"/>
      <c r="M1359" s="33"/>
      <c r="N1359" s="38"/>
      <c r="O1359" s="33"/>
      <c r="P1359" s="244">
        <f t="shared" si="144"/>
        <v>967.12</v>
      </c>
      <c r="Q1359" s="25"/>
      <c r="R1359" s="25"/>
      <c r="S1359" s="25"/>
      <c r="T1359" s="109"/>
      <c r="U1359" s="25"/>
      <c r="V1359" s="25"/>
      <c r="W1359" s="25"/>
      <c r="X1359" s="25">
        <v>0</v>
      </c>
      <c r="Y1359" s="25">
        <v>360.12599999999998</v>
      </c>
      <c r="Z1359" s="25">
        <v>0</v>
      </c>
      <c r="AA1359" s="109"/>
      <c r="AB1359" s="25">
        <v>0</v>
      </c>
      <c r="AC1359" s="25">
        <v>0</v>
      </c>
      <c r="AD1359" s="25">
        <v>0</v>
      </c>
      <c r="AE1359" s="25">
        <v>0</v>
      </c>
      <c r="AF1359" s="25">
        <v>0</v>
      </c>
      <c r="AG1359" s="25">
        <v>0</v>
      </c>
      <c r="AH1359" s="109"/>
      <c r="AI1359" s="25">
        <v>0</v>
      </c>
      <c r="AJ1359" s="25">
        <v>0</v>
      </c>
      <c r="AK1359" s="123">
        <v>0</v>
      </c>
      <c r="AL1359" s="25">
        <v>0</v>
      </c>
      <c r="AM1359" s="25">
        <v>0</v>
      </c>
      <c r="AN1359" s="25">
        <v>0</v>
      </c>
      <c r="AO1359" s="109"/>
      <c r="AP1359" s="25">
        <v>0</v>
      </c>
      <c r="AQ1359" s="25">
        <v>0</v>
      </c>
      <c r="AR1359" s="25">
        <v>0</v>
      </c>
      <c r="AS1359" s="25">
        <v>0</v>
      </c>
      <c r="AT1359" s="25">
        <v>0</v>
      </c>
      <c r="AU1359" s="25">
        <v>606.99400000000003</v>
      </c>
      <c r="AW1359" t="str">
        <f t="shared" si="145"/>
        <v>Trần Huy Hoàng</v>
      </c>
      <c r="AX1359" s="27" t="str">
        <f t="shared" si="146"/>
        <v>Tạ Mộng Tuyền</v>
      </c>
      <c r="AY1359" s="4" t="str">
        <f t="shared" si="147"/>
        <v>VIN+</v>
      </c>
    </row>
    <row r="1360" spans="1:51" outlineLevel="1" x14ac:dyDescent="0.25">
      <c r="A1360" s="4" t="s">
        <v>1104</v>
      </c>
      <c r="B1360" s="4" t="s">
        <v>797</v>
      </c>
      <c r="C1360" s="4" t="s">
        <v>221</v>
      </c>
      <c r="D1360" s="4" t="s">
        <v>758</v>
      </c>
      <c r="E1360" s="35" t="s">
        <v>297</v>
      </c>
      <c r="F1360" s="11" t="s">
        <v>710</v>
      </c>
      <c r="G1360" s="35">
        <v>5331635</v>
      </c>
      <c r="H1360" s="35" t="s">
        <v>2269</v>
      </c>
      <c r="I1360" s="4"/>
      <c r="J1360" s="4"/>
      <c r="K1360" s="4"/>
      <c r="L1360" s="4"/>
      <c r="M1360" s="33"/>
      <c r="N1360" s="38"/>
      <c r="O1360" s="33"/>
      <c r="P1360" s="244">
        <f t="shared" si="144"/>
        <v>1321.1490000000001</v>
      </c>
      <c r="Q1360" s="25"/>
      <c r="R1360" s="25"/>
      <c r="S1360" s="25"/>
      <c r="T1360" s="109"/>
      <c r="U1360" s="25"/>
      <c r="V1360" s="25"/>
      <c r="W1360" s="25"/>
      <c r="X1360" s="25">
        <v>0</v>
      </c>
      <c r="Y1360" s="25">
        <v>419.06200000000001</v>
      </c>
      <c r="Z1360" s="25">
        <v>0</v>
      </c>
      <c r="AA1360" s="109"/>
      <c r="AB1360" s="25">
        <v>0</v>
      </c>
      <c r="AC1360" s="25">
        <v>179.52799999999999</v>
      </c>
      <c r="AD1360" s="25">
        <v>0</v>
      </c>
      <c r="AE1360" s="25">
        <v>0</v>
      </c>
      <c r="AF1360" s="25">
        <v>0</v>
      </c>
      <c r="AG1360" s="25">
        <v>0</v>
      </c>
      <c r="AH1360" s="109"/>
      <c r="AI1360" s="25">
        <v>0</v>
      </c>
      <c r="AJ1360" s="25">
        <v>0</v>
      </c>
      <c r="AK1360" s="123">
        <v>0</v>
      </c>
      <c r="AL1360" s="25">
        <v>419.06200000000001</v>
      </c>
      <c r="AM1360" s="25">
        <v>0</v>
      </c>
      <c r="AN1360" s="25">
        <v>0</v>
      </c>
      <c r="AO1360" s="109"/>
      <c r="AP1360" s="25">
        <v>0</v>
      </c>
      <c r="AQ1360" s="25">
        <v>0</v>
      </c>
      <c r="AR1360" s="25">
        <v>0</v>
      </c>
      <c r="AS1360" s="25">
        <v>0</v>
      </c>
      <c r="AT1360" s="25">
        <v>0</v>
      </c>
      <c r="AU1360" s="25">
        <v>303.49700000000001</v>
      </c>
      <c r="AW1360" t="str">
        <f t="shared" si="145"/>
        <v>Trần Huy Hoàng</v>
      </c>
      <c r="AX1360" s="27" t="str">
        <f t="shared" si="146"/>
        <v>Tạ Mộng Tuyền</v>
      </c>
      <c r="AY1360" s="4" t="str">
        <f t="shared" si="147"/>
        <v>VIN+</v>
      </c>
    </row>
    <row r="1361" spans="1:51" outlineLevel="1" x14ac:dyDescent="0.25">
      <c r="A1361" s="4" t="s">
        <v>1104</v>
      </c>
      <c r="B1361" s="4" t="s">
        <v>797</v>
      </c>
      <c r="C1361" s="4" t="s">
        <v>221</v>
      </c>
      <c r="D1361" s="4" t="s">
        <v>758</v>
      </c>
      <c r="E1361" s="35" t="s">
        <v>297</v>
      </c>
      <c r="F1361" s="11" t="s">
        <v>710</v>
      </c>
      <c r="G1361" s="35">
        <v>5334656</v>
      </c>
      <c r="H1361" s="35" t="s">
        <v>2270</v>
      </c>
      <c r="I1361" s="4"/>
      <c r="J1361" s="4"/>
      <c r="K1361" s="4"/>
      <c r="L1361" s="4"/>
      <c r="M1361" s="33"/>
      <c r="N1361" s="38"/>
      <c r="O1361" s="33"/>
      <c r="P1361" s="244">
        <f t="shared" si="144"/>
        <v>967.11999999999989</v>
      </c>
      <c r="Q1361" s="25"/>
      <c r="R1361" s="25"/>
      <c r="S1361" s="25"/>
      <c r="T1361" s="109"/>
      <c r="U1361" s="25"/>
      <c r="V1361" s="25"/>
      <c r="W1361" s="25"/>
      <c r="X1361" s="25">
        <v>0</v>
      </c>
      <c r="Y1361" s="25">
        <v>180.59800000000001</v>
      </c>
      <c r="Z1361" s="25">
        <v>0</v>
      </c>
      <c r="AA1361" s="109"/>
      <c r="AB1361" s="25">
        <v>0</v>
      </c>
      <c r="AC1361" s="25">
        <v>0</v>
      </c>
      <c r="AD1361" s="25">
        <v>0</v>
      </c>
      <c r="AE1361" s="25">
        <v>0</v>
      </c>
      <c r="AF1361" s="25">
        <v>0</v>
      </c>
      <c r="AG1361" s="25">
        <v>0</v>
      </c>
      <c r="AH1361" s="109"/>
      <c r="AI1361" s="25">
        <v>0</v>
      </c>
      <c r="AJ1361" s="25">
        <v>0</v>
      </c>
      <c r="AK1361" s="123">
        <v>0</v>
      </c>
      <c r="AL1361" s="25">
        <v>0</v>
      </c>
      <c r="AM1361" s="25">
        <v>0</v>
      </c>
      <c r="AN1361" s="25">
        <v>0</v>
      </c>
      <c r="AO1361" s="109"/>
      <c r="AP1361" s="25">
        <v>0</v>
      </c>
      <c r="AQ1361" s="25">
        <v>0</v>
      </c>
      <c r="AR1361" s="25">
        <v>0</v>
      </c>
      <c r="AS1361" s="25">
        <v>0</v>
      </c>
      <c r="AT1361" s="25">
        <v>0</v>
      </c>
      <c r="AU1361" s="25">
        <v>786.52199999999993</v>
      </c>
      <c r="AW1361" t="str">
        <f t="shared" si="145"/>
        <v>Trần Huy Hoàng</v>
      </c>
      <c r="AX1361" s="27" t="str">
        <f t="shared" si="146"/>
        <v>Tạ Mộng Tuyền</v>
      </c>
      <c r="AY1361" s="4" t="str">
        <f t="shared" si="147"/>
        <v>VIN+</v>
      </c>
    </row>
    <row r="1362" spans="1:51" outlineLevel="1" x14ac:dyDescent="0.25">
      <c r="A1362" s="4" t="s">
        <v>1104</v>
      </c>
      <c r="B1362" s="4" t="s">
        <v>797</v>
      </c>
      <c r="C1362" s="4" t="s">
        <v>221</v>
      </c>
      <c r="D1362" s="4" t="s">
        <v>758</v>
      </c>
      <c r="E1362" s="35" t="s">
        <v>297</v>
      </c>
      <c r="F1362" s="11" t="s">
        <v>710</v>
      </c>
      <c r="G1362" s="35">
        <v>5124457</v>
      </c>
      <c r="H1362" s="35" t="s">
        <v>3062</v>
      </c>
      <c r="I1362" s="4"/>
      <c r="J1362" s="4"/>
      <c r="K1362" s="4"/>
      <c r="L1362" s="4"/>
      <c r="M1362" s="33"/>
      <c r="N1362" s="38"/>
      <c r="O1362" s="33"/>
      <c r="P1362" s="244">
        <f t="shared" si="144"/>
        <v>179.52799999999999</v>
      </c>
      <c r="Q1362" s="25"/>
      <c r="R1362" s="25"/>
      <c r="S1362" s="25"/>
      <c r="T1362" s="109"/>
      <c r="U1362" s="25"/>
      <c r="V1362" s="25"/>
      <c r="W1362" s="25"/>
      <c r="X1362" s="25">
        <v>0</v>
      </c>
      <c r="Y1362" s="25">
        <v>0</v>
      </c>
      <c r="Z1362" s="25">
        <v>0</v>
      </c>
      <c r="AA1362" s="109"/>
      <c r="AB1362" s="25">
        <v>0</v>
      </c>
      <c r="AC1362" s="25">
        <v>0</v>
      </c>
      <c r="AD1362" s="25">
        <v>0</v>
      </c>
      <c r="AE1362" s="25">
        <v>0</v>
      </c>
      <c r="AF1362" s="25">
        <v>0</v>
      </c>
      <c r="AG1362" s="25">
        <v>0</v>
      </c>
      <c r="AH1362" s="109"/>
      <c r="AI1362" s="25">
        <v>0</v>
      </c>
      <c r="AJ1362" s="25">
        <v>0</v>
      </c>
      <c r="AK1362" s="123">
        <v>0</v>
      </c>
      <c r="AL1362" s="25">
        <v>0</v>
      </c>
      <c r="AM1362" s="25">
        <v>0</v>
      </c>
      <c r="AN1362" s="25">
        <v>0</v>
      </c>
      <c r="AO1362" s="109"/>
      <c r="AP1362" s="25">
        <v>0</v>
      </c>
      <c r="AQ1362" s="25">
        <v>0</v>
      </c>
      <c r="AR1362" s="25">
        <v>0</v>
      </c>
      <c r="AS1362" s="25">
        <v>0</v>
      </c>
      <c r="AT1362" s="25">
        <v>0</v>
      </c>
      <c r="AU1362" s="25">
        <v>179.52799999999999</v>
      </c>
      <c r="AW1362" t="str">
        <f t="shared" si="145"/>
        <v>Trần Huy Hoàng</v>
      </c>
      <c r="AX1362" s="27" t="str">
        <f t="shared" si="146"/>
        <v>Tạ Mộng Tuyền</v>
      </c>
      <c r="AY1362" s="4" t="str">
        <f t="shared" si="147"/>
        <v>VIN+</v>
      </c>
    </row>
    <row r="1363" spans="1:51" outlineLevel="1" x14ac:dyDescent="0.25">
      <c r="A1363" s="4" t="s">
        <v>1104</v>
      </c>
      <c r="B1363" s="4" t="s">
        <v>797</v>
      </c>
      <c r="C1363" s="4" t="s">
        <v>221</v>
      </c>
      <c r="D1363" s="4" t="s">
        <v>758</v>
      </c>
      <c r="E1363" s="35" t="s">
        <v>297</v>
      </c>
      <c r="F1363" s="11" t="s">
        <v>710</v>
      </c>
      <c r="G1363" s="35">
        <v>5129812</v>
      </c>
      <c r="H1363" s="35" t="s">
        <v>3063</v>
      </c>
      <c r="I1363" s="4"/>
      <c r="J1363" s="4"/>
      <c r="K1363" s="4"/>
      <c r="L1363" s="4"/>
      <c r="M1363" s="33"/>
      <c r="N1363" s="38"/>
      <c r="O1363" s="33"/>
      <c r="P1363" s="244">
        <f t="shared" si="144"/>
        <v>180.59800000000001</v>
      </c>
      <c r="Q1363" s="25"/>
      <c r="R1363" s="25"/>
      <c r="S1363" s="25"/>
      <c r="T1363" s="109"/>
      <c r="U1363" s="25"/>
      <c r="V1363" s="25"/>
      <c r="W1363" s="25"/>
      <c r="X1363" s="25">
        <v>0</v>
      </c>
      <c r="Y1363" s="25">
        <v>0</v>
      </c>
      <c r="Z1363" s="25">
        <v>180.59800000000001</v>
      </c>
      <c r="AA1363" s="109"/>
      <c r="AB1363" s="25">
        <v>0</v>
      </c>
      <c r="AC1363" s="25">
        <v>0</v>
      </c>
      <c r="AD1363" s="25">
        <v>0</v>
      </c>
      <c r="AE1363" s="25">
        <v>0</v>
      </c>
      <c r="AF1363" s="25">
        <v>0</v>
      </c>
      <c r="AG1363" s="25">
        <v>0</v>
      </c>
      <c r="AH1363" s="109"/>
      <c r="AI1363" s="25">
        <v>0</v>
      </c>
      <c r="AJ1363" s="25">
        <v>0</v>
      </c>
      <c r="AK1363" s="123">
        <v>0</v>
      </c>
      <c r="AL1363" s="25">
        <v>0</v>
      </c>
      <c r="AM1363" s="25">
        <v>0</v>
      </c>
      <c r="AN1363" s="25">
        <v>0</v>
      </c>
      <c r="AO1363" s="109"/>
      <c r="AP1363" s="25">
        <v>0</v>
      </c>
      <c r="AQ1363" s="25">
        <v>0</v>
      </c>
      <c r="AR1363" s="25">
        <v>0</v>
      </c>
      <c r="AS1363" s="25">
        <v>0</v>
      </c>
      <c r="AT1363" s="25">
        <v>0</v>
      </c>
      <c r="AU1363" s="25">
        <v>0</v>
      </c>
      <c r="AW1363" t="str">
        <f t="shared" si="145"/>
        <v>Trần Huy Hoàng</v>
      </c>
      <c r="AX1363" s="27" t="str">
        <f t="shared" si="146"/>
        <v>Tạ Mộng Tuyền</v>
      </c>
      <c r="AY1363" s="4" t="str">
        <f t="shared" si="147"/>
        <v>VIN+</v>
      </c>
    </row>
    <row r="1364" spans="1:51" outlineLevel="1" x14ac:dyDescent="0.25">
      <c r="A1364" s="4" t="s">
        <v>1104</v>
      </c>
      <c r="B1364" s="4" t="s">
        <v>797</v>
      </c>
      <c r="C1364" s="4" t="s">
        <v>221</v>
      </c>
      <c r="D1364" s="4" t="s">
        <v>758</v>
      </c>
      <c r="E1364" s="35" t="s">
        <v>297</v>
      </c>
      <c r="F1364" s="11" t="s">
        <v>710</v>
      </c>
      <c r="G1364" s="35">
        <v>5131907</v>
      </c>
      <c r="H1364" s="35" t="s">
        <v>3064</v>
      </c>
      <c r="I1364" s="4"/>
      <c r="J1364" s="4"/>
      <c r="K1364" s="4"/>
      <c r="L1364" s="4"/>
      <c r="M1364" s="33"/>
      <c r="N1364" s="38"/>
      <c r="O1364" s="33"/>
      <c r="P1364" s="244">
        <f t="shared" si="144"/>
        <v>662.553</v>
      </c>
      <c r="Q1364" s="25"/>
      <c r="R1364" s="25"/>
      <c r="S1364" s="25"/>
      <c r="T1364" s="109"/>
      <c r="U1364" s="25"/>
      <c r="V1364" s="25"/>
      <c r="W1364" s="25"/>
      <c r="X1364" s="25">
        <v>0</v>
      </c>
      <c r="Y1364" s="25">
        <v>0</v>
      </c>
      <c r="Z1364" s="25">
        <v>0</v>
      </c>
      <c r="AA1364" s="109"/>
      <c r="AB1364" s="25">
        <v>179.52799999999999</v>
      </c>
      <c r="AC1364" s="25">
        <v>0</v>
      </c>
      <c r="AD1364" s="25">
        <v>0</v>
      </c>
      <c r="AE1364" s="25">
        <v>0</v>
      </c>
      <c r="AF1364" s="25">
        <v>0</v>
      </c>
      <c r="AG1364" s="25">
        <v>0</v>
      </c>
      <c r="AH1364" s="109"/>
      <c r="AI1364" s="25">
        <v>0</v>
      </c>
      <c r="AJ1364" s="25">
        <v>0</v>
      </c>
      <c r="AK1364" s="123">
        <v>0</v>
      </c>
      <c r="AL1364" s="25">
        <v>0</v>
      </c>
      <c r="AM1364" s="25">
        <v>0</v>
      </c>
      <c r="AN1364" s="25">
        <v>0</v>
      </c>
      <c r="AO1364" s="109"/>
      <c r="AP1364" s="25">
        <v>0</v>
      </c>
      <c r="AQ1364" s="25">
        <v>0</v>
      </c>
      <c r="AR1364" s="25">
        <v>0</v>
      </c>
      <c r="AS1364" s="25">
        <v>0</v>
      </c>
      <c r="AT1364" s="25">
        <v>483.02499999999998</v>
      </c>
      <c r="AU1364" s="25">
        <v>0</v>
      </c>
      <c r="AW1364" t="str">
        <f t="shared" si="145"/>
        <v>Trần Huy Hoàng</v>
      </c>
      <c r="AX1364" s="27" t="str">
        <f t="shared" si="146"/>
        <v>Tạ Mộng Tuyền</v>
      </c>
      <c r="AY1364" s="4" t="str">
        <f t="shared" si="147"/>
        <v>VIN+</v>
      </c>
    </row>
    <row r="1365" spans="1:51" outlineLevel="1" x14ac:dyDescent="0.25">
      <c r="A1365" s="4" t="s">
        <v>1104</v>
      </c>
      <c r="B1365" s="4" t="s">
        <v>797</v>
      </c>
      <c r="C1365" s="4" t="s">
        <v>221</v>
      </c>
      <c r="D1365" s="4" t="s">
        <v>758</v>
      </c>
      <c r="E1365" s="35" t="s">
        <v>297</v>
      </c>
      <c r="F1365" s="11" t="s">
        <v>710</v>
      </c>
      <c r="G1365" s="35">
        <v>5136957</v>
      </c>
      <c r="H1365" s="35" t="s">
        <v>3065</v>
      </c>
      <c r="I1365" s="4"/>
      <c r="J1365" s="4"/>
      <c r="K1365" s="4"/>
      <c r="L1365" s="4"/>
      <c r="M1365" s="33"/>
      <c r="N1365" s="38"/>
      <c r="O1365" s="33"/>
      <c r="P1365" s="244">
        <f t="shared" si="144"/>
        <v>417.99200000000002</v>
      </c>
      <c r="Q1365" s="25"/>
      <c r="R1365" s="25"/>
      <c r="S1365" s="25"/>
      <c r="T1365" s="109"/>
      <c r="U1365" s="25"/>
      <c r="V1365" s="25"/>
      <c r="W1365" s="25"/>
      <c r="X1365" s="25">
        <v>0</v>
      </c>
      <c r="Y1365" s="25">
        <v>0</v>
      </c>
      <c r="Z1365" s="25">
        <v>0</v>
      </c>
      <c r="AA1365" s="109"/>
      <c r="AB1365" s="25">
        <v>0</v>
      </c>
      <c r="AC1365" s="25">
        <v>0</v>
      </c>
      <c r="AD1365" s="25">
        <v>0</v>
      </c>
      <c r="AE1365" s="25">
        <v>0</v>
      </c>
      <c r="AF1365" s="25">
        <v>0</v>
      </c>
      <c r="AG1365" s="25">
        <v>0</v>
      </c>
      <c r="AH1365" s="109"/>
      <c r="AI1365" s="25">
        <v>0</v>
      </c>
      <c r="AJ1365" s="25">
        <v>0</v>
      </c>
      <c r="AK1365" s="123">
        <v>0</v>
      </c>
      <c r="AL1365" s="25">
        <v>0</v>
      </c>
      <c r="AM1365" s="25">
        <v>0</v>
      </c>
      <c r="AN1365" s="25">
        <v>0</v>
      </c>
      <c r="AO1365" s="109"/>
      <c r="AP1365" s="25">
        <v>417.99200000000002</v>
      </c>
      <c r="AQ1365" s="25">
        <v>0</v>
      </c>
      <c r="AR1365" s="25">
        <v>0</v>
      </c>
      <c r="AS1365" s="25">
        <v>0</v>
      </c>
      <c r="AT1365" s="25">
        <v>0</v>
      </c>
      <c r="AU1365" s="25">
        <v>0</v>
      </c>
      <c r="AW1365" t="str">
        <f t="shared" si="145"/>
        <v>Trần Huy Hoàng</v>
      </c>
      <c r="AX1365" s="27" t="str">
        <f t="shared" si="146"/>
        <v>Tạ Mộng Tuyền</v>
      </c>
      <c r="AY1365" s="4" t="str">
        <f t="shared" si="147"/>
        <v>VIN+</v>
      </c>
    </row>
    <row r="1366" spans="1:51" outlineLevel="1" x14ac:dyDescent="0.25">
      <c r="A1366" s="4" t="s">
        <v>1104</v>
      </c>
      <c r="B1366" s="4" t="s">
        <v>797</v>
      </c>
      <c r="C1366" s="4" t="s">
        <v>221</v>
      </c>
      <c r="D1366" s="4" t="s">
        <v>758</v>
      </c>
      <c r="E1366" s="35" t="s">
        <v>297</v>
      </c>
      <c r="F1366" s="11" t="s">
        <v>710</v>
      </c>
      <c r="G1366" s="35">
        <v>5133981</v>
      </c>
      <c r="H1366" s="35" t="s">
        <v>3066</v>
      </c>
      <c r="I1366" s="4"/>
      <c r="J1366" s="4"/>
      <c r="K1366" s="4"/>
      <c r="L1366" s="4"/>
      <c r="M1366" s="33"/>
      <c r="N1366" s="38"/>
      <c r="O1366" s="33"/>
      <c r="P1366" s="244">
        <f t="shared" si="144"/>
        <v>722.55899999999997</v>
      </c>
      <c r="Q1366" s="25"/>
      <c r="R1366" s="25"/>
      <c r="S1366" s="25"/>
      <c r="T1366" s="109"/>
      <c r="U1366" s="25"/>
      <c r="V1366" s="25"/>
      <c r="W1366" s="25"/>
      <c r="X1366" s="25">
        <v>0</v>
      </c>
      <c r="Y1366" s="25"/>
      <c r="Z1366" s="25">
        <v>419.06200000000001</v>
      </c>
      <c r="AA1366" s="109"/>
      <c r="AB1366" s="25">
        <v>0</v>
      </c>
      <c r="AC1366" s="25">
        <v>0</v>
      </c>
      <c r="AD1366" s="25">
        <v>0</v>
      </c>
      <c r="AE1366" s="25">
        <v>0</v>
      </c>
      <c r="AF1366" s="25">
        <v>0</v>
      </c>
      <c r="AG1366" s="25">
        <v>0</v>
      </c>
      <c r="AH1366" s="109"/>
      <c r="AI1366" s="25">
        <v>0</v>
      </c>
      <c r="AJ1366" s="25">
        <v>0</v>
      </c>
      <c r="AK1366" s="123">
        <v>0</v>
      </c>
      <c r="AL1366" s="25">
        <v>0</v>
      </c>
      <c r="AM1366" s="25">
        <v>303.49700000000001</v>
      </c>
      <c r="AN1366" s="25">
        <v>0</v>
      </c>
      <c r="AO1366" s="109"/>
      <c r="AP1366" s="25">
        <v>0</v>
      </c>
      <c r="AQ1366" s="25">
        <v>0</v>
      </c>
      <c r="AR1366" s="25">
        <v>0</v>
      </c>
      <c r="AS1366" s="25">
        <v>0</v>
      </c>
      <c r="AT1366" s="25">
        <v>0</v>
      </c>
      <c r="AU1366" s="25">
        <v>0</v>
      </c>
      <c r="AW1366" t="str">
        <f t="shared" si="145"/>
        <v>Trần Huy Hoàng</v>
      </c>
      <c r="AX1366" s="27" t="str">
        <f t="shared" si="146"/>
        <v>Tạ Mộng Tuyền</v>
      </c>
      <c r="AY1366" s="4" t="str">
        <f t="shared" si="147"/>
        <v>VIN+</v>
      </c>
    </row>
    <row r="1367" spans="1:51" outlineLevel="1" x14ac:dyDescent="0.25">
      <c r="A1367" s="4" t="s">
        <v>1104</v>
      </c>
      <c r="B1367" s="4" t="s">
        <v>797</v>
      </c>
      <c r="C1367" s="4" t="s">
        <v>221</v>
      </c>
      <c r="D1367" s="4" t="s">
        <v>758</v>
      </c>
      <c r="E1367" s="35" t="s">
        <v>297</v>
      </c>
      <c r="F1367" s="11" t="s">
        <v>710</v>
      </c>
      <c r="G1367" s="35">
        <v>5133998</v>
      </c>
      <c r="H1367" s="35" t="s">
        <v>3067</v>
      </c>
      <c r="I1367" s="4"/>
      <c r="J1367" s="4"/>
      <c r="K1367" s="4"/>
      <c r="L1367" s="4"/>
      <c r="M1367" s="33"/>
      <c r="N1367" s="38"/>
      <c r="O1367" s="33"/>
      <c r="P1367" s="244">
        <f t="shared" si="144"/>
        <v>837.05400000000009</v>
      </c>
      <c r="Q1367" s="25"/>
      <c r="R1367" s="25"/>
      <c r="S1367" s="25"/>
      <c r="T1367" s="109"/>
      <c r="U1367" s="25"/>
      <c r="V1367" s="25"/>
      <c r="W1367" s="25"/>
      <c r="X1367" s="25">
        <v>0</v>
      </c>
      <c r="Y1367" s="25"/>
      <c r="Z1367" s="25">
        <v>417.99200000000002</v>
      </c>
      <c r="AA1367" s="109"/>
      <c r="AB1367" s="25">
        <v>0</v>
      </c>
      <c r="AC1367" s="25">
        <v>0</v>
      </c>
      <c r="AD1367" s="25">
        <v>0</v>
      </c>
      <c r="AE1367" s="25">
        <v>0</v>
      </c>
      <c r="AF1367" s="25">
        <v>180.59800000000001</v>
      </c>
      <c r="AG1367" s="25">
        <v>0</v>
      </c>
      <c r="AH1367" s="109"/>
      <c r="AI1367" s="25">
        <v>0</v>
      </c>
      <c r="AJ1367" s="25">
        <v>0</v>
      </c>
      <c r="AK1367" s="123">
        <v>0</v>
      </c>
      <c r="AL1367" s="25">
        <v>0</v>
      </c>
      <c r="AM1367" s="25">
        <v>0</v>
      </c>
      <c r="AN1367" s="25">
        <v>0</v>
      </c>
      <c r="AO1367" s="109"/>
      <c r="AP1367" s="25">
        <v>238.464</v>
      </c>
      <c r="AQ1367" s="25">
        <v>0</v>
      </c>
      <c r="AR1367" s="25">
        <v>0</v>
      </c>
      <c r="AS1367" s="25">
        <v>0</v>
      </c>
      <c r="AT1367" s="25">
        <v>0</v>
      </c>
      <c r="AU1367" s="25">
        <v>0</v>
      </c>
      <c r="AW1367" t="str">
        <f t="shared" si="145"/>
        <v>Trần Huy Hoàng</v>
      </c>
      <c r="AX1367" s="27" t="str">
        <f t="shared" si="146"/>
        <v>Tạ Mộng Tuyền</v>
      </c>
      <c r="AY1367" s="4" t="str">
        <f t="shared" si="147"/>
        <v>VIN+</v>
      </c>
    </row>
    <row r="1368" spans="1:51" outlineLevel="1" x14ac:dyDescent="0.25">
      <c r="A1368" s="4" t="s">
        <v>1104</v>
      </c>
      <c r="B1368" s="4" t="s">
        <v>797</v>
      </c>
      <c r="C1368" s="4" t="s">
        <v>221</v>
      </c>
      <c r="D1368" s="4" t="s">
        <v>758</v>
      </c>
      <c r="E1368" s="35" t="s">
        <v>297</v>
      </c>
      <c r="F1368" s="11" t="s">
        <v>710</v>
      </c>
      <c r="G1368" s="35">
        <v>5135778</v>
      </c>
      <c r="H1368" s="35" t="s">
        <v>3068</v>
      </c>
      <c r="I1368" s="4"/>
      <c r="J1368" s="4"/>
      <c r="K1368" s="4"/>
      <c r="L1368" s="4"/>
      <c r="M1368" s="33"/>
      <c r="N1368" s="38"/>
      <c r="O1368" s="33"/>
      <c r="P1368" s="244">
        <f t="shared" si="144"/>
        <v>0</v>
      </c>
      <c r="Q1368" s="25"/>
      <c r="R1368" s="25"/>
      <c r="S1368" s="25"/>
      <c r="T1368" s="109"/>
      <c r="U1368" s="25"/>
      <c r="V1368" s="25"/>
      <c r="W1368" s="25"/>
      <c r="X1368" s="25">
        <v>0</v>
      </c>
      <c r="Y1368" s="25"/>
      <c r="Z1368" s="25">
        <v>0</v>
      </c>
      <c r="AA1368" s="109"/>
      <c r="AB1368" s="25">
        <v>0</v>
      </c>
      <c r="AC1368" s="25">
        <v>0</v>
      </c>
      <c r="AD1368" s="25">
        <v>0</v>
      </c>
      <c r="AE1368" s="25">
        <v>0</v>
      </c>
      <c r="AF1368" s="25">
        <v>0</v>
      </c>
      <c r="AG1368" s="25">
        <v>0</v>
      </c>
      <c r="AH1368" s="109"/>
      <c r="AI1368" s="25">
        <v>0</v>
      </c>
      <c r="AJ1368" s="25">
        <v>0</v>
      </c>
      <c r="AK1368" s="123">
        <v>0</v>
      </c>
      <c r="AL1368" s="25">
        <v>0</v>
      </c>
      <c r="AM1368" s="25">
        <v>0</v>
      </c>
      <c r="AN1368" s="25">
        <v>0</v>
      </c>
      <c r="AO1368" s="109"/>
      <c r="AP1368" s="25">
        <v>0</v>
      </c>
      <c r="AQ1368" s="25">
        <v>0</v>
      </c>
      <c r="AR1368" s="25">
        <v>0</v>
      </c>
      <c r="AS1368" s="25">
        <v>0</v>
      </c>
      <c r="AT1368" s="25">
        <v>0</v>
      </c>
      <c r="AU1368" s="25">
        <v>0</v>
      </c>
      <c r="AW1368" t="str">
        <f t="shared" si="145"/>
        <v>Trần Huy Hoàng</v>
      </c>
      <c r="AX1368" s="27" t="str">
        <f t="shared" si="146"/>
        <v>Tạ Mộng Tuyền</v>
      </c>
      <c r="AY1368" s="4" t="str">
        <f t="shared" si="147"/>
        <v>VIN+</v>
      </c>
    </row>
    <row r="1369" spans="1:51" outlineLevel="1" x14ac:dyDescent="0.25">
      <c r="A1369" s="4" t="s">
        <v>1104</v>
      </c>
      <c r="B1369" s="4" t="s">
        <v>797</v>
      </c>
      <c r="C1369" s="4" t="s">
        <v>221</v>
      </c>
      <c r="D1369" s="4" t="s">
        <v>758</v>
      </c>
      <c r="E1369" s="35" t="s">
        <v>297</v>
      </c>
      <c r="F1369" s="11" t="s">
        <v>710</v>
      </c>
      <c r="G1369" s="35">
        <v>5138623</v>
      </c>
      <c r="H1369" s="35" t="s">
        <v>3069</v>
      </c>
      <c r="I1369" s="4"/>
      <c r="J1369" s="4"/>
      <c r="K1369" s="4"/>
      <c r="L1369" s="4"/>
      <c r="M1369" s="33"/>
      <c r="N1369" s="38"/>
      <c r="O1369" s="33"/>
      <c r="P1369" s="244">
        <f t="shared" si="144"/>
        <v>721.48900000000003</v>
      </c>
      <c r="Q1369" s="25"/>
      <c r="R1369" s="25"/>
      <c r="S1369" s="25"/>
      <c r="T1369" s="109"/>
      <c r="U1369" s="25"/>
      <c r="V1369" s="25"/>
      <c r="W1369" s="25"/>
      <c r="X1369" s="25">
        <v>0</v>
      </c>
      <c r="Y1369" s="25"/>
      <c r="Z1369" s="25">
        <v>0</v>
      </c>
      <c r="AA1369" s="109"/>
      <c r="AB1369" s="25">
        <v>0</v>
      </c>
      <c r="AC1369" s="25">
        <v>0</v>
      </c>
      <c r="AD1369" s="25">
        <v>0</v>
      </c>
      <c r="AE1369" s="25">
        <v>0</v>
      </c>
      <c r="AF1369" s="25">
        <v>0</v>
      </c>
      <c r="AG1369" s="25">
        <v>0</v>
      </c>
      <c r="AH1369" s="109"/>
      <c r="AI1369" s="25">
        <v>0</v>
      </c>
      <c r="AJ1369" s="25">
        <v>0</v>
      </c>
      <c r="AK1369" s="123">
        <v>0</v>
      </c>
      <c r="AL1369" s="25">
        <v>0</v>
      </c>
      <c r="AM1369" s="25">
        <v>0</v>
      </c>
      <c r="AN1369" s="25">
        <v>303.49700000000001</v>
      </c>
      <c r="AO1369" s="109"/>
      <c r="AP1369" s="25">
        <v>0</v>
      </c>
      <c r="AQ1369" s="25">
        <v>0</v>
      </c>
      <c r="AR1369" s="25">
        <v>0</v>
      </c>
      <c r="AS1369" s="25">
        <v>0</v>
      </c>
      <c r="AT1369" s="25">
        <v>0</v>
      </c>
      <c r="AU1369" s="25">
        <v>417.99199999999996</v>
      </c>
      <c r="AW1369" t="str">
        <f t="shared" si="145"/>
        <v>Trần Huy Hoàng</v>
      </c>
      <c r="AX1369" s="27" t="str">
        <f t="shared" si="146"/>
        <v>Tạ Mộng Tuyền</v>
      </c>
      <c r="AY1369" s="4" t="str">
        <f t="shared" si="147"/>
        <v>VIN+</v>
      </c>
    </row>
    <row r="1370" spans="1:51" outlineLevel="1" x14ac:dyDescent="0.25">
      <c r="A1370" s="4" t="s">
        <v>1104</v>
      </c>
      <c r="B1370" s="4" t="s">
        <v>797</v>
      </c>
      <c r="C1370" s="4" t="s">
        <v>221</v>
      </c>
      <c r="D1370" s="4" t="s">
        <v>758</v>
      </c>
      <c r="E1370" s="35" t="s">
        <v>297</v>
      </c>
      <c r="F1370" s="11" t="s">
        <v>710</v>
      </c>
      <c r="G1370" s="35">
        <v>5270244</v>
      </c>
      <c r="H1370" s="35" t="s">
        <v>3070</v>
      </c>
      <c r="I1370" s="4"/>
      <c r="J1370" s="4"/>
      <c r="K1370" s="4"/>
      <c r="L1370" s="4"/>
      <c r="M1370" s="33"/>
      <c r="N1370" s="38"/>
      <c r="O1370" s="33"/>
      <c r="P1370" s="244">
        <f t="shared" si="144"/>
        <v>721.48900000000003</v>
      </c>
      <c r="Q1370" s="25"/>
      <c r="R1370" s="25"/>
      <c r="S1370" s="25"/>
      <c r="T1370" s="109"/>
      <c r="U1370" s="25"/>
      <c r="V1370" s="25"/>
      <c r="W1370" s="25"/>
      <c r="X1370" s="25">
        <v>0</v>
      </c>
      <c r="Y1370" s="25"/>
      <c r="Z1370" s="25">
        <v>179.52799999999999</v>
      </c>
      <c r="AA1370" s="109"/>
      <c r="AB1370" s="25">
        <v>0</v>
      </c>
      <c r="AC1370" s="25">
        <v>0</v>
      </c>
      <c r="AD1370" s="25">
        <v>0</v>
      </c>
      <c r="AE1370" s="25">
        <v>0</v>
      </c>
      <c r="AF1370" s="25">
        <v>0</v>
      </c>
      <c r="AG1370" s="25">
        <v>0</v>
      </c>
      <c r="AH1370" s="109"/>
      <c r="AI1370" s="25">
        <v>0</v>
      </c>
      <c r="AJ1370" s="25">
        <v>0</v>
      </c>
      <c r="AK1370" s="123">
        <v>0</v>
      </c>
      <c r="AL1370" s="25">
        <v>303.49700000000001</v>
      </c>
      <c r="AM1370" s="25">
        <v>0</v>
      </c>
      <c r="AN1370" s="25">
        <v>0</v>
      </c>
      <c r="AO1370" s="109"/>
      <c r="AP1370" s="25">
        <v>0</v>
      </c>
      <c r="AQ1370" s="25">
        <v>0</v>
      </c>
      <c r="AR1370" s="25">
        <v>0</v>
      </c>
      <c r="AS1370" s="25">
        <v>0</v>
      </c>
      <c r="AT1370" s="25">
        <v>0</v>
      </c>
      <c r="AU1370" s="25">
        <v>238.464</v>
      </c>
      <c r="AW1370" t="str">
        <f t="shared" si="145"/>
        <v>Trần Huy Hoàng</v>
      </c>
      <c r="AX1370" s="27" t="str">
        <f t="shared" si="146"/>
        <v>Tạ Mộng Tuyền</v>
      </c>
      <c r="AY1370" s="4" t="str">
        <f t="shared" si="147"/>
        <v>VIN+</v>
      </c>
    </row>
    <row r="1371" spans="1:51" outlineLevel="1" x14ac:dyDescent="0.25">
      <c r="A1371" s="4" t="s">
        <v>1104</v>
      </c>
      <c r="B1371" s="4" t="s">
        <v>797</v>
      </c>
      <c r="C1371" s="4" t="s">
        <v>221</v>
      </c>
      <c r="D1371" s="4" t="s">
        <v>758</v>
      </c>
      <c r="E1371" s="35" t="s">
        <v>297</v>
      </c>
      <c r="F1371" s="11" t="s">
        <v>710</v>
      </c>
      <c r="G1371" s="35">
        <v>5278561</v>
      </c>
      <c r="H1371" s="35" t="s">
        <v>3071</v>
      </c>
      <c r="I1371" s="4"/>
      <c r="J1371" s="4"/>
      <c r="K1371" s="4"/>
      <c r="L1371" s="4"/>
      <c r="M1371" s="33"/>
      <c r="N1371" s="38"/>
      <c r="O1371" s="33"/>
      <c r="P1371" s="244">
        <f t="shared" si="144"/>
        <v>360.12599999999998</v>
      </c>
      <c r="Q1371" s="25"/>
      <c r="R1371" s="25"/>
      <c r="S1371" s="25"/>
      <c r="T1371" s="109"/>
      <c r="U1371" s="25"/>
      <c r="V1371" s="25"/>
      <c r="W1371" s="25"/>
      <c r="X1371" s="25">
        <v>0</v>
      </c>
      <c r="Y1371" s="25"/>
      <c r="Z1371" s="25">
        <v>179.52799999999999</v>
      </c>
      <c r="AA1371" s="109"/>
      <c r="AB1371" s="25">
        <v>0</v>
      </c>
      <c r="AC1371" s="25">
        <v>0</v>
      </c>
      <c r="AD1371" s="25">
        <v>0</v>
      </c>
      <c r="AE1371" s="25">
        <v>0</v>
      </c>
      <c r="AF1371" s="25">
        <v>0</v>
      </c>
      <c r="AG1371" s="25">
        <v>0</v>
      </c>
      <c r="AH1371" s="109"/>
      <c r="AI1371" s="25">
        <v>0</v>
      </c>
      <c r="AJ1371" s="25">
        <v>0</v>
      </c>
      <c r="AK1371" s="123">
        <v>0</v>
      </c>
      <c r="AL1371" s="25">
        <v>0</v>
      </c>
      <c r="AM1371" s="25">
        <v>0</v>
      </c>
      <c r="AN1371" s="25">
        <v>0</v>
      </c>
      <c r="AO1371" s="109"/>
      <c r="AP1371" s="25">
        <v>180.59800000000001</v>
      </c>
      <c r="AQ1371" s="25">
        <v>0</v>
      </c>
      <c r="AR1371" s="25">
        <v>0</v>
      </c>
      <c r="AS1371" s="25">
        <v>0</v>
      </c>
      <c r="AT1371" s="25">
        <v>0</v>
      </c>
      <c r="AU1371" s="25">
        <v>0</v>
      </c>
      <c r="AW1371" t="str">
        <f t="shared" si="145"/>
        <v>Trần Huy Hoàng</v>
      </c>
      <c r="AX1371" s="27" t="str">
        <f t="shared" si="146"/>
        <v>Tạ Mộng Tuyền</v>
      </c>
      <c r="AY1371" s="4" t="str">
        <f t="shared" si="147"/>
        <v>VIN+</v>
      </c>
    </row>
    <row r="1372" spans="1:51" outlineLevel="1" x14ac:dyDescent="0.25">
      <c r="A1372" s="4" t="s">
        <v>1104</v>
      </c>
      <c r="B1372" s="4" t="s">
        <v>797</v>
      </c>
      <c r="C1372" s="4" t="s">
        <v>221</v>
      </c>
      <c r="D1372" s="4" t="s">
        <v>758</v>
      </c>
      <c r="E1372" s="35" t="s">
        <v>297</v>
      </c>
      <c r="F1372" s="11" t="s">
        <v>710</v>
      </c>
      <c r="G1372" s="35">
        <v>5279100</v>
      </c>
      <c r="H1372" s="35" t="s">
        <v>3072</v>
      </c>
      <c r="I1372" s="4"/>
      <c r="J1372" s="4"/>
      <c r="K1372" s="4"/>
      <c r="L1372" s="4"/>
      <c r="M1372" s="33"/>
      <c r="N1372" s="38"/>
      <c r="O1372" s="33"/>
      <c r="P1372" s="244">
        <f t="shared" si="144"/>
        <v>539.654</v>
      </c>
      <c r="Q1372" s="25"/>
      <c r="R1372" s="25"/>
      <c r="S1372" s="25"/>
      <c r="T1372" s="109"/>
      <c r="U1372" s="25"/>
      <c r="V1372" s="25"/>
      <c r="W1372" s="25"/>
      <c r="X1372" s="25">
        <v>0</v>
      </c>
      <c r="Y1372" s="25"/>
      <c r="Z1372" s="25">
        <v>179.52799999999999</v>
      </c>
      <c r="AA1372" s="109"/>
      <c r="AB1372" s="25">
        <v>0</v>
      </c>
      <c r="AC1372" s="25">
        <v>0</v>
      </c>
      <c r="AD1372" s="25">
        <v>0</v>
      </c>
      <c r="AE1372" s="25">
        <v>0</v>
      </c>
      <c r="AF1372" s="25">
        <v>0</v>
      </c>
      <c r="AG1372" s="25">
        <v>0</v>
      </c>
      <c r="AH1372" s="109"/>
      <c r="AI1372" s="25">
        <v>0</v>
      </c>
      <c r="AJ1372" s="25">
        <v>0</v>
      </c>
      <c r="AK1372" s="123">
        <v>0</v>
      </c>
      <c r="AL1372" s="25">
        <v>0</v>
      </c>
      <c r="AM1372" s="25">
        <v>0</v>
      </c>
      <c r="AN1372" s="25">
        <v>0</v>
      </c>
      <c r="AO1372" s="109"/>
      <c r="AP1372" s="25">
        <v>179.52799999999999</v>
      </c>
      <c r="AQ1372" s="25">
        <v>0</v>
      </c>
      <c r="AR1372" s="25">
        <v>0</v>
      </c>
      <c r="AS1372" s="25">
        <v>0</v>
      </c>
      <c r="AT1372" s="25">
        <v>0</v>
      </c>
      <c r="AU1372" s="25">
        <v>180.59800000000001</v>
      </c>
      <c r="AW1372" t="str">
        <f t="shared" si="145"/>
        <v>Trần Huy Hoàng</v>
      </c>
      <c r="AX1372" s="27" t="str">
        <f t="shared" si="146"/>
        <v>Tạ Mộng Tuyền</v>
      </c>
      <c r="AY1372" s="4" t="str">
        <f t="shared" si="147"/>
        <v>VIN+</v>
      </c>
    </row>
    <row r="1373" spans="1:51" outlineLevel="1" x14ac:dyDescent="0.25">
      <c r="A1373" s="4" t="s">
        <v>1104</v>
      </c>
      <c r="B1373" s="4" t="s">
        <v>797</v>
      </c>
      <c r="C1373" s="4" t="s">
        <v>221</v>
      </c>
      <c r="D1373" s="4" t="s">
        <v>758</v>
      </c>
      <c r="E1373" s="35" t="s">
        <v>297</v>
      </c>
      <c r="F1373" s="11" t="s">
        <v>710</v>
      </c>
      <c r="G1373" s="35">
        <v>5291209</v>
      </c>
      <c r="H1373" s="35" t="s">
        <v>3073</v>
      </c>
      <c r="I1373" s="4"/>
      <c r="J1373" s="4"/>
      <c r="K1373" s="4"/>
      <c r="L1373" s="4"/>
      <c r="M1373" s="33"/>
      <c r="N1373" s="38"/>
      <c r="O1373" s="33"/>
      <c r="P1373" s="244">
        <f t="shared" si="144"/>
        <v>902.08699999999999</v>
      </c>
      <c r="Q1373" s="25"/>
      <c r="R1373" s="25"/>
      <c r="S1373" s="25"/>
      <c r="T1373" s="109"/>
      <c r="U1373" s="25"/>
      <c r="V1373" s="25"/>
      <c r="W1373" s="25"/>
      <c r="X1373" s="25">
        <v>0</v>
      </c>
      <c r="Y1373" s="25"/>
      <c r="Z1373" s="25">
        <v>0</v>
      </c>
      <c r="AA1373" s="109"/>
      <c r="AB1373" s="25">
        <v>0</v>
      </c>
      <c r="AC1373" s="25">
        <v>0</v>
      </c>
      <c r="AD1373" s="25">
        <v>0</v>
      </c>
      <c r="AE1373" s="25">
        <v>180.59800000000001</v>
      </c>
      <c r="AF1373" s="25">
        <v>0</v>
      </c>
      <c r="AG1373" s="25">
        <v>0</v>
      </c>
      <c r="AH1373" s="109"/>
      <c r="AI1373" s="25">
        <v>0</v>
      </c>
      <c r="AJ1373" s="25">
        <v>0</v>
      </c>
      <c r="AK1373" s="123">
        <v>0</v>
      </c>
      <c r="AL1373" s="25">
        <v>483.02499999999998</v>
      </c>
      <c r="AM1373" s="25">
        <v>0</v>
      </c>
      <c r="AN1373" s="25">
        <v>0</v>
      </c>
      <c r="AO1373" s="109"/>
      <c r="AP1373" s="25">
        <v>0</v>
      </c>
      <c r="AQ1373" s="25">
        <v>0</v>
      </c>
      <c r="AR1373" s="25">
        <v>0</v>
      </c>
      <c r="AS1373" s="25">
        <v>0</v>
      </c>
      <c r="AT1373" s="25">
        <v>0</v>
      </c>
      <c r="AU1373" s="25">
        <v>238.464</v>
      </c>
      <c r="AW1373" t="str">
        <f t="shared" si="145"/>
        <v>Trần Huy Hoàng</v>
      </c>
      <c r="AX1373" s="27" t="str">
        <f t="shared" si="146"/>
        <v>Tạ Mộng Tuyền</v>
      </c>
      <c r="AY1373" s="4" t="str">
        <f t="shared" si="147"/>
        <v>VIN+</v>
      </c>
    </row>
    <row r="1374" spans="1:51" outlineLevel="1" x14ac:dyDescent="0.25">
      <c r="A1374" s="4" t="s">
        <v>1104</v>
      </c>
      <c r="B1374" s="4" t="s">
        <v>797</v>
      </c>
      <c r="C1374" s="4" t="s">
        <v>221</v>
      </c>
      <c r="D1374" s="4" t="s">
        <v>758</v>
      </c>
      <c r="E1374" s="35" t="s">
        <v>297</v>
      </c>
      <c r="F1374" s="11" t="s">
        <v>710</v>
      </c>
      <c r="G1374" s="35">
        <v>5292343</v>
      </c>
      <c r="H1374" s="35" t="s">
        <v>3074</v>
      </c>
      <c r="I1374" s="4"/>
      <c r="J1374" s="4"/>
      <c r="K1374" s="4"/>
      <c r="L1374" s="4"/>
      <c r="M1374" s="33"/>
      <c r="N1374" s="38"/>
      <c r="O1374" s="33"/>
      <c r="P1374" s="244">
        <f t="shared" si="144"/>
        <v>417.99199999999996</v>
      </c>
      <c r="Q1374" s="25"/>
      <c r="R1374" s="25"/>
      <c r="S1374" s="25"/>
      <c r="T1374" s="109"/>
      <c r="U1374" s="25"/>
      <c r="V1374" s="25"/>
      <c r="W1374" s="25"/>
      <c r="X1374" s="25">
        <v>0</v>
      </c>
      <c r="Y1374" s="25"/>
      <c r="Z1374" s="25">
        <v>0</v>
      </c>
      <c r="AA1374" s="109"/>
      <c r="AB1374" s="25">
        <v>0</v>
      </c>
      <c r="AC1374" s="25">
        <v>0</v>
      </c>
      <c r="AD1374" s="25">
        <v>0</v>
      </c>
      <c r="AE1374" s="25">
        <v>238.464</v>
      </c>
      <c r="AF1374" s="25">
        <v>0</v>
      </c>
      <c r="AG1374" s="25">
        <v>0</v>
      </c>
      <c r="AH1374" s="109"/>
      <c r="AI1374" s="25">
        <v>0</v>
      </c>
      <c r="AJ1374" s="25">
        <v>0</v>
      </c>
      <c r="AK1374" s="123">
        <v>0</v>
      </c>
      <c r="AL1374" s="25">
        <v>0</v>
      </c>
      <c r="AM1374" s="25">
        <v>0</v>
      </c>
      <c r="AN1374" s="25">
        <v>0</v>
      </c>
      <c r="AO1374" s="109"/>
      <c r="AP1374" s="25">
        <v>0</v>
      </c>
      <c r="AQ1374" s="25">
        <v>0</v>
      </c>
      <c r="AR1374" s="25">
        <v>0</v>
      </c>
      <c r="AS1374" s="25">
        <v>0</v>
      </c>
      <c r="AT1374" s="25">
        <v>179.52799999999999</v>
      </c>
      <c r="AU1374" s="25">
        <v>0</v>
      </c>
      <c r="AW1374" t="str">
        <f t="shared" si="145"/>
        <v>Trần Huy Hoàng</v>
      </c>
      <c r="AX1374" s="27" t="str">
        <f t="shared" si="146"/>
        <v>Tạ Mộng Tuyền</v>
      </c>
      <c r="AY1374" s="4" t="str">
        <f t="shared" si="147"/>
        <v>VIN+</v>
      </c>
    </row>
    <row r="1375" spans="1:51" outlineLevel="1" x14ac:dyDescent="0.25">
      <c r="A1375" s="4" t="s">
        <v>1104</v>
      </c>
      <c r="B1375" s="4" t="s">
        <v>797</v>
      </c>
      <c r="C1375" s="4" t="s">
        <v>221</v>
      </c>
      <c r="D1375" s="4" t="s">
        <v>758</v>
      </c>
      <c r="E1375" s="35" t="s">
        <v>297</v>
      </c>
      <c r="F1375" s="11" t="s">
        <v>710</v>
      </c>
      <c r="G1375" s="35">
        <v>5294718</v>
      </c>
      <c r="H1375" s="35" t="s">
        <v>3075</v>
      </c>
      <c r="I1375" s="4"/>
      <c r="J1375" s="4"/>
      <c r="K1375" s="4"/>
      <c r="L1375" s="4"/>
      <c r="M1375" s="33"/>
      <c r="N1375" s="38"/>
      <c r="O1375" s="33"/>
      <c r="P1375" s="244">
        <f t="shared" si="144"/>
        <v>483.02499999999998</v>
      </c>
      <c r="Q1375" s="25"/>
      <c r="R1375" s="25"/>
      <c r="S1375" s="25"/>
      <c r="T1375" s="109"/>
      <c r="U1375" s="25"/>
      <c r="V1375" s="25"/>
      <c r="W1375" s="25"/>
      <c r="X1375" s="25">
        <v>0</v>
      </c>
      <c r="Y1375" s="25"/>
      <c r="Z1375" s="25">
        <v>0</v>
      </c>
      <c r="AA1375" s="109"/>
      <c r="AB1375" s="25">
        <v>0</v>
      </c>
      <c r="AC1375" s="25">
        <v>0</v>
      </c>
      <c r="AD1375" s="25">
        <v>0</v>
      </c>
      <c r="AE1375" s="25">
        <v>0</v>
      </c>
      <c r="AF1375" s="25">
        <v>0</v>
      </c>
      <c r="AG1375" s="25">
        <v>0</v>
      </c>
      <c r="AH1375" s="109"/>
      <c r="AI1375" s="25">
        <v>0</v>
      </c>
      <c r="AJ1375" s="25">
        <v>0</v>
      </c>
      <c r="AK1375" s="123">
        <v>0</v>
      </c>
      <c r="AL1375" s="25">
        <v>0</v>
      </c>
      <c r="AM1375" s="25">
        <v>0</v>
      </c>
      <c r="AN1375" s="25">
        <v>0</v>
      </c>
      <c r="AO1375" s="109"/>
      <c r="AP1375" s="25">
        <v>0</v>
      </c>
      <c r="AQ1375" s="25">
        <v>0</v>
      </c>
      <c r="AR1375" s="25">
        <v>179.52799999999999</v>
      </c>
      <c r="AS1375" s="25">
        <v>0</v>
      </c>
      <c r="AT1375" s="25">
        <v>0</v>
      </c>
      <c r="AU1375" s="25">
        <v>303.49700000000001</v>
      </c>
      <c r="AW1375" t="str">
        <f t="shared" si="145"/>
        <v>Trần Huy Hoàng</v>
      </c>
      <c r="AX1375" s="27" t="str">
        <f t="shared" si="146"/>
        <v>Tạ Mộng Tuyền</v>
      </c>
      <c r="AY1375" s="4" t="str">
        <f t="shared" si="147"/>
        <v>VIN+</v>
      </c>
    </row>
    <row r="1376" spans="1:51" outlineLevel="1" x14ac:dyDescent="0.25">
      <c r="A1376" s="4" t="s">
        <v>1104</v>
      </c>
      <c r="B1376" s="4" t="s">
        <v>797</v>
      </c>
      <c r="C1376" s="4" t="s">
        <v>221</v>
      </c>
      <c r="D1376" s="4" t="s">
        <v>758</v>
      </c>
      <c r="E1376" s="35" t="s">
        <v>297</v>
      </c>
      <c r="F1376" s="11" t="s">
        <v>710</v>
      </c>
      <c r="G1376" s="35">
        <v>5295478</v>
      </c>
      <c r="H1376" s="35" t="s">
        <v>3076</v>
      </c>
      <c r="I1376" s="4"/>
      <c r="J1376" s="4"/>
      <c r="K1376" s="4"/>
      <c r="L1376" s="4"/>
      <c r="M1376" s="33"/>
      <c r="N1376" s="38"/>
      <c r="O1376" s="33"/>
      <c r="P1376" s="244">
        <f t="shared" si="144"/>
        <v>484.09500000000003</v>
      </c>
      <c r="Q1376" s="25"/>
      <c r="R1376" s="25"/>
      <c r="S1376" s="25"/>
      <c r="T1376" s="109"/>
      <c r="U1376" s="25"/>
      <c r="V1376" s="25"/>
      <c r="W1376" s="25"/>
      <c r="X1376" s="25">
        <v>0</v>
      </c>
      <c r="Y1376" s="25"/>
      <c r="Z1376" s="25">
        <v>0</v>
      </c>
      <c r="AA1376" s="109"/>
      <c r="AB1376" s="25">
        <v>0</v>
      </c>
      <c r="AC1376" s="25">
        <v>0</v>
      </c>
      <c r="AD1376" s="25">
        <v>0</v>
      </c>
      <c r="AE1376" s="25">
        <v>0</v>
      </c>
      <c r="AF1376" s="25">
        <v>0</v>
      </c>
      <c r="AG1376" s="25">
        <v>0</v>
      </c>
      <c r="AH1376" s="109"/>
      <c r="AI1376" s="25">
        <v>0</v>
      </c>
      <c r="AJ1376" s="25">
        <v>0</v>
      </c>
      <c r="AK1376" s="123">
        <v>303.49700000000001</v>
      </c>
      <c r="AL1376" s="25">
        <v>0</v>
      </c>
      <c r="AM1376" s="25">
        <v>0</v>
      </c>
      <c r="AN1376" s="25">
        <v>0</v>
      </c>
      <c r="AO1376" s="109"/>
      <c r="AP1376" s="25">
        <v>180.59800000000001</v>
      </c>
      <c r="AQ1376" s="25">
        <v>0</v>
      </c>
      <c r="AR1376" s="25">
        <v>0</v>
      </c>
      <c r="AS1376" s="25">
        <v>0</v>
      </c>
      <c r="AT1376" s="25">
        <v>0</v>
      </c>
      <c r="AU1376" s="25">
        <v>0</v>
      </c>
      <c r="AW1376" t="str">
        <f t="shared" si="145"/>
        <v>Trần Huy Hoàng</v>
      </c>
      <c r="AX1376" s="27" t="str">
        <f t="shared" si="146"/>
        <v>Tạ Mộng Tuyền</v>
      </c>
      <c r="AY1376" s="4" t="str">
        <f t="shared" si="147"/>
        <v>VIN+</v>
      </c>
    </row>
    <row r="1377" spans="1:51" outlineLevel="1" x14ac:dyDescent="0.25">
      <c r="A1377" s="4" t="s">
        <v>1104</v>
      </c>
      <c r="B1377" s="4" t="s">
        <v>797</v>
      </c>
      <c r="C1377" s="4" t="s">
        <v>221</v>
      </c>
      <c r="D1377" s="4" t="s">
        <v>758</v>
      </c>
      <c r="E1377" s="35" t="s">
        <v>297</v>
      </c>
      <c r="F1377" s="11" t="s">
        <v>710</v>
      </c>
      <c r="G1377" s="35">
        <v>5295485</v>
      </c>
      <c r="H1377" s="35" t="s">
        <v>3077</v>
      </c>
      <c r="I1377" s="4"/>
      <c r="J1377" s="4"/>
      <c r="K1377" s="4"/>
      <c r="L1377" s="4"/>
      <c r="M1377" s="33"/>
      <c r="N1377" s="38"/>
      <c r="O1377" s="33"/>
      <c r="P1377" s="244">
        <f t="shared" si="144"/>
        <v>0</v>
      </c>
      <c r="Q1377" s="25"/>
      <c r="R1377" s="25"/>
      <c r="S1377" s="25"/>
      <c r="T1377" s="109"/>
      <c r="U1377" s="25"/>
      <c r="V1377" s="25"/>
      <c r="W1377" s="25"/>
      <c r="X1377" s="25">
        <v>0</v>
      </c>
      <c r="Y1377" s="25"/>
      <c r="Z1377" s="25">
        <v>0</v>
      </c>
      <c r="AA1377" s="109"/>
      <c r="AB1377" s="25">
        <v>0</v>
      </c>
      <c r="AC1377" s="25">
        <v>0</v>
      </c>
      <c r="AD1377" s="25">
        <v>0</v>
      </c>
      <c r="AE1377" s="25">
        <v>0</v>
      </c>
      <c r="AF1377" s="25">
        <v>0</v>
      </c>
      <c r="AG1377" s="25">
        <v>0</v>
      </c>
      <c r="AH1377" s="109"/>
      <c r="AI1377" s="25">
        <v>0</v>
      </c>
      <c r="AJ1377" s="25">
        <v>0</v>
      </c>
      <c r="AK1377" s="123">
        <v>0</v>
      </c>
      <c r="AL1377" s="25">
        <v>0</v>
      </c>
      <c r="AM1377" s="25">
        <v>0</v>
      </c>
      <c r="AN1377" s="25">
        <v>0</v>
      </c>
      <c r="AO1377" s="109"/>
      <c r="AP1377" s="25">
        <v>0</v>
      </c>
      <c r="AQ1377" s="25">
        <v>0</v>
      </c>
      <c r="AR1377" s="25">
        <v>0</v>
      </c>
      <c r="AS1377" s="25">
        <v>0</v>
      </c>
      <c r="AT1377" s="25">
        <v>0</v>
      </c>
      <c r="AU1377" s="25">
        <v>0</v>
      </c>
      <c r="AW1377" t="str">
        <f t="shared" si="145"/>
        <v>Trần Huy Hoàng</v>
      </c>
      <c r="AX1377" s="27" t="str">
        <f t="shared" si="146"/>
        <v>Tạ Mộng Tuyền</v>
      </c>
      <c r="AY1377" s="4" t="str">
        <f t="shared" si="147"/>
        <v>VIN+</v>
      </c>
    </row>
    <row r="1378" spans="1:51" outlineLevel="1" x14ac:dyDescent="0.25">
      <c r="A1378" s="4" t="s">
        <v>1104</v>
      </c>
      <c r="B1378" s="4" t="s">
        <v>797</v>
      </c>
      <c r="C1378" s="4" t="s">
        <v>221</v>
      </c>
      <c r="D1378" s="4" t="s">
        <v>758</v>
      </c>
      <c r="E1378" s="35" t="s">
        <v>297</v>
      </c>
      <c r="F1378" s="11" t="s">
        <v>710</v>
      </c>
      <c r="G1378" s="35">
        <v>5297407</v>
      </c>
      <c r="H1378" s="35" t="s">
        <v>3078</v>
      </c>
      <c r="I1378" s="4"/>
      <c r="J1378" s="4"/>
      <c r="K1378" s="4"/>
      <c r="L1378" s="4"/>
      <c r="M1378" s="33"/>
      <c r="N1378" s="38"/>
      <c r="O1378" s="33"/>
      <c r="P1378" s="244">
        <f t="shared" si="144"/>
        <v>902.08699999999999</v>
      </c>
      <c r="Q1378" s="25"/>
      <c r="R1378" s="25"/>
      <c r="S1378" s="25"/>
      <c r="T1378" s="109"/>
      <c r="U1378" s="25"/>
      <c r="V1378" s="25"/>
      <c r="W1378" s="25"/>
      <c r="X1378" s="25">
        <v>0</v>
      </c>
      <c r="Y1378" s="25"/>
      <c r="Z1378" s="25">
        <v>179.52799999999999</v>
      </c>
      <c r="AA1378" s="109"/>
      <c r="AB1378" s="25">
        <v>0</v>
      </c>
      <c r="AC1378" s="25">
        <v>0</v>
      </c>
      <c r="AD1378" s="25">
        <v>0</v>
      </c>
      <c r="AE1378" s="25">
        <v>419.06200000000001</v>
      </c>
      <c r="AF1378" s="25">
        <v>0</v>
      </c>
      <c r="AG1378" s="25">
        <v>0</v>
      </c>
      <c r="AH1378" s="109"/>
      <c r="AI1378" s="25">
        <v>0</v>
      </c>
      <c r="AJ1378" s="25">
        <v>0</v>
      </c>
      <c r="AK1378" s="123">
        <v>0</v>
      </c>
      <c r="AL1378" s="25">
        <v>0</v>
      </c>
      <c r="AM1378" s="25">
        <v>303.49700000000001</v>
      </c>
      <c r="AN1378" s="25">
        <v>0</v>
      </c>
      <c r="AO1378" s="109"/>
      <c r="AP1378" s="25">
        <v>0</v>
      </c>
      <c r="AQ1378" s="25">
        <v>0</v>
      </c>
      <c r="AR1378" s="25">
        <v>0</v>
      </c>
      <c r="AS1378" s="25">
        <v>0</v>
      </c>
      <c r="AT1378" s="25">
        <v>0</v>
      </c>
      <c r="AU1378" s="25">
        <v>0</v>
      </c>
      <c r="AW1378" t="str">
        <f t="shared" si="145"/>
        <v>Trần Huy Hoàng</v>
      </c>
      <c r="AX1378" s="27" t="str">
        <f t="shared" si="146"/>
        <v>Tạ Mộng Tuyền</v>
      </c>
      <c r="AY1378" s="4" t="str">
        <f t="shared" si="147"/>
        <v>VIN+</v>
      </c>
    </row>
    <row r="1379" spans="1:51" outlineLevel="1" x14ac:dyDescent="0.25">
      <c r="A1379" s="4" t="s">
        <v>1104</v>
      </c>
      <c r="B1379" s="4" t="s">
        <v>797</v>
      </c>
      <c r="C1379" s="4" t="s">
        <v>221</v>
      </c>
      <c r="D1379" s="4" t="s">
        <v>758</v>
      </c>
      <c r="E1379" s="35" t="s">
        <v>297</v>
      </c>
      <c r="F1379" s="11" t="s">
        <v>710</v>
      </c>
      <c r="G1379" s="35">
        <v>5298039</v>
      </c>
      <c r="H1379" s="35" t="s">
        <v>3079</v>
      </c>
      <c r="I1379" s="4"/>
      <c r="J1379" s="4"/>
      <c r="K1379" s="4"/>
      <c r="L1379" s="4"/>
      <c r="M1379" s="33"/>
      <c r="N1379" s="38"/>
      <c r="O1379" s="33"/>
      <c r="P1379" s="244">
        <f t="shared" si="144"/>
        <v>0</v>
      </c>
      <c r="Q1379" s="25"/>
      <c r="R1379" s="25"/>
      <c r="S1379" s="25"/>
      <c r="T1379" s="109"/>
      <c r="U1379" s="25"/>
      <c r="V1379" s="25"/>
      <c r="W1379" s="25"/>
      <c r="X1379" s="25">
        <v>0</v>
      </c>
      <c r="Y1379" s="25"/>
      <c r="Z1379" s="25">
        <v>0</v>
      </c>
      <c r="AA1379" s="109"/>
      <c r="AB1379" s="25">
        <v>0</v>
      </c>
      <c r="AC1379" s="25">
        <v>0</v>
      </c>
      <c r="AD1379" s="25">
        <v>0</v>
      </c>
      <c r="AE1379" s="25">
        <v>0</v>
      </c>
      <c r="AF1379" s="25">
        <v>0</v>
      </c>
      <c r="AG1379" s="25">
        <v>0</v>
      </c>
      <c r="AH1379" s="109"/>
      <c r="AI1379" s="25">
        <v>0</v>
      </c>
      <c r="AJ1379" s="25">
        <v>0</v>
      </c>
      <c r="AK1379" s="123">
        <v>0</v>
      </c>
      <c r="AL1379" s="25">
        <v>0</v>
      </c>
      <c r="AM1379" s="25">
        <v>0</v>
      </c>
      <c r="AN1379" s="25">
        <v>0</v>
      </c>
      <c r="AO1379" s="109"/>
      <c r="AP1379" s="25">
        <v>0</v>
      </c>
      <c r="AQ1379" s="25">
        <v>0</v>
      </c>
      <c r="AR1379" s="25">
        <v>0</v>
      </c>
      <c r="AS1379" s="25">
        <v>0</v>
      </c>
      <c r="AT1379" s="25">
        <v>0</v>
      </c>
      <c r="AU1379" s="25">
        <v>0</v>
      </c>
      <c r="AW1379" t="str">
        <f t="shared" si="145"/>
        <v>Trần Huy Hoàng</v>
      </c>
      <c r="AX1379" s="27" t="str">
        <f t="shared" si="146"/>
        <v>Tạ Mộng Tuyền</v>
      </c>
      <c r="AY1379" s="4" t="str">
        <f t="shared" si="147"/>
        <v>VIN+</v>
      </c>
    </row>
    <row r="1380" spans="1:51" outlineLevel="1" x14ac:dyDescent="0.25">
      <c r="A1380" s="4" t="s">
        <v>1104</v>
      </c>
      <c r="B1380" s="4" t="s">
        <v>797</v>
      </c>
      <c r="C1380" s="4" t="s">
        <v>221</v>
      </c>
      <c r="D1380" s="4" t="s">
        <v>758</v>
      </c>
      <c r="E1380" s="35" t="s">
        <v>297</v>
      </c>
      <c r="F1380" s="11" t="s">
        <v>710</v>
      </c>
      <c r="G1380" s="35">
        <v>5298330</v>
      </c>
      <c r="H1380" s="35" t="s">
        <v>3080</v>
      </c>
      <c r="I1380" s="4"/>
      <c r="J1380" s="4"/>
      <c r="K1380" s="4"/>
      <c r="L1380" s="4"/>
      <c r="M1380" s="33"/>
      <c r="N1380" s="38"/>
      <c r="O1380" s="33"/>
      <c r="P1380" s="244">
        <f t="shared" si="144"/>
        <v>484.09500000000003</v>
      </c>
      <c r="Q1380" s="25"/>
      <c r="R1380" s="25"/>
      <c r="S1380" s="25"/>
      <c r="T1380" s="109"/>
      <c r="U1380" s="25"/>
      <c r="V1380" s="25"/>
      <c r="W1380" s="25"/>
      <c r="X1380" s="25">
        <v>0</v>
      </c>
      <c r="Y1380" s="25"/>
      <c r="Z1380" s="25">
        <v>0</v>
      </c>
      <c r="AA1380" s="109"/>
      <c r="AB1380" s="25">
        <v>0</v>
      </c>
      <c r="AC1380" s="25">
        <v>0</v>
      </c>
      <c r="AD1380" s="25">
        <v>0</v>
      </c>
      <c r="AE1380" s="25">
        <v>0</v>
      </c>
      <c r="AF1380" s="25">
        <v>0</v>
      </c>
      <c r="AG1380" s="25">
        <v>0</v>
      </c>
      <c r="AH1380" s="109"/>
      <c r="AI1380" s="25">
        <v>0</v>
      </c>
      <c r="AJ1380" s="25">
        <v>180.59800000000001</v>
      </c>
      <c r="AK1380" s="123">
        <v>303.49700000000001</v>
      </c>
      <c r="AL1380" s="25">
        <v>0</v>
      </c>
      <c r="AM1380" s="25">
        <v>0</v>
      </c>
      <c r="AN1380" s="25">
        <v>0</v>
      </c>
      <c r="AO1380" s="109"/>
      <c r="AP1380" s="25">
        <v>0</v>
      </c>
      <c r="AQ1380" s="25">
        <v>0</v>
      </c>
      <c r="AR1380" s="25">
        <v>0</v>
      </c>
      <c r="AS1380" s="25">
        <v>0</v>
      </c>
      <c r="AT1380" s="25">
        <v>0</v>
      </c>
      <c r="AU1380" s="25">
        <v>0</v>
      </c>
      <c r="AW1380" t="str">
        <f t="shared" si="145"/>
        <v>Trần Huy Hoàng</v>
      </c>
      <c r="AX1380" s="27" t="str">
        <f t="shared" si="146"/>
        <v>Tạ Mộng Tuyền</v>
      </c>
      <c r="AY1380" s="4" t="str">
        <f t="shared" si="147"/>
        <v>VIN+</v>
      </c>
    </row>
    <row r="1381" spans="1:51" outlineLevel="1" x14ac:dyDescent="0.25">
      <c r="A1381" s="4" t="s">
        <v>1104</v>
      </c>
      <c r="B1381" s="4" t="s">
        <v>797</v>
      </c>
      <c r="C1381" s="4" t="s">
        <v>221</v>
      </c>
      <c r="D1381" s="4" t="s">
        <v>758</v>
      </c>
      <c r="E1381" s="35" t="s">
        <v>297</v>
      </c>
      <c r="F1381" s="11" t="s">
        <v>710</v>
      </c>
      <c r="G1381" s="35">
        <v>5298970</v>
      </c>
      <c r="H1381" s="35" t="s">
        <v>3081</v>
      </c>
      <c r="I1381" s="4"/>
      <c r="J1381" s="4"/>
      <c r="K1381" s="4"/>
      <c r="L1381" s="4"/>
      <c r="M1381" s="33"/>
      <c r="N1381" s="38"/>
      <c r="O1381" s="33"/>
      <c r="P1381" s="244">
        <f t="shared" si="144"/>
        <v>720.25199999999995</v>
      </c>
      <c r="Q1381" s="25"/>
      <c r="R1381" s="25"/>
      <c r="S1381" s="25"/>
      <c r="T1381" s="109"/>
      <c r="U1381" s="25"/>
      <c r="V1381" s="25"/>
      <c r="W1381" s="25"/>
      <c r="X1381" s="25">
        <v>0</v>
      </c>
      <c r="Y1381" s="25"/>
      <c r="Z1381" s="25">
        <v>179.52799999999999</v>
      </c>
      <c r="AA1381" s="109"/>
      <c r="AB1381" s="25">
        <v>0</v>
      </c>
      <c r="AC1381" s="25">
        <v>0</v>
      </c>
      <c r="AD1381" s="25">
        <v>0</v>
      </c>
      <c r="AE1381" s="25">
        <v>180.59800000000001</v>
      </c>
      <c r="AF1381" s="25">
        <v>0</v>
      </c>
      <c r="AG1381" s="25">
        <v>0</v>
      </c>
      <c r="AH1381" s="109"/>
      <c r="AI1381" s="25">
        <v>0</v>
      </c>
      <c r="AJ1381" s="25">
        <v>0</v>
      </c>
      <c r="AK1381" s="123">
        <v>179.52799999999999</v>
      </c>
      <c r="AL1381" s="25">
        <v>0</v>
      </c>
      <c r="AM1381" s="25">
        <v>0</v>
      </c>
      <c r="AN1381" s="25">
        <v>0</v>
      </c>
      <c r="AO1381" s="109"/>
      <c r="AP1381" s="25">
        <v>0</v>
      </c>
      <c r="AQ1381" s="25">
        <v>0</v>
      </c>
      <c r="AR1381" s="25">
        <v>0</v>
      </c>
      <c r="AS1381" s="25">
        <v>0</v>
      </c>
      <c r="AT1381" s="25">
        <v>0</v>
      </c>
      <c r="AU1381" s="25">
        <v>180.59800000000001</v>
      </c>
      <c r="AW1381" t="str">
        <f t="shared" si="145"/>
        <v>Trần Huy Hoàng</v>
      </c>
      <c r="AX1381" s="27" t="str">
        <f t="shared" si="146"/>
        <v>Tạ Mộng Tuyền</v>
      </c>
      <c r="AY1381" s="4" t="str">
        <f t="shared" si="147"/>
        <v>VIN+</v>
      </c>
    </row>
    <row r="1382" spans="1:51" outlineLevel="1" x14ac:dyDescent="0.25">
      <c r="A1382" s="4" t="s">
        <v>1104</v>
      </c>
      <c r="B1382" s="4" t="s">
        <v>797</v>
      </c>
      <c r="C1382" s="4" t="s">
        <v>221</v>
      </c>
      <c r="D1382" s="4" t="s">
        <v>758</v>
      </c>
      <c r="E1382" s="35" t="s">
        <v>297</v>
      </c>
      <c r="F1382" s="11" t="s">
        <v>710</v>
      </c>
      <c r="G1382" s="35">
        <v>5299498</v>
      </c>
      <c r="H1382" s="35" t="s">
        <v>3082</v>
      </c>
      <c r="I1382" s="4"/>
      <c r="J1382" s="4"/>
      <c r="K1382" s="4"/>
      <c r="L1382" s="4"/>
      <c r="M1382" s="33"/>
      <c r="N1382" s="38"/>
      <c r="O1382" s="33"/>
      <c r="P1382" s="244">
        <f t="shared" si="144"/>
        <v>599.66000000000008</v>
      </c>
      <c r="Q1382" s="25"/>
      <c r="R1382" s="25"/>
      <c r="S1382" s="25"/>
      <c r="T1382" s="109"/>
      <c r="U1382" s="25"/>
      <c r="V1382" s="25"/>
      <c r="W1382" s="25"/>
      <c r="X1382" s="25">
        <v>0</v>
      </c>
      <c r="Y1382" s="25"/>
      <c r="Z1382" s="25">
        <v>0</v>
      </c>
      <c r="AA1382" s="109"/>
      <c r="AB1382" s="25">
        <v>0</v>
      </c>
      <c r="AC1382" s="25">
        <v>0</v>
      </c>
      <c r="AD1382" s="25">
        <v>0</v>
      </c>
      <c r="AE1382" s="25">
        <v>0</v>
      </c>
      <c r="AF1382" s="25">
        <v>180.59800000000001</v>
      </c>
      <c r="AG1382" s="25">
        <v>0</v>
      </c>
      <c r="AH1382" s="109"/>
      <c r="AI1382" s="25">
        <v>0</v>
      </c>
      <c r="AJ1382" s="25">
        <v>0</v>
      </c>
      <c r="AK1382" s="123">
        <v>0</v>
      </c>
      <c r="AL1382" s="25">
        <v>0</v>
      </c>
      <c r="AM1382" s="25">
        <v>0</v>
      </c>
      <c r="AN1382" s="25">
        <v>0</v>
      </c>
      <c r="AO1382" s="109"/>
      <c r="AP1382" s="25">
        <v>0</v>
      </c>
      <c r="AQ1382" s="25">
        <v>419.06200000000001</v>
      </c>
      <c r="AR1382" s="25">
        <v>0</v>
      </c>
      <c r="AS1382" s="25">
        <v>0</v>
      </c>
      <c r="AT1382" s="25">
        <v>0</v>
      </c>
      <c r="AU1382" s="25">
        <v>0</v>
      </c>
      <c r="AW1382" t="str">
        <f t="shared" si="145"/>
        <v>Trần Huy Hoàng</v>
      </c>
      <c r="AX1382" s="27" t="str">
        <f t="shared" si="146"/>
        <v>Tạ Mộng Tuyền</v>
      </c>
      <c r="AY1382" s="4" t="str">
        <f t="shared" si="147"/>
        <v>VIN+</v>
      </c>
    </row>
    <row r="1383" spans="1:51" outlineLevel="1" x14ac:dyDescent="0.25">
      <c r="A1383" s="4" t="s">
        <v>1104</v>
      </c>
      <c r="B1383" s="4" t="s">
        <v>797</v>
      </c>
      <c r="C1383" s="4" t="s">
        <v>221</v>
      </c>
      <c r="D1383" s="4" t="s">
        <v>758</v>
      </c>
      <c r="E1383" s="35" t="s">
        <v>297</v>
      </c>
      <c r="F1383" s="11" t="s">
        <v>710</v>
      </c>
      <c r="G1383" s="35">
        <v>5300424</v>
      </c>
      <c r="H1383" s="35" t="s">
        <v>3083</v>
      </c>
      <c r="I1383" s="4"/>
      <c r="J1383" s="4"/>
      <c r="K1383" s="4"/>
      <c r="L1383" s="4"/>
      <c r="M1383" s="33"/>
      <c r="N1383" s="38"/>
      <c r="O1383" s="33"/>
      <c r="P1383" s="244">
        <f t="shared" si="144"/>
        <v>1081.615</v>
      </c>
      <c r="Q1383" s="25"/>
      <c r="R1383" s="25"/>
      <c r="S1383" s="25"/>
      <c r="T1383" s="109"/>
      <c r="U1383" s="25"/>
      <c r="V1383" s="25"/>
      <c r="W1383" s="25"/>
      <c r="X1383" s="25">
        <v>0</v>
      </c>
      <c r="Y1383" s="25"/>
      <c r="Z1383" s="25">
        <v>360.12599999999998</v>
      </c>
      <c r="AA1383" s="109"/>
      <c r="AB1383" s="25">
        <v>0</v>
      </c>
      <c r="AC1383" s="25">
        <v>0</v>
      </c>
      <c r="AD1383" s="25">
        <v>0</v>
      </c>
      <c r="AE1383" s="25">
        <v>238.464</v>
      </c>
      <c r="AF1383" s="25">
        <v>0</v>
      </c>
      <c r="AG1383" s="25">
        <v>0</v>
      </c>
      <c r="AH1383" s="109"/>
      <c r="AI1383" s="25">
        <v>0</v>
      </c>
      <c r="AJ1383" s="25">
        <v>0</v>
      </c>
      <c r="AK1383" s="123">
        <v>303.49700000000001</v>
      </c>
      <c r="AL1383" s="25">
        <v>0</v>
      </c>
      <c r="AM1383" s="25">
        <v>0</v>
      </c>
      <c r="AN1383" s="25">
        <v>0</v>
      </c>
      <c r="AO1383" s="109"/>
      <c r="AP1383" s="25">
        <v>0</v>
      </c>
      <c r="AQ1383" s="25">
        <v>0</v>
      </c>
      <c r="AR1383" s="25">
        <v>179.52799999999999</v>
      </c>
      <c r="AS1383" s="25">
        <v>0</v>
      </c>
      <c r="AT1383" s="25">
        <v>0</v>
      </c>
      <c r="AU1383" s="25">
        <v>0</v>
      </c>
      <c r="AW1383" t="str">
        <f t="shared" si="145"/>
        <v>Trần Huy Hoàng</v>
      </c>
      <c r="AX1383" s="27" t="str">
        <f t="shared" si="146"/>
        <v>Tạ Mộng Tuyền</v>
      </c>
      <c r="AY1383" s="4" t="str">
        <f t="shared" si="147"/>
        <v>VIN+</v>
      </c>
    </row>
    <row r="1384" spans="1:51" outlineLevel="1" x14ac:dyDescent="0.25">
      <c r="A1384" s="4" t="s">
        <v>1104</v>
      </c>
      <c r="B1384" s="4" t="s">
        <v>797</v>
      </c>
      <c r="C1384" s="4" t="s">
        <v>221</v>
      </c>
      <c r="D1384" s="4" t="s">
        <v>758</v>
      </c>
      <c r="E1384" s="35" t="s">
        <v>297</v>
      </c>
      <c r="F1384" s="11" t="s">
        <v>710</v>
      </c>
      <c r="G1384" s="35">
        <v>5330553</v>
      </c>
      <c r="H1384" s="35" t="s">
        <v>3084</v>
      </c>
      <c r="I1384" s="4"/>
      <c r="J1384" s="4"/>
      <c r="K1384" s="4"/>
      <c r="L1384" s="4"/>
      <c r="M1384" s="33"/>
      <c r="N1384" s="38"/>
      <c r="O1384" s="33"/>
      <c r="P1384" s="244">
        <f t="shared" si="144"/>
        <v>419.06200000000001</v>
      </c>
      <c r="Q1384" s="25"/>
      <c r="R1384" s="25"/>
      <c r="S1384" s="25"/>
      <c r="T1384" s="109"/>
      <c r="U1384" s="25"/>
      <c r="V1384" s="25"/>
      <c r="W1384" s="25"/>
      <c r="X1384" s="25">
        <v>0</v>
      </c>
      <c r="Y1384" s="25"/>
      <c r="Z1384" s="25">
        <v>0</v>
      </c>
      <c r="AA1384" s="109"/>
      <c r="AB1384" s="25">
        <v>0</v>
      </c>
      <c r="AC1384" s="25">
        <v>0</v>
      </c>
      <c r="AD1384" s="25">
        <v>0</v>
      </c>
      <c r="AE1384" s="25">
        <v>0</v>
      </c>
      <c r="AF1384" s="25">
        <v>0</v>
      </c>
      <c r="AG1384" s="25">
        <v>0</v>
      </c>
      <c r="AH1384" s="109"/>
      <c r="AI1384" s="25">
        <v>180.59800000000001</v>
      </c>
      <c r="AJ1384" s="25">
        <v>0</v>
      </c>
      <c r="AK1384" s="123">
        <v>0</v>
      </c>
      <c r="AL1384" s="25">
        <v>0</v>
      </c>
      <c r="AM1384" s="25">
        <v>0</v>
      </c>
      <c r="AN1384" s="25">
        <v>0</v>
      </c>
      <c r="AO1384" s="109"/>
      <c r="AP1384" s="25">
        <v>0</v>
      </c>
      <c r="AQ1384" s="25">
        <v>238.464</v>
      </c>
      <c r="AR1384" s="25">
        <v>0</v>
      </c>
      <c r="AS1384" s="25">
        <v>0</v>
      </c>
      <c r="AT1384" s="25">
        <v>0</v>
      </c>
      <c r="AU1384" s="25">
        <v>0</v>
      </c>
      <c r="AW1384" t="str">
        <f t="shared" si="145"/>
        <v>Trần Huy Hoàng</v>
      </c>
      <c r="AX1384" s="27" t="str">
        <f t="shared" si="146"/>
        <v>Tạ Mộng Tuyền</v>
      </c>
      <c r="AY1384" s="4" t="str">
        <f t="shared" si="147"/>
        <v>VIN+</v>
      </c>
    </row>
    <row r="1385" spans="1:51" outlineLevel="1" x14ac:dyDescent="0.25">
      <c r="A1385" s="4" t="s">
        <v>1104</v>
      </c>
      <c r="B1385" s="4" t="s">
        <v>797</v>
      </c>
      <c r="C1385" s="4" t="s">
        <v>221</v>
      </c>
      <c r="D1385" s="4" t="s">
        <v>758</v>
      </c>
      <c r="E1385" s="35" t="s">
        <v>297</v>
      </c>
      <c r="F1385" s="11" t="s">
        <v>710</v>
      </c>
      <c r="G1385" s="35">
        <v>5334843</v>
      </c>
      <c r="H1385" s="35" t="s">
        <v>3085</v>
      </c>
      <c r="I1385" s="4"/>
      <c r="J1385" s="4"/>
      <c r="K1385" s="4"/>
      <c r="L1385" s="4"/>
      <c r="M1385" s="33"/>
      <c r="N1385" s="38"/>
      <c r="O1385" s="33"/>
      <c r="P1385" s="244">
        <f t="shared" si="144"/>
        <v>360.12599999999998</v>
      </c>
      <c r="Q1385" s="25"/>
      <c r="R1385" s="25"/>
      <c r="S1385" s="25"/>
      <c r="T1385" s="109"/>
      <c r="U1385" s="25"/>
      <c r="V1385" s="25"/>
      <c r="W1385" s="25"/>
      <c r="X1385" s="25">
        <v>0</v>
      </c>
      <c r="Y1385" s="25"/>
      <c r="Z1385" s="25">
        <v>179.52799999999999</v>
      </c>
      <c r="AA1385" s="109"/>
      <c r="AB1385" s="25">
        <v>0</v>
      </c>
      <c r="AC1385" s="25">
        <v>0</v>
      </c>
      <c r="AD1385" s="25">
        <v>0</v>
      </c>
      <c r="AE1385" s="25">
        <v>0</v>
      </c>
      <c r="AF1385" s="25">
        <v>0</v>
      </c>
      <c r="AG1385" s="25">
        <v>0</v>
      </c>
      <c r="AH1385" s="109"/>
      <c r="AI1385" s="25">
        <v>180.59800000000001</v>
      </c>
      <c r="AJ1385" s="25">
        <v>0</v>
      </c>
      <c r="AK1385" s="123">
        <v>0</v>
      </c>
      <c r="AL1385" s="25">
        <v>0</v>
      </c>
      <c r="AM1385" s="25">
        <v>0</v>
      </c>
      <c r="AN1385" s="25">
        <v>0</v>
      </c>
      <c r="AO1385" s="109"/>
      <c r="AP1385" s="25">
        <v>0</v>
      </c>
      <c r="AQ1385" s="25">
        <v>0</v>
      </c>
      <c r="AR1385" s="25">
        <v>0</v>
      </c>
      <c r="AS1385" s="25">
        <v>0</v>
      </c>
      <c r="AT1385" s="25">
        <v>0</v>
      </c>
      <c r="AU1385" s="25">
        <v>0</v>
      </c>
      <c r="AW1385" t="str">
        <f t="shared" si="145"/>
        <v>Trần Huy Hoàng</v>
      </c>
      <c r="AX1385" s="27" t="str">
        <f t="shared" si="146"/>
        <v>Tạ Mộng Tuyền</v>
      </c>
      <c r="AY1385" s="4" t="str">
        <f t="shared" si="147"/>
        <v>VIN+</v>
      </c>
    </row>
    <row r="1386" spans="1:51" outlineLevel="1" x14ac:dyDescent="0.25">
      <c r="A1386" s="4" t="s">
        <v>1104</v>
      </c>
      <c r="B1386" s="4" t="s">
        <v>797</v>
      </c>
      <c r="C1386" s="4" t="s">
        <v>221</v>
      </c>
      <c r="D1386" s="4" t="s">
        <v>758</v>
      </c>
      <c r="E1386" s="35" t="s">
        <v>297</v>
      </c>
      <c r="F1386" s="11" t="s">
        <v>710</v>
      </c>
      <c r="G1386" s="35">
        <v>5335776</v>
      </c>
      <c r="H1386" s="35" t="s">
        <v>3086</v>
      </c>
      <c r="I1386" s="4"/>
      <c r="J1386" s="4"/>
      <c r="K1386" s="4"/>
      <c r="L1386" s="4"/>
      <c r="M1386" s="33"/>
      <c r="N1386" s="38"/>
      <c r="O1386" s="33"/>
      <c r="P1386" s="244">
        <f t="shared" si="144"/>
        <v>483.02499999999998</v>
      </c>
      <c r="Q1386" s="25"/>
      <c r="R1386" s="25"/>
      <c r="S1386" s="25"/>
      <c r="T1386" s="109"/>
      <c r="U1386" s="25"/>
      <c r="V1386" s="25"/>
      <c r="W1386" s="25"/>
      <c r="X1386" s="25">
        <v>0</v>
      </c>
      <c r="Y1386" s="25"/>
      <c r="Z1386" s="25">
        <v>0</v>
      </c>
      <c r="AA1386" s="109"/>
      <c r="AB1386" s="25">
        <v>0</v>
      </c>
      <c r="AC1386" s="25">
        <v>0</v>
      </c>
      <c r="AD1386" s="25">
        <v>0</v>
      </c>
      <c r="AE1386" s="25">
        <v>0</v>
      </c>
      <c r="AF1386" s="25">
        <v>0</v>
      </c>
      <c r="AG1386" s="25">
        <v>0</v>
      </c>
      <c r="AH1386" s="109"/>
      <c r="AI1386" s="25">
        <v>0</v>
      </c>
      <c r="AJ1386" s="25">
        <v>0</v>
      </c>
      <c r="AK1386" s="123">
        <v>0</v>
      </c>
      <c r="AL1386" s="25">
        <v>0</v>
      </c>
      <c r="AM1386" s="25">
        <v>0</v>
      </c>
      <c r="AN1386" s="25">
        <v>0</v>
      </c>
      <c r="AO1386" s="109"/>
      <c r="AP1386" s="25">
        <v>483.02499999999998</v>
      </c>
      <c r="AQ1386" s="25">
        <v>0</v>
      </c>
      <c r="AR1386" s="25">
        <v>0</v>
      </c>
      <c r="AS1386" s="25">
        <v>0</v>
      </c>
      <c r="AT1386" s="25">
        <v>0</v>
      </c>
      <c r="AU1386" s="25">
        <v>0</v>
      </c>
      <c r="AW1386" t="str">
        <f t="shared" si="145"/>
        <v>Trần Huy Hoàng</v>
      </c>
      <c r="AX1386" s="27" t="str">
        <f t="shared" si="146"/>
        <v>Tạ Mộng Tuyền</v>
      </c>
      <c r="AY1386" s="4" t="str">
        <f t="shared" si="147"/>
        <v>VIN+</v>
      </c>
    </row>
    <row r="1387" spans="1:51" outlineLevel="1" x14ac:dyDescent="0.25">
      <c r="A1387" s="4" t="s">
        <v>1104</v>
      </c>
      <c r="B1387" s="4" t="s">
        <v>797</v>
      </c>
      <c r="C1387" s="4" t="s">
        <v>221</v>
      </c>
      <c r="D1387" s="4" t="s">
        <v>758</v>
      </c>
      <c r="E1387" s="35" t="s">
        <v>297</v>
      </c>
      <c r="F1387" s="11" t="s">
        <v>710</v>
      </c>
      <c r="G1387" s="35">
        <v>5337321</v>
      </c>
      <c r="H1387" s="35" t="s">
        <v>3087</v>
      </c>
      <c r="I1387" s="4"/>
      <c r="J1387" s="4"/>
      <c r="K1387" s="4"/>
      <c r="L1387" s="4"/>
      <c r="M1387" s="33"/>
      <c r="N1387" s="38"/>
      <c r="O1387" s="33"/>
      <c r="P1387" s="244">
        <f t="shared" si="144"/>
        <v>541.96100000000001</v>
      </c>
      <c r="Q1387" s="25"/>
      <c r="R1387" s="25"/>
      <c r="S1387" s="25"/>
      <c r="T1387" s="109"/>
      <c r="U1387" s="25"/>
      <c r="V1387" s="25"/>
      <c r="W1387" s="25"/>
      <c r="X1387" s="25">
        <v>0</v>
      </c>
      <c r="Y1387" s="25"/>
      <c r="Z1387" s="25">
        <v>0</v>
      </c>
      <c r="AA1387" s="109"/>
      <c r="AB1387" s="25">
        <v>0</v>
      </c>
      <c r="AC1387" s="25">
        <v>0</v>
      </c>
      <c r="AD1387" s="25">
        <v>0</v>
      </c>
      <c r="AE1387" s="25">
        <v>0</v>
      </c>
      <c r="AF1387" s="25">
        <v>0</v>
      </c>
      <c r="AG1387" s="25">
        <v>0</v>
      </c>
      <c r="AH1387" s="109"/>
      <c r="AI1387" s="25">
        <v>0</v>
      </c>
      <c r="AJ1387" s="25">
        <v>0</v>
      </c>
      <c r="AK1387" s="123">
        <v>0</v>
      </c>
      <c r="AL1387" s="25">
        <v>0</v>
      </c>
      <c r="AM1387" s="25">
        <v>0</v>
      </c>
      <c r="AN1387" s="25">
        <v>303.49700000000001</v>
      </c>
      <c r="AO1387" s="109"/>
      <c r="AP1387" s="25">
        <v>0</v>
      </c>
      <c r="AQ1387" s="25">
        <v>0</v>
      </c>
      <c r="AR1387" s="25">
        <v>0</v>
      </c>
      <c r="AS1387" s="25">
        <v>0</v>
      </c>
      <c r="AT1387" s="25">
        <v>0</v>
      </c>
      <c r="AU1387" s="25">
        <v>238.464</v>
      </c>
      <c r="AW1387" t="str">
        <f t="shared" si="145"/>
        <v>Trần Huy Hoàng</v>
      </c>
      <c r="AX1387" s="27" t="str">
        <f t="shared" si="146"/>
        <v>Tạ Mộng Tuyền</v>
      </c>
      <c r="AY1387" s="4" t="str">
        <f t="shared" si="147"/>
        <v>VIN+</v>
      </c>
    </row>
    <row r="1388" spans="1:51" outlineLevel="1" x14ac:dyDescent="0.25">
      <c r="A1388" s="4" t="s">
        <v>1104</v>
      </c>
      <c r="B1388" s="4" t="s">
        <v>797</v>
      </c>
      <c r="C1388" s="4" t="s">
        <v>221</v>
      </c>
      <c r="D1388" s="4" t="s">
        <v>758</v>
      </c>
      <c r="E1388" s="35" t="s">
        <v>297</v>
      </c>
      <c r="F1388" s="11" t="s">
        <v>710</v>
      </c>
      <c r="G1388" s="35">
        <v>5337390</v>
      </c>
      <c r="H1388" s="35" t="s">
        <v>3088</v>
      </c>
      <c r="I1388" s="4"/>
      <c r="J1388" s="4"/>
      <c r="K1388" s="4"/>
      <c r="L1388" s="4"/>
      <c r="M1388" s="33"/>
      <c r="N1388" s="38"/>
      <c r="O1388" s="33"/>
      <c r="P1388" s="244">
        <f t="shared" si="144"/>
        <v>419.06200000000001</v>
      </c>
      <c r="Q1388" s="25"/>
      <c r="R1388" s="25"/>
      <c r="S1388" s="25"/>
      <c r="T1388" s="109"/>
      <c r="U1388" s="25"/>
      <c r="V1388" s="25"/>
      <c r="W1388" s="25"/>
      <c r="X1388" s="25">
        <v>0</v>
      </c>
      <c r="Y1388" s="25"/>
      <c r="Z1388" s="25">
        <v>0</v>
      </c>
      <c r="AA1388" s="109"/>
      <c r="AB1388" s="25">
        <v>180.59800000000001</v>
      </c>
      <c r="AC1388" s="25">
        <v>0</v>
      </c>
      <c r="AD1388" s="25">
        <v>0</v>
      </c>
      <c r="AE1388" s="25">
        <v>238.464</v>
      </c>
      <c r="AF1388" s="25">
        <v>0</v>
      </c>
      <c r="AG1388" s="25">
        <v>0</v>
      </c>
      <c r="AH1388" s="109"/>
      <c r="AI1388" s="25">
        <v>0</v>
      </c>
      <c r="AJ1388" s="25">
        <v>0</v>
      </c>
      <c r="AK1388" s="123">
        <v>0</v>
      </c>
      <c r="AL1388" s="25">
        <v>0</v>
      </c>
      <c r="AM1388" s="25">
        <v>0</v>
      </c>
      <c r="AN1388" s="25">
        <v>0</v>
      </c>
      <c r="AO1388" s="109"/>
      <c r="AP1388" s="25">
        <v>0</v>
      </c>
      <c r="AQ1388" s="25">
        <v>0</v>
      </c>
      <c r="AR1388" s="25">
        <v>0</v>
      </c>
      <c r="AS1388" s="25">
        <v>0</v>
      </c>
      <c r="AT1388" s="25">
        <v>0</v>
      </c>
      <c r="AU1388" s="25">
        <v>0</v>
      </c>
      <c r="AW1388" t="str">
        <f t="shared" si="145"/>
        <v>Trần Huy Hoàng</v>
      </c>
      <c r="AX1388" s="27" t="str">
        <f t="shared" si="146"/>
        <v>Tạ Mộng Tuyền</v>
      </c>
      <c r="AY1388" s="4" t="str">
        <f t="shared" si="147"/>
        <v>VIN+</v>
      </c>
    </row>
    <row r="1389" spans="1:51" outlineLevel="1" x14ac:dyDescent="0.25">
      <c r="A1389" s="4" t="s">
        <v>1104</v>
      </c>
      <c r="B1389" s="4" t="s">
        <v>797</v>
      </c>
      <c r="C1389" s="4" t="s">
        <v>221</v>
      </c>
      <c r="D1389" s="4" t="s">
        <v>758</v>
      </c>
      <c r="E1389" s="35" t="s">
        <v>297</v>
      </c>
      <c r="F1389" s="11" t="s">
        <v>710</v>
      </c>
      <c r="G1389" s="35">
        <v>5337411</v>
      </c>
      <c r="H1389" s="35" t="s">
        <v>3089</v>
      </c>
      <c r="I1389" s="4"/>
      <c r="J1389" s="4"/>
      <c r="K1389" s="4"/>
      <c r="L1389" s="4"/>
      <c r="M1389" s="33"/>
      <c r="N1389" s="38"/>
      <c r="O1389" s="33"/>
      <c r="P1389" s="244">
        <f t="shared" si="144"/>
        <v>476.928</v>
      </c>
      <c r="Q1389" s="25"/>
      <c r="R1389" s="25"/>
      <c r="S1389" s="25"/>
      <c r="T1389" s="109"/>
      <c r="U1389" s="25"/>
      <c r="V1389" s="25"/>
      <c r="W1389" s="25"/>
      <c r="X1389" s="25">
        <v>0</v>
      </c>
      <c r="Y1389" s="25"/>
      <c r="Z1389" s="25">
        <v>0</v>
      </c>
      <c r="AA1389" s="109"/>
      <c r="AB1389" s="25">
        <v>238.464</v>
      </c>
      <c r="AC1389" s="25">
        <v>0</v>
      </c>
      <c r="AD1389" s="25">
        <v>0</v>
      </c>
      <c r="AE1389" s="25">
        <v>0</v>
      </c>
      <c r="AF1389" s="25">
        <v>0</v>
      </c>
      <c r="AG1389" s="25">
        <v>0</v>
      </c>
      <c r="AH1389" s="109"/>
      <c r="AI1389" s="25">
        <v>0</v>
      </c>
      <c r="AJ1389" s="25">
        <v>0</v>
      </c>
      <c r="AK1389" s="123">
        <v>0</v>
      </c>
      <c r="AL1389" s="25">
        <v>0</v>
      </c>
      <c r="AM1389" s="25">
        <v>0</v>
      </c>
      <c r="AN1389" s="25">
        <v>0</v>
      </c>
      <c r="AO1389" s="109"/>
      <c r="AP1389" s="25">
        <v>238.464</v>
      </c>
      <c r="AQ1389" s="25">
        <v>0</v>
      </c>
      <c r="AR1389" s="25">
        <v>0</v>
      </c>
      <c r="AS1389" s="25">
        <v>0</v>
      </c>
      <c r="AT1389" s="25">
        <v>0</v>
      </c>
      <c r="AU1389" s="25">
        <v>0</v>
      </c>
      <c r="AW1389" t="str">
        <f t="shared" si="145"/>
        <v>Trần Huy Hoàng</v>
      </c>
      <c r="AX1389" s="27" t="str">
        <f t="shared" si="146"/>
        <v>Tạ Mộng Tuyền</v>
      </c>
      <c r="AY1389" s="4" t="str">
        <f t="shared" si="147"/>
        <v>VIN+</v>
      </c>
    </row>
    <row r="1390" spans="1:51" outlineLevel="1" x14ac:dyDescent="0.25">
      <c r="A1390" s="4" t="s">
        <v>1104</v>
      </c>
      <c r="B1390" s="4" t="s">
        <v>797</v>
      </c>
      <c r="C1390" s="4" t="s">
        <v>221</v>
      </c>
      <c r="D1390" s="4" t="s">
        <v>758</v>
      </c>
      <c r="E1390" s="35" t="s">
        <v>297</v>
      </c>
      <c r="F1390" s="11" t="s">
        <v>710</v>
      </c>
      <c r="G1390" s="35">
        <v>5337888</v>
      </c>
      <c r="H1390" s="35" t="s">
        <v>3090</v>
      </c>
      <c r="I1390" s="4"/>
      <c r="J1390" s="4"/>
      <c r="K1390" s="4"/>
      <c r="L1390" s="4"/>
      <c r="M1390" s="33"/>
      <c r="N1390" s="38"/>
      <c r="O1390" s="33"/>
      <c r="P1390" s="244">
        <f t="shared" si="144"/>
        <v>838.12400000000002</v>
      </c>
      <c r="Q1390" s="25"/>
      <c r="R1390" s="25"/>
      <c r="S1390" s="25"/>
      <c r="T1390" s="109"/>
      <c r="U1390" s="25"/>
      <c r="V1390" s="25"/>
      <c r="W1390" s="25"/>
      <c r="X1390" s="25">
        <v>0</v>
      </c>
      <c r="Y1390" s="25"/>
      <c r="Z1390" s="25">
        <v>0</v>
      </c>
      <c r="AA1390" s="109"/>
      <c r="AB1390" s="25">
        <v>238.464</v>
      </c>
      <c r="AC1390" s="25">
        <v>0</v>
      </c>
      <c r="AD1390" s="25">
        <v>0</v>
      </c>
      <c r="AE1390" s="25">
        <v>180.59800000000001</v>
      </c>
      <c r="AF1390" s="25">
        <v>0</v>
      </c>
      <c r="AG1390" s="25">
        <v>0</v>
      </c>
      <c r="AH1390" s="109"/>
      <c r="AI1390" s="25">
        <v>0</v>
      </c>
      <c r="AJ1390" s="25">
        <v>0</v>
      </c>
      <c r="AK1390" s="123">
        <v>0</v>
      </c>
      <c r="AL1390" s="25">
        <v>0</v>
      </c>
      <c r="AM1390" s="25">
        <v>0</v>
      </c>
      <c r="AN1390" s="25">
        <v>238.464</v>
      </c>
      <c r="AO1390" s="109"/>
      <c r="AP1390" s="25">
        <v>0</v>
      </c>
      <c r="AQ1390" s="25">
        <v>0</v>
      </c>
      <c r="AR1390" s="25">
        <v>0</v>
      </c>
      <c r="AS1390" s="25">
        <v>0</v>
      </c>
      <c r="AT1390" s="25">
        <v>0</v>
      </c>
      <c r="AU1390" s="25">
        <v>180.59800000000001</v>
      </c>
      <c r="AW1390" t="str">
        <f t="shared" si="145"/>
        <v>Trần Huy Hoàng</v>
      </c>
      <c r="AX1390" s="27" t="str">
        <f t="shared" si="146"/>
        <v>Tạ Mộng Tuyền</v>
      </c>
      <c r="AY1390" s="4" t="str">
        <f t="shared" si="147"/>
        <v>VIN+</v>
      </c>
    </row>
    <row r="1391" spans="1:51" outlineLevel="1" x14ac:dyDescent="0.25">
      <c r="A1391" s="4" t="s">
        <v>1104</v>
      </c>
      <c r="B1391" s="4" t="s">
        <v>797</v>
      </c>
      <c r="C1391" s="4" t="s">
        <v>221</v>
      </c>
      <c r="D1391" s="4" t="s">
        <v>758</v>
      </c>
      <c r="E1391" s="35" t="s">
        <v>297</v>
      </c>
      <c r="F1391" s="11" t="s">
        <v>710</v>
      </c>
      <c r="G1391" s="35">
        <v>5338337</v>
      </c>
      <c r="H1391" s="35" t="s">
        <v>3091</v>
      </c>
      <c r="I1391" s="4"/>
      <c r="J1391" s="4"/>
      <c r="K1391" s="4"/>
      <c r="L1391" s="4"/>
      <c r="M1391" s="33"/>
      <c r="N1391" s="38"/>
      <c r="O1391" s="33"/>
      <c r="P1391" s="244">
        <f t="shared" si="144"/>
        <v>179.52799999999999</v>
      </c>
      <c r="Q1391" s="25"/>
      <c r="R1391" s="25"/>
      <c r="S1391" s="25"/>
      <c r="T1391" s="109"/>
      <c r="U1391" s="25"/>
      <c r="V1391" s="25"/>
      <c r="W1391" s="25"/>
      <c r="X1391" s="25">
        <v>0</v>
      </c>
      <c r="Y1391" s="25"/>
      <c r="Z1391" s="25">
        <v>179.52799999999999</v>
      </c>
      <c r="AA1391" s="109"/>
      <c r="AB1391" s="25">
        <v>0</v>
      </c>
      <c r="AC1391" s="25">
        <v>0</v>
      </c>
      <c r="AD1391" s="25">
        <v>0</v>
      </c>
      <c r="AE1391" s="25">
        <v>0</v>
      </c>
      <c r="AF1391" s="25">
        <v>0</v>
      </c>
      <c r="AG1391" s="25">
        <v>0</v>
      </c>
      <c r="AH1391" s="109"/>
      <c r="AI1391" s="25">
        <v>0</v>
      </c>
      <c r="AJ1391" s="25">
        <v>0</v>
      </c>
      <c r="AK1391" s="123">
        <v>0</v>
      </c>
      <c r="AL1391" s="25">
        <v>0</v>
      </c>
      <c r="AM1391" s="25">
        <v>0</v>
      </c>
      <c r="AN1391" s="25">
        <v>0</v>
      </c>
      <c r="AO1391" s="109"/>
      <c r="AP1391" s="25">
        <v>0</v>
      </c>
      <c r="AQ1391" s="25">
        <v>0</v>
      </c>
      <c r="AR1391" s="25">
        <v>0</v>
      </c>
      <c r="AS1391" s="25">
        <v>0</v>
      </c>
      <c r="AT1391" s="25">
        <v>0</v>
      </c>
      <c r="AU1391" s="25">
        <v>0</v>
      </c>
      <c r="AW1391" t="str">
        <f t="shared" si="145"/>
        <v>Trần Huy Hoàng</v>
      </c>
      <c r="AX1391" s="27" t="str">
        <f t="shared" si="146"/>
        <v>Tạ Mộng Tuyền</v>
      </c>
      <c r="AY1391" s="4" t="str">
        <f t="shared" si="147"/>
        <v>VIN+</v>
      </c>
    </row>
    <row r="1392" spans="1:51" outlineLevel="1" x14ac:dyDescent="0.25">
      <c r="A1392" s="4" t="s">
        <v>1104</v>
      </c>
      <c r="B1392" s="4" t="s">
        <v>797</v>
      </c>
      <c r="C1392" s="4" t="s">
        <v>221</v>
      </c>
      <c r="D1392" s="4" t="s">
        <v>758</v>
      </c>
      <c r="E1392" s="35" t="s">
        <v>297</v>
      </c>
      <c r="F1392" s="11" t="s">
        <v>710</v>
      </c>
      <c r="G1392" s="35">
        <v>5339516</v>
      </c>
      <c r="H1392" s="35" t="s">
        <v>3092</v>
      </c>
      <c r="I1392" s="4"/>
      <c r="J1392" s="4"/>
      <c r="K1392" s="4"/>
      <c r="L1392" s="4"/>
      <c r="M1392" s="33"/>
      <c r="N1392" s="38"/>
      <c r="O1392" s="33"/>
      <c r="P1392" s="244">
        <f t="shared" si="144"/>
        <v>303.49700000000001</v>
      </c>
      <c r="Q1392" s="25"/>
      <c r="R1392" s="25"/>
      <c r="S1392" s="25"/>
      <c r="T1392" s="109"/>
      <c r="U1392" s="25"/>
      <c r="V1392" s="25"/>
      <c r="W1392" s="25"/>
      <c r="X1392" s="25">
        <v>0</v>
      </c>
      <c r="Y1392" s="25"/>
      <c r="Z1392" s="25">
        <v>0</v>
      </c>
      <c r="AA1392" s="109"/>
      <c r="AB1392" s="25">
        <v>0</v>
      </c>
      <c r="AC1392" s="25">
        <v>0</v>
      </c>
      <c r="AD1392" s="25">
        <v>0</v>
      </c>
      <c r="AE1392" s="25">
        <v>0</v>
      </c>
      <c r="AF1392" s="25">
        <v>0</v>
      </c>
      <c r="AG1392" s="25">
        <v>0</v>
      </c>
      <c r="AH1392" s="109"/>
      <c r="AI1392" s="25">
        <v>0</v>
      </c>
      <c r="AJ1392" s="25">
        <v>0</v>
      </c>
      <c r="AK1392" s="123">
        <v>303.49700000000001</v>
      </c>
      <c r="AL1392" s="25">
        <v>0</v>
      </c>
      <c r="AM1392" s="25">
        <v>0</v>
      </c>
      <c r="AN1392" s="25">
        <v>0</v>
      </c>
      <c r="AO1392" s="109"/>
      <c r="AP1392" s="25">
        <v>0</v>
      </c>
      <c r="AQ1392" s="25">
        <v>0</v>
      </c>
      <c r="AR1392" s="25">
        <v>0</v>
      </c>
      <c r="AS1392" s="25">
        <v>0</v>
      </c>
      <c r="AT1392" s="25">
        <v>0</v>
      </c>
      <c r="AU1392" s="25">
        <v>0</v>
      </c>
      <c r="AW1392" t="str">
        <f t="shared" si="145"/>
        <v>Trần Huy Hoàng</v>
      </c>
      <c r="AX1392" s="27" t="str">
        <f t="shared" si="146"/>
        <v>Tạ Mộng Tuyền</v>
      </c>
      <c r="AY1392" s="4" t="str">
        <f t="shared" si="147"/>
        <v>VIN+</v>
      </c>
    </row>
    <row r="1393" spans="1:51" outlineLevel="1" x14ac:dyDescent="0.25">
      <c r="A1393" s="4" t="s">
        <v>1104</v>
      </c>
      <c r="B1393" s="4" t="s">
        <v>797</v>
      </c>
      <c r="C1393" s="4" t="s">
        <v>221</v>
      </c>
      <c r="D1393" s="4" t="s">
        <v>758</v>
      </c>
      <c r="E1393" s="35" t="s">
        <v>297</v>
      </c>
      <c r="F1393" s="11" t="s">
        <v>710</v>
      </c>
      <c r="G1393" s="35">
        <v>5337110</v>
      </c>
      <c r="H1393" s="35" t="s">
        <v>3093</v>
      </c>
      <c r="I1393" s="4"/>
      <c r="J1393" s="4"/>
      <c r="K1393" s="4"/>
      <c r="L1393" s="4"/>
      <c r="M1393" s="33"/>
      <c r="N1393" s="38"/>
      <c r="O1393" s="33"/>
      <c r="P1393" s="244">
        <f t="shared" si="144"/>
        <v>0</v>
      </c>
      <c r="Q1393" s="25"/>
      <c r="R1393" s="25"/>
      <c r="S1393" s="25"/>
      <c r="T1393" s="109"/>
      <c r="U1393" s="25"/>
      <c r="V1393" s="25"/>
      <c r="W1393" s="25"/>
      <c r="X1393" s="25">
        <v>0</v>
      </c>
      <c r="Y1393" s="25"/>
      <c r="Z1393" s="25">
        <v>0</v>
      </c>
      <c r="AA1393" s="109"/>
      <c r="AB1393" s="25">
        <v>0</v>
      </c>
      <c r="AC1393" s="25">
        <v>0</v>
      </c>
      <c r="AD1393" s="25">
        <v>0</v>
      </c>
      <c r="AE1393" s="25">
        <v>0</v>
      </c>
      <c r="AF1393" s="25">
        <v>0</v>
      </c>
      <c r="AG1393" s="25">
        <v>0</v>
      </c>
      <c r="AH1393" s="109"/>
      <c r="AI1393" s="25">
        <v>0</v>
      </c>
      <c r="AJ1393" s="25">
        <v>0</v>
      </c>
      <c r="AK1393" s="123">
        <v>0</v>
      </c>
      <c r="AL1393" s="25">
        <v>0</v>
      </c>
      <c r="AM1393" s="25">
        <v>0</v>
      </c>
      <c r="AN1393" s="25">
        <v>0</v>
      </c>
      <c r="AO1393" s="109"/>
      <c r="AP1393" s="25">
        <v>0</v>
      </c>
      <c r="AQ1393" s="25">
        <v>0</v>
      </c>
      <c r="AR1393" s="25">
        <v>0</v>
      </c>
      <c r="AS1393" s="25">
        <v>0</v>
      </c>
      <c r="AT1393" s="25">
        <v>0</v>
      </c>
      <c r="AU1393" s="25">
        <v>0</v>
      </c>
      <c r="AW1393" t="str">
        <f t="shared" si="145"/>
        <v>Trần Huy Hoàng</v>
      </c>
      <c r="AX1393" s="27" t="str">
        <f t="shared" si="146"/>
        <v>Tạ Mộng Tuyền</v>
      </c>
      <c r="AY1393" s="4" t="str">
        <f t="shared" si="147"/>
        <v>VIN+</v>
      </c>
    </row>
    <row r="1394" spans="1:51" outlineLevel="1" x14ac:dyDescent="0.25">
      <c r="A1394" s="4" t="s">
        <v>1104</v>
      </c>
      <c r="B1394" s="4" t="s">
        <v>797</v>
      </c>
      <c r="C1394" s="4" t="s">
        <v>221</v>
      </c>
      <c r="D1394" s="4" t="s">
        <v>758</v>
      </c>
      <c r="E1394" s="35" t="s">
        <v>297</v>
      </c>
      <c r="F1394" s="11" t="s">
        <v>710</v>
      </c>
      <c r="G1394" s="35">
        <v>5335655</v>
      </c>
      <c r="H1394" s="35" t="s">
        <v>3094</v>
      </c>
      <c r="I1394" s="4"/>
      <c r="J1394" s="4"/>
      <c r="K1394" s="4"/>
      <c r="L1394" s="4"/>
      <c r="M1394" s="33"/>
      <c r="N1394" s="38"/>
      <c r="O1394" s="33"/>
      <c r="P1394" s="244">
        <f t="shared" si="144"/>
        <v>598.59</v>
      </c>
      <c r="Q1394" s="25"/>
      <c r="R1394" s="25"/>
      <c r="S1394" s="25"/>
      <c r="T1394" s="109"/>
      <c r="U1394" s="25"/>
      <c r="V1394" s="25"/>
      <c r="W1394" s="25"/>
      <c r="X1394" s="25">
        <v>0</v>
      </c>
      <c r="Y1394" s="25"/>
      <c r="Z1394" s="25">
        <v>0</v>
      </c>
      <c r="AA1394" s="109"/>
      <c r="AB1394" s="25">
        <v>0</v>
      </c>
      <c r="AC1394" s="25">
        <v>0</v>
      </c>
      <c r="AD1394" s="25">
        <v>0</v>
      </c>
      <c r="AE1394" s="25">
        <v>0</v>
      </c>
      <c r="AF1394" s="25">
        <v>0</v>
      </c>
      <c r="AG1394" s="25">
        <v>0</v>
      </c>
      <c r="AH1394" s="109"/>
      <c r="AI1394" s="25">
        <v>0</v>
      </c>
      <c r="AJ1394" s="25">
        <v>0</v>
      </c>
      <c r="AK1394" s="123">
        <v>0</v>
      </c>
      <c r="AL1394" s="25">
        <v>0</v>
      </c>
      <c r="AM1394" s="25">
        <v>0</v>
      </c>
      <c r="AN1394" s="25">
        <v>0</v>
      </c>
      <c r="AO1394" s="109"/>
      <c r="AP1394" s="25">
        <v>598.59</v>
      </c>
      <c r="AQ1394" s="25">
        <v>0</v>
      </c>
      <c r="AR1394" s="25">
        <v>0</v>
      </c>
      <c r="AS1394" s="25">
        <v>0</v>
      </c>
      <c r="AT1394" s="25">
        <v>0</v>
      </c>
      <c r="AU1394" s="25">
        <v>0</v>
      </c>
      <c r="AW1394" t="str">
        <f t="shared" si="145"/>
        <v>Trần Huy Hoàng</v>
      </c>
      <c r="AX1394" s="27" t="str">
        <f t="shared" si="146"/>
        <v>Tạ Mộng Tuyền</v>
      </c>
      <c r="AY1394" s="4" t="str">
        <f t="shared" si="147"/>
        <v>VIN+</v>
      </c>
    </row>
    <row r="1395" spans="1:51" outlineLevel="1" x14ac:dyDescent="0.25">
      <c r="A1395" s="4" t="s">
        <v>1104</v>
      </c>
      <c r="B1395" s="4" t="s">
        <v>797</v>
      </c>
      <c r="C1395" s="4" t="s">
        <v>221</v>
      </c>
      <c r="D1395" s="4" t="s">
        <v>758</v>
      </c>
      <c r="E1395" s="35" t="s">
        <v>297</v>
      </c>
      <c r="F1395" s="11" t="s">
        <v>710</v>
      </c>
      <c r="G1395" s="35">
        <v>5291887</v>
      </c>
      <c r="H1395" s="35" t="s">
        <v>3095</v>
      </c>
      <c r="I1395" s="4"/>
      <c r="J1395" s="4"/>
      <c r="K1395" s="4"/>
      <c r="L1395" s="4"/>
      <c r="M1395" s="33"/>
      <c r="N1395" s="38"/>
      <c r="O1395" s="33"/>
      <c r="P1395" s="244">
        <f t="shared" si="144"/>
        <v>0</v>
      </c>
      <c r="Q1395" s="25"/>
      <c r="R1395" s="25"/>
      <c r="S1395" s="25"/>
      <c r="T1395" s="109"/>
      <c r="U1395" s="25"/>
      <c r="V1395" s="25"/>
      <c r="W1395" s="25"/>
      <c r="X1395" s="25">
        <v>0</v>
      </c>
      <c r="Y1395" s="25"/>
      <c r="Z1395" s="25">
        <v>0</v>
      </c>
      <c r="AA1395" s="109"/>
      <c r="AB1395" s="25">
        <v>0</v>
      </c>
      <c r="AC1395" s="25">
        <v>0</v>
      </c>
      <c r="AD1395" s="25">
        <v>0</v>
      </c>
      <c r="AE1395" s="25">
        <v>0</v>
      </c>
      <c r="AF1395" s="25">
        <v>0</v>
      </c>
      <c r="AG1395" s="25">
        <v>0</v>
      </c>
      <c r="AH1395" s="109"/>
      <c r="AI1395" s="25">
        <v>0</v>
      </c>
      <c r="AJ1395" s="25">
        <v>0</v>
      </c>
      <c r="AK1395" s="123">
        <v>0</v>
      </c>
      <c r="AL1395" s="25">
        <v>0</v>
      </c>
      <c r="AM1395" s="25">
        <v>0</v>
      </c>
      <c r="AN1395" s="25">
        <v>0</v>
      </c>
      <c r="AO1395" s="109"/>
      <c r="AP1395" s="25">
        <v>0</v>
      </c>
      <c r="AQ1395" s="25">
        <v>0</v>
      </c>
      <c r="AR1395" s="25">
        <v>0</v>
      </c>
      <c r="AS1395" s="25">
        <v>0</v>
      </c>
      <c r="AT1395" s="25">
        <v>0</v>
      </c>
      <c r="AU1395" s="25">
        <v>0</v>
      </c>
      <c r="AW1395" t="str">
        <f t="shared" si="145"/>
        <v>Trần Huy Hoàng</v>
      </c>
      <c r="AX1395" s="27" t="str">
        <f t="shared" si="146"/>
        <v>Tạ Mộng Tuyền</v>
      </c>
      <c r="AY1395" s="4" t="str">
        <f t="shared" si="147"/>
        <v>VIN+</v>
      </c>
    </row>
    <row r="1396" spans="1:51" outlineLevel="1" x14ac:dyDescent="0.25">
      <c r="A1396" s="4" t="s">
        <v>1104</v>
      </c>
      <c r="B1396" s="4" t="s">
        <v>797</v>
      </c>
      <c r="C1396" s="4" t="s">
        <v>221</v>
      </c>
      <c r="D1396" s="4" t="s">
        <v>758</v>
      </c>
      <c r="E1396" s="35" t="s">
        <v>297</v>
      </c>
      <c r="F1396" s="11" t="s">
        <v>710</v>
      </c>
      <c r="G1396" s="35">
        <v>5338742</v>
      </c>
      <c r="H1396" s="35" t="s">
        <v>3096</v>
      </c>
      <c r="I1396" s="4"/>
      <c r="J1396" s="4"/>
      <c r="K1396" s="4"/>
      <c r="L1396" s="4"/>
      <c r="M1396" s="33"/>
      <c r="N1396" s="38"/>
      <c r="O1396" s="33"/>
      <c r="P1396" s="244">
        <f t="shared" si="144"/>
        <v>1141.6210000000001</v>
      </c>
      <c r="Q1396" s="25"/>
      <c r="R1396" s="25"/>
      <c r="S1396" s="25"/>
      <c r="T1396" s="109"/>
      <c r="U1396" s="25"/>
      <c r="V1396" s="25"/>
      <c r="W1396" s="25"/>
      <c r="X1396" s="25">
        <v>0</v>
      </c>
      <c r="Y1396" s="25"/>
      <c r="Z1396" s="25">
        <v>419.06200000000001</v>
      </c>
      <c r="AA1396" s="109"/>
      <c r="AB1396" s="25">
        <v>0</v>
      </c>
      <c r="AC1396" s="25">
        <v>0</v>
      </c>
      <c r="AD1396" s="25">
        <v>0</v>
      </c>
      <c r="AE1396" s="25">
        <v>0</v>
      </c>
      <c r="AF1396" s="25">
        <v>0</v>
      </c>
      <c r="AG1396" s="25">
        <v>0</v>
      </c>
      <c r="AH1396" s="109"/>
      <c r="AI1396" s="25">
        <v>180.59800000000001</v>
      </c>
      <c r="AJ1396" s="25">
        <v>0</v>
      </c>
      <c r="AK1396" s="123">
        <v>0</v>
      </c>
      <c r="AL1396" s="25">
        <v>541.96100000000001</v>
      </c>
      <c r="AM1396" s="25">
        <v>0</v>
      </c>
      <c r="AN1396" s="25">
        <v>0</v>
      </c>
      <c r="AO1396" s="109"/>
      <c r="AP1396" s="25">
        <v>0</v>
      </c>
      <c r="AQ1396" s="25">
        <v>0</v>
      </c>
      <c r="AR1396" s="25">
        <v>0</v>
      </c>
      <c r="AS1396" s="25">
        <v>0</v>
      </c>
      <c r="AT1396" s="25">
        <v>0</v>
      </c>
      <c r="AU1396" s="25">
        <v>0</v>
      </c>
      <c r="AW1396" t="str">
        <f t="shared" si="145"/>
        <v>Trần Huy Hoàng</v>
      </c>
      <c r="AX1396" s="27" t="str">
        <f t="shared" si="146"/>
        <v>Tạ Mộng Tuyền</v>
      </c>
      <c r="AY1396" s="4" t="str">
        <f t="shared" si="147"/>
        <v>VIN+</v>
      </c>
    </row>
    <row r="1397" spans="1:51" outlineLevel="1" x14ac:dyDescent="0.25">
      <c r="A1397" s="4" t="s">
        <v>1104</v>
      </c>
      <c r="B1397" s="4" t="s">
        <v>797</v>
      </c>
      <c r="C1397" s="4" t="s">
        <v>221</v>
      </c>
      <c r="D1397" s="4" t="s">
        <v>758</v>
      </c>
      <c r="E1397" s="35" t="s">
        <v>297</v>
      </c>
      <c r="F1397" s="11" t="s">
        <v>710</v>
      </c>
      <c r="G1397" s="35">
        <v>5337909</v>
      </c>
      <c r="H1397" s="35" t="s">
        <v>3097</v>
      </c>
      <c r="I1397" s="4"/>
      <c r="J1397" s="4"/>
      <c r="K1397" s="4"/>
      <c r="L1397" s="4"/>
      <c r="M1397" s="33"/>
      <c r="N1397" s="38"/>
      <c r="O1397" s="33"/>
      <c r="P1397" s="244">
        <f t="shared" si="144"/>
        <v>0</v>
      </c>
      <c r="Q1397" s="25"/>
      <c r="R1397" s="25"/>
      <c r="S1397" s="25"/>
      <c r="T1397" s="109"/>
      <c r="U1397" s="25"/>
      <c r="V1397" s="25"/>
      <c r="W1397" s="25"/>
      <c r="X1397" s="25">
        <v>0</v>
      </c>
      <c r="Y1397" s="25"/>
      <c r="Z1397" s="25">
        <v>0</v>
      </c>
      <c r="AA1397" s="109"/>
      <c r="AB1397" s="25">
        <v>0</v>
      </c>
      <c r="AC1397" s="25">
        <v>0</v>
      </c>
      <c r="AD1397" s="25">
        <v>0</v>
      </c>
      <c r="AE1397" s="25">
        <v>0</v>
      </c>
      <c r="AF1397" s="25">
        <v>0</v>
      </c>
      <c r="AG1397" s="25">
        <v>0</v>
      </c>
      <c r="AH1397" s="109"/>
      <c r="AI1397" s="25">
        <v>0</v>
      </c>
      <c r="AJ1397" s="25">
        <v>0</v>
      </c>
      <c r="AK1397" s="123">
        <v>0</v>
      </c>
      <c r="AL1397" s="25">
        <v>0</v>
      </c>
      <c r="AM1397" s="25">
        <v>0</v>
      </c>
      <c r="AN1397" s="25">
        <v>0</v>
      </c>
      <c r="AO1397" s="109"/>
      <c r="AP1397" s="25">
        <v>0</v>
      </c>
      <c r="AQ1397" s="25">
        <v>0</v>
      </c>
      <c r="AR1397" s="25">
        <v>0</v>
      </c>
      <c r="AS1397" s="25">
        <v>0</v>
      </c>
      <c r="AT1397" s="25">
        <v>0</v>
      </c>
      <c r="AU1397" s="25">
        <v>0</v>
      </c>
      <c r="AW1397" t="str">
        <f t="shared" si="145"/>
        <v>Trần Huy Hoàng</v>
      </c>
      <c r="AX1397" s="27" t="str">
        <f t="shared" si="146"/>
        <v>Tạ Mộng Tuyền</v>
      </c>
      <c r="AY1397" s="4" t="str">
        <f t="shared" si="147"/>
        <v>VIN+</v>
      </c>
    </row>
    <row r="1398" spans="1:51" outlineLevel="1" x14ac:dyDescent="0.25">
      <c r="A1398" s="4" t="s">
        <v>1104</v>
      </c>
      <c r="B1398" s="4" t="s">
        <v>797</v>
      </c>
      <c r="C1398" s="4" t="s">
        <v>221</v>
      </c>
      <c r="D1398" s="4" t="s">
        <v>758</v>
      </c>
      <c r="E1398" s="35" t="s">
        <v>297</v>
      </c>
      <c r="F1398" s="11" t="s">
        <v>710</v>
      </c>
      <c r="G1398" s="35">
        <v>5335451</v>
      </c>
      <c r="H1398" s="35" t="s">
        <v>3098</v>
      </c>
      <c r="I1398" s="4"/>
      <c r="J1398" s="4"/>
      <c r="K1398" s="4"/>
      <c r="L1398" s="4"/>
      <c r="M1398" s="33"/>
      <c r="N1398" s="38"/>
      <c r="O1398" s="33"/>
      <c r="P1398" s="244">
        <f t="shared" si="144"/>
        <v>656.45600000000002</v>
      </c>
      <c r="Q1398" s="25"/>
      <c r="R1398" s="25"/>
      <c r="S1398" s="25"/>
      <c r="T1398" s="109"/>
      <c r="U1398" s="25"/>
      <c r="V1398" s="25"/>
      <c r="W1398" s="25"/>
      <c r="X1398" s="25">
        <v>0</v>
      </c>
      <c r="Y1398" s="25"/>
      <c r="Z1398" s="25">
        <v>0</v>
      </c>
      <c r="AA1398" s="109"/>
      <c r="AB1398" s="25">
        <v>0</v>
      </c>
      <c r="AC1398" s="25">
        <v>0</v>
      </c>
      <c r="AD1398" s="25">
        <v>0</v>
      </c>
      <c r="AE1398" s="25">
        <v>476.928</v>
      </c>
      <c r="AF1398" s="25">
        <v>0</v>
      </c>
      <c r="AG1398" s="25">
        <v>0</v>
      </c>
      <c r="AH1398" s="109"/>
      <c r="AI1398" s="25">
        <v>0</v>
      </c>
      <c r="AJ1398" s="25">
        <v>0</v>
      </c>
      <c r="AK1398" s="123">
        <v>0</v>
      </c>
      <c r="AL1398" s="25">
        <v>0</v>
      </c>
      <c r="AM1398" s="25">
        <v>0</v>
      </c>
      <c r="AN1398" s="25">
        <v>0</v>
      </c>
      <c r="AO1398" s="109"/>
      <c r="AP1398" s="25">
        <v>0</v>
      </c>
      <c r="AQ1398" s="25">
        <v>179.52799999999999</v>
      </c>
      <c r="AR1398" s="25">
        <v>0</v>
      </c>
      <c r="AS1398" s="25">
        <v>0</v>
      </c>
      <c r="AT1398" s="25">
        <v>0</v>
      </c>
      <c r="AU1398" s="25">
        <v>0</v>
      </c>
      <c r="AW1398" t="str">
        <f t="shared" si="145"/>
        <v>Trần Huy Hoàng</v>
      </c>
      <c r="AX1398" s="27" t="str">
        <f t="shared" si="146"/>
        <v>Tạ Mộng Tuyền</v>
      </c>
      <c r="AY1398" s="4" t="str">
        <f t="shared" si="147"/>
        <v>VIN+</v>
      </c>
    </row>
    <row r="1399" spans="1:51" outlineLevel="1" x14ac:dyDescent="0.25">
      <c r="A1399" s="4" t="s">
        <v>1104</v>
      </c>
      <c r="B1399" s="4" t="s">
        <v>797</v>
      </c>
      <c r="C1399" s="4" t="s">
        <v>221</v>
      </c>
      <c r="D1399" s="4" t="s">
        <v>758</v>
      </c>
      <c r="E1399" s="35" t="s">
        <v>297</v>
      </c>
      <c r="F1399" s="11" t="s">
        <v>710</v>
      </c>
      <c r="G1399" s="35">
        <v>5271793</v>
      </c>
      <c r="H1399" s="35" t="s">
        <v>3099</v>
      </c>
      <c r="I1399" s="4"/>
      <c r="J1399" s="4"/>
      <c r="K1399" s="4"/>
      <c r="L1399" s="4"/>
      <c r="M1399" s="33"/>
      <c r="N1399" s="38"/>
      <c r="O1399" s="33"/>
      <c r="P1399" s="244">
        <f t="shared" si="144"/>
        <v>360.12599999999998</v>
      </c>
      <c r="Q1399" s="25"/>
      <c r="R1399" s="25"/>
      <c r="S1399" s="25"/>
      <c r="T1399" s="109"/>
      <c r="U1399" s="25"/>
      <c r="V1399" s="25"/>
      <c r="W1399" s="25"/>
      <c r="X1399" s="25">
        <v>0</v>
      </c>
      <c r="Y1399" s="25"/>
      <c r="Z1399" s="25">
        <v>0</v>
      </c>
      <c r="AA1399" s="109"/>
      <c r="AB1399" s="25">
        <v>0</v>
      </c>
      <c r="AC1399" s="25">
        <v>0</v>
      </c>
      <c r="AD1399" s="25">
        <v>0</v>
      </c>
      <c r="AE1399" s="25">
        <v>0</v>
      </c>
      <c r="AF1399" s="25">
        <v>0</v>
      </c>
      <c r="AG1399" s="25">
        <v>0</v>
      </c>
      <c r="AH1399" s="109"/>
      <c r="AI1399" s="25">
        <v>0</v>
      </c>
      <c r="AJ1399" s="25">
        <v>0</v>
      </c>
      <c r="AK1399" s="123">
        <v>0</v>
      </c>
      <c r="AL1399" s="25">
        <v>0</v>
      </c>
      <c r="AM1399" s="25">
        <v>0</v>
      </c>
      <c r="AN1399" s="25">
        <v>0</v>
      </c>
      <c r="AO1399" s="109"/>
      <c r="AP1399" s="25">
        <v>0</v>
      </c>
      <c r="AQ1399" s="25">
        <v>0</v>
      </c>
      <c r="AR1399" s="25">
        <v>0</v>
      </c>
      <c r="AS1399" s="25">
        <v>0</v>
      </c>
      <c r="AT1399" s="25">
        <v>0</v>
      </c>
      <c r="AU1399" s="25">
        <v>360.12599999999998</v>
      </c>
      <c r="AW1399" t="str">
        <f t="shared" si="145"/>
        <v>Trần Huy Hoàng</v>
      </c>
      <c r="AX1399" s="27" t="str">
        <f t="shared" si="146"/>
        <v>Tạ Mộng Tuyền</v>
      </c>
      <c r="AY1399" s="4" t="str">
        <f t="shared" si="147"/>
        <v>VIN+</v>
      </c>
    </row>
    <row r="1400" spans="1:51" outlineLevel="1" x14ac:dyDescent="0.25">
      <c r="A1400" s="4" t="s">
        <v>1104</v>
      </c>
      <c r="B1400" s="4" t="s">
        <v>797</v>
      </c>
      <c r="C1400" s="4" t="s">
        <v>221</v>
      </c>
      <c r="D1400" s="4" t="s">
        <v>758</v>
      </c>
      <c r="E1400" s="35" t="s">
        <v>297</v>
      </c>
      <c r="F1400" s="11" t="s">
        <v>710</v>
      </c>
      <c r="G1400" s="35">
        <v>5298060</v>
      </c>
      <c r="H1400" s="35" t="s">
        <v>3100</v>
      </c>
      <c r="I1400" s="4"/>
      <c r="J1400" s="4"/>
      <c r="K1400" s="4"/>
      <c r="L1400" s="4"/>
      <c r="M1400" s="33"/>
      <c r="N1400" s="38"/>
      <c r="O1400" s="33"/>
      <c r="P1400" s="244">
        <f t="shared" si="144"/>
        <v>663.62300000000005</v>
      </c>
      <c r="Q1400" s="25"/>
      <c r="R1400" s="25"/>
      <c r="S1400" s="25"/>
      <c r="T1400" s="109"/>
      <c r="U1400" s="25"/>
      <c r="V1400" s="25"/>
      <c r="W1400" s="25"/>
      <c r="X1400" s="25">
        <v>0</v>
      </c>
      <c r="Y1400" s="25"/>
      <c r="Z1400" s="25">
        <v>484.09500000000003</v>
      </c>
      <c r="AA1400" s="109"/>
      <c r="AB1400" s="25">
        <v>0</v>
      </c>
      <c r="AC1400" s="25">
        <v>0</v>
      </c>
      <c r="AD1400" s="25">
        <v>0</v>
      </c>
      <c r="AE1400" s="25">
        <v>0</v>
      </c>
      <c r="AF1400" s="25">
        <v>0</v>
      </c>
      <c r="AG1400" s="25">
        <v>0</v>
      </c>
      <c r="AH1400" s="109"/>
      <c r="AI1400" s="25">
        <v>0</v>
      </c>
      <c r="AJ1400" s="25">
        <v>0</v>
      </c>
      <c r="AK1400" s="123">
        <v>0</v>
      </c>
      <c r="AL1400" s="25">
        <v>0</v>
      </c>
      <c r="AM1400" s="25">
        <v>0</v>
      </c>
      <c r="AN1400" s="25">
        <v>0</v>
      </c>
      <c r="AO1400" s="109"/>
      <c r="AP1400" s="25">
        <v>0</v>
      </c>
      <c r="AQ1400" s="25">
        <v>0</v>
      </c>
      <c r="AR1400" s="25">
        <v>0</v>
      </c>
      <c r="AS1400" s="25">
        <v>0</v>
      </c>
      <c r="AT1400" s="25">
        <v>0</v>
      </c>
      <c r="AU1400" s="25">
        <v>179.52799999999999</v>
      </c>
      <c r="AW1400" t="str">
        <f t="shared" si="145"/>
        <v>Trần Huy Hoàng</v>
      </c>
      <c r="AX1400" s="27" t="str">
        <f t="shared" si="146"/>
        <v>Tạ Mộng Tuyền</v>
      </c>
      <c r="AY1400" s="4" t="str">
        <f t="shared" si="147"/>
        <v>VIN+</v>
      </c>
    </row>
    <row r="1401" spans="1:51" outlineLevel="1" x14ac:dyDescent="0.25">
      <c r="A1401" s="4" t="s">
        <v>1104</v>
      </c>
      <c r="B1401" s="4" t="s">
        <v>797</v>
      </c>
      <c r="C1401" s="4" t="s">
        <v>221</v>
      </c>
      <c r="D1401" s="4" t="s">
        <v>758</v>
      </c>
      <c r="E1401" s="35" t="s">
        <v>297</v>
      </c>
      <c r="F1401" s="11" t="s">
        <v>710</v>
      </c>
      <c r="G1401" s="35">
        <v>5131921</v>
      </c>
      <c r="H1401" s="35" t="s">
        <v>3101</v>
      </c>
      <c r="I1401" s="4"/>
      <c r="J1401" s="4"/>
      <c r="K1401" s="4"/>
      <c r="L1401" s="4"/>
      <c r="M1401" s="33"/>
      <c r="N1401" s="38"/>
      <c r="O1401" s="33"/>
      <c r="P1401" s="244">
        <f t="shared" si="144"/>
        <v>131.654</v>
      </c>
      <c r="Q1401" s="25"/>
      <c r="R1401" s="25"/>
      <c r="S1401" s="25"/>
      <c r="T1401" s="109"/>
      <c r="U1401" s="25"/>
      <c r="V1401" s="25"/>
      <c r="W1401" s="25"/>
      <c r="X1401" s="25">
        <v>0</v>
      </c>
      <c r="Y1401" s="25"/>
      <c r="Z1401" s="25">
        <v>0</v>
      </c>
      <c r="AA1401" s="109"/>
      <c r="AB1401" s="25">
        <v>0</v>
      </c>
      <c r="AC1401" s="25">
        <v>0</v>
      </c>
      <c r="AD1401" s="25">
        <v>131.654</v>
      </c>
      <c r="AE1401" s="25">
        <v>0</v>
      </c>
      <c r="AF1401" s="25">
        <v>0</v>
      </c>
      <c r="AG1401" s="25">
        <v>0</v>
      </c>
      <c r="AH1401" s="109"/>
      <c r="AI1401" s="25">
        <v>0</v>
      </c>
      <c r="AJ1401" s="25">
        <v>0</v>
      </c>
      <c r="AK1401" s="123">
        <v>0</v>
      </c>
      <c r="AL1401" s="25">
        <v>0</v>
      </c>
      <c r="AM1401" s="25">
        <v>0</v>
      </c>
      <c r="AN1401" s="25">
        <v>0</v>
      </c>
      <c r="AO1401" s="109"/>
      <c r="AP1401" s="25">
        <v>0</v>
      </c>
      <c r="AQ1401" s="25">
        <v>0</v>
      </c>
      <c r="AR1401" s="25">
        <v>0</v>
      </c>
      <c r="AS1401" s="25">
        <v>0</v>
      </c>
      <c r="AT1401" s="25">
        <v>0</v>
      </c>
      <c r="AU1401" s="25">
        <v>0</v>
      </c>
      <c r="AW1401" t="str">
        <f t="shared" si="145"/>
        <v>Trần Huy Hoàng</v>
      </c>
      <c r="AX1401" s="27" t="str">
        <f t="shared" si="146"/>
        <v>Tạ Mộng Tuyền</v>
      </c>
      <c r="AY1401" s="4" t="str">
        <f t="shared" si="147"/>
        <v>VIN+</v>
      </c>
    </row>
    <row r="1402" spans="1:51" outlineLevel="1" x14ac:dyDescent="0.25">
      <c r="A1402" s="4" t="s">
        <v>1104</v>
      </c>
      <c r="B1402" s="4" t="s">
        <v>797</v>
      </c>
      <c r="C1402" s="4" t="s">
        <v>221</v>
      </c>
      <c r="D1402" s="4" t="s">
        <v>758</v>
      </c>
      <c r="E1402" s="35" t="s">
        <v>297</v>
      </c>
      <c r="F1402" s="11" t="s">
        <v>710</v>
      </c>
      <c r="G1402" s="35">
        <v>5131817</v>
      </c>
      <c r="H1402" s="35" t="s">
        <v>3102</v>
      </c>
      <c r="I1402" s="4"/>
      <c r="J1402" s="4"/>
      <c r="K1402" s="4"/>
      <c r="L1402" s="4"/>
      <c r="M1402" s="33"/>
      <c r="N1402" s="38"/>
      <c r="O1402" s="33"/>
      <c r="P1402" s="244">
        <f t="shared" si="144"/>
        <v>902.08699999999999</v>
      </c>
      <c r="Q1402" s="25"/>
      <c r="R1402" s="25"/>
      <c r="S1402" s="25"/>
      <c r="T1402" s="109"/>
      <c r="U1402" s="25"/>
      <c r="V1402" s="25"/>
      <c r="W1402" s="25"/>
      <c r="X1402" s="25">
        <v>0</v>
      </c>
      <c r="Y1402" s="25"/>
      <c r="Z1402" s="25">
        <v>180.59800000000001</v>
      </c>
      <c r="AA1402" s="109"/>
      <c r="AB1402" s="25">
        <v>0</v>
      </c>
      <c r="AC1402" s="25">
        <v>0</v>
      </c>
      <c r="AD1402" s="25">
        <v>0</v>
      </c>
      <c r="AE1402" s="25">
        <v>0</v>
      </c>
      <c r="AF1402" s="25">
        <v>0</v>
      </c>
      <c r="AG1402" s="25">
        <v>0</v>
      </c>
      <c r="AH1402" s="109"/>
      <c r="AI1402" s="25">
        <v>0</v>
      </c>
      <c r="AJ1402" s="25">
        <v>0</v>
      </c>
      <c r="AK1402" s="123">
        <v>417.99200000000002</v>
      </c>
      <c r="AL1402" s="25">
        <v>0</v>
      </c>
      <c r="AM1402" s="25">
        <v>0</v>
      </c>
      <c r="AN1402" s="25">
        <v>0</v>
      </c>
      <c r="AO1402" s="109"/>
      <c r="AP1402" s="25">
        <v>0</v>
      </c>
      <c r="AQ1402" s="25">
        <v>0</v>
      </c>
      <c r="AR1402" s="25">
        <v>0</v>
      </c>
      <c r="AS1402" s="25">
        <v>0</v>
      </c>
      <c r="AT1402" s="25">
        <v>0</v>
      </c>
      <c r="AU1402" s="25">
        <v>303.49700000000001</v>
      </c>
      <c r="AW1402" t="str">
        <f t="shared" si="145"/>
        <v>Trần Huy Hoàng</v>
      </c>
      <c r="AX1402" s="27" t="str">
        <f t="shared" si="146"/>
        <v>Tạ Mộng Tuyền</v>
      </c>
      <c r="AY1402" s="4" t="str">
        <f t="shared" si="147"/>
        <v>VIN+</v>
      </c>
    </row>
    <row r="1403" spans="1:51" outlineLevel="1" x14ac:dyDescent="0.25">
      <c r="A1403" s="4" t="s">
        <v>1104</v>
      </c>
      <c r="B1403" s="4" t="s">
        <v>797</v>
      </c>
      <c r="C1403" s="4" t="s">
        <v>221</v>
      </c>
      <c r="D1403" s="4" t="s">
        <v>758</v>
      </c>
      <c r="E1403" s="35" t="s">
        <v>297</v>
      </c>
      <c r="F1403" s="11" t="s">
        <v>710</v>
      </c>
      <c r="G1403" s="35">
        <v>5278855</v>
      </c>
      <c r="H1403" s="35" t="s">
        <v>3103</v>
      </c>
      <c r="I1403" s="4"/>
      <c r="J1403" s="4"/>
      <c r="K1403" s="4"/>
      <c r="L1403" s="4"/>
      <c r="M1403" s="33"/>
      <c r="N1403" s="38"/>
      <c r="O1403" s="33"/>
      <c r="P1403" s="244">
        <f t="shared" si="144"/>
        <v>238.464</v>
      </c>
      <c r="Q1403" s="25"/>
      <c r="R1403" s="25"/>
      <c r="S1403" s="25"/>
      <c r="T1403" s="109"/>
      <c r="U1403" s="25"/>
      <c r="V1403" s="25"/>
      <c r="W1403" s="25"/>
      <c r="X1403" s="25">
        <v>0</v>
      </c>
      <c r="Y1403" s="25"/>
      <c r="Z1403" s="25">
        <v>0</v>
      </c>
      <c r="AA1403" s="109"/>
      <c r="AB1403" s="25">
        <v>0</v>
      </c>
      <c r="AC1403" s="25">
        <v>0</v>
      </c>
      <c r="AD1403" s="25">
        <v>0</v>
      </c>
      <c r="AE1403" s="25">
        <v>0</v>
      </c>
      <c r="AF1403" s="25">
        <v>0</v>
      </c>
      <c r="AG1403" s="25">
        <v>0</v>
      </c>
      <c r="AH1403" s="109"/>
      <c r="AI1403" s="25">
        <v>0</v>
      </c>
      <c r="AJ1403" s="25">
        <v>0</v>
      </c>
      <c r="AK1403" s="123">
        <v>0</v>
      </c>
      <c r="AL1403" s="25">
        <v>0</v>
      </c>
      <c r="AM1403" s="25">
        <v>0</v>
      </c>
      <c r="AN1403" s="25">
        <v>0</v>
      </c>
      <c r="AO1403" s="109"/>
      <c r="AP1403" s="25">
        <v>0</v>
      </c>
      <c r="AQ1403" s="25">
        <v>238.464</v>
      </c>
      <c r="AR1403" s="25">
        <v>0</v>
      </c>
      <c r="AS1403" s="25">
        <v>0</v>
      </c>
      <c r="AT1403" s="25">
        <v>0</v>
      </c>
      <c r="AU1403" s="25">
        <v>0</v>
      </c>
      <c r="AW1403" t="str">
        <f t="shared" si="145"/>
        <v>Trần Huy Hoàng</v>
      </c>
      <c r="AX1403" s="27" t="str">
        <f t="shared" si="146"/>
        <v>Tạ Mộng Tuyền</v>
      </c>
      <c r="AY1403" s="4" t="str">
        <f t="shared" si="147"/>
        <v>VIN+</v>
      </c>
    </row>
    <row r="1404" spans="1:51" outlineLevel="1" x14ac:dyDescent="0.25">
      <c r="A1404" s="4" t="s">
        <v>1104</v>
      </c>
      <c r="B1404" s="4" t="s">
        <v>797</v>
      </c>
      <c r="C1404" s="4" t="s">
        <v>221</v>
      </c>
      <c r="D1404" s="4" t="s">
        <v>758</v>
      </c>
      <c r="E1404" s="35" t="s">
        <v>297</v>
      </c>
      <c r="F1404" s="11" t="s">
        <v>710</v>
      </c>
      <c r="G1404" s="35">
        <v>5270206</v>
      </c>
      <c r="H1404" s="35" t="s">
        <v>3104</v>
      </c>
      <c r="I1404" s="4"/>
      <c r="J1404" s="4"/>
      <c r="K1404" s="4"/>
      <c r="L1404" s="4"/>
      <c r="M1404" s="33"/>
      <c r="N1404" s="38"/>
      <c r="O1404" s="33"/>
      <c r="P1404" s="244">
        <f t="shared" si="144"/>
        <v>417.99200000000002</v>
      </c>
      <c r="Q1404" s="25"/>
      <c r="R1404" s="25"/>
      <c r="S1404" s="25"/>
      <c r="T1404" s="109"/>
      <c r="U1404" s="25"/>
      <c r="V1404" s="25"/>
      <c r="W1404" s="25"/>
      <c r="X1404" s="25">
        <v>0</v>
      </c>
      <c r="Y1404" s="25"/>
      <c r="Z1404" s="25">
        <v>417.99200000000002</v>
      </c>
      <c r="AA1404" s="109"/>
      <c r="AB1404" s="25">
        <v>0</v>
      </c>
      <c r="AC1404" s="25">
        <v>0</v>
      </c>
      <c r="AD1404" s="25">
        <v>0</v>
      </c>
      <c r="AE1404" s="25">
        <v>0</v>
      </c>
      <c r="AF1404" s="25">
        <v>0</v>
      </c>
      <c r="AG1404" s="25">
        <v>0</v>
      </c>
      <c r="AH1404" s="109"/>
      <c r="AI1404" s="25">
        <v>0</v>
      </c>
      <c r="AJ1404" s="25">
        <v>0</v>
      </c>
      <c r="AK1404" s="123">
        <v>0</v>
      </c>
      <c r="AL1404" s="25">
        <v>0</v>
      </c>
      <c r="AM1404" s="25">
        <v>0</v>
      </c>
      <c r="AN1404" s="25">
        <v>0</v>
      </c>
      <c r="AO1404" s="109"/>
      <c r="AP1404" s="25">
        <v>0</v>
      </c>
      <c r="AQ1404" s="25">
        <v>0</v>
      </c>
      <c r="AR1404" s="25">
        <v>0</v>
      </c>
      <c r="AS1404" s="25">
        <v>0</v>
      </c>
      <c r="AT1404" s="25">
        <v>0</v>
      </c>
      <c r="AU1404" s="25">
        <v>0</v>
      </c>
      <c r="AW1404" t="str">
        <f t="shared" si="145"/>
        <v>Trần Huy Hoàng</v>
      </c>
      <c r="AX1404" s="27" t="str">
        <f t="shared" si="146"/>
        <v>Tạ Mộng Tuyền</v>
      </c>
      <c r="AY1404" s="4" t="str">
        <f t="shared" si="147"/>
        <v>VIN+</v>
      </c>
    </row>
    <row r="1405" spans="1:51" outlineLevel="1" x14ac:dyDescent="0.25">
      <c r="A1405" s="4" t="s">
        <v>1104</v>
      </c>
      <c r="B1405" s="4" t="s">
        <v>797</v>
      </c>
      <c r="C1405" s="4" t="s">
        <v>221</v>
      </c>
      <c r="D1405" s="4" t="s">
        <v>758</v>
      </c>
      <c r="E1405" s="35" t="s">
        <v>297</v>
      </c>
      <c r="F1405" s="11" t="s">
        <v>710</v>
      </c>
      <c r="G1405" s="35">
        <v>5338313</v>
      </c>
      <c r="H1405" s="35" t="s">
        <v>3105</v>
      </c>
      <c r="I1405" s="4"/>
      <c r="J1405" s="4"/>
      <c r="K1405" s="4"/>
      <c r="L1405" s="4"/>
      <c r="M1405" s="33"/>
      <c r="N1405" s="38"/>
      <c r="O1405" s="33"/>
      <c r="P1405" s="244">
        <f t="shared" si="144"/>
        <v>786.52200000000005</v>
      </c>
      <c r="Q1405" s="25"/>
      <c r="R1405" s="25"/>
      <c r="S1405" s="25"/>
      <c r="T1405" s="109"/>
      <c r="U1405" s="25"/>
      <c r="V1405" s="25"/>
      <c r="W1405" s="25"/>
      <c r="X1405" s="25">
        <v>0</v>
      </c>
      <c r="Y1405" s="25"/>
      <c r="Z1405" s="25">
        <v>0</v>
      </c>
      <c r="AA1405" s="109"/>
      <c r="AB1405" s="25">
        <v>0</v>
      </c>
      <c r="AC1405" s="25">
        <v>0</v>
      </c>
      <c r="AD1405" s="25">
        <v>0</v>
      </c>
      <c r="AE1405" s="25">
        <v>0</v>
      </c>
      <c r="AF1405" s="25">
        <v>0</v>
      </c>
      <c r="AG1405" s="25">
        <v>0</v>
      </c>
      <c r="AH1405" s="109"/>
      <c r="AI1405" s="25">
        <v>0</v>
      </c>
      <c r="AJ1405" s="25">
        <v>0</v>
      </c>
      <c r="AK1405" s="123">
        <v>0</v>
      </c>
      <c r="AL1405" s="25">
        <v>179.52799999999999</v>
      </c>
      <c r="AM1405" s="25">
        <v>0</v>
      </c>
      <c r="AN1405" s="25">
        <v>0</v>
      </c>
      <c r="AO1405" s="109"/>
      <c r="AP1405" s="25">
        <v>0</v>
      </c>
      <c r="AQ1405" s="25">
        <v>0</v>
      </c>
      <c r="AR1405" s="25">
        <v>0</v>
      </c>
      <c r="AS1405" s="25">
        <v>0</v>
      </c>
      <c r="AT1405" s="25">
        <v>606.99400000000003</v>
      </c>
      <c r="AU1405" s="25">
        <v>0</v>
      </c>
      <c r="AW1405" t="str">
        <f t="shared" si="145"/>
        <v>Trần Huy Hoàng</v>
      </c>
      <c r="AX1405" s="27" t="str">
        <f t="shared" si="146"/>
        <v>Tạ Mộng Tuyền</v>
      </c>
      <c r="AY1405" s="4" t="str">
        <f t="shared" si="147"/>
        <v>VIN+</v>
      </c>
    </row>
    <row r="1406" spans="1:51" outlineLevel="1" x14ac:dyDescent="0.25">
      <c r="A1406" s="4" t="s">
        <v>1104</v>
      </c>
      <c r="B1406" s="4" t="s">
        <v>797</v>
      </c>
      <c r="C1406" s="4" t="s">
        <v>221</v>
      </c>
      <c r="D1406" s="4" t="s">
        <v>758</v>
      </c>
      <c r="E1406" s="35" t="s">
        <v>297</v>
      </c>
      <c r="F1406" s="11" t="s">
        <v>710</v>
      </c>
      <c r="G1406" s="35">
        <v>5131163</v>
      </c>
      <c r="H1406" s="35" t="s">
        <v>3106</v>
      </c>
      <c r="I1406" s="4"/>
      <c r="J1406" s="4"/>
      <c r="K1406" s="4"/>
      <c r="L1406" s="4"/>
      <c r="M1406" s="33"/>
      <c r="N1406" s="38"/>
      <c r="O1406" s="33"/>
      <c r="P1406" s="244">
        <f t="shared" si="144"/>
        <v>663.62300000000005</v>
      </c>
      <c r="Q1406" s="25"/>
      <c r="R1406" s="25"/>
      <c r="S1406" s="25"/>
      <c r="T1406" s="109"/>
      <c r="U1406" s="25"/>
      <c r="V1406" s="25"/>
      <c r="W1406" s="25"/>
      <c r="X1406" s="25">
        <v>0</v>
      </c>
      <c r="Y1406" s="25"/>
      <c r="Z1406" s="25">
        <v>0</v>
      </c>
      <c r="AA1406" s="109"/>
      <c r="AB1406" s="25">
        <v>179.52799999999999</v>
      </c>
      <c r="AC1406" s="25">
        <v>0</v>
      </c>
      <c r="AD1406" s="25">
        <v>0</v>
      </c>
      <c r="AE1406" s="25">
        <v>0</v>
      </c>
      <c r="AF1406" s="25">
        <v>0</v>
      </c>
      <c r="AG1406" s="25">
        <v>0</v>
      </c>
      <c r="AH1406" s="109"/>
      <c r="AI1406" s="25">
        <v>0</v>
      </c>
      <c r="AJ1406" s="25">
        <v>0</v>
      </c>
      <c r="AK1406" s="123">
        <v>0</v>
      </c>
      <c r="AL1406" s="25">
        <v>0</v>
      </c>
      <c r="AM1406" s="25">
        <v>0</v>
      </c>
      <c r="AN1406" s="25">
        <v>0</v>
      </c>
      <c r="AO1406" s="109"/>
      <c r="AP1406" s="25">
        <v>0</v>
      </c>
      <c r="AQ1406" s="25">
        <v>0</v>
      </c>
      <c r="AR1406" s="25">
        <v>0</v>
      </c>
      <c r="AS1406" s="25">
        <v>0</v>
      </c>
      <c r="AT1406" s="25">
        <v>0</v>
      </c>
      <c r="AU1406" s="25">
        <v>484.09500000000003</v>
      </c>
      <c r="AW1406" t="str">
        <f t="shared" si="145"/>
        <v>Trần Huy Hoàng</v>
      </c>
      <c r="AX1406" s="27" t="str">
        <f t="shared" si="146"/>
        <v>Tạ Mộng Tuyền</v>
      </c>
      <c r="AY1406" s="4" t="str">
        <f t="shared" si="147"/>
        <v>VIN+</v>
      </c>
    </row>
    <row r="1407" spans="1:51" outlineLevel="1" x14ac:dyDescent="0.25">
      <c r="A1407" s="4" t="s">
        <v>1104</v>
      </c>
      <c r="B1407" s="4" t="s">
        <v>797</v>
      </c>
      <c r="C1407" s="4" t="s">
        <v>221</v>
      </c>
      <c r="D1407" s="4" t="s">
        <v>758</v>
      </c>
      <c r="E1407" s="35" t="s">
        <v>297</v>
      </c>
      <c r="F1407" s="11" t="s">
        <v>710</v>
      </c>
      <c r="G1407" s="35">
        <v>5333086</v>
      </c>
      <c r="H1407" s="35" t="s">
        <v>3107</v>
      </c>
      <c r="I1407" s="4"/>
      <c r="J1407" s="4"/>
      <c r="K1407" s="4"/>
      <c r="L1407" s="4"/>
      <c r="M1407" s="33"/>
      <c r="N1407" s="38"/>
      <c r="O1407" s="33"/>
      <c r="P1407" s="244">
        <f t="shared" si="144"/>
        <v>419.06200000000001</v>
      </c>
      <c r="Q1407" s="25"/>
      <c r="R1407" s="25"/>
      <c r="S1407" s="25"/>
      <c r="T1407" s="109"/>
      <c r="U1407" s="25"/>
      <c r="V1407" s="25"/>
      <c r="W1407" s="25"/>
      <c r="X1407" s="25">
        <v>0</v>
      </c>
      <c r="Y1407" s="25"/>
      <c r="Z1407" s="25">
        <v>0</v>
      </c>
      <c r="AA1407" s="109"/>
      <c r="AB1407" s="25">
        <v>0</v>
      </c>
      <c r="AC1407" s="25">
        <v>0</v>
      </c>
      <c r="AD1407" s="25">
        <v>0</v>
      </c>
      <c r="AE1407" s="25">
        <v>0</v>
      </c>
      <c r="AF1407" s="25">
        <v>0</v>
      </c>
      <c r="AG1407" s="25">
        <v>0</v>
      </c>
      <c r="AH1407" s="109"/>
      <c r="AI1407" s="25">
        <v>0</v>
      </c>
      <c r="AJ1407" s="25">
        <v>0</v>
      </c>
      <c r="AK1407" s="123">
        <v>0</v>
      </c>
      <c r="AL1407" s="25">
        <v>238.464</v>
      </c>
      <c r="AM1407" s="25">
        <v>0</v>
      </c>
      <c r="AN1407" s="25">
        <v>0</v>
      </c>
      <c r="AO1407" s="109"/>
      <c r="AP1407" s="25">
        <v>0</v>
      </c>
      <c r="AQ1407" s="25">
        <v>180.59800000000001</v>
      </c>
      <c r="AR1407" s="25">
        <v>0</v>
      </c>
      <c r="AS1407" s="25">
        <v>0</v>
      </c>
      <c r="AT1407" s="25">
        <v>0</v>
      </c>
      <c r="AU1407" s="25">
        <v>0</v>
      </c>
      <c r="AW1407" t="str">
        <f t="shared" si="145"/>
        <v>Trần Huy Hoàng</v>
      </c>
      <c r="AX1407" s="27" t="str">
        <f t="shared" si="146"/>
        <v>Tạ Mộng Tuyền</v>
      </c>
      <c r="AY1407" s="4" t="str">
        <f t="shared" si="147"/>
        <v>VIN+</v>
      </c>
    </row>
    <row r="1408" spans="1:51" outlineLevel="1" x14ac:dyDescent="0.25">
      <c r="A1408" s="4" t="s">
        <v>1104</v>
      </c>
      <c r="B1408" s="4" t="s">
        <v>797</v>
      </c>
      <c r="C1408" s="4" t="s">
        <v>221</v>
      </c>
      <c r="D1408" s="4" t="s">
        <v>758</v>
      </c>
      <c r="E1408" s="35" t="s">
        <v>297</v>
      </c>
      <c r="F1408" s="11" t="s">
        <v>710</v>
      </c>
      <c r="G1408" s="35">
        <v>5334971</v>
      </c>
      <c r="H1408" s="35" t="s">
        <v>3108</v>
      </c>
      <c r="I1408" s="4"/>
      <c r="J1408" s="4"/>
      <c r="K1408" s="4"/>
      <c r="L1408" s="4"/>
      <c r="M1408" s="33"/>
      <c r="N1408" s="38"/>
      <c r="O1408" s="33"/>
      <c r="P1408" s="244">
        <f t="shared" si="144"/>
        <v>0</v>
      </c>
      <c r="Q1408" s="25"/>
      <c r="R1408" s="25"/>
      <c r="S1408" s="25"/>
      <c r="T1408" s="109"/>
      <c r="U1408" s="25"/>
      <c r="V1408" s="25"/>
      <c r="W1408" s="25"/>
      <c r="X1408" s="25">
        <v>0</v>
      </c>
      <c r="Y1408" s="25"/>
      <c r="Z1408" s="25">
        <v>0</v>
      </c>
      <c r="AA1408" s="109"/>
      <c r="AB1408" s="25">
        <v>0</v>
      </c>
      <c r="AC1408" s="25">
        <v>0</v>
      </c>
      <c r="AD1408" s="25">
        <v>0</v>
      </c>
      <c r="AE1408" s="25">
        <v>0</v>
      </c>
      <c r="AF1408" s="25">
        <v>0</v>
      </c>
      <c r="AG1408" s="25">
        <v>0</v>
      </c>
      <c r="AH1408" s="109"/>
      <c r="AI1408" s="25">
        <v>0</v>
      </c>
      <c r="AJ1408" s="25">
        <v>0</v>
      </c>
      <c r="AK1408" s="123">
        <v>0</v>
      </c>
      <c r="AL1408" s="25">
        <v>0</v>
      </c>
      <c r="AM1408" s="25">
        <v>0</v>
      </c>
      <c r="AN1408" s="25">
        <v>0</v>
      </c>
      <c r="AO1408" s="109"/>
      <c r="AP1408" s="25">
        <v>0</v>
      </c>
      <c r="AQ1408" s="25">
        <v>0</v>
      </c>
      <c r="AR1408" s="25">
        <v>0</v>
      </c>
      <c r="AS1408" s="25">
        <v>0</v>
      </c>
      <c r="AT1408" s="25">
        <v>0</v>
      </c>
      <c r="AU1408" s="25">
        <v>0</v>
      </c>
      <c r="AW1408" t="str">
        <f t="shared" si="145"/>
        <v>Trần Huy Hoàng</v>
      </c>
      <c r="AX1408" s="27" t="str">
        <f t="shared" si="146"/>
        <v>Tạ Mộng Tuyền</v>
      </c>
      <c r="AY1408" s="4" t="str">
        <f t="shared" si="147"/>
        <v>VIN+</v>
      </c>
    </row>
    <row r="1409" spans="1:51" outlineLevel="1" x14ac:dyDescent="0.25">
      <c r="A1409" s="4" t="s">
        <v>1104</v>
      </c>
      <c r="B1409" s="4" t="s">
        <v>797</v>
      </c>
      <c r="C1409" s="4" t="s">
        <v>221</v>
      </c>
      <c r="D1409" s="4" t="s">
        <v>758</v>
      </c>
      <c r="E1409" s="35" t="s">
        <v>297</v>
      </c>
      <c r="F1409" s="11" t="s">
        <v>710</v>
      </c>
      <c r="G1409" s="35">
        <v>5294071</v>
      </c>
      <c r="H1409" s="35" t="s">
        <v>3109</v>
      </c>
      <c r="I1409" s="4"/>
      <c r="J1409" s="4"/>
      <c r="K1409" s="4"/>
      <c r="L1409" s="4"/>
      <c r="M1409" s="33"/>
      <c r="N1409" s="38"/>
      <c r="O1409" s="33"/>
      <c r="P1409" s="244">
        <f t="shared" si="144"/>
        <v>786.52199999999993</v>
      </c>
      <c r="Q1409" s="25"/>
      <c r="R1409" s="25"/>
      <c r="S1409" s="25"/>
      <c r="T1409" s="109"/>
      <c r="U1409" s="25"/>
      <c r="V1409" s="25"/>
      <c r="W1409" s="25"/>
      <c r="X1409" s="25">
        <v>0</v>
      </c>
      <c r="Y1409" s="25"/>
      <c r="Z1409" s="25">
        <v>0</v>
      </c>
      <c r="AA1409" s="109"/>
      <c r="AB1409" s="25">
        <v>0</v>
      </c>
      <c r="AC1409" s="25">
        <v>0</v>
      </c>
      <c r="AD1409" s="25">
        <v>0</v>
      </c>
      <c r="AE1409" s="25">
        <v>0</v>
      </c>
      <c r="AF1409" s="25">
        <v>0</v>
      </c>
      <c r="AG1409" s="25">
        <v>0</v>
      </c>
      <c r="AH1409" s="109"/>
      <c r="AI1409" s="25">
        <v>0</v>
      </c>
      <c r="AJ1409" s="25">
        <v>0</v>
      </c>
      <c r="AK1409" s="123">
        <v>0</v>
      </c>
      <c r="AL1409" s="25">
        <v>483.02499999999998</v>
      </c>
      <c r="AM1409" s="25">
        <v>0</v>
      </c>
      <c r="AN1409" s="25">
        <v>0</v>
      </c>
      <c r="AO1409" s="109"/>
      <c r="AP1409" s="25">
        <v>0</v>
      </c>
      <c r="AQ1409" s="25">
        <v>0</v>
      </c>
      <c r="AR1409" s="25">
        <v>0</v>
      </c>
      <c r="AS1409" s="25">
        <v>0</v>
      </c>
      <c r="AT1409" s="25">
        <v>0</v>
      </c>
      <c r="AU1409" s="25">
        <v>303.49700000000001</v>
      </c>
      <c r="AW1409" t="str">
        <f t="shared" si="145"/>
        <v>Trần Huy Hoàng</v>
      </c>
      <c r="AX1409" s="27" t="str">
        <f t="shared" si="146"/>
        <v>Tạ Mộng Tuyền</v>
      </c>
      <c r="AY1409" s="4" t="str">
        <f t="shared" si="147"/>
        <v>VIN+</v>
      </c>
    </row>
    <row r="1410" spans="1:51" outlineLevel="1" x14ac:dyDescent="0.25">
      <c r="A1410" s="4" t="s">
        <v>1104</v>
      </c>
      <c r="B1410" s="4" t="s">
        <v>797</v>
      </c>
      <c r="C1410" s="4" t="s">
        <v>221</v>
      </c>
      <c r="D1410" s="4" t="s">
        <v>758</v>
      </c>
      <c r="E1410" s="35" t="s">
        <v>297</v>
      </c>
      <c r="F1410" s="11" t="s">
        <v>710</v>
      </c>
      <c r="G1410" s="35">
        <v>5337466</v>
      </c>
      <c r="H1410" s="35" t="s">
        <v>3110</v>
      </c>
      <c r="I1410" s="4"/>
      <c r="J1410" s="4"/>
      <c r="K1410" s="4"/>
      <c r="L1410" s="4"/>
      <c r="M1410" s="33"/>
      <c r="N1410" s="38"/>
      <c r="O1410" s="33"/>
      <c r="P1410" s="244">
        <f t="shared" si="144"/>
        <v>663.62300000000005</v>
      </c>
      <c r="Q1410" s="25"/>
      <c r="R1410" s="25"/>
      <c r="S1410" s="25"/>
      <c r="T1410" s="109"/>
      <c r="U1410" s="25"/>
      <c r="V1410" s="25"/>
      <c r="W1410" s="25"/>
      <c r="X1410" s="25">
        <v>0</v>
      </c>
      <c r="Y1410" s="25"/>
      <c r="Z1410" s="25">
        <v>0</v>
      </c>
      <c r="AA1410" s="109"/>
      <c r="AB1410" s="25">
        <v>0</v>
      </c>
      <c r="AC1410" s="25">
        <v>0</v>
      </c>
      <c r="AD1410" s="25">
        <v>0</v>
      </c>
      <c r="AE1410" s="25">
        <v>0</v>
      </c>
      <c r="AF1410" s="25">
        <v>0</v>
      </c>
      <c r="AG1410" s="25">
        <v>180.59800000000001</v>
      </c>
      <c r="AH1410" s="109"/>
      <c r="AI1410" s="25">
        <v>0</v>
      </c>
      <c r="AJ1410" s="25">
        <v>0</v>
      </c>
      <c r="AK1410" s="123">
        <v>0</v>
      </c>
      <c r="AL1410" s="25">
        <v>0</v>
      </c>
      <c r="AM1410" s="25">
        <v>0</v>
      </c>
      <c r="AN1410" s="25">
        <v>0</v>
      </c>
      <c r="AO1410" s="109"/>
      <c r="AP1410" s="25">
        <v>483.02499999999998</v>
      </c>
      <c r="AQ1410" s="25">
        <v>0</v>
      </c>
      <c r="AR1410" s="25">
        <v>0</v>
      </c>
      <c r="AS1410" s="25">
        <v>0</v>
      </c>
      <c r="AT1410" s="25">
        <v>0</v>
      </c>
      <c r="AU1410" s="25">
        <v>0</v>
      </c>
      <c r="AW1410" t="str">
        <f t="shared" si="145"/>
        <v>Trần Huy Hoàng</v>
      </c>
      <c r="AX1410" s="27" t="str">
        <f t="shared" si="146"/>
        <v>Tạ Mộng Tuyền</v>
      </c>
      <c r="AY1410" s="4" t="str">
        <f t="shared" si="147"/>
        <v>VIN+</v>
      </c>
    </row>
    <row r="1411" spans="1:51" outlineLevel="1" x14ac:dyDescent="0.25">
      <c r="A1411" s="4" t="s">
        <v>1104</v>
      </c>
      <c r="B1411" s="4" t="s">
        <v>797</v>
      </c>
      <c r="C1411" s="4" t="s">
        <v>221</v>
      </c>
      <c r="D1411" s="4" t="s">
        <v>758</v>
      </c>
      <c r="E1411" s="35" t="s">
        <v>297</v>
      </c>
      <c r="F1411" s="11" t="s">
        <v>710</v>
      </c>
      <c r="G1411" s="35">
        <v>5292350</v>
      </c>
      <c r="H1411" s="35" t="s">
        <v>3111</v>
      </c>
      <c r="I1411" s="4"/>
      <c r="J1411" s="4"/>
      <c r="K1411" s="4"/>
      <c r="L1411" s="4"/>
      <c r="M1411" s="33"/>
      <c r="N1411" s="38"/>
      <c r="O1411" s="33"/>
      <c r="P1411" s="244">
        <f t="shared" si="144"/>
        <v>1568.0170000000001</v>
      </c>
      <c r="Q1411" s="25"/>
      <c r="R1411" s="25"/>
      <c r="S1411" s="25"/>
      <c r="T1411" s="109"/>
      <c r="U1411" s="25"/>
      <c r="V1411" s="25"/>
      <c r="W1411" s="25"/>
      <c r="X1411" s="25">
        <v>0</v>
      </c>
      <c r="Y1411" s="25"/>
      <c r="Z1411" s="25">
        <v>419.06200000000001</v>
      </c>
      <c r="AA1411" s="109"/>
      <c r="AB1411" s="25">
        <v>0</v>
      </c>
      <c r="AC1411" s="25">
        <v>0</v>
      </c>
      <c r="AD1411" s="25">
        <v>0</v>
      </c>
      <c r="AE1411" s="25">
        <v>0</v>
      </c>
      <c r="AF1411" s="25">
        <v>0</v>
      </c>
      <c r="AG1411" s="25">
        <v>0</v>
      </c>
      <c r="AH1411" s="109"/>
      <c r="AI1411" s="25">
        <v>0</v>
      </c>
      <c r="AJ1411" s="25">
        <v>0</v>
      </c>
      <c r="AK1411" s="123">
        <v>0</v>
      </c>
      <c r="AL1411" s="25">
        <v>0</v>
      </c>
      <c r="AM1411" s="25">
        <v>0</v>
      </c>
      <c r="AN1411" s="25">
        <v>0</v>
      </c>
      <c r="AO1411" s="109"/>
      <c r="AP1411" s="25">
        <v>0</v>
      </c>
      <c r="AQ1411" s="25">
        <v>0</v>
      </c>
      <c r="AR1411" s="25">
        <v>606.99400000000003</v>
      </c>
      <c r="AS1411" s="25">
        <v>0</v>
      </c>
      <c r="AT1411" s="25">
        <v>0</v>
      </c>
      <c r="AU1411" s="25">
        <v>541.96100000000001</v>
      </c>
      <c r="AW1411" t="str">
        <f t="shared" si="145"/>
        <v>Trần Huy Hoàng</v>
      </c>
      <c r="AX1411" s="27" t="str">
        <f t="shared" si="146"/>
        <v>Tạ Mộng Tuyền</v>
      </c>
      <c r="AY1411" s="4" t="str">
        <f t="shared" si="147"/>
        <v>VIN+</v>
      </c>
    </row>
    <row r="1412" spans="1:51" outlineLevel="1" x14ac:dyDescent="0.25">
      <c r="A1412" s="4" t="s">
        <v>1104</v>
      </c>
      <c r="B1412" s="4" t="s">
        <v>797</v>
      </c>
      <c r="C1412" s="4" t="s">
        <v>221</v>
      </c>
      <c r="D1412" s="4" t="s">
        <v>758</v>
      </c>
      <c r="E1412" s="35" t="s">
        <v>297</v>
      </c>
      <c r="F1412" s="11" t="s">
        <v>710</v>
      </c>
      <c r="G1412" s="35">
        <v>5299962</v>
      </c>
      <c r="H1412" s="35" t="s">
        <v>3112</v>
      </c>
      <c r="I1412" s="4"/>
      <c r="J1412" s="4"/>
      <c r="K1412" s="4"/>
      <c r="L1412" s="4"/>
      <c r="M1412" s="33"/>
      <c r="N1412" s="38"/>
      <c r="O1412" s="33"/>
      <c r="P1412" s="244">
        <f t="shared" si="144"/>
        <v>179.52799999999999</v>
      </c>
      <c r="Q1412" s="25"/>
      <c r="R1412" s="25"/>
      <c r="S1412" s="25"/>
      <c r="T1412" s="109"/>
      <c r="U1412" s="25"/>
      <c r="V1412" s="25"/>
      <c r="W1412" s="25"/>
      <c r="X1412" s="25">
        <v>0</v>
      </c>
      <c r="Y1412" s="25"/>
      <c r="Z1412" s="25">
        <v>0</v>
      </c>
      <c r="AA1412" s="109"/>
      <c r="AB1412" s="25">
        <v>0</v>
      </c>
      <c r="AC1412" s="25">
        <v>0</v>
      </c>
      <c r="AD1412" s="25">
        <v>0</v>
      </c>
      <c r="AE1412" s="25">
        <v>0</v>
      </c>
      <c r="AF1412" s="25">
        <v>0</v>
      </c>
      <c r="AG1412" s="25">
        <v>0</v>
      </c>
      <c r="AH1412" s="109"/>
      <c r="AI1412" s="25">
        <v>0</v>
      </c>
      <c r="AJ1412" s="25">
        <v>0</v>
      </c>
      <c r="AK1412" s="123">
        <v>0</v>
      </c>
      <c r="AL1412" s="25">
        <v>0</v>
      </c>
      <c r="AM1412" s="25">
        <v>0</v>
      </c>
      <c r="AN1412" s="25">
        <v>0</v>
      </c>
      <c r="AO1412" s="109"/>
      <c r="AP1412" s="25">
        <v>179.52799999999999</v>
      </c>
      <c r="AQ1412" s="25">
        <v>0</v>
      </c>
      <c r="AR1412" s="25">
        <v>0</v>
      </c>
      <c r="AS1412" s="25">
        <v>0</v>
      </c>
      <c r="AT1412" s="25">
        <v>0</v>
      </c>
      <c r="AU1412" s="25">
        <v>0</v>
      </c>
      <c r="AW1412" t="str">
        <f t="shared" si="145"/>
        <v>Trần Huy Hoàng</v>
      </c>
      <c r="AX1412" s="27" t="str">
        <f t="shared" si="146"/>
        <v>Tạ Mộng Tuyền</v>
      </c>
      <c r="AY1412" s="4" t="str">
        <f t="shared" si="147"/>
        <v>VIN+</v>
      </c>
    </row>
    <row r="1413" spans="1:51" x14ac:dyDescent="0.25">
      <c r="A1413" s="4" t="s">
        <v>1104</v>
      </c>
      <c r="B1413" s="4" t="s">
        <v>797</v>
      </c>
      <c r="C1413" s="4" t="s">
        <v>221</v>
      </c>
      <c r="D1413" s="4" t="s">
        <v>758</v>
      </c>
      <c r="E1413" s="35" t="s">
        <v>297</v>
      </c>
      <c r="F1413" s="11" t="s">
        <v>710</v>
      </c>
      <c r="G1413" s="35">
        <v>5301454</v>
      </c>
      <c r="H1413" s="35" t="s">
        <v>3113</v>
      </c>
      <c r="I1413" s="4"/>
      <c r="J1413" s="4"/>
      <c r="K1413" s="4"/>
      <c r="L1413" s="4"/>
      <c r="M1413" s="33"/>
      <c r="N1413" s="38"/>
      <c r="O1413" s="33"/>
      <c r="P1413" s="244">
        <f t="shared" si="144"/>
        <v>483.02499999999998</v>
      </c>
      <c r="Q1413" s="25"/>
      <c r="R1413" s="25"/>
      <c r="S1413" s="25"/>
      <c r="T1413" s="109"/>
      <c r="U1413" s="25"/>
      <c r="V1413" s="25"/>
      <c r="W1413" s="25"/>
      <c r="X1413" s="25">
        <v>0</v>
      </c>
      <c r="Y1413" s="25"/>
      <c r="Z1413" s="25">
        <v>179.52799999999999</v>
      </c>
      <c r="AA1413" s="109"/>
      <c r="AB1413" s="25">
        <v>0</v>
      </c>
      <c r="AC1413" s="25">
        <v>0</v>
      </c>
      <c r="AD1413" s="25">
        <v>0</v>
      </c>
      <c r="AE1413" s="25">
        <v>0</v>
      </c>
      <c r="AF1413" s="25">
        <v>0</v>
      </c>
      <c r="AG1413" s="25">
        <v>0</v>
      </c>
      <c r="AH1413" s="109"/>
      <c r="AI1413" s="25">
        <v>0</v>
      </c>
      <c r="AJ1413" s="25">
        <v>0</v>
      </c>
      <c r="AK1413" s="123">
        <v>0</v>
      </c>
      <c r="AL1413" s="25">
        <v>0</v>
      </c>
      <c r="AM1413" s="25">
        <v>303.49700000000001</v>
      </c>
      <c r="AN1413" s="25">
        <v>0</v>
      </c>
      <c r="AO1413" s="109"/>
      <c r="AP1413" s="25">
        <v>0</v>
      </c>
      <c r="AQ1413" s="25">
        <v>0</v>
      </c>
      <c r="AR1413" s="25">
        <v>0</v>
      </c>
      <c r="AS1413" s="25">
        <v>0</v>
      </c>
      <c r="AT1413" s="25">
        <v>0</v>
      </c>
      <c r="AU1413" s="25">
        <v>0</v>
      </c>
      <c r="AW1413" t="str">
        <f t="shared" si="145"/>
        <v>Trần Huy Hoàng</v>
      </c>
      <c r="AX1413" s="27" t="str">
        <f t="shared" si="146"/>
        <v>Tạ Mộng Tuyền</v>
      </c>
      <c r="AY1413" s="4" t="str">
        <f t="shared" si="147"/>
        <v>VIN+</v>
      </c>
    </row>
    <row r="1414" spans="1:51" x14ac:dyDescent="0.25">
      <c r="A1414" s="4"/>
      <c r="B1414" s="4"/>
      <c r="C1414" s="4"/>
      <c r="D1414" s="4"/>
      <c r="E1414" s="35"/>
      <c r="F1414" s="4"/>
      <c r="G1414" s="35"/>
      <c r="H1414" s="35"/>
      <c r="I1414" s="4"/>
      <c r="J1414" s="4"/>
      <c r="K1414" s="4"/>
      <c r="L1414" s="4"/>
      <c r="M1414" s="33"/>
      <c r="N1414" s="38"/>
      <c r="O1414" s="33"/>
      <c r="P1414" s="244">
        <f t="shared" si="144"/>
        <v>0</v>
      </c>
      <c r="Q1414" s="25"/>
      <c r="R1414" s="25"/>
      <c r="S1414" s="25"/>
      <c r="T1414" s="109"/>
      <c r="U1414" s="25"/>
      <c r="V1414" s="25"/>
      <c r="W1414" s="25"/>
      <c r="X1414" s="25">
        <v>0</v>
      </c>
      <c r="Y1414" s="25"/>
      <c r="Z1414" s="25">
        <v>0</v>
      </c>
      <c r="AA1414" s="109"/>
      <c r="AB1414" s="25">
        <v>0</v>
      </c>
      <c r="AC1414" s="25">
        <v>0</v>
      </c>
      <c r="AD1414" s="25">
        <v>0</v>
      </c>
      <c r="AE1414" s="25">
        <v>0</v>
      </c>
      <c r="AF1414" s="25">
        <v>0</v>
      </c>
      <c r="AG1414" s="25">
        <v>0</v>
      </c>
      <c r="AH1414" s="109"/>
      <c r="AI1414" s="25">
        <v>0</v>
      </c>
      <c r="AJ1414" s="25">
        <v>0</v>
      </c>
      <c r="AK1414" s="123">
        <v>0</v>
      </c>
      <c r="AL1414" s="25">
        <v>0</v>
      </c>
      <c r="AM1414" s="25">
        <v>0</v>
      </c>
      <c r="AN1414" s="25">
        <v>0</v>
      </c>
      <c r="AO1414" s="109"/>
      <c r="AP1414" s="25">
        <v>0</v>
      </c>
      <c r="AQ1414" s="25">
        <v>0</v>
      </c>
      <c r="AR1414" s="25">
        <v>0</v>
      </c>
      <c r="AS1414" s="25">
        <v>0</v>
      </c>
      <c r="AT1414" s="25">
        <v>0</v>
      </c>
      <c r="AU1414" s="25">
        <v>0</v>
      </c>
      <c r="AW1414">
        <f t="shared" si="145"/>
        <v>0</v>
      </c>
      <c r="AX1414" s="27">
        <f t="shared" si="146"/>
        <v>0</v>
      </c>
      <c r="AY1414" s="4">
        <f t="shared" si="147"/>
        <v>0</v>
      </c>
    </row>
    <row r="1415" spans="1:51" x14ac:dyDescent="0.25">
      <c r="A1415" s="4"/>
      <c r="B1415" s="4"/>
      <c r="C1415" s="4"/>
      <c r="D1415" s="4"/>
      <c r="E1415" s="35"/>
      <c r="F1415" s="4"/>
      <c r="G1415" s="35"/>
      <c r="H1415" s="35"/>
      <c r="I1415" s="4"/>
      <c r="J1415" s="4"/>
      <c r="K1415" s="4"/>
      <c r="L1415" s="4"/>
      <c r="M1415" s="33"/>
      <c r="N1415" s="38"/>
      <c r="O1415" s="33"/>
      <c r="P1415" s="244">
        <f t="shared" si="144"/>
        <v>0</v>
      </c>
      <c r="Q1415" s="25"/>
      <c r="R1415" s="25"/>
      <c r="S1415" s="25"/>
      <c r="T1415" s="109"/>
      <c r="U1415" s="25"/>
      <c r="V1415" s="25"/>
      <c r="W1415" s="25"/>
      <c r="X1415" s="25">
        <v>0</v>
      </c>
      <c r="Y1415" s="25"/>
      <c r="Z1415" s="25">
        <v>0</v>
      </c>
      <c r="AA1415" s="109"/>
      <c r="AB1415" s="25">
        <v>0</v>
      </c>
      <c r="AC1415" s="25">
        <v>0</v>
      </c>
      <c r="AD1415" s="25">
        <v>0</v>
      </c>
      <c r="AE1415" s="25">
        <v>0</v>
      </c>
      <c r="AF1415" s="25">
        <v>0</v>
      </c>
      <c r="AG1415" s="25">
        <v>0</v>
      </c>
      <c r="AH1415" s="109"/>
      <c r="AI1415" s="25">
        <v>0</v>
      </c>
      <c r="AJ1415" s="25">
        <v>0</v>
      </c>
      <c r="AK1415" s="123">
        <v>0</v>
      </c>
      <c r="AL1415" s="25">
        <v>0</v>
      </c>
      <c r="AM1415" s="25">
        <v>0</v>
      </c>
      <c r="AN1415" s="25">
        <v>0</v>
      </c>
      <c r="AO1415" s="109"/>
      <c r="AP1415" s="25">
        <v>0</v>
      </c>
      <c r="AQ1415" s="25">
        <v>0</v>
      </c>
      <c r="AR1415" s="25">
        <v>0</v>
      </c>
      <c r="AS1415" s="25">
        <v>0</v>
      </c>
      <c r="AT1415" s="25">
        <v>0</v>
      </c>
      <c r="AU1415" s="25">
        <v>0</v>
      </c>
      <c r="AW1415">
        <f t="shared" si="145"/>
        <v>0</v>
      </c>
      <c r="AX1415" s="27">
        <f t="shared" si="146"/>
        <v>0</v>
      </c>
      <c r="AY1415" s="4">
        <f t="shared" si="147"/>
        <v>0</v>
      </c>
    </row>
    <row r="1416" spans="1:51" x14ac:dyDescent="0.25">
      <c r="A1416" s="4" t="s">
        <v>1104</v>
      </c>
      <c r="B1416" s="4" t="s">
        <v>797</v>
      </c>
      <c r="C1416" s="4" t="s">
        <v>221</v>
      </c>
      <c r="D1416" s="57" t="s">
        <v>759</v>
      </c>
      <c r="E1416" s="86" t="s">
        <v>306</v>
      </c>
      <c r="F1416" s="57"/>
      <c r="G1416" s="35"/>
      <c r="H1416" s="57" t="s">
        <v>1136</v>
      </c>
      <c r="I1416" s="4"/>
      <c r="J1416" s="4"/>
      <c r="K1416" s="4"/>
      <c r="L1416" s="4">
        <v>42</v>
      </c>
      <c r="M1416" s="33">
        <v>23595.379350000003</v>
      </c>
      <c r="N1416" s="38">
        <f t="shared" si="86"/>
        <v>1.2068191407899706E-2</v>
      </c>
      <c r="O1416" s="33">
        <f t="shared" si="87"/>
        <v>27250.014681341981</v>
      </c>
      <c r="P1416" s="244">
        <f t="shared" si="144"/>
        <v>238.464</v>
      </c>
      <c r="Q1416" s="25">
        <v>0</v>
      </c>
      <c r="R1416" s="25">
        <v>0</v>
      </c>
      <c r="S1416" s="25">
        <v>0</v>
      </c>
      <c r="T1416" s="109"/>
      <c r="U1416" s="25">
        <v>0</v>
      </c>
      <c r="V1416" s="25">
        <v>0</v>
      </c>
      <c r="W1416" s="25">
        <v>0</v>
      </c>
      <c r="X1416" s="25">
        <v>0</v>
      </c>
      <c r="Y1416" s="25">
        <v>0</v>
      </c>
      <c r="Z1416" s="25">
        <v>0</v>
      </c>
      <c r="AA1416" s="109"/>
      <c r="AB1416" s="25">
        <v>0</v>
      </c>
      <c r="AC1416" s="25">
        <v>0</v>
      </c>
      <c r="AD1416" s="25">
        <v>0</v>
      </c>
      <c r="AE1416" s="25">
        <v>0</v>
      </c>
      <c r="AF1416" s="25">
        <v>0</v>
      </c>
      <c r="AG1416" s="25">
        <v>0</v>
      </c>
      <c r="AH1416" s="109"/>
      <c r="AI1416" s="25">
        <v>0</v>
      </c>
      <c r="AJ1416" s="25">
        <v>0</v>
      </c>
      <c r="AK1416" s="123">
        <v>0</v>
      </c>
      <c r="AL1416" s="25">
        <v>0</v>
      </c>
      <c r="AM1416" s="25">
        <v>0</v>
      </c>
      <c r="AN1416" s="25">
        <v>0</v>
      </c>
      <c r="AO1416" s="109"/>
      <c r="AP1416" s="25">
        <v>0</v>
      </c>
      <c r="AQ1416" s="25">
        <v>0</v>
      </c>
      <c r="AR1416" s="25">
        <v>238.464</v>
      </c>
      <c r="AS1416" s="25">
        <v>0</v>
      </c>
      <c r="AT1416" s="25">
        <v>0</v>
      </c>
      <c r="AU1416" s="25">
        <v>0</v>
      </c>
      <c r="AW1416" t="str">
        <f t="shared" si="145"/>
        <v>Trần Huy Hoàng</v>
      </c>
      <c r="AX1416" s="27" t="str">
        <f t="shared" si="146"/>
        <v>Nguyễn Thị Phương Tâm</v>
      </c>
      <c r="AY1416" s="4" t="str">
        <f t="shared" si="147"/>
        <v>VIN+</v>
      </c>
    </row>
    <row r="1417" spans="1:51" x14ac:dyDescent="0.25">
      <c r="A1417" s="4" t="s">
        <v>1104</v>
      </c>
      <c r="B1417" s="4" t="s">
        <v>797</v>
      </c>
      <c r="C1417" s="4" t="s">
        <v>221</v>
      </c>
      <c r="D1417" s="4" t="s">
        <v>759</v>
      </c>
      <c r="E1417" s="35" t="s">
        <v>306</v>
      </c>
      <c r="F1417" s="11" t="s">
        <v>710</v>
      </c>
      <c r="G1417" s="35">
        <v>5294064</v>
      </c>
      <c r="H1417" s="4" t="s">
        <v>812</v>
      </c>
      <c r="I1417" s="4"/>
      <c r="J1417" s="4"/>
      <c r="K1417" s="4"/>
      <c r="L1417" s="4"/>
      <c r="M1417" s="33"/>
      <c r="N1417" s="38"/>
      <c r="O1417" s="33"/>
      <c r="P1417" s="244">
        <f t="shared" si="144"/>
        <v>837.05399999999986</v>
      </c>
      <c r="Q1417" s="25">
        <v>360.12599999999998</v>
      </c>
      <c r="R1417" s="25">
        <v>0</v>
      </c>
      <c r="S1417" s="25">
        <v>0</v>
      </c>
      <c r="T1417" s="109"/>
      <c r="U1417" s="25">
        <v>0</v>
      </c>
      <c r="V1417" s="25">
        <v>0</v>
      </c>
      <c r="W1417" s="25">
        <v>0</v>
      </c>
      <c r="X1417" s="25">
        <v>0</v>
      </c>
      <c r="Y1417" s="25">
        <v>0</v>
      </c>
      <c r="Z1417" s="25">
        <v>0</v>
      </c>
      <c r="AA1417" s="109"/>
      <c r="AB1417" s="25">
        <v>0</v>
      </c>
      <c r="AC1417" s="25">
        <v>0</v>
      </c>
      <c r="AD1417" s="25">
        <v>0</v>
      </c>
      <c r="AE1417" s="25">
        <v>0</v>
      </c>
      <c r="AF1417" s="25">
        <v>0</v>
      </c>
      <c r="AG1417" s="25">
        <v>0</v>
      </c>
      <c r="AH1417" s="109"/>
      <c r="AI1417" s="25">
        <v>238.464</v>
      </c>
      <c r="AJ1417" s="25">
        <v>0</v>
      </c>
      <c r="AK1417" s="123">
        <v>0</v>
      </c>
      <c r="AL1417" s="25">
        <v>0</v>
      </c>
      <c r="AM1417" s="25">
        <v>0</v>
      </c>
      <c r="AN1417" s="25">
        <v>238.464</v>
      </c>
      <c r="AO1417" s="109"/>
      <c r="AP1417" s="25">
        <v>0</v>
      </c>
      <c r="AQ1417" s="25">
        <v>0</v>
      </c>
      <c r="AR1417" s="25">
        <v>0</v>
      </c>
      <c r="AS1417" s="25">
        <v>0</v>
      </c>
      <c r="AT1417" s="25">
        <v>0</v>
      </c>
      <c r="AU1417" s="25">
        <v>0</v>
      </c>
      <c r="AW1417" t="str">
        <f t="shared" si="145"/>
        <v>Trần Huy Hoàng</v>
      </c>
      <c r="AX1417" s="27" t="str">
        <f t="shared" si="146"/>
        <v>Nguyễn Thị Phương Tâm</v>
      </c>
      <c r="AY1417" s="4" t="str">
        <f t="shared" si="147"/>
        <v>VIN+</v>
      </c>
    </row>
    <row r="1418" spans="1:51" outlineLevel="1" x14ac:dyDescent="0.25">
      <c r="A1418" s="4" t="s">
        <v>1104</v>
      </c>
      <c r="B1418" s="4" t="s">
        <v>797</v>
      </c>
      <c r="C1418" s="4" t="s">
        <v>221</v>
      </c>
      <c r="D1418" s="4" t="s">
        <v>759</v>
      </c>
      <c r="E1418" s="35" t="s">
        <v>306</v>
      </c>
      <c r="F1418" s="11" t="s">
        <v>710</v>
      </c>
      <c r="G1418" s="35">
        <v>5278284</v>
      </c>
      <c r="H1418" s="4" t="s">
        <v>813</v>
      </c>
      <c r="I1418" s="4"/>
      <c r="J1418" s="4"/>
      <c r="K1418" s="4"/>
      <c r="L1418" s="4"/>
      <c r="M1418" s="33"/>
      <c r="N1418" s="38"/>
      <c r="O1418" s="33"/>
      <c r="P1418" s="244">
        <f t="shared" ref="P1418:P1481" si="148">SUM(Q1418:AU1418)</f>
        <v>539.65499999999997</v>
      </c>
      <c r="Q1418" s="25">
        <v>359.05700000000002</v>
      </c>
      <c r="R1418" s="25">
        <v>0</v>
      </c>
      <c r="S1418" s="25">
        <v>0</v>
      </c>
      <c r="T1418" s="109"/>
      <c r="U1418" s="25">
        <v>0</v>
      </c>
      <c r="V1418" s="25">
        <v>0</v>
      </c>
      <c r="W1418" s="25">
        <v>180.59800000000001</v>
      </c>
      <c r="X1418" s="25">
        <v>0</v>
      </c>
      <c r="Y1418" s="25">
        <v>0</v>
      </c>
      <c r="Z1418" s="25">
        <v>0</v>
      </c>
      <c r="AA1418" s="109"/>
      <c r="AB1418" s="25">
        <v>0</v>
      </c>
      <c r="AC1418" s="25">
        <v>0</v>
      </c>
      <c r="AD1418" s="25">
        <v>0</v>
      </c>
      <c r="AE1418" s="25">
        <v>0</v>
      </c>
      <c r="AF1418" s="25">
        <v>0</v>
      </c>
      <c r="AG1418" s="25">
        <v>0</v>
      </c>
      <c r="AH1418" s="109"/>
      <c r="AI1418" s="25">
        <v>0</v>
      </c>
      <c r="AJ1418" s="25">
        <v>0</v>
      </c>
      <c r="AK1418" s="123">
        <v>0</v>
      </c>
      <c r="AL1418" s="25">
        <v>0</v>
      </c>
      <c r="AM1418" s="25">
        <v>0</v>
      </c>
      <c r="AN1418" s="25">
        <v>0</v>
      </c>
      <c r="AO1418" s="109"/>
      <c r="AP1418" s="25">
        <v>0</v>
      </c>
      <c r="AQ1418" s="25">
        <v>0</v>
      </c>
      <c r="AR1418" s="25">
        <v>0</v>
      </c>
      <c r="AS1418" s="25">
        <v>0</v>
      </c>
      <c r="AT1418" s="25">
        <v>0</v>
      </c>
      <c r="AU1418" s="25">
        <v>0</v>
      </c>
      <c r="AW1418" t="str">
        <f t="shared" ref="AW1418:AW1481" si="149">+C1418</f>
        <v>Trần Huy Hoàng</v>
      </c>
      <c r="AX1418" s="27" t="str">
        <f t="shared" ref="AX1418:AX1481" si="150">+E1418</f>
        <v>Nguyễn Thị Phương Tâm</v>
      </c>
      <c r="AY1418" s="4" t="str">
        <f t="shared" si="147"/>
        <v>VIN+</v>
      </c>
    </row>
    <row r="1419" spans="1:51" outlineLevel="1" x14ac:dyDescent="0.25">
      <c r="A1419" s="4" t="s">
        <v>1104</v>
      </c>
      <c r="B1419" s="4" t="s">
        <v>797</v>
      </c>
      <c r="C1419" s="4" t="s">
        <v>221</v>
      </c>
      <c r="D1419" s="4" t="s">
        <v>759</v>
      </c>
      <c r="E1419" s="35" t="s">
        <v>306</v>
      </c>
      <c r="F1419" s="11" t="s">
        <v>710</v>
      </c>
      <c r="G1419" s="35">
        <v>5333567</v>
      </c>
      <c r="H1419" s="4" t="s">
        <v>1763</v>
      </c>
      <c r="I1419" s="4"/>
      <c r="J1419" s="4"/>
      <c r="K1419" s="4"/>
      <c r="L1419" s="4"/>
      <c r="M1419" s="33"/>
      <c r="N1419" s="38"/>
      <c r="O1419" s="33"/>
      <c r="P1419" s="244">
        <f t="shared" si="148"/>
        <v>417.99199999999996</v>
      </c>
      <c r="Q1419" s="25"/>
      <c r="R1419" s="25"/>
      <c r="S1419" s="25"/>
      <c r="T1419" s="109"/>
      <c r="U1419" s="25"/>
      <c r="V1419" s="25"/>
      <c r="W1419" s="25">
        <v>179.52799999999999</v>
      </c>
      <c r="X1419" s="25">
        <v>0</v>
      </c>
      <c r="Y1419" s="25">
        <v>0</v>
      </c>
      <c r="Z1419" s="25">
        <v>0</v>
      </c>
      <c r="AA1419" s="109"/>
      <c r="AB1419" s="25">
        <v>0</v>
      </c>
      <c r="AC1419" s="25">
        <v>0</v>
      </c>
      <c r="AD1419" s="25">
        <v>0</v>
      </c>
      <c r="AE1419" s="25">
        <v>0</v>
      </c>
      <c r="AF1419" s="25">
        <v>0</v>
      </c>
      <c r="AG1419" s="25">
        <v>0</v>
      </c>
      <c r="AH1419" s="109"/>
      <c r="AI1419" s="25">
        <v>238.464</v>
      </c>
      <c r="AJ1419" s="25">
        <v>0</v>
      </c>
      <c r="AK1419" s="123">
        <v>0</v>
      </c>
      <c r="AL1419" s="25">
        <v>0</v>
      </c>
      <c r="AM1419" s="25">
        <v>0</v>
      </c>
      <c r="AN1419" s="25">
        <v>0</v>
      </c>
      <c r="AO1419" s="109"/>
      <c r="AP1419" s="25">
        <v>0</v>
      </c>
      <c r="AQ1419" s="25">
        <v>0</v>
      </c>
      <c r="AR1419" s="25">
        <v>0</v>
      </c>
      <c r="AS1419" s="25">
        <v>0</v>
      </c>
      <c r="AT1419" s="25">
        <v>0</v>
      </c>
      <c r="AU1419" s="25">
        <v>0</v>
      </c>
      <c r="AW1419" t="str">
        <f t="shared" si="149"/>
        <v>Trần Huy Hoàng</v>
      </c>
      <c r="AX1419" s="27" t="str">
        <f t="shared" si="150"/>
        <v>Nguyễn Thị Phương Tâm</v>
      </c>
      <c r="AY1419" s="4" t="str">
        <f t="shared" si="147"/>
        <v>VIN+</v>
      </c>
    </row>
    <row r="1420" spans="1:51" outlineLevel="1" x14ac:dyDescent="0.25">
      <c r="A1420" s="4" t="s">
        <v>1104</v>
      </c>
      <c r="B1420" s="4" t="s">
        <v>797</v>
      </c>
      <c r="C1420" s="4" t="s">
        <v>221</v>
      </c>
      <c r="D1420" s="4" t="s">
        <v>759</v>
      </c>
      <c r="E1420" s="35" t="s">
        <v>306</v>
      </c>
      <c r="F1420" s="11" t="s">
        <v>710</v>
      </c>
      <c r="G1420" s="35">
        <v>5295461</v>
      </c>
      <c r="H1420" s="4" t="s">
        <v>1764</v>
      </c>
      <c r="I1420" s="4"/>
      <c r="J1420" s="4"/>
      <c r="K1420" s="4"/>
      <c r="L1420" s="4"/>
      <c r="M1420" s="33"/>
      <c r="N1420" s="38"/>
      <c r="O1420" s="33"/>
      <c r="P1420" s="244">
        <f t="shared" si="148"/>
        <v>966.05</v>
      </c>
      <c r="Q1420" s="25"/>
      <c r="R1420" s="25"/>
      <c r="S1420" s="25"/>
      <c r="T1420" s="109"/>
      <c r="U1420" s="25"/>
      <c r="V1420" s="25"/>
      <c r="W1420" s="25">
        <v>483.02499999999998</v>
      </c>
      <c r="X1420" s="25">
        <v>0</v>
      </c>
      <c r="Y1420" s="25">
        <v>0</v>
      </c>
      <c r="Z1420" s="25">
        <v>0</v>
      </c>
      <c r="AA1420" s="109"/>
      <c r="AB1420" s="25">
        <v>0</v>
      </c>
      <c r="AC1420" s="25">
        <v>303.49700000000001</v>
      </c>
      <c r="AD1420" s="25">
        <v>0</v>
      </c>
      <c r="AE1420" s="25">
        <v>0</v>
      </c>
      <c r="AF1420" s="25">
        <v>0</v>
      </c>
      <c r="AG1420" s="25">
        <v>0</v>
      </c>
      <c r="AH1420" s="109"/>
      <c r="AI1420" s="25">
        <v>0</v>
      </c>
      <c r="AJ1420" s="25">
        <v>0</v>
      </c>
      <c r="AK1420" s="123">
        <v>179.52799999999999</v>
      </c>
      <c r="AL1420" s="25">
        <v>0</v>
      </c>
      <c r="AM1420" s="25">
        <v>0</v>
      </c>
      <c r="AN1420" s="25">
        <v>0</v>
      </c>
      <c r="AO1420" s="109"/>
      <c r="AP1420" s="25">
        <v>0</v>
      </c>
      <c r="AQ1420" s="25">
        <v>0</v>
      </c>
      <c r="AR1420" s="25">
        <v>0</v>
      </c>
      <c r="AS1420" s="25">
        <v>0</v>
      </c>
      <c r="AT1420" s="25">
        <v>0</v>
      </c>
      <c r="AU1420" s="25">
        <v>0</v>
      </c>
      <c r="AW1420" t="str">
        <f t="shared" si="149"/>
        <v>Trần Huy Hoàng</v>
      </c>
      <c r="AX1420" s="27" t="str">
        <f t="shared" si="150"/>
        <v>Nguyễn Thị Phương Tâm</v>
      </c>
      <c r="AY1420" s="4" t="str">
        <f t="shared" si="147"/>
        <v>VIN+</v>
      </c>
    </row>
    <row r="1421" spans="1:51" outlineLevel="1" x14ac:dyDescent="0.25">
      <c r="A1421" s="4" t="s">
        <v>1104</v>
      </c>
      <c r="B1421" s="4" t="s">
        <v>797</v>
      </c>
      <c r="C1421" s="4" t="s">
        <v>221</v>
      </c>
      <c r="D1421" s="4" t="s">
        <v>759</v>
      </c>
      <c r="E1421" s="35" t="s">
        <v>306</v>
      </c>
      <c r="F1421" s="11" t="s">
        <v>710</v>
      </c>
      <c r="G1421" s="35">
        <v>5291870</v>
      </c>
      <c r="H1421" s="4" t="s">
        <v>1765</v>
      </c>
      <c r="I1421" s="4"/>
      <c r="J1421" s="4"/>
      <c r="K1421" s="4"/>
      <c r="L1421" s="4"/>
      <c r="M1421" s="33"/>
      <c r="N1421" s="38"/>
      <c r="O1421" s="33"/>
      <c r="P1421" s="244">
        <f t="shared" si="148"/>
        <v>483.02499999999998</v>
      </c>
      <c r="Q1421" s="25"/>
      <c r="R1421" s="25"/>
      <c r="S1421" s="25"/>
      <c r="T1421" s="109"/>
      <c r="U1421" s="25"/>
      <c r="V1421" s="25"/>
      <c r="W1421" s="25">
        <v>179.52799999999999</v>
      </c>
      <c r="X1421" s="25">
        <v>0</v>
      </c>
      <c r="Y1421" s="25">
        <v>0</v>
      </c>
      <c r="Z1421" s="25">
        <v>0</v>
      </c>
      <c r="AA1421" s="109"/>
      <c r="AB1421" s="25">
        <v>0</v>
      </c>
      <c r="AC1421" s="25">
        <v>303.49700000000001</v>
      </c>
      <c r="AD1421" s="25">
        <v>0</v>
      </c>
      <c r="AE1421" s="25">
        <v>0</v>
      </c>
      <c r="AF1421" s="25">
        <v>0</v>
      </c>
      <c r="AG1421" s="25">
        <v>0</v>
      </c>
      <c r="AH1421" s="109"/>
      <c r="AI1421" s="25">
        <v>0</v>
      </c>
      <c r="AJ1421" s="25">
        <v>0</v>
      </c>
      <c r="AK1421" s="123">
        <v>0</v>
      </c>
      <c r="AL1421" s="25">
        <v>0</v>
      </c>
      <c r="AM1421" s="25">
        <v>0</v>
      </c>
      <c r="AN1421" s="25">
        <v>0</v>
      </c>
      <c r="AO1421" s="109"/>
      <c r="AP1421" s="25">
        <v>0</v>
      </c>
      <c r="AQ1421" s="25">
        <v>0</v>
      </c>
      <c r="AR1421" s="25">
        <v>0</v>
      </c>
      <c r="AS1421" s="25">
        <v>0</v>
      </c>
      <c r="AT1421" s="25">
        <v>0</v>
      </c>
      <c r="AU1421" s="25">
        <v>0</v>
      </c>
      <c r="AW1421" t="str">
        <f t="shared" si="149"/>
        <v>Trần Huy Hoàng</v>
      </c>
      <c r="AX1421" s="27" t="str">
        <f t="shared" si="150"/>
        <v>Nguyễn Thị Phương Tâm</v>
      </c>
      <c r="AY1421" s="4" t="str">
        <f t="shared" ref="AY1421:AY1484" si="151">+B1421</f>
        <v>VIN+</v>
      </c>
    </row>
    <row r="1422" spans="1:51" outlineLevel="1" x14ac:dyDescent="0.25">
      <c r="A1422" s="4" t="s">
        <v>1104</v>
      </c>
      <c r="B1422" s="4" t="s">
        <v>797</v>
      </c>
      <c r="C1422" s="4" t="s">
        <v>221</v>
      </c>
      <c r="D1422" s="4" t="s">
        <v>759</v>
      </c>
      <c r="E1422" s="35" t="s">
        <v>306</v>
      </c>
      <c r="F1422" s="11" t="s">
        <v>710</v>
      </c>
      <c r="G1422" s="35">
        <v>5291742</v>
      </c>
      <c r="H1422" s="4" t="s">
        <v>1766</v>
      </c>
      <c r="I1422" s="4"/>
      <c r="J1422" s="4"/>
      <c r="K1422" s="4"/>
      <c r="L1422" s="4"/>
      <c r="M1422" s="33"/>
      <c r="N1422" s="38"/>
      <c r="O1422" s="33"/>
      <c r="P1422" s="244">
        <f t="shared" si="148"/>
        <v>902.08699999999999</v>
      </c>
      <c r="Q1422" s="25"/>
      <c r="R1422" s="25"/>
      <c r="S1422" s="25"/>
      <c r="T1422" s="109"/>
      <c r="U1422" s="25"/>
      <c r="V1422" s="25"/>
      <c r="W1422" s="25">
        <v>179.52799999999999</v>
      </c>
      <c r="X1422" s="25">
        <v>0</v>
      </c>
      <c r="Y1422" s="25">
        <v>0</v>
      </c>
      <c r="Z1422" s="25">
        <v>0</v>
      </c>
      <c r="AA1422" s="109"/>
      <c r="AB1422" s="25">
        <v>0</v>
      </c>
      <c r="AC1422" s="25">
        <v>0</v>
      </c>
      <c r="AD1422" s="25">
        <v>0</v>
      </c>
      <c r="AE1422" s="25">
        <v>180.59800000000001</v>
      </c>
      <c r="AF1422" s="25">
        <v>238.464</v>
      </c>
      <c r="AG1422" s="25">
        <v>0</v>
      </c>
      <c r="AH1422" s="109"/>
      <c r="AI1422" s="25">
        <v>0</v>
      </c>
      <c r="AJ1422" s="25">
        <v>0</v>
      </c>
      <c r="AK1422" s="123">
        <v>0</v>
      </c>
      <c r="AL1422" s="25">
        <v>0</v>
      </c>
      <c r="AM1422" s="25">
        <v>0</v>
      </c>
      <c r="AN1422" s="25">
        <v>0</v>
      </c>
      <c r="AO1422" s="109"/>
      <c r="AP1422" s="25">
        <v>0</v>
      </c>
      <c r="AQ1422" s="25">
        <v>0</v>
      </c>
      <c r="AR1422" s="25">
        <v>303.49700000000001</v>
      </c>
      <c r="AS1422" s="25">
        <v>0</v>
      </c>
      <c r="AT1422" s="25">
        <v>0</v>
      </c>
      <c r="AU1422" s="25">
        <v>0</v>
      </c>
      <c r="AW1422" t="str">
        <f t="shared" si="149"/>
        <v>Trần Huy Hoàng</v>
      </c>
      <c r="AX1422" s="27" t="str">
        <f t="shared" si="150"/>
        <v>Nguyễn Thị Phương Tâm</v>
      </c>
      <c r="AY1422" s="4" t="str">
        <f t="shared" si="151"/>
        <v>VIN+</v>
      </c>
    </row>
    <row r="1423" spans="1:51" outlineLevel="1" x14ac:dyDescent="0.25">
      <c r="A1423" s="4" t="s">
        <v>1104</v>
      </c>
      <c r="B1423" s="4" t="s">
        <v>797</v>
      </c>
      <c r="C1423" s="4" t="s">
        <v>221</v>
      </c>
      <c r="D1423" s="4" t="s">
        <v>759</v>
      </c>
      <c r="E1423" s="35" t="s">
        <v>306</v>
      </c>
      <c r="F1423" s="11" t="s">
        <v>710</v>
      </c>
      <c r="G1423" s="35">
        <v>5337435</v>
      </c>
      <c r="H1423" s="4" t="s">
        <v>1767</v>
      </c>
      <c r="I1423" s="4"/>
      <c r="J1423" s="4"/>
      <c r="K1423" s="4"/>
      <c r="L1423" s="4"/>
      <c r="M1423" s="33"/>
      <c r="N1423" s="38"/>
      <c r="O1423" s="33"/>
      <c r="P1423" s="244">
        <f t="shared" si="148"/>
        <v>778.11799999999994</v>
      </c>
      <c r="Q1423" s="25"/>
      <c r="R1423" s="25"/>
      <c r="S1423" s="25"/>
      <c r="T1423" s="109"/>
      <c r="U1423" s="25"/>
      <c r="V1423" s="25"/>
      <c r="W1423" s="25">
        <v>238.464</v>
      </c>
      <c r="X1423" s="25">
        <v>0</v>
      </c>
      <c r="Y1423" s="25">
        <v>0</v>
      </c>
      <c r="Z1423" s="25">
        <v>360.12599999999998</v>
      </c>
      <c r="AA1423" s="109"/>
      <c r="AB1423" s="25">
        <v>0</v>
      </c>
      <c r="AC1423" s="25">
        <v>0</v>
      </c>
      <c r="AD1423" s="25">
        <v>0</v>
      </c>
      <c r="AE1423" s="25">
        <v>0</v>
      </c>
      <c r="AF1423" s="25">
        <v>0</v>
      </c>
      <c r="AG1423" s="25">
        <v>0</v>
      </c>
      <c r="AH1423" s="109"/>
      <c r="AI1423" s="25">
        <v>0</v>
      </c>
      <c r="AJ1423" s="25">
        <v>0</v>
      </c>
      <c r="AK1423" s="123">
        <v>0</v>
      </c>
      <c r="AL1423" s="25">
        <v>0</v>
      </c>
      <c r="AM1423" s="25">
        <v>0</v>
      </c>
      <c r="AN1423" s="25">
        <v>0</v>
      </c>
      <c r="AO1423" s="109"/>
      <c r="AP1423" s="25">
        <v>0</v>
      </c>
      <c r="AQ1423" s="25">
        <v>0</v>
      </c>
      <c r="AR1423" s="25">
        <v>179.52799999999999</v>
      </c>
      <c r="AS1423" s="25">
        <v>0</v>
      </c>
      <c r="AT1423" s="25">
        <v>0</v>
      </c>
      <c r="AU1423" s="25">
        <v>0</v>
      </c>
      <c r="AW1423" t="str">
        <f t="shared" si="149"/>
        <v>Trần Huy Hoàng</v>
      </c>
      <c r="AX1423" s="27" t="str">
        <f t="shared" si="150"/>
        <v>Nguyễn Thị Phương Tâm</v>
      </c>
      <c r="AY1423" s="4" t="str">
        <f t="shared" si="151"/>
        <v>VIN+</v>
      </c>
    </row>
    <row r="1424" spans="1:51" outlineLevel="1" x14ac:dyDescent="0.25">
      <c r="A1424" s="4" t="s">
        <v>1104</v>
      </c>
      <c r="B1424" s="4" t="s">
        <v>797</v>
      </c>
      <c r="C1424" s="4" t="s">
        <v>221</v>
      </c>
      <c r="D1424" s="4" t="s">
        <v>759</v>
      </c>
      <c r="E1424" s="35" t="s">
        <v>306</v>
      </c>
      <c r="F1424" s="11" t="s">
        <v>710</v>
      </c>
      <c r="G1424" s="35">
        <v>5301610</v>
      </c>
      <c r="H1424" s="4" t="s">
        <v>1768</v>
      </c>
      <c r="I1424" s="4"/>
      <c r="J1424" s="4"/>
      <c r="K1424" s="4"/>
      <c r="L1424" s="4"/>
      <c r="M1424" s="33"/>
      <c r="N1424" s="38"/>
      <c r="O1424" s="33"/>
      <c r="P1424" s="244">
        <f t="shared" si="148"/>
        <v>657.52600000000007</v>
      </c>
      <c r="Q1424" s="25"/>
      <c r="R1424" s="25"/>
      <c r="S1424" s="25"/>
      <c r="T1424" s="109"/>
      <c r="U1424" s="25"/>
      <c r="V1424" s="25"/>
      <c r="W1424" s="25">
        <v>419.06200000000001</v>
      </c>
      <c r="X1424" s="25">
        <v>0</v>
      </c>
      <c r="Y1424" s="25">
        <v>0</v>
      </c>
      <c r="Z1424" s="25">
        <v>0</v>
      </c>
      <c r="AA1424" s="109"/>
      <c r="AB1424" s="25">
        <v>0</v>
      </c>
      <c r="AC1424" s="25">
        <v>0</v>
      </c>
      <c r="AD1424" s="25">
        <v>0</v>
      </c>
      <c r="AE1424" s="25">
        <v>0</v>
      </c>
      <c r="AF1424" s="25">
        <v>0</v>
      </c>
      <c r="AG1424" s="25">
        <v>0</v>
      </c>
      <c r="AH1424" s="109"/>
      <c r="AI1424" s="25">
        <v>0</v>
      </c>
      <c r="AJ1424" s="25">
        <v>0</v>
      </c>
      <c r="AK1424" s="123">
        <v>0</v>
      </c>
      <c r="AL1424" s="25">
        <v>0</v>
      </c>
      <c r="AM1424" s="25">
        <v>0</v>
      </c>
      <c r="AN1424" s="25">
        <v>0</v>
      </c>
      <c r="AO1424" s="109"/>
      <c r="AP1424" s="25">
        <v>0</v>
      </c>
      <c r="AQ1424" s="25">
        <v>238.464</v>
      </c>
      <c r="AR1424" s="25">
        <v>0</v>
      </c>
      <c r="AS1424" s="25">
        <v>0</v>
      </c>
      <c r="AT1424" s="25">
        <v>0</v>
      </c>
      <c r="AU1424" s="25">
        <v>0</v>
      </c>
      <c r="AW1424" t="str">
        <f t="shared" si="149"/>
        <v>Trần Huy Hoàng</v>
      </c>
      <c r="AX1424" s="27" t="str">
        <f t="shared" si="150"/>
        <v>Nguyễn Thị Phương Tâm</v>
      </c>
      <c r="AY1424" s="4" t="str">
        <f t="shared" si="151"/>
        <v>VIN+</v>
      </c>
    </row>
    <row r="1425" spans="1:51" outlineLevel="1" x14ac:dyDescent="0.25">
      <c r="A1425" s="4" t="s">
        <v>1104</v>
      </c>
      <c r="B1425" s="4" t="s">
        <v>797</v>
      </c>
      <c r="C1425" s="4" t="s">
        <v>221</v>
      </c>
      <c r="D1425" s="4" t="s">
        <v>759</v>
      </c>
      <c r="E1425" s="35" t="s">
        <v>306</v>
      </c>
      <c r="F1425" s="11" t="s">
        <v>710</v>
      </c>
      <c r="G1425" s="35">
        <v>5272778</v>
      </c>
      <c r="H1425" s="4" t="s">
        <v>1769</v>
      </c>
      <c r="I1425" s="4"/>
      <c r="J1425" s="4"/>
      <c r="K1425" s="4"/>
      <c r="L1425" s="4"/>
      <c r="M1425" s="33"/>
      <c r="N1425" s="38"/>
      <c r="O1425" s="33"/>
      <c r="P1425" s="244">
        <f t="shared" si="148"/>
        <v>901.01700000000005</v>
      </c>
      <c r="Q1425" s="25"/>
      <c r="R1425" s="25"/>
      <c r="S1425" s="25"/>
      <c r="T1425" s="109"/>
      <c r="U1425" s="25"/>
      <c r="V1425" s="25"/>
      <c r="W1425" s="25">
        <v>303.49700000000001</v>
      </c>
      <c r="X1425" s="25">
        <v>0</v>
      </c>
      <c r="Y1425" s="25">
        <v>0</v>
      </c>
      <c r="Z1425" s="25">
        <v>0</v>
      </c>
      <c r="AA1425" s="109"/>
      <c r="AB1425" s="25">
        <v>0</v>
      </c>
      <c r="AC1425" s="25">
        <v>0</v>
      </c>
      <c r="AD1425" s="25">
        <v>0</v>
      </c>
      <c r="AE1425" s="25">
        <v>238.464</v>
      </c>
      <c r="AF1425" s="25">
        <v>0</v>
      </c>
      <c r="AG1425" s="25">
        <v>0</v>
      </c>
      <c r="AH1425" s="109"/>
      <c r="AI1425" s="25">
        <v>0</v>
      </c>
      <c r="AJ1425" s="25">
        <v>0</v>
      </c>
      <c r="AK1425" s="123">
        <v>0</v>
      </c>
      <c r="AL1425" s="25">
        <v>0</v>
      </c>
      <c r="AM1425" s="25">
        <v>0</v>
      </c>
      <c r="AN1425" s="25">
        <v>0</v>
      </c>
      <c r="AO1425" s="109"/>
      <c r="AP1425" s="25">
        <v>0</v>
      </c>
      <c r="AQ1425" s="25">
        <v>179.52799999999999</v>
      </c>
      <c r="AR1425" s="25">
        <v>179.52799999999999</v>
      </c>
      <c r="AS1425" s="25">
        <v>0</v>
      </c>
      <c r="AT1425" s="25">
        <v>0</v>
      </c>
      <c r="AU1425" s="25">
        <v>0</v>
      </c>
      <c r="AW1425" t="str">
        <f t="shared" si="149"/>
        <v>Trần Huy Hoàng</v>
      </c>
      <c r="AX1425" s="27" t="str">
        <f t="shared" si="150"/>
        <v>Nguyễn Thị Phương Tâm</v>
      </c>
      <c r="AY1425" s="4" t="str">
        <f t="shared" si="151"/>
        <v>VIN+</v>
      </c>
    </row>
    <row r="1426" spans="1:51" outlineLevel="1" x14ac:dyDescent="0.25">
      <c r="A1426" s="4" t="s">
        <v>1104</v>
      </c>
      <c r="B1426" s="4" t="s">
        <v>797</v>
      </c>
      <c r="C1426" s="4" t="s">
        <v>221</v>
      </c>
      <c r="D1426" s="4" t="s">
        <v>759</v>
      </c>
      <c r="E1426" s="35" t="s">
        <v>306</v>
      </c>
      <c r="F1426" s="11" t="s">
        <v>710</v>
      </c>
      <c r="G1426" s="35">
        <v>5332845</v>
      </c>
      <c r="H1426" s="4" t="s">
        <v>1770</v>
      </c>
      <c r="I1426" s="4"/>
      <c r="J1426" s="4"/>
      <c r="K1426" s="4"/>
      <c r="L1426" s="4"/>
      <c r="M1426" s="33"/>
      <c r="N1426" s="38"/>
      <c r="O1426" s="33"/>
      <c r="P1426" s="244">
        <f t="shared" si="148"/>
        <v>902.08699999999999</v>
      </c>
      <c r="Q1426" s="25"/>
      <c r="R1426" s="25"/>
      <c r="S1426" s="25"/>
      <c r="T1426" s="109"/>
      <c r="U1426" s="25"/>
      <c r="V1426" s="25"/>
      <c r="W1426" s="25">
        <v>180.59800000000001</v>
      </c>
      <c r="X1426" s="25">
        <v>0</v>
      </c>
      <c r="Y1426" s="25">
        <v>0</v>
      </c>
      <c r="Z1426" s="25">
        <v>0</v>
      </c>
      <c r="AA1426" s="109"/>
      <c r="AB1426" s="25">
        <v>0</v>
      </c>
      <c r="AC1426" s="25">
        <v>179.52799999999999</v>
      </c>
      <c r="AD1426" s="25">
        <v>0</v>
      </c>
      <c r="AE1426" s="25">
        <v>0</v>
      </c>
      <c r="AF1426" s="25">
        <v>0</v>
      </c>
      <c r="AG1426" s="25">
        <v>0</v>
      </c>
      <c r="AH1426" s="109"/>
      <c r="AI1426" s="25">
        <v>0</v>
      </c>
      <c r="AJ1426" s="25">
        <v>0</v>
      </c>
      <c r="AK1426" s="123">
        <v>0</v>
      </c>
      <c r="AL1426" s="25">
        <v>0</v>
      </c>
      <c r="AM1426" s="25">
        <v>0</v>
      </c>
      <c r="AN1426" s="25">
        <v>0</v>
      </c>
      <c r="AO1426" s="109"/>
      <c r="AP1426" s="25">
        <v>0</v>
      </c>
      <c r="AQ1426" s="25">
        <v>0</v>
      </c>
      <c r="AR1426" s="25">
        <v>541.96100000000001</v>
      </c>
      <c r="AS1426" s="25">
        <v>0</v>
      </c>
      <c r="AT1426" s="25">
        <v>0</v>
      </c>
      <c r="AU1426" s="25">
        <v>0</v>
      </c>
      <c r="AW1426" t="str">
        <f t="shared" si="149"/>
        <v>Trần Huy Hoàng</v>
      </c>
      <c r="AX1426" s="27" t="str">
        <f t="shared" si="150"/>
        <v>Nguyễn Thị Phương Tâm</v>
      </c>
      <c r="AY1426" s="4" t="str">
        <f t="shared" si="151"/>
        <v>VIN+</v>
      </c>
    </row>
    <row r="1427" spans="1:51" outlineLevel="1" x14ac:dyDescent="0.25">
      <c r="A1427" s="4" t="s">
        <v>1104</v>
      </c>
      <c r="B1427" s="4" t="s">
        <v>797</v>
      </c>
      <c r="C1427" s="4" t="s">
        <v>221</v>
      </c>
      <c r="D1427" s="4" t="s">
        <v>759</v>
      </c>
      <c r="E1427" s="35" t="s">
        <v>306</v>
      </c>
      <c r="F1427" s="11" t="s">
        <v>710</v>
      </c>
      <c r="G1427" s="35">
        <v>5296529</v>
      </c>
      <c r="H1427" s="4" t="s">
        <v>1771</v>
      </c>
      <c r="I1427" s="4"/>
      <c r="J1427" s="4"/>
      <c r="K1427" s="4"/>
      <c r="L1427" s="4"/>
      <c r="M1427" s="33"/>
      <c r="N1427" s="38"/>
      <c r="O1427" s="33"/>
      <c r="P1427" s="244">
        <f t="shared" si="148"/>
        <v>361.19600000000003</v>
      </c>
      <c r="Q1427" s="25"/>
      <c r="R1427" s="25"/>
      <c r="S1427" s="25"/>
      <c r="T1427" s="109"/>
      <c r="U1427" s="25"/>
      <c r="V1427" s="25"/>
      <c r="W1427" s="25">
        <v>180.59800000000001</v>
      </c>
      <c r="X1427" s="25">
        <v>0</v>
      </c>
      <c r="Y1427" s="25">
        <v>0</v>
      </c>
      <c r="Z1427" s="25">
        <v>0</v>
      </c>
      <c r="AA1427" s="109"/>
      <c r="AB1427" s="25">
        <v>0</v>
      </c>
      <c r="AC1427" s="25">
        <v>0</v>
      </c>
      <c r="AD1427" s="25">
        <v>0</v>
      </c>
      <c r="AE1427" s="25">
        <v>0</v>
      </c>
      <c r="AF1427" s="25">
        <v>0</v>
      </c>
      <c r="AG1427" s="25">
        <v>180.59800000000001</v>
      </c>
      <c r="AH1427" s="109"/>
      <c r="AI1427" s="25">
        <v>0</v>
      </c>
      <c r="AJ1427" s="25">
        <v>0</v>
      </c>
      <c r="AK1427" s="123">
        <v>0</v>
      </c>
      <c r="AL1427" s="25">
        <v>0</v>
      </c>
      <c r="AM1427" s="25">
        <v>0</v>
      </c>
      <c r="AN1427" s="25">
        <v>0</v>
      </c>
      <c r="AO1427" s="109"/>
      <c r="AP1427" s="25">
        <v>0</v>
      </c>
      <c r="AQ1427" s="25">
        <v>0</v>
      </c>
      <c r="AR1427" s="25">
        <v>0</v>
      </c>
      <c r="AS1427" s="25">
        <v>0</v>
      </c>
      <c r="AT1427" s="25">
        <v>0</v>
      </c>
      <c r="AU1427" s="25">
        <v>0</v>
      </c>
      <c r="AW1427" t="str">
        <f t="shared" si="149"/>
        <v>Trần Huy Hoàng</v>
      </c>
      <c r="AX1427" s="27" t="str">
        <f t="shared" si="150"/>
        <v>Nguyễn Thị Phương Tâm</v>
      </c>
      <c r="AY1427" s="4" t="str">
        <f t="shared" si="151"/>
        <v>VIN+</v>
      </c>
    </row>
    <row r="1428" spans="1:51" outlineLevel="1" x14ac:dyDescent="0.25">
      <c r="A1428" s="4" t="s">
        <v>1104</v>
      </c>
      <c r="B1428" s="4" t="s">
        <v>797</v>
      </c>
      <c r="C1428" s="4" t="s">
        <v>221</v>
      </c>
      <c r="D1428" s="4" t="s">
        <v>759</v>
      </c>
      <c r="E1428" s="35" t="s">
        <v>306</v>
      </c>
      <c r="F1428" s="11" t="s">
        <v>710</v>
      </c>
      <c r="G1428" s="35">
        <v>5292367</v>
      </c>
      <c r="H1428" s="4" t="s">
        <v>1772</v>
      </c>
      <c r="I1428" s="4"/>
      <c r="J1428" s="4"/>
      <c r="K1428" s="4"/>
      <c r="L1428" s="4"/>
      <c r="M1428" s="33"/>
      <c r="N1428" s="38"/>
      <c r="O1428" s="33"/>
      <c r="P1428" s="244">
        <f t="shared" si="148"/>
        <v>663.62300000000005</v>
      </c>
      <c r="Q1428" s="25"/>
      <c r="R1428" s="25"/>
      <c r="S1428" s="25"/>
      <c r="T1428" s="109"/>
      <c r="U1428" s="25"/>
      <c r="V1428" s="25"/>
      <c r="W1428" s="25">
        <v>180.59800000000001</v>
      </c>
      <c r="X1428" s="25">
        <v>0</v>
      </c>
      <c r="Y1428" s="25">
        <v>0</v>
      </c>
      <c r="Z1428" s="25">
        <v>0</v>
      </c>
      <c r="AA1428" s="109"/>
      <c r="AB1428" s="25">
        <v>0</v>
      </c>
      <c r="AC1428" s="25">
        <v>0</v>
      </c>
      <c r="AD1428" s="25">
        <v>0</v>
      </c>
      <c r="AE1428" s="25">
        <v>0</v>
      </c>
      <c r="AF1428" s="25">
        <v>0</v>
      </c>
      <c r="AG1428" s="25">
        <v>0</v>
      </c>
      <c r="AH1428" s="109"/>
      <c r="AI1428" s="25">
        <v>0</v>
      </c>
      <c r="AJ1428" s="25">
        <v>0</v>
      </c>
      <c r="AK1428" s="123">
        <v>0</v>
      </c>
      <c r="AL1428" s="25">
        <v>179.52799999999999</v>
      </c>
      <c r="AM1428" s="25">
        <v>0</v>
      </c>
      <c r="AN1428" s="25">
        <v>0</v>
      </c>
      <c r="AO1428" s="109"/>
      <c r="AP1428" s="25">
        <v>0</v>
      </c>
      <c r="AQ1428" s="25">
        <v>0</v>
      </c>
      <c r="AR1428" s="25">
        <v>303.49700000000001</v>
      </c>
      <c r="AS1428" s="25">
        <v>0</v>
      </c>
      <c r="AT1428" s="25">
        <v>0</v>
      </c>
      <c r="AU1428" s="25">
        <v>0</v>
      </c>
      <c r="AW1428" t="str">
        <f t="shared" si="149"/>
        <v>Trần Huy Hoàng</v>
      </c>
      <c r="AX1428" s="27" t="str">
        <f t="shared" si="150"/>
        <v>Nguyễn Thị Phương Tâm</v>
      </c>
      <c r="AY1428" s="4" t="str">
        <f t="shared" si="151"/>
        <v>VIN+</v>
      </c>
    </row>
    <row r="1429" spans="1:51" outlineLevel="1" x14ac:dyDescent="0.25">
      <c r="A1429" s="4" t="s">
        <v>1104</v>
      </c>
      <c r="B1429" s="4" t="s">
        <v>797</v>
      </c>
      <c r="C1429" s="4" t="s">
        <v>221</v>
      </c>
      <c r="D1429" s="4" t="s">
        <v>759</v>
      </c>
      <c r="E1429" s="35" t="s">
        <v>306</v>
      </c>
      <c r="F1429" s="11" t="s">
        <v>710</v>
      </c>
      <c r="G1429" s="35">
        <v>5278886</v>
      </c>
      <c r="H1429" s="4" t="s">
        <v>1853</v>
      </c>
      <c r="I1429" s="4"/>
      <c r="J1429" s="4"/>
      <c r="K1429" s="4"/>
      <c r="L1429" s="4"/>
      <c r="M1429" s="33"/>
      <c r="N1429" s="38"/>
      <c r="O1429" s="33"/>
      <c r="P1429" s="244">
        <f t="shared" si="148"/>
        <v>417.99199999999996</v>
      </c>
      <c r="Q1429" s="25"/>
      <c r="R1429" s="25"/>
      <c r="S1429" s="25"/>
      <c r="T1429" s="109"/>
      <c r="U1429" s="25"/>
      <c r="V1429" s="25"/>
      <c r="W1429" s="25">
        <v>238.464</v>
      </c>
      <c r="X1429" s="25">
        <v>0</v>
      </c>
      <c r="Y1429" s="25">
        <v>0</v>
      </c>
      <c r="Z1429" s="25">
        <v>0</v>
      </c>
      <c r="AA1429" s="109"/>
      <c r="AB1429" s="25">
        <v>0</v>
      </c>
      <c r="AC1429" s="25">
        <v>0</v>
      </c>
      <c r="AD1429" s="25">
        <v>0</v>
      </c>
      <c r="AE1429" s="25">
        <v>0</v>
      </c>
      <c r="AF1429" s="25">
        <v>0</v>
      </c>
      <c r="AG1429" s="25">
        <v>0</v>
      </c>
      <c r="AH1429" s="109"/>
      <c r="AI1429" s="25">
        <v>0</v>
      </c>
      <c r="AJ1429" s="25">
        <v>0</v>
      </c>
      <c r="AK1429" s="123">
        <v>179.52799999999999</v>
      </c>
      <c r="AL1429" s="25">
        <v>0</v>
      </c>
      <c r="AM1429" s="25">
        <v>0</v>
      </c>
      <c r="AN1429" s="25">
        <v>0</v>
      </c>
      <c r="AO1429" s="109"/>
      <c r="AP1429" s="25">
        <v>0</v>
      </c>
      <c r="AQ1429" s="25">
        <v>0</v>
      </c>
      <c r="AR1429" s="25">
        <v>0</v>
      </c>
      <c r="AS1429" s="25">
        <v>0</v>
      </c>
      <c r="AT1429" s="25">
        <v>0</v>
      </c>
      <c r="AU1429" s="25">
        <v>0</v>
      </c>
      <c r="AW1429" t="str">
        <f t="shared" si="149"/>
        <v>Trần Huy Hoàng</v>
      </c>
      <c r="AX1429" s="27" t="str">
        <f t="shared" si="150"/>
        <v>Nguyễn Thị Phương Tâm</v>
      </c>
      <c r="AY1429" s="4" t="str">
        <f t="shared" si="151"/>
        <v>VIN+</v>
      </c>
    </row>
    <row r="1430" spans="1:51" outlineLevel="1" x14ac:dyDescent="0.25">
      <c r="A1430" s="4" t="s">
        <v>1104</v>
      </c>
      <c r="B1430" s="4" t="s">
        <v>797</v>
      </c>
      <c r="C1430" s="4" t="s">
        <v>221</v>
      </c>
      <c r="D1430" s="4" t="s">
        <v>759</v>
      </c>
      <c r="E1430" s="35" t="s">
        <v>306</v>
      </c>
      <c r="F1430" s="11" t="s">
        <v>710</v>
      </c>
      <c r="G1430" s="35">
        <v>5332672</v>
      </c>
      <c r="H1430" s="4" t="s">
        <v>1854</v>
      </c>
      <c r="I1430" s="4"/>
      <c r="J1430" s="4"/>
      <c r="K1430" s="4"/>
      <c r="L1430" s="4"/>
      <c r="M1430" s="33"/>
      <c r="N1430" s="38"/>
      <c r="O1430" s="33"/>
      <c r="P1430" s="244">
        <f t="shared" si="148"/>
        <v>837.05399999999986</v>
      </c>
      <c r="Q1430" s="25"/>
      <c r="R1430" s="25"/>
      <c r="S1430" s="25"/>
      <c r="T1430" s="109"/>
      <c r="U1430" s="25"/>
      <c r="V1430" s="25"/>
      <c r="W1430" s="25">
        <v>238.464</v>
      </c>
      <c r="X1430" s="25">
        <v>0</v>
      </c>
      <c r="Y1430" s="25">
        <v>0</v>
      </c>
      <c r="Z1430" s="25">
        <v>360.12599999999998</v>
      </c>
      <c r="AA1430" s="109"/>
      <c r="AB1430" s="25">
        <v>0</v>
      </c>
      <c r="AC1430" s="25">
        <v>0</v>
      </c>
      <c r="AD1430" s="25">
        <v>0</v>
      </c>
      <c r="AE1430" s="25">
        <v>0</v>
      </c>
      <c r="AF1430" s="25">
        <v>0</v>
      </c>
      <c r="AG1430" s="25">
        <v>0</v>
      </c>
      <c r="AH1430" s="109"/>
      <c r="AI1430" s="25">
        <v>0</v>
      </c>
      <c r="AJ1430" s="25">
        <v>0</v>
      </c>
      <c r="AK1430" s="123">
        <v>0</v>
      </c>
      <c r="AL1430" s="25">
        <v>0</v>
      </c>
      <c r="AM1430" s="25">
        <v>0</v>
      </c>
      <c r="AN1430" s="25">
        <v>0</v>
      </c>
      <c r="AO1430" s="109"/>
      <c r="AP1430" s="25">
        <v>0</v>
      </c>
      <c r="AQ1430" s="25">
        <v>0</v>
      </c>
      <c r="AR1430" s="25">
        <v>238.464</v>
      </c>
      <c r="AS1430" s="25">
        <v>0</v>
      </c>
      <c r="AT1430" s="25">
        <v>0</v>
      </c>
      <c r="AU1430" s="25">
        <v>0</v>
      </c>
      <c r="AW1430" t="str">
        <f t="shared" si="149"/>
        <v>Trần Huy Hoàng</v>
      </c>
      <c r="AX1430" s="27" t="str">
        <f t="shared" si="150"/>
        <v>Nguyễn Thị Phương Tâm</v>
      </c>
      <c r="AY1430" s="4" t="str">
        <f t="shared" si="151"/>
        <v>VIN+</v>
      </c>
    </row>
    <row r="1431" spans="1:51" outlineLevel="1" x14ac:dyDescent="0.25">
      <c r="A1431" s="4" t="s">
        <v>1104</v>
      </c>
      <c r="B1431" s="4" t="s">
        <v>797</v>
      </c>
      <c r="C1431" s="4" t="s">
        <v>221</v>
      </c>
      <c r="D1431" s="4" t="s">
        <v>759</v>
      </c>
      <c r="E1431" s="35" t="s">
        <v>306</v>
      </c>
      <c r="F1431" s="11" t="s">
        <v>710</v>
      </c>
      <c r="G1431" s="35">
        <v>5278059</v>
      </c>
      <c r="H1431" s="4" t="s">
        <v>1855</v>
      </c>
      <c r="I1431" s="4"/>
      <c r="J1431" s="4"/>
      <c r="K1431" s="4"/>
      <c r="L1431" s="4"/>
      <c r="M1431" s="33"/>
      <c r="N1431" s="38"/>
      <c r="O1431" s="33"/>
      <c r="P1431" s="244">
        <f t="shared" si="148"/>
        <v>902.08699999999999</v>
      </c>
      <c r="Q1431" s="25"/>
      <c r="R1431" s="25"/>
      <c r="S1431" s="25"/>
      <c r="T1431" s="109"/>
      <c r="U1431" s="25"/>
      <c r="V1431" s="25"/>
      <c r="W1431" s="25">
        <v>419.06200000000001</v>
      </c>
      <c r="X1431" s="25">
        <v>0</v>
      </c>
      <c r="Y1431" s="25">
        <v>0</v>
      </c>
      <c r="Z1431" s="25">
        <v>0</v>
      </c>
      <c r="AA1431" s="109"/>
      <c r="AB1431" s="25">
        <v>0</v>
      </c>
      <c r="AC1431" s="25">
        <v>179.52799999999999</v>
      </c>
      <c r="AD1431" s="25">
        <v>0</v>
      </c>
      <c r="AE1431" s="25">
        <v>0</v>
      </c>
      <c r="AF1431" s="25">
        <v>0</v>
      </c>
      <c r="AG1431" s="25">
        <v>0</v>
      </c>
      <c r="AH1431" s="109"/>
      <c r="AI1431" s="25">
        <v>0</v>
      </c>
      <c r="AJ1431" s="25">
        <v>0</v>
      </c>
      <c r="AK1431" s="123">
        <v>0</v>
      </c>
      <c r="AL1431" s="25">
        <v>0</v>
      </c>
      <c r="AM1431" s="25">
        <v>0</v>
      </c>
      <c r="AN1431" s="25">
        <v>0</v>
      </c>
      <c r="AO1431" s="109"/>
      <c r="AP1431" s="25">
        <v>0</v>
      </c>
      <c r="AQ1431" s="25">
        <v>0</v>
      </c>
      <c r="AR1431" s="25">
        <v>303.49700000000001</v>
      </c>
      <c r="AS1431" s="25">
        <v>0</v>
      </c>
      <c r="AT1431" s="25">
        <v>0</v>
      </c>
      <c r="AU1431" s="25">
        <v>0</v>
      </c>
      <c r="AW1431" t="str">
        <f t="shared" si="149"/>
        <v>Trần Huy Hoàng</v>
      </c>
      <c r="AX1431" s="27" t="str">
        <f t="shared" si="150"/>
        <v>Nguyễn Thị Phương Tâm</v>
      </c>
      <c r="AY1431" s="4" t="str">
        <f t="shared" si="151"/>
        <v>VIN+</v>
      </c>
    </row>
    <row r="1432" spans="1:51" outlineLevel="1" x14ac:dyDescent="0.25">
      <c r="A1432" s="4" t="s">
        <v>1104</v>
      </c>
      <c r="B1432" s="4" t="s">
        <v>797</v>
      </c>
      <c r="C1432" s="4" t="s">
        <v>221</v>
      </c>
      <c r="D1432" s="4" t="s">
        <v>759</v>
      </c>
      <c r="E1432" s="35" t="s">
        <v>306</v>
      </c>
      <c r="F1432" s="11" t="s">
        <v>710</v>
      </c>
      <c r="G1432" s="35">
        <v>5270185</v>
      </c>
      <c r="H1432" s="4" t="s">
        <v>1856</v>
      </c>
      <c r="I1432" s="4"/>
      <c r="J1432" s="4"/>
      <c r="K1432" s="4"/>
      <c r="L1432" s="4"/>
      <c r="M1432" s="33"/>
      <c r="N1432" s="38"/>
      <c r="O1432" s="33"/>
      <c r="P1432" s="244">
        <f t="shared" si="148"/>
        <v>540.72399999999993</v>
      </c>
      <c r="Q1432" s="25"/>
      <c r="R1432" s="25"/>
      <c r="S1432" s="25"/>
      <c r="T1432" s="109"/>
      <c r="U1432" s="25"/>
      <c r="V1432" s="25"/>
      <c r="W1432" s="25">
        <v>180.59800000000001</v>
      </c>
      <c r="X1432" s="25">
        <v>0</v>
      </c>
      <c r="Y1432" s="25">
        <v>0</v>
      </c>
      <c r="Z1432" s="25">
        <v>0</v>
      </c>
      <c r="AA1432" s="109"/>
      <c r="AB1432" s="25">
        <v>0</v>
      </c>
      <c r="AC1432" s="25">
        <v>179.52799999999999</v>
      </c>
      <c r="AD1432" s="25">
        <v>0</v>
      </c>
      <c r="AE1432" s="25">
        <v>0</v>
      </c>
      <c r="AF1432" s="25">
        <v>0</v>
      </c>
      <c r="AG1432" s="25">
        <v>180.59800000000001</v>
      </c>
      <c r="AH1432" s="109"/>
      <c r="AI1432" s="25">
        <v>0</v>
      </c>
      <c r="AJ1432" s="25">
        <v>0</v>
      </c>
      <c r="AK1432" s="123">
        <v>0</v>
      </c>
      <c r="AL1432" s="25">
        <v>0</v>
      </c>
      <c r="AM1432" s="25">
        <v>0</v>
      </c>
      <c r="AN1432" s="25">
        <v>0</v>
      </c>
      <c r="AO1432" s="109"/>
      <c r="AP1432" s="25">
        <v>0</v>
      </c>
      <c r="AQ1432" s="25">
        <v>0</v>
      </c>
      <c r="AR1432" s="25">
        <v>0</v>
      </c>
      <c r="AS1432" s="25">
        <v>0</v>
      </c>
      <c r="AT1432" s="25">
        <v>0</v>
      </c>
      <c r="AU1432" s="25">
        <v>0</v>
      </c>
      <c r="AW1432" t="str">
        <f t="shared" si="149"/>
        <v>Trần Huy Hoàng</v>
      </c>
      <c r="AX1432" s="27" t="str">
        <f t="shared" si="150"/>
        <v>Nguyễn Thị Phương Tâm</v>
      </c>
      <c r="AY1432" s="4" t="str">
        <f t="shared" si="151"/>
        <v>VIN+</v>
      </c>
    </row>
    <row r="1433" spans="1:51" outlineLevel="1" x14ac:dyDescent="0.25">
      <c r="A1433" s="4" t="s">
        <v>1104</v>
      </c>
      <c r="B1433" s="4" t="s">
        <v>797</v>
      </c>
      <c r="C1433" s="4" t="s">
        <v>221</v>
      </c>
      <c r="D1433" s="4" t="s">
        <v>759</v>
      </c>
      <c r="E1433" s="35" t="s">
        <v>306</v>
      </c>
      <c r="F1433" s="11" t="s">
        <v>710</v>
      </c>
      <c r="G1433" s="35">
        <v>5279155</v>
      </c>
      <c r="H1433" s="4" t="s">
        <v>2036</v>
      </c>
      <c r="I1433" s="4"/>
      <c r="J1433" s="4"/>
      <c r="K1433" s="4"/>
      <c r="L1433" s="4"/>
      <c r="M1433" s="33"/>
      <c r="N1433" s="38"/>
      <c r="O1433" s="33"/>
      <c r="P1433" s="244">
        <f t="shared" si="148"/>
        <v>359.05599999999998</v>
      </c>
      <c r="Q1433" s="25"/>
      <c r="R1433" s="25"/>
      <c r="S1433" s="25"/>
      <c r="T1433" s="109"/>
      <c r="U1433" s="25"/>
      <c r="V1433" s="25"/>
      <c r="W1433" s="25">
        <v>0</v>
      </c>
      <c r="X1433" s="25">
        <v>179.52799999999999</v>
      </c>
      <c r="Y1433" s="25">
        <v>0</v>
      </c>
      <c r="Z1433" s="25">
        <v>0</v>
      </c>
      <c r="AA1433" s="109"/>
      <c r="AB1433" s="25">
        <v>0</v>
      </c>
      <c r="AC1433" s="25">
        <v>0</v>
      </c>
      <c r="AD1433" s="25">
        <v>0</v>
      </c>
      <c r="AE1433" s="25">
        <v>0</v>
      </c>
      <c r="AF1433" s="25">
        <v>0</v>
      </c>
      <c r="AG1433" s="25">
        <v>0</v>
      </c>
      <c r="AH1433" s="109"/>
      <c r="AI1433" s="25">
        <v>0</v>
      </c>
      <c r="AJ1433" s="25">
        <v>0</v>
      </c>
      <c r="AK1433" s="123">
        <v>0</v>
      </c>
      <c r="AL1433" s="25">
        <v>0</v>
      </c>
      <c r="AM1433" s="25">
        <v>0</v>
      </c>
      <c r="AN1433" s="25">
        <v>0</v>
      </c>
      <c r="AO1433" s="109"/>
      <c r="AP1433" s="25">
        <v>0</v>
      </c>
      <c r="AQ1433" s="25">
        <v>179.52799999999999</v>
      </c>
      <c r="AR1433" s="25">
        <v>0</v>
      </c>
      <c r="AS1433" s="25">
        <v>0</v>
      </c>
      <c r="AT1433" s="25">
        <v>0</v>
      </c>
      <c r="AU1433" s="25">
        <v>0</v>
      </c>
      <c r="AW1433" t="str">
        <f t="shared" si="149"/>
        <v>Trần Huy Hoàng</v>
      </c>
      <c r="AX1433" s="27" t="str">
        <f t="shared" si="150"/>
        <v>Nguyễn Thị Phương Tâm</v>
      </c>
      <c r="AY1433" s="4" t="str">
        <f t="shared" si="151"/>
        <v>VIN+</v>
      </c>
    </row>
    <row r="1434" spans="1:51" outlineLevel="1" x14ac:dyDescent="0.25">
      <c r="A1434" s="4" t="s">
        <v>1104</v>
      </c>
      <c r="B1434" s="4" t="s">
        <v>797</v>
      </c>
      <c r="C1434" s="4" t="s">
        <v>221</v>
      </c>
      <c r="D1434" s="4" t="s">
        <v>759</v>
      </c>
      <c r="E1434" s="35" t="s">
        <v>306</v>
      </c>
      <c r="F1434" s="11" t="s">
        <v>710</v>
      </c>
      <c r="G1434" s="35">
        <v>5122165</v>
      </c>
      <c r="H1434" s="4" t="s">
        <v>2037</v>
      </c>
      <c r="I1434" s="4"/>
      <c r="J1434" s="4"/>
      <c r="K1434" s="4"/>
      <c r="L1434" s="4"/>
      <c r="M1434" s="33"/>
      <c r="N1434" s="38"/>
      <c r="O1434" s="33"/>
      <c r="P1434" s="244">
        <f t="shared" si="148"/>
        <v>1384.0430000000001</v>
      </c>
      <c r="Q1434" s="25"/>
      <c r="R1434" s="25"/>
      <c r="S1434" s="25"/>
      <c r="T1434" s="109"/>
      <c r="U1434" s="25"/>
      <c r="V1434" s="25"/>
      <c r="W1434" s="25">
        <v>0</v>
      </c>
      <c r="X1434" s="25">
        <v>597.52099999999996</v>
      </c>
      <c r="Y1434" s="25">
        <v>0</v>
      </c>
      <c r="Z1434" s="25">
        <v>0</v>
      </c>
      <c r="AA1434" s="109"/>
      <c r="AB1434" s="25">
        <v>0</v>
      </c>
      <c r="AC1434" s="25">
        <v>0</v>
      </c>
      <c r="AD1434" s="25">
        <v>0</v>
      </c>
      <c r="AE1434" s="25">
        <v>303.49700000000001</v>
      </c>
      <c r="AF1434" s="25">
        <v>0</v>
      </c>
      <c r="AG1434" s="25">
        <v>0</v>
      </c>
      <c r="AH1434" s="109"/>
      <c r="AI1434" s="25">
        <v>0</v>
      </c>
      <c r="AJ1434" s="25">
        <v>0</v>
      </c>
      <c r="AK1434" s="123">
        <v>0</v>
      </c>
      <c r="AL1434" s="25">
        <v>303.49700000000001</v>
      </c>
      <c r="AM1434" s="25">
        <v>0</v>
      </c>
      <c r="AN1434" s="25">
        <v>0</v>
      </c>
      <c r="AO1434" s="109"/>
      <c r="AP1434" s="25">
        <v>0</v>
      </c>
      <c r="AQ1434" s="25">
        <v>0</v>
      </c>
      <c r="AR1434" s="25">
        <v>179.52799999999999</v>
      </c>
      <c r="AS1434" s="25">
        <v>0</v>
      </c>
      <c r="AT1434" s="25">
        <v>0</v>
      </c>
      <c r="AU1434" s="25">
        <v>0</v>
      </c>
      <c r="AW1434" t="str">
        <f t="shared" si="149"/>
        <v>Trần Huy Hoàng</v>
      </c>
      <c r="AX1434" s="27" t="str">
        <f t="shared" si="150"/>
        <v>Nguyễn Thị Phương Tâm</v>
      </c>
      <c r="AY1434" s="4" t="str">
        <f t="shared" si="151"/>
        <v>VIN+</v>
      </c>
    </row>
    <row r="1435" spans="1:51" outlineLevel="1" x14ac:dyDescent="0.25">
      <c r="A1435" s="4" t="s">
        <v>1104</v>
      </c>
      <c r="B1435" s="4" t="s">
        <v>797</v>
      </c>
      <c r="C1435" s="4" t="s">
        <v>221</v>
      </c>
      <c r="D1435" s="4" t="s">
        <v>759</v>
      </c>
      <c r="E1435" s="35" t="s">
        <v>306</v>
      </c>
      <c r="F1435" s="11" t="s">
        <v>710</v>
      </c>
      <c r="G1435" s="35">
        <v>5131402</v>
      </c>
      <c r="H1435" s="4" t="s">
        <v>2038</v>
      </c>
      <c r="I1435" s="4"/>
      <c r="J1435" s="4"/>
      <c r="K1435" s="4"/>
      <c r="L1435" s="4"/>
      <c r="M1435" s="33"/>
      <c r="N1435" s="38"/>
      <c r="O1435" s="33"/>
      <c r="P1435" s="244">
        <f t="shared" si="148"/>
        <v>837.05400000000009</v>
      </c>
      <c r="Q1435" s="25"/>
      <c r="R1435" s="25"/>
      <c r="S1435" s="25"/>
      <c r="T1435" s="109"/>
      <c r="U1435" s="25"/>
      <c r="V1435" s="25"/>
      <c r="W1435" s="25">
        <v>0</v>
      </c>
      <c r="X1435" s="25">
        <v>598.59</v>
      </c>
      <c r="Y1435" s="25">
        <v>0</v>
      </c>
      <c r="Z1435" s="25">
        <v>0</v>
      </c>
      <c r="AA1435" s="109"/>
      <c r="AB1435" s="25">
        <v>0</v>
      </c>
      <c r="AC1435" s="25">
        <v>0</v>
      </c>
      <c r="AD1435" s="25">
        <v>0</v>
      </c>
      <c r="AE1435" s="25">
        <v>0</v>
      </c>
      <c r="AF1435" s="25">
        <v>238.464</v>
      </c>
      <c r="AG1435" s="25">
        <v>0</v>
      </c>
      <c r="AH1435" s="109"/>
      <c r="AI1435" s="25">
        <v>0</v>
      </c>
      <c r="AJ1435" s="25">
        <v>0</v>
      </c>
      <c r="AK1435" s="123">
        <v>0</v>
      </c>
      <c r="AL1435" s="25">
        <v>0</v>
      </c>
      <c r="AM1435" s="25">
        <v>0</v>
      </c>
      <c r="AN1435" s="25">
        <v>0</v>
      </c>
      <c r="AO1435" s="109"/>
      <c r="AP1435" s="25">
        <v>0</v>
      </c>
      <c r="AQ1435" s="25">
        <v>0</v>
      </c>
      <c r="AR1435" s="25">
        <v>0</v>
      </c>
      <c r="AS1435" s="25">
        <v>0</v>
      </c>
      <c r="AT1435" s="25">
        <v>0</v>
      </c>
      <c r="AU1435" s="25">
        <v>0</v>
      </c>
      <c r="AW1435" t="str">
        <f t="shared" si="149"/>
        <v>Trần Huy Hoàng</v>
      </c>
      <c r="AX1435" s="27" t="str">
        <f t="shared" si="150"/>
        <v>Nguyễn Thị Phương Tâm</v>
      </c>
      <c r="AY1435" s="4" t="str">
        <f t="shared" si="151"/>
        <v>VIN+</v>
      </c>
    </row>
    <row r="1436" spans="1:51" outlineLevel="1" x14ac:dyDescent="0.25">
      <c r="A1436" s="4" t="s">
        <v>1104</v>
      </c>
      <c r="B1436" s="4" t="s">
        <v>797</v>
      </c>
      <c r="C1436" s="4" t="s">
        <v>221</v>
      </c>
      <c r="D1436" s="4" t="s">
        <v>759</v>
      </c>
      <c r="E1436" s="35" t="s">
        <v>306</v>
      </c>
      <c r="F1436" s="11" t="s">
        <v>710</v>
      </c>
      <c r="G1436" s="35">
        <v>5278066</v>
      </c>
      <c r="H1436" s="4" t="s">
        <v>2199</v>
      </c>
      <c r="I1436" s="4"/>
      <c r="J1436" s="4"/>
      <c r="K1436" s="4"/>
      <c r="L1436" s="4"/>
      <c r="M1436" s="33"/>
      <c r="N1436" s="38"/>
      <c r="O1436" s="33"/>
      <c r="P1436" s="244">
        <f t="shared" si="148"/>
        <v>360.12599999999998</v>
      </c>
      <c r="Q1436" s="25"/>
      <c r="R1436" s="25"/>
      <c r="S1436" s="25"/>
      <c r="T1436" s="109"/>
      <c r="U1436" s="25"/>
      <c r="V1436" s="25"/>
      <c r="W1436" s="25">
        <v>0</v>
      </c>
      <c r="X1436" s="25">
        <v>0</v>
      </c>
      <c r="Y1436" s="25">
        <v>180.59800000000001</v>
      </c>
      <c r="Z1436" s="25">
        <v>0</v>
      </c>
      <c r="AA1436" s="109"/>
      <c r="AB1436" s="25">
        <v>0</v>
      </c>
      <c r="AC1436" s="25">
        <v>0</v>
      </c>
      <c r="AD1436" s="25">
        <v>0</v>
      </c>
      <c r="AE1436" s="25">
        <v>0</v>
      </c>
      <c r="AF1436" s="25">
        <v>0</v>
      </c>
      <c r="AG1436" s="25">
        <v>0</v>
      </c>
      <c r="AH1436" s="109"/>
      <c r="AI1436" s="25">
        <v>0</v>
      </c>
      <c r="AJ1436" s="25">
        <v>0</v>
      </c>
      <c r="AK1436" s="123">
        <v>0</v>
      </c>
      <c r="AL1436" s="25">
        <v>179.52799999999999</v>
      </c>
      <c r="AM1436" s="25">
        <v>0</v>
      </c>
      <c r="AN1436" s="25">
        <v>0</v>
      </c>
      <c r="AO1436" s="109"/>
      <c r="AP1436" s="25">
        <v>0</v>
      </c>
      <c r="AQ1436" s="25">
        <v>0</v>
      </c>
      <c r="AR1436" s="25">
        <v>0</v>
      </c>
      <c r="AS1436" s="25">
        <v>0</v>
      </c>
      <c r="AT1436" s="25">
        <v>0</v>
      </c>
      <c r="AU1436" s="25">
        <v>0</v>
      </c>
      <c r="AW1436" t="str">
        <f t="shared" si="149"/>
        <v>Trần Huy Hoàng</v>
      </c>
      <c r="AX1436" s="27" t="str">
        <f t="shared" si="150"/>
        <v>Nguyễn Thị Phương Tâm</v>
      </c>
      <c r="AY1436" s="4" t="str">
        <f t="shared" si="151"/>
        <v>VIN+</v>
      </c>
    </row>
    <row r="1437" spans="1:51" outlineLevel="1" x14ac:dyDescent="0.25">
      <c r="A1437" s="4" t="s">
        <v>1104</v>
      </c>
      <c r="B1437" s="4" t="s">
        <v>797</v>
      </c>
      <c r="C1437" s="4" t="s">
        <v>221</v>
      </c>
      <c r="D1437" s="4" t="s">
        <v>759</v>
      </c>
      <c r="E1437" s="35" t="s">
        <v>306</v>
      </c>
      <c r="F1437" s="11" t="s">
        <v>710</v>
      </c>
      <c r="G1437" s="35">
        <v>5334182</v>
      </c>
      <c r="H1437" s="4" t="s">
        <v>2200</v>
      </c>
      <c r="I1437" s="4"/>
      <c r="J1437" s="4"/>
      <c r="K1437" s="4"/>
      <c r="L1437" s="4"/>
      <c r="M1437" s="33"/>
      <c r="N1437" s="38"/>
      <c r="O1437" s="33"/>
      <c r="P1437" s="244">
        <f t="shared" si="148"/>
        <v>837.05400000000009</v>
      </c>
      <c r="Q1437" s="25"/>
      <c r="R1437" s="25"/>
      <c r="S1437" s="25"/>
      <c r="T1437" s="109"/>
      <c r="U1437" s="25"/>
      <c r="V1437" s="25"/>
      <c r="W1437" s="25">
        <v>0</v>
      </c>
      <c r="X1437" s="25">
        <v>0</v>
      </c>
      <c r="Y1437" s="25">
        <v>180.59800000000001</v>
      </c>
      <c r="Z1437" s="25">
        <v>0</v>
      </c>
      <c r="AA1437" s="109"/>
      <c r="AB1437" s="25">
        <v>0</v>
      </c>
      <c r="AC1437" s="25">
        <v>0</v>
      </c>
      <c r="AD1437" s="25">
        <v>0</v>
      </c>
      <c r="AE1437" s="25">
        <v>0</v>
      </c>
      <c r="AF1437" s="25">
        <v>0</v>
      </c>
      <c r="AG1437" s="25">
        <v>0</v>
      </c>
      <c r="AH1437" s="109"/>
      <c r="AI1437" s="25">
        <v>476.928</v>
      </c>
      <c r="AJ1437" s="25">
        <v>0</v>
      </c>
      <c r="AK1437" s="123">
        <v>0</v>
      </c>
      <c r="AL1437" s="25">
        <v>179.52799999999999</v>
      </c>
      <c r="AM1437" s="25">
        <v>0</v>
      </c>
      <c r="AN1437" s="25">
        <v>0</v>
      </c>
      <c r="AO1437" s="109"/>
      <c r="AP1437" s="25">
        <v>0</v>
      </c>
      <c r="AQ1437" s="25">
        <v>0</v>
      </c>
      <c r="AR1437" s="25">
        <v>0</v>
      </c>
      <c r="AS1437" s="25">
        <v>0</v>
      </c>
      <c r="AT1437" s="25">
        <v>0</v>
      </c>
      <c r="AU1437" s="25">
        <v>0</v>
      </c>
      <c r="AW1437" t="str">
        <f t="shared" si="149"/>
        <v>Trần Huy Hoàng</v>
      </c>
      <c r="AX1437" s="27" t="str">
        <f t="shared" si="150"/>
        <v>Nguyễn Thị Phương Tâm</v>
      </c>
      <c r="AY1437" s="4" t="str">
        <f t="shared" si="151"/>
        <v>VIN+</v>
      </c>
    </row>
    <row r="1438" spans="1:51" outlineLevel="1" x14ac:dyDescent="0.25">
      <c r="A1438" s="4" t="s">
        <v>1104</v>
      </c>
      <c r="B1438" s="4" t="s">
        <v>797</v>
      </c>
      <c r="C1438" s="4" t="s">
        <v>221</v>
      </c>
      <c r="D1438" s="4" t="s">
        <v>759</v>
      </c>
      <c r="E1438" s="35" t="s">
        <v>306</v>
      </c>
      <c r="F1438" s="11" t="s">
        <v>710</v>
      </c>
      <c r="G1438" s="35">
        <v>5290262</v>
      </c>
      <c r="H1438" s="4" t="s">
        <v>2230</v>
      </c>
      <c r="I1438" s="4"/>
      <c r="J1438" s="4"/>
      <c r="K1438" s="4"/>
      <c r="L1438" s="4"/>
      <c r="M1438" s="33"/>
      <c r="N1438" s="38"/>
      <c r="O1438" s="33"/>
      <c r="P1438" s="244">
        <f t="shared" si="148"/>
        <v>663.62300000000005</v>
      </c>
      <c r="Q1438" s="25"/>
      <c r="R1438" s="25"/>
      <c r="S1438" s="25"/>
      <c r="T1438" s="109"/>
      <c r="U1438" s="25"/>
      <c r="V1438" s="25"/>
      <c r="W1438" s="25">
        <v>0</v>
      </c>
      <c r="X1438" s="25">
        <v>0</v>
      </c>
      <c r="Y1438" s="25">
        <v>179.52799999999999</v>
      </c>
      <c r="Z1438" s="25">
        <v>0</v>
      </c>
      <c r="AA1438" s="109"/>
      <c r="AB1438" s="25">
        <v>0</v>
      </c>
      <c r="AC1438" s="25">
        <v>0</v>
      </c>
      <c r="AD1438" s="25">
        <v>0</v>
      </c>
      <c r="AE1438" s="25">
        <v>0</v>
      </c>
      <c r="AF1438" s="25">
        <v>0</v>
      </c>
      <c r="AG1438" s="25">
        <v>0</v>
      </c>
      <c r="AH1438" s="109"/>
      <c r="AI1438" s="25">
        <v>180.59800000000001</v>
      </c>
      <c r="AJ1438" s="25">
        <v>0</v>
      </c>
      <c r="AK1438" s="123">
        <v>0</v>
      </c>
      <c r="AL1438" s="25">
        <v>0</v>
      </c>
      <c r="AM1438" s="25">
        <v>303.49700000000001</v>
      </c>
      <c r="AN1438" s="25">
        <v>0</v>
      </c>
      <c r="AO1438" s="109"/>
      <c r="AP1438" s="25">
        <v>0</v>
      </c>
      <c r="AQ1438" s="25">
        <v>0</v>
      </c>
      <c r="AR1438" s="25">
        <v>0</v>
      </c>
      <c r="AS1438" s="25">
        <v>0</v>
      </c>
      <c r="AT1438" s="25">
        <v>0</v>
      </c>
      <c r="AU1438" s="25">
        <v>0</v>
      </c>
      <c r="AW1438" t="str">
        <f t="shared" si="149"/>
        <v>Trần Huy Hoàng</v>
      </c>
      <c r="AX1438" s="27" t="str">
        <f t="shared" si="150"/>
        <v>Nguyễn Thị Phương Tâm</v>
      </c>
      <c r="AY1438" s="4" t="str">
        <f t="shared" si="151"/>
        <v>VIN+</v>
      </c>
    </row>
    <row r="1439" spans="1:51" outlineLevel="1" x14ac:dyDescent="0.25">
      <c r="A1439" s="4" t="s">
        <v>1104</v>
      </c>
      <c r="B1439" s="4" t="s">
        <v>797</v>
      </c>
      <c r="C1439" s="4" t="s">
        <v>221</v>
      </c>
      <c r="D1439" s="4" t="s">
        <v>759</v>
      </c>
      <c r="E1439" s="35" t="s">
        <v>306</v>
      </c>
      <c r="F1439" s="11" t="s">
        <v>710</v>
      </c>
      <c r="G1439" s="35">
        <v>5337622</v>
      </c>
      <c r="H1439" s="4" t="s">
        <v>2231</v>
      </c>
      <c r="I1439" s="4"/>
      <c r="J1439" s="4"/>
      <c r="K1439" s="4"/>
      <c r="L1439" s="4"/>
      <c r="M1439" s="33"/>
      <c r="N1439" s="38"/>
      <c r="O1439" s="33"/>
      <c r="P1439" s="244">
        <f t="shared" si="148"/>
        <v>483.02499999999998</v>
      </c>
      <c r="Q1439" s="25"/>
      <c r="R1439" s="25"/>
      <c r="S1439" s="25"/>
      <c r="T1439" s="109"/>
      <c r="U1439" s="25"/>
      <c r="V1439" s="25"/>
      <c r="W1439" s="25"/>
      <c r="X1439" s="25">
        <v>0</v>
      </c>
      <c r="Y1439" s="25">
        <v>179.52799999999999</v>
      </c>
      <c r="Z1439" s="25">
        <v>0</v>
      </c>
      <c r="AA1439" s="109"/>
      <c r="AB1439" s="25">
        <v>0</v>
      </c>
      <c r="AC1439" s="25">
        <v>0</v>
      </c>
      <c r="AD1439" s="25">
        <v>0</v>
      </c>
      <c r="AE1439" s="25">
        <v>0</v>
      </c>
      <c r="AF1439" s="25">
        <v>0</v>
      </c>
      <c r="AG1439" s="25">
        <v>0</v>
      </c>
      <c r="AH1439" s="109"/>
      <c r="AI1439" s="25">
        <v>0</v>
      </c>
      <c r="AJ1439" s="25">
        <v>0</v>
      </c>
      <c r="AK1439" s="123">
        <v>0</v>
      </c>
      <c r="AL1439" s="25">
        <v>0</v>
      </c>
      <c r="AM1439" s="25">
        <v>303.49700000000001</v>
      </c>
      <c r="AN1439" s="25">
        <v>0</v>
      </c>
      <c r="AO1439" s="109"/>
      <c r="AP1439" s="25">
        <v>0</v>
      </c>
      <c r="AQ1439" s="25">
        <v>0</v>
      </c>
      <c r="AR1439" s="25">
        <v>0</v>
      </c>
      <c r="AS1439" s="25">
        <v>0</v>
      </c>
      <c r="AT1439" s="25">
        <v>0</v>
      </c>
      <c r="AU1439" s="25">
        <v>0</v>
      </c>
      <c r="AW1439" t="str">
        <f t="shared" si="149"/>
        <v>Trần Huy Hoàng</v>
      </c>
      <c r="AX1439" s="27" t="str">
        <f t="shared" si="150"/>
        <v>Nguyễn Thị Phương Tâm</v>
      </c>
      <c r="AY1439" s="4" t="str">
        <f t="shared" si="151"/>
        <v>VIN+</v>
      </c>
    </row>
    <row r="1440" spans="1:51" outlineLevel="1" x14ac:dyDescent="0.25">
      <c r="A1440" s="4" t="s">
        <v>1104</v>
      </c>
      <c r="B1440" s="4" t="s">
        <v>797</v>
      </c>
      <c r="C1440" s="4" t="s">
        <v>221</v>
      </c>
      <c r="D1440" s="4" t="s">
        <v>759</v>
      </c>
      <c r="E1440" s="35" t="s">
        <v>306</v>
      </c>
      <c r="F1440" s="11" t="s">
        <v>710</v>
      </c>
      <c r="G1440" s="35">
        <v>5290781</v>
      </c>
      <c r="H1440" s="4" t="s">
        <v>2232</v>
      </c>
      <c r="I1440" s="4"/>
      <c r="J1440" s="4"/>
      <c r="K1440" s="4"/>
      <c r="L1440" s="4"/>
      <c r="M1440" s="33"/>
      <c r="N1440" s="38"/>
      <c r="O1440" s="33"/>
      <c r="P1440" s="244">
        <f t="shared" si="148"/>
        <v>483.02499999999998</v>
      </c>
      <c r="Q1440" s="25"/>
      <c r="R1440" s="25"/>
      <c r="S1440" s="25"/>
      <c r="T1440" s="109"/>
      <c r="U1440" s="25"/>
      <c r="V1440" s="25"/>
      <c r="W1440" s="25"/>
      <c r="X1440" s="25">
        <v>0</v>
      </c>
      <c r="Y1440" s="25">
        <v>179.52799999999999</v>
      </c>
      <c r="Z1440" s="25">
        <v>0</v>
      </c>
      <c r="AA1440" s="109"/>
      <c r="AB1440" s="25">
        <v>0</v>
      </c>
      <c r="AC1440" s="25">
        <v>0</v>
      </c>
      <c r="AD1440" s="25">
        <v>0</v>
      </c>
      <c r="AE1440" s="25">
        <v>0</v>
      </c>
      <c r="AF1440" s="25">
        <v>0</v>
      </c>
      <c r="AG1440" s="25">
        <v>0</v>
      </c>
      <c r="AH1440" s="109"/>
      <c r="AI1440" s="25">
        <v>0</v>
      </c>
      <c r="AJ1440" s="25">
        <v>0</v>
      </c>
      <c r="AK1440" s="123">
        <v>0</v>
      </c>
      <c r="AL1440" s="25">
        <v>0</v>
      </c>
      <c r="AM1440" s="25">
        <v>303.49700000000001</v>
      </c>
      <c r="AN1440" s="25">
        <v>0</v>
      </c>
      <c r="AO1440" s="109"/>
      <c r="AP1440" s="25">
        <v>0</v>
      </c>
      <c r="AQ1440" s="25">
        <v>0</v>
      </c>
      <c r="AR1440" s="25">
        <v>0</v>
      </c>
      <c r="AS1440" s="25">
        <v>0</v>
      </c>
      <c r="AT1440" s="25">
        <v>0</v>
      </c>
      <c r="AU1440" s="25">
        <v>0</v>
      </c>
      <c r="AW1440" t="str">
        <f t="shared" si="149"/>
        <v>Trần Huy Hoàng</v>
      </c>
      <c r="AX1440" s="27" t="str">
        <f t="shared" si="150"/>
        <v>Nguyễn Thị Phương Tâm</v>
      </c>
      <c r="AY1440" s="4" t="str">
        <f t="shared" si="151"/>
        <v>VIN+</v>
      </c>
    </row>
    <row r="1441" spans="1:51" outlineLevel="1" x14ac:dyDescent="0.25">
      <c r="A1441" s="4" t="s">
        <v>1104</v>
      </c>
      <c r="B1441" s="4" t="s">
        <v>797</v>
      </c>
      <c r="C1441" s="4" t="s">
        <v>221</v>
      </c>
      <c r="D1441" s="4" t="s">
        <v>759</v>
      </c>
      <c r="E1441" s="35" t="s">
        <v>306</v>
      </c>
      <c r="F1441" s="11" t="s">
        <v>710</v>
      </c>
      <c r="G1441" s="35">
        <v>5274226</v>
      </c>
      <c r="H1441" s="4" t="s">
        <v>2233</v>
      </c>
      <c r="I1441" s="4"/>
      <c r="J1441" s="4"/>
      <c r="K1441" s="4"/>
      <c r="L1441" s="4"/>
      <c r="M1441" s="33"/>
      <c r="N1441" s="38"/>
      <c r="O1441" s="33"/>
      <c r="P1441" s="244">
        <f t="shared" si="148"/>
        <v>483.02499999999998</v>
      </c>
      <c r="Q1441" s="25"/>
      <c r="R1441" s="25"/>
      <c r="S1441" s="25"/>
      <c r="T1441" s="109"/>
      <c r="U1441" s="25"/>
      <c r="V1441" s="25"/>
      <c r="W1441" s="25"/>
      <c r="X1441" s="25">
        <v>0</v>
      </c>
      <c r="Y1441" s="25">
        <v>179.52799999999999</v>
      </c>
      <c r="Z1441" s="25">
        <v>0</v>
      </c>
      <c r="AA1441" s="109"/>
      <c r="AB1441" s="25">
        <v>0</v>
      </c>
      <c r="AC1441" s="25">
        <v>0</v>
      </c>
      <c r="AD1441" s="25">
        <v>0</v>
      </c>
      <c r="AE1441" s="25">
        <v>0</v>
      </c>
      <c r="AF1441" s="25">
        <v>0</v>
      </c>
      <c r="AG1441" s="25">
        <v>0</v>
      </c>
      <c r="AH1441" s="109"/>
      <c r="AI1441" s="25">
        <v>0</v>
      </c>
      <c r="AJ1441" s="25">
        <v>0</v>
      </c>
      <c r="AK1441" s="123">
        <v>0</v>
      </c>
      <c r="AL1441" s="25">
        <v>0</v>
      </c>
      <c r="AM1441" s="25">
        <v>303.49700000000001</v>
      </c>
      <c r="AN1441" s="25">
        <v>0</v>
      </c>
      <c r="AO1441" s="109"/>
      <c r="AP1441" s="25">
        <v>0</v>
      </c>
      <c r="AQ1441" s="25">
        <v>0</v>
      </c>
      <c r="AR1441" s="25">
        <v>0</v>
      </c>
      <c r="AS1441" s="25">
        <v>0</v>
      </c>
      <c r="AT1441" s="25">
        <v>0</v>
      </c>
      <c r="AU1441" s="25">
        <v>0</v>
      </c>
      <c r="AW1441" t="str">
        <f t="shared" si="149"/>
        <v>Trần Huy Hoàng</v>
      </c>
      <c r="AX1441" s="27" t="str">
        <f t="shared" si="150"/>
        <v>Nguyễn Thị Phương Tâm</v>
      </c>
      <c r="AY1441" s="4" t="str">
        <f t="shared" si="151"/>
        <v>VIN+</v>
      </c>
    </row>
    <row r="1442" spans="1:51" outlineLevel="1" x14ac:dyDescent="0.25">
      <c r="A1442" s="4" t="s">
        <v>1104</v>
      </c>
      <c r="B1442" s="4" t="s">
        <v>797</v>
      </c>
      <c r="C1442" s="4" t="s">
        <v>221</v>
      </c>
      <c r="D1442" s="4" t="s">
        <v>759</v>
      </c>
      <c r="E1442" s="35" t="s">
        <v>306</v>
      </c>
      <c r="F1442" s="11" t="s">
        <v>710</v>
      </c>
      <c r="G1442" s="35">
        <v>5271959</v>
      </c>
      <c r="H1442" s="4" t="s">
        <v>2234</v>
      </c>
      <c r="I1442" s="4"/>
      <c r="J1442" s="4"/>
      <c r="K1442" s="4"/>
      <c r="L1442" s="4"/>
      <c r="M1442" s="33"/>
      <c r="N1442" s="38"/>
      <c r="O1442" s="33"/>
      <c r="P1442" s="244">
        <f t="shared" si="148"/>
        <v>663.62300000000005</v>
      </c>
      <c r="Q1442" s="25"/>
      <c r="R1442" s="25"/>
      <c r="S1442" s="25"/>
      <c r="T1442" s="109"/>
      <c r="U1442" s="25"/>
      <c r="V1442" s="25"/>
      <c r="W1442" s="25"/>
      <c r="X1442" s="25">
        <v>0</v>
      </c>
      <c r="Y1442" s="25">
        <v>360.12599999999998</v>
      </c>
      <c r="Z1442" s="25">
        <v>0</v>
      </c>
      <c r="AA1442" s="109"/>
      <c r="AB1442" s="25">
        <v>0</v>
      </c>
      <c r="AC1442" s="25">
        <v>0</v>
      </c>
      <c r="AD1442" s="25">
        <v>0</v>
      </c>
      <c r="AE1442" s="25">
        <v>0</v>
      </c>
      <c r="AF1442" s="25">
        <v>0</v>
      </c>
      <c r="AG1442" s="25">
        <v>0</v>
      </c>
      <c r="AH1442" s="109"/>
      <c r="AI1442" s="25">
        <v>0</v>
      </c>
      <c r="AJ1442" s="25">
        <v>0</v>
      </c>
      <c r="AK1442" s="123">
        <v>0</v>
      </c>
      <c r="AL1442" s="25">
        <v>0</v>
      </c>
      <c r="AM1442" s="25">
        <v>303.49700000000001</v>
      </c>
      <c r="AN1442" s="25">
        <v>0</v>
      </c>
      <c r="AO1442" s="109"/>
      <c r="AP1442" s="25">
        <v>0</v>
      </c>
      <c r="AQ1442" s="25">
        <v>0</v>
      </c>
      <c r="AR1442" s="25">
        <v>0</v>
      </c>
      <c r="AS1442" s="25">
        <v>0</v>
      </c>
      <c r="AT1442" s="25">
        <v>0</v>
      </c>
      <c r="AU1442" s="25">
        <v>0</v>
      </c>
      <c r="AW1442" t="str">
        <f t="shared" si="149"/>
        <v>Trần Huy Hoàng</v>
      </c>
      <c r="AX1442" s="27" t="str">
        <f t="shared" si="150"/>
        <v>Nguyễn Thị Phương Tâm</v>
      </c>
      <c r="AY1442" s="4" t="str">
        <f t="shared" si="151"/>
        <v>VIN+</v>
      </c>
    </row>
    <row r="1443" spans="1:51" outlineLevel="1" x14ac:dyDescent="0.25">
      <c r="A1443" s="4" t="s">
        <v>1104</v>
      </c>
      <c r="B1443" s="4" t="s">
        <v>797</v>
      </c>
      <c r="C1443" s="4" t="s">
        <v>221</v>
      </c>
      <c r="D1443" s="4" t="s">
        <v>759</v>
      </c>
      <c r="E1443" s="35" t="s">
        <v>306</v>
      </c>
      <c r="F1443" s="11" t="s">
        <v>710</v>
      </c>
      <c r="G1443" s="35">
        <v>5292983</v>
      </c>
      <c r="H1443" s="4" t="s">
        <v>2235</v>
      </c>
      <c r="I1443" s="4"/>
      <c r="J1443" s="4"/>
      <c r="K1443" s="4"/>
      <c r="L1443" s="4"/>
      <c r="M1443" s="33"/>
      <c r="N1443" s="38"/>
      <c r="O1443" s="33"/>
      <c r="P1443" s="244">
        <f t="shared" si="148"/>
        <v>483.02499999999998</v>
      </c>
      <c r="Q1443" s="25"/>
      <c r="R1443" s="25"/>
      <c r="S1443" s="25"/>
      <c r="T1443" s="109"/>
      <c r="U1443" s="25"/>
      <c r="V1443" s="25"/>
      <c r="W1443" s="25"/>
      <c r="X1443" s="25">
        <v>0</v>
      </c>
      <c r="Y1443" s="25">
        <v>179.52799999999999</v>
      </c>
      <c r="Z1443" s="25">
        <v>0</v>
      </c>
      <c r="AA1443" s="109"/>
      <c r="AB1443" s="25">
        <v>0</v>
      </c>
      <c r="AC1443" s="25">
        <v>0</v>
      </c>
      <c r="AD1443" s="25">
        <v>0</v>
      </c>
      <c r="AE1443" s="25">
        <v>303.49700000000001</v>
      </c>
      <c r="AF1443" s="25">
        <v>0</v>
      </c>
      <c r="AG1443" s="25">
        <v>0</v>
      </c>
      <c r="AH1443" s="109"/>
      <c r="AI1443" s="25">
        <v>0</v>
      </c>
      <c r="AJ1443" s="25">
        <v>0</v>
      </c>
      <c r="AK1443" s="123">
        <v>0</v>
      </c>
      <c r="AL1443" s="25">
        <v>0</v>
      </c>
      <c r="AM1443" s="25">
        <v>0</v>
      </c>
      <c r="AN1443" s="25">
        <v>0</v>
      </c>
      <c r="AO1443" s="109"/>
      <c r="AP1443" s="25">
        <v>0</v>
      </c>
      <c r="AQ1443" s="25">
        <v>0</v>
      </c>
      <c r="AR1443" s="25">
        <v>0</v>
      </c>
      <c r="AS1443" s="25">
        <v>0</v>
      </c>
      <c r="AT1443" s="25">
        <v>0</v>
      </c>
      <c r="AU1443" s="25">
        <v>0</v>
      </c>
      <c r="AW1443" t="str">
        <f t="shared" si="149"/>
        <v>Trần Huy Hoàng</v>
      </c>
      <c r="AX1443" s="27" t="str">
        <f t="shared" si="150"/>
        <v>Nguyễn Thị Phương Tâm</v>
      </c>
      <c r="AY1443" s="4" t="str">
        <f t="shared" si="151"/>
        <v>VIN+</v>
      </c>
    </row>
    <row r="1444" spans="1:51" outlineLevel="1" x14ac:dyDescent="0.25">
      <c r="A1444" s="4" t="s">
        <v>1104</v>
      </c>
      <c r="B1444" s="4" t="s">
        <v>797</v>
      </c>
      <c r="C1444" s="4" t="s">
        <v>221</v>
      </c>
      <c r="D1444" s="4" t="s">
        <v>759</v>
      </c>
      <c r="E1444" s="35" t="s">
        <v>306</v>
      </c>
      <c r="F1444" s="11" t="s">
        <v>710</v>
      </c>
      <c r="G1444" s="35">
        <v>5279124</v>
      </c>
      <c r="H1444" s="4" t="s">
        <v>2236</v>
      </c>
      <c r="I1444" s="4"/>
      <c r="J1444" s="4"/>
      <c r="K1444" s="4"/>
      <c r="L1444" s="4"/>
      <c r="M1444" s="33"/>
      <c r="N1444" s="38"/>
      <c r="O1444" s="33"/>
      <c r="P1444" s="244">
        <f t="shared" si="148"/>
        <v>967.12</v>
      </c>
      <c r="Q1444" s="25"/>
      <c r="R1444" s="25"/>
      <c r="S1444" s="25"/>
      <c r="T1444" s="109"/>
      <c r="U1444" s="25"/>
      <c r="V1444" s="25"/>
      <c r="W1444" s="25"/>
      <c r="X1444" s="25">
        <v>0</v>
      </c>
      <c r="Y1444" s="25">
        <v>360.12599999999998</v>
      </c>
      <c r="Z1444" s="25">
        <v>0</v>
      </c>
      <c r="AA1444" s="109"/>
      <c r="AB1444" s="25">
        <v>0</v>
      </c>
      <c r="AC1444" s="25">
        <v>0</v>
      </c>
      <c r="AD1444" s="25">
        <v>0</v>
      </c>
      <c r="AE1444" s="25">
        <v>0</v>
      </c>
      <c r="AF1444" s="25">
        <v>0</v>
      </c>
      <c r="AG1444" s="25">
        <v>0</v>
      </c>
      <c r="AH1444" s="109"/>
      <c r="AI1444" s="25">
        <v>0</v>
      </c>
      <c r="AJ1444" s="25">
        <v>0</v>
      </c>
      <c r="AK1444" s="123">
        <v>0</v>
      </c>
      <c r="AL1444" s="25">
        <v>606.99400000000003</v>
      </c>
      <c r="AM1444" s="25">
        <v>0</v>
      </c>
      <c r="AN1444" s="25">
        <v>0</v>
      </c>
      <c r="AO1444" s="109"/>
      <c r="AP1444" s="25">
        <v>0</v>
      </c>
      <c r="AQ1444" s="25">
        <v>0</v>
      </c>
      <c r="AR1444" s="25">
        <v>0</v>
      </c>
      <c r="AS1444" s="25">
        <v>0</v>
      </c>
      <c r="AT1444" s="25">
        <v>0</v>
      </c>
      <c r="AU1444" s="25">
        <v>0</v>
      </c>
      <c r="AW1444" t="str">
        <f t="shared" si="149"/>
        <v>Trần Huy Hoàng</v>
      </c>
      <c r="AX1444" s="27" t="str">
        <f t="shared" si="150"/>
        <v>Nguyễn Thị Phương Tâm</v>
      </c>
      <c r="AY1444" s="4" t="str">
        <f t="shared" si="151"/>
        <v>VIN+</v>
      </c>
    </row>
    <row r="1445" spans="1:51" outlineLevel="1" x14ac:dyDescent="0.25">
      <c r="A1445" s="4" t="s">
        <v>1104</v>
      </c>
      <c r="B1445" s="4" t="s">
        <v>797</v>
      </c>
      <c r="C1445" s="4" t="s">
        <v>221</v>
      </c>
      <c r="D1445" s="4" t="s">
        <v>759</v>
      </c>
      <c r="E1445" s="35" t="s">
        <v>306</v>
      </c>
      <c r="F1445" s="11" t="s">
        <v>710</v>
      </c>
      <c r="G1445" s="35">
        <v>5338728</v>
      </c>
      <c r="H1445" s="4" t="s">
        <v>2237</v>
      </c>
      <c r="I1445" s="4"/>
      <c r="J1445" s="4"/>
      <c r="K1445" s="4"/>
      <c r="L1445" s="4"/>
      <c r="M1445" s="33"/>
      <c r="N1445" s="38"/>
      <c r="O1445" s="33"/>
      <c r="P1445" s="244">
        <f t="shared" si="148"/>
        <v>786.52200000000005</v>
      </c>
      <c r="Q1445" s="25"/>
      <c r="R1445" s="25"/>
      <c r="S1445" s="25"/>
      <c r="T1445" s="109"/>
      <c r="U1445" s="25"/>
      <c r="V1445" s="25"/>
      <c r="W1445" s="25"/>
      <c r="X1445" s="25">
        <v>0</v>
      </c>
      <c r="Y1445" s="25">
        <v>179.52799999999999</v>
      </c>
      <c r="Z1445" s="25">
        <v>0</v>
      </c>
      <c r="AA1445" s="109"/>
      <c r="AB1445" s="25">
        <v>0</v>
      </c>
      <c r="AC1445" s="25">
        <v>0</v>
      </c>
      <c r="AD1445" s="25">
        <v>0</v>
      </c>
      <c r="AE1445" s="25">
        <v>0</v>
      </c>
      <c r="AF1445" s="25">
        <v>0</v>
      </c>
      <c r="AG1445" s="25">
        <v>0</v>
      </c>
      <c r="AH1445" s="109"/>
      <c r="AI1445" s="25">
        <v>0</v>
      </c>
      <c r="AJ1445" s="25">
        <v>0</v>
      </c>
      <c r="AK1445" s="123">
        <v>0</v>
      </c>
      <c r="AL1445" s="25">
        <v>0</v>
      </c>
      <c r="AM1445" s="25">
        <v>0</v>
      </c>
      <c r="AN1445" s="25">
        <v>0</v>
      </c>
      <c r="AO1445" s="109"/>
      <c r="AP1445" s="25">
        <v>0</v>
      </c>
      <c r="AQ1445" s="25">
        <v>0</v>
      </c>
      <c r="AR1445" s="25">
        <v>0</v>
      </c>
      <c r="AS1445" s="25">
        <v>0</v>
      </c>
      <c r="AT1445" s="25">
        <v>606.99400000000003</v>
      </c>
      <c r="AU1445" s="25">
        <v>0</v>
      </c>
      <c r="AW1445" t="str">
        <f t="shared" si="149"/>
        <v>Trần Huy Hoàng</v>
      </c>
      <c r="AX1445" s="27" t="str">
        <f t="shared" si="150"/>
        <v>Nguyễn Thị Phương Tâm</v>
      </c>
      <c r="AY1445" s="4" t="str">
        <f t="shared" si="151"/>
        <v>VIN+</v>
      </c>
    </row>
    <row r="1446" spans="1:51" outlineLevel="1" x14ac:dyDescent="0.25">
      <c r="A1446" s="4" t="s">
        <v>1104</v>
      </c>
      <c r="B1446" s="4" t="s">
        <v>797</v>
      </c>
      <c r="C1446" s="4" t="s">
        <v>221</v>
      </c>
      <c r="D1446" s="4" t="s">
        <v>759</v>
      </c>
      <c r="E1446" s="35" t="s">
        <v>306</v>
      </c>
      <c r="F1446" s="11" t="s">
        <v>710</v>
      </c>
      <c r="G1446" s="35">
        <v>5132733</v>
      </c>
      <c r="H1446" s="4" t="s">
        <v>2238</v>
      </c>
      <c r="I1446" s="4"/>
      <c r="J1446" s="4"/>
      <c r="K1446" s="4"/>
      <c r="L1446" s="4"/>
      <c r="M1446" s="33"/>
      <c r="N1446" s="38"/>
      <c r="O1446" s="33"/>
      <c r="P1446" s="244">
        <f t="shared" si="148"/>
        <v>598.58999999999992</v>
      </c>
      <c r="Q1446" s="25"/>
      <c r="R1446" s="25"/>
      <c r="S1446" s="25"/>
      <c r="T1446" s="109"/>
      <c r="U1446" s="25"/>
      <c r="V1446" s="25"/>
      <c r="W1446" s="25"/>
      <c r="X1446" s="25">
        <v>0</v>
      </c>
      <c r="Y1446" s="25">
        <v>360.12599999999998</v>
      </c>
      <c r="Z1446" s="25">
        <v>0</v>
      </c>
      <c r="AA1446" s="109"/>
      <c r="AB1446" s="25">
        <v>0</v>
      </c>
      <c r="AC1446" s="25">
        <v>0</v>
      </c>
      <c r="AD1446" s="25">
        <v>0</v>
      </c>
      <c r="AE1446" s="25">
        <v>0</v>
      </c>
      <c r="AF1446" s="25">
        <v>0</v>
      </c>
      <c r="AG1446" s="25">
        <v>0</v>
      </c>
      <c r="AH1446" s="109"/>
      <c r="AI1446" s="25">
        <v>0</v>
      </c>
      <c r="AJ1446" s="25">
        <v>0</v>
      </c>
      <c r="AK1446" s="123">
        <v>0</v>
      </c>
      <c r="AL1446" s="25">
        <v>0</v>
      </c>
      <c r="AM1446" s="25">
        <v>0</v>
      </c>
      <c r="AN1446" s="25">
        <v>0</v>
      </c>
      <c r="AO1446" s="109"/>
      <c r="AP1446" s="25">
        <v>0</v>
      </c>
      <c r="AQ1446" s="25">
        <v>0</v>
      </c>
      <c r="AR1446" s="25">
        <v>0</v>
      </c>
      <c r="AS1446" s="25">
        <v>0</v>
      </c>
      <c r="AT1446" s="25">
        <v>238.464</v>
      </c>
      <c r="AU1446" s="25">
        <v>0</v>
      </c>
      <c r="AW1446" t="str">
        <f t="shared" si="149"/>
        <v>Trần Huy Hoàng</v>
      </c>
      <c r="AX1446" s="27" t="str">
        <f t="shared" si="150"/>
        <v>Nguyễn Thị Phương Tâm</v>
      </c>
      <c r="AY1446" s="4" t="str">
        <f t="shared" si="151"/>
        <v>VIN+</v>
      </c>
    </row>
    <row r="1447" spans="1:51" outlineLevel="1" x14ac:dyDescent="0.25">
      <c r="A1447" s="4" t="s">
        <v>1104</v>
      </c>
      <c r="B1447" s="4" t="s">
        <v>797</v>
      </c>
      <c r="C1447" s="4" t="s">
        <v>221</v>
      </c>
      <c r="D1447" s="4" t="s">
        <v>759</v>
      </c>
      <c r="E1447" s="35" t="s">
        <v>306</v>
      </c>
      <c r="F1447" s="11" t="s">
        <v>710</v>
      </c>
      <c r="G1447" s="35">
        <v>5274631</v>
      </c>
      <c r="H1447" s="4" t="s">
        <v>2239</v>
      </c>
      <c r="I1447" s="4"/>
      <c r="J1447" s="4"/>
      <c r="K1447" s="4"/>
      <c r="L1447" s="4"/>
      <c r="M1447" s="33"/>
      <c r="N1447" s="38"/>
      <c r="O1447" s="33"/>
      <c r="P1447" s="244">
        <f t="shared" si="148"/>
        <v>606.99400000000003</v>
      </c>
      <c r="Q1447" s="25"/>
      <c r="R1447" s="25"/>
      <c r="S1447" s="25"/>
      <c r="T1447" s="109"/>
      <c r="U1447" s="25"/>
      <c r="V1447" s="25"/>
      <c r="W1447" s="25"/>
      <c r="X1447" s="25">
        <v>0</v>
      </c>
      <c r="Y1447" s="25">
        <v>303.49700000000001</v>
      </c>
      <c r="Z1447" s="25">
        <v>0</v>
      </c>
      <c r="AA1447" s="109"/>
      <c r="AB1447" s="25">
        <v>0</v>
      </c>
      <c r="AC1447" s="25">
        <v>0</v>
      </c>
      <c r="AD1447" s="25">
        <v>0</v>
      </c>
      <c r="AE1447" s="25">
        <v>303.49700000000001</v>
      </c>
      <c r="AF1447" s="25">
        <v>0</v>
      </c>
      <c r="AG1447" s="25">
        <v>0</v>
      </c>
      <c r="AH1447" s="109"/>
      <c r="AI1447" s="25">
        <v>0</v>
      </c>
      <c r="AJ1447" s="25">
        <v>0</v>
      </c>
      <c r="AK1447" s="123">
        <v>0</v>
      </c>
      <c r="AL1447" s="25">
        <v>0</v>
      </c>
      <c r="AM1447" s="25">
        <v>0</v>
      </c>
      <c r="AN1447" s="25">
        <v>0</v>
      </c>
      <c r="AO1447" s="109"/>
      <c r="AP1447" s="25">
        <v>0</v>
      </c>
      <c r="AQ1447" s="25">
        <v>0</v>
      </c>
      <c r="AR1447" s="25">
        <v>0</v>
      </c>
      <c r="AS1447" s="25">
        <v>0</v>
      </c>
      <c r="AT1447" s="25">
        <v>0</v>
      </c>
      <c r="AU1447" s="25">
        <v>0</v>
      </c>
      <c r="AW1447" t="str">
        <f t="shared" si="149"/>
        <v>Trần Huy Hoàng</v>
      </c>
      <c r="AX1447" s="27" t="str">
        <f t="shared" si="150"/>
        <v>Nguyễn Thị Phương Tâm</v>
      </c>
      <c r="AY1447" s="4" t="str">
        <f t="shared" si="151"/>
        <v>VIN+</v>
      </c>
    </row>
    <row r="1448" spans="1:51" outlineLevel="1" x14ac:dyDescent="0.25">
      <c r="A1448" s="4" t="s">
        <v>1104</v>
      </c>
      <c r="B1448" s="4" t="s">
        <v>797</v>
      </c>
      <c r="C1448" s="4" t="s">
        <v>221</v>
      </c>
      <c r="D1448" s="4" t="s">
        <v>759</v>
      </c>
      <c r="E1448" s="35" t="s">
        <v>306</v>
      </c>
      <c r="F1448" s="11" t="s">
        <v>710</v>
      </c>
      <c r="G1448" s="35">
        <v>5298008</v>
      </c>
      <c r="H1448" s="4" t="s">
        <v>2240</v>
      </c>
      <c r="I1448" s="4"/>
      <c r="J1448" s="4"/>
      <c r="K1448" s="4"/>
      <c r="L1448" s="4"/>
      <c r="M1448" s="33"/>
      <c r="N1448" s="38"/>
      <c r="O1448" s="33"/>
      <c r="P1448" s="244">
        <f t="shared" si="148"/>
        <v>1082.6849999999999</v>
      </c>
      <c r="Q1448" s="25"/>
      <c r="R1448" s="25"/>
      <c r="S1448" s="25"/>
      <c r="T1448" s="109"/>
      <c r="U1448" s="25"/>
      <c r="V1448" s="25"/>
      <c r="W1448" s="25"/>
      <c r="X1448" s="25">
        <v>0</v>
      </c>
      <c r="Y1448" s="25">
        <v>484.09500000000003</v>
      </c>
      <c r="Z1448" s="25">
        <v>0</v>
      </c>
      <c r="AA1448" s="109"/>
      <c r="AB1448" s="25">
        <v>0</v>
      </c>
      <c r="AC1448" s="25">
        <v>0</v>
      </c>
      <c r="AD1448" s="25">
        <v>0</v>
      </c>
      <c r="AE1448" s="25">
        <v>0</v>
      </c>
      <c r="AF1448" s="25">
        <v>0</v>
      </c>
      <c r="AG1448" s="25">
        <v>0</v>
      </c>
      <c r="AH1448" s="109"/>
      <c r="AI1448" s="25">
        <v>180.59800000000001</v>
      </c>
      <c r="AJ1448" s="25">
        <v>0</v>
      </c>
      <c r="AK1448" s="123">
        <v>0</v>
      </c>
      <c r="AL1448" s="25">
        <v>0</v>
      </c>
      <c r="AM1448" s="25">
        <v>0</v>
      </c>
      <c r="AN1448" s="25">
        <v>0</v>
      </c>
      <c r="AO1448" s="109"/>
      <c r="AP1448" s="25">
        <v>0</v>
      </c>
      <c r="AQ1448" s="25">
        <v>0</v>
      </c>
      <c r="AR1448" s="25">
        <v>0</v>
      </c>
      <c r="AS1448" s="25">
        <v>0</v>
      </c>
      <c r="AT1448" s="25">
        <v>417.99199999999996</v>
      </c>
      <c r="AU1448" s="25">
        <v>0</v>
      </c>
      <c r="AW1448" t="str">
        <f t="shared" si="149"/>
        <v>Trần Huy Hoàng</v>
      </c>
      <c r="AX1448" s="27" t="str">
        <f t="shared" si="150"/>
        <v>Nguyễn Thị Phương Tâm</v>
      </c>
      <c r="AY1448" s="4" t="str">
        <f t="shared" si="151"/>
        <v>VIN+</v>
      </c>
    </row>
    <row r="1449" spans="1:51" outlineLevel="1" x14ac:dyDescent="0.25">
      <c r="A1449" s="4" t="s">
        <v>1104</v>
      </c>
      <c r="B1449" s="4" t="s">
        <v>797</v>
      </c>
      <c r="C1449" s="4" t="s">
        <v>221</v>
      </c>
      <c r="D1449" s="4" t="s">
        <v>759</v>
      </c>
      <c r="E1449" s="35" t="s">
        <v>306</v>
      </c>
      <c r="F1449" s="11" t="s">
        <v>710</v>
      </c>
      <c r="G1449" s="35">
        <v>5333273</v>
      </c>
      <c r="H1449" s="4" t="s">
        <v>2241</v>
      </c>
      <c r="I1449" s="4"/>
      <c r="J1449" s="4"/>
      <c r="K1449" s="4"/>
      <c r="L1449" s="4"/>
      <c r="M1449" s="33"/>
      <c r="N1449" s="38"/>
      <c r="O1449" s="33"/>
      <c r="P1449" s="244">
        <f t="shared" si="148"/>
        <v>722.55899999999997</v>
      </c>
      <c r="Q1449" s="25"/>
      <c r="R1449" s="25"/>
      <c r="S1449" s="25"/>
      <c r="T1449" s="109"/>
      <c r="U1449" s="25"/>
      <c r="V1449" s="25"/>
      <c r="W1449" s="25"/>
      <c r="X1449" s="25">
        <v>0</v>
      </c>
      <c r="Y1449" s="25">
        <v>180.59800000000001</v>
      </c>
      <c r="Z1449" s="25">
        <v>0</v>
      </c>
      <c r="AA1449" s="109"/>
      <c r="AB1449" s="25">
        <v>0</v>
      </c>
      <c r="AC1449" s="25">
        <v>0</v>
      </c>
      <c r="AD1449" s="25">
        <v>0</v>
      </c>
      <c r="AE1449" s="25">
        <v>0</v>
      </c>
      <c r="AF1449" s="25">
        <v>0</v>
      </c>
      <c r="AG1449" s="25">
        <v>0</v>
      </c>
      <c r="AH1449" s="109"/>
      <c r="AI1449" s="25">
        <v>0</v>
      </c>
      <c r="AJ1449" s="25">
        <v>0</v>
      </c>
      <c r="AK1449" s="123">
        <v>0</v>
      </c>
      <c r="AL1449" s="25">
        <v>0</v>
      </c>
      <c r="AM1449" s="25">
        <v>0</v>
      </c>
      <c r="AN1449" s="25">
        <v>0</v>
      </c>
      <c r="AO1449" s="109"/>
      <c r="AP1449" s="25">
        <v>0</v>
      </c>
      <c r="AQ1449" s="25">
        <v>0</v>
      </c>
      <c r="AR1449" s="25">
        <v>0</v>
      </c>
      <c r="AS1449" s="25">
        <v>0</v>
      </c>
      <c r="AT1449" s="25">
        <v>541.96100000000001</v>
      </c>
      <c r="AU1449" s="25">
        <v>0</v>
      </c>
      <c r="AW1449" t="str">
        <f t="shared" si="149"/>
        <v>Trần Huy Hoàng</v>
      </c>
      <c r="AX1449" s="27" t="str">
        <f t="shared" si="150"/>
        <v>Nguyễn Thị Phương Tâm</v>
      </c>
      <c r="AY1449" s="4" t="str">
        <f t="shared" si="151"/>
        <v>VIN+</v>
      </c>
    </row>
    <row r="1450" spans="1:51" outlineLevel="1" x14ac:dyDescent="0.25">
      <c r="A1450" s="4" t="s">
        <v>1104</v>
      </c>
      <c r="B1450" s="4" t="s">
        <v>797</v>
      </c>
      <c r="C1450" s="4" t="s">
        <v>221</v>
      </c>
      <c r="D1450" s="4" t="s">
        <v>759</v>
      </c>
      <c r="E1450" s="35" t="s">
        <v>306</v>
      </c>
      <c r="F1450" s="11" t="s">
        <v>710</v>
      </c>
      <c r="G1450" s="35">
        <v>5128301</v>
      </c>
      <c r="H1450" s="4" t="s">
        <v>2242</v>
      </c>
      <c r="I1450" s="4"/>
      <c r="J1450" s="4"/>
      <c r="K1450" s="4"/>
      <c r="L1450" s="4"/>
      <c r="M1450" s="33"/>
      <c r="N1450" s="38"/>
      <c r="O1450" s="33"/>
      <c r="P1450" s="244">
        <f t="shared" si="148"/>
        <v>663.62300000000005</v>
      </c>
      <c r="Q1450" s="25"/>
      <c r="R1450" s="25"/>
      <c r="S1450" s="25"/>
      <c r="T1450" s="109"/>
      <c r="U1450" s="25"/>
      <c r="V1450" s="25"/>
      <c r="W1450" s="25"/>
      <c r="X1450" s="25">
        <v>0</v>
      </c>
      <c r="Y1450" s="25">
        <v>180.59800000000001</v>
      </c>
      <c r="Z1450" s="25">
        <v>0</v>
      </c>
      <c r="AA1450" s="109"/>
      <c r="AB1450" s="25">
        <v>0</v>
      </c>
      <c r="AC1450" s="25">
        <v>0</v>
      </c>
      <c r="AD1450" s="25">
        <v>0</v>
      </c>
      <c r="AE1450" s="25">
        <v>179.52799999999999</v>
      </c>
      <c r="AF1450" s="25">
        <v>0</v>
      </c>
      <c r="AG1450" s="25">
        <v>0</v>
      </c>
      <c r="AH1450" s="109"/>
      <c r="AI1450" s="25">
        <v>0</v>
      </c>
      <c r="AJ1450" s="25">
        <v>0</v>
      </c>
      <c r="AK1450" s="123">
        <v>0</v>
      </c>
      <c r="AL1450" s="25">
        <v>0</v>
      </c>
      <c r="AM1450" s="25">
        <v>303.49700000000001</v>
      </c>
      <c r="AN1450" s="25">
        <v>0</v>
      </c>
      <c r="AO1450" s="109"/>
      <c r="AP1450" s="25">
        <v>0</v>
      </c>
      <c r="AQ1450" s="25">
        <v>0</v>
      </c>
      <c r="AR1450" s="25">
        <v>0</v>
      </c>
      <c r="AS1450" s="25">
        <v>0</v>
      </c>
      <c r="AT1450" s="25">
        <v>0</v>
      </c>
      <c r="AU1450" s="25">
        <v>0</v>
      </c>
      <c r="AW1450" t="str">
        <f t="shared" si="149"/>
        <v>Trần Huy Hoàng</v>
      </c>
      <c r="AX1450" s="27" t="str">
        <f t="shared" si="150"/>
        <v>Nguyễn Thị Phương Tâm</v>
      </c>
      <c r="AY1450" s="4" t="str">
        <f t="shared" si="151"/>
        <v>VIN+</v>
      </c>
    </row>
    <row r="1451" spans="1:51" outlineLevel="1" x14ac:dyDescent="0.25">
      <c r="A1451" s="4" t="s">
        <v>1104</v>
      </c>
      <c r="B1451" s="4" t="s">
        <v>797</v>
      </c>
      <c r="C1451" s="4" t="s">
        <v>221</v>
      </c>
      <c r="D1451" s="4" t="s">
        <v>759</v>
      </c>
      <c r="E1451" s="35" t="s">
        <v>306</v>
      </c>
      <c r="F1451" s="11" t="s">
        <v>710</v>
      </c>
      <c r="G1451" s="35">
        <v>5135460</v>
      </c>
      <c r="H1451" s="4" t="s">
        <v>2243</v>
      </c>
      <c r="I1451" s="4"/>
      <c r="J1451" s="4"/>
      <c r="K1451" s="4"/>
      <c r="L1451" s="4"/>
      <c r="M1451" s="33"/>
      <c r="N1451" s="38"/>
      <c r="O1451" s="33"/>
      <c r="P1451" s="244">
        <f t="shared" si="148"/>
        <v>180.59800000000001</v>
      </c>
      <c r="Q1451" s="25"/>
      <c r="R1451" s="25"/>
      <c r="S1451" s="25"/>
      <c r="T1451" s="109"/>
      <c r="U1451" s="25"/>
      <c r="V1451" s="25"/>
      <c r="W1451" s="25"/>
      <c r="X1451" s="25">
        <v>0</v>
      </c>
      <c r="Y1451" s="25">
        <v>180.59800000000001</v>
      </c>
      <c r="Z1451" s="25">
        <v>0</v>
      </c>
      <c r="AA1451" s="109"/>
      <c r="AB1451" s="25">
        <v>0</v>
      </c>
      <c r="AC1451" s="25">
        <v>0</v>
      </c>
      <c r="AD1451" s="25">
        <v>0</v>
      </c>
      <c r="AE1451" s="25">
        <v>0</v>
      </c>
      <c r="AF1451" s="25">
        <v>0</v>
      </c>
      <c r="AG1451" s="25">
        <v>0</v>
      </c>
      <c r="AH1451" s="109"/>
      <c r="AI1451" s="25">
        <v>0</v>
      </c>
      <c r="AJ1451" s="25">
        <v>0</v>
      </c>
      <c r="AK1451" s="123">
        <v>0</v>
      </c>
      <c r="AL1451" s="25">
        <v>0</v>
      </c>
      <c r="AM1451" s="25">
        <v>0</v>
      </c>
      <c r="AN1451" s="25">
        <v>0</v>
      </c>
      <c r="AO1451" s="109"/>
      <c r="AP1451" s="25">
        <v>0</v>
      </c>
      <c r="AQ1451" s="25">
        <v>0</v>
      </c>
      <c r="AR1451" s="25">
        <v>0</v>
      </c>
      <c r="AS1451" s="25">
        <v>0</v>
      </c>
      <c r="AT1451" s="25">
        <v>0</v>
      </c>
      <c r="AU1451" s="25">
        <v>0</v>
      </c>
      <c r="AW1451" t="str">
        <f t="shared" si="149"/>
        <v>Trần Huy Hoàng</v>
      </c>
      <c r="AX1451" s="27" t="str">
        <f t="shared" si="150"/>
        <v>Nguyễn Thị Phương Tâm</v>
      </c>
      <c r="AY1451" s="4" t="str">
        <f t="shared" si="151"/>
        <v>VIN+</v>
      </c>
    </row>
    <row r="1452" spans="1:51" outlineLevel="1" x14ac:dyDescent="0.25">
      <c r="A1452" s="4" t="s">
        <v>1104</v>
      </c>
      <c r="B1452" s="4" t="s">
        <v>797</v>
      </c>
      <c r="C1452" s="4" t="s">
        <v>221</v>
      </c>
      <c r="D1452" s="4" t="s">
        <v>759</v>
      </c>
      <c r="E1452" s="35" t="s">
        <v>306</v>
      </c>
      <c r="F1452" s="11" t="s">
        <v>710</v>
      </c>
      <c r="G1452" s="35">
        <v>5335679</v>
      </c>
      <c r="H1452" s="4" t="s">
        <v>2244</v>
      </c>
      <c r="I1452" s="4"/>
      <c r="J1452" s="4"/>
      <c r="K1452" s="4"/>
      <c r="L1452" s="4"/>
      <c r="M1452" s="33"/>
      <c r="N1452" s="38"/>
      <c r="O1452" s="33"/>
      <c r="P1452" s="244">
        <f t="shared" si="148"/>
        <v>360.12599999999998</v>
      </c>
      <c r="Q1452" s="25"/>
      <c r="R1452" s="25"/>
      <c r="S1452" s="25"/>
      <c r="T1452" s="109"/>
      <c r="U1452" s="25"/>
      <c r="V1452" s="25"/>
      <c r="W1452" s="25"/>
      <c r="X1452" s="25">
        <v>0</v>
      </c>
      <c r="Y1452" s="25">
        <v>180.59800000000001</v>
      </c>
      <c r="Z1452" s="25">
        <v>0</v>
      </c>
      <c r="AA1452" s="109"/>
      <c r="AB1452" s="25">
        <v>0</v>
      </c>
      <c r="AC1452" s="25">
        <v>0</v>
      </c>
      <c r="AD1452" s="25">
        <v>0</v>
      </c>
      <c r="AE1452" s="25">
        <v>0</v>
      </c>
      <c r="AF1452" s="25">
        <v>0</v>
      </c>
      <c r="AG1452" s="25">
        <v>0</v>
      </c>
      <c r="AH1452" s="109"/>
      <c r="AI1452" s="25">
        <v>0</v>
      </c>
      <c r="AJ1452" s="25">
        <v>179.52799999999999</v>
      </c>
      <c r="AK1452" s="123">
        <v>0</v>
      </c>
      <c r="AL1452" s="25">
        <v>0</v>
      </c>
      <c r="AM1452" s="25">
        <v>0</v>
      </c>
      <c r="AN1452" s="25">
        <v>0</v>
      </c>
      <c r="AO1452" s="109"/>
      <c r="AP1452" s="25">
        <v>0</v>
      </c>
      <c r="AQ1452" s="25">
        <v>0</v>
      </c>
      <c r="AR1452" s="25">
        <v>0</v>
      </c>
      <c r="AS1452" s="25">
        <v>0</v>
      </c>
      <c r="AT1452" s="25">
        <v>0</v>
      </c>
      <c r="AU1452" s="25">
        <v>0</v>
      </c>
      <c r="AW1452" t="str">
        <f t="shared" si="149"/>
        <v>Trần Huy Hoàng</v>
      </c>
      <c r="AX1452" s="27" t="str">
        <f t="shared" si="150"/>
        <v>Nguyễn Thị Phương Tâm</v>
      </c>
      <c r="AY1452" s="4" t="str">
        <f t="shared" si="151"/>
        <v>VIN+</v>
      </c>
    </row>
    <row r="1453" spans="1:51" outlineLevel="1" x14ac:dyDescent="0.25">
      <c r="A1453" s="4" t="s">
        <v>1104</v>
      </c>
      <c r="B1453" s="4" t="s">
        <v>797</v>
      </c>
      <c r="C1453" s="4" t="s">
        <v>221</v>
      </c>
      <c r="D1453" s="4" t="s">
        <v>759</v>
      </c>
      <c r="E1453" s="35" t="s">
        <v>306</v>
      </c>
      <c r="F1453" s="11" t="s">
        <v>710</v>
      </c>
      <c r="G1453" s="35">
        <v>5334535</v>
      </c>
      <c r="H1453" s="4" t="s">
        <v>2245</v>
      </c>
      <c r="I1453" s="4"/>
      <c r="J1453" s="4"/>
      <c r="K1453" s="4"/>
      <c r="L1453" s="4"/>
      <c r="M1453" s="33"/>
      <c r="N1453" s="38"/>
      <c r="O1453" s="33"/>
      <c r="P1453" s="244">
        <f t="shared" si="148"/>
        <v>1024.819</v>
      </c>
      <c r="Q1453" s="25"/>
      <c r="R1453" s="25"/>
      <c r="S1453" s="25"/>
      <c r="T1453" s="109"/>
      <c r="U1453" s="25"/>
      <c r="V1453" s="25"/>
      <c r="W1453" s="25"/>
      <c r="X1453" s="25">
        <v>0</v>
      </c>
      <c r="Y1453" s="25">
        <v>180.59800000000001</v>
      </c>
      <c r="Z1453" s="25">
        <v>179.52799999999999</v>
      </c>
      <c r="AA1453" s="109"/>
      <c r="AB1453" s="25">
        <v>0</v>
      </c>
      <c r="AC1453" s="25">
        <v>0</v>
      </c>
      <c r="AD1453" s="25">
        <v>0</v>
      </c>
      <c r="AE1453" s="25">
        <v>484.09500000000003</v>
      </c>
      <c r="AF1453" s="25">
        <v>0</v>
      </c>
      <c r="AG1453" s="25">
        <v>0</v>
      </c>
      <c r="AH1453" s="109"/>
      <c r="AI1453" s="25">
        <v>0</v>
      </c>
      <c r="AJ1453" s="25">
        <v>0</v>
      </c>
      <c r="AK1453" s="123">
        <v>0</v>
      </c>
      <c r="AL1453" s="25">
        <v>180.59800000000001</v>
      </c>
      <c r="AM1453" s="25">
        <v>0</v>
      </c>
      <c r="AN1453" s="25">
        <v>0</v>
      </c>
      <c r="AO1453" s="109"/>
      <c r="AP1453" s="25">
        <v>0</v>
      </c>
      <c r="AQ1453" s="25">
        <v>0</v>
      </c>
      <c r="AR1453" s="25">
        <v>0</v>
      </c>
      <c r="AS1453" s="25">
        <v>0</v>
      </c>
      <c r="AT1453" s="25">
        <v>0</v>
      </c>
      <c r="AU1453" s="25">
        <v>0</v>
      </c>
      <c r="AW1453" t="str">
        <f t="shared" si="149"/>
        <v>Trần Huy Hoàng</v>
      </c>
      <c r="AX1453" s="27" t="str">
        <f t="shared" si="150"/>
        <v>Nguyễn Thị Phương Tâm</v>
      </c>
      <c r="AY1453" s="4" t="str">
        <f t="shared" si="151"/>
        <v>VIN+</v>
      </c>
    </row>
    <row r="1454" spans="1:51" outlineLevel="1" x14ac:dyDescent="0.25">
      <c r="A1454" s="4" t="s">
        <v>1104</v>
      </c>
      <c r="B1454" s="4" t="s">
        <v>797</v>
      </c>
      <c r="C1454" s="4" t="s">
        <v>221</v>
      </c>
      <c r="D1454" s="4" t="s">
        <v>759</v>
      </c>
      <c r="E1454" s="35" t="s">
        <v>306</v>
      </c>
      <c r="F1454" s="11" t="s">
        <v>710</v>
      </c>
      <c r="G1454" s="35">
        <v>5339710</v>
      </c>
      <c r="H1454" s="4" t="s">
        <v>2246</v>
      </c>
      <c r="I1454" s="4"/>
      <c r="J1454" s="4"/>
      <c r="K1454" s="4"/>
      <c r="L1454" s="4"/>
      <c r="M1454" s="33"/>
      <c r="N1454" s="38"/>
      <c r="O1454" s="33"/>
      <c r="P1454" s="244">
        <f t="shared" si="148"/>
        <v>599.65899999999999</v>
      </c>
      <c r="Q1454" s="25"/>
      <c r="R1454" s="25"/>
      <c r="S1454" s="25"/>
      <c r="T1454" s="109"/>
      <c r="U1454" s="25"/>
      <c r="V1454" s="25"/>
      <c r="W1454" s="25"/>
      <c r="X1454" s="25">
        <v>0</v>
      </c>
      <c r="Y1454" s="25">
        <v>361.19499999999999</v>
      </c>
      <c r="Z1454" s="25">
        <v>0</v>
      </c>
      <c r="AA1454" s="109"/>
      <c r="AB1454" s="25">
        <v>0</v>
      </c>
      <c r="AC1454" s="25">
        <v>0</v>
      </c>
      <c r="AD1454" s="25">
        <v>0</v>
      </c>
      <c r="AE1454" s="25">
        <v>0</v>
      </c>
      <c r="AF1454" s="25">
        <v>0</v>
      </c>
      <c r="AG1454" s="25">
        <v>0</v>
      </c>
      <c r="AH1454" s="109"/>
      <c r="AI1454" s="25">
        <v>0</v>
      </c>
      <c r="AJ1454" s="25">
        <v>0</v>
      </c>
      <c r="AK1454" s="123">
        <v>0</v>
      </c>
      <c r="AL1454" s="25">
        <v>0</v>
      </c>
      <c r="AM1454" s="25">
        <v>0</v>
      </c>
      <c r="AN1454" s="25">
        <v>0</v>
      </c>
      <c r="AO1454" s="109"/>
      <c r="AP1454" s="25">
        <v>0</v>
      </c>
      <c r="AQ1454" s="25">
        <v>0</v>
      </c>
      <c r="AR1454" s="25">
        <v>0</v>
      </c>
      <c r="AS1454" s="25">
        <v>0</v>
      </c>
      <c r="AT1454" s="25">
        <v>238.464</v>
      </c>
      <c r="AU1454" s="25">
        <v>0</v>
      </c>
      <c r="AW1454" t="str">
        <f t="shared" si="149"/>
        <v>Trần Huy Hoàng</v>
      </c>
      <c r="AX1454" s="27" t="str">
        <f t="shared" si="150"/>
        <v>Nguyễn Thị Phương Tâm</v>
      </c>
      <c r="AY1454" s="4" t="str">
        <f t="shared" si="151"/>
        <v>VIN+</v>
      </c>
    </row>
    <row r="1455" spans="1:51" outlineLevel="1" x14ac:dyDescent="0.25">
      <c r="A1455" s="4" t="s">
        <v>1104</v>
      </c>
      <c r="B1455" s="4" t="s">
        <v>797</v>
      </c>
      <c r="C1455" s="4" t="s">
        <v>221</v>
      </c>
      <c r="D1455" s="4" t="s">
        <v>759</v>
      </c>
      <c r="E1455" s="35" t="s">
        <v>306</v>
      </c>
      <c r="F1455" s="11" t="s">
        <v>710</v>
      </c>
      <c r="G1455" s="35">
        <v>5294891</v>
      </c>
      <c r="H1455" s="4" t="s">
        <v>3114</v>
      </c>
      <c r="I1455" s="4"/>
      <c r="J1455" s="4"/>
      <c r="K1455" s="4"/>
      <c r="L1455" s="4"/>
      <c r="M1455" s="33"/>
      <c r="N1455" s="38"/>
      <c r="O1455" s="33"/>
      <c r="P1455" s="244">
        <f t="shared" si="148"/>
        <v>0</v>
      </c>
      <c r="Q1455" s="25"/>
      <c r="R1455" s="25"/>
      <c r="S1455" s="25"/>
      <c r="T1455" s="109"/>
      <c r="U1455" s="25"/>
      <c r="V1455" s="25"/>
      <c r="W1455" s="25"/>
      <c r="X1455" s="25">
        <v>0</v>
      </c>
      <c r="Y1455" s="25">
        <v>0</v>
      </c>
      <c r="Z1455" s="25">
        <v>0</v>
      </c>
      <c r="AA1455" s="109"/>
      <c r="AB1455" s="25">
        <v>0</v>
      </c>
      <c r="AC1455" s="25">
        <v>0</v>
      </c>
      <c r="AD1455" s="25">
        <v>0</v>
      </c>
      <c r="AE1455" s="25">
        <v>0</v>
      </c>
      <c r="AF1455" s="25">
        <v>0</v>
      </c>
      <c r="AG1455" s="25">
        <v>0</v>
      </c>
      <c r="AH1455" s="109"/>
      <c r="AI1455" s="25">
        <v>0</v>
      </c>
      <c r="AJ1455" s="25">
        <v>0</v>
      </c>
      <c r="AK1455" s="123">
        <v>0</v>
      </c>
      <c r="AL1455" s="25">
        <v>0</v>
      </c>
      <c r="AM1455" s="25">
        <v>0</v>
      </c>
      <c r="AN1455" s="25">
        <v>0</v>
      </c>
      <c r="AO1455" s="109"/>
      <c r="AP1455" s="25">
        <v>0</v>
      </c>
      <c r="AQ1455" s="25">
        <v>0</v>
      </c>
      <c r="AR1455" s="25">
        <v>0</v>
      </c>
      <c r="AS1455" s="25">
        <v>0</v>
      </c>
      <c r="AT1455" s="25">
        <v>0</v>
      </c>
      <c r="AU1455" s="25">
        <v>0</v>
      </c>
      <c r="AW1455" t="str">
        <f t="shared" si="149"/>
        <v>Trần Huy Hoàng</v>
      </c>
      <c r="AX1455" s="27" t="str">
        <f t="shared" si="150"/>
        <v>Nguyễn Thị Phương Tâm</v>
      </c>
      <c r="AY1455" s="4" t="str">
        <f t="shared" si="151"/>
        <v>VIN+</v>
      </c>
    </row>
    <row r="1456" spans="1:51" outlineLevel="1" x14ac:dyDescent="0.25">
      <c r="A1456" s="4" t="s">
        <v>1104</v>
      </c>
      <c r="B1456" s="4" t="s">
        <v>797</v>
      </c>
      <c r="C1456" s="4" t="s">
        <v>221</v>
      </c>
      <c r="D1456" s="4" t="s">
        <v>759</v>
      </c>
      <c r="E1456" s="35" t="s">
        <v>306</v>
      </c>
      <c r="F1456" s="11" t="s">
        <v>710</v>
      </c>
      <c r="G1456" s="35">
        <v>5131741</v>
      </c>
      <c r="H1456" s="4" t="s">
        <v>3115</v>
      </c>
      <c r="I1456" s="4"/>
      <c r="J1456" s="4"/>
      <c r="K1456" s="4"/>
      <c r="L1456" s="4"/>
      <c r="M1456" s="33"/>
      <c r="N1456" s="38"/>
      <c r="O1456" s="33"/>
      <c r="P1456" s="244">
        <f t="shared" si="148"/>
        <v>0</v>
      </c>
      <c r="Q1456" s="25"/>
      <c r="R1456" s="25"/>
      <c r="S1456" s="25"/>
      <c r="T1456" s="109"/>
      <c r="U1456" s="25"/>
      <c r="V1456" s="25"/>
      <c r="W1456" s="25"/>
      <c r="X1456" s="25">
        <v>0</v>
      </c>
      <c r="Y1456" s="25">
        <v>0</v>
      </c>
      <c r="Z1456" s="25">
        <v>0</v>
      </c>
      <c r="AA1456" s="109"/>
      <c r="AB1456" s="25">
        <v>0</v>
      </c>
      <c r="AC1456" s="25">
        <v>0</v>
      </c>
      <c r="AD1456" s="25">
        <v>0</v>
      </c>
      <c r="AE1456" s="25">
        <v>0</v>
      </c>
      <c r="AF1456" s="25">
        <v>0</v>
      </c>
      <c r="AG1456" s="25">
        <v>0</v>
      </c>
      <c r="AH1456" s="109"/>
      <c r="AI1456" s="25">
        <v>0</v>
      </c>
      <c r="AJ1456" s="25">
        <v>0</v>
      </c>
      <c r="AK1456" s="123">
        <v>0</v>
      </c>
      <c r="AL1456" s="25">
        <v>0</v>
      </c>
      <c r="AM1456" s="25">
        <v>0</v>
      </c>
      <c r="AN1456" s="25">
        <v>0</v>
      </c>
      <c r="AO1456" s="109"/>
      <c r="AP1456" s="25">
        <v>0</v>
      </c>
      <c r="AQ1456" s="25">
        <v>0</v>
      </c>
      <c r="AR1456" s="25">
        <v>0</v>
      </c>
      <c r="AS1456" s="25">
        <v>0</v>
      </c>
      <c r="AT1456" s="25">
        <v>0</v>
      </c>
      <c r="AU1456" s="25">
        <v>0</v>
      </c>
      <c r="AW1456" t="str">
        <f t="shared" si="149"/>
        <v>Trần Huy Hoàng</v>
      </c>
      <c r="AX1456" s="27" t="str">
        <f t="shared" si="150"/>
        <v>Nguyễn Thị Phương Tâm</v>
      </c>
      <c r="AY1456" s="4" t="str">
        <f t="shared" si="151"/>
        <v>VIN+</v>
      </c>
    </row>
    <row r="1457" spans="1:51" outlineLevel="1" x14ac:dyDescent="0.25">
      <c r="A1457" s="4" t="s">
        <v>1104</v>
      </c>
      <c r="B1457" s="4" t="s">
        <v>797</v>
      </c>
      <c r="C1457" s="4" t="s">
        <v>221</v>
      </c>
      <c r="D1457" s="4" t="s">
        <v>759</v>
      </c>
      <c r="E1457" s="35" t="s">
        <v>306</v>
      </c>
      <c r="F1457" s="11" t="s">
        <v>710</v>
      </c>
      <c r="G1457" s="35">
        <v>5137873</v>
      </c>
      <c r="H1457" s="4" t="s">
        <v>3116</v>
      </c>
      <c r="I1457" s="4"/>
      <c r="J1457" s="4"/>
      <c r="K1457" s="4"/>
      <c r="L1457" s="4"/>
      <c r="M1457" s="33"/>
      <c r="N1457" s="38"/>
      <c r="O1457" s="33"/>
      <c r="P1457" s="244">
        <f t="shared" si="148"/>
        <v>179.52799999999999</v>
      </c>
      <c r="Q1457" s="25"/>
      <c r="R1457" s="25"/>
      <c r="S1457" s="25"/>
      <c r="T1457" s="109"/>
      <c r="U1457" s="25"/>
      <c r="V1457" s="25"/>
      <c r="W1457" s="25"/>
      <c r="X1457" s="25">
        <v>0</v>
      </c>
      <c r="Y1457" s="25"/>
      <c r="Z1457" s="25">
        <v>0</v>
      </c>
      <c r="AA1457" s="109"/>
      <c r="AB1457" s="25">
        <v>0</v>
      </c>
      <c r="AC1457" s="25">
        <v>0</v>
      </c>
      <c r="AD1457" s="25">
        <v>0</v>
      </c>
      <c r="AE1457" s="25">
        <v>0</v>
      </c>
      <c r="AF1457" s="25">
        <v>0</v>
      </c>
      <c r="AG1457" s="25">
        <v>0</v>
      </c>
      <c r="AH1457" s="109"/>
      <c r="AI1457" s="25">
        <v>0</v>
      </c>
      <c r="AJ1457" s="25">
        <v>0</v>
      </c>
      <c r="AK1457" s="123">
        <v>0</v>
      </c>
      <c r="AL1457" s="25">
        <v>0</v>
      </c>
      <c r="AM1457" s="25">
        <v>0</v>
      </c>
      <c r="AN1457" s="25">
        <v>179.52799999999999</v>
      </c>
      <c r="AO1457" s="109"/>
      <c r="AP1457" s="25">
        <v>0</v>
      </c>
      <c r="AQ1457" s="25">
        <v>0</v>
      </c>
      <c r="AR1457" s="25">
        <v>0</v>
      </c>
      <c r="AS1457" s="25">
        <v>0</v>
      </c>
      <c r="AT1457" s="25">
        <v>0</v>
      </c>
      <c r="AU1457" s="25">
        <v>0</v>
      </c>
      <c r="AW1457" t="str">
        <f t="shared" si="149"/>
        <v>Trần Huy Hoàng</v>
      </c>
      <c r="AX1457" s="27" t="str">
        <f t="shared" si="150"/>
        <v>Nguyễn Thị Phương Tâm</v>
      </c>
      <c r="AY1457" s="4" t="str">
        <f t="shared" si="151"/>
        <v>VIN+</v>
      </c>
    </row>
    <row r="1458" spans="1:51" outlineLevel="1" x14ac:dyDescent="0.25">
      <c r="A1458" s="4" t="s">
        <v>1104</v>
      </c>
      <c r="B1458" s="4" t="s">
        <v>797</v>
      </c>
      <c r="C1458" s="4" t="s">
        <v>221</v>
      </c>
      <c r="D1458" s="4" t="s">
        <v>759</v>
      </c>
      <c r="E1458" s="35" t="s">
        <v>306</v>
      </c>
      <c r="F1458" s="11" t="s">
        <v>710</v>
      </c>
      <c r="G1458" s="35">
        <v>5137987</v>
      </c>
      <c r="H1458" s="4" t="s">
        <v>3117</v>
      </c>
      <c r="I1458" s="4"/>
      <c r="J1458" s="4"/>
      <c r="K1458" s="4"/>
      <c r="L1458" s="4"/>
      <c r="M1458" s="33"/>
      <c r="N1458" s="38"/>
      <c r="O1458" s="33"/>
      <c r="P1458" s="244">
        <f t="shared" si="148"/>
        <v>179.52799999999999</v>
      </c>
      <c r="Q1458" s="25"/>
      <c r="R1458" s="25"/>
      <c r="S1458" s="25"/>
      <c r="T1458" s="109"/>
      <c r="U1458" s="25"/>
      <c r="V1458" s="25"/>
      <c r="W1458" s="25"/>
      <c r="X1458" s="25">
        <v>0</v>
      </c>
      <c r="Y1458" s="25"/>
      <c r="Z1458" s="25">
        <v>0</v>
      </c>
      <c r="AA1458" s="109"/>
      <c r="AB1458" s="25">
        <v>0</v>
      </c>
      <c r="AC1458" s="25">
        <v>0</v>
      </c>
      <c r="AD1458" s="25">
        <v>0</v>
      </c>
      <c r="AE1458" s="25">
        <v>0</v>
      </c>
      <c r="AF1458" s="25">
        <v>0</v>
      </c>
      <c r="AG1458" s="25">
        <v>179.52799999999999</v>
      </c>
      <c r="AH1458" s="109"/>
      <c r="AI1458" s="25">
        <v>0</v>
      </c>
      <c r="AJ1458" s="25">
        <v>0</v>
      </c>
      <c r="AK1458" s="123">
        <v>0</v>
      </c>
      <c r="AL1458" s="25">
        <v>0</v>
      </c>
      <c r="AM1458" s="25">
        <v>0</v>
      </c>
      <c r="AN1458" s="25">
        <v>0</v>
      </c>
      <c r="AO1458" s="109"/>
      <c r="AP1458" s="25">
        <v>0</v>
      </c>
      <c r="AQ1458" s="25">
        <v>0</v>
      </c>
      <c r="AR1458" s="25">
        <v>0</v>
      </c>
      <c r="AS1458" s="25">
        <v>0</v>
      </c>
      <c r="AT1458" s="25">
        <v>0</v>
      </c>
      <c r="AU1458" s="25">
        <v>0</v>
      </c>
      <c r="AW1458" t="str">
        <f t="shared" si="149"/>
        <v>Trần Huy Hoàng</v>
      </c>
      <c r="AX1458" s="27" t="str">
        <f t="shared" si="150"/>
        <v>Nguyễn Thị Phương Tâm</v>
      </c>
      <c r="AY1458" s="4" t="str">
        <f t="shared" si="151"/>
        <v>VIN+</v>
      </c>
    </row>
    <row r="1459" spans="1:51" outlineLevel="1" x14ac:dyDescent="0.25">
      <c r="A1459" s="4" t="s">
        <v>1104</v>
      </c>
      <c r="B1459" s="4" t="s">
        <v>797</v>
      </c>
      <c r="C1459" s="4" t="s">
        <v>221</v>
      </c>
      <c r="D1459" s="4" t="s">
        <v>759</v>
      </c>
      <c r="E1459" s="35" t="s">
        <v>306</v>
      </c>
      <c r="F1459" s="11" t="s">
        <v>710</v>
      </c>
      <c r="G1459" s="35">
        <v>5278879</v>
      </c>
      <c r="H1459" s="4" t="s">
        <v>3118</v>
      </c>
      <c r="I1459" s="4"/>
      <c r="J1459" s="4"/>
      <c r="K1459" s="4"/>
      <c r="L1459" s="4"/>
      <c r="M1459" s="33"/>
      <c r="N1459" s="38"/>
      <c r="O1459" s="33"/>
      <c r="P1459" s="244">
        <f t="shared" si="148"/>
        <v>0</v>
      </c>
      <c r="Q1459" s="25"/>
      <c r="R1459" s="25"/>
      <c r="S1459" s="25"/>
      <c r="T1459" s="109"/>
      <c r="U1459" s="25"/>
      <c r="V1459" s="25"/>
      <c r="W1459" s="25"/>
      <c r="X1459" s="25">
        <v>0</v>
      </c>
      <c r="Y1459" s="25"/>
      <c r="Z1459" s="25">
        <v>0</v>
      </c>
      <c r="AA1459" s="109"/>
      <c r="AB1459" s="25">
        <v>0</v>
      </c>
      <c r="AC1459" s="25">
        <v>0</v>
      </c>
      <c r="AD1459" s="25">
        <v>0</v>
      </c>
      <c r="AE1459" s="25">
        <v>0</v>
      </c>
      <c r="AF1459" s="25">
        <v>0</v>
      </c>
      <c r="AG1459" s="25">
        <v>0</v>
      </c>
      <c r="AH1459" s="109"/>
      <c r="AI1459" s="25">
        <v>0</v>
      </c>
      <c r="AJ1459" s="25">
        <v>0</v>
      </c>
      <c r="AK1459" s="123">
        <v>0</v>
      </c>
      <c r="AL1459" s="25">
        <v>0</v>
      </c>
      <c r="AM1459" s="25">
        <v>0</v>
      </c>
      <c r="AN1459" s="25">
        <v>0</v>
      </c>
      <c r="AO1459" s="109"/>
      <c r="AP1459" s="25">
        <v>0</v>
      </c>
      <c r="AQ1459" s="25">
        <v>0</v>
      </c>
      <c r="AR1459" s="25">
        <v>0</v>
      </c>
      <c r="AS1459" s="25">
        <v>0</v>
      </c>
      <c r="AT1459" s="25">
        <v>0</v>
      </c>
      <c r="AU1459" s="25">
        <v>0</v>
      </c>
      <c r="AW1459" t="str">
        <f t="shared" si="149"/>
        <v>Trần Huy Hoàng</v>
      </c>
      <c r="AX1459" s="27" t="str">
        <f t="shared" si="150"/>
        <v>Nguyễn Thị Phương Tâm</v>
      </c>
      <c r="AY1459" s="4" t="str">
        <f t="shared" si="151"/>
        <v>VIN+</v>
      </c>
    </row>
    <row r="1460" spans="1:51" outlineLevel="1" x14ac:dyDescent="0.25">
      <c r="A1460" s="4" t="s">
        <v>1104</v>
      </c>
      <c r="B1460" s="4" t="s">
        <v>797</v>
      </c>
      <c r="C1460" s="4" t="s">
        <v>221</v>
      </c>
      <c r="D1460" s="4" t="s">
        <v>759</v>
      </c>
      <c r="E1460" s="35" t="s">
        <v>306</v>
      </c>
      <c r="F1460" s="11" t="s">
        <v>710</v>
      </c>
      <c r="G1460" s="35">
        <v>5292374</v>
      </c>
      <c r="H1460" s="4" t="s">
        <v>3119</v>
      </c>
      <c r="I1460" s="4"/>
      <c r="J1460" s="4"/>
      <c r="K1460" s="4"/>
      <c r="L1460" s="4"/>
      <c r="M1460" s="33"/>
      <c r="N1460" s="38"/>
      <c r="O1460" s="33"/>
      <c r="P1460" s="244">
        <f t="shared" si="148"/>
        <v>1993.1759999999999</v>
      </c>
      <c r="Q1460" s="25"/>
      <c r="R1460" s="25"/>
      <c r="S1460" s="25"/>
      <c r="T1460" s="109"/>
      <c r="U1460" s="25"/>
      <c r="V1460" s="25"/>
      <c r="W1460" s="25"/>
      <c r="X1460" s="25">
        <v>0</v>
      </c>
      <c r="Y1460" s="25"/>
      <c r="Z1460" s="25">
        <v>787.59199999999998</v>
      </c>
      <c r="AA1460" s="109"/>
      <c r="AB1460" s="25">
        <v>0</v>
      </c>
      <c r="AC1460" s="25">
        <v>0</v>
      </c>
      <c r="AD1460" s="25">
        <v>0</v>
      </c>
      <c r="AE1460" s="25">
        <v>0</v>
      </c>
      <c r="AF1460" s="25">
        <v>0</v>
      </c>
      <c r="AG1460" s="25">
        <v>0</v>
      </c>
      <c r="AH1460" s="109"/>
      <c r="AI1460" s="25">
        <v>0</v>
      </c>
      <c r="AJ1460" s="25">
        <v>0</v>
      </c>
      <c r="AK1460" s="123">
        <v>0</v>
      </c>
      <c r="AL1460" s="25">
        <v>0</v>
      </c>
      <c r="AM1460" s="25">
        <v>0</v>
      </c>
      <c r="AN1460" s="25">
        <v>238.464</v>
      </c>
      <c r="AO1460" s="109"/>
      <c r="AP1460" s="25">
        <v>0</v>
      </c>
      <c r="AQ1460" s="25">
        <v>0</v>
      </c>
      <c r="AR1460" s="25">
        <v>967.12</v>
      </c>
      <c r="AS1460" s="25">
        <v>0</v>
      </c>
      <c r="AT1460" s="25">
        <v>0</v>
      </c>
      <c r="AU1460" s="25">
        <v>0</v>
      </c>
      <c r="AW1460" t="str">
        <f t="shared" si="149"/>
        <v>Trần Huy Hoàng</v>
      </c>
      <c r="AX1460" s="27" t="str">
        <f t="shared" si="150"/>
        <v>Nguyễn Thị Phương Tâm</v>
      </c>
      <c r="AY1460" s="4" t="str">
        <f t="shared" si="151"/>
        <v>VIN+</v>
      </c>
    </row>
    <row r="1461" spans="1:51" outlineLevel="1" x14ac:dyDescent="0.25">
      <c r="A1461" s="4" t="s">
        <v>1104</v>
      </c>
      <c r="B1461" s="4" t="s">
        <v>797</v>
      </c>
      <c r="C1461" s="4" t="s">
        <v>221</v>
      </c>
      <c r="D1461" s="4" t="s">
        <v>759</v>
      </c>
      <c r="E1461" s="35" t="s">
        <v>306</v>
      </c>
      <c r="F1461" s="11" t="s">
        <v>710</v>
      </c>
      <c r="G1461" s="35">
        <v>5295748</v>
      </c>
      <c r="H1461" s="4" t="s">
        <v>3120</v>
      </c>
      <c r="I1461" s="4"/>
      <c r="J1461" s="4"/>
      <c r="K1461" s="4"/>
      <c r="L1461" s="4"/>
      <c r="M1461" s="33"/>
      <c r="N1461" s="38"/>
      <c r="O1461" s="33"/>
      <c r="P1461" s="244">
        <f t="shared" si="148"/>
        <v>417.99199999999996</v>
      </c>
      <c r="Q1461" s="25"/>
      <c r="R1461" s="25"/>
      <c r="S1461" s="25"/>
      <c r="T1461" s="109"/>
      <c r="U1461" s="25"/>
      <c r="V1461" s="25"/>
      <c r="W1461" s="25"/>
      <c r="X1461" s="25">
        <v>0</v>
      </c>
      <c r="Y1461" s="25"/>
      <c r="Z1461" s="25">
        <v>0</v>
      </c>
      <c r="AA1461" s="109"/>
      <c r="AB1461" s="25">
        <v>0</v>
      </c>
      <c r="AC1461" s="25">
        <v>238.464</v>
      </c>
      <c r="AD1461" s="25">
        <v>0</v>
      </c>
      <c r="AE1461" s="25">
        <v>179.52799999999999</v>
      </c>
      <c r="AF1461" s="25">
        <v>0</v>
      </c>
      <c r="AG1461" s="25">
        <v>0</v>
      </c>
      <c r="AH1461" s="109"/>
      <c r="AI1461" s="25">
        <v>0</v>
      </c>
      <c r="AJ1461" s="25">
        <v>0</v>
      </c>
      <c r="AK1461" s="123">
        <v>0</v>
      </c>
      <c r="AL1461" s="25">
        <v>0</v>
      </c>
      <c r="AM1461" s="25">
        <v>0</v>
      </c>
      <c r="AN1461" s="25">
        <v>0</v>
      </c>
      <c r="AO1461" s="109"/>
      <c r="AP1461" s="25">
        <v>0</v>
      </c>
      <c r="AQ1461" s="25">
        <v>0</v>
      </c>
      <c r="AR1461" s="25">
        <v>0</v>
      </c>
      <c r="AS1461" s="25">
        <v>0</v>
      </c>
      <c r="AT1461" s="25">
        <v>0</v>
      </c>
      <c r="AU1461" s="25">
        <v>0</v>
      </c>
      <c r="AW1461" t="str">
        <f t="shared" si="149"/>
        <v>Trần Huy Hoàng</v>
      </c>
      <c r="AX1461" s="27" t="str">
        <f t="shared" si="150"/>
        <v>Nguyễn Thị Phương Tâm</v>
      </c>
      <c r="AY1461" s="4" t="str">
        <f t="shared" si="151"/>
        <v>VIN+</v>
      </c>
    </row>
    <row r="1462" spans="1:51" outlineLevel="1" x14ac:dyDescent="0.25">
      <c r="A1462" s="4" t="s">
        <v>1104</v>
      </c>
      <c r="B1462" s="4" t="s">
        <v>797</v>
      </c>
      <c r="C1462" s="4" t="s">
        <v>221</v>
      </c>
      <c r="D1462" s="4" t="s">
        <v>759</v>
      </c>
      <c r="E1462" s="35" t="s">
        <v>306</v>
      </c>
      <c r="F1462" s="11" t="s">
        <v>710</v>
      </c>
      <c r="G1462" s="35">
        <v>5296875</v>
      </c>
      <c r="H1462" s="4" t="s">
        <v>3121</v>
      </c>
      <c r="I1462" s="4"/>
      <c r="J1462" s="4"/>
      <c r="K1462" s="4"/>
      <c r="L1462" s="4"/>
      <c r="M1462" s="33"/>
      <c r="N1462" s="38"/>
      <c r="O1462" s="33"/>
      <c r="P1462" s="244">
        <f t="shared" si="148"/>
        <v>483.02499999999998</v>
      </c>
      <c r="Q1462" s="25"/>
      <c r="R1462" s="25"/>
      <c r="S1462" s="25"/>
      <c r="T1462" s="109"/>
      <c r="U1462" s="25"/>
      <c r="V1462" s="25"/>
      <c r="W1462" s="25"/>
      <c r="X1462" s="25">
        <v>0</v>
      </c>
      <c r="Y1462" s="25"/>
      <c r="Z1462" s="25">
        <v>0</v>
      </c>
      <c r="AA1462" s="109"/>
      <c r="AB1462" s="25">
        <v>179.52799999999999</v>
      </c>
      <c r="AC1462" s="25">
        <v>0</v>
      </c>
      <c r="AD1462" s="25">
        <v>0</v>
      </c>
      <c r="AE1462" s="25">
        <v>303.49700000000001</v>
      </c>
      <c r="AF1462" s="25">
        <v>0</v>
      </c>
      <c r="AG1462" s="25">
        <v>0</v>
      </c>
      <c r="AH1462" s="109"/>
      <c r="AI1462" s="25">
        <v>0</v>
      </c>
      <c r="AJ1462" s="25">
        <v>0</v>
      </c>
      <c r="AK1462" s="123">
        <v>0</v>
      </c>
      <c r="AL1462" s="25">
        <v>0</v>
      </c>
      <c r="AM1462" s="25">
        <v>0</v>
      </c>
      <c r="AN1462" s="25">
        <v>0</v>
      </c>
      <c r="AO1462" s="109"/>
      <c r="AP1462" s="25">
        <v>0</v>
      </c>
      <c r="AQ1462" s="25">
        <v>0</v>
      </c>
      <c r="AR1462" s="25">
        <v>0</v>
      </c>
      <c r="AS1462" s="25">
        <v>0</v>
      </c>
      <c r="AT1462" s="25">
        <v>0</v>
      </c>
      <c r="AU1462" s="25">
        <v>0</v>
      </c>
      <c r="AW1462" t="str">
        <f t="shared" si="149"/>
        <v>Trần Huy Hoàng</v>
      </c>
      <c r="AX1462" s="27" t="str">
        <f t="shared" si="150"/>
        <v>Nguyễn Thị Phương Tâm</v>
      </c>
      <c r="AY1462" s="4" t="str">
        <f t="shared" si="151"/>
        <v>VIN+</v>
      </c>
    </row>
    <row r="1463" spans="1:51" outlineLevel="1" x14ac:dyDescent="0.25">
      <c r="A1463" s="4" t="s">
        <v>1104</v>
      </c>
      <c r="B1463" s="4" t="s">
        <v>797</v>
      </c>
      <c r="C1463" s="4" t="s">
        <v>221</v>
      </c>
      <c r="D1463" s="4" t="s">
        <v>759</v>
      </c>
      <c r="E1463" s="35" t="s">
        <v>306</v>
      </c>
      <c r="F1463" s="11" t="s">
        <v>710</v>
      </c>
      <c r="G1463" s="35">
        <v>5297414</v>
      </c>
      <c r="H1463" s="4" t="s">
        <v>3122</v>
      </c>
      <c r="I1463" s="4"/>
      <c r="J1463" s="4"/>
      <c r="K1463" s="4"/>
      <c r="L1463" s="4"/>
      <c r="M1463" s="33"/>
      <c r="N1463" s="38"/>
      <c r="O1463" s="33"/>
      <c r="P1463" s="244">
        <f t="shared" si="148"/>
        <v>180.59800000000001</v>
      </c>
      <c r="Q1463" s="25"/>
      <c r="R1463" s="25"/>
      <c r="S1463" s="25"/>
      <c r="T1463" s="109"/>
      <c r="U1463" s="25"/>
      <c r="V1463" s="25"/>
      <c r="W1463" s="25"/>
      <c r="X1463" s="25">
        <v>0</v>
      </c>
      <c r="Y1463" s="25"/>
      <c r="Z1463" s="25">
        <v>0</v>
      </c>
      <c r="AA1463" s="109"/>
      <c r="AB1463" s="25">
        <v>0</v>
      </c>
      <c r="AC1463" s="25">
        <v>0</v>
      </c>
      <c r="AD1463" s="25">
        <v>0</v>
      </c>
      <c r="AE1463" s="25">
        <v>180.59800000000001</v>
      </c>
      <c r="AF1463" s="25">
        <v>0</v>
      </c>
      <c r="AG1463" s="25">
        <v>0</v>
      </c>
      <c r="AH1463" s="109"/>
      <c r="AI1463" s="25">
        <v>0</v>
      </c>
      <c r="AJ1463" s="25">
        <v>0</v>
      </c>
      <c r="AK1463" s="123">
        <v>0</v>
      </c>
      <c r="AL1463" s="25">
        <v>0</v>
      </c>
      <c r="AM1463" s="25">
        <v>0</v>
      </c>
      <c r="AN1463" s="25">
        <v>0</v>
      </c>
      <c r="AO1463" s="109"/>
      <c r="AP1463" s="25">
        <v>0</v>
      </c>
      <c r="AQ1463" s="25">
        <v>0</v>
      </c>
      <c r="AR1463" s="25">
        <v>0</v>
      </c>
      <c r="AS1463" s="25">
        <v>0</v>
      </c>
      <c r="AT1463" s="25">
        <v>0</v>
      </c>
      <c r="AU1463" s="25">
        <v>0</v>
      </c>
      <c r="AW1463" t="str">
        <f t="shared" si="149"/>
        <v>Trần Huy Hoàng</v>
      </c>
      <c r="AX1463" s="27" t="str">
        <f t="shared" si="150"/>
        <v>Nguyễn Thị Phương Tâm</v>
      </c>
      <c r="AY1463" s="4" t="str">
        <f t="shared" si="151"/>
        <v>VIN+</v>
      </c>
    </row>
    <row r="1464" spans="1:51" outlineLevel="1" x14ac:dyDescent="0.25">
      <c r="A1464" s="4" t="s">
        <v>1104</v>
      </c>
      <c r="B1464" s="4" t="s">
        <v>797</v>
      </c>
      <c r="C1464" s="4" t="s">
        <v>221</v>
      </c>
      <c r="D1464" s="4" t="s">
        <v>759</v>
      </c>
      <c r="E1464" s="35" t="s">
        <v>306</v>
      </c>
      <c r="F1464" s="11" t="s">
        <v>710</v>
      </c>
      <c r="G1464" s="35">
        <v>5298309</v>
      </c>
      <c r="H1464" s="4" t="s">
        <v>3123</v>
      </c>
      <c r="I1464" s="4"/>
      <c r="J1464" s="4"/>
      <c r="K1464" s="4"/>
      <c r="L1464" s="4"/>
      <c r="M1464" s="33"/>
      <c r="N1464" s="38"/>
      <c r="O1464" s="33"/>
      <c r="P1464" s="244">
        <f t="shared" si="148"/>
        <v>419.06200000000001</v>
      </c>
      <c r="Q1464" s="25"/>
      <c r="R1464" s="25"/>
      <c r="S1464" s="25"/>
      <c r="T1464" s="109"/>
      <c r="U1464" s="25"/>
      <c r="V1464" s="25"/>
      <c r="W1464" s="25"/>
      <c r="X1464" s="25">
        <v>0</v>
      </c>
      <c r="Y1464" s="25"/>
      <c r="Z1464" s="25">
        <v>0</v>
      </c>
      <c r="AA1464" s="109"/>
      <c r="AB1464" s="25">
        <v>0</v>
      </c>
      <c r="AC1464" s="25">
        <v>0</v>
      </c>
      <c r="AD1464" s="25">
        <v>0</v>
      </c>
      <c r="AE1464" s="25">
        <v>0</v>
      </c>
      <c r="AF1464" s="25">
        <v>0</v>
      </c>
      <c r="AG1464" s="25">
        <v>0</v>
      </c>
      <c r="AH1464" s="109"/>
      <c r="AI1464" s="25">
        <v>180.59800000000001</v>
      </c>
      <c r="AJ1464" s="25">
        <v>0</v>
      </c>
      <c r="AK1464" s="123">
        <v>0</v>
      </c>
      <c r="AL1464" s="25">
        <v>0</v>
      </c>
      <c r="AM1464" s="25">
        <v>238.464</v>
      </c>
      <c r="AN1464" s="25">
        <v>0</v>
      </c>
      <c r="AO1464" s="109"/>
      <c r="AP1464" s="25">
        <v>0</v>
      </c>
      <c r="AQ1464" s="25">
        <v>0</v>
      </c>
      <c r="AR1464" s="25">
        <v>0</v>
      </c>
      <c r="AS1464" s="25">
        <v>0</v>
      </c>
      <c r="AT1464" s="25">
        <v>0</v>
      </c>
      <c r="AU1464" s="25">
        <v>0</v>
      </c>
      <c r="AW1464" t="str">
        <f t="shared" si="149"/>
        <v>Trần Huy Hoàng</v>
      </c>
      <c r="AX1464" s="27" t="str">
        <f t="shared" si="150"/>
        <v>Nguyễn Thị Phương Tâm</v>
      </c>
      <c r="AY1464" s="4" t="str">
        <f t="shared" si="151"/>
        <v>VIN+</v>
      </c>
    </row>
    <row r="1465" spans="1:51" outlineLevel="1" x14ac:dyDescent="0.25">
      <c r="A1465" s="4" t="s">
        <v>1104</v>
      </c>
      <c r="B1465" s="4" t="s">
        <v>797</v>
      </c>
      <c r="C1465" s="4" t="s">
        <v>221</v>
      </c>
      <c r="D1465" s="4" t="s">
        <v>759</v>
      </c>
      <c r="E1465" s="35" t="s">
        <v>306</v>
      </c>
      <c r="F1465" s="11" t="s">
        <v>710</v>
      </c>
      <c r="G1465" s="35">
        <v>5299201</v>
      </c>
      <c r="H1465" s="4" t="s">
        <v>3124</v>
      </c>
      <c r="I1465" s="4"/>
      <c r="J1465" s="4"/>
      <c r="K1465" s="4"/>
      <c r="L1465" s="4"/>
      <c r="M1465" s="33"/>
      <c r="N1465" s="38"/>
      <c r="O1465" s="33"/>
      <c r="P1465" s="244">
        <f t="shared" si="148"/>
        <v>787.5920000000001</v>
      </c>
      <c r="Q1465" s="25"/>
      <c r="R1465" s="25"/>
      <c r="S1465" s="25"/>
      <c r="T1465" s="109"/>
      <c r="U1465" s="25"/>
      <c r="V1465" s="25"/>
      <c r="W1465" s="25"/>
      <c r="X1465" s="25">
        <v>0</v>
      </c>
      <c r="Y1465" s="25"/>
      <c r="Z1465" s="25">
        <v>0</v>
      </c>
      <c r="AA1465" s="109"/>
      <c r="AB1465" s="25">
        <v>0</v>
      </c>
      <c r="AC1465" s="25">
        <v>0</v>
      </c>
      <c r="AD1465" s="25">
        <v>0</v>
      </c>
      <c r="AE1465" s="25">
        <v>0</v>
      </c>
      <c r="AF1465" s="25">
        <v>0</v>
      </c>
      <c r="AG1465" s="25">
        <v>0</v>
      </c>
      <c r="AH1465" s="109"/>
      <c r="AI1465" s="25">
        <v>180.59800000000001</v>
      </c>
      <c r="AJ1465" s="25">
        <v>0</v>
      </c>
      <c r="AK1465" s="123">
        <v>0</v>
      </c>
      <c r="AL1465" s="25">
        <v>0</v>
      </c>
      <c r="AM1465" s="25">
        <v>303.49700000000001</v>
      </c>
      <c r="AN1465" s="25">
        <v>0</v>
      </c>
      <c r="AO1465" s="109"/>
      <c r="AP1465" s="25">
        <v>0</v>
      </c>
      <c r="AQ1465" s="25">
        <v>0</v>
      </c>
      <c r="AR1465" s="25">
        <v>0</v>
      </c>
      <c r="AS1465" s="25">
        <v>0</v>
      </c>
      <c r="AT1465" s="25">
        <v>303.49700000000001</v>
      </c>
      <c r="AU1465" s="25">
        <v>0</v>
      </c>
      <c r="AW1465" t="str">
        <f t="shared" si="149"/>
        <v>Trần Huy Hoàng</v>
      </c>
      <c r="AX1465" s="27" t="str">
        <f t="shared" si="150"/>
        <v>Nguyễn Thị Phương Tâm</v>
      </c>
      <c r="AY1465" s="4" t="str">
        <f t="shared" si="151"/>
        <v>VIN+</v>
      </c>
    </row>
    <row r="1466" spans="1:51" outlineLevel="1" x14ac:dyDescent="0.25">
      <c r="A1466" s="4" t="s">
        <v>1104</v>
      </c>
      <c r="B1466" s="4" t="s">
        <v>797</v>
      </c>
      <c r="C1466" s="4" t="s">
        <v>221</v>
      </c>
      <c r="D1466" s="4" t="s">
        <v>759</v>
      </c>
      <c r="E1466" s="35" t="s">
        <v>306</v>
      </c>
      <c r="F1466" s="11" t="s">
        <v>710</v>
      </c>
      <c r="G1466" s="35">
        <v>5299405</v>
      </c>
      <c r="H1466" s="4" t="s">
        <v>3125</v>
      </c>
      <c r="I1466" s="4"/>
      <c r="J1466" s="4"/>
      <c r="K1466" s="4"/>
      <c r="L1466" s="4"/>
      <c r="M1466" s="33"/>
      <c r="N1466" s="38"/>
      <c r="O1466" s="33"/>
      <c r="P1466" s="244">
        <f t="shared" si="148"/>
        <v>483.02499999999998</v>
      </c>
      <c r="Q1466" s="25"/>
      <c r="R1466" s="25"/>
      <c r="S1466" s="25"/>
      <c r="T1466" s="109"/>
      <c r="U1466" s="25"/>
      <c r="V1466" s="25"/>
      <c r="W1466" s="25"/>
      <c r="X1466" s="25">
        <v>0</v>
      </c>
      <c r="Y1466" s="25"/>
      <c r="Z1466" s="25">
        <v>0</v>
      </c>
      <c r="AA1466" s="109"/>
      <c r="AB1466" s="25">
        <v>0</v>
      </c>
      <c r="AC1466" s="25">
        <v>0</v>
      </c>
      <c r="AD1466" s="25">
        <v>0</v>
      </c>
      <c r="AE1466" s="25">
        <v>0</v>
      </c>
      <c r="AF1466" s="25">
        <v>0</v>
      </c>
      <c r="AG1466" s="25">
        <v>0</v>
      </c>
      <c r="AH1466" s="109"/>
      <c r="AI1466" s="25">
        <v>0</v>
      </c>
      <c r="AJ1466" s="25">
        <v>0</v>
      </c>
      <c r="AK1466" s="123">
        <v>483.02499999999998</v>
      </c>
      <c r="AL1466" s="25">
        <v>0</v>
      </c>
      <c r="AM1466" s="25">
        <v>0</v>
      </c>
      <c r="AN1466" s="25">
        <v>0</v>
      </c>
      <c r="AO1466" s="109"/>
      <c r="AP1466" s="25">
        <v>0</v>
      </c>
      <c r="AQ1466" s="25">
        <v>0</v>
      </c>
      <c r="AR1466" s="25">
        <v>0</v>
      </c>
      <c r="AS1466" s="25">
        <v>0</v>
      </c>
      <c r="AT1466" s="25">
        <v>0</v>
      </c>
      <c r="AU1466" s="25">
        <v>0</v>
      </c>
      <c r="AW1466" t="str">
        <f t="shared" si="149"/>
        <v>Trần Huy Hoàng</v>
      </c>
      <c r="AX1466" s="27" t="str">
        <f t="shared" si="150"/>
        <v>Nguyễn Thị Phương Tâm</v>
      </c>
      <c r="AY1466" s="4" t="str">
        <f t="shared" si="151"/>
        <v>VIN+</v>
      </c>
    </row>
    <row r="1467" spans="1:51" outlineLevel="1" x14ac:dyDescent="0.25">
      <c r="A1467" s="4" t="s">
        <v>1104</v>
      </c>
      <c r="B1467" s="4" t="s">
        <v>797</v>
      </c>
      <c r="C1467" s="4" t="s">
        <v>221</v>
      </c>
      <c r="D1467" s="4" t="s">
        <v>759</v>
      </c>
      <c r="E1467" s="35" t="s">
        <v>306</v>
      </c>
      <c r="F1467" s="11" t="s">
        <v>710</v>
      </c>
      <c r="G1467" s="35">
        <v>5300943</v>
      </c>
      <c r="H1467" s="4" t="s">
        <v>3126</v>
      </c>
      <c r="I1467" s="4"/>
      <c r="J1467" s="4"/>
      <c r="K1467" s="4"/>
      <c r="L1467" s="4"/>
      <c r="M1467" s="33"/>
      <c r="N1467" s="38"/>
      <c r="O1467" s="33"/>
      <c r="P1467" s="244">
        <f t="shared" si="148"/>
        <v>484.09500000000003</v>
      </c>
      <c r="Q1467" s="25"/>
      <c r="R1467" s="25"/>
      <c r="S1467" s="25"/>
      <c r="T1467" s="109"/>
      <c r="U1467" s="25"/>
      <c r="V1467" s="25"/>
      <c r="W1467" s="25"/>
      <c r="X1467" s="25">
        <v>0</v>
      </c>
      <c r="Y1467" s="25"/>
      <c r="Z1467" s="25">
        <v>0</v>
      </c>
      <c r="AA1467" s="109"/>
      <c r="AB1467" s="25">
        <v>0</v>
      </c>
      <c r="AC1467" s="25">
        <v>0</v>
      </c>
      <c r="AD1467" s="25">
        <v>0</v>
      </c>
      <c r="AE1467" s="25">
        <v>180.59800000000001</v>
      </c>
      <c r="AF1467" s="25">
        <v>0</v>
      </c>
      <c r="AG1467" s="25">
        <v>0</v>
      </c>
      <c r="AH1467" s="109"/>
      <c r="AI1467" s="25">
        <v>0</v>
      </c>
      <c r="AJ1467" s="25">
        <v>0</v>
      </c>
      <c r="AK1467" s="123">
        <v>303.49700000000001</v>
      </c>
      <c r="AL1467" s="25">
        <v>0</v>
      </c>
      <c r="AM1467" s="25">
        <v>0</v>
      </c>
      <c r="AN1467" s="25">
        <v>0</v>
      </c>
      <c r="AO1467" s="109"/>
      <c r="AP1467" s="25">
        <v>0</v>
      </c>
      <c r="AQ1467" s="25">
        <v>0</v>
      </c>
      <c r="AR1467" s="25">
        <v>0</v>
      </c>
      <c r="AS1467" s="25">
        <v>0</v>
      </c>
      <c r="AT1467" s="25">
        <v>0</v>
      </c>
      <c r="AU1467" s="25">
        <v>0</v>
      </c>
      <c r="AW1467" t="str">
        <f t="shared" si="149"/>
        <v>Trần Huy Hoàng</v>
      </c>
      <c r="AX1467" s="27" t="str">
        <f t="shared" si="150"/>
        <v>Nguyễn Thị Phương Tâm</v>
      </c>
      <c r="AY1467" s="4" t="str">
        <f t="shared" si="151"/>
        <v>VIN+</v>
      </c>
    </row>
    <row r="1468" spans="1:51" outlineLevel="1" x14ac:dyDescent="0.25">
      <c r="A1468" s="4" t="s">
        <v>1104</v>
      </c>
      <c r="B1468" s="4" t="s">
        <v>797</v>
      </c>
      <c r="C1468" s="4" t="s">
        <v>221</v>
      </c>
      <c r="D1468" s="4" t="s">
        <v>759</v>
      </c>
      <c r="E1468" s="35" t="s">
        <v>306</v>
      </c>
      <c r="F1468" s="11" t="s">
        <v>710</v>
      </c>
      <c r="G1468" s="35">
        <v>5331718</v>
      </c>
      <c r="H1468" s="4" t="s">
        <v>3127</v>
      </c>
      <c r="I1468" s="4"/>
      <c r="J1468" s="4"/>
      <c r="K1468" s="4"/>
      <c r="L1468" s="4"/>
      <c r="M1468" s="33"/>
      <c r="N1468" s="38"/>
      <c r="O1468" s="33"/>
      <c r="P1468" s="244">
        <f t="shared" si="148"/>
        <v>179.52799999999999</v>
      </c>
      <c r="Q1468" s="25"/>
      <c r="R1468" s="25"/>
      <c r="S1468" s="25"/>
      <c r="T1468" s="109"/>
      <c r="U1468" s="25"/>
      <c r="V1468" s="25"/>
      <c r="W1468" s="25"/>
      <c r="X1468" s="25">
        <v>0</v>
      </c>
      <c r="Y1468" s="25"/>
      <c r="Z1468" s="25">
        <v>0</v>
      </c>
      <c r="AA1468" s="109"/>
      <c r="AB1468" s="25">
        <v>0</v>
      </c>
      <c r="AC1468" s="25">
        <v>179.52799999999999</v>
      </c>
      <c r="AD1468" s="25">
        <v>0</v>
      </c>
      <c r="AE1468" s="25">
        <v>0</v>
      </c>
      <c r="AF1468" s="25">
        <v>0</v>
      </c>
      <c r="AG1468" s="25">
        <v>0</v>
      </c>
      <c r="AH1468" s="109"/>
      <c r="AI1468" s="25">
        <v>0</v>
      </c>
      <c r="AJ1468" s="25">
        <v>0</v>
      </c>
      <c r="AK1468" s="123">
        <v>0</v>
      </c>
      <c r="AL1468" s="25">
        <v>0</v>
      </c>
      <c r="AM1468" s="25">
        <v>0</v>
      </c>
      <c r="AN1468" s="25">
        <v>0</v>
      </c>
      <c r="AO1468" s="109"/>
      <c r="AP1468" s="25">
        <v>0</v>
      </c>
      <c r="AQ1468" s="25">
        <v>0</v>
      </c>
      <c r="AR1468" s="25">
        <v>0</v>
      </c>
      <c r="AS1468" s="25">
        <v>0</v>
      </c>
      <c r="AT1468" s="25">
        <v>0</v>
      </c>
      <c r="AU1468" s="25">
        <v>0</v>
      </c>
      <c r="AW1468" t="str">
        <f t="shared" si="149"/>
        <v>Trần Huy Hoàng</v>
      </c>
      <c r="AX1468" s="27" t="str">
        <f t="shared" si="150"/>
        <v>Nguyễn Thị Phương Tâm</v>
      </c>
      <c r="AY1468" s="4" t="str">
        <f t="shared" si="151"/>
        <v>VIN+</v>
      </c>
    </row>
    <row r="1469" spans="1:51" outlineLevel="1" x14ac:dyDescent="0.25">
      <c r="A1469" s="4" t="s">
        <v>1104</v>
      </c>
      <c r="B1469" s="4" t="s">
        <v>797</v>
      </c>
      <c r="C1469" s="4" t="s">
        <v>221</v>
      </c>
      <c r="D1469" s="4" t="s">
        <v>759</v>
      </c>
      <c r="E1469" s="35" t="s">
        <v>306</v>
      </c>
      <c r="F1469" s="11" t="s">
        <v>710</v>
      </c>
      <c r="G1469" s="35">
        <v>5332876</v>
      </c>
      <c r="H1469" s="4" t="s">
        <v>3128</v>
      </c>
      <c r="I1469" s="4"/>
      <c r="J1469" s="4"/>
      <c r="K1469" s="4"/>
      <c r="L1469" s="4"/>
      <c r="M1469" s="33"/>
      <c r="N1469" s="38"/>
      <c r="O1469" s="33"/>
      <c r="P1469" s="244">
        <f t="shared" si="148"/>
        <v>417.99199999999996</v>
      </c>
      <c r="Q1469" s="25"/>
      <c r="R1469" s="25"/>
      <c r="S1469" s="25"/>
      <c r="T1469" s="109"/>
      <c r="U1469" s="25"/>
      <c r="V1469" s="25"/>
      <c r="W1469" s="25"/>
      <c r="X1469" s="25">
        <v>0</v>
      </c>
      <c r="Y1469" s="25"/>
      <c r="Z1469" s="25">
        <v>0</v>
      </c>
      <c r="AA1469" s="109"/>
      <c r="AB1469" s="25">
        <v>0</v>
      </c>
      <c r="AC1469" s="25">
        <v>0</v>
      </c>
      <c r="AD1469" s="25">
        <v>0</v>
      </c>
      <c r="AE1469" s="25">
        <v>0</v>
      </c>
      <c r="AF1469" s="25">
        <v>0</v>
      </c>
      <c r="AG1469" s="25">
        <v>0</v>
      </c>
      <c r="AH1469" s="109"/>
      <c r="AI1469" s="25">
        <v>238.464</v>
      </c>
      <c r="AJ1469" s="25">
        <v>0</v>
      </c>
      <c r="AK1469" s="123">
        <v>0</v>
      </c>
      <c r="AL1469" s="25">
        <v>179.52799999999999</v>
      </c>
      <c r="AM1469" s="25">
        <v>0</v>
      </c>
      <c r="AN1469" s="25">
        <v>0</v>
      </c>
      <c r="AO1469" s="109"/>
      <c r="AP1469" s="25">
        <v>0</v>
      </c>
      <c r="AQ1469" s="25">
        <v>0</v>
      </c>
      <c r="AR1469" s="25">
        <v>0</v>
      </c>
      <c r="AS1469" s="25">
        <v>0</v>
      </c>
      <c r="AT1469" s="25">
        <v>0</v>
      </c>
      <c r="AU1469" s="25">
        <v>0</v>
      </c>
      <c r="AW1469" t="str">
        <f t="shared" si="149"/>
        <v>Trần Huy Hoàng</v>
      </c>
      <c r="AX1469" s="27" t="str">
        <f t="shared" si="150"/>
        <v>Nguyễn Thị Phương Tâm</v>
      </c>
      <c r="AY1469" s="4" t="str">
        <f t="shared" si="151"/>
        <v>VIN+</v>
      </c>
    </row>
    <row r="1470" spans="1:51" outlineLevel="1" x14ac:dyDescent="0.25">
      <c r="A1470" s="4" t="s">
        <v>1104</v>
      </c>
      <c r="B1470" s="4" t="s">
        <v>797</v>
      </c>
      <c r="C1470" s="4" t="s">
        <v>221</v>
      </c>
      <c r="D1470" s="4" t="s">
        <v>759</v>
      </c>
      <c r="E1470" s="35" t="s">
        <v>306</v>
      </c>
      <c r="F1470" s="11" t="s">
        <v>710</v>
      </c>
      <c r="G1470" s="35">
        <v>5333211</v>
      </c>
      <c r="H1470" s="4" t="s">
        <v>3129</v>
      </c>
      <c r="I1470" s="4"/>
      <c r="J1470" s="4"/>
      <c r="K1470" s="4"/>
      <c r="L1470" s="4"/>
      <c r="M1470" s="33"/>
      <c r="N1470" s="38"/>
      <c r="O1470" s="33"/>
      <c r="P1470" s="244">
        <f t="shared" si="148"/>
        <v>476.928</v>
      </c>
      <c r="Q1470" s="25"/>
      <c r="R1470" s="25"/>
      <c r="S1470" s="25"/>
      <c r="T1470" s="109"/>
      <c r="U1470" s="25"/>
      <c r="V1470" s="25"/>
      <c r="W1470" s="25"/>
      <c r="X1470" s="25">
        <v>0</v>
      </c>
      <c r="Y1470" s="25"/>
      <c r="Z1470" s="25">
        <v>0</v>
      </c>
      <c r="AA1470" s="109"/>
      <c r="AB1470" s="25">
        <v>0</v>
      </c>
      <c r="AC1470" s="25">
        <v>0</v>
      </c>
      <c r="AD1470" s="25">
        <v>0</v>
      </c>
      <c r="AE1470" s="25">
        <v>0</v>
      </c>
      <c r="AF1470" s="25">
        <v>0</v>
      </c>
      <c r="AG1470" s="25">
        <v>0</v>
      </c>
      <c r="AH1470" s="109"/>
      <c r="AI1470" s="25">
        <v>0</v>
      </c>
      <c r="AJ1470" s="25">
        <v>0</v>
      </c>
      <c r="AK1470" s="123">
        <v>0</v>
      </c>
      <c r="AL1470" s="25">
        <v>0</v>
      </c>
      <c r="AM1470" s="25">
        <v>0</v>
      </c>
      <c r="AN1470" s="25">
        <v>238.464</v>
      </c>
      <c r="AO1470" s="109"/>
      <c r="AP1470" s="25">
        <v>0</v>
      </c>
      <c r="AQ1470" s="25">
        <v>0</v>
      </c>
      <c r="AR1470" s="25">
        <v>238.464</v>
      </c>
      <c r="AS1470" s="25">
        <v>0</v>
      </c>
      <c r="AT1470" s="25">
        <v>0</v>
      </c>
      <c r="AU1470" s="25">
        <v>0</v>
      </c>
      <c r="AW1470" t="str">
        <f t="shared" si="149"/>
        <v>Trần Huy Hoàng</v>
      </c>
      <c r="AX1470" s="27" t="str">
        <f t="shared" si="150"/>
        <v>Nguyễn Thị Phương Tâm</v>
      </c>
      <c r="AY1470" s="4" t="str">
        <f t="shared" si="151"/>
        <v>VIN+</v>
      </c>
    </row>
    <row r="1471" spans="1:51" outlineLevel="1" x14ac:dyDescent="0.25">
      <c r="A1471" s="4" t="s">
        <v>1104</v>
      </c>
      <c r="B1471" s="4" t="s">
        <v>797</v>
      </c>
      <c r="C1471" s="4" t="s">
        <v>221</v>
      </c>
      <c r="D1471" s="4" t="s">
        <v>759</v>
      </c>
      <c r="E1471" s="35" t="s">
        <v>306</v>
      </c>
      <c r="F1471" s="11" t="s">
        <v>710</v>
      </c>
      <c r="G1471" s="35">
        <v>5272941</v>
      </c>
      <c r="H1471" s="4" t="s">
        <v>3130</v>
      </c>
      <c r="I1471" s="4"/>
      <c r="J1471" s="4"/>
      <c r="K1471" s="4"/>
      <c r="L1471" s="4"/>
      <c r="M1471" s="33"/>
      <c r="N1471" s="38"/>
      <c r="O1471" s="33"/>
      <c r="P1471" s="244">
        <f t="shared" si="148"/>
        <v>179.52799999999999</v>
      </c>
      <c r="Q1471" s="25"/>
      <c r="R1471" s="25"/>
      <c r="S1471" s="25"/>
      <c r="T1471" s="109"/>
      <c r="U1471" s="25"/>
      <c r="V1471" s="25"/>
      <c r="W1471" s="25"/>
      <c r="X1471" s="25">
        <v>0</v>
      </c>
      <c r="Y1471" s="25"/>
      <c r="Z1471" s="25">
        <v>0</v>
      </c>
      <c r="AA1471" s="109"/>
      <c r="AB1471" s="25">
        <v>0</v>
      </c>
      <c r="AC1471" s="25">
        <v>0</v>
      </c>
      <c r="AD1471" s="25">
        <v>0</v>
      </c>
      <c r="AE1471" s="25">
        <v>179.52799999999999</v>
      </c>
      <c r="AF1471" s="25">
        <v>0</v>
      </c>
      <c r="AG1471" s="25">
        <v>0</v>
      </c>
      <c r="AH1471" s="109"/>
      <c r="AI1471" s="25">
        <v>0</v>
      </c>
      <c r="AJ1471" s="25">
        <v>0</v>
      </c>
      <c r="AK1471" s="123">
        <v>0</v>
      </c>
      <c r="AL1471" s="25">
        <v>0</v>
      </c>
      <c r="AM1471" s="25">
        <v>0</v>
      </c>
      <c r="AN1471" s="25">
        <v>0</v>
      </c>
      <c r="AO1471" s="109"/>
      <c r="AP1471" s="25">
        <v>0</v>
      </c>
      <c r="AQ1471" s="25">
        <v>0</v>
      </c>
      <c r="AR1471" s="25">
        <v>0</v>
      </c>
      <c r="AS1471" s="25">
        <v>0</v>
      </c>
      <c r="AT1471" s="25">
        <v>0</v>
      </c>
      <c r="AU1471" s="25">
        <v>0</v>
      </c>
      <c r="AW1471" t="str">
        <f t="shared" si="149"/>
        <v>Trần Huy Hoàng</v>
      </c>
      <c r="AX1471" s="27" t="str">
        <f t="shared" si="150"/>
        <v>Nguyễn Thị Phương Tâm</v>
      </c>
      <c r="AY1471" s="4" t="str">
        <f t="shared" si="151"/>
        <v>VIN+</v>
      </c>
    </row>
    <row r="1472" spans="1:51" outlineLevel="1" x14ac:dyDescent="0.25">
      <c r="A1472" s="4" t="s">
        <v>1104</v>
      </c>
      <c r="B1472" s="4" t="s">
        <v>797</v>
      </c>
      <c r="C1472" s="4" t="s">
        <v>221</v>
      </c>
      <c r="D1472" s="4" t="s">
        <v>759</v>
      </c>
      <c r="E1472" s="35" t="s">
        <v>306</v>
      </c>
      <c r="F1472" s="11" t="s">
        <v>710</v>
      </c>
      <c r="G1472" s="35">
        <v>5338704</v>
      </c>
      <c r="H1472" s="4" t="s">
        <v>3131</v>
      </c>
      <c r="I1472" s="4"/>
      <c r="J1472" s="4"/>
      <c r="K1472" s="4"/>
      <c r="L1472" s="4"/>
      <c r="M1472" s="33"/>
      <c r="N1472" s="38"/>
      <c r="O1472" s="33"/>
      <c r="P1472" s="244">
        <f t="shared" si="148"/>
        <v>1204.5140000000001</v>
      </c>
      <c r="Q1472" s="25"/>
      <c r="R1472" s="25"/>
      <c r="S1472" s="25"/>
      <c r="T1472" s="109"/>
      <c r="U1472" s="25"/>
      <c r="V1472" s="25"/>
      <c r="W1472" s="25"/>
      <c r="X1472" s="25">
        <v>0</v>
      </c>
      <c r="Y1472" s="25"/>
      <c r="Z1472" s="25">
        <v>179.52799999999999</v>
      </c>
      <c r="AA1472" s="109"/>
      <c r="AB1472" s="25">
        <v>0</v>
      </c>
      <c r="AC1472" s="25">
        <v>0</v>
      </c>
      <c r="AD1472" s="25">
        <v>0</v>
      </c>
      <c r="AE1472" s="25">
        <v>0</v>
      </c>
      <c r="AF1472" s="25">
        <v>0</v>
      </c>
      <c r="AG1472" s="25">
        <v>0</v>
      </c>
      <c r="AH1472" s="109"/>
      <c r="AI1472" s="25">
        <v>0</v>
      </c>
      <c r="AJ1472" s="25">
        <v>0</v>
      </c>
      <c r="AK1472" s="123">
        <v>0</v>
      </c>
      <c r="AL1472" s="25">
        <v>0</v>
      </c>
      <c r="AM1472" s="25">
        <v>303.49700000000001</v>
      </c>
      <c r="AN1472" s="25">
        <v>0</v>
      </c>
      <c r="AO1472" s="109"/>
      <c r="AP1472" s="25">
        <v>179.52799999999999</v>
      </c>
      <c r="AQ1472" s="25">
        <v>0</v>
      </c>
      <c r="AR1472" s="25">
        <v>238.464</v>
      </c>
      <c r="AS1472" s="25">
        <v>0</v>
      </c>
      <c r="AT1472" s="25">
        <v>303.49700000000001</v>
      </c>
      <c r="AU1472" s="25">
        <v>0</v>
      </c>
      <c r="AW1472" t="str">
        <f t="shared" si="149"/>
        <v>Trần Huy Hoàng</v>
      </c>
      <c r="AX1472" s="27" t="str">
        <f t="shared" si="150"/>
        <v>Nguyễn Thị Phương Tâm</v>
      </c>
      <c r="AY1472" s="4" t="str">
        <f t="shared" si="151"/>
        <v>VIN+</v>
      </c>
    </row>
    <row r="1473" spans="1:51" outlineLevel="1" x14ac:dyDescent="0.25">
      <c r="A1473" s="4" t="s">
        <v>1104</v>
      </c>
      <c r="B1473" s="4" t="s">
        <v>797</v>
      </c>
      <c r="C1473" s="4" t="s">
        <v>221</v>
      </c>
      <c r="D1473" s="4" t="s">
        <v>759</v>
      </c>
      <c r="E1473" s="35" t="s">
        <v>306</v>
      </c>
      <c r="F1473" s="11" t="s">
        <v>710</v>
      </c>
      <c r="G1473" s="35">
        <v>5129850</v>
      </c>
      <c r="H1473" s="4" t="s">
        <v>3132</v>
      </c>
      <c r="I1473" s="4"/>
      <c r="J1473" s="4"/>
      <c r="K1473" s="4"/>
      <c r="L1473" s="4"/>
      <c r="M1473" s="33"/>
      <c r="N1473" s="38"/>
      <c r="O1473" s="33"/>
      <c r="P1473" s="244">
        <f t="shared" si="148"/>
        <v>779.18799999999999</v>
      </c>
      <c r="Q1473" s="25"/>
      <c r="R1473" s="25"/>
      <c r="S1473" s="25"/>
      <c r="T1473" s="109"/>
      <c r="U1473" s="25"/>
      <c r="V1473" s="25"/>
      <c r="W1473" s="25"/>
      <c r="X1473" s="25">
        <v>0</v>
      </c>
      <c r="Y1473" s="25"/>
      <c r="Z1473" s="25">
        <v>180.59800000000001</v>
      </c>
      <c r="AA1473" s="109"/>
      <c r="AB1473" s="25">
        <v>0</v>
      </c>
      <c r="AC1473" s="25">
        <v>0</v>
      </c>
      <c r="AD1473" s="25">
        <v>0</v>
      </c>
      <c r="AE1473" s="25">
        <v>0</v>
      </c>
      <c r="AF1473" s="25">
        <v>0</v>
      </c>
      <c r="AG1473" s="25">
        <v>179.52799999999999</v>
      </c>
      <c r="AH1473" s="109"/>
      <c r="AI1473" s="25">
        <v>0</v>
      </c>
      <c r="AJ1473" s="25">
        <v>0</v>
      </c>
      <c r="AK1473" s="123">
        <v>0</v>
      </c>
      <c r="AL1473" s="25">
        <v>0</v>
      </c>
      <c r="AM1473" s="25">
        <v>0</v>
      </c>
      <c r="AN1473" s="25">
        <v>419.06200000000001</v>
      </c>
      <c r="AO1473" s="109"/>
      <c r="AP1473" s="25">
        <v>0</v>
      </c>
      <c r="AQ1473" s="25">
        <v>0</v>
      </c>
      <c r="AR1473" s="25">
        <v>0</v>
      </c>
      <c r="AS1473" s="25">
        <v>0</v>
      </c>
      <c r="AT1473" s="25">
        <v>0</v>
      </c>
      <c r="AU1473" s="25">
        <v>0</v>
      </c>
      <c r="AW1473" t="str">
        <f t="shared" si="149"/>
        <v>Trần Huy Hoàng</v>
      </c>
      <c r="AX1473" s="27" t="str">
        <f t="shared" si="150"/>
        <v>Nguyễn Thị Phương Tâm</v>
      </c>
      <c r="AY1473" s="4" t="str">
        <f t="shared" si="151"/>
        <v>VIN+</v>
      </c>
    </row>
    <row r="1474" spans="1:51" x14ac:dyDescent="0.25">
      <c r="A1474" s="4" t="s">
        <v>1104</v>
      </c>
      <c r="B1474" s="4" t="s">
        <v>797</v>
      </c>
      <c r="C1474" s="4" t="s">
        <v>221</v>
      </c>
      <c r="D1474" s="4" t="s">
        <v>759</v>
      </c>
      <c r="E1474" s="35" t="s">
        <v>306</v>
      </c>
      <c r="F1474" s="11" t="s">
        <v>710</v>
      </c>
      <c r="G1474" s="35">
        <v>5335994</v>
      </c>
      <c r="H1474" s="4" t="s">
        <v>3133</v>
      </c>
      <c r="I1474" s="4"/>
      <c r="J1474" s="4"/>
      <c r="K1474" s="4"/>
      <c r="L1474" s="4"/>
      <c r="M1474" s="33"/>
      <c r="N1474" s="38"/>
      <c r="O1474" s="33"/>
      <c r="P1474" s="244">
        <f t="shared" si="148"/>
        <v>303.49700000000001</v>
      </c>
      <c r="Q1474" s="25"/>
      <c r="R1474" s="25"/>
      <c r="S1474" s="25"/>
      <c r="T1474" s="109"/>
      <c r="U1474" s="25"/>
      <c r="V1474" s="25"/>
      <c r="W1474" s="25"/>
      <c r="X1474" s="25">
        <v>0</v>
      </c>
      <c r="Y1474" s="25"/>
      <c r="Z1474" s="25">
        <v>0</v>
      </c>
      <c r="AA1474" s="109"/>
      <c r="AB1474" s="25">
        <v>0</v>
      </c>
      <c r="AC1474" s="25">
        <v>0</v>
      </c>
      <c r="AD1474" s="25">
        <v>0</v>
      </c>
      <c r="AE1474" s="25">
        <v>0</v>
      </c>
      <c r="AF1474" s="25">
        <v>0</v>
      </c>
      <c r="AG1474" s="25">
        <v>0</v>
      </c>
      <c r="AH1474" s="109"/>
      <c r="AI1474" s="25">
        <v>0</v>
      </c>
      <c r="AJ1474" s="25">
        <v>0</v>
      </c>
      <c r="AK1474" s="123">
        <v>0</v>
      </c>
      <c r="AL1474" s="25">
        <v>0</v>
      </c>
      <c r="AM1474" s="25">
        <v>303.49700000000001</v>
      </c>
      <c r="AN1474" s="25">
        <v>0</v>
      </c>
      <c r="AO1474" s="109"/>
      <c r="AP1474" s="25">
        <v>0</v>
      </c>
      <c r="AQ1474" s="25">
        <v>0</v>
      </c>
      <c r="AR1474" s="25">
        <v>0</v>
      </c>
      <c r="AS1474" s="25">
        <v>0</v>
      </c>
      <c r="AT1474" s="25">
        <v>0</v>
      </c>
      <c r="AU1474" s="25">
        <v>0</v>
      </c>
      <c r="AW1474" t="str">
        <f t="shared" si="149"/>
        <v>Trần Huy Hoàng</v>
      </c>
      <c r="AX1474" s="27" t="str">
        <f t="shared" si="150"/>
        <v>Nguyễn Thị Phương Tâm</v>
      </c>
      <c r="AY1474" s="4" t="str">
        <f t="shared" si="151"/>
        <v>VIN+</v>
      </c>
    </row>
    <row r="1475" spans="1:51" x14ac:dyDescent="0.25">
      <c r="A1475" s="4"/>
      <c r="B1475" s="4"/>
      <c r="C1475" s="4"/>
      <c r="D1475" s="4"/>
      <c r="E1475" s="35"/>
      <c r="F1475" s="4"/>
      <c r="G1475" s="35"/>
      <c r="H1475" s="4"/>
      <c r="I1475" s="4"/>
      <c r="J1475" s="4"/>
      <c r="K1475" s="4"/>
      <c r="L1475" s="4"/>
      <c r="M1475" s="33"/>
      <c r="N1475" s="38"/>
      <c r="O1475" s="33"/>
      <c r="P1475" s="244">
        <f t="shared" si="148"/>
        <v>0</v>
      </c>
      <c r="Q1475" s="25"/>
      <c r="R1475" s="25"/>
      <c r="S1475" s="25"/>
      <c r="T1475" s="109"/>
      <c r="U1475" s="25"/>
      <c r="V1475" s="25"/>
      <c r="W1475" s="25"/>
      <c r="X1475" s="25">
        <v>0</v>
      </c>
      <c r="Y1475" s="25"/>
      <c r="Z1475" s="25">
        <v>0</v>
      </c>
      <c r="AA1475" s="109"/>
      <c r="AB1475" s="25">
        <v>0</v>
      </c>
      <c r="AC1475" s="25">
        <v>0</v>
      </c>
      <c r="AD1475" s="25">
        <v>0</v>
      </c>
      <c r="AE1475" s="25">
        <v>0</v>
      </c>
      <c r="AF1475" s="25">
        <v>0</v>
      </c>
      <c r="AG1475" s="25">
        <v>0</v>
      </c>
      <c r="AH1475" s="109"/>
      <c r="AI1475" s="25">
        <v>0</v>
      </c>
      <c r="AJ1475" s="25">
        <v>0</v>
      </c>
      <c r="AK1475" s="123">
        <v>0</v>
      </c>
      <c r="AL1475" s="25">
        <v>0</v>
      </c>
      <c r="AM1475" s="25">
        <v>0</v>
      </c>
      <c r="AN1475" s="25">
        <v>0</v>
      </c>
      <c r="AO1475" s="109"/>
      <c r="AP1475" s="25">
        <v>0</v>
      </c>
      <c r="AQ1475" s="25">
        <v>0</v>
      </c>
      <c r="AR1475" s="25">
        <v>0</v>
      </c>
      <c r="AS1475" s="25">
        <v>0</v>
      </c>
      <c r="AT1475" s="25">
        <v>0</v>
      </c>
      <c r="AU1475" s="25">
        <v>0</v>
      </c>
      <c r="AW1475">
        <f t="shared" si="149"/>
        <v>0</v>
      </c>
      <c r="AX1475" s="27">
        <f t="shared" si="150"/>
        <v>0</v>
      </c>
      <c r="AY1475" s="4">
        <f t="shared" si="151"/>
        <v>0</v>
      </c>
    </row>
    <row r="1476" spans="1:51" x14ac:dyDescent="0.25">
      <c r="A1476" s="4"/>
      <c r="B1476" s="4"/>
      <c r="C1476" s="4"/>
      <c r="D1476" s="4"/>
      <c r="E1476" s="35"/>
      <c r="F1476" s="4"/>
      <c r="G1476" s="35"/>
      <c r="H1476" s="4"/>
      <c r="I1476" s="4"/>
      <c r="J1476" s="4"/>
      <c r="K1476" s="4"/>
      <c r="L1476" s="4"/>
      <c r="M1476" s="33"/>
      <c r="N1476" s="38"/>
      <c r="O1476" s="33"/>
      <c r="P1476" s="244">
        <f t="shared" si="148"/>
        <v>0</v>
      </c>
      <c r="Q1476" s="25"/>
      <c r="R1476" s="25"/>
      <c r="S1476" s="25"/>
      <c r="T1476" s="109"/>
      <c r="U1476" s="25"/>
      <c r="V1476" s="25"/>
      <c r="W1476" s="25">
        <v>0</v>
      </c>
      <c r="X1476" s="25">
        <v>0</v>
      </c>
      <c r="Y1476" s="25">
        <v>0</v>
      </c>
      <c r="Z1476" s="25">
        <v>0</v>
      </c>
      <c r="AA1476" s="109"/>
      <c r="AB1476" s="25">
        <v>0</v>
      </c>
      <c r="AC1476" s="25">
        <v>0</v>
      </c>
      <c r="AD1476" s="25">
        <v>0</v>
      </c>
      <c r="AE1476" s="25">
        <v>0</v>
      </c>
      <c r="AF1476" s="25">
        <v>0</v>
      </c>
      <c r="AG1476" s="25">
        <v>0</v>
      </c>
      <c r="AH1476" s="109"/>
      <c r="AI1476" s="25">
        <v>0</v>
      </c>
      <c r="AJ1476" s="25">
        <v>0</v>
      </c>
      <c r="AK1476" s="123">
        <v>0</v>
      </c>
      <c r="AL1476" s="25">
        <v>0</v>
      </c>
      <c r="AM1476" s="25">
        <v>0</v>
      </c>
      <c r="AN1476" s="25">
        <v>0</v>
      </c>
      <c r="AO1476" s="109"/>
      <c r="AP1476" s="25">
        <v>0</v>
      </c>
      <c r="AQ1476" s="25">
        <v>0</v>
      </c>
      <c r="AR1476" s="25">
        <v>0</v>
      </c>
      <c r="AS1476" s="25">
        <v>0</v>
      </c>
      <c r="AT1476" s="25">
        <v>0</v>
      </c>
      <c r="AU1476" s="25">
        <v>0</v>
      </c>
      <c r="AW1476">
        <f t="shared" si="149"/>
        <v>0</v>
      </c>
      <c r="AX1476" s="27">
        <f t="shared" si="150"/>
        <v>0</v>
      </c>
      <c r="AY1476" s="4">
        <f t="shared" si="151"/>
        <v>0</v>
      </c>
    </row>
    <row r="1477" spans="1:51" x14ac:dyDescent="0.25">
      <c r="A1477" s="4" t="s">
        <v>1104</v>
      </c>
      <c r="B1477" s="4" t="s">
        <v>797</v>
      </c>
      <c r="C1477" s="4" t="s">
        <v>221</v>
      </c>
      <c r="D1477" s="57" t="s">
        <v>760</v>
      </c>
      <c r="E1477" s="86" t="s">
        <v>313</v>
      </c>
      <c r="F1477" s="57"/>
      <c r="G1477" s="35"/>
      <c r="H1477" s="57" t="s">
        <v>729</v>
      </c>
      <c r="I1477" s="4"/>
      <c r="J1477" s="4"/>
      <c r="K1477" s="4"/>
      <c r="L1477" s="4">
        <v>27</v>
      </c>
      <c r="M1477" s="33">
        <v>20450.157333333333</v>
      </c>
      <c r="N1477" s="38">
        <f t="shared" si="86"/>
        <v>1.0459523000647602E-2</v>
      </c>
      <c r="O1477" s="33">
        <f t="shared" si="87"/>
        <v>23617.636288144131</v>
      </c>
      <c r="P1477" s="244">
        <f t="shared" si="148"/>
        <v>179.52799999999999</v>
      </c>
      <c r="Q1477" s="25">
        <v>0</v>
      </c>
      <c r="R1477" s="25">
        <v>0</v>
      </c>
      <c r="S1477" s="25">
        <v>0</v>
      </c>
      <c r="T1477" s="109"/>
      <c r="U1477" s="25">
        <v>0</v>
      </c>
      <c r="V1477" s="25">
        <v>0</v>
      </c>
      <c r="W1477" s="25">
        <v>0</v>
      </c>
      <c r="X1477" s="25">
        <v>0</v>
      </c>
      <c r="Y1477" s="25">
        <v>0</v>
      </c>
      <c r="Z1477" s="25">
        <v>0</v>
      </c>
      <c r="AA1477" s="109"/>
      <c r="AB1477" s="25">
        <v>0</v>
      </c>
      <c r="AC1477" s="25">
        <v>0</v>
      </c>
      <c r="AD1477" s="25">
        <v>0</v>
      </c>
      <c r="AE1477" s="25">
        <v>0</v>
      </c>
      <c r="AF1477" s="25">
        <v>0</v>
      </c>
      <c r="AG1477" s="25">
        <v>0</v>
      </c>
      <c r="AH1477" s="109"/>
      <c r="AI1477" s="25">
        <v>0</v>
      </c>
      <c r="AJ1477" s="25">
        <v>0</v>
      </c>
      <c r="AK1477" s="123">
        <v>0</v>
      </c>
      <c r="AL1477" s="25">
        <v>0</v>
      </c>
      <c r="AM1477" s="25">
        <v>0</v>
      </c>
      <c r="AN1477" s="25">
        <v>0</v>
      </c>
      <c r="AO1477" s="109"/>
      <c r="AP1477" s="25">
        <v>0</v>
      </c>
      <c r="AQ1477" s="25">
        <v>0</v>
      </c>
      <c r="AR1477" s="25">
        <v>179.52799999999999</v>
      </c>
      <c r="AS1477" s="25">
        <v>0</v>
      </c>
      <c r="AT1477" s="25">
        <v>0</v>
      </c>
      <c r="AU1477" s="25">
        <v>0</v>
      </c>
      <c r="AW1477" t="str">
        <f t="shared" si="149"/>
        <v>Trần Huy Hoàng</v>
      </c>
      <c r="AX1477" s="27" t="str">
        <f t="shared" si="150"/>
        <v>Nguyễn Ngọc Danh</v>
      </c>
      <c r="AY1477" s="4" t="str">
        <f t="shared" si="151"/>
        <v>VIN+</v>
      </c>
    </row>
    <row r="1478" spans="1:51" x14ac:dyDescent="0.25">
      <c r="A1478" s="4" t="s">
        <v>1104</v>
      </c>
      <c r="B1478" s="4" t="s">
        <v>797</v>
      </c>
      <c r="C1478" s="4" t="s">
        <v>221</v>
      </c>
      <c r="D1478" s="4" t="s">
        <v>760</v>
      </c>
      <c r="E1478" s="35" t="s">
        <v>313</v>
      </c>
      <c r="F1478" s="11" t="s">
        <v>710</v>
      </c>
      <c r="G1478" s="35">
        <v>5127326</v>
      </c>
      <c r="H1478" s="35" t="s">
        <v>1777</v>
      </c>
      <c r="I1478" s="4"/>
      <c r="J1478" s="4"/>
      <c r="K1478" s="4"/>
      <c r="L1478" s="4"/>
      <c r="M1478" s="33"/>
      <c r="N1478" s="38"/>
      <c r="O1478" s="33"/>
      <c r="P1478" s="244">
        <f t="shared" si="148"/>
        <v>902.08699999999999</v>
      </c>
      <c r="Q1478" s="25"/>
      <c r="R1478" s="25"/>
      <c r="S1478" s="25"/>
      <c r="T1478" s="109"/>
      <c r="U1478" s="25"/>
      <c r="V1478" s="25"/>
      <c r="W1478" s="25">
        <v>360.12599999999998</v>
      </c>
      <c r="X1478" s="25">
        <v>0</v>
      </c>
      <c r="Y1478" s="25">
        <v>0</v>
      </c>
      <c r="Z1478" s="25">
        <v>0</v>
      </c>
      <c r="AA1478" s="109"/>
      <c r="AB1478" s="25">
        <v>0</v>
      </c>
      <c r="AC1478" s="25">
        <v>0</v>
      </c>
      <c r="AD1478" s="25">
        <v>0</v>
      </c>
      <c r="AE1478" s="25">
        <v>0</v>
      </c>
      <c r="AF1478" s="25">
        <v>0</v>
      </c>
      <c r="AG1478" s="25">
        <v>0</v>
      </c>
      <c r="AH1478" s="109"/>
      <c r="AI1478" s="25">
        <v>238.464</v>
      </c>
      <c r="AJ1478" s="25">
        <v>0</v>
      </c>
      <c r="AK1478" s="123">
        <v>0</v>
      </c>
      <c r="AL1478" s="25">
        <v>0</v>
      </c>
      <c r="AM1478" s="25">
        <v>0</v>
      </c>
      <c r="AN1478" s="25">
        <v>0</v>
      </c>
      <c r="AO1478" s="109"/>
      <c r="AP1478" s="25">
        <v>0</v>
      </c>
      <c r="AQ1478" s="25">
        <v>0</v>
      </c>
      <c r="AR1478" s="25">
        <v>303.49700000000001</v>
      </c>
      <c r="AS1478" s="25">
        <v>0</v>
      </c>
      <c r="AT1478" s="25">
        <v>0</v>
      </c>
      <c r="AU1478" s="25">
        <v>0</v>
      </c>
      <c r="AW1478" t="str">
        <f t="shared" si="149"/>
        <v>Trần Huy Hoàng</v>
      </c>
      <c r="AX1478" s="27" t="str">
        <f t="shared" si="150"/>
        <v>Nguyễn Ngọc Danh</v>
      </c>
      <c r="AY1478" s="4" t="str">
        <f t="shared" si="151"/>
        <v>VIN+</v>
      </c>
    </row>
    <row r="1479" spans="1:51" outlineLevel="1" x14ac:dyDescent="0.25">
      <c r="A1479" s="4" t="s">
        <v>1104</v>
      </c>
      <c r="B1479" s="4" t="s">
        <v>797</v>
      </c>
      <c r="C1479" s="4" t="s">
        <v>221</v>
      </c>
      <c r="D1479" s="4" t="s">
        <v>760</v>
      </c>
      <c r="E1479" s="35" t="s">
        <v>313</v>
      </c>
      <c r="F1479" s="11" t="s">
        <v>710</v>
      </c>
      <c r="G1479" s="35">
        <v>5290255</v>
      </c>
      <c r="H1479" s="35" t="s">
        <v>1778</v>
      </c>
      <c r="I1479" s="4"/>
      <c r="J1479" s="4"/>
      <c r="K1479" s="4"/>
      <c r="L1479" s="4"/>
      <c r="M1479" s="33"/>
      <c r="N1479" s="38"/>
      <c r="O1479" s="33"/>
      <c r="P1479" s="244">
        <f t="shared" si="148"/>
        <v>1385.1120000000001</v>
      </c>
      <c r="Q1479" s="25"/>
      <c r="R1479" s="25"/>
      <c r="S1479" s="25"/>
      <c r="T1479" s="109"/>
      <c r="U1479" s="25"/>
      <c r="V1479" s="25"/>
      <c r="W1479" s="25">
        <v>180.59800000000001</v>
      </c>
      <c r="X1479" s="25">
        <v>0</v>
      </c>
      <c r="Y1479" s="25">
        <v>0</v>
      </c>
      <c r="Z1479" s="25">
        <v>0</v>
      </c>
      <c r="AA1479" s="109"/>
      <c r="AB1479" s="25">
        <v>0</v>
      </c>
      <c r="AC1479" s="25">
        <v>0</v>
      </c>
      <c r="AD1479" s="25">
        <v>0</v>
      </c>
      <c r="AE1479" s="25">
        <v>0</v>
      </c>
      <c r="AF1479" s="25">
        <v>0</v>
      </c>
      <c r="AG1479" s="25">
        <v>0</v>
      </c>
      <c r="AH1479" s="109"/>
      <c r="AI1479" s="25">
        <v>541.96100000000001</v>
      </c>
      <c r="AJ1479" s="25">
        <v>0</v>
      </c>
      <c r="AK1479" s="123">
        <v>0</v>
      </c>
      <c r="AL1479" s="25">
        <v>179.52799999999999</v>
      </c>
      <c r="AM1479" s="25">
        <v>0</v>
      </c>
      <c r="AN1479" s="25">
        <v>0</v>
      </c>
      <c r="AO1479" s="109"/>
      <c r="AP1479" s="25">
        <v>0</v>
      </c>
      <c r="AQ1479" s="25">
        <v>0</v>
      </c>
      <c r="AR1479" s="25">
        <v>483.02499999999998</v>
      </c>
      <c r="AS1479" s="25">
        <v>0</v>
      </c>
      <c r="AT1479" s="25">
        <v>0</v>
      </c>
      <c r="AU1479" s="25">
        <v>0</v>
      </c>
      <c r="AW1479" t="str">
        <f t="shared" si="149"/>
        <v>Trần Huy Hoàng</v>
      </c>
      <c r="AX1479" s="27" t="str">
        <f t="shared" si="150"/>
        <v>Nguyễn Ngọc Danh</v>
      </c>
      <c r="AY1479" s="4" t="str">
        <f t="shared" si="151"/>
        <v>VIN+</v>
      </c>
    </row>
    <row r="1480" spans="1:51" outlineLevel="1" x14ac:dyDescent="0.25">
      <c r="A1480" s="4" t="s">
        <v>1104</v>
      </c>
      <c r="B1480" s="4" t="s">
        <v>797</v>
      </c>
      <c r="C1480" s="4" t="s">
        <v>221</v>
      </c>
      <c r="D1480" s="4" t="s">
        <v>760</v>
      </c>
      <c r="E1480" s="35" t="s">
        <v>313</v>
      </c>
      <c r="F1480" s="11" t="s">
        <v>710</v>
      </c>
      <c r="G1480" s="35">
        <v>5270161</v>
      </c>
      <c r="H1480" s="35" t="s">
        <v>1865</v>
      </c>
      <c r="I1480" s="4"/>
      <c r="J1480" s="4"/>
      <c r="K1480" s="4"/>
      <c r="L1480" s="4"/>
      <c r="M1480" s="33"/>
      <c r="N1480" s="38"/>
      <c r="O1480" s="33"/>
      <c r="P1480" s="244">
        <f t="shared" si="148"/>
        <v>484.09500000000003</v>
      </c>
      <c r="Q1480" s="25"/>
      <c r="R1480" s="25"/>
      <c r="S1480" s="25"/>
      <c r="T1480" s="109"/>
      <c r="U1480" s="25"/>
      <c r="V1480" s="25"/>
      <c r="W1480" s="25">
        <v>484.09500000000003</v>
      </c>
      <c r="X1480" s="25">
        <v>0</v>
      </c>
      <c r="Y1480" s="25">
        <v>0</v>
      </c>
      <c r="Z1480" s="25">
        <v>0</v>
      </c>
      <c r="AA1480" s="109"/>
      <c r="AB1480" s="25">
        <v>0</v>
      </c>
      <c r="AC1480" s="25">
        <v>0</v>
      </c>
      <c r="AD1480" s="25">
        <v>0</v>
      </c>
      <c r="AE1480" s="25">
        <v>0</v>
      </c>
      <c r="AF1480" s="25">
        <v>0</v>
      </c>
      <c r="AG1480" s="25">
        <v>0</v>
      </c>
      <c r="AH1480" s="109"/>
      <c r="AI1480" s="25">
        <v>0</v>
      </c>
      <c r="AJ1480" s="25">
        <v>0</v>
      </c>
      <c r="AK1480" s="123">
        <v>0</v>
      </c>
      <c r="AL1480" s="25">
        <v>0</v>
      </c>
      <c r="AM1480" s="25">
        <v>0</v>
      </c>
      <c r="AN1480" s="25">
        <v>0</v>
      </c>
      <c r="AO1480" s="109"/>
      <c r="AP1480" s="25">
        <v>0</v>
      </c>
      <c r="AQ1480" s="25">
        <v>0</v>
      </c>
      <c r="AR1480" s="25">
        <v>0</v>
      </c>
      <c r="AS1480" s="25">
        <v>0</v>
      </c>
      <c r="AT1480" s="25">
        <v>0</v>
      </c>
      <c r="AU1480" s="25">
        <v>0</v>
      </c>
      <c r="AW1480" t="str">
        <f t="shared" si="149"/>
        <v>Trần Huy Hoàng</v>
      </c>
      <c r="AX1480" s="27" t="str">
        <f t="shared" si="150"/>
        <v>Nguyễn Ngọc Danh</v>
      </c>
      <c r="AY1480" s="4" t="str">
        <f t="shared" si="151"/>
        <v>VIN+</v>
      </c>
    </row>
    <row r="1481" spans="1:51" outlineLevel="1" x14ac:dyDescent="0.25">
      <c r="A1481" s="4" t="s">
        <v>1104</v>
      </c>
      <c r="B1481" s="4" t="s">
        <v>797</v>
      </c>
      <c r="C1481" s="4" t="s">
        <v>221</v>
      </c>
      <c r="D1481" s="4" t="s">
        <v>760</v>
      </c>
      <c r="E1481" s="35" t="s">
        <v>313</v>
      </c>
      <c r="F1481" s="11" t="s">
        <v>710</v>
      </c>
      <c r="G1481" s="35">
        <v>5127430</v>
      </c>
      <c r="H1481" s="35" t="s">
        <v>1866</v>
      </c>
      <c r="I1481" s="4"/>
      <c r="J1481" s="4"/>
      <c r="K1481" s="4"/>
      <c r="L1481" s="4"/>
      <c r="M1481" s="33"/>
      <c r="N1481" s="38"/>
      <c r="O1481" s="33"/>
      <c r="P1481" s="244">
        <f t="shared" si="148"/>
        <v>180.59800000000001</v>
      </c>
      <c r="Q1481" s="25"/>
      <c r="R1481" s="25"/>
      <c r="S1481" s="25"/>
      <c r="T1481" s="109"/>
      <c r="U1481" s="25"/>
      <c r="V1481" s="25"/>
      <c r="W1481" s="25">
        <v>180.59800000000001</v>
      </c>
      <c r="X1481" s="25">
        <v>0</v>
      </c>
      <c r="Y1481" s="25">
        <v>0</v>
      </c>
      <c r="Z1481" s="25">
        <v>0</v>
      </c>
      <c r="AA1481" s="109"/>
      <c r="AB1481" s="25">
        <v>0</v>
      </c>
      <c r="AC1481" s="25">
        <v>0</v>
      </c>
      <c r="AD1481" s="25">
        <v>0</v>
      </c>
      <c r="AE1481" s="25">
        <v>0</v>
      </c>
      <c r="AF1481" s="25">
        <v>0</v>
      </c>
      <c r="AG1481" s="25">
        <v>0</v>
      </c>
      <c r="AH1481" s="109"/>
      <c r="AI1481" s="25">
        <v>0</v>
      </c>
      <c r="AJ1481" s="25">
        <v>0</v>
      </c>
      <c r="AK1481" s="123">
        <v>0</v>
      </c>
      <c r="AL1481" s="25">
        <v>0</v>
      </c>
      <c r="AM1481" s="25">
        <v>0</v>
      </c>
      <c r="AN1481" s="25">
        <v>0</v>
      </c>
      <c r="AO1481" s="109"/>
      <c r="AP1481" s="25">
        <v>0</v>
      </c>
      <c r="AQ1481" s="25">
        <v>0</v>
      </c>
      <c r="AR1481" s="25">
        <v>0</v>
      </c>
      <c r="AS1481" s="25">
        <v>0</v>
      </c>
      <c r="AT1481" s="25">
        <v>0</v>
      </c>
      <c r="AU1481" s="25">
        <v>0</v>
      </c>
      <c r="AW1481" t="str">
        <f t="shared" si="149"/>
        <v>Trần Huy Hoàng</v>
      </c>
      <c r="AX1481" s="27" t="str">
        <f t="shared" si="150"/>
        <v>Nguyễn Ngọc Danh</v>
      </c>
      <c r="AY1481" s="4" t="str">
        <f t="shared" si="151"/>
        <v>VIN+</v>
      </c>
    </row>
    <row r="1482" spans="1:51" outlineLevel="1" x14ac:dyDescent="0.25">
      <c r="A1482" s="4" t="s">
        <v>1104</v>
      </c>
      <c r="B1482" s="4" t="s">
        <v>797</v>
      </c>
      <c r="C1482" s="4" t="s">
        <v>221</v>
      </c>
      <c r="D1482" s="4" t="s">
        <v>760</v>
      </c>
      <c r="E1482" s="35" t="s">
        <v>313</v>
      </c>
      <c r="F1482" s="11" t="s">
        <v>710</v>
      </c>
      <c r="G1482" s="35">
        <v>5300950</v>
      </c>
      <c r="H1482" s="35" t="s">
        <v>2015</v>
      </c>
      <c r="I1482" s="4"/>
      <c r="J1482" s="4"/>
      <c r="K1482" s="4"/>
      <c r="L1482" s="4"/>
      <c r="M1482" s="33"/>
      <c r="N1482" s="38"/>
      <c r="O1482" s="33"/>
      <c r="P1482" s="244">
        <f t="shared" ref="P1482:P1545" si="152">SUM(Q1482:AU1482)</f>
        <v>1024.9859999999999</v>
      </c>
      <c r="Q1482" s="25"/>
      <c r="R1482" s="25"/>
      <c r="S1482" s="25"/>
      <c r="T1482" s="109"/>
      <c r="U1482" s="25"/>
      <c r="V1482" s="25"/>
      <c r="W1482" s="25">
        <v>0</v>
      </c>
      <c r="X1482" s="25">
        <v>179.52799999999999</v>
      </c>
      <c r="Y1482" s="25">
        <v>0</v>
      </c>
      <c r="Z1482" s="25">
        <v>0</v>
      </c>
      <c r="AA1482" s="109"/>
      <c r="AB1482" s="25">
        <v>0</v>
      </c>
      <c r="AC1482" s="25">
        <v>0</v>
      </c>
      <c r="AD1482" s="25">
        <v>0</v>
      </c>
      <c r="AE1482" s="25">
        <v>0</v>
      </c>
      <c r="AF1482" s="25">
        <v>0</v>
      </c>
      <c r="AG1482" s="25">
        <v>0</v>
      </c>
      <c r="AH1482" s="109"/>
      <c r="AI1482" s="25">
        <v>0</v>
      </c>
      <c r="AJ1482" s="25">
        <v>0</v>
      </c>
      <c r="AK1482" s="123">
        <v>303.49700000000001</v>
      </c>
      <c r="AL1482" s="25">
        <v>0</v>
      </c>
      <c r="AM1482" s="25">
        <v>0</v>
      </c>
      <c r="AN1482" s="25">
        <v>0</v>
      </c>
      <c r="AO1482" s="109"/>
      <c r="AP1482" s="25">
        <v>0</v>
      </c>
      <c r="AQ1482" s="25">
        <v>0</v>
      </c>
      <c r="AR1482" s="25">
        <v>541.96100000000001</v>
      </c>
      <c r="AS1482" s="25">
        <v>0</v>
      </c>
      <c r="AT1482" s="25">
        <v>0</v>
      </c>
      <c r="AU1482" s="25">
        <v>0</v>
      </c>
      <c r="AW1482" t="str">
        <f t="shared" ref="AW1482:AW1545" si="153">+C1482</f>
        <v>Trần Huy Hoàng</v>
      </c>
      <c r="AX1482" s="27" t="str">
        <f t="shared" ref="AX1482:AX1545" si="154">+E1482</f>
        <v>Nguyễn Ngọc Danh</v>
      </c>
      <c r="AY1482" s="4" t="str">
        <f t="shared" si="151"/>
        <v>VIN+</v>
      </c>
    </row>
    <row r="1483" spans="1:51" outlineLevel="1" x14ac:dyDescent="0.25">
      <c r="A1483" s="4" t="s">
        <v>1104</v>
      </c>
      <c r="B1483" s="4" t="s">
        <v>797</v>
      </c>
      <c r="C1483" s="4" t="s">
        <v>221</v>
      </c>
      <c r="D1483" s="4" t="s">
        <v>760</v>
      </c>
      <c r="E1483" s="35" t="s">
        <v>313</v>
      </c>
      <c r="F1483" s="11" t="s">
        <v>710</v>
      </c>
      <c r="G1483" s="35">
        <v>5136106</v>
      </c>
      <c r="H1483" s="35" t="s">
        <v>2016</v>
      </c>
      <c r="I1483" s="4"/>
      <c r="J1483" s="4"/>
      <c r="K1483" s="4"/>
      <c r="L1483" s="4"/>
      <c r="M1483" s="33"/>
      <c r="N1483" s="38"/>
      <c r="O1483" s="33"/>
      <c r="P1483" s="244">
        <f t="shared" si="152"/>
        <v>663.62300000000005</v>
      </c>
      <c r="Q1483" s="25"/>
      <c r="R1483" s="25"/>
      <c r="S1483" s="25"/>
      <c r="T1483" s="109"/>
      <c r="U1483" s="25"/>
      <c r="V1483" s="25"/>
      <c r="W1483" s="25">
        <v>0</v>
      </c>
      <c r="X1483" s="25">
        <v>483.02499999999998</v>
      </c>
      <c r="Y1483" s="25">
        <v>0</v>
      </c>
      <c r="Z1483" s="25">
        <v>0</v>
      </c>
      <c r="AA1483" s="109"/>
      <c r="AB1483" s="25">
        <v>0</v>
      </c>
      <c r="AC1483" s="25">
        <v>0</v>
      </c>
      <c r="AD1483" s="25">
        <v>0</v>
      </c>
      <c r="AE1483" s="25">
        <v>0</v>
      </c>
      <c r="AF1483" s="25">
        <v>180.59800000000001</v>
      </c>
      <c r="AG1483" s="25">
        <v>0</v>
      </c>
      <c r="AH1483" s="109"/>
      <c r="AI1483" s="25">
        <v>0</v>
      </c>
      <c r="AJ1483" s="25">
        <v>0</v>
      </c>
      <c r="AK1483" s="123">
        <v>0</v>
      </c>
      <c r="AL1483" s="25">
        <v>0</v>
      </c>
      <c r="AM1483" s="25">
        <v>0</v>
      </c>
      <c r="AN1483" s="25">
        <v>0</v>
      </c>
      <c r="AO1483" s="109"/>
      <c r="AP1483" s="25">
        <v>0</v>
      </c>
      <c r="AQ1483" s="25">
        <v>0</v>
      </c>
      <c r="AR1483" s="25">
        <v>0</v>
      </c>
      <c r="AS1483" s="25">
        <v>0</v>
      </c>
      <c r="AT1483" s="25">
        <v>0</v>
      </c>
      <c r="AU1483" s="25">
        <v>0</v>
      </c>
      <c r="AW1483" t="str">
        <f t="shared" si="153"/>
        <v>Trần Huy Hoàng</v>
      </c>
      <c r="AX1483" s="27" t="str">
        <f t="shared" si="154"/>
        <v>Nguyễn Ngọc Danh</v>
      </c>
      <c r="AY1483" s="4" t="str">
        <f t="shared" si="151"/>
        <v>VIN+</v>
      </c>
    </row>
    <row r="1484" spans="1:51" outlineLevel="1" x14ac:dyDescent="0.25">
      <c r="A1484" s="4" t="s">
        <v>1104</v>
      </c>
      <c r="B1484" s="4" t="s">
        <v>797</v>
      </c>
      <c r="C1484" s="4" t="s">
        <v>221</v>
      </c>
      <c r="D1484" s="4" t="s">
        <v>760</v>
      </c>
      <c r="E1484" s="35" t="s">
        <v>313</v>
      </c>
      <c r="F1484" s="11" t="s">
        <v>710</v>
      </c>
      <c r="G1484" s="35">
        <v>5131011</v>
      </c>
      <c r="H1484" s="35" t="s">
        <v>2028</v>
      </c>
      <c r="I1484" s="4"/>
      <c r="J1484" s="4"/>
      <c r="K1484" s="4"/>
      <c r="L1484" s="4"/>
      <c r="M1484" s="33"/>
      <c r="N1484" s="38"/>
      <c r="O1484" s="33"/>
      <c r="P1484" s="244">
        <f t="shared" si="152"/>
        <v>539.654</v>
      </c>
      <c r="Q1484" s="25"/>
      <c r="R1484" s="25"/>
      <c r="S1484" s="25"/>
      <c r="T1484" s="109"/>
      <c r="U1484" s="25"/>
      <c r="V1484" s="25"/>
      <c r="W1484" s="25"/>
      <c r="X1484" s="25">
        <v>179.52799999999999</v>
      </c>
      <c r="Y1484" s="25">
        <v>0</v>
      </c>
      <c r="Z1484" s="25">
        <v>0</v>
      </c>
      <c r="AA1484" s="109"/>
      <c r="AB1484" s="25">
        <v>0</v>
      </c>
      <c r="AC1484" s="25">
        <v>0</v>
      </c>
      <c r="AD1484" s="25">
        <v>0</v>
      </c>
      <c r="AE1484" s="25">
        <v>0</v>
      </c>
      <c r="AF1484" s="25">
        <v>0</v>
      </c>
      <c r="AG1484" s="25">
        <v>0</v>
      </c>
      <c r="AH1484" s="109"/>
      <c r="AI1484" s="25">
        <v>0</v>
      </c>
      <c r="AJ1484" s="25">
        <v>0</v>
      </c>
      <c r="AK1484" s="123">
        <v>0</v>
      </c>
      <c r="AL1484" s="25">
        <v>0</v>
      </c>
      <c r="AM1484" s="25">
        <v>0</v>
      </c>
      <c r="AN1484" s="25">
        <v>0</v>
      </c>
      <c r="AO1484" s="109"/>
      <c r="AP1484" s="25">
        <v>0</v>
      </c>
      <c r="AQ1484" s="25">
        <v>0</v>
      </c>
      <c r="AR1484" s="25">
        <v>360.12599999999998</v>
      </c>
      <c r="AS1484" s="25">
        <v>0</v>
      </c>
      <c r="AT1484" s="25">
        <v>0</v>
      </c>
      <c r="AU1484" s="25">
        <v>0</v>
      </c>
      <c r="AW1484" t="str">
        <f t="shared" si="153"/>
        <v>Trần Huy Hoàng</v>
      </c>
      <c r="AX1484" s="27" t="str">
        <f t="shared" si="154"/>
        <v>Nguyễn Ngọc Danh</v>
      </c>
      <c r="AY1484" s="4" t="str">
        <f t="shared" si="151"/>
        <v>VIN+</v>
      </c>
    </row>
    <row r="1485" spans="1:51" outlineLevel="1" x14ac:dyDescent="0.25">
      <c r="A1485" s="4" t="s">
        <v>1104</v>
      </c>
      <c r="B1485" s="4" t="s">
        <v>797</v>
      </c>
      <c r="C1485" s="4" t="s">
        <v>221</v>
      </c>
      <c r="D1485" s="4" t="s">
        <v>760</v>
      </c>
      <c r="E1485" s="35" t="s">
        <v>313</v>
      </c>
      <c r="F1485" s="11" t="s">
        <v>710</v>
      </c>
      <c r="G1485" s="35">
        <v>5270251</v>
      </c>
      <c r="H1485" s="35" t="s">
        <v>2029</v>
      </c>
      <c r="I1485" s="4"/>
      <c r="J1485" s="4"/>
      <c r="K1485" s="4"/>
      <c r="L1485" s="4"/>
      <c r="M1485" s="33"/>
      <c r="N1485" s="38"/>
      <c r="O1485" s="33"/>
      <c r="P1485" s="244">
        <f t="shared" si="152"/>
        <v>483.02499999999998</v>
      </c>
      <c r="Q1485" s="25"/>
      <c r="R1485" s="25"/>
      <c r="S1485" s="25"/>
      <c r="T1485" s="109"/>
      <c r="U1485" s="25"/>
      <c r="V1485" s="25"/>
      <c r="W1485" s="25"/>
      <c r="X1485" s="25">
        <v>179.52799999999999</v>
      </c>
      <c r="Y1485" s="25">
        <v>0</v>
      </c>
      <c r="Z1485" s="25">
        <v>0</v>
      </c>
      <c r="AA1485" s="109"/>
      <c r="AB1485" s="25">
        <v>0</v>
      </c>
      <c r="AC1485" s="25">
        <v>0</v>
      </c>
      <c r="AD1485" s="25">
        <v>0</v>
      </c>
      <c r="AE1485" s="25">
        <v>0</v>
      </c>
      <c r="AF1485" s="25">
        <v>0</v>
      </c>
      <c r="AG1485" s="25">
        <v>0</v>
      </c>
      <c r="AH1485" s="109"/>
      <c r="AI1485" s="25">
        <v>0</v>
      </c>
      <c r="AJ1485" s="25">
        <v>0</v>
      </c>
      <c r="AK1485" s="123">
        <v>303.49700000000001</v>
      </c>
      <c r="AL1485" s="25">
        <v>0</v>
      </c>
      <c r="AM1485" s="25">
        <v>0</v>
      </c>
      <c r="AN1485" s="25">
        <v>0</v>
      </c>
      <c r="AO1485" s="109"/>
      <c r="AP1485" s="25">
        <v>0</v>
      </c>
      <c r="AQ1485" s="25">
        <v>0</v>
      </c>
      <c r="AR1485" s="25">
        <v>0</v>
      </c>
      <c r="AS1485" s="25">
        <v>0</v>
      </c>
      <c r="AT1485" s="25">
        <v>0</v>
      </c>
      <c r="AU1485" s="25">
        <v>0</v>
      </c>
      <c r="AW1485" t="str">
        <f t="shared" si="153"/>
        <v>Trần Huy Hoàng</v>
      </c>
      <c r="AX1485" s="27" t="str">
        <f t="shared" si="154"/>
        <v>Nguyễn Ngọc Danh</v>
      </c>
      <c r="AY1485" s="4" t="str">
        <f t="shared" ref="AY1485:AY1548" si="155">+B1485</f>
        <v>VIN+</v>
      </c>
    </row>
    <row r="1486" spans="1:51" outlineLevel="1" x14ac:dyDescent="0.25">
      <c r="A1486" s="4" t="s">
        <v>1104</v>
      </c>
      <c r="B1486" s="4" t="s">
        <v>797</v>
      </c>
      <c r="C1486" s="4" t="s">
        <v>221</v>
      </c>
      <c r="D1486" s="4" t="s">
        <v>760</v>
      </c>
      <c r="E1486" s="35" t="s">
        <v>313</v>
      </c>
      <c r="F1486" s="11" t="s">
        <v>710</v>
      </c>
      <c r="G1486" s="35">
        <v>5125373</v>
      </c>
      <c r="H1486" s="35" t="s">
        <v>2030</v>
      </c>
      <c r="I1486" s="4"/>
      <c r="J1486" s="4"/>
      <c r="K1486" s="4"/>
      <c r="L1486" s="4"/>
      <c r="M1486" s="33"/>
      <c r="N1486" s="38"/>
      <c r="O1486" s="33"/>
      <c r="P1486" s="244">
        <f t="shared" si="152"/>
        <v>2042.6380000000001</v>
      </c>
      <c r="Q1486" s="25"/>
      <c r="R1486" s="25"/>
      <c r="S1486" s="25"/>
      <c r="T1486" s="109"/>
      <c r="U1486" s="25"/>
      <c r="V1486" s="25"/>
      <c r="W1486" s="25"/>
      <c r="X1486" s="25">
        <v>1264.52</v>
      </c>
      <c r="Y1486" s="25">
        <v>0</v>
      </c>
      <c r="Z1486" s="25">
        <v>0</v>
      </c>
      <c r="AA1486" s="109"/>
      <c r="AB1486" s="25">
        <v>0</v>
      </c>
      <c r="AC1486" s="25">
        <v>0</v>
      </c>
      <c r="AD1486" s="25">
        <v>0</v>
      </c>
      <c r="AE1486" s="25">
        <v>179.52799999999999</v>
      </c>
      <c r="AF1486" s="25">
        <v>0</v>
      </c>
      <c r="AG1486" s="25">
        <v>0</v>
      </c>
      <c r="AH1486" s="109"/>
      <c r="AI1486" s="25">
        <v>0</v>
      </c>
      <c r="AJ1486" s="25">
        <v>0</v>
      </c>
      <c r="AK1486" s="123">
        <v>0</v>
      </c>
      <c r="AL1486" s="25">
        <v>419.06200000000001</v>
      </c>
      <c r="AM1486" s="25">
        <v>0</v>
      </c>
      <c r="AN1486" s="25">
        <v>0</v>
      </c>
      <c r="AO1486" s="109"/>
      <c r="AP1486" s="25">
        <v>179.52799999999999</v>
      </c>
      <c r="AQ1486" s="25">
        <v>0</v>
      </c>
      <c r="AR1486" s="25">
        <v>0</v>
      </c>
      <c r="AS1486" s="25">
        <v>0</v>
      </c>
      <c r="AT1486" s="25">
        <v>0</v>
      </c>
      <c r="AU1486" s="25">
        <v>0</v>
      </c>
      <c r="AW1486" t="str">
        <f t="shared" si="153"/>
        <v>Trần Huy Hoàng</v>
      </c>
      <c r="AX1486" s="27" t="str">
        <f t="shared" si="154"/>
        <v>Nguyễn Ngọc Danh</v>
      </c>
      <c r="AY1486" s="4" t="str">
        <f t="shared" si="155"/>
        <v>VIN+</v>
      </c>
    </row>
    <row r="1487" spans="1:51" outlineLevel="1" x14ac:dyDescent="0.25">
      <c r="A1487" s="4" t="s">
        <v>1104</v>
      </c>
      <c r="B1487" s="4" t="s">
        <v>797</v>
      </c>
      <c r="C1487" s="4" t="s">
        <v>221</v>
      </c>
      <c r="D1487" s="4" t="s">
        <v>760</v>
      </c>
      <c r="E1487" s="35" t="s">
        <v>313</v>
      </c>
      <c r="F1487" s="11" t="s">
        <v>710</v>
      </c>
      <c r="G1487" s="35">
        <v>5139532</v>
      </c>
      <c r="H1487" s="35" t="s">
        <v>2031</v>
      </c>
      <c r="I1487" s="4"/>
      <c r="J1487" s="4"/>
      <c r="K1487" s="4"/>
      <c r="L1487" s="4"/>
      <c r="M1487" s="33"/>
      <c r="N1487" s="38"/>
      <c r="O1487" s="33"/>
      <c r="P1487" s="244">
        <f t="shared" si="152"/>
        <v>656.4559999999999</v>
      </c>
      <c r="Q1487" s="25"/>
      <c r="R1487" s="25"/>
      <c r="S1487" s="25"/>
      <c r="T1487" s="109"/>
      <c r="U1487" s="25"/>
      <c r="V1487" s="25"/>
      <c r="W1487" s="25"/>
      <c r="X1487" s="25">
        <v>238.464</v>
      </c>
      <c r="Y1487" s="25">
        <v>0</v>
      </c>
      <c r="Z1487" s="25">
        <v>0</v>
      </c>
      <c r="AA1487" s="109"/>
      <c r="AB1487" s="25">
        <v>0</v>
      </c>
      <c r="AC1487" s="25">
        <v>0</v>
      </c>
      <c r="AD1487" s="25">
        <v>0</v>
      </c>
      <c r="AE1487" s="25">
        <v>179.52799999999999</v>
      </c>
      <c r="AF1487" s="25">
        <v>0</v>
      </c>
      <c r="AG1487" s="25">
        <v>0</v>
      </c>
      <c r="AH1487" s="109"/>
      <c r="AI1487" s="25">
        <v>0</v>
      </c>
      <c r="AJ1487" s="25">
        <v>0</v>
      </c>
      <c r="AK1487" s="123">
        <v>0</v>
      </c>
      <c r="AL1487" s="25">
        <v>0</v>
      </c>
      <c r="AM1487" s="25">
        <v>0</v>
      </c>
      <c r="AN1487" s="25">
        <v>0</v>
      </c>
      <c r="AO1487" s="109"/>
      <c r="AP1487" s="25">
        <v>238.464</v>
      </c>
      <c r="AQ1487" s="25">
        <v>0</v>
      </c>
      <c r="AR1487" s="25">
        <v>0</v>
      </c>
      <c r="AS1487" s="25">
        <v>0</v>
      </c>
      <c r="AT1487" s="25">
        <v>0</v>
      </c>
      <c r="AU1487" s="25">
        <v>0</v>
      </c>
      <c r="AW1487" t="str">
        <f t="shared" si="153"/>
        <v>Trần Huy Hoàng</v>
      </c>
      <c r="AX1487" s="27" t="str">
        <f t="shared" si="154"/>
        <v>Nguyễn Ngọc Danh</v>
      </c>
      <c r="AY1487" s="4" t="str">
        <f t="shared" si="155"/>
        <v>VIN+</v>
      </c>
    </row>
    <row r="1488" spans="1:51" outlineLevel="1" x14ac:dyDescent="0.25">
      <c r="A1488" s="4" t="s">
        <v>1104</v>
      </c>
      <c r="B1488" s="4" t="s">
        <v>797</v>
      </c>
      <c r="C1488" s="4" t="s">
        <v>221</v>
      </c>
      <c r="D1488" s="4" t="s">
        <v>760</v>
      </c>
      <c r="E1488" s="35" t="s">
        <v>313</v>
      </c>
      <c r="F1488" s="11" t="s">
        <v>710</v>
      </c>
      <c r="G1488" s="35">
        <v>5338735</v>
      </c>
      <c r="H1488" s="35" t="s">
        <v>2032</v>
      </c>
      <c r="I1488" s="4"/>
      <c r="J1488" s="4"/>
      <c r="K1488" s="4"/>
      <c r="L1488" s="4"/>
      <c r="M1488" s="33"/>
      <c r="N1488" s="38"/>
      <c r="O1488" s="33"/>
      <c r="P1488" s="244">
        <f t="shared" si="152"/>
        <v>1500.6769999999999</v>
      </c>
      <c r="Q1488" s="25"/>
      <c r="R1488" s="25"/>
      <c r="S1488" s="25"/>
      <c r="T1488" s="109"/>
      <c r="U1488" s="25"/>
      <c r="V1488" s="25"/>
      <c r="W1488" s="25"/>
      <c r="X1488" s="25">
        <v>238.464</v>
      </c>
      <c r="Y1488" s="25">
        <v>0</v>
      </c>
      <c r="Z1488" s="25">
        <v>0</v>
      </c>
      <c r="AA1488" s="109"/>
      <c r="AB1488" s="25">
        <v>180.59800000000001</v>
      </c>
      <c r="AC1488" s="25">
        <v>0</v>
      </c>
      <c r="AD1488" s="25">
        <v>0</v>
      </c>
      <c r="AE1488" s="25">
        <v>483.02499999999998</v>
      </c>
      <c r="AF1488" s="25">
        <v>0</v>
      </c>
      <c r="AG1488" s="25">
        <v>180.59800000000001</v>
      </c>
      <c r="AH1488" s="109"/>
      <c r="AI1488" s="25">
        <v>0</v>
      </c>
      <c r="AJ1488" s="25">
        <v>0</v>
      </c>
      <c r="AK1488" s="123">
        <v>0</v>
      </c>
      <c r="AL1488" s="25">
        <v>0</v>
      </c>
      <c r="AM1488" s="25">
        <v>0</v>
      </c>
      <c r="AN1488" s="25">
        <v>0</v>
      </c>
      <c r="AO1488" s="109"/>
      <c r="AP1488" s="25">
        <v>0</v>
      </c>
      <c r="AQ1488" s="25">
        <v>0</v>
      </c>
      <c r="AR1488" s="25">
        <v>0</v>
      </c>
      <c r="AS1488" s="25">
        <v>417.99200000000002</v>
      </c>
      <c r="AT1488" s="25">
        <v>0</v>
      </c>
      <c r="AU1488" s="25">
        <v>0</v>
      </c>
      <c r="AW1488" t="str">
        <f t="shared" si="153"/>
        <v>Trần Huy Hoàng</v>
      </c>
      <c r="AX1488" s="27" t="str">
        <f t="shared" si="154"/>
        <v>Nguyễn Ngọc Danh</v>
      </c>
      <c r="AY1488" s="4" t="str">
        <f t="shared" si="155"/>
        <v>VIN+</v>
      </c>
    </row>
    <row r="1489" spans="1:51" outlineLevel="1" x14ac:dyDescent="0.25">
      <c r="A1489" s="4" t="s">
        <v>1104</v>
      </c>
      <c r="B1489" s="4" t="s">
        <v>797</v>
      </c>
      <c r="C1489" s="4" t="s">
        <v>221</v>
      </c>
      <c r="D1489" s="4" t="s">
        <v>760</v>
      </c>
      <c r="E1489" s="35" t="s">
        <v>313</v>
      </c>
      <c r="F1489" s="11" t="s">
        <v>710</v>
      </c>
      <c r="G1489" s="35">
        <v>5125245</v>
      </c>
      <c r="H1489" s="35" t="s">
        <v>2033</v>
      </c>
      <c r="I1489" s="4"/>
      <c r="J1489" s="4"/>
      <c r="K1489" s="4"/>
      <c r="L1489" s="4"/>
      <c r="M1489" s="33"/>
      <c r="N1489" s="38"/>
      <c r="O1489" s="33"/>
      <c r="P1489" s="244">
        <f t="shared" si="152"/>
        <v>1444.0479999999998</v>
      </c>
      <c r="Q1489" s="25"/>
      <c r="R1489" s="25"/>
      <c r="S1489" s="25"/>
      <c r="T1489" s="109"/>
      <c r="U1489" s="25"/>
      <c r="V1489" s="25"/>
      <c r="W1489" s="25"/>
      <c r="X1489" s="25">
        <v>845.45799999999997</v>
      </c>
      <c r="Y1489" s="25">
        <v>0</v>
      </c>
      <c r="Z1489" s="25">
        <v>0</v>
      </c>
      <c r="AA1489" s="109"/>
      <c r="AB1489" s="25">
        <v>360.12599999999998</v>
      </c>
      <c r="AC1489" s="25">
        <v>0</v>
      </c>
      <c r="AD1489" s="25">
        <v>0</v>
      </c>
      <c r="AE1489" s="25">
        <v>0</v>
      </c>
      <c r="AF1489" s="25">
        <v>0</v>
      </c>
      <c r="AG1489" s="25">
        <v>0</v>
      </c>
      <c r="AH1489" s="109"/>
      <c r="AI1489" s="25">
        <v>0</v>
      </c>
      <c r="AJ1489" s="25">
        <v>0</v>
      </c>
      <c r="AK1489" s="123">
        <v>0</v>
      </c>
      <c r="AL1489" s="25">
        <v>0</v>
      </c>
      <c r="AM1489" s="25">
        <v>0</v>
      </c>
      <c r="AN1489" s="25">
        <v>0</v>
      </c>
      <c r="AO1489" s="109"/>
      <c r="AP1489" s="25">
        <v>238.464</v>
      </c>
      <c r="AQ1489" s="25">
        <v>0</v>
      </c>
      <c r="AR1489" s="25">
        <v>0</v>
      </c>
      <c r="AS1489" s="25">
        <v>0</v>
      </c>
      <c r="AT1489" s="25">
        <v>0</v>
      </c>
      <c r="AU1489" s="25">
        <v>0</v>
      </c>
      <c r="AW1489" t="str">
        <f t="shared" si="153"/>
        <v>Trần Huy Hoàng</v>
      </c>
      <c r="AX1489" s="27" t="str">
        <f t="shared" si="154"/>
        <v>Nguyễn Ngọc Danh</v>
      </c>
      <c r="AY1489" s="4" t="str">
        <f t="shared" si="155"/>
        <v>VIN+</v>
      </c>
    </row>
    <row r="1490" spans="1:51" outlineLevel="1" x14ac:dyDescent="0.25">
      <c r="A1490" s="4" t="s">
        <v>1104</v>
      </c>
      <c r="B1490" s="4" t="s">
        <v>797</v>
      </c>
      <c r="C1490" s="4" t="s">
        <v>221</v>
      </c>
      <c r="D1490" s="4" t="s">
        <v>760</v>
      </c>
      <c r="E1490" s="35" t="s">
        <v>313</v>
      </c>
      <c r="F1490" s="11" t="s">
        <v>710</v>
      </c>
      <c r="G1490" s="35">
        <v>5291171</v>
      </c>
      <c r="H1490" s="35" t="s">
        <v>2047</v>
      </c>
      <c r="I1490" s="4"/>
      <c r="J1490" s="4"/>
      <c r="K1490" s="4"/>
      <c r="L1490" s="4"/>
      <c r="M1490" s="33"/>
      <c r="N1490" s="38"/>
      <c r="O1490" s="33"/>
      <c r="P1490" s="244">
        <f t="shared" si="152"/>
        <v>1080.5450000000001</v>
      </c>
      <c r="Q1490" s="25"/>
      <c r="R1490" s="25"/>
      <c r="S1490" s="25"/>
      <c r="T1490" s="109"/>
      <c r="U1490" s="25"/>
      <c r="V1490" s="25"/>
      <c r="W1490" s="25"/>
      <c r="X1490" s="25">
        <v>179.52799999999999</v>
      </c>
      <c r="Y1490" s="25">
        <v>0</v>
      </c>
      <c r="Z1490" s="25">
        <v>0</v>
      </c>
      <c r="AA1490" s="109"/>
      <c r="AB1490" s="25">
        <v>0</v>
      </c>
      <c r="AC1490" s="25">
        <v>0</v>
      </c>
      <c r="AD1490" s="25">
        <v>0</v>
      </c>
      <c r="AE1490" s="25">
        <v>0</v>
      </c>
      <c r="AF1490" s="25">
        <v>0</v>
      </c>
      <c r="AG1490" s="25">
        <v>0</v>
      </c>
      <c r="AH1490" s="109"/>
      <c r="AI1490" s="25">
        <v>238.464</v>
      </c>
      <c r="AJ1490" s="25">
        <v>0</v>
      </c>
      <c r="AK1490" s="123">
        <v>0</v>
      </c>
      <c r="AL1490" s="25">
        <v>0</v>
      </c>
      <c r="AM1490" s="25">
        <v>0</v>
      </c>
      <c r="AN1490" s="25">
        <v>179.52799999999999</v>
      </c>
      <c r="AO1490" s="109"/>
      <c r="AP1490" s="25">
        <v>0</v>
      </c>
      <c r="AQ1490" s="25">
        <v>0</v>
      </c>
      <c r="AR1490" s="25">
        <v>0</v>
      </c>
      <c r="AS1490" s="25">
        <v>0</v>
      </c>
      <c r="AT1490" s="25">
        <v>483.02499999999998</v>
      </c>
      <c r="AU1490" s="25">
        <v>0</v>
      </c>
      <c r="AW1490" t="str">
        <f t="shared" si="153"/>
        <v>Trần Huy Hoàng</v>
      </c>
      <c r="AX1490" s="27" t="str">
        <f t="shared" si="154"/>
        <v>Nguyễn Ngọc Danh</v>
      </c>
      <c r="AY1490" s="4" t="str">
        <f t="shared" si="155"/>
        <v>VIN+</v>
      </c>
    </row>
    <row r="1491" spans="1:51" outlineLevel="1" x14ac:dyDescent="0.25">
      <c r="A1491" s="4" t="s">
        <v>1104</v>
      </c>
      <c r="B1491" s="4" t="s">
        <v>797</v>
      </c>
      <c r="C1491" s="4" t="s">
        <v>221</v>
      </c>
      <c r="D1491" s="4" t="s">
        <v>760</v>
      </c>
      <c r="E1491" s="35" t="s">
        <v>313</v>
      </c>
      <c r="F1491" s="11" t="s">
        <v>710</v>
      </c>
      <c r="G1491" s="35">
        <v>5131952</v>
      </c>
      <c r="H1491" s="35" t="s">
        <v>2048</v>
      </c>
      <c r="I1491" s="4"/>
      <c r="J1491" s="4"/>
      <c r="K1491" s="4"/>
      <c r="L1491" s="4"/>
      <c r="M1491" s="33"/>
      <c r="N1491" s="38"/>
      <c r="O1491" s="33"/>
      <c r="P1491" s="244">
        <f t="shared" si="152"/>
        <v>179.52799999999999</v>
      </c>
      <c r="Q1491" s="25"/>
      <c r="R1491" s="25"/>
      <c r="S1491" s="25"/>
      <c r="T1491" s="109"/>
      <c r="U1491" s="25"/>
      <c r="V1491" s="25"/>
      <c r="W1491" s="25"/>
      <c r="X1491" s="25">
        <v>179.52799999999999</v>
      </c>
      <c r="Y1491" s="25">
        <v>0</v>
      </c>
      <c r="Z1491" s="25">
        <v>0</v>
      </c>
      <c r="AA1491" s="109"/>
      <c r="AB1491" s="25">
        <v>0</v>
      </c>
      <c r="AC1491" s="25">
        <v>0</v>
      </c>
      <c r="AD1491" s="25">
        <v>0</v>
      </c>
      <c r="AE1491" s="25">
        <v>0</v>
      </c>
      <c r="AF1491" s="25">
        <v>0</v>
      </c>
      <c r="AG1491" s="25">
        <v>0</v>
      </c>
      <c r="AH1491" s="109"/>
      <c r="AI1491" s="25">
        <v>0</v>
      </c>
      <c r="AJ1491" s="25">
        <v>0</v>
      </c>
      <c r="AK1491" s="123">
        <v>0</v>
      </c>
      <c r="AL1491" s="25">
        <v>0</v>
      </c>
      <c r="AM1491" s="25">
        <v>0</v>
      </c>
      <c r="AN1491" s="25">
        <v>0</v>
      </c>
      <c r="AO1491" s="109"/>
      <c r="AP1491" s="25">
        <v>0</v>
      </c>
      <c r="AQ1491" s="25">
        <v>0</v>
      </c>
      <c r="AR1491" s="25">
        <v>0</v>
      </c>
      <c r="AS1491" s="25">
        <v>0</v>
      </c>
      <c r="AT1491" s="25">
        <v>0</v>
      </c>
      <c r="AU1491" s="25">
        <v>0</v>
      </c>
      <c r="AW1491" t="str">
        <f t="shared" si="153"/>
        <v>Trần Huy Hoàng</v>
      </c>
      <c r="AX1491" s="27" t="str">
        <f t="shared" si="154"/>
        <v>Nguyễn Ngọc Danh</v>
      </c>
      <c r="AY1491" s="4" t="str">
        <f t="shared" si="155"/>
        <v>VIN+</v>
      </c>
    </row>
    <row r="1492" spans="1:51" outlineLevel="1" x14ac:dyDescent="0.25">
      <c r="A1492" s="4" t="s">
        <v>1104</v>
      </c>
      <c r="B1492" s="4" t="s">
        <v>797</v>
      </c>
      <c r="C1492" s="4" t="s">
        <v>221</v>
      </c>
      <c r="D1492" s="4" t="s">
        <v>760</v>
      </c>
      <c r="E1492" s="35" t="s">
        <v>313</v>
      </c>
      <c r="F1492" s="11" t="s">
        <v>710</v>
      </c>
      <c r="G1492" s="35">
        <v>5330470</v>
      </c>
      <c r="H1492" s="35" t="s">
        <v>2049</v>
      </c>
      <c r="I1492" s="4"/>
      <c r="J1492" s="4"/>
      <c r="K1492" s="4"/>
      <c r="L1492" s="4"/>
      <c r="M1492" s="33"/>
      <c r="N1492" s="38"/>
      <c r="O1492" s="33"/>
      <c r="P1492" s="244">
        <f t="shared" si="152"/>
        <v>721.48900000000003</v>
      </c>
      <c r="Q1492" s="25"/>
      <c r="R1492" s="25"/>
      <c r="S1492" s="25"/>
      <c r="T1492" s="109"/>
      <c r="U1492" s="25"/>
      <c r="V1492" s="25"/>
      <c r="W1492" s="25"/>
      <c r="X1492" s="25">
        <v>483.02499999999998</v>
      </c>
      <c r="Y1492" s="25">
        <v>0</v>
      </c>
      <c r="Z1492" s="25">
        <v>0</v>
      </c>
      <c r="AA1492" s="109"/>
      <c r="AB1492" s="25">
        <v>0</v>
      </c>
      <c r="AC1492" s="25">
        <v>0</v>
      </c>
      <c r="AD1492" s="25">
        <v>0</v>
      </c>
      <c r="AE1492" s="25">
        <v>0</v>
      </c>
      <c r="AF1492" s="25">
        <v>0</v>
      </c>
      <c r="AG1492" s="25">
        <v>0</v>
      </c>
      <c r="AH1492" s="109"/>
      <c r="AI1492" s="25">
        <v>0</v>
      </c>
      <c r="AJ1492" s="25">
        <v>0</v>
      </c>
      <c r="AK1492" s="123">
        <v>0</v>
      </c>
      <c r="AL1492" s="25">
        <v>0</v>
      </c>
      <c r="AM1492" s="25">
        <v>0</v>
      </c>
      <c r="AN1492" s="25">
        <v>238.464</v>
      </c>
      <c r="AO1492" s="109"/>
      <c r="AP1492" s="25">
        <v>0</v>
      </c>
      <c r="AQ1492" s="25">
        <v>0</v>
      </c>
      <c r="AR1492" s="25">
        <v>0</v>
      </c>
      <c r="AS1492" s="25">
        <v>0</v>
      </c>
      <c r="AT1492" s="25">
        <v>0</v>
      </c>
      <c r="AU1492" s="25">
        <v>0</v>
      </c>
      <c r="AW1492" t="str">
        <f t="shared" si="153"/>
        <v>Trần Huy Hoàng</v>
      </c>
      <c r="AX1492" s="27" t="str">
        <f t="shared" si="154"/>
        <v>Nguyễn Ngọc Danh</v>
      </c>
      <c r="AY1492" s="4" t="str">
        <f t="shared" si="155"/>
        <v>VIN+</v>
      </c>
    </row>
    <row r="1493" spans="1:51" outlineLevel="1" x14ac:dyDescent="0.25">
      <c r="A1493" s="4" t="s">
        <v>1104</v>
      </c>
      <c r="B1493" s="4" t="s">
        <v>797</v>
      </c>
      <c r="C1493" s="4" t="s">
        <v>221</v>
      </c>
      <c r="D1493" s="4" t="s">
        <v>760</v>
      </c>
      <c r="E1493" s="35" t="s">
        <v>313</v>
      </c>
      <c r="F1493" s="11" t="s">
        <v>710</v>
      </c>
      <c r="G1493" s="35">
        <v>5331787</v>
      </c>
      <c r="H1493" s="35" t="s">
        <v>2050</v>
      </c>
      <c r="I1493" s="4"/>
      <c r="J1493" s="4"/>
      <c r="K1493" s="4"/>
      <c r="L1493" s="4"/>
      <c r="M1493" s="33"/>
      <c r="N1493" s="38"/>
      <c r="O1493" s="33"/>
      <c r="P1493" s="244">
        <f t="shared" si="152"/>
        <v>360.12599999999998</v>
      </c>
      <c r="Q1493" s="25"/>
      <c r="R1493" s="25"/>
      <c r="S1493" s="25"/>
      <c r="T1493" s="109"/>
      <c r="U1493" s="25"/>
      <c r="V1493" s="25"/>
      <c r="W1493" s="25"/>
      <c r="X1493" s="25">
        <v>360.12599999999998</v>
      </c>
      <c r="Y1493" s="25">
        <v>0</v>
      </c>
      <c r="Z1493" s="25">
        <v>0</v>
      </c>
      <c r="AA1493" s="109"/>
      <c r="AB1493" s="25">
        <v>0</v>
      </c>
      <c r="AC1493" s="25">
        <v>0</v>
      </c>
      <c r="AD1493" s="25">
        <v>0</v>
      </c>
      <c r="AE1493" s="25">
        <v>0</v>
      </c>
      <c r="AF1493" s="25">
        <v>0</v>
      </c>
      <c r="AG1493" s="25">
        <v>0</v>
      </c>
      <c r="AH1493" s="109"/>
      <c r="AI1493" s="25">
        <v>0</v>
      </c>
      <c r="AJ1493" s="25">
        <v>0</v>
      </c>
      <c r="AK1493" s="123">
        <v>0</v>
      </c>
      <c r="AL1493" s="25">
        <v>0</v>
      </c>
      <c r="AM1493" s="25">
        <v>0</v>
      </c>
      <c r="AN1493" s="25">
        <v>0</v>
      </c>
      <c r="AO1493" s="109"/>
      <c r="AP1493" s="25">
        <v>0</v>
      </c>
      <c r="AQ1493" s="25">
        <v>0</v>
      </c>
      <c r="AR1493" s="25">
        <v>0</v>
      </c>
      <c r="AS1493" s="25">
        <v>0</v>
      </c>
      <c r="AT1493" s="25">
        <v>0</v>
      </c>
      <c r="AU1493" s="25">
        <v>0</v>
      </c>
      <c r="AW1493" t="str">
        <f t="shared" si="153"/>
        <v>Trần Huy Hoàng</v>
      </c>
      <c r="AX1493" s="27" t="str">
        <f t="shared" si="154"/>
        <v>Nguyễn Ngọc Danh</v>
      </c>
      <c r="AY1493" s="4" t="str">
        <f t="shared" si="155"/>
        <v>VIN+</v>
      </c>
    </row>
    <row r="1494" spans="1:51" outlineLevel="1" x14ac:dyDescent="0.25">
      <c r="A1494" s="4" t="s">
        <v>1104</v>
      </c>
      <c r="B1494" s="4" t="s">
        <v>797</v>
      </c>
      <c r="C1494" s="4" t="s">
        <v>221</v>
      </c>
      <c r="D1494" s="4" t="s">
        <v>760</v>
      </c>
      <c r="E1494" s="35" t="s">
        <v>313</v>
      </c>
      <c r="F1494" s="11" t="s">
        <v>710</v>
      </c>
      <c r="G1494" s="35">
        <v>5128723</v>
      </c>
      <c r="H1494" s="35" t="s">
        <v>2051</v>
      </c>
      <c r="I1494" s="4"/>
      <c r="J1494" s="4"/>
      <c r="K1494" s="4"/>
      <c r="L1494" s="4"/>
      <c r="M1494" s="33"/>
      <c r="N1494" s="38"/>
      <c r="O1494" s="33"/>
      <c r="P1494" s="244">
        <f t="shared" si="152"/>
        <v>361.19499999999999</v>
      </c>
      <c r="Q1494" s="25"/>
      <c r="R1494" s="25"/>
      <c r="S1494" s="25"/>
      <c r="T1494" s="109"/>
      <c r="U1494" s="25"/>
      <c r="V1494" s="25"/>
      <c r="W1494" s="25"/>
      <c r="X1494" s="25">
        <v>361.19499999999999</v>
      </c>
      <c r="Y1494" s="25">
        <v>0</v>
      </c>
      <c r="Z1494" s="25">
        <v>0</v>
      </c>
      <c r="AA1494" s="109"/>
      <c r="AB1494" s="25">
        <v>0</v>
      </c>
      <c r="AC1494" s="25">
        <v>0</v>
      </c>
      <c r="AD1494" s="25">
        <v>0</v>
      </c>
      <c r="AE1494" s="25">
        <v>0</v>
      </c>
      <c r="AF1494" s="25">
        <v>0</v>
      </c>
      <c r="AG1494" s="25">
        <v>0</v>
      </c>
      <c r="AH1494" s="109"/>
      <c r="AI1494" s="25">
        <v>0</v>
      </c>
      <c r="AJ1494" s="25">
        <v>0</v>
      </c>
      <c r="AK1494" s="123">
        <v>0</v>
      </c>
      <c r="AL1494" s="25">
        <v>0</v>
      </c>
      <c r="AM1494" s="25">
        <v>0</v>
      </c>
      <c r="AN1494" s="25">
        <v>0</v>
      </c>
      <c r="AO1494" s="109"/>
      <c r="AP1494" s="25">
        <v>0</v>
      </c>
      <c r="AQ1494" s="25">
        <v>0</v>
      </c>
      <c r="AR1494" s="25">
        <v>0</v>
      </c>
      <c r="AS1494" s="25">
        <v>0</v>
      </c>
      <c r="AT1494" s="25">
        <v>0</v>
      </c>
      <c r="AU1494" s="25">
        <v>0</v>
      </c>
      <c r="AW1494" t="str">
        <f t="shared" si="153"/>
        <v>Trần Huy Hoàng</v>
      </c>
      <c r="AX1494" s="27" t="str">
        <f t="shared" si="154"/>
        <v>Nguyễn Ngọc Danh</v>
      </c>
      <c r="AY1494" s="4" t="str">
        <f t="shared" si="155"/>
        <v>VIN+</v>
      </c>
    </row>
    <row r="1495" spans="1:51" outlineLevel="1" x14ac:dyDescent="0.25">
      <c r="A1495" s="4" t="s">
        <v>1104</v>
      </c>
      <c r="B1495" s="4" t="s">
        <v>797</v>
      </c>
      <c r="C1495" s="4" t="s">
        <v>221</v>
      </c>
      <c r="D1495" s="4" t="s">
        <v>760</v>
      </c>
      <c r="E1495" s="35" t="s">
        <v>313</v>
      </c>
      <c r="F1495" s="11" t="s">
        <v>710</v>
      </c>
      <c r="G1495" s="35">
        <v>5292312</v>
      </c>
      <c r="H1495" s="35" t="s">
        <v>2271</v>
      </c>
      <c r="I1495" s="4"/>
      <c r="J1495" s="4"/>
      <c r="K1495" s="4"/>
      <c r="L1495" s="4"/>
      <c r="M1495" s="33"/>
      <c r="N1495" s="38"/>
      <c r="O1495" s="33"/>
      <c r="P1495" s="244">
        <f t="shared" si="152"/>
        <v>417.99199999999996</v>
      </c>
      <c r="Q1495" s="25"/>
      <c r="R1495" s="25"/>
      <c r="S1495" s="25"/>
      <c r="T1495" s="109"/>
      <c r="U1495" s="25"/>
      <c r="V1495" s="25"/>
      <c r="W1495" s="25"/>
      <c r="X1495" s="25">
        <v>0</v>
      </c>
      <c r="Y1495" s="25">
        <v>179.52799999999999</v>
      </c>
      <c r="Z1495" s="25">
        <v>0</v>
      </c>
      <c r="AA1495" s="109"/>
      <c r="AB1495" s="25">
        <v>0</v>
      </c>
      <c r="AC1495" s="25">
        <v>0</v>
      </c>
      <c r="AD1495" s="25">
        <v>0</v>
      </c>
      <c r="AE1495" s="25">
        <v>0</v>
      </c>
      <c r="AF1495" s="25">
        <v>0</v>
      </c>
      <c r="AG1495" s="25">
        <v>0</v>
      </c>
      <c r="AH1495" s="109"/>
      <c r="AI1495" s="25">
        <v>238.464</v>
      </c>
      <c r="AJ1495" s="25">
        <v>0</v>
      </c>
      <c r="AK1495" s="123">
        <v>0</v>
      </c>
      <c r="AL1495" s="25">
        <v>0</v>
      </c>
      <c r="AM1495" s="25">
        <v>0</v>
      </c>
      <c r="AN1495" s="25">
        <v>0</v>
      </c>
      <c r="AO1495" s="109"/>
      <c r="AP1495" s="25">
        <v>0</v>
      </c>
      <c r="AQ1495" s="25">
        <v>0</v>
      </c>
      <c r="AR1495" s="25">
        <v>0</v>
      </c>
      <c r="AS1495" s="25">
        <v>0</v>
      </c>
      <c r="AT1495" s="25">
        <v>0</v>
      </c>
      <c r="AU1495" s="25">
        <v>0</v>
      </c>
      <c r="AW1495" t="str">
        <f t="shared" si="153"/>
        <v>Trần Huy Hoàng</v>
      </c>
      <c r="AX1495" s="27" t="str">
        <f t="shared" si="154"/>
        <v>Nguyễn Ngọc Danh</v>
      </c>
      <c r="AY1495" s="4" t="str">
        <f t="shared" si="155"/>
        <v>VIN+</v>
      </c>
    </row>
    <row r="1496" spans="1:51" outlineLevel="1" x14ac:dyDescent="0.25">
      <c r="A1496" s="4" t="s">
        <v>1104</v>
      </c>
      <c r="B1496" s="4" t="s">
        <v>797</v>
      </c>
      <c r="C1496" s="4" t="s">
        <v>221</v>
      </c>
      <c r="D1496" s="4" t="s">
        <v>760</v>
      </c>
      <c r="E1496" s="35" t="s">
        <v>313</v>
      </c>
      <c r="F1496" s="11" t="s">
        <v>710</v>
      </c>
      <c r="G1496" s="35">
        <v>5291825</v>
      </c>
      <c r="H1496" s="35" t="s">
        <v>2272</v>
      </c>
      <c r="I1496" s="4"/>
      <c r="J1496" s="4"/>
      <c r="K1496" s="4"/>
      <c r="L1496" s="4"/>
      <c r="M1496" s="33"/>
      <c r="N1496" s="38"/>
      <c r="O1496" s="33"/>
      <c r="P1496" s="244">
        <f t="shared" si="152"/>
        <v>901.01699999999994</v>
      </c>
      <c r="Q1496" s="25"/>
      <c r="R1496" s="25"/>
      <c r="S1496" s="25"/>
      <c r="T1496" s="109"/>
      <c r="U1496" s="25"/>
      <c r="V1496" s="25"/>
      <c r="W1496" s="25"/>
      <c r="X1496" s="25">
        <v>0</v>
      </c>
      <c r="Y1496" s="25">
        <v>179.52799999999999</v>
      </c>
      <c r="Z1496" s="25">
        <v>0</v>
      </c>
      <c r="AA1496" s="109"/>
      <c r="AB1496" s="25">
        <v>0</v>
      </c>
      <c r="AC1496" s="25">
        <v>0</v>
      </c>
      <c r="AD1496" s="25">
        <v>0</v>
      </c>
      <c r="AE1496" s="25">
        <v>0</v>
      </c>
      <c r="AF1496" s="25">
        <v>0</v>
      </c>
      <c r="AG1496" s="25">
        <v>0</v>
      </c>
      <c r="AH1496" s="109"/>
      <c r="AI1496" s="25">
        <v>238.464</v>
      </c>
      <c r="AJ1496" s="25">
        <v>0</v>
      </c>
      <c r="AK1496" s="123">
        <v>0</v>
      </c>
      <c r="AL1496" s="25">
        <v>0</v>
      </c>
      <c r="AM1496" s="25">
        <v>0</v>
      </c>
      <c r="AN1496" s="25">
        <v>0</v>
      </c>
      <c r="AO1496" s="109"/>
      <c r="AP1496" s="25">
        <v>0</v>
      </c>
      <c r="AQ1496" s="25">
        <v>0</v>
      </c>
      <c r="AR1496" s="25">
        <v>0</v>
      </c>
      <c r="AS1496" s="25">
        <v>483.02499999999998</v>
      </c>
      <c r="AT1496" s="25">
        <v>0</v>
      </c>
      <c r="AU1496" s="25">
        <v>0</v>
      </c>
      <c r="AW1496" t="str">
        <f t="shared" si="153"/>
        <v>Trần Huy Hoàng</v>
      </c>
      <c r="AX1496" s="27" t="str">
        <f t="shared" si="154"/>
        <v>Nguyễn Ngọc Danh</v>
      </c>
      <c r="AY1496" s="4" t="str">
        <f t="shared" si="155"/>
        <v>VIN+</v>
      </c>
    </row>
    <row r="1497" spans="1:51" outlineLevel="1" x14ac:dyDescent="0.25">
      <c r="A1497" s="4" t="s">
        <v>1104</v>
      </c>
      <c r="B1497" s="4" t="s">
        <v>797</v>
      </c>
      <c r="C1497" s="4" t="s">
        <v>221</v>
      </c>
      <c r="D1497" s="4" t="s">
        <v>760</v>
      </c>
      <c r="E1497" s="35" t="s">
        <v>313</v>
      </c>
      <c r="F1497" s="11" t="s">
        <v>710</v>
      </c>
      <c r="G1497" s="35">
        <v>5291849</v>
      </c>
      <c r="H1497" s="35" t="s">
        <v>2273</v>
      </c>
      <c r="I1497" s="4"/>
      <c r="J1497" s="4"/>
      <c r="K1497" s="4"/>
      <c r="L1497" s="4"/>
      <c r="M1497" s="33"/>
      <c r="N1497" s="38"/>
      <c r="O1497" s="33"/>
      <c r="P1497" s="244">
        <f t="shared" si="152"/>
        <v>778.11799999999994</v>
      </c>
      <c r="Q1497" s="25"/>
      <c r="R1497" s="25"/>
      <c r="S1497" s="25"/>
      <c r="T1497" s="109"/>
      <c r="U1497" s="25"/>
      <c r="V1497" s="25"/>
      <c r="W1497" s="25"/>
      <c r="X1497" s="25">
        <v>0</v>
      </c>
      <c r="Y1497" s="25">
        <v>180.59800000000001</v>
      </c>
      <c r="Z1497" s="25">
        <v>0</v>
      </c>
      <c r="AA1497" s="109"/>
      <c r="AB1497" s="25">
        <v>0</v>
      </c>
      <c r="AC1497" s="25">
        <v>0</v>
      </c>
      <c r="AD1497" s="25">
        <v>0</v>
      </c>
      <c r="AE1497" s="25">
        <v>0</v>
      </c>
      <c r="AF1497" s="25">
        <v>0</v>
      </c>
      <c r="AG1497" s="25">
        <v>0</v>
      </c>
      <c r="AH1497" s="109"/>
      <c r="AI1497" s="25">
        <v>0</v>
      </c>
      <c r="AJ1497" s="25">
        <v>0</v>
      </c>
      <c r="AK1497" s="123">
        <v>0</v>
      </c>
      <c r="AL1497" s="25">
        <v>0</v>
      </c>
      <c r="AM1497" s="25">
        <v>0</v>
      </c>
      <c r="AN1497" s="25">
        <v>0</v>
      </c>
      <c r="AO1497" s="109"/>
      <c r="AP1497" s="25">
        <v>179.52799999999999</v>
      </c>
      <c r="AQ1497" s="25">
        <v>0</v>
      </c>
      <c r="AR1497" s="25">
        <v>0</v>
      </c>
      <c r="AS1497" s="25">
        <v>417.99200000000002</v>
      </c>
      <c r="AT1497" s="25">
        <v>0</v>
      </c>
      <c r="AU1497" s="25">
        <v>0</v>
      </c>
      <c r="AW1497" t="str">
        <f t="shared" si="153"/>
        <v>Trần Huy Hoàng</v>
      </c>
      <c r="AX1497" s="27" t="str">
        <f t="shared" si="154"/>
        <v>Nguyễn Ngọc Danh</v>
      </c>
      <c r="AY1497" s="4" t="str">
        <f t="shared" si="155"/>
        <v>VIN+</v>
      </c>
    </row>
    <row r="1498" spans="1:51" outlineLevel="1" x14ac:dyDescent="0.25">
      <c r="A1498" s="4" t="s">
        <v>1104</v>
      </c>
      <c r="B1498" s="4" t="s">
        <v>797</v>
      </c>
      <c r="C1498" s="4" t="s">
        <v>221</v>
      </c>
      <c r="D1498" s="4" t="s">
        <v>760</v>
      </c>
      <c r="E1498" s="35" t="s">
        <v>313</v>
      </c>
      <c r="F1498" s="11" t="s">
        <v>710</v>
      </c>
      <c r="G1498" s="35">
        <v>5339495</v>
      </c>
      <c r="H1498" s="35" t="s">
        <v>2274</v>
      </c>
      <c r="I1498" s="4"/>
      <c r="J1498" s="4"/>
      <c r="K1498" s="4"/>
      <c r="L1498" s="4"/>
      <c r="M1498" s="33"/>
      <c r="N1498" s="38"/>
      <c r="O1498" s="33"/>
      <c r="P1498" s="244">
        <f t="shared" si="152"/>
        <v>857.60599999999999</v>
      </c>
      <c r="Q1498" s="25"/>
      <c r="R1498" s="25"/>
      <c r="S1498" s="25"/>
      <c r="T1498" s="109"/>
      <c r="U1498" s="25"/>
      <c r="V1498" s="25"/>
      <c r="W1498" s="25"/>
      <c r="X1498" s="25">
        <v>0</v>
      </c>
      <c r="Y1498" s="25">
        <v>180.59800000000001</v>
      </c>
      <c r="Z1498" s="25">
        <v>0</v>
      </c>
      <c r="AA1498" s="109"/>
      <c r="AB1498" s="25">
        <v>179.52799999999999</v>
      </c>
      <c r="AC1498" s="25">
        <v>0</v>
      </c>
      <c r="AD1498" s="25">
        <v>0</v>
      </c>
      <c r="AE1498" s="25">
        <v>0</v>
      </c>
      <c r="AF1498" s="25">
        <v>0</v>
      </c>
      <c r="AG1498" s="25">
        <v>0</v>
      </c>
      <c r="AH1498" s="109"/>
      <c r="AI1498" s="25">
        <v>0</v>
      </c>
      <c r="AJ1498" s="25">
        <v>79.488</v>
      </c>
      <c r="AK1498" s="123">
        <v>0</v>
      </c>
      <c r="AL1498" s="25">
        <v>0</v>
      </c>
      <c r="AM1498" s="25">
        <v>0</v>
      </c>
      <c r="AN1498" s="25">
        <v>0</v>
      </c>
      <c r="AO1498" s="109"/>
      <c r="AP1498" s="25">
        <v>238.464</v>
      </c>
      <c r="AQ1498" s="25">
        <v>0</v>
      </c>
      <c r="AR1498" s="25">
        <v>0</v>
      </c>
      <c r="AS1498" s="25">
        <v>0</v>
      </c>
      <c r="AT1498" s="25">
        <v>179.52799999999999</v>
      </c>
      <c r="AU1498" s="25">
        <v>0</v>
      </c>
      <c r="AW1498" t="str">
        <f t="shared" si="153"/>
        <v>Trần Huy Hoàng</v>
      </c>
      <c r="AX1498" s="27" t="str">
        <f t="shared" si="154"/>
        <v>Nguyễn Ngọc Danh</v>
      </c>
      <c r="AY1498" s="4" t="str">
        <f t="shared" si="155"/>
        <v>VIN+</v>
      </c>
    </row>
    <row r="1499" spans="1:51" outlineLevel="1" x14ac:dyDescent="0.25">
      <c r="A1499" s="4" t="s">
        <v>1104</v>
      </c>
      <c r="B1499" s="4" t="s">
        <v>797</v>
      </c>
      <c r="C1499" s="4" t="s">
        <v>221</v>
      </c>
      <c r="D1499" s="4" t="s">
        <v>760</v>
      </c>
      <c r="E1499" s="35" t="s">
        <v>313</v>
      </c>
      <c r="F1499" s="11" t="s">
        <v>710</v>
      </c>
      <c r="G1499" s="35">
        <v>5271935</v>
      </c>
      <c r="H1499" s="35" t="s">
        <v>2275</v>
      </c>
      <c r="I1499" s="4"/>
      <c r="J1499" s="4"/>
      <c r="K1499" s="4"/>
      <c r="L1499" s="4"/>
      <c r="M1499" s="33"/>
      <c r="N1499" s="38"/>
      <c r="O1499" s="33"/>
      <c r="P1499" s="244">
        <f t="shared" si="152"/>
        <v>1081.615</v>
      </c>
      <c r="Q1499" s="25"/>
      <c r="R1499" s="25"/>
      <c r="S1499" s="25"/>
      <c r="T1499" s="109"/>
      <c r="U1499" s="25"/>
      <c r="V1499" s="25"/>
      <c r="W1499" s="25"/>
      <c r="X1499" s="25">
        <v>0</v>
      </c>
      <c r="Y1499" s="25">
        <v>180.59800000000001</v>
      </c>
      <c r="Z1499" s="25">
        <v>0</v>
      </c>
      <c r="AA1499" s="109"/>
      <c r="AB1499" s="25">
        <v>0</v>
      </c>
      <c r="AC1499" s="25">
        <v>0</v>
      </c>
      <c r="AD1499" s="25">
        <v>0</v>
      </c>
      <c r="AE1499" s="25">
        <v>0</v>
      </c>
      <c r="AF1499" s="25">
        <v>0</v>
      </c>
      <c r="AG1499" s="25">
        <v>0</v>
      </c>
      <c r="AH1499" s="109"/>
      <c r="AI1499" s="25">
        <v>0</v>
      </c>
      <c r="AJ1499" s="25">
        <v>179.52799999999999</v>
      </c>
      <c r="AK1499" s="123">
        <v>0</v>
      </c>
      <c r="AL1499" s="25">
        <v>0</v>
      </c>
      <c r="AM1499" s="25">
        <v>0</v>
      </c>
      <c r="AN1499" s="25">
        <v>0</v>
      </c>
      <c r="AO1499" s="109"/>
      <c r="AP1499" s="25">
        <v>238.464</v>
      </c>
      <c r="AQ1499" s="25">
        <v>0</v>
      </c>
      <c r="AR1499" s="25">
        <v>179.52799999999999</v>
      </c>
      <c r="AS1499" s="25">
        <v>303.49700000000001</v>
      </c>
      <c r="AT1499" s="25">
        <v>0</v>
      </c>
      <c r="AU1499" s="25">
        <v>0</v>
      </c>
      <c r="AW1499" t="str">
        <f t="shared" si="153"/>
        <v>Trần Huy Hoàng</v>
      </c>
      <c r="AX1499" s="27" t="str">
        <f t="shared" si="154"/>
        <v>Nguyễn Ngọc Danh</v>
      </c>
      <c r="AY1499" s="4" t="str">
        <f t="shared" si="155"/>
        <v>VIN+</v>
      </c>
    </row>
    <row r="1500" spans="1:51" outlineLevel="1" x14ac:dyDescent="0.25">
      <c r="A1500" s="4" t="s">
        <v>1104</v>
      </c>
      <c r="B1500" s="4" t="s">
        <v>797</v>
      </c>
      <c r="C1500" s="4" t="s">
        <v>221</v>
      </c>
      <c r="D1500" s="4" t="s">
        <v>760</v>
      </c>
      <c r="E1500" s="35" t="s">
        <v>313</v>
      </c>
      <c r="F1500" s="11" t="s">
        <v>710</v>
      </c>
      <c r="G1500" s="35">
        <v>5120309</v>
      </c>
      <c r="H1500" s="35" t="s">
        <v>2289</v>
      </c>
      <c r="I1500" s="4"/>
      <c r="J1500" s="4"/>
      <c r="K1500" s="4"/>
      <c r="L1500" s="4"/>
      <c r="M1500" s="33"/>
      <c r="N1500" s="38"/>
      <c r="O1500" s="33"/>
      <c r="P1500" s="244">
        <f t="shared" si="152"/>
        <v>597.52</v>
      </c>
      <c r="Q1500" s="25"/>
      <c r="R1500" s="25"/>
      <c r="S1500" s="25"/>
      <c r="T1500" s="109"/>
      <c r="U1500" s="25"/>
      <c r="V1500" s="25"/>
      <c r="W1500" s="25"/>
      <c r="X1500" s="25">
        <v>0</v>
      </c>
      <c r="Y1500" s="25">
        <v>179.52799999999999</v>
      </c>
      <c r="Z1500" s="25">
        <v>0</v>
      </c>
      <c r="AA1500" s="109"/>
      <c r="AB1500" s="25">
        <v>0</v>
      </c>
      <c r="AC1500" s="25">
        <v>0</v>
      </c>
      <c r="AD1500" s="25">
        <v>0</v>
      </c>
      <c r="AE1500" s="25">
        <v>0</v>
      </c>
      <c r="AF1500" s="25">
        <v>0</v>
      </c>
      <c r="AG1500" s="25">
        <v>0</v>
      </c>
      <c r="AH1500" s="109"/>
      <c r="AI1500" s="25">
        <v>0</v>
      </c>
      <c r="AJ1500" s="25">
        <v>0</v>
      </c>
      <c r="AK1500" s="123">
        <v>0</v>
      </c>
      <c r="AL1500" s="25">
        <v>0</v>
      </c>
      <c r="AM1500" s="25">
        <v>0</v>
      </c>
      <c r="AN1500" s="25">
        <v>0</v>
      </c>
      <c r="AO1500" s="109"/>
      <c r="AP1500" s="25">
        <v>0</v>
      </c>
      <c r="AQ1500" s="25">
        <v>0</v>
      </c>
      <c r="AR1500" s="25">
        <v>417.99200000000002</v>
      </c>
      <c r="AS1500" s="25">
        <v>0</v>
      </c>
      <c r="AT1500" s="25">
        <v>0</v>
      </c>
      <c r="AU1500" s="25">
        <v>0</v>
      </c>
      <c r="AW1500" t="str">
        <f t="shared" si="153"/>
        <v>Trần Huy Hoàng</v>
      </c>
      <c r="AX1500" s="27" t="str">
        <f t="shared" si="154"/>
        <v>Nguyễn Ngọc Danh</v>
      </c>
      <c r="AY1500" s="4" t="str">
        <f t="shared" si="155"/>
        <v>VIN+</v>
      </c>
    </row>
    <row r="1501" spans="1:51" outlineLevel="1" x14ac:dyDescent="0.25">
      <c r="A1501" s="4" t="s">
        <v>1104</v>
      </c>
      <c r="B1501" s="4" t="s">
        <v>797</v>
      </c>
      <c r="C1501" s="4" t="s">
        <v>221</v>
      </c>
      <c r="D1501" s="4" t="s">
        <v>760</v>
      </c>
      <c r="E1501" s="35" t="s">
        <v>313</v>
      </c>
      <c r="F1501" s="11" t="s">
        <v>710</v>
      </c>
      <c r="G1501" s="35">
        <v>5278530</v>
      </c>
      <c r="H1501" s="35" t="s">
        <v>2290</v>
      </c>
      <c r="I1501" s="4"/>
      <c r="J1501" s="4"/>
      <c r="K1501" s="4"/>
      <c r="L1501" s="4"/>
      <c r="M1501" s="33"/>
      <c r="N1501" s="38"/>
      <c r="O1501" s="33"/>
      <c r="P1501" s="244">
        <f t="shared" si="152"/>
        <v>1633.0500000000002</v>
      </c>
      <c r="Q1501" s="25"/>
      <c r="R1501" s="25"/>
      <c r="S1501" s="25"/>
      <c r="T1501" s="109"/>
      <c r="U1501" s="25"/>
      <c r="V1501" s="25"/>
      <c r="W1501" s="25"/>
      <c r="X1501" s="25">
        <v>0</v>
      </c>
      <c r="Y1501" s="25">
        <v>787.59199999999998</v>
      </c>
      <c r="Z1501" s="25">
        <v>0</v>
      </c>
      <c r="AA1501" s="109"/>
      <c r="AB1501" s="25">
        <v>0</v>
      </c>
      <c r="AC1501" s="25">
        <v>0</v>
      </c>
      <c r="AD1501" s="25">
        <v>0</v>
      </c>
      <c r="AE1501" s="25">
        <v>0</v>
      </c>
      <c r="AF1501" s="25">
        <v>0</v>
      </c>
      <c r="AG1501" s="25">
        <v>0</v>
      </c>
      <c r="AH1501" s="109"/>
      <c r="AI1501" s="25">
        <v>238.464</v>
      </c>
      <c r="AJ1501" s="25">
        <v>0</v>
      </c>
      <c r="AK1501" s="123">
        <v>0</v>
      </c>
      <c r="AL1501" s="25">
        <v>0</v>
      </c>
      <c r="AM1501" s="25">
        <v>0</v>
      </c>
      <c r="AN1501" s="25">
        <v>0</v>
      </c>
      <c r="AO1501" s="109"/>
      <c r="AP1501" s="25">
        <v>0</v>
      </c>
      <c r="AQ1501" s="25">
        <v>0</v>
      </c>
      <c r="AR1501" s="25">
        <v>606.99400000000003</v>
      </c>
      <c r="AS1501" s="25">
        <v>0</v>
      </c>
      <c r="AT1501" s="25">
        <v>0</v>
      </c>
      <c r="AU1501" s="25">
        <v>0</v>
      </c>
      <c r="AW1501" t="str">
        <f t="shared" si="153"/>
        <v>Trần Huy Hoàng</v>
      </c>
      <c r="AX1501" s="27" t="str">
        <f t="shared" si="154"/>
        <v>Nguyễn Ngọc Danh</v>
      </c>
      <c r="AY1501" s="4" t="str">
        <f t="shared" si="155"/>
        <v>VIN+</v>
      </c>
    </row>
    <row r="1502" spans="1:51" outlineLevel="1" x14ac:dyDescent="0.25">
      <c r="A1502" s="4" t="s">
        <v>1104</v>
      </c>
      <c r="B1502" s="4" t="s">
        <v>797</v>
      </c>
      <c r="C1502" s="4" t="s">
        <v>221</v>
      </c>
      <c r="D1502" s="4" t="s">
        <v>760</v>
      </c>
      <c r="E1502" s="35" t="s">
        <v>313</v>
      </c>
      <c r="F1502" s="11" t="s">
        <v>710</v>
      </c>
      <c r="G1502" s="35">
        <v>5120437</v>
      </c>
      <c r="H1502" s="35" t="s">
        <v>3134</v>
      </c>
      <c r="I1502" s="4"/>
      <c r="J1502" s="4"/>
      <c r="K1502" s="4"/>
      <c r="L1502" s="4"/>
      <c r="M1502" s="33"/>
      <c r="N1502" s="38"/>
      <c r="O1502" s="33"/>
      <c r="P1502" s="244">
        <f t="shared" si="152"/>
        <v>360.12599999999998</v>
      </c>
      <c r="Q1502" s="25"/>
      <c r="R1502" s="25"/>
      <c r="S1502" s="25"/>
      <c r="T1502" s="109"/>
      <c r="U1502" s="25"/>
      <c r="V1502" s="25"/>
      <c r="W1502" s="25"/>
      <c r="X1502" s="25">
        <v>0</v>
      </c>
      <c r="Y1502" s="25">
        <v>0</v>
      </c>
      <c r="Z1502" s="25">
        <v>0</v>
      </c>
      <c r="AA1502" s="109"/>
      <c r="AB1502" s="25">
        <v>0</v>
      </c>
      <c r="AC1502" s="25">
        <v>0</v>
      </c>
      <c r="AD1502" s="25">
        <v>0</v>
      </c>
      <c r="AE1502" s="25">
        <v>0</v>
      </c>
      <c r="AF1502" s="25">
        <v>360.12599999999998</v>
      </c>
      <c r="AG1502" s="25">
        <v>0</v>
      </c>
      <c r="AH1502" s="109"/>
      <c r="AI1502" s="25">
        <v>0</v>
      </c>
      <c r="AJ1502" s="25">
        <v>0</v>
      </c>
      <c r="AK1502" s="123">
        <v>0</v>
      </c>
      <c r="AL1502" s="25">
        <v>0</v>
      </c>
      <c r="AM1502" s="25">
        <v>0</v>
      </c>
      <c r="AN1502" s="25">
        <v>0</v>
      </c>
      <c r="AO1502" s="109"/>
      <c r="AP1502" s="25">
        <v>0</v>
      </c>
      <c r="AQ1502" s="25">
        <v>0</v>
      </c>
      <c r="AR1502" s="25">
        <v>0</v>
      </c>
      <c r="AS1502" s="25">
        <v>0</v>
      </c>
      <c r="AT1502" s="25">
        <v>0</v>
      </c>
      <c r="AU1502" s="25">
        <v>0</v>
      </c>
      <c r="AW1502" t="str">
        <f t="shared" si="153"/>
        <v>Trần Huy Hoàng</v>
      </c>
      <c r="AX1502" s="27" t="str">
        <f t="shared" si="154"/>
        <v>Nguyễn Ngọc Danh</v>
      </c>
      <c r="AY1502" s="4" t="str">
        <f t="shared" si="155"/>
        <v>VIN+</v>
      </c>
    </row>
    <row r="1503" spans="1:51" outlineLevel="1" x14ac:dyDescent="0.25">
      <c r="A1503" s="4" t="s">
        <v>1104</v>
      </c>
      <c r="B1503" s="4" t="s">
        <v>797</v>
      </c>
      <c r="C1503" s="4" t="s">
        <v>221</v>
      </c>
      <c r="D1503" s="4" t="s">
        <v>760</v>
      </c>
      <c r="E1503" s="35" t="s">
        <v>313</v>
      </c>
      <c r="F1503" s="11" t="s">
        <v>710</v>
      </c>
      <c r="G1503" s="35">
        <v>5131969</v>
      </c>
      <c r="H1503" s="35" t="s">
        <v>3135</v>
      </c>
      <c r="I1503" s="4"/>
      <c r="J1503" s="4"/>
      <c r="K1503" s="4"/>
      <c r="L1503" s="4"/>
      <c r="M1503" s="33"/>
      <c r="N1503" s="38"/>
      <c r="O1503" s="33"/>
      <c r="P1503" s="244">
        <f t="shared" si="152"/>
        <v>1024.9859999999999</v>
      </c>
      <c r="Q1503" s="25"/>
      <c r="R1503" s="25"/>
      <c r="S1503" s="25"/>
      <c r="T1503" s="109"/>
      <c r="U1503" s="25"/>
      <c r="V1503" s="25"/>
      <c r="W1503" s="25"/>
      <c r="X1503" s="25">
        <v>0</v>
      </c>
      <c r="Y1503" s="25">
        <v>0</v>
      </c>
      <c r="Z1503" s="25">
        <v>0</v>
      </c>
      <c r="AA1503" s="109"/>
      <c r="AB1503" s="25">
        <v>179.52799999999999</v>
      </c>
      <c r="AC1503" s="25">
        <v>0</v>
      </c>
      <c r="AD1503" s="25">
        <v>0</v>
      </c>
      <c r="AE1503" s="25">
        <v>0</v>
      </c>
      <c r="AF1503" s="25">
        <v>0</v>
      </c>
      <c r="AG1503" s="25">
        <v>0</v>
      </c>
      <c r="AH1503" s="109"/>
      <c r="AI1503" s="25">
        <v>0</v>
      </c>
      <c r="AJ1503" s="25">
        <v>0</v>
      </c>
      <c r="AK1503" s="123">
        <v>0</v>
      </c>
      <c r="AL1503" s="25">
        <v>0</v>
      </c>
      <c r="AM1503" s="25">
        <v>0</v>
      </c>
      <c r="AN1503" s="25">
        <v>238.464</v>
      </c>
      <c r="AO1503" s="109"/>
      <c r="AP1503" s="25">
        <v>0</v>
      </c>
      <c r="AQ1503" s="25">
        <v>0</v>
      </c>
      <c r="AR1503" s="25">
        <v>0</v>
      </c>
      <c r="AS1503" s="25">
        <v>606.99400000000003</v>
      </c>
      <c r="AT1503" s="25">
        <v>0</v>
      </c>
      <c r="AU1503" s="25">
        <v>0</v>
      </c>
      <c r="AW1503" t="str">
        <f t="shared" si="153"/>
        <v>Trần Huy Hoàng</v>
      </c>
      <c r="AX1503" s="27" t="str">
        <f t="shared" si="154"/>
        <v>Nguyễn Ngọc Danh</v>
      </c>
      <c r="AY1503" s="4" t="str">
        <f t="shared" si="155"/>
        <v>VIN+</v>
      </c>
    </row>
    <row r="1504" spans="1:51" outlineLevel="1" x14ac:dyDescent="0.25">
      <c r="A1504" s="4" t="s">
        <v>1104</v>
      </c>
      <c r="B1504" s="4" t="s">
        <v>797</v>
      </c>
      <c r="C1504" s="4" t="s">
        <v>221</v>
      </c>
      <c r="D1504" s="4" t="s">
        <v>760</v>
      </c>
      <c r="E1504" s="35" t="s">
        <v>313</v>
      </c>
      <c r="F1504" s="11" t="s">
        <v>710</v>
      </c>
      <c r="G1504" s="35">
        <v>5132906</v>
      </c>
      <c r="H1504" s="35" t="s">
        <v>3136</v>
      </c>
      <c r="I1504" s="4"/>
      <c r="J1504" s="4"/>
      <c r="K1504" s="4"/>
      <c r="L1504" s="4"/>
      <c r="M1504" s="33"/>
      <c r="N1504" s="38"/>
      <c r="O1504" s="33"/>
      <c r="P1504" s="244">
        <f t="shared" si="152"/>
        <v>303.49700000000001</v>
      </c>
      <c r="Q1504" s="25"/>
      <c r="R1504" s="25"/>
      <c r="S1504" s="25"/>
      <c r="T1504" s="109"/>
      <c r="U1504" s="25"/>
      <c r="V1504" s="25"/>
      <c r="W1504" s="25"/>
      <c r="X1504" s="25">
        <v>0</v>
      </c>
      <c r="Y1504" s="25"/>
      <c r="Z1504" s="25">
        <v>0</v>
      </c>
      <c r="AA1504" s="109"/>
      <c r="AB1504" s="25">
        <v>0</v>
      </c>
      <c r="AC1504" s="25">
        <v>0</v>
      </c>
      <c r="AD1504" s="25">
        <v>0</v>
      </c>
      <c r="AE1504" s="25">
        <v>0</v>
      </c>
      <c r="AF1504" s="25">
        <v>0</v>
      </c>
      <c r="AG1504" s="25">
        <v>0</v>
      </c>
      <c r="AH1504" s="109"/>
      <c r="AI1504" s="25">
        <v>0</v>
      </c>
      <c r="AJ1504" s="25">
        <v>0</v>
      </c>
      <c r="AK1504" s="123">
        <v>0</v>
      </c>
      <c r="AL1504" s="25">
        <v>0</v>
      </c>
      <c r="AM1504" s="25">
        <v>0</v>
      </c>
      <c r="AN1504" s="25">
        <v>0</v>
      </c>
      <c r="AO1504" s="109"/>
      <c r="AP1504" s="25">
        <v>0</v>
      </c>
      <c r="AQ1504" s="25">
        <v>0</v>
      </c>
      <c r="AR1504" s="25">
        <v>0</v>
      </c>
      <c r="AS1504" s="25">
        <v>0</v>
      </c>
      <c r="AT1504" s="25">
        <v>303.49700000000001</v>
      </c>
      <c r="AU1504" s="25">
        <v>0</v>
      </c>
      <c r="AW1504" t="str">
        <f t="shared" si="153"/>
        <v>Trần Huy Hoàng</v>
      </c>
      <c r="AX1504" s="27" t="str">
        <f t="shared" si="154"/>
        <v>Nguyễn Ngọc Danh</v>
      </c>
      <c r="AY1504" s="4" t="str">
        <f t="shared" si="155"/>
        <v>VIN+</v>
      </c>
    </row>
    <row r="1505" spans="1:51" outlineLevel="1" x14ac:dyDescent="0.25">
      <c r="A1505" s="4" t="s">
        <v>1104</v>
      </c>
      <c r="B1505" s="4" t="s">
        <v>797</v>
      </c>
      <c r="C1505" s="4" t="s">
        <v>221</v>
      </c>
      <c r="D1505" s="4" t="s">
        <v>760</v>
      </c>
      <c r="E1505" s="35" t="s">
        <v>313</v>
      </c>
      <c r="F1505" s="11" t="s">
        <v>710</v>
      </c>
      <c r="G1505" s="35">
        <v>5135048</v>
      </c>
      <c r="H1505" s="35" t="s">
        <v>3137</v>
      </c>
      <c r="I1505" s="4"/>
      <c r="J1505" s="4"/>
      <c r="K1505" s="4"/>
      <c r="L1505" s="4"/>
      <c r="M1505" s="33"/>
      <c r="N1505" s="38"/>
      <c r="O1505" s="33"/>
      <c r="P1505" s="244">
        <f t="shared" si="152"/>
        <v>238.464</v>
      </c>
      <c r="Q1505" s="25"/>
      <c r="R1505" s="25"/>
      <c r="S1505" s="25"/>
      <c r="T1505" s="109"/>
      <c r="U1505" s="25"/>
      <c r="V1505" s="25"/>
      <c r="W1505" s="25"/>
      <c r="X1505" s="25">
        <v>0</v>
      </c>
      <c r="Y1505" s="25"/>
      <c r="Z1505" s="25">
        <v>0</v>
      </c>
      <c r="AA1505" s="109"/>
      <c r="AB1505" s="25">
        <v>0</v>
      </c>
      <c r="AC1505" s="25">
        <v>0</v>
      </c>
      <c r="AD1505" s="25">
        <v>0</v>
      </c>
      <c r="AE1505" s="25">
        <v>0</v>
      </c>
      <c r="AF1505" s="25">
        <v>0</v>
      </c>
      <c r="AG1505" s="25">
        <v>0</v>
      </c>
      <c r="AH1505" s="109"/>
      <c r="AI1505" s="25">
        <v>0</v>
      </c>
      <c r="AJ1505" s="25">
        <v>0</v>
      </c>
      <c r="AK1505" s="123">
        <v>0</v>
      </c>
      <c r="AL1505" s="25">
        <v>0</v>
      </c>
      <c r="AM1505" s="25">
        <v>0</v>
      </c>
      <c r="AN1505" s="25">
        <v>0</v>
      </c>
      <c r="AO1505" s="109"/>
      <c r="AP1505" s="25">
        <v>0</v>
      </c>
      <c r="AQ1505" s="25">
        <v>0</v>
      </c>
      <c r="AR1505" s="25">
        <v>0</v>
      </c>
      <c r="AS1505" s="25">
        <v>238.464</v>
      </c>
      <c r="AT1505" s="25">
        <v>0</v>
      </c>
      <c r="AU1505" s="25">
        <v>0</v>
      </c>
      <c r="AW1505" t="str">
        <f t="shared" si="153"/>
        <v>Trần Huy Hoàng</v>
      </c>
      <c r="AX1505" s="27" t="str">
        <f t="shared" si="154"/>
        <v>Nguyễn Ngọc Danh</v>
      </c>
      <c r="AY1505" s="4" t="str">
        <f t="shared" si="155"/>
        <v>VIN+</v>
      </c>
    </row>
    <row r="1506" spans="1:51" outlineLevel="1" x14ac:dyDescent="0.25">
      <c r="A1506" s="4" t="s">
        <v>1104</v>
      </c>
      <c r="B1506" s="4" t="s">
        <v>797</v>
      </c>
      <c r="C1506" s="4" t="s">
        <v>221</v>
      </c>
      <c r="D1506" s="4" t="s">
        <v>760</v>
      </c>
      <c r="E1506" s="35" t="s">
        <v>313</v>
      </c>
      <c r="F1506" s="11" t="s">
        <v>710</v>
      </c>
      <c r="G1506" s="35">
        <v>5138083</v>
      </c>
      <c r="H1506" s="35" t="s">
        <v>3138</v>
      </c>
      <c r="I1506" s="4"/>
      <c r="J1506" s="4"/>
      <c r="K1506" s="4"/>
      <c r="L1506" s="4"/>
      <c r="M1506" s="33"/>
      <c r="N1506" s="38"/>
      <c r="O1506" s="33"/>
      <c r="P1506" s="244">
        <f t="shared" si="152"/>
        <v>0</v>
      </c>
      <c r="Q1506" s="25"/>
      <c r="R1506" s="25"/>
      <c r="S1506" s="25"/>
      <c r="T1506" s="109"/>
      <c r="U1506" s="25"/>
      <c r="V1506" s="25"/>
      <c r="W1506" s="25"/>
      <c r="X1506" s="25">
        <v>0</v>
      </c>
      <c r="Y1506" s="25"/>
      <c r="Z1506" s="25">
        <v>0</v>
      </c>
      <c r="AA1506" s="109"/>
      <c r="AB1506" s="25">
        <v>0</v>
      </c>
      <c r="AC1506" s="25">
        <v>0</v>
      </c>
      <c r="AD1506" s="25">
        <v>0</v>
      </c>
      <c r="AE1506" s="25">
        <v>0</v>
      </c>
      <c r="AF1506" s="25">
        <v>0</v>
      </c>
      <c r="AG1506" s="25">
        <v>0</v>
      </c>
      <c r="AH1506" s="109"/>
      <c r="AI1506" s="25">
        <v>0</v>
      </c>
      <c r="AJ1506" s="25">
        <v>0</v>
      </c>
      <c r="AK1506" s="123">
        <v>0</v>
      </c>
      <c r="AL1506" s="25">
        <v>0</v>
      </c>
      <c r="AM1506" s="25">
        <v>0</v>
      </c>
      <c r="AN1506" s="25">
        <v>0</v>
      </c>
      <c r="AO1506" s="109"/>
      <c r="AP1506" s="25">
        <v>0</v>
      </c>
      <c r="AQ1506" s="25">
        <v>0</v>
      </c>
      <c r="AR1506" s="25">
        <v>0</v>
      </c>
      <c r="AS1506" s="25">
        <v>0</v>
      </c>
      <c r="AT1506" s="25">
        <v>0</v>
      </c>
      <c r="AU1506" s="25">
        <v>0</v>
      </c>
      <c r="AW1506" t="str">
        <f t="shared" si="153"/>
        <v>Trần Huy Hoàng</v>
      </c>
      <c r="AX1506" s="27" t="str">
        <f t="shared" si="154"/>
        <v>Nguyễn Ngọc Danh</v>
      </c>
      <c r="AY1506" s="4" t="str">
        <f t="shared" si="155"/>
        <v>VIN+</v>
      </c>
    </row>
    <row r="1507" spans="1:51" outlineLevel="1" x14ac:dyDescent="0.25">
      <c r="A1507" s="4" t="s">
        <v>1104</v>
      </c>
      <c r="B1507" s="4" t="s">
        <v>797</v>
      </c>
      <c r="C1507" s="4" t="s">
        <v>221</v>
      </c>
      <c r="D1507" s="4" t="s">
        <v>760</v>
      </c>
      <c r="E1507" s="35" t="s">
        <v>313</v>
      </c>
      <c r="F1507" s="11" t="s">
        <v>710</v>
      </c>
      <c r="G1507" s="35">
        <v>5273760</v>
      </c>
      <c r="H1507" s="35" t="s">
        <v>3139</v>
      </c>
      <c r="I1507" s="4"/>
      <c r="J1507" s="4"/>
      <c r="K1507" s="4"/>
      <c r="L1507" s="4"/>
      <c r="M1507" s="33"/>
      <c r="N1507" s="38"/>
      <c r="O1507" s="33"/>
      <c r="P1507" s="244">
        <f t="shared" si="152"/>
        <v>417.99199999999996</v>
      </c>
      <c r="Q1507" s="25"/>
      <c r="R1507" s="25"/>
      <c r="S1507" s="25"/>
      <c r="T1507" s="109"/>
      <c r="U1507" s="25"/>
      <c r="V1507" s="25"/>
      <c r="W1507" s="25"/>
      <c r="X1507" s="25">
        <v>0</v>
      </c>
      <c r="Y1507" s="25"/>
      <c r="Z1507" s="25">
        <v>0</v>
      </c>
      <c r="AA1507" s="109"/>
      <c r="AB1507" s="25">
        <v>0</v>
      </c>
      <c r="AC1507" s="25">
        <v>0</v>
      </c>
      <c r="AD1507" s="25">
        <v>0</v>
      </c>
      <c r="AE1507" s="25">
        <v>0</v>
      </c>
      <c r="AF1507" s="25">
        <v>0</v>
      </c>
      <c r="AG1507" s="25">
        <v>0</v>
      </c>
      <c r="AH1507" s="109"/>
      <c r="AI1507" s="25">
        <v>238.464</v>
      </c>
      <c r="AJ1507" s="25">
        <v>0</v>
      </c>
      <c r="AK1507" s="123">
        <v>0</v>
      </c>
      <c r="AL1507" s="25">
        <v>0</v>
      </c>
      <c r="AM1507" s="25">
        <v>0</v>
      </c>
      <c r="AN1507" s="25">
        <v>0</v>
      </c>
      <c r="AO1507" s="109"/>
      <c r="AP1507" s="25">
        <v>0</v>
      </c>
      <c r="AQ1507" s="25">
        <v>0</v>
      </c>
      <c r="AR1507" s="25">
        <v>0</v>
      </c>
      <c r="AS1507" s="25">
        <v>0</v>
      </c>
      <c r="AT1507" s="25">
        <v>179.52799999999999</v>
      </c>
      <c r="AU1507" s="25">
        <v>0</v>
      </c>
      <c r="AW1507" t="str">
        <f t="shared" si="153"/>
        <v>Trần Huy Hoàng</v>
      </c>
      <c r="AX1507" s="27" t="str">
        <f t="shared" si="154"/>
        <v>Nguyễn Ngọc Danh</v>
      </c>
      <c r="AY1507" s="4" t="str">
        <f t="shared" si="155"/>
        <v>VIN+</v>
      </c>
    </row>
    <row r="1508" spans="1:51" outlineLevel="1" x14ac:dyDescent="0.25">
      <c r="A1508" s="4" t="s">
        <v>1104</v>
      </c>
      <c r="B1508" s="4" t="s">
        <v>797</v>
      </c>
      <c r="C1508" s="4" t="s">
        <v>221</v>
      </c>
      <c r="D1508" s="4" t="s">
        <v>760</v>
      </c>
      <c r="E1508" s="35" t="s">
        <v>313</v>
      </c>
      <c r="F1508" s="11" t="s">
        <v>710</v>
      </c>
      <c r="G1508" s="35">
        <v>5279861</v>
      </c>
      <c r="H1508" s="35" t="s">
        <v>3140</v>
      </c>
      <c r="I1508" s="4"/>
      <c r="J1508" s="4"/>
      <c r="K1508" s="4"/>
      <c r="L1508" s="4"/>
      <c r="M1508" s="33"/>
      <c r="N1508" s="38"/>
      <c r="O1508" s="33"/>
      <c r="P1508" s="244">
        <f t="shared" si="152"/>
        <v>417.99200000000002</v>
      </c>
      <c r="Q1508" s="25"/>
      <c r="R1508" s="25"/>
      <c r="S1508" s="25"/>
      <c r="T1508" s="109"/>
      <c r="U1508" s="25"/>
      <c r="V1508" s="25"/>
      <c r="W1508" s="25"/>
      <c r="X1508" s="25">
        <v>0</v>
      </c>
      <c r="Y1508" s="25"/>
      <c r="Z1508" s="25">
        <v>0</v>
      </c>
      <c r="AA1508" s="109"/>
      <c r="AB1508" s="25">
        <v>0</v>
      </c>
      <c r="AC1508" s="25">
        <v>0</v>
      </c>
      <c r="AD1508" s="25">
        <v>0</v>
      </c>
      <c r="AE1508" s="25">
        <v>0</v>
      </c>
      <c r="AF1508" s="25">
        <v>0</v>
      </c>
      <c r="AG1508" s="25">
        <v>0</v>
      </c>
      <c r="AH1508" s="109"/>
      <c r="AI1508" s="25">
        <v>0</v>
      </c>
      <c r="AJ1508" s="25">
        <v>0</v>
      </c>
      <c r="AK1508" s="123">
        <v>0</v>
      </c>
      <c r="AL1508" s="25">
        <v>0</v>
      </c>
      <c r="AM1508" s="25">
        <v>0</v>
      </c>
      <c r="AN1508" s="25">
        <v>0</v>
      </c>
      <c r="AO1508" s="109"/>
      <c r="AP1508" s="25">
        <v>417.99200000000002</v>
      </c>
      <c r="AQ1508" s="25">
        <v>0</v>
      </c>
      <c r="AR1508" s="25">
        <v>0</v>
      </c>
      <c r="AS1508" s="25">
        <v>0</v>
      </c>
      <c r="AT1508" s="25">
        <v>0</v>
      </c>
      <c r="AU1508" s="25">
        <v>0</v>
      </c>
      <c r="AW1508" t="str">
        <f t="shared" si="153"/>
        <v>Trần Huy Hoàng</v>
      </c>
      <c r="AX1508" s="27" t="str">
        <f t="shared" si="154"/>
        <v>Nguyễn Ngọc Danh</v>
      </c>
      <c r="AY1508" s="4" t="str">
        <f t="shared" si="155"/>
        <v>VIN+</v>
      </c>
    </row>
    <row r="1509" spans="1:51" outlineLevel="1" x14ac:dyDescent="0.25">
      <c r="A1509" s="4" t="s">
        <v>1104</v>
      </c>
      <c r="B1509" s="4" t="s">
        <v>797</v>
      </c>
      <c r="C1509" s="4" t="s">
        <v>221</v>
      </c>
      <c r="D1509" s="4" t="s">
        <v>760</v>
      </c>
      <c r="E1509" s="35" t="s">
        <v>313</v>
      </c>
      <c r="F1509" s="11" t="s">
        <v>710</v>
      </c>
      <c r="G1509" s="35">
        <v>5292879</v>
      </c>
      <c r="H1509" s="35" t="s">
        <v>3141</v>
      </c>
      <c r="I1509" s="4"/>
      <c r="J1509" s="4"/>
      <c r="K1509" s="4"/>
      <c r="L1509" s="4"/>
      <c r="M1509" s="33"/>
      <c r="N1509" s="38"/>
      <c r="O1509" s="33"/>
      <c r="P1509" s="244">
        <f t="shared" si="152"/>
        <v>483.02499999999998</v>
      </c>
      <c r="Q1509" s="25"/>
      <c r="R1509" s="25"/>
      <c r="S1509" s="25"/>
      <c r="T1509" s="109"/>
      <c r="U1509" s="25"/>
      <c r="V1509" s="25"/>
      <c r="W1509" s="25"/>
      <c r="X1509" s="25">
        <v>0</v>
      </c>
      <c r="Y1509" s="25"/>
      <c r="Z1509" s="25">
        <v>179.52799999999999</v>
      </c>
      <c r="AA1509" s="109"/>
      <c r="AB1509" s="25">
        <v>0</v>
      </c>
      <c r="AC1509" s="25">
        <v>0</v>
      </c>
      <c r="AD1509" s="25">
        <v>0</v>
      </c>
      <c r="AE1509" s="25">
        <v>0</v>
      </c>
      <c r="AF1509" s="25">
        <v>0</v>
      </c>
      <c r="AG1509" s="25">
        <v>0</v>
      </c>
      <c r="AH1509" s="109"/>
      <c r="AI1509" s="25">
        <v>0</v>
      </c>
      <c r="AJ1509" s="25">
        <v>0</v>
      </c>
      <c r="AK1509" s="123">
        <v>0</v>
      </c>
      <c r="AL1509" s="25">
        <v>303.49700000000001</v>
      </c>
      <c r="AM1509" s="25">
        <v>0</v>
      </c>
      <c r="AN1509" s="25">
        <v>0</v>
      </c>
      <c r="AO1509" s="109"/>
      <c r="AP1509" s="25">
        <v>0</v>
      </c>
      <c r="AQ1509" s="25">
        <v>0</v>
      </c>
      <c r="AR1509" s="25">
        <v>0</v>
      </c>
      <c r="AS1509" s="25">
        <v>0</v>
      </c>
      <c r="AT1509" s="25">
        <v>0</v>
      </c>
      <c r="AU1509" s="25">
        <v>0</v>
      </c>
      <c r="AW1509" t="str">
        <f t="shared" si="153"/>
        <v>Trần Huy Hoàng</v>
      </c>
      <c r="AX1509" s="27" t="str">
        <f t="shared" si="154"/>
        <v>Nguyễn Ngọc Danh</v>
      </c>
      <c r="AY1509" s="4" t="str">
        <f t="shared" si="155"/>
        <v>VIN+</v>
      </c>
    </row>
    <row r="1510" spans="1:51" outlineLevel="1" x14ac:dyDescent="0.25">
      <c r="A1510" s="4" t="s">
        <v>1104</v>
      </c>
      <c r="B1510" s="4" t="s">
        <v>797</v>
      </c>
      <c r="C1510" s="4" t="s">
        <v>221</v>
      </c>
      <c r="D1510" s="4" t="s">
        <v>760</v>
      </c>
      <c r="E1510" s="35" t="s">
        <v>313</v>
      </c>
      <c r="F1510" s="11" t="s">
        <v>710</v>
      </c>
      <c r="G1510" s="35">
        <v>5295018</v>
      </c>
      <c r="H1510" s="35" t="s">
        <v>3142</v>
      </c>
      <c r="I1510" s="4"/>
      <c r="J1510" s="4"/>
      <c r="K1510" s="4"/>
      <c r="L1510" s="4"/>
      <c r="M1510" s="33"/>
      <c r="N1510" s="38"/>
      <c r="O1510" s="33"/>
      <c r="P1510" s="244">
        <f t="shared" si="152"/>
        <v>961.02299999999991</v>
      </c>
      <c r="Q1510" s="25"/>
      <c r="R1510" s="25"/>
      <c r="S1510" s="25"/>
      <c r="T1510" s="109"/>
      <c r="U1510" s="25"/>
      <c r="V1510" s="25"/>
      <c r="W1510" s="25"/>
      <c r="X1510" s="25">
        <v>0</v>
      </c>
      <c r="Y1510" s="25"/>
      <c r="Z1510" s="25">
        <v>0</v>
      </c>
      <c r="AA1510" s="109"/>
      <c r="AB1510" s="25">
        <v>484.09500000000003</v>
      </c>
      <c r="AC1510" s="25">
        <v>0</v>
      </c>
      <c r="AD1510" s="25">
        <v>0</v>
      </c>
      <c r="AE1510" s="25">
        <v>0</v>
      </c>
      <c r="AF1510" s="25">
        <v>0</v>
      </c>
      <c r="AG1510" s="25">
        <v>0</v>
      </c>
      <c r="AH1510" s="109"/>
      <c r="AI1510" s="25">
        <v>238.464</v>
      </c>
      <c r="AJ1510" s="25">
        <v>0</v>
      </c>
      <c r="AK1510" s="123">
        <v>0</v>
      </c>
      <c r="AL1510" s="25">
        <v>0</v>
      </c>
      <c r="AM1510" s="25">
        <v>0</v>
      </c>
      <c r="AN1510" s="25">
        <v>0</v>
      </c>
      <c r="AO1510" s="109"/>
      <c r="AP1510" s="25">
        <v>0</v>
      </c>
      <c r="AQ1510" s="25">
        <v>0</v>
      </c>
      <c r="AR1510" s="25">
        <v>0</v>
      </c>
      <c r="AS1510" s="25">
        <v>238.464</v>
      </c>
      <c r="AT1510" s="25">
        <v>0</v>
      </c>
      <c r="AU1510" s="25">
        <v>0</v>
      </c>
      <c r="AW1510" t="str">
        <f t="shared" si="153"/>
        <v>Trần Huy Hoàng</v>
      </c>
      <c r="AX1510" s="27" t="str">
        <f t="shared" si="154"/>
        <v>Nguyễn Ngọc Danh</v>
      </c>
      <c r="AY1510" s="4" t="str">
        <f t="shared" si="155"/>
        <v>VIN+</v>
      </c>
    </row>
    <row r="1511" spans="1:51" outlineLevel="1" x14ac:dyDescent="0.25">
      <c r="A1511" s="4" t="s">
        <v>1104</v>
      </c>
      <c r="B1511" s="4" t="s">
        <v>797</v>
      </c>
      <c r="C1511" s="4" t="s">
        <v>221</v>
      </c>
      <c r="D1511" s="4" t="s">
        <v>760</v>
      </c>
      <c r="E1511" s="35" t="s">
        <v>313</v>
      </c>
      <c r="F1511" s="11" t="s">
        <v>710</v>
      </c>
      <c r="G1511" s="35">
        <v>5298790</v>
      </c>
      <c r="H1511" s="35" t="s">
        <v>3143</v>
      </c>
      <c r="I1511" s="4"/>
      <c r="J1511" s="4"/>
      <c r="K1511" s="4"/>
      <c r="L1511" s="4"/>
      <c r="M1511" s="33"/>
      <c r="N1511" s="38"/>
      <c r="O1511" s="33"/>
      <c r="P1511" s="244">
        <f t="shared" si="152"/>
        <v>722.55899999999997</v>
      </c>
      <c r="Q1511" s="25"/>
      <c r="R1511" s="25"/>
      <c r="S1511" s="25"/>
      <c r="T1511" s="109"/>
      <c r="U1511" s="25"/>
      <c r="V1511" s="25"/>
      <c r="W1511" s="25"/>
      <c r="X1511" s="25">
        <v>0</v>
      </c>
      <c r="Y1511" s="25"/>
      <c r="Z1511" s="25">
        <v>0</v>
      </c>
      <c r="AA1511" s="109"/>
      <c r="AB1511" s="25">
        <v>0</v>
      </c>
      <c r="AC1511" s="25">
        <v>0</v>
      </c>
      <c r="AD1511" s="25">
        <v>0</v>
      </c>
      <c r="AE1511" s="25">
        <v>0</v>
      </c>
      <c r="AF1511" s="25">
        <v>0</v>
      </c>
      <c r="AG1511" s="25">
        <v>0</v>
      </c>
      <c r="AH1511" s="109"/>
      <c r="AI1511" s="25">
        <v>0</v>
      </c>
      <c r="AJ1511" s="25">
        <v>0</v>
      </c>
      <c r="AK1511" s="123">
        <v>0</v>
      </c>
      <c r="AL1511" s="25">
        <v>0</v>
      </c>
      <c r="AM1511" s="25">
        <v>0</v>
      </c>
      <c r="AN1511" s="25">
        <v>0</v>
      </c>
      <c r="AO1511" s="109"/>
      <c r="AP1511" s="25">
        <v>541.96100000000001</v>
      </c>
      <c r="AQ1511" s="25">
        <v>0</v>
      </c>
      <c r="AR1511" s="25">
        <v>0</v>
      </c>
      <c r="AS1511" s="25">
        <v>0</v>
      </c>
      <c r="AT1511" s="25">
        <v>0</v>
      </c>
      <c r="AU1511" s="25">
        <v>180.59800000000001</v>
      </c>
      <c r="AW1511" t="str">
        <f t="shared" si="153"/>
        <v>Trần Huy Hoàng</v>
      </c>
      <c r="AX1511" s="27" t="str">
        <f t="shared" si="154"/>
        <v>Nguyễn Ngọc Danh</v>
      </c>
      <c r="AY1511" s="4" t="str">
        <f t="shared" si="155"/>
        <v>VIN+</v>
      </c>
    </row>
    <row r="1512" spans="1:51" outlineLevel="1" x14ac:dyDescent="0.25">
      <c r="A1512" s="4" t="s">
        <v>1104</v>
      </c>
      <c r="B1512" s="4" t="s">
        <v>797</v>
      </c>
      <c r="C1512" s="4" t="s">
        <v>221</v>
      </c>
      <c r="D1512" s="4" t="s">
        <v>760</v>
      </c>
      <c r="E1512" s="35" t="s">
        <v>313</v>
      </c>
      <c r="F1512" s="11" t="s">
        <v>710</v>
      </c>
      <c r="G1512" s="35">
        <v>5330546</v>
      </c>
      <c r="H1512" s="35" t="s">
        <v>3144</v>
      </c>
      <c r="I1512" s="4"/>
      <c r="J1512" s="4"/>
      <c r="K1512" s="4"/>
      <c r="L1512" s="4"/>
      <c r="M1512" s="33"/>
      <c r="N1512" s="38"/>
      <c r="O1512" s="33"/>
      <c r="P1512" s="244">
        <f t="shared" si="152"/>
        <v>721.48900000000003</v>
      </c>
      <c r="Q1512" s="25"/>
      <c r="R1512" s="25"/>
      <c r="S1512" s="25"/>
      <c r="T1512" s="109"/>
      <c r="U1512" s="25"/>
      <c r="V1512" s="25"/>
      <c r="W1512" s="25"/>
      <c r="X1512" s="25">
        <v>0</v>
      </c>
      <c r="Y1512" s="25"/>
      <c r="Z1512" s="25">
        <v>483.02499999999998</v>
      </c>
      <c r="AA1512" s="109"/>
      <c r="AB1512" s="25">
        <v>0</v>
      </c>
      <c r="AC1512" s="25">
        <v>0</v>
      </c>
      <c r="AD1512" s="25">
        <v>0</v>
      </c>
      <c r="AE1512" s="25">
        <v>0</v>
      </c>
      <c r="AF1512" s="25">
        <v>0</v>
      </c>
      <c r="AG1512" s="25">
        <v>0</v>
      </c>
      <c r="AH1512" s="109"/>
      <c r="AI1512" s="25">
        <v>0</v>
      </c>
      <c r="AJ1512" s="25">
        <v>0</v>
      </c>
      <c r="AK1512" s="123">
        <v>0</v>
      </c>
      <c r="AL1512" s="25">
        <v>0</v>
      </c>
      <c r="AM1512" s="25">
        <v>0</v>
      </c>
      <c r="AN1512" s="25">
        <v>0</v>
      </c>
      <c r="AO1512" s="109"/>
      <c r="AP1512" s="25">
        <v>0</v>
      </c>
      <c r="AQ1512" s="25">
        <v>0</v>
      </c>
      <c r="AR1512" s="25">
        <v>238.464</v>
      </c>
      <c r="AS1512" s="25">
        <v>0</v>
      </c>
      <c r="AT1512" s="25">
        <v>0</v>
      </c>
      <c r="AU1512" s="25">
        <v>0</v>
      </c>
      <c r="AW1512" t="str">
        <f t="shared" si="153"/>
        <v>Trần Huy Hoàng</v>
      </c>
      <c r="AX1512" s="27" t="str">
        <f t="shared" si="154"/>
        <v>Nguyễn Ngọc Danh</v>
      </c>
      <c r="AY1512" s="4" t="str">
        <f t="shared" si="155"/>
        <v>VIN+</v>
      </c>
    </row>
    <row r="1513" spans="1:51" outlineLevel="1" x14ac:dyDescent="0.25">
      <c r="A1513" s="4" t="s">
        <v>1104</v>
      </c>
      <c r="B1513" s="4" t="s">
        <v>797</v>
      </c>
      <c r="C1513" s="4" t="s">
        <v>221</v>
      </c>
      <c r="D1513" s="4" t="s">
        <v>760</v>
      </c>
      <c r="E1513" s="35" t="s">
        <v>313</v>
      </c>
      <c r="F1513" s="11" t="s">
        <v>710</v>
      </c>
      <c r="G1513" s="35">
        <v>5331396</v>
      </c>
      <c r="H1513" s="35" t="s">
        <v>3145</v>
      </c>
      <c r="I1513" s="4"/>
      <c r="J1513" s="4"/>
      <c r="K1513" s="4"/>
      <c r="L1513" s="4"/>
      <c r="M1513" s="33"/>
      <c r="N1513" s="38"/>
      <c r="O1513" s="33"/>
      <c r="P1513" s="244">
        <f t="shared" si="152"/>
        <v>179.52799999999999</v>
      </c>
      <c r="Q1513" s="25"/>
      <c r="R1513" s="25"/>
      <c r="S1513" s="25"/>
      <c r="T1513" s="109"/>
      <c r="U1513" s="25"/>
      <c r="V1513" s="25"/>
      <c r="W1513" s="25"/>
      <c r="X1513" s="25">
        <v>0</v>
      </c>
      <c r="Y1513" s="25"/>
      <c r="Z1513" s="25">
        <v>0</v>
      </c>
      <c r="AA1513" s="109"/>
      <c r="AB1513" s="25">
        <v>0</v>
      </c>
      <c r="AC1513" s="25">
        <v>0</v>
      </c>
      <c r="AD1513" s="25">
        <v>0</v>
      </c>
      <c r="AE1513" s="25">
        <v>0</v>
      </c>
      <c r="AF1513" s="25">
        <v>0</v>
      </c>
      <c r="AG1513" s="25">
        <v>0</v>
      </c>
      <c r="AH1513" s="109"/>
      <c r="AI1513" s="25">
        <v>0</v>
      </c>
      <c r="AJ1513" s="25">
        <v>0</v>
      </c>
      <c r="AK1513" s="123">
        <v>0</v>
      </c>
      <c r="AL1513" s="25">
        <v>0</v>
      </c>
      <c r="AM1513" s="25">
        <v>0</v>
      </c>
      <c r="AN1513" s="25">
        <v>0</v>
      </c>
      <c r="AO1513" s="109"/>
      <c r="AP1513" s="25">
        <v>179.52799999999999</v>
      </c>
      <c r="AQ1513" s="25">
        <v>0</v>
      </c>
      <c r="AR1513" s="25">
        <v>0</v>
      </c>
      <c r="AS1513" s="25">
        <v>0</v>
      </c>
      <c r="AT1513" s="25">
        <v>0</v>
      </c>
      <c r="AU1513" s="25">
        <v>0</v>
      </c>
      <c r="AW1513" t="str">
        <f t="shared" si="153"/>
        <v>Trần Huy Hoàng</v>
      </c>
      <c r="AX1513" s="27" t="str">
        <f t="shared" si="154"/>
        <v>Nguyễn Ngọc Danh</v>
      </c>
      <c r="AY1513" s="4" t="str">
        <f t="shared" si="155"/>
        <v>VIN+</v>
      </c>
    </row>
    <row r="1514" spans="1:51" outlineLevel="1" x14ac:dyDescent="0.25">
      <c r="A1514" s="4" t="s">
        <v>1104</v>
      </c>
      <c r="B1514" s="4" t="s">
        <v>797</v>
      </c>
      <c r="C1514" s="4" t="s">
        <v>221</v>
      </c>
      <c r="D1514" s="4" t="s">
        <v>760</v>
      </c>
      <c r="E1514" s="35" t="s">
        <v>313</v>
      </c>
      <c r="F1514" s="11" t="s">
        <v>710</v>
      </c>
      <c r="G1514" s="35">
        <v>5331628</v>
      </c>
      <c r="H1514" s="35" t="s">
        <v>3146</v>
      </c>
      <c r="I1514" s="4"/>
      <c r="J1514" s="4"/>
      <c r="K1514" s="4"/>
      <c r="L1514" s="4"/>
      <c r="M1514" s="33"/>
      <c r="N1514" s="38"/>
      <c r="O1514" s="33"/>
      <c r="P1514" s="244">
        <f t="shared" si="152"/>
        <v>966.43999999999994</v>
      </c>
      <c r="Q1514" s="25"/>
      <c r="R1514" s="25"/>
      <c r="S1514" s="25"/>
      <c r="T1514" s="109"/>
      <c r="U1514" s="25"/>
      <c r="V1514" s="25"/>
      <c r="W1514" s="25"/>
      <c r="X1514" s="25">
        <v>0</v>
      </c>
      <c r="Y1514" s="25"/>
      <c r="Z1514" s="25">
        <v>484.09500000000003</v>
      </c>
      <c r="AA1514" s="109"/>
      <c r="AB1514" s="25">
        <v>0</v>
      </c>
      <c r="AC1514" s="25">
        <v>0</v>
      </c>
      <c r="AD1514" s="25">
        <v>0</v>
      </c>
      <c r="AE1514" s="25">
        <v>0</v>
      </c>
      <c r="AF1514" s="25">
        <v>0</v>
      </c>
      <c r="AG1514" s="25">
        <v>0</v>
      </c>
      <c r="AH1514" s="109"/>
      <c r="AI1514" s="25">
        <v>0</v>
      </c>
      <c r="AJ1514" s="25">
        <v>0</v>
      </c>
      <c r="AK1514" s="123">
        <v>0</v>
      </c>
      <c r="AL1514" s="25">
        <v>0</v>
      </c>
      <c r="AM1514" s="25">
        <v>0</v>
      </c>
      <c r="AN1514" s="25">
        <v>238.464</v>
      </c>
      <c r="AO1514" s="109"/>
      <c r="AP1514" s="25">
        <v>243.881</v>
      </c>
      <c r="AQ1514" s="25">
        <v>0</v>
      </c>
      <c r="AR1514" s="25">
        <v>0</v>
      </c>
      <c r="AS1514" s="25">
        <v>0</v>
      </c>
      <c r="AT1514" s="25">
        <v>0</v>
      </c>
      <c r="AU1514" s="25">
        <v>0</v>
      </c>
      <c r="AW1514" t="str">
        <f t="shared" si="153"/>
        <v>Trần Huy Hoàng</v>
      </c>
      <c r="AX1514" s="27" t="str">
        <f t="shared" si="154"/>
        <v>Nguyễn Ngọc Danh</v>
      </c>
      <c r="AY1514" s="4" t="str">
        <f t="shared" si="155"/>
        <v>VIN+</v>
      </c>
    </row>
    <row r="1515" spans="1:51" outlineLevel="1" x14ac:dyDescent="0.25">
      <c r="A1515" s="4" t="s">
        <v>1104</v>
      </c>
      <c r="B1515" s="4" t="s">
        <v>797</v>
      </c>
      <c r="C1515" s="4" t="s">
        <v>221</v>
      </c>
      <c r="D1515" s="4" t="s">
        <v>760</v>
      </c>
      <c r="E1515" s="35" t="s">
        <v>313</v>
      </c>
      <c r="F1515" s="11" t="s">
        <v>710</v>
      </c>
      <c r="G1515" s="35">
        <v>5334030</v>
      </c>
      <c r="H1515" s="35" t="s">
        <v>3147</v>
      </c>
      <c r="I1515" s="4"/>
      <c r="J1515" s="4"/>
      <c r="K1515" s="4"/>
      <c r="L1515" s="4"/>
      <c r="M1515" s="33"/>
      <c r="N1515" s="38"/>
      <c r="O1515" s="33"/>
      <c r="P1515" s="244">
        <f t="shared" si="152"/>
        <v>661.64699999999993</v>
      </c>
      <c r="Q1515" s="25"/>
      <c r="R1515" s="25"/>
      <c r="S1515" s="25"/>
      <c r="T1515" s="109"/>
      <c r="U1515" s="25"/>
      <c r="V1515" s="25"/>
      <c r="W1515" s="25"/>
      <c r="X1515" s="25">
        <v>0</v>
      </c>
      <c r="Y1515" s="25"/>
      <c r="Z1515" s="25">
        <v>0</v>
      </c>
      <c r="AA1515" s="109"/>
      <c r="AB1515" s="25">
        <v>0</v>
      </c>
      <c r="AC1515" s="25">
        <v>0</v>
      </c>
      <c r="AD1515" s="25">
        <v>0</v>
      </c>
      <c r="AE1515" s="25">
        <v>0</v>
      </c>
      <c r="AF1515" s="25">
        <v>0</v>
      </c>
      <c r="AG1515" s="25">
        <v>0</v>
      </c>
      <c r="AH1515" s="109"/>
      <c r="AI1515" s="25">
        <v>238.464</v>
      </c>
      <c r="AJ1515" s="25">
        <v>0</v>
      </c>
      <c r="AK1515" s="123">
        <v>0</v>
      </c>
      <c r="AL1515" s="25">
        <v>0</v>
      </c>
      <c r="AM1515" s="25">
        <v>0</v>
      </c>
      <c r="AN1515" s="25">
        <v>0</v>
      </c>
      <c r="AO1515" s="109"/>
      <c r="AP1515" s="25">
        <v>423.18299999999999</v>
      </c>
      <c r="AQ1515" s="25">
        <v>0</v>
      </c>
      <c r="AR1515" s="25">
        <v>0</v>
      </c>
      <c r="AS1515" s="25">
        <v>0</v>
      </c>
      <c r="AT1515" s="25">
        <v>0</v>
      </c>
      <c r="AU1515" s="25">
        <v>0</v>
      </c>
      <c r="AW1515" t="str">
        <f t="shared" si="153"/>
        <v>Trần Huy Hoàng</v>
      </c>
      <c r="AX1515" s="27" t="str">
        <f t="shared" si="154"/>
        <v>Nguyễn Ngọc Danh</v>
      </c>
      <c r="AY1515" s="4" t="str">
        <f t="shared" si="155"/>
        <v>VIN+</v>
      </c>
    </row>
    <row r="1516" spans="1:51" outlineLevel="1" x14ac:dyDescent="0.25">
      <c r="A1516" s="4" t="s">
        <v>1104</v>
      </c>
      <c r="B1516" s="4" t="s">
        <v>797</v>
      </c>
      <c r="C1516" s="4" t="s">
        <v>221</v>
      </c>
      <c r="D1516" s="4" t="s">
        <v>760</v>
      </c>
      <c r="E1516" s="35" t="s">
        <v>313</v>
      </c>
      <c r="F1516" s="11" t="s">
        <v>710</v>
      </c>
      <c r="G1516" s="35">
        <v>5334047</v>
      </c>
      <c r="H1516" s="35" t="s">
        <v>3148</v>
      </c>
      <c r="I1516" s="4"/>
      <c r="J1516" s="4"/>
      <c r="K1516" s="4"/>
      <c r="L1516" s="4"/>
      <c r="M1516" s="33"/>
      <c r="N1516" s="38"/>
      <c r="O1516" s="33"/>
      <c r="P1516" s="244">
        <f t="shared" si="152"/>
        <v>483.02499999999998</v>
      </c>
      <c r="Q1516" s="25"/>
      <c r="R1516" s="25"/>
      <c r="S1516" s="25"/>
      <c r="T1516" s="109"/>
      <c r="U1516" s="25"/>
      <c r="V1516" s="25"/>
      <c r="W1516" s="25"/>
      <c r="X1516" s="25">
        <v>0</v>
      </c>
      <c r="Y1516" s="25"/>
      <c r="Z1516" s="25">
        <v>0</v>
      </c>
      <c r="AA1516" s="109"/>
      <c r="AB1516" s="25">
        <v>0</v>
      </c>
      <c r="AC1516" s="25">
        <v>0</v>
      </c>
      <c r="AD1516" s="25">
        <v>0</v>
      </c>
      <c r="AE1516" s="25">
        <v>179.52799999999999</v>
      </c>
      <c r="AF1516" s="25">
        <v>0</v>
      </c>
      <c r="AG1516" s="25">
        <v>0</v>
      </c>
      <c r="AH1516" s="109"/>
      <c r="AI1516" s="25">
        <v>0</v>
      </c>
      <c r="AJ1516" s="25">
        <v>0</v>
      </c>
      <c r="AK1516" s="123">
        <v>303.49700000000001</v>
      </c>
      <c r="AL1516" s="25">
        <v>0</v>
      </c>
      <c r="AM1516" s="25">
        <v>0</v>
      </c>
      <c r="AN1516" s="25">
        <v>0</v>
      </c>
      <c r="AO1516" s="109"/>
      <c r="AP1516" s="25">
        <v>0</v>
      </c>
      <c r="AQ1516" s="25">
        <v>0</v>
      </c>
      <c r="AR1516" s="25">
        <v>0</v>
      </c>
      <c r="AS1516" s="25">
        <v>0</v>
      </c>
      <c r="AT1516" s="25">
        <v>0</v>
      </c>
      <c r="AU1516" s="25">
        <v>0</v>
      </c>
      <c r="AW1516" t="str">
        <f t="shared" si="153"/>
        <v>Trần Huy Hoàng</v>
      </c>
      <c r="AX1516" s="27" t="str">
        <f t="shared" si="154"/>
        <v>Nguyễn Ngọc Danh</v>
      </c>
      <c r="AY1516" s="4" t="str">
        <f t="shared" si="155"/>
        <v>VIN+</v>
      </c>
    </row>
    <row r="1517" spans="1:51" outlineLevel="1" x14ac:dyDescent="0.25">
      <c r="A1517" s="4" t="s">
        <v>1104</v>
      </c>
      <c r="B1517" s="4" t="s">
        <v>797</v>
      </c>
      <c r="C1517" s="4" t="s">
        <v>221</v>
      </c>
      <c r="D1517" s="4" t="s">
        <v>760</v>
      </c>
      <c r="E1517" s="35" t="s">
        <v>313</v>
      </c>
      <c r="F1517" s="11" t="s">
        <v>710</v>
      </c>
      <c r="G1517" s="35">
        <v>5335804</v>
      </c>
      <c r="H1517" s="35" t="s">
        <v>3149</v>
      </c>
      <c r="I1517" s="4"/>
      <c r="J1517" s="4"/>
      <c r="K1517" s="4"/>
      <c r="L1517" s="4"/>
      <c r="M1517" s="33"/>
      <c r="N1517" s="38"/>
      <c r="O1517" s="33"/>
      <c r="P1517" s="244">
        <f t="shared" si="152"/>
        <v>1024.9860000000001</v>
      </c>
      <c r="Q1517" s="25"/>
      <c r="R1517" s="25"/>
      <c r="S1517" s="25"/>
      <c r="T1517" s="109"/>
      <c r="U1517" s="25"/>
      <c r="V1517" s="25"/>
      <c r="W1517" s="25"/>
      <c r="X1517" s="25">
        <v>0</v>
      </c>
      <c r="Y1517" s="25"/>
      <c r="Z1517" s="25">
        <v>0</v>
      </c>
      <c r="AA1517" s="109"/>
      <c r="AB1517" s="25">
        <v>0</v>
      </c>
      <c r="AC1517" s="25">
        <v>0</v>
      </c>
      <c r="AD1517" s="25">
        <v>0</v>
      </c>
      <c r="AE1517" s="25">
        <v>0</v>
      </c>
      <c r="AF1517" s="25">
        <v>0</v>
      </c>
      <c r="AG1517" s="25">
        <v>0</v>
      </c>
      <c r="AH1517" s="109"/>
      <c r="AI1517" s="25">
        <v>0</v>
      </c>
      <c r="AJ1517" s="25">
        <v>0</v>
      </c>
      <c r="AK1517" s="123">
        <v>0</v>
      </c>
      <c r="AL1517" s="25">
        <v>0</v>
      </c>
      <c r="AM1517" s="25">
        <v>0</v>
      </c>
      <c r="AN1517" s="25">
        <v>0</v>
      </c>
      <c r="AO1517" s="109"/>
      <c r="AP1517" s="25">
        <v>721.48900000000003</v>
      </c>
      <c r="AQ1517" s="25">
        <v>0</v>
      </c>
      <c r="AR1517" s="25">
        <v>303.49700000000001</v>
      </c>
      <c r="AS1517" s="25">
        <v>0</v>
      </c>
      <c r="AT1517" s="25">
        <v>0</v>
      </c>
      <c r="AU1517" s="25">
        <v>0</v>
      </c>
      <c r="AW1517" t="str">
        <f t="shared" si="153"/>
        <v>Trần Huy Hoàng</v>
      </c>
      <c r="AX1517" s="27" t="str">
        <f t="shared" si="154"/>
        <v>Nguyễn Ngọc Danh</v>
      </c>
      <c r="AY1517" s="4" t="str">
        <f t="shared" si="155"/>
        <v>VIN+</v>
      </c>
    </row>
    <row r="1518" spans="1:51" outlineLevel="1" x14ac:dyDescent="0.25">
      <c r="A1518" s="4" t="s">
        <v>1104</v>
      </c>
      <c r="B1518" s="4" t="s">
        <v>797</v>
      </c>
      <c r="C1518" s="4" t="s">
        <v>221</v>
      </c>
      <c r="D1518" s="4" t="s">
        <v>760</v>
      </c>
      <c r="E1518" s="35" t="s">
        <v>313</v>
      </c>
      <c r="F1518" s="11" t="s">
        <v>710</v>
      </c>
      <c r="G1518" s="35">
        <v>5339260</v>
      </c>
      <c r="H1518" s="35" t="s">
        <v>3150</v>
      </c>
      <c r="I1518" s="4"/>
      <c r="J1518" s="4"/>
      <c r="K1518" s="4"/>
      <c r="L1518" s="4"/>
      <c r="M1518" s="33"/>
      <c r="N1518" s="38"/>
      <c r="O1518" s="33"/>
      <c r="P1518" s="244">
        <f t="shared" si="152"/>
        <v>179.52799999999999</v>
      </c>
      <c r="Q1518" s="25"/>
      <c r="R1518" s="25"/>
      <c r="S1518" s="25"/>
      <c r="T1518" s="109"/>
      <c r="U1518" s="25"/>
      <c r="V1518" s="25"/>
      <c r="W1518" s="25"/>
      <c r="X1518" s="25">
        <v>0</v>
      </c>
      <c r="Y1518" s="25"/>
      <c r="Z1518" s="25">
        <v>0</v>
      </c>
      <c r="AA1518" s="109"/>
      <c r="AB1518" s="25">
        <v>0</v>
      </c>
      <c r="AC1518" s="25">
        <v>0</v>
      </c>
      <c r="AD1518" s="25">
        <v>0</v>
      </c>
      <c r="AE1518" s="25">
        <v>0</v>
      </c>
      <c r="AF1518" s="25">
        <v>179.52799999999999</v>
      </c>
      <c r="AG1518" s="25">
        <v>0</v>
      </c>
      <c r="AH1518" s="109"/>
      <c r="AI1518" s="25">
        <v>0</v>
      </c>
      <c r="AJ1518" s="25">
        <v>0</v>
      </c>
      <c r="AK1518" s="123">
        <v>0</v>
      </c>
      <c r="AL1518" s="25">
        <v>0</v>
      </c>
      <c r="AM1518" s="25">
        <v>0</v>
      </c>
      <c r="AN1518" s="25">
        <v>0</v>
      </c>
      <c r="AO1518" s="109"/>
      <c r="AP1518" s="25">
        <v>0</v>
      </c>
      <c r="AQ1518" s="25">
        <v>0</v>
      </c>
      <c r="AR1518" s="25">
        <v>0</v>
      </c>
      <c r="AS1518" s="25">
        <v>0</v>
      </c>
      <c r="AT1518" s="25">
        <v>0</v>
      </c>
      <c r="AU1518" s="25">
        <v>0</v>
      </c>
      <c r="AW1518" t="str">
        <f t="shared" si="153"/>
        <v>Trần Huy Hoàng</v>
      </c>
      <c r="AX1518" s="27" t="str">
        <f t="shared" si="154"/>
        <v>Nguyễn Ngọc Danh</v>
      </c>
      <c r="AY1518" s="4" t="str">
        <f t="shared" si="155"/>
        <v>VIN+</v>
      </c>
    </row>
    <row r="1519" spans="1:51" outlineLevel="1" x14ac:dyDescent="0.25">
      <c r="A1519" s="4" t="s">
        <v>1104</v>
      </c>
      <c r="B1519" s="4" t="s">
        <v>797</v>
      </c>
      <c r="C1519" s="4" t="s">
        <v>221</v>
      </c>
      <c r="D1519" s="4" t="s">
        <v>760</v>
      </c>
      <c r="E1519" s="35" t="s">
        <v>313</v>
      </c>
      <c r="F1519" s="11" t="s">
        <v>710</v>
      </c>
      <c r="G1519" s="35">
        <v>5271942</v>
      </c>
      <c r="H1519" s="35" t="s">
        <v>3151</v>
      </c>
      <c r="I1519" s="4"/>
      <c r="J1519" s="4"/>
      <c r="K1519" s="4"/>
      <c r="L1519" s="4"/>
      <c r="M1519" s="33"/>
      <c r="N1519" s="38"/>
      <c r="O1519" s="33"/>
      <c r="P1519" s="244">
        <f t="shared" si="152"/>
        <v>0</v>
      </c>
      <c r="Q1519" s="25"/>
      <c r="R1519" s="25"/>
      <c r="S1519" s="25"/>
      <c r="T1519" s="109"/>
      <c r="U1519" s="25"/>
      <c r="V1519" s="25"/>
      <c r="W1519" s="25"/>
      <c r="X1519" s="25">
        <v>0</v>
      </c>
      <c r="Y1519" s="25"/>
      <c r="Z1519" s="25">
        <v>0</v>
      </c>
      <c r="AA1519" s="109"/>
      <c r="AB1519" s="25">
        <v>0</v>
      </c>
      <c r="AC1519" s="25">
        <v>0</v>
      </c>
      <c r="AD1519" s="25">
        <v>0</v>
      </c>
      <c r="AE1519" s="25">
        <v>0</v>
      </c>
      <c r="AF1519" s="25">
        <v>0</v>
      </c>
      <c r="AG1519" s="25">
        <v>0</v>
      </c>
      <c r="AH1519" s="109"/>
      <c r="AI1519" s="25">
        <v>0</v>
      </c>
      <c r="AJ1519" s="25">
        <v>0</v>
      </c>
      <c r="AK1519" s="123">
        <v>0</v>
      </c>
      <c r="AL1519" s="25">
        <v>0</v>
      </c>
      <c r="AM1519" s="25">
        <v>0</v>
      </c>
      <c r="AN1519" s="25">
        <v>0</v>
      </c>
      <c r="AO1519" s="109"/>
      <c r="AP1519" s="25">
        <v>0</v>
      </c>
      <c r="AQ1519" s="25">
        <v>0</v>
      </c>
      <c r="AR1519" s="25">
        <v>0</v>
      </c>
      <c r="AS1519" s="25">
        <v>0</v>
      </c>
      <c r="AT1519" s="25">
        <v>0</v>
      </c>
      <c r="AU1519" s="25">
        <v>0</v>
      </c>
      <c r="AW1519" t="str">
        <f t="shared" si="153"/>
        <v>Trần Huy Hoàng</v>
      </c>
      <c r="AX1519" s="27" t="str">
        <f t="shared" si="154"/>
        <v>Nguyễn Ngọc Danh</v>
      </c>
      <c r="AY1519" s="4" t="str">
        <f t="shared" si="155"/>
        <v>VIN+</v>
      </c>
    </row>
    <row r="1520" spans="1:51" outlineLevel="1" x14ac:dyDescent="0.25">
      <c r="A1520" s="4" t="s">
        <v>1104</v>
      </c>
      <c r="B1520" s="4" t="s">
        <v>797</v>
      </c>
      <c r="C1520" s="4" t="s">
        <v>221</v>
      </c>
      <c r="D1520" s="4" t="s">
        <v>760</v>
      </c>
      <c r="E1520" s="35" t="s">
        <v>313</v>
      </c>
      <c r="F1520" s="11" t="s">
        <v>710</v>
      </c>
      <c r="G1520" s="35">
        <v>5334850</v>
      </c>
      <c r="H1520" s="35" t="s">
        <v>3152</v>
      </c>
      <c r="I1520" s="4"/>
      <c r="J1520" s="4"/>
      <c r="K1520" s="4"/>
      <c r="L1520" s="4"/>
      <c r="M1520" s="33"/>
      <c r="N1520" s="38"/>
      <c r="O1520" s="33"/>
      <c r="P1520" s="244">
        <f t="shared" si="152"/>
        <v>1026.056</v>
      </c>
      <c r="Q1520" s="25"/>
      <c r="R1520" s="25"/>
      <c r="S1520" s="25"/>
      <c r="T1520" s="109"/>
      <c r="U1520" s="25"/>
      <c r="V1520" s="25"/>
      <c r="W1520" s="25"/>
      <c r="X1520" s="25">
        <v>0</v>
      </c>
      <c r="Y1520" s="25"/>
      <c r="Z1520" s="25">
        <v>180.59800000000001</v>
      </c>
      <c r="AA1520" s="109"/>
      <c r="AB1520" s="25">
        <v>0</v>
      </c>
      <c r="AC1520" s="25">
        <v>0</v>
      </c>
      <c r="AD1520" s="25">
        <v>0</v>
      </c>
      <c r="AE1520" s="25">
        <v>0</v>
      </c>
      <c r="AF1520" s="25">
        <v>0</v>
      </c>
      <c r="AG1520" s="25">
        <v>0</v>
      </c>
      <c r="AH1520" s="109"/>
      <c r="AI1520" s="25">
        <v>0</v>
      </c>
      <c r="AJ1520" s="25">
        <v>0</v>
      </c>
      <c r="AK1520" s="123">
        <v>0</v>
      </c>
      <c r="AL1520" s="25">
        <v>0</v>
      </c>
      <c r="AM1520" s="25">
        <v>0</v>
      </c>
      <c r="AN1520" s="25">
        <v>0</v>
      </c>
      <c r="AO1520" s="109"/>
      <c r="AP1520" s="25">
        <v>0</v>
      </c>
      <c r="AQ1520" s="25">
        <v>0</v>
      </c>
      <c r="AR1520" s="25">
        <v>0</v>
      </c>
      <c r="AS1520" s="25">
        <v>0</v>
      </c>
      <c r="AT1520" s="25">
        <v>845.45800000000008</v>
      </c>
      <c r="AU1520" s="25">
        <v>0</v>
      </c>
      <c r="AW1520" t="str">
        <f t="shared" si="153"/>
        <v>Trần Huy Hoàng</v>
      </c>
      <c r="AX1520" s="27" t="str">
        <f t="shared" si="154"/>
        <v>Nguyễn Ngọc Danh</v>
      </c>
      <c r="AY1520" s="4" t="str">
        <f t="shared" si="155"/>
        <v>VIN+</v>
      </c>
    </row>
    <row r="1521" spans="1:51" outlineLevel="1" x14ac:dyDescent="0.25">
      <c r="A1521" s="4" t="s">
        <v>1104</v>
      </c>
      <c r="B1521" s="4" t="s">
        <v>797</v>
      </c>
      <c r="C1521" s="4" t="s">
        <v>221</v>
      </c>
      <c r="D1521" s="4" t="s">
        <v>760</v>
      </c>
      <c r="E1521" s="35" t="s">
        <v>313</v>
      </c>
      <c r="F1521" s="11" t="s">
        <v>710</v>
      </c>
      <c r="G1521" s="35">
        <v>5292464</v>
      </c>
      <c r="H1521" s="35" t="s">
        <v>3153</v>
      </c>
      <c r="I1521" s="4"/>
      <c r="J1521" s="4"/>
      <c r="K1521" s="4"/>
      <c r="L1521" s="4"/>
      <c r="M1521" s="33"/>
      <c r="N1521" s="38"/>
      <c r="O1521" s="33"/>
      <c r="P1521" s="244">
        <f t="shared" si="152"/>
        <v>1204.5139999999999</v>
      </c>
      <c r="Q1521" s="25"/>
      <c r="R1521" s="25"/>
      <c r="S1521" s="25"/>
      <c r="T1521" s="109"/>
      <c r="U1521" s="25"/>
      <c r="V1521" s="25"/>
      <c r="W1521" s="25"/>
      <c r="X1521" s="25">
        <v>0</v>
      </c>
      <c r="Y1521" s="25"/>
      <c r="Z1521" s="25">
        <v>0</v>
      </c>
      <c r="AA1521" s="109"/>
      <c r="AB1521" s="25">
        <v>179.52799999999999</v>
      </c>
      <c r="AC1521" s="25">
        <v>0</v>
      </c>
      <c r="AD1521" s="25">
        <v>0</v>
      </c>
      <c r="AE1521" s="25">
        <v>0</v>
      </c>
      <c r="AF1521" s="25">
        <v>0</v>
      </c>
      <c r="AG1521" s="25">
        <v>0</v>
      </c>
      <c r="AH1521" s="109"/>
      <c r="AI1521" s="25">
        <v>238.464</v>
      </c>
      <c r="AJ1521" s="25">
        <v>0</v>
      </c>
      <c r="AK1521" s="123">
        <v>0</v>
      </c>
      <c r="AL1521" s="25">
        <v>0</v>
      </c>
      <c r="AM1521" s="25">
        <v>0</v>
      </c>
      <c r="AN1521" s="25">
        <v>0</v>
      </c>
      <c r="AO1521" s="109"/>
      <c r="AP1521" s="25">
        <v>0</v>
      </c>
      <c r="AQ1521" s="25">
        <v>0</v>
      </c>
      <c r="AR1521" s="25">
        <v>0</v>
      </c>
      <c r="AS1521" s="25">
        <v>0</v>
      </c>
      <c r="AT1521" s="25">
        <v>786.52199999999993</v>
      </c>
      <c r="AU1521" s="25">
        <v>0</v>
      </c>
      <c r="AW1521" t="str">
        <f t="shared" si="153"/>
        <v>Trần Huy Hoàng</v>
      </c>
      <c r="AX1521" s="27" t="str">
        <f t="shared" si="154"/>
        <v>Nguyễn Ngọc Danh</v>
      </c>
      <c r="AY1521" s="4" t="str">
        <f t="shared" si="155"/>
        <v>VIN+</v>
      </c>
    </row>
    <row r="1522" spans="1:51" outlineLevel="1" x14ac:dyDescent="0.25">
      <c r="A1522" s="4" t="s">
        <v>1104</v>
      </c>
      <c r="B1522" s="4" t="s">
        <v>797</v>
      </c>
      <c r="C1522" s="4" t="s">
        <v>221</v>
      </c>
      <c r="D1522" s="4" t="s">
        <v>760</v>
      </c>
      <c r="E1522" s="35" t="s">
        <v>313</v>
      </c>
      <c r="F1522" s="11" t="s">
        <v>710</v>
      </c>
      <c r="G1522" s="35">
        <v>5334054</v>
      </c>
      <c r="H1522" s="35" t="s">
        <v>3154</v>
      </c>
      <c r="I1522" s="4"/>
      <c r="J1522" s="4"/>
      <c r="K1522" s="4"/>
      <c r="L1522" s="4"/>
      <c r="M1522" s="33"/>
      <c r="N1522" s="38"/>
      <c r="O1522" s="33"/>
      <c r="P1522" s="244">
        <f t="shared" si="152"/>
        <v>598.58999999999992</v>
      </c>
      <c r="Q1522" s="25"/>
      <c r="R1522" s="25"/>
      <c r="S1522" s="25"/>
      <c r="T1522" s="109"/>
      <c r="U1522" s="25"/>
      <c r="V1522" s="25"/>
      <c r="W1522" s="25"/>
      <c r="X1522" s="25">
        <v>0</v>
      </c>
      <c r="Y1522" s="25"/>
      <c r="Z1522" s="25">
        <v>0</v>
      </c>
      <c r="AA1522" s="109"/>
      <c r="AB1522" s="25">
        <v>0</v>
      </c>
      <c r="AC1522" s="25">
        <v>0</v>
      </c>
      <c r="AD1522" s="25">
        <v>0</v>
      </c>
      <c r="AE1522" s="25">
        <v>0</v>
      </c>
      <c r="AF1522" s="25">
        <v>0</v>
      </c>
      <c r="AG1522" s="25">
        <v>0</v>
      </c>
      <c r="AH1522" s="109"/>
      <c r="AI1522" s="25">
        <v>0</v>
      </c>
      <c r="AJ1522" s="25">
        <v>0</v>
      </c>
      <c r="AK1522" s="123">
        <v>0</v>
      </c>
      <c r="AL1522" s="25">
        <v>0</v>
      </c>
      <c r="AM1522" s="25">
        <v>0</v>
      </c>
      <c r="AN1522" s="25">
        <v>238.464</v>
      </c>
      <c r="AO1522" s="109"/>
      <c r="AP1522" s="25">
        <v>0</v>
      </c>
      <c r="AQ1522" s="25">
        <v>0</v>
      </c>
      <c r="AR1522" s="25">
        <v>0</v>
      </c>
      <c r="AS1522" s="25">
        <v>0</v>
      </c>
      <c r="AT1522" s="25">
        <v>360.12599999999998</v>
      </c>
      <c r="AU1522" s="25">
        <v>0</v>
      </c>
      <c r="AW1522" t="str">
        <f t="shared" si="153"/>
        <v>Trần Huy Hoàng</v>
      </c>
      <c r="AX1522" s="27" t="str">
        <f t="shared" si="154"/>
        <v>Nguyễn Ngọc Danh</v>
      </c>
      <c r="AY1522" s="4" t="str">
        <f t="shared" si="155"/>
        <v>VIN+</v>
      </c>
    </row>
    <row r="1523" spans="1:51" outlineLevel="1" x14ac:dyDescent="0.25">
      <c r="A1523" s="4" t="s">
        <v>1104</v>
      </c>
      <c r="B1523" s="4" t="s">
        <v>797</v>
      </c>
      <c r="C1523" s="4" t="s">
        <v>221</v>
      </c>
      <c r="D1523" s="4" t="s">
        <v>760</v>
      </c>
      <c r="E1523" s="35" t="s">
        <v>313</v>
      </c>
      <c r="F1523" s="11" t="s">
        <v>710</v>
      </c>
      <c r="G1523" s="35">
        <v>5122103</v>
      </c>
      <c r="H1523" s="35" t="s">
        <v>3155</v>
      </c>
      <c r="I1523" s="4"/>
      <c r="J1523" s="4"/>
      <c r="K1523" s="4"/>
      <c r="L1523" s="4"/>
      <c r="M1523" s="33"/>
      <c r="N1523" s="38"/>
      <c r="O1523" s="33"/>
      <c r="P1523" s="244">
        <f t="shared" si="152"/>
        <v>180.59800000000001</v>
      </c>
      <c r="Q1523" s="25"/>
      <c r="R1523" s="25"/>
      <c r="S1523" s="25"/>
      <c r="T1523" s="109"/>
      <c r="U1523" s="25"/>
      <c r="V1523" s="25"/>
      <c r="W1523" s="25"/>
      <c r="X1523" s="25">
        <v>0</v>
      </c>
      <c r="Y1523" s="25"/>
      <c r="Z1523" s="25">
        <v>0</v>
      </c>
      <c r="AA1523" s="109"/>
      <c r="AB1523" s="25">
        <v>0</v>
      </c>
      <c r="AC1523" s="25">
        <v>0</v>
      </c>
      <c r="AD1523" s="25">
        <v>0</v>
      </c>
      <c r="AE1523" s="25">
        <v>0</v>
      </c>
      <c r="AF1523" s="25">
        <v>0</v>
      </c>
      <c r="AG1523" s="25">
        <v>0</v>
      </c>
      <c r="AH1523" s="109"/>
      <c r="AI1523" s="25">
        <v>0</v>
      </c>
      <c r="AJ1523" s="25">
        <v>0</v>
      </c>
      <c r="AK1523" s="123">
        <v>0</v>
      </c>
      <c r="AL1523" s="25">
        <v>0</v>
      </c>
      <c r="AM1523" s="25">
        <v>0</v>
      </c>
      <c r="AN1523" s="25">
        <v>0</v>
      </c>
      <c r="AO1523" s="109"/>
      <c r="AP1523" s="25">
        <v>0</v>
      </c>
      <c r="AQ1523" s="25">
        <v>0</v>
      </c>
      <c r="AR1523" s="25">
        <v>0</v>
      </c>
      <c r="AS1523" s="25">
        <v>0</v>
      </c>
      <c r="AT1523" s="25">
        <v>180.59800000000001</v>
      </c>
      <c r="AU1523" s="25">
        <v>0</v>
      </c>
      <c r="AW1523" t="str">
        <f t="shared" si="153"/>
        <v>Trần Huy Hoàng</v>
      </c>
      <c r="AX1523" s="27" t="str">
        <f t="shared" si="154"/>
        <v>Nguyễn Ngọc Danh</v>
      </c>
      <c r="AY1523" s="4" t="str">
        <f t="shared" si="155"/>
        <v>VIN+</v>
      </c>
    </row>
    <row r="1524" spans="1:51" outlineLevel="1" x14ac:dyDescent="0.25">
      <c r="A1524" s="4" t="s">
        <v>1104</v>
      </c>
      <c r="B1524" s="4" t="s">
        <v>797</v>
      </c>
      <c r="C1524" s="4" t="s">
        <v>221</v>
      </c>
      <c r="D1524" s="4" t="s">
        <v>760</v>
      </c>
      <c r="E1524" s="35" t="s">
        <v>313</v>
      </c>
      <c r="F1524" s="11" t="s">
        <v>710</v>
      </c>
      <c r="G1524" s="35">
        <v>5339976</v>
      </c>
      <c r="H1524" s="35" t="s">
        <v>3156</v>
      </c>
      <c r="I1524" s="4"/>
      <c r="J1524" s="4"/>
      <c r="K1524" s="4"/>
      <c r="L1524" s="4"/>
      <c r="M1524" s="33"/>
      <c r="N1524" s="38"/>
      <c r="O1524" s="33"/>
      <c r="P1524" s="244">
        <f t="shared" si="152"/>
        <v>606.99400000000003</v>
      </c>
      <c r="Q1524" s="25"/>
      <c r="R1524" s="25"/>
      <c r="S1524" s="25"/>
      <c r="T1524" s="109"/>
      <c r="U1524" s="25"/>
      <c r="V1524" s="25"/>
      <c r="W1524" s="25"/>
      <c r="X1524" s="25">
        <v>0</v>
      </c>
      <c r="Y1524" s="25"/>
      <c r="Z1524" s="25">
        <v>0</v>
      </c>
      <c r="AA1524" s="109"/>
      <c r="AB1524" s="25">
        <v>0</v>
      </c>
      <c r="AC1524" s="25">
        <v>0</v>
      </c>
      <c r="AD1524" s="25">
        <v>0</v>
      </c>
      <c r="AE1524" s="25">
        <v>0</v>
      </c>
      <c r="AF1524" s="25">
        <v>0</v>
      </c>
      <c r="AG1524" s="25">
        <v>0</v>
      </c>
      <c r="AH1524" s="109"/>
      <c r="AI1524" s="25">
        <v>0</v>
      </c>
      <c r="AJ1524" s="25">
        <v>0</v>
      </c>
      <c r="AK1524" s="123">
        <v>0</v>
      </c>
      <c r="AL1524" s="25">
        <v>0</v>
      </c>
      <c r="AM1524" s="25">
        <v>0</v>
      </c>
      <c r="AN1524" s="25">
        <v>0</v>
      </c>
      <c r="AO1524" s="109"/>
      <c r="AP1524" s="25">
        <v>0</v>
      </c>
      <c r="AQ1524" s="25">
        <v>0</v>
      </c>
      <c r="AR1524" s="25">
        <v>606.99400000000003</v>
      </c>
      <c r="AS1524" s="25">
        <v>0</v>
      </c>
      <c r="AT1524" s="25">
        <v>0</v>
      </c>
      <c r="AU1524" s="25">
        <v>0</v>
      </c>
      <c r="AW1524" t="str">
        <f t="shared" si="153"/>
        <v>Trần Huy Hoàng</v>
      </c>
      <c r="AX1524" s="27" t="str">
        <f t="shared" si="154"/>
        <v>Nguyễn Ngọc Danh</v>
      </c>
      <c r="AY1524" s="4" t="str">
        <f t="shared" si="155"/>
        <v>VIN+</v>
      </c>
    </row>
    <row r="1525" spans="1:51" outlineLevel="1" x14ac:dyDescent="0.25">
      <c r="A1525" s="4" t="s">
        <v>1104</v>
      </c>
      <c r="B1525" s="4" t="s">
        <v>797</v>
      </c>
      <c r="C1525" s="4" t="s">
        <v>221</v>
      </c>
      <c r="D1525" s="4" t="s">
        <v>760</v>
      </c>
      <c r="E1525" s="35" t="s">
        <v>313</v>
      </c>
      <c r="F1525" s="11" t="s">
        <v>710</v>
      </c>
      <c r="G1525" s="35">
        <v>5337255</v>
      </c>
      <c r="H1525" s="35" t="s">
        <v>3157</v>
      </c>
      <c r="I1525" s="4"/>
      <c r="J1525" s="4"/>
      <c r="K1525" s="4"/>
      <c r="L1525" s="4"/>
      <c r="M1525" s="33"/>
      <c r="N1525" s="38"/>
      <c r="O1525" s="33"/>
      <c r="P1525" s="244">
        <f t="shared" si="152"/>
        <v>238.464</v>
      </c>
      <c r="Q1525" s="25"/>
      <c r="R1525" s="25"/>
      <c r="S1525" s="25"/>
      <c r="T1525" s="109"/>
      <c r="U1525" s="25"/>
      <c r="V1525" s="25"/>
      <c r="W1525" s="25"/>
      <c r="X1525" s="25">
        <v>0</v>
      </c>
      <c r="Y1525" s="25"/>
      <c r="Z1525" s="25">
        <v>0</v>
      </c>
      <c r="AA1525" s="109"/>
      <c r="AB1525" s="25">
        <v>0</v>
      </c>
      <c r="AC1525" s="25">
        <v>0</v>
      </c>
      <c r="AD1525" s="25">
        <v>0</v>
      </c>
      <c r="AE1525" s="25">
        <v>0</v>
      </c>
      <c r="AF1525" s="25">
        <v>0</v>
      </c>
      <c r="AG1525" s="25">
        <v>0</v>
      </c>
      <c r="AH1525" s="109"/>
      <c r="AI1525" s="25">
        <v>238.464</v>
      </c>
      <c r="AJ1525" s="25">
        <v>0</v>
      </c>
      <c r="AK1525" s="123">
        <v>0</v>
      </c>
      <c r="AL1525" s="25">
        <v>0</v>
      </c>
      <c r="AM1525" s="25">
        <v>0</v>
      </c>
      <c r="AN1525" s="25">
        <v>0</v>
      </c>
      <c r="AO1525" s="109"/>
      <c r="AP1525" s="25">
        <v>0</v>
      </c>
      <c r="AQ1525" s="25">
        <v>0</v>
      </c>
      <c r="AR1525" s="25">
        <v>0</v>
      </c>
      <c r="AS1525" s="25">
        <v>0</v>
      </c>
      <c r="AT1525" s="25">
        <v>0</v>
      </c>
      <c r="AU1525" s="25">
        <v>0</v>
      </c>
      <c r="AW1525" t="str">
        <f t="shared" si="153"/>
        <v>Trần Huy Hoàng</v>
      </c>
      <c r="AX1525" s="27" t="str">
        <f t="shared" si="154"/>
        <v>Nguyễn Ngọc Danh</v>
      </c>
      <c r="AY1525" s="4" t="str">
        <f t="shared" si="155"/>
        <v>VIN+</v>
      </c>
    </row>
    <row r="1526" spans="1:51" outlineLevel="1" x14ac:dyDescent="0.25">
      <c r="A1526" s="4" t="s">
        <v>1104</v>
      </c>
      <c r="B1526" s="4" t="s">
        <v>797</v>
      </c>
      <c r="C1526" s="4" t="s">
        <v>221</v>
      </c>
      <c r="D1526" s="4" t="s">
        <v>760</v>
      </c>
      <c r="E1526" s="35" t="s">
        <v>313</v>
      </c>
      <c r="F1526" s="11" t="s">
        <v>710</v>
      </c>
      <c r="G1526" s="35">
        <v>9184457</v>
      </c>
      <c r="H1526" s="35" t="s">
        <v>3158</v>
      </c>
      <c r="I1526" s="4"/>
      <c r="J1526" s="4"/>
      <c r="K1526" s="4"/>
      <c r="L1526" s="4"/>
      <c r="M1526" s="33"/>
      <c r="N1526" s="38"/>
      <c r="O1526" s="33"/>
      <c r="P1526" s="244">
        <f t="shared" si="152"/>
        <v>656.45600000000002</v>
      </c>
      <c r="Q1526" s="25"/>
      <c r="R1526" s="25"/>
      <c r="S1526" s="25"/>
      <c r="T1526" s="109"/>
      <c r="U1526" s="25"/>
      <c r="V1526" s="25"/>
      <c r="W1526" s="25"/>
      <c r="X1526" s="25">
        <v>0</v>
      </c>
      <c r="Y1526" s="25"/>
      <c r="Z1526" s="25">
        <v>0</v>
      </c>
      <c r="AA1526" s="109"/>
      <c r="AB1526" s="25">
        <v>0</v>
      </c>
      <c r="AC1526" s="25">
        <v>0</v>
      </c>
      <c r="AD1526" s="25">
        <v>0</v>
      </c>
      <c r="AE1526" s="25">
        <v>0</v>
      </c>
      <c r="AF1526" s="25">
        <v>0</v>
      </c>
      <c r="AG1526" s="25">
        <v>0</v>
      </c>
      <c r="AH1526" s="109"/>
      <c r="AI1526" s="25">
        <v>0</v>
      </c>
      <c r="AJ1526" s="25">
        <v>0</v>
      </c>
      <c r="AK1526" s="123">
        <v>0</v>
      </c>
      <c r="AL1526" s="25">
        <v>0</v>
      </c>
      <c r="AM1526" s="25">
        <v>0</v>
      </c>
      <c r="AN1526" s="25">
        <v>0</v>
      </c>
      <c r="AO1526" s="109"/>
      <c r="AP1526" s="25">
        <v>656.45600000000002</v>
      </c>
      <c r="AQ1526" s="25">
        <v>0</v>
      </c>
      <c r="AR1526" s="25">
        <v>0</v>
      </c>
      <c r="AS1526" s="25">
        <v>0</v>
      </c>
      <c r="AT1526" s="25">
        <v>0</v>
      </c>
      <c r="AU1526" s="25">
        <v>0</v>
      </c>
      <c r="AW1526" t="str">
        <f t="shared" si="153"/>
        <v>Trần Huy Hoàng</v>
      </c>
      <c r="AX1526" s="27" t="str">
        <f t="shared" si="154"/>
        <v>Nguyễn Ngọc Danh</v>
      </c>
      <c r="AY1526" s="4" t="str">
        <f t="shared" si="155"/>
        <v>VIN+</v>
      </c>
    </row>
    <row r="1527" spans="1:51" outlineLevel="1" x14ac:dyDescent="0.25">
      <c r="A1527" s="4" t="s">
        <v>1104</v>
      </c>
      <c r="B1527" s="4" t="s">
        <v>797</v>
      </c>
      <c r="C1527" s="4" t="s">
        <v>221</v>
      </c>
      <c r="D1527" s="4" t="s">
        <v>760</v>
      </c>
      <c r="E1527" s="35" t="s">
        <v>313</v>
      </c>
      <c r="F1527" s="11" t="s">
        <v>710</v>
      </c>
      <c r="G1527" s="35">
        <v>5300372</v>
      </c>
      <c r="H1527" s="35" t="s">
        <v>3159</v>
      </c>
      <c r="I1527" s="4"/>
      <c r="J1527" s="4"/>
      <c r="K1527" s="4"/>
      <c r="L1527" s="4"/>
      <c r="M1527" s="33"/>
      <c r="N1527" s="38"/>
      <c r="O1527" s="33"/>
      <c r="P1527" s="244">
        <f t="shared" si="152"/>
        <v>179.52799999999999</v>
      </c>
      <c r="Q1527" s="25"/>
      <c r="R1527" s="25"/>
      <c r="S1527" s="25"/>
      <c r="T1527" s="109"/>
      <c r="U1527" s="25"/>
      <c r="V1527" s="25"/>
      <c r="W1527" s="25"/>
      <c r="X1527" s="25">
        <v>0</v>
      </c>
      <c r="Y1527" s="25"/>
      <c r="Z1527" s="25">
        <v>179.52799999999999</v>
      </c>
      <c r="AA1527" s="109"/>
      <c r="AB1527" s="25">
        <v>0</v>
      </c>
      <c r="AC1527" s="25">
        <v>0</v>
      </c>
      <c r="AD1527" s="25">
        <v>0</v>
      </c>
      <c r="AE1527" s="25">
        <v>0</v>
      </c>
      <c r="AF1527" s="25">
        <v>0</v>
      </c>
      <c r="AG1527" s="25">
        <v>0</v>
      </c>
      <c r="AH1527" s="109"/>
      <c r="AI1527" s="25">
        <v>0</v>
      </c>
      <c r="AJ1527" s="25">
        <v>0</v>
      </c>
      <c r="AK1527" s="123">
        <v>0</v>
      </c>
      <c r="AL1527" s="25">
        <v>0</v>
      </c>
      <c r="AM1527" s="25">
        <v>0</v>
      </c>
      <c r="AN1527" s="25">
        <v>0</v>
      </c>
      <c r="AO1527" s="109"/>
      <c r="AP1527" s="25">
        <v>0</v>
      </c>
      <c r="AQ1527" s="25">
        <v>0</v>
      </c>
      <c r="AR1527" s="25">
        <v>0</v>
      </c>
      <c r="AS1527" s="25">
        <v>0</v>
      </c>
      <c r="AT1527" s="25">
        <v>0</v>
      </c>
      <c r="AU1527" s="25">
        <v>0</v>
      </c>
      <c r="AW1527" t="str">
        <f t="shared" si="153"/>
        <v>Trần Huy Hoàng</v>
      </c>
      <c r="AX1527" s="27" t="str">
        <f t="shared" si="154"/>
        <v>Nguyễn Ngọc Danh</v>
      </c>
      <c r="AY1527" s="4" t="str">
        <f t="shared" si="155"/>
        <v>VIN+</v>
      </c>
    </row>
    <row r="1528" spans="1:51" outlineLevel="1" x14ac:dyDescent="0.25">
      <c r="A1528" s="4" t="s">
        <v>1104</v>
      </c>
      <c r="B1528" s="4" t="s">
        <v>797</v>
      </c>
      <c r="C1528" s="4" t="s">
        <v>221</v>
      </c>
      <c r="D1528" s="4" t="s">
        <v>760</v>
      </c>
      <c r="E1528" s="35" t="s">
        <v>313</v>
      </c>
      <c r="F1528" s="11" t="s">
        <v>710</v>
      </c>
      <c r="G1528" s="35">
        <v>5336799</v>
      </c>
      <c r="H1528" s="35" t="s">
        <v>3160</v>
      </c>
      <c r="I1528" s="4"/>
      <c r="J1528" s="4"/>
      <c r="K1528" s="4"/>
      <c r="L1528" s="4"/>
      <c r="M1528" s="33"/>
      <c r="N1528" s="38"/>
      <c r="O1528" s="33"/>
      <c r="P1528" s="244">
        <f t="shared" si="152"/>
        <v>721.48900000000003</v>
      </c>
      <c r="Q1528" s="25"/>
      <c r="R1528" s="25"/>
      <c r="S1528" s="25"/>
      <c r="T1528" s="109"/>
      <c r="U1528" s="25"/>
      <c r="V1528" s="25"/>
      <c r="W1528" s="25"/>
      <c r="X1528" s="25">
        <v>0</v>
      </c>
      <c r="Y1528" s="25"/>
      <c r="Z1528" s="25">
        <v>0</v>
      </c>
      <c r="AA1528" s="109"/>
      <c r="AB1528" s="25">
        <v>0</v>
      </c>
      <c r="AC1528" s="25">
        <v>0</v>
      </c>
      <c r="AD1528" s="25">
        <v>0</v>
      </c>
      <c r="AE1528" s="25">
        <v>0</v>
      </c>
      <c r="AF1528" s="25">
        <v>0</v>
      </c>
      <c r="AG1528" s="25">
        <v>0</v>
      </c>
      <c r="AH1528" s="109"/>
      <c r="AI1528" s="25">
        <v>0</v>
      </c>
      <c r="AJ1528" s="25">
        <v>0</v>
      </c>
      <c r="AK1528" s="123">
        <v>0</v>
      </c>
      <c r="AL1528" s="25">
        <v>0</v>
      </c>
      <c r="AM1528" s="25">
        <v>0</v>
      </c>
      <c r="AN1528" s="25">
        <v>0</v>
      </c>
      <c r="AO1528" s="109"/>
      <c r="AP1528" s="25">
        <v>179.52799999999999</v>
      </c>
      <c r="AQ1528" s="25">
        <v>0</v>
      </c>
      <c r="AR1528" s="25">
        <v>0</v>
      </c>
      <c r="AS1528" s="25">
        <v>541.96100000000001</v>
      </c>
      <c r="AT1528" s="25">
        <v>0</v>
      </c>
      <c r="AU1528" s="25">
        <v>0</v>
      </c>
      <c r="AW1528" t="str">
        <f t="shared" si="153"/>
        <v>Trần Huy Hoàng</v>
      </c>
      <c r="AX1528" s="27" t="str">
        <f t="shared" si="154"/>
        <v>Nguyễn Ngọc Danh</v>
      </c>
      <c r="AY1528" s="4" t="str">
        <f t="shared" si="155"/>
        <v>VIN+</v>
      </c>
    </row>
    <row r="1529" spans="1:51" outlineLevel="1" x14ac:dyDescent="0.25">
      <c r="A1529" s="4" t="s">
        <v>1104</v>
      </c>
      <c r="B1529" s="4" t="s">
        <v>797</v>
      </c>
      <c r="C1529" s="4" t="s">
        <v>221</v>
      </c>
      <c r="D1529" s="4" t="s">
        <v>760</v>
      </c>
      <c r="E1529" s="35" t="s">
        <v>313</v>
      </c>
      <c r="F1529" s="11" t="s">
        <v>710</v>
      </c>
      <c r="G1529" s="35">
        <v>5291195</v>
      </c>
      <c r="H1529" s="35" t="s">
        <v>3161</v>
      </c>
      <c r="I1529" s="4"/>
      <c r="J1529" s="4"/>
      <c r="K1529" s="4"/>
      <c r="L1529" s="4"/>
      <c r="M1529" s="33"/>
      <c r="N1529" s="38"/>
      <c r="O1529" s="33"/>
      <c r="P1529" s="244">
        <f t="shared" si="152"/>
        <v>656.4559999999999</v>
      </c>
      <c r="Q1529" s="25"/>
      <c r="R1529" s="25"/>
      <c r="S1529" s="25"/>
      <c r="T1529" s="109"/>
      <c r="U1529" s="25"/>
      <c r="V1529" s="25"/>
      <c r="W1529" s="25"/>
      <c r="X1529" s="25">
        <v>0</v>
      </c>
      <c r="Y1529" s="25"/>
      <c r="Z1529" s="25">
        <v>0</v>
      </c>
      <c r="AA1529" s="109"/>
      <c r="AB1529" s="25">
        <v>0</v>
      </c>
      <c r="AC1529" s="25">
        <v>0</v>
      </c>
      <c r="AD1529" s="25">
        <v>0</v>
      </c>
      <c r="AE1529" s="25">
        <v>0</v>
      </c>
      <c r="AF1529" s="25">
        <v>0</v>
      </c>
      <c r="AG1529" s="25">
        <v>0</v>
      </c>
      <c r="AH1529" s="109"/>
      <c r="AI1529" s="25">
        <v>238.464</v>
      </c>
      <c r="AJ1529" s="25">
        <v>0</v>
      </c>
      <c r="AK1529" s="123">
        <v>0</v>
      </c>
      <c r="AL1529" s="25">
        <v>0</v>
      </c>
      <c r="AM1529" s="25">
        <v>0</v>
      </c>
      <c r="AN1529" s="25">
        <v>0</v>
      </c>
      <c r="AO1529" s="109"/>
      <c r="AP1529" s="25">
        <v>0</v>
      </c>
      <c r="AQ1529" s="25">
        <v>0</v>
      </c>
      <c r="AR1529" s="25">
        <v>0</v>
      </c>
      <c r="AS1529" s="25">
        <v>0</v>
      </c>
      <c r="AT1529" s="25">
        <v>417.99199999999996</v>
      </c>
      <c r="AU1529" s="25">
        <v>0</v>
      </c>
      <c r="AW1529" t="str">
        <f t="shared" si="153"/>
        <v>Trần Huy Hoàng</v>
      </c>
      <c r="AX1529" s="27" t="str">
        <f t="shared" si="154"/>
        <v>Nguyễn Ngọc Danh</v>
      </c>
      <c r="AY1529" s="4" t="str">
        <f t="shared" si="155"/>
        <v>VIN+</v>
      </c>
    </row>
    <row r="1530" spans="1:51" outlineLevel="1" x14ac:dyDescent="0.25">
      <c r="A1530" s="4" t="s">
        <v>1104</v>
      </c>
      <c r="B1530" s="4" t="s">
        <v>797</v>
      </c>
      <c r="C1530" s="4" t="s">
        <v>221</v>
      </c>
      <c r="D1530" s="4" t="s">
        <v>760</v>
      </c>
      <c r="E1530" s="35" t="s">
        <v>313</v>
      </c>
      <c r="F1530" s="11" t="s">
        <v>710</v>
      </c>
      <c r="G1530" s="35">
        <v>5125456</v>
      </c>
      <c r="H1530" s="35" t="s">
        <v>3162</v>
      </c>
      <c r="I1530" s="4"/>
      <c r="J1530" s="4"/>
      <c r="K1530" s="4"/>
      <c r="L1530" s="4"/>
      <c r="M1530" s="33"/>
      <c r="N1530" s="38"/>
      <c r="O1530" s="33"/>
      <c r="P1530" s="244">
        <f t="shared" si="152"/>
        <v>721.48900000000003</v>
      </c>
      <c r="Q1530" s="25"/>
      <c r="R1530" s="25"/>
      <c r="S1530" s="25"/>
      <c r="T1530" s="109"/>
      <c r="U1530" s="25"/>
      <c r="V1530" s="25"/>
      <c r="W1530" s="25"/>
      <c r="X1530" s="25">
        <v>0</v>
      </c>
      <c r="Y1530" s="25"/>
      <c r="Z1530" s="25">
        <v>179.52799999999999</v>
      </c>
      <c r="AA1530" s="109"/>
      <c r="AB1530" s="25">
        <v>0</v>
      </c>
      <c r="AC1530" s="25">
        <v>0</v>
      </c>
      <c r="AD1530" s="25">
        <v>0</v>
      </c>
      <c r="AE1530" s="25">
        <v>0</v>
      </c>
      <c r="AF1530" s="25">
        <v>0</v>
      </c>
      <c r="AG1530" s="25">
        <v>0</v>
      </c>
      <c r="AH1530" s="109"/>
      <c r="AI1530" s="25">
        <v>0</v>
      </c>
      <c r="AJ1530" s="25">
        <v>0</v>
      </c>
      <c r="AK1530" s="123">
        <v>0</v>
      </c>
      <c r="AL1530" s="25">
        <v>0</v>
      </c>
      <c r="AM1530" s="25">
        <v>0</v>
      </c>
      <c r="AN1530" s="25">
        <v>541.96100000000001</v>
      </c>
      <c r="AO1530" s="109"/>
      <c r="AP1530" s="25">
        <v>0</v>
      </c>
      <c r="AQ1530" s="25">
        <v>0</v>
      </c>
      <c r="AR1530" s="25">
        <v>0</v>
      </c>
      <c r="AS1530" s="25">
        <v>0</v>
      </c>
      <c r="AT1530" s="25">
        <v>0</v>
      </c>
      <c r="AU1530" s="25">
        <v>0</v>
      </c>
      <c r="AW1530" t="str">
        <f t="shared" si="153"/>
        <v>Trần Huy Hoàng</v>
      </c>
      <c r="AX1530" s="27" t="str">
        <f t="shared" si="154"/>
        <v>Nguyễn Ngọc Danh</v>
      </c>
      <c r="AY1530" s="4" t="str">
        <f t="shared" si="155"/>
        <v>VIN+</v>
      </c>
    </row>
    <row r="1531" spans="1:51" outlineLevel="1" x14ac:dyDescent="0.25">
      <c r="A1531" s="4" t="s">
        <v>1104</v>
      </c>
      <c r="B1531" s="4" t="s">
        <v>797</v>
      </c>
      <c r="C1531" s="4" t="s">
        <v>221</v>
      </c>
      <c r="D1531" s="4" t="s">
        <v>760</v>
      </c>
      <c r="E1531" s="35" t="s">
        <v>313</v>
      </c>
      <c r="F1531" s="11" t="s">
        <v>710</v>
      </c>
      <c r="G1531" s="35">
        <v>5120499</v>
      </c>
      <c r="H1531" s="35" t="s">
        <v>3163</v>
      </c>
      <c r="I1531" s="4"/>
      <c r="J1531" s="4"/>
      <c r="K1531" s="4"/>
      <c r="L1531" s="4"/>
      <c r="M1531" s="33"/>
      <c r="N1531" s="38"/>
      <c r="O1531" s="33"/>
      <c r="P1531" s="244">
        <f t="shared" si="152"/>
        <v>179.52799999999999</v>
      </c>
      <c r="Q1531" s="25"/>
      <c r="R1531" s="25"/>
      <c r="S1531" s="25"/>
      <c r="T1531" s="109"/>
      <c r="U1531" s="25"/>
      <c r="V1531" s="25"/>
      <c r="W1531" s="25"/>
      <c r="X1531" s="25">
        <v>0</v>
      </c>
      <c r="Y1531" s="25"/>
      <c r="Z1531" s="25">
        <v>0</v>
      </c>
      <c r="AA1531" s="109"/>
      <c r="AB1531" s="25">
        <v>0</v>
      </c>
      <c r="AC1531" s="25">
        <v>0</v>
      </c>
      <c r="AD1531" s="25">
        <v>0</v>
      </c>
      <c r="AE1531" s="25">
        <v>0</v>
      </c>
      <c r="AF1531" s="25">
        <v>0</v>
      </c>
      <c r="AG1531" s="25">
        <v>0</v>
      </c>
      <c r="AH1531" s="109"/>
      <c r="AI1531" s="25">
        <v>0</v>
      </c>
      <c r="AJ1531" s="25">
        <v>179.52799999999999</v>
      </c>
      <c r="AK1531" s="123">
        <v>0</v>
      </c>
      <c r="AL1531" s="25">
        <v>0</v>
      </c>
      <c r="AM1531" s="25">
        <v>0</v>
      </c>
      <c r="AN1531" s="25">
        <v>0</v>
      </c>
      <c r="AO1531" s="109"/>
      <c r="AP1531" s="25">
        <v>0</v>
      </c>
      <c r="AQ1531" s="25">
        <v>0</v>
      </c>
      <c r="AR1531" s="25">
        <v>0</v>
      </c>
      <c r="AS1531" s="25">
        <v>0</v>
      </c>
      <c r="AT1531" s="25">
        <v>0</v>
      </c>
      <c r="AU1531" s="25">
        <v>0</v>
      </c>
      <c r="AW1531" t="str">
        <f t="shared" si="153"/>
        <v>Trần Huy Hoàng</v>
      </c>
      <c r="AX1531" s="27" t="str">
        <f t="shared" si="154"/>
        <v>Nguyễn Ngọc Danh</v>
      </c>
      <c r="AY1531" s="4" t="str">
        <f t="shared" si="155"/>
        <v>VIN+</v>
      </c>
    </row>
    <row r="1532" spans="1:51" outlineLevel="1" x14ac:dyDescent="0.25">
      <c r="A1532" s="4" t="s">
        <v>1104</v>
      </c>
      <c r="B1532" s="4" t="s">
        <v>797</v>
      </c>
      <c r="C1532" s="4" t="s">
        <v>221</v>
      </c>
      <c r="D1532" s="4" t="s">
        <v>760</v>
      </c>
      <c r="E1532" s="35" t="s">
        <v>313</v>
      </c>
      <c r="F1532" s="11" t="s">
        <v>710</v>
      </c>
      <c r="G1532" s="35">
        <v>5332997</v>
      </c>
      <c r="H1532" s="35" t="s">
        <v>3164</v>
      </c>
      <c r="I1532" s="4"/>
      <c r="J1532" s="4"/>
      <c r="K1532" s="4"/>
      <c r="L1532" s="4"/>
      <c r="M1532" s="33"/>
      <c r="N1532" s="38"/>
      <c r="O1532" s="33"/>
      <c r="P1532" s="244">
        <f t="shared" si="152"/>
        <v>967.12</v>
      </c>
      <c r="Q1532" s="25"/>
      <c r="R1532" s="25"/>
      <c r="S1532" s="25"/>
      <c r="T1532" s="109"/>
      <c r="U1532" s="25"/>
      <c r="V1532" s="25"/>
      <c r="W1532" s="25"/>
      <c r="X1532" s="25">
        <v>0</v>
      </c>
      <c r="Y1532" s="25"/>
      <c r="Z1532" s="25">
        <v>180.59800000000001</v>
      </c>
      <c r="AA1532" s="109"/>
      <c r="AB1532" s="25">
        <v>0</v>
      </c>
      <c r="AC1532" s="25">
        <v>0</v>
      </c>
      <c r="AD1532" s="25">
        <v>0</v>
      </c>
      <c r="AE1532" s="25">
        <v>0</v>
      </c>
      <c r="AF1532" s="25">
        <v>0</v>
      </c>
      <c r="AG1532" s="25">
        <v>0</v>
      </c>
      <c r="AH1532" s="109"/>
      <c r="AI1532" s="25">
        <v>303.49700000000001</v>
      </c>
      <c r="AJ1532" s="25">
        <v>0</v>
      </c>
      <c r="AK1532" s="123">
        <v>0</v>
      </c>
      <c r="AL1532" s="25">
        <v>0</v>
      </c>
      <c r="AM1532" s="25">
        <v>0</v>
      </c>
      <c r="AN1532" s="25">
        <v>483.02499999999998</v>
      </c>
      <c r="AO1532" s="109"/>
      <c r="AP1532" s="25">
        <v>0</v>
      </c>
      <c r="AQ1532" s="25">
        <v>0</v>
      </c>
      <c r="AR1532" s="25">
        <v>0</v>
      </c>
      <c r="AS1532" s="25">
        <v>0</v>
      </c>
      <c r="AT1532" s="25">
        <v>0</v>
      </c>
      <c r="AU1532" s="25">
        <v>0</v>
      </c>
      <c r="AW1532" t="str">
        <f t="shared" si="153"/>
        <v>Trần Huy Hoàng</v>
      </c>
      <c r="AX1532" s="27" t="str">
        <f t="shared" si="154"/>
        <v>Nguyễn Ngọc Danh</v>
      </c>
      <c r="AY1532" s="4" t="str">
        <f t="shared" si="155"/>
        <v>VIN+</v>
      </c>
    </row>
    <row r="1533" spans="1:51" outlineLevel="1" x14ac:dyDescent="0.25">
      <c r="A1533" s="4" t="s">
        <v>1104</v>
      </c>
      <c r="B1533" s="4" t="s">
        <v>797</v>
      </c>
      <c r="C1533" s="4" t="s">
        <v>221</v>
      </c>
      <c r="D1533" s="4" t="s">
        <v>760</v>
      </c>
      <c r="E1533" s="35" t="s">
        <v>313</v>
      </c>
      <c r="F1533" s="11" t="s">
        <v>710</v>
      </c>
      <c r="G1533" s="35">
        <v>5301838</v>
      </c>
      <c r="H1533" s="35" t="s">
        <v>3165</v>
      </c>
      <c r="I1533" s="4"/>
      <c r="J1533" s="4"/>
      <c r="K1533" s="4"/>
      <c r="L1533" s="4"/>
      <c r="M1533" s="33"/>
      <c r="N1533" s="38"/>
      <c r="O1533" s="33"/>
      <c r="P1533" s="244">
        <f t="shared" si="152"/>
        <v>0</v>
      </c>
      <c r="Q1533" s="25"/>
      <c r="R1533" s="25"/>
      <c r="S1533" s="25"/>
      <c r="T1533" s="109"/>
      <c r="U1533" s="25"/>
      <c r="V1533" s="25"/>
      <c r="W1533" s="25"/>
      <c r="X1533" s="25">
        <v>0</v>
      </c>
      <c r="Y1533" s="25"/>
      <c r="Z1533" s="25">
        <v>0</v>
      </c>
      <c r="AA1533" s="109"/>
      <c r="AB1533" s="25">
        <v>0</v>
      </c>
      <c r="AC1533" s="25">
        <v>0</v>
      </c>
      <c r="AD1533" s="25">
        <v>0</v>
      </c>
      <c r="AE1533" s="25">
        <v>0</v>
      </c>
      <c r="AF1533" s="25">
        <v>0</v>
      </c>
      <c r="AG1533" s="25">
        <v>0</v>
      </c>
      <c r="AH1533" s="109"/>
      <c r="AI1533" s="25">
        <v>0</v>
      </c>
      <c r="AJ1533" s="25">
        <v>0</v>
      </c>
      <c r="AK1533" s="123">
        <v>0</v>
      </c>
      <c r="AL1533" s="25">
        <v>0</v>
      </c>
      <c r="AM1533" s="25">
        <v>0</v>
      </c>
      <c r="AN1533" s="25">
        <v>0</v>
      </c>
      <c r="AO1533" s="109"/>
      <c r="AP1533" s="25">
        <v>0</v>
      </c>
      <c r="AQ1533" s="25">
        <v>0</v>
      </c>
      <c r="AR1533" s="25">
        <v>0</v>
      </c>
      <c r="AS1533" s="25">
        <v>0</v>
      </c>
      <c r="AT1533" s="25">
        <v>0</v>
      </c>
      <c r="AU1533" s="25">
        <v>0</v>
      </c>
      <c r="AW1533" t="str">
        <f t="shared" si="153"/>
        <v>Trần Huy Hoàng</v>
      </c>
      <c r="AX1533" s="27" t="str">
        <f t="shared" si="154"/>
        <v>Nguyễn Ngọc Danh</v>
      </c>
      <c r="AY1533" s="4" t="str">
        <f t="shared" si="155"/>
        <v>VIN+</v>
      </c>
    </row>
    <row r="1534" spans="1:51" outlineLevel="1" x14ac:dyDescent="0.25">
      <c r="A1534" s="4" t="s">
        <v>1104</v>
      </c>
      <c r="B1534" s="4" t="s">
        <v>797</v>
      </c>
      <c r="C1534" s="4" t="s">
        <v>221</v>
      </c>
      <c r="D1534" s="4" t="s">
        <v>760</v>
      </c>
      <c r="E1534" s="35" t="s">
        <v>313</v>
      </c>
      <c r="F1534" s="11" t="s">
        <v>710</v>
      </c>
      <c r="G1534" s="35">
        <v>5131945</v>
      </c>
      <c r="H1534" s="35" t="s">
        <v>3166</v>
      </c>
      <c r="I1534" s="4"/>
      <c r="J1534" s="4"/>
      <c r="K1534" s="4"/>
      <c r="L1534" s="4"/>
      <c r="M1534" s="33"/>
      <c r="N1534" s="38"/>
      <c r="O1534" s="33"/>
      <c r="P1534" s="244">
        <f t="shared" si="152"/>
        <v>0</v>
      </c>
      <c r="Q1534" s="25"/>
      <c r="R1534" s="25"/>
      <c r="S1534" s="25"/>
      <c r="T1534" s="109"/>
      <c r="U1534" s="25"/>
      <c r="V1534" s="25"/>
      <c r="W1534" s="25"/>
      <c r="X1534" s="25">
        <v>0</v>
      </c>
      <c r="Y1534" s="25"/>
      <c r="Z1534" s="25">
        <v>0</v>
      </c>
      <c r="AA1534" s="109"/>
      <c r="AB1534" s="25">
        <v>0</v>
      </c>
      <c r="AC1534" s="25">
        <v>0</v>
      </c>
      <c r="AD1534" s="25">
        <v>0</v>
      </c>
      <c r="AE1534" s="25">
        <v>0</v>
      </c>
      <c r="AF1534" s="25">
        <v>0</v>
      </c>
      <c r="AG1534" s="25">
        <v>0</v>
      </c>
      <c r="AH1534" s="109"/>
      <c r="AI1534" s="25">
        <v>0</v>
      </c>
      <c r="AJ1534" s="25">
        <v>0</v>
      </c>
      <c r="AK1534" s="123">
        <v>0</v>
      </c>
      <c r="AL1534" s="25">
        <v>0</v>
      </c>
      <c r="AM1534" s="25">
        <v>0</v>
      </c>
      <c r="AN1534" s="25">
        <v>0</v>
      </c>
      <c r="AO1534" s="109"/>
      <c r="AP1534" s="25">
        <v>0</v>
      </c>
      <c r="AQ1534" s="25">
        <v>0</v>
      </c>
      <c r="AR1534" s="25">
        <v>0</v>
      </c>
      <c r="AS1534" s="25">
        <v>0</v>
      </c>
      <c r="AT1534" s="25">
        <v>0</v>
      </c>
      <c r="AU1534" s="25">
        <v>0</v>
      </c>
      <c r="AW1534" t="str">
        <f t="shared" si="153"/>
        <v>Trần Huy Hoàng</v>
      </c>
      <c r="AX1534" s="27" t="str">
        <f t="shared" si="154"/>
        <v>Nguyễn Ngọc Danh</v>
      </c>
      <c r="AY1534" s="4" t="str">
        <f t="shared" si="155"/>
        <v>VIN+</v>
      </c>
    </row>
    <row r="1535" spans="1:51" outlineLevel="1" x14ac:dyDescent="0.25">
      <c r="A1535" s="4" t="s">
        <v>1104</v>
      </c>
      <c r="B1535" s="4" t="s">
        <v>797</v>
      </c>
      <c r="C1535" s="4" t="s">
        <v>221</v>
      </c>
      <c r="D1535" s="4" t="s">
        <v>760</v>
      </c>
      <c r="E1535" s="35" t="s">
        <v>313</v>
      </c>
      <c r="F1535" s="11" t="s">
        <v>710</v>
      </c>
      <c r="G1535" s="35">
        <v>5125342</v>
      </c>
      <c r="H1535" s="35" t="s">
        <v>3167</v>
      </c>
      <c r="I1535" s="4"/>
      <c r="J1535" s="4"/>
      <c r="K1535" s="4"/>
      <c r="L1535" s="4"/>
      <c r="M1535" s="33"/>
      <c r="N1535" s="38"/>
      <c r="O1535" s="33"/>
      <c r="P1535" s="244">
        <f t="shared" si="152"/>
        <v>483.02499999999998</v>
      </c>
      <c r="Q1535" s="25"/>
      <c r="R1535" s="25"/>
      <c r="S1535" s="25"/>
      <c r="T1535" s="109"/>
      <c r="U1535" s="25"/>
      <c r="V1535" s="25"/>
      <c r="W1535" s="25"/>
      <c r="X1535" s="25">
        <v>0</v>
      </c>
      <c r="Y1535" s="25"/>
      <c r="Z1535" s="25">
        <v>179.52799999999999</v>
      </c>
      <c r="AA1535" s="109"/>
      <c r="AB1535" s="25">
        <v>0</v>
      </c>
      <c r="AC1535" s="25">
        <v>0</v>
      </c>
      <c r="AD1535" s="25">
        <v>0</v>
      </c>
      <c r="AE1535" s="25">
        <v>0</v>
      </c>
      <c r="AF1535" s="25">
        <v>0</v>
      </c>
      <c r="AG1535" s="25">
        <v>0</v>
      </c>
      <c r="AH1535" s="109"/>
      <c r="AI1535" s="25">
        <v>0</v>
      </c>
      <c r="AJ1535" s="25">
        <v>0</v>
      </c>
      <c r="AK1535" s="123">
        <v>0</v>
      </c>
      <c r="AL1535" s="25">
        <v>0</v>
      </c>
      <c r="AM1535" s="25">
        <v>0</v>
      </c>
      <c r="AN1535" s="25">
        <v>303.49700000000001</v>
      </c>
      <c r="AO1535" s="109"/>
      <c r="AP1535" s="25">
        <v>0</v>
      </c>
      <c r="AQ1535" s="25">
        <v>0</v>
      </c>
      <c r="AR1535" s="25">
        <v>0</v>
      </c>
      <c r="AS1535" s="25">
        <v>0</v>
      </c>
      <c r="AT1535" s="25">
        <v>0</v>
      </c>
      <c r="AU1535" s="25">
        <v>0</v>
      </c>
      <c r="AW1535" t="str">
        <f t="shared" si="153"/>
        <v>Trần Huy Hoàng</v>
      </c>
      <c r="AX1535" s="27" t="str">
        <f t="shared" si="154"/>
        <v>Nguyễn Ngọc Danh</v>
      </c>
      <c r="AY1535" s="4" t="str">
        <f t="shared" si="155"/>
        <v>VIN+</v>
      </c>
    </row>
    <row r="1536" spans="1:51" x14ac:dyDescent="0.25">
      <c r="A1536" s="4" t="s">
        <v>1104</v>
      </c>
      <c r="B1536" s="4" t="s">
        <v>797</v>
      </c>
      <c r="C1536" s="4" t="s">
        <v>221</v>
      </c>
      <c r="D1536" s="4" t="s">
        <v>760</v>
      </c>
      <c r="E1536" s="35" t="s">
        <v>313</v>
      </c>
      <c r="F1536" s="11" t="s">
        <v>710</v>
      </c>
      <c r="G1536" s="35">
        <v>5336661</v>
      </c>
      <c r="H1536" s="35" t="s">
        <v>3168</v>
      </c>
      <c r="I1536" s="4"/>
      <c r="J1536" s="4"/>
      <c r="K1536" s="4"/>
      <c r="L1536" s="4"/>
      <c r="M1536" s="33"/>
      <c r="N1536" s="38"/>
      <c r="O1536" s="33"/>
      <c r="P1536" s="244">
        <f t="shared" si="152"/>
        <v>180.59800000000001</v>
      </c>
      <c r="Q1536" s="25"/>
      <c r="R1536" s="25"/>
      <c r="S1536" s="25"/>
      <c r="T1536" s="109"/>
      <c r="U1536" s="25"/>
      <c r="V1536" s="25"/>
      <c r="W1536" s="25"/>
      <c r="X1536" s="25">
        <v>0</v>
      </c>
      <c r="Y1536" s="25"/>
      <c r="Z1536" s="25">
        <v>0</v>
      </c>
      <c r="AA1536" s="109"/>
      <c r="AB1536" s="25">
        <v>0</v>
      </c>
      <c r="AC1536" s="25">
        <v>0</v>
      </c>
      <c r="AD1536" s="25">
        <v>0</v>
      </c>
      <c r="AE1536" s="25">
        <v>0</v>
      </c>
      <c r="AF1536" s="25">
        <v>0</v>
      </c>
      <c r="AG1536" s="25">
        <v>0</v>
      </c>
      <c r="AH1536" s="109"/>
      <c r="AI1536" s="25">
        <v>0</v>
      </c>
      <c r="AJ1536" s="25">
        <v>0</v>
      </c>
      <c r="AK1536" s="123">
        <v>0</v>
      </c>
      <c r="AL1536" s="25">
        <v>0</v>
      </c>
      <c r="AM1536" s="25">
        <v>0</v>
      </c>
      <c r="AN1536" s="25">
        <v>0</v>
      </c>
      <c r="AO1536" s="109"/>
      <c r="AP1536" s="25">
        <v>0</v>
      </c>
      <c r="AQ1536" s="25">
        <v>0</v>
      </c>
      <c r="AR1536" s="25">
        <v>0</v>
      </c>
      <c r="AS1536" s="25">
        <v>0</v>
      </c>
      <c r="AT1536" s="25">
        <v>180.59800000000001</v>
      </c>
      <c r="AU1536" s="25">
        <v>0</v>
      </c>
      <c r="AW1536" t="str">
        <f t="shared" si="153"/>
        <v>Trần Huy Hoàng</v>
      </c>
      <c r="AX1536" s="27" t="str">
        <f t="shared" si="154"/>
        <v>Nguyễn Ngọc Danh</v>
      </c>
      <c r="AY1536" s="4" t="str">
        <f t="shared" si="155"/>
        <v>VIN+</v>
      </c>
    </row>
    <row r="1537" spans="1:51" x14ac:dyDescent="0.25">
      <c r="A1537" s="4" t="s">
        <v>1104</v>
      </c>
      <c r="B1537" s="4" t="s">
        <v>797</v>
      </c>
      <c r="C1537" s="4" t="s">
        <v>221</v>
      </c>
      <c r="D1537" s="4" t="s">
        <v>760</v>
      </c>
      <c r="E1537" s="35" t="s">
        <v>313</v>
      </c>
      <c r="F1537" s="11" t="s">
        <v>710</v>
      </c>
      <c r="G1537" s="35">
        <v>5290293</v>
      </c>
      <c r="H1537" s="35" t="s">
        <v>5520</v>
      </c>
      <c r="I1537" s="4"/>
      <c r="J1537" s="4"/>
      <c r="K1537" s="4"/>
      <c r="L1537" s="4"/>
      <c r="M1537" s="33"/>
      <c r="N1537" s="38"/>
      <c r="O1537" s="33"/>
      <c r="P1537" s="244">
        <f t="shared" si="152"/>
        <v>238.464</v>
      </c>
      <c r="Q1537" s="25"/>
      <c r="R1537" s="25"/>
      <c r="S1537" s="25"/>
      <c r="T1537" s="109"/>
      <c r="U1537" s="25"/>
      <c r="V1537" s="25"/>
      <c r="W1537" s="25"/>
      <c r="X1537" s="25">
        <v>0</v>
      </c>
      <c r="Y1537" s="25"/>
      <c r="Z1537" s="25">
        <v>0</v>
      </c>
      <c r="AA1537" s="109"/>
      <c r="AB1537" s="25">
        <v>0</v>
      </c>
      <c r="AC1537" s="25">
        <v>0</v>
      </c>
      <c r="AD1537" s="25">
        <v>0</v>
      </c>
      <c r="AE1537" s="25">
        <v>0</v>
      </c>
      <c r="AF1537" s="25">
        <v>0</v>
      </c>
      <c r="AG1537" s="25">
        <v>0</v>
      </c>
      <c r="AH1537" s="109"/>
      <c r="AI1537" s="25">
        <v>0</v>
      </c>
      <c r="AJ1537" s="25">
        <v>0</v>
      </c>
      <c r="AK1537" s="123">
        <v>0</v>
      </c>
      <c r="AL1537" s="25">
        <v>0</v>
      </c>
      <c r="AM1537" s="25">
        <v>0</v>
      </c>
      <c r="AN1537" s="25">
        <v>0</v>
      </c>
      <c r="AO1537" s="109"/>
      <c r="AP1537" s="25">
        <v>0</v>
      </c>
      <c r="AQ1537" s="25">
        <v>0</v>
      </c>
      <c r="AR1537" s="25">
        <v>0</v>
      </c>
      <c r="AS1537" s="25">
        <v>0</v>
      </c>
      <c r="AT1537" s="25">
        <v>238.464</v>
      </c>
      <c r="AU1537" s="25">
        <v>0</v>
      </c>
      <c r="AW1537" t="str">
        <f t="shared" si="153"/>
        <v>Trần Huy Hoàng</v>
      </c>
      <c r="AX1537" s="27" t="str">
        <f t="shared" si="154"/>
        <v>Nguyễn Ngọc Danh</v>
      </c>
      <c r="AY1537" s="4" t="str">
        <f t="shared" si="155"/>
        <v>VIN+</v>
      </c>
    </row>
    <row r="1538" spans="1:51" x14ac:dyDescent="0.25">
      <c r="A1538" s="4"/>
      <c r="B1538" s="4"/>
      <c r="C1538" s="4"/>
      <c r="D1538" s="4"/>
      <c r="E1538" s="35"/>
      <c r="F1538" s="4"/>
      <c r="G1538" s="35"/>
      <c r="H1538" s="35"/>
      <c r="I1538" s="4"/>
      <c r="J1538" s="4"/>
      <c r="K1538" s="4"/>
      <c r="L1538" s="4"/>
      <c r="M1538" s="33"/>
      <c r="N1538" s="38"/>
      <c r="O1538" s="33"/>
      <c r="P1538" s="244">
        <f t="shared" si="152"/>
        <v>0</v>
      </c>
      <c r="Q1538" s="25"/>
      <c r="R1538" s="25"/>
      <c r="S1538" s="25"/>
      <c r="T1538" s="109"/>
      <c r="U1538" s="25"/>
      <c r="V1538" s="25"/>
      <c r="W1538" s="25">
        <v>0</v>
      </c>
      <c r="X1538" s="25">
        <v>0</v>
      </c>
      <c r="Y1538" s="25">
        <v>0</v>
      </c>
      <c r="Z1538" s="25">
        <v>0</v>
      </c>
      <c r="AA1538" s="109"/>
      <c r="AB1538" s="25">
        <v>0</v>
      </c>
      <c r="AC1538" s="25">
        <v>0</v>
      </c>
      <c r="AD1538" s="25">
        <v>0</v>
      </c>
      <c r="AE1538" s="25">
        <v>0</v>
      </c>
      <c r="AF1538" s="25">
        <v>0</v>
      </c>
      <c r="AG1538" s="25">
        <v>0</v>
      </c>
      <c r="AH1538" s="109"/>
      <c r="AI1538" s="25">
        <v>0</v>
      </c>
      <c r="AJ1538" s="25">
        <v>0</v>
      </c>
      <c r="AK1538" s="123">
        <v>0</v>
      </c>
      <c r="AL1538" s="25">
        <v>0</v>
      </c>
      <c r="AM1538" s="25">
        <v>0</v>
      </c>
      <c r="AN1538" s="25">
        <v>0</v>
      </c>
      <c r="AO1538" s="109"/>
      <c r="AP1538" s="25">
        <v>0</v>
      </c>
      <c r="AQ1538" s="25">
        <v>0</v>
      </c>
      <c r="AR1538" s="25">
        <v>0</v>
      </c>
      <c r="AS1538" s="25">
        <v>0</v>
      </c>
      <c r="AT1538" s="25">
        <v>0</v>
      </c>
      <c r="AU1538" s="25">
        <v>0</v>
      </c>
      <c r="AW1538">
        <f t="shared" si="153"/>
        <v>0</v>
      </c>
      <c r="AX1538" s="27">
        <f t="shared" si="154"/>
        <v>0</v>
      </c>
      <c r="AY1538" s="4">
        <f t="shared" si="155"/>
        <v>0</v>
      </c>
    </row>
    <row r="1539" spans="1:51" x14ac:dyDescent="0.25">
      <c r="A1539" s="4" t="s">
        <v>1104</v>
      </c>
      <c r="B1539" s="4" t="s">
        <v>797</v>
      </c>
      <c r="C1539" s="4" t="s">
        <v>451</v>
      </c>
      <c r="D1539" s="107" t="s">
        <v>777</v>
      </c>
      <c r="E1539" s="85" t="s">
        <v>840</v>
      </c>
      <c r="F1539" s="107"/>
      <c r="G1539" s="35"/>
      <c r="H1539" s="57" t="s">
        <v>1250</v>
      </c>
      <c r="I1539" s="4"/>
      <c r="J1539" s="4"/>
      <c r="K1539" s="4"/>
      <c r="L1539" s="4">
        <v>100</v>
      </c>
      <c r="M1539" s="33">
        <v>217478.02530333374</v>
      </c>
      <c r="N1539" s="38">
        <f t="shared" si="86"/>
        <v>0.1112322204038939</v>
      </c>
      <c r="O1539" s="33">
        <f t="shared" si="87"/>
        <v>251162.7083624365</v>
      </c>
      <c r="P1539" s="244">
        <f t="shared" si="152"/>
        <v>0</v>
      </c>
      <c r="Q1539" s="25">
        <v>0</v>
      </c>
      <c r="R1539" s="25">
        <v>0</v>
      </c>
      <c r="S1539" s="25">
        <v>0</v>
      </c>
      <c r="T1539" s="109"/>
      <c r="U1539" s="25">
        <v>0</v>
      </c>
      <c r="V1539" s="25">
        <v>0</v>
      </c>
      <c r="W1539" s="25">
        <v>0</v>
      </c>
      <c r="X1539" s="25">
        <v>0</v>
      </c>
      <c r="Y1539" s="25">
        <v>0</v>
      </c>
      <c r="Z1539" s="25">
        <v>0</v>
      </c>
      <c r="AA1539" s="109"/>
      <c r="AB1539" s="25">
        <v>0</v>
      </c>
      <c r="AC1539" s="25">
        <v>0</v>
      </c>
      <c r="AD1539" s="25">
        <v>0</v>
      </c>
      <c r="AE1539" s="25">
        <v>0</v>
      </c>
      <c r="AF1539" s="25">
        <v>0</v>
      </c>
      <c r="AG1539" s="25">
        <v>0</v>
      </c>
      <c r="AH1539" s="109"/>
      <c r="AI1539" s="25">
        <v>0</v>
      </c>
      <c r="AJ1539" s="25">
        <v>0</v>
      </c>
      <c r="AK1539" s="123">
        <v>0</v>
      </c>
      <c r="AL1539" s="25">
        <v>0</v>
      </c>
      <c r="AM1539" s="25">
        <v>0</v>
      </c>
      <c r="AN1539" s="25">
        <v>0</v>
      </c>
      <c r="AO1539" s="109"/>
      <c r="AP1539" s="25">
        <v>0</v>
      </c>
      <c r="AQ1539" s="25">
        <v>0</v>
      </c>
      <c r="AR1539" s="25">
        <v>0</v>
      </c>
      <c r="AS1539" s="25">
        <v>0</v>
      </c>
      <c r="AT1539" s="25">
        <v>0</v>
      </c>
      <c r="AU1539" s="25">
        <v>0</v>
      </c>
      <c r="AW1539" t="str">
        <f t="shared" si="153"/>
        <v>Phạm Thanh Hà</v>
      </c>
      <c r="AX1539" s="27" t="str">
        <f t="shared" si="154"/>
        <v xml:space="preserve">Vũ Thị Dịu </v>
      </c>
      <c r="AY1539" s="4" t="str">
        <f t="shared" si="155"/>
        <v>VIN+</v>
      </c>
    </row>
    <row r="1540" spans="1:51" x14ac:dyDescent="0.25">
      <c r="A1540" s="4" t="s">
        <v>1104</v>
      </c>
      <c r="B1540" s="4" t="s">
        <v>797</v>
      </c>
      <c r="C1540" s="4" t="s">
        <v>451</v>
      </c>
      <c r="D1540" s="11" t="s">
        <v>777</v>
      </c>
      <c r="E1540" s="32" t="s">
        <v>840</v>
      </c>
      <c r="F1540" s="11" t="s">
        <v>710</v>
      </c>
      <c r="G1540" s="35">
        <v>5272145</v>
      </c>
      <c r="H1540" s="4" t="s">
        <v>837</v>
      </c>
      <c r="I1540" s="4"/>
      <c r="J1540" s="4"/>
      <c r="K1540" s="4"/>
      <c r="L1540" s="4"/>
      <c r="M1540" s="33"/>
      <c r="N1540" s="38"/>
      <c r="O1540" s="33"/>
      <c r="P1540" s="244">
        <f t="shared" si="152"/>
        <v>3531.5360000000001</v>
      </c>
      <c r="Q1540" s="25">
        <v>722.39</v>
      </c>
      <c r="R1540" s="25">
        <v>0</v>
      </c>
      <c r="S1540" s="25">
        <v>0</v>
      </c>
      <c r="T1540" s="109"/>
      <c r="U1540" s="25">
        <v>0</v>
      </c>
      <c r="V1540" s="25">
        <v>0</v>
      </c>
      <c r="W1540" s="25">
        <v>0</v>
      </c>
      <c r="X1540" s="25">
        <v>0</v>
      </c>
      <c r="Y1540" s="25">
        <v>0</v>
      </c>
      <c r="Z1540" s="25">
        <v>0</v>
      </c>
      <c r="AA1540" s="109"/>
      <c r="AB1540" s="25">
        <v>0</v>
      </c>
      <c r="AC1540" s="25">
        <v>0</v>
      </c>
      <c r="AD1540" s="25">
        <v>0</v>
      </c>
      <c r="AE1540" s="25">
        <v>0</v>
      </c>
      <c r="AF1540" s="25">
        <v>0</v>
      </c>
      <c r="AG1540" s="25">
        <v>0</v>
      </c>
      <c r="AH1540" s="109"/>
      <c r="AI1540" s="25">
        <v>1433.5060000000001</v>
      </c>
      <c r="AJ1540" s="25">
        <v>0</v>
      </c>
      <c r="AK1540" s="123">
        <v>0</v>
      </c>
      <c r="AL1540" s="25">
        <v>0</v>
      </c>
      <c r="AM1540" s="25">
        <v>0</v>
      </c>
      <c r="AN1540" s="25">
        <v>0</v>
      </c>
      <c r="AO1540" s="109"/>
      <c r="AP1540" s="25">
        <v>0</v>
      </c>
      <c r="AQ1540" s="25">
        <v>0</v>
      </c>
      <c r="AR1540" s="25">
        <v>0</v>
      </c>
      <c r="AS1540" s="25">
        <v>0</v>
      </c>
      <c r="AT1540" s="25">
        <v>0</v>
      </c>
      <c r="AU1540" s="25">
        <v>1375.6399999999999</v>
      </c>
      <c r="AW1540" t="str">
        <f t="shared" si="153"/>
        <v>Phạm Thanh Hà</v>
      </c>
      <c r="AX1540" s="27" t="str">
        <f t="shared" si="154"/>
        <v xml:space="preserve">Vũ Thị Dịu </v>
      </c>
      <c r="AY1540" s="4" t="str">
        <f t="shared" si="155"/>
        <v>VIN+</v>
      </c>
    </row>
    <row r="1541" spans="1:51" outlineLevel="1" x14ac:dyDescent="0.25">
      <c r="A1541" s="4" t="s">
        <v>1104</v>
      </c>
      <c r="B1541" s="4" t="s">
        <v>797</v>
      </c>
      <c r="C1541" s="4" t="s">
        <v>451</v>
      </c>
      <c r="D1541" s="11" t="s">
        <v>777</v>
      </c>
      <c r="E1541" s="32" t="s">
        <v>840</v>
      </c>
      <c r="F1541" s="11" t="s">
        <v>710</v>
      </c>
      <c r="G1541" s="35">
        <v>5279539</v>
      </c>
      <c r="H1541" s="4" t="s">
        <v>838</v>
      </c>
      <c r="I1541" s="4"/>
      <c r="J1541" s="4"/>
      <c r="K1541" s="4"/>
      <c r="L1541" s="4"/>
      <c r="M1541" s="33"/>
      <c r="N1541" s="38"/>
      <c r="O1541" s="33"/>
      <c r="P1541" s="244">
        <f t="shared" si="152"/>
        <v>2519.3980000000001</v>
      </c>
      <c r="Q1541" s="25">
        <v>180.59800000000001</v>
      </c>
      <c r="R1541" s="25">
        <v>0</v>
      </c>
      <c r="S1541" s="25">
        <v>0</v>
      </c>
      <c r="T1541" s="109"/>
      <c r="U1541" s="25">
        <v>0</v>
      </c>
      <c r="V1541" s="25">
        <v>0</v>
      </c>
      <c r="W1541" s="25">
        <v>0</v>
      </c>
      <c r="X1541" s="25">
        <v>0</v>
      </c>
      <c r="Y1541" s="25">
        <v>0</v>
      </c>
      <c r="Z1541" s="25">
        <v>0</v>
      </c>
      <c r="AA1541" s="109"/>
      <c r="AB1541" s="25">
        <v>0</v>
      </c>
      <c r="AC1541" s="25">
        <v>0</v>
      </c>
      <c r="AD1541" s="25">
        <v>0</v>
      </c>
      <c r="AE1541" s="25">
        <v>0</v>
      </c>
      <c r="AF1541" s="25">
        <v>0</v>
      </c>
      <c r="AG1541" s="25">
        <v>0</v>
      </c>
      <c r="AH1541" s="109"/>
      <c r="AI1541" s="25">
        <v>0</v>
      </c>
      <c r="AJ1541" s="25">
        <v>0</v>
      </c>
      <c r="AK1541" s="123">
        <v>0</v>
      </c>
      <c r="AL1541" s="25">
        <v>0</v>
      </c>
      <c r="AM1541" s="25">
        <v>0</v>
      </c>
      <c r="AN1541" s="25">
        <v>0</v>
      </c>
      <c r="AO1541" s="109"/>
      <c r="AP1541" s="25">
        <v>0</v>
      </c>
      <c r="AQ1541" s="25">
        <v>238.464</v>
      </c>
      <c r="AR1541" s="25">
        <v>0</v>
      </c>
      <c r="AS1541" s="25">
        <v>0</v>
      </c>
      <c r="AT1541" s="25">
        <v>0</v>
      </c>
      <c r="AU1541" s="25">
        <v>2100.3360000000002</v>
      </c>
      <c r="AW1541" t="str">
        <f t="shared" si="153"/>
        <v>Phạm Thanh Hà</v>
      </c>
      <c r="AX1541" s="27" t="str">
        <f t="shared" si="154"/>
        <v xml:space="preserve">Vũ Thị Dịu </v>
      </c>
      <c r="AY1541" s="4" t="str">
        <f t="shared" si="155"/>
        <v>VIN+</v>
      </c>
    </row>
    <row r="1542" spans="1:51" outlineLevel="1" x14ac:dyDescent="0.25">
      <c r="A1542" s="4" t="s">
        <v>1104</v>
      </c>
      <c r="B1542" s="4" t="s">
        <v>797</v>
      </c>
      <c r="C1542" s="4" t="s">
        <v>451</v>
      </c>
      <c r="D1542" s="11" t="s">
        <v>777</v>
      </c>
      <c r="E1542" s="32" t="s">
        <v>840</v>
      </c>
      <c r="F1542" s="11" t="s">
        <v>710</v>
      </c>
      <c r="G1542" s="35">
        <v>5120811</v>
      </c>
      <c r="H1542" s="4" t="s">
        <v>839</v>
      </c>
      <c r="I1542" s="4"/>
      <c r="J1542" s="4"/>
      <c r="K1542" s="4"/>
      <c r="L1542" s="4"/>
      <c r="M1542" s="33"/>
      <c r="N1542" s="38"/>
      <c r="O1542" s="33"/>
      <c r="P1542" s="244">
        <f t="shared" si="152"/>
        <v>838.12300000000005</v>
      </c>
      <c r="Q1542" s="25">
        <v>361.19499999999999</v>
      </c>
      <c r="R1542" s="25">
        <v>0</v>
      </c>
      <c r="S1542" s="25">
        <v>0</v>
      </c>
      <c r="T1542" s="109"/>
      <c r="U1542" s="25">
        <v>0</v>
      </c>
      <c r="V1542" s="25">
        <v>0</v>
      </c>
      <c r="W1542" s="25">
        <v>0</v>
      </c>
      <c r="X1542" s="25">
        <v>0</v>
      </c>
      <c r="Y1542" s="25">
        <v>0</v>
      </c>
      <c r="Z1542" s="25">
        <v>0</v>
      </c>
      <c r="AA1542" s="109"/>
      <c r="AB1542" s="25">
        <v>0</v>
      </c>
      <c r="AC1542" s="25">
        <v>0</v>
      </c>
      <c r="AD1542" s="25">
        <v>0</v>
      </c>
      <c r="AE1542" s="25">
        <v>0</v>
      </c>
      <c r="AF1542" s="25">
        <v>0</v>
      </c>
      <c r="AG1542" s="25">
        <v>0</v>
      </c>
      <c r="AH1542" s="109"/>
      <c r="AI1542" s="25">
        <v>0</v>
      </c>
      <c r="AJ1542" s="25">
        <v>0</v>
      </c>
      <c r="AK1542" s="123">
        <v>0</v>
      </c>
      <c r="AL1542" s="25">
        <v>0</v>
      </c>
      <c r="AM1542" s="25">
        <v>0</v>
      </c>
      <c r="AN1542" s="25">
        <v>0</v>
      </c>
      <c r="AO1542" s="109"/>
      <c r="AP1542" s="25">
        <v>0</v>
      </c>
      <c r="AQ1542" s="25">
        <v>476.928</v>
      </c>
      <c r="AR1542" s="25">
        <v>0</v>
      </c>
      <c r="AS1542" s="25">
        <v>0</v>
      </c>
      <c r="AT1542" s="25">
        <v>0</v>
      </c>
      <c r="AU1542" s="25">
        <v>0</v>
      </c>
      <c r="AW1542" t="str">
        <f t="shared" si="153"/>
        <v>Phạm Thanh Hà</v>
      </c>
      <c r="AX1542" s="27" t="str">
        <f t="shared" si="154"/>
        <v xml:space="preserve">Vũ Thị Dịu </v>
      </c>
      <c r="AY1542" s="4" t="str">
        <f t="shared" si="155"/>
        <v>VIN+</v>
      </c>
    </row>
    <row r="1543" spans="1:51" outlineLevel="1" x14ac:dyDescent="0.25">
      <c r="A1543" s="4" t="s">
        <v>1104</v>
      </c>
      <c r="B1543" s="4" t="s">
        <v>797</v>
      </c>
      <c r="C1543" s="4" t="s">
        <v>451</v>
      </c>
      <c r="D1543" s="11" t="s">
        <v>777</v>
      </c>
      <c r="E1543" s="32" t="s">
        <v>840</v>
      </c>
      <c r="F1543" s="11" t="s">
        <v>710</v>
      </c>
      <c r="G1543" s="35">
        <v>5332959</v>
      </c>
      <c r="H1543" s="4" t="s">
        <v>1410</v>
      </c>
      <c r="I1543" s="4"/>
      <c r="J1543" s="4"/>
      <c r="K1543" s="4"/>
      <c r="L1543" s="4"/>
      <c r="M1543" s="33"/>
      <c r="N1543" s="38"/>
      <c r="O1543" s="33"/>
      <c r="P1543" s="244">
        <f t="shared" si="152"/>
        <v>599.66000000000008</v>
      </c>
      <c r="Q1543" s="25"/>
      <c r="R1543" s="25">
        <v>0</v>
      </c>
      <c r="S1543" s="25">
        <v>180.59800000000001</v>
      </c>
      <c r="T1543" s="109"/>
      <c r="U1543" s="25">
        <v>0</v>
      </c>
      <c r="V1543" s="25">
        <v>0</v>
      </c>
      <c r="W1543" s="25">
        <v>0</v>
      </c>
      <c r="X1543" s="25">
        <v>0</v>
      </c>
      <c r="Y1543" s="25">
        <v>0</v>
      </c>
      <c r="Z1543" s="25">
        <v>0</v>
      </c>
      <c r="AA1543" s="109"/>
      <c r="AB1543" s="25">
        <v>0</v>
      </c>
      <c r="AC1543" s="25">
        <v>0</v>
      </c>
      <c r="AD1543" s="25">
        <v>0</v>
      </c>
      <c r="AE1543" s="25">
        <v>0</v>
      </c>
      <c r="AF1543" s="25">
        <v>0</v>
      </c>
      <c r="AG1543" s="25">
        <v>0</v>
      </c>
      <c r="AH1543" s="109"/>
      <c r="AI1543" s="25">
        <v>0</v>
      </c>
      <c r="AJ1543" s="25">
        <v>0</v>
      </c>
      <c r="AK1543" s="123">
        <v>238.464</v>
      </c>
      <c r="AL1543" s="25">
        <v>0</v>
      </c>
      <c r="AM1543" s="25">
        <v>0</v>
      </c>
      <c r="AN1543" s="25">
        <v>0</v>
      </c>
      <c r="AO1543" s="109"/>
      <c r="AP1543" s="25">
        <v>0</v>
      </c>
      <c r="AQ1543" s="25">
        <v>0</v>
      </c>
      <c r="AR1543" s="25">
        <v>0</v>
      </c>
      <c r="AS1543" s="25">
        <v>0</v>
      </c>
      <c r="AT1543" s="25">
        <v>0</v>
      </c>
      <c r="AU1543" s="25">
        <v>180.59800000000001</v>
      </c>
      <c r="AW1543" t="str">
        <f t="shared" si="153"/>
        <v>Phạm Thanh Hà</v>
      </c>
      <c r="AX1543" s="27" t="str">
        <f t="shared" si="154"/>
        <v xml:space="preserve">Vũ Thị Dịu </v>
      </c>
      <c r="AY1543" s="4" t="str">
        <f t="shared" si="155"/>
        <v>VIN+</v>
      </c>
    </row>
    <row r="1544" spans="1:51" outlineLevel="1" x14ac:dyDescent="0.25">
      <c r="A1544" s="4" t="s">
        <v>1104</v>
      </c>
      <c r="B1544" s="4" t="s">
        <v>797</v>
      </c>
      <c r="C1544" s="4" t="s">
        <v>451</v>
      </c>
      <c r="D1544" s="11" t="s">
        <v>777</v>
      </c>
      <c r="E1544" s="32" t="s">
        <v>840</v>
      </c>
      <c r="F1544" s="11" t="s">
        <v>710</v>
      </c>
      <c r="G1544" s="35">
        <v>5131101</v>
      </c>
      <c r="H1544" s="4" t="s">
        <v>1411</v>
      </c>
      <c r="I1544" s="4"/>
      <c r="J1544" s="4"/>
      <c r="K1544" s="4"/>
      <c r="L1544" s="4"/>
      <c r="M1544" s="33"/>
      <c r="N1544" s="38"/>
      <c r="O1544" s="33"/>
      <c r="P1544" s="244">
        <f t="shared" si="152"/>
        <v>2044.44</v>
      </c>
      <c r="Q1544" s="25"/>
      <c r="R1544" s="25">
        <v>0</v>
      </c>
      <c r="S1544" s="25">
        <v>180.59800000000001</v>
      </c>
      <c r="T1544" s="109"/>
      <c r="U1544" s="25">
        <v>0</v>
      </c>
      <c r="V1544" s="25">
        <v>0</v>
      </c>
      <c r="W1544" s="25">
        <v>0</v>
      </c>
      <c r="X1544" s="25">
        <v>0</v>
      </c>
      <c r="Y1544" s="25">
        <v>0</v>
      </c>
      <c r="Z1544" s="25">
        <v>0</v>
      </c>
      <c r="AA1544" s="109"/>
      <c r="AB1544" s="25">
        <v>0</v>
      </c>
      <c r="AC1544" s="25">
        <v>0</v>
      </c>
      <c r="AD1544" s="25">
        <v>0</v>
      </c>
      <c r="AE1544" s="25">
        <v>0</v>
      </c>
      <c r="AF1544" s="25">
        <v>0</v>
      </c>
      <c r="AG1544" s="25">
        <v>0</v>
      </c>
      <c r="AH1544" s="109"/>
      <c r="AI1544" s="25">
        <v>0</v>
      </c>
      <c r="AJ1544" s="25">
        <v>0</v>
      </c>
      <c r="AK1544" s="123">
        <v>1863.8420000000001</v>
      </c>
      <c r="AL1544" s="25">
        <v>0</v>
      </c>
      <c r="AM1544" s="25">
        <v>0</v>
      </c>
      <c r="AN1544" s="25">
        <v>0</v>
      </c>
      <c r="AO1544" s="109"/>
      <c r="AP1544" s="25">
        <v>0</v>
      </c>
      <c r="AQ1544" s="25">
        <v>0</v>
      </c>
      <c r="AR1544" s="25">
        <v>0</v>
      </c>
      <c r="AS1544" s="25">
        <v>0</v>
      </c>
      <c r="AT1544" s="25">
        <v>0</v>
      </c>
      <c r="AU1544" s="25">
        <v>0</v>
      </c>
      <c r="AW1544" t="str">
        <f t="shared" si="153"/>
        <v>Phạm Thanh Hà</v>
      </c>
      <c r="AX1544" s="27" t="str">
        <f t="shared" si="154"/>
        <v xml:space="preserve">Vũ Thị Dịu </v>
      </c>
      <c r="AY1544" s="4" t="str">
        <f t="shared" si="155"/>
        <v>VIN+</v>
      </c>
    </row>
    <row r="1545" spans="1:51" outlineLevel="1" x14ac:dyDescent="0.25">
      <c r="A1545" s="4" t="s">
        <v>1104</v>
      </c>
      <c r="B1545" s="4" t="s">
        <v>797</v>
      </c>
      <c r="C1545" s="4" t="s">
        <v>451</v>
      </c>
      <c r="D1545" s="11" t="s">
        <v>777</v>
      </c>
      <c r="E1545" s="32" t="s">
        <v>840</v>
      </c>
      <c r="F1545" s="11" t="s">
        <v>710</v>
      </c>
      <c r="G1545" s="35">
        <v>5333017</v>
      </c>
      <c r="H1545" s="4" t="s">
        <v>1548</v>
      </c>
      <c r="I1545" s="4"/>
      <c r="J1545" s="4"/>
      <c r="K1545" s="4"/>
      <c r="L1545" s="4"/>
      <c r="M1545" s="33"/>
      <c r="N1545" s="38"/>
      <c r="O1545" s="33"/>
      <c r="P1545" s="244">
        <f t="shared" si="152"/>
        <v>4684.2629999999999</v>
      </c>
      <c r="Q1545" s="25"/>
      <c r="R1545" s="25"/>
      <c r="S1545" s="25"/>
      <c r="T1545" s="109"/>
      <c r="U1545" s="25">
        <v>720.25199999999995</v>
      </c>
      <c r="V1545" s="25">
        <v>0</v>
      </c>
      <c r="W1545" s="25">
        <v>0</v>
      </c>
      <c r="X1545" s="25">
        <v>0</v>
      </c>
      <c r="Y1545" s="25">
        <v>0</v>
      </c>
      <c r="Z1545" s="25">
        <v>0</v>
      </c>
      <c r="AA1545" s="109"/>
      <c r="AB1545" s="25">
        <v>0</v>
      </c>
      <c r="AC1545" s="25">
        <v>0</v>
      </c>
      <c r="AD1545" s="25">
        <v>0</v>
      </c>
      <c r="AE1545" s="25">
        <v>0</v>
      </c>
      <c r="AF1545" s="25">
        <v>0</v>
      </c>
      <c r="AG1545" s="25">
        <v>0</v>
      </c>
      <c r="AH1545" s="109"/>
      <c r="AI1545" s="25">
        <v>0</v>
      </c>
      <c r="AJ1545" s="25">
        <v>0</v>
      </c>
      <c r="AK1545" s="123">
        <v>3964.011</v>
      </c>
      <c r="AL1545" s="25">
        <v>0</v>
      </c>
      <c r="AM1545" s="25">
        <v>0</v>
      </c>
      <c r="AN1545" s="25">
        <v>0</v>
      </c>
      <c r="AO1545" s="109"/>
      <c r="AP1545" s="25">
        <v>0</v>
      </c>
      <c r="AQ1545" s="25">
        <v>0</v>
      </c>
      <c r="AR1545" s="25">
        <v>0</v>
      </c>
      <c r="AS1545" s="25">
        <v>0</v>
      </c>
      <c r="AT1545" s="25">
        <v>0</v>
      </c>
      <c r="AU1545" s="25">
        <v>0</v>
      </c>
      <c r="AW1545" t="str">
        <f t="shared" si="153"/>
        <v>Phạm Thanh Hà</v>
      </c>
      <c r="AX1545" s="27" t="str">
        <f t="shared" si="154"/>
        <v xml:space="preserve">Vũ Thị Dịu </v>
      </c>
      <c r="AY1545" s="4" t="str">
        <f t="shared" si="155"/>
        <v>VIN+</v>
      </c>
    </row>
    <row r="1546" spans="1:51" outlineLevel="1" x14ac:dyDescent="0.25">
      <c r="A1546" s="4" t="s">
        <v>1104</v>
      </c>
      <c r="B1546" s="4" t="s">
        <v>797</v>
      </c>
      <c r="C1546" s="4" t="s">
        <v>451</v>
      </c>
      <c r="D1546" s="11" t="s">
        <v>777</v>
      </c>
      <c r="E1546" s="32" t="s">
        <v>840</v>
      </c>
      <c r="F1546" s="11" t="s">
        <v>710</v>
      </c>
      <c r="G1546" s="35">
        <v>5297632</v>
      </c>
      <c r="H1546" s="4" t="s">
        <v>1549</v>
      </c>
      <c r="I1546" s="4"/>
      <c r="J1546" s="4"/>
      <c r="K1546" s="4"/>
      <c r="L1546" s="4"/>
      <c r="M1546" s="33"/>
      <c r="N1546" s="38"/>
      <c r="O1546" s="33"/>
      <c r="P1546" s="244">
        <f t="shared" ref="P1546:P1609" si="156">SUM(Q1546:AU1546)</f>
        <v>419.06200000000001</v>
      </c>
      <c r="Q1546" s="25"/>
      <c r="R1546" s="25"/>
      <c r="S1546" s="25"/>
      <c r="T1546" s="109"/>
      <c r="U1546" s="25">
        <v>180.59800000000001</v>
      </c>
      <c r="V1546" s="25">
        <v>0</v>
      </c>
      <c r="W1546" s="25">
        <v>0</v>
      </c>
      <c r="X1546" s="25">
        <v>0</v>
      </c>
      <c r="Y1546" s="25">
        <v>0</v>
      </c>
      <c r="Z1546" s="25">
        <v>0</v>
      </c>
      <c r="AA1546" s="109"/>
      <c r="AB1546" s="25">
        <v>0</v>
      </c>
      <c r="AC1546" s="25">
        <v>0</v>
      </c>
      <c r="AD1546" s="25">
        <v>0</v>
      </c>
      <c r="AE1546" s="25">
        <v>0</v>
      </c>
      <c r="AF1546" s="25">
        <v>0</v>
      </c>
      <c r="AG1546" s="25">
        <v>0</v>
      </c>
      <c r="AH1546" s="109"/>
      <c r="AI1546" s="25">
        <v>0</v>
      </c>
      <c r="AJ1546" s="25">
        <v>0</v>
      </c>
      <c r="AK1546" s="123">
        <v>238.464</v>
      </c>
      <c r="AL1546" s="25">
        <v>0</v>
      </c>
      <c r="AM1546" s="25">
        <v>0</v>
      </c>
      <c r="AN1546" s="25">
        <v>0</v>
      </c>
      <c r="AO1546" s="109"/>
      <c r="AP1546" s="25">
        <v>0</v>
      </c>
      <c r="AQ1546" s="25">
        <v>0</v>
      </c>
      <c r="AR1546" s="25">
        <v>0</v>
      </c>
      <c r="AS1546" s="25">
        <v>0</v>
      </c>
      <c r="AT1546" s="25">
        <v>0</v>
      </c>
      <c r="AU1546" s="25">
        <v>0</v>
      </c>
      <c r="AW1546" t="str">
        <f t="shared" ref="AW1546:AW1609" si="157">+C1546</f>
        <v>Phạm Thanh Hà</v>
      </c>
      <c r="AX1546" s="27" t="str">
        <f t="shared" ref="AX1546:AX1609" si="158">+E1546</f>
        <v xml:space="preserve">Vũ Thị Dịu </v>
      </c>
      <c r="AY1546" s="4" t="str">
        <f t="shared" si="155"/>
        <v>VIN+</v>
      </c>
    </row>
    <row r="1547" spans="1:51" outlineLevel="1" x14ac:dyDescent="0.25">
      <c r="A1547" s="4" t="s">
        <v>1104</v>
      </c>
      <c r="B1547" s="4" t="s">
        <v>797</v>
      </c>
      <c r="C1547" s="4" t="s">
        <v>451</v>
      </c>
      <c r="D1547" s="11" t="s">
        <v>777</v>
      </c>
      <c r="E1547" s="32" t="s">
        <v>840</v>
      </c>
      <c r="F1547" s="11" t="s">
        <v>710</v>
      </c>
      <c r="G1547" s="35">
        <v>5273542</v>
      </c>
      <c r="H1547" s="4" t="s">
        <v>1550</v>
      </c>
      <c r="I1547" s="4"/>
      <c r="J1547" s="4"/>
      <c r="K1547" s="4"/>
      <c r="L1547" s="4"/>
      <c r="M1547" s="33"/>
      <c r="N1547" s="38"/>
      <c r="O1547" s="33"/>
      <c r="P1547" s="244">
        <f t="shared" si="156"/>
        <v>2996.741</v>
      </c>
      <c r="Q1547" s="25"/>
      <c r="R1547" s="25"/>
      <c r="S1547" s="25"/>
      <c r="T1547" s="109"/>
      <c r="U1547" s="25">
        <v>180.59800000000001</v>
      </c>
      <c r="V1547" s="25">
        <v>0</v>
      </c>
      <c r="W1547" s="25">
        <v>0</v>
      </c>
      <c r="X1547" s="25">
        <v>0</v>
      </c>
      <c r="Y1547" s="25">
        <v>0</v>
      </c>
      <c r="Z1547" s="25">
        <v>0</v>
      </c>
      <c r="AA1547" s="109"/>
      <c r="AB1547" s="25">
        <v>0</v>
      </c>
      <c r="AC1547" s="25">
        <v>0</v>
      </c>
      <c r="AD1547" s="25">
        <v>0</v>
      </c>
      <c r="AE1547" s="25">
        <v>0</v>
      </c>
      <c r="AF1547" s="25">
        <v>0</v>
      </c>
      <c r="AG1547" s="25">
        <v>0</v>
      </c>
      <c r="AH1547" s="109"/>
      <c r="AI1547" s="25">
        <v>0</v>
      </c>
      <c r="AJ1547" s="25">
        <v>0</v>
      </c>
      <c r="AK1547" s="123">
        <v>2276.4879999999998</v>
      </c>
      <c r="AL1547" s="25">
        <v>0</v>
      </c>
      <c r="AM1547" s="25">
        <v>0</v>
      </c>
      <c r="AN1547" s="25">
        <v>0</v>
      </c>
      <c r="AO1547" s="109"/>
      <c r="AP1547" s="25">
        <v>0</v>
      </c>
      <c r="AQ1547" s="25">
        <v>0</v>
      </c>
      <c r="AR1547" s="25">
        <v>0</v>
      </c>
      <c r="AS1547" s="25">
        <v>0</v>
      </c>
      <c r="AT1547" s="25">
        <v>0</v>
      </c>
      <c r="AU1547" s="25">
        <v>539.65499999999997</v>
      </c>
      <c r="AW1547" t="str">
        <f t="shared" si="157"/>
        <v>Phạm Thanh Hà</v>
      </c>
      <c r="AX1547" s="27" t="str">
        <f t="shared" si="158"/>
        <v xml:space="preserve">Vũ Thị Dịu </v>
      </c>
      <c r="AY1547" s="4" t="str">
        <f t="shared" si="155"/>
        <v>VIN+</v>
      </c>
    </row>
    <row r="1548" spans="1:51" outlineLevel="1" x14ac:dyDescent="0.25">
      <c r="A1548" s="4" t="s">
        <v>1104</v>
      </c>
      <c r="B1548" s="4" t="s">
        <v>797</v>
      </c>
      <c r="C1548" s="4" t="s">
        <v>451</v>
      </c>
      <c r="D1548" s="11" t="s">
        <v>777</v>
      </c>
      <c r="E1548" s="32" t="s">
        <v>840</v>
      </c>
      <c r="F1548" s="11" t="s">
        <v>710</v>
      </c>
      <c r="G1548" s="35">
        <v>5126787</v>
      </c>
      <c r="H1548" s="4" t="s">
        <v>1606</v>
      </c>
      <c r="I1548" s="4"/>
      <c r="J1548" s="4"/>
      <c r="K1548" s="4"/>
      <c r="L1548" s="4"/>
      <c r="M1548" s="33"/>
      <c r="N1548" s="38"/>
      <c r="O1548" s="33"/>
      <c r="P1548" s="244">
        <f t="shared" si="156"/>
        <v>2216.4849999999997</v>
      </c>
      <c r="Q1548" s="25"/>
      <c r="R1548" s="25"/>
      <c r="S1548" s="25"/>
      <c r="T1548" s="109"/>
      <c r="U1548" s="25">
        <v>539.65499999999997</v>
      </c>
      <c r="V1548" s="25">
        <v>0</v>
      </c>
      <c r="W1548" s="25">
        <v>0</v>
      </c>
      <c r="X1548" s="25">
        <v>0</v>
      </c>
      <c r="Y1548" s="25">
        <v>0</v>
      </c>
      <c r="Z1548" s="25">
        <v>0</v>
      </c>
      <c r="AA1548" s="109"/>
      <c r="AB1548" s="25">
        <v>0</v>
      </c>
      <c r="AC1548" s="25">
        <v>0</v>
      </c>
      <c r="AD1548" s="25">
        <v>0</v>
      </c>
      <c r="AE1548" s="25">
        <v>0</v>
      </c>
      <c r="AF1548" s="25">
        <v>0</v>
      </c>
      <c r="AG1548" s="25">
        <v>0</v>
      </c>
      <c r="AH1548" s="109"/>
      <c r="AI1548" s="25">
        <v>0</v>
      </c>
      <c r="AJ1548" s="25">
        <v>0</v>
      </c>
      <c r="AK1548" s="123">
        <v>180.59800000000001</v>
      </c>
      <c r="AL1548" s="25">
        <v>0</v>
      </c>
      <c r="AM1548" s="25">
        <v>0</v>
      </c>
      <c r="AN1548" s="25">
        <v>0</v>
      </c>
      <c r="AO1548" s="109"/>
      <c r="AP1548" s="25">
        <v>0</v>
      </c>
      <c r="AQ1548" s="25">
        <v>0</v>
      </c>
      <c r="AR1548" s="25">
        <v>0</v>
      </c>
      <c r="AS1548" s="25">
        <v>0</v>
      </c>
      <c r="AT1548" s="25">
        <v>0</v>
      </c>
      <c r="AU1548" s="25">
        <v>1496.232</v>
      </c>
      <c r="AW1548" t="str">
        <f t="shared" si="157"/>
        <v>Phạm Thanh Hà</v>
      </c>
      <c r="AX1548" s="27" t="str">
        <f t="shared" si="158"/>
        <v xml:space="preserve">Vũ Thị Dịu </v>
      </c>
      <c r="AY1548" s="4" t="str">
        <f t="shared" si="155"/>
        <v>VIN+</v>
      </c>
    </row>
    <row r="1549" spans="1:51" outlineLevel="1" x14ac:dyDescent="0.25">
      <c r="A1549" s="4" t="s">
        <v>1104</v>
      </c>
      <c r="B1549" s="4" t="s">
        <v>797</v>
      </c>
      <c r="C1549" s="4" t="s">
        <v>451</v>
      </c>
      <c r="D1549" s="11" t="s">
        <v>777</v>
      </c>
      <c r="E1549" s="32" t="s">
        <v>840</v>
      </c>
      <c r="F1549" s="11" t="s">
        <v>710</v>
      </c>
      <c r="G1549" s="35">
        <v>5330906</v>
      </c>
      <c r="H1549" s="4" t="s">
        <v>1607</v>
      </c>
      <c r="I1549" s="4"/>
      <c r="J1549" s="4"/>
      <c r="K1549" s="4"/>
      <c r="L1549" s="4"/>
      <c r="M1549" s="33"/>
      <c r="N1549" s="38"/>
      <c r="O1549" s="33"/>
      <c r="P1549" s="244">
        <f t="shared" si="156"/>
        <v>359.05700000000002</v>
      </c>
      <c r="Q1549" s="25"/>
      <c r="R1549" s="25"/>
      <c r="S1549" s="25"/>
      <c r="T1549" s="109"/>
      <c r="U1549" s="25">
        <v>359.05700000000002</v>
      </c>
      <c r="V1549" s="25">
        <v>0</v>
      </c>
      <c r="W1549" s="25">
        <v>0</v>
      </c>
      <c r="X1549" s="25">
        <v>0</v>
      </c>
      <c r="Y1549" s="25">
        <v>0</v>
      </c>
      <c r="Z1549" s="25">
        <v>0</v>
      </c>
      <c r="AA1549" s="109"/>
      <c r="AB1549" s="25">
        <v>0</v>
      </c>
      <c r="AC1549" s="25">
        <v>0</v>
      </c>
      <c r="AD1549" s="25">
        <v>0</v>
      </c>
      <c r="AE1549" s="25">
        <v>0</v>
      </c>
      <c r="AF1549" s="25">
        <v>0</v>
      </c>
      <c r="AG1549" s="25">
        <v>0</v>
      </c>
      <c r="AH1549" s="109"/>
      <c r="AI1549" s="25">
        <v>0</v>
      </c>
      <c r="AJ1549" s="25">
        <v>0</v>
      </c>
      <c r="AK1549" s="123">
        <v>0</v>
      </c>
      <c r="AL1549" s="25">
        <v>0</v>
      </c>
      <c r="AM1549" s="25">
        <v>0</v>
      </c>
      <c r="AN1549" s="25">
        <v>0</v>
      </c>
      <c r="AO1549" s="109"/>
      <c r="AP1549" s="25">
        <v>0</v>
      </c>
      <c r="AQ1549" s="25">
        <v>0</v>
      </c>
      <c r="AR1549" s="25">
        <v>0</v>
      </c>
      <c r="AS1549" s="25">
        <v>0</v>
      </c>
      <c r="AT1549" s="25">
        <v>0</v>
      </c>
      <c r="AU1549" s="25">
        <v>0</v>
      </c>
      <c r="AW1549" t="str">
        <f t="shared" si="157"/>
        <v>Phạm Thanh Hà</v>
      </c>
      <c r="AX1549" s="27" t="str">
        <f t="shared" si="158"/>
        <v xml:space="preserve">Vũ Thị Dịu </v>
      </c>
      <c r="AY1549" s="4" t="str">
        <f t="shared" ref="AY1549:AY1612" si="159">+B1549</f>
        <v>VIN+</v>
      </c>
    </row>
    <row r="1550" spans="1:51" outlineLevel="1" x14ac:dyDescent="0.25">
      <c r="A1550" s="4" t="s">
        <v>1104</v>
      </c>
      <c r="B1550" s="4" t="s">
        <v>797</v>
      </c>
      <c r="C1550" s="4" t="s">
        <v>451</v>
      </c>
      <c r="D1550" s="11" t="s">
        <v>777</v>
      </c>
      <c r="E1550" s="32" t="s">
        <v>840</v>
      </c>
      <c r="F1550" s="11" t="s">
        <v>710</v>
      </c>
      <c r="G1550" s="35">
        <v>5337930</v>
      </c>
      <c r="H1550" s="4" t="s">
        <v>1608</v>
      </c>
      <c r="I1550" s="4"/>
      <c r="J1550" s="4"/>
      <c r="K1550" s="4"/>
      <c r="L1550" s="4"/>
      <c r="M1550" s="33"/>
      <c r="N1550" s="38"/>
      <c r="O1550" s="33"/>
      <c r="P1550" s="244">
        <f t="shared" si="156"/>
        <v>1016.583</v>
      </c>
      <c r="Q1550" s="25"/>
      <c r="R1550" s="25"/>
      <c r="S1550" s="25"/>
      <c r="T1550" s="109"/>
      <c r="U1550" s="25">
        <v>539.65499999999997</v>
      </c>
      <c r="V1550" s="25">
        <v>0</v>
      </c>
      <c r="W1550" s="25">
        <v>0</v>
      </c>
      <c r="X1550" s="25">
        <v>0</v>
      </c>
      <c r="Y1550" s="25">
        <v>0</v>
      </c>
      <c r="Z1550" s="25">
        <v>0</v>
      </c>
      <c r="AA1550" s="109"/>
      <c r="AB1550" s="25">
        <v>0</v>
      </c>
      <c r="AC1550" s="25">
        <v>0</v>
      </c>
      <c r="AD1550" s="25">
        <v>0</v>
      </c>
      <c r="AE1550" s="25">
        <v>0</v>
      </c>
      <c r="AF1550" s="25">
        <v>0</v>
      </c>
      <c r="AG1550" s="25">
        <v>0</v>
      </c>
      <c r="AH1550" s="109"/>
      <c r="AI1550" s="25">
        <v>0</v>
      </c>
      <c r="AJ1550" s="25">
        <v>0</v>
      </c>
      <c r="AK1550" s="123">
        <v>0</v>
      </c>
      <c r="AL1550" s="25">
        <v>0</v>
      </c>
      <c r="AM1550" s="25">
        <v>0</v>
      </c>
      <c r="AN1550" s="25">
        <v>0</v>
      </c>
      <c r="AO1550" s="109"/>
      <c r="AP1550" s="25">
        <v>0</v>
      </c>
      <c r="AQ1550" s="25">
        <v>0</v>
      </c>
      <c r="AR1550" s="25">
        <v>0</v>
      </c>
      <c r="AS1550" s="25">
        <v>0</v>
      </c>
      <c r="AT1550" s="25">
        <v>0</v>
      </c>
      <c r="AU1550" s="25">
        <v>476.928</v>
      </c>
      <c r="AW1550" t="str">
        <f t="shared" si="157"/>
        <v>Phạm Thanh Hà</v>
      </c>
      <c r="AX1550" s="27" t="str">
        <f t="shared" si="158"/>
        <v xml:space="preserve">Vũ Thị Dịu </v>
      </c>
      <c r="AY1550" s="4" t="str">
        <f t="shared" si="159"/>
        <v>VIN+</v>
      </c>
    </row>
    <row r="1551" spans="1:51" outlineLevel="1" x14ac:dyDescent="0.25">
      <c r="A1551" s="4" t="s">
        <v>1104</v>
      </c>
      <c r="B1551" s="4" t="s">
        <v>797</v>
      </c>
      <c r="C1551" s="4" t="s">
        <v>451</v>
      </c>
      <c r="D1551" s="11" t="s">
        <v>777</v>
      </c>
      <c r="E1551" s="32" t="s">
        <v>840</v>
      </c>
      <c r="F1551" s="11" t="s">
        <v>710</v>
      </c>
      <c r="G1551" s="35">
        <v>5333204</v>
      </c>
      <c r="H1551" s="4" t="s">
        <v>1609</v>
      </c>
      <c r="I1551" s="4"/>
      <c r="J1551" s="4"/>
      <c r="K1551" s="4"/>
      <c r="L1551" s="4"/>
      <c r="M1551" s="33"/>
      <c r="N1551" s="38"/>
      <c r="O1551" s="33"/>
      <c r="P1551" s="244">
        <f t="shared" si="156"/>
        <v>958.71699999999998</v>
      </c>
      <c r="Q1551" s="25"/>
      <c r="R1551" s="25"/>
      <c r="S1551" s="25"/>
      <c r="T1551" s="109"/>
      <c r="U1551" s="25">
        <v>539.65499999999997</v>
      </c>
      <c r="V1551" s="25">
        <v>0</v>
      </c>
      <c r="W1551" s="25">
        <v>0</v>
      </c>
      <c r="X1551" s="25">
        <v>0</v>
      </c>
      <c r="Y1551" s="25">
        <v>0</v>
      </c>
      <c r="Z1551" s="25">
        <v>0</v>
      </c>
      <c r="AA1551" s="109"/>
      <c r="AB1551" s="25">
        <v>0</v>
      </c>
      <c r="AC1551" s="25">
        <v>0</v>
      </c>
      <c r="AD1551" s="25">
        <v>0</v>
      </c>
      <c r="AE1551" s="25">
        <v>0</v>
      </c>
      <c r="AF1551" s="25">
        <v>0</v>
      </c>
      <c r="AG1551" s="25">
        <v>0</v>
      </c>
      <c r="AH1551" s="109"/>
      <c r="AI1551" s="25">
        <v>0</v>
      </c>
      <c r="AJ1551" s="25">
        <v>0</v>
      </c>
      <c r="AK1551" s="123">
        <v>419.06200000000001</v>
      </c>
      <c r="AL1551" s="25">
        <v>0</v>
      </c>
      <c r="AM1551" s="25">
        <v>0</v>
      </c>
      <c r="AN1551" s="25">
        <v>0</v>
      </c>
      <c r="AO1551" s="109"/>
      <c r="AP1551" s="25">
        <v>0</v>
      </c>
      <c r="AQ1551" s="25">
        <v>0</v>
      </c>
      <c r="AR1551" s="25">
        <v>0</v>
      </c>
      <c r="AS1551" s="25">
        <v>0</v>
      </c>
      <c r="AT1551" s="25">
        <v>0</v>
      </c>
      <c r="AU1551" s="25">
        <v>0</v>
      </c>
      <c r="AW1551" t="str">
        <f t="shared" si="157"/>
        <v>Phạm Thanh Hà</v>
      </c>
      <c r="AX1551" s="27" t="str">
        <f t="shared" si="158"/>
        <v xml:space="preserve">Vũ Thị Dịu </v>
      </c>
      <c r="AY1551" s="4" t="str">
        <f t="shared" si="159"/>
        <v>VIN+</v>
      </c>
    </row>
    <row r="1552" spans="1:51" outlineLevel="1" x14ac:dyDescent="0.25">
      <c r="A1552" s="4" t="s">
        <v>1104</v>
      </c>
      <c r="B1552" s="4" t="s">
        <v>797</v>
      </c>
      <c r="C1552" s="4" t="s">
        <v>451</v>
      </c>
      <c r="D1552" s="11" t="s">
        <v>777</v>
      </c>
      <c r="E1552" s="32" t="s">
        <v>840</v>
      </c>
      <c r="F1552" s="11" t="s">
        <v>710</v>
      </c>
      <c r="G1552" s="35">
        <v>5125674</v>
      </c>
      <c r="H1552" s="4" t="s">
        <v>1610</v>
      </c>
      <c r="I1552" s="4"/>
      <c r="J1552" s="4"/>
      <c r="K1552" s="4"/>
      <c r="L1552" s="4"/>
      <c r="M1552" s="33"/>
      <c r="N1552" s="38"/>
      <c r="O1552" s="33"/>
      <c r="P1552" s="244">
        <f t="shared" si="156"/>
        <v>541.96100000000001</v>
      </c>
      <c r="Q1552" s="25"/>
      <c r="R1552" s="25"/>
      <c r="S1552" s="25"/>
      <c r="T1552" s="109"/>
      <c r="U1552" s="25">
        <v>303.49700000000001</v>
      </c>
      <c r="V1552" s="25">
        <v>0</v>
      </c>
      <c r="W1552" s="25">
        <v>0</v>
      </c>
      <c r="X1552" s="25">
        <v>0</v>
      </c>
      <c r="Y1552" s="25">
        <v>0</v>
      </c>
      <c r="Z1552" s="25">
        <v>0</v>
      </c>
      <c r="AA1552" s="109"/>
      <c r="AB1552" s="25">
        <v>0</v>
      </c>
      <c r="AC1552" s="25">
        <v>0</v>
      </c>
      <c r="AD1552" s="25">
        <v>0</v>
      </c>
      <c r="AE1552" s="25">
        <v>0</v>
      </c>
      <c r="AF1552" s="25">
        <v>0</v>
      </c>
      <c r="AG1552" s="25">
        <v>0</v>
      </c>
      <c r="AH1552" s="109"/>
      <c r="AI1552" s="25">
        <v>0</v>
      </c>
      <c r="AJ1552" s="25">
        <v>0</v>
      </c>
      <c r="AK1552" s="123">
        <v>0</v>
      </c>
      <c r="AL1552" s="25">
        <v>0</v>
      </c>
      <c r="AM1552" s="25">
        <v>0</v>
      </c>
      <c r="AN1552" s="25">
        <v>0</v>
      </c>
      <c r="AO1552" s="109"/>
      <c r="AP1552" s="25">
        <v>0</v>
      </c>
      <c r="AQ1552" s="25">
        <v>0</v>
      </c>
      <c r="AR1552" s="25">
        <v>238.464</v>
      </c>
      <c r="AS1552" s="25">
        <v>0</v>
      </c>
      <c r="AT1552" s="25">
        <v>0</v>
      </c>
      <c r="AU1552" s="25">
        <v>0</v>
      </c>
      <c r="AW1552" t="str">
        <f t="shared" si="157"/>
        <v>Phạm Thanh Hà</v>
      </c>
      <c r="AX1552" s="27" t="str">
        <f t="shared" si="158"/>
        <v xml:space="preserve">Vũ Thị Dịu </v>
      </c>
      <c r="AY1552" s="4" t="str">
        <f t="shared" si="159"/>
        <v>VIN+</v>
      </c>
    </row>
    <row r="1553" spans="1:51" outlineLevel="1" x14ac:dyDescent="0.25">
      <c r="A1553" s="4" t="s">
        <v>1104</v>
      </c>
      <c r="B1553" s="4" t="s">
        <v>797</v>
      </c>
      <c r="C1553" s="4" t="s">
        <v>451</v>
      </c>
      <c r="D1553" s="11" t="s">
        <v>777</v>
      </c>
      <c r="E1553" s="32" t="s">
        <v>840</v>
      </c>
      <c r="F1553" s="11" t="s">
        <v>710</v>
      </c>
      <c r="G1553" s="35">
        <v>5121889</v>
      </c>
      <c r="H1553" s="4" t="s">
        <v>1611</v>
      </c>
      <c r="I1553" s="4"/>
      <c r="J1553" s="4"/>
      <c r="K1553" s="4"/>
      <c r="L1553" s="4"/>
      <c r="M1553" s="33"/>
      <c r="N1553" s="38"/>
      <c r="O1553" s="33"/>
      <c r="P1553" s="244">
        <f t="shared" si="156"/>
        <v>303.49700000000001</v>
      </c>
      <c r="Q1553" s="25"/>
      <c r="R1553" s="25"/>
      <c r="S1553" s="25"/>
      <c r="T1553" s="109"/>
      <c r="U1553" s="25">
        <v>303.49700000000001</v>
      </c>
      <c r="V1553" s="25">
        <v>0</v>
      </c>
      <c r="W1553" s="25">
        <v>0</v>
      </c>
      <c r="X1553" s="25">
        <v>0</v>
      </c>
      <c r="Y1553" s="25">
        <v>0</v>
      </c>
      <c r="Z1553" s="25">
        <v>0</v>
      </c>
      <c r="AA1553" s="109"/>
      <c r="AB1553" s="25">
        <v>0</v>
      </c>
      <c r="AC1553" s="25">
        <v>0</v>
      </c>
      <c r="AD1553" s="25">
        <v>0</v>
      </c>
      <c r="AE1553" s="25">
        <v>0</v>
      </c>
      <c r="AF1553" s="25">
        <v>0</v>
      </c>
      <c r="AG1553" s="25">
        <v>0</v>
      </c>
      <c r="AH1553" s="109"/>
      <c r="AI1553" s="25">
        <v>0</v>
      </c>
      <c r="AJ1553" s="25">
        <v>0</v>
      </c>
      <c r="AK1553" s="123">
        <v>0</v>
      </c>
      <c r="AL1553" s="25">
        <v>0</v>
      </c>
      <c r="AM1553" s="25">
        <v>0</v>
      </c>
      <c r="AN1553" s="25">
        <v>0</v>
      </c>
      <c r="AO1553" s="109"/>
      <c r="AP1553" s="25">
        <v>0</v>
      </c>
      <c r="AQ1553" s="25">
        <v>0</v>
      </c>
      <c r="AR1553" s="25">
        <v>0</v>
      </c>
      <c r="AS1553" s="25">
        <v>0</v>
      </c>
      <c r="AT1553" s="25">
        <v>0</v>
      </c>
      <c r="AU1553" s="25">
        <v>0</v>
      </c>
      <c r="AW1553" t="str">
        <f t="shared" si="157"/>
        <v>Phạm Thanh Hà</v>
      </c>
      <c r="AX1553" s="27" t="str">
        <f t="shared" si="158"/>
        <v xml:space="preserve">Vũ Thị Dịu </v>
      </c>
      <c r="AY1553" s="4" t="str">
        <f t="shared" si="159"/>
        <v>VIN+</v>
      </c>
    </row>
    <row r="1554" spans="1:51" outlineLevel="1" x14ac:dyDescent="0.25">
      <c r="A1554" s="4" t="s">
        <v>1104</v>
      </c>
      <c r="B1554" s="4" t="s">
        <v>797</v>
      </c>
      <c r="C1554" s="4" t="s">
        <v>451</v>
      </c>
      <c r="D1554" s="11" t="s">
        <v>777</v>
      </c>
      <c r="E1554" s="32" t="s">
        <v>840</v>
      </c>
      <c r="F1554" s="11" t="s">
        <v>710</v>
      </c>
      <c r="G1554" s="35">
        <v>5338586</v>
      </c>
      <c r="H1554" s="4" t="s">
        <v>1612</v>
      </c>
      <c r="I1554" s="4"/>
      <c r="J1554" s="4"/>
      <c r="K1554" s="4"/>
      <c r="L1554" s="4"/>
      <c r="M1554" s="33"/>
      <c r="N1554" s="38"/>
      <c r="O1554" s="33"/>
      <c r="P1554" s="244">
        <f t="shared" si="156"/>
        <v>778.11899999999991</v>
      </c>
      <c r="Q1554" s="25"/>
      <c r="R1554" s="25"/>
      <c r="S1554" s="25"/>
      <c r="T1554" s="109"/>
      <c r="U1554" s="25">
        <v>180.59800000000001</v>
      </c>
      <c r="V1554" s="25">
        <v>0</v>
      </c>
      <c r="W1554" s="25">
        <v>0</v>
      </c>
      <c r="X1554" s="25">
        <v>0</v>
      </c>
      <c r="Y1554" s="25">
        <v>0</v>
      </c>
      <c r="Z1554" s="25">
        <v>0</v>
      </c>
      <c r="AA1554" s="109"/>
      <c r="AB1554" s="25">
        <v>0</v>
      </c>
      <c r="AC1554" s="25">
        <v>0</v>
      </c>
      <c r="AD1554" s="25">
        <v>0</v>
      </c>
      <c r="AE1554" s="25">
        <v>0</v>
      </c>
      <c r="AF1554" s="25">
        <v>0</v>
      </c>
      <c r="AG1554" s="25">
        <v>0</v>
      </c>
      <c r="AH1554" s="109"/>
      <c r="AI1554" s="25">
        <v>0</v>
      </c>
      <c r="AJ1554" s="25">
        <v>0</v>
      </c>
      <c r="AK1554" s="123">
        <v>0</v>
      </c>
      <c r="AL1554" s="25">
        <v>0</v>
      </c>
      <c r="AM1554" s="25">
        <v>0</v>
      </c>
      <c r="AN1554" s="25">
        <v>0</v>
      </c>
      <c r="AO1554" s="109"/>
      <c r="AP1554" s="25">
        <v>0</v>
      </c>
      <c r="AQ1554" s="25">
        <v>0</v>
      </c>
      <c r="AR1554" s="25">
        <v>0</v>
      </c>
      <c r="AS1554" s="25">
        <v>0</v>
      </c>
      <c r="AT1554" s="25">
        <v>0</v>
      </c>
      <c r="AU1554" s="25">
        <v>597.52099999999996</v>
      </c>
      <c r="AW1554" t="str">
        <f t="shared" si="157"/>
        <v>Phạm Thanh Hà</v>
      </c>
      <c r="AX1554" s="27" t="str">
        <f t="shared" si="158"/>
        <v xml:space="preserve">Vũ Thị Dịu </v>
      </c>
      <c r="AY1554" s="4" t="str">
        <f t="shared" si="159"/>
        <v>VIN+</v>
      </c>
    </row>
    <row r="1555" spans="1:51" outlineLevel="1" x14ac:dyDescent="0.25">
      <c r="A1555" s="4" t="s">
        <v>1104</v>
      </c>
      <c r="B1555" s="4" t="s">
        <v>797</v>
      </c>
      <c r="C1555" s="4" t="s">
        <v>451</v>
      </c>
      <c r="D1555" s="11" t="s">
        <v>777</v>
      </c>
      <c r="E1555" s="32" t="s">
        <v>840</v>
      </c>
      <c r="F1555" s="11" t="s">
        <v>710</v>
      </c>
      <c r="G1555" s="35">
        <v>5122684</v>
      </c>
      <c r="H1555" s="4" t="s">
        <v>1613</v>
      </c>
      <c r="I1555" s="4"/>
      <c r="J1555" s="4"/>
      <c r="K1555" s="4"/>
      <c r="L1555" s="4"/>
      <c r="M1555" s="33"/>
      <c r="N1555" s="38"/>
      <c r="O1555" s="33"/>
      <c r="P1555" s="244">
        <f t="shared" si="156"/>
        <v>722.55899999999997</v>
      </c>
      <c r="Q1555" s="25"/>
      <c r="R1555" s="25"/>
      <c r="S1555" s="25"/>
      <c r="T1555" s="109"/>
      <c r="U1555" s="25">
        <v>180.59800000000001</v>
      </c>
      <c r="V1555" s="25">
        <v>0</v>
      </c>
      <c r="W1555" s="25">
        <v>0</v>
      </c>
      <c r="X1555" s="25">
        <v>0</v>
      </c>
      <c r="Y1555" s="25">
        <v>0</v>
      </c>
      <c r="Z1555" s="25">
        <v>0</v>
      </c>
      <c r="AA1555" s="109"/>
      <c r="AB1555" s="25">
        <v>0</v>
      </c>
      <c r="AC1555" s="25">
        <v>0</v>
      </c>
      <c r="AD1555" s="25">
        <v>0</v>
      </c>
      <c r="AE1555" s="25">
        <v>0</v>
      </c>
      <c r="AF1555" s="25">
        <v>0</v>
      </c>
      <c r="AG1555" s="25">
        <v>0</v>
      </c>
      <c r="AH1555" s="109"/>
      <c r="AI1555" s="25">
        <v>0</v>
      </c>
      <c r="AJ1555" s="25">
        <v>0</v>
      </c>
      <c r="AK1555" s="123">
        <v>238.464</v>
      </c>
      <c r="AL1555" s="25">
        <v>0</v>
      </c>
      <c r="AM1555" s="25">
        <v>0</v>
      </c>
      <c r="AN1555" s="25">
        <v>0</v>
      </c>
      <c r="AO1555" s="109"/>
      <c r="AP1555" s="25">
        <v>0</v>
      </c>
      <c r="AQ1555" s="25">
        <v>0</v>
      </c>
      <c r="AR1555" s="25">
        <v>0</v>
      </c>
      <c r="AS1555" s="25">
        <v>0</v>
      </c>
      <c r="AT1555" s="25">
        <v>0</v>
      </c>
      <c r="AU1555" s="25">
        <v>303.49700000000001</v>
      </c>
      <c r="AW1555" t="str">
        <f t="shared" si="157"/>
        <v>Phạm Thanh Hà</v>
      </c>
      <c r="AX1555" s="27" t="str">
        <f t="shared" si="158"/>
        <v xml:space="preserve">Vũ Thị Dịu </v>
      </c>
      <c r="AY1555" s="4" t="str">
        <f t="shared" si="159"/>
        <v>VIN+</v>
      </c>
    </row>
    <row r="1556" spans="1:51" outlineLevel="1" x14ac:dyDescent="0.25">
      <c r="A1556" s="4" t="s">
        <v>1104</v>
      </c>
      <c r="B1556" s="4" t="s">
        <v>797</v>
      </c>
      <c r="C1556" s="4" t="s">
        <v>451</v>
      </c>
      <c r="D1556" s="11" t="s">
        <v>777</v>
      </c>
      <c r="E1556" s="32" t="s">
        <v>840</v>
      </c>
      <c r="F1556" s="11" t="s">
        <v>710</v>
      </c>
      <c r="G1556" s="35">
        <v>5123991</v>
      </c>
      <c r="H1556" s="4" t="s">
        <v>1614</v>
      </c>
      <c r="I1556" s="4"/>
      <c r="J1556" s="4"/>
      <c r="K1556" s="4"/>
      <c r="L1556" s="4"/>
      <c r="M1556" s="33"/>
      <c r="N1556" s="38"/>
      <c r="O1556" s="33"/>
      <c r="P1556" s="244">
        <f t="shared" si="156"/>
        <v>2218.623</v>
      </c>
      <c r="Q1556" s="25"/>
      <c r="R1556" s="25"/>
      <c r="S1556" s="25"/>
      <c r="T1556" s="109"/>
      <c r="U1556" s="25">
        <v>541.79300000000001</v>
      </c>
      <c r="V1556" s="25">
        <v>0</v>
      </c>
      <c r="W1556" s="25">
        <v>0</v>
      </c>
      <c r="X1556" s="25">
        <v>0</v>
      </c>
      <c r="Y1556" s="25">
        <v>0</v>
      </c>
      <c r="Z1556" s="25">
        <v>0</v>
      </c>
      <c r="AA1556" s="109"/>
      <c r="AB1556" s="25">
        <v>0</v>
      </c>
      <c r="AC1556" s="25">
        <v>0</v>
      </c>
      <c r="AD1556" s="25">
        <v>0</v>
      </c>
      <c r="AE1556" s="25">
        <v>0</v>
      </c>
      <c r="AF1556" s="25">
        <v>0</v>
      </c>
      <c r="AG1556" s="25">
        <v>0</v>
      </c>
      <c r="AH1556" s="109"/>
      <c r="AI1556" s="25">
        <v>0</v>
      </c>
      <c r="AJ1556" s="25">
        <v>0</v>
      </c>
      <c r="AK1556" s="123">
        <v>958.71600000000001</v>
      </c>
      <c r="AL1556" s="25">
        <v>0</v>
      </c>
      <c r="AM1556" s="25">
        <v>0</v>
      </c>
      <c r="AN1556" s="25">
        <v>0</v>
      </c>
      <c r="AO1556" s="109"/>
      <c r="AP1556" s="25">
        <v>0</v>
      </c>
      <c r="AQ1556" s="25">
        <v>0</v>
      </c>
      <c r="AR1556" s="25">
        <v>359.05700000000002</v>
      </c>
      <c r="AS1556" s="25">
        <v>0</v>
      </c>
      <c r="AT1556" s="25">
        <v>0</v>
      </c>
      <c r="AU1556" s="25">
        <v>359.05700000000002</v>
      </c>
      <c r="AW1556" t="str">
        <f t="shared" si="157"/>
        <v>Phạm Thanh Hà</v>
      </c>
      <c r="AX1556" s="27" t="str">
        <f t="shared" si="158"/>
        <v xml:space="preserve">Vũ Thị Dịu </v>
      </c>
      <c r="AY1556" s="4" t="str">
        <f t="shared" si="159"/>
        <v>VIN+</v>
      </c>
    </row>
    <row r="1557" spans="1:51" outlineLevel="1" x14ac:dyDescent="0.25">
      <c r="A1557" s="4" t="s">
        <v>1104</v>
      </c>
      <c r="B1557" s="4" t="s">
        <v>797</v>
      </c>
      <c r="C1557" s="4" t="s">
        <v>451</v>
      </c>
      <c r="D1557" s="11" t="s">
        <v>777</v>
      </c>
      <c r="E1557" s="32" t="s">
        <v>840</v>
      </c>
      <c r="F1557" s="11" t="s">
        <v>710</v>
      </c>
      <c r="G1557" s="35">
        <v>5331905</v>
      </c>
      <c r="H1557" s="4" t="s">
        <v>1615</v>
      </c>
      <c r="I1557" s="4"/>
      <c r="J1557" s="4"/>
      <c r="K1557" s="4"/>
      <c r="L1557" s="4"/>
      <c r="M1557" s="33"/>
      <c r="N1557" s="38"/>
      <c r="O1557" s="33"/>
      <c r="P1557" s="244">
        <f t="shared" si="156"/>
        <v>2102.306</v>
      </c>
      <c r="Q1557" s="25"/>
      <c r="R1557" s="25"/>
      <c r="S1557" s="25"/>
      <c r="T1557" s="109"/>
      <c r="U1557" s="25">
        <v>361.19499999999999</v>
      </c>
      <c r="V1557" s="25">
        <v>0</v>
      </c>
      <c r="W1557" s="25">
        <v>0</v>
      </c>
      <c r="X1557" s="25">
        <v>0</v>
      </c>
      <c r="Y1557" s="25">
        <v>0</v>
      </c>
      <c r="Z1557" s="25">
        <v>0</v>
      </c>
      <c r="AA1557" s="109"/>
      <c r="AB1557" s="25">
        <v>0</v>
      </c>
      <c r="AC1557" s="25">
        <v>0</v>
      </c>
      <c r="AD1557" s="25">
        <v>0</v>
      </c>
      <c r="AE1557" s="25">
        <v>0</v>
      </c>
      <c r="AF1557" s="25">
        <v>0</v>
      </c>
      <c r="AG1557" s="25">
        <v>0</v>
      </c>
      <c r="AH1557" s="109"/>
      <c r="AI1557" s="25">
        <v>0</v>
      </c>
      <c r="AJ1557" s="25">
        <v>0</v>
      </c>
      <c r="AK1557" s="123">
        <v>722.39</v>
      </c>
      <c r="AL1557" s="25">
        <v>0</v>
      </c>
      <c r="AM1557" s="25">
        <v>0</v>
      </c>
      <c r="AN1557" s="25">
        <v>0</v>
      </c>
      <c r="AO1557" s="109"/>
      <c r="AP1557" s="25">
        <v>0</v>
      </c>
      <c r="AQ1557" s="25">
        <v>0</v>
      </c>
      <c r="AR1557" s="25">
        <v>476.928</v>
      </c>
      <c r="AS1557" s="25">
        <v>0</v>
      </c>
      <c r="AT1557" s="25">
        <v>0</v>
      </c>
      <c r="AU1557" s="25">
        <v>541.79300000000001</v>
      </c>
      <c r="AW1557" t="str">
        <f t="shared" si="157"/>
        <v>Phạm Thanh Hà</v>
      </c>
      <c r="AX1557" s="27" t="str">
        <f t="shared" si="158"/>
        <v xml:space="preserve">Vũ Thị Dịu </v>
      </c>
      <c r="AY1557" s="4" t="str">
        <f t="shared" si="159"/>
        <v>VIN+</v>
      </c>
    </row>
    <row r="1558" spans="1:51" outlineLevel="1" x14ac:dyDescent="0.25">
      <c r="A1558" s="4" t="s">
        <v>1104</v>
      </c>
      <c r="B1558" s="4" t="s">
        <v>797</v>
      </c>
      <c r="C1558" s="4" t="s">
        <v>451</v>
      </c>
      <c r="D1558" s="11" t="s">
        <v>777</v>
      </c>
      <c r="E1558" s="32" t="s">
        <v>840</v>
      </c>
      <c r="F1558" s="11" t="s">
        <v>710</v>
      </c>
      <c r="G1558" s="35">
        <v>5337051</v>
      </c>
      <c r="H1558" s="4" t="s">
        <v>1616</v>
      </c>
      <c r="I1558" s="4"/>
      <c r="J1558" s="4"/>
      <c r="K1558" s="4"/>
      <c r="L1558" s="4"/>
      <c r="M1558" s="33"/>
      <c r="N1558" s="38"/>
      <c r="O1558" s="33"/>
      <c r="P1558" s="244">
        <f t="shared" si="156"/>
        <v>484.09500000000003</v>
      </c>
      <c r="Q1558" s="25"/>
      <c r="R1558" s="25"/>
      <c r="S1558" s="25"/>
      <c r="T1558" s="109"/>
      <c r="U1558" s="25">
        <v>180.59800000000001</v>
      </c>
      <c r="V1558" s="25">
        <v>0</v>
      </c>
      <c r="W1558" s="25">
        <v>0</v>
      </c>
      <c r="X1558" s="25">
        <v>0</v>
      </c>
      <c r="Y1558" s="25">
        <v>0</v>
      </c>
      <c r="Z1558" s="25">
        <v>0</v>
      </c>
      <c r="AA1558" s="109"/>
      <c r="AB1558" s="25">
        <v>0</v>
      </c>
      <c r="AC1558" s="25">
        <v>0</v>
      </c>
      <c r="AD1558" s="25">
        <v>0</v>
      </c>
      <c r="AE1558" s="25">
        <v>0</v>
      </c>
      <c r="AF1558" s="25">
        <v>0</v>
      </c>
      <c r="AG1558" s="25">
        <v>0</v>
      </c>
      <c r="AH1558" s="109"/>
      <c r="AI1558" s="25">
        <v>0</v>
      </c>
      <c r="AJ1558" s="25">
        <v>0</v>
      </c>
      <c r="AK1558" s="123">
        <v>303.49700000000001</v>
      </c>
      <c r="AL1558" s="25">
        <v>0</v>
      </c>
      <c r="AM1558" s="25">
        <v>0</v>
      </c>
      <c r="AN1558" s="25">
        <v>0</v>
      </c>
      <c r="AO1558" s="109"/>
      <c r="AP1558" s="25">
        <v>0</v>
      </c>
      <c r="AQ1558" s="25">
        <v>0</v>
      </c>
      <c r="AR1558" s="25">
        <v>0</v>
      </c>
      <c r="AS1558" s="25">
        <v>0</v>
      </c>
      <c r="AT1558" s="25">
        <v>0</v>
      </c>
      <c r="AU1558" s="25">
        <v>0</v>
      </c>
      <c r="AW1558" t="str">
        <f t="shared" si="157"/>
        <v>Phạm Thanh Hà</v>
      </c>
      <c r="AX1558" s="27" t="str">
        <f t="shared" si="158"/>
        <v xml:space="preserve">Vũ Thị Dịu </v>
      </c>
      <c r="AY1558" s="4" t="str">
        <f t="shared" si="159"/>
        <v>VIN+</v>
      </c>
    </row>
    <row r="1559" spans="1:51" outlineLevel="1" x14ac:dyDescent="0.25">
      <c r="A1559" s="4" t="s">
        <v>1104</v>
      </c>
      <c r="B1559" s="4" t="s">
        <v>797</v>
      </c>
      <c r="C1559" s="4" t="s">
        <v>451</v>
      </c>
      <c r="D1559" s="11" t="s">
        <v>777</v>
      </c>
      <c r="E1559" s="32" t="s">
        <v>840</v>
      </c>
      <c r="F1559" s="11" t="s">
        <v>710</v>
      </c>
      <c r="G1559" s="35">
        <v>5333716</v>
      </c>
      <c r="H1559" s="4" t="s">
        <v>1617</v>
      </c>
      <c r="I1559" s="4"/>
      <c r="J1559" s="4"/>
      <c r="K1559" s="4"/>
      <c r="L1559" s="4"/>
      <c r="M1559" s="33"/>
      <c r="N1559" s="38"/>
      <c r="O1559" s="33"/>
      <c r="P1559" s="244">
        <f t="shared" si="156"/>
        <v>1083.7540000000001</v>
      </c>
      <c r="Q1559" s="25"/>
      <c r="R1559" s="25"/>
      <c r="S1559" s="25"/>
      <c r="T1559" s="109"/>
      <c r="U1559" s="25">
        <v>541.79300000000001</v>
      </c>
      <c r="V1559" s="25">
        <v>0</v>
      </c>
      <c r="W1559" s="25">
        <v>0</v>
      </c>
      <c r="X1559" s="25">
        <v>0</v>
      </c>
      <c r="Y1559" s="25">
        <v>0</v>
      </c>
      <c r="Z1559" s="25">
        <v>0</v>
      </c>
      <c r="AA1559" s="109"/>
      <c r="AB1559" s="25">
        <v>0</v>
      </c>
      <c r="AC1559" s="25">
        <v>0</v>
      </c>
      <c r="AD1559" s="25">
        <v>0</v>
      </c>
      <c r="AE1559" s="25">
        <v>0</v>
      </c>
      <c r="AF1559" s="25">
        <v>0</v>
      </c>
      <c r="AG1559" s="25">
        <v>0</v>
      </c>
      <c r="AH1559" s="109"/>
      <c r="AI1559" s="25">
        <v>0</v>
      </c>
      <c r="AJ1559" s="25">
        <v>0</v>
      </c>
      <c r="AK1559" s="123">
        <v>238.464</v>
      </c>
      <c r="AL1559" s="25">
        <v>0</v>
      </c>
      <c r="AM1559" s="25">
        <v>0</v>
      </c>
      <c r="AN1559" s="25">
        <v>0</v>
      </c>
      <c r="AO1559" s="109"/>
      <c r="AP1559" s="25">
        <v>0</v>
      </c>
      <c r="AQ1559" s="25">
        <v>0</v>
      </c>
      <c r="AR1559" s="25">
        <v>0</v>
      </c>
      <c r="AS1559" s="25">
        <v>0</v>
      </c>
      <c r="AT1559" s="25">
        <v>0</v>
      </c>
      <c r="AU1559" s="25">
        <v>303.49700000000001</v>
      </c>
      <c r="AW1559" t="str">
        <f t="shared" si="157"/>
        <v>Phạm Thanh Hà</v>
      </c>
      <c r="AX1559" s="27" t="str">
        <f t="shared" si="158"/>
        <v xml:space="preserve">Vũ Thị Dịu </v>
      </c>
      <c r="AY1559" s="4" t="str">
        <f t="shared" si="159"/>
        <v>VIN+</v>
      </c>
    </row>
    <row r="1560" spans="1:51" outlineLevel="1" x14ac:dyDescent="0.25">
      <c r="A1560" s="4" t="s">
        <v>1104</v>
      </c>
      <c r="B1560" s="4" t="s">
        <v>797</v>
      </c>
      <c r="C1560" s="4" t="s">
        <v>451</v>
      </c>
      <c r="D1560" s="11" t="s">
        <v>777</v>
      </c>
      <c r="E1560" s="32" t="s">
        <v>840</v>
      </c>
      <c r="F1560" s="11" t="s">
        <v>710</v>
      </c>
      <c r="G1560" s="35">
        <v>5291403</v>
      </c>
      <c r="H1560" s="4" t="s">
        <v>1618</v>
      </c>
      <c r="I1560" s="4"/>
      <c r="J1560" s="4"/>
      <c r="K1560" s="4"/>
      <c r="L1560" s="4"/>
      <c r="M1560" s="33"/>
      <c r="N1560" s="38"/>
      <c r="O1560" s="33"/>
      <c r="P1560" s="244">
        <f t="shared" si="156"/>
        <v>2464.2530000000002</v>
      </c>
      <c r="Q1560" s="25"/>
      <c r="R1560" s="25"/>
      <c r="S1560" s="25"/>
      <c r="T1560" s="109"/>
      <c r="U1560" s="25">
        <v>180.59800000000001</v>
      </c>
      <c r="V1560" s="25">
        <v>0</v>
      </c>
      <c r="W1560" s="25">
        <v>0</v>
      </c>
      <c r="X1560" s="25">
        <v>0</v>
      </c>
      <c r="Y1560" s="25">
        <v>0</v>
      </c>
      <c r="Z1560" s="25">
        <v>0</v>
      </c>
      <c r="AA1560" s="109"/>
      <c r="AB1560" s="25">
        <v>0</v>
      </c>
      <c r="AC1560" s="25">
        <v>0</v>
      </c>
      <c r="AD1560" s="25">
        <v>0</v>
      </c>
      <c r="AE1560" s="25">
        <v>0</v>
      </c>
      <c r="AF1560" s="25">
        <v>0</v>
      </c>
      <c r="AG1560" s="25">
        <v>0</v>
      </c>
      <c r="AH1560" s="109"/>
      <c r="AI1560" s="25">
        <v>0</v>
      </c>
      <c r="AJ1560" s="25">
        <v>0</v>
      </c>
      <c r="AK1560" s="123">
        <v>0</v>
      </c>
      <c r="AL1560" s="25">
        <v>0</v>
      </c>
      <c r="AM1560" s="25">
        <v>0</v>
      </c>
      <c r="AN1560" s="25">
        <v>0</v>
      </c>
      <c r="AO1560" s="109"/>
      <c r="AP1560" s="25">
        <v>0</v>
      </c>
      <c r="AQ1560" s="25">
        <v>0</v>
      </c>
      <c r="AR1560" s="25">
        <v>0</v>
      </c>
      <c r="AS1560" s="25">
        <v>0</v>
      </c>
      <c r="AT1560" s="25">
        <v>0</v>
      </c>
      <c r="AU1560" s="25">
        <v>2283.6550000000002</v>
      </c>
      <c r="AW1560" t="str">
        <f t="shared" si="157"/>
        <v>Phạm Thanh Hà</v>
      </c>
      <c r="AX1560" s="27" t="str">
        <f t="shared" si="158"/>
        <v xml:space="preserve">Vũ Thị Dịu </v>
      </c>
      <c r="AY1560" s="4" t="str">
        <f t="shared" si="159"/>
        <v>VIN+</v>
      </c>
    </row>
    <row r="1561" spans="1:51" outlineLevel="1" x14ac:dyDescent="0.25">
      <c r="A1561" s="4" t="s">
        <v>1104</v>
      </c>
      <c r="B1561" s="4" t="s">
        <v>797</v>
      </c>
      <c r="C1561" s="4" t="s">
        <v>451</v>
      </c>
      <c r="D1561" s="11" t="s">
        <v>777</v>
      </c>
      <c r="E1561" s="32" t="s">
        <v>840</v>
      </c>
      <c r="F1561" s="11" t="s">
        <v>710</v>
      </c>
      <c r="G1561" s="35">
        <v>5122743</v>
      </c>
      <c r="H1561" s="4" t="s">
        <v>1619</v>
      </c>
      <c r="I1561" s="4"/>
      <c r="J1561" s="4"/>
      <c r="K1561" s="4"/>
      <c r="L1561" s="4"/>
      <c r="M1561" s="33"/>
      <c r="N1561" s="38"/>
      <c r="O1561" s="33"/>
      <c r="P1561" s="244">
        <f t="shared" si="156"/>
        <v>1081.616</v>
      </c>
      <c r="Q1561" s="25"/>
      <c r="R1561" s="25"/>
      <c r="S1561" s="25"/>
      <c r="T1561" s="109"/>
      <c r="U1561" s="25">
        <v>180.59800000000001</v>
      </c>
      <c r="V1561" s="25">
        <v>0</v>
      </c>
      <c r="W1561" s="25">
        <v>0</v>
      </c>
      <c r="X1561" s="25">
        <v>0</v>
      </c>
      <c r="Y1561" s="25">
        <v>0</v>
      </c>
      <c r="Z1561" s="25">
        <v>0</v>
      </c>
      <c r="AA1561" s="109"/>
      <c r="AB1561" s="25">
        <v>0</v>
      </c>
      <c r="AC1561" s="25">
        <v>0</v>
      </c>
      <c r="AD1561" s="25">
        <v>0</v>
      </c>
      <c r="AE1561" s="25">
        <v>0</v>
      </c>
      <c r="AF1561" s="25">
        <v>0</v>
      </c>
      <c r="AG1561" s="25">
        <v>0</v>
      </c>
      <c r="AH1561" s="109"/>
      <c r="AI1561" s="25">
        <v>0</v>
      </c>
      <c r="AJ1561" s="25">
        <v>0</v>
      </c>
      <c r="AK1561" s="123">
        <v>0</v>
      </c>
      <c r="AL1561" s="25">
        <v>0</v>
      </c>
      <c r="AM1561" s="25">
        <v>0</v>
      </c>
      <c r="AN1561" s="25">
        <v>0</v>
      </c>
      <c r="AO1561" s="109"/>
      <c r="AP1561" s="25">
        <v>0</v>
      </c>
      <c r="AQ1561" s="25">
        <v>0</v>
      </c>
      <c r="AR1561" s="25">
        <v>0</v>
      </c>
      <c r="AS1561" s="25">
        <v>0</v>
      </c>
      <c r="AT1561" s="25">
        <v>0</v>
      </c>
      <c r="AU1561" s="25">
        <v>901.01800000000003</v>
      </c>
      <c r="AW1561" t="str">
        <f t="shared" si="157"/>
        <v>Phạm Thanh Hà</v>
      </c>
      <c r="AX1561" s="27" t="str">
        <f t="shared" si="158"/>
        <v xml:space="preserve">Vũ Thị Dịu </v>
      </c>
      <c r="AY1561" s="4" t="str">
        <f t="shared" si="159"/>
        <v>VIN+</v>
      </c>
    </row>
    <row r="1562" spans="1:51" outlineLevel="1" x14ac:dyDescent="0.25">
      <c r="A1562" s="4" t="s">
        <v>1104</v>
      </c>
      <c r="B1562" s="4" t="s">
        <v>797</v>
      </c>
      <c r="C1562" s="4" t="s">
        <v>451</v>
      </c>
      <c r="D1562" s="11" t="s">
        <v>777</v>
      </c>
      <c r="E1562" s="32" t="s">
        <v>840</v>
      </c>
      <c r="F1562" s="11" t="s">
        <v>710</v>
      </c>
      <c r="G1562" s="35">
        <v>5128121</v>
      </c>
      <c r="H1562" s="4" t="s">
        <v>1620</v>
      </c>
      <c r="I1562" s="4"/>
      <c r="J1562" s="4"/>
      <c r="K1562" s="4"/>
      <c r="L1562" s="4"/>
      <c r="M1562" s="33"/>
      <c r="N1562" s="38"/>
      <c r="O1562" s="33"/>
      <c r="P1562" s="244">
        <f t="shared" si="156"/>
        <v>419.06200000000001</v>
      </c>
      <c r="Q1562" s="25"/>
      <c r="R1562" s="25"/>
      <c r="S1562" s="25"/>
      <c r="T1562" s="109"/>
      <c r="U1562" s="25">
        <v>180.59800000000001</v>
      </c>
      <c r="V1562" s="25">
        <v>0</v>
      </c>
      <c r="W1562" s="25">
        <v>0</v>
      </c>
      <c r="X1562" s="25">
        <v>0</v>
      </c>
      <c r="Y1562" s="25">
        <v>0</v>
      </c>
      <c r="Z1562" s="25">
        <v>0</v>
      </c>
      <c r="AA1562" s="109"/>
      <c r="AB1562" s="25">
        <v>0</v>
      </c>
      <c r="AC1562" s="25">
        <v>0</v>
      </c>
      <c r="AD1562" s="25">
        <v>0</v>
      </c>
      <c r="AE1562" s="25">
        <v>0</v>
      </c>
      <c r="AF1562" s="25">
        <v>0</v>
      </c>
      <c r="AG1562" s="25">
        <v>0</v>
      </c>
      <c r="AH1562" s="109"/>
      <c r="AI1562" s="25">
        <v>0</v>
      </c>
      <c r="AJ1562" s="25">
        <v>0</v>
      </c>
      <c r="AK1562" s="123">
        <v>238.464</v>
      </c>
      <c r="AL1562" s="25">
        <v>0</v>
      </c>
      <c r="AM1562" s="25">
        <v>0</v>
      </c>
      <c r="AN1562" s="25">
        <v>0</v>
      </c>
      <c r="AO1562" s="109"/>
      <c r="AP1562" s="25">
        <v>0</v>
      </c>
      <c r="AQ1562" s="25">
        <v>0</v>
      </c>
      <c r="AR1562" s="25">
        <v>0</v>
      </c>
      <c r="AS1562" s="25">
        <v>0</v>
      </c>
      <c r="AT1562" s="25">
        <v>0</v>
      </c>
      <c r="AU1562" s="25">
        <v>0</v>
      </c>
      <c r="AW1562" t="str">
        <f t="shared" si="157"/>
        <v>Phạm Thanh Hà</v>
      </c>
      <c r="AX1562" s="27" t="str">
        <f t="shared" si="158"/>
        <v xml:space="preserve">Vũ Thị Dịu </v>
      </c>
      <c r="AY1562" s="4" t="str">
        <f t="shared" si="159"/>
        <v>VIN+</v>
      </c>
    </row>
    <row r="1563" spans="1:51" outlineLevel="1" x14ac:dyDescent="0.25">
      <c r="A1563" s="4" t="s">
        <v>1104</v>
      </c>
      <c r="B1563" s="4" t="s">
        <v>797</v>
      </c>
      <c r="C1563" s="4" t="s">
        <v>451</v>
      </c>
      <c r="D1563" s="11" t="s">
        <v>777</v>
      </c>
      <c r="E1563" s="32" t="s">
        <v>840</v>
      </c>
      <c r="F1563" s="11" t="s">
        <v>710</v>
      </c>
      <c r="G1563" s="35">
        <v>5132487</v>
      </c>
      <c r="H1563" s="4" t="s">
        <v>1621</v>
      </c>
      <c r="I1563" s="4"/>
      <c r="J1563" s="4"/>
      <c r="K1563" s="4"/>
      <c r="L1563" s="4"/>
      <c r="M1563" s="33"/>
      <c r="N1563" s="38"/>
      <c r="O1563" s="33"/>
      <c r="P1563" s="244">
        <f t="shared" si="156"/>
        <v>1498.3710000000001</v>
      </c>
      <c r="Q1563" s="25"/>
      <c r="R1563" s="25"/>
      <c r="S1563" s="25"/>
      <c r="T1563" s="109"/>
      <c r="U1563" s="25">
        <v>180.59800000000001</v>
      </c>
      <c r="V1563" s="25">
        <v>0</v>
      </c>
      <c r="W1563" s="25">
        <v>0</v>
      </c>
      <c r="X1563" s="25">
        <v>0</v>
      </c>
      <c r="Y1563" s="25">
        <v>0</v>
      </c>
      <c r="Z1563" s="25">
        <v>0</v>
      </c>
      <c r="AA1563" s="109"/>
      <c r="AB1563" s="25">
        <v>0</v>
      </c>
      <c r="AC1563" s="25">
        <v>0</v>
      </c>
      <c r="AD1563" s="25">
        <v>0</v>
      </c>
      <c r="AE1563" s="25">
        <v>0</v>
      </c>
      <c r="AF1563" s="25">
        <v>0</v>
      </c>
      <c r="AG1563" s="25">
        <v>0</v>
      </c>
      <c r="AH1563" s="109"/>
      <c r="AI1563" s="25">
        <v>0</v>
      </c>
      <c r="AJ1563" s="25">
        <v>0</v>
      </c>
      <c r="AK1563" s="123">
        <v>238.464</v>
      </c>
      <c r="AL1563" s="25">
        <v>0</v>
      </c>
      <c r="AM1563" s="25">
        <v>0</v>
      </c>
      <c r="AN1563" s="25">
        <v>0</v>
      </c>
      <c r="AO1563" s="109"/>
      <c r="AP1563" s="25">
        <v>0</v>
      </c>
      <c r="AQ1563" s="25">
        <v>0</v>
      </c>
      <c r="AR1563" s="25">
        <v>359.05700000000002</v>
      </c>
      <c r="AS1563" s="25">
        <v>0</v>
      </c>
      <c r="AT1563" s="25">
        <v>0</v>
      </c>
      <c r="AU1563" s="25">
        <v>720.25199999999995</v>
      </c>
      <c r="AW1563" t="str">
        <f t="shared" si="157"/>
        <v>Phạm Thanh Hà</v>
      </c>
      <c r="AX1563" s="27" t="str">
        <f t="shared" si="158"/>
        <v xml:space="preserve">Vũ Thị Dịu </v>
      </c>
      <c r="AY1563" s="4" t="str">
        <f t="shared" si="159"/>
        <v>VIN+</v>
      </c>
    </row>
    <row r="1564" spans="1:51" outlineLevel="1" x14ac:dyDescent="0.25">
      <c r="A1564" s="4" t="s">
        <v>1104</v>
      </c>
      <c r="B1564" s="4" t="s">
        <v>797</v>
      </c>
      <c r="C1564" s="4" t="s">
        <v>451</v>
      </c>
      <c r="D1564" s="11" t="s">
        <v>777</v>
      </c>
      <c r="E1564" s="32" t="s">
        <v>840</v>
      </c>
      <c r="F1564" s="11" t="s">
        <v>710</v>
      </c>
      <c r="G1564" s="35">
        <v>5273898</v>
      </c>
      <c r="H1564" s="4" t="s">
        <v>1622</v>
      </c>
      <c r="I1564" s="4"/>
      <c r="J1564" s="4"/>
      <c r="K1564" s="4"/>
      <c r="L1564" s="4"/>
      <c r="M1564" s="33"/>
      <c r="N1564" s="38"/>
      <c r="O1564" s="33"/>
      <c r="P1564" s="244">
        <f t="shared" si="156"/>
        <v>180.59800000000001</v>
      </c>
      <c r="Q1564" s="25"/>
      <c r="R1564" s="25"/>
      <c r="S1564" s="25"/>
      <c r="T1564" s="109"/>
      <c r="U1564" s="25">
        <v>180.59800000000001</v>
      </c>
      <c r="V1564" s="25">
        <v>0</v>
      </c>
      <c r="W1564" s="25">
        <v>0</v>
      </c>
      <c r="X1564" s="25">
        <v>0</v>
      </c>
      <c r="Y1564" s="25">
        <v>0</v>
      </c>
      <c r="Z1564" s="25">
        <v>0</v>
      </c>
      <c r="AA1564" s="109"/>
      <c r="AB1564" s="25">
        <v>0</v>
      </c>
      <c r="AC1564" s="25">
        <v>0</v>
      </c>
      <c r="AD1564" s="25">
        <v>0</v>
      </c>
      <c r="AE1564" s="25">
        <v>0</v>
      </c>
      <c r="AF1564" s="25">
        <v>0</v>
      </c>
      <c r="AG1564" s="25">
        <v>0</v>
      </c>
      <c r="AH1564" s="109"/>
      <c r="AI1564" s="25">
        <v>0</v>
      </c>
      <c r="AJ1564" s="25">
        <v>0</v>
      </c>
      <c r="AK1564" s="123">
        <v>0</v>
      </c>
      <c r="AL1564" s="25">
        <v>0</v>
      </c>
      <c r="AM1564" s="25">
        <v>0</v>
      </c>
      <c r="AN1564" s="25">
        <v>0</v>
      </c>
      <c r="AO1564" s="109"/>
      <c r="AP1564" s="25">
        <v>0</v>
      </c>
      <c r="AQ1564" s="25">
        <v>0</v>
      </c>
      <c r="AR1564" s="25">
        <v>0</v>
      </c>
      <c r="AS1564" s="25">
        <v>0</v>
      </c>
      <c r="AT1564" s="25">
        <v>0</v>
      </c>
      <c r="AU1564" s="25">
        <v>0</v>
      </c>
      <c r="AW1564" t="str">
        <f t="shared" si="157"/>
        <v>Phạm Thanh Hà</v>
      </c>
      <c r="AX1564" s="27" t="str">
        <f t="shared" si="158"/>
        <v xml:space="preserve">Vũ Thị Dịu </v>
      </c>
      <c r="AY1564" s="4" t="str">
        <f t="shared" si="159"/>
        <v>VIN+</v>
      </c>
    </row>
    <row r="1565" spans="1:51" outlineLevel="1" x14ac:dyDescent="0.25">
      <c r="A1565" s="4" t="s">
        <v>1104</v>
      </c>
      <c r="B1565" s="4" t="s">
        <v>797</v>
      </c>
      <c r="C1565" s="4" t="s">
        <v>451</v>
      </c>
      <c r="D1565" s="11" t="s">
        <v>777</v>
      </c>
      <c r="E1565" s="32" t="s">
        <v>840</v>
      </c>
      <c r="F1565" s="11" t="s">
        <v>710</v>
      </c>
      <c r="G1565" s="35">
        <v>5136421</v>
      </c>
      <c r="H1565" s="4" t="s">
        <v>1623</v>
      </c>
      <c r="I1565" s="4"/>
      <c r="J1565" s="4"/>
      <c r="K1565" s="4"/>
      <c r="L1565" s="4"/>
      <c r="M1565" s="33"/>
      <c r="N1565" s="38"/>
      <c r="O1565" s="33"/>
      <c r="P1565" s="244">
        <f t="shared" si="156"/>
        <v>1500.6780000000001</v>
      </c>
      <c r="Q1565" s="25"/>
      <c r="R1565" s="25"/>
      <c r="S1565" s="25"/>
      <c r="T1565" s="109"/>
      <c r="U1565" s="25">
        <v>180.59800000000001</v>
      </c>
      <c r="V1565" s="25">
        <v>0</v>
      </c>
      <c r="W1565" s="25">
        <v>0</v>
      </c>
      <c r="X1565" s="25">
        <v>0</v>
      </c>
      <c r="Y1565" s="25">
        <v>0</v>
      </c>
      <c r="Z1565" s="25">
        <v>0</v>
      </c>
      <c r="AA1565" s="109"/>
      <c r="AB1565" s="25">
        <v>0</v>
      </c>
      <c r="AC1565" s="25">
        <v>0</v>
      </c>
      <c r="AD1565" s="25">
        <v>0</v>
      </c>
      <c r="AE1565" s="25">
        <v>0</v>
      </c>
      <c r="AF1565" s="25">
        <v>0</v>
      </c>
      <c r="AG1565" s="25">
        <v>0</v>
      </c>
      <c r="AH1565" s="109"/>
      <c r="AI1565" s="25">
        <v>0</v>
      </c>
      <c r="AJ1565" s="25">
        <v>0</v>
      </c>
      <c r="AK1565" s="123">
        <v>476.928</v>
      </c>
      <c r="AL1565" s="25">
        <v>0</v>
      </c>
      <c r="AM1565" s="25">
        <v>0</v>
      </c>
      <c r="AN1565" s="25">
        <v>0</v>
      </c>
      <c r="AO1565" s="109"/>
      <c r="AP1565" s="25">
        <v>0</v>
      </c>
      <c r="AQ1565" s="25">
        <v>0</v>
      </c>
      <c r="AR1565" s="25">
        <v>0</v>
      </c>
      <c r="AS1565" s="25">
        <v>0</v>
      </c>
      <c r="AT1565" s="25">
        <v>0</v>
      </c>
      <c r="AU1565" s="25">
        <v>843.15200000000004</v>
      </c>
      <c r="AW1565" t="str">
        <f t="shared" si="157"/>
        <v>Phạm Thanh Hà</v>
      </c>
      <c r="AX1565" s="27" t="str">
        <f t="shared" si="158"/>
        <v xml:space="preserve">Vũ Thị Dịu </v>
      </c>
      <c r="AY1565" s="4" t="str">
        <f t="shared" si="159"/>
        <v>VIN+</v>
      </c>
    </row>
    <row r="1566" spans="1:51" outlineLevel="1" x14ac:dyDescent="0.25">
      <c r="A1566" s="4" t="s">
        <v>1104</v>
      </c>
      <c r="B1566" s="4" t="s">
        <v>797</v>
      </c>
      <c r="C1566" s="4" t="s">
        <v>451</v>
      </c>
      <c r="D1566" s="11" t="s">
        <v>777</v>
      </c>
      <c r="E1566" s="32" t="s">
        <v>840</v>
      </c>
      <c r="F1566" s="11" t="s">
        <v>710</v>
      </c>
      <c r="G1566" s="35">
        <v>5338645</v>
      </c>
      <c r="H1566" s="4" t="s">
        <v>1901</v>
      </c>
      <c r="I1566" s="4"/>
      <c r="J1566" s="4"/>
      <c r="K1566" s="4"/>
      <c r="L1566" s="4"/>
      <c r="M1566" s="33"/>
      <c r="N1566" s="38"/>
      <c r="O1566" s="33"/>
      <c r="P1566" s="244">
        <f t="shared" si="156"/>
        <v>1148.9549999999999</v>
      </c>
      <c r="Q1566" s="25"/>
      <c r="R1566" s="25"/>
      <c r="S1566" s="25"/>
      <c r="T1566" s="109"/>
      <c r="U1566" s="25"/>
      <c r="V1566" s="25"/>
      <c r="W1566" s="25">
        <v>606.99400000000003</v>
      </c>
      <c r="X1566" s="25">
        <v>0</v>
      </c>
      <c r="Y1566" s="25">
        <v>0</v>
      </c>
      <c r="Z1566" s="25">
        <v>0</v>
      </c>
      <c r="AA1566" s="109"/>
      <c r="AB1566" s="25">
        <v>0</v>
      </c>
      <c r="AC1566" s="25">
        <v>0</v>
      </c>
      <c r="AD1566" s="25">
        <v>0</v>
      </c>
      <c r="AE1566" s="25">
        <v>0</v>
      </c>
      <c r="AF1566" s="25">
        <v>0</v>
      </c>
      <c r="AG1566" s="25">
        <v>0</v>
      </c>
      <c r="AH1566" s="109"/>
      <c r="AI1566" s="25">
        <v>0</v>
      </c>
      <c r="AJ1566" s="25">
        <v>541.96100000000001</v>
      </c>
      <c r="AK1566" s="123">
        <v>0</v>
      </c>
      <c r="AL1566" s="25">
        <v>0</v>
      </c>
      <c r="AM1566" s="25">
        <v>0</v>
      </c>
      <c r="AN1566" s="25">
        <v>0</v>
      </c>
      <c r="AO1566" s="109"/>
      <c r="AP1566" s="25">
        <v>0</v>
      </c>
      <c r="AQ1566" s="25">
        <v>0</v>
      </c>
      <c r="AR1566" s="25">
        <v>0</v>
      </c>
      <c r="AS1566" s="25">
        <v>0</v>
      </c>
      <c r="AT1566" s="25">
        <v>0</v>
      </c>
      <c r="AU1566" s="25">
        <v>0</v>
      </c>
      <c r="AW1566" t="str">
        <f t="shared" si="157"/>
        <v>Phạm Thanh Hà</v>
      </c>
      <c r="AX1566" s="27" t="str">
        <f t="shared" si="158"/>
        <v xml:space="preserve">Vũ Thị Dịu </v>
      </c>
      <c r="AY1566" s="4" t="str">
        <f t="shared" si="159"/>
        <v>VIN+</v>
      </c>
    </row>
    <row r="1567" spans="1:51" outlineLevel="1" x14ac:dyDescent="0.25">
      <c r="A1567" s="4" t="s">
        <v>1104</v>
      </c>
      <c r="B1567" s="4" t="s">
        <v>797</v>
      </c>
      <c r="C1567" s="4" t="s">
        <v>451</v>
      </c>
      <c r="D1567" s="11" t="s">
        <v>777</v>
      </c>
      <c r="E1567" s="32" t="s">
        <v>840</v>
      </c>
      <c r="F1567" s="11" t="s">
        <v>710</v>
      </c>
      <c r="G1567" s="35">
        <v>5129061</v>
      </c>
      <c r="H1567" s="4" t="s">
        <v>1902</v>
      </c>
      <c r="I1567" s="4"/>
      <c r="J1567" s="4"/>
      <c r="K1567" s="4"/>
      <c r="L1567" s="4"/>
      <c r="M1567" s="33"/>
      <c r="N1567" s="38"/>
      <c r="O1567" s="33"/>
      <c r="P1567" s="244">
        <f t="shared" si="156"/>
        <v>1091.0889999999999</v>
      </c>
      <c r="Q1567" s="25"/>
      <c r="R1567" s="25"/>
      <c r="S1567" s="25"/>
      <c r="T1567" s="109"/>
      <c r="U1567" s="25"/>
      <c r="V1567" s="25"/>
      <c r="W1567" s="25">
        <v>303.49700000000001</v>
      </c>
      <c r="X1567" s="25">
        <v>0</v>
      </c>
      <c r="Y1567" s="25">
        <v>0</v>
      </c>
      <c r="Z1567" s="25">
        <v>0</v>
      </c>
      <c r="AA1567" s="109"/>
      <c r="AB1567" s="25">
        <v>0</v>
      </c>
      <c r="AC1567" s="25">
        <v>0</v>
      </c>
      <c r="AD1567" s="25">
        <v>0</v>
      </c>
      <c r="AE1567" s="25">
        <v>0</v>
      </c>
      <c r="AF1567" s="25">
        <v>0</v>
      </c>
      <c r="AG1567" s="25">
        <v>0</v>
      </c>
      <c r="AH1567" s="109"/>
      <c r="AI1567" s="25">
        <v>0</v>
      </c>
      <c r="AJ1567" s="25">
        <v>0</v>
      </c>
      <c r="AK1567" s="123">
        <v>0</v>
      </c>
      <c r="AL1567" s="25">
        <v>0</v>
      </c>
      <c r="AM1567" s="25">
        <v>0</v>
      </c>
      <c r="AN1567" s="25">
        <v>0</v>
      </c>
      <c r="AO1567" s="109"/>
      <c r="AP1567" s="25">
        <v>303.49700000000001</v>
      </c>
      <c r="AQ1567" s="25">
        <v>0</v>
      </c>
      <c r="AR1567" s="25">
        <v>0</v>
      </c>
      <c r="AS1567" s="25">
        <v>0</v>
      </c>
      <c r="AT1567" s="25">
        <v>0</v>
      </c>
      <c r="AU1567" s="25">
        <v>484.09500000000003</v>
      </c>
      <c r="AW1567" t="str">
        <f t="shared" si="157"/>
        <v>Phạm Thanh Hà</v>
      </c>
      <c r="AX1567" s="27" t="str">
        <f t="shared" si="158"/>
        <v xml:space="preserve">Vũ Thị Dịu </v>
      </c>
      <c r="AY1567" s="4" t="str">
        <f t="shared" si="159"/>
        <v>VIN+</v>
      </c>
    </row>
    <row r="1568" spans="1:51" outlineLevel="1" x14ac:dyDescent="0.25">
      <c r="A1568" s="4" t="s">
        <v>1104</v>
      </c>
      <c r="B1568" s="4" t="s">
        <v>797</v>
      </c>
      <c r="C1568" s="4" t="s">
        <v>451</v>
      </c>
      <c r="D1568" s="11" t="s">
        <v>777</v>
      </c>
      <c r="E1568" s="32" t="s">
        <v>840</v>
      </c>
      <c r="F1568" s="11" t="s">
        <v>710</v>
      </c>
      <c r="G1568" s="35">
        <v>5135716</v>
      </c>
      <c r="H1568" s="4" t="s">
        <v>1903</v>
      </c>
      <c r="I1568" s="4"/>
      <c r="J1568" s="4"/>
      <c r="K1568" s="4"/>
      <c r="L1568" s="4"/>
      <c r="M1568" s="33"/>
      <c r="N1568" s="38"/>
      <c r="O1568" s="33"/>
      <c r="P1568" s="244">
        <f t="shared" si="156"/>
        <v>599.66000000000008</v>
      </c>
      <c r="Q1568" s="25"/>
      <c r="R1568" s="25"/>
      <c r="S1568" s="25"/>
      <c r="T1568" s="109"/>
      <c r="U1568" s="25"/>
      <c r="V1568" s="25"/>
      <c r="W1568" s="25">
        <v>180.59800000000001</v>
      </c>
      <c r="X1568" s="25">
        <v>0</v>
      </c>
      <c r="Y1568" s="25">
        <v>0</v>
      </c>
      <c r="Z1568" s="25">
        <v>0</v>
      </c>
      <c r="AA1568" s="109"/>
      <c r="AB1568" s="25">
        <v>0</v>
      </c>
      <c r="AC1568" s="25">
        <v>0</v>
      </c>
      <c r="AD1568" s="25">
        <v>0</v>
      </c>
      <c r="AE1568" s="25">
        <v>0</v>
      </c>
      <c r="AF1568" s="25">
        <v>0</v>
      </c>
      <c r="AG1568" s="25">
        <v>0</v>
      </c>
      <c r="AH1568" s="109"/>
      <c r="AI1568" s="25">
        <v>0</v>
      </c>
      <c r="AJ1568" s="25">
        <v>0</v>
      </c>
      <c r="AK1568" s="123">
        <v>0</v>
      </c>
      <c r="AL1568" s="25">
        <v>0</v>
      </c>
      <c r="AM1568" s="25">
        <v>0</v>
      </c>
      <c r="AN1568" s="25">
        <v>0</v>
      </c>
      <c r="AO1568" s="109"/>
      <c r="AP1568" s="25">
        <v>238.464</v>
      </c>
      <c r="AQ1568" s="25">
        <v>0</v>
      </c>
      <c r="AR1568" s="25">
        <v>0</v>
      </c>
      <c r="AS1568" s="25">
        <v>0</v>
      </c>
      <c r="AT1568" s="25">
        <v>0</v>
      </c>
      <c r="AU1568" s="25">
        <v>180.59800000000001</v>
      </c>
      <c r="AW1568" t="str">
        <f t="shared" si="157"/>
        <v>Phạm Thanh Hà</v>
      </c>
      <c r="AX1568" s="27" t="str">
        <f t="shared" si="158"/>
        <v xml:space="preserve">Vũ Thị Dịu </v>
      </c>
      <c r="AY1568" s="4" t="str">
        <f t="shared" si="159"/>
        <v>VIN+</v>
      </c>
    </row>
    <row r="1569" spans="1:51" outlineLevel="1" x14ac:dyDescent="0.25">
      <c r="A1569" s="4" t="s">
        <v>1104</v>
      </c>
      <c r="B1569" s="4" t="s">
        <v>797</v>
      </c>
      <c r="C1569" s="4" t="s">
        <v>451</v>
      </c>
      <c r="D1569" s="11" t="s">
        <v>777</v>
      </c>
      <c r="E1569" s="32" t="s">
        <v>840</v>
      </c>
      <c r="F1569" s="11" t="s">
        <v>710</v>
      </c>
      <c r="G1569" s="35">
        <v>5138896</v>
      </c>
      <c r="H1569" s="4" t="s">
        <v>2135</v>
      </c>
      <c r="I1569" s="4"/>
      <c r="J1569" s="4"/>
      <c r="K1569" s="4"/>
      <c r="L1569" s="4"/>
      <c r="M1569" s="33"/>
      <c r="N1569" s="38"/>
      <c r="O1569" s="33"/>
      <c r="P1569" s="244">
        <f t="shared" si="156"/>
        <v>3493.9300000000003</v>
      </c>
      <c r="Q1569" s="25"/>
      <c r="R1569" s="25"/>
      <c r="S1569" s="25"/>
      <c r="T1569" s="109"/>
      <c r="U1569" s="25"/>
      <c r="V1569" s="25"/>
      <c r="W1569" s="25">
        <v>0</v>
      </c>
      <c r="X1569" s="25">
        <v>1079.309</v>
      </c>
      <c r="Y1569" s="25">
        <v>0</v>
      </c>
      <c r="Z1569" s="25">
        <v>0</v>
      </c>
      <c r="AA1569" s="109"/>
      <c r="AB1569" s="25">
        <v>0</v>
      </c>
      <c r="AC1569" s="25">
        <v>0</v>
      </c>
      <c r="AD1569" s="25">
        <v>0</v>
      </c>
      <c r="AE1569" s="25">
        <v>0</v>
      </c>
      <c r="AF1569" s="25">
        <v>0</v>
      </c>
      <c r="AG1569" s="25">
        <v>0</v>
      </c>
      <c r="AH1569" s="109"/>
      <c r="AI1569" s="25">
        <v>1036.8430000000001</v>
      </c>
      <c r="AJ1569" s="25">
        <v>0</v>
      </c>
      <c r="AK1569" s="123">
        <v>0</v>
      </c>
      <c r="AL1569" s="25">
        <v>715.39200000000005</v>
      </c>
      <c r="AM1569" s="25">
        <v>0</v>
      </c>
      <c r="AN1569" s="25">
        <v>0</v>
      </c>
      <c r="AO1569" s="109"/>
      <c r="AP1569" s="25">
        <v>0</v>
      </c>
      <c r="AQ1569" s="25">
        <v>0</v>
      </c>
      <c r="AR1569" s="25">
        <v>0</v>
      </c>
      <c r="AS1569" s="25">
        <v>1377.778</v>
      </c>
      <c r="AT1569" s="25">
        <v>0</v>
      </c>
      <c r="AU1569" s="25">
        <v>-715.39200000000005</v>
      </c>
      <c r="AW1569" t="str">
        <f t="shared" si="157"/>
        <v>Phạm Thanh Hà</v>
      </c>
      <c r="AX1569" s="27" t="str">
        <f t="shared" si="158"/>
        <v xml:space="preserve">Vũ Thị Dịu </v>
      </c>
      <c r="AY1569" s="4" t="str">
        <f t="shared" si="159"/>
        <v>VIN+</v>
      </c>
    </row>
    <row r="1570" spans="1:51" outlineLevel="1" x14ac:dyDescent="0.25">
      <c r="A1570" s="4" t="s">
        <v>1104</v>
      </c>
      <c r="B1570" s="4" t="s">
        <v>797</v>
      </c>
      <c r="C1570" s="4" t="s">
        <v>451</v>
      </c>
      <c r="D1570" s="11" t="s">
        <v>777</v>
      </c>
      <c r="E1570" s="32" t="s">
        <v>840</v>
      </c>
      <c r="F1570" s="11" t="s">
        <v>710</v>
      </c>
      <c r="G1570" s="35">
        <v>5134319</v>
      </c>
      <c r="H1570" s="4" t="s">
        <v>2195</v>
      </c>
      <c r="I1570" s="4"/>
      <c r="J1570" s="4"/>
      <c r="K1570" s="4"/>
      <c r="L1570" s="4"/>
      <c r="M1570" s="33"/>
      <c r="N1570" s="38"/>
      <c r="O1570" s="33"/>
      <c r="P1570" s="244">
        <f t="shared" si="156"/>
        <v>2514.9539999999997</v>
      </c>
      <c r="Q1570" s="25"/>
      <c r="R1570" s="25"/>
      <c r="S1570" s="25"/>
      <c r="T1570" s="109"/>
      <c r="U1570" s="25"/>
      <c r="V1570" s="25"/>
      <c r="W1570" s="25">
        <v>0</v>
      </c>
      <c r="X1570" s="25">
        <v>180.59800000000001</v>
      </c>
      <c r="Y1570" s="25">
        <v>0</v>
      </c>
      <c r="Z1570" s="25">
        <v>0</v>
      </c>
      <c r="AA1570" s="109"/>
      <c r="AB1570" s="25">
        <v>0</v>
      </c>
      <c r="AC1570" s="25">
        <v>0</v>
      </c>
      <c r="AD1570" s="25">
        <v>0</v>
      </c>
      <c r="AE1570" s="25">
        <v>0</v>
      </c>
      <c r="AF1570" s="25">
        <v>0</v>
      </c>
      <c r="AG1570" s="25">
        <v>0</v>
      </c>
      <c r="AH1570" s="109"/>
      <c r="AI1570" s="25">
        <v>0</v>
      </c>
      <c r="AJ1570" s="25">
        <v>0</v>
      </c>
      <c r="AK1570" s="123">
        <v>0</v>
      </c>
      <c r="AL1570" s="25">
        <v>359.05700000000002</v>
      </c>
      <c r="AM1570" s="25">
        <v>0</v>
      </c>
      <c r="AN1570" s="25">
        <v>0</v>
      </c>
      <c r="AO1570" s="109"/>
      <c r="AP1570" s="25">
        <v>238.464</v>
      </c>
      <c r="AQ1570" s="25">
        <v>0</v>
      </c>
      <c r="AR1570" s="25">
        <v>0</v>
      </c>
      <c r="AS1570" s="25">
        <v>1736.835</v>
      </c>
      <c r="AT1570" s="25">
        <v>0</v>
      </c>
      <c r="AU1570" s="25">
        <v>0</v>
      </c>
      <c r="AW1570" t="str">
        <f t="shared" si="157"/>
        <v>Phạm Thanh Hà</v>
      </c>
      <c r="AX1570" s="27" t="str">
        <f t="shared" si="158"/>
        <v xml:space="preserve">Vũ Thị Dịu </v>
      </c>
      <c r="AY1570" s="4" t="str">
        <f t="shared" si="159"/>
        <v>VIN+</v>
      </c>
    </row>
    <row r="1571" spans="1:51" outlineLevel="1" x14ac:dyDescent="0.25">
      <c r="A1571" s="4" t="s">
        <v>1104</v>
      </c>
      <c r="B1571" s="4" t="s">
        <v>797</v>
      </c>
      <c r="C1571" s="4" t="s">
        <v>451</v>
      </c>
      <c r="D1571" s="11" t="s">
        <v>777</v>
      </c>
      <c r="E1571" s="32" t="s">
        <v>840</v>
      </c>
      <c r="F1571" s="11" t="s">
        <v>710</v>
      </c>
      <c r="G1571" s="35">
        <v>5279764</v>
      </c>
      <c r="H1571" s="4" t="s">
        <v>2196</v>
      </c>
      <c r="I1571" s="4"/>
      <c r="J1571" s="4"/>
      <c r="K1571" s="4"/>
      <c r="L1571" s="4"/>
      <c r="M1571" s="33"/>
      <c r="N1571" s="38"/>
      <c r="O1571" s="33"/>
      <c r="P1571" s="244">
        <f t="shared" si="156"/>
        <v>720.25199999999995</v>
      </c>
      <c r="Q1571" s="25"/>
      <c r="R1571" s="25"/>
      <c r="S1571" s="25"/>
      <c r="T1571" s="109"/>
      <c r="U1571" s="25"/>
      <c r="V1571" s="25"/>
      <c r="W1571" s="25">
        <v>0</v>
      </c>
      <c r="X1571" s="25">
        <v>361.19499999999999</v>
      </c>
      <c r="Y1571" s="25">
        <v>0</v>
      </c>
      <c r="Z1571" s="25">
        <v>0</v>
      </c>
      <c r="AA1571" s="109"/>
      <c r="AB1571" s="25">
        <v>0</v>
      </c>
      <c r="AC1571" s="25">
        <v>0</v>
      </c>
      <c r="AD1571" s="25">
        <v>0</v>
      </c>
      <c r="AE1571" s="25">
        <v>0</v>
      </c>
      <c r="AF1571" s="25">
        <v>0</v>
      </c>
      <c r="AG1571" s="25">
        <v>0</v>
      </c>
      <c r="AH1571" s="109"/>
      <c r="AI1571" s="25">
        <v>0</v>
      </c>
      <c r="AJ1571" s="25">
        <v>0</v>
      </c>
      <c r="AK1571" s="123">
        <v>0</v>
      </c>
      <c r="AL1571" s="25">
        <v>0</v>
      </c>
      <c r="AM1571" s="25">
        <v>0</v>
      </c>
      <c r="AN1571" s="25">
        <v>0</v>
      </c>
      <c r="AO1571" s="109"/>
      <c r="AP1571" s="25">
        <v>359.05700000000002</v>
      </c>
      <c r="AQ1571" s="25">
        <v>0</v>
      </c>
      <c r="AR1571" s="25">
        <v>0</v>
      </c>
      <c r="AS1571" s="25">
        <v>0</v>
      </c>
      <c r="AT1571" s="25">
        <v>0</v>
      </c>
      <c r="AU1571" s="25">
        <v>0</v>
      </c>
      <c r="AW1571" t="str">
        <f t="shared" si="157"/>
        <v>Phạm Thanh Hà</v>
      </c>
      <c r="AX1571" s="27" t="str">
        <f t="shared" si="158"/>
        <v xml:space="preserve">Vũ Thị Dịu </v>
      </c>
      <c r="AY1571" s="4" t="str">
        <f t="shared" si="159"/>
        <v>VIN+</v>
      </c>
    </row>
    <row r="1572" spans="1:51" outlineLevel="1" x14ac:dyDescent="0.25">
      <c r="A1572" s="4" t="s">
        <v>1104</v>
      </c>
      <c r="B1572" s="4" t="s">
        <v>797</v>
      </c>
      <c r="C1572" s="4" t="s">
        <v>451</v>
      </c>
      <c r="D1572" s="11" t="s">
        <v>777</v>
      </c>
      <c r="E1572" s="32" t="s">
        <v>840</v>
      </c>
      <c r="F1572" s="11" t="s">
        <v>710</v>
      </c>
      <c r="G1572" s="35">
        <v>5276871</v>
      </c>
      <c r="H1572" s="4" t="s">
        <v>2197</v>
      </c>
      <c r="I1572" s="4"/>
      <c r="J1572" s="4"/>
      <c r="K1572" s="4"/>
      <c r="L1572" s="4"/>
      <c r="M1572" s="33"/>
      <c r="N1572" s="38"/>
      <c r="O1572" s="33"/>
      <c r="P1572" s="244">
        <f t="shared" si="156"/>
        <v>2695.7200000000003</v>
      </c>
      <c r="Q1572" s="25"/>
      <c r="R1572" s="25"/>
      <c r="S1572" s="25"/>
      <c r="T1572" s="109"/>
      <c r="U1572" s="25"/>
      <c r="V1572" s="25"/>
      <c r="W1572" s="25">
        <v>0</v>
      </c>
      <c r="X1572" s="25">
        <v>180.59800000000001</v>
      </c>
      <c r="Y1572" s="25">
        <v>0</v>
      </c>
      <c r="Z1572" s="25">
        <v>0</v>
      </c>
      <c r="AA1572" s="109"/>
      <c r="AB1572" s="25">
        <v>0</v>
      </c>
      <c r="AC1572" s="25">
        <v>0</v>
      </c>
      <c r="AD1572" s="25">
        <v>0</v>
      </c>
      <c r="AE1572" s="25">
        <v>0</v>
      </c>
      <c r="AF1572" s="25">
        <v>0</v>
      </c>
      <c r="AG1572" s="25">
        <v>0</v>
      </c>
      <c r="AH1572" s="109"/>
      <c r="AI1572" s="25">
        <v>0</v>
      </c>
      <c r="AJ1572" s="25">
        <v>0</v>
      </c>
      <c r="AK1572" s="123">
        <v>0</v>
      </c>
      <c r="AL1572" s="25">
        <v>359.05700000000002</v>
      </c>
      <c r="AM1572" s="25">
        <v>0</v>
      </c>
      <c r="AN1572" s="25">
        <v>0</v>
      </c>
      <c r="AO1572" s="109"/>
      <c r="AP1572" s="25">
        <v>0</v>
      </c>
      <c r="AQ1572" s="25">
        <v>0</v>
      </c>
      <c r="AR1572" s="25">
        <v>541.96100000000001</v>
      </c>
      <c r="AS1572" s="25">
        <v>1614.104</v>
      </c>
      <c r="AT1572" s="25">
        <v>0</v>
      </c>
      <c r="AU1572" s="25">
        <v>0</v>
      </c>
      <c r="AW1572" t="str">
        <f t="shared" si="157"/>
        <v>Phạm Thanh Hà</v>
      </c>
      <c r="AX1572" s="27" t="str">
        <f t="shared" si="158"/>
        <v xml:space="preserve">Vũ Thị Dịu </v>
      </c>
      <c r="AY1572" s="4" t="str">
        <f t="shared" si="159"/>
        <v>VIN+</v>
      </c>
    </row>
    <row r="1573" spans="1:51" outlineLevel="1" x14ac:dyDescent="0.25">
      <c r="A1573" s="4" t="s">
        <v>1104</v>
      </c>
      <c r="B1573" s="4" t="s">
        <v>797</v>
      </c>
      <c r="C1573" s="4" t="s">
        <v>451</v>
      </c>
      <c r="D1573" s="11" t="s">
        <v>777</v>
      </c>
      <c r="E1573" s="32" t="s">
        <v>840</v>
      </c>
      <c r="F1573" s="11" t="s">
        <v>710</v>
      </c>
      <c r="G1573" s="35">
        <v>5295935</v>
      </c>
      <c r="H1573" s="4" t="s">
        <v>3169</v>
      </c>
      <c r="I1573" s="4"/>
      <c r="J1573" s="4"/>
      <c r="K1573" s="4"/>
      <c r="L1573" s="4"/>
      <c r="M1573" s="33"/>
      <c r="N1573" s="38"/>
      <c r="O1573" s="33"/>
      <c r="P1573" s="244">
        <f t="shared" si="156"/>
        <v>597.52099999999996</v>
      </c>
      <c r="Q1573" s="25"/>
      <c r="R1573" s="25"/>
      <c r="S1573" s="25"/>
      <c r="T1573" s="109"/>
      <c r="U1573" s="25"/>
      <c r="V1573" s="25"/>
      <c r="W1573" s="25"/>
      <c r="X1573" s="25">
        <v>0</v>
      </c>
      <c r="Y1573" s="25"/>
      <c r="Z1573" s="25">
        <v>0</v>
      </c>
      <c r="AA1573" s="109"/>
      <c r="AB1573" s="25">
        <v>0</v>
      </c>
      <c r="AC1573" s="25">
        <v>0</v>
      </c>
      <c r="AD1573" s="25">
        <v>0</v>
      </c>
      <c r="AE1573" s="25">
        <v>0</v>
      </c>
      <c r="AF1573" s="25">
        <v>0</v>
      </c>
      <c r="AG1573" s="25">
        <v>0</v>
      </c>
      <c r="AH1573" s="109"/>
      <c r="AI1573" s="25">
        <v>0</v>
      </c>
      <c r="AJ1573" s="25">
        <v>0</v>
      </c>
      <c r="AK1573" s="123">
        <v>238.464</v>
      </c>
      <c r="AL1573" s="25">
        <v>0</v>
      </c>
      <c r="AM1573" s="25">
        <v>0</v>
      </c>
      <c r="AN1573" s="25">
        <v>0</v>
      </c>
      <c r="AO1573" s="109"/>
      <c r="AP1573" s="25">
        <v>0</v>
      </c>
      <c r="AQ1573" s="25">
        <v>0</v>
      </c>
      <c r="AR1573" s="25">
        <v>359.05700000000002</v>
      </c>
      <c r="AS1573" s="25">
        <v>0</v>
      </c>
      <c r="AT1573" s="25">
        <v>0</v>
      </c>
      <c r="AU1573" s="25">
        <v>0</v>
      </c>
      <c r="AW1573" t="str">
        <f t="shared" si="157"/>
        <v>Phạm Thanh Hà</v>
      </c>
      <c r="AX1573" s="27" t="str">
        <f t="shared" si="158"/>
        <v xml:space="preserve">Vũ Thị Dịu </v>
      </c>
      <c r="AY1573" s="4" t="str">
        <f t="shared" si="159"/>
        <v>VIN+</v>
      </c>
    </row>
    <row r="1574" spans="1:51" outlineLevel="1" x14ac:dyDescent="0.25">
      <c r="A1574" s="4" t="s">
        <v>1104</v>
      </c>
      <c r="B1574" s="4" t="s">
        <v>797</v>
      </c>
      <c r="C1574" s="4" t="s">
        <v>451</v>
      </c>
      <c r="D1574" s="11" t="s">
        <v>777</v>
      </c>
      <c r="E1574" s="32" t="s">
        <v>840</v>
      </c>
      <c r="F1574" s="11" t="s">
        <v>710</v>
      </c>
      <c r="G1574" s="35">
        <v>5271212</v>
      </c>
      <c r="H1574" s="4" t="s">
        <v>3170</v>
      </c>
      <c r="I1574" s="4"/>
      <c r="J1574" s="4"/>
      <c r="K1574" s="4"/>
      <c r="L1574" s="4"/>
      <c r="M1574" s="33"/>
      <c r="N1574" s="38"/>
      <c r="O1574" s="33"/>
      <c r="P1574" s="244">
        <f t="shared" si="156"/>
        <v>238.464</v>
      </c>
      <c r="Q1574" s="25"/>
      <c r="R1574" s="25"/>
      <c r="S1574" s="25"/>
      <c r="T1574" s="109"/>
      <c r="U1574" s="25"/>
      <c r="V1574" s="25"/>
      <c r="W1574" s="25"/>
      <c r="X1574" s="25">
        <v>0</v>
      </c>
      <c r="Y1574" s="25"/>
      <c r="Z1574" s="25">
        <v>0</v>
      </c>
      <c r="AA1574" s="109"/>
      <c r="AB1574" s="25">
        <v>0</v>
      </c>
      <c r="AC1574" s="25">
        <v>0</v>
      </c>
      <c r="AD1574" s="25">
        <v>0</v>
      </c>
      <c r="AE1574" s="25">
        <v>0</v>
      </c>
      <c r="AF1574" s="25">
        <v>0</v>
      </c>
      <c r="AG1574" s="25">
        <v>0</v>
      </c>
      <c r="AH1574" s="109"/>
      <c r="AI1574" s="25">
        <v>0</v>
      </c>
      <c r="AJ1574" s="25">
        <v>0</v>
      </c>
      <c r="AK1574" s="123">
        <v>0</v>
      </c>
      <c r="AL1574" s="25">
        <v>0</v>
      </c>
      <c r="AM1574" s="25">
        <v>0</v>
      </c>
      <c r="AN1574" s="25">
        <v>0</v>
      </c>
      <c r="AO1574" s="109"/>
      <c r="AP1574" s="25">
        <v>0</v>
      </c>
      <c r="AQ1574" s="25">
        <v>0</v>
      </c>
      <c r="AR1574" s="25">
        <v>238.464</v>
      </c>
      <c r="AS1574" s="25">
        <v>0</v>
      </c>
      <c r="AT1574" s="25">
        <v>0</v>
      </c>
      <c r="AU1574" s="25">
        <v>0</v>
      </c>
      <c r="AW1574" t="str">
        <f t="shared" si="157"/>
        <v>Phạm Thanh Hà</v>
      </c>
      <c r="AX1574" s="27" t="str">
        <f t="shared" si="158"/>
        <v xml:space="preserve">Vũ Thị Dịu </v>
      </c>
      <c r="AY1574" s="4" t="str">
        <f t="shared" si="159"/>
        <v>VIN+</v>
      </c>
    </row>
    <row r="1575" spans="1:51" outlineLevel="1" x14ac:dyDescent="0.25">
      <c r="A1575" s="4" t="s">
        <v>1104</v>
      </c>
      <c r="B1575" s="4" t="s">
        <v>797</v>
      </c>
      <c r="C1575" s="4" t="s">
        <v>451</v>
      </c>
      <c r="D1575" s="11" t="s">
        <v>777</v>
      </c>
      <c r="E1575" s="32" t="s">
        <v>840</v>
      </c>
      <c r="F1575" s="11" t="s">
        <v>710</v>
      </c>
      <c r="G1575" s="35">
        <v>5132214</v>
      </c>
      <c r="H1575" s="4" t="s">
        <v>3171</v>
      </c>
      <c r="I1575" s="4"/>
      <c r="J1575" s="4"/>
      <c r="K1575" s="4"/>
      <c r="L1575" s="4"/>
      <c r="M1575" s="33"/>
      <c r="N1575" s="38"/>
      <c r="O1575" s="33"/>
      <c r="P1575" s="244">
        <f t="shared" si="156"/>
        <v>541.79300000000001</v>
      </c>
      <c r="Q1575" s="25"/>
      <c r="R1575" s="25"/>
      <c r="S1575" s="25"/>
      <c r="T1575" s="109"/>
      <c r="U1575" s="25"/>
      <c r="V1575" s="25"/>
      <c r="W1575" s="25"/>
      <c r="X1575" s="25">
        <v>0</v>
      </c>
      <c r="Y1575" s="25"/>
      <c r="Z1575" s="25">
        <v>0</v>
      </c>
      <c r="AA1575" s="109"/>
      <c r="AB1575" s="25">
        <v>0</v>
      </c>
      <c r="AC1575" s="25">
        <v>0</v>
      </c>
      <c r="AD1575" s="25">
        <v>0</v>
      </c>
      <c r="AE1575" s="25">
        <v>0</v>
      </c>
      <c r="AF1575" s="25">
        <v>0</v>
      </c>
      <c r="AG1575" s="25">
        <v>0</v>
      </c>
      <c r="AH1575" s="109"/>
      <c r="AI1575" s="25">
        <v>0</v>
      </c>
      <c r="AJ1575" s="25">
        <v>0</v>
      </c>
      <c r="AK1575" s="123">
        <v>541.79300000000001</v>
      </c>
      <c r="AL1575" s="25">
        <v>0</v>
      </c>
      <c r="AM1575" s="25">
        <v>0</v>
      </c>
      <c r="AN1575" s="25">
        <v>0</v>
      </c>
      <c r="AO1575" s="109"/>
      <c r="AP1575" s="25">
        <v>0</v>
      </c>
      <c r="AQ1575" s="25">
        <v>0</v>
      </c>
      <c r="AR1575" s="25">
        <v>0</v>
      </c>
      <c r="AS1575" s="25">
        <v>0</v>
      </c>
      <c r="AT1575" s="25">
        <v>0</v>
      </c>
      <c r="AU1575" s="25">
        <v>0</v>
      </c>
      <c r="AW1575" t="str">
        <f t="shared" si="157"/>
        <v>Phạm Thanh Hà</v>
      </c>
      <c r="AX1575" s="27" t="str">
        <f t="shared" si="158"/>
        <v xml:space="preserve">Vũ Thị Dịu </v>
      </c>
      <c r="AY1575" s="4" t="str">
        <f t="shared" si="159"/>
        <v>VIN+</v>
      </c>
    </row>
    <row r="1576" spans="1:51" outlineLevel="1" x14ac:dyDescent="0.25">
      <c r="A1576" s="4" t="s">
        <v>1104</v>
      </c>
      <c r="B1576" s="4" t="s">
        <v>797</v>
      </c>
      <c r="C1576" s="4" t="s">
        <v>451</v>
      </c>
      <c r="D1576" s="11" t="s">
        <v>777</v>
      </c>
      <c r="E1576" s="32" t="s">
        <v>840</v>
      </c>
      <c r="F1576" s="11" t="s">
        <v>710</v>
      </c>
      <c r="G1576" s="35">
        <v>5336429</v>
      </c>
      <c r="H1576" s="4" t="s">
        <v>3172</v>
      </c>
      <c r="I1576" s="4"/>
      <c r="J1576" s="4"/>
      <c r="K1576" s="4"/>
      <c r="L1576" s="4"/>
      <c r="M1576" s="33"/>
      <c r="N1576" s="38"/>
      <c r="O1576" s="33"/>
      <c r="P1576" s="244">
        <f t="shared" si="156"/>
        <v>238.464</v>
      </c>
      <c r="Q1576" s="25"/>
      <c r="R1576" s="25"/>
      <c r="S1576" s="25"/>
      <c r="T1576" s="109"/>
      <c r="U1576" s="25"/>
      <c r="V1576" s="25"/>
      <c r="W1576" s="25"/>
      <c r="X1576" s="25">
        <v>0</v>
      </c>
      <c r="Y1576" s="25"/>
      <c r="Z1576" s="25">
        <v>0</v>
      </c>
      <c r="AA1576" s="109"/>
      <c r="AB1576" s="25">
        <v>0</v>
      </c>
      <c r="AC1576" s="25">
        <v>0</v>
      </c>
      <c r="AD1576" s="25">
        <v>0</v>
      </c>
      <c r="AE1576" s="25">
        <v>0</v>
      </c>
      <c r="AF1576" s="25">
        <v>0</v>
      </c>
      <c r="AG1576" s="25">
        <v>0</v>
      </c>
      <c r="AH1576" s="109"/>
      <c r="AI1576" s="25">
        <v>0</v>
      </c>
      <c r="AJ1576" s="25">
        <v>0</v>
      </c>
      <c r="AK1576" s="123">
        <v>238.464</v>
      </c>
      <c r="AL1576" s="25">
        <v>0</v>
      </c>
      <c r="AM1576" s="25">
        <v>0</v>
      </c>
      <c r="AN1576" s="25">
        <v>0</v>
      </c>
      <c r="AO1576" s="109"/>
      <c r="AP1576" s="25">
        <v>0</v>
      </c>
      <c r="AQ1576" s="25">
        <v>0</v>
      </c>
      <c r="AR1576" s="25">
        <v>0</v>
      </c>
      <c r="AS1576" s="25">
        <v>0</v>
      </c>
      <c r="AT1576" s="25">
        <v>0</v>
      </c>
      <c r="AU1576" s="25">
        <v>0</v>
      </c>
      <c r="AW1576" t="str">
        <f t="shared" si="157"/>
        <v>Phạm Thanh Hà</v>
      </c>
      <c r="AX1576" s="27" t="str">
        <f t="shared" si="158"/>
        <v xml:space="preserve">Vũ Thị Dịu </v>
      </c>
      <c r="AY1576" s="4" t="str">
        <f t="shared" si="159"/>
        <v>VIN+</v>
      </c>
    </row>
    <row r="1577" spans="1:51" outlineLevel="1" x14ac:dyDescent="0.25">
      <c r="A1577" s="4" t="s">
        <v>1104</v>
      </c>
      <c r="B1577" s="4" t="s">
        <v>797</v>
      </c>
      <c r="C1577" s="4" t="s">
        <v>451</v>
      </c>
      <c r="D1577" s="11" t="s">
        <v>777</v>
      </c>
      <c r="E1577" s="32" t="s">
        <v>840</v>
      </c>
      <c r="F1577" s="11" t="s">
        <v>710</v>
      </c>
      <c r="G1577" s="35">
        <v>5334708</v>
      </c>
      <c r="H1577" s="4" t="s">
        <v>3173</v>
      </c>
      <c r="I1577" s="4"/>
      <c r="J1577" s="4"/>
      <c r="K1577" s="4"/>
      <c r="L1577" s="4"/>
      <c r="M1577" s="33"/>
      <c r="N1577" s="38"/>
      <c r="O1577" s="33"/>
      <c r="P1577" s="244">
        <f t="shared" si="156"/>
        <v>597.52099999999996</v>
      </c>
      <c r="Q1577" s="25"/>
      <c r="R1577" s="25"/>
      <c r="S1577" s="25"/>
      <c r="T1577" s="109"/>
      <c r="U1577" s="25"/>
      <c r="V1577" s="25"/>
      <c r="W1577" s="25"/>
      <c r="X1577" s="25">
        <v>0</v>
      </c>
      <c r="Y1577" s="25"/>
      <c r="Z1577" s="25">
        <v>0</v>
      </c>
      <c r="AA1577" s="109"/>
      <c r="AB1577" s="25">
        <v>0</v>
      </c>
      <c r="AC1577" s="25">
        <v>0</v>
      </c>
      <c r="AD1577" s="25">
        <v>0</v>
      </c>
      <c r="AE1577" s="25">
        <v>0</v>
      </c>
      <c r="AF1577" s="25">
        <v>0</v>
      </c>
      <c r="AG1577" s="25">
        <v>0</v>
      </c>
      <c r="AH1577" s="109"/>
      <c r="AI1577" s="25">
        <v>0</v>
      </c>
      <c r="AJ1577" s="25">
        <v>0</v>
      </c>
      <c r="AK1577" s="123">
        <v>597.52099999999996</v>
      </c>
      <c r="AL1577" s="25">
        <v>0</v>
      </c>
      <c r="AM1577" s="25">
        <v>0</v>
      </c>
      <c r="AN1577" s="25">
        <v>0</v>
      </c>
      <c r="AO1577" s="109"/>
      <c r="AP1577" s="25">
        <v>0</v>
      </c>
      <c r="AQ1577" s="25">
        <v>0</v>
      </c>
      <c r="AR1577" s="25">
        <v>0</v>
      </c>
      <c r="AS1577" s="25">
        <v>0</v>
      </c>
      <c r="AT1577" s="25">
        <v>0</v>
      </c>
      <c r="AU1577" s="25">
        <v>0</v>
      </c>
      <c r="AW1577" t="str">
        <f t="shared" si="157"/>
        <v>Phạm Thanh Hà</v>
      </c>
      <c r="AX1577" s="27" t="str">
        <f t="shared" si="158"/>
        <v xml:space="preserve">Vũ Thị Dịu </v>
      </c>
      <c r="AY1577" s="4" t="str">
        <f t="shared" si="159"/>
        <v>VIN+</v>
      </c>
    </row>
    <row r="1578" spans="1:51" outlineLevel="1" x14ac:dyDescent="0.25">
      <c r="A1578" s="4" t="s">
        <v>1104</v>
      </c>
      <c r="B1578" s="4" t="s">
        <v>797</v>
      </c>
      <c r="C1578" s="4" t="s">
        <v>451</v>
      </c>
      <c r="D1578" s="11" t="s">
        <v>777</v>
      </c>
      <c r="E1578" s="32" t="s">
        <v>840</v>
      </c>
      <c r="F1578" s="11" t="s">
        <v>710</v>
      </c>
      <c r="G1578" s="35">
        <v>5337677</v>
      </c>
      <c r="H1578" s="4" t="s">
        <v>3174</v>
      </c>
      <c r="I1578" s="4"/>
      <c r="J1578" s="4"/>
      <c r="K1578" s="4"/>
      <c r="L1578" s="4"/>
      <c r="M1578" s="33"/>
      <c r="N1578" s="38"/>
      <c r="O1578" s="33"/>
      <c r="P1578" s="244">
        <f t="shared" si="156"/>
        <v>780.25699999999995</v>
      </c>
      <c r="Q1578" s="25"/>
      <c r="R1578" s="25"/>
      <c r="S1578" s="25"/>
      <c r="T1578" s="109"/>
      <c r="U1578" s="25"/>
      <c r="V1578" s="25"/>
      <c r="W1578" s="25"/>
      <c r="X1578" s="25">
        <v>0</v>
      </c>
      <c r="Y1578" s="25"/>
      <c r="Z1578" s="25">
        <v>0</v>
      </c>
      <c r="AA1578" s="109"/>
      <c r="AB1578" s="25">
        <v>0</v>
      </c>
      <c r="AC1578" s="25">
        <v>0</v>
      </c>
      <c r="AD1578" s="25">
        <v>0</v>
      </c>
      <c r="AE1578" s="25">
        <v>0</v>
      </c>
      <c r="AF1578" s="25">
        <v>0</v>
      </c>
      <c r="AG1578" s="25">
        <v>0</v>
      </c>
      <c r="AH1578" s="109"/>
      <c r="AI1578" s="25">
        <v>0</v>
      </c>
      <c r="AJ1578" s="25">
        <v>0</v>
      </c>
      <c r="AK1578" s="123">
        <v>780.25699999999995</v>
      </c>
      <c r="AL1578" s="25">
        <v>0</v>
      </c>
      <c r="AM1578" s="25">
        <v>0</v>
      </c>
      <c r="AN1578" s="25">
        <v>0</v>
      </c>
      <c r="AO1578" s="109"/>
      <c r="AP1578" s="25">
        <v>0</v>
      </c>
      <c r="AQ1578" s="25">
        <v>0</v>
      </c>
      <c r="AR1578" s="25">
        <v>0</v>
      </c>
      <c r="AS1578" s="25">
        <v>0</v>
      </c>
      <c r="AT1578" s="25">
        <v>0</v>
      </c>
      <c r="AU1578" s="25">
        <v>0</v>
      </c>
      <c r="AW1578" t="str">
        <f t="shared" si="157"/>
        <v>Phạm Thanh Hà</v>
      </c>
      <c r="AX1578" s="27" t="str">
        <f t="shared" si="158"/>
        <v xml:space="preserve">Vũ Thị Dịu </v>
      </c>
      <c r="AY1578" s="4" t="str">
        <f t="shared" si="159"/>
        <v>VIN+</v>
      </c>
    </row>
    <row r="1579" spans="1:51" outlineLevel="1" x14ac:dyDescent="0.25">
      <c r="A1579" s="4" t="s">
        <v>1104</v>
      </c>
      <c r="B1579" s="4" t="s">
        <v>797</v>
      </c>
      <c r="C1579" s="4" t="s">
        <v>451</v>
      </c>
      <c r="D1579" s="11" t="s">
        <v>777</v>
      </c>
      <c r="E1579" s="32" t="s">
        <v>840</v>
      </c>
      <c r="F1579" s="11" t="s">
        <v>710</v>
      </c>
      <c r="G1579" s="35">
        <v>5139895</v>
      </c>
      <c r="H1579" s="4" t="s">
        <v>3175</v>
      </c>
      <c r="I1579" s="4"/>
      <c r="J1579" s="4"/>
      <c r="K1579" s="4"/>
      <c r="L1579" s="4"/>
      <c r="M1579" s="33"/>
      <c r="N1579" s="38"/>
      <c r="O1579" s="33"/>
      <c r="P1579" s="244">
        <f t="shared" si="156"/>
        <v>0</v>
      </c>
      <c r="Q1579" s="25"/>
      <c r="R1579" s="25"/>
      <c r="S1579" s="25"/>
      <c r="T1579" s="109"/>
      <c r="U1579" s="25"/>
      <c r="V1579" s="25"/>
      <c r="W1579" s="25"/>
      <c r="X1579" s="25">
        <v>0</v>
      </c>
      <c r="Y1579" s="25"/>
      <c r="Z1579" s="25">
        <v>0</v>
      </c>
      <c r="AA1579" s="109"/>
      <c r="AB1579" s="25">
        <v>0</v>
      </c>
      <c r="AC1579" s="25">
        <v>0</v>
      </c>
      <c r="AD1579" s="25">
        <v>0</v>
      </c>
      <c r="AE1579" s="25">
        <v>0</v>
      </c>
      <c r="AF1579" s="25">
        <v>0</v>
      </c>
      <c r="AG1579" s="25">
        <v>0</v>
      </c>
      <c r="AH1579" s="109"/>
      <c r="AI1579" s="25">
        <v>0</v>
      </c>
      <c r="AJ1579" s="25">
        <v>0</v>
      </c>
      <c r="AK1579" s="123">
        <v>0</v>
      </c>
      <c r="AL1579" s="25">
        <v>0</v>
      </c>
      <c r="AM1579" s="25">
        <v>0</v>
      </c>
      <c r="AN1579" s="25">
        <v>0</v>
      </c>
      <c r="AO1579" s="109"/>
      <c r="AP1579" s="25">
        <v>0</v>
      </c>
      <c r="AQ1579" s="25">
        <v>0</v>
      </c>
      <c r="AR1579" s="25">
        <v>0</v>
      </c>
      <c r="AS1579" s="25">
        <v>0</v>
      </c>
      <c r="AT1579" s="25">
        <v>0</v>
      </c>
      <c r="AU1579" s="25">
        <v>0</v>
      </c>
      <c r="AW1579" t="str">
        <f t="shared" si="157"/>
        <v>Phạm Thanh Hà</v>
      </c>
      <c r="AX1579" s="27" t="str">
        <f t="shared" si="158"/>
        <v xml:space="preserve">Vũ Thị Dịu </v>
      </c>
      <c r="AY1579" s="4" t="str">
        <f t="shared" si="159"/>
        <v>VIN+</v>
      </c>
    </row>
    <row r="1580" spans="1:51" outlineLevel="1" x14ac:dyDescent="0.25">
      <c r="A1580" s="4" t="s">
        <v>1104</v>
      </c>
      <c r="B1580" s="4" t="s">
        <v>797</v>
      </c>
      <c r="C1580" s="4" t="s">
        <v>451</v>
      </c>
      <c r="D1580" s="11" t="s">
        <v>777</v>
      </c>
      <c r="E1580" s="32" t="s">
        <v>840</v>
      </c>
      <c r="F1580" s="11" t="s">
        <v>710</v>
      </c>
      <c r="G1580" s="35">
        <v>5339208</v>
      </c>
      <c r="H1580" s="4" t="s">
        <v>3176</v>
      </c>
      <c r="I1580" s="4"/>
      <c r="J1580" s="4"/>
      <c r="K1580" s="4"/>
      <c r="L1580" s="4"/>
      <c r="M1580" s="33"/>
      <c r="N1580" s="38"/>
      <c r="O1580" s="33"/>
      <c r="P1580" s="244">
        <f t="shared" si="156"/>
        <v>541.79300000000001</v>
      </c>
      <c r="Q1580" s="25"/>
      <c r="R1580" s="25"/>
      <c r="S1580" s="25"/>
      <c r="T1580" s="109"/>
      <c r="U1580" s="25"/>
      <c r="V1580" s="25"/>
      <c r="W1580" s="25"/>
      <c r="X1580" s="25">
        <v>0</v>
      </c>
      <c r="Y1580" s="25"/>
      <c r="Z1580" s="25">
        <v>0</v>
      </c>
      <c r="AA1580" s="109"/>
      <c r="AB1580" s="25">
        <v>0</v>
      </c>
      <c r="AC1580" s="25">
        <v>0</v>
      </c>
      <c r="AD1580" s="25">
        <v>0</v>
      </c>
      <c r="AE1580" s="25">
        <v>0</v>
      </c>
      <c r="AF1580" s="25">
        <v>0</v>
      </c>
      <c r="AG1580" s="25">
        <v>0</v>
      </c>
      <c r="AH1580" s="109"/>
      <c r="AI1580" s="25">
        <v>0</v>
      </c>
      <c r="AJ1580" s="25">
        <v>0</v>
      </c>
      <c r="AK1580" s="123">
        <v>0</v>
      </c>
      <c r="AL1580" s="25">
        <v>0</v>
      </c>
      <c r="AM1580" s="25">
        <v>0</v>
      </c>
      <c r="AN1580" s="25">
        <v>0</v>
      </c>
      <c r="AO1580" s="109"/>
      <c r="AP1580" s="25">
        <v>0</v>
      </c>
      <c r="AQ1580" s="25">
        <v>0</v>
      </c>
      <c r="AR1580" s="25">
        <v>0</v>
      </c>
      <c r="AS1580" s="25">
        <v>0</v>
      </c>
      <c r="AT1580" s="25">
        <v>0</v>
      </c>
      <c r="AU1580" s="25">
        <v>541.79300000000001</v>
      </c>
      <c r="AW1580" t="str">
        <f t="shared" si="157"/>
        <v>Phạm Thanh Hà</v>
      </c>
      <c r="AX1580" s="27" t="str">
        <f t="shared" si="158"/>
        <v xml:space="preserve">Vũ Thị Dịu </v>
      </c>
      <c r="AY1580" s="4" t="str">
        <f t="shared" si="159"/>
        <v>VIN+</v>
      </c>
    </row>
    <row r="1581" spans="1:51" outlineLevel="1" x14ac:dyDescent="0.25">
      <c r="A1581" s="4" t="s">
        <v>1104</v>
      </c>
      <c r="B1581" s="4" t="s">
        <v>797</v>
      </c>
      <c r="C1581" s="4" t="s">
        <v>451</v>
      </c>
      <c r="D1581" s="11" t="s">
        <v>777</v>
      </c>
      <c r="E1581" s="32" t="s">
        <v>840</v>
      </c>
      <c r="F1581" s="11" t="s">
        <v>710</v>
      </c>
      <c r="G1581" s="35">
        <v>5120662</v>
      </c>
      <c r="H1581" s="4" t="s">
        <v>3177</v>
      </c>
      <c r="I1581" s="4"/>
      <c r="J1581" s="4"/>
      <c r="K1581" s="4"/>
      <c r="L1581" s="4"/>
      <c r="M1581" s="33"/>
      <c r="N1581" s="38"/>
      <c r="O1581" s="33"/>
      <c r="P1581" s="244">
        <f t="shared" si="156"/>
        <v>597.52099999999996</v>
      </c>
      <c r="Q1581" s="25"/>
      <c r="R1581" s="25"/>
      <c r="S1581" s="25"/>
      <c r="T1581" s="109"/>
      <c r="U1581" s="25"/>
      <c r="V1581" s="25"/>
      <c r="W1581" s="25"/>
      <c r="X1581" s="25">
        <v>0</v>
      </c>
      <c r="Y1581" s="25"/>
      <c r="Z1581" s="25">
        <v>0</v>
      </c>
      <c r="AA1581" s="109"/>
      <c r="AB1581" s="25">
        <v>0</v>
      </c>
      <c r="AC1581" s="25">
        <v>0</v>
      </c>
      <c r="AD1581" s="25">
        <v>0</v>
      </c>
      <c r="AE1581" s="25">
        <v>0</v>
      </c>
      <c r="AF1581" s="25">
        <v>0</v>
      </c>
      <c r="AG1581" s="25">
        <v>0</v>
      </c>
      <c r="AH1581" s="109"/>
      <c r="AI1581" s="25">
        <v>597.52099999999996</v>
      </c>
      <c r="AJ1581" s="25">
        <v>0</v>
      </c>
      <c r="AK1581" s="123">
        <v>0</v>
      </c>
      <c r="AL1581" s="25">
        <v>0</v>
      </c>
      <c r="AM1581" s="25">
        <v>0</v>
      </c>
      <c r="AN1581" s="25">
        <v>0</v>
      </c>
      <c r="AO1581" s="109"/>
      <c r="AP1581" s="25">
        <v>0</v>
      </c>
      <c r="AQ1581" s="25">
        <v>0</v>
      </c>
      <c r="AR1581" s="25">
        <v>0</v>
      </c>
      <c r="AS1581" s="25">
        <v>0</v>
      </c>
      <c r="AT1581" s="25">
        <v>0</v>
      </c>
      <c r="AU1581" s="25">
        <v>0</v>
      </c>
      <c r="AW1581" t="str">
        <f t="shared" si="157"/>
        <v>Phạm Thanh Hà</v>
      </c>
      <c r="AX1581" s="27" t="str">
        <f t="shared" si="158"/>
        <v xml:space="preserve">Vũ Thị Dịu </v>
      </c>
      <c r="AY1581" s="4" t="str">
        <f t="shared" si="159"/>
        <v>VIN+</v>
      </c>
    </row>
    <row r="1582" spans="1:51" outlineLevel="1" x14ac:dyDescent="0.25">
      <c r="A1582" s="4" t="s">
        <v>1104</v>
      </c>
      <c r="B1582" s="4" t="s">
        <v>797</v>
      </c>
      <c r="C1582" s="4" t="s">
        <v>451</v>
      </c>
      <c r="D1582" s="11" t="s">
        <v>777</v>
      </c>
      <c r="E1582" s="32" t="s">
        <v>840</v>
      </c>
      <c r="F1582" s="11" t="s">
        <v>710</v>
      </c>
      <c r="G1582" s="35">
        <v>5291984</v>
      </c>
      <c r="H1582" s="4" t="s">
        <v>3178</v>
      </c>
      <c r="I1582" s="4"/>
      <c r="J1582" s="4"/>
      <c r="K1582" s="4"/>
      <c r="L1582" s="4"/>
      <c r="M1582" s="33"/>
      <c r="N1582" s="38"/>
      <c r="O1582" s="33"/>
      <c r="P1582" s="244">
        <f t="shared" si="156"/>
        <v>901.01800000000003</v>
      </c>
      <c r="Q1582" s="25"/>
      <c r="R1582" s="25"/>
      <c r="S1582" s="25"/>
      <c r="T1582" s="109"/>
      <c r="U1582" s="25"/>
      <c r="V1582" s="25"/>
      <c r="W1582" s="25"/>
      <c r="X1582" s="25">
        <v>0</v>
      </c>
      <c r="Y1582" s="25"/>
      <c r="Z1582" s="25">
        <v>0</v>
      </c>
      <c r="AA1582" s="109"/>
      <c r="AB1582" s="25">
        <v>0</v>
      </c>
      <c r="AC1582" s="25">
        <v>0</v>
      </c>
      <c r="AD1582" s="25">
        <v>0</v>
      </c>
      <c r="AE1582" s="25">
        <v>0</v>
      </c>
      <c r="AF1582" s="25">
        <v>0</v>
      </c>
      <c r="AG1582" s="25">
        <v>0</v>
      </c>
      <c r="AH1582" s="109"/>
      <c r="AI1582" s="25">
        <v>541.96100000000001</v>
      </c>
      <c r="AJ1582" s="25">
        <v>0</v>
      </c>
      <c r="AK1582" s="123">
        <v>0</v>
      </c>
      <c r="AL1582" s="25">
        <v>0</v>
      </c>
      <c r="AM1582" s="25">
        <v>0</v>
      </c>
      <c r="AN1582" s="25">
        <v>0</v>
      </c>
      <c r="AO1582" s="109"/>
      <c r="AP1582" s="25">
        <v>0</v>
      </c>
      <c r="AQ1582" s="25">
        <v>359.05700000000002</v>
      </c>
      <c r="AR1582" s="25">
        <v>0</v>
      </c>
      <c r="AS1582" s="25">
        <v>0</v>
      </c>
      <c r="AT1582" s="25">
        <v>0</v>
      </c>
      <c r="AU1582" s="25">
        <v>0</v>
      </c>
      <c r="AW1582" t="str">
        <f t="shared" si="157"/>
        <v>Phạm Thanh Hà</v>
      </c>
      <c r="AX1582" s="27" t="str">
        <f t="shared" si="158"/>
        <v xml:space="preserve">Vũ Thị Dịu </v>
      </c>
      <c r="AY1582" s="4" t="str">
        <f t="shared" si="159"/>
        <v>VIN+</v>
      </c>
    </row>
    <row r="1583" spans="1:51" outlineLevel="1" x14ac:dyDescent="0.25">
      <c r="A1583" s="4" t="s">
        <v>1104</v>
      </c>
      <c r="B1583" s="4" t="s">
        <v>797</v>
      </c>
      <c r="C1583" s="4" t="s">
        <v>451</v>
      </c>
      <c r="D1583" s="11" t="s">
        <v>777</v>
      </c>
      <c r="E1583" s="32" t="s">
        <v>840</v>
      </c>
      <c r="F1583" s="11" t="s">
        <v>710</v>
      </c>
      <c r="G1583" s="35">
        <v>5124789</v>
      </c>
      <c r="H1583" s="4" t="s">
        <v>3179</v>
      </c>
      <c r="I1583" s="4"/>
      <c r="J1583" s="4"/>
      <c r="K1583" s="4"/>
      <c r="L1583" s="4"/>
      <c r="M1583" s="33"/>
      <c r="N1583" s="38"/>
      <c r="O1583" s="33"/>
      <c r="P1583" s="244">
        <f t="shared" si="156"/>
        <v>1016.5830000000001</v>
      </c>
      <c r="Q1583" s="25"/>
      <c r="R1583" s="25"/>
      <c r="S1583" s="25"/>
      <c r="T1583" s="109"/>
      <c r="U1583" s="25"/>
      <c r="V1583" s="25"/>
      <c r="W1583" s="25"/>
      <c r="X1583" s="25">
        <v>0</v>
      </c>
      <c r="Y1583" s="25"/>
      <c r="Z1583" s="25">
        <v>0</v>
      </c>
      <c r="AA1583" s="109"/>
      <c r="AB1583" s="25">
        <v>0</v>
      </c>
      <c r="AC1583" s="25">
        <v>0</v>
      </c>
      <c r="AD1583" s="25">
        <v>0</v>
      </c>
      <c r="AE1583" s="25">
        <v>0</v>
      </c>
      <c r="AF1583" s="25">
        <v>0</v>
      </c>
      <c r="AG1583" s="25">
        <v>0</v>
      </c>
      <c r="AH1583" s="109"/>
      <c r="AI1583" s="25">
        <v>0</v>
      </c>
      <c r="AJ1583" s="25">
        <v>0</v>
      </c>
      <c r="AK1583" s="123">
        <v>778.11900000000003</v>
      </c>
      <c r="AL1583" s="25">
        <v>0</v>
      </c>
      <c r="AM1583" s="25">
        <v>0</v>
      </c>
      <c r="AN1583" s="25">
        <v>0</v>
      </c>
      <c r="AO1583" s="109"/>
      <c r="AP1583" s="25">
        <v>0</v>
      </c>
      <c r="AQ1583" s="25">
        <v>0</v>
      </c>
      <c r="AR1583" s="25">
        <v>238.464</v>
      </c>
      <c r="AS1583" s="25">
        <v>0</v>
      </c>
      <c r="AT1583" s="25">
        <v>0</v>
      </c>
      <c r="AU1583" s="25">
        <v>0</v>
      </c>
      <c r="AW1583" t="str">
        <f t="shared" si="157"/>
        <v>Phạm Thanh Hà</v>
      </c>
      <c r="AX1583" s="27" t="str">
        <f t="shared" si="158"/>
        <v xml:space="preserve">Vũ Thị Dịu </v>
      </c>
      <c r="AY1583" s="4" t="str">
        <f t="shared" si="159"/>
        <v>VIN+</v>
      </c>
    </row>
    <row r="1584" spans="1:51" outlineLevel="1" x14ac:dyDescent="0.25">
      <c r="A1584" s="4" t="s">
        <v>1104</v>
      </c>
      <c r="B1584" s="4" t="s">
        <v>797</v>
      </c>
      <c r="C1584" s="4" t="s">
        <v>451</v>
      </c>
      <c r="D1584" s="11" t="s">
        <v>777</v>
      </c>
      <c r="E1584" s="32" t="s">
        <v>840</v>
      </c>
      <c r="F1584" s="11" t="s">
        <v>710</v>
      </c>
      <c r="G1584" s="35">
        <v>5129300</v>
      </c>
      <c r="H1584" s="4" t="s">
        <v>3180</v>
      </c>
      <c r="I1584" s="4"/>
      <c r="J1584" s="4"/>
      <c r="K1584" s="4"/>
      <c r="L1584" s="4"/>
      <c r="M1584" s="33"/>
      <c r="N1584" s="38"/>
      <c r="O1584" s="33"/>
      <c r="P1584" s="244">
        <f t="shared" si="156"/>
        <v>238.464</v>
      </c>
      <c r="Q1584" s="25"/>
      <c r="R1584" s="25"/>
      <c r="S1584" s="25"/>
      <c r="T1584" s="109"/>
      <c r="U1584" s="25"/>
      <c r="V1584" s="25"/>
      <c r="W1584" s="25"/>
      <c r="X1584" s="25">
        <v>0</v>
      </c>
      <c r="Y1584" s="25"/>
      <c r="Z1584" s="25">
        <v>0</v>
      </c>
      <c r="AA1584" s="109"/>
      <c r="AB1584" s="25">
        <v>0</v>
      </c>
      <c r="AC1584" s="25">
        <v>0</v>
      </c>
      <c r="AD1584" s="25">
        <v>0</v>
      </c>
      <c r="AE1584" s="25">
        <v>0</v>
      </c>
      <c r="AF1584" s="25">
        <v>0</v>
      </c>
      <c r="AG1584" s="25">
        <v>0</v>
      </c>
      <c r="AH1584" s="109"/>
      <c r="AI1584" s="25">
        <v>0</v>
      </c>
      <c r="AJ1584" s="25">
        <v>0</v>
      </c>
      <c r="AK1584" s="123">
        <v>0</v>
      </c>
      <c r="AL1584" s="25">
        <v>0</v>
      </c>
      <c r="AM1584" s="25">
        <v>0</v>
      </c>
      <c r="AN1584" s="25">
        <v>0</v>
      </c>
      <c r="AO1584" s="109"/>
      <c r="AP1584" s="25">
        <v>0</v>
      </c>
      <c r="AQ1584" s="25">
        <v>0</v>
      </c>
      <c r="AR1584" s="25">
        <v>238.464</v>
      </c>
      <c r="AS1584" s="25">
        <v>0</v>
      </c>
      <c r="AT1584" s="25">
        <v>0</v>
      </c>
      <c r="AU1584" s="25">
        <v>0</v>
      </c>
      <c r="AW1584" t="str">
        <f t="shared" si="157"/>
        <v>Phạm Thanh Hà</v>
      </c>
      <c r="AX1584" s="27" t="str">
        <f t="shared" si="158"/>
        <v xml:space="preserve">Vũ Thị Dịu </v>
      </c>
      <c r="AY1584" s="4" t="str">
        <f t="shared" si="159"/>
        <v>VIN+</v>
      </c>
    </row>
    <row r="1585" spans="1:51" outlineLevel="1" x14ac:dyDescent="0.25">
      <c r="A1585" s="4" t="s">
        <v>1104</v>
      </c>
      <c r="B1585" s="4" t="s">
        <v>797</v>
      </c>
      <c r="C1585" s="4" t="s">
        <v>451</v>
      </c>
      <c r="D1585" s="11" t="s">
        <v>777</v>
      </c>
      <c r="E1585" s="32" t="s">
        <v>840</v>
      </c>
      <c r="F1585" s="11" t="s">
        <v>710</v>
      </c>
      <c r="G1585" s="35">
        <v>5132650</v>
      </c>
      <c r="H1585" s="4" t="s">
        <v>3181</v>
      </c>
      <c r="I1585" s="4"/>
      <c r="J1585" s="4"/>
      <c r="K1585" s="4"/>
      <c r="L1585" s="4"/>
      <c r="M1585" s="33"/>
      <c r="N1585" s="38"/>
      <c r="O1585" s="33"/>
      <c r="P1585" s="244">
        <f t="shared" si="156"/>
        <v>0</v>
      </c>
      <c r="Q1585" s="25"/>
      <c r="R1585" s="25"/>
      <c r="S1585" s="25"/>
      <c r="T1585" s="109"/>
      <c r="U1585" s="25"/>
      <c r="V1585" s="25"/>
      <c r="W1585" s="25"/>
      <c r="X1585" s="25">
        <v>0</v>
      </c>
      <c r="Y1585" s="25"/>
      <c r="Z1585" s="25">
        <v>0</v>
      </c>
      <c r="AA1585" s="109"/>
      <c r="AB1585" s="25">
        <v>0</v>
      </c>
      <c r="AC1585" s="25">
        <v>0</v>
      </c>
      <c r="AD1585" s="25">
        <v>0</v>
      </c>
      <c r="AE1585" s="25">
        <v>0</v>
      </c>
      <c r="AF1585" s="25">
        <v>0</v>
      </c>
      <c r="AG1585" s="25">
        <v>0</v>
      </c>
      <c r="AH1585" s="109"/>
      <c r="AI1585" s="25">
        <v>0</v>
      </c>
      <c r="AJ1585" s="25">
        <v>0</v>
      </c>
      <c r="AK1585" s="123">
        <v>0</v>
      </c>
      <c r="AL1585" s="25">
        <v>0</v>
      </c>
      <c r="AM1585" s="25">
        <v>0</v>
      </c>
      <c r="AN1585" s="25">
        <v>0</v>
      </c>
      <c r="AO1585" s="109"/>
      <c r="AP1585" s="25">
        <v>0</v>
      </c>
      <c r="AQ1585" s="25">
        <v>0</v>
      </c>
      <c r="AR1585" s="25">
        <v>0</v>
      </c>
      <c r="AS1585" s="25">
        <v>0</v>
      </c>
      <c r="AT1585" s="25">
        <v>0</v>
      </c>
      <c r="AU1585" s="25">
        <v>0</v>
      </c>
      <c r="AW1585" t="str">
        <f t="shared" si="157"/>
        <v>Phạm Thanh Hà</v>
      </c>
      <c r="AX1585" s="27" t="str">
        <f t="shared" si="158"/>
        <v xml:space="preserve">Vũ Thị Dịu </v>
      </c>
      <c r="AY1585" s="4" t="str">
        <f t="shared" si="159"/>
        <v>VIN+</v>
      </c>
    </row>
    <row r="1586" spans="1:51" outlineLevel="1" x14ac:dyDescent="0.25">
      <c r="A1586" s="4" t="s">
        <v>1104</v>
      </c>
      <c r="B1586" s="4" t="s">
        <v>797</v>
      </c>
      <c r="C1586" s="4" t="s">
        <v>451</v>
      </c>
      <c r="D1586" s="11" t="s">
        <v>777</v>
      </c>
      <c r="E1586" s="32" t="s">
        <v>840</v>
      </c>
      <c r="F1586" s="11" t="s">
        <v>710</v>
      </c>
      <c r="G1586" s="35">
        <v>5125733</v>
      </c>
      <c r="H1586" s="4" t="s">
        <v>3182</v>
      </c>
      <c r="I1586" s="4"/>
      <c r="J1586" s="4"/>
      <c r="K1586" s="4"/>
      <c r="L1586" s="4"/>
      <c r="M1586" s="33"/>
      <c r="N1586" s="38"/>
      <c r="O1586" s="33"/>
      <c r="P1586" s="244">
        <f t="shared" si="156"/>
        <v>539.65499999999997</v>
      </c>
      <c r="Q1586" s="25"/>
      <c r="R1586" s="25"/>
      <c r="S1586" s="25"/>
      <c r="T1586" s="109"/>
      <c r="U1586" s="25"/>
      <c r="V1586" s="25"/>
      <c r="W1586" s="25"/>
      <c r="X1586" s="25">
        <v>0</v>
      </c>
      <c r="Y1586" s="25"/>
      <c r="Z1586" s="25">
        <v>0</v>
      </c>
      <c r="AA1586" s="109"/>
      <c r="AB1586" s="25">
        <v>0</v>
      </c>
      <c r="AC1586" s="25">
        <v>0</v>
      </c>
      <c r="AD1586" s="25">
        <v>0</v>
      </c>
      <c r="AE1586" s="25">
        <v>0</v>
      </c>
      <c r="AF1586" s="25">
        <v>0</v>
      </c>
      <c r="AG1586" s="25">
        <v>0</v>
      </c>
      <c r="AH1586" s="109"/>
      <c r="AI1586" s="25">
        <v>0</v>
      </c>
      <c r="AJ1586" s="25">
        <v>0</v>
      </c>
      <c r="AK1586" s="123">
        <v>539.65499999999997</v>
      </c>
      <c r="AL1586" s="25">
        <v>0</v>
      </c>
      <c r="AM1586" s="25">
        <v>0</v>
      </c>
      <c r="AN1586" s="25">
        <v>0</v>
      </c>
      <c r="AO1586" s="109"/>
      <c r="AP1586" s="25">
        <v>0</v>
      </c>
      <c r="AQ1586" s="25">
        <v>0</v>
      </c>
      <c r="AR1586" s="25">
        <v>0</v>
      </c>
      <c r="AS1586" s="25">
        <v>0</v>
      </c>
      <c r="AT1586" s="25">
        <v>0</v>
      </c>
      <c r="AU1586" s="25">
        <v>0</v>
      </c>
      <c r="AW1586" t="str">
        <f t="shared" si="157"/>
        <v>Phạm Thanh Hà</v>
      </c>
      <c r="AX1586" s="27" t="str">
        <f t="shared" si="158"/>
        <v xml:space="preserve">Vũ Thị Dịu </v>
      </c>
      <c r="AY1586" s="4" t="str">
        <f t="shared" si="159"/>
        <v>VIN+</v>
      </c>
    </row>
    <row r="1587" spans="1:51" outlineLevel="1" x14ac:dyDescent="0.25">
      <c r="A1587" s="4" t="s">
        <v>1104</v>
      </c>
      <c r="B1587" s="4" t="s">
        <v>797</v>
      </c>
      <c r="C1587" s="4" t="s">
        <v>451</v>
      </c>
      <c r="D1587" s="11" t="s">
        <v>777</v>
      </c>
      <c r="E1587" s="32" t="s">
        <v>840</v>
      </c>
      <c r="F1587" s="11" t="s">
        <v>710</v>
      </c>
      <c r="G1587" s="35">
        <v>5279605</v>
      </c>
      <c r="H1587" s="4" t="s">
        <v>3183</v>
      </c>
      <c r="I1587" s="4"/>
      <c r="J1587" s="4"/>
      <c r="K1587" s="4"/>
      <c r="L1587" s="4"/>
      <c r="M1587" s="33"/>
      <c r="N1587" s="38"/>
      <c r="O1587" s="33"/>
      <c r="P1587" s="244">
        <f t="shared" si="156"/>
        <v>180.59800000000001</v>
      </c>
      <c r="Q1587" s="25"/>
      <c r="R1587" s="25"/>
      <c r="S1587" s="25"/>
      <c r="T1587" s="109"/>
      <c r="U1587" s="25"/>
      <c r="V1587" s="25"/>
      <c r="W1587" s="25"/>
      <c r="X1587" s="25">
        <v>0</v>
      </c>
      <c r="Y1587" s="25"/>
      <c r="Z1587" s="25">
        <v>0</v>
      </c>
      <c r="AA1587" s="109"/>
      <c r="AB1587" s="25">
        <v>0</v>
      </c>
      <c r="AC1587" s="25">
        <v>0</v>
      </c>
      <c r="AD1587" s="25">
        <v>0</v>
      </c>
      <c r="AE1587" s="25">
        <v>0</v>
      </c>
      <c r="AF1587" s="25">
        <v>0</v>
      </c>
      <c r="AG1587" s="25">
        <v>0</v>
      </c>
      <c r="AH1587" s="109"/>
      <c r="AI1587" s="25">
        <v>0</v>
      </c>
      <c r="AJ1587" s="25">
        <v>0</v>
      </c>
      <c r="AK1587" s="123">
        <v>0</v>
      </c>
      <c r="AL1587" s="25">
        <v>0</v>
      </c>
      <c r="AM1587" s="25">
        <v>0</v>
      </c>
      <c r="AN1587" s="25">
        <v>0</v>
      </c>
      <c r="AO1587" s="109"/>
      <c r="AP1587" s="25">
        <v>0</v>
      </c>
      <c r="AQ1587" s="25">
        <v>0</v>
      </c>
      <c r="AR1587" s="25">
        <v>0</v>
      </c>
      <c r="AS1587" s="25">
        <v>0</v>
      </c>
      <c r="AT1587" s="25">
        <v>0</v>
      </c>
      <c r="AU1587" s="25">
        <v>180.59800000000001</v>
      </c>
      <c r="AW1587" t="str">
        <f t="shared" si="157"/>
        <v>Phạm Thanh Hà</v>
      </c>
      <c r="AX1587" s="27" t="str">
        <f t="shared" si="158"/>
        <v xml:space="preserve">Vũ Thị Dịu </v>
      </c>
      <c r="AY1587" s="4" t="str">
        <f t="shared" si="159"/>
        <v>VIN+</v>
      </c>
    </row>
    <row r="1588" spans="1:51" outlineLevel="1" x14ac:dyDescent="0.25">
      <c r="A1588" s="4" t="s">
        <v>1104</v>
      </c>
      <c r="B1588" s="4" t="s">
        <v>797</v>
      </c>
      <c r="C1588" s="4" t="s">
        <v>451</v>
      </c>
      <c r="D1588" s="11" t="s">
        <v>777</v>
      </c>
      <c r="E1588" s="32" t="s">
        <v>840</v>
      </c>
      <c r="F1588" s="11" t="s">
        <v>710</v>
      </c>
      <c r="G1588" s="35">
        <v>5126822</v>
      </c>
      <c r="H1588" s="4" t="s">
        <v>3184</v>
      </c>
      <c r="I1588" s="4"/>
      <c r="J1588" s="4"/>
      <c r="K1588" s="4"/>
      <c r="L1588" s="4"/>
      <c r="M1588" s="33"/>
      <c r="N1588" s="38"/>
      <c r="O1588" s="33"/>
      <c r="P1588" s="244">
        <f t="shared" si="156"/>
        <v>180.59800000000001</v>
      </c>
      <c r="Q1588" s="25"/>
      <c r="R1588" s="25"/>
      <c r="S1588" s="25"/>
      <c r="T1588" s="109"/>
      <c r="U1588" s="25"/>
      <c r="V1588" s="25"/>
      <c r="W1588" s="25"/>
      <c r="X1588" s="25">
        <v>0</v>
      </c>
      <c r="Y1588" s="25"/>
      <c r="Z1588" s="25">
        <v>0</v>
      </c>
      <c r="AA1588" s="109"/>
      <c r="AB1588" s="25">
        <v>0</v>
      </c>
      <c r="AC1588" s="25">
        <v>0</v>
      </c>
      <c r="AD1588" s="25">
        <v>0</v>
      </c>
      <c r="AE1588" s="25">
        <v>0</v>
      </c>
      <c r="AF1588" s="25">
        <v>0</v>
      </c>
      <c r="AG1588" s="25">
        <v>0</v>
      </c>
      <c r="AH1588" s="109"/>
      <c r="AI1588" s="25">
        <v>0</v>
      </c>
      <c r="AJ1588" s="25">
        <v>0</v>
      </c>
      <c r="AK1588" s="123">
        <v>0</v>
      </c>
      <c r="AL1588" s="25">
        <v>0</v>
      </c>
      <c r="AM1588" s="25">
        <v>0</v>
      </c>
      <c r="AN1588" s="25">
        <v>0</v>
      </c>
      <c r="AO1588" s="109"/>
      <c r="AP1588" s="25">
        <v>0</v>
      </c>
      <c r="AQ1588" s="25">
        <v>0</v>
      </c>
      <c r="AR1588" s="25">
        <v>0</v>
      </c>
      <c r="AS1588" s="25">
        <v>0</v>
      </c>
      <c r="AT1588" s="25">
        <v>0</v>
      </c>
      <c r="AU1588" s="25">
        <v>180.59800000000001</v>
      </c>
      <c r="AW1588" t="str">
        <f t="shared" si="157"/>
        <v>Phạm Thanh Hà</v>
      </c>
      <c r="AX1588" s="27" t="str">
        <f t="shared" si="158"/>
        <v xml:space="preserve">Vũ Thị Dịu </v>
      </c>
      <c r="AY1588" s="4" t="str">
        <f t="shared" si="159"/>
        <v>VIN+</v>
      </c>
    </row>
    <row r="1589" spans="1:51" outlineLevel="1" x14ac:dyDescent="0.25">
      <c r="A1589" s="4" t="s">
        <v>1104</v>
      </c>
      <c r="B1589" s="4" t="s">
        <v>797</v>
      </c>
      <c r="C1589" s="4" t="s">
        <v>451</v>
      </c>
      <c r="D1589" s="11" t="s">
        <v>777</v>
      </c>
      <c r="E1589" s="32" t="s">
        <v>840</v>
      </c>
      <c r="F1589" s="11" t="s">
        <v>710</v>
      </c>
      <c r="G1589" s="35">
        <v>5335091</v>
      </c>
      <c r="H1589" s="4" t="s">
        <v>3185</v>
      </c>
      <c r="I1589" s="4"/>
      <c r="J1589" s="4"/>
      <c r="K1589" s="4"/>
      <c r="L1589" s="4"/>
      <c r="M1589" s="33"/>
      <c r="N1589" s="38"/>
      <c r="O1589" s="33"/>
      <c r="P1589" s="244">
        <f t="shared" si="156"/>
        <v>419.06200000000001</v>
      </c>
      <c r="Q1589" s="25"/>
      <c r="R1589" s="25"/>
      <c r="S1589" s="25"/>
      <c r="T1589" s="109"/>
      <c r="U1589" s="25"/>
      <c r="V1589" s="25"/>
      <c r="W1589" s="25"/>
      <c r="X1589" s="25">
        <v>0</v>
      </c>
      <c r="Y1589" s="25"/>
      <c r="Z1589" s="25">
        <v>0</v>
      </c>
      <c r="AA1589" s="109"/>
      <c r="AB1589" s="25">
        <v>0</v>
      </c>
      <c r="AC1589" s="25">
        <v>0</v>
      </c>
      <c r="AD1589" s="25">
        <v>0</v>
      </c>
      <c r="AE1589" s="25">
        <v>0</v>
      </c>
      <c r="AF1589" s="25">
        <v>0</v>
      </c>
      <c r="AG1589" s="25">
        <v>0</v>
      </c>
      <c r="AH1589" s="109"/>
      <c r="AI1589" s="25">
        <v>0</v>
      </c>
      <c r="AJ1589" s="25">
        <v>0</v>
      </c>
      <c r="AK1589" s="123">
        <v>419.06200000000001</v>
      </c>
      <c r="AL1589" s="25">
        <v>0</v>
      </c>
      <c r="AM1589" s="25">
        <v>0</v>
      </c>
      <c r="AN1589" s="25">
        <v>0</v>
      </c>
      <c r="AO1589" s="109"/>
      <c r="AP1589" s="25">
        <v>0</v>
      </c>
      <c r="AQ1589" s="25">
        <v>0</v>
      </c>
      <c r="AR1589" s="25">
        <v>0</v>
      </c>
      <c r="AS1589" s="25">
        <v>0</v>
      </c>
      <c r="AT1589" s="25">
        <v>0</v>
      </c>
      <c r="AU1589" s="25">
        <v>0</v>
      </c>
      <c r="AW1589" t="str">
        <f t="shared" si="157"/>
        <v>Phạm Thanh Hà</v>
      </c>
      <c r="AX1589" s="27" t="str">
        <f t="shared" si="158"/>
        <v xml:space="preserve">Vũ Thị Dịu </v>
      </c>
      <c r="AY1589" s="4" t="str">
        <f t="shared" si="159"/>
        <v>VIN+</v>
      </c>
    </row>
    <row r="1590" spans="1:51" outlineLevel="1" x14ac:dyDescent="0.25">
      <c r="A1590" s="4" t="s">
        <v>1104</v>
      </c>
      <c r="B1590" s="4" t="s">
        <v>797</v>
      </c>
      <c r="C1590" s="4" t="s">
        <v>451</v>
      </c>
      <c r="D1590" s="11" t="s">
        <v>777</v>
      </c>
      <c r="E1590" s="32" t="s">
        <v>840</v>
      </c>
      <c r="F1590" s="11" t="s">
        <v>710</v>
      </c>
      <c r="G1590" s="35">
        <v>5124668</v>
      </c>
      <c r="H1590" s="4" t="s">
        <v>3186</v>
      </c>
      <c r="I1590" s="4"/>
      <c r="J1590" s="4"/>
      <c r="K1590" s="4"/>
      <c r="L1590" s="4"/>
      <c r="M1590" s="33"/>
      <c r="N1590" s="38"/>
      <c r="O1590" s="33"/>
      <c r="P1590" s="244">
        <f t="shared" si="156"/>
        <v>1074.4490000000001</v>
      </c>
      <c r="Q1590" s="25"/>
      <c r="R1590" s="25"/>
      <c r="S1590" s="25"/>
      <c r="T1590" s="109"/>
      <c r="U1590" s="25"/>
      <c r="V1590" s="25"/>
      <c r="W1590" s="25"/>
      <c r="X1590" s="25">
        <v>0</v>
      </c>
      <c r="Y1590" s="25"/>
      <c r="Z1590" s="25">
        <v>0</v>
      </c>
      <c r="AA1590" s="109"/>
      <c r="AB1590" s="25">
        <v>0</v>
      </c>
      <c r="AC1590" s="25">
        <v>0</v>
      </c>
      <c r="AD1590" s="25">
        <v>0</v>
      </c>
      <c r="AE1590" s="25">
        <v>0</v>
      </c>
      <c r="AF1590" s="25">
        <v>0</v>
      </c>
      <c r="AG1590" s="25">
        <v>0</v>
      </c>
      <c r="AH1590" s="109"/>
      <c r="AI1590" s="25">
        <v>597.52099999999996</v>
      </c>
      <c r="AJ1590" s="25">
        <v>0</v>
      </c>
      <c r="AK1590" s="123">
        <v>0</v>
      </c>
      <c r="AL1590" s="25">
        <v>0</v>
      </c>
      <c r="AM1590" s="25">
        <v>0</v>
      </c>
      <c r="AN1590" s="25">
        <v>0</v>
      </c>
      <c r="AO1590" s="109"/>
      <c r="AP1590" s="25">
        <v>0</v>
      </c>
      <c r="AQ1590" s="25">
        <v>476.928</v>
      </c>
      <c r="AR1590" s="25">
        <v>0</v>
      </c>
      <c r="AS1590" s="25">
        <v>0</v>
      </c>
      <c r="AT1590" s="25">
        <v>0</v>
      </c>
      <c r="AU1590" s="25">
        <v>0</v>
      </c>
      <c r="AW1590" t="str">
        <f t="shared" si="157"/>
        <v>Phạm Thanh Hà</v>
      </c>
      <c r="AX1590" s="27" t="str">
        <f t="shared" si="158"/>
        <v xml:space="preserve">Vũ Thị Dịu </v>
      </c>
      <c r="AY1590" s="4" t="str">
        <f t="shared" si="159"/>
        <v>VIN+</v>
      </c>
    </row>
    <row r="1591" spans="1:51" outlineLevel="1" x14ac:dyDescent="0.25">
      <c r="A1591" s="4" t="s">
        <v>1104</v>
      </c>
      <c r="B1591" s="4" t="s">
        <v>797</v>
      </c>
      <c r="C1591" s="4" t="s">
        <v>451</v>
      </c>
      <c r="D1591" s="11" t="s">
        <v>777</v>
      </c>
      <c r="E1591" s="32" t="s">
        <v>840</v>
      </c>
      <c r="F1591" s="11" t="s">
        <v>710</v>
      </c>
      <c r="G1591" s="35">
        <v>5125757</v>
      </c>
      <c r="H1591" s="4" t="s">
        <v>3187</v>
      </c>
      <c r="I1591" s="4"/>
      <c r="J1591" s="4"/>
      <c r="K1591" s="4"/>
      <c r="L1591" s="4"/>
      <c r="M1591" s="33"/>
      <c r="N1591" s="38"/>
      <c r="O1591" s="33"/>
      <c r="P1591" s="244">
        <f t="shared" si="156"/>
        <v>835.9849999999999</v>
      </c>
      <c r="Q1591" s="25"/>
      <c r="R1591" s="25"/>
      <c r="S1591" s="25"/>
      <c r="T1591" s="109"/>
      <c r="U1591" s="25"/>
      <c r="V1591" s="25"/>
      <c r="W1591" s="25"/>
      <c r="X1591" s="25">
        <v>0</v>
      </c>
      <c r="Y1591" s="25"/>
      <c r="Z1591" s="25">
        <v>0</v>
      </c>
      <c r="AA1591" s="109"/>
      <c r="AB1591" s="25">
        <v>0</v>
      </c>
      <c r="AC1591" s="25">
        <v>0</v>
      </c>
      <c r="AD1591" s="25">
        <v>0</v>
      </c>
      <c r="AE1591" s="25">
        <v>0</v>
      </c>
      <c r="AF1591" s="25">
        <v>0</v>
      </c>
      <c r="AG1591" s="25">
        <v>0</v>
      </c>
      <c r="AH1591" s="109"/>
      <c r="AI1591" s="25">
        <v>0</v>
      </c>
      <c r="AJ1591" s="25">
        <v>0</v>
      </c>
      <c r="AK1591" s="123">
        <v>0</v>
      </c>
      <c r="AL1591" s="25">
        <v>0</v>
      </c>
      <c r="AM1591" s="25">
        <v>0</v>
      </c>
      <c r="AN1591" s="25">
        <v>0</v>
      </c>
      <c r="AO1591" s="109"/>
      <c r="AP1591" s="25">
        <v>0</v>
      </c>
      <c r="AQ1591" s="25">
        <v>597.52099999999996</v>
      </c>
      <c r="AR1591" s="25">
        <v>238.464</v>
      </c>
      <c r="AS1591" s="25">
        <v>0</v>
      </c>
      <c r="AT1591" s="25">
        <v>0</v>
      </c>
      <c r="AU1591" s="25">
        <v>0</v>
      </c>
      <c r="AW1591" t="str">
        <f t="shared" si="157"/>
        <v>Phạm Thanh Hà</v>
      </c>
      <c r="AX1591" s="27" t="str">
        <f t="shared" si="158"/>
        <v xml:space="preserve">Vũ Thị Dịu </v>
      </c>
      <c r="AY1591" s="4" t="str">
        <f t="shared" si="159"/>
        <v>VIN+</v>
      </c>
    </row>
    <row r="1592" spans="1:51" outlineLevel="1" x14ac:dyDescent="0.25">
      <c r="A1592" s="4" t="s">
        <v>1104</v>
      </c>
      <c r="B1592" s="4" t="s">
        <v>797</v>
      </c>
      <c r="C1592" s="4" t="s">
        <v>451</v>
      </c>
      <c r="D1592" s="11" t="s">
        <v>777</v>
      </c>
      <c r="E1592" s="32" t="s">
        <v>840</v>
      </c>
      <c r="F1592" s="11" t="s">
        <v>710</v>
      </c>
      <c r="G1592" s="35">
        <v>5132131</v>
      </c>
      <c r="H1592" s="4" t="s">
        <v>3188</v>
      </c>
      <c r="I1592" s="4"/>
      <c r="J1592" s="4"/>
      <c r="K1592" s="4"/>
      <c r="L1592" s="4"/>
      <c r="M1592" s="33"/>
      <c r="N1592" s="38"/>
      <c r="O1592" s="33"/>
      <c r="P1592" s="244">
        <f t="shared" si="156"/>
        <v>476.928</v>
      </c>
      <c r="Q1592" s="25"/>
      <c r="R1592" s="25"/>
      <c r="S1592" s="25"/>
      <c r="T1592" s="109"/>
      <c r="U1592" s="25"/>
      <c r="V1592" s="25"/>
      <c r="W1592" s="25"/>
      <c r="X1592" s="25">
        <v>0</v>
      </c>
      <c r="Y1592" s="25"/>
      <c r="Z1592" s="25">
        <v>0</v>
      </c>
      <c r="AA1592" s="109"/>
      <c r="AB1592" s="25">
        <v>0</v>
      </c>
      <c r="AC1592" s="25">
        <v>0</v>
      </c>
      <c r="AD1592" s="25">
        <v>0</v>
      </c>
      <c r="AE1592" s="25">
        <v>0</v>
      </c>
      <c r="AF1592" s="25">
        <v>0</v>
      </c>
      <c r="AG1592" s="25">
        <v>0</v>
      </c>
      <c r="AH1592" s="109"/>
      <c r="AI1592" s="25">
        <v>0</v>
      </c>
      <c r="AJ1592" s="25">
        <v>0</v>
      </c>
      <c r="AK1592" s="123">
        <v>0</v>
      </c>
      <c r="AL1592" s="25">
        <v>0</v>
      </c>
      <c r="AM1592" s="25">
        <v>0</v>
      </c>
      <c r="AN1592" s="25">
        <v>0</v>
      </c>
      <c r="AO1592" s="109"/>
      <c r="AP1592" s="25">
        <v>0</v>
      </c>
      <c r="AQ1592" s="25">
        <v>0</v>
      </c>
      <c r="AR1592" s="25">
        <v>476.928</v>
      </c>
      <c r="AS1592" s="25">
        <v>0</v>
      </c>
      <c r="AT1592" s="25">
        <v>0</v>
      </c>
      <c r="AU1592" s="25">
        <v>0</v>
      </c>
      <c r="AW1592" t="str">
        <f t="shared" si="157"/>
        <v>Phạm Thanh Hà</v>
      </c>
      <c r="AX1592" s="27" t="str">
        <f t="shared" si="158"/>
        <v xml:space="preserve">Vũ Thị Dịu </v>
      </c>
      <c r="AY1592" s="4" t="str">
        <f t="shared" si="159"/>
        <v>VIN+</v>
      </c>
    </row>
    <row r="1593" spans="1:51" outlineLevel="1" x14ac:dyDescent="0.25">
      <c r="A1593" s="4" t="s">
        <v>1104</v>
      </c>
      <c r="B1593" s="4" t="s">
        <v>797</v>
      </c>
      <c r="C1593" s="4" t="s">
        <v>451</v>
      </c>
      <c r="D1593" s="11" t="s">
        <v>777</v>
      </c>
      <c r="E1593" s="32" t="s">
        <v>840</v>
      </c>
      <c r="F1593" s="11" t="s">
        <v>710</v>
      </c>
      <c r="G1593" s="35">
        <v>5330359</v>
      </c>
      <c r="H1593" s="4" t="s">
        <v>3189</v>
      </c>
      <c r="I1593" s="4"/>
      <c r="J1593" s="4"/>
      <c r="K1593" s="4"/>
      <c r="L1593" s="4"/>
      <c r="M1593" s="33"/>
      <c r="N1593" s="38"/>
      <c r="O1593" s="33"/>
      <c r="P1593" s="244">
        <f t="shared" si="156"/>
        <v>0</v>
      </c>
      <c r="Q1593" s="25"/>
      <c r="R1593" s="25"/>
      <c r="S1593" s="25"/>
      <c r="T1593" s="109"/>
      <c r="U1593" s="25"/>
      <c r="V1593" s="25"/>
      <c r="W1593" s="25"/>
      <c r="X1593" s="25">
        <v>0</v>
      </c>
      <c r="Y1593" s="25"/>
      <c r="Z1593" s="25">
        <v>0</v>
      </c>
      <c r="AA1593" s="109"/>
      <c r="AB1593" s="25">
        <v>0</v>
      </c>
      <c r="AC1593" s="25">
        <v>0</v>
      </c>
      <c r="AD1593" s="25">
        <v>0</v>
      </c>
      <c r="AE1593" s="25">
        <v>0</v>
      </c>
      <c r="AF1593" s="25">
        <v>0</v>
      </c>
      <c r="AG1593" s="25">
        <v>0</v>
      </c>
      <c r="AH1593" s="109"/>
      <c r="AI1593" s="25">
        <v>0</v>
      </c>
      <c r="AJ1593" s="25">
        <v>0</v>
      </c>
      <c r="AK1593" s="123">
        <v>0</v>
      </c>
      <c r="AL1593" s="25">
        <v>0</v>
      </c>
      <c r="AM1593" s="25">
        <v>0</v>
      </c>
      <c r="AN1593" s="25">
        <v>0</v>
      </c>
      <c r="AO1593" s="109"/>
      <c r="AP1593" s="25">
        <v>0</v>
      </c>
      <c r="AQ1593" s="25">
        <v>0</v>
      </c>
      <c r="AR1593" s="25">
        <v>0</v>
      </c>
      <c r="AS1593" s="25">
        <v>0</v>
      </c>
      <c r="AT1593" s="25">
        <v>0</v>
      </c>
      <c r="AU1593" s="25">
        <v>0</v>
      </c>
      <c r="AW1593" t="str">
        <f t="shared" si="157"/>
        <v>Phạm Thanh Hà</v>
      </c>
      <c r="AX1593" s="27" t="str">
        <f t="shared" si="158"/>
        <v xml:space="preserve">Vũ Thị Dịu </v>
      </c>
      <c r="AY1593" s="4" t="str">
        <f t="shared" si="159"/>
        <v>VIN+</v>
      </c>
    </row>
    <row r="1594" spans="1:51" outlineLevel="1" x14ac:dyDescent="0.25">
      <c r="A1594" s="4" t="s">
        <v>1104</v>
      </c>
      <c r="B1594" s="4" t="s">
        <v>797</v>
      </c>
      <c r="C1594" s="4" t="s">
        <v>451</v>
      </c>
      <c r="D1594" s="11" t="s">
        <v>777</v>
      </c>
      <c r="E1594" s="32" t="s">
        <v>840</v>
      </c>
      <c r="F1594" s="11" t="s">
        <v>710</v>
      </c>
      <c r="G1594" s="35">
        <v>5337985</v>
      </c>
      <c r="H1594" s="4" t="s">
        <v>3190</v>
      </c>
      <c r="I1594" s="4"/>
      <c r="J1594" s="4"/>
      <c r="K1594" s="4"/>
      <c r="L1594" s="4"/>
      <c r="M1594" s="33"/>
      <c r="N1594" s="38"/>
      <c r="O1594" s="33"/>
      <c r="P1594" s="244">
        <f t="shared" si="156"/>
        <v>476.928</v>
      </c>
      <c r="Q1594" s="25"/>
      <c r="R1594" s="25"/>
      <c r="S1594" s="25"/>
      <c r="T1594" s="109"/>
      <c r="U1594" s="25"/>
      <c r="V1594" s="25"/>
      <c r="W1594" s="25"/>
      <c r="X1594" s="25">
        <v>0</v>
      </c>
      <c r="Y1594" s="25"/>
      <c r="Z1594" s="25">
        <v>0</v>
      </c>
      <c r="AA1594" s="109"/>
      <c r="AB1594" s="25">
        <v>0</v>
      </c>
      <c r="AC1594" s="25">
        <v>0</v>
      </c>
      <c r="AD1594" s="25">
        <v>0</v>
      </c>
      <c r="AE1594" s="25">
        <v>0</v>
      </c>
      <c r="AF1594" s="25">
        <v>0</v>
      </c>
      <c r="AG1594" s="25">
        <v>0</v>
      </c>
      <c r="AH1594" s="109"/>
      <c r="AI1594" s="25">
        <v>0</v>
      </c>
      <c r="AJ1594" s="25">
        <v>0</v>
      </c>
      <c r="AK1594" s="123">
        <v>0</v>
      </c>
      <c r="AL1594" s="25">
        <v>0</v>
      </c>
      <c r="AM1594" s="25">
        <v>0</v>
      </c>
      <c r="AN1594" s="25">
        <v>0</v>
      </c>
      <c r="AO1594" s="109"/>
      <c r="AP1594" s="25">
        <v>0</v>
      </c>
      <c r="AQ1594" s="25">
        <v>476.928</v>
      </c>
      <c r="AR1594" s="25">
        <v>0</v>
      </c>
      <c r="AS1594" s="25">
        <v>0</v>
      </c>
      <c r="AT1594" s="25">
        <v>0</v>
      </c>
      <c r="AU1594" s="25">
        <v>0</v>
      </c>
      <c r="AW1594" t="str">
        <f t="shared" si="157"/>
        <v>Phạm Thanh Hà</v>
      </c>
      <c r="AX1594" s="27" t="str">
        <f t="shared" si="158"/>
        <v xml:space="preserve">Vũ Thị Dịu </v>
      </c>
      <c r="AY1594" s="4" t="str">
        <f t="shared" si="159"/>
        <v>VIN+</v>
      </c>
    </row>
    <row r="1595" spans="1:51" outlineLevel="1" x14ac:dyDescent="0.25">
      <c r="A1595" s="4" t="s">
        <v>1104</v>
      </c>
      <c r="B1595" s="4" t="s">
        <v>797</v>
      </c>
      <c r="C1595" s="4" t="s">
        <v>451</v>
      </c>
      <c r="D1595" s="11" t="s">
        <v>777</v>
      </c>
      <c r="E1595" s="32" t="s">
        <v>840</v>
      </c>
      <c r="F1595" s="11" t="s">
        <v>710</v>
      </c>
      <c r="G1595" s="35">
        <v>5277320</v>
      </c>
      <c r="H1595" s="4" t="s">
        <v>3191</v>
      </c>
      <c r="I1595" s="4"/>
      <c r="J1595" s="4"/>
      <c r="K1595" s="4"/>
      <c r="L1595" s="4"/>
      <c r="M1595" s="33"/>
      <c r="N1595" s="38"/>
      <c r="O1595" s="33"/>
      <c r="P1595" s="244">
        <f t="shared" si="156"/>
        <v>238.464</v>
      </c>
      <c r="Q1595" s="25"/>
      <c r="R1595" s="25"/>
      <c r="S1595" s="25"/>
      <c r="T1595" s="109"/>
      <c r="U1595" s="25"/>
      <c r="V1595" s="25"/>
      <c r="W1595" s="25"/>
      <c r="X1595" s="25">
        <v>0</v>
      </c>
      <c r="Y1595" s="25"/>
      <c r="Z1595" s="25">
        <v>0</v>
      </c>
      <c r="AA1595" s="109"/>
      <c r="AB1595" s="25">
        <v>238.464</v>
      </c>
      <c r="AC1595" s="25">
        <v>0</v>
      </c>
      <c r="AD1595" s="25">
        <v>0</v>
      </c>
      <c r="AE1595" s="25">
        <v>0</v>
      </c>
      <c r="AF1595" s="25">
        <v>0</v>
      </c>
      <c r="AG1595" s="25">
        <v>0</v>
      </c>
      <c r="AH1595" s="109"/>
      <c r="AI1595" s="25">
        <v>0</v>
      </c>
      <c r="AJ1595" s="25">
        <v>0</v>
      </c>
      <c r="AK1595" s="123">
        <v>0</v>
      </c>
      <c r="AL1595" s="25">
        <v>0</v>
      </c>
      <c r="AM1595" s="25">
        <v>0</v>
      </c>
      <c r="AN1595" s="25">
        <v>0</v>
      </c>
      <c r="AO1595" s="109"/>
      <c r="AP1595" s="25">
        <v>0</v>
      </c>
      <c r="AQ1595" s="25">
        <v>0</v>
      </c>
      <c r="AR1595" s="25">
        <v>0</v>
      </c>
      <c r="AS1595" s="25">
        <v>0</v>
      </c>
      <c r="AT1595" s="25">
        <v>0</v>
      </c>
      <c r="AU1595" s="25">
        <v>0</v>
      </c>
      <c r="AW1595" t="str">
        <f t="shared" si="157"/>
        <v>Phạm Thanh Hà</v>
      </c>
      <c r="AX1595" s="27" t="str">
        <f t="shared" si="158"/>
        <v xml:space="preserve">Vũ Thị Dịu </v>
      </c>
      <c r="AY1595" s="4" t="str">
        <f t="shared" si="159"/>
        <v>VIN+</v>
      </c>
    </row>
    <row r="1596" spans="1:51" outlineLevel="1" x14ac:dyDescent="0.25">
      <c r="A1596" s="4" t="s">
        <v>1104</v>
      </c>
      <c r="B1596" s="4" t="s">
        <v>797</v>
      </c>
      <c r="C1596" s="4" t="s">
        <v>451</v>
      </c>
      <c r="D1596" s="11" t="s">
        <v>777</v>
      </c>
      <c r="E1596" s="32" t="s">
        <v>840</v>
      </c>
      <c r="F1596" s="11" t="s">
        <v>710</v>
      </c>
      <c r="G1596" s="35">
        <v>5274707</v>
      </c>
      <c r="H1596" s="4" t="s">
        <v>3192</v>
      </c>
      <c r="I1596" s="4"/>
      <c r="J1596" s="4"/>
      <c r="K1596" s="4"/>
      <c r="L1596" s="4"/>
      <c r="M1596" s="33"/>
      <c r="N1596" s="38"/>
      <c r="O1596" s="33"/>
      <c r="P1596" s="244">
        <f t="shared" si="156"/>
        <v>180.59800000000001</v>
      </c>
      <c r="Q1596" s="25"/>
      <c r="R1596" s="25"/>
      <c r="S1596" s="25"/>
      <c r="T1596" s="109"/>
      <c r="U1596" s="25"/>
      <c r="V1596" s="25"/>
      <c r="W1596" s="25"/>
      <c r="X1596" s="25">
        <v>0</v>
      </c>
      <c r="Y1596" s="25"/>
      <c r="Z1596" s="25">
        <v>0</v>
      </c>
      <c r="AA1596" s="109"/>
      <c r="AB1596" s="25">
        <v>0</v>
      </c>
      <c r="AC1596" s="25">
        <v>0</v>
      </c>
      <c r="AD1596" s="25">
        <v>0</v>
      </c>
      <c r="AE1596" s="25">
        <v>0</v>
      </c>
      <c r="AF1596" s="25">
        <v>0</v>
      </c>
      <c r="AG1596" s="25">
        <v>0</v>
      </c>
      <c r="AH1596" s="109"/>
      <c r="AI1596" s="25">
        <v>0</v>
      </c>
      <c r="AJ1596" s="25">
        <v>0</v>
      </c>
      <c r="AK1596" s="123">
        <v>0</v>
      </c>
      <c r="AL1596" s="25">
        <v>0</v>
      </c>
      <c r="AM1596" s="25">
        <v>0</v>
      </c>
      <c r="AN1596" s="25">
        <v>0</v>
      </c>
      <c r="AO1596" s="109"/>
      <c r="AP1596" s="25">
        <v>0</v>
      </c>
      <c r="AQ1596" s="25">
        <v>0</v>
      </c>
      <c r="AR1596" s="25">
        <v>0</v>
      </c>
      <c r="AS1596" s="25">
        <v>0</v>
      </c>
      <c r="AT1596" s="25">
        <v>0</v>
      </c>
      <c r="AU1596" s="25">
        <v>180.59800000000001</v>
      </c>
      <c r="AW1596" t="str">
        <f t="shared" si="157"/>
        <v>Phạm Thanh Hà</v>
      </c>
      <c r="AX1596" s="27" t="str">
        <f t="shared" si="158"/>
        <v xml:space="preserve">Vũ Thị Dịu </v>
      </c>
      <c r="AY1596" s="4" t="str">
        <f t="shared" si="159"/>
        <v>VIN+</v>
      </c>
    </row>
    <row r="1597" spans="1:51" outlineLevel="1" x14ac:dyDescent="0.25">
      <c r="A1597" s="4" t="s">
        <v>1104</v>
      </c>
      <c r="B1597" s="4" t="s">
        <v>797</v>
      </c>
      <c r="C1597" s="4" t="s">
        <v>451</v>
      </c>
      <c r="D1597" s="11" t="s">
        <v>777</v>
      </c>
      <c r="E1597" s="32" t="s">
        <v>840</v>
      </c>
      <c r="F1597" s="11" t="s">
        <v>710</v>
      </c>
      <c r="G1597" s="35">
        <v>5135899</v>
      </c>
      <c r="H1597" s="4" t="s">
        <v>3193</v>
      </c>
      <c r="I1597" s="4"/>
      <c r="J1597" s="4"/>
      <c r="K1597" s="4"/>
      <c r="L1597" s="4"/>
      <c r="M1597" s="33"/>
      <c r="N1597" s="38"/>
      <c r="O1597" s="33"/>
      <c r="P1597" s="244">
        <f t="shared" si="156"/>
        <v>1016.5830000000001</v>
      </c>
      <c r="Q1597" s="25"/>
      <c r="R1597" s="25"/>
      <c r="S1597" s="25"/>
      <c r="T1597" s="109"/>
      <c r="U1597" s="25"/>
      <c r="V1597" s="25"/>
      <c r="W1597" s="25"/>
      <c r="X1597" s="25">
        <v>0</v>
      </c>
      <c r="Y1597" s="25"/>
      <c r="Z1597" s="25">
        <v>0</v>
      </c>
      <c r="AA1597" s="109"/>
      <c r="AB1597" s="25">
        <v>0</v>
      </c>
      <c r="AC1597" s="25">
        <v>0</v>
      </c>
      <c r="AD1597" s="25">
        <v>0</v>
      </c>
      <c r="AE1597" s="25">
        <v>0</v>
      </c>
      <c r="AF1597" s="25">
        <v>0</v>
      </c>
      <c r="AG1597" s="25">
        <v>0</v>
      </c>
      <c r="AH1597" s="109"/>
      <c r="AI1597" s="25">
        <v>0</v>
      </c>
      <c r="AJ1597" s="25">
        <v>0</v>
      </c>
      <c r="AK1597" s="123">
        <v>0</v>
      </c>
      <c r="AL1597" s="25">
        <v>0</v>
      </c>
      <c r="AM1597" s="25">
        <v>0</v>
      </c>
      <c r="AN1597" s="25">
        <v>0</v>
      </c>
      <c r="AO1597" s="109"/>
      <c r="AP1597" s="25">
        <v>0</v>
      </c>
      <c r="AQ1597" s="25">
        <v>0</v>
      </c>
      <c r="AR1597" s="25">
        <v>835.98500000000001</v>
      </c>
      <c r="AS1597" s="25">
        <v>0</v>
      </c>
      <c r="AT1597" s="25">
        <v>0</v>
      </c>
      <c r="AU1597" s="25">
        <v>180.59800000000001</v>
      </c>
      <c r="AW1597" t="str">
        <f t="shared" si="157"/>
        <v>Phạm Thanh Hà</v>
      </c>
      <c r="AX1597" s="27" t="str">
        <f t="shared" si="158"/>
        <v xml:space="preserve">Vũ Thị Dịu </v>
      </c>
      <c r="AY1597" s="4" t="str">
        <f t="shared" si="159"/>
        <v>VIN+</v>
      </c>
    </row>
    <row r="1598" spans="1:51" outlineLevel="1" x14ac:dyDescent="0.25">
      <c r="A1598" s="4" t="s">
        <v>1104</v>
      </c>
      <c r="B1598" s="4" t="s">
        <v>797</v>
      </c>
      <c r="C1598" s="4" t="s">
        <v>451</v>
      </c>
      <c r="D1598" s="11" t="s">
        <v>777</v>
      </c>
      <c r="E1598" s="32" t="s">
        <v>840</v>
      </c>
      <c r="F1598" s="11" t="s">
        <v>710</v>
      </c>
      <c r="G1598" s="35">
        <v>5129469</v>
      </c>
      <c r="H1598" s="4" t="s">
        <v>3194</v>
      </c>
      <c r="I1598" s="4"/>
      <c r="J1598" s="4"/>
      <c r="K1598" s="4"/>
      <c r="L1598" s="4"/>
      <c r="M1598" s="33"/>
      <c r="N1598" s="38"/>
      <c r="O1598" s="33"/>
      <c r="P1598" s="244">
        <f t="shared" si="156"/>
        <v>0</v>
      </c>
      <c r="Q1598" s="25"/>
      <c r="R1598" s="25"/>
      <c r="S1598" s="25"/>
      <c r="T1598" s="109"/>
      <c r="U1598" s="25"/>
      <c r="V1598" s="25"/>
      <c r="W1598" s="25"/>
      <c r="X1598" s="25">
        <v>0</v>
      </c>
      <c r="Y1598" s="25"/>
      <c r="Z1598" s="25">
        <v>0</v>
      </c>
      <c r="AA1598" s="109"/>
      <c r="AB1598" s="25">
        <v>0</v>
      </c>
      <c r="AC1598" s="25">
        <v>0</v>
      </c>
      <c r="AD1598" s="25">
        <v>0</v>
      </c>
      <c r="AE1598" s="25">
        <v>0</v>
      </c>
      <c r="AF1598" s="25">
        <v>0</v>
      </c>
      <c r="AG1598" s="25">
        <v>0</v>
      </c>
      <c r="AH1598" s="109"/>
      <c r="AI1598" s="25">
        <v>0</v>
      </c>
      <c r="AJ1598" s="25">
        <v>0</v>
      </c>
      <c r="AK1598" s="123">
        <v>0</v>
      </c>
      <c r="AL1598" s="25">
        <v>0</v>
      </c>
      <c r="AM1598" s="25">
        <v>0</v>
      </c>
      <c r="AN1598" s="25">
        <v>0</v>
      </c>
      <c r="AO1598" s="109"/>
      <c r="AP1598" s="25">
        <v>0</v>
      </c>
      <c r="AQ1598" s="25">
        <v>0</v>
      </c>
      <c r="AR1598" s="25">
        <v>0</v>
      </c>
      <c r="AS1598" s="25">
        <v>0</v>
      </c>
      <c r="AT1598" s="25">
        <v>0</v>
      </c>
      <c r="AU1598" s="25">
        <v>0</v>
      </c>
      <c r="AW1598" t="str">
        <f t="shared" si="157"/>
        <v>Phạm Thanh Hà</v>
      </c>
      <c r="AX1598" s="27" t="str">
        <f t="shared" si="158"/>
        <v xml:space="preserve">Vũ Thị Dịu </v>
      </c>
      <c r="AY1598" s="4" t="str">
        <f t="shared" si="159"/>
        <v>VIN+</v>
      </c>
    </row>
    <row r="1599" spans="1:51" outlineLevel="1" x14ac:dyDescent="0.25">
      <c r="A1599" s="4" t="s">
        <v>1104</v>
      </c>
      <c r="B1599" s="4" t="s">
        <v>797</v>
      </c>
      <c r="C1599" s="4" t="s">
        <v>451</v>
      </c>
      <c r="D1599" s="11" t="s">
        <v>777</v>
      </c>
      <c r="E1599" s="32" t="s">
        <v>840</v>
      </c>
      <c r="F1599" s="11" t="s">
        <v>710</v>
      </c>
      <c r="G1599" s="35">
        <v>5273144</v>
      </c>
      <c r="H1599" s="4" t="s">
        <v>3195</v>
      </c>
      <c r="I1599" s="4"/>
      <c r="J1599" s="4"/>
      <c r="K1599" s="4"/>
      <c r="L1599" s="4"/>
      <c r="M1599" s="33"/>
      <c r="N1599" s="38"/>
      <c r="O1599" s="33"/>
      <c r="P1599" s="244">
        <f t="shared" si="156"/>
        <v>597.52099999999996</v>
      </c>
      <c r="Q1599" s="25"/>
      <c r="R1599" s="25"/>
      <c r="S1599" s="25"/>
      <c r="T1599" s="109"/>
      <c r="U1599" s="25"/>
      <c r="V1599" s="25"/>
      <c r="W1599" s="25"/>
      <c r="X1599" s="25">
        <v>0</v>
      </c>
      <c r="Y1599" s="25"/>
      <c r="Z1599" s="25">
        <v>0</v>
      </c>
      <c r="AA1599" s="109"/>
      <c r="AB1599" s="25">
        <v>0</v>
      </c>
      <c r="AC1599" s="25">
        <v>0</v>
      </c>
      <c r="AD1599" s="25">
        <v>0</v>
      </c>
      <c r="AE1599" s="25">
        <v>0</v>
      </c>
      <c r="AF1599" s="25">
        <v>0</v>
      </c>
      <c r="AG1599" s="25">
        <v>0</v>
      </c>
      <c r="AH1599" s="109"/>
      <c r="AI1599" s="25">
        <v>359.05700000000002</v>
      </c>
      <c r="AJ1599" s="25">
        <v>0</v>
      </c>
      <c r="AK1599" s="123">
        <v>0</v>
      </c>
      <c r="AL1599" s="25">
        <v>0</v>
      </c>
      <c r="AM1599" s="25">
        <v>0</v>
      </c>
      <c r="AN1599" s="25">
        <v>0</v>
      </c>
      <c r="AO1599" s="109"/>
      <c r="AP1599" s="25">
        <v>0</v>
      </c>
      <c r="AQ1599" s="25">
        <v>238.464</v>
      </c>
      <c r="AR1599" s="25">
        <v>0</v>
      </c>
      <c r="AS1599" s="25">
        <v>0</v>
      </c>
      <c r="AT1599" s="25">
        <v>0</v>
      </c>
      <c r="AU1599" s="25">
        <v>0</v>
      </c>
      <c r="AW1599" t="str">
        <f t="shared" si="157"/>
        <v>Phạm Thanh Hà</v>
      </c>
      <c r="AX1599" s="27" t="str">
        <f t="shared" si="158"/>
        <v xml:space="preserve">Vũ Thị Dịu </v>
      </c>
      <c r="AY1599" s="4" t="str">
        <f t="shared" si="159"/>
        <v>VIN+</v>
      </c>
    </row>
    <row r="1600" spans="1:51" outlineLevel="1" x14ac:dyDescent="0.25">
      <c r="A1600" s="4" t="s">
        <v>1104</v>
      </c>
      <c r="B1600" s="4" t="s">
        <v>797</v>
      </c>
      <c r="C1600" s="4" t="s">
        <v>451</v>
      </c>
      <c r="D1600" s="11" t="s">
        <v>777</v>
      </c>
      <c r="E1600" s="32" t="s">
        <v>840</v>
      </c>
      <c r="F1600" s="11" t="s">
        <v>710</v>
      </c>
      <c r="G1600" s="35">
        <v>5136452</v>
      </c>
      <c r="H1600" s="4" t="s">
        <v>3196</v>
      </c>
      <c r="I1600" s="4"/>
      <c r="J1600" s="4"/>
      <c r="K1600" s="4"/>
      <c r="L1600" s="4"/>
      <c r="M1600" s="33"/>
      <c r="N1600" s="38"/>
      <c r="O1600" s="33"/>
      <c r="P1600" s="244">
        <f t="shared" si="156"/>
        <v>541.96100000000001</v>
      </c>
      <c r="Q1600" s="25"/>
      <c r="R1600" s="25"/>
      <c r="S1600" s="25"/>
      <c r="T1600" s="109"/>
      <c r="U1600" s="25"/>
      <c r="V1600" s="25"/>
      <c r="W1600" s="25"/>
      <c r="X1600" s="25">
        <v>0</v>
      </c>
      <c r="Y1600" s="25"/>
      <c r="Z1600" s="25">
        <v>0</v>
      </c>
      <c r="AA1600" s="109"/>
      <c r="AB1600" s="25">
        <v>0</v>
      </c>
      <c r="AC1600" s="25">
        <v>0</v>
      </c>
      <c r="AD1600" s="25">
        <v>0</v>
      </c>
      <c r="AE1600" s="25">
        <v>0</v>
      </c>
      <c r="AF1600" s="25">
        <v>0</v>
      </c>
      <c r="AG1600" s="25">
        <v>0</v>
      </c>
      <c r="AH1600" s="109"/>
      <c r="AI1600" s="25">
        <v>0</v>
      </c>
      <c r="AJ1600" s="25">
        <v>0</v>
      </c>
      <c r="AK1600" s="123">
        <v>0</v>
      </c>
      <c r="AL1600" s="25">
        <v>0</v>
      </c>
      <c r="AM1600" s="25">
        <v>0</v>
      </c>
      <c r="AN1600" s="25">
        <v>0</v>
      </c>
      <c r="AO1600" s="109"/>
      <c r="AP1600" s="25">
        <v>0</v>
      </c>
      <c r="AQ1600" s="25">
        <v>0</v>
      </c>
      <c r="AR1600" s="25">
        <v>0</v>
      </c>
      <c r="AS1600" s="25">
        <v>0</v>
      </c>
      <c r="AT1600" s="25">
        <v>0</v>
      </c>
      <c r="AU1600" s="25">
        <v>541.96100000000001</v>
      </c>
      <c r="AW1600" t="str">
        <f t="shared" si="157"/>
        <v>Phạm Thanh Hà</v>
      </c>
      <c r="AX1600" s="27" t="str">
        <f t="shared" si="158"/>
        <v xml:space="preserve">Vũ Thị Dịu </v>
      </c>
      <c r="AY1600" s="4" t="str">
        <f t="shared" si="159"/>
        <v>VIN+</v>
      </c>
    </row>
    <row r="1601" spans="1:51" outlineLevel="1" x14ac:dyDescent="0.25">
      <c r="A1601" s="4" t="s">
        <v>1104</v>
      </c>
      <c r="B1601" s="4" t="s">
        <v>797</v>
      </c>
      <c r="C1601" s="4" t="s">
        <v>451</v>
      </c>
      <c r="D1601" s="11" t="s">
        <v>777</v>
      </c>
      <c r="E1601" s="32" t="s">
        <v>840</v>
      </c>
      <c r="F1601" s="11" t="s">
        <v>710</v>
      </c>
      <c r="G1601" s="35">
        <v>5125726</v>
      </c>
      <c r="H1601" s="4" t="s">
        <v>3197</v>
      </c>
      <c r="I1601" s="4"/>
      <c r="J1601" s="4"/>
      <c r="K1601" s="4"/>
      <c r="L1601" s="4"/>
      <c r="M1601" s="33"/>
      <c r="N1601" s="38"/>
      <c r="O1601" s="33"/>
      <c r="P1601" s="244">
        <f t="shared" si="156"/>
        <v>238.464</v>
      </c>
      <c r="Q1601" s="25"/>
      <c r="R1601" s="25"/>
      <c r="S1601" s="25"/>
      <c r="T1601" s="109"/>
      <c r="U1601" s="25"/>
      <c r="V1601" s="25"/>
      <c r="W1601" s="25"/>
      <c r="X1601" s="25">
        <v>0</v>
      </c>
      <c r="Y1601" s="25"/>
      <c r="Z1601" s="25">
        <v>0</v>
      </c>
      <c r="AA1601" s="109"/>
      <c r="AB1601" s="25">
        <v>0</v>
      </c>
      <c r="AC1601" s="25">
        <v>0</v>
      </c>
      <c r="AD1601" s="25">
        <v>0</v>
      </c>
      <c r="AE1601" s="25">
        <v>0</v>
      </c>
      <c r="AF1601" s="25">
        <v>0</v>
      </c>
      <c r="AG1601" s="25">
        <v>0</v>
      </c>
      <c r="AH1601" s="109"/>
      <c r="AI1601" s="25">
        <v>0</v>
      </c>
      <c r="AJ1601" s="25">
        <v>0</v>
      </c>
      <c r="AK1601" s="123">
        <v>0</v>
      </c>
      <c r="AL1601" s="25">
        <v>0</v>
      </c>
      <c r="AM1601" s="25">
        <v>0</v>
      </c>
      <c r="AN1601" s="25">
        <v>0</v>
      </c>
      <c r="AO1601" s="109"/>
      <c r="AP1601" s="25">
        <v>238.464</v>
      </c>
      <c r="AQ1601" s="25">
        <v>0</v>
      </c>
      <c r="AR1601" s="25">
        <v>0</v>
      </c>
      <c r="AS1601" s="25">
        <v>0</v>
      </c>
      <c r="AT1601" s="25">
        <v>0</v>
      </c>
      <c r="AU1601" s="25">
        <v>0</v>
      </c>
      <c r="AW1601" t="str">
        <f t="shared" si="157"/>
        <v>Phạm Thanh Hà</v>
      </c>
      <c r="AX1601" s="27" t="str">
        <f t="shared" si="158"/>
        <v xml:space="preserve">Vũ Thị Dịu </v>
      </c>
      <c r="AY1601" s="4" t="str">
        <f t="shared" si="159"/>
        <v>VIN+</v>
      </c>
    </row>
    <row r="1602" spans="1:51" outlineLevel="1" x14ac:dyDescent="0.25">
      <c r="A1602" s="4" t="s">
        <v>1104</v>
      </c>
      <c r="B1602" s="4" t="s">
        <v>797</v>
      </c>
      <c r="C1602" s="4" t="s">
        <v>451</v>
      </c>
      <c r="D1602" s="11" t="s">
        <v>777</v>
      </c>
      <c r="E1602" s="32" t="s">
        <v>840</v>
      </c>
      <c r="F1602" s="11" t="s">
        <v>710</v>
      </c>
      <c r="G1602" s="35">
        <v>5128273</v>
      </c>
      <c r="H1602" s="4" t="s">
        <v>3198</v>
      </c>
      <c r="I1602" s="4"/>
      <c r="J1602" s="4"/>
      <c r="K1602" s="4"/>
      <c r="L1602" s="4"/>
      <c r="M1602" s="33"/>
      <c r="N1602" s="38"/>
      <c r="O1602" s="33"/>
      <c r="P1602" s="244">
        <f t="shared" si="156"/>
        <v>0</v>
      </c>
      <c r="Q1602" s="25"/>
      <c r="R1602" s="25"/>
      <c r="S1602" s="25"/>
      <c r="T1602" s="109"/>
      <c r="U1602" s="25"/>
      <c r="V1602" s="25"/>
      <c r="W1602" s="25"/>
      <c r="X1602" s="25">
        <v>0</v>
      </c>
      <c r="Y1602" s="25"/>
      <c r="Z1602" s="25">
        <v>0</v>
      </c>
      <c r="AA1602" s="109"/>
      <c r="AB1602" s="25">
        <v>0</v>
      </c>
      <c r="AC1602" s="25">
        <v>0</v>
      </c>
      <c r="AD1602" s="25">
        <v>0</v>
      </c>
      <c r="AE1602" s="25">
        <v>0</v>
      </c>
      <c r="AF1602" s="25">
        <v>0</v>
      </c>
      <c r="AG1602" s="25">
        <v>0</v>
      </c>
      <c r="AH1602" s="109"/>
      <c r="AI1602" s="25">
        <v>0</v>
      </c>
      <c r="AJ1602" s="25">
        <v>0</v>
      </c>
      <c r="AK1602" s="123">
        <v>0</v>
      </c>
      <c r="AL1602" s="25">
        <v>0</v>
      </c>
      <c r="AM1602" s="25">
        <v>0</v>
      </c>
      <c r="AN1602" s="25">
        <v>0</v>
      </c>
      <c r="AO1602" s="109"/>
      <c r="AP1602" s="25">
        <v>0</v>
      </c>
      <c r="AQ1602" s="25">
        <v>0</v>
      </c>
      <c r="AR1602" s="25">
        <v>0</v>
      </c>
      <c r="AS1602" s="25">
        <v>0</v>
      </c>
      <c r="AT1602" s="25">
        <v>0</v>
      </c>
      <c r="AU1602" s="25">
        <v>0</v>
      </c>
      <c r="AW1602" t="str">
        <f t="shared" si="157"/>
        <v>Phạm Thanh Hà</v>
      </c>
      <c r="AX1602" s="27" t="str">
        <f t="shared" si="158"/>
        <v xml:space="preserve">Vũ Thị Dịu </v>
      </c>
      <c r="AY1602" s="4" t="str">
        <f t="shared" si="159"/>
        <v>VIN+</v>
      </c>
    </row>
    <row r="1603" spans="1:51" outlineLevel="1" x14ac:dyDescent="0.25">
      <c r="A1603" s="4" t="s">
        <v>1104</v>
      </c>
      <c r="B1603" s="4" t="s">
        <v>797</v>
      </c>
      <c r="C1603" s="4" t="s">
        <v>451</v>
      </c>
      <c r="D1603" s="11" t="s">
        <v>777</v>
      </c>
      <c r="E1603" s="32" t="s">
        <v>840</v>
      </c>
      <c r="F1603" s="11" t="s">
        <v>710</v>
      </c>
      <c r="G1603" s="35">
        <v>5272242</v>
      </c>
      <c r="H1603" s="4" t="s">
        <v>3199</v>
      </c>
      <c r="I1603" s="4"/>
      <c r="J1603" s="4"/>
      <c r="K1603" s="4"/>
      <c r="L1603" s="4"/>
      <c r="M1603" s="33"/>
      <c r="N1603" s="38"/>
      <c r="O1603" s="33"/>
      <c r="P1603" s="244">
        <f t="shared" si="156"/>
        <v>0</v>
      </c>
      <c r="Q1603" s="25"/>
      <c r="R1603" s="25"/>
      <c r="S1603" s="25"/>
      <c r="T1603" s="109"/>
      <c r="U1603" s="25"/>
      <c r="V1603" s="25"/>
      <c r="W1603" s="25"/>
      <c r="X1603" s="25">
        <v>0</v>
      </c>
      <c r="Y1603" s="25"/>
      <c r="Z1603" s="25">
        <v>0</v>
      </c>
      <c r="AA1603" s="109"/>
      <c r="AB1603" s="25">
        <v>0</v>
      </c>
      <c r="AC1603" s="25">
        <v>0</v>
      </c>
      <c r="AD1603" s="25">
        <v>0</v>
      </c>
      <c r="AE1603" s="25">
        <v>0</v>
      </c>
      <c r="AF1603" s="25">
        <v>0</v>
      </c>
      <c r="AG1603" s="25">
        <v>0</v>
      </c>
      <c r="AH1603" s="109"/>
      <c r="AI1603" s="25">
        <v>0</v>
      </c>
      <c r="AJ1603" s="25">
        <v>0</v>
      </c>
      <c r="AK1603" s="123">
        <v>0</v>
      </c>
      <c r="AL1603" s="25">
        <v>0</v>
      </c>
      <c r="AM1603" s="25">
        <v>0</v>
      </c>
      <c r="AN1603" s="25">
        <v>0</v>
      </c>
      <c r="AO1603" s="109"/>
      <c r="AP1603" s="25">
        <v>0</v>
      </c>
      <c r="AQ1603" s="25">
        <v>0</v>
      </c>
      <c r="AR1603" s="25">
        <v>0</v>
      </c>
      <c r="AS1603" s="25">
        <v>0</v>
      </c>
      <c r="AT1603" s="25">
        <v>0</v>
      </c>
      <c r="AU1603" s="25">
        <v>0</v>
      </c>
      <c r="AW1603" t="str">
        <f t="shared" si="157"/>
        <v>Phạm Thanh Hà</v>
      </c>
      <c r="AX1603" s="27" t="str">
        <f t="shared" si="158"/>
        <v xml:space="preserve">Vũ Thị Dịu </v>
      </c>
      <c r="AY1603" s="4" t="str">
        <f t="shared" si="159"/>
        <v>VIN+</v>
      </c>
    </row>
    <row r="1604" spans="1:51" outlineLevel="1" x14ac:dyDescent="0.25">
      <c r="A1604" s="4" t="s">
        <v>1104</v>
      </c>
      <c r="B1604" s="4" t="s">
        <v>797</v>
      </c>
      <c r="C1604" s="4" t="s">
        <v>451</v>
      </c>
      <c r="D1604" s="11" t="s">
        <v>777</v>
      </c>
      <c r="E1604" s="32" t="s">
        <v>840</v>
      </c>
      <c r="F1604" s="11" t="s">
        <v>710</v>
      </c>
      <c r="G1604" s="35">
        <v>5273632</v>
      </c>
      <c r="H1604" s="4" t="s">
        <v>3200</v>
      </c>
      <c r="I1604" s="4"/>
      <c r="J1604" s="4"/>
      <c r="K1604" s="4"/>
      <c r="L1604" s="4"/>
      <c r="M1604" s="33"/>
      <c r="N1604" s="38"/>
      <c r="O1604" s="33"/>
      <c r="P1604" s="244">
        <f t="shared" si="156"/>
        <v>0</v>
      </c>
      <c r="Q1604" s="25"/>
      <c r="R1604" s="25"/>
      <c r="S1604" s="25"/>
      <c r="T1604" s="109"/>
      <c r="U1604" s="25"/>
      <c r="V1604" s="25"/>
      <c r="W1604" s="25"/>
      <c r="X1604" s="25">
        <v>0</v>
      </c>
      <c r="Y1604" s="25"/>
      <c r="Z1604" s="25">
        <v>0</v>
      </c>
      <c r="AA1604" s="109"/>
      <c r="AB1604" s="25">
        <v>0</v>
      </c>
      <c r="AC1604" s="25">
        <v>0</v>
      </c>
      <c r="AD1604" s="25">
        <v>0</v>
      </c>
      <c r="AE1604" s="25">
        <v>0</v>
      </c>
      <c r="AF1604" s="25">
        <v>0</v>
      </c>
      <c r="AG1604" s="25">
        <v>0</v>
      </c>
      <c r="AH1604" s="109"/>
      <c r="AI1604" s="25">
        <v>0</v>
      </c>
      <c r="AJ1604" s="25">
        <v>0</v>
      </c>
      <c r="AK1604" s="123">
        <v>0</v>
      </c>
      <c r="AL1604" s="25">
        <v>0</v>
      </c>
      <c r="AM1604" s="25">
        <v>0</v>
      </c>
      <c r="AN1604" s="25">
        <v>0</v>
      </c>
      <c r="AO1604" s="109"/>
      <c r="AP1604" s="25">
        <v>0</v>
      </c>
      <c r="AQ1604" s="25">
        <v>0</v>
      </c>
      <c r="AR1604" s="25">
        <v>0</v>
      </c>
      <c r="AS1604" s="25">
        <v>0</v>
      </c>
      <c r="AT1604" s="25">
        <v>0</v>
      </c>
      <c r="AU1604" s="25">
        <v>0</v>
      </c>
      <c r="AW1604" t="str">
        <f t="shared" si="157"/>
        <v>Phạm Thanh Hà</v>
      </c>
      <c r="AX1604" s="27" t="str">
        <f t="shared" si="158"/>
        <v xml:space="preserve">Vũ Thị Dịu </v>
      </c>
      <c r="AY1604" s="4" t="str">
        <f t="shared" si="159"/>
        <v>VIN+</v>
      </c>
    </row>
    <row r="1605" spans="1:51" outlineLevel="1" x14ac:dyDescent="0.25">
      <c r="A1605" s="4" t="s">
        <v>1104</v>
      </c>
      <c r="B1605" s="4" t="s">
        <v>797</v>
      </c>
      <c r="C1605" s="4" t="s">
        <v>451</v>
      </c>
      <c r="D1605" s="11" t="s">
        <v>777</v>
      </c>
      <c r="E1605" s="32" t="s">
        <v>840</v>
      </c>
      <c r="F1605" s="11" t="s">
        <v>710</v>
      </c>
      <c r="G1605" s="35">
        <v>5120129</v>
      </c>
      <c r="H1605" s="4" t="s">
        <v>3201</v>
      </c>
      <c r="I1605" s="4"/>
      <c r="J1605" s="4"/>
      <c r="K1605" s="4"/>
      <c r="L1605" s="4"/>
      <c r="M1605" s="33"/>
      <c r="N1605" s="38"/>
      <c r="O1605" s="33"/>
      <c r="P1605" s="244">
        <f t="shared" si="156"/>
        <v>238.464</v>
      </c>
      <c r="Q1605" s="25"/>
      <c r="R1605" s="25"/>
      <c r="S1605" s="25"/>
      <c r="T1605" s="109"/>
      <c r="U1605" s="25"/>
      <c r="V1605" s="25"/>
      <c r="W1605" s="25"/>
      <c r="X1605" s="25">
        <v>0</v>
      </c>
      <c r="Y1605" s="25"/>
      <c r="Z1605" s="25">
        <v>0</v>
      </c>
      <c r="AA1605" s="109"/>
      <c r="AB1605" s="25">
        <v>0</v>
      </c>
      <c r="AC1605" s="25">
        <v>0</v>
      </c>
      <c r="AD1605" s="25">
        <v>0</v>
      </c>
      <c r="AE1605" s="25">
        <v>0</v>
      </c>
      <c r="AF1605" s="25">
        <v>0</v>
      </c>
      <c r="AG1605" s="25">
        <v>0</v>
      </c>
      <c r="AH1605" s="109"/>
      <c r="AI1605" s="25">
        <v>0</v>
      </c>
      <c r="AJ1605" s="25">
        <v>0</v>
      </c>
      <c r="AK1605" s="123">
        <v>238.464</v>
      </c>
      <c r="AL1605" s="25">
        <v>0</v>
      </c>
      <c r="AM1605" s="25">
        <v>0</v>
      </c>
      <c r="AN1605" s="25">
        <v>0</v>
      </c>
      <c r="AO1605" s="109"/>
      <c r="AP1605" s="25">
        <v>0</v>
      </c>
      <c r="AQ1605" s="25">
        <v>0</v>
      </c>
      <c r="AR1605" s="25">
        <v>0</v>
      </c>
      <c r="AS1605" s="25">
        <v>0</v>
      </c>
      <c r="AT1605" s="25">
        <v>0</v>
      </c>
      <c r="AU1605" s="25">
        <v>0</v>
      </c>
      <c r="AW1605" t="str">
        <f t="shared" si="157"/>
        <v>Phạm Thanh Hà</v>
      </c>
      <c r="AX1605" s="27" t="str">
        <f t="shared" si="158"/>
        <v xml:space="preserve">Vũ Thị Dịu </v>
      </c>
      <c r="AY1605" s="4" t="str">
        <f t="shared" si="159"/>
        <v>VIN+</v>
      </c>
    </row>
    <row r="1606" spans="1:51" outlineLevel="1" x14ac:dyDescent="0.25">
      <c r="A1606" s="4" t="s">
        <v>1104</v>
      </c>
      <c r="B1606" s="4" t="s">
        <v>797</v>
      </c>
      <c r="C1606" s="4" t="s">
        <v>451</v>
      </c>
      <c r="D1606" s="11" t="s">
        <v>777</v>
      </c>
      <c r="E1606" s="32" t="s">
        <v>840</v>
      </c>
      <c r="F1606" s="11" t="s">
        <v>710</v>
      </c>
      <c r="G1606" s="35">
        <v>5274046</v>
      </c>
      <c r="H1606" s="4" t="s">
        <v>3202</v>
      </c>
      <c r="I1606" s="4"/>
      <c r="J1606" s="4"/>
      <c r="K1606" s="4"/>
      <c r="L1606" s="4"/>
      <c r="M1606" s="33"/>
      <c r="N1606" s="38"/>
      <c r="O1606" s="33"/>
      <c r="P1606" s="244">
        <f t="shared" si="156"/>
        <v>0</v>
      </c>
      <c r="Q1606" s="25"/>
      <c r="R1606" s="25"/>
      <c r="S1606" s="25"/>
      <c r="T1606" s="109"/>
      <c r="U1606" s="25"/>
      <c r="V1606" s="25"/>
      <c r="W1606" s="25"/>
      <c r="X1606" s="25">
        <v>0</v>
      </c>
      <c r="Y1606" s="25"/>
      <c r="Z1606" s="25">
        <v>0</v>
      </c>
      <c r="AA1606" s="109"/>
      <c r="AB1606" s="25">
        <v>0</v>
      </c>
      <c r="AC1606" s="25">
        <v>0</v>
      </c>
      <c r="AD1606" s="25">
        <v>0</v>
      </c>
      <c r="AE1606" s="25">
        <v>0</v>
      </c>
      <c r="AF1606" s="25">
        <v>0</v>
      </c>
      <c r="AG1606" s="25">
        <v>0</v>
      </c>
      <c r="AH1606" s="109"/>
      <c r="AI1606" s="25">
        <v>0</v>
      </c>
      <c r="AJ1606" s="25">
        <v>0</v>
      </c>
      <c r="AK1606" s="123">
        <v>0</v>
      </c>
      <c r="AL1606" s="25">
        <v>0</v>
      </c>
      <c r="AM1606" s="25">
        <v>0</v>
      </c>
      <c r="AN1606" s="25">
        <v>0</v>
      </c>
      <c r="AO1606" s="109"/>
      <c r="AP1606" s="25">
        <v>0</v>
      </c>
      <c r="AQ1606" s="25">
        <v>0</v>
      </c>
      <c r="AR1606" s="25">
        <v>0</v>
      </c>
      <c r="AS1606" s="25">
        <v>0</v>
      </c>
      <c r="AT1606" s="25">
        <v>0</v>
      </c>
      <c r="AU1606" s="25">
        <v>0</v>
      </c>
      <c r="AW1606" t="str">
        <f t="shared" si="157"/>
        <v>Phạm Thanh Hà</v>
      </c>
      <c r="AX1606" s="27" t="str">
        <f t="shared" si="158"/>
        <v xml:space="preserve">Vũ Thị Dịu </v>
      </c>
      <c r="AY1606" s="4" t="str">
        <f t="shared" si="159"/>
        <v>VIN+</v>
      </c>
    </row>
    <row r="1607" spans="1:51" outlineLevel="1" x14ac:dyDescent="0.25">
      <c r="A1607" s="4" t="s">
        <v>1104</v>
      </c>
      <c r="B1607" s="4" t="s">
        <v>797</v>
      </c>
      <c r="C1607" s="4" t="s">
        <v>451</v>
      </c>
      <c r="D1607" s="11" t="s">
        <v>777</v>
      </c>
      <c r="E1607" s="32" t="s">
        <v>840</v>
      </c>
      <c r="F1607" s="11" t="s">
        <v>710</v>
      </c>
      <c r="G1607" s="35">
        <v>5335112</v>
      </c>
      <c r="H1607" s="4" t="s">
        <v>3203</v>
      </c>
      <c r="I1607" s="4"/>
      <c r="J1607" s="4"/>
      <c r="K1607" s="4"/>
      <c r="L1607" s="4"/>
      <c r="M1607" s="33"/>
      <c r="N1607" s="38"/>
      <c r="O1607" s="33"/>
      <c r="P1607" s="244">
        <f t="shared" si="156"/>
        <v>238.464</v>
      </c>
      <c r="Q1607" s="25"/>
      <c r="R1607" s="25"/>
      <c r="S1607" s="25"/>
      <c r="T1607" s="109"/>
      <c r="U1607" s="25"/>
      <c r="V1607" s="25"/>
      <c r="W1607" s="25"/>
      <c r="X1607" s="25">
        <v>0</v>
      </c>
      <c r="Y1607" s="25"/>
      <c r="Z1607" s="25">
        <v>0</v>
      </c>
      <c r="AA1607" s="109"/>
      <c r="AB1607" s="25">
        <v>0</v>
      </c>
      <c r="AC1607" s="25">
        <v>0</v>
      </c>
      <c r="AD1607" s="25">
        <v>0</v>
      </c>
      <c r="AE1607" s="25">
        <v>0</v>
      </c>
      <c r="AF1607" s="25">
        <v>0</v>
      </c>
      <c r="AG1607" s="25">
        <v>0</v>
      </c>
      <c r="AH1607" s="109"/>
      <c r="AI1607" s="25">
        <v>0</v>
      </c>
      <c r="AJ1607" s="25">
        <v>0</v>
      </c>
      <c r="AK1607" s="123">
        <v>238.464</v>
      </c>
      <c r="AL1607" s="25">
        <v>0</v>
      </c>
      <c r="AM1607" s="25">
        <v>0</v>
      </c>
      <c r="AN1607" s="25">
        <v>0</v>
      </c>
      <c r="AO1607" s="109"/>
      <c r="AP1607" s="25">
        <v>0</v>
      </c>
      <c r="AQ1607" s="25">
        <v>0</v>
      </c>
      <c r="AR1607" s="25">
        <v>0</v>
      </c>
      <c r="AS1607" s="25">
        <v>0</v>
      </c>
      <c r="AT1607" s="25">
        <v>0</v>
      </c>
      <c r="AU1607" s="25">
        <v>0</v>
      </c>
      <c r="AW1607" t="str">
        <f t="shared" si="157"/>
        <v>Phạm Thanh Hà</v>
      </c>
      <c r="AX1607" s="27" t="str">
        <f t="shared" si="158"/>
        <v xml:space="preserve">Vũ Thị Dịu </v>
      </c>
      <c r="AY1607" s="4" t="str">
        <f t="shared" si="159"/>
        <v>VIN+</v>
      </c>
    </row>
    <row r="1608" spans="1:51" outlineLevel="1" x14ac:dyDescent="0.25">
      <c r="A1608" s="4" t="s">
        <v>1104</v>
      </c>
      <c r="B1608" s="4" t="s">
        <v>797</v>
      </c>
      <c r="C1608" s="4" t="s">
        <v>451</v>
      </c>
      <c r="D1608" s="11" t="s">
        <v>777</v>
      </c>
      <c r="E1608" s="32" t="s">
        <v>840</v>
      </c>
      <c r="F1608" s="11" t="s">
        <v>710</v>
      </c>
      <c r="G1608" s="35">
        <v>5273317</v>
      </c>
      <c r="H1608" s="4" t="s">
        <v>3204</v>
      </c>
      <c r="I1608" s="4"/>
      <c r="J1608" s="4"/>
      <c r="K1608" s="4"/>
      <c r="L1608" s="4"/>
      <c r="M1608" s="33"/>
      <c r="N1608" s="38"/>
      <c r="O1608" s="33"/>
      <c r="P1608" s="244">
        <f t="shared" si="156"/>
        <v>0</v>
      </c>
      <c r="Q1608" s="25"/>
      <c r="R1608" s="25"/>
      <c r="S1608" s="25"/>
      <c r="T1608" s="109"/>
      <c r="U1608" s="25"/>
      <c r="V1608" s="25"/>
      <c r="W1608" s="25"/>
      <c r="X1608" s="25">
        <v>0</v>
      </c>
      <c r="Y1608" s="25"/>
      <c r="Z1608" s="25">
        <v>0</v>
      </c>
      <c r="AA1608" s="109"/>
      <c r="AB1608" s="25">
        <v>0</v>
      </c>
      <c r="AC1608" s="25">
        <v>0</v>
      </c>
      <c r="AD1608" s="25">
        <v>0</v>
      </c>
      <c r="AE1608" s="25">
        <v>0</v>
      </c>
      <c r="AF1608" s="25">
        <v>0</v>
      </c>
      <c r="AG1608" s="25">
        <v>0</v>
      </c>
      <c r="AH1608" s="109"/>
      <c r="AI1608" s="25">
        <v>0</v>
      </c>
      <c r="AJ1608" s="25">
        <v>0</v>
      </c>
      <c r="AK1608" s="123">
        <v>0</v>
      </c>
      <c r="AL1608" s="25">
        <v>0</v>
      </c>
      <c r="AM1608" s="25">
        <v>0</v>
      </c>
      <c r="AN1608" s="25">
        <v>0</v>
      </c>
      <c r="AO1608" s="109"/>
      <c r="AP1608" s="25">
        <v>0</v>
      </c>
      <c r="AQ1608" s="25">
        <v>0</v>
      </c>
      <c r="AR1608" s="25">
        <v>0</v>
      </c>
      <c r="AS1608" s="25">
        <v>0</v>
      </c>
      <c r="AT1608" s="25">
        <v>0</v>
      </c>
      <c r="AU1608" s="25">
        <v>0</v>
      </c>
      <c r="AW1608" t="str">
        <f t="shared" si="157"/>
        <v>Phạm Thanh Hà</v>
      </c>
      <c r="AX1608" s="27" t="str">
        <f t="shared" si="158"/>
        <v xml:space="preserve">Vũ Thị Dịu </v>
      </c>
      <c r="AY1608" s="4" t="str">
        <f t="shared" si="159"/>
        <v>VIN+</v>
      </c>
    </row>
    <row r="1609" spans="1:51" outlineLevel="1" x14ac:dyDescent="0.25">
      <c r="A1609" s="4" t="s">
        <v>1104</v>
      </c>
      <c r="B1609" s="4" t="s">
        <v>797</v>
      </c>
      <c r="C1609" s="4" t="s">
        <v>451</v>
      </c>
      <c r="D1609" s="11" t="s">
        <v>777</v>
      </c>
      <c r="E1609" s="32" t="s">
        <v>840</v>
      </c>
      <c r="F1609" s="11" t="s">
        <v>710</v>
      </c>
      <c r="G1609" s="35">
        <v>5333626</v>
      </c>
      <c r="H1609" s="4" t="s">
        <v>3205</v>
      </c>
      <c r="I1609" s="4"/>
      <c r="J1609" s="4"/>
      <c r="K1609" s="4"/>
      <c r="L1609" s="4"/>
      <c r="M1609" s="33"/>
      <c r="N1609" s="38"/>
      <c r="O1609" s="33"/>
      <c r="P1609" s="244">
        <f t="shared" si="156"/>
        <v>602.93799999999999</v>
      </c>
      <c r="Q1609" s="25"/>
      <c r="R1609" s="25"/>
      <c r="S1609" s="25"/>
      <c r="T1609" s="109"/>
      <c r="U1609" s="25"/>
      <c r="V1609" s="25"/>
      <c r="W1609" s="25"/>
      <c r="X1609" s="25">
        <v>0</v>
      </c>
      <c r="Y1609" s="25"/>
      <c r="Z1609" s="25">
        <v>0</v>
      </c>
      <c r="AA1609" s="109"/>
      <c r="AB1609" s="25">
        <v>243.881</v>
      </c>
      <c r="AC1609" s="25">
        <v>0</v>
      </c>
      <c r="AD1609" s="25">
        <v>0</v>
      </c>
      <c r="AE1609" s="25">
        <v>0</v>
      </c>
      <c r="AF1609" s="25">
        <v>0</v>
      </c>
      <c r="AG1609" s="25">
        <v>0</v>
      </c>
      <c r="AH1609" s="109"/>
      <c r="AI1609" s="25">
        <v>0</v>
      </c>
      <c r="AJ1609" s="25">
        <v>0</v>
      </c>
      <c r="AK1609" s="123">
        <v>0</v>
      </c>
      <c r="AL1609" s="25">
        <v>0</v>
      </c>
      <c r="AM1609" s="25">
        <v>0</v>
      </c>
      <c r="AN1609" s="25">
        <v>0</v>
      </c>
      <c r="AO1609" s="109"/>
      <c r="AP1609" s="25">
        <v>0</v>
      </c>
      <c r="AQ1609" s="25">
        <v>0</v>
      </c>
      <c r="AR1609" s="25">
        <v>0</v>
      </c>
      <c r="AS1609" s="25">
        <v>0</v>
      </c>
      <c r="AT1609" s="25">
        <v>0</v>
      </c>
      <c r="AU1609" s="25">
        <v>359.05700000000002</v>
      </c>
      <c r="AW1609" t="str">
        <f t="shared" si="157"/>
        <v>Phạm Thanh Hà</v>
      </c>
      <c r="AX1609" s="27" t="str">
        <f t="shared" si="158"/>
        <v xml:space="preserve">Vũ Thị Dịu </v>
      </c>
      <c r="AY1609" s="4" t="str">
        <f t="shared" si="159"/>
        <v>VIN+</v>
      </c>
    </row>
    <row r="1610" spans="1:51" outlineLevel="1" x14ac:dyDescent="0.25">
      <c r="A1610" s="4" t="s">
        <v>1104</v>
      </c>
      <c r="B1610" s="4" t="s">
        <v>797</v>
      </c>
      <c r="C1610" s="4" t="s">
        <v>451</v>
      </c>
      <c r="D1610" s="11" t="s">
        <v>777</v>
      </c>
      <c r="E1610" s="32" t="s">
        <v>840</v>
      </c>
      <c r="F1610" s="11" t="s">
        <v>710</v>
      </c>
      <c r="G1610" s="35">
        <v>5274596</v>
      </c>
      <c r="H1610" s="4" t="s">
        <v>3206</v>
      </c>
      <c r="I1610" s="4"/>
      <c r="J1610" s="4"/>
      <c r="K1610" s="4"/>
      <c r="L1610" s="4"/>
      <c r="M1610" s="33"/>
      <c r="N1610" s="38"/>
      <c r="O1610" s="33"/>
      <c r="P1610" s="244">
        <f t="shared" ref="P1610:P1673" si="160">SUM(Q1610:AU1610)</f>
        <v>0</v>
      </c>
      <c r="Q1610" s="25"/>
      <c r="R1610" s="25"/>
      <c r="S1610" s="25"/>
      <c r="T1610" s="109"/>
      <c r="U1610" s="25"/>
      <c r="V1610" s="25"/>
      <c r="W1610" s="25"/>
      <c r="X1610" s="25">
        <v>0</v>
      </c>
      <c r="Y1610" s="25"/>
      <c r="Z1610" s="25">
        <v>0</v>
      </c>
      <c r="AA1610" s="109"/>
      <c r="AB1610" s="25">
        <v>0</v>
      </c>
      <c r="AC1610" s="25">
        <v>0</v>
      </c>
      <c r="AD1610" s="25">
        <v>0</v>
      </c>
      <c r="AE1610" s="25">
        <v>0</v>
      </c>
      <c r="AF1610" s="25">
        <v>0</v>
      </c>
      <c r="AG1610" s="25">
        <v>0</v>
      </c>
      <c r="AH1610" s="109"/>
      <c r="AI1610" s="25">
        <v>0</v>
      </c>
      <c r="AJ1610" s="25">
        <v>0</v>
      </c>
      <c r="AK1610" s="123">
        <v>0</v>
      </c>
      <c r="AL1610" s="25">
        <v>0</v>
      </c>
      <c r="AM1610" s="25">
        <v>0</v>
      </c>
      <c r="AN1610" s="25">
        <v>0</v>
      </c>
      <c r="AO1610" s="109"/>
      <c r="AP1610" s="25">
        <v>0</v>
      </c>
      <c r="AQ1610" s="25">
        <v>0</v>
      </c>
      <c r="AR1610" s="25">
        <v>0</v>
      </c>
      <c r="AS1610" s="25">
        <v>0</v>
      </c>
      <c r="AT1610" s="25">
        <v>0</v>
      </c>
      <c r="AU1610" s="25">
        <v>0</v>
      </c>
      <c r="AW1610" t="str">
        <f t="shared" ref="AW1610:AW1673" si="161">+C1610</f>
        <v>Phạm Thanh Hà</v>
      </c>
      <c r="AX1610" s="27" t="str">
        <f t="shared" ref="AX1610:AX1673" si="162">+E1610</f>
        <v xml:space="preserve">Vũ Thị Dịu </v>
      </c>
      <c r="AY1610" s="4" t="str">
        <f t="shared" si="159"/>
        <v>VIN+</v>
      </c>
    </row>
    <row r="1611" spans="1:51" outlineLevel="1" x14ac:dyDescent="0.25">
      <c r="A1611" s="4" t="s">
        <v>1104</v>
      </c>
      <c r="B1611" s="4" t="s">
        <v>797</v>
      </c>
      <c r="C1611" s="4" t="s">
        <v>451</v>
      </c>
      <c r="D1611" s="11" t="s">
        <v>777</v>
      </c>
      <c r="E1611" s="32" t="s">
        <v>840</v>
      </c>
      <c r="F1611" s="11" t="s">
        <v>710</v>
      </c>
      <c r="G1611" s="35">
        <v>5273715</v>
      </c>
      <c r="H1611" s="4" t="s">
        <v>3207</v>
      </c>
      <c r="I1611" s="4"/>
      <c r="J1611" s="4"/>
      <c r="K1611" s="4"/>
      <c r="L1611" s="4"/>
      <c r="M1611" s="33"/>
      <c r="N1611" s="38"/>
      <c r="O1611" s="33"/>
      <c r="P1611" s="244">
        <f t="shared" si="160"/>
        <v>238.464</v>
      </c>
      <c r="Q1611" s="25"/>
      <c r="R1611" s="25"/>
      <c r="S1611" s="25"/>
      <c r="T1611" s="109"/>
      <c r="U1611" s="25"/>
      <c r="V1611" s="25"/>
      <c r="W1611" s="25"/>
      <c r="X1611" s="25">
        <v>0</v>
      </c>
      <c r="Y1611" s="25"/>
      <c r="Z1611" s="25">
        <v>0</v>
      </c>
      <c r="AA1611" s="109"/>
      <c r="AB1611" s="25">
        <v>0</v>
      </c>
      <c r="AC1611" s="25">
        <v>0</v>
      </c>
      <c r="AD1611" s="25">
        <v>0</v>
      </c>
      <c r="AE1611" s="25">
        <v>0</v>
      </c>
      <c r="AF1611" s="25">
        <v>0</v>
      </c>
      <c r="AG1611" s="25">
        <v>0</v>
      </c>
      <c r="AH1611" s="109"/>
      <c r="AI1611" s="25">
        <v>0</v>
      </c>
      <c r="AJ1611" s="25">
        <v>0</v>
      </c>
      <c r="AK1611" s="123">
        <v>0</v>
      </c>
      <c r="AL1611" s="25">
        <v>0</v>
      </c>
      <c r="AM1611" s="25">
        <v>0</v>
      </c>
      <c r="AN1611" s="25">
        <v>0</v>
      </c>
      <c r="AO1611" s="109"/>
      <c r="AP1611" s="25">
        <v>0</v>
      </c>
      <c r="AQ1611" s="25">
        <v>0</v>
      </c>
      <c r="AR1611" s="25">
        <v>238.464</v>
      </c>
      <c r="AS1611" s="25">
        <v>0</v>
      </c>
      <c r="AT1611" s="25">
        <v>0</v>
      </c>
      <c r="AU1611" s="25">
        <v>0</v>
      </c>
      <c r="AW1611" t="str">
        <f t="shared" si="161"/>
        <v>Phạm Thanh Hà</v>
      </c>
      <c r="AX1611" s="27" t="str">
        <f t="shared" si="162"/>
        <v xml:space="preserve">Vũ Thị Dịu </v>
      </c>
      <c r="AY1611" s="4" t="str">
        <f t="shared" si="159"/>
        <v>VIN+</v>
      </c>
    </row>
    <row r="1612" spans="1:51" outlineLevel="1" x14ac:dyDescent="0.25">
      <c r="A1612" s="4" t="s">
        <v>1104</v>
      </c>
      <c r="B1612" s="4" t="s">
        <v>797</v>
      </c>
      <c r="C1612" s="4" t="s">
        <v>451</v>
      </c>
      <c r="D1612" s="11" t="s">
        <v>777</v>
      </c>
      <c r="E1612" s="32" t="s">
        <v>840</v>
      </c>
      <c r="F1612" s="11" t="s">
        <v>710</v>
      </c>
      <c r="G1612" s="35">
        <v>5273379</v>
      </c>
      <c r="H1612" s="4" t="s">
        <v>3208</v>
      </c>
      <c r="I1612" s="4"/>
      <c r="J1612" s="4"/>
      <c r="K1612" s="4"/>
      <c r="L1612" s="4"/>
      <c r="M1612" s="33"/>
      <c r="N1612" s="38"/>
      <c r="O1612" s="33"/>
      <c r="P1612" s="244">
        <f t="shared" si="160"/>
        <v>476.928</v>
      </c>
      <c r="Q1612" s="25"/>
      <c r="R1612" s="25"/>
      <c r="S1612" s="25"/>
      <c r="T1612" s="109"/>
      <c r="U1612" s="25"/>
      <c r="V1612" s="25"/>
      <c r="W1612" s="25"/>
      <c r="X1612" s="25">
        <v>0</v>
      </c>
      <c r="Y1612" s="25"/>
      <c r="Z1612" s="25">
        <v>0</v>
      </c>
      <c r="AA1612" s="109"/>
      <c r="AB1612" s="25">
        <v>0</v>
      </c>
      <c r="AC1612" s="25">
        <v>0</v>
      </c>
      <c r="AD1612" s="25">
        <v>0</v>
      </c>
      <c r="AE1612" s="25">
        <v>0</v>
      </c>
      <c r="AF1612" s="25">
        <v>0</v>
      </c>
      <c r="AG1612" s="25">
        <v>0</v>
      </c>
      <c r="AH1612" s="109"/>
      <c r="AI1612" s="25">
        <v>0</v>
      </c>
      <c r="AJ1612" s="25">
        <v>0</v>
      </c>
      <c r="AK1612" s="123">
        <v>238.464</v>
      </c>
      <c r="AL1612" s="25">
        <v>0</v>
      </c>
      <c r="AM1612" s="25">
        <v>0</v>
      </c>
      <c r="AN1612" s="25">
        <v>0</v>
      </c>
      <c r="AO1612" s="109"/>
      <c r="AP1612" s="25">
        <v>0</v>
      </c>
      <c r="AQ1612" s="25">
        <v>0</v>
      </c>
      <c r="AR1612" s="25">
        <v>238.464</v>
      </c>
      <c r="AS1612" s="25">
        <v>0</v>
      </c>
      <c r="AT1612" s="25">
        <v>0</v>
      </c>
      <c r="AU1612" s="25">
        <v>0</v>
      </c>
      <c r="AW1612" t="str">
        <f t="shared" si="161"/>
        <v>Phạm Thanh Hà</v>
      </c>
      <c r="AX1612" s="27" t="str">
        <f t="shared" si="162"/>
        <v xml:space="preserve">Vũ Thị Dịu </v>
      </c>
      <c r="AY1612" s="4" t="str">
        <f t="shared" si="159"/>
        <v>VIN+</v>
      </c>
    </row>
    <row r="1613" spans="1:51" outlineLevel="1" x14ac:dyDescent="0.25">
      <c r="A1613" s="4" t="s">
        <v>1104</v>
      </c>
      <c r="B1613" s="4" t="s">
        <v>797</v>
      </c>
      <c r="C1613" s="4" t="s">
        <v>451</v>
      </c>
      <c r="D1613" s="11" t="s">
        <v>777</v>
      </c>
      <c r="E1613" s="32" t="s">
        <v>840</v>
      </c>
      <c r="F1613" s="11" t="s">
        <v>710</v>
      </c>
      <c r="G1613" s="35">
        <v>5137721</v>
      </c>
      <c r="H1613" s="4" t="s">
        <v>3209</v>
      </c>
      <c r="I1613" s="4"/>
      <c r="J1613" s="4"/>
      <c r="K1613" s="4"/>
      <c r="L1613" s="4"/>
      <c r="M1613" s="33"/>
      <c r="N1613" s="38"/>
      <c r="O1613" s="33"/>
      <c r="P1613" s="244">
        <f t="shared" si="160"/>
        <v>0</v>
      </c>
      <c r="Q1613" s="25"/>
      <c r="R1613" s="25"/>
      <c r="S1613" s="25"/>
      <c r="T1613" s="109"/>
      <c r="U1613" s="25"/>
      <c r="V1613" s="25"/>
      <c r="W1613" s="25"/>
      <c r="X1613" s="25">
        <v>0</v>
      </c>
      <c r="Y1613" s="25"/>
      <c r="Z1613" s="25">
        <v>0</v>
      </c>
      <c r="AA1613" s="109"/>
      <c r="AB1613" s="25">
        <v>0</v>
      </c>
      <c r="AC1613" s="25">
        <v>0</v>
      </c>
      <c r="AD1613" s="25">
        <v>0</v>
      </c>
      <c r="AE1613" s="25">
        <v>0</v>
      </c>
      <c r="AF1613" s="25">
        <v>0</v>
      </c>
      <c r="AG1613" s="25">
        <v>0</v>
      </c>
      <c r="AH1613" s="109"/>
      <c r="AI1613" s="25">
        <v>0</v>
      </c>
      <c r="AJ1613" s="25">
        <v>0</v>
      </c>
      <c r="AK1613" s="123">
        <v>0</v>
      </c>
      <c r="AL1613" s="25">
        <v>0</v>
      </c>
      <c r="AM1613" s="25">
        <v>0</v>
      </c>
      <c r="AN1613" s="25">
        <v>0</v>
      </c>
      <c r="AO1613" s="109"/>
      <c r="AP1613" s="25">
        <v>0</v>
      </c>
      <c r="AQ1613" s="25">
        <v>0</v>
      </c>
      <c r="AR1613" s="25">
        <v>0</v>
      </c>
      <c r="AS1613" s="25">
        <v>0</v>
      </c>
      <c r="AT1613" s="25">
        <v>0</v>
      </c>
      <c r="AU1613" s="25">
        <v>0</v>
      </c>
      <c r="AW1613" t="str">
        <f t="shared" si="161"/>
        <v>Phạm Thanh Hà</v>
      </c>
      <c r="AX1613" s="27" t="str">
        <f t="shared" si="162"/>
        <v xml:space="preserve">Vũ Thị Dịu </v>
      </c>
      <c r="AY1613" s="4" t="str">
        <f t="shared" ref="AY1613:AY1676" si="163">+B1613</f>
        <v>VIN+</v>
      </c>
    </row>
    <row r="1614" spans="1:51" outlineLevel="1" x14ac:dyDescent="0.25">
      <c r="A1614" s="4" t="s">
        <v>1104</v>
      </c>
      <c r="B1614" s="4" t="s">
        <v>797</v>
      </c>
      <c r="C1614" s="4" t="s">
        <v>451</v>
      </c>
      <c r="D1614" s="11" t="s">
        <v>777</v>
      </c>
      <c r="E1614" s="32" t="s">
        <v>840</v>
      </c>
      <c r="F1614" s="11" t="s">
        <v>710</v>
      </c>
      <c r="G1614" s="35">
        <v>5270770</v>
      </c>
      <c r="H1614" s="4" t="s">
        <v>3210</v>
      </c>
      <c r="I1614" s="4"/>
      <c r="J1614" s="4"/>
      <c r="K1614" s="4"/>
      <c r="L1614" s="4"/>
      <c r="M1614" s="33"/>
      <c r="N1614" s="38"/>
      <c r="O1614" s="33"/>
      <c r="P1614" s="244">
        <f t="shared" si="160"/>
        <v>0</v>
      </c>
      <c r="Q1614" s="25"/>
      <c r="R1614" s="25"/>
      <c r="S1614" s="25"/>
      <c r="T1614" s="109"/>
      <c r="U1614" s="25"/>
      <c r="V1614" s="25"/>
      <c r="W1614" s="25"/>
      <c r="X1614" s="25">
        <v>0</v>
      </c>
      <c r="Y1614" s="25"/>
      <c r="Z1614" s="25">
        <v>0</v>
      </c>
      <c r="AA1614" s="109"/>
      <c r="AB1614" s="25">
        <v>0</v>
      </c>
      <c r="AC1614" s="25">
        <v>0</v>
      </c>
      <c r="AD1614" s="25">
        <v>0</v>
      </c>
      <c r="AE1614" s="25">
        <v>0</v>
      </c>
      <c r="AF1614" s="25">
        <v>0</v>
      </c>
      <c r="AG1614" s="25">
        <v>0</v>
      </c>
      <c r="AH1614" s="109"/>
      <c r="AI1614" s="25">
        <v>0</v>
      </c>
      <c r="AJ1614" s="25">
        <v>0</v>
      </c>
      <c r="AK1614" s="123">
        <v>0</v>
      </c>
      <c r="AL1614" s="25">
        <v>0</v>
      </c>
      <c r="AM1614" s="25">
        <v>0</v>
      </c>
      <c r="AN1614" s="25">
        <v>0</v>
      </c>
      <c r="AO1614" s="109"/>
      <c r="AP1614" s="25">
        <v>0</v>
      </c>
      <c r="AQ1614" s="25">
        <v>0</v>
      </c>
      <c r="AR1614" s="25">
        <v>0</v>
      </c>
      <c r="AS1614" s="25">
        <v>0</v>
      </c>
      <c r="AT1614" s="25">
        <v>0</v>
      </c>
      <c r="AU1614" s="25">
        <v>0</v>
      </c>
      <c r="AW1614" t="str">
        <f t="shared" si="161"/>
        <v>Phạm Thanh Hà</v>
      </c>
      <c r="AX1614" s="27" t="str">
        <f t="shared" si="162"/>
        <v xml:space="preserve">Vũ Thị Dịu </v>
      </c>
      <c r="AY1614" s="4" t="str">
        <f t="shared" si="163"/>
        <v>VIN+</v>
      </c>
    </row>
    <row r="1615" spans="1:51" outlineLevel="1" x14ac:dyDescent="0.25">
      <c r="A1615" s="4" t="s">
        <v>1104</v>
      </c>
      <c r="B1615" s="4" t="s">
        <v>797</v>
      </c>
      <c r="C1615" s="4" t="s">
        <v>451</v>
      </c>
      <c r="D1615" s="11" t="s">
        <v>777</v>
      </c>
      <c r="E1615" s="32" t="s">
        <v>840</v>
      </c>
      <c r="F1615" s="11" t="s">
        <v>710</v>
      </c>
      <c r="G1615" s="35">
        <v>5334739</v>
      </c>
      <c r="H1615" s="4" t="s">
        <v>3211</v>
      </c>
      <c r="I1615" s="4"/>
      <c r="J1615" s="4"/>
      <c r="K1615" s="4"/>
      <c r="L1615" s="4"/>
      <c r="M1615" s="33"/>
      <c r="N1615" s="38"/>
      <c r="O1615" s="33"/>
      <c r="P1615" s="244">
        <f t="shared" si="160"/>
        <v>359.05700000000002</v>
      </c>
      <c r="Q1615" s="25"/>
      <c r="R1615" s="25"/>
      <c r="S1615" s="25"/>
      <c r="T1615" s="109"/>
      <c r="U1615" s="25"/>
      <c r="V1615" s="25"/>
      <c r="W1615" s="25"/>
      <c r="X1615" s="25">
        <v>0</v>
      </c>
      <c r="Y1615" s="25"/>
      <c r="Z1615" s="25">
        <v>0</v>
      </c>
      <c r="AA1615" s="109"/>
      <c r="AB1615" s="25">
        <v>0</v>
      </c>
      <c r="AC1615" s="25">
        <v>0</v>
      </c>
      <c r="AD1615" s="25">
        <v>0</v>
      </c>
      <c r="AE1615" s="25">
        <v>0</v>
      </c>
      <c r="AF1615" s="25">
        <v>0</v>
      </c>
      <c r="AG1615" s="25">
        <v>0</v>
      </c>
      <c r="AH1615" s="109"/>
      <c r="AI1615" s="25">
        <v>0</v>
      </c>
      <c r="AJ1615" s="25">
        <v>0</v>
      </c>
      <c r="AK1615" s="123">
        <v>0</v>
      </c>
      <c r="AL1615" s="25">
        <v>0</v>
      </c>
      <c r="AM1615" s="25">
        <v>0</v>
      </c>
      <c r="AN1615" s="25">
        <v>0</v>
      </c>
      <c r="AO1615" s="109"/>
      <c r="AP1615" s="25">
        <v>0</v>
      </c>
      <c r="AQ1615" s="25">
        <v>0</v>
      </c>
      <c r="AR1615" s="25">
        <v>0</v>
      </c>
      <c r="AS1615" s="25">
        <v>0</v>
      </c>
      <c r="AT1615" s="25">
        <v>0</v>
      </c>
      <c r="AU1615" s="25">
        <v>359.05700000000002</v>
      </c>
      <c r="AW1615" t="str">
        <f t="shared" si="161"/>
        <v>Phạm Thanh Hà</v>
      </c>
      <c r="AX1615" s="27" t="str">
        <f t="shared" si="162"/>
        <v xml:space="preserve">Vũ Thị Dịu </v>
      </c>
      <c r="AY1615" s="4" t="str">
        <f t="shared" si="163"/>
        <v>VIN+</v>
      </c>
    </row>
    <row r="1616" spans="1:51" outlineLevel="1" x14ac:dyDescent="0.25">
      <c r="A1616" s="4" t="s">
        <v>1104</v>
      </c>
      <c r="B1616" s="4" t="s">
        <v>797</v>
      </c>
      <c r="C1616" s="4" t="s">
        <v>451</v>
      </c>
      <c r="D1616" s="11" t="s">
        <v>777</v>
      </c>
      <c r="E1616" s="32" t="s">
        <v>840</v>
      </c>
      <c r="F1616" s="11" t="s">
        <v>710</v>
      </c>
      <c r="G1616" s="35">
        <v>5273867</v>
      </c>
      <c r="H1616" s="4" t="s">
        <v>3212</v>
      </c>
      <c r="I1616" s="4"/>
      <c r="J1616" s="4"/>
      <c r="K1616" s="4"/>
      <c r="L1616" s="4"/>
      <c r="M1616" s="33"/>
      <c r="N1616" s="38"/>
      <c r="O1616" s="33"/>
      <c r="P1616" s="244">
        <f t="shared" si="160"/>
        <v>597.52099999999996</v>
      </c>
      <c r="Q1616" s="25"/>
      <c r="R1616" s="25"/>
      <c r="S1616" s="25"/>
      <c r="T1616" s="109"/>
      <c r="U1616" s="25"/>
      <c r="V1616" s="25"/>
      <c r="W1616" s="25"/>
      <c r="X1616" s="25">
        <v>0</v>
      </c>
      <c r="Y1616" s="25"/>
      <c r="Z1616" s="25">
        <v>0</v>
      </c>
      <c r="AA1616" s="109"/>
      <c r="AB1616" s="25">
        <v>0</v>
      </c>
      <c r="AC1616" s="25">
        <v>0</v>
      </c>
      <c r="AD1616" s="25">
        <v>0</v>
      </c>
      <c r="AE1616" s="25">
        <v>0</v>
      </c>
      <c r="AF1616" s="25">
        <v>0</v>
      </c>
      <c r="AG1616" s="25">
        <v>0</v>
      </c>
      <c r="AH1616" s="109"/>
      <c r="AI1616" s="25">
        <v>0</v>
      </c>
      <c r="AJ1616" s="25">
        <v>0</v>
      </c>
      <c r="AK1616" s="123">
        <v>597.52099999999996</v>
      </c>
      <c r="AL1616" s="25">
        <v>0</v>
      </c>
      <c r="AM1616" s="25">
        <v>0</v>
      </c>
      <c r="AN1616" s="25">
        <v>0</v>
      </c>
      <c r="AO1616" s="109"/>
      <c r="AP1616" s="25">
        <v>0</v>
      </c>
      <c r="AQ1616" s="25">
        <v>0</v>
      </c>
      <c r="AR1616" s="25">
        <v>0</v>
      </c>
      <c r="AS1616" s="25">
        <v>0</v>
      </c>
      <c r="AT1616" s="25">
        <v>0</v>
      </c>
      <c r="AU1616" s="25">
        <v>0</v>
      </c>
      <c r="AW1616" t="str">
        <f t="shared" si="161"/>
        <v>Phạm Thanh Hà</v>
      </c>
      <c r="AX1616" s="27" t="str">
        <f t="shared" si="162"/>
        <v xml:space="preserve">Vũ Thị Dịu </v>
      </c>
      <c r="AY1616" s="4" t="str">
        <f t="shared" si="163"/>
        <v>VIN+</v>
      </c>
    </row>
    <row r="1617" spans="1:51" outlineLevel="1" x14ac:dyDescent="0.25">
      <c r="A1617" s="4" t="s">
        <v>1104</v>
      </c>
      <c r="B1617" s="4" t="s">
        <v>797</v>
      </c>
      <c r="C1617" s="4" t="s">
        <v>451</v>
      </c>
      <c r="D1617" s="11" t="s">
        <v>777</v>
      </c>
      <c r="E1617" s="32" t="s">
        <v>840</v>
      </c>
      <c r="F1617" s="11" t="s">
        <v>710</v>
      </c>
      <c r="G1617" s="35">
        <v>5127838</v>
      </c>
      <c r="H1617" s="4" t="s">
        <v>3213</v>
      </c>
      <c r="I1617" s="4"/>
      <c r="J1617" s="4"/>
      <c r="K1617" s="4"/>
      <c r="L1617" s="4"/>
      <c r="M1617" s="33"/>
      <c r="N1617" s="38"/>
      <c r="O1617" s="33"/>
      <c r="P1617" s="244">
        <f t="shared" si="160"/>
        <v>238.464</v>
      </c>
      <c r="Q1617" s="25"/>
      <c r="R1617" s="25"/>
      <c r="S1617" s="25"/>
      <c r="T1617" s="109"/>
      <c r="U1617" s="25"/>
      <c r="V1617" s="25"/>
      <c r="W1617" s="25"/>
      <c r="X1617" s="25">
        <v>0</v>
      </c>
      <c r="Y1617" s="25"/>
      <c r="Z1617" s="25">
        <v>0</v>
      </c>
      <c r="AA1617" s="109"/>
      <c r="AB1617" s="25">
        <v>0</v>
      </c>
      <c r="AC1617" s="25">
        <v>0</v>
      </c>
      <c r="AD1617" s="25">
        <v>0</v>
      </c>
      <c r="AE1617" s="25">
        <v>0</v>
      </c>
      <c r="AF1617" s="25">
        <v>0</v>
      </c>
      <c r="AG1617" s="25">
        <v>0</v>
      </c>
      <c r="AH1617" s="109"/>
      <c r="AI1617" s="25">
        <v>0</v>
      </c>
      <c r="AJ1617" s="25">
        <v>0</v>
      </c>
      <c r="AK1617" s="123">
        <v>0</v>
      </c>
      <c r="AL1617" s="25">
        <v>0</v>
      </c>
      <c r="AM1617" s="25">
        <v>0</v>
      </c>
      <c r="AN1617" s="25">
        <v>0</v>
      </c>
      <c r="AO1617" s="109"/>
      <c r="AP1617" s="25">
        <v>0</v>
      </c>
      <c r="AQ1617" s="25">
        <v>0</v>
      </c>
      <c r="AR1617" s="25">
        <v>238.464</v>
      </c>
      <c r="AS1617" s="25">
        <v>0</v>
      </c>
      <c r="AT1617" s="25">
        <v>0</v>
      </c>
      <c r="AU1617" s="25">
        <v>0</v>
      </c>
      <c r="AW1617" t="str">
        <f t="shared" si="161"/>
        <v>Phạm Thanh Hà</v>
      </c>
      <c r="AX1617" s="27" t="str">
        <f t="shared" si="162"/>
        <v xml:space="preserve">Vũ Thị Dịu </v>
      </c>
      <c r="AY1617" s="4" t="str">
        <f t="shared" si="163"/>
        <v>VIN+</v>
      </c>
    </row>
    <row r="1618" spans="1:51" outlineLevel="1" x14ac:dyDescent="0.25">
      <c r="A1618" s="4" t="s">
        <v>1104</v>
      </c>
      <c r="B1618" s="4" t="s">
        <v>797</v>
      </c>
      <c r="C1618" s="4" t="s">
        <v>451</v>
      </c>
      <c r="D1618" s="11" t="s">
        <v>777</v>
      </c>
      <c r="E1618" s="32" t="s">
        <v>840</v>
      </c>
      <c r="F1618" s="11" t="s">
        <v>710</v>
      </c>
      <c r="G1618" s="35">
        <v>5145360</v>
      </c>
      <c r="H1618" s="4" t="s">
        <v>3214</v>
      </c>
      <c r="I1618" s="4"/>
      <c r="J1618" s="4"/>
      <c r="K1618" s="4"/>
      <c r="L1618" s="4"/>
      <c r="M1618" s="33"/>
      <c r="N1618" s="38"/>
      <c r="O1618" s="33"/>
      <c r="P1618" s="244">
        <f t="shared" si="160"/>
        <v>1139.3139999999999</v>
      </c>
      <c r="Q1618" s="25"/>
      <c r="R1618" s="25"/>
      <c r="S1618" s="25"/>
      <c r="T1618" s="109"/>
      <c r="U1618" s="25"/>
      <c r="V1618" s="25"/>
      <c r="W1618" s="25"/>
      <c r="X1618" s="25">
        <v>0</v>
      </c>
      <c r="Y1618" s="25"/>
      <c r="Z1618" s="25">
        <v>0</v>
      </c>
      <c r="AA1618" s="109"/>
      <c r="AB1618" s="25">
        <v>0</v>
      </c>
      <c r="AC1618" s="25">
        <v>0</v>
      </c>
      <c r="AD1618" s="25">
        <v>0</v>
      </c>
      <c r="AE1618" s="25">
        <v>0</v>
      </c>
      <c r="AF1618" s="25">
        <v>0</v>
      </c>
      <c r="AG1618" s="25">
        <v>0</v>
      </c>
      <c r="AH1618" s="109"/>
      <c r="AI1618" s="25">
        <v>0</v>
      </c>
      <c r="AJ1618" s="25">
        <v>0</v>
      </c>
      <c r="AK1618" s="123">
        <v>780.25699999999995</v>
      </c>
      <c r="AL1618" s="25">
        <v>0</v>
      </c>
      <c r="AM1618" s="25">
        <v>0</v>
      </c>
      <c r="AN1618" s="25">
        <v>0</v>
      </c>
      <c r="AO1618" s="109"/>
      <c r="AP1618" s="25">
        <v>0</v>
      </c>
      <c r="AQ1618" s="25">
        <v>0</v>
      </c>
      <c r="AR1618" s="25">
        <v>0</v>
      </c>
      <c r="AS1618" s="25">
        <v>0</v>
      </c>
      <c r="AT1618" s="25">
        <v>0</v>
      </c>
      <c r="AU1618" s="25">
        <v>359.05700000000002</v>
      </c>
      <c r="AW1618" t="str">
        <f t="shared" si="161"/>
        <v>Phạm Thanh Hà</v>
      </c>
      <c r="AX1618" s="27" t="str">
        <f t="shared" si="162"/>
        <v xml:space="preserve">Vũ Thị Dịu </v>
      </c>
      <c r="AY1618" s="4" t="str">
        <f t="shared" si="163"/>
        <v>VIN+</v>
      </c>
    </row>
    <row r="1619" spans="1:51" outlineLevel="1" x14ac:dyDescent="0.25">
      <c r="A1619" s="4" t="s">
        <v>1104</v>
      </c>
      <c r="B1619" s="4" t="s">
        <v>797</v>
      </c>
      <c r="C1619" s="4" t="s">
        <v>451</v>
      </c>
      <c r="D1619" s="11" t="s">
        <v>777</v>
      </c>
      <c r="E1619" s="32" t="s">
        <v>840</v>
      </c>
      <c r="F1619" s="11" t="s">
        <v>710</v>
      </c>
      <c r="G1619" s="35">
        <v>5273649</v>
      </c>
      <c r="H1619" s="4" t="s">
        <v>3215</v>
      </c>
      <c r="I1619" s="4"/>
      <c r="J1619" s="4"/>
      <c r="K1619" s="4"/>
      <c r="L1619" s="4"/>
      <c r="M1619" s="33"/>
      <c r="N1619" s="38"/>
      <c r="O1619" s="33"/>
      <c r="P1619" s="244">
        <f t="shared" si="160"/>
        <v>539.65499999999997</v>
      </c>
      <c r="Q1619" s="25"/>
      <c r="R1619" s="25"/>
      <c r="S1619" s="25"/>
      <c r="T1619" s="109"/>
      <c r="U1619" s="25"/>
      <c r="V1619" s="25"/>
      <c r="W1619" s="25"/>
      <c r="X1619" s="25">
        <v>0</v>
      </c>
      <c r="Y1619" s="25"/>
      <c r="Z1619" s="25">
        <v>0</v>
      </c>
      <c r="AA1619" s="109"/>
      <c r="AB1619" s="25">
        <v>0</v>
      </c>
      <c r="AC1619" s="25">
        <v>0</v>
      </c>
      <c r="AD1619" s="25">
        <v>0</v>
      </c>
      <c r="AE1619" s="25">
        <v>0</v>
      </c>
      <c r="AF1619" s="25">
        <v>0</v>
      </c>
      <c r="AG1619" s="25">
        <v>0</v>
      </c>
      <c r="AH1619" s="109"/>
      <c r="AI1619" s="25">
        <v>0</v>
      </c>
      <c r="AJ1619" s="25">
        <v>0</v>
      </c>
      <c r="AK1619" s="123">
        <v>539.65499999999997</v>
      </c>
      <c r="AL1619" s="25">
        <v>0</v>
      </c>
      <c r="AM1619" s="25">
        <v>0</v>
      </c>
      <c r="AN1619" s="25">
        <v>0</v>
      </c>
      <c r="AO1619" s="109"/>
      <c r="AP1619" s="25">
        <v>0</v>
      </c>
      <c r="AQ1619" s="25">
        <v>0</v>
      </c>
      <c r="AR1619" s="25">
        <v>0</v>
      </c>
      <c r="AS1619" s="25">
        <v>0</v>
      </c>
      <c r="AT1619" s="25">
        <v>0</v>
      </c>
      <c r="AU1619" s="25">
        <v>0</v>
      </c>
      <c r="AW1619" t="str">
        <f t="shared" si="161"/>
        <v>Phạm Thanh Hà</v>
      </c>
      <c r="AX1619" s="27" t="str">
        <f t="shared" si="162"/>
        <v xml:space="preserve">Vũ Thị Dịu </v>
      </c>
      <c r="AY1619" s="4" t="str">
        <f t="shared" si="163"/>
        <v>VIN+</v>
      </c>
    </row>
    <row r="1620" spans="1:51" outlineLevel="1" x14ac:dyDescent="0.25">
      <c r="A1620" s="4" t="s">
        <v>1104</v>
      </c>
      <c r="B1620" s="4" t="s">
        <v>797</v>
      </c>
      <c r="C1620" s="4" t="s">
        <v>451</v>
      </c>
      <c r="D1620" s="11" t="s">
        <v>777</v>
      </c>
      <c r="E1620" s="32" t="s">
        <v>840</v>
      </c>
      <c r="F1620" s="11" t="s">
        <v>710</v>
      </c>
      <c r="G1620" s="35">
        <v>5298181</v>
      </c>
      <c r="H1620" s="4" t="s">
        <v>3216</v>
      </c>
      <c r="I1620" s="4"/>
      <c r="J1620" s="4"/>
      <c r="K1620" s="4"/>
      <c r="L1620" s="4"/>
      <c r="M1620" s="33"/>
      <c r="N1620" s="38"/>
      <c r="O1620" s="33"/>
      <c r="P1620" s="244">
        <f t="shared" si="160"/>
        <v>359.05700000000002</v>
      </c>
      <c r="Q1620" s="25"/>
      <c r="R1620" s="25"/>
      <c r="S1620" s="25"/>
      <c r="T1620" s="109"/>
      <c r="U1620" s="25"/>
      <c r="V1620" s="25"/>
      <c r="W1620" s="25"/>
      <c r="X1620" s="25">
        <v>0</v>
      </c>
      <c r="Y1620" s="25"/>
      <c r="Z1620" s="25">
        <v>0</v>
      </c>
      <c r="AA1620" s="109"/>
      <c r="AB1620" s="25">
        <v>0</v>
      </c>
      <c r="AC1620" s="25">
        <v>0</v>
      </c>
      <c r="AD1620" s="25">
        <v>0</v>
      </c>
      <c r="AE1620" s="25">
        <v>0</v>
      </c>
      <c r="AF1620" s="25">
        <v>0</v>
      </c>
      <c r="AG1620" s="25">
        <v>0</v>
      </c>
      <c r="AH1620" s="109"/>
      <c r="AI1620" s="25">
        <v>0</v>
      </c>
      <c r="AJ1620" s="25">
        <v>0</v>
      </c>
      <c r="AK1620" s="123">
        <v>359.05700000000002</v>
      </c>
      <c r="AL1620" s="25">
        <v>0</v>
      </c>
      <c r="AM1620" s="25">
        <v>0</v>
      </c>
      <c r="AN1620" s="25">
        <v>0</v>
      </c>
      <c r="AO1620" s="109"/>
      <c r="AP1620" s="25">
        <v>0</v>
      </c>
      <c r="AQ1620" s="25">
        <v>0</v>
      </c>
      <c r="AR1620" s="25">
        <v>0</v>
      </c>
      <c r="AS1620" s="25">
        <v>0</v>
      </c>
      <c r="AT1620" s="25">
        <v>0</v>
      </c>
      <c r="AU1620" s="25">
        <v>0</v>
      </c>
      <c r="AW1620" t="str">
        <f t="shared" si="161"/>
        <v>Phạm Thanh Hà</v>
      </c>
      <c r="AX1620" s="27" t="str">
        <f t="shared" si="162"/>
        <v xml:space="preserve">Vũ Thị Dịu </v>
      </c>
      <c r="AY1620" s="4" t="str">
        <f t="shared" si="163"/>
        <v>VIN+</v>
      </c>
    </row>
    <row r="1621" spans="1:51" outlineLevel="1" x14ac:dyDescent="0.25">
      <c r="A1621" s="4" t="s">
        <v>1104</v>
      </c>
      <c r="B1621" s="4" t="s">
        <v>797</v>
      </c>
      <c r="C1621" s="4" t="s">
        <v>451</v>
      </c>
      <c r="D1621" s="11" t="s">
        <v>777</v>
      </c>
      <c r="E1621" s="32" t="s">
        <v>840</v>
      </c>
      <c r="F1621" s="11" t="s">
        <v>710</v>
      </c>
      <c r="G1621" s="35">
        <v>5291133</v>
      </c>
      <c r="H1621" s="4" t="s">
        <v>3217</v>
      </c>
      <c r="I1621" s="4"/>
      <c r="J1621" s="4"/>
      <c r="K1621" s="4"/>
      <c r="L1621" s="4"/>
      <c r="M1621" s="33"/>
      <c r="N1621" s="38"/>
      <c r="O1621" s="33"/>
      <c r="P1621" s="244">
        <f t="shared" si="160"/>
        <v>0</v>
      </c>
      <c r="Q1621" s="25"/>
      <c r="R1621" s="25"/>
      <c r="S1621" s="25"/>
      <c r="T1621" s="109"/>
      <c r="U1621" s="25"/>
      <c r="V1621" s="25"/>
      <c r="W1621" s="25"/>
      <c r="X1621" s="25">
        <v>0</v>
      </c>
      <c r="Y1621" s="25"/>
      <c r="Z1621" s="25">
        <v>0</v>
      </c>
      <c r="AA1621" s="109"/>
      <c r="AB1621" s="25">
        <v>0</v>
      </c>
      <c r="AC1621" s="25">
        <v>0</v>
      </c>
      <c r="AD1621" s="25">
        <v>0</v>
      </c>
      <c r="AE1621" s="25">
        <v>0</v>
      </c>
      <c r="AF1621" s="25">
        <v>0</v>
      </c>
      <c r="AG1621" s="25">
        <v>0</v>
      </c>
      <c r="AH1621" s="109"/>
      <c r="AI1621" s="25">
        <v>0</v>
      </c>
      <c r="AJ1621" s="25">
        <v>0</v>
      </c>
      <c r="AK1621" s="123">
        <v>0</v>
      </c>
      <c r="AL1621" s="25">
        <v>0</v>
      </c>
      <c r="AM1621" s="25">
        <v>0</v>
      </c>
      <c r="AN1621" s="25">
        <v>0</v>
      </c>
      <c r="AO1621" s="109"/>
      <c r="AP1621" s="25">
        <v>0</v>
      </c>
      <c r="AQ1621" s="25">
        <v>0</v>
      </c>
      <c r="AR1621" s="25">
        <v>0</v>
      </c>
      <c r="AS1621" s="25">
        <v>0</v>
      </c>
      <c r="AT1621" s="25">
        <v>0</v>
      </c>
      <c r="AU1621" s="25">
        <v>0</v>
      </c>
      <c r="AW1621" t="str">
        <f t="shared" si="161"/>
        <v>Phạm Thanh Hà</v>
      </c>
      <c r="AX1621" s="27" t="str">
        <f t="shared" si="162"/>
        <v xml:space="preserve">Vũ Thị Dịu </v>
      </c>
      <c r="AY1621" s="4" t="str">
        <f t="shared" si="163"/>
        <v>VIN+</v>
      </c>
    </row>
    <row r="1622" spans="1:51" outlineLevel="1" x14ac:dyDescent="0.25">
      <c r="A1622" s="4" t="s">
        <v>1104</v>
      </c>
      <c r="B1622" s="4" t="s">
        <v>797</v>
      </c>
      <c r="C1622" s="4" t="s">
        <v>451</v>
      </c>
      <c r="D1622" s="11" t="s">
        <v>777</v>
      </c>
      <c r="E1622" s="32" t="s">
        <v>840</v>
      </c>
      <c r="F1622" s="11" t="s">
        <v>710</v>
      </c>
      <c r="G1622" s="35">
        <v>5137084</v>
      </c>
      <c r="H1622" s="4" t="s">
        <v>3218</v>
      </c>
      <c r="I1622" s="4"/>
      <c r="J1622" s="4"/>
      <c r="K1622" s="4"/>
      <c r="L1622" s="4"/>
      <c r="M1622" s="33"/>
      <c r="N1622" s="38"/>
      <c r="O1622" s="33"/>
      <c r="P1622" s="244">
        <f t="shared" si="160"/>
        <v>720.25199999999995</v>
      </c>
      <c r="Q1622" s="25"/>
      <c r="R1622" s="25"/>
      <c r="S1622" s="25"/>
      <c r="T1622" s="109"/>
      <c r="U1622" s="25"/>
      <c r="V1622" s="25"/>
      <c r="W1622" s="25"/>
      <c r="X1622" s="25">
        <v>0</v>
      </c>
      <c r="Y1622" s="25"/>
      <c r="Z1622" s="25">
        <v>0</v>
      </c>
      <c r="AA1622" s="109"/>
      <c r="AB1622" s="25">
        <v>0</v>
      </c>
      <c r="AC1622" s="25">
        <v>0</v>
      </c>
      <c r="AD1622" s="25">
        <v>0</v>
      </c>
      <c r="AE1622" s="25">
        <v>0</v>
      </c>
      <c r="AF1622" s="25">
        <v>0</v>
      </c>
      <c r="AG1622" s="25">
        <v>0</v>
      </c>
      <c r="AH1622" s="109"/>
      <c r="AI1622" s="25">
        <v>0</v>
      </c>
      <c r="AJ1622" s="25">
        <v>0</v>
      </c>
      <c r="AK1622" s="123">
        <v>720.25199999999995</v>
      </c>
      <c r="AL1622" s="25">
        <v>0</v>
      </c>
      <c r="AM1622" s="25">
        <v>0</v>
      </c>
      <c r="AN1622" s="25">
        <v>0</v>
      </c>
      <c r="AO1622" s="109"/>
      <c r="AP1622" s="25">
        <v>0</v>
      </c>
      <c r="AQ1622" s="25">
        <v>0</v>
      </c>
      <c r="AR1622" s="25">
        <v>0</v>
      </c>
      <c r="AS1622" s="25">
        <v>0</v>
      </c>
      <c r="AT1622" s="25">
        <v>0</v>
      </c>
      <c r="AU1622" s="25">
        <v>0</v>
      </c>
      <c r="AW1622" t="str">
        <f t="shared" si="161"/>
        <v>Phạm Thanh Hà</v>
      </c>
      <c r="AX1622" s="27" t="str">
        <f t="shared" si="162"/>
        <v xml:space="preserve">Vũ Thị Dịu </v>
      </c>
      <c r="AY1622" s="4" t="str">
        <f t="shared" si="163"/>
        <v>VIN+</v>
      </c>
    </row>
    <row r="1623" spans="1:51" outlineLevel="1" x14ac:dyDescent="0.25">
      <c r="A1623" s="4" t="s">
        <v>1104</v>
      </c>
      <c r="B1623" s="4" t="s">
        <v>797</v>
      </c>
      <c r="C1623" s="4" t="s">
        <v>451</v>
      </c>
      <c r="D1623" s="11" t="s">
        <v>777</v>
      </c>
      <c r="E1623" s="32" t="s">
        <v>840</v>
      </c>
      <c r="F1623" s="11" t="s">
        <v>710</v>
      </c>
      <c r="G1623" s="35">
        <v>5126479</v>
      </c>
      <c r="H1623" s="4" t="s">
        <v>3219</v>
      </c>
      <c r="I1623" s="4"/>
      <c r="J1623" s="4"/>
      <c r="K1623" s="4"/>
      <c r="L1623" s="4"/>
      <c r="M1623" s="33"/>
      <c r="N1623" s="38"/>
      <c r="O1623" s="33"/>
      <c r="P1623" s="244">
        <f t="shared" si="160"/>
        <v>599.65899999999999</v>
      </c>
      <c r="Q1623" s="25"/>
      <c r="R1623" s="25"/>
      <c r="S1623" s="25"/>
      <c r="T1623" s="109"/>
      <c r="U1623" s="25"/>
      <c r="V1623" s="25"/>
      <c r="W1623" s="25"/>
      <c r="X1623" s="25">
        <v>0</v>
      </c>
      <c r="Y1623" s="25"/>
      <c r="Z1623" s="25">
        <v>0</v>
      </c>
      <c r="AA1623" s="109"/>
      <c r="AB1623" s="25">
        <v>0</v>
      </c>
      <c r="AC1623" s="25">
        <v>0</v>
      </c>
      <c r="AD1623" s="25">
        <v>0</v>
      </c>
      <c r="AE1623" s="25">
        <v>0</v>
      </c>
      <c r="AF1623" s="25">
        <v>0</v>
      </c>
      <c r="AG1623" s="25">
        <v>0</v>
      </c>
      <c r="AH1623" s="109"/>
      <c r="AI1623" s="25">
        <v>0</v>
      </c>
      <c r="AJ1623" s="25">
        <v>0</v>
      </c>
      <c r="AK1623" s="123">
        <v>361.19499999999999</v>
      </c>
      <c r="AL1623" s="25">
        <v>0</v>
      </c>
      <c r="AM1623" s="25">
        <v>0</v>
      </c>
      <c r="AN1623" s="25">
        <v>0</v>
      </c>
      <c r="AO1623" s="109"/>
      <c r="AP1623" s="25">
        <v>0</v>
      </c>
      <c r="AQ1623" s="25">
        <v>0</v>
      </c>
      <c r="AR1623" s="25">
        <v>238.464</v>
      </c>
      <c r="AS1623" s="25">
        <v>0</v>
      </c>
      <c r="AT1623" s="25">
        <v>0</v>
      </c>
      <c r="AU1623" s="25">
        <v>0</v>
      </c>
      <c r="AW1623" t="str">
        <f t="shared" si="161"/>
        <v>Phạm Thanh Hà</v>
      </c>
      <c r="AX1623" s="27" t="str">
        <f t="shared" si="162"/>
        <v xml:space="preserve">Vũ Thị Dịu </v>
      </c>
      <c r="AY1623" s="4" t="str">
        <f t="shared" si="163"/>
        <v>VIN+</v>
      </c>
    </row>
    <row r="1624" spans="1:51" outlineLevel="1" x14ac:dyDescent="0.25">
      <c r="A1624" s="4" t="s">
        <v>1104</v>
      </c>
      <c r="B1624" s="4" t="s">
        <v>797</v>
      </c>
      <c r="C1624" s="4" t="s">
        <v>451</v>
      </c>
      <c r="D1624" s="11" t="s">
        <v>777</v>
      </c>
      <c r="E1624" s="32" t="s">
        <v>840</v>
      </c>
      <c r="F1624" s="11" t="s">
        <v>710</v>
      </c>
      <c r="G1624" s="35">
        <v>5331576</v>
      </c>
      <c r="H1624" s="4" t="s">
        <v>3220</v>
      </c>
      <c r="I1624" s="4"/>
      <c r="J1624" s="4"/>
      <c r="K1624" s="4"/>
      <c r="L1624" s="4"/>
      <c r="M1624" s="33"/>
      <c r="N1624" s="38"/>
      <c r="O1624" s="33"/>
      <c r="P1624" s="244">
        <f t="shared" si="160"/>
        <v>0</v>
      </c>
      <c r="Q1624" s="25"/>
      <c r="R1624" s="25"/>
      <c r="S1624" s="25"/>
      <c r="T1624" s="109"/>
      <c r="U1624" s="25"/>
      <c r="V1624" s="25"/>
      <c r="W1624" s="25"/>
      <c r="X1624" s="25">
        <v>0</v>
      </c>
      <c r="Y1624" s="25"/>
      <c r="Z1624" s="25">
        <v>0</v>
      </c>
      <c r="AA1624" s="109"/>
      <c r="AB1624" s="25">
        <v>0</v>
      </c>
      <c r="AC1624" s="25">
        <v>0</v>
      </c>
      <c r="AD1624" s="25">
        <v>0</v>
      </c>
      <c r="AE1624" s="25">
        <v>0</v>
      </c>
      <c r="AF1624" s="25">
        <v>0</v>
      </c>
      <c r="AG1624" s="25">
        <v>0</v>
      </c>
      <c r="AH1624" s="109"/>
      <c r="AI1624" s="25">
        <v>0</v>
      </c>
      <c r="AJ1624" s="25">
        <v>0</v>
      </c>
      <c r="AK1624" s="123">
        <v>0</v>
      </c>
      <c r="AL1624" s="25">
        <v>0</v>
      </c>
      <c r="AM1624" s="25">
        <v>0</v>
      </c>
      <c r="AN1624" s="25">
        <v>0</v>
      </c>
      <c r="AO1624" s="109"/>
      <c r="AP1624" s="25">
        <v>0</v>
      </c>
      <c r="AQ1624" s="25">
        <v>0</v>
      </c>
      <c r="AR1624" s="25">
        <v>0</v>
      </c>
      <c r="AS1624" s="25">
        <v>0</v>
      </c>
      <c r="AT1624" s="25">
        <v>0</v>
      </c>
      <c r="AU1624" s="25">
        <v>0</v>
      </c>
      <c r="AW1624" t="str">
        <f t="shared" si="161"/>
        <v>Phạm Thanh Hà</v>
      </c>
      <c r="AX1624" s="27" t="str">
        <f t="shared" si="162"/>
        <v xml:space="preserve">Vũ Thị Dịu </v>
      </c>
      <c r="AY1624" s="4" t="str">
        <f t="shared" si="163"/>
        <v>VIN+</v>
      </c>
    </row>
    <row r="1625" spans="1:51" outlineLevel="1" x14ac:dyDescent="0.25">
      <c r="A1625" s="4" t="s">
        <v>1104</v>
      </c>
      <c r="B1625" s="4" t="s">
        <v>797</v>
      </c>
      <c r="C1625" s="4" t="s">
        <v>451</v>
      </c>
      <c r="D1625" s="11" t="s">
        <v>777</v>
      </c>
      <c r="E1625" s="32" t="s">
        <v>840</v>
      </c>
      <c r="F1625" s="11" t="s">
        <v>710</v>
      </c>
      <c r="G1625" s="35">
        <v>5128598</v>
      </c>
      <c r="H1625" s="4" t="s">
        <v>3221</v>
      </c>
      <c r="I1625" s="4"/>
      <c r="J1625" s="4"/>
      <c r="K1625" s="4"/>
      <c r="L1625" s="4"/>
      <c r="M1625" s="33"/>
      <c r="N1625" s="38"/>
      <c r="O1625" s="33"/>
      <c r="P1625" s="244">
        <f t="shared" si="160"/>
        <v>359.05700000000002</v>
      </c>
      <c r="Q1625" s="25"/>
      <c r="R1625" s="25"/>
      <c r="S1625" s="25"/>
      <c r="T1625" s="109"/>
      <c r="U1625" s="25"/>
      <c r="V1625" s="25"/>
      <c r="W1625" s="25"/>
      <c r="X1625" s="25">
        <v>0</v>
      </c>
      <c r="Y1625" s="25"/>
      <c r="Z1625" s="25">
        <v>0</v>
      </c>
      <c r="AA1625" s="109"/>
      <c r="AB1625" s="25">
        <v>0</v>
      </c>
      <c r="AC1625" s="25">
        <v>0</v>
      </c>
      <c r="AD1625" s="25">
        <v>0</v>
      </c>
      <c r="AE1625" s="25">
        <v>0</v>
      </c>
      <c r="AF1625" s="25">
        <v>0</v>
      </c>
      <c r="AG1625" s="25">
        <v>0</v>
      </c>
      <c r="AH1625" s="109"/>
      <c r="AI1625" s="25">
        <v>0</v>
      </c>
      <c r="AJ1625" s="25">
        <v>0</v>
      </c>
      <c r="AK1625" s="123">
        <v>0</v>
      </c>
      <c r="AL1625" s="25">
        <v>0</v>
      </c>
      <c r="AM1625" s="25">
        <v>0</v>
      </c>
      <c r="AN1625" s="25">
        <v>0</v>
      </c>
      <c r="AO1625" s="109"/>
      <c r="AP1625" s="25">
        <v>0</v>
      </c>
      <c r="AQ1625" s="25">
        <v>0</v>
      </c>
      <c r="AR1625" s="25">
        <v>359.05700000000002</v>
      </c>
      <c r="AS1625" s="25">
        <v>0</v>
      </c>
      <c r="AT1625" s="25">
        <v>0</v>
      </c>
      <c r="AU1625" s="25">
        <v>0</v>
      </c>
      <c r="AW1625" t="str">
        <f t="shared" si="161"/>
        <v>Phạm Thanh Hà</v>
      </c>
      <c r="AX1625" s="27" t="str">
        <f t="shared" si="162"/>
        <v xml:space="preserve">Vũ Thị Dịu </v>
      </c>
      <c r="AY1625" s="4" t="str">
        <f t="shared" si="163"/>
        <v>VIN+</v>
      </c>
    </row>
    <row r="1626" spans="1:51" outlineLevel="1" x14ac:dyDescent="0.25">
      <c r="A1626" s="4" t="s">
        <v>1104</v>
      </c>
      <c r="B1626" s="4" t="s">
        <v>797</v>
      </c>
      <c r="C1626" s="4" t="s">
        <v>451</v>
      </c>
      <c r="D1626" s="11" t="s">
        <v>777</v>
      </c>
      <c r="E1626" s="32" t="s">
        <v>840</v>
      </c>
      <c r="F1626" s="11" t="s">
        <v>710</v>
      </c>
      <c r="G1626" s="35">
        <v>5128657</v>
      </c>
      <c r="H1626" s="4" t="s">
        <v>3222</v>
      </c>
      <c r="I1626" s="4"/>
      <c r="J1626" s="4"/>
      <c r="K1626" s="4"/>
      <c r="L1626" s="4"/>
      <c r="M1626" s="33"/>
      <c r="N1626" s="38"/>
      <c r="O1626" s="33"/>
      <c r="P1626" s="244">
        <f t="shared" si="160"/>
        <v>0</v>
      </c>
      <c r="Q1626" s="25"/>
      <c r="R1626" s="25"/>
      <c r="S1626" s="25"/>
      <c r="T1626" s="109"/>
      <c r="U1626" s="25"/>
      <c r="V1626" s="25"/>
      <c r="W1626" s="25"/>
      <c r="X1626" s="25">
        <v>0</v>
      </c>
      <c r="Y1626" s="25"/>
      <c r="Z1626" s="25">
        <v>0</v>
      </c>
      <c r="AA1626" s="109"/>
      <c r="AB1626" s="25">
        <v>0</v>
      </c>
      <c r="AC1626" s="25">
        <v>0</v>
      </c>
      <c r="AD1626" s="25">
        <v>0</v>
      </c>
      <c r="AE1626" s="25">
        <v>0</v>
      </c>
      <c r="AF1626" s="25">
        <v>0</v>
      </c>
      <c r="AG1626" s="25">
        <v>0</v>
      </c>
      <c r="AH1626" s="109"/>
      <c r="AI1626" s="25">
        <v>0</v>
      </c>
      <c r="AJ1626" s="25">
        <v>0</v>
      </c>
      <c r="AK1626" s="123">
        <v>0</v>
      </c>
      <c r="AL1626" s="25">
        <v>0</v>
      </c>
      <c r="AM1626" s="25">
        <v>0</v>
      </c>
      <c r="AN1626" s="25">
        <v>0</v>
      </c>
      <c r="AO1626" s="109"/>
      <c r="AP1626" s="25">
        <v>0</v>
      </c>
      <c r="AQ1626" s="25">
        <v>0</v>
      </c>
      <c r="AR1626" s="25">
        <v>0</v>
      </c>
      <c r="AS1626" s="25">
        <v>0</v>
      </c>
      <c r="AT1626" s="25">
        <v>0</v>
      </c>
      <c r="AU1626" s="25">
        <v>0</v>
      </c>
      <c r="AW1626" t="str">
        <f t="shared" si="161"/>
        <v>Phạm Thanh Hà</v>
      </c>
      <c r="AX1626" s="27" t="str">
        <f t="shared" si="162"/>
        <v xml:space="preserve">Vũ Thị Dịu </v>
      </c>
      <c r="AY1626" s="4" t="str">
        <f t="shared" si="163"/>
        <v>VIN+</v>
      </c>
    </row>
    <row r="1627" spans="1:51" outlineLevel="1" x14ac:dyDescent="0.25">
      <c r="A1627" s="4" t="s">
        <v>1104</v>
      </c>
      <c r="B1627" s="4" t="s">
        <v>797</v>
      </c>
      <c r="C1627" s="4" t="s">
        <v>451</v>
      </c>
      <c r="D1627" s="11" t="s">
        <v>777</v>
      </c>
      <c r="E1627" s="32" t="s">
        <v>840</v>
      </c>
      <c r="F1627" s="11" t="s">
        <v>710</v>
      </c>
      <c r="G1627" s="35">
        <v>5139165</v>
      </c>
      <c r="H1627" s="4" t="s">
        <v>3223</v>
      </c>
      <c r="I1627" s="4"/>
      <c r="J1627" s="4"/>
      <c r="K1627" s="4"/>
      <c r="L1627" s="4"/>
      <c r="M1627" s="33"/>
      <c r="N1627" s="38"/>
      <c r="O1627" s="33"/>
      <c r="P1627" s="244">
        <f t="shared" si="160"/>
        <v>1621.27</v>
      </c>
      <c r="Q1627" s="25"/>
      <c r="R1627" s="25"/>
      <c r="S1627" s="25"/>
      <c r="T1627" s="109"/>
      <c r="U1627" s="25"/>
      <c r="V1627" s="25"/>
      <c r="W1627" s="25"/>
      <c r="X1627" s="25">
        <v>0</v>
      </c>
      <c r="Y1627" s="25"/>
      <c r="Z1627" s="25">
        <v>0</v>
      </c>
      <c r="AA1627" s="109"/>
      <c r="AB1627" s="25">
        <v>0</v>
      </c>
      <c r="AC1627" s="25">
        <v>0</v>
      </c>
      <c r="AD1627" s="25">
        <v>0</v>
      </c>
      <c r="AE1627" s="25">
        <v>0</v>
      </c>
      <c r="AF1627" s="25">
        <v>0</v>
      </c>
      <c r="AG1627" s="25">
        <v>0</v>
      </c>
      <c r="AH1627" s="109"/>
      <c r="AI1627" s="25">
        <v>0</v>
      </c>
      <c r="AJ1627" s="25">
        <v>0</v>
      </c>
      <c r="AK1627" s="123">
        <v>597.52099999999996</v>
      </c>
      <c r="AL1627" s="25">
        <v>0</v>
      </c>
      <c r="AM1627" s="25">
        <v>0</v>
      </c>
      <c r="AN1627" s="25">
        <v>0</v>
      </c>
      <c r="AO1627" s="109"/>
      <c r="AP1627" s="25">
        <v>0</v>
      </c>
      <c r="AQ1627" s="25">
        <v>0</v>
      </c>
      <c r="AR1627" s="25">
        <v>0</v>
      </c>
      <c r="AS1627" s="25">
        <v>0</v>
      </c>
      <c r="AT1627" s="25">
        <v>0</v>
      </c>
      <c r="AU1627" s="25">
        <v>1023.749</v>
      </c>
      <c r="AW1627" t="str">
        <f t="shared" si="161"/>
        <v>Phạm Thanh Hà</v>
      </c>
      <c r="AX1627" s="27" t="str">
        <f t="shared" si="162"/>
        <v xml:space="preserve">Vũ Thị Dịu </v>
      </c>
      <c r="AY1627" s="4" t="str">
        <f t="shared" si="163"/>
        <v>VIN+</v>
      </c>
    </row>
    <row r="1628" spans="1:51" outlineLevel="1" x14ac:dyDescent="0.25">
      <c r="A1628" s="4" t="s">
        <v>1104</v>
      </c>
      <c r="B1628" s="4" t="s">
        <v>797</v>
      </c>
      <c r="C1628" s="4" t="s">
        <v>451</v>
      </c>
      <c r="D1628" s="11" t="s">
        <v>777</v>
      </c>
      <c r="E1628" s="32" t="s">
        <v>840</v>
      </c>
      <c r="F1628" s="11" t="s">
        <v>710</v>
      </c>
      <c r="G1628" s="35">
        <v>5299443</v>
      </c>
      <c r="H1628" s="4" t="s">
        <v>3224</v>
      </c>
      <c r="I1628" s="4"/>
      <c r="J1628" s="4"/>
      <c r="K1628" s="4"/>
      <c r="L1628" s="4"/>
      <c r="M1628" s="33"/>
      <c r="N1628" s="38"/>
      <c r="O1628" s="33"/>
      <c r="P1628" s="244">
        <f t="shared" si="160"/>
        <v>0</v>
      </c>
      <c r="Q1628" s="25"/>
      <c r="R1628" s="25"/>
      <c r="S1628" s="25"/>
      <c r="T1628" s="109"/>
      <c r="U1628" s="25"/>
      <c r="V1628" s="25"/>
      <c r="W1628" s="25"/>
      <c r="X1628" s="25">
        <v>0</v>
      </c>
      <c r="Y1628" s="25"/>
      <c r="Z1628" s="25">
        <v>0</v>
      </c>
      <c r="AA1628" s="109"/>
      <c r="AB1628" s="25">
        <v>0</v>
      </c>
      <c r="AC1628" s="25">
        <v>0</v>
      </c>
      <c r="AD1628" s="25">
        <v>0</v>
      </c>
      <c r="AE1628" s="25">
        <v>0</v>
      </c>
      <c r="AF1628" s="25">
        <v>0</v>
      </c>
      <c r="AG1628" s="25">
        <v>0</v>
      </c>
      <c r="AH1628" s="109"/>
      <c r="AI1628" s="25">
        <v>0</v>
      </c>
      <c r="AJ1628" s="25">
        <v>0</v>
      </c>
      <c r="AK1628" s="123">
        <v>0</v>
      </c>
      <c r="AL1628" s="25">
        <v>0</v>
      </c>
      <c r="AM1628" s="25">
        <v>0</v>
      </c>
      <c r="AN1628" s="25">
        <v>0</v>
      </c>
      <c r="AO1628" s="109"/>
      <c r="AP1628" s="25">
        <v>0</v>
      </c>
      <c r="AQ1628" s="25">
        <v>0</v>
      </c>
      <c r="AR1628" s="25">
        <v>0</v>
      </c>
      <c r="AS1628" s="25">
        <v>0</v>
      </c>
      <c r="AT1628" s="25">
        <v>0</v>
      </c>
      <c r="AU1628" s="25">
        <v>0</v>
      </c>
      <c r="AW1628" t="str">
        <f t="shared" si="161"/>
        <v>Phạm Thanh Hà</v>
      </c>
      <c r="AX1628" s="27" t="str">
        <f t="shared" si="162"/>
        <v xml:space="preserve">Vũ Thị Dịu </v>
      </c>
      <c r="AY1628" s="4" t="str">
        <f t="shared" si="163"/>
        <v>VIN+</v>
      </c>
    </row>
    <row r="1629" spans="1:51" outlineLevel="1" x14ac:dyDescent="0.25">
      <c r="A1629" s="4" t="s">
        <v>1104</v>
      </c>
      <c r="B1629" s="4" t="s">
        <v>797</v>
      </c>
      <c r="C1629" s="4" t="s">
        <v>451</v>
      </c>
      <c r="D1629" s="11" t="s">
        <v>777</v>
      </c>
      <c r="E1629" s="32" t="s">
        <v>840</v>
      </c>
      <c r="F1629" s="11" t="s">
        <v>710</v>
      </c>
      <c r="G1629" s="35">
        <v>5337660</v>
      </c>
      <c r="H1629" s="4" t="s">
        <v>3225</v>
      </c>
      <c r="I1629" s="4"/>
      <c r="J1629" s="4"/>
      <c r="K1629" s="4"/>
      <c r="L1629" s="4"/>
      <c r="M1629" s="33"/>
      <c r="N1629" s="38"/>
      <c r="O1629" s="33"/>
      <c r="P1629" s="244">
        <f t="shared" si="160"/>
        <v>238.464</v>
      </c>
      <c r="Q1629" s="25"/>
      <c r="R1629" s="25"/>
      <c r="S1629" s="25"/>
      <c r="T1629" s="109"/>
      <c r="U1629" s="25"/>
      <c r="V1629" s="25"/>
      <c r="W1629" s="25"/>
      <c r="X1629" s="25">
        <v>0</v>
      </c>
      <c r="Y1629" s="25"/>
      <c r="Z1629" s="25">
        <v>0</v>
      </c>
      <c r="AA1629" s="109"/>
      <c r="AB1629" s="25">
        <v>0</v>
      </c>
      <c r="AC1629" s="25">
        <v>0</v>
      </c>
      <c r="AD1629" s="25">
        <v>0</v>
      </c>
      <c r="AE1629" s="25">
        <v>0</v>
      </c>
      <c r="AF1629" s="25">
        <v>0</v>
      </c>
      <c r="AG1629" s="25">
        <v>0</v>
      </c>
      <c r="AH1629" s="109"/>
      <c r="AI1629" s="25">
        <v>0</v>
      </c>
      <c r="AJ1629" s="25">
        <v>0</v>
      </c>
      <c r="AK1629" s="123">
        <v>0</v>
      </c>
      <c r="AL1629" s="25">
        <v>0</v>
      </c>
      <c r="AM1629" s="25">
        <v>0</v>
      </c>
      <c r="AN1629" s="25">
        <v>0</v>
      </c>
      <c r="AO1629" s="109"/>
      <c r="AP1629" s="25">
        <v>0</v>
      </c>
      <c r="AQ1629" s="25">
        <v>0</v>
      </c>
      <c r="AR1629" s="25">
        <v>238.464</v>
      </c>
      <c r="AS1629" s="25">
        <v>0</v>
      </c>
      <c r="AT1629" s="25">
        <v>0</v>
      </c>
      <c r="AU1629" s="25">
        <v>0</v>
      </c>
      <c r="AW1629" t="str">
        <f t="shared" si="161"/>
        <v>Phạm Thanh Hà</v>
      </c>
      <c r="AX1629" s="27" t="str">
        <f t="shared" si="162"/>
        <v xml:space="preserve">Vũ Thị Dịu </v>
      </c>
      <c r="AY1629" s="4" t="str">
        <f t="shared" si="163"/>
        <v>VIN+</v>
      </c>
    </row>
    <row r="1630" spans="1:51" outlineLevel="1" x14ac:dyDescent="0.25">
      <c r="A1630" s="4" t="s">
        <v>1104</v>
      </c>
      <c r="B1630" s="4" t="s">
        <v>797</v>
      </c>
      <c r="C1630" s="4" t="s">
        <v>451</v>
      </c>
      <c r="D1630" s="11" t="s">
        <v>777</v>
      </c>
      <c r="E1630" s="32" t="s">
        <v>840</v>
      </c>
      <c r="F1630" s="11" t="s">
        <v>710</v>
      </c>
      <c r="G1630" s="35">
        <v>5132186</v>
      </c>
      <c r="H1630" s="4" t="s">
        <v>3226</v>
      </c>
      <c r="I1630" s="4"/>
      <c r="J1630" s="4"/>
      <c r="K1630" s="4"/>
      <c r="L1630" s="4"/>
      <c r="M1630" s="33"/>
      <c r="N1630" s="38"/>
      <c r="O1630" s="33"/>
      <c r="P1630" s="244">
        <f t="shared" si="160"/>
        <v>715.39200000000005</v>
      </c>
      <c r="Q1630" s="25"/>
      <c r="R1630" s="25"/>
      <c r="S1630" s="25"/>
      <c r="T1630" s="109"/>
      <c r="U1630" s="25"/>
      <c r="V1630" s="25"/>
      <c r="W1630" s="25"/>
      <c r="X1630" s="25">
        <v>0</v>
      </c>
      <c r="Y1630" s="25"/>
      <c r="Z1630" s="25">
        <v>0</v>
      </c>
      <c r="AA1630" s="109"/>
      <c r="AB1630" s="25">
        <v>0</v>
      </c>
      <c r="AC1630" s="25">
        <v>0</v>
      </c>
      <c r="AD1630" s="25">
        <v>0</v>
      </c>
      <c r="AE1630" s="25">
        <v>0</v>
      </c>
      <c r="AF1630" s="25">
        <v>0</v>
      </c>
      <c r="AG1630" s="25">
        <v>0</v>
      </c>
      <c r="AH1630" s="109"/>
      <c r="AI1630" s="25">
        <v>0</v>
      </c>
      <c r="AJ1630" s="25">
        <v>0</v>
      </c>
      <c r="AK1630" s="123">
        <v>0</v>
      </c>
      <c r="AL1630" s="25">
        <v>0</v>
      </c>
      <c r="AM1630" s="25">
        <v>0</v>
      </c>
      <c r="AN1630" s="25">
        <v>0</v>
      </c>
      <c r="AO1630" s="109"/>
      <c r="AP1630" s="25">
        <v>0</v>
      </c>
      <c r="AQ1630" s="25">
        <v>0</v>
      </c>
      <c r="AR1630" s="25">
        <v>238.464</v>
      </c>
      <c r="AS1630" s="25">
        <v>0</v>
      </c>
      <c r="AT1630" s="25">
        <v>0</v>
      </c>
      <c r="AU1630" s="25">
        <v>476.928</v>
      </c>
      <c r="AW1630" t="str">
        <f t="shared" si="161"/>
        <v>Phạm Thanh Hà</v>
      </c>
      <c r="AX1630" s="27" t="str">
        <f t="shared" si="162"/>
        <v xml:space="preserve">Vũ Thị Dịu </v>
      </c>
      <c r="AY1630" s="4" t="str">
        <f t="shared" si="163"/>
        <v>VIN+</v>
      </c>
    </row>
    <row r="1631" spans="1:51" outlineLevel="1" x14ac:dyDescent="0.25">
      <c r="A1631" s="4" t="s">
        <v>1104</v>
      </c>
      <c r="B1631" s="4" t="s">
        <v>797</v>
      </c>
      <c r="C1631" s="4" t="s">
        <v>451</v>
      </c>
      <c r="D1631" s="11" t="s">
        <v>777</v>
      </c>
      <c r="E1631" s="32" t="s">
        <v>840</v>
      </c>
      <c r="F1631" s="11" t="s">
        <v>710</v>
      </c>
      <c r="G1631" s="35">
        <v>5335219</v>
      </c>
      <c r="H1631" s="4" t="s">
        <v>3227</v>
      </c>
      <c r="I1631" s="4"/>
      <c r="J1631" s="4"/>
      <c r="K1631" s="4"/>
      <c r="L1631" s="4"/>
      <c r="M1631" s="33"/>
      <c r="N1631" s="38"/>
      <c r="O1631" s="33"/>
      <c r="P1631" s="244">
        <f t="shared" si="160"/>
        <v>0</v>
      </c>
      <c r="Q1631" s="25"/>
      <c r="R1631" s="25"/>
      <c r="S1631" s="25"/>
      <c r="T1631" s="109"/>
      <c r="U1631" s="25"/>
      <c r="V1631" s="25"/>
      <c r="W1631" s="25"/>
      <c r="X1631" s="25">
        <v>0</v>
      </c>
      <c r="Y1631" s="25"/>
      <c r="Z1631" s="25">
        <v>0</v>
      </c>
      <c r="AA1631" s="109"/>
      <c r="AB1631" s="25">
        <v>0</v>
      </c>
      <c r="AC1631" s="25">
        <v>0</v>
      </c>
      <c r="AD1631" s="25">
        <v>0</v>
      </c>
      <c r="AE1631" s="25">
        <v>0</v>
      </c>
      <c r="AF1631" s="25">
        <v>0</v>
      </c>
      <c r="AG1631" s="25">
        <v>0</v>
      </c>
      <c r="AH1631" s="109"/>
      <c r="AI1631" s="25">
        <v>0</v>
      </c>
      <c r="AJ1631" s="25">
        <v>0</v>
      </c>
      <c r="AK1631" s="123">
        <v>0</v>
      </c>
      <c r="AL1631" s="25">
        <v>0</v>
      </c>
      <c r="AM1631" s="25">
        <v>0</v>
      </c>
      <c r="AN1631" s="25">
        <v>0</v>
      </c>
      <c r="AO1631" s="109"/>
      <c r="AP1631" s="25">
        <v>0</v>
      </c>
      <c r="AQ1631" s="25">
        <v>0</v>
      </c>
      <c r="AR1631" s="25">
        <v>0</v>
      </c>
      <c r="AS1631" s="25">
        <v>0</v>
      </c>
      <c r="AT1631" s="25">
        <v>0</v>
      </c>
      <c r="AU1631" s="25">
        <v>0</v>
      </c>
      <c r="AW1631" t="str">
        <f t="shared" si="161"/>
        <v>Phạm Thanh Hà</v>
      </c>
      <c r="AX1631" s="27" t="str">
        <f t="shared" si="162"/>
        <v xml:space="preserve">Vũ Thị Dịu </v>
      </c>
      <c r="AY1631" s="4" t="str">
        <f t="shared" si="163"/>
        <v>VIN+</v>
      </c>
    </row>
    <row r="1632" spans="1:51" outlineLevel="1" x14ac:dyDescent="0.25">
      <c r="A1632" s="4" t="s">
        <v>1104</v>
      </c>
      <c r="B1632" s="4" t="s">
        <v>797</v>
      </c>
      <c r="C1632" s="4" t="s">
        <v>451</v>
      </c>
      <c r="D1632" s="11" t="s">
        <v>777</v>
      </c>
      <c r="E1632" s="32" t="s">
        <v>840</v>
      </c>
      <c r="F1632" s="11" t="s">
        <v>710</v>
      </c>
      <c r="G1632" s="35">
        <v>5273362</v>
      </c>
      <c r="H1632" s="4" t="s">
        <v>3228</v>
      </c>
      <c r="I1632" s="4"/>
      <c r="J1632" s="4"/>
      <c r="K1632" s="4"/>
      <c r="L1632" s="4"/>
      <c r="M1632" s="33"/>
      <c r="N1632" s="38"/>
      <c r="O1632" s="33"/>
      <c r="P1632" s="244">
        <f t="shared" si="160"/>
        <v>718.11400000000003</v>
      </c>
      <c r="Q1632" s="25"/>
      <c r="R1632" s="25"/>
      <c r="S1632" s="25"/>
      <c r="T1632" s="109"/>
      <c r="U1632" s="25"/>
      <c r="V1632" s="25"/>
      <c r="W1632" s="25"/>
      <c r="X1632" s="25">
        <v>0</v>
      </c>
      <c r="Y1632" s="25"/>
      <c r="Z1632" s="25">
        <v>0</v>
      </c>
      <c r="AA1632" s="109"/>
      <c r="AB1632" s="25">
        <v>0</v>
      </c>
      <c r="AC1632" s="25">
        <v>0</v>
      </c>
      <c r="AD1632" s="25">
        <v>0</v>
      </c>
      <c r="AE1632" s="25">
        <v>0</v>
      </c>
      <c r="AF1632" s="25">
        <v>0</v>
      </c>
      <c r="AG1632" s="25">
        <v>0</v>
      </c>
      <c r="AH1632" s="109"/>
      <c r="AI1632" s="25">
        <v>0</v>
      </c>
      <c r="AJ1632" s="25">
        <v>0</v>
      </c>
      <c r="AK1632" s="123">
        <v>359.05700000000002</v>
      </c>
      <c r="AL1632" s="25">
        <v>0</v>
      </c>
      <c r="AM1632" s="25">
        <v>0</v>
      </c>
      <c r="AN1632" s="25">
        <v>0</v>
      </c>
      <c r="AO1632" s="109"/>
      <c r="AP1632" s="25">
        <v>0</v>
      </c>
      <c r="AQ1632" s="25">
        <v>0</v>
      </c>
      <c r="AR1632" s="25">
        <v>359.05700000000002</v>
      </c>
      <c r="AS1632" s="25">
        <v>0</v>
      </c>
      <c r="AT1632" s="25">
        <v>0</v>
      </c>
      <c r="AU1632" s="25">
        <v>0</v>
      </c>
      <c r="AW1632" t="str">
        <f t="shared" si="161"/>
        <v>Phạm Thanh Hà</v>
      </c>
      <c r="AX1632" s="27" t="str">
        <f t="shared" si="162"/>
        <v xml:space="preserve">Vũ Thị Dịu </v>
      </c>
      <c r="AY1632" s="4" t="str">
        <f t="shared" si="163"/>
        <v>VIN+</v>
      </c>
    </row>
    <row r="1633" spans="1:51" outlineLevel="1" x14ac:dyDescent="0.25">
      <c r="A1633" s="4" t="s">
        <v>1104</v>
      </c>
      <c r="B1633" s="4" t="s">
        <v>797</v>
      </c>
      <c r="C1633" s="4" t="s">
        <v>451</v>
      </c>
      <c r="D1633" s="11" t="s">
        <v>777</v>
      </c>
      <c r="E1633" s="32" t="s">
        <v>840</v>
      </c>
      <c r="F1633" s="11" t="s">
        <v>710</v>
      </c>
      <c r="G1633" s="35">
        <v>5124305</v>
      </c>
      <c r="H1633" s="4" t="s">
        <v>3229</v>
      </c>
      <c r="I1633" s="4"/>
      <c r="J1633" s="4"/>
      <c r="K1633" s="4"/>
      <c r="L1633" s="4"/>
      <c r="M1633" s="33"/>
      <c r="N1633" s="38"/>
      <c r="O1633" s="33"/>
      <c r="P1633" s="244">
        <f t="shared" si="160"/>
        <v>0</v>
      </c>
      <c r="Q1633" s="25"/>
      <c r="R1633" s="25"/>
      <c r="S1633" s="25"/>
      <c r="T1633" s="109"/>
      <c r="U1633" s="25"/>
      <c r="V1633" s="25"/>
      <c r="W1633" s="25"/>
      <c r="X1633" s="25">
        <v>0</v>
      </c>
      <c r="Y1633" s="25"/>
      <c r="Z1633" s="25">
        <v>0</v>
      </c>
      <c r="AA1633" s="109"/>
      <c r="AB1633" s="25">
        <v>0</v>
      </c>
      <c r="AC1633" s="25">
        <v>0</v>
      </c>
      <c r="AD1633" s="25">
        <v>0</v>
      </c>
      <c r="AE1633" s="25">
        <v>0</v>
      </c>
      <c r="AF1633" s="25">
        <v>0</v>
      </c>
      <c r="AG1633" s="25">
        <v>0</v>
      </c>
      <c r="AH1633" s="109"/>
      <c r="AI1633" s="25">
        <v>0</v>
      </c>
      <c r="AJ1633" s="25">
        <v>0</v>
      </c>
      <c r="AK1633" s="123">
        <v>0</v>
      </c>
      <c r="AL1633" s="25">
        <v>0</v>
      </c>
      <c r="AM1633" s="25">
        <v>0</v>
      </c>
      <c r="AN1633" s="25">
        <v>0</v>
      </c>
      <c r="AO1633" s="109"/>
      <c r="AP1633" s="25">
        <v>0</v>
      </c>
      <c r="AQ1633" s="25">
        <v>0</v>
      </c>
      <c r="AR1633" s="25">
        <v>0</v>
      </c>
      <c r="AS1633" s="25">
        <v>0</v>
      </c>
      <c r="AT1633" s="25">
        <v>0</v>
      </c>
      <c r="AU1633" s="25">
        <v>0</v>
      </c>
      <c r="AW1633" t="str">
        <f t="shared" si="161"/>
        <v>Phạm Thanh Hà</v>
      </c>
      <c r="AX1633" s="27" t="str">
        <f t="shared" si="162"/>
        <v xml:space="preserve">Vũ Thị Dịu </v>
      </c>
      <c r="AY1633" s="4" t="str">
        <f t="shared" si="163"/>
        <v>VIN+</v>
      </c>
    </row>
    <row r="1634" spans="1:51" outlineLevel="1" x14ac:dyDescent="0.25">
      <c r="A1634" s="4" t="s">
        <v>1104</v>
      </c>
      <c r="B1634" s="4" t="s">
        <v>797</v>
      </c>
      <c r="C1634" s="4" t="s">
        <v>451</v>
      </c>
      <c r="D1634" s="11" t="s">
        <v>777</v>
      </c>
      <c r="E1634" s="32" t="s">
        <v>840</v>
      </c>
      <c r="F1634" s="11" t="s">
        <v>710</v>
      </c>
      <c r="G1634" s="35">
        <v>5300462</v>
      </c>
      <c r="H1634" s="4" t="s">
        <v>3230</v>
      </c>
      <c r="I1634" s="4"/>
      <c r="J1634" s="4"/>
      <c r="K1634" s="4"/>
      <c r="L1634" s="4"/>
      <c r="M1634" s="33"/>
      <c r="N1634" s="38"/>
      <c r="O1634" s="33"/>
      <c r="P1634" s="244">
        <f t="shared" si="160"/>
        <v>238.464</v>
      </c>
      <c r="Q1634" s="25"/>
      <c r="R1634" s="25"/>
      <c r="S1634" s="25"/>
      <c r="T1634" s="109"/>
      <c r="U1634" s="25"/>
      <c r="V1634" s="25"/>
      <c r="W1634" s="25"/>
      <c r="X1634" s="25">
        <v>0</v>
      </c>
      <c r="Y1634" s="25"/>
      <c r="Z1634" s="25">
        <v>0</v>
      </c>
      <c r="AA1634" s="109"/>
      <c r="AB1634" s="25">
        <v>0</v>
      </c>
      <c r="AC1634" s="25">
        <v>0</v>
      </c>
      <c r="AD1634" s="25">
        <v>0</v>
      </c>
      <c r="AE1634" s="25">
        <v>0</v>
      </c>
      <c r="AF1634" s="25">
        <v>0</v>
      </c>
      <c r="AG1634" s="25">
        <v>0</v>
      </c>
      <c r="AH1634" s="109"/>
      <c r="AI1634" s="25">
        <v>0</v>
      </c>
      <c r="AJ1634" s="25">
        <v>0</v>
      </c>
      <c r="AK1634" s="123">
        <v>0</v>
      </c>
      <c r="AL1634" s="25">
        <v>0</v>
      </c>
      <c r="AM1634" s="25">
        <v>0</v>
      </c>
      <c r="AN1634" s="25">
        <v>0</v>
      </c>
      <c r="AO1634" s="109"/>
      <c r="AP1634" s="25">
        <v>0</v>
      </c>
      <c r="AQ1634" s="25">
        <v>0</v>
      </c>
      <c r="AR1634" s="25">
        <v>238.464</v>
      </c>
      <c r="AS1634" s="25">
        <v>0</v>
      </c>
      <c r="AT1634" s="25">
        <v>0</v>
      </c>
      <c r="AU1634" s="25">
        <v>0</v>
      </c>
      <c r="AW1634" t="str">
        <f t="shared" si="161"/>
        <v>Phạm Thanh Hà</v>
      </c>
      <c r="AX1634" s="27" t="str">
        <f t="shared" si="162"/>
        <v xml:space="preserve">Vũ Thị Dịu </v>
      </c>
      <c r="AY1634" s="4" t="str">
        <f t="shared" si="163"/>
        <v>VIN+</v>
      </c>
    </row>
    <row r="1635" spans="1:51" outlineLevel="1" x14ac:dyDescent="0.25">
      <c r="A1635" s="4" t="s">
        <v>1104</v>
      </c>
      <c r="B1635" s="4" t="s">
        <v>797</v>
      </c>
      <c r="C1635" s="4" t="s">
        <v>451</v>
      </c>
      <c r="D1635" s="11" t="s">
        <v>777</v>
      </c>
      <c r="E1635" s="32" t="s">
        <v>840</v>
      </c>
      <c r="F1635" s="11" t="s">
        <v>710</v>
      </c>
      <c r="G1635" s="35">
        <v>5135114</v>
      </c>
      <c r="H1635" s="4" t="s">
        <v>3231</v>
      </c>
      <c r="I1635" s="4"/>
      <c r="J1635" s="4"/>
      <c r="K1635" s="4"/>
      <c r="L1635" s="4"/>
      <c r="M1635" s="33"/>
      <c r="N1635" s="38"/>
      <c r="O1635" s="33"/>
      <c r="P1635" s="244">
        <f t="shared" si="160"/>
        <v>0</v>
      </c>
      <c r="Q1635" s="25"/>
      <c r="R1635" s="25"/>
      <c r="S1635" s="25"/>
      <c r="T1635" s="109"/>
      <c r="U1635" s="25"/>
      <c r="V1635" s="25"/>
      <c r="W1635" s="25"/>
      <c r="X1635" s="25">
        <v>0</v>
      </c>
      <c r="Y1635" s="25"/>
      <c r="Z1635" s="25">
        <v>0</v>
      </c>
      <c r="AA1635" s="109"/>
      <c r="AB1635" s="25">
        <v>0</v>
      </c>
      <c r="AC1635" s="25">
        <v>0</v>
      </c>
      <c r="AD1635" s="25">
        <v>0</v>
      </c>
      <c r="AE1635" s="25">
        <v>0</v>
      </c>
      <c r="AF1635" s="25">
        <v>0</v>
      </c>
      <c r="AG1635" s="25">
        <v>0</v>
      </c>
      <c r="AH1635" s="109"/>
      <c r="AI1635" s="25">
        <v>0</v>
      </c>
      <c r="AJ1635" s="25">
        <v>0</v>
      </c>
      <c r="AK1635" s="123">
        <v>0</v>
      </c>
      <c r="AL1635" s="25">
        <v>0</v>
      </c>
      <c r="AM1635" s="25">
        <v>0</v>
      </c>
      <c r="AN1635" s="25">
        <v>0</v>
      </c>
      <c r="AO1635" s="109"/>
      <c r="AP1635" s="25">
        <v>0</v>
      </c>
      <c r="AQ1635" s="25">
        <v>0</v>
      </c>
      <c r="AR1635" s="25">
        <v>0</v>
      </c>
      <c r="AS1635" s="25">
        <v>0</v>
      </c>
      <c r="AT1635" s="25">
        <v>0</v>
      </c>
      <c r="AU1635" s="25">
        <v>0</v>
      </c>
      <c r="AW1635" t="str">
        <f t="shared" si="161"/>
        <v>Phạm Thanh Hà</v>
      </c>
      <c r="AX1635" s="27" t="str">
        <f t="shared" si="162"/>
        <v xml:space="preserve">Vũ Thị Dịu </v>
      </c>
      <c r="AY1635" s="4" t="str">
        <f t="shared" si="163"/>
        <v>VIN+</v>
      </c>
    </row>
    <row r="1636" spans="1:51" outlineLevel="1" x14ac:dyDescent="0.25">
      <c r="A1636" s="4" t="s">
        <v>1104</v>
      </c>
      <c r="B1636" s="4" t="s">
        <v>797</v>
      </c>
      <c r="C1636" s="4" t="s">
        <v>451</v>
      </c>
      <c r="D1636" s="11" t="s">
        <v>777</v>
      </c>
      <c r="E1636" s="32" t="s">
        <v>840</v>
      </c>
      <c r="F1636" s="11" t="s">
        <v>710</v>
      </c>
      <c r="G1636" s="35">
        <v>5126981</v>
      </c>
      <c r="H1636" s="4" t="s">
        <v>3232</v>
      </c>
      <c r="I1636" s="4"/>
      <c r="J1636" s="4"/>
      <c r="K1636" s="4"/>
      <c r="L1636" s="4"/>
      <c r="M1636" s="33"/>
      <c r="N1636" s="38"/>
      <c r="O1636" s="33"/>
      <c r="P1636" s="244">
        <f t="shared" si="160"/>
        <v>0</v>
      </c>
      <c r="Q1636" s="25"/>
      <c r="R1636" s="25"/>
      <c r="S1636" s="25"/>
      <c r="T1636" s="109"/>
      <c r="U1636" s="25"/>
      <c r="V1636" s="25"/>
      <c r="W1636" s="25"/>
      <c r="X1636" s="25">
        <v>0</v>
      </c>
      <c r="Y1636" s="25"/>
      <c r="Z1636" s="25">
        <v>0</v>
      </c>
      <c r="AA1636" s="109"/>
      <c r="AB1636" s="25">
        <v>0</v>
      </c>
      <c r="AC1636" s="25">
        <v>0</v>
      </c>
      <c r="AD1636" s="25">
        <v>0</v>
      </c>
      <c r="AE1636" s="25">
        <v>0</v>
      </c>
      <c r="AF1636" s="25">
        <v>0</v>
      </c>
      <c r="AG1636" s="25">
        <v>0</v>
      </c>
      <c r="AH1636" s="109"/>
      <c r="AI1636" s="25">
        <v>0</v>
      </c>
      <c r="AJ1636" s="25">
        <v>0</v>
      </c>
      <c r="AK1636" s="123">
        <v>0</v>
      </c>
      <c r="AL1636" s="25">
        <v>0</v>
      </c>
      <c r="AM1636" s="25">
        <v>0</v>
      </c>
      <c r="AN1636" s="25">
        <v>0</v>
      </c>
      <c r="AO1636" s="109"/>
      <c r="AP1636" s="25">
        <v>0</v>
      </c>
      <c r="AQ1636" s="25">
        <v>0</v>
      </c>
      <c r="AR1636" s="25">
        <v>0</v>
      </c>
      <c r="AS1636" s="25">
        <v>0</v>
      </c>
      <c r="AT1636" s="25">
        <v>0</v>
      </c>
      <c r="AU1636" s="25">
        <v>0</v>
      </c>
      <c r="AW1636" t="str">
        <f t="shared" si="161"/>
        <v>Phạm Thanh Hà</v>
      </c>
      <c r="AX1636" s="27" t="str">
        <f t="shared" si="162"/>
        <v xml:space="preserve">Vũ Thị Dịu </v>
      </c>
      <c r="AY1636" s="4" t="str">
        <f t="shared" si="163"/>
        <v>VIN+</v>
      </c>
    </row>
    <row r="1637" spans="1:51" outlineLevel="1" x14ac:dyDescent="0.25">
      <c r="A1637" s="4" t="s">
        <v>1104</v>
      </c>
      <c r="B1637" s="4" t="s">
        <v>797</v>
      </c>
      <c r="C1637" s="4" t="s">
        <v>451</v>
      </c>
      <c r="D1637" s="11" t="s">
        <v>777</v>
      </c>
      <c r="E1637" s="32" t="s">
        <v>840</v>
      </c>
      <c r="F1637" s="11" t="s">
        <v>710</v>
      </c>
      <c r="G1637" s="35">
        <v>5292727</v>
      </c>
      <c r="H1637" s="4" t="s">
        <v>3233</v>
      </c>
      <c r="I1637" s="4"/>
      <c r="J1637" s="4"/>
      <c r="K1637" s="4"/>
      <c r="L1637" s="4"/>
      <c r="M1637" s="33"/>
      <c r="N1637" s="38"/>
      <c r="O1637" s="33"/>
      <c r="P1637" s="244">
        <f t="shared" si="160"/>
        <v>0</v>
      </c>
      <c r="Q1637" s="25"/>
      <c r="R1637" s="25"/>
      <c r="S1637" s="25"/>
      <c r="T1637" s="109"/>
      <c r="U1637" s="25"/>
      <c r="V1637" s="25"/>
      <c r="W1637" s="25"/>
      <c r="X1637" s="25">
        <v>0</v>
      </c>
      <c r="Y1637" s="25"/>
      <c r="Z1637" s="25">
        <v>0</v>
      </c>
      <c r="AA1637" s="109"/>
      <c r="AB1637" s="25">
        <v>0</v>
      </c>
      <c r="AC1637" s="25">
        <v>0</v>
      </c>
      <c r="AD1637" s="25">
        <v>0</v>
      </c>
      <c r="AE1637" s="25">
        <v>0</v>
      </c>
      <c r="AF1637" s="25">
        <v>0</v>
      </c>
      <c r="AG1637" s="25">
        <v>0</v>
      </c>
      <c r="AH1637" s="109"/>
      <c r="AI1637" s="25">
        <v>0</v>
      </c>
      <c r="AJ1637" s="25">
        <v>0</v>
      </c>
      <c r="AK1637" s="123">
        <v>0</v>
      </c>
      <c r="AL1637" s="25">
        <v>0</v>
      </c>
      <c r="AM1637" s="25">
        <v>0</v>
      </c>
      <c r="AN1637" s="25">
        <v>0</v>
      </c>
      <c r="AO1637" s="109"/>
      <c r="AP1637" s="25">
        <v>0</v>
      </c>
      <c r="AQ1637" s="25">
        <v>0</v>
      </c>
      <c r="AR1637" s="25">
        <v>0</v>
      </c>
      <c r="AS1637" s="25">
        <v>0</v>
      </c>
      <c r="AT1637" s="25">
        <v>0</v>
      </c>
      <c r="AU1637" s="25">
        <v>0</v>
      </c>
      <c r="AW1637" t="str">
        <f t="shared" si="161"/>
        <v>Phạm Thanh Hà</v>
      </c>
      <c r="AX1637" s="27" t="str">
        <f t="shared" si="162"/>
        <v xml:space="preserve">Vũ Thị Dịu </v>
      </c>
      <c r="AY1637" s="4" t="str">
        <f t="shared" si="163"/>
        <v>VIN+</v>
      </c>
    </row>
    <row r="1638" spans="1:51" outlineLevel="1" x14ac:dyDescent="0.25">
      <c r="A1638" s="4" t="s">
        <v>1104</v>
      </c>
      <c r="B1638" s="4" t="s">
        <v>797</v>
      </c>
      <c r="C1638" s="4" t="s">
        <v>451</v>
      </c>
      <c r="D1638" s="11" t="s">
        <v>777</v>
      </c>
      <c r="E1638" s="32" t="s">
        <v>840</v>
      </c>
      <c r="F1638" s="11" t="s">
        <v>710</v>
      </c>
      <c r="G1638" s="35">
        <v>5277434</v>
      </c>
      <c r="H1638" s="4" t="s">
        <v>3234</v>
      </c>
      <c r="I1638" s="4"/>
      <c r="J1638" s="4"/>
      <c r="K1638" s="4"/>
      <c r="L1638" s="4"/>
      <c r="M1638" s="33"/>
      <c r="N1638" s="38"/>
      <c r="O1638" s="33"/>
      <c r="P1638" s="244">
        <f t="shared" si="160"/>
        <v>0</v>
      </c>
      <c r="Q1638" s="25"/>
      <c r="R1638" s="25"/>
      <c r="S1638" s="25"/>
      <c r="T1638" s="109"/>
      <c r="U1638" s="25"/>
      <c r="V1638" s="25"/>
      <c r="W1638" s="25"/>
      <c r="X1638" s="25">
        <v>0</v>
      </c>
      <c r="Y1638" s="25"/>
      <c r="Z1638" s="25">
        <v>0</v>
      </c>
      <c r="AA1638" s="109"/>
      <c r="AB1638" s="25">
        <v>0</v>
      </c>
      <c r="AC1638" s="25">
        <v>0</v>
      </c>
      <c r="AD1638" s="25">
        <v>0</v>
      </c>
      <c r="AE1638" s="25">
        <v>0</v>
      </c>
      <c r="AF1638" s="25">
        <v>0</v>
      </c>
      <c r="AG1638" s="25">
        <v>0</v>
      </c>
      <c r="AH1638" s="109"/>
      <c r="AI1638" s="25">
        <v>0</v>
      </c>
      <c r="AJ1638" s="25">
        <v>0</v>
      </c>
      <c r="AK1638" s="123">
        <v>0</v>
      </c>
      <c r="AL1638" s="25">
        <v>0</v>
      </c>
      <c r="AM1638" s="25">
        <v>0</v>
      </c>
      <c r="AN1638" s="25">
        <v>0</v>
      </c>
      <c r="AO1638" s="109"/>
      <c r="AP1638" s="25">
        <v>0</v>
      </c>
      <c r="AQ1638" s="25">
        <v>0</v>
      </c>
      <c r="AR1638" s="25">
        <v>0</v>
      </c>
      <c r="AS1638" s="25">
        <v>0</v>
      </c>
      <c r="AT1638" s="25">
        <v>0</v>
      </c>
      <c r="AU1638" s="25">
        <v>0</v>
      </c>
      <c r="AW1638" t="str">
        <f t="shared" si="161"/>
        <v>Phạm Thanh Hà</v>
      </c>
      <c r="AX1638" s="27" t="str">
        <f t="shared" si="162"/>
        <v xml:space="preserve">Vũ Thị Dịu </v>
      </c>
      <c r="AY1638" s="4" t="str">
        <f t="shared" si="163"/>
        <v>VIN+</v>
      </c>
    </row>
    <row r="1639" spans="1:51" outlineLevel="1" x14ac:dyDescent="0.25">
      <c r="A1639" s="4" t="s">
        <v>1104</v>
      </c>
      <c r="B1639" s="4" t="s">
        <v>797</v>
      </c>
      <c r="C1639" s="4" t="s">
        <v>451</v>
      </c>
      <c r="D1639" s="11" t="s">
        <v>777</v>
      </c>
      <c r="E1639" s="32" t="s">
        <v>840</v>
      </c>
      <c r="F1639" s="11" t="s">
        <v>710</v>
      </c>
      <c r="G1639" s="35">
        <v>5273850</v>
      </c>
      <c r="H1639" s="4" t="s">
        <v>3235</v>
      </c>
      <c r="I1639" s="4"/>
      <c r="J1639" s="4"/>
      <c r="K1639" s="4"/>
      <c r="L1639" s="4"/>
      <c r="M1639" s="33"/>
      <c r="N1639" s="38"/>
      <c r="O1639" s="33"/>
      <c r="P1639" s="244">
        <f t="shared" si="160"/>
        <v>359.05700000000002</v>
      </c>
      <c r="Q1639" s="25"/>
      <c r="R1639" s="25"/>
      <c r="S1639" s="25"/>
      <c r="T1639" s="109"/>
      <c r="U1639" s="25"/>
      <c r="V1639" s="25"/>
      <c r="W1639" s="25"/>
      <c r="X1639" s="25">
        <v>0</v>
      </c>
      <c r="Y1639" s="25"/>
      <c r="Z1639" s="25">
        <v>0</v>
      </c>
      <c r="AA1639" s="109"/>
      <c r="AB1639" s="25">
        <v>0</v>
      </c>
      <c r="AC1639" s="25">
        <v>0</v>
      </c>
      <c r="AD1639" s="25">
        <v>0</v>
      </c>
      <c r="AE1639" s="25">
        <v>0</v>
      </c>
      <c r="AF1639" s="25">
        <v>0</v>
      </c>
      <c r="AG1639" s="25">
        <v>0</v>
      </c>
      <c r="AH1639" s="109"/>
      <c r="AI1639" s="25">
        <v>0</v>
      </c>
      <c r="AJ1639" s="25">
        <v>0</v>
      </c>
      <c r="AK1639" s="123">
        <v>359.05700000000002</v>
      </c>
      <c r="AL1639" s="25">
        <v>0</v>
      </c>
      <c r="AM1639" s="25">
        <v>0</v>
      </c>
      <c r="AN1639" s="25">
        <v>0</v>
      </c>
      <c r="AO1639" s="109"/>
      <c r="AP1639" s="25">
        <v>0</v>
      </c>
      <c r="AQ1639" s="25">
        <v>0</v>
      </c>
      <c r="AR1639" s="25">
        <v>0</v>
      </c>
      <c r="AS1639" s="25">
        <v>0</v>
      </c>
      <c r="AT1639" s="25">
        <v>0</v>
      </c>
      <c r="AU1639" s="25">
        <v>0</v>
      </c>
      <c r="AW1639" t="str">
        <f t="shared" si="161"/>
        <v>Phạm Thanh Hà</v>
      </c>
      <c r="AX1639" s="27" t="str">
        <f t="shared" si="162"/>
        <v xml:space="preserve">Vũ Thị Dịu </v>
      </c>
      <c r="AY1639" s="4" t="str">
        <f t="shared" si="163"/>
        <v>VIN+</v>
      </c>
    </row>
    <row r="1640" spans="1:51" outlineLevel="1" x14ac:dyDescent="0.25">
      <c r="A1640" s="4" t="s">
        <v>1104</v>
      </c>
      <c r="B1640" s="4" t="s">
        <v>797</v>
      </c>
      <c r="C1640" s="4" t="s">
        <v>451</v>
      </c>
      <c r="D1640" s="11" t="s">
        <v>777</v>
      </c>
      <c r="E1640" s="32" t="s">
        <v>840</v>
      </c>
      <c r="F1640" s="11" t="s">
        <v>710</v>
      </c>
      <c r="G1640" s="35">
        <v>5129926</v>
      </c>
      <c r="H1640" s="4" t="s">
        <v>3236</v>
      </c>
      <c r="I1640" s="4"/>
      <c r="J1640" s="4"/>
      <c r="K1640" s="4"/>
      <c r="L1640" s="4"/>
      <c r="M1640" s="33"/>
      <c r="N1640" s="38"/>
      <c r="O1640" s="33"/>
      <c r="P1640" s="244">
        <f t="shared" si="160"/>
        <v>778.11900000000003</v>
      </c>
      <c r="Q1640" s="25"/>
      <c r="R1640" s="25"/>
      <c r="S1640" s="25"/>
      <c r="T1640" s="109"/>
      <c r="U1640" s="25"/>
      <c r="V1640" s="25"/>
      <c r="W1640" s="25"/>
      <c r="X1640" s="25">
        <v>0</v>
      </c>
      <c r="Y1640" s="25"/>
      <c r="Z1640" s="25">
        <v>0</v>
      </c>
      <c r="AA1640" s="109"/>
      <c r="AB1640" s="25">
        <v>359.05700000000002</v>
      </c>
      <c r="AC1640" s="25">
        <v>0</v>
      </c>
      <c r="AD1640" s="25">
        <v>0</v>
      </c>
      <c r="AE1640" s="25">
        <v>0</v>
      </c>
      <c r="AF1640" s="25">
        <v>0</v>
      </c>
      <c r="AG1640" s="25">
        <v>0</v>
      </c>
      <c r="AH1640" s="109"/>
      <c r="AI1640" s="25">
        <v>0</v>
      </c>
      <c r="AJ1640" s="25">
        <v>0</v>
      </c>
      <c r="AK1640" s="123">
        <v>419.06200000000001</v>
      </c>
      <c r="AL1640" s="25">
        <v>0</v>
      </c>
      <c r="AM1640" s="25">
        <v>0</v>
      </c>
      <c r="AN1640" s="25">
        <v>0</v>
      </c>
      <c r="AO1640" s="109"/>
      <c r="AP1640" s="25">
        <v>0</v>
      </c>
      <c r="AQ1640" s="25">
        <v>0</v>
      </c>
      <c r="AR1640" s="25">
        <v>0</v>
      </c>
      <c r="AS1640" s="25">
        <v>0</v>
      </c>
      <c r="AT1640" s="25">
        <v>0</v>
      </c>
      <c r="AU1640" s="25">
        <v>0</v>
      </c>
      <c r="AW1640" t="str">
        <f t="shared" si="161"/>
        <v>Phạm Thanh Hà</v>
      </c>
      <c r="AX1640" s="27" t="str">
        <f t="shared" si="162"/>
        <v xml:space="preserve">Vũ Thị Dịu </v>
      </c>
      <c r="AY1640" s="4" t="str">
        <f t="shared" si="163"/>
        <v>VIN+</v>
      </c>
    </row>
    <row r="1641" spans="1:51" outlineLevel="1" x14ac:dyDescent="0.25">
      <c r="A1641" s="4" t="s">
        <v>1104</v>
      </c>
      <c r="B1641" s="4" t="s">
        <v>797</v>
      </c>
      <c r="C1641" s="4" t="s">
        <v>451</v>
      </c>
      <c r="D1641" s="11" t="s">
        <v>777</v>
      </c>
      <c r="E1641" s="32" t="s">
        <v>840</v>
      </c>
      <c r="F1641" s="11" t="s">
        <v>710</v>
      </c>
      <c r="G1641" s="35">
        <v>5130489</v>
      </c>
      <c r="H1641" s="4" t="s">
        <v>3237</v>
      </c>
      <c r="I1641" s="4"/>
      <c r="J1641" s="4"/>
      <c r="K1641" s="4"/>
      <c r="L1641" s="4"/>
      <c r="M1641" s="33"/>
      <c r="N1641" s="38"/>
      <c r="O1641" s="33"/>
      <c r="P1641" s="244">
        <f t="shared" si="160"/>
        <v>541.79300000000001</v>
      </c>
      <c r="Q1641" s="25"/>
      <c r="R1641" s="25"/>
      <c r="S1641" s="25"/>
      <c r="T1641" s="109"/>
      <c r="U1641" s="25"/>
      <c r="V1641" s="25"/>
      <c r="W1641" s="25"/>
      <c r="X1641" s="25">
        <v>0</v>
      </c>
      <c r="Y1641" s="25"/>
      <c r="Z1641" s="25">
        <v>0</v>
      </c>
      <c r="AA1641" s="109"/>
      <c r="AB1641" s="25">
        <v>0</v>
      </c>
      <c r="AC1641" s="25">
        <v>0</v>
      </c>
      <c r="AD1641" s="25">
        <v>0</v>
      </c>
      <c r="AE1641" s="25">
        <v>0</v>
      </c>
      <c r="AF1641" s="25">
        <v>0</v>
      </c>
      <c r="AG1641" s="25">
        <v>0</v>
      </c>
      <c r="AH1641" s="109"/>
      <c r="AI1641" s="25">
        <v>0</v>
      </c>
      <c r="AJ1641" s="25">
        <v>0</v>
      </c>
      <c r="AK1641" s="123">
        <v>541.79300000000001</v>
      </c>
      <c r="AL1641" s="25">
        <v>0</v>
      </c>
      <c r="AM1641" s="25">
        <v>0</v>
      </c>
      <c r="AN1641" s="25">
        <v>0</v>
      </c>
      <c r="AO1641" s="109"/>
      <c r="AP1641" s="25">
        <v>0</v>
      </c>
      <c r="AQ1641" s="25">
        <v>0</v>
      </c>
      <c r="AR1641" s="25">
        <v>0</v>
      </c>
      <c r="AS1641" s="25">
        <v>0</v>
      </c>
      <c r="AT1641" s="25">
        <v>0</v>
      </c>
      <c r="AU1641" s="25">
        <v>0</v>
      </c>
      <c r="AW1641" t="str">
        <f t="shared" si="161"/>
        <v>Phạm Thanh Hà</v>
      </c>
      <c r="AX1641" s="27" t="str">
        <f t="shared" si="162"/>
        <v xml:space="preserve">Vũ Thị Dịu </v>
      </c>
      <c r="AY1641" s="4" t="str">
        <f t="shared" si="163"/>
        <v>VIN+</v>
      </c>
    </row>
    <row r="1642" spans="1:51" outlineLevel="1" x14ac:dyDescent="0.25">
      <c r="A1642" s="4" t="s">
        <v>1104</v>
      </c>
      <c r="B1642" s="4" t="s">
        <v>797</v>
      </c>
      <c r="C1642" s="4" t="s">
        <v>451</v>
      </c>
      <c r="D1642" s="11" t="s">
        <v>777</v>
      </c>
      <c r="E1642" s="32" t="s">
        <v>840</v>
      </c>
      <c r="F1642" s="11" t="s">
        <v>710</v>
      </c>
      <c r="G1642" s="35">
        <v>5273988</v>
      </c>
      <c r="H1642" s="4" t="s">
        <v>3238</v>
      </c>
      <c r="I1642" s="4"/>
      <c r="J1642" s="4"/>
      <c r="K1642" s="4"/>
      <c r="L1642" s="4"/>
      <c r="M1642" s="33"/>
      <c r="N1642" s="38"/>
      <c r="O1642" s="33"/>
      <c r="P1642" s="244">
        <f t="shared" si="160"/>
        <v>0</v>
      </c>
      <c r="Q1642" s="25"/>
      <c r="R1642" s="25"/>
      <c r="S1642" s="25"/>
      <c r="T1642" s="109"/>
      <c r="U1642" s="25"/>
      <c r="V1642" s="25"/>
      <c r="W1642" s="25"/>
      <c r="X1642" s="25">
        <v>0</v>
      </c>
      <c r="Y1642" s="25"/>
      <c r="Z1642" s="25">
        <v>0</v>
      </c>
      <c r="AA1642" s="109"/>
      <c r="AB1642" s="25">
        <v>0</v>
      </c>
      <c r="AC1642" s="25">
        <v>0</v>
      </c>
      <c r="AD1642" s="25">
        <v>0</v>
      </c>
      <c r="AE1642" s="25">
        <v>0</v>
      </c>
      <c r="AF1642" s="25">
        <v>0</v>
      </c>
      <c r="AG1642" s="25">
        <v>0</v>
      </c>
      <c r="AH1642" s="109"/>
      <c r="AI1642" s="25">
        <v>0</v>
      </c>
      <c r="AJ1642" s="25">
        <v>0</v>
      </c>
      <c r="AK1642" s="123">
        <v>0</v>
      </c>
      <c r="AL1642" s="25">
        <v>0</v>
      </c>
      <c r="AM1642" s="25">
        <v>0</v>
      </c>
      <c r="AN1642" s="25">
        <v>0</v>
      </c>
      <c r="AO1642" s="109"/>
      <c r="AP1642" s="25">
        <v>0</v>
      </c>
      <c r="AQ1642" s="25">
        <v>0</v>
      </c>
      <c r="AR1642" s="25">
        <v>0</v>
      </c>
      <c r="AS1642" s="25">
        <v>0</v>
      </c>
      <c r="AT1642" s="25">
        <v>0</v>
      </c>
      <c r="AU1642" s="25">
        <v>0</v>
      </c>
      <c r="AW1642" t="str">
        <f t="shared" si="161"/>
        <v>Phạm Thanh Hà</v>
      </c>
      <c r="AX1642" s="27" t="str">
        <f t="shared" si="162"/>
        <v xml:space="preserve">Vũ Thị Dịu </v>
      </c>
      <c r="AY1642" s="4" t="str">
        <f t="shared" si="163"/>
        <v>VIN+</v>
      </c>
    </row>
    <row r="1643" spans="1:51" outlineLevel="1" x14ac:dyDescent="0.25">
      <c r="A1643" s="4" t="s">
        <v>1104</v>
      </c>
      <c r="B1643" s="4" t="s">
        <v>797</v>
      </c>
      <c r="C1643" s="4" t="s">
        <v>451</v>
      </c>
      <c r="D1643" s="11" t="s">
        <v>777</v>
      </c>
      <c r="E1643" s="32" t="s">
        <v>840</v>
      </c>
      <c r="F1643" s="11" t="s">
        <v>710</v>
      </c>
      <c r="G1643" s="35">
        <v>5135903</v>
      </c>
      <c r="H1643" s="4" t="s">
        <v>3239</v>
      </c>
      <c r="I1643" s="4"/>
      <c r="J1643" s="4"/>
      <c r="K1643" s="4"/>
      <c r="L1643" s="4"/>
      <c r="M1643" s="33"/>
      <c r="N1643" s="38"/>
      <c r="O1643" s="33"/>
      <c r="P1643" s="244">
        <f t="shared" si="160"/>
        <v>1433.5059999999999</v>
      </c>
      <c r="Q1643" s="25"/>
      <c r="R1643" s="25"/>
      <c r="S1643" s="25"/>
      <c r="T1643" s="109"/>
      <c r="U1643" s="25"/>
      <c r="V1643" s="25"/>
      <c r="W1643" s="25"/>
      <c r="X1643" s="25">
        <v>0</v>
      </c>
      <c r="Y1643" s="25"/>
      <c r="Z1643" s="25">
        <v>0</v>
      </c>
      <c r="AA1643" s="109"/>
      <c r="AB1643" s="25">
        <v>0</v>
      </c>
      <c r="AC1643" s="25">
        <v>0</v>
      </c>
      <c r="AD1643" s="25">
        <v>0</v>
      </c>
      <c r="AE1643" s="25">
        <v>0</v>
      </c>
      <c r="AF1643" s="25">
        <v>0</v>
      </c>
      <c r="AG1643" s="25">
        <v>0</v>
      </c>
      <c r="AH1643" s="109"/>
      <c r="AI1643" s="25">
        <v>0</v>
      </c>
      <c r="AJ1643" s="25">
        <v>0</v>
      </c>
      <c r="AK1643" s="123">
        <v>597.52099999999996</v>
      </c>
      <c r="AL1643" s="25">
        <v>0</v>
      </c>
      <c r="AM1643" s="25">
        <v>0</v>
      </c>
      <c r="AN1643" s="25">
        <v>0</v>
      </c>
      <c r="AO1643" s="109"/>
      <c r="AP1643" s="25">
        <v>0</v>
      </c>
      <c r="AQ1643" s="25">
        <v>0</v>
      </c>
      <c r="AR1643" s="25">
        <v>238.464</v>
      </c>
      <c r="AS1643" s="25">
        <v>0</v>
      </c>
      <c r="AT1643" s="25">
        <v>0</v>
      </c>
      <c r="AU1643" s="25">
        <v>597.52099999999996</v>
      </c>
      <c r="AW1643" t="str">
        <f t="shared" si="161"/>
        <v>Phạm Thanh Hà</v>
      </c>
      <c r="AX1643" s="27" t="str">
        <f t="shared" si="162"/>
        <v xml:space="preserve">Vũ Thị Dịu </v>
      </c>
      <c r="AY1643" s="4" t="str">
        <f t="shared" si="163"/>
        <v>VIN+</v>
      </c>
    </row>
    <row r="1644" spans="1:51" outlineLevel="1" x14ac:dyDescent="0.25">
      <c r="A1644" s="4" t="s">
        <v>1104</v>
      </c>
      <c r="B1644" s="4" t="s">
        <v>797</v>
      </c>
      <c r="C1644" s="4" t="s">
        <v>451</v>
      </c>
      <c r="D1644" s="11" t="s">
        <v>777</v>
      </c>
      <c r="E1644" s="32" t="s">
        <v>840</v>
      </c>
      <c r="F1644" s="11" t="s">
        <v>710</v>
      </c>
      <c r="G1644" s="35">
        <v>5272266</v>
      </c>
      <c r="H1644" s="4" t="s">
        <v>3240</v>
      </c>
      <c r="I1644" s="4"/>
      <c r="J1644" s="4"/>
      <c r="K1644" s="4"/>
      <c r="L1644" s="4"/>
      <c r="M1644" s="33"/>
      <c r="N1644" s="38"/>
      <c r="O1644" s="33"/>
      <c r="P1644" s="244">
        <f t="shared" si="160"/>
        <v>4.0000000001327862E-4</v>
      </c>
      <c r="Q1644" s="25"/>
      <c r="R1644" s="25"/>
      <c r="S1644" s="25"/>
      <c r="T1644" s="109"/>
      <c r="U1644" s="25"/>
      <c r="V1644" s="25"/>
      <c r="W1644" s="25"/>
      <c r="X1644" s="25">
        <v>0</v>
      </c>
      <c r="Y1644" s="25"/>
      <c r="Z1644" s="25">
        <v>0</v>
      </c>
      <c r="AA1644" s="109"/>
      <c r="AB1644" s="25">
        <v>180.59800000000001</v>
      </c>
      <c r="AC1644" s="25">
        <v>0</v>
      </c>
      <c r="AD1644" s="25">
        <v>0</v>
      </c>
      <c r="AE1644" s="25">
        <v>0</v>
      </c>
      <c r="AF1644" s="25">
        <v>0</v>
      </c>
      <c r="AG1644" s="25">
        <v>0</v>
      </c>
      <c r="AH1644" s="109"/>
      <c r="AI1644" s="25">
        <v>0</v>
      </c>
      <c r="AJ1644" s="25">
        <v>0</v>
      </c>
      <c r="AK1644" s="123">
        <v>0</v>
      </c>
      <c r="AL1644" s="25">
        <v>0</v>
      </c>
      <c r="AM1644" s="25">
        <v>0</v>
      </c>
      <c r="AN1644" s="25">
        <v>0</v>
      </c>
      <c r="AO1644" s="109"/>
      <c r="AP1644" s="25">
        <v>0</v>
      </c>
      <c r="AQ1644" s="25">
        <v>0</v>
      </c>
      <c r="AR1644" s="25">
        <v>0</v>
      </c>
      <c r="AS1644" s="25">
        <v>0</v>
      </c>
      <c r="AT1644" s="25">
        <v>0</v>
      </c>
      <c r="AU1644" s="25">
        <v>-180.5976</v>
      </c>
      <c r="AW1644" t="str">
        <f t="shared" si="161"/>
        <v>Phạm Thanh Hà</v>
      </c>
      <c r="AX1644" s="27" t="str">
        <f t="shared" si="162"/>
        <v xml:space="preserve">Vũ Thị Dịu </v>
      </c>
      <c r="AY1644" s="4" t="str">
        <f t="shared" si="163"/>
        <v>VIN+</v>
      </c>
    </row>
    <row r="1645" spans="1:51" outlineLevel="1" x14ac:dyDescent="0.25">
      <c r="A1645" s="4" t="s">
        <v>1104</v>
      </c>
      <c r="B1645" s="4" t="s">
        <v>797</v>
      </c>
      <c r="C1645" s="4" t="s">
        <v>451</v>
      </c>
      <c r="D1645" s="11" t="s">
        <v>777</v>
      </c>
      <c r="E1645" s="32" t="s">
        <v>840</v>
      </c>
      <c r="F1645" s="11" t="s">
        <v>710</v>
      </c>
      <c r="G1645" s="35">
        <v>5133185</v>
      </c>
      <c r="H1645" s="4" t="s">
        <v>3241</v>
      </c>
      <c r="I1645" s="4"/>
      <c r="J1645" s="4"/>
      <c r="K1645" s="4"/>
      <c r="L1645" s="4"/>
      <c r="M1645" s="33"/>
      <c r="N1645" s="38"/>
      <c r="O1645" s="33"/>
      <c r="P1645" s="244">
        <f t="shared" si="160"/>
        <v>0</v>
      </c>
      <c r="Q1645" s="25"/>
      <c r="R1645" s="25"/>
      <c r="S1645" s="25"/>
      <c r="T1645" s="109"/>
      <c r="U1645" s="25"/>
      <c r="V1645" s="25"/>
      <c r="W1645" s="25"/>
      <c r="X1645" s="25">
        <v>0</v>
      </c>
      <c r="Y1645" s="25"/>
      <c r="Z1645" s="25">
        <v>0</v>
      </c>
      <c r="AA1645" s="109"/>
      <c r="AB1645" s="25">
        <v>0</v>
      </c>
      <c r="AC1645" s="25">
        <v>0</v>
      </c>
      <c r="AD1645" s="25">
        <v>0</v>
      </c>
      <c r="AE1645" s="25">
        <v>0</v>
      </c>
      <c r="AF1645" s="25">
        <v>0</v>
      </c>
      <c r="AG1645" s="25">
        <v>0</v>
      </c>
      <c r="AH1645" s="109"/>
      <c r="AI1645" s="25">
        <v>0</v>
      </c>
      <c r="AJ1645" s="25">
        <v>0</v>
      </c>
      <c r="AK1645" s="123">
        <v>0</v>
      </c>
      <c r="AL1645" s="25">
        <v>0</v>
      </c>
      <c r="AM1645" s="25">
        <v>0</v>
      </c>
      <c r="AN1645" s="25">
        <v>0</v>
      </c>
      <c r="AO1645" s="109"/>
      <c r="AP1645" s="25">
        <v>0</v>
      </c>
      <c r="AQ1645" s="25">
        <v>0</v>
      </c>
      <c r="AR1645" s="25">
        <v>0</v>
      </c>
      <c r="AS1645" s="25">
        <v>0</v>
      </c>
      <c r="AT1645" s="25">
        <v>0</v>
      </c>
      <c r="AU1645" s="25">
        <v>0</v>
      </c>
      <c r="AW1645" t="str">
        <f t="shared" si="161"/>
        <v>Phạm Thanh Hà</v>
      </c>
      <c r="AX1645" s="27" t="str">
        <f t="shared" si="162"/>
        <v xml:space="preserve">Vũ Thị Dịu </v>
      </c>
      <c r="AY1645" s="4" t="str">
        <f t="shared" si="163"/>
        <v>VIN+</v>
      </c>
    </row>
    <row r="1646" spans="1:51" outlineLevel="1" x14ac:dyDescent="0.25">
      <c r="A1646" s="4" t="s">
        <v>1104</v>
      </c>
      <c r="B1646" s="4" t="s">
        <v>797</v>
      </c>
      <c r="C1646" s="4" t="s">
        <v>451</v>
      </c>
      <c r="D1646" s="11" t="s">
        <v>777</v>
      </c>
      <c r="E1646" s="32" t="s">
        <v>840</v>
      </c>
      <c r="F1646" s="11" t="s">
        <v>710</v>
      </c>
      <c r="G1646" s="35">
        <v>5122767</v>
      </c>
      <c r="H1646" s="4" t="s">
        <v>3242</v>
      </c>
      <c r="I1646" s="4"/>
      <c r="J1646" s="4"/>
      <c r="K1646" s="4"/>
      <c r="L1646" s="4"/>
      <c r="M1646" s="33"/>
      <c r="N1646" s="38"/>
      <c r="O1646" s="33"/>
      <c r="P1646" s="244">
        <f t="shared" si="160"/>
        <v>0</v>
      </c>
      <c r="Q1646" s="25"/>
      <c r="R1646" s="25"/>
      <c r="S1646" s="25"/>
      <c r="T1646" s="109"/>
      <c r="U1646" s="25"/>
      <c r="V1646" s="25"/>
      <c r="W1646" s="25"/>
      <c r="X1646" s="25">
        <v>0</v>
      </c>
      <c r="Y1646" s="25"/>
      <c r="Z1646" s="25">
        <v>0</v>
      </c>
      <c r="AA1646" s="109"/>
      <c r="AB1646" s="25">
        <v>0</v>
      </c>
      <c r="AC1646" s="25">
        <v>0</v>
      </c>
      <c r="AD1646" s="25">
        <v>0</v>
      </c>
      <c r="AE1646" s="25">
        <v>0</v>
      </c>
      <c r="AF1646" s="25">
        <v>0</v>
      </c>
      <c r="AG1646" s="25">
        <v>0</v>
      </c>
      <c r="AH1646" s="109"/>
      <c r="AI1646" s="25">
        <v>0</v>
      </c>
      <c r="AJ1646" s="25">
        <v>0</v>
      </c>
      <c r="AK1646" s="123">
        <v>0</v>
      </c>
      <c r="AL1646" s="25">
        <v>0</v>
      </c>
      <c r="AM1646" s="25">
        <v>0</v>
      </c>
      <c r="AN1646" s="25">
        <v>0</v>
      </c>
      <c r="AO1646" s="109"/>
      <c r="AP1646" s="25">
        <v>0</v>
      </c>
      <c r="AQ1646" s="25">
        <v>0</v>
      </c>
      <c r="AR1646" s="25">
        <v>0</v>
      </c>
      <c r="AS1646" s="25">
        <v>0</v>
      </c>
      <c r="AT1646" s="25">
        <v>0</v>
      </c>
      <c r="AU1646" s="25">
        <v>0</v>
      </c>
      <c r="AW1646" t="str">
        <f t="shared" si="161"/>
        <v>Phạm Thanh Hà</v>
      </c>
      <c r="AX1646" s="27" t="str">
        <f t="shared" si="162"/>
        <v xml:space="preserve">Vũ Thị Dịu </v>
      </c>
      <c r="AY1646" s="4" t="str">
        <f t="shared" si="163"/>
        <v>VIN+</v>
      </c>
    </row>
    <row r="1647" spans="1:51" outlineLevel="1" x14ac:dyDescent="0.25">
      <c r="A1647" s="4" t="s">
        <v>1104</v>
      </c>
      <c r="B1647" s="4" t="s">
        <v>797</v>
      </c>
      <c r="C1647" s="4" t="s">
        <v>451</v>
      </c>
      <c r="D1647" s="11" t="s">
        <v>777</v>
      </c>
      <c r="E1647" s="32" t="s">
        <v>840</v>
      </c>
      <c r="F1647" s="11" t="s">
        <v>710</v>
      </c>
      <c r="G1647" s="35">
        <v>5331431</v>
      </c>
      <c r="H1647" s="4" t="s">
        <v>3243</v>
      </c>
      <c r="I1647" s="4"/>
      <c r="J1647" s="4"/>
      <c r="K1647" s="4"/>
      <c r="L1647" s="4"/>
      <c r="M1647" s="33"/>
      <c r="N1647" s="38"/>
      <c r="O1647" s="33"/>
      <c r="P1647" s="244">
        <f t="shared" si="160"/>
        <v>238.464</v>
      </c>
      <c r="Q1647" s="25"/>
      <c r="R1647" s="25"/>
      <c r="S1647" s="25"/>
      <c r="T1647" s="109"/>
      <c r="U1647" s="25"/>
      <c r="V1647" s="25"/>
      <c r="W1647" s="25"/>
      <c r="X1647" s="25">
        <v>0</v>
      </c>
      <c r="Y1647" s="25"/>
      <c r="Z1647" s="25">
        <v>0</v>
      </c>
      <c r="AA1647" s="109"/>
      <c r="AB1647" s="25">
        <v>0</v>
      </c>
      <c r="AC1647" s="25">
        <v>0</v>
      </c>
      <c r="AD1647" s="25">
        <v>0</v>
      </c>
      <c r="AE1647" s="25">
        <v>0</v>
      </c>
      <c r="AF1647" s="25">
        <v>0</v>
      </c>
      <c r="AG1647" s="25">
        <v>0</v>
      </c>
      <c r="AH1647" s="109"/>
      <c r="AI1647" s="25">
        <v>0</v>
      </c>
      <c r="AJ1647" s="25">
        <v>0</v>
      </c>
      <c r="AK1647" s="123">
        <v>238.464</v>
      </c>
      <c r="AL1647" s="25">
        <v>0</v>
      </c>
      <c r="AM1647" s="25">
        <v>0</v>
      </c>
      <c r="AN1647" s="25">
        <v>0</v>
      </c>
      <c r="AO1647" s="109"/>
      <c r="AP1647" s="25">
        <v>0</v>
      </c>
      <c r="AQ1647" s="25">
        <v>0</v>
      </c>
      <c r="AR1647" s="25">
        <v>0</v>
      </c>
      <c r="AS1647" s="25">
        <v>0</v>
      </c>
      <c r="AT1647" s="25">
        <v>0</v>
      </c>
      <c r="AU1647" s="25">
        <v>0</v>
      </c>
      <c r="AW1647" t="str">
        <f t="shared" si="161"/>
        <v>Phạm Thanh Hà</v>
      </c>
      <c r="AX1647" s="27" t="str">
        <f t="shared" si="162"/>
        <v xml:space="preserve">Vũ Thị Dịu </v>
      </c>
      <c r="AY1647" s="4" t="str">
        <f t="shared" si="163"/>
        <v>VIN+</v>
      </c>
    </row>
    <row r="1648" spans="1:51" outlineLevel="1" x14ac:dyDescent="0.25">
      <c r="A1648" s="4" t="s">
        <v>1104</v>
      </c>
      <c r="B1648" s="4" t="s">
        <v>797</v>
      </c>
      <c r="C1648" s="4" t="s">
        <v>451</v>
      </c>
      <c r="D1648" s="11" t="s">
        <v>777</v>
      </c>
      <c r="E1648" s="32" t="s">
        <v>840</v>
      </c>
      <c r="F1648" s="11" t="s">
        <v>710</v>
      </c>
      <c r="G1648" s="35">
        <v>5126815</v>
      </c>
      <c r="H1648" s="4" t="s">
        <v>3244</v>
      </c>
      <c r="I1648" s="4"/>
      <c r="J1648" s="4"/>
      <c r="K1648" s="4"/>
      <c r="L1648" s="4"/>
      <c r="M1648" s="33"/>
      <c r="N1648" s="38"/>
      <c r="O1648" s="33"/>
      <c r="P1648" s="244">
        <f t="shared" si="160"/>
        <v>0</v>
      </c>
      <c r="Q1648" s="25"/>
      <c r="R1648" s="25"/>
      <c r="S1648" s="25"/>
      <c r="T1648" s="109"/>
      <c r="U1648" s="25"/>
      <c r="V1648" s="25"/>
      <c r="W1648" s="25"/>
      <c r="X1648" s="25">
        <v>0</v>
      </c>
      <c r="Y1648" s="25"/>
      <c r="Z1648" s="25">
        <v>0</v>
      </c>
      <c r="AA1648" s="109"/>
      <c r="AB1648" s="25">
        <v>0</v>
      </c>
      <c r="AC1648" s="25">
        <v>0</v>
      </c>
      <c r="AD1648" s="25">
        <v>0</v>
      </c>
      <c r="AE1648" s="25">
        <v>0</v>
      </c>
      <c r="AF1648" s="25">
        <v>0</v>
      </c>
      <c r="AG1648" s="25">
        <v>0</v>
      </c>
      <c r="AH1648" s="109"/>
      <c r="AI1648" s="25">
        <v>0</v>
      </c>
      <c r="AJ1648" s="25">
        <v>0</v>
      </c>
      <c r="AK1648" s="123">
        <v>0</v>
      </c>
      <c r="AL1648" s="25">
        <v>0</v>
      </c>
      <c r="AM1648" s="25">
        <v>0</v>
      </c>
      <c r="AN1648" s="25">
        <v>0</v>
      </c>
      <c r="AO1648" s="109"/>
      <c r="AP1648" s="25">
        <v>0</v>
      </c>
      <c r="AQ1648" s="25">
        <v>0</v>
      </c>
      <c r="AR1648" s="25">
        <v>0</v>
      </c>
      <c r="AS1648" s="25">
        <v>0</v>
      </c>
      <c r="AT1648" s="25">
        <v>0</v>
      </c>
      <c r="AU1648" s="25">
        <v>0</v>
      </c>
      <c r="AW1648" t="str">
        <f t="shared" si="161"/>
        <v>Phạm Thanh Hà</v>
      </c>
      <c r="AX1648" s="27" t="str">
        <f t="shared" si="162"/>
        <v xml:space="preserve">Vũ Thị Dịu </v>
      </c>
      <c r="AY1648" s="4" t="str">
        <f t="shared" si="163"/>
        <v>VIN+</v>
      </c>
    </row>
    <row r="1649" spans="1:51" outlineLevel="1" x14ac:dyDescent="0.25">
      <c r="A1649" s="4" t="s">
        <v>1104</v>
      </c>
      <c r="B1649" s="4" t="s">
        <v>797</v>
      </c>
      <c r="C1649" s="4" t="s">
        <v>451</v>
      </c>
      <c r="D1649" s="11" t="s">
        <v>777</v>
      </c>
      <c r="E1649" s="32" t="s">
        <v>840</v>
      </c>
      <c r="F1649" s="11" t="s">
        <v>710</v>
      </c>
      <c r="G1649" s="35">
        <v>5279449</v>
      </c>
      <c r="H1649" s="4" t="s">
        <v>3245</v>
      </c>
      <c r="I1649" s="4"/>
      <c r="J1649" s="4"/>
      <c r="K1649" s="4"/>
      <c r="L1649" s="4"/>
      <c r="M1649" s="33"/>
      <c r="N1649" s="38"/>
      <c r="O1649" s="33"/>
      <c r="P1649" s="244">
        <f t="shared" si="160"/>
        <v>0</v>
      </c>
      <c r="Q1649" s="25"/>
      <c r="R1649" s="25"/>
      <c r="S1649" s="25"/>
      <c r="T1649" s="109"/>
      <c r="U1649" s="25"/>
      <c r="V1649" s="25"/>
      <c r="W1649" s="25"/>
      <c r="X1649" s="25">
        <v>0</v>
      </c>
      <c r="Y1649" s="25"/>
      <c r="Z1649" s="25">
        <v>0</v>
      </c>
      <c r="AA1649" s="109"/>
      <c r="AB1649" s="25">
        <v>0</v>
      </c>
      <c r="AC1649" s="25">
        <v>0</v>
      </c>
      <c r="AD1649" s="25">
        <v>0</v>
      </c>
      <c r="AE1649" s="25">
        <v>0</v>
      </c>
      <c r="AF1649" s="25">
        <v>0</v>
      </c>
      <c r="AG1649" s="25">
        <v>0</v>
      </c>
      <c r="AH1649" s="109"/>
      <c r="AI1649" s="25">
        <v>0</v>
      </c>
      <c r="AJ1649" s="25">
        <v>0</v>
      </c>
      <c r="AK1649" s="123">
        <v>0</v>
      </c>
      <c r="AL1649" s="25">
        <v>0</v>
      </c>
      <c r="AM1649" s="25">
        <v>0</v>
      </c>
      <c r="AN1649" s="25">
        <v>0</v>
      </c>
      <c r="AO1649" s="109"/>
      <c r="AP1649" s="25">
        <v>0</v>
      </c>
      <c r="AQ1649" s="25">
        <v>0</v>
      </c>
      <c r="AR1649" s="25">
        <v>0</v>
      </c>
      <c r="AS1649" s="25">
        <v>0</v>
      </c>
      <c r="AT1649" s="25">
        <v>0</v>
      </c>
      <c r="AU1649" s="25">
        <v>0</v>
      </c>
      <c r="AW1649" t="str">
        <f t="shared" si="161"/>
        <v>Phạm Thanh Hà</v>
      </c>
      <c r="AX1649" s="27" t="str">
        <f t="shared" si="162"/>
        <v xml:space="preserve">Vũ Thị Dịu </v>
      </c>
      <c r="AY1649" s="4" t="str">
        <f t="shared" si="163"/>
        <v>VIN+</v>
      </c>
    </row>
    <row r="1650" spans="1:51" outlineLevel="1" x14ac:dyDescent="0.25">
      <c r="A1650" s="4" t="s">
        <v>1104</v>
      </c>
      <c r="B1650" s="4" t="s">
        <v>797</v>
      </c>
      <c r="C1650" s="4" t="s">
        <v>451</v>
      </c>
      <c r="D1650" s="11" t="s">
        <v>777</v>
      </c>
      <c r="E1650" s="32" t="s">
        <v>840</v>
      </c>
      <c r="F1650" s="11" t="s">
        <v>710</v>
      </c>
      <c r="G1650" s="35">
        <v>5301001</v>
      </c>
      <c r="H1650" s="4" t="s">
        <v>3246</v>
      </c>
      <c r="I1650" s="4"/>
      <c r="J1650" s="4"/>
      <c r="K1650" s="4"/>
      <c r="L1650" s="4"/>
      <c r="M1650" s="33"/>
      <c r="N1650" s="38"/>
      <c r="O1650" s="33"/>
      <c r="P1650" s="244">
        <f t="shared" si="160"/>
        <v>541.96100000000001</v>
      </c>
      <c r="Q1650" s="25"/>
      <c r="R1650" s="25"/>
      <c r="S1650" s="25"/>
      <c r="T1650" s="109"/>
      <c r="U1650" s="25"/>
      <c r="V1650" s="25"/>
      <c r="W1650" s="25"/>
      <c r="X1650" s="25">
        <v>0</v>
      </c>
      <c r="Y1650" s="25"/>
      <c r="Z1650" s="25">
        <v>0</v>
      </c>
      <c r="AA1650" s="109"/>
      <c r="AB1650" s="25">
        <v>0</v>
      </c>
      <c r="AC1650" s="25">
        <v>0</v>
      </c>
      <c r="AD1650" s="25">
        <v>0</v>
      </c>
      <c r="AE1650" s="25">
        <v>0</v>
      </c>
      <c r="AF1650" s="25">
        <v>0</v>
      </c>
      <c r="AG1650" s="25">
        <v>0</v>
      </c>
      <c r="AH1650" s="109"/>
      <c r="AI1650" s="25">
        <v>0</v>
      </c>
      <c r="AJ1650" s="25">
        <v>0</v>
      </c>
      <c r="AK1650" s="123">
        <v>0</v>
      </c>
      <c r="AL1650" s="25">
        <v>0</v>
      </c>
      <c r="AM1650" s="25">
        <v>0</v>
      </c>
      <c r="AN1650" s="25">
        <v>0</v>
      </c>
      <c r="AO1650" s="109"/>
      <c r="AP1650" s="25">
        <v>0</v>
      </c>
      <c r="AQ1650" s="25">
        <v>0</v>
      </c>
      <c r="AR1650" s="25">
        <v>541.96100000000001</v>
      </c>
      <c r="AS1650" s="25">
        <v>0</v>
      </c>
      <c r="AT1650" s="25">
        <v>0</v>
      </c>
      <c r="AU1650" s="25">
        <v>0</v>
      </c>
      <c r="AW1650" t="str">
        <f t="shared" si="161"/>
        <v>Phạm Thanh Hà</v>
      </c>
      <c r="AX1650" s="27" t="str">
        <f t="shared" si="162"/>
        <v xml:space="preserve">Vũ Thị Dịu </v>
      </c>
      <c r="AY1650" s="4" t="str">
        <f t="shared" si="163"/>
        <v>VIN+</v>
      </c>
    </row>
    <row r="1651" spans="1:51" outlineLevel="1" x14ac:dyDescent="0.25">
      <c r="A1651" s="4" t="s">
        <v>1104</v>
      </c>
      <c r="B1651" s="4" t="s">
        <v>797</v>
      </c>
      <c r="C1651" s="4" t="s">
        <v>451</v>
      </c>
      <c r="D1651" s="11" t="s">
        <v>777</v>
      </c>
      <c r="E1651" s="32" t="s">
        <v>840</v>
      </c>
      <c r="F1651" s="11" t="s">
        <v>710</v>
      </c>
      <c r="G1651" s="35">
        <v>5295696</v>
      </c>
      <c r="H1651" s="4" t="s">
        <v>3247</v>
      </c>
      <c r="I1651" s="4"/>
      <c r="J1651" s="4"/>
      <c r="K1651" s="4"/>
      <c r="L1651" s="4"/>
      <c r="M1651" s="33"/>
      <c r="N1651" s="38"/>
      <c r="O1651" s="33"/>
      <c r="P1651" s="244">
        <f t="shared" si="160"/>
        <v>180.59800000000001</v>
      </c>
      <c r="Q1651" s="25"/>
      <c r="R1651" s="25"/>
      <c r="S1651" s="25"/>
      <c r="T1651" s="109"/>
      <c r="U1651" s="25"/>
      <c r="V1651" s="25"/>
      <c r="W1651" s="25"/>
      <c r="X1651" s="25">
        <v>0</v>
      </c>
      <c r="Y1651" s="25"/>
      <c r="Z1651" s="25">
        <v>0</v>
      </c>
      <c r="AA1651" s="109"/>
      <c r="AB1651" s="25">
        <v>0</v>
      </c>
      <c r="AC1651" s="25">
        <v>0</v>
      </c>
      <c r="AD1651" s="25">
        <v>0</v>
      </c>
      <c r="AE1651" s="25">
        <v>0</v>
      </c>
      <c r="AF1651" s="25">
        <v>0</v>
      </c>
      <c r="AG1651" s="25">
        <v>0</v>
      </c>
      <c r="AH1651" s="109"/>
      <c r="AI1651" s="25">
        <v>0</v>
      </c>
      <c r="AJ1651" s="25">
        <v>0</v>
      </c>
      <c r="AK1651" s="123">
        <v>0</v>
      </c>
      <c r="AL1651" s="25">
        <v>0</v>
      </c>
      <c r="AM1651" s="25">
        <v>0</v>
      </c>
      <c r="AN1651" s="25">
        <v>0</v>
      </c>
      <c r="AO1651" s="109"/>
      <c r="AP1651" s="25">
        <v>0</v>
      </c>
      <c r="AQ1651" s="25">
        <v>0</v>
      </c>
      <c r="AR1651" s="25">
        <v>0</v>
      </c>
      <c r="AS1651" s="25">
        <v>0</v>
      </c>
      <c r="AT1651" s="25">
        <v>0</v>
      </c>
      <c r="AU1651" s="25">
        <v>180.59800000000001</v>
      </c>
      <c r="AW1651" t="str">
        <f t="shared" si="161"/>
        <v>Phạm Thanh Hà</v>
      </c>
      <c r="AX1651" s="27" t="str">
        <f t="shared" si="162"/>
        <v xml:space="preserve">Vũ Thị Dịu </v>
      </c>
      <c r="AY1651" s="4" t="str">
        <f t="shared" si="163"/>
        <v>VIN+</v>
      </c>
    </row>
    <row r="1652" spans="1:51" outlineLevel="1" x14ac:dyDescent="0.25">
      <c r="A1652" s="4" t="s">
        <v>1104</v>
      </c>
      <c r="B1652" s="4" t="s">
        <v>797</v>
      </c>
      <c r="C1652" s="4" t="s">
        <v>451</v>
      </c>
      <c r="D1652" s="11" t="s">
        <v>777</v>
      </c>
      <c r="E1652" s="32" t="s">
        <v>840</v>
      </c>
      <c r="F1652" s="11" t="s">
        <v>710</v>
      </c>
      <c r="G1652" s="35">
        <v>5292059</v>
      </c>
      <c r="H1652" s="4" t="s">
        <v>3248</v>
      </c>
      <c r="I1652" s="4"/>
      <c r="J1652" s="4"/>
      <c r="K1652" s="4"/>
      <c r="L1652" s="4"/>
      <c r="M1652" s="33"/>
      <c r="N1652" s="38"/>
      <c r="O1652" s="33"/>
      <c r="P1652" s="244">
        <f t="shared" si="160"/>
        <v>1264.52</v>
      </c>
      <c r="Q1652" s="25"/>
      <c r="R1652" s="25"/>
      <c r="S1652" s="25"/>
      <c r="T1652" s="109"/>
      <c r="U1652" s="25"/>
      <c r="V1652" s="25"/>
      <c r="W1652" s="25"/>
      <c r="X1652" s="25">
        <v>0</v>
      </c>
      <c r="Y1652" s="25"/>
      <c r="Z1652" s="25">
        <v>0</v>
      </c>
      <c r="AA1652" s="109"/>
      <c r="AB1652" s="25">
        <v>0</v>
      </c>
      <c r="AC1652" s="25">
        <v>606.99400000000003</v>
      </c>
      <c r="AD1652" s="25">
        <v>0</v>
      </c>
      <c r="AE1652" s="25">
        <v>0</v>
      </c>
      <c r="AF1652" s="25">
        <v>0</v>
      </c>
      <c r="AG1652" s="25">
        <v>0</v>
      </c>
      <c r="AH1652" s="109"/>
      <c r="AI1652" s="25">
        <v>238.464</v>
      </c>
      <c r="AJ1652" s="25">
        <v>0</v>
      </c>
      <c r="AK1652" s="123">
        <v>0</v>
      </c>
      <c r="AL1652" s="25">
        <v>0</v>
      </c>
      <c r="AM1652" s="25">
        <v>0</v>
      </c>
      <c r="AN1652" s="25">
        <v>0</v>
      </c>
      <c r="AO1652" s="109"/>
      <c r="AP1652" s="25">
        <v>0</v>
      </c>
      <c r="AQ1652" s="25">
        <v>238.464</v>
      </c>
      <c r="AR1652" s="25">
        <v>0</v>
      </c>
      <c r="AS1652" s="25">
        <v>0</v>
      </c>
      <c r="AT1652" s="25">
        <v>0</v>
      </c>
      <c r="AU1652" s="25">
        <v>180.59800000000001</v>
      </c>
      <c r="AW1652" t="str">
        <f t="shared" si="161"/>
        <v>Phạm Thanh Hà</v>
      </c>
      <c r="AX1652" s="27" t="str">
        <f t="shared" si="162"/>
        <v xml:space="preserve">Vũ Thị Dịu </v>
      </c>
      <c r="AY1652" s="4" t="str">
        <f t="shared" si="163"/>
        <v>VIN+</v>
      </c>
    </row>
    <row r="1653" spans="1:51" outlineLevel="1" x14ac:dyDescent="0.25">
      <c r="A1653" s="4" t="s">
        <v>1104</v>
      </c>
      <c r="B1653" s="4" t="s">
        <v>797</v>
      </c>
      <c r="C1653" s="4" t="s">
        <v>451</v>
      </c>
      <c r="D1653" s="11" t="s">
        <v>777</v>
      </c>
      <c r="E1653" s="32" t="s">
        <v>840</v>
      </c>
      <c r="F1653" s="11" t="s">
        <v>710</v>
      </c>
      <c r="G1653" s="35">
        <v>5123344</v>
      </c>
      <c r="H1653" s="4" t="s">
        <v>3249</v>
      </c>
      <c r="I1653" s="4"/>
      <c r="J1653" s="4"/>
      <c r="K1653" s="4"/>
      <c r="L1653" s="4"/>
      <c r="M1653" s="33"/>
      <c r="N1653" s="38"/>
      <c r="O1653" s="33"/>
      <c r="P1653" s="244">
        <f t="shared" si="160"/>
        <v>180.59800000000001</v>
      </c>
      <c r="Q1653" s="25"/>
      <c r="R1653" s="25"/>
      <c r="S1653" s="25"/>
      <c r="T1653" s="109"/>
      <c r="U1653" s="25"/>
      <c r="V1653" s="25"/>
      <c r="W1653" s="25"/>
      <c r="X1653" s="25">
        <v>0</v>
      </c>
      <c r="Y1653" s="25"/>
      <c r="Z1653" s="25">
        <v>0</v>
      </c>
      <c r="AA1653" s="109"/>
      <c r="AB1653" s="25">
        <v>0</v>
      </c>
      <c r="AC1653" s="25">
        <v>0</v>
      </c>
      <c r="AD1653" s="25">
        <v>0</v>
      </c>
      <c r="AE1653" s="25">
        <v>0</v>
      </c>
      <c r="AF1653" s="25">
        <v>0</v>
      </c>
      <c r="AG1653" s="25">
        <v>0</v>
      </c>
      <c r="AH1653" s="109"/>
      <c r="AI1653" s="25">
        <v>0</v>
      </c>
      <c r="AJ1653" s="25">
        <v>0</v>
      </c>
      <c r="AK1653" s="123">
        <v>0</v>
      </c>
      <c r="AL1653" s="25">
        <v>0</v>
      </c>
      <c r="AM1653" s="25">
        <v>0</v>
      </c>
      <c r="AN1653" s="25">
        <v>0</v>
      </c>
      <c r="AO1653" s="109"/>
      <c r="AP1653" s="25">
        <v>0</v>
      </c>
      <c r="AQ1653" s="25">
        <v>0</v>
      </c>
      <c r="AR1653" s="25">
        <v>0</v>
      </c>
      <c r="AS1653" s="25">
        <v>0</v>
      </c>
      <c r="AT1653" s="25">
        <v>0</v>
      </c>
      <c r="AU1653" s="25">
        <v>180.59800000000001</v>
      </c>
      <c r="AW1653" t="str">
        <f t="shared" si="161"/>
        <v>Phạm Thanh Hà</v>
      </c>
      <c r="AX1653" s="27" t="str">
        <f t="shared" si="162"/>
        <v xml:space="preserve">Vũ Thị Dịu </v>
      </c>
      <c r="AY1653" s="4" t="str">
        <f t="shared" si="163"/>
        <v>VIN+</v>
      </c>
    </row>
    <row r="1654" spans="1:51" outlineLevel="1" x14ac:dyDescent="0.25">
      <c r="A1654" s="4" t="s">
        <v>1104</v>
      </c>
      <c r="B1654" s="4" t="s">
        <v>797</v>
      </c>
      <c r="C1654" s="4" t="s">
        <v>451</v>
      </c>
      <c r="D1654" s="11" t="s">
        <v>777</v>
      </c>
      <c r="E1654" s="32" t="s">
        <v>840</v>
      </c>
      <c r="F1654" s="11" t="s">
        <v>710</v>
      </c>
      <c r="G1654" s="35">
        <v>5132698</v>
      </c>
      <c r="H1654" s="4" t="s">
        <v>3250</v>
      </c>
      <c r="I1654" s="4"/>
      <c r="J1654" s="4"/>
      <c r="K1654" s="4"/>
      <c r="L1654" s="4"/>
      <c r="M1654" s="33"/>
      <c r="N1654" s="38"/>
      <c r="O1654" s="33"/>
      <c r="P1654" s="244">
        <f t="shared" si="160"/>
        <v>597.52099999999996</v>
      </c>
      <c r="Q1654" s="25"/>
      <c r="R1654" s="25"/>
      <c r="S1654" s="25"/>
      <c r="T1654" s="109"/>
      <c r="U1654" s="25"/>
      <c r="V1654" s="25"/>
      <c r="W1654" s="25"/>
      <c r="X1654" s="25">
        <v>0</v>
      </c>
      <c r="Y1654" s="25"/>
      <c r="Z1654" s="25">
        <v>0</v>
      </c>
      <c r="AA1654" s="109"/>
      <c r="AB1654" s="25">
        <v>0</v>
      </c>
      <c r="AC1654" s="25">
        <v>0</v>
      </c>
      <c r="AD1654" s="25">
        <v>0</v>
      </c>
      <c r="AE1654" s="25">
        <v>0</v>
      </c>
      <c r="AF1654" s="25">
        <v>0</v>
      </c>
      <c r="AG1654" s="25">
        <v>0</v>
      </c>
      <c r="AH1654" s="109"/>
      <c r="AI1654" s="25">
        <v>0</v>
      </c>
      <c r="AJ1654" s="25">
        <v>0</v>
      </c>
      <c r="AK1654" s="123">
        <v>238.464</v>
      </c>
      <c r="AL1654" s="25">
        <v>0</v>
      </c>
      <c r="AM1654" s="25">
        <v>0</v>
      </c>
      <c r="AN1654" s="25">
        <v>0</v>
      </c>
      <c r="AO1654" s="109"/>
      <c r="AP1654" s="25">
        <v>0</v>
      </c>
      <c r="AQ1654" s="25">
        <v>0</v>
      </c>
      <c r="AR1654" s="25">
        <v>0</v>
      </c>
      <c r="AS1654" s="25">
        <v>0</v>
      </c>
      <c r="AT1654" s="25">
        <v>0</v>
      </c>
      <c r="AU1654" s="25">
        <v>359.05700000000002</v>
      </c>
      <c r="AW1654" t="str">
        <f t="shared" si="161"/>
        <v>Phạm Thanh Hà</v>
      </c>
      <c r="AX1654" s="27" t="str">
        <f t="shared" si="162"/>
        <v xml:space="preserve">Vũ Thị Dịu </v>
      </c>
      <c r="AY1654" s="4" t="str">
        <f t="shared" si="163"/>
        <v>VIN+</v>
      </c>
    </row>
    <row r="1655" spans="1:51" outlineLevel="1" x14ac:dyDescent="0.25">
      <c r="A1655" s="4" t="s">
        <v>1104</v>
      </c>
      <c r="B1655" s="4" t="s">
        <v>797</v>
      </c>
      <c r="C1655" s="4" t="s">
        <v>451</v>
      </c>
      <c r="D1655" s="11" t="s">
        <v>777</v>
      </c>
      <c r="E1655" s="32" t="s">
        <v>840</v>
      </c>
      <c r="F1655" s="11" t="s">
        <v>710</v>
      </c>
      <c r="G1655" s="35">
        <v>5335077</v>
      </c>
      <c r="H1655" s="4" t="s">
        <v>3251</v>
      </c>
      <c r="I1655" s="4"/>
      <c r="J1655" s="4"/>
      <c r="K1655" s="4"/>
      <c r="L1655" s="4"/>
      <c r="M1655" s="33"/>
      <c r="N1655" s="38"/>
      <c r="O1655" s="33"/>
      <c r="P1655" s="244">
        <f t="shared" si="160"/>
        <v>238.464</v>
      </c>
      <c r="Q1655" s="25"/>
      <c r="R1655" s="25"/>
      <c r="S1655" s="25"/>
      <c r="T1655" s="109"/>
      <c r="U1655" s="25"/>
      <c r="V1655" s="25"/>
      <c r="W1655" s="25"/>
      <c r="X1655" s="25">
        <v>0</v>
      </c>
      <c r="Y1655" s="25"/>
      <c r="Z1655" s="25">
        <v>0</v>
      </c>
      <c r="AA1655" s="109"/>
      <c r="AB1655" s="25">
        <v>0</v>
      </c>
      <c r="AC1655" s="25">
        <v>0</v>
      </c>
      <c r="AD1655" s="25">
        <v>0</v>
      </c>
      <c r="AE1655" s="25">
        <v>0</v>
      </c>
      <c r="AF1655" s="25">
        <v>0</v>
      </c>
      <c r="AG1655" s="25">
        <v>0</v>
      </c>
      <c r="AH1655" s="109"/>
      <c r="AI1655" s="25">
        <v>0</v>
      </c>
      <c r="AJ1655" s="25">
        <v>0</v>
      </c>
      <c r="AK1655" s="123">
        <v>0</v>
      </c>
      <c r="AL1655" s="25">
        <v>0</v>
      </c>
      <c r="AM1655" s="25">
        <v>0</v>
      </c>
      <c r="AN1655" s="25">
        <v>0</v>
      </c>
      <c r="AO1655" s="109"/>
      <c r="AP1655" s="25">
        <v>0</v>
      </c>
      <c r="AQ1655" s="25">
        <v>0</v>
      </c>
      <c r="AR1655" s="25">
        <v>238.464</v>
      </c>
      <c r="AS1655" s="25">
        <v>0</v>
      </c>
      <c r="AT1655" s="25">
        <v>0</v>
      </c>
      <c r="AU1655" s="25">
        <v>0</v>
      </c>
      <c r="AW1655" t="str">
        <f t="shared" si="161"/>
        <v>Phạm Thanh Hà</v>
      </c>
      <c r="AX1655" s="27" t="str">
        <f t="shared" si="162"/>
        <v xml:space="preserve">Vũ Thị Dịu </v>
      </c>
      <c r="AY1655" s="4" t="str">
        <f t="shared" si="163"/>
        <v>VIN+</v>
      </c>
    </row>
    <row r="1656" spans="1:51" outlineLevel="1" x14ac:dyDescent="0.25">
      <c r="A1656" s="4" t="s">
        <v>1104</v>
      </c>
      <c r="B1656" s="4" t="s">
        <v>797</v>
      </c>
      <c r="C1656" s="4" t="s">
        <v>451</v>
      </c>
      <c r="D1656" s="11" t="s">
        <v>777</v>
      </c>
      <c r="E1656" s="32" t="s">
        <v>840</v>
      </c>
      <c r="F1656" s="11" t="s">
        <v>710</v>
      </c>
      <c r="G1656" s="35">
        <v>5296550</v>
      </c>
      <c r="H1656" s="4" t="s">
        <v>3252</v>
      </c>
      <c r="I1656" s="4"/>
      <c r="J1656" s="4"/>
      <c r="K1656" s="4"/>
      <c r="L1656" s="4"/>
      <c r="M1656" s="33"/>
      <c r="N1656" s="38"/>
      <c r="O1656" s="33"/>
      <c r="P1656" s="244">
        <f t="shared" si="160"/>
        <v>180.59800000000001</v>
      </c>
      <c r="Q1656" s="25"/>
      <c r="R1656" s="25"/>
      <c r="S1656" s="25"/>
      <c r="T1656" s="109"/>
      <c r="U1656" s="25"/>
      <c r="V1656" s="25"/>
      <c r="W1656" s="25"/>
      <c r="X1656" s="25">
        <v>0</v>
      </c>
      <c r="Y1656" s="25"/>
      <c r="Z1656" s="25">
        <v>0</v>
      </c>
      <c r="AA1656" s="109"/>
      <c r="AB1656" s="25">
        <v>0</v>
      </c>
      <c r="AC1656" s="25">
        <v>0</v>
      </c>
      <c r="AD1656" s="25">
        <v>0</v>
      </c>
      <c r="AE1656" s="25">
        <v>0</v>
      </c>
      <c r="AF1656" s="25">
        <v>0</v>
      </c>
      <c r="AG1656" s="25">
        <v>0</v>
      </c>
      <c r="AH1656" s="109"/>
      <c r="AI1656" s="25">
        <v>0</v>
      </c>
      <c r="AJ1656" s="25">
        <v>0</v>
      </c>
      <c r="AK1656" s="123">
        <v>0</v>
      </c>
      <c r="AL1656" s="25">
        <v>0</v>
      </c>
      <c r="AM1656" s="25">
        <v>0</v>
      </c>
      <c r="AN1656" s="25">
        <v>0</v>
      </c>
      <c r="AO1656" s="109"/>
      <c r="AP1656" s="25">
        <v>0</v>
      </c>
      <c r="AQ1656" s="25">
        <v>0</v>
      </c>
      <c r="AR1656" s="25">
        <v>180.59800000000001</v>
      </c>
      <c r="AS1656" s="25">
        <v>0</v>
      </c>
      <c r="AT1656" s="25">
        <v>0</v>
      </c>
      <c r="AU1656" s="25">
        <v>0</v>
      </c>
      <c r="AW1656" t="str">
        <f t="shared" si="161"/>
        <v>Phạm Thanh Hà</v>
      </c>
      <c r="AX1656" s="27" t="str">
        <f t="shared" si="162"/>
        <v xml:space="preserve">Vũ Thị Dịu </v>
      </c>
      <c r="AY1656" s="4" t="str">
        <f t="shared" si="163"/>
        <v>VIN+</v>
      </c>
    </row>
    <row r="1657" spans="1:51" outlineLevel="1" x14ac:dyDescent="0.25">
      <c r="A1657" s="4" t="s">
        <v>1104</v>
      </c>
      <c r="B1657" s="4" t="s">
        <v>797</v>
      </c>
      <c r="C1657" s="4" t="s">
        <v>451</v>
      </c>
      <c r="D1657" s="11" t="s">
        <v>777</v>
      </c>
      <c r="E1657" s="32" t="s">
        <v>840</v>
      </c>
      <c r="F1657" s="11" t="s">
        <v>710</v>
      </c>
      <c r="G1657" s="35">
        <v>5339118</v>
      </c>
      <c r="H1657" s="4" t="s">
        <v>3253</v>
      </c>
      <c r="I1657" s="4"/>
      <c r="J1657" s="4"/>
      <c r="K1657" s="4"/>
      <c r="L1657" s="4"/>
      <c r="M1657" s="33"/>
      <c r="N1657" s="38"/>
      <c r="O1657" s="33"/>
      <c r="P1657" s="244">
        <f t="shared" si="160"/>
        <v>419.06200000000001</v>
      </c>
      <c r="Q1657" s="25"/>
      <c r="R1657" s="25"/>
      <c r="S1657" s="25"/>
      <c r="T1657" s="109"/>
      <c r="U1657" s="25"/>
      <c r="V1657" s="25"/>
      <c r="W1657" s="25"/>
      <c r="X1657" s="25">
        <v>0</v>
      </c>
      <c r="Y1657" s="25"/>
      <c r="Z1657" s="25">
        <v>0</v>
      </c>
      <c r="AA1657" s="109"/>
      <c r="AB1657" s="25">
        <v>0</v>
      </c>
      <c r="AC1657" s="25">
        <v>0</v>
      </c>
      <c r="AD1657" s="25">
        <v>0</v>
      </c>
      <c r="AE1657" s="25">
        <v>0</v>
      </c>
      <c r="AF1657" s="25">
        <v>0</v>
      </c>
      <c r="AG1657" s="25">
        <v>0</v>
      </c>
      <c r="AH1657" s="109"/>
      <c r="AI1657" s="25">
        <v>0</v>
      </c>
      <c r="AJ1657" s="25">
        <v>0</v>
      </c>
      <c r="AK1657" s="123">
        <v>238.464</v>
      </c>
      <c r="AL1657" s="25">
        <v>0</v>
      </c>
      <c r="AM1657" s="25">
        <v>0</v>
      </c>
      <c r="AN1657" s="25">
        <v>0</v>
      </c>
      <c r="AO1657" s="109"/>
      <c r="AP1657" s="25">
        <v>0</v>
      </c>
      <c r="AQ1657" s="25">
        <v>0</v>
      </c>
      <c r="AR1657" s="25">
        <v>0</v>
      </c>
      <c r="AS1657" s="25">
        <v>0</v>
      </c>
      <c r="AT1657" s="25">
        <v>0</v>
      </c>
      <c r="AU1657" s="25">
        <v>180.59800000000001</v>
      </c>
      <c r="AW1657" t="str">
        <f t="shared" si="161"/>
        <v>Phạm Thanh Hà</v>
      </c>
      <c r="AX1657" s="27" t="str">
        <f t="shared" si="162"/>
        <v xml:space="preserve">Vũ Thị Dịu </v>
      </c>
      <c r="AY1657" s="4" t="str">
        <f t="shared" si="163"/>
        <v>VIN+</v>
      </c>
    </row>
    <row r="1658" spans="1:51" outlineLevel="1" x14ac:dyDescent="0.25">
      <c r="A1658" s="4" t="s">
        <v>1104</v>
      </c>
      <c r="B1658" s="4" t="s">
        <v>797</v>
      </c>
      <c r="C1658" s="4" t="s">
        <v>451</v>
      </c>
      <c r="D1658" s="11" t="s">
        <v>777</v>
      </c>
      <c r="E1658" s="32" t="s">
        <v>840</v>
      </c>
      <c r="F1658" s="11" t="s">
        <v>710</v>
      </c>
      <c r="G1658" s="35">
        <v>5336962</v>
      </c>
      <c r="H1658" s="4" t="s">
        <v>3254</v>
      </c>
      <c r="I1658" s="4"/>
      <c r="J1658" s="4"/>
      <c r="K1658" s="4"/>
      <c r="L1658" s="4"/>
      <c r="M1658" s="33"/>
      <c r="N1658" s="38"/>
      <c r="O1658" s="33"/>
      <c r="P1658" s="244">
        <f t="shared" si="160"/>
        <v>778.11899999999991</v>
      </c>
      <c r="Q1658" s="25"/>
      <c r="R1658" s="25"/>
      <c r="S1658" s="25"/>
      <c r="T1658" s="109"/>
      <c r="U1658" s="25"/>
      <c r="V1658" s="25"/>
      <c r="W1658" s="25"/>
      <c r="X1658" s="25">
        <v>0</v>
      </c>
      <c r="Y1658" s="25"/>
      <c r="Z1658" s="25">
        <v>0</v>
      </c>
      <c r="AA1658" s="109"/>
      <c r="AB1658" s="25">
        <v>0</v>
      </c>
      <c r="AC1658" s="25">
        <v>0</v>
      </c>
      <c r="AD1658" s="25">
        <v>0</v>
      </c>
      <c r="AE1658" s="25">
        <v>0</v>
      </c>
      <c r="AF1658" s="25">
        <v>0</v>
      </c>
      <c r="AG1658" s="25">
        <v>0</v>
      </c>
      <c r="AH1658" s="109"/>
      <c r="AI1658" s="25">
        <v>0</v>
      </c>
      <c r="AJ1658" s="25">
        <v>0</v>
      </c>
      <c r="AK1658" s="123">
        <v>359.05700000000002</v>
      </c>
      <c r="AL1658" s="25">
        <v>0</v>
      </c>
      <c r="AM1658" s="25">
        <v>0</v>
      </c>
      <c r="AN1658" s="25">
        <v>0</v>
      </c>
      <c r="AO1658" s="109"/>
      <c r="AP1658" s="25">
        <v>0</v>
      </c>
      <c r="AQ1658" s="25">
        <v>0</v>
      </c>
      <c r="AR1658" s="25">
        <v>238.464</v>
      </c>
      <c r="AS1658" s="25">
        <v>0</v>
      </c>
      <c r="AT1658" s="25">
        <v>0</v>
      </c>
      <c r="AU1658" s="25">
        <v>180.59800000000001</v>
      </c>
      <c r="AW1658" t="str">
        <f t="shared" si="161"/>
        <v>Phạm Thanh Hà</v>
      </c>
      <c r="AX1658" s="27" t="str">
        <f t="shared" si="162"/>
        <v xml:space="preserve">Vũ Thị Dịu </v>
      </c>
      <c r="AY1658" s="4" t="str">
        <f t="shared" si="163"/>
        <v>VIN+</v>
      </c>
    </row>
    <row r="1659" spans="1:51" outlineLevel="1" x14ac:dyDescent="0.25">
      <c r="A1659" s="4" t="s">
        <v>1104</v>
      </c>
      <c r="B1659" s="4" t="s">
        <v>797</v>
      </c>
      <c r="C1659" s="4" t="s">
        <v>451</v>
      </c>
      <c r="D1659" s="11" t="s">
        <v>777</v>
      </c>
      <c r="E1659" s="32" t="s">
        <v>840</v>
      </c>
      <c r="F1659" s="11" t="s">
        <v>710</v>
      </c>
      <c r="G1659" s="35">
        <v>5271191</v>
      </c>
      <c r="H1659" s="4" t="s">
        <v>3255</v>
      </c>
      <c r="I1659" s="4"/>
      <c r="J1659" s="4"/>
      <c r="K1659" s="4"/>
      <c r="L1659" s="4"/>
      <c r="M1659" s="33"/>
      <c r="N1659" s="38"/>
      <c r="O1659" s="33"/>
      <c r="P1659" s="244">
        <f t="shared" si="160"/>
        <v>597.52099999999996</v>
      </c>
      <c r="Q1659" s="25"/>
      <c r="R1659" s="25"/>
      <c r="S1659" s="25"/>
      <c r="T1659" s="109"/>
      <c r="U1659" s="25"/>
      <c r="V1659" s="25"/>
      <c r="W1659" s="25"/>
      <c r="X1659" s="25">
        <v>0</v>
      </c>
      <c r="Y1659" s="25"/>
      <c r="Z1659" s="25">
        <v>0</v>
      </c>
      <c r="AA1659" s="109"/>
      <c r="AB1659" s="25">
        <v>0</v>
      </c>
      <c r="AC1659" s="25">
        <v>0</v>
      </c>
      <c r="AD1659" s="25">
        <v>0</v>
      </c>
      <c r="AE1659" s="25">
        <v>0</v>
      </c>
      <c r="AF1659" s="25">
        <v>0</v>
      </c>
      <c r="AG1659" s="25">
        <v>0</v>
      </c>
      <c r="AH1659" s="109"/>
      <c r="AI1659" s="25">
        <v>0</v>
      </c>
      <c r="AJ1659" s="25">
        <v>0</v>
      </c>
      <c r="AK1659" s="123">
        <v>0</v>
      </c>
      <c r="AL1659" s="25">
        <v>0</v>
      </c>
      <c r="AM1659" s="25">
        <v>0</v>
      </c>
      <c r="AN1659" s="25">
        <v>0</v>
      </c>
      <c r="AO1659" s="109"/>
      <c r="AP1659" s="25">
        <v>0</v>
      </c>
      <c r="AQ1659" s="25">
        <v>0</v>
      </c>
      <c r="AR1659" s="25">
        <v>597.52099999999996</v>
      </c>
      <c r="AS1659" s="25">
        <v>0</v>
      </c>
      <c r="AT1659" s="25">
        <v>0</v>
      </c>
      <c r="AU1659" s="25">
        <v>0</v>
      </c>
      <c r="AW1659" t="str">
        <f t="shared" si="161"/>
        <v>Phạm Thanh Hà</v>
      </c>
      <c r="AX1659" s="27" t="str">
        <f t="shared" si="162"/>
        <v xml:space="preserve">Vũ Thị Dịu </v>
      </c>
      <c r="AY1659" s="4" t="str">
        <f t="shared" si="163"/>
        <v>VIN+</v>
      </c>
    </row>
    <row r="1660" spans="1:51" outlineLevel="1" x14ac:dyDescent="0.25">
      <c r="A1660" s="4" t="s">
        <v>1104</v>
      </c>
      <c r="B1660" s="4" t="s">
        <v>797</v>
      </c>
      <c r="C1660" s="4" t="s">
        <v>451</v>
      </c>
      <c r="D1660" s="11" t="s">
        <v>777</v>
      </c>
      <c r="E1660" s="32" t="s">
        <v>840</v>
      </c>
      <c r="F1660" s="11" t="s">
        <v>710</v>
      </c>
      <c r="G1660" s="35">
        <v>5274008</v>
      </c>
      <c r="H1660" s="4" t="s">
        <v>3256</v>
      </c>
      <c r="I1660" s="4"/>
      <c r="J1660" s="4"/>
      <c r="K1660" s="4"/>
      <c r="L1660" s="4"/>
      <c r="M1660" s="33"/>
      <c r="N1660" s="38"/>
      <c r="O1660" s="33"/>
      <c r="P1660" s="244">
        <f t="shared" si="160"/>
        <v>238.464</v>
      </c>
      <c r="Q1660" s="25"/>
      <c r="R1660" s="25"/>
      <c r="S1660" s="25"/>
      <c r="T1660" s="109"/>
      <c r="U1660" s="25"/>
      <c r="V1660" s="25"/>
      <c r="W1660" s="25"/>
      <c r="X1660" s="25">
        <v>0</v>
      </c>
      <c r="Y1660" s="25"/>
      <c r="Z1660" s="25">
        <v>0</v>
      </c>
      <c r="AA1660" s="109"/>
      <c r="AB1660" s="25">
        <v>0</v>
      </c>
      <c r="AC1660" s="25">
        <v>0</v>
      </c>
      <c r="AD1660" s="25">
        <v>0</v>
      </c>
      <c r="AE1660" s="25">
        <v>0</v>
      </c>
      <c r="AF1660" s="25">
        <v>0</v>
      </c>
      <c r="AG1660" s="25">
        <v>0</v>
      </c>
      <c r="AH1660" s="109"/>
      <c r="AI1660" s="25">
        <v>0</v>
      </c>
      <c r="AJ1660" s="25">
        <v>0</v>
      </c>
      <c r="AK1660" s="123">
        <v>0</v>
      </c>
      <c r="AL1660" s="25">
        <v>0</v>
      </c>
      <c r="AM1660" s="25">
        <v>0</v>
      </c>
      <c r="AN1660" s="25">
        <v>0</v>
      </c>
      <c r="AO1660" s="109"/>
      <c r="AP1660" s="25">
        <v>0</v>
      </c>
      <c r="AQ1660" s="25">
        <v>0</v>
      </c>
      <c r="AR1660" s="25">
        <v>238.464</v>
      </c>
      <c r="AS1660" s="25">
        <v>0</v>
      </c>
      <c r="AT1660" s="25">
        <v>0</v>
      </c>
      <c r="AU1660" s="25">
        <v>0</v>
      </c>
      <c r="AW1660" t="str">
        <f t="shared" si="161"/>
        <v>Phạm Thanh Hà</v>
      </c>
      <c r="AX1660" s="27" t="str">
        <f t="shared" si="162"/>
        <v xml:space="preserve">Vũ Thị Dịu </v>
      </c>
      <c r="AY1660" s="4" t="str">
        <f t="shared" si="163"/>
        <v>VIN+</v>
      </c>
    </row>
    <row r="1661" spans="1:51" outlineLevel="1" x14ac:dyDescent="0.25">
      <c r="A1661" s="4" t="s">
        <v>1104</v>
      </c>
      <c r="B1661" s="4" t="s">
        <v>797</v>
      </c>
      <c r="C1661" s="4" t="s">
        <v>451</v>
      </c>
      <c r="D1661" s="11" t="s">
        <v>777</v>
      </c>
      <c r="E1661" s="32" t="s">
        <v>840</v>
      </c>
      <c r="F1661" s="11" t="s">
        <v>710</v>
      </c>
      <c r="G1661" s="35">
        <v>5273078</v>
      </c>
      <c r="H1661" s="4" t="s">
        <v>3257</v>
      </c>
      <c r="I1661" s="4"/>
      <c r="J1661" s="4"/>
      <c r="K1661" s="4"/>
      <c r="L1661" s="4"/>
      <c r="M1661" s="33"/>
      <c r="N1661" s="38"/>
      <c r="O1661" s="33"/>
      <c r="P1661" s="244">
        <f t="shared" si="160"/>
        <v>180.59800000000001</v>
      </c>
      <c r="Q1661" s="25"/>
      <c r="R1661" s="25"/>
      <c r="S1661" s="25"/>
      <c r="T1661" s="109"/>
      <c r="U1661" s="25"/>
      <c r="V1661" s="25"/>
      <c r="W1661" s="25"/>
      <c r="X1661" s="25">
        <v>0</v>
      </c>
      <c r="Y1661" s="25"/>
      <c r="Z1661" s="25">
        <v>0</v>
      </c>
      <c r="AA1661" s="109"/>
      <c r="AB1661" s="25">
        <v>0</v>
      </c>
      <c r="AC1661" s="25">
        <v>0</v>
      </c>
      <c r="AD1661" s="25">
        <v>0</v>
      </c>
      <c r="AE1661" s="25">
        <v>0</v>
      </c>
      <c r="AF1661" s="25">
        <v>0</v>
      </c>
      <c r="AG1661" s="25">
        <v>0</v>
      </c>
      <c r="AH1661" s="109"/>
      <c r="AI1661" s="25">
        <v>0</v>
      </c>
      <c r="AJ1661" s="25">
        <v>0</v>
      </c>
      <c r="AK1661" s="123">
        <v>0</v>
      </c>
      <c r="AL1661" s="25">
        <v>0</v>
      </c>
      <c r="AM1661" s="25">
        <v>0</v>
      </c>
      <c r="AN1661" s="25">
        <v>0</v>
      </c>
      <c r="AO1661" s="109"/>
      <c r="AP1661" s="25">
        <v>0</v>
      </c>
      <c r="AQ1661" s="25">
        <v>0</v>
      </c>
      <c r="AR1661" s="25">
        <v>0</v>
      </c>
      <c r="AS1661" s="25">
        <v>0</v>
      </c>
      <c r="AT1661" s="25">
        <v>0</v>
      </c>
      <c r="AU1661" s="25">
        <v>180.59800000000001</v>
      </c>
      <c r="AW1661" t="str">
        <f t="shared" si="161"/>
        <v>Phạm Thanh Hà</v>
      </c>
      <c r="AX1661" s="27" t="str">
        <f t="shared" si="162"/>
        <v xml:space="preserve">Vũ Thị Dịu </v>
      </c>
      <c r="AY1661" s="4" t="str">
        <f t="shared" si="163"/>
        <v>VIN+</v>
      </c>
    </row>
    <row r="1662" spans="1:51" outlineLevel="1" x14ac:dyDescent="0.25">
      <c r="A1662" s="4" t="s">
        <v>1104</v>
      </c>
      <c r="B1662" s="4" t="s">
        <v>797</v>
      </c>
      <c r="C1662" s="4" t="s">
        <v>451</v>
      </c>
      <c r="D1662" s="11" t="s">
        <v>777</v>
      </c>
      <c r="E1662" s="32" t="s">
        <v>840</v>
      </c>
      <c r="F1662" s="11" t="s">
        <v>710</v>
      </c>
      <c r="G1662" s="35">
        <v>5133860</v>
      </c>
      <c r="H1662" s="4" t="s">
        <v>3258</v>
      </c>
      <c r="I1662" s="4"/>
      <c r="J1662" s="4"/>
      <c r="K1662" s="4"/>
      <c r="L1662" s="4"/>
      <c r="M1662" s="33"/>
      <c r="N1662" s="38"/>
      <c r="O1662" s="33"/>
      <c r="P1662" s="244">
        <f t="shared" si="160"/>
        <v>602.93799999999999</v>
      </c>
      <c r="Q1662" s="25"/>
      <c r="R1662" s="25"/>
      <c r="S1662" s="25"/>
      <c r="T1662" s="109"/>
      <c r="U1662" s="25"/>
      <c r="V1662" s="25"/>
      <c r="W1662" s="25"/>
      <c r="X1662" s="25">
        <v>0</v>
      </c>
      <c r="Y1662" s="25"/>
      <c r="Z1662" s="25">
        <v>243.881</v>
      </c>
      <c r="AA1662" s="109"/>
      <c r="AB1662" s="25">
        <v>0</v>
      </c>
      <c r="AC1662" s="25">
        <v>0</v>
      </c>
      <c r="AD1662" s="25">
        <v>0</v>
      </c>
      <c r="AE1662" s="25">
        <v>0</v>
      </c>
      <c r="AF1662" s="25">
        <v>0</v>
      </c>
      <c r="AG1662" s="25">
        <v>359.05700000000002</v>
      </c>
      <c r="AH1662" s="109"/>
      <c r="AI1662" s="25">
        <v>0</v>
      </c>
      <c r="AJ1662" s="25">
        <v>0</v>
      </c>
      <c r="AK1662" s="123">
        <v>0</v>
      </c>
      <c r="AL1662" s="25">
        <v>0</v>
      </c>
      <c r="AM1662" s="25">
        <v>0</v>
      </c>
      <c r="AN1662" s="25">
        <v>0</v>
      </c>
      <c r="AO1662" s="109"/>
      <c r="AP1662" s="25">
        <v>0</v>
      </c>
      <c r="AQ1662" s="25">
        <v>0</v>
      </c>
      <c r="AR1662" s="25">
        <v>0</v>
      </c>
      <c r="AS1662" s="25">
        <v>0</v>
      </c>
      <c r="AT1662" s="25">
        <v>0</v>
      </c>
      <c r="AU1662" s="25">
        <v>0</v>
      </c>
      <c r="AW1662" t="str">
        <f t="shared" si="161"/>
        <v>Phạm Thanh Hà</v>
      </c>
      <c r="AX1662" s="27" t="str">
        <f t="shared" si="162"/>
        <v xml:space="preserve">Vũ Thị Dịu </v>
      </c>
      <c r="AY1662" s="4" t="str">
        <f t="shared" si="163"/>
        <v>VIN+</v>
      </c>
    </row>
    <row r="1663" spans="1:51" outlineLevel="1" x14ac:dyDescent="0.25">
      <c r="A1663" s="4" t="s">
        <v>1104</v>
      </c>
      <c r="B1663" s="4" t="s">
        <v>797</v>
      </c>
      <c r="C1663" s="4" t="s">
        <v>451</v>
      </c>
      <c r="D1663" s="11" t="s">
        <v>777</v>
      </c>
      <c r="E1663" s="32" t="s">
        <v>840</v>
      </c>
      <c r="F1663" s="11" t="s">
        <v>710</v>
      </c>
      <c r="G1663" s="35">
        <v>5277005</v>
      </c>
      <c r="H1663" s="4" t="s">
        <v>3259</v>
      </c>
      <c r="I1663" s="4"/>
      <c r="J1663" s="4"/>
      <c r="K1663" s="4"/>
      <c r="L1663" s="4"/>
      <c r="M1663" s="33"/>
      <c r="N1663" s="38"/>
      <c r="O1663" s="33"/>
      <c r="P1663" s="244">
        <f t="shared" si="160"/>
        <v>0</v>
      </c>
      <c r="Q1663" s="25"/>
      <c r="R1663" s="25"/>
      <c r="S1663" s="25"/>
      <c r="T1663" s="109"/>
      <c r="U1663" s="25"/>
      <c r="V1663" s="25"/>
      <c r="W1663" s="25"/>
      <c r="X1663" s="25">
        <v>0</v>
      </c>
      <c r="Y1663" s="25"/>
      <c r="Z1663" s="25">
        <v>0</v>
      </c>
      <c r="AA1663" s="109"/>
      <c r="AB1663" s="25">
        <v>0</v>
      </c>
      <c r="AC1663" s="25">
        <v>0</v>
      </c>
      <c r="AD1663" s="25">
        <v>0</v>
      </c>
      <c r="AE1663" s="25">
        <v>0</v>
      </c>
      <c r="AF1663" s="25">
        <v>0</v>
      </c>
      <c r="AG1663" s="25">
        <v>0</v>
      </c>
      <c r="AH1663" s="109"/>
      <c r="AI1663" s="25">
        <v>0</v>
      </c>
      <c r="AJ1663" s="25">
        <v>0</v>
      </c>
      <c r="AK1663" s="123">
        <v>0</v>
      </c>
      <c r="AL1663" s="25">
        <v>0</v>
      </c>
      <c r="AM1663" s="25">
        <v>0</v>
      </c>
      <c r="AN1663" s="25">
        <v>0</v>
      </c>
      <c r="AO1663" s="109"/>
      <c r="AP1663" s="25">
        <v>0</v>
      </c>
      <c r="AQ1663" s="25">
        <v>0</v>
      </c>
      <c r="AR1663" s="25">
        <v>0</v>
      </c>
      <c r="AS1663" s="25">
        <v>0</v>
      </c>
      <c r="AT1663" s="25">
        <v>0</v>
      </c>
      <c r="AU1663" s="25">
        <v>0</v>
      </c>
      <c r="AW1663" t="str">
        <f t="shared" si="161"/>
        <v>Phạm Thanh Hà</v>
      </c>
      <c r="AX1663" s="27" t="str">
        <f t="shared" si="162"/>
        <v xml:space="preserve">Vũ Thị Dịu </v>
      </c>
      <c r="AY1663" s="4" t="str">
        <f t="shared" si="163"/>
        <v>VIN+</v>
      </c>
    </row>
    <row r="1664" spans="1:51" outlineLevel="1" x14ac:dyDescent="0.25">
      <c r="A1664" s="4" t="s">
        <v>1104</v>
      </c>
      <c r="B1664" s="4" t="s">
        <v>797</v>
      </c>
      <c r="C1664" s="4" t="s">
        <v>451</v>
      </c>
      <c r="D1664" s="11" t="s">
        <v>777</v>
      </c>
      <c r="E1664" s="32" t="s">
        <v>840</v>
      </c>
      <c r="F1664" s="11" t="s">
        <v>710</v>
      </c>
      <c r="G1664" s="35">
        <v>5137091</v>
      </c>
      <c r="H1664" s="4" t="s">
        <v>3260</v>
      </c>
      <c r="I1664" s="4"/>
      <c r="J1664" s="4"/>
      <c r="K1664" s="4"/>
      <c r="L1664" s="4"/>
      <c r="M1664" s="33"/>
      <c r="N1664" s="38"/>
      <c r="O1664" s="33"/>
      <c r="P1664" s="244">
        <f t="shared" si="160"/>
        <v>0</v>
      </c>
      <c r="Q1664" s="25"/>
      <c r="R1664" s="25"/>
      <c r="S1664" s="25"/>
      <c r="T1664" s="109"/>
      <c r="U1664" s="25"/>
      <c r="V1664" s="25"/>
      <c r="W1664" s="25"/>
      <c r="X1664" s="25">
        <v>0</v>
      </c>
      <c r="Y1664" s="25"/>
      <c r="Z1664" s="25">
        <v>0</v>
      </c>
      <c r="AA1664" s="109"/>
      <c r="AB1664" s="25">
        <v>0</v>
      </c>
      <c r="AC1664" s="25">
        <v>0</v>
      </c>
      <c r="AD1664" s="25">
        <v>0</v>
      </c>
      <c r="AE1664" s="25">
        <v>0</v>
      </c>
      <c r="AF1664" s="25">
        <v>0</v>
      </c>
      <c r="AG1664" s="25">
        <v>0</v>
      </c>
      <c r="AH1664" s="109"/>
      <c r="AI1664" s="25">
        <v>0</v>
      </c>
      <c r="AJ1664" s="25">
        <v>0</v>
      </c>
      <c r="AK1664" s="123">
        <v>0</v>
      </c>
      <c r="AL1664" s="25">
        <v>0</v>
      </c>
      <c r="AM1664" s="25">
        <v>0</v>
      </c>
      <c r="AN1664" s="25">
        <v>0</v>
      </c>
      <c r="AO1664" s="109"/>
      <c r="AP1664" s="25">
        <v>0</v>
      </c>
      <c r="AQ1664" s="25">
        <v>0</v>
      </c>
      <c r="AR1664" s="25">
        <v>0</v>
      </c>
      <c r="AS1664" s="25">
        <v>0</v>
      </c>
      <c r="AT1664" s="25">
        <v>0</v>
      </c>
      <c r="AU1664" s="25">
        <v>0</v>
      </c>
      <c r="AW1664" t="str">
        <f t="shared" si="161"/>
        <v>Phạm Thanh Hà</v>
      </c>
      <c r="AX1664" s="27" t="str">
        <f t="shared" si="162"/>
        <v xml:space="preserve">Vũ Thị Dịu </v>
      </c>
      <c r="AY1664" s="4" t="str">
        <f t="shared" si="163"/>
        <v>VIN+</v>
      </c>
    </row>
    <row r="1665" spans="1:51" outlineLevel="1" x14ac:dyDescent="0.25">
      <c r="A1665" s="4" t="s">
        <v>1104</v>
      </c>
      <c r="B1665" s="4" t="s">
        <v>797</v>
      </c>
      <c r="C1665" s="4" t="s">
        <v>451</v>
      </c>
      <c r="D1665" s="11" t="s">
        <v>777</v>
      </c>
      <c r="E1665" s="32" t="s">
        <v>840</v>
      </c>
      <c r="F1665" s="11" t="s">
        <v>710</v>
      </c>
      <c r="G1665" s="35">
        <v>5132788</v>
      </c>
      <c r="H1665" s="4" t="s">
        <v>3261</v>
      </c>
      <c r="I1665" s="4"/>
      <c r="J1665" s="4"/>
      <c r="K1665" s="4"/>
      <c r="L1665" s="4"/>
      <c r="M1665" s="33"/>
      <c r="N1665" s="38"/>
      <c r="O1665" s="33"/>
      <c r="P1665" s="244">
        <f t="shared" si="160"/>
        <v>1442.8109999999999</v>
      </c>
      <c r="Q1665" s="25"/>
      <c r="R1665" s="25"/>
      <c r="S1665" s="25"/>
      <c r="T1665" s="109"/>
      <c r="U1665" s="25"/>
      <c r="V1665" s="25"/>
      <c r="W1665" s="25"/>
      <c r="X1665" s="25">
        <v>0</v>
      </c>
      <c r="Y1665" s="25"/>
      <c r="Z1665" s="25">
        <v>0</v>
      </c>
      <c r="AA1665" s="109"/>
      <c r="AB1665" s="25">
        <v>0</v>
      </c>
      <c r="AC1665" s="25">
        <v>0</v>
      </c>
      <c r="AD1665" s="25">
        <v>0</v>
      </c>
      <c r="AE1665" s="25">
        <v>0</v>
      </c>
      <c r="AF1665" s="25">
        <v>0</v>
      </c>
      <c r="AG1665" s="25">
        <v>238.464</v>
      </c>
      <c r="AH1665" s="109"/>
      <c r="AI1665" s="25">
        <v>0</v>
      </c>
      <c r="AJ1665" s="25">
        <v>0</v>
      </c>
      <c r="AK1665" s="123">
        <v>0</v>
      </c>
      <c r="AL1665" s="25">
        <v>0</v>
      </c>
      <c r="AM1665" s="25">
        <v>0</v>
      </c>
      <c r="AN1665" s="25">
        <v>0</v>
      </c>
      <c r="AO1665" s="109"/>
      <c r="AP1665" s="25">
        <v>0</v>
      </c>
      <c r="AQ1665" s="25">
        <v>0</v>
      </c>
      <c r="AR1665" s="25">
        <v>359.05700000000002</v>
      </c>
      <c r="AS1665" s="25">
        <v>0</v>
      </c>
      <c r="AT1665" s="25">
        <v>845.29</v>
      </c>
      <c r="AU1665" s="25">
        <v>0</v>
      </c>
      <c r="AW1665" t="str">
        <f t="shared" si="161"/>
        <v>Phạm Thanh Hà</v>
      </c>
      <c r="AX1665" s="27" t="str">
        <f t="shared" si="162"/>
        <v xml:space="preserve">Vũ Thị Dịu </v>
      </c>
      <c r="AY1665" s="4" t="str">
        <f t="shared" si="163"/>
        <v>VIN+</v>
      </c>
    </row>
    <row r="1666" spans="1:51" outlineLevel="1" x14ac:dyDescent="0.25">
      <c r="A1666" s="4" t="s">
        <v>1104</v>
      </c>
      <c r="B1666" s="4" t="s">
        <v>797</v>
      </c>
      <c r="C1666" s="4" t="s">
        <v>451</v>
      </c>
      <c r="D1666" s="11" t="s">
        <v>777</v>
      </c>
      <c r="E1666" s="32" t="s">
        <v>840</v>
      </c>
      <c r="F1666" s="11" t="s">
        <v>710</v>
      </c>
      <c r="G1666" s="35">
        <v>5132809</v>
      </c>
      <c r="H1666" s="4" t="s">
        <v>3262</v>
      </c>
      <c r="I1666" s="4"/>
      <c r="J1666" s="4"/>
      <c r="K1666" s="4"/>
      <c r="L1666" s="4"/>
      <c r="M1666" s="33"/>
      <c r="N1666" s="38"/>
      <c r="O1666" s="33"/>
      <c r="P1666" s="244">
        <f t="shared" si="160"/>
        <v>487.762</v>
      </c>
      <c r="Q1666" s="25"/>
      <c r="R1666" s="25"/>
      <c r="S1666" s="25"/>
      <c r="T1666" s="109"/>
      <c r="U1666" s="25"/>
      <c r="V1666" s="25"/>
      <c r="W1666" s="25"/>
      <c r="X1666" s="25">
        <v>0</v>
      </c>
      <c r="Y1666" s="25"/>
      <c r="Z1666" s="25">
        <v>487.762</v>
      </c>
      <c r="AA1666" s="109"/>
      <c r="AB1666" s="25">
        <v>0</v>
      </c>
      <c r="AC1666" s="25">
        <v>0</v>
      </c>
      <c r="AD1666" s="25">
        <v>0</v>
      </c>
      <c r="AE1666" s="25">
        <v>0</v>
      </c>
      <c r="AF1666" s="25">
        <v>0</v>
      </c>
      <c r="AG1666" s="25">
        <v>0</v>
      </c>
      <c r="AH1666" s="109"/>
      <c r="AI1666" s="25">
        <v>0</v>
      </c>
      <c r="AJ1666" s="25">
        <v>0</v>
      </c>
      <c r="AK1666" s="123">
        <v>0</v>
      </c>
      <c r="AL1666" s="25">
        <v>0</v>
      </c>
      <c r="AM1666" s="25">
        <v>0</v>
      </c>
      <c r="AN1666" s="25">
        <v>0</v>
      </c>
      <c r="AO1666" s="109"/>
      <c r="AP1666" s="25">
        <v>0</v>
      </c>
      <c r="AQ1666" s="25">
        <v>0</v>
      </c>
      <c r="AR1666" s="25">
        <v>0</v>
      </c>
      <c r="AS1666" s="25">
        <v>0</v>
      </c>
      <c r="AT1666" s="25">
        <v>0</v>
      </c>
      <c r="AU1666" s="25">
        <v>0</v>
      </c>
      <c r="AW1666" t="str">
        <f t="shared" si="161"/>
        <v>Phạm Thanh Hà</v>
      </c>
      <c r="AX1666" s="27" t="str">
        <f t="shared" si="162"/>
        <v xml:space="preserve">Vũ Thị Dịu </v>
      </c>
      <c r="AY1666" s="4" t="str">
        <f t="shared" si="163"/>
        <v>VIN+</v>
      </c>
    </row>
    <row r="1667" spans="1:51" outlineLevel="1" x14ac:dyDescent="0.25">
      <c r="A1667" s="4" t="s">
        <v>1104</v>
      </c>
      <c r="B1667" s="4" t="s">
        <v>797</v>
      </c>
      <c r="C1667" s="4" t="s">
        <v>451</v>
      </c>
      <c r="D1667" s="11" t="s">
        <v>777</v>
      </c>
      <c r="E1667" s="32" t="s">
        <v>840</v>
      </c>
      <c r="F1667" s="11" t="s">
        <v>710</v>
      </c>
      <c r="G1667" s="35">
        <v>5277012</v>
      </c>
      <c r="H1667" s="4" t="s">
        <v>3263</v>
      </c>
      <c r="I1667" s="4"/>
      <c r="J1667" s="4"/>
      <c r="K1667" s="4"/>
      <c r="L1667" s="4"/>
      <c r="M1667" s="33"/>
      <c r="N1667" s="38"/>
      <c r="O1667" s="33"/>
      <c r="P1667" s="244">
        <f t="shared" si="160"/>
        <v>419.06200000000001</v>
      </c>
      <c r="Q1667" s="25"/>
      <c r="R1667" s="25"/>
      <c r="S1667" s="25"/>
      <c r="T1667" s="109"/>
      <c r="U1667" s="25"/>
      <c r="V1667" s="25"/>
      <c r="W1667" s="25"/>
      <c r="X1667" s="25">
        <v>0</v>
      </c>
      <c r="Y1667" s="25"/>
      <c r="Z1667" s="25">
        <v>0</v>
      </c>
      <c r="AA1667" s="109"/>
      <c r="AB1667" s="25">
        <v>0</v>
      </c>
      <c r="AC1667" s="25">
        <v>0</v>
      </c>
      <c r="AD1667" s="25">
        <v>0</v>
      </c>
      <c r="AE1667" s="25">
        <v>0</v>
      </c>
      <c r="AF1667" s="25">
        <v>0</v>
      </c>
      <c r="AG1667" s="25">
        <v>0</v>
      </c>
      <c r="AH1667" s="109"/>
      <c r="AI1667" s="25">
        <v>0</v>
      </c>
      <c r="AJ1667" s="25">
        <v>0</v>
      </c>
      <c r="AK1667" s="123">
        <v>419.06200000000001</v>
      </c>
      <c r="AL1667" s="25">
        <v>0</v>
      </c>
      <c r="AM1667" s="25">
        <v>0</v>
      </c>
      <c r="AN1667" s="25">
        <v>0</v>
      </c>
      <c r="AO1667" s="109"/>
      <c r="AP1667" s="25">
        <v>0</v>
      </c>
      <c r="AQ1667" s="25">
        <v>0</v>
      </c>
      <c r="AR1667" s="25">
        <v>0</v>
      </c>
      <c r="AS1667" s="25">
        <v>0</v>
      </c>
      <c r="AT1667" s="25">
        <v>0</v>
      </c>
      <c r="AU1667" s="25">
        <v>0</v>
      </c>
      <c r="AW1667" t="str">
        <f t="shared" si="161"/>
        <v>Phạm Thanh Hà</v>
      </c>
      <c r="AX1667" s="27" t="str">
        <f t="shared" si="162"/>
        <v xml:space="preserve">Vũ Thị Dịu </v>
      </c>
      <c r="AY1667" s="4" t="str">
        <f t="shared" si="163"/>
        <v>VIN+</v>
      </c>
    </row>
    <row r="1668" spans="1:51" outlineLevel="1" x14ac:dyDescent="0.25">
      <c r="A1668" s="4" t="s">
        <v>1104</v>
      </c>
      <c r="B1668" s="4" t="s">
        <v>797</v>
      </c>
      <c r="C1668" s="4" t="s">
        <v>451</v>
      </c>
      <c r="D1668" s="11" t="s">
        <v>777</v>
      </c>
      <c r="E1668" s="32" t="s">
        <v>840</v>
      </c>
      <c r="F1668" s="11" t="s">
        <v>710</v>
      </c>
      <c r="G1668" s="35">
        <v>5132771</v>
      </c>
      <c r="H1668" s="4" t="s">
        <v>3264</v>
      </c>
      <c r="I1668" s="4"/>
      <c r="J1668" s="4"/>
      <c r="K1668" s="4"/>
      <c r="L1668" s="4"/>
      <c r="M1668" s="33"/>
      <c r="N1668" s="38"/>
      <c r="O1668" s="33"/>
      <c r="P1668" s="244">
        <f t="shared" si="160"/>
        <v>0</v>
      </c>
      <c r="Q1668" s="25"/>
      <c r="R1668" s="25"/>
      <c r="S1668" s="25"/>
      <c r="T1668" s="109"/>
      <c r="U1668" s="25"/>
      <c r="V1668" s="25"/>
      <c r="W1668" s="25"/>
      <c r="X1668" s="25">
        <v>0</v>
      </c>
      <c r="Y1668" s="25"/>
      <c r="Z1668" s="25">
        <v>0</v>
      </c>
      <c r="AA1668" s="109"/>
      <c r="AB1668" s="25">
        <v>0</v>
      </c>
      <c r="AC1668" s="25">
        <v>0</v>
      </c>
      <c r="AD1668" s="25">
        <v>0</v>
      </c>
      <c r="AE1668" s="25">
        <v>0</v>
      </c>
      <c r="AF1668" s="25">
        <v>0</v>
      </c>
      <c r="AG1668" s="25">
        <v>0</v>
      </c>
      <c r="AH1668" s="109"/>
      <c r="AI1668" s="25">
        <v>0</v>
      </c>
      <c r="AJ1668" s="25">
        <v>0</v>
      </c>
      <c r="AK1668" s="123">
        <v>0</v>
      </c>
      <c r="AL1668" s="25">
        <v>0</v>
      </c>
      <c r="AM1668" s="25">
        <v>0</v>
      </c>
      <c r="AN1668" s="25">
        <v>0</v>
      </c>
      <c r="AO1668" s="109"/>
      <c r="AP1668" s="25">
        <v>0</v>
      </c>
      <c r="AQ1668" s="25">
        <v>0</v>
      </c>
      <c r="AR1668" s="25">
        <v>0</v>
      </c>
      <c r="AS1668" s="25">
        <v>0</v>
      </c>
      <c r="AT1668" s="25">
        <v>0</v>
      </c>
      <c r="AU1668" s="25">
        <v>0</v>
      </c>
      <c r="AW1668" t="str">
        <f t="shared" si="161"/>
        <v>Phạm Thanh Hà</v>
      </c>
      <c r="AX1668" s="27" t="str">
        <f t="shared" si="162"/>
        <v xml:space="preserve">Vũ Thị Dịu </v>
      </c>
      <c r="AY1668" s="4" t="str">
        <f t="shared" si="163"/>
        <v>VIN+</v>
      </c>
    </row>
    <row r="1669" spans="1:51" outlineLevel="1" x14ac:dyDescent="0.25">
      <c r="A1669" s="4" t="s">
        <v>1104</v>
      </c>
      <c r="B1669" s="4" t="s">
        <v>797</v>
      </c>
      <c r="C1669" s="4" t="s">
        <v>451</v>
      </c>
      <c r="D1669" s="11" t="s">
        <v>777</v>
      </c>
      <c r="E1669" s="32" t="s">
        <v>840</v>
      </c>
      <c r="F1669" s="11" t="s">
        <v>710</v>
      </c>
      <c r="G1669" s="35">
        <v>5274198</v>
      </c>
      <c r="H1669" s="4" t="s">
        <v>3265</v>
      </c>
      <c r="I1669" s="4"/>
      <c r="J1669" s="4"/>
      <c r="K1669" s="4"/>
      <c r="L1669" s="4"/>
      <c r="M1669" s="33"/>
      <c r="N1669" s="38"/>
      <c r="O1669" s="33"/>
      <c r="P1669" s="244">
        <f t="shared" si="160"/>
        <v>0</v>
      </c>
      <c r="Q1669" s="25"/>
      <c r="R1669" s="25"/>
      <c r="S1669" s="25"/>
      <c r="T1669" s="109"/>
      <c r="U1669" s="25"/>
      <c r="V1669" s="25"/>
      <c r="W1669" s="25"/>
      <c r="X1669" s="25">
        <v>0</v>
      </c>
      <c r="Y1669" s="25"/>
      <c r="Z1669" s="25">
        <v>0</v>
      </c>
      <c r="AA1669" s="109"/>
      <c r="AB1669" s="25">
        <v>0</v>
      </c>
      <c r="AC1669" s="25">
        <v>0</v>
      </c>
      <c r="AD1669" s="25">
        <v>0</v>
      </c>
      <c r="AE1669" s="25">
        <v>0</v>
      </c>
      <c r="AF1669" s="25">
        <v>0</v>
      </c>
      <c r="AG1669" s="25">
        <v>0</v>
      </c>
      <c r="AH1669" s="109"/>
      <c r="AI1669" s="25">
        <v>0</v>
      </c>
      <c r="AJ1669" s="25">
        <v>0</v>
      </c>
      <c r="AK1669" s="123">
        <v>0</v>
      </c>
      <c r="AL1669" s="25">
        <v>0</v>
      </c>
      <c r="AM1669" s="25">
        <v>0</v>
      </c>
      <c r="AN1669" s="25">
        <v>0</v>
      </c>
      <c r="AO1669" s="109"/>
      <c r="AP1669" s="25">
        <v>0</v>
      </c>
      <c r="AQ1669" s="25">
        <v>0</v>
      </c>
      <c r="AR1669" s="25">
        <v>0</v>
      </c>
      <c r="AS1669" s="25">
        <v>0</v>
      </c>
      <c r="AT1669" s="25">
        <v>0</v>
      </c>
      <c r="AU1669" s="25">
        <v>0</v>
      </c>
      <c r="AW1669" t="str">
        <f t="shared" si="161"/>
        <v>Phạm Thanh Hà</v>
      </c>
      <c r="AX1669" s="27" t="str">
        <f t="shared" si="162"/>
        <v xml:space="preserve">Vũ Thị Dịu </v>
      </c>
      <c r="AY1669" s="4" t="str">
        <f t="shared" si="163"/>
        <v>VIN+</v>
      </c>
    </row>
    <row r="1670" spans="1:51" outlineLevel="1" x14ac:dyDescent="0.25">
      <c r="A1670" s="4" t="s">
        <v>1104</v>
      </c>
      <c r="B1670" s="4" t="s">
        <v>797</v>
      </c>
      <c r="C1670" s="4" t="s">
        <v>451</v>
      </c>
      <c r="D1670" s="11" t="s">
        <v>777</v>
      </c>
      <c r="E1670" s="32" t="s">
        <v>840</v>
      </c>
      <c r="F1670" s="11" t="s">
        <v>710</v>
      </c>
      <c r="G1670" s="35">
        <v>5132816</v>
      </c>
      <c r="H1670" s="4" t="s">
        <v>3266</v>
      </c>
      <c r="I1670" s="4"/>
      <c r="J1670" s="4"/>
      <c r="K1670" s="4"/>
      <c r="L1670" s="4"/>
      <c r="M1670" s="33"/>
      <c r="N1670" s="38"/>
      <c r="O1670" s="33"/>
      <c r="P1670" s="244">
        <f t="shared" si="160"/>
        <v>0</v>
      </c>
      <c r="Q1670" s="25"/>
      <c r="R1670" s="25"/>
      <c r="S1670" s="25"/>
      <c r="T1670" s="109"/>
      <c r="U1670" s="25"/>
      <c r="V1670" s="25"/>
      <c r="W1670" s="25"/>
      <c r="X1670" s="25">
        <v>0</v>
      </c>
      <c r="Y1670" s="25"/>
      <c r="Z1670" s="25">
        <v>0</v>
      </c>
      <c r="AA1670" s="109"/>
      <c r="AB1670" s="25">
        <v>0</v>
      </c>
      <c r="AC1670" s="25">
        <v>0</v>
      </c>
      <c r="AD1670" s="25">
        <v>0</v>
      </c>
      <c r="AE1670" s="25">
        <v>0</v>
      </c>
      <c r="AF1670" s="25">
        <v>0</v>
      </c>
      <c r="AG1670" s="25">
        <v>0</v>
      </c>
      <c r="AH1670" s="109"/>
      <c r="AI1670" s="25">
        <v>0</v>
      </c>
      <c r="AJ1670" s="25">
        <v>0</v>
      </c>
      <c r="AK1670" s="123">
        <v>0</v>
      </c>
      <c r="AL1670" s="25">
        <v>0</v>
      </c>
      <c r="AM1670" s="25">
        <v>0</v>
      </c>
      <c r="AN1670" s="25">
        <v>0</v>
      </c>
      <c r="AO1670" s="109"/>
      <c r="AP1670" s="25">
        <v>0</v>
      </c>
      <c r="AQ1670" s="25">
        <v>0</v>
      </c>
      <c r="AR1670" s="25">
        <v>0</v>
      </c>
      <c r="AS1670" s="25">
        <v>0</v>
      </c>
      <c r="AT1670" s="25">
        <v>0</v>
      </c>
      <c r="AU1670" s="25">
        <v>0</v>
      </c>
      <c r="AW1670" t="str">
        <f t="shared" si="161"/>
        <v>Phạm Thanh Hà</v>
      </c>
      <c r="AX1670" s="27" t="str">
        <f t="shared" si="162"/>
        <v xml:space="preserve">Vũ Thị Dịu </v>
      </c>
      <c r="AY1670" s="4" t="str">
        <f t="shared" si="163"/>
        <v>VIN+</v>
      </c>
    </row>
    <row r="1671" spans="1:51" outlineLevel="1" x14ac:dyDescent="0.25">
      <c r="A1671" s="4" t="s">
        <v>1104</v>
      </c>
      <c r="B1671" s="4" t="s">
        <v>797</v>
      </c>
      <c r="C1671" s="4" t="s">
        <v>451</v>
      </c>
      <c r="D1671" s="11" t="s">
        <v>777</v>
      </c>
      <c r="E1671" s="32" t="s">
        <v>840</v>
      </c>
      <c r="F1671" s="11" t="s">
        <v>710</v>
      </c>
      <c r="G1671" s="35">
        <v>5274181</v>
      </c>
      <c r="H1671" s="4" t="s">
        <v>3267</v>
      </c>
      <c r="I1671" s="4"/>
      <c r="J1671" s="4"/>
      <c r="K1671" s="4"/>
      <c r="L1671" s="4"/>
      <c r="M1671" s="33"/>
      <c r="N1671" s="38"/>
      <c r="O1671" s="33"/>
      <c r="P1671" s="244">
        <f t="shared" si="160"/>
        <v>541.79300000000001</v>
      </c>
      <c r="Q1671" s="25"/>
      <c r="R1671" s="25"/>
      <c r="S1671" s="25"/>
      <c r="T1671" s="109"/>
      <c r="U1671" s="25"/>
      <c r="V1671" s="25"/>
      <c r="W1671" s="25"/>
      <c r="X1671" s="25">
        <v>0</v>
      </c>
      <c r="Y1671" s="25"/>
      <c r="Z1671" s="25">
        <v>0</v>
      </c>
      <c r="AA1671" s="109"/>
      <c r="AB1671" s="25">
        <v>0</v>
      </c>
      <c r="AC1671" s="25">
        <v>0</v>
      </c>
      <c r="AD1671" s="25">
        <v>0</v>
      </c>
      <c r="AE1671" s="25">
        <v>0</v>
      </c>
      <c r="AF1671" s="25">
        <v>0</v>
      </c>
      <c r="AG1671" s="25">
        <v>0</v>
      </c>
      <c r="AH1671" s="109"/>
      <c r="AI1671" s="25">
        <v>0</v>
      </c>
      <c r="AJ1671" s="25">
        <v>0</v>
      </c>
      <c r="AK1671" s="123">
        <v>0</v>
      </c>
      <c r="AL1671" s="25">
        <v>0</v>
      </c>
      <c r="AM1671" s="25">
        <v>0</v>
      </c>
      <c r="AN1671" s="25">
        <v>0</v>
      </c>
      <c r="AO1671" s="109"/>
      <c r="AP1671" s="25">
        <v>0</v>
      </c>
      <c r="AQ1671" s="25">
        <v>0</v>
      </c>
      <c r="AR1671" s="25">
        <v>0</v>
      </c>
      <c r="AS1671" s="25">
        <v>0</v>
      </c>
      <c r="AT1671" s="25">
        <v>0</v>
      </c>
      <c r="AU1671" s="25">
        <v>541.79300000000001</v>
      </c>
      <c r="AW1671" t="str">
        <f t="shared" si="161"/>
        <v>Phạm Thanh Hà</v>
      </c>
      <c r="AX1671" s="27" t="str">
        <f t="shared" si="162"/>
        <v xml:space="preserve">Vũ Thị Dịu </v>
      </c>
      <c r="AY1671" s="4" t="str">
        <f t="shared" si="163"/>
        <v>VIN+</v>
      </c>
    </row>
    <row r="1672" spans="1:51" outlineLevel="1" x14ac:dyDescent="0.25">
      <c r="A1672" s="4" t="s">
        <v>1104</v>
      </c>
      <c r="B1672" s="4" t="s">
        <v>797</v>
      </c>
      <c r="C1672" s="4" t="s">
        <v>451</v>
      </c>
      <c r="D1672" s="11" t="s">
        <v>777</v>
      </c>
      <c r="E1672" s="32" t="s">
        <v>840</v>
      </c>
      <c r="F1672" s="11" t="s">
        <v>710</v>
      </c>
      <c r="G1672" s="35">
        <v>5132830</v>
      </c>
      <c r="H1672" s="4" t="s">
        <v>3268</v>
      </c>
      <c r="I1672" s="4"/>
      <c r="J1672" s="4"/>
      <c r="K1672" s="4"/>
      <c r="L1672" s="4"/>
      <c r="M1672" s="33"/>
      <c r="N1672" s="38"/>
      <c r="O1672" s="33"/>
      <c r="P1672" s="244">
        <f t="shared" si="160"/>
        <v>238.464</v>
      </c>
      <c r="Q1672" s="25"/>
      <c r="R1672" s="25"/>
      <c r="S1672" s="25"/>
      <c r="T1672" s="109"/>
      <c r="U1672" s="25"/>
      <c r="V1672" s="25"/>
      <c r="W1672" s="25"/>
      <c r="X1672" s="25">
        <v>0</v>
      </c>
      <c r="Y1672" s="25"/>
      <c r="Z1672" s="25">
        <v>0</v>
      </c>
      <c r="AA1672" s="109"/>
      <c r="AB1672" s="25">
        <v>0</v>
      </c>
      <c r="AC1672" s="25">
        <v>0</v>
      </c>
      <c r="AD1672" s="25">
        <v>0</v>
      </c>
      <c r="AE1672" s="25">
        <v>0</v>
      </c>
      <c r="AF1672" s="25">
        <v>0</v>
      </c>
      <c r="AG1672" s="25">
        <v>238.464</v>
      </c>
      <c r="AH1672" s="109"/>
      <c r="AI1672" s="25">
        <v>0</v>
      </c>
      <c r="AJ1672" s="25">
        <v>0</v>
      </c>
      <c r="AK1672" s="123">
        <v>0</v>
      </c>
      <c r="AL1672" s="25">
        <v>0</v>
      </c>
      <c r="AM1672" s="25">
        <v>0</v>
      </c>
      <c r="AN1672" s="25">
        <v>0</v>
      </c>
      <c r="AO1672" s="109"/>
      <c r="AP1672" s="25">
        <v>0</v>
      </c>
      <c r="AQ1672" s="25">
        <v>0</v>
      </c>
      <c r="AR1672" s="25">
        <v>0</v>
      </c>
      <c r="AS1672" s="25">
        <v>0</v>
      </c>
      <c r="AT1672" s="25">
        <v>0</v>
      </c>
      <c r="AU1672" s="25">
        <v>0</v>
      </c>
      <c r="AW1672" t="str">
        <f t="shared" si="161"/>
        <v>Phạm Thanh Hà</v>
      </c>
      <c r="AX1672" s="27" t="str">
        <f t="shared" si="162"/>
        <v xml:space="preserve">Vũ Thị Dịu </v>
      </c>
      <c r="AY1672" s="4" t="str">
        <f t="shared" si="163"/>
        <v>VIN+</v>
      </c>
    </row>
    <row r="1673" spans="1:51" outlineLevel="1" x14ac:dyDescent="0.25">
      <c r="A1673" s="4" t="s">
        <v>1104</v>
      </c>
      <c r="B1673" s="4" t="s">
        <v>797</v>
      </c>
      <c r="C1673" s="4" t="s">
        <v>451</v>
      </c>
      <c r="D1673" s="11" t="s">
        <v>777</v>
      </c>
      <c r="E1673" s="32" t="s">
        <v>840</v>
      </c>
      <c r="F1673" s="11" t="s">
        <v>710</v>
      </c>
      <c r="G1673" s="35">
        <v>5273940</v>
      </c>
      <c r="H1673" s="4" t="s">
        <v>3269</v>
      </c>
      <c r="I1673" s="4"/>
      <c r="J1673" s="4"/>
      <c r="K1673" s="4"/>
      <c r="L1673" s="4"/>
      <c r="M1673" s="33"/>
      <c r="N1673" s="38"/>
      <c r="O1673" s="33"/>
      <c r="P1673" s="244">
        <f t="shared" si="160"/>
        <v>778.11899999999991</v>
      </c>
      <c r="Q1673" s="25"/>
      <c r="R1673" s="25"/>
      <c r="S1673" s="25"/>
      <c r="T1673" s="109"/>
      <c r="U1673" s="25"/>
      <c r="V1673" s="25"/>
      <c r="W1673" s="25"/>
      <c r="X1673" s="25">
        <v>0</v>
      </c>
      <c r="Y1673" s="25"/>
      <c r="Z1673" s="25">
        <v>0</v>
      </c>
      <c r="AA1673" s="109"/>
      <c r="AB1673" s="25">
        <v>0</v>
      </c>
      <c r="AC1673" s="25">
        <v>0</v>
      </c>
      <c r="AD1673" s="25">
        <v>0</v>
      </c>
      <c r="AE1673" s="25">
        <v>0</v>
      </c>
      <c r="AF1673" s="25">
        <v>0</v>
      </c>
      <c r="AG1673" s="25">
        <v>0</v>
      </c>
      <c r="AH1673" s="109"/>
      <c r="AI1673" s="25">
        <v>0</v>
      </c>
      <c r="AJ1673" s="25">
        <v>0</v>
      </c>
      <c r="AK1673" s="123">
        <v>0</v>
      </c>
      <c r="AL1673" s="25">
        <v>0</v>
      </c>
      <c r="AM1673" s="25">
        <v>0</v>
      </c>
      <c r="AN1673" s="25">
        <v>0</v>
      </c>
      <c r="AO1673" s="109"/>
      <c r="AP1673" s="25">
        <v>0</v>
      </c>
      <c r="AQ1673" s="25">
        <v>0</v>
      </c>
      <c r="AR1673" s="25">
        <v>238.464</v>
      </c>
      <c r="AS1673" s="25">
        <v>0</v>
      </c>
      <c r="AT1673" s="25">
        <v>539.65499999999997</v>
      </c>
      <c r="AU1673" s="25">
        <v>0</v>
      </c>
      <c r="AW1673" t="str">
        <f t="shared" si="161"/>
        <v>Phạm Thanh Hà</v>
      </c>
      <c r="AX1673" s="27" t="str">
        <f t="shared" si="162"/>
        <v xml:space="preserve">Vũ Thị Dịu </v>
      </c>
      <c r="AY1673" s="4" t="str">
        <f t="shared" si="163"/>
        <v>VIN+</v>
      </c>
    </row>
    <row r="1674" spans="1:51" outlineLevel="1" x14ac:dyDescent="0.25">
      <c r="A1674" s="4" t="s">
        <v>1104</v>
      </c>
      <c r="B1674" s="4" t="s">
        <v>797</v>
      </c>
      <c r="C1674" s="4" t="s">
        <v>451</v>
      </c>
      <c r="D1674" s="11" t="s">
        <v>777</v>
      </c>
      <c r="E1674" s="32" t="s">
        <v>840</v>
      </c>
      <c r="F1674" s="11" t="s">
        <v>710</v>
      </c>
      <c r="G1674" s="35">
        <v>5137105</v>
      </c>
      <c r="H1674" s="4" t="s">
        <v>3270</v>
      </c>
      <c r="I1674" s="4"/>
      <c r="J1674" s="4"/>
      <c r="K1674" s="4"/>
      <c r="L1674" s="4"/>
      <c r="M1674" s="33"/>
      <c r="N1674" s="38"/>
      <c r="O1674" s="33"/>
      <c r="P1674" s="244">
        <f t="shared" ref="P1674:P1737" si="164">SUM(Q1674:AU1674)</f>
        <v>0</v>
      </c>
      <c r="Q1674" s="25"/>
      <c r="R1674" s="25"/>
      <c r="S1674" s="25"/>
      <c r="T1674" s="109"/>
      <c r="U1674" s="25"/>
      <c r="V1674" s="25"/>
      <c r="W1674" s="25"/>
      <c r="X1674" s="25">
        <v>0</v>
      </c>
      <c r="Y1674" s="25"/>
      <c r="Z1674" s="25">
        <v>0</v>
      </c>
      <c r="AA1674" s="109"/>
      <c r="AB1674" s="25">
        <v>0</v>
      </c>
      <c r="AC1674" s="25">
        <v>0</v>
      </c>
      <c r="AD1674" s="25">
        <v>0</v>
      </c>
      <c r="AE1674" s="25">
        <v>0</v>
      </c>
      <c r="AF1674" s="25">
        <v>0</v>
      </c>
      <c r="AG1674" s="25">
        <v>0</v>
      </c>
      <c r="AH1674" s="109"/>
      <c r="AI1674" s="25">
        <v>0</v>
      </c>
      <c r="AJ1674" s="25">
        <v>0</v>
      </c>
      <c r="AK1674" s="123">
        <v>0</v>
      </c>
      <c r="AL1674" s="25">
        <v>0</v>
      </c>
      <c r="AM1674" s="25">
        <v>0</v>
      </c>
      <c r="AN1674" s="25">
        <v>0</v>
      </c>
      <c r="AO1674" s="109"/>
      <c r="AP1674" s="25">
        <v>0</v>
      </c>
      <c r="AQ1674" s="25">
        <v>0</v>
      </c>
      <c r="AR1674" s="25">
        <v>0</v>
      </c>
      <c r="AS1674" s="25">
        <v>0</v>
      </c>
      <c r="AT1674" s="25">
        <v>0</v>
      </c>
      <c r="AU1674" s="25">
        <v>0</v>
      </c>
      <c r="AW1674" t="str">
        <f t="shared" ref="AW1674:AW1737" si="165">+C1674</f>
        <v>Phạm Thanh Hà</v>
      </c>
      <c r="AX1674" s="27" t="str">
        <f t="shared" ref="AX1674:AX1737" si="166">+E1674</f>
        <v xml:space="preserve">Vũ Thị Dịu </v>
      </c>
      <c r="AY1674" s="4" t="str">
        <f t="shared" si="163"/>
        <v>VIN+</v>
      </c>
    </row>
    <row r="1675" spans="1:51" outlineLevel="1" x14ac:dyDescent="0.25">
      <c r="A1675" s="4" t="s">
        <v>1104</v>
      </c>
      <c r="B1675" s="4" t="s">
        <v>797</v>
      </c>
      <c r="C1675" s="4" t="s">
        <v>451</v>
      </c>
      <c r="D1675" s="11" t="s">
        <v>777</v>
      </c>
      <c r="E1675" s="32" t="s">
        <v>840</v>
      </c>
      <c r="F1675" s="11" t="s">
        <v>710</v>
      </c>
      <c r="G1675" s="35">
        <v>5132861</v>
      </c>
      <c r="H1675" s="4" t="s">
        <v>3271</v>
      </c>
      <c r="I1675" s="4"/>
      <c r="J1675" s="4"/>
      <c r="K1675" s="4"/>
      <c r="L1675" s="4"/>
      <c r="M1675" s="33"/>
      <c r="N1675" s="38"/>
      <c r="O1675" s="33"/>
      <c r="P1675" s="244">
        <f t="shared" si="164"/>
        <v>3423.1379999999999</v>
      </c>
      <c r="Q1675" s="25"/>
      <c r="R1675" s="25"/>
      <c r="S1675" s="25"/>
      <c r="T1675" s="109"/>
      <c r="U1675" s="25"/>
      <c r="V1675" s="25"/>
      <c r="W1675" s="25"/>
      <c r="X1675" s="25">
        <v>0</v>
      </c>
      <c r="Y1675" s="25"/>
      <c r="Z1675" s="25">
        <v>0</v>
      </c>
      <c r="AA1675" s="109"/>
      <c r="AB1675" s="25">
        <v>0</v>
      </c>
      <c r="AC1675" s="25">
        <v>0</v>
      </c>
      <c r="AD1675" s="25">
        <v>0</v>
      </c>
      <c r="AE1675" s="25">
        <v>0</v>
      </c>
      <c r="AF1675" s="25">
        <v>0</v>
      </c>
      <c r="AG1675" s="25">
        <v>0</v>
      </c>
      <c r="AH1675" s="109"/>
      <c r="AI1675" s="25">
        <v>2161.0929999999998</v>
      </c>
      <c r="AJ1675" s="25">
        <v>0</v>
      </c>
      <c r="AK1675" s="123">
        <v>0</v>
      </c>
      <c r="AL1675" s="25">
        <v>0</v>
      </c>
      <c r="AM1675" s="25">
        <v>0</v>
      </c>
      <c r="AN1675" s="25">
        <v>0</v>
      </c>
      <c r="AO1675" s="109"/>
      <c r="AP1675" s="25">
        <v>0</v>
      </c>
      <c r="AQ1675" s="25">
        <v>0</v>
      </c>
      <c r="AR1675" s="25">
        <v>0</v>
      </c>
      <c r="AS1675" s="25">
        <v>0</v>
      </c>
      <c r="AT1675" s="25">
        <v>1262.0450000000001</v>
      </c>
      <c r="AU1675" s="25">
        <v>0</v>
      </c>
      <c r="AW1675" t="str">
        <f t="shared" si="165"/>
        <v>Phạm Thanh Hà</v>
      </c>
      <c r="AX1675" s="27" t="str">
        <f t="shared" si="166"/>
        <v xml:space="preserve">Vũ Thị Dịu </v>
      </c>
      <c r="AY1675" s="4" t="str">
        <f t="shared" si="163"/>
        <v>VIN+</v>
      </c>
    </row>
    <row r="1676" spans="1:51" outlineLevel="1" x14ac:dyDescent="0.25">
      <c r="A1676" s="4" t="s">
        <v>1104</v>
      </c>
      <c r="B1676" s="4" t="s">
        <v>797</v>
      </c>
      <c r="C1676" s="4" t="s">
        <v>451</v>
      </c>
      <c r="D1676" s="11" t="s">
        <v>777</v>
      </c>
      <c r="E1676" s="32" t="s">
        <v>840</v>
      </c>
      <c r="F1676" s="11" t="s">
        <v>710</v>
      </c>
      <c r="G1676" s="35">
        <v>5291043</v>
      </c>
      <c r="H1676" s="4" t="s">
        <v>3272</v>
      </c>
      <c r="I1676" s="4"/>
      <c r="J1676" s="4"/>
      <c r="K1676" s="4"/>
      <c r="L1676" s="4"/>
      <c r="M1676" s="33"/>
      <c r="N1676" s="38"/>
      <c r="O1676" s="33"/>
      <c r="P1676" s="244">
        <f t="shared" si="164"/>
        <v>778.11899999999991</v>
      </c>
      <c r="Q1676" s="25"/>
      <c r="R1676" s="25"/>
      <c r="S1676" s="25"/>
      <c r="T1676" s="109"/>
      <c r="U1676" s="25"/>
      <c r="V1676" s="25"/>
      <c r="W1676" s="25"/>
      <c r="X1676" s="25">
        <v>0</v>
      </c>
      <c r="Y1676" s="25"/>
      <c r="Z1676" s="25">
        <v>0</v>
      </c>
      <c r="AA1676" s="109"/>
      <c r="AB1676" s="25">
        <v>0</v>
      </c>
      <c r="AC1676" s="25">
        <v>0</v>
      </c>
      <c r="AD1676" s="25">
        <v>0</v>
      </c>
      <c r="AE1676" s="25">
        <v>0</v>
      </c>
      <c r="AF1676" s="25">
        <v>0</v>
      </c>
      <c r="AG1676" s="25">
        <v>0</v>
      </c>
      <c r="AH1676" s="109"/>
      <c r="AI1676" s="25">
        <v>0</v>
      </c>
      <c r="AJ1676" s="25">
        <v>0</v>
      </c>
      <c r="AK1676" s="123">
        <v>0</v>
      </c>
      <c r="AL1676" s="25">
        <v>0</v>
      </c>
      <c r="AM1676" s="25">
        <v>0</v>
      </c>
      <c r="AN1676" s="25">
        <v>0</v>
      </c>
      <c r="AO1676" s="109"/>
      <c r="AP1676" s="25">
        <v>0</v>
      </c>
      <c r="AQ1676" s="25">
        <v>0</v>
      </c>
      <c r="AR1676" s="25">
        <v>238.464</v>
      </c>
      <c r="AS1676" s="25">
        <v>0</v>
      </c>
      <c r="AT1676" s="25">
        <v>0</v>
      </c>
      <c r="AU1676" s="25">
        <v>539.65499999999997</v>
      </c>
      <c r="AW1676" t="str">
        <f t="shared" si="165"/>
        <v>Phạm Thanh Hà</v>
      </c>
      <c r="AX1676" s="27" t="str">
        <f t="shared" si="166"/>
        <v xml:space="preserve">Vũ Thị Dịu </v>
      </c>
      <c r="AY1676" s="4" t="str">
        <f t="shared" si="163"/>
        <v>VIN+</v>
      </c>
    </row>
    <row r="1677" spans="1:51" outlineLevel="1" x14ac:dyDescent="0.25">
      <c r="A1677" s="4" t="s">
        <v>1104</v>
      </c>
      <c r="B1677" s="4" t="s">
        <v>797</v>
      </c>
      <c r="C1677" s="4" t="s">
        <v>451</v>
      </c>
      <c r="D1677" s="11" t="s">
        <v>777</v>
      </c>
      <c r="E1677" s="32" t="s">
        <v>840</v>
      </c>
      <c r="F1677" s="11" t="s">
        <v>710</v>
      </c>
      <c r="G1677" s="35">
        <v>5277607</v>
      </c>
      <c r="H1677" s="4" t="s">
        <v>3273</v>
      </c>
      <c r="I1677" s="4"/>
      <c r="J1677" s="4"/>
      <c r="K1677" s="4"/>
      <c r="L1677" s="4"/>
      <c r="M1677" s="33"/>
      <c r="N1677" s="38"/>
      <c r="O1677" s="33"/>
      <c r="P1677" s="244">
        <f t="shared" si="164"/>
        <v>180.59800000000001</v>
      </c>
      <c r="Q1677" s="25"/>
      <c r="R1677" s="25"/>
      <c r="S1677" s="25"/>
      <c r="T1677" s="109"/>
      <c r="U1677" s="25"/>
      <c r="V1677" s="25"/>
      <c r="W1677" s="25"/>
      <c r="X1677" s="25">
        <v>0</v>
      </c>
      <c r="Y1677" s="25"/>
      <c r="Z1677" s="25">
        <v>0</v>
      </c>
      <c r="AA1677" s="109"/>
      <c r="AB1677" s="25">
        <v>0</v>
      </c>
      <c r="AC1677" s="25">
        <v>0</v>
      </c>
      <c r="AD1677" s="25">
        <v>0</v>
      </c>
      <c r="AE1677" s="25">
        <v>0</v>
      </c>
      <c r="AF1677" s="25">
        <v>0</v>
      </c>
      <c r="AG1677" s="25">
        <v>0</v>
      </c>
      <c r="AH1677" s="109"/>
      <c r="AI1677" s="25">
        <v>0</v>
      </c>
      <c r="AJ1677" s="25">
        <v>0</v>
      </c>
      <c r="AK1677" s="123">
        <v>0</v>
      </c>
      <c r="AL1677" s="25">
        <v>0</v>
      </c>
      <c r="AM1677" s="25">
        <v>0</v>
      </c>
      <c r="AN1677" s="25">
        <v>0</v>
      </c>
      <c r="AO1677" s="109"/>
      <c r="AP1677" s="25">
        <v>0</v>
      </c>
      <c r="AQ1677" s="25">
        <v>0</v>
      </c>
      <c r="AR1677" s="25">
        <v>180.59800000000001</v>
      </c>
      <c r="AS1677" s="25">
        <v>0</v>
      </c>
      <c r="AT1677" s="25">
        <v>0</v>
      </c>
      <c r="AU1677" s="25">
        <v>0</v>
      </c>
      <c r="AW1677" t="str">
        <f t="shared" si="165"/>
        <v>Phạm Thanh Hà</v>
      </c>
      <c r="AX1677" s="27" t="str">
        <f t="shared" si="166"/>
        <v xml:space="preserve">Vũ Thị Dịu </v>
      </c>
      <c r="AY1677" s="4" t="str">
        <f t="shared" ref="AY1677:AY1740" si="167">+B1677</f>
        <v>VIN+</v>
      </c>
    </row>
    <row r="1678" spans="1:51" outlineLevel="1" x14ac:dyDescent="0.25">
      <c r="A1678" s="4" t="s">
        <v>1104</v>
      </c>
      <c r="B1678" s="4" t="s">
        <v>797</v>
      </c>
      <c r="C1678" s="4" t="s">
        <v>451</v>
      </c>
      <c r="D1678" s="11" t="s">
        <v>777</v>
      </c>
      <c r="E1678" s="32" t="s">
        <v>840</v>
      </c>
      <c r="F1678" s="11" t="s">
        <v>710</v>
      </c>
      <c r="G1678" s="35">
        <v>5294431</v>
      </c>
      <c r="H1678" s="4" t="s">
        <v>3274</v>
      </c>
      <c r="I1678" s="4"/>
      <c r="J1678" s="4"/>
      <c r="K1678" s="4"/>
      <c r="L1678" s="4"/>
      <c r="M1678" s="33"/>
      <c r="N1678" s="38"/>
      <c r="O1678" s="33"/>
      <c r="P1678" s="244">
        <f t="shared" si="164"/>
        <v>539.65499999999997</v>
      </c>
      <c r="Q1678" s="25"/>
      <c r="R1678" s="25"/>
      <c r="S1678" s="25"/>
      <c r="T1678" s="109"/>
      <c r="U1678" s="25"/>
      <c r="V1678" s="25"/>
      <c r="W1678" s="25"/>
      <c r="X1678" s="25">
        <v>0</v>
      </c>
      <c r="Y1678" s="25"/>
      <c r="Z1678" s="25">
        <v>0</v>
      </c>
      <c r="AA1678" s="109"/>
      <c r="AB1678" s="25">
        <v>0</v>
      </c>
      <c r="AC1678" s="25">
        <v>0</v>
      </c>
      <c r="AD1678" s="25">
        <v>0</v>
      </c>
      <c r="AE1678" s="25">
        <v>0</v>
      </c>
      <c r="AF1678" s="25">
        <v>0</v>
      </c>
      <c r="AG1678" s="25">
        <v>0</v>
      </c>
      <c r="AH1678" s="109"/>
      <c r="AI1678" s="25">
        <v>0</v>
      </c>
      <c r="AJ1678" s="25">
        <v>0</v>
      </c>
      <c r="AK1678" s="123">
        <v>0</v>
      </c>
      <c r="AL1678" s="25">
        <v>0</v>
      </c>
      <c r="AM1678" s="25">
        <v>0</v>
      </c>
      <c r="AN1678" s="25">
        <v>0</v>
      </c>
      <c r="AO1678" s="109"/>
      <c r="AP1678" s="25">
        <v>0</v>
      </c>
      <c r="AQ1678" s="25">
        <v>0</v>
      </c>
      <c r="AR1678" s="25">
        <v>0</v>
      </c>
      <c r="AS1678" s="25">
        <v>0</v>
      </c>
      <c r="AT1678" s="25">
        <v>0</v>
      </c>
      <c r="AU1678" s="25">
        <v>539.65499999999997</v>
      </c>
      <c r="AW1678" t="str">
        <f t="shared" si="165"/>
        <v>Phạm Thanh Hà</v>
      </c>
      <c r="AX1678" s="27" t="str">
        <f t="shared" si="166"/>
        <v xml:space="preserve">Vũ Thị Dịu </v>
      </c>
      <c r="AY1678" s="4" t="str">
        <f t="shared" si="167"/>
        <v>VIN+</v>
      </c>
    </row>
    <row r="1679" spans="1:51" outlineLevel="1" x14ac:dyDescent="0.25">
      <c r="A1679" s="4" t="s">
        <v>1104</v>
      </c>
      <c r="B1679" s="4" t="s">
        <v>797</v>
      </c>
      <c r="C1679" s="4" t="s">
        <v>451</v>
      </c>
      <c r="D1679" s="11" t="s">
        <v>777</v>
      </c>
      <c r="E1679" s="32" t="s">
        <v>840</v>
      </c>
      <c r="F1679" s="11" t="s">
        <v>710</v>
      </c>
      <c r="G1679" s="35">
        <v>5277766</v>
      </c>
      <c r="H1679" s="4" t="s">
        <v>3275</v>
      </c>
      <c r="I1679" s="4"/>
      <c r="J1679" s="4"/>
      <c r="K1679" s="4"/>
      <c r="L1679" s="4"/>
      <c r="M1679" s="33"/>
      <c r="N1679" s="38"/>
      <c r="O1679" s="33"/>
      <c r="P1679" s="244">
        <f t="shared" si="164"/>
        <v>657.52599999999995</v>
      </c>
      <c r="Q1679" s="25"/>
      <c r="R1679" s="25"/>
      <c r="S1679" s="25"/>
      <c r="T1679" s="109"/>
      <c r="U1679" s="25"/>
      <c r="V1679" s="25"/>
      <c r="W1679" s="25"/>
      <c r="X1679" s="25">
        <v>0</v>
      </c>
      <c r="Y1679" s="25"/>
      <c r="Z1679" s="25">
        <v>0</v>
      </c>
      <c r="AA1679" s="109"/>
      <c r="AB1679" s="25">
        <v>0</v>
      </c>
      <c r="AC1679" s="25">
        <v>0</v>
      </c>
      <c r="AD1679" s="25">
        <v>0</v>
      </c>
      <c r="AE1679" s="25">
        <v>0</v>
      </c>
      <c r="AF1679" s="25">
        <v>0</v>
      </c>
      <c r="AG1679" s="25">
        <v>0</v>
      </c>
      <c r="AH1679" s="109"/>
      <c r="AI1679" s="25">
        <v>0</v>
      </c>
      <c r="AJ1679" s="25">
        <v>0</v>
      </c>
      <c r="AK1679" s="123">
        <v>657.52599999999995</v>
      </c>
      <c r="AL1679" s="25">
        <v>0</v>
      </c>
      <c r="AM1679" s="25">
        <v>0</v>
      </c>
      <c r="AN1679" s="25">
        <v>0</v>
      </c>
      <c r="AO1679" s="109"/>
      <c r="AP1679" s="25">
        <v>0</v>
      </c>
      <c r="AQ1679" s="25">
        <v>0</v>
      </c>
      <c r="AR1679" s="25">
        <v>0</v>
      </c>
      <c r="AS1679" s="25">
        <v>0</v>
      </c>
      <c r="AT1679" s="25">
        <v>0</v>
      </c>
      <c r="AU1679" s="25">
        <v>0</v>
      </c>
      <c r="AW1679" t="str">
        <f t="shared" si="165"/>
        <v>Phạm Thanh Hà</v>
      </c>
      <c r="AX1679" s="27" t="str">
        <f t="shared" si="166"/>
        <v xml:space="preserve">Vũ Thị Dịu </v>
      </c>
      <c r="AY1679" s="4" t="str">
        <f t="shared" si="167"/>
        <v>VIN+</v>
      </c>
    </row>
    <row r="1680" spans="1:51" outlineLevel="1" x14ac:dyDescent="0.25">
      <c r="A1680" s="4" t="s">
        <v>1104</v>
      </c>
      <c r="B1680" s="4" t="s">
        <v>797</v>
      </c>
      <c r="C1680" s="4" t="s">
        <v>451</v>
      </c>
      <c r="D1680" s="11" t="s">
        <v>777</v>
      </c>
      <c r="E1680" s="32" t="s">
        <v>840</v>
      </c>
      <c r="F1680" s="11" t="s">
        <v>710</v>
      </c>
      <c r="G1680" s="35">
        <v>5277614</v>
      </c>
      <c r="H1680" s="4" t="s">
        <v>3276</v>
      </c>
      <c r="I1680" s="4"/>
      <c r="J1680" s="4"/>
      <c r="K1680" s="4"/>
      <c r="L1680" s="4"/>
      <c r="M1680" s="33"/>
      <c r="N1680" s="38"/>
      <c r="O1680" s="33"/>
      <c r="P1680" s="244">
        <f t="shared" si="164"/>
        <v>597.52099999999996</v>
      </c>
      <c r="Q1680" s="25"/>
      <c r="R1680" s="25"/>
      <c r="S1680" s="25"/>
      <c r="T1680" s="109"/>
      <c r="U1680" s="25"/>
      <c r="V1680" s="25"/>
      <c r="W1680" s="25"/>
      <c r="X1680" s="25">
        <v>0</v>
      </c>
      <c r="Y1680" s="25"/>
      <c r="Z1680" s="25">
        <v>0</v>
      </c>
      <c r="AA1680" s="109"/>
      <c r="AB1680" s="25">
        <v>0</v>
      </c>
      <c r="AC1680" s="25">
        <v>0</v>
      </c>
      <c r="AD1680" s="25">
        <v>0</v>
      </c>
      <c r="AE1680" s="25">
        <v>0</v>
      </c>
      <c r="AF1680" s="25">
        <v>0</v>
      </c>
      <c r="AG1680" s="25">
        <v>0</v>
      </c>
      <c r="AH1680" s="109"/>
      <c r="AI1680" s="25">
        <v>0</v>
      </c>
      <c r="AJ1680" s="25">
        <v>0</v>
      </c>
      <c r="AK1680" s="123">
        <v>238.464</v>
      </c>
      <c r="AL1680" s="25">
        <v>0</v>
      </c>
      <c r="AM1680" s="25">
        <v>0</v>
      </c>
      <c r="AN1680" s="25">
        <v>0</v>
      </c>
      <c r="AO1680" s="109"/>
      <c r="AP1680" s="25">
        <v>0</v>
      </c>
      <c r="AQ1680" s="25">
        <v>0</v>
      </c>
      <c r="AR1680" s="25">
        <v>0</v>
      </c>
      <c r="AS1680" s="25">
        <v>0</v>
      </c>
      <c r="AT1680" s="25">
        <v>0</v>
      </c>
      <c r="AU1680" s="25">
        <v>359.05700000000002</v>
      </c>
      <c r="AW1680" t="str">
        <f t="shared" si="165"/>
        <v>Phạm Thanh Hà</v>
      </c>
      <c r="AX1680" s="27" t="str">
        <f t="shared" si="166"/>
        <v xml:space="preserve">Vũ Thị Dịu </v>
      </c>
      <c r="AY1680" s="4" t="str">
        <f t="shared" si="167"/>
        <v>VIN+</v>
      </c>
    </row>
    <row r="1681" spans="1:51" outlineLevel="1" x14ac:dyDescent="0.25">
      <c r="A1681" s="4" t="s">
        <v>1104</v>
      </c>
      <c r="B1681" s="4" t="s">
        <v>797</v>
      </c>
      <c r="C1681" s="4" t="s">
        <v>451</v>
      </c>
      <c r="D1681" s="11" t="s">
        <v>777</v>
      </c>
      <c r="E1681" s="32" t="s">
        <v>840</v>
      </c>
      <c r="F1681" s="11" t="s">
        <v>710</v>
      </c>
      <c r="G1681" s="35">
        <v>5279698</v>
      </c>
      <c r="H1681" s="4" t="s">
        <v>3277</v>
      </c>
      <c r="I1681" s="4"/>
      <c r="J1681" s="4"/>
      <c r="K1681" s="4"/>
      <c r="L1681" s="4"/>
      <c r="M1681" s="33"/>
      <c r="N1681" s="38"/>
      <c r="O1681" s="33"/>
      <c r="P1681" s="244">
        <f t="shared" si="164"/>
        <v>657.52600000000007</v>
      </c>
      <c r="Q1681" s="25"/>
      <c r="R1681" s="25"/>
      <c r="S1681" s="25"/>
      <c r="T1681" s="109"/>
      <c r="U1681" s="25"/>
      <c r="V1681" s="25"/>
      <c r="W1681" s="25"/>
      <c r="X1681" s="25">
        <v>0</v>
      </c>
      <c r="Y1681" s="25"/>
      <c r="Z1681" s="25">
        <v>0</v>
      </c>
      <c r="AA1681" s="109"/>
      <c r="AB1681" s="25">
        <v>0</v>
      </c>
      <c r="AC1681" s="25">
        <v>0</v>
      </c>
      <c r="AD1681" s="25">
        <v>0</v>
      </c>
      <c r="AE1681" s="25">
        <v>0</v>
      </c>
      <c r="AF1681" s="25">
        <v>0</v>
      </c>
      <c r="AG1681" s="25">
        <v>0</v>
      </c>
      <c r="AH1681" s="109"/>
      <c r="AI1681" s="25">
        <v>0</v>
      </c>
      <c r="AJ1681" s="25">
        <v>0</v>
      </c>
      <c r="AK1681" s="123">
        <v>476.928</v>
      </c>
      <c r="AL1681" s="25">
        <v>0</v>
      </c>
      <c r="AM1681" s="25">
        <v>0</v>
      </c>
      <c r="AN1681" s="25">
        <v>0</v>
      </c>
      <c r="AO1681" s="109"/>
      <c r="AP1681" s="25">
        <v>0</v>
      </c>
      <c r="AQ1681" s="25">
        <v>0</v>
      </c>
      <c r="AR1681" s="25">
        <v>0</v>
      </c>
      <c r="AS1681" s="25">
        <v>0</v>
      </c>
      <c r="AT1681" s="25">
        <v>0</v>
      </c>
      <c r="AU1681" s="25">
        <v>180.59800000000001</v>
      </c>
      <c r="AW1681" t="str">
        <f t="shared" si="165"/>
        <v>Phạm Thanh Hà</v>
      </c>
      <c r="AX1681" s="27" t="str">
        <f t="shared" si="166"/>
        <v xml:space="preserve">Vũ Thị Dịu </v>
      </c>
      <c r="AY1681" s="4" t="str">
        <f t="shared" si="167"/>
        <v>VIN+</v>
      </c>
    </row>
    <row r="1682" spans="1:51" outlineLevel="1" x14ac:dyDescent="0.25">
      <c r="A1682" s="4" t="s">
        <v>1104</v>
      </c>
      <c r="B1682" s="4" t="s">
        <v>797</v>
      </c>
      <c r="C1682" s="4" t="s">
        <v>451</v>
      </c>
      <c r="D1682" s="11" t="s">
        <v>777</v>
      </c>
      <c r="E1682" s="32" t="s">
        <v>840</v>
      </c>
      <c r="F1682" s="11" t="s">
        <v>710</v>
      </c>
      <c r="G1682" s="35">
        <v>5294244</v>
      </c>
      <c r="H1682" s="4" t="s">
        <v>3278</v>
      </c>
      <c r="I1682" s="4"/>
      <c r="J1682" s="4"/>
      <c r="K1682" s="4"/>
      <c r="L1682" s="4"/>
      <c r="M1682" s="33"/>
      <c r="N1682" s="38"/>
      <c r="O1682" s="33"/>
      <c r="P1682" s="244">
        <f t="shared" si="164"/>
        <v>720.25199999999995</v>
      </c>
      <c r="Q1682" s="25"/>
      <c r="R1682" s="25"/>
      <c r="S1682" s="25"/>
      <c r="T1682" s="109"/>
      <c r="U1682" s="25"/>
      <c r="V1682" s="25"/>
      <c r="W1682" s="25"/>
      <c r="X1682" s="25">
        <v>0</v>
      </c>
      <c r="Y1682" s="25"/>
      <c r="Z1682" s="25">
        <v>0</v>
      </c>
      <c r="AA1682" s="109"/>
      <c r="AB1682" s="25">
        <v>0</v>
      </c>
      <c r="AC1682" s="25">
        <v>0</v>
      </c>
      <c r="AD1682" s="25">
        <v>0</v>
      </c>
      <c r="AE1682" s="25">
        <v>0</v>
      </c>
      <c r="AF1682" s="25">
        <v>0</v>
      </c>
      <c r="AG1682" s="25">
        <v>0</v>
      </c>
      <c r="AH1682" s="109"/>
      <c r="AI1682" s="25">
        <v>0</v>
      </c>
      <c r="AJ1682" s="25">
        <v>0</v>
      </c>
      <c r="AK1682" s="123">
        <v>0</v>
      </c>
      <c r="AL1682" s="25">
        <v>0</v>
      </c>
      <c r="AM1682" s="25">
        <v>0</v>
      </c>
      <c r="AN1682" s="25">
        <v>0</v>
      </c>
      <c r="AO1682" s="109"/>
      <c r="AP1682" s="25">
        <v>0</v>
      </c>
      <c r="AQ1682" s="25">
        <v>0</v>
      </c>
      <c r="AR1682" s="25">
        <v>0</v>
      </c>
      <c r="AS1682" s="25">
        <v>0</v>
      </c>
      <c r="AT1682" s="25">
        <v>0</v>
      </c>
      <c r="AU1682" s="25">
        <v>720.25199999999995</v>
      </c>
      <c r="AW1682" t="str">
        <f t="shared" si="165"/>
        <v>Phạm Thanh Hà</v>
      </c>
      <c r="AX1682" s="27" t="str">
        <f t="shared" si="166"/>
        <v xml:space="preserve">Vũ Thị Dịu </v>
      </c>
      <c r="AY1682" s="4" t="str">
        <f t="shared" si="167"/>
        <v>VIN+</v>
      </c>
    </row>
    <row r="1683" spans="1:51" outlineLevel="1" x14ac:dyDescent="0.25">
      <c r="A1683" s="4" t="s">
        <v>1104</v>
      </c>
      <c r="B1683" s="4" t="s">
        <v>797</v>
      </c>
      <c r="C1683" s="4" t="s">
        <v>451</v>
      </c>
      <c r="D1683" s="11" t="s">
        <v>777</v>
      </c>
      <c r="E1683" s="32" t="s">
        <v>840</v>
      </c>
      <c r="F1683" s="11" t="s">
        <v>710</v>
      </c>
      <c r="G1683" s="35">
        <v>5278194</v>
      </c>
      <c r="H1683" s="4" t="s">
        <v>3279</v>
      </c>
      <c r="I1683" s="4"/>
      <c r="J1683" s="4"/>
      <c r="K1683" s="4"/>
      <c r="L1683" s="4"/>
      <c r="M1683" s="33"/>
      <c r="N1683" s="38"/>
      <c r="O1683" s="33"/>
      <c r="P1683" s="244">
        <f t="shared" si="164"/>
        <v>361.19499999999999</v>
      </c>
      <c r="Q1683" s="25"/>
      <c r="R1683" s="25"/>
      <c r="S1683" s="25"/>
      <c r="T1683" s="109"/>
      <c r="U1683" s="25"/>
      <c r="V1683" s="25"/>
      <c r="W1683" s="25"/>
      <c r="X1683" s="25">
        <v>0</v>
      </c>
      <c r="Y1683" s="25"/>
      <c r="Z1683" s="25">
        <v>0</v>
      </c>
      <c r="AA1683" s="109"/>
      <c r="AB1683" s="25">
        <v>0</v>
      </c>
      <c r="AC1683" s="25">
        <v>0</v>
      </c>
      <c r="AD1683" s="25">
        <v>0</v>
      </c>
      <c r="AE1683" s="25">
        <v>0</v>
      </c>
      <c r="AF1683" s="25">
        <v>0</v>
      </c>
      <c r="AG1683" s="25">
        <v>0</v>
      </c>
      <c r="AH1683" s="109"/>
      <c r="AI1683" s="25">
        <v>0</v>
      </c>
      <c r="AJ1683" s="25">
        <v>0</v>
      </c>
      <c r="AK1683" s="123">
        <v>0</v>
      </c>
      <c r="AL1683" s="25">
        <v>0</v>
      </c>
      <c r="AM1683" s="25">
        <v>0</v>
      </c>
      <c r="AN1683" s="25">
        <v>0</v>
      </c>
      <c r="AO1683" s="109"/>
      <c r="AP1683" s="25">
        <v>0</v>
      </c>
      <c r="AQ1683" s="25">
        <v>0</v>
      </c>
      <c r="AR1683" s="25">
        <v>0</v>
      </c>
      <c r="AS1683" s="25">
        <v>0</v>
      </c>
      <c r="AT1683" s="25">
        <v>0</v>
      </c>
      <c r="AU1683" s="25">
        <v>361.19499999999999</v>
      </c>
      <c r="AW1683" t="str">
        <f t="shared" si="165"/>
        <v>Phạm Thanh Hà</v>
      </c>
      <c r="AX1683" s="27" t="str">
        <f t="shared" si="166"/>
        <v xml:space="preserve">Vũ Thị Dịu </v>
      </c>
      <c r="AY1683" s="4" t="str">
        <f t="shared" si="167"/>
        <v>VIN+</v>
      </c>
    </row>
    <row r="1684" spans="1:51" outlineLevel="1" x14ac:dyDescent="0.25">
      <c r="A1684" s="4" t="s">
        <v>1104</v>
      </c>
      <c r="B1684" s="4" t="s">
        <v>797</v>
      </c>
      <c r="C1684" s="4" t="s">
        <v>451</v>
      </c>
      <c r="D1684" s="11" t="s">
        <v>777</v>
      </c>
      <c r="E1684" s="32" t="s">
        <v>840</v>
      </c>
      <c r="F1684" s="11" t="s">
        <v>710</v>
      </c>
      <c r="G1684" s="35">
        <v>5300123</v>
      </c>
      <c r="H1684" s="4" t="s">
        <v>3280</v>
      </c>
      <c r="I1684" s="4"/>
      <c r="J1684" s="4"/>
      <c r="K1684" s="4"/>
      <c r="L1684" s="4"/>
      <c r="M1684" s="33"/>
      <c r="N1684" s="38"/>
      <c r="O1684" s="33"/>
      <c r="P1684" s="244">
        <f t="shared" si="164"/>
        <v>778.11899999999991</v>
      </c>
      <c r="Q1684" s="25"/>
      <c r="R1684" s="25"/>
      <c r="S1684" s="25"/>
      <c r="T1684" s="109"/>
      <c r="U1684" s="25"/>
      <c r="V1684" s="25"/>
      <c r="W1684" s="25"/>
      <c r="X1684" s="25">
        <v>0</v>
      </c>
      <c r="Y1684" s="25"/>
      <c r="Z1684" s="25">
        <v>0</v>
      </c>
      <c r="AA1684" s="109"/>
      <c r="AB1684" s="25">
        <v>0</v>
      </c>
      <c r="AC1684" s="25">
        <v>0</v>
      </c>
      <c r="AD1684" s="25">
        <v>0</v>
      </c>
      <c r="AE1684" s="25">
        <v>0</v>
      </c>
      <c r="AF1684" s="25">
        <v>0</v>
      </c>
      <c r="AG1684" s="25">
        <v>0</v>
      </c>
      <c r="AH1684" s="109"/>
      <c r="AI1684" s="25">
        <v>0</v>
      </c>
      <c r="AJ1684" s="25">
        <v>0</v>
      </c>
      <c r="AK1684" s="123">
        <v>238.464</v>
      </c>
      <c r="AL1684" s="25">
        <v>0</v>
      </c>
      <c r="AM1684" s="25">
        <v>0</v>
      </c>
      <c r="AN1684" s="25">
        <v>0</v>
      </c>
      <c r="AO1684" s="109"/>
      <c r="AP1684" s="25">
        <v>0</v>
      </c>
      <c r="AQ1684" s="25">
        <v>0</v>
      </c>
      <c r="AR1684" s="25">
        <v>0</v>
      </c>
      <c r="AS1684" s="25">
        <v>0</v>
      </c>
      <c r="AT1684" s="25">
        <v>0</v>
      </c>
      <c r="AU1684" s="25">
        <v>539.65499999999997</v>
      </c>
      <c r="AW1684" t="str">
        <f t="shared" si="165"/>
        <v>Phạm Thanh Hà</v>
      </c>
      <c r="AX1684" s="27" t="str">
        <f t="shared" si="166"/>
        <v xml:space="preserve">Vũ Thị Dịu </v>
      </c>
      <c r="AY1684" s="4" t="str">
        <f t="shared" si="167"/>
        <v>VIN+</v>
      </c>
    </row>
    <row r="1685" spans="1:51" outlineLevel="1" x14ac:dyDescent="0.25">
      <c r="A1685" s="4" t="s">
        <v>1104</v>
      </c>
      <c r="B1685" s="4" t="s">
        <v>797</v>
      </c>
      <c r="C1685" s="4" t="s">
        <v>451</v>
      </c>
      <c r="D1685" s="11" t="s">
        <v>777</v>
      </c>
      <c r="E1685" s="32" t="s">
        <v>840</v>
      </c>
      <c r="F1685" s="11" t="s">
        <v>710</v>
      </c>
      <c r="G1685" s="35">
        <v>5279674</v>
      </c>
      <c r="H1685" s="4" t="s">
        <v>3281</v>
      </c>
      <c r="I1685" s="4"/>
      <c r="J1685" s="4"/>
      <c r="K1685" s="4"/>
      <c r="L1685" s="4"/>
      <c r="M1685" s="33"/>
      <c r="N1685" s="38"/>
      <c r="O1685" s="33"/>
      <c r="P1685" s="244">
        <f t="shared" si="164"/>
        <v>238.464</v>
      </c>
      <c r="Q1685" s="25"/>
      <c r="R1685" s="25"/>
      <c r="S1685" s="25"/>
      <c r="T1685" s="109"/>
      <c r="U1685" s="25"/>
      <c r="V1685" s="25"/>
      <c r="W1685" s="25"/>
      <c r="X1685" s="25">
        <v>0</v>
      </c>
      <c r="Y1685" s="25"/>
      <c r="Z1685" s="25">
        <v>0</v>
      </c>
      <c r="AA1685" s="109"/>
      <c r="AB1685" s="25">
        <v>0</v>
      </c>
      <c r="AC1685" s="25">
        <v>0</v>
      </c>
      <c r="AD1685" s="25">
        <v>0</v>
      </c>
      <c r="AE1685" s="25">
        <v>0</v>
      </c>
      <c r="AF1685" s="25">
        <v>0</v>
      </c>
      <c r="AG1685" s="25">
        <v>0</v>
      </c>
      <c r="AH1685" s="109"/>
      <c r="AI1685" s="25">
        <v>0</v>
      </c>
      <c r="AJ1685" s="25">
        <v>0</v>
      </c>
      <c r="AK1685" s="123">
        <v>238.464</v>
      </c>
      <c r="AL1685" s="25">
        <v>0</v>
      </c>
      <c r="AM1685" s="25">
        <v>0</v>
      </c>
      <c r="AN1685" s="25">
        <v>0</v>
      </c>
      <c r="AO1685" s="109"/>
      <c r="AP1685" s="25">
        <v>0</v>
      </c>
      <c r="AQ1685" s="25">
        <v>0</v>
      </c>
      <c r="AR1685" s="25">
        <v>0</v>
      </c>
      <c r="AS1685" s="25">
        <v>0</v>
      </c>
      <c r="AT1685" s="25">
        <v>0</v>
      </c>
      <c r="AU1685" s="25">
        <v>0</v>
      </c>
      <c r="AW1685" t="str">
        <f t="shared" si="165"/>
        <v>Phạm Thanh Hà</v>
      </c>
      <c r="AX1685" s="27" t="str">
        <f t="shared" si="166"/>
        <v xml:space="preserve">Vũ Thị Dịu </v>
      </c>
      <c r="AY1685" s="4" t="str">
        <f t="shared" si="167"/>
        <v>VIN+</v>
      </c>
    </row>
    <row r="1686" spans="1:51" outlineLevel="1" x14ac:dyDescent="0.25">
      <c r="A1686" s="4" t="s">
        <v>1104</v>
      </c>
      <c r="B1686" s="4" t="s">
        <v>797</v>
      </c>
      <c r="C1686" s="4" t="s">
        <v>451</v>
      </c>
      <c r="D1686" s="11" t="s">
        <v>777</v>
      </c>
      <c r="E1686" s="32" t="s">
        <v>840</v>
      </c>
      <c r="F1686" s="11" t="s">
        <v>710</v>
      </c>
      <c r="G1686" s="35">
        <v>5299720</v>
      </c>
      <c r="H1686" s="4" t="s">
        <v>3282</v>
      </c>
      <c r="I1686" s="4"/>
      <c r="J1686" s="4"/>
      <c r="K1686" s="4"/>
      <c r="L1686" s="4"/>
      <c r="M1686" s="33"/>
      <c r="N1686" s="38"/>
      <c r="O1686" s="33"/>
      <c r="P1686" s="244">
        <f t="shared" si="164"/>
        <v>238.464</v>
      </c>
      <c r="Q1686" s="25"/>
      <c r="R1686" s="25"/>
      <c r="S1686" s="25"/>
      <c r="T1686" s="109"/>
      <c r="U1686" s="25"/>
      <c r="V1686" s="25"/>
      <c r="W1686" s="25"/>
      <c r="X1686" s="25">
        <v>0</v>
      </c>
      <c r="Y1686" s="25"/>
      <c r="Z1686" s="25">
        <v>0</v>
      </c>
      <c r="AA1686" s="109"/>
      <c r="AB1686" s="25">
        <v>0</v>
      </c>
      <c r="AC1686" s="25">
        <v>0</v>
      </c>
      <c r="AD1686" s="25">
        <v>0</v>
      </c>
      <c r="AE1686" s="25">
        <v>0</v>
      </c>
      <c r="AF1686" s="25">
        <v>0</v>
      </c>
      <c r="AG1686" s="25">
        <v>0</v>
      </c>
      <c r="AH1686" s="109"/>
      <c r="AI1686" s="25">
        <v>0</v>
      </c>
      <c r="AJ1686" s="25">
        <v>0</v>
      </c>
      <c r="AK1686" s="123">
        <v>0</v>
      </c>
      <c r="AL1686" s="25">
        <v>0</v>
      </c>
      <c r="AM1686" s="25">
        <v>0</v>
      </c>
      <c r="AN1686" s="25">
        <v>0</v>
      </c>
      <c r="AO1686" s="109"/>
      <c r="AP1686" s="25">
        <v>0</v>
      </c>
      <c r="AQ1686" s="25">
        <v>0</v>
      </c>
      <c r="AR1686" s="25">
        <v>238.464</v>
      </c>
      <c r="AS1686" s="25">
        <v>0</v>
      </c>
      <c r="AT1686" s="25">
        <v>0</v>
      </c>
      <c r="AU1686" s="25">
        <v>0</v>
      </c>
      <c r="AW1686" t="str">
        <f t="shared" si="165"/>
        <v>Phạm Thanh Hà</v>
      </c>
      <c r="AX1686" s="27" t="str">
        <f t="shared" si="166"/>
        <v xml:space="preserve">Vũ Thị Dịu </v>
      </c>
      <c r="AY1686" s="4" t="str">
        <f t="shared" si="167"/>
        <v>VIN+</v>
      </c>
    </row>
    <row r="1687" spans="1:51" outlineLevel="1" x14ac:dyDescent="0.25">
      <c r="A1687" s="4" t="s">
        <v>1104</v>
      </c>
      <c r="B1687" s="4" t="s">
        <v>797</v>
      </c>
      <c r="C1687" s="4" t="s">
        <v>451</v>
      </c>
      <c r="D1687" s="11" t="s">
        <v>777</v>
      </c>
      <c r="E1687" s="32" t="s">
        <v>840</v>
      </c>
      <c r="F1687" s="11" t="s">
        <v>710</v>
      </c>
      <c r="G1687" s="35">
        <v>5292772</v>
      </c>
      <c r="H1687" s="4" t="s">
        <v>3283</v>
      </c>
      <c r="I1687" s="4"/>
      <c r="J1687" s="4"/>
      <c r="K1687" s="4"/>
      <c r="L1687" s="4"/>
      <c r="M1687" s="33"/>
      <c r="N1687" s="38"/>
      <c r="O1687" s="33"/>
      <c r="P1687" s="244">
        <f t="shared" si="164"/>
        <v>1975.299</v>
      </c>
      <c r="Q1687" s="25"/>
      <c r="R1687" s="25"/>
      <c r="S1687" s="25"/>
      <c r="T1687" s="109"/>
      <c r="U1687" s="25"/>
      <c r="V1687" s="25"/>
      <c r="W1687" s="25"/>
      <c r="X1687" s="25">
        <v>0</v>
      </c>
      <c r="Y1687" s="25"/>
      <c r="Z1687" s="25">
        <v>0</v>
      </c>
      <c r="AA1687" s="109"/>
      <c r="AB1687" s="25">
        <v>0</v>
      </c>
      <c r="AC1687" s="25">
        <v>0</v>
      </c>
      <c r="AD1687" s="25">
        <v>0</v>
      </c>
      <c r="AE1687" s="25">
        <v>0</v>
      </c>
      <c r="AF1687" s="25">
        <v>0</v>
      </c>
      <c r="AG1687" s="25">
        <v>0</v>
      </c>
      <c r="AH1687" s="109"/>
      <c r="AI1687" s="25">
        <v>0</v>
      </c>
      <c r="AJ1687" s="25">
        <v>0</v>
      </c>
      <c r="AK1687" s="123">
        <v>359.05700000000002</v>
      </c>
      <c r="AL1687" s="25">
        <v>0</v>
      </c>
      <c r="AM1687" s="25">
        <v>0</v>
      </c>
      <c r="AN1687" s="25">
        <v>0</v>
      </c>
      <c r="AO1687" s="109"/>
      <c r="AP1687" s="25">
        <v>0</v>
      </c>
      <c r="AQ1687" s="25">
        <v>0</v>
      </c>
      <c r="AR1687" s="25">
        <v>715.39200000000005</v>
      </c>
      <c r="AS1687" s="25">
        <v>0</v>
      </c>
      <c r="AT1687" s="25">
        <v>0</v>
      </c>
      <c r="AU1687" s="25">
        <v>900.85</v>
      </c>
      <c r="AW1687" t="str">
        <f t="shared" si="165"/>
        <v>Phạm Thanh Hà</v>
      </c>
      <c r="AX1687" s="27" t="str">
        <f t="shared" si="166"/>
        <v xml:space="preserve">Vũ Thị Dịu </v>
      </c>
      <c r="AY1687" s="4" t="str">
        <f t="shared" si="167"/>
        <v>VIN+</v>
      </c>
    </row>
    <row r="1688" spans="1:51" outlineLevel="1" x14ac:dyDescent="0.25">
      <c r="A1688" s="4" t="s">
        <v>1104</v>
      </c>
      <c r="B1688" s="4" t="s">
        <v>797</v>
      </c>
      <c r="C1688" s="4" t="s">
        <v>451</v>
      </c>
      <c r="D1688" s="11" t="s">
        <v>777</v>
      </c>
      <c r="E1688" s="32" t="s">
        <v>840</v>
      </c>
      <c r="F1688" s="11" t="s">
        <v>710</v>
      </c>
      <c r="G1688" s="35">
        <v>5279397</v>
      </c>
      <c r="H1688" s="4" t="s">
        <v>3284</v>
      </c>
      <c r="I1688" s="4"/>
      <c r="J1688" s="4"/>
      <c r="K1688" s="4"/>
      <c r="L1688" s="4"/>
      <c r="M1688" s="33"/>
      <c r="N1688" s="38"/>
      <c r="O1688" s="33"/>
      <c r="P1688" s="244">
        <f t="shared" si="164"/>
        <v>597.52099999999996</v>
      </c>
      <c r="Q1688" s="25"/>
      <c r="R1688" s="25"/>
      <c r="S1688" s="25"/>
      <c r="T1688" s="109"/>
      <c r="U1688" s="25"/>
      <c r="V1688" s="25"/>
      <c r="W1688" s="25"/>
      <c r="X1688" s="25">
        <v>0</v>
      </c>
      <c r="Y1688" s="25"/>
      <c r="Z1688" s="25">
        <v>0</v>
      </c>
      <c r="AA1688" s="109"/>
      <c r="AB1688" s="25">
        <v>0</v>
      </c>
      <c r="AC1688" s="25">
        <v>0</v>
      </c>
      <c r="AD1688" s="25">
        <v>0</v>
      </c>
      <c r="AE1688" s="25">
        <v>0</v>
      </c>
      <c r="AF1688" s="25">
        <v>0</v>
      </c>
      <c r="AG1688" s="25">
        <v>0</v>
      </c>
      <c r="AH1688" s="109"/>
      <c r="AI1688" s="25">
        <v>0</v>
      </c>
      <c r="AJ1688" s="25">
        <v>0</v>
      </c>
      <c r="AK1688" s="123">
        <v>597.52099999999996</v>
      </c>
      <c r="AL1688" s="25">
        <v>0</v>
      </c>
      <c r="AM1688" s="25">
        <v>0</v>
      </c>
      <c r="AN1688" s="25">
        <v>0</v>
      </c>
      <c r="AO1688" s="109"/>
      <c r="AP1688" s="25">
        <v>0</v>
      </c>
      <c r="AQ1688" s="25">
        <v>0</v>
      </c>
      <c r="AR1688" s="25">
        <v>0</v>
      </c>
      <c r="AS1688" s="25">
        <v>0</v>
      </c>
      <c r="AT1688" s="25">
        <v>0</v>
      </c>
      <c r="AU1688" s="25">
        <v>0</v>
      </c>
      <c r="AW1688" t="str">
        <f t="shared" si="165"/>
        <v>Phạm Thanh Hà</v>
      </c>
      <c r="AX1688" s="27" t="str">
        <f t="shared" si="166"/>
        <v xml:space="preserve">Vũ Thị Dịu </v>
      </c>
      <c r="AY1688" s="4" t="str">
        <f t="shared" si="167"/>
        <v>VIN+</v>
      </c>
    </row>
    <row r="1689" spans="1:51" outlineLevel="1" x14ac:dyDescent="0.25">
      <c r="A1689" s="4" t="s">
        <v>1104</v>
      </c>
      <c r="B1689" s="4" t="s">
        <v>797</v>
      </c>
      <c r="C1689" s="4" t="s">
        <v>451</v>
      </c>
      <c r="D1689" s="11" t="s">
        <v>777</v>
      </c>
      <c r="E1689" s="32" t="s">
        <v>840</v>
      </c>
      <c r="F1689" s="11" t="s">
        <v>710</v>
      </c>
      <c r="G1689" s="35">
        <v>5292187</v>
      </c>
      <c r="H1689" s="4" t="s">
        <v>3285</v>
      </c>
      <c r="I1689" s="4"/>
      <c r="J1689" s="4"/>
      <c r="K1689" s="4"/>
      <c r="L1689" s="4"/>
      <c r="M1689" s="33"/>
      <c r="N1689" s="38"/>
      <c r="O1689" s="33"/>
      <c r="P1689" s="244">
        <f t="shared" si="164"/>
        <v>0</v>
      </c>
      <c r="Q1689" s="25"/>
      <c r="R1689" s="25"/>
      <c r="S1689" s="25"/>
      <c r="T1689" s="109"/>
      <c r="U1689" s="25"/>
      <c r="V1689" s="25"/>
      <c r="W1689" s="25"/>
      <c r="X1689" s="25">
        <v>0</v>
      </c>
      <c r="Y1689" s="25"/>
      <c r="Z1689" s="25">
        <v>0</v>
      </c>
      <c r="AA1689" s="109"/>
      <c r="AB1689" s="25">
        <v>0</v>
      </c>
      <c r="AC1689" s="25">
        <v>0</v>
      </c>
      <c r="AD1689" s="25">
        <v>0</v>
      </c>
      <c r="AE1689" s="25">
        <v>0</v>
      </c>
      <c r="AF1689" s="25">
        <v>0</v>
      </c>
      <c r="AG1689" s="25">
        <v>0</v>
      </c>
      <c r="AH1689" s="109"/>
      <c r="AI1689" s="25">
        <v>0</v>
      </c>
      <c r="AJ1689" s="25">
        <v>0</v>
      </c>
      <c r="AK1689" s="123">
        <v>0</v>
      </c>
      <c r="AL1689" s="25">
        <v>0</v>
      </c>
      <c r="AM1689" s="25">
        <v>0</v>
      </c>
      <c r="AN1689" s="25">
        <v>0</v>
      </c>
      <c r="AO1689" s="109"/>
      <c r="AP1689" s="25">
        <v>0</v>
      </c>
      <c r="AQ1689" s="25">
        <v>0</v>
      </c>
      <c r="AR1689" s="25">
        <v>0</v>
      </c>
      <c r="AS1689" s="25">
        <v>0</v>
      </c>
      <c r="AT1689" s="25">
        <v>0</v>
      </c>
      <c r="AU1689" s="25">
        <v>0</v>
      </c>
      <c r="AW1689" t="str">
        <f t="shared" si="165"/>
        <v>Phạm Thanh Hà</v>
      </c>
      <c r="AX1689" s="27" t="str">
        <f t="shared" si="166"/>
        <v xml:space="preserve">Vũ Thị Dịu </v>
      </c>
      <c r="AY1689" s="4" t="str">
        <f t="shared" si="167"/>
        <v>VIN+</v>
      </c>
    </row>
    <row r="1690" spans="1:51" outlineLevel="1" x14ac:dyDescent="0.25">
      <c r="A1690" s="4" t="s">
        <v>1104</v>
      </c>
      <c r="B1690" s="4" t="s">
        <v>797</v>
      </c>
      <c r="C1690" s="4" t="s">
        <v>451</v>
      </c>
      <c r="D1690" s="11" t="s">
        <v>777</v>
      </c>
      <c r="E1690" s="32" t="s">
        <v>840</v>
      </c>
      <c r="F1690" s="11" t="s">
        <v>710</v>
      </c>
      <c r="G1690" s="35">
        <v>5291306</v>
      </c>
      <c r="H1690" s="4" t="s">
        <v>3286</v>
      </c>
      <c r="I1690" s="4"/>
      <c r="J1690" s="4"/>
      <c r="K1690" s="4"/>
      <c r="L1690" s="4"/>
      <c r="M1690" s="33"/>
      <c r="N1690" s="38"/>
      <c r="O1690" s="33"/>
      <c r="P1690" s="244">
        <f t="shared" si="164"/>
        <v>1016.583</v>
      </c>
      <c r="Q1690" s="25"/>
      <c r="R1690" s="25"/>
      <c r="S1690" s="25"/>
      <c r="T1690" s="109"/>
      <c r="U1690" s="25"/>
      <c r="V1690" s="25"/>
      <c r="W1690" s="25"/>
      <c r="X1690" s="25">
        <v>0</v>
      </c>
      <c r="Y1690" s="25"/>
      <c r="Z1690" s="25">
        <v>0</v>
      </c>
      <c r="AA1690" s="109"/>
      <c r="AB1690" s="25">
        <v>0</v>
      </c>
      <c r="AC1690" s="25">
        <v>0</v>
      </c>
      <c r="AD1690" s="25">
        <v>0</v>
      </c>
      <c r="AE1690" s="25">
        <v>0</v>
      </c>
      <c r="AF1690" s="25">
        <v>0</v>
      </c>
      <c r="AG1690" s="25">
        <v>0</v>
      </c>
      <c r="AH1690" s="109"/>
      <c r="AI1690" s="25">
        <v>0</v>
      </c>
      <c r="AJ1690" s="25">
        <v>0</v>
      </c>
      <c r="AK1690" s="123">
        <v>476.928</v>
      </c>
      <c r="AL1690" s="25">
        <v>0</v>
      </c>
      <c r="AM1690" s="25">
        <v>0</v>
      </c>
      <c r="AN1690" s="25">
        <v>0</v>
      </c>
      <c r="AO1690" s="109"/>
      <c r="AP1690" s="25">
        <v>0</v>
      </c>
      <c r="AQ1690" s="25">
        <v>0</v>
      </c>
      <c r="AR1690" s="25">
        <v>0</v>
      </c>
      <c r="AS1690" s="25">
        <v>0</v>
      </c>
      <c r="AT1690" s="25">
        <v>0</v>
      </c>
      <c r="AU1690" s="25">
        <v>539.65499999999997</v>
      </c>
      <c r="AW1690" t="str">
        <f t="shared" si="165"/>
        <v>Phạm Thanh Hà</v>
      </c>
      <c r="AX1690" s="27" t="str">
        <f t="shared" si="166"/>
        <v xml:space="preserve">Vũ Thị Dịu </v>
      </c>
      <c r="AY1690" s="4" t="str">
        <f t="shared" si="167"/>
        <v>VIN+</v>
      </c>
    </row>
    <row r="1691" spans="1:51" outlineLevel="1" x14ac:dyDescent="0.25">
      <c r="A1691" s="4" t="s">
        <v>1104</v>
      </c>
      <c r="B1691" s="4" t="s">
        <v>797</v>
      </c>
      <c r="C1691" s="4" t="s">
        <v>451</v>
      </c>
      <c r="D1691" s="11" t="s">
        <v>777</v>
      </c>
      <c r="E1691" s="32" t="s">
        <v>840</v>
      </c>
      <c r="F1691" s="11" t="s">
        <v>710</v>
      </c>
      <c r="G1691" s="35">
        <v>5290127</v>
      </c>
      <c r="H1691" s="4" t="s">
        <v>3287</v>
      </c>
      <c r="I1691" s="4"/>
      <c r="J1691" s="4"/>
      <c r="K1691" s="4"/>
      <c r="L1691" s="4"/>
      <c r="M1691" s="33"/>
      <c r="N1691" s="38"/>
      <c r="O1691" s="33"/>
      <c r="P1691" s="244">
        <f t="shared" si="164"/>
        <v>541.79300000000001</v>
      </c>
      <c r="Q1691" s="25"/>
      <c r="R1691" s="25"/>
      <c r="S1691" s="25"/>
      <c r="T1691" s="109"/>
      <c r="U1691" s="25"/>
      <c r="V1691" s="25"/>
      <c r="W1691" s="25"/>
      <c r="X1691" s="25">
        <v>0</v>
      </c>
      <c r="Y1691" s="25"/>
      <c r="Z1691" s="25">
        <v>0</v>
      </c>
      <c r="AA1691" s="109"/>
      <c r="AB1691" s="25">
        <v>0</v>
      </c>
      <c r="AC1691" s="25">
        <v>0</v>
      </c>
      <c r="AD1691" s="25">
        <v>0</v>
      </c>
      <c r="AE1691" s="25">
        <v>0</v>
      </c>
      <c r="AF1691" s="25">
        <v>0</v>
      </c>
      <c r="AG1691" s="25">
        <v>0</v>
      </c>
      <c r="AH1691" s="109"/>
      <c r="AI1691" s="25">
        <v>0</v>
      </c>
      <c r="AJ1691" s="25">
        <v>0</v>
      </c>
      <c r="AK1691" s="123">
        <v>0</v>
      </c>
      <c r="AL1691" s="25">
        <v>0</v>
      </c>
      <c r="AM1691" s="25">
        <v>0</v>
      </c>
      <c r="AN1691" s="25">
        <v>0</v>
      </c>
      <c r="AO1691" s="109"/>
      <c r="AP1691" s="25">
        <v>0</v>
      </c>
      <c r="AQ1691" s="25">
        <v>0</v>
      </c>
      <c r="AR1691" s="25">
        <v>180.59800000000001</v>
      </c>
      <c r="AS1691" s="25">
        <v>0</v>
      </c>
      <c r="AT1691" s="25">
        <v>361.19499999999999</v>
      </c>
      <c r="AU1691" s="25">
        <v>0</v>
      </c>
      <c r="AW1691" t="str">
        <f t="shared" si="165"/>
        <v>Phạm Thanh Hà</v>
      </c>
      <c r="AX1691" s="27" t="str">
        <f t="shared" si="166"/>
        <v xml:space="preserve">Vũ Thị Dịu </v>
      </c>
      <c r="AY1691" s="4" t="str">
        <f t="shared" si="167"/>
        <v>VIN+</v>
      </c>
    </row>
    <row r="1692" spans="1:51" outlineLevel="1" x14ac:dyDescent="0.25">
      <c r="A1692" s="4" t="s">
        <v>1104</v>
      </c>
      <c r="B1692" s="4" t="s">
        <v>797</v>
      </c>
      <c r="C1692" s="4" t="s">
        <v>451</v>
      </c>
      <c r="D1692" s="11" t="s">
        <v>777</v>
      </c>
      <c r="E1692" s="32" t="s">
        <v>840</v>
      </c>
      <c r="F1692" s="11" t="s">
        <v>710</v>
      </c>
      <c r="G1692" s="35">
        <v>5294282</v>
      </c>
      <c r="H1692" s="4" t="s">
        <v>3288</v>
      </c>
      <c r="I1692" s="4"/>
      <c r="J1692" s="4"/>
      <c r="K1692" s="4"/>
      <c r="L1692" s="4"/>
      <c r="M1692" s="33"/>
      <c r="N1692" s="38"/>
      <c r="O1692" s="33"/>
      <c r="P1692" s="244">
        <f t="shared" si="164"/>
        <v>419.06200000000001</v>
      </c>
      <c r="Q1692" s="25"/>
      <c r="R1692" s="25"/>
      <c r="S1692" s="25"/>
      <c r="T1692" s="109"/>
      <c r="U1692" s="25"/>
      <c r="V1692" s="25"/>
      <c r="W1692" s="25"/>
      <c r="X1692" s="25">
        <v>0</v>
      </c>
      <c r="Y1692" s="25"/>
      <c r="Z1692" s="25">
        <v>0</v>
      </c>
      <c r="AA1692" s="109"/>
      <c r="AB1692" s="25">
        <v>0</v>
      </c>
      <c r="AC1692" s="25">
        <v>0</v>
      </c>
      <c r="AD1692" s="25">
        <v>0</v>
      </c>
      <c r="AE1692" s="25">
        <v>0</v>
      </c>
      <c r="AF1692" s="25">
        <v>0</v>
      </c>
      <c r="AG1692" s="25">
        <v>0</v>
      </c>
      <c r="AH1692" s="109"/>
      <c r="AI1692" s="25">
        <v>0</v>
      </c>
      <c r="AJ1692" s="25">
        <v>0</v>
      </c>
      <c r="AK1692" s="123">
        <v>0</v>
      </c>
      <c r="AL1692" s="25">
        <v>0</v>
      </c>
      <c r="AM1692" s="25">
        <v>0</v>
      </c>
      <c r="AN1692" s="25">
        <v>0</v>
      </c>
      <c r="AO1692" s="109"/>
      <c r="AP1692" s="25">
        <v>0</v>
      </c>
      <c r="AQ1692" s="25">
        <v>0</v>
      </c>
      <c r="AR1692" s="25">
        <v>238.464</v>
      </c>
      <c r="AS1692" s="25">
        <v>0</v>
      </c>
      <c r="AT1692" s="25">
        <v>0</v>
      </c>
      <c r="AU1692" s="25">
        <v>180.59800000000001</v>
      </c>
      <c r="AW1692" t="str">
        <f t="shared" si="165"/>
        <v>Phạm Thanh Hà</v>
      </c>
      <c r="AX1692" s="27" t="str">
        <f t="shared" si="166"/>
        <v xml:space="preserve">Vũ Thị Dịu </v>
      </c>
      <c r="AY1692" s="4" t="str">
        <f t="shared" si="167"/>
        <v>VIN+</v>
      </c>
    </row>
    <row r="1693" spans="1:51" outlineLevel="1" x14ac:dyDescent="0.25">
      <c r="A1693" s="4" t="s">
        <v>1104</v>
      </c>
      <c r="B1693" s="4" t="s">
        <v>797</v>
      </c>
      <c r="C1693" s="4" t="s">
        <v>451</v>
      </c>
      <c r="D1693" s="11" t="s">
        <v>777</v>
      </c>
      <c r="E1693" s="32" t="s">
        <v>840</v>
      </c>
      <c r="F1693" s="11" t="s">
        <v>710</v>
      </c>
      <c r="G1693" s="35">
        <v>5136151</v>
      </c>
      <c r="H1693" s="4" t="s">
        <v>3289</v>
      </c>
      <c r="I1693" s="4"/>
      <c r="J1693" s="4"/>
      <c r="K1693" s="4"/>
      <c r="L1693" s="4"/>
      <c r="M1693" s="33"/>
      <c r="N1693" s="38"/>
      <c r="O1693" s="33"/>
      <c r="P1693" s="244">
        <f t="shared" si="164"/>
        <v>1021.611</v>
      </c>
      <c r="Q1693" s="25"/>
      <c r="R1693" s="25"/>
      <c r="S1693" s="25"/>
      <c r="T1693" s="109"/>
      <c r="U1693" s="25"/>
      <c r="V1693" s="25"/>
      <c r="W1693" s="25"/>
      <c r="X1693" s="25">
        <v>0</v>
      </c>
      <c r="Y1693" s="25"/>
      <c r="Z1693" s="25">
        <v>0</v>
      </c>
      <c r="AA1693" s="109"/>
      <c r="AB1693" s="25">
        <v>0</v>
      </c>
      <c r="AC1693" s="25">
        <v>0</v>
      </c>
      <c r="AD1693" s="25">
        <v>0</v>
      </c>
      <c r="AE1693" s="25">
        <v>0</v>
      </c>
      <c r="AF1693" s="25">
        <v>0</v>
      </c>
      <c r="AG1693" s="25">
        <v>662.55399999999997</v>
      </c>
      <c r="AH1693" s="109"/>
      <c r="AI1693" s="25">
        <v>0</v>
      </c>
      <c r="AJ1693" s="25">
        <v>0</v>
      </c>
      <c r="AK1693" s="123">
        <v>0</v>
      </c>
      <c r="AL1693" s="25">
        <v>0</v>
      </c>
      <c r="AM1693" s="25">
        <v>0</v>
      </c>
      <c r="AN1693" s="25">
        <v>0</v>
      </c>
      <c r="AO1693" s="109"/>
      <c r="AP1693" s="25">
        <v>0</v>
      </c>
      <c r="AQ1693" s="25">
        <v>0</v>
      </c>
      <c r="AR1693" s="25">
        <v>0</v>
      </c>
      <c r="AS1693" s="25">
        <v>0</v>
      </c>
      <c r="AT1693" s="25">
        <v>359.05700000000002</v>
      </c>
      <c r="AU1693" s="25">
        <v>0</v>
      </c>
      <c r="AW1693" t="str">
        <f t="shared" si="165"/>
        <v>Phạm Thanh Hà</v>
      </c>
      <c r="AX1693" s="27" t="str">
        <f t="shared" si="166"/>
        <v xml:space="preserve">Vũ Thị Dịu </v>
      </c>
      <c r="AY1693" s="4" t="str">
        <f t="shared" si="167"/>
        <v>VIN+</v>
      </c>
    </row>
    <row r="1694" spans="1:51" outlineLevel="1" x14ac:dyDescent="0.25">
      <c r="A1694" s="4" t="s">
        <v>1104</v>
      </c>
      <c r="B1694" s="4" t="s">
        <v>797</v>
      </c>
      <c r="C1694" s="4" t="s">
        <v>451</v>
      </c>
      <c r="D1694" s="11" t="s">
        <v>777</v>
      </c>
      <c r="E1694" s="32" t="s">
        <v>840</v>
      </c>
      <c r="F1694" s="11" t="s">
        <v>710</v>
      </c>
      <c r="G1694" s="35">
        <v>5133846</v>
      </c>
      <c r="H1694" s="4" t="s">
        <v>3290</v>
      </c>
      <c r="I1694" s="4"/>
      <c r="J1694" s="4"/>
      <c r="K1694" s="4"/>
      <c r="L1694" s="4"/>
      <c r="M1694" s="33"/>
      <c r="N1694" s="38"/>
      <c r="O1694" s="33"/>
      <c r="P1694" s="244">
        <f t="shared" si="164"/>
        <v>238.464</v>
      </c>
      <c r="Q1694" s="25"/>
      <c r="R1694" s="25"/>
      <c r="S1694" s="25"/>
      <c r="T1694" s="109"/>
      <c r="U1694" s="25"/>
      <c r="V1694" s="25"/>
      <c r="W1694" s="25"/>
      <c r="X1694" s="25">
        <v>0</v>
      </c>
      <c r="Y1694" s="25"/>
      <c r="Z1694" s="25">
        <v>0</v>
      </c>
      <c r="AA1694" s="109"/>
      <c r="AB1694" s="25">
        <v>0</v>
      </c>
      <c r="AC1694" s="25">
        <v>0</v>
      </c>
      <c r="AD1694" s="25">
        <v>0</v>
      </c>
      <c r="AE1694" s="25">
        <v>0</v>
      </c>
      <c r="AF1694" s="25">
        <v>0</v>
      </c>
      <c r="AG1694" s="25">
        <v>238.464</v>
      </c>
      <c r="AH1694" s="109"/>
      <c r="AI1694" s="25">
        <v>0</v>
      </c>
      <c r="AJ1694" s="25">
        <v>0</v>
      </c>
      <c r="AK1694" s="123">
        <v>0</v>
      </c>
      <c r="AL1694" s="25">
        <v>0</v>
      </c>
      <c r="AM1694" s="25">
        <v>0</v>
      </c>
      <c r="AN1694" s="25">
        <v>0</v>
      </c>
      <c r="AO1694" s="109"/>
      <c r="AP1694" s="25">
        <v>0</v>
      </c>
      <c r="AQ1694" s="25">
        <v>0</v>
      </c>
      <c r="AR1694" s="25">
        <v>0</v>
      </c>
      <c r="AS1694" s="25">
        <v>0</v>
      </c>
      <c r="AT1694" s="25">
        <v>0</v>
      </c>
      <c r="AU1694" s="25">
        <v>0</v>
      </c>
      <c r="AW1694" t="str">
        <f t="shared" si="165"/>
        <v>Phạm Thanh Hà</v>
      </c>
      <c r="AX1694" s="27" t="str">
        <f t="shared" si="166"/>
        <v xml:space="preserve">Vũ Thị Dịu </v>
      </c>
      <c r="AY1694" s="4" t="str">
        <f t="shared" si="167"/>
        <v>VIN+</v>
      </c>
    </row>
    <row r="1695" spans="1:51" outlineLevel="1" x14ac:dyDescent="0.25">
      <c r="A1695" s="4" t="s">
        <v>1104</v>
      </c>
      <c r="B1695" s="4" t="s">
        <v>797</v>
      </c>
      <c r="C1695" s="4" t="s">
        <v>451</v>
      </c>
      <c r="D1695" s="11" t="s">
        <v>777</v>
      </c>
      <c r="E1695" s="32" t="s">
        <v>840</v>
      </c>
      <c r="F1695" s="11" t="s">
        <v>710</v>
      </c>
      <c r="G1695" s="35">
        <v>5132823</v>
      </c>
      <c r="H1695" s="4" t="s">
        <v>3291</v>
      </c>
      <c r="I1695" s="4"/>
      <c r="J1695" s="4"/>
      <c r="K1695" s="4"/>
      <c r="L1695" s="4"/>
      <c r="M1695" s="33"/>
      <c r="N1695" s="38"/>
      <c r="O1695" s="33"/>
      <c r="P1695" s="244">
        <f t="shared" si="164"/>
        <v>180.59800000000001</v>
      </c>
      <c r="Q1695" s="25"/>
      <c r="R1695" s="25"/>
      <c r="S1695" s="25"/>
      <c r="T1695" s="109"/>
      <c r="U1695" s="25"/>
      <c r="V1695" s="25"/>
      <c r="W1695" s="25"/>
      <c r="X1695" s="25">
        <v>0</v>
      </c>
      <c r="Y1695" s="25"/>
      <c r="Z1695" s="25">
        <v>0</v>
      </c>
      <c r="AA1695" s="109"/>
      <c r="AB1695" s="25">
        <v>0</v>
      </c>
      <c r="AC1695" s="25">
        <v>0</v>
      </c>
      <c r="AD1695" s="25">
        <v>0</v>
      </c>
      <c r="AE1695" s="25">
        <v>0</v>
      </c>
      <c r="AF1695" s="25">
        <v>0</v>
      </c>
      <c r="AG1695" s="25">
        <v>0</v>
      </c>
      <c r="AH1695" s="109"/>
      <c r="AI1695" s="25">
        <v>0</v>
      </c>
      <c r="AJ1695" s="25">
        <v>0</v>
      </c>
      <c r="AK1695" s="123">
        <v>0</v>
      </c>
      <c r="AL1695" s="25">
        <v>0</v>
      </c>
      <c r="AM1695" s="25">
        <v>0</v>
      </c>
      <c r="AN1695" s="25">
        <v>0</v>
      </c>
      <c r="AO1695" s="109"/>
      <c r="AP1695" s="25">
        <v>0</v>
      </c>
      <c r="AQ1695" s="25">
        <v>0</v>
      </c>
      <c r="AR1695" s="25">
        <v>180.59800000000001</v>
      </c>
      <c r="AS1695" s="25">
        <v>0</v>
      </c>
      <c r="AT1695" s="25">
        <v>0</v>
      </c>
      <c r="AU1695" s="25">
        <v>0</v>
      </c>
      <c r="AW1695" t="str">
        <f t="shared" si="165"/>
        <v>Phạm Thanh Hà</v>
      </c>
      <c r="AX1695" s="27" t="str">
        <f t="shared" si="166"/>
        <v xml:space="preserve">Vũ Thị Dịu </v>
      </c>
      <c r="AY1695" s="4" t="str">
        <f t="shared" si="167"/>
        <v>VIN+</v>
      </c>
    </row>
    <row r="1696" spans="1:51" outlineLevel="1" x14ac:dyDescent="0.25">
      <c r="A1696" s="4" t="s">
        <v>1104</v>
      </c>
      <c r="B1696" s="4" t="s">
        <v>797</v>
      </c>
      <c r="C1696" s="4" t="s">
        <v>451</v>
      </c>
      <c r="D1696" s="11" t="s">
        <v>777</v>
      </c>
      <c r="E1696" s="32" t="s">
        <v>840</v>
      </c>
      <c r="F1696" s="11" t="s">
        <v>710</v>
      </c>
      <c r="G1696" s="35">
        <v>5134672</v>
      </c>
      <c r="H1696" s="4" t="s">
        <v>3292</v>
      </c>
      <c r="I1696" s="4"/>
      <c r="J1696" s="4"/>
      <c r="K1696" s="4"/>
      <c r="L1696" s="4"/>
      <c r="M1696" s="33"/>
      <c r="N1696" s="38"/>
      <c r="O1696" s="33"/>
      <c r="P1696" s="244">
        <f t="shared" si="164"/>
        <v>662.55399999999997</v>
      </c>
      <c r="Q1696" s="25"/>
      <c r="R1696" s="25"/>
      <c r="S1696" s="25"/>
      <c r="T1696" s="109"/>
      <c r="U1696" s="25"/>
      <c r="V1696" s="25"/>
      <c r="W1696" s="25"/>
      <c r="X1696" s="25">
        <v>0</v>
      </c>
      <c r="Y1696" s="25"/>
      <c r="Z1696" s="25">
        <v>0</v>
      </c>
      <c r="AA1696" s="109"/>
      <c r="AB1696" s="25">
        <v>0</v>
      </c>
      <c r="AC1696" s="25">
        <v>0</v>
      </c>
      <c r="AD1696" s="25">
        <v>0</v>
      </c>
      <c r="AE1696" s="25">
        <v>0</v>
      </c>
      <c r="AF1696" s="25">
        <v>0</v>
      </c>
      <c r="AG1696" s="25">
        <v>662.55399999999997</v>
      </c>
      <c r="AH1696" s="109"/>
      <c r="AI1696" s="25">
        <v>0</v>
      </c>
      <c r="AJ1696" s="25">
        <v>0</v>
      </c>
      <c r="AK1696" s="123">
        <v>0</v>
      </c>
      <c r="AL1696" s="25">
        <v>0</v>
      </c>
      <c r="AM1696" s="25">
        <v>0</v>
      </c>
      <c r="AN1696" s="25">
        <v>0</v>
      </c>
      <c r="AO1696" s="109"/>
      <c r="AP1696" s="25">
        <v>0</v>
      </c>
      <c r="AQ1696" s="25">
        <v>0</v>
      </c>
      <c r="AR1696" s="25">
        <v>0</v>
      </c>
      <c r="AS1696" s="25">
        <v>0</v>
      </c>
      <c r="AT1696" s="25">
        <v>0</v>
      </c>
      <c r="AU1696" s="25">
        <v>0</v>
      </c>
      <c r="AW1696" t="str">
        <f t="shared" si="165"/>
        <v>Phạm Thanh Hà</v>
      </c>
      <c r="AX1696" s="27" t="str">
        <f t="shared" si="166"/>
        <v xml:space="preserve">Vũ Thị Dịu </v>
      </c>
      <c r="AY1696" s="4" t="str">
        <f t="shared" si="167"/>
        <v>VIN+</v>
      </c>
    </row>
    <row r="1697" spans="1:51" outlineLevel="1" x14ac:dyDescent="0.25">
      <c r="A1697" s="4" t="s">
        <v>1104</v>
      </c>
      <c r="B1697" s="4" t="s">
        <v>797</v>
      </c>
      <c r="C1697" s="4" t="s">
        <v>451</v>
      </c>
      <c r="D1697" s="11" t="s">
        <v>777</v>
      </c>
      <c r="E1697" s="32" t="s">
        <v>840</v>
      </c>
      <c r="F1697" s="11" t="s">
        <v>710</v>
      </c>
      <c r="G1697" s="35">
        <v>5277351</v>
      </c>
      <c r="H1697" s="4" t="s">
        <v>3293</v>
      </c>
      <c r="I1697" s="4"/>
      <c r="J1697" s="4"/>
      <c r="K1697" s="4"/>
      <c r="L1697" s="4"/>
      <c r="M1697" s="33"/>
      <c r="N1697" s="38"/>
      <c r="O1697" s="33"/>
      <c r="P1697" s="244">
        <f t="shared" si="164"/>
        <v>0</v>
      </c>
      <c r="Q1697" s="25"/>
      <c r="R1697" s="25"/>
      <c r="S1697" s="25"/>
      <c r="T1697" s="109"/>
      <c r="U1697" s="25"/>
      <c r="V1697" s="25"/>
      <c r="W1697" s="25"/>
      <c r="X1697" s="25">
        <v>0</v>
      </c>
      <c r="Y1697" s="25"/>
      <c r="Z1697" s="25">
        <v>0</v>
      </c>
      <c r="AA1697" s="109"/>
      <c r="AB1697" s="25">
        <v>0</v>
      </c>
      <c r="AC1697" s="25">
        <v>0</v>
      </c>
      <c r="AD1697" s="25">
        <v>0</v>
      </c>
      <c r="AE1697" s="25">
        <v>0</v>
      </c>
      <c r="AF1697" s="25">
        <v>0</v>
      </c>
      <c r="AG1697" s="25">
        <v>0</v>
      </c>
      <c r="AH1697" s="109"/>
      <c r="AI1697" s="25">
        <v>0</v>
      </c>
      <c r="AJ1697" s="25">
        <v>0</v>
      </c>
      <c r="AK1697" s="123">
        <v>0</v>
      </c>
      <c r="AL1697" s="25">
        <v>0</v>
      </c>
      <c r="AM1697" s="25">
        <v>0</v>
      </c>
      <c r="AN1697" s="25">
        <v>0</v>
      </c>
      <c r="AO1697" s="109"/>
      <c r="AP1697" s="25">
        <v>0</v>
      </c>
      <c r="AQ1697" s="25">
        <v>0</v>
      </c>
      <c r="AR1697" s="25">
        <v>0</v>
      </c>
      <c r="AS1697" s="25">
        <v>0</v>
      </c>
      <c r="AT1697" s="25">
        <v>0</v>
      </c>
      <c r="AU1697" s="25">
        <v>0</v>
      </c>
      <c r="AW1697" t="str">
        <f t="shared" si="165"/>
        <v>Phạm Thanh Hà</v>
      </c>
      <c r="AX1697" s="27" t="str">
        <f t="shared" si="166"/>
        <v xml:space="preserve">Vũ Thị Dịu </v>
      </c>
      <c r="AY1697" s="4" t="str">
        <f t="shared" si="167"/>
        <v>VIN+</v>
      </c>
    </row>
    <row r="1698" spans="1:51" outlineLevel="1" x14ac:dyDescent="0.25">
      <c r="A1698" s="4" t="s">
        <v>1104</v>
      </c>
      <c r="B1698" s="4" t="s">
        <v>797</v>
      </c>
      <c r="C1698" s="4" t="s">
        <v>451</v>
      </c>
      <c r="D1698" s="11" t="s">
        <v>777</v>
      </c>
      <c r="E1698" s="32" t="s">
        <v>840</v>
      </c>
      <c r="F1698" s="11" t="s">
        <v>710</v>
      </c>
      <c r="G1698" s="35">
        <v>5277683</v>
      </c>
      <c r="H1698" s="4" t="s">
        <v>3294</v>
      </c>
      <c r="I1698" s="4"/>
      <c r="J1698" s="4"/>
      <c r="K1698" s="4"/>
      <c r="L1698" s="4"/>
      <c r="M1698" s="33"/>
      <c r="N1698" s="38"/>
      <c r="O1698" s="33"/>
      <c r="P1698" s="244">
        <f t="shared" si="164"/>
        <v>0</v>
      </c>
      <c r="Q1698" s="25"/>
      <c r="R1698" s="25"/>
      <c r="S1698" s="25"/>
      <c r="T1698" s="109"/>
      <c r="U1698" s="25"/>
      <c r="V1698" s="25"/>
      <c r="W1698" s="25"/>
      <c r="X1698" s="25">
        <v>0</v>
      </c>
      <c r="Y1698" s="25"/>
      <c r="Z1698" s="25">
        <v>0</v>
      </c>
      <c r="AA1698" s="109"/>
      <c r="AB1698" s="25">
        <v>0</v>
      </c>
      <c r="AC1698" s="25">
        <v>0</v>
      </c>
      <c r="AD1698" s="25">
        <v>0</v>
      </c>
      <c r="AE1698" s="25">
        <v>0</v>
      </c>
      <c r="AF1698" s="25">
        <v>0</v>
      </c>
      <c r="AG1698" s="25">
        <v>0</v>
      </c>
      <c r="AH1698" s="109"/>
      <c r="AI1698" s="25">
        <v>0</v>
      </c>
      <c r="AJ1698" s="25">
        <v>0</v>
      </c>
      <c r="AK1698" s="123">
        <v>0</v>
      </c>
      <c r="AL1698" s="25">
        <v>0</v>
      </c>
      <c r="AM1698" s="25">
        <v>0</v>
      </c>
      <c r="AN1698" s="25">
        <v>0</v>
      </c>
      <c r="AO1698" s="109"/>
      <c r="AP1698" s="25">
        <v>0</v>
      </c>
      <c r="AQ1698" s="25">
        <v>0</v>
      </c>
      <c r="AR1698" s="25">
        <v>0</v>
      </c>
      <c r="AS1698" s="25">
        <v>0</v>
      </c>
      <c r="AT1698" s="25">
        <v>0</v>
      </c>
      <c r="AU1698" s="25">
        <v>0</v>
      </c>
      <c r="AW1698" t="str">
        <f t="shared" si="165"/>
        <v>Phạm Thanh Hà</v>
      </c>
      <c r="AX1698" s="27" t="str">
        <f t="shared" si="166"/>
        <v xml:space="preserve">Vũ Thị Dịu </v>
      </c>
      <c r="AY1698" s="4" t="str">
        <f t="shared" si="167"/>
        <v>VIN+</v>
      </c>
    </row>
    <row r="1699" spans="1:51" outlineLevel="1" x14ac:dyDescent="0.25">
      <c r="A1699" s="4" t="s">
        <v>1104</v>
      </c>
      <c r="B1699" s="4" t="s">
        <v>797</v>
      </c>
      <c r="C1699" s="4" t="s">
        <v>451</v>
      </c>
      <c r="D1699" s="11" t="s">
        <v>777</v>
      </c>
      <c r="E1699" s="32" t="s">
        <v>840</v>
      </c>
      <c r="F1699" s="11" t="s">
        <v>710</v>
      </c>
      <c r="G1699" s="35">
        <v>5291254</v>
      </c>
      <c r="H1699" s="4" t="s">
        <v>3295</v>
      </c>
      <c r="I1699" s="4"/>
      <c r="J1699" s="4"/>
      <c r="K1699" s="4"/>
      <c r="L1699" s="4"/>
      <c r="M1699" s="33"/>
      <c r="N1699" s="38"/>
      <c r="O1699" s="33"/>
      <c r="P1699" s="244">
        <f t="shared" si="164"/>
        <v>0</v>
      </c>
      <c r="Q1699" s="25"/>
      <c r="R1699" s="25"/>
      <c r="S1699" s="25"/>
      <c r="T1699" s="109"/>
      <c r="U1699" s="25"/>
      <c r="V1699" s="25"/>
      <c r="W1699" s="25"/>
      <c r="X1699" s="25">
        <v>0</v>
      </c>
      <c r="Y1699" s="25"/>
      <c r="Z1699" s="25">
        <v>0</v>
      </c>
      <c r="AA1699" s="109"/>
      <c r="AB1699" s="25">
        <v>0</v>
      </c>
      <c r="AC1699" s="25">
        <v>0</v>
      </c>
      <c r="AD1699" s="25">
        <v>0</v>
      </c>
      <c r="AE1699" s="25">
        <v>0</v>
      </c>
      <c r="AF1699" s="25">
        <v>0</v>
      </c>
      <c r="AG1699" s="25">
        <v>0</v>
      </c>
      <c r="AH1699" s="109"/>
      <c r="AI1699" s="25">
        <v>0</v>
      </c>
      <c r="AJ1699" s="25">
        <v>0</v>
      </c>
      <c r="AK1699" s="123">
        <v>0</v>
      </c>
      <c r="AL1699" s="25">
        <v>0</v>
      </c>
      <c r="AM1699" s="25">
        <v>0</v>
      </c>
      <c r="AN1699" s="25">
        <v>0</v>
      </c>
      <c r="AO1699" s="109"/>
      <c r="AP1699" s="25">
        <v>0</v>
      </c>
      <c r="AQ1699" s="25">
        <v>0</v>
      </c>
      <c r="AR1699" s="25">
        <v>0</v>
      </c>
      <c r="AS1699" s="25">
        <v>0</v>
      </c>
      <c r="AT1699" s="25">
        <v>0</v>
      </c>
      <c r="AU1699" s="25">
        <v>0</v>
      </c>
      <c r="AW1699" t="str">
        <f t="shared" si="165"/>
        <v>Phạm Thanh Hà</v>
      </c>
      <c r="AX1699" s="27" t="str">
        <f t="shared" si="166"/>
        <v xml:space="preserve">Vũ Thị Dịu </v>
      </c>
      <c r="AY1699" s="4" t="str">
        <f t="shared" si="167"/>
        <v>VIN+</v>
      </c>
    </row>
    <row r="1700" spans="1:51" outlineLevel="1" x14ac:dyDescent="0.25">
      <c r="A1700" s="4" t="s">
        <v>1104</v>
      </c>
      <c r="B1700" s="4" t="s">
        <v>797</v>
      </c>
      <c r="C1700" s="4" t="s">
        <v>451</v>
      </c>
      <c r="D1700" s="11" t="s">
        <v>777</v>
      </c>
      <c r="E1700" s="32" t="s">
        <v>840</v>
      </c>
      <c r="F1700" s="11" t="s">
        <v>710</v>
      </c>
      <c r="G1700" s="35">
        <v>5299467</v>
      </c>
      <c r="H1700" s="4" t="s">
        <v>3296</v>
      </c>
      <c r="I1700" s="4"/>
      <c r="J1700" s="4"/>
      <c r="K1700" s="4"/>
      <c r="L1700" s="4"/>
      <c r="M1700" s="33"/>
      <c r="N1700" s="38"/>
      <c r="O1700" s="33"/>
      <c r="P1700" s="244">
        <f t="shared" si="164"/>
        <v>180.59800000000001</v>
      </c>
      <c r="Q1700" s="25"/>
      <c r="R1700" s="25"/>
      <c r="S1700" s="25"/>
      <c r="T1700" s="109"/>
      <c r="U1700" s="25"/>
      <c r="V1700" s="25"/>
      <c r="W1700" s="25"/>
      <c r="X1700" s="25">
        <v>0</v>
      </c>
      <c r="Y1700" s="25"/>
      <c r="Z1700" s="25">
        <v>0</v>
      </c>
      <c r="AA1700" s="109"/>
      <c r="AB1700" s="25">
        <v>0</v>
      </c>
      <c r="AC1700" s="25">
        <v>0</v>
      </c>
      <c r="AD1700" s="25">
        <v>0</v>
      </c>
      <c r="AE1700" s="25">
        <v>0</v>
      </c>
      <c r="AF1700" s="25">
        <v>0</v>
      </c>
      <c r="AG1700" s="25">
        <v>0</v>
      </c>
      <c r="AH1700" s="109"/>
      <c r="AI1700" s="25">
        <v>0</v>
      </c>
      <c r="AJ1700" s="25">
        <v>0</v>
      </c>
      <c r="AK1700" s="123">
        <v>0</v>
      </c>
      <c r="AL1700" s="25">
        <v>0</v>
      </c>
      <c r="AM1700" s="25">
        <v>0</v>
      </c>
      <c r="AN1700" s="25">
        <v>0</v>
      </c>
      <c r="AO1700" s="109"/>
      <c r="AP1700" s="25">
        <v>0</v>
      </c>
      <c r="AQ1700" s="25">
        <v>0</v>
      </c>
      <c r="AR1700" s="25">
        <v>0</v>
      </c>
      <c r="AS1700" s="25">
        <v>0</v>
      </c>
      <c r="AT1700" s="25">
        <v>0</v>
      </c>
      <c r="AU1700" s="25">
        <v>180.59800000000001</v>
      </c>
      <c r="AW1700" t="str">
        <f t="shared" si="165"/>
        <v>Phạm Thanh Hà</v>
      </c>
      <c r="AX1700" s="27" t="str">
        <f t="shared" si="166"/>
        <v xml:space="preserve">Vũ Thị Dịu </v>
      </c>
      <c r="AY1700" s="4" t="str">
        <f t="shared" si="167"/>
        <v>VIN+</v>
      </c>
    </row>
    <row r="1701" spans="1:51" outlineLevel="1" x14ac:dyDescent="0.25">
      <c r="A1701" s="4" t="s">
        <v>1104</v>
      </c>
      <c r="B1701" s="4" t="s">
        <v>797</v>
      </c>
      <c r="C1701" s="4" t="s">
        <v>451</v>
      </c>
      <c r="D1701" s="11" t="s">
        <v>777</v>
      </c>
      <c r="E1701" s="32" t="s">
        <v>840</v>
      </c>
      <c r="F1701" s="11" t="s">
        <v>710</v>
      </c>
      <c r="G1701" s="35">
        <v>5332416</v>
      </c>
      <c r="H1701" s="4" t="s">
        <v>3297</v>
      </c>
      <c r="I1701" s="4"/>
      <c r="J1701" s="4"/>
      <c r="K1701" s="4"/>
      <c r="L1701" s="4"/>
      <c r="M1701" s="33"/>
      <c r="N1701" s="38"/>
      <c r="O1701" s="33"/>
      <c r="P1701" s="244">
        <f t="shared" si="164"/>
        <v>1855.29</v>
      </c>
      <c r="Q1701" s="25"/>
      <c r="R1701" s="25"/>
      <c r="S1701" s="25"/>
      <c r="T1701" s="109"/>
      <c r="U1701" s="25"/>
      <c r="V1701" s="25"/>
      <c r="W1701" s="25"/>
      <c r="X1701" s="25">
        <v>0</v>
      </c>
      <c r="Y1701" s="25"/>
      <c r="Z1701" s="25">
        <v>0</v>
      </c>
      <c r="AA1701" s="109"/>
      <c r="AB1701" s="25">
        <v>0</v>
      </c>
      <c r="AC1701" s="25">
        <v>0</v>
      </c>
      <c r="AD1701" s="25">
        <v>0</v>
      </c>
      <c r="AE1701" s="25">
        <v>0</v>
      </c>
      <c r="AF1701" s="25">
        <v>0</v>
      </c>
      <c r="AG1701" s="25">
        <v>0</v>
      </c>
      <c r="AH1701" s="109"/>
      <c r="AI1701" s="25">
        <v>0</v>
      </c>
      <c r="AJ1701" s="25">
        <v>0</v>
      </c>
      <c r="AK1701" s="123">
        <v>956.57799999999997</v>
      </c>
      <c r="AL1701" s="25">
        <v>0</v>
      </c>
      <c r="AM1701" s="25">
        <v>0</v>
      </c>
      <c r="AN1701" s="25">
        <v>0</v>
      </c>
      <c r="AO1701" s="109"/>
      <c r="AP1701" s="25">
        <v>0</v>
      </c>
      <c r="AQ1701" s="25">
        <v>0</v>
      </c>
      <c r="AR1701" s="25">
        <v>0</v>
      </c>
      <c r="AS1701" s="25">
        <v>0</v>
      </c>
      <c r="AT1701" s="25">
        <v>0</v>
      </c>
      <c r="AU1701" s="25">
        <v>898.71199999999999</v>
      </c>
      <c r="AW1701" t="str">
        <f t="shared" si="165"/>
        <v>Phạm Thanh Hà</v>
      </c>
      <c r="AX1701" s="27" t="str">
        <f t="shared" si="166"/>
        <v xml:space="preserve">Vũ Thị Dịu </v>
      </c>
      <c r="AY1701" s="4" t="str">
        <f t="shared" si="167"/>
        <v>VIN+</v>
      </c>
    </row>
    <row r="1702" spans="1:51" outlineLevel="1" x14ac:dyDescent="0.25">
      <c r="A1702" s="4" t="s">
        <v>1104</v>
      </c>
      <c r="B1702" s="4" t="s">
        <v>797</v>
      </c>
      <c r="C1702" s="4" t="s">
        <v>451</v>
      </c>
      <c r="D1702" s="11" t="s">
        <v>777</v>
      </c>
      <c r="E1702" s="32" t="s">
        <v>840</v>
      </c>
      <c r="F1702" s="11" t="s">
        <v>710</v>
      </c>
      <c r="G1702" s="35">
        <v>5336450</v>
      </c>
      <c r="H1702" s="4" t="s">
        <v>3298</v>
      </c>
      <c r="I1702" s="4"/>
      <c r="J1702" s="4"/>
      <c r="K1702" s="4"/>
      <c r="L1702" s="4"/>
      <c r="M1702" s="33"/>
      <c r="N1702" s="38"/>
      <c r="O1702" s="33"/>
      <c r="P1702" s="244">
        <f t="shared" si="164"/>
        <v>0</v>
      </c>
      <c r="Q1702" s="25"/>
      <c r="R1702" s="25"/>
      <c r="S1702" s="25"/>
      <c r="T1702" s="109"/>
      <c r="U1702" s="25"/>
      <c r="V1702" s="25"/>
      <c r="W1702" s="25"/>
      <c r="X1702" s="25">
        <v>0</v>
      </c>
      <c r="Y1702" s="25"/>
      <c r="Z1702" s="25">
        <v>0</v>
      </c>
      <c r="AA1702" s="109"/>
      <c r="AB1702" s="25">
        <v>0</v>
      </c>
      <c r="AC1702" s="25">
        <v>0</v>
      </c>
      <c r="AD1702" s="25">
        <v>0</v>
      </c>
      <c r="AE1702" s="25">
        <v>0</v>
      </c>
      <c r="AF1702" s="25">
        <v>0</v>
      </c>
      <c r="AG1702" s="25">
        <v>0</v>
      </c>
      <c r="AH1702" s="109"/>
      <c r="AI1702" s="25">
        <v>0</v>
      </c>
      <c r="AJ1702" s="25">
        <v>0</v>
      </c>
      <c r="AK1702" s="123">
        <v>0</v>
      </c>
      <c r="AL1702" s="25">
        <v>0</v>
      </c>
      <c r="AM1702" s="25">
        <v>0</v>
      </c>
      <c r="AN1702" s="25">
        <v>0</v>
      </c>
      <c r="AO1702" s="109"/>
      <c r="AP1702" s="25">
        <v>0</v>
      </c>
      <c r="AQ1702" s="25">
        <v>0</v>
      </c>
      <c r="AR1702" s="25">
        <v>0</v>
      </c>
      <c r="AS1702" s="25">
        <v>0</v>
      </c>
      <c r="AT1702" s="25">
        <v>0</v>
      </c>
      <c r="AU1702" s="25">
        <v>0</v>
      </c>
      <c r="AW1702" t="str">
        <f t="shared" si="165"/>
        <v>Phạm Thanh Hà</v>
      </c>
      <c r="AX1702" s="27" t="str">
        <f t="shared" si="166"/>
        <v xml:space="preserve">Vũ Thị Dịu </v>
      </c>
      <c r="AY1702" s="4" t="str">
        <f t="shared" si="167"/>
        <v>VIN+</v>
      </c>
    </row>
    <row r="1703" spans="1:51" outlineLevel="1" x14ac:dyDescent="0.25">
      <c r="A1703" s="4" t="s">
        <v>1104</v>
      </c>
      <c r="B1703" s="4" t="s">
        <v>797</v>
      </c>
      <c r="C1703" s="4" t="s">
        <v>451</v>
      </c>
      <c r="D1703" s="11" t="s">
        <v>777</v>
      </c>
      <c r="E1703" s="32" t="s">
        <v>840</v>
      </c>
      <c r="F1703" s="11" t="s">
        <v>710</v>
      </c>
      <c r="G1703" s="35">
        <v>5336467</v>
      </c>
      <c r="H1703" s="4" t="s">
        <v>3299</v>
      </c>
      <c r="I1703" s="4"/>
      <c r="J1703" s="4"/>
      <c r="K1703" s="4"/>
      <c r="L1703" s="4"/>
      <c r="M1703" s="33"/>
      <c r="N1703" s="38"/>
      <c r="O1703" s="33"/>
      <c r="P1703" s="244">
        <f t="shared" si="164"/>
        <v>238.464</v>
      </c>
      <c r="Q1703" s="25"/>
      <c r="R1703" s="25"/>
      <c r="S1703" s="25"/>
      <c r="T1703" s="109"/>
      <c r="U1703" s="25"/>
      <c r="V1703" s="25"/>
      <c r="W1703" s="25"/>
      <c r="X1703" s="25">
        <v>0</v>
      </c>
      <c r="Y1703" s="25"/>
      <c r="Z1703" s="25">
        <v>0</v>
      </c>
      <c r="AA1703" s="109"/>
      <c r="AB1703" s="25">
        <v>0</v>
      </c>
      <c r="AC1703" s="25">
        <v>0</v>
      </c>
      <c r="AD1703" s="25">
        <v>0</v>
      </c>
      <c r="AE1703" s="25">
        <v>0</v>
      </c>
      <c r="AF1703" s="25">
        <v>0</v>
      </c>
      <c r="AG1703" s="25">
        <v>0</v>
      </c>
      <c r="AH1703" s="109"/>
      <c r="AI1703" s="25">
        <v>0</v>
      </c>
      <c r="AJ1703" s="25">
        <v>0</v>
      </c>
      <c r="AK1703" s="123">
        <v>0</v>
      </c>
      <c r="AL1703" s="25">
        <v>0</v>
      </c>
      <c r="AM1703" s="25">
        <v>0</v>
      </c>
      <c r="AN1703" s="25">
        <v>0</v>
      </c>
      <c r="AO1703" s="109"/>
      <c r="AP1703" s="25">
        <v>0</v>
      </c>
      <c r="AQ1703" s="25">
        <v>0</v>
      </c>
      <c r="AR1703" s="25">
        <v>238.464</v>
      </c>
      <c r="AS1703" s="25">
        <v>0</v>
      </c>
      <c r="AT1703" s="25">
        <v>0</v>
      </c>
      <c r="AU1703" s="25">
        <v>0</v>
      </c>
      <c r="AW1703" t="str">
        <f t="shared" si="165"/>
        <v>Phạm Thanh Hà</v>
      </c>
      <c r="AX1703" s="27" t="str">
        <f t="shared" si="166"/>
        <v xml:space="preserve">Vũ Thị Dịu </v>
      </c>
      <c r="AY1703" s="4" t="str">
        <f t="shared" si="167"/>
        <v>VIN+</v>
      </c>
    </row>
    <row r="1704" spans="1:51" outlineLevel="1" x14ac:dyDescent="0.25">
      <c r="A1704" s="4" t="s">
        <v>1104</v>
      </c>
      <c r="B1704" s="4" t="s">
        <v>797</v>
      </c>
      <c r="C1704" s="4" t="s">
        <v>451</v>
      </c>
      <c r="D1704" s="11" t="s">
        <v>777</v>
      </c>
      <c r="E1704" s="32" t="s">
        <v>840</v>
      </c>
      <c r="F1704" s="11" t="s">
        <v>710</v>
      </c>
      <c r="G1704" s="35">
        <v>5134575</v>
      </c>
      <c r="H1704" s="4" t="s">
        <v>3300</v>
      </c>
      <c r="I1704" s="4"/>
      <c r="J1704" s="4"/>
      <c r="K1704" s="4"/>
      <c r="L1704" s="4"/>
      <c r="M1704" s="33"/>
      <c r="N1704" s="38"/>
      <c r="O1704" s="33"/>
      <c r="P1704" s="244">
        <f t="shared" si="164"/>
        <v>1147.037</v>
      </c>
      <c r="Q1704" s="25"/>
      <c r="R1704" s="25"/>
      <c r="S1704" s="25"/>
      <c r="T1704" s="109"/>
      <c r="U1704" s="25"/>
      <c r="V1704" s="25"/>
      <c r="W1704" s="25"/>
      <c r="X1704" s="25">
        <v>0</v>
      </c>
      <c r="Y1704" s="25"/>
      <c r="Z1704" s="25">
        <v>0</v>
      </c>
      <c r="AA1704" s="109"/>
      <c r="AB1704" s="25">
        <v>0</v>
      </c>
      <c r="AC1704" s="25">
        <v>0</v>
      </c>
      <c r="AD1704" s="25">
        <v>0</v>
      </c>
      <c r="AE1704" s="25">
        <v>0</v>
      </c>
      <c r="AF1704" s="25">
        <v>0</v>
      </c>
      <c r="AG1704" s="25">
        <v>0</v>
      </c>
      <c r="AH1704" s="109"/>
      <c r="AI1704" s="25">
        <v>0</v>
      </c>
      <c r="AJ1704" s="25">
        <v>303.49700000000001</v>
      </c>
      <c r="AK1704" s="123">
        <v>0</v>
      </c>
      <c r="AL1704" s="25">
        <v>0</v>
      </c>
      <c r="AM1704" s="25">
        <v>0</v>
      </c>
      <c r="AN1704" s="25">
        <v>0</v>
      </c>
      <c r="AO1704" s="109"/>
      <c r="AP1704" s="25">
        <v>0</v>
      </c>
      <c r="AQ1704" s="25">
        <v>0</v>
      </c>
      <c r="AR1704" s="25">
        <v>238.464</v>
      </c>
      <c r="AS1704" s="25">
        <v>0</v>
      </c>
      <c r="AT1704" s="25">
        <v>0</v>
      </c>
      <c r="AU1704" s="25">
        <v>605.07600000000002</v>
      </c>
      <c r="AW1704" t="str">
        <f t="shared" si="165"/>
        <v>Phạm Thanh Hà</v>
      </c>
      <c r="AX1704" s="27" t="str">
        <f t="shared" si="166"/>
        <v xml:space="preserve">Vũ Thị Dịu </v>
      </c>
      <c r="AY1704" s="4" t="str">
        <f t="shared" si="167"/>
        <v>VIN+</v>
      </c>
    </row>
    <row r="1705" spans="1:51" outlineLevel="1" x14ac:dyDescent="0.25">
      <c r="A1705" s="4" t="s">
        <v>1104</v>
      </c>
      <c r="B1705" s="4" t="s">
        <v>797</v>
      </c>
      <c r="C1705" s="4" t="s">
        <v>451</v>
      </c>
      <c r="D1705" s="11" t="s">
        <v>777</v>
      </c>
      <c r="E1705" s="32" t="s">
        <v>840</v>
      </c>
      <c r="F1705" s="11" t="s">
        <v>710</v>
      </c>
      <c r="G1705" s="35">
        <v>5333356</v>
      </c>
      <c r="H1705" s="4" t="s">
        <v>3301</v>
      </c>
      <c r="I1705" s="4"/>
      <c r="J1705" s="4"/>
      <c r="K1705" s="4"/>
      <c r="L1705" s="4"/>
      <c r="M1705" s="33"/>
      <c r="N1705" s="38"/>
      <c r="O1705" s="33"/>
      <c r="P1705" s="244">
        <f t="shared" si="164"/>
        <v>238.464</v>
      </c>
      <c r="Q1705" s="25"/>
      <c r="R1705" s="25"/>
      <c r="S1705" s="25"/>
      <c r="T1705" s="109"/>
      <c r="U1705" s="25"/>
      <c r="V1705" s="25"/>
      <c r="W1705" s="25"/>
      <c r="X1705" s="25">
        <v>0</v>
      </c>
      <c r="Y1705" s="25"/>
      <c r="Z1705" s="25">
        <v>0</v>
      </c>
      <c r="AA1705" s="109"/>
      <c r="AB1705" s="25">
        <v>0</v>
      </c>
      <c r="AC1705" s="25">
        <v>0</v>
      </c>
      <c r="AD1705" s="25">
        <v>0</v>
      </c>
      <c r="AE1705" s="25">
        <v>0</v>
      </c>
      <c r="AF1705" s="25">
        <v>0</v>
      </c>
      <c r="AG1705" s="25">
        <v>0</v>
      </c>
      <c r="AH1705" s="109"/>
      <c r="AI1705" s="25">
        <v>0</v>
      </c>
      <c r="AJ1705" s="25">
        <v>0</v>
      </c>
      <c r="AK1705" s="123">
        <v>0</v>
      </c>
      <c r="AL1705" s="25">
        <v>0</v>
      </c>
      <c r="AM1705" s="25">
        <v>0</v>
      </c>
      <c r="AN1705" s="25">
        <v>0</v>
      </c>
      <c r="AO1705" s="109"/>
      <c r="AP1705" s="25">
        <v>0</v>
      </c>
      <c r="AQ1705" s="25">
        <v>0</v>
      </c>
      <c r="AR1705" s="25">
        <v>238.464</v>
      </c>
      <c r="AS1705" s="25">
        <v>0</v>
      </c>
      <c r="AT1705" s="25">
        <v>0</v>
      </c>
      <c r="AU1705" s="25">
        <v>0</v>
      </c>
      <c r="AW1705" t="str">
        <f t="shared" si="165"/>
        <v>Phạm Thanh Hà</v>
      </c>
      <c r="AX1705" s="27" t="str">
        <f t="shared" si="166"/>
        <v xml:space="preserve">Vũ Thị Dịu </v>
      </c>
      <c r="AY1705" s="4" t="str">
        <f t="shared" si="167"/>
        <v>VIN+</v>
      </c>
    </row>
    <row r="1706" spans="1:51" outlineLevel="1" x14ac:dyDescent="0.25">
      <c r="A1706" s="4" t="s">
        <v>1104</v>
      </c>
      <c r="B1706" s="4" t="s">
        <v>797</v>
      </c>
      <c r="C1706" s="4" t="s">
        <v>451</v>
      </c>
      <c r="D1706" s="11" t="s">
        <v>777</v>
      </c>
      <c r="E1706" s="32" t="s">
        <v>840</v>
      </c>
      <c r="F1706" s="11" t="s">
        <v>710</v>
      </c>
      <c r="G1706" s="35">
        <v>5335714</v>
      </c>
      <c r="H1706" s="4" t="s">
        <v>3302</v>
      </c>
      <c r="I1706" s="4"/>
      <c r="J1706" s="4"/>
      <c r="K1706" s="4"/>
      <c r="L1706" s="4"/>
      <c r="M1706" s="33"/>
      <c r="N1706" s="38"/>
      <c r="O1706" s="33"/>
      <c r="P1706" s="244">
        <f t="shared" si="164"/>
        <v>0</v>
      </c>
      <c r="Q1706" s="25"/>
      <c r="R1706" s="25"/>
      <c r="S1706" s="25"/>
      <c r="T1706" s="109"/>
      <c r="U1706" s="25"/>
      <c r="V1706" s="25"/>
      <c r="W1706" s="25"/>
      <c r="X1706" s="25">
        <v>0</v>
      </c>
      <c r="Y1706" s="25"/>
      <c r="Z1706" s="25">
        <v>0</v>
      </c>
      <c r="AA1706" s="109"/>
      <c r="AB1706" s="25">
        <v>0</v>
      </c>
      <c r="AC1706" s="25">
        <v>0</v>
      </c>
      <c r="AD1706" s="25">
        <v>0</v>
      </c>
      <c r="AE1706" s="25">
        <v>0</v>
      </c>
      <c r="AF1706" s="25">
        <v>0</v>
      </c>
      <c r="AG1706" s="25">
        <v>0</v>
      </c>
      <c r="AH1706" s="109"/>
      <c r="AI1706" s="25">
        <v>0</v>
      </c>
      <c r="AJ1706" s="25">
        <v>0</v>
      </c>
      <c r="AK1706" s="123">
        <v>0</v>
      </c>
      <c r="AL1706" s="25">
        <v>0</v>
      </c>
      <c r="AM1706" s="25">
        <v>0</v>
      </c>
      <c r="AN1706" s="25">
        <v>0</v>
      </c>
      <c r="AO1706" s="109"/>
      <c r="AP1706" s="25">
        <v>0</v>
      </c>
      <c r="AQ1706" s="25">
        <v>0</v>
      </c>
      <c r="AR1706" s="25">
        <v>0</v>
      </c>
      <c r="AS1706" s="25">
        <v>0</v>
      </c>
      <c r="AT1706" s="25">
        <v>0</v>
      </c>
      <c r="AU1706" s="25">
        <v>0</v>
      </c>
      <c r="AW1706" t="str">
        <f t="shared" si="165"/>
        <v>Phạm Thanh Hà</v>
      </c>
      <c r="AX1706" s="27" t="str">
        <f t="shared" si="166"/>
        <v xml:space="preserve">Vũ Thị Dịu </v>
      </c>
      <c r="AY1706" s="4" t="str">
        <f t="shared" si="167"/>
        <v>VIN+</v>
      </c>
    </row>
    <row r="1707" spans="1:51" outlineLevel="1" x14ac:dyDescent="0.25">
      <c r="A1707" s="4" t="s">
        <v>1104</v>
      </c>
      <c r="B1707" s="4" t="s">
        <v>797</v>
      </c>
      <c r="C1707" s="4" t="s">
        <v>451</v>
      </c>
      <c r="D1707" s="11" t="s">
        <v>777</v>
      </c>
      <c r="E1707" s="32" t="s">
        <v>840</v>
      </c>
      <c r="F1707" s="11" t="s">
        <v>710</v>
      </c>
      <c r="G1707" s="35">
        <v>5132764</v>
      </c>
      <c r="H1707" s="4" t="s">
        <v>3303</v>
      </c>
      <c r="I1707" s="4"/>
      <c r="J1707" s="4"/>
      <c r="K1707" s="4"/>
      <c r="L1707" s="4"/>
      <c r="M1707" s="33"/>
      <c r="N1707" s="38"/>
      <c r="O1707" s="33"/>
      <c r="P1707" s="244">
        <f t="shared" si="164"/>
        <v>0</v>
      </c>
      <c r="Q1707" s="25"/>
      <c r="R1707" s="25"/>
      <c r="S1707" s="25"/>
      <c r="T1707" s="109"/>
      <c r="U1707" s="25"/>
      <c r="V1707" s="25"/>
      <c r="W1707" s="25"/>
      <c r="X1707" s="25">
        <v>0</v>
      </c>
      <c r="Y1707" s="25"/>
      <c r="Z1707" s="25">
        <v>0</v>
      </c>
      <c r="AA1707" s="109"/>
      <c r="AB1707" s="25">
        <v>0</v>
      </c>
      <c r="AC1707" s="25">
        <v>0</v>
      </c>
      <c r="AD1707" s="25">
        <v>0</v>
      </c>
      <c r="AE1707" s="25">
        <v>0</v>
      </c>
      <c r="AF1707" s="25">
        <v>0</v>
      </c>
      <c r="AG1707" s="25">
        <v>0</v>
      </c>
      <c r="AH1707" s="109"/>
      <c r="AI1707" s="25">
        <v>0</v>
      </c>
      <c r="AJ1707" s="25">
        <v>0</v>
      </c>
      <c r="AK1707" s="123">
        <v>0</v>
      </c>
      <c r="AL1707" s="25">
        <v>0</v>
      </c>
      <c r="AM1707" s="25">
        <v>0</v>
      </c>
      <c r="AN1707" s="25">
        <v>0</v>
      </c>
      <c r="AO1707" s="109"/>
      <c r="AP1707" s="25">
        <v>0</v>
      </c>
      <c r="AQ1707" s="25">
        <v>0</v>
      </c>
      <c r="AR1707" s="25">
        <v>0</v>
      </c>
      <c r="AS1707" s="25">
        <v>0</v>
      </c>
      <c r="AT1707" s="25">
        <v>0</v>
      </c>
      <c r="AU1707" s="25">
        <v>0</v>
      </c>
      <c r="AW1707" t="str">
        <f t="shared" si="165"/>
        <v>Phạm Thanh Hà</v>
      </c>
      <c r="AX1707" s="27" t="str">
        <f t="shared" si="166"/>
        <v xml:space="preserve">Vũ Thị Dịu </v>
      </c>
      <c r="AY1707" s="4" t="str">
        <f t="shared" si="167"/>
        <v>VIN+</v>
      </c>
    </row>
    <row r="1708" spans="1:51" outlineLevel="1" x14ac:dyDescent="0.25">
      <c r="A1708" s="4" t="s">
        <v>1104</v>
      </c>
      <c r="B1708" s="4" t="s">
        <v>797</v>
      </c>
      <c r="C1708" s="4" t="s">
        <v>451</v>
      </c>
      <c r="D1708" s="11" t="s">
        <v>777</v>
      </c>
      <c r="E1708" s="32" t="s">
        <v>840</v>
      </c>
      <c r="F1708" s="11" t="s">
        <v>710</v>
      </c>
      <c r="G1708" s="35">
        <v>5273438</v>
      </c>
      <c r="H1708" s="4" t="s">
        <v>3304</v>
      </c>
      <c r="I1708" s="4"/>
      <c r="J1708" s="4"/>
      <c r="K1708" s="4"/>
      <c r="L1708" s="4"/>
      <c r="M1708" s="33"/>
      <c r="N1708" s="38"/>
      <c r="O1708" s="33"/>
      <c r="P1708" s="244">
        <f t="shared" si="164"/>
        <v>359.05700000000002</v>
      </c>
      <c r="Q1708" s="25"/>
      <c r="R1708" s="25"/>
      <c r="S1708" s="25"/>
      <c r="T1708" s="109"/>
      <c r="U1708" s="25"/>
      <c r="V1708" s="25"/>
      <c r="W1708" s="25"/>
      <c r="X1708" s="25">
        <v>0</v>
      </c>
      <c r="Y1708" s="25"/>
      <c r="Z1708" s="25">
        <v>0</v>
      </c>
      <c r="AA1708" s="109"/>
      <c r="AB1708" s="25">
        <v>0</v>
      </c>
      <c r="AC1708" s="25">
        <v>0</v>
      </c>
      <c r="AD1708" s="25">
        <v>0</v>
      </c>
      <c r="AE1708" s="25">
        <v>0</v>
      </c>
      <c r="AF1708" s="25">
        <v>0</v>
      </c>
      <c r="AG1708" s="25">
        <v>0</v>
      </c>
      <c r="AH1708" s="109"/>
      <c r="AI1708" s="25">
        <v>0</v>
      </c>
      <c r="AJ1708" s="25">
        <v>359.05700000000002</v>
      </c>
      <c r="AK1708" s="123">
        <v>0</v>
      </c>
      <c r="AL1708" s="25">
        <v>0</v>
      </c>
      <c r="AM1708" s="25">
        <v>0</v>
      </c>
      <c r="AN1708" s="25">
        <v>0</v>
      </c>
      <c r="AO1708" s="109"/>
      <c r="AP1708" s="25">
        <v>0</v>
      </c>
      <c r="AQ1708" s="25">
        <v>0</v>
      </c>
      <c r="AR1708" s="25">
        <v>0</v>
      </c>
      <c r="AS1708" s="25">
        <v>0</v>
      </c>
      <c r="AT1708" s="25">
        <v>0</v>
      </c>
      <c r="AU1708" s="25">
        <v>0</v>
      </c>
      <c r="AW1708" t="str">
        <f t="shared" si="165"/>
        <v>Phạm Thanh Hà</v>
      </c>
      <c r="AX1708" s="27" t="str">
        <f t="shared" si="166"/>
        <v xml:space="preserve">Vũ Thị Dịu </v>
      </c>
      <c r="AY1708" s="4" t="str">
        <f t="shared" si="167"/>
        <v>VIN+</v>
      </c>
    </row>
    <row r="1709" spans="1:51" outlineLevel="1" x14ac:dyDescent="0.25">
      <c r="A1709" s="4" t="s">
        <v>1104</v>
      </c>
      <c r="B1709" s="4" t="s">
        <v>797</v>
      </c>
      <c r="C1709" s="4" t="s">
        <v>451</v>
      </c>
      <c r="D1709" s="11" t="s">
        <v>777</v>
      </c>
      <c r="E1709" s="32" t="s">
        <v>840</v>
      </c>
      <c r="F1709" s="11" t="s">
        <v>710</v>
      </c>
      <c r="G1709" s="35">
        <v>5277292</v>
      </c>
      <c r="H1709" s="4" t="s">
        <v>3305</v>
      </c>
      <c r="I1709" s="4"/>
      <c r="J1709" s="4"/>
      <c r="K1709" s="4"/>
      <c r="L1709" s="4"/>
      <c r="M1709" s="33"/>
      <c r="N1709" s="38"/>
      <c r="O1709" s="33"/>
      <c r="P1709" s="244">
        <f t="shared" si="164"/>
        <v>180.59800000000001</v>
      </c>
      <c r="Q1709" s="25"/>
      <c r="R1709" s="25"/>
      <c r="S1709" s="25"/>
      <c r="T1709" s="109"/>
      <c r="U1709" s="25"/>
      <c r="V1709" s="25"/>
      <c r="W1709" s="25"/>
      <c r="X1709" s="25">
        <v>0</v>
      </c>
      <c r="Y1709" s="25"/>
      <c r="Z1709" s="25">
        <v>0</v>
      </c>
      <c r="AA1709" s="109"/>
      <c r="AB1709" s="25">
        <v>0</v>
      </c>
      <c r="AC1709" s="25">
        <v>0</v>
      </c>
      <c r="AD1709" s="25">
        <v>0</v>
      </c>
      <c r="AE1709" s="25">
        <v>0</v>
      </c>
      <c r="AF1709" s="25">
        <v>0</v>
      </c>
      <c r="AG1709" s="25">
        <v>0</v>
      </c>
      <c r="AH1709" s="109"/>
      <c r="AI1709" s="25">
        <v>0</v>
      </c>
      <c r="AJ1709" s="25">
        <v>0</v>
      </c>
      <c r="AK1709" s="123">
        <v>0</v>
      </c>
      <c r="AL1709" s="25">
        <v>0</v>
      </c>
      <c r="AM1709" s="25">
        <v>0</v>
      </c>
      <c r="AN1709" s="25">
        <v>0</v>
      </c>
      <c r="AO1709" s="109"/>
      <c r="AP1709" s="25">
        <v>0</v>
      </c>
      <c r="AQ1709" s="25">
        <v>0</v>
      </c>
      <c r="AR1709" s="25">
        <v>0</v>
      </c>
      <c r="AS1709" s="25">
        <v>0</v>
      </c>
      <c r="AT1709" s="25">
        <v>0</v>
      </c>
      <c r="AU1709" s="25">
        <v>180.59800000000001</v>
      </c>
      <c r="AW1709" t="str">
        <f t="shared" si="165"/>
        <v>Phạm Thanh Hà</v>
      </c>
      <c r="AX1709" s="27" t="str">
        <f t="shared" si="166"/>
        <v xml:space="preserve">Vũ Thị Dịu </v>
      </c>
      <c r="AY1709" s="4" t="str">
        <f t="shared" si="167"/>
        <v>VIN+</v>
      </c>
    </row>
    <row r="1710" spans="1:51" outlineLevel="1" x14ac:dyDescent="0.25">
      <c r="A1710" s="4" t="s">
        <v>1104</v>
      </c>
      <c r="B1710" s="4" t="s">
        <v>797</v>
      </c>
      <c r="C1710" s="4" t="s">
        <v>451</v>
      </c>
      <c r="D1710" s="11" t="s">
        <v>777</v>
      </c>
      <c r="E1710" s="32" t="s">
        <v>840</v>
      </c>
      <c r="F1710" s="11" t="s">
        <v>710</v>
      </c>
      <c r="G1710" s="35">
        <v>5332454</v>
      </c>
      <c r="H1710" s="4" t="s">
        <v>3306</v>
      </c>
      <c r="I1710" s="4"/>
      <c r="J1710" s="4"/>
      <c r="K1710" s="4"/>
      <c r="L1710" s="4"/>
      <c r="M1710" s="33"/>
      <c r="N1710" s="38"/>
      <c r="O1710" s="33"/>
      <c r="P1710" s="244">
        <f t="shared" si="164"/>
        <v>599.65899999999999</v>
      </c>
      <c r="Q1710" s="25"/>
      <c r="R1710" s="25"/>
      <c r="S1710" s="25"/>
      <c r="T1710" s="109"/>
      <c r="U1710" s="25"/>
      <c r="V1710" s="25"/>
      <c r="W1710" s="25"/>
      <c r="X1710" s="25">
        <v>0</v>
      </c>
      <c r="Y1710" s="25"/>
      <c r="Z1710" s="25">
        <v>0</v>
      </c>
      <c r="AA1710" s="109"/>
      <c r="AB1710" s="25">
        <v>0</v>
      </c>
      <c r="AC1710" s="25">
        <v>0</v>
      </c>
      <c r="AD1710" s="25">
        <v>0</v>
      </c>
      <c r="AE1710" s="25">
        <v>0</v>
      </c>
      <c r="AF1710" s="25">
        <v>0</v>
      </c>
      <c r="AG1710" s="25">
        <v>0</v>
      </c>
      <c r="AH1710" s="109"/>
      <c r="AI1710" s="25">
        <v>0</v>
      </c>
      <c r="AJ1710" s="25">
        <v>0</v>
      </c>
      <c r="AK1710" s="123">
        <v>238.464</v>
      </c>
      <c r="AL1710" s="25">
        <v>0</v>
      </c>
      <c r="AM1710" s="25">
        <v>0</v>
      </c>
      <c r="AN1710" s="25">
        <v>0</v>
      </c>
      <c r="AO1710" s="109"/>
      <c r="AP1710" s="25">
        <v>0</v>
      </c>
      <c r="AQ1710" s="25">
        <v>0</v>
      </c>
      <c r="AR1710" s="25">
        <v>0</v>
      </c>
      <c r="AS1710" s="25">
        <v>0</v>
      </c>
      <c r="AT1710" s="25">
        <v>0</v>
      </c>
      <c r="AU1710" s="25">
        <v>361.19499999999999</v>
      </c>
      <c r="AW1710" t="str">
        <f t="shared" si="165"/>
        <v>Phạm Thanh Hà</v>
      </c>
      <c r="AX1710" s="27" t="str">
        <f t="shared" si="166"/>
        <v xml:space="preserve">Vũ Thị Dịu </v>
      </c>
      <c r="AY1710" s="4" t="str">
        <f t="shared" si="167"/>
        <v>VIN+</v>
      </c>
    </row>
    <row r="1711" spans="1:51" outlineLevel="1" x14ac:dyDescent="0.25">
      <c r="A1711" s="4" t="s">
        <v>1104</v>
      </c>
      <c r="B1711" s="4" t="s">
        <v>797</v>
      </c>
      <c r="C1711" s="4" t="s">
        <v>451</v>
      </c>
      <c r="D1711" s="11" t="s">
        <v>777</v>
      </c>
      <c r="E1711" s="32" t="s">
        <v>840</v>
      </c>
      <c r="F1711" s="11" t="s">
        <v>710</v>
      </c>
      <c r="G1711" s="35">
        <v>5332447</v>
      </c>
      <c r="H1711" s="4" t="s">
        <v>3307</v>
      </c>
      <c r="I1711" s="4"/>
      <c r="J1711" s="4"/>
      <c r="K1711" s="4"/>
      <c r="L1711" s="4"/>
      <c r="M1711" s="33"/>
      <c r="N1711" s="38"/>
      <c r="O1711" s="33"/>
      <c r="P1711" s="244">
        <f t="shared" si="164"/>
        <v>238.464</v>
      </c>
      <c r="Q1711" s="25"/>
      <c r="R1711" s="25"/>
      <c r="S1711" s="25"/>
      <c r="T1711" s="109"/>
      <c r="U1711" s="25"/>
      <c r="V1711" s="25"/>
      <c r="W1711" s="25"/>
      <c r="X1711" s="25">
        <v>0</v>
      </c>
      <c r="Y1711" s="25"/>
      <c r="Z1711" s="25">
        <v>0</v>
      </c>
      <c r="AA1711" s="109"/>
      <c r="AB1711" s="25">
        <v>0</v>
      </c>
      <c r="AC1711" s="25">
        <v>0</v>
      </c>
      <c r="AD1711" s="25">
        <v>0</v>
      </c>
      <c r="AE1711" s="25">
        <v>0</v>
      </c>
      <c r="AF1711" s="25">
        <v>0</v>
      </c>
      <c r="AG1711" s="25">
        <v>0</v>
      </c>
      <c r="AH1711" s="109"/>
      <c r="AI1711" s="25">
        <v>0</v>
      </c>
      <c r="AJ1711" s="25">
        <v>0</v>
      </c>
      <c r="AK1711" s="123">
        <v>0</v>
      </c>
      <c r="AL1711" s="25">
        <v>0</v>
      </c>
      <c r="AM1711" s="25">
        <v>0</v>
      </c>
      <c r="AN1711" s="25">
        <v>0</v>
      </c>
      <c r="AO1711" s="109"/>
      <c r="AP1711" s="25">
        <v>0</v>
      </c>
      <c r="AQ1711" s="25">
        <v>0</v>
      </c>
      <c r="AR1711" s="25">
        <v>238.464</v>
      </c>
      <c r="AS1711" s="25">
        <v>0</v>
      </c>
      <c r="AT1711" s="25">
        <v>0</v>
      </c>
      <c r="AU1711" s="25">
        <v>0</v>
      </c>
      <c r="AW1711" t="str">
        <f t="shared" si="165"/>
        <v>Phạm Thanh Hà</v>
      </c>
      <c r="AX1711" s="27" t="str">
        <f t="shared" si="166"/>
        <v xml:space="preserve">Vũ Thị Dịu </v>
      </c>
      <c r="AY1711" s="4" t="str">
        <f t="shared" si="167"/>
        <v>VIN+</v>
      </c>
    </row>
    <row r="1712" spans="1:51" outlineLevel="1" x14ac:dyDescent="0.25">
      <c r="A1712" s="4" t="s">
        <v>1104</v>
      </c>
      <c r="B1712" s="4" t="s">
        <v>797</v>
      </c>
      <c r="C1712" s="4" t="s">
        <v>451</v>
      </c>
      <c r="D1712" s="11" t="s">
        <v>777</v>
      </c>
      <c r="E1712" s="32" t="s">
        <v>840</v>
      </c>
      <c r="F1712" s="11" t="s">
        <v>710</v>
      </c>
      <c r="G1712" s="35">
        <v>5333349</v>
      </c>
      <c r="H1712" s="4" t="s">
        <v>3308</v>
      </c>
      <c r="I1712" s="4"/>
      <c r="J1712" s="4"/>
      <c r="K1712" s="4"/>
      <c r="L1712" s="4"/>
      <c r="M1712" s="33"/>
      <c r="N1712" s="38"/>
      <c r="O1712" s="33"/>
      <c r="P1712" s="244">
        <f t="shared" si="164"/>
        <v>1618.9630000000002</v>
      </c>
      <c r="Q1712" s="25"/>
      <c r="R1712" s="25"/>
      <c r="S1712" s="25"/>
      <c r="T1712" s="109"/>
      <c r="U1712" s="25"/>
      <c r="V1712" s="25"/>
      <c r="W1712" s="25"/>
      <c r="X1712" s="25">
        <v>0</v>
      </c>
      <c r="Y1712" s="25"/>
      <c r="Z1712" s="25">
        <v>0</v>
      </c>
      <c r="AA1712" s="109"/>
      <c r="AB1712" s="25">
        <v>0</v>
      </c>
      <c r="AC1712" s="25">
        <v>0</v>
      </c>
      <c r="AD1712" s="25">
        <v>0</v>
      </c>
      <c r="AE1712" s="25">
        <v>0</v>
      </c>
      <c r="AF1712" s="25">
        <v>0</v>
      </c>
      <c r="AG1712" s="25">
        <v>0</v>
      </c>
      <c r="AH1712" s="109"/>
      <c r="AI1712" s="25">
        <v>0</v>
      </c>
      <c r="AJ1712" s="25">
        <v>0</v>
      </c>
      <c r="AK1712" s="123">
        <v>1077.17</v>
      </c>
      <c r="AL1712" s="25">
        <v>0</v>
      </c>
      <c r="AM1712" s="25">
        <v>0</v>
      </c>
      <c r="AN1712" s="25">
        <v>0</v>
      </c>
      <c r="AO1712" s="109"/>
      <c r="AP1712" s="25">
        <v>0</v>
      </c>
      <c r="AQ1712" s="25">
        <v>0</v>
      </c>
      <c r="AR1712" s="25">
        <v>0</v>
      </c>
      <c r="AS1712" s="25">
        <v>0</v>
      </c>
      <c r="AT1712" s="25">
        <v>0</v>
      </c>
      <c r="AU1712" s="25">
        <v>541.79300000000001</v>
      </c>
      <c r="AW1712" t="str">
        <f t="shared" si="165"/>
        <v>Phạm Thanh Hà</v>
      </c>
      <c r="AX1712" s="27" t="str">
        <f t="shared" si="166"/>
        <v xml:space="preserve">Vũ Thị Dịu </v>
      </c>
      <c r="AY1712" s="4" t="str">
        <f t="shared" si="167"/>
        <v>VIN+</v>
      </c>
    </row>
    <row r="1713" spans="1:51" outlineLevel="1" x14ac:dyDescent="0.25">
      <c r="A1713" s="4" t="s">
        <v>1104</v>
      </c>
      <c r="B1713" s="4" t="s">
        <v>797</v>
      </c>
      <c r="C1713" s="4" t="s">
        <v>451</v>
      </c>
      <c r="D1713" s="11" t="s">
        <v>777</v>
      </c>
      <c r="E1713" s="32" t="s">
        <v>840</v>
      </c>
      <c r="F1713" s="11" t="s">
        <v>710</v>
      </c>
      <c r="G1713" s="35">
        <v>5136210</v>
      </c>
      <c r="H1713" s="4" t="s">
        <v>3309</v>
      </c>
      <c r="I1713" s="4"/>
      <c r="J1713" s="4"/>
      <c r="K1713" s="4"/>
      <c r="L1713" s="4"/>
      <c r="M1713" s="33"/>
      <c r="N1713" s="38"/>
      <c r="O1713" s="33"/>
      <c r="P1713" s="244">
        <f t="shared" si="164"/>
        <v>180.59800000000001</v>
      </c>
      <c r="Q1713" s="25"/>
      <c r="R1713" s="25"/>
      <c r="S1713" s="25"/>
      <c r="T1713" s="109"/>
      <c r="U1713" s="25"/>
      <c r="V1713" s="25"/>
      <c r="W1713" s="25"/>
      <c r="X1713" s="25">
        <v>0</v>
      </c>
      <c r="Y1713" s="25"/>
      <c r="Z1713" s="25">
        <v>0</v>
      </c>
      <c r="AA1713" s="109"/>
      <c r="AB1713" s="25">
        <v>0</v>
      </c>
      <c r="AC1713" s="25">
        <v>0</v>
      </c>
      <c r="AD1713" s="25">
        <v>0</v>
      </c>
      <c r="AE1713" s="25">
        <v>0</v>
      </c>
      <c r="AF1713" s="25">
        <v>0</v>
      </c>
      <c r="AG1713" s="25">
        <v>0</v>
      </c>
      <c r="AH1713" s="109"/>
      <c r="AI1713" s="25">
        <v>0</v>
      </c>
      <c r="AJ1713" s="25">
        <v>0</v>
      </c>
      <c r="AK1713" s="123">
        <v>0</v>
      </c>
      <c r="AL1713" s="25">
        <v>0</v>
      </c>
      <c r="AM1713" s="25">
        <v>0</v>
      </c>
      <c r="AN1713" s="25">
        <v>0</v>
      </c>
      <c r="AO1713" s="109"/>
      <c r="AP1713" s="25">
        <v>0</v>
      </c>
      <c r="AQ1713" s="25">
        <v>0</v>
      </c>
      <c r="AR1713" s="25">
        <v>0</v>
      </c>
      <c r="AS1713" s="25">
        <v>0</v>
      </c>
      <c r="AT1713" s="25">
        <v>0</v>
      </c>
      <c r="AU1713" s="25">
        <v>180.59800000000001</v>
      </c>
      <c r="AW1713" t="str">
        <f t="shared" si="165"/>
        <v>Phạm Thanh Hà</v>
      </c>
      <c r="AX1713" s="27" t="str">
        <f t="shared" si="166"/>
        <v xml:space="preserve">Vũ Thị Dịu </v>
      </c>
      <c r="AY1713" s="4" t="str">
        <f t="shared" si="167"/>
        <v>VIN+</v>
      </c>
    </row>
    <row r="1714" spans="1:51" outlineLevel="1" x14ac:dyDescent="0.25">
      <c r="A1714" s="4" t="s">
        <v>1104</v>
      </c>
      <c r="B1714" s="4" t="s">
        <v>797</v>
      </c>
      <c r="C1714" s="4" t="s">
        <v>451</v>
      </c>
      <c r="D1714" s="11" t="s">
        <v>777</v>
      </c>
      <c r="E1714" s="32" t="s">
        <v>840</v>
      </c>
      <c r="F1714" s="11" t="s">
        <v>710</v>
      </c>
      <c r="G1714" s="35">
        <v>5136009</v>
      </c>
      <c r="H1714" s="4" t="s">
        <v>3310</v>
      </c>
      <c r="I1714" s="4"/>
      <c r="J1714" s="4"/>
      <c r="K1714" s="4"/>
      <c r="L1714" s="4"/>
      <c r="M1714" s="33"/>
      <c r="N1714" s="38"/>
      <c r="O1714" s="33"/>
      <c r="P1714" s="244">
        <f t="shared" si="164"/>
        <v>1137.1759999999999</v>
      </c>
      <c r="Q1714" s="25"/>
      <c r="R1714" s="25"/>
      <c r="S1714" s="25"/>
      <c r="T1714" s="109"/>
      <c r="U1714" s="25"/>
      <c r="V1714" s="25"/>
      <c r="W1714" s="25"/>
      <c r="X1714" s="25">
        <v>0</v>
      </c>
      <c r="Y1714" s="25"/>
      <c r="Z1714" s="25">
        <v>0</v>
      </c>
      <c r="AA1714" s="109"/>
      <c r="AB1714" s="25">
        <v>0</v>
      </c>
      <c r="AC1714" s="25">
        <v>0</v>
      </c>
      <c r="AD1714" s="25">
        <v>0</v>
      </c>
      <c r="AE1714" s="25">
        <v>0</v>
      </c>
      <c r="AF1714" s="25">
        <v>0</v>
      </c>
      <c r="AG1714" s="25">
        <v>0</v>
      </c>
      <c r="AH1714" s="109"/>
      <c r="AI1714" s="25">
        <v>0</v>
      </c>
      <c r="AJ1714" s="25">
        <v>597.52099999999996</v>
      </c>
      <c r="AK1714" s="123">
        <v>0</v>
      </c>
      <c r="AL1714" s="25">
        <v>0</v>
      </c>
      <c r="AM1714" s="25">
        <v>0</v>
      </c>
      <c r="AN1714" s="25">
        <v>0</v>
      </c>
      <c r="AO1714" s="109"/>
      <c r="AP1714" s="25">
        <v>0</v>
      </c>
      <c r="AQ1714" s="25">
        <v>0</v>
      </c>
      <c r="AR1714" s="25">
        <v>359.05700000000002</v>
      </c>
      <c r="AS1714" s="25">
        <v>0</v>
      </c>
      <c r="AT1714" s="25">
        <v>0</v>
      </c>
      <c r="AU1714" s="25">
        <v>180.59800000000001</v>
      </c>
      <c r="AW1714" t="str">
        <f t="shared" si="165"/>
        <v>Phạm Thanh Hà</v>
      </c>
      <c r="AX1714" s="27" t="str">
        <f t="shared" si="166"/>
        <v xml:space="preserve">Vũ Thị Dịu </v>
      </c>
      <c r="AY1714" s="4" t="str">
        <f t="shared" si="167"/>
        <v>VIN+</v>
      </c>
    </row>
    <row r="1715" spans="1:51" outlineLevel="1" x14ac:dyDescent="0.25">
      <c r="A1715" s="4" t="s">
        <v>1104</v>
      </c>
      <c r="B1715" s="4" t="s">
        <v>797</v>
      </c>
      <c r="C1715" s="4" t="s">
        <v>451</v>
      </c>
      <c r="D1715" s="11" t="s">
        <v>777</v>
      </c>
      <c r="E1715" s="32" t="s">
        <v>840</v>
      </c>
      <c r="F1715" s="11" t="s">
        <v>710</v>
      </c>
      <c r="G1715" s="35">
        <v>5334379</v>
      </c>
      <c r="H1715" s="4" t="s">
        <v>3311</v>
      </c>
      <c r="I1715" s="4"/>
      <c r="J1715" s="4"/>
      <c r="K1715" s="4"/>
      <c r="L1715" s="4"/>
      <c r="M1715" s="33"/>
      <c r="N1715" s="38"/>
      <c r="O1715" s="33"/>
      <c r="P1715" s="244">
        <f t="shared" si="164"/>
        <v>539.65499999999997</v>
      </c>
      <c r="Q1715" s="25"/>
      <c r="R1715" s="25"/>
      <c r="S1715" s="25"/>
      <c r="T1715" s="109"/>
      <c r="U1715" s="25"/>
      <c r="V1715" s="25"/>
      <c r="W1715" s="25"/>
      <c r="X1715" s="25">
        <v>0</v>
      </c>
      <c r="Y1715" s="25"/>
      <c r="Z1715" s="25">
        <v>0</v>
      </c>
      <c r="AA1715" s="109"/>
      <c r="AB1715" s="25">
        <v>0</v>
      </c>
      <c r="AC1715" s="25">
        <v>0</v>
      </c>
      <c r="AD1715" s="25">
        <v>0</v>
      </c>
      <c r="AE1715" s="25">
        <v>0</v>
      </c>
      <c r="AF1715" s="25">
        <v>0</v>
      </c>
      <c r="AG1715" s="25">
        <v>0</v>
      </c>
      <c r="AH1715" s="109"/>
      <c r="AI1715" s="25">
        <v>0</v>
      </c>
      <c r="AJ1715" s="25">
        <v>0</v>
      </c>
      <c r="AK1715" s="123">
        <v>0</v>
      </c>
      <c r="AL1715" s="25">
        <v>0</v>
      </c>
      <c r="AM1715" s="25">
        <v>0</v>
      </c>
      <c r="AN1715" s="25">
        <v>0</v>
      </c>
      <c r="AO1715" s="109"/>
      <c r="AP1715" s="25">
        <v>0</v>
      </c>
      <c r="AQ1715" s="25">
        <v>0</v>
      </c>
      <c r="AR1715" s="25">
        <v>0</v>
      </c>
      <c r="AS1715" s="25">
        <v>0</v>
      </c>
      <c r="AT1715" s="25">
        <v>0</v>
      </c>
      <c r="AU1715" s="25">
        <v>539.65499999999997</v>
      </c>
      <c r="AW1715" t="str">
        <f t="shared" si="165"/>
        <v>Phạm Thanh Hà</v>
      </c>
      <c r="AX1715" s="27" t="str">
        <f t="shared" si="166"/>
        <v xml:space="preserve">Vũ Thị Dịu </v>
      </c>
      <c r="AY1715" s="4" t="str">
        <f t="shared" si="167"/>
        <v>VIN+</v>
      </c>
    </row>
    <row r="1716" spans="1:51" outlineLevel="1" x14ac:dyDescent="0.25">
      <c r="A1716" s="4" t="s">
        <v>1104</v>
      </c>
      <c r="B1716" s="4" t="s">
        <v>797</v>
      </c>
      <c r="C1716" s="4" t="s">
        <v>451</v>
      </c>
      <c r="D1716" s="11" t="s">
        <v>777</v>
      </c>
      <c r="E1716" s="32" t="s">
        <v>840</v>
      </c>
      <c r="F1716" s="11" t="s">
        <v>710</v>
      </c>
      <c r="G1716" s="35">
        <v>5335240</v>
      </c>
      <c r="H1716" s="4" t="s">
        <v>3312</v>
      </c>
      <c r="I1716" s="4"/>
      <c r="J1716" s="4"/>
      <c r="K1716" s="4"/>
      <c r="L1716" s="4"/>
      <c r="M1716" s="33"/>
      <c r="N1716" s="38"/>
      <c r="O1716" s="33"/>
      <c r="P1716" s="244">
        <f t="shared" si="164"/>
        <v>778.11899999999991</v>
      </c>
      <c r="Q1716" s="25"/>
      <c r="R1716" s="25"/>
      <c r="S1716" s="25"/>
      <c r="T1716" s="109"/>
      <c r="U1716" s="25"/>
      <c r="V1716" s="25"/>
      <c r="W1716" s="25"/>
      <c r="X1716" s="25">
        <v>0</v>
      </c>
      <c r="Y1716" s="25"/>
      <c r="Z1716" s="25">
        <v>0</v>
      </c>
      <c r="AA1716" s="109"/>
      <c r="AB1716" s="25">
        <v>0</v>
      </c>
      <c r="AC1716" s="25">
        <v>0</v>
      </c>
      <c r="AD1716" s="25">
        <v>0</v>
      </c>
      <c r="AE1716" s="25">
        <v>0</v>
      </c>
      <c r="AF1716" s="25">
        <v>0</v>
      </c>
      <c r="AG1716" s="25">
        <v>0</v>
      </c>
      <c r="AH1716" s="109"/>
      <c r="AI1716" s="25">
        <v>0</v>
      </c>
      <c r="AJ1716" s="25">
        <v>0</v>
      </c>
      <c r="AK1716" s="123">
        <v>597.52099999999996</v>
      </c>
      <c r="AL1716" s="25">
        <v>0</v>
      </c>
      <c r="AM1716" s="25">
        <v>0</v>
      </c>
      <c r="AN1716" s="25">
        <v>0</v>
      </c>
      <c r="AO1716" s="109"/>
      <c r="AP1716" s="25">
        <v>0</v>
      </c>
      <c r="AQ1716" s="25">
        <v>0</v>
      </c>
      <c r="AR1716" s="25">
        <v>180.59800000000001</v>
      </c>
      <c r="AS1716" s="25">
        <v>0</v>
      </c>
      <c r="AT1716" s="25">
        <v>0</v>
      </c>
      <c r="AU1716" s="25">
        <v>0</v>
      </c>
      <c r="AW1716" t="str">
        <f t="shared" si="165"/>
        <v>Phạm Thanh Hà</v>
      </c>
      <c r="AX1716" s="27" t="str">
        <f t="shared" si="166"/>
        <v xml:space="preserve">Vũ Thị Dịu </v>
      </c>
      <c r="AY1716" s="4" t="str">
        <f t="shared" si="167"/>
        <v>VIN+</v>
      </c>
    </row>
    <row r="1717" spans="1:51" outlineLevel="1" x14ac:dyDescent="0.25">
      <c r="A1717" s="4" t="s">
        <v>1104</v>
      </c>
      <c r="B1717" s="4" t="s">
        <v>797</v>
      </c>
      <c r="C1717" s="4" t="s">
        <v>451</v>
      </c>
      <c r="D1717" s="11" t="s">
        <v>777</v>
      </c>
      <c r="E1717" s="32" t="s">
        <v>840</v>
      </c>
      <c r="F1717" s="11" t="s">
        <v>710</v>
      </c>
      <c r="G1717" s="35">
        <v>5279342</v>
      </c>
      <c r="H1717" s="4" t="s">
        <v>3313</v>
      </c>
      <c r="I1717" s="4"/>
      <c r="J1717" s="4"/>
      <c r="K1717" s="4"/>
      <c r="L1717" s="4"/>
      <c r="M1717" s="33"/>
      <c r="N1717" s="38"/>
      <c r="O1717" s="33"/>
      <c r="P1717" s="244">
        <f t="shared" si="164"/>
        <v>3240.402</v>
      </c>
      <c r="Q1717" s="25"/>
      <c r="R1717" s="25"/>
      <c r="S1717" s="25"/>
      <c r="T1717" s="109"/>
      <c r="U1717" s="25"/>
      <c r="V1717" s="25"/>
      <c r="W1717" s="25"/>
      <c r="X1717" s="25">
        <v>0</v>
      </c>
      <c r="Y1717" s="25"/>
      <c r="Z1717" s="25">
        <v>0</v>
      </c>
      <c r="AA1717" s="109"/>
      <c r="AB1717" s="25">
        <v>0</v>
      </c>
      <c r="AC1717" s="25">
        <v>0</v>
      </c>
      <c r="AD1717" s="25">
        <v>0</v>
      </c>
      <c r="AE1717" s="25">
        <v>0</v>
      </c>
      <c r="AF1717" s="25">
        <v>0</v>
      </c>
      <c r="AG1717" s="25">
        <v>0</v>
      </c>
      <c r="AH1717" s="109"/>
      <c r="AI1717" s="25">
        <v>0</v>
      </c>
      <c r="AJ1717" s="25">
        <v>0</v>
      </c>
      <c r="AK1717" s="123">
        <v>1204.5160000000001</v>
      </c>
      <c r="AL1717" s="25">
        <v>0</v>
      </c>
      <c r="AM1717" s="25">
        <v>0</v>
      </c>
      <c r="AN1717" s="25">
        <v>0</v>
      </c>
      <c r="AO1717" s="109"/>
      <c r="AP1717" s="25">
        <v>0</v>
      </c>
      <c r="AQ1717" s="25">
        <v>0</v>
      </c>
      <c r="AR1717" s="25">
        <v>597.52099999999996</v>
      </c>
      <c r="AS1717" s="25">
        <v>0</v>
      </c>
      <c r="AT1717" s="25">
        <v>0</v>
      </c>
      <c r="AU1717" s="25">
        <v>1438.365</v>
      </c>
      <c r="AW1717" t="str">
        <f t="shared" si="165"/>
        <v>Phạm Thanh Hà</v>
      </c>
      <c r="AX1717" s="27" t="str">
        <f t="shared" si="166"/>
        <v xml:space="preserve">Vũ Thị Dịu </v>
      </c>
      <c r="AY1717" s="4" t="str">
        <f t="shared" si="167"/>
        <v>VIN+</v>
      </c>
    </row>
    <row r="1718" spans="1:51" outlineLevel="1" x14ac:dyDescent="0.25">
      <c r="A1718" s="4" t="s">
        <v>1104</v>
      </c>
      <c r="B1718" s="4" t="s">
        <v>797</v>
      </c>
      <c r="C1718" s="4" t="s">
        <v>451</v>
      </c>
      <c r="D1718" s="11" t="s">
        <v>777</v>
      </c>
      <c r="E1718" s="32" t="s">
        <v>840</v>
      </c>
      <c r="F1718" s="11" t="s">
        <v>710</v>
      </c>
      <c r="G1718" s="35">
        <v>5292668</v>
      </c>
      <c r="H1718" s="4" t="s">
        <v>3314</v>
      </c>
      <c r="I1718" s="4"/>
      <c r="J1718" s="4"/>
      <c r="K1718" s="4"/>
      <c r="L1718" s="4"/>
      <c r="M1718" s="33"/>
      <c r="N1718" s="38"/>
      <c r="O1718" s="33"/>
      <c r="P1718" s="244">
        <f t="shared" si="164"/>
        <v>238.464</v>
      </c>
      <c r="Q1718" s="25"/>
      <c r="R1718" s="25"/>
      <c r="S1718" s="25"/>
      <c r="T1718" s="109"/>
      <c r="U1718" s="25"/>
      <c r="V1718" s="25"/>
      <c r="W1718" s="25"/>
      <c r="X1718" s="25">
        <v>0</v>
      </c>
      <c r="Y1718" s="25"/>
      <c r="Z1718" s="25">
        <v>0</v>
      </c>
      <c r="AA1718" s="109"/>
      <c r="AB1718" s="25">
        <v>0</v>
      </c>
      <c r="AC1718" s="25">
        <v>0</v>
      </c>
      <c r="AD1718" s="25">
        <v>0</v>
      </c>
      <c r="AE1718" s="25">
        <v>0</v>
      </c>
      <c r="AF1718" s="25">
        <v>0</v>
      </c>
      <c r="AG1718" s="25">
        <v>0</v>
      </c>
      <c r="AH1718" s="109"/>
      <c r="AI1718" s="25">
        <v>0</v>
      </c>
      <c r="AJ1718" s="25">
        <v>0</v>
      </c>
      <c r="AK1718" s="123">
        <v>0</v>
      </c>
      <c r="AL1718" s="25">
        <v>0</v>
      </c>
      <c r="AM1718" s="25">
        <v>0</v>
      </c>
      <c r="AN1718" s="25">
        <v>0</v>
      </c>
      <c r="AO1718" s="109"/>
      <c r="AP1718" s="25">
        <v>0</v>
      </c>
      <c r="AQ1718" s="25">
        <v>0</v>
      </c>
      <c r="AR1718" s="25">
        <v>238.464</v>
      </c>
      <c r="AS1718" s="25">
        <v>0</v>
      </c>
      <c r="AT1718" s="25">
        <v>0</v>
      </c>
      <c r="AU1718" s="25">
        <v>0</v>
      </c>
      <c r="AW1718" t="str">
        <f t="shared" si="165"/>
        <v>Phạm Thanh Hà</v>
      </c>
      <c r="AX1718" s="27" t="str">
        <f t="shared" si="166"/>
        <v xml:space="preserve">Vũ Thị Dịu </v>
      </c>
      <c r="AY1718" s="4" t="str">
        <f t="shared" si="167"/>
        <v>VIN+</v>
      </c>
    </row>
    <row r="1719" spans="1:51" outlineLevel="1" x14ac:dyDescent="0.25">
      <c r="A1719" s="4" t="s">
        <v>1104</v>
      </c>
      <c r="B1719" s="4" t="s">
        <v>797</v>
      </c>
      <c r="C1719" s="4" t="s">
        <v>451</v>
      </c>
      <c r="D1719" s="11" t="s">
        <v>777</v>
      </c>
      <c r="E1719" s="32" t="s">
        <v>840</v>
      </c>
      <c r="F1719" s="11" t="s">
        <v>710</v>
      </c>
      <c r="G1719" s="35">
        <v>5297777</v>
      </c>
      <c r="H1719" s="4" t="s">
        <v>3315</v>
      </c>
      <c r="I1719" s="4"/>
      <c r="J1719" s="4"/>
      <c r="K1719" s="4"/>
      <c r="L1719" s="4"/>
      <c r="M1719" s="33"/>
      <c r="N1719" s="38"/>
      <c r="O1719" s="33"/>
      <c r="P1719" s="244">
        <f t="shared" si="164"/>
        <v>359.05700000000002</v>
      </c>
      <c r="Q1719" s="25"/>
      <c r="R1719" s="25"/>
      <c r="S1719" s="25"/>
      <c r="T1719" s="109"/>
      <c r="U1719" s="25"/>
      <c r="V1719" s="25"/>
      <c r="W1719" s="25"/>
      <c r="X1719" s="25">
        <v>0</v>
      </c>
      <c r="Y1719" s="25"/>
      <c r="Z1719" s="25">
        <v>0</v>
      </c>
      <c r="AA1719" s="109"/>
      <c r="AB1719" s="25">
        <v>0</v>
      </c>
      <c r="AC1719" s="25">
        <v>0</v>
      </c>
      <c r="AD1719" s="25">
        <v>0</v>
      </c>
      <c r="AE1719" s="25">
        <v>0</v>
      </c>
      <c r="AF1719" s="25">
        <v>0</v>
      </c>
      <c r="AG1719" s="25">
        <v>0</v>
      </c>
      <c r="AH1719" s="109"/>
      <c r="AI1719" s="25">
        <v>0</v>
      </c>
      <c r="AJ1719" s="25">
        <v>0</v>
      </c>
      <c r="AK1719" s="123">
        <v>359.05700000000002</v>
      </c>
      <c r="AL1719" s="25">
        <v>0</v>
      </c>
      <c r="AM1719" s="25">
        <v>0</v>
      </c>
      <c r="AN1719" s="25">
        <v>0</v>
      </c>
      <c r="AO1719" s="109"/>
      <c r="AP1719" s="25">
        <v>0</v>
      </c>
      <c r="AQ1719" s="25">
        <v>0</v>
      </c>
      <c r="AR1719" s="25">
        <v>0</v>
      </c>
      <c r="AS1719" s="25">
        <v>0</v>
      </c>
      <c r="AT1719" s="25">
        <v>0</v>
      </c>
      <c r="AU1719" s="25">
        <v>0</v>
      </c>
      <c r="AW1719" t="str">
        <f t="shared" si="165"/>
        <v>Phạm Thanh Hà</v>
      </c>
      <c r="AX1719" s="27" t="str">
        <f t="shared" si="166"/>
        <v xml:space="preserve">Vũ Thị Dịu </v>
      </c>
      <c r="AY1719" s="4" t="str">
        <f t="shared" si="167"/>
        <v>VIN+</v>
      </c>
    </row>
    <row r="1720" spans="1:51" outlineLevel="1" x14ac:dyDescent="0.25">
      <c r="A1720" s="4" t="s">
        <v>1104</v>
      </c>
      <c r="B1720" s="4" t="s">
        <v>797</v>
      </c>
      <c r="C1720" s="4" t="s">
        <v>451</v>
      </c>
      <c r="D1720" s="11" t="s">
        <v>777</v>
      </c>
      <c r="E1720" s="32" t="s">
        <v>840</v>
      </c>
      <c r="F1720" s="11" t="s">
        <v>710</v>
      </c>
      <c r="G1720" s="35">
        <v>5293186</v>
      </c>
      <c r="H1720" s="4" t="s">
        <v>3316</v>
      </c>
      <c r="I1720" s="4"/>
      <c r="J1720" s="4"/>
      <c r="K1720" s="4"/>
      <c r="L1720" s="4"/>
      <c r="M1720" s="33"/>
      <c r="N1720" s="38"/>
      <c r="O1720" s="33"/>
      <c r="P1720" s="244">
        <f t="shared" si="164"/>
        <v>1137.1759999999999</v>
      </c>
      <c r="Q1720" s="25"/>
      <c r="R1720" s="25"/>
      <c r="S1720" s="25"/>
      <c r="T1720" s="109"/>
      <c r="U1720" s="25"/>
      <c r="V1720" s="25"/>
      <c r="W1720" s="25"/>
      <c r="X1720" s="25">
        <v>0</v>
      </c>
      <c r="Y1720" s="25"/>
      <c r="Z1720" s="25">
        <v>0</v>
      </c>
      <c r="AA1720" s="109"/>
      <c r="AB1720" s="25">
        <v>0</v>
      </c>
      <c r="AC1720" s="25">
        <v>0</v>
      </c>
      <c r="AD1720" s="25">
        <v>0</v>
      </c>
      <c r="AE1720" s="25">
        <v>0</v>
      </c>
      <c r="AF1720" s="25">
        <v>0</v>
      </c>
      <c r="AG1720" s="25">
        <v>0</v>
      </c>
      <c r="AH1720" s="109"/>
      <c r="AI1720" s="25">
        <v>0</v>
      </c>
      <c r="AJ1720" s="25">
        <v>0</v>
      </c>
      <c r="AK1720" s="123">
        <v>597.52099999999996</v>
      </c>
      <c r="AL1720" s="25">
        <v>0</v>
      </c>
      <c r="AM1720" s="25">
        <v>0</v>
      </c>
      <c r="AN1720" s="25">
        <v>0</v>
      </c>
      <c r="AO1720" s="109"/>
      <c r="AP1720" s="25">
        <v>0</v>
      </c>
      <c r="AQ1720" s="25">
        <v>0</v>
      </c>
      <c r="AR1720" s="25">
        <v>359.05700000000002</v>
      </c>
      <c r="AS1720" s="25">
        <v>0</v>
      </c>
      <c r="AT1720" s="25">
        <v>180.59800000000001</v>
      </c>
      <c r="AU1720" s="25">
        <v>0</v>
      </c>
      <c r="AW1720" t="str">
        <f t="shared" si="165"/>
        <v>Phạm Thanh Hà</v>
      </c>
      <c r="AX1720" s="27" t="str">
        <f t="shared" si="166"/>
        <v xml:space="preserve">Vũ Thị Dịu </v>
      </c>
      <c r="AY1720" s="4" t="str">
        <f t="shared" si="167"/>
        <v>VIN+</v>
      </c>
    </row>
    <row r="1721" spans="1:51" outlineLevel="1" x14ac:dyDescent="0.25">
      <c r="A1721" s="4" t="s">
        <v>1104</v>
      </c>
      <c r="B1721" s="4" t="s">
        <v>797</v>
      </c>
      <c r="C1721" s="4" t="s">
        <v>451</v>
      </c>
      <c r="D1721" s="11" t="s">
        <v>777</v>
      </c>
      <c r="E1721" s="32" t="s">
        <v>840</v>
      </c>
      <c r="F1721" s="11" t="s">
        <v>710</v>
      </c>
      <c r="G1721" s="35">
        <v>5278772</v>
      </c>
      <c r="H1721" s="4" t="s">
        <v>3317</v>
      </c>
      <c r="I1721" s="4"/>
      <c r="J1721" s="4"/>
      <c r="K1721" s="4"/>
      <c r="L1721" s="4"/>
      <c r="M1721" s="33"/>
      <c r="N1721" s="38"/>
      <c r="O1721" s="33"/>
      <c r="P1721" s="244">
        <f t="shared" si="164"/>
        <v>835.98500000000001</v>
      </c>
      <c r="Q1721" s="25"/>
      <c r="R1721" s="25"/>
      <c r="S1721" s="25"/>
      <c r="T1721" s="109"/>
      <c r="U1721" s="25"/>
      <c r="V1721" s="25"/>
      <c r="W1721" s="25"/>
      <c r="X1721" s="25">
        <v>0</v>
      </c>
      <c r="Y1721" s="25"/>
      <c r="Z1721" s="25">
        <v>0</v>
      </c>
      <c r="AA1721" s="109"/>
      <c r="AB1721" s="25">
        <v>0</v>
      </c>
      <c r="AC1721" s="25">
        <v>0</v>
      </c>
      <c r="AD1721" s="25">
        <v>0</v>
      </c>
      <c r="AE1721" s="25">
        <v>0</v>
      </c>
      <c r="AF1721" s="25">
        <v>0</v>
      </c>
      <c r="AG1721" s="25">
        <v>0</v>
      </c>
      <c r="AH1721" s="109"/>
      <c r="AI1721" s="25">
        <v>0</v>
      </c>
      <c r="AJ1721" s="25">
        <v>0</v>
      </c>
      <c r="AK1721" s="123">
        <v>0</v>
      </c>
      <c r="AL1721" s="25">
        <v>0</v>
      </c>
      <c r="AM1721" s="25">
        <v>0</v>
      </c>
      <c r="AN1721" s="25">
        <v>0</v>
      </c>
      <c r="AO1721" s="109"/>
      <c r="AP1721" s="25">
        <v>0</v>
      </c>
      <c r="AQ1721" s="25">
        <v>0</v>
      </c>
      <c r="AR1721" s="25">
        <v>835.98500000000001</v>
      </c>
      <c r="AS1721" s="25">
        <v>0</v>
      </c>
      <c r="AT1721" s="25">
        <v>0</v>
      </c>
      <c r="AU1721" s="25">
        <v>0</v>
      </c>
      <c r="AW1721" t="str">
        <f t="shared" si="165"/>
        <v>Phạm Thanh Hà</v>
      </c>
      <c r="AX1721" s="27" t="str">
        <f t="shared" si="166"/>
        <v xml:space="preserve">Vũ Thị Dịu </v>
      </c>
      <c r="AY1721" s="4" t="str">
        <f t="shared" si="167"/>
        <v>VIN+</v>
      </c>
    </row>
    <row r="1722" spans="1:51" outlineLevel="1" x14ac:dyDescent="0.25">
      <c r="A1722" s="4" t="s">
        <v>1104</v>
      </c>
      <c r="B1722" s="4" t="s">
        <v>797</v>
      </c>
      <c r="C1722" s="4" t="s">
        <v>451</v>
      </c>
      <c r="D1722" s="11" t="s">
        <v>777</v>
      </c>
      <c r="E1722" s="32" t="s">
        <v>840</v>
      </c>
      <c r="F1722" s="11" t="s">
        <v>710</v>
      </c>
      <c r="G1722" s="35">
        <v>5292433</v>
      </c>
      <c r="H1722" s="4" t="s">
        <v>3318</v>
      </c>
      <c r="I1722" s="4"/>
      <c r="J1722" s="4"/>
      <c r="K1722" s="4"/>
      <c r="L1722" s="4"/>
      <c r="M1722" s="33"/>
      <c r="N1722" s="38"/>
      <c r="O1722" s="33"/>
      <c r="P1722" s="244">
        <f t="shared" si="164"/>
        <v>0</v>
      </c>
      <c r="Q1722" s="25"/>
      <c r="R1722" s="25"/>
      <c r="S1722" s="25"/>
      <c r="T1722" s="109"/>
      <c r="U1722" s="25"/>
      <c r="V1722" s="25"/>
      <c r="W1722" s="25"/>
      <c r="X1722" s="25">
        <v>0</v>
      </c>
      <c r="Y1722" s="25"/>
      <c r="Z1722" s="25">
        <v>0</v>
      </c>
      <c r="AA1722" s="109"/>
      <c r="AB1722" s="25">
        <v>0</v>
      </c>
      <c r="AC1722" s="25">
        <v>0</v>
      </c>
      <c r="AD1722" s="25">
        <v>0</v>
      </c>
      <c r="AE1722" s="25">
        <v>0</v>
      </c>
      <c r="AF1722" s="25">
        <v>0</v>
      </c>
      <c r="AG1722" s="25">
        <v>0</v>
      </c>
      <c r="AH1722" s="109"/>
      <c r="AI1722" s="25">
        <v>0</v>
      </c>
      <c r="AJ1722" s="25">
        <v>0</v>
      </c>
      <c r="AK1722" s="123">
        <v>0</v>
      </c>
      <c r="AL1722" s="25">
        <v>0</v>
      </c>
      <c r="AM1722" s="25">
        <v>0</v>
      </c>
      <c r="AN1722" s="25">
        <v>0</v>
      </c>
      <c r="AO1722" s="109"/>
      <c r="AP1722" s="25">
        <v>0</v>
      </c>
      <c r="AQ1722" s="25">
        <v>0</v>
      </c>
      <c r="AR1722" s="25">
        <v>0</v>
      </c>
      <c r="AS1722" s="25">
        <v>0</v>
      </c>
      <c r="AT1722" s="25">
        <v>0</v>
      </c>
      <c r="AU1722" s="25">
        <v>0</v>
      </c>
      <c r="AW1722" t="str">
        <f t="shared" si="165"/>
        <v>Phạm Thanh Hà</v>
      </c>
      <c r="AX1722" s="27" t="str">
        <f t="shared" si="166"/>
        <v xml:space="preserve">Vũ Thị Dịu </v>
      </c>
      <c r="AY1722" s="4" t="str">
        <f t="shared" si="167"/>
        <v>VIN+</v>
      </c>
    </row>
    <row r="1723" spans="1:51" outlineLevel="1" x14ac:dyDescent="0.25">
      <c r="A1723" s="4" t="s">
        <v>1104</v>
      </c>
      <c r="B1723" s="4" t="s">
        <v>797</v>
      </c>
      <c r="C1723" s="4" t="s">
        <v>451</v>
      </c>
      <c r="D1723" s="11" t="s">
        <v>777</v>
      </c>
      <c r="E1723" s="32" t="s">
        <v>840</v>
      </c>
      <c r="F1723" s="11" t="s">
        <v>710</v>
      </c>
      <c r="G1723" s="35">
        <v>5295340</v>
      </c>
      <c r="H1723" s="4" t="s">
        <v>3319</v>
      </c>
      <c r="I1723" s="4"/>
      <c r="J1723" s="4"/>
      <c r="K1723" s="4"/>
      <c r="L1723" s="4"/>
      <c r="M1723" s="33"/>
      <c r="N1723" s="38"/>
      <c r="O1723" s="33"/>
      <c r="P1723" s="244">
        <f t="shared" si="164"/>
        <v>359.05700000000002</v>
      </c>
      <c r="Q1723" s="25"/>
      <c r="R1723" s="25"/>
      <c r="S1723" s="25"/>
      <c r="T1723" s="109"/>
      <c r="U1723" s="25"/>
      <c r="V1723" s="25"/>
      <c r="W1723" s="25"/>
      <c r="X1723" s="25">
        <v>0</v>
      </c>
      <c r="Y1723" s="25"/>
      <c r="Z1723" s="25">
        <v>0</v>
      </c>
      <c r="AA1723" s="109"/>
      <c r="AB1723" s="25">
        <v>0</v>
      </c>
      <c r="AC1723" s="25">
        <v>0</v>
      </c>
      <c r="AD1723" s="25">
        <v>0</v>
      </c>
      <c r="AE1723" s="25">
        <v>0</v>
      </c>
      <c r="AF1723" s="25">
        <v>0</v>
      </c>
      <c r="AG1723" s="25">
        <v>0</v>
      </c>
      <c r="AH1723" s="109"/>
      <c r="AI1723" s="25">
        <v>0</v>
      </c>
      <c r="AJ1723" s="25">
        <v>0</v>
      </c>
      <c r="AK1723" s="123">
        <v>359.05700000000002</v>
      </c>
      <c r="AL1723" s="25">
        <v>0</v>
      </c>
      <c r="AM1723" s="25">
        <v>0</v>
      </c>
      <c r="AN1723" s="25">
        <v>0</v>
      </c>
      <c r="AO1723" s="109"/>
      <c r="AP1723" s="25">
        <v>0</v>
      </c>
      <c r="AQ1723" s="25">
        <v>0</v>
      </c>
      <c r="AR1723" s="25">
        <v>0</v>
      </c>
      <c r="AS1723" s="25">
        <v>0</v>
      </c>
      <c r="AT1723" s="25">
        <v>0</v>
      </c>
      <c r="AU1723" s="25">
        <v>0</v>
      </c>
      <c r="AW1723" t="str">
        <f t="shared" si="165"/>
        <v>Phạm Thanh Hà</v>
      </c>
      <c r="AX1723" s="27" t="str">
        <f t="shared" si="166"/>
        <v xml:space="preserve">Vũ Thị Dịu </v>
      </c>
      <c r="AY1723" s="4" t="str">
        <f t="shared" si="167"/>
        <v>VIN+</v>
      </c>
    </row>
    <row r="1724" spans="1:51" outlineLevel="1" x14ac:dyDescent="0.25">
      <c r="A1724" s="4" t="s">
        <v>1104</v>
      </c>
      <c r="B1724" s="4" t="s">
        <v>797</v>
      </c>
      <c r="C1724" s="4" t="s">
        <v>451</v>
      </c>
      <c r="D1724" s="11" t="s">
        <v>777</v>
      </c>
      <c r="E1724" s="32" t="s">
        <v>840</v>
      </c>
      <c r="F1724" s="11" t="s">
        <v>710</v>
      </c>
      <c r="G1724" s="35">
        <v>5298257</v>
      </c>
      <c r="H1724" s="4" t="s">
        <v>3320</v>
      </c>
      <c r="I1724" s="4"/>
      <c r="J1724" s="4"/>
      <c r="K1724" s="4"/>
      <c r="L1724" s="4"/>
      <c r="M1724" s="33"/>
      <c r="N1724" s="38"/>
      <c r="O1724" s="33"/>
      <c r="P1724" s="244">
        <f t="shared" si="164"/>
        <v>359.05700000000002</v>
      </c>
      <c r="Q1724" s="25"/>
      <c r="R1724" s="25"/>
      <c r="S1724" s="25"/>
      <c r="T1724" s="109"/>
      <c r="U1724" s="25"/>
      <c r="V1724" s="25"/>
      <c r="W1724" s="25"/>
      <c r="X1724" s="25">
        <v>0</v>
      </c>
      <c r="Y1724" s="25"/>
      <c r="Z1724" s="25">
        <v>0</v>
      </c>
      <c r="AA1724" s="109"/>
      <c r="AB1724" s="25">
        <v>0</v>
      </c>
      <c r="AC1724" s="25">
        <v>0</v>
      </c>
      <c r="AD1724" s="25">
        <v>0</v>
      </c>
      <c r="AE1724" s="25">
        <v>0</v>
      </c>
      <c r="AF1724" s="25">
        <v>0</v>
      </c>
      <c r="AG1724" s="25">
        <v>0</v>
      </c>
      <c r="AH1724" s="109"/>
      <c r="AI1724" s="25">
        <v>359.05700000000002</v>
      </c>
      <c r="AJ1724" s="25">
        <v>0</v>
      </c>
      <c r="AK1724" s="123">
        <v>0</v>
      </c>
      <c r="AL1724" s="25">
        <v>0</v>
      </c>
      <c r="AM1724" s="25">
        <v>0</v>
      </c>
      <c r="AN1724" s="25">
        <v>0</v>
      </c>
      <c r="AO1724" s="109"/>
      <c r="AP1724" s="25">
        <v>0</v>
      </c>
      <c r="AQ1724" s="25">
        <v>0</v>
      </c>
      <c r="AR1724" s="25">
        <v>0</v>
      </c>
      <c r="AS1724" s="25">
        <v>0</v>
      </c>
      <c r="AT1724" s="25">
        <v>0</v>
      </c>
      <c r="AU1724" s="25">
        <v>0</v>
      </c>
      <c r="AW1724" t="str">
        <f t="shared" si="165"/>
        <v>Phạm Thanh Hà</v>
      </c>
      <c r="AX1724" s="27" t="str">
        <f t="shared" si="166"/>
        <v xml:space="preserve">Vũ Thị Dịu </v>
      </c>
      <c r="AY1724" s="4" t="str">
        <f t="shared" si="167"/>
        <v>VIN+</v>
      </c>
    </row>
    <row r="1725" spans="1:51" outlineLevel="1" x14ac:dyDescent="0.25">
      <c r="A1725" s="4" t="s">
        <v>1104</v>
      </c>
      <c r="B1725" s="4" t="s">
        <v>797</v>
      </c>
      <c r="C1725" s="4" t="s">
        <v>451</v>
      </c>
      <c r="D1725" s="11" t="s">
        <v>777</v>
      </c>
      <c r="E1725" s="32" t="s">
        <v>840</v>
      </c>
      <c r="F1725" s="11" t="s">
        <v>710</v>
      </c>
      <c r="G1725" s="35">
        <v>5290497</v>
      </c>
      <c r="H1725" s="4" t="s">
        <v>3321</v>
      </c>
      <c r="I1725" s="4"/>
      <c r="J1725" s="4"/>
      <c r="K1725" s="4"/>
      <c r="L1725" s="4"/>
      <c r="M1725" s="33"/>
      <c r="N1725" s="38"/>
      <c r="O1725" s="33"/>
      <c r="P1725" s="244">
        <f t="shared" si="164"/>
        <v>0</v>
      </c>
      <c r="Q1725" s="25"/>
      <c r="R1725" s="25"/>
      <c r="S1725" s="25"/>
      <c r="T1725" s="109"/>
      <c r="U1725" s="25"/>
      <c r="V1725" s="25"/>
      <c r="W1725" s="25"/>
      <c r="X1725" s="25">
        <v>0</v>
      </c>
      <c r="Y1725" s="25"/>
      <c r="Z1725" s="25">
        <v>0</v>
      </c>
      <c r="AA1725" s="109"/>
      <c r="AB1725" s="25">
        <v>0</v>
      </c>
      <c r="AC1725" s="25">
        <v>0</v>
      </c>
      <c r="AD1725" s="25">
        <v>0</v>
      </c>
      <c r="AE1725" s="25">
        <v>0</v>
      </c>
      <c r="AF1725" s="25">
        <v>0</v>
      </c>
      <c r="AG1725" s="25">
        <v>0</v>
      </c>
      <c r="AH1725" s="109"/>
      <c r="AI1725" s="25">
        <v>0</v>
      </c>
      <c r="AJ1725" s="25">
        <v>0</v>
      </c>
      <c r="AK1725" s="123">
        <v>0</v>
      </c>
      <c r="AL1725" s="25">
        <v>0</v>
      </c>
      <c r="AM1725" s="25">
        <v>0</v>
      </c>
      <c r="AN1725" s="25">
        <v>0</v>
      </c>
      <c r="AO1725" s="109"/>
      <c r="AP1725" s="25">
        <v>0</v>
      </c>
      <c r="AQ1725" s="25">
        <v>0</v>
      </c>
      <c r="AR1725" s="25">
        <v>0</v>
      </c>
      <c r="AS1725" s="25">
        <v>0</v>
      </c>
      <c r="AT1725" s="25">
        <v>0</v>
      </c>
      <c r="AU1725" s="25">
        <v>0</v>
      </c>
      <c r="AW1725" t="str">
        <f t="shared" si="165"/>
        <v>Phạm Thanh Hà</v>
      </c>
      <c r="AX1725" s="27" t="str">
        <f t="shared" si="166"/>
        <v xml:space="preserve">Vũ Thị Dịu </v>
      </c>
      <c r="AY1725" s="4" t="str">
        <f t="shared" si="167"/>
        <v>VIN+</v>
      </c>
    </row>
    <row r="1726" spans="1:51" outlineLevel="1" x14ac:dyDescent="0.25">
      <c r="A1726" s="4" t="s">
        <v>1104</v>
      </c>
      <c r="B1726" s="4" t="s">
        <v>797</v>
      </c>
      <c r="C1726" s="4" t="s">
        <v>451</v>
      </c>
      <c r="D1726" s="11" t="s">
        <v>777</v>
      </c>
      <c r="E1726" s="32" t="s">
        <v>840</v>
      </c>
      <c r="F1726" s="11" t="s">
        <v>710</v>
      </c>
      <c r="G1726" s="35">
        <v>5290321</v>
      </c>
      <c r="H1726" s="4" t="s">
        <v>3322</v>
      </c>
      <c r="I1726" s="4"/>
      <c r="J1726" s="4"/>
      <c r="K1726" s="4"/>
      <c r="L1726" s="4"/>
      <c r="M1726" s="33"/>
      <c r="N1726" s="38"/>
      <c r="O1726" s="33"/>
      <c r="P1726" s="244">
        <f t="shared" si="164"/>
        <v>0</v>
      </c>
      <c r="Q1726" s="25"/>
      <c r="R1726" s="25"/>
      <c r="S1726" s="25"/>
      <c r="T1726" s="109"/>
      <c r="U1726" s="25"/>
      <c r="V1726" s="25"/>
      <c r="W1726" s="25"/>
      <c r="X1726" s="25">
        <v>0</v>
      </c>
      <c r="Y1726" s="25"/>
      <c r="Z1726" s="25">
        <v>0</v>
      </c>
      <c r="AA1726" s="109"/>
      <c r="AB1726" s="25">
        <v>0</v>
      </c>
      <c r="AC1726" s="25">
        <v>0</v>
      </c>
      <c r="AD1726" s="25">
        <v>0</v>
      </c>
      <c r="AE1726" s="25">
        <v>0</v>
      </c>
      <c r="AF1726" s="25">
        <v>0</v>
      </c>
      <c r="AG1726" s="25">
        <v>0</v>
      </c>
      <c r="AH1726" s="109"/>
      <c r="AI1726" s="25">
        <v>0</v>
      </c>
      <c r="AJ1726" s="25">
        <v>0</v>
      </c>
      <c r="AK1726" s="123">
        <v>0</v>
      </c>
      <c r="AL1726" s="25">
        <v>0</v>
      </c>
      <c r="AM1726" s="25">
        <v>0</v>
      </c>
      <c r="AN1726" s="25">
        <v>0</v>
      </c>
      <c r="AO1726" s="109"/>
      <c r="AP1726" s="25">
        <v>0</v>
      </c>
      <c r="AQ1726" s="25">
        <v>0</v>
      </c>
      <c r="AR1726" s="25">
        <v>0</v>
      </c>
      <c r="AS1726" s="25">
        <v>0</v>
      </c>
      <c r="AT1726" s="25">
        <v>0</v>
      </c>
      <c r="AU1726" s="25">
        <v>0</v>
      </c>
      <c r="AW1726" t="str">
        <f t="shared" si="165"/>
        <v>Phạm Thanh Hà</v>
      </c>
      <c r="AX1726" s="27" t="str">
        <f t="shared" si="166"/>
        <v xml:space="preserve">Vũ Thị Dịu </v>
      </c>
      <c r="AY1726" s="4" t="str">
        <f t="shared" si="167"/>
        <v>VIN+</v>
      </c>
    </row>
    <row r="1727" spans="1:51" outlineLevel="1" x14ac:dyDescent="0.25">
      <c r="A1727" s="4" t="s">
        <v>1104</v>
      </c>
      <c r="B1727" s="4" t="s">
        <v>797</v>
      </c>
      <c r="C1727" s="4" t="s">
        <v>451</v>
      </c>
      <c r="D1727" s="11" t="s">
        <v>777</v>
      </c>
      <c r="E1727" s="32" t="s">
        <v>840</v>
      </c>
      <c r="F1727" s="11" t="s">
        <v>710</v>
      </c>
      <c r="G1727" s="35">
        <v>5293999</v>
      </c>
      <c r="H1727" s="4" t="s">
        <v>3323</v>
      </c>
      <c r="I1727" s="4"/>
      <c r="J1727" s="4"/>
      <c r="K1727" s="4"/>
      <c r="L1727" s="4"/>
      <c r="M1727" s="33"/>
      <c r="N1727" s="38"/>
      <c r="O1727" s="33"/>
      <c r="P1727" s="244">
        <f t="shared" si="164"/>
        <v>238.464</v>
      </c>
      <c r="Q1727" s="25"/>
      <c r="R1727" s="25"/>
      <c r="S1727" s="25"/>
      <c r="T1727" s="109"/>
      <c r="U1727" s="25"/>
      <c r="V1727" s="25"/>
      <c r="W1727" s="25"/>
      <c r="X1727" s="25">
        <v>0</v>
      </c>
      <c r="Y1727" s="25"/>
      <c r="Z1727" s="25">
        <v>0</v>
      </c>
      <c r="AA1727" s="109"/>
      <c r="AB1727" s="25">
        <v>0</v>
      </c>
      <c r="AC1727" s="25">
        <v>0</v>
      </c>
      <c r="AD1727" s="25">
        <v>0</v>
      </c>
      <c r="AE1727" s="25">
        <v>0</v>
      </c>
      <c r="AF1727" s="25">
        <v>0</v>
      </c>
      <c r="AG1727" s="25">
        <v>0</v>
      </c>
      <c r="AH1727" s="109"/>
      <c r="AI1727" s="25">
        <v>0</v>
      </c>
      <c r="AJ1727" s="25">
        <v>0</v>
      </c>
      <c r="AK1727" s="123">
        <v>238.464</v>
      </c>
      <c r="AL1727" s="25">
        <v>0</v>
      </c>
      <c r="AM1727" s="25">
        <v>0</v>
      </c>
      <c r="AN1727" s="25">
        <v>0</v>
      </c>
      <c r="AO1727" s="109"/>
      <c r="AP1727" s="25">
        <v>0</v>
      </c>
      <c r="AQ1727" s="25">
        <v>0</v>
      </c>
      <c r="AR1727" s="25">
        <v>0</v>
      </c>
      <c r="AS1727" s="25">
        <v>0</v>
      </c>
      <c r="AT1727" s="25">
        <v>0</v>
      </c>
      <c r="AU1727" s="25">
        <v>0</v>
      </c>
      <c r="AW1727" t="str">
        <f t="shared" si="165"/>
        <v>Phạm Thanh Hà</v>
      </c>
      <c r="AX1727" s="27" t="str">
        <f t="shared" si="166"/>
        <v xml:space="preserve">Vũ Thị Dịu </v>
      </c>
      <c r="AY1727" s="4" t="str">
        <f t="shared" si="167"/>
        <v>VIN+</v>
      </c>
    </row>
    <row r="1728" spans="1:51" outlineLevel="1" x14ac:dyDescent="0.25">
      <c r="A1728" s="4" t="s">
        <v>1104</v>
      </c>
      <c r="B1728" s="4" t="s">
        <v>797</v>
      </c>
      <c r="C1728" s="4" t="s">
        <v>451</v>
      </c>
      <c r="D1728" s="11" t="s">
        <v>777</v>
      </c>
      <c r="E1728" s="32" t="s">
        <v>840</v>
      </c>
      <c r="F1728" s="11" t="s">
        <v>710</v>
      </c>
      <c r="G1728" s="35">
        <v>5295814</v>
      </c>
      <c r="H1728" s="4" t="s">
        <v>3324</v>
      </c>
      <c r="I1728" s="4"/>
      <c r="J1728" s="4"/>
      <c r="K1728" s="4"/>
      <c r="L1728" s="4"/>
      <c r="M1728" s="33"/>
      <c r="N1728" s="38"/>
      <c r="O1728" s="33"/>
      <c r="P1728" s="244">
        <f t="shared" si="164"/>
        <v>476.928</v>
      </c>
      <c r="Q1728" s="25"/>
      <c r="R1728" s="25"/>
      <c r="S1728" s="25"/>
      <c r="T1728" s="109"/>
      <c r="U1728" s="25"/>
      <c r="V1728" s="25"/>
      <c r="W1728" s="25"/>
      <c r="X1728" s="25">
        <v>0</v>
      </c>
      <c r="Y1728" s="25"/>
      <c r="Z1728" s="25">
        <v>0</v>
      </c>
      <c r="AA1728" s="109"/>
      <c r="AB1728" s="25">
        <v>0</v>
      </c>
      <c r="AC1728" s="25">
        <v>0</v>
      </c>
      <c r="AD1728" s="25">
        <v>0</v>
      </c>
      <c r="AE1728" s="25">
        <v>0</v>
      </c>
      <c r="AF1728" s="25">
        <v>0</v>
      </c>
      <c r="AG1728" s="25">
        <v>0</v>
      </c>
      <c r="AH1728" s="109"/>
      <c r="AI1728" s="25">
        <v>0</v>
      </c>
      <c r="AJ1728" s="25">
        <v>0</v>
      </c>
      <c r="AK1728" s="123">
        <v>238.464</v>
      </c>
      <c r="AL1728" s="25">
        <v>0</v>
      </c>
      <c r="AM1728" s="25">
        <v>0</v>
      </c>
      <c r="AN1728" s="25">
        <v>0</v>
      </c>
      <c r="AO1728" s="109"/>
      <c r="AP1728" s="25">
        <v>0</v>
      </c>
      <c r="AQ1728" s="25">
        <v>0</v>
      </c>
      <c r="AR1728" s="25">
        <v>238.464</v>
      </c>
      <c r="AS1728" s="25">
        <v>0</v>
      </c>
      <c r="AT1728" s="25">
        <v>0</v>
      </c>
      <c r="AU1728" s="25">
        <v>0</v>
      </c>
      <c r="AW1728" t="str">
        <f t="shared" si="165"/>
        <v>Phạm Thanh Hà</v>
      </c>
      <c r="AX1728" s="27" t="str">
        <f t="shared" si="166"/>
        <v xml:space="preserve">Vũ Thị Dịu </v>
      </c>
      <c r="AY1728" s="4" t="str">
        <f t="shared" si="167"/>
        <v>VIN+</v>
      </c>
    </row>
    <row r="1729" spans="1:51" outlineLevel="1" x14ac:dyDescent="0.25">
      <c r="A1729" s="4" t="s">
        <v>1104</v>
      </c>
      <c r="B1729" s="4" t="s">
        <v>797</v>
      </c>
      <c r="C1729" s="4" t="s">
        <v>451</v>
      </c>
      <c r="D1729" s="11" t="s">
        <v>777</v>
      </c>
      <c r="E1729" s="32" t="s">
        <v>840</v>
      </c>
      <c r="F1729" s="11" t="s">
        <v>710</v>
      </c>
      <c r="G1729" s="35">
        <v>5292675</v>
      </c>
      <c r="H1729" s="4" t="s">
        <v>3325</v>
      </c>
      <c r="I1729" s="4"/>
      <c r="J1729" s="4"/>
      <c r="K1729" s="4"/>
      <c r="L1729" s="4"/>
      <c r="M1729" s="33"/>
      <c r="N1729" s="38"/>
      <c r="O1729" s="33"/>
      <c r="P1729" s="244">
        <f t="shared" si="164"/>
        <v>0</v>
      </c>
      <c r="Q1729" s="25"/>
      <c r="R1729" s="25"/>
      <c r="S1729" s="25"/>
      <c r="T1729" s="109"/>
      <c r="U1729" s="25"/>
      <c r="V1729" s="25"/>
      <c r="W1729" s="25"/>
      <c r="X1729" s="25">
        <v>0</v>
      </c>
      <c r="Y1729" s="25"/>
      <c r="Z1729" s="25">
        <v>0</v>
      </c>
      <c r="AA1729" s="109"/>
      <c r="AB1729" s="25">
        <v>0</v>
      </c>
      <c r="AC1729" s="25">
        <v>0</v>
      </c>
      <c r="AD1729" s="25">
        <v>0</v>
      </c>
      <c r="AE1729" s="25">
        <v>0</v>
      </c>
      <c r="AF1729" s="25">
        <v>0</v>
      </c>
      <c r="AG1729" s="25">
        <v>0</v>
      </c>
      <c r="AH1729" s="109"/>
      <c r="AI1729" s="25">
        <v>0</v>
      </c>
      <c r="AJ1729" s="25">
        <v>0</v>
      </c>
      <c r="AK1729" s="123">
        <v>0</v>
      </c>
      <c r="AL1729" s="25">
        <v>0</v>
      </c>
      <c r="AM1729" s="25">
        <v>0</v>
      </c>
      <c r="AN1729" s="25">
        <v>0</v>
      </c>
      <c r="AO1729" s="109"/>
      <c r="AP1729" s="25">
        <v>0</v>
      </c>
      <c r="AQ1729" s="25">
        <v>0</v>
      </c>
      <c r="AR1729" s="25">
        <v>0</v>
      </c>
      <c r="AS1729" s="25">
        <v>0</v>
      </c>
      <c r="AT1729" s="25">
        <v>0</v>
      </c>
      <c r="AU1729" s="25">
        <v>0</v>
      </c>
      <c r="AW1729" t="str">
        <f t="shared" si="165"/>
        <v>Phạm Thanh Hà</v>
      </c>
      <c r="AX1729" s="27" t="str">
        <f t="shared" si="166"/>
        <v xml:space="preserve">Vũ Thị Dịu </v>
      </c>
      <c r="AY1729" s="4" t="str">
        <f t="shared" si="167"/>
        <v>VIN+</v>
      </c>
    </row>
    <row r="1730" spans="1:51" outlineLevel="1" x14ac:dyDescent="0.25">
      <c r="A1730" s="4" t="s">
        <v>1104</v>
      </c>
      <c r="B1730" s="4" t="s">
        <v>797</v>
      </c>
      <c r="C1730" s="4" t="s">
        <v>451</v>
      </c>
      <c r="D1730" s="11" t="s">
        <v>777</v>
      </c>
      <c r="E1730" s="32" t="s">
        <v>840</v>
      </c>
      <c r="F1730" s="11" t="s">
        <v>710</v>
      </c>
      <c r="G1730" s="35">
        <v>5290833</v>
      </c>
      <c r="H1730" s="4" t="s">
        <v>3326</v>
      </c>
      <c r="I1730" s="4"/>
      <c r="J1730" s="4"/>
      <c r="K1730" s="4"/>
      <c r="L1730" s="4"/>
      <c r="M1730" s="33"/>
      <c r="N1730" s="38"/>
      <c r="O1730" s="33"/>
      <c r="P1730" s="244">
        <f t="shared" si="164"/>
        <v>419.06200000000001</v>
      </c>
      <c r="Q1730" s="25"/>
      <c r="R1730" s="25"/>
      <c r="S1730" s="25"/>
      <c r="T1730" s="109"/>
      <c r="U1730" s="25"/>
      <c r="V1730" s="25"/>
      <c r="W1730" s="25"/>
      <c r="X1730" s="25">
        <v>0</v>
      </c>
      <c r="Y1730" s="25"/>
      <c r="Z1730" s="25">
        <v>0</v>
      </c>
      <c r="AA1730" s="109"/>
      <c r="AB1730" s="25">
        <v>0</v>
      </c>
      <c r="AC1730" s="25">
        <v>0</v>
      </c>
      <c r="AD1730" s="25">
        <v>0</v>
      </c>
      <c r="AE1730" s="25">
        <v>0</v>
      </c>
      <c r="AF1730" s="25">
        <v>0</v>
      </c>
      <c r="AG1730" s="25">
        <v>0</v>
      </c>
      <c r="AH1730" s="109"/>
      <c r="AI1730" s="25">
        <v>0</v>
      </c>
      <c r="AJ1730" s="25">
        <v>0</v>
      </c>
      <c r="AK1730" s="123">
        <v>238.464</v>
      </c>
      <c r="AL1730" s="25">
        <v>0</v>
      </c>
      <c r="AM1730" s="25">
        <v>0</v>
      </c>
      <c r="AN1730" s="25">
        <v>0</v>
      </c>
      <c r="AO1730" s="109"/>
      <c r="AP1730" s="25">
        <v>0</v>
      </c>
      <c r="AQ1730" s="25">
        <v>0</v>
      </c>
      <c r="AR1730" s="25">
        <v>180.59800000000001</v>
      </c>
      <c r="AS1730" s="25">
        <v>0</v>
      </c>
      <c r="AT1730" s="25">
        <v>0</v>
      </c>
      <c r="AU1730" s="25">
        <v>0</v>
      </c>
      <c r="AW1730" t="str">
        <f t="shared" si="165"/>
        <v>Phạm Thanh Hà</v>
      </c>
      <c r="AX1730" s="27" t="str">
        <f t="shared" si="166"/>
        <v xml:space="preserve">Vũ Thị Dịu </v>
      </c>
      <c r="AY1730" s="4" t="str">
        <f t="shared" si="167"/>
        <v>VIN+</v>
      </c>
    </row>
    <row r="1731" spans="1:51" outlineLevel="1" x14ac:dyDescent="0.25">
      <c r="A1731" s="4" t="s">
        <v>1104</v>
      </c>
      <c r="B1731" s="4" t="s">
        <v>797</v>
      </c>
      <c r="C1731" s="4" t="s">
        <v>451</v>
      </c>
      <c r="D1731" s="11" t="s">
        <v>777</v>
      </c>
      <c r="E1731" s="32" t="s">
        <v>840</v>
      </c>
      <c r="F1731" s="11" t="s">
        <v>710</v>
      </c>
      <c r="G1731" s="35">
        <v>5292523</v>
      </c>
      <c r="H1731" s="4" t="s">
        <v>3327</v>
      </c>
      <c r="I1731" s="4"/>
      <c r="J1731" s="4"/>
      <c r="K1731" s="4"/>
      <c r="L1731" s="4"/>
      <c r="M1731" s="33"/>
      <c r="N1731" s="38"/>
      <c r="O1731" s="33"/>
      <c r="P1731" s="244">
        <f t="shared" si="164"/>
        <v>720.25199999999995</v>
      </c>
      <c r="Q1731" s="25"/>
      <c r="R1731" s="25"/>
      <c r="S1731" s="25"/>
      <c r="T1731" s="109"/>
      <c r="U1731" s="25"/>
      <c r="V1731" s="25"/>
      <c r="W1731" s="25"/>
      <c r="X1731" s="25">
        <v>0</v>
      </c>
      <c r="Y1731" s="25"/>
      <c r="Z1731" s="25">
        <v>0</v>
      </c>
      <c r="AA1731" s="109"/>
      <c r="AB1731" s="25">
        <v>0</v>
      </c>
      <c r="AC1731" s="25">
        <v>0</v>
      </c>
      <c r="AD1731" s="25">
        <v>0</v>
      </c>
      <c r="AE1731" s="25">
        <v>0</v>
      </c>
      <c r="AF1731" s="25">
        <v>0</v>
      </c>
      <c r="AG1731" s="25">
        <v>0</v>
      </c>
      <c r="AH1731" s="109"/>
      <c r="AI1731" s="25">
        <v>0</v>
      </c>
      <c r="AJ1731" s="25">
        <v>0</v>
      </c>
      <c r="AK1731" s="123">
        <v>0</v>
      </c>
      <c r="AL1731" s="25">
        <v>0</v>
      </c>
      <c r="AM1731" s="25">
        <v>0</v>
      </c>
      <c r="AN1731" s="25">
        <v>0</v>
      </c>
      <c r="AO1731" s="109"/>
      <c r="AP1731" s="25">
        <v>0</v>
      </c>
      <c r="AQ1731" s="25">
        <v>0</v>
      </c>
      <c r="AR1731" s="25">
        <v>0</v>
      </c>
      <c r="AS1731" s="25">
        <v>0</v>
      </c>
      <c r="AT1731" s="25">
        <v>0</v>
      </c>
      <c r="AU1731" s="25">
        <v>720.25199999999995</v>
      </c>
      <c r="AW1731" t="str">
        <f t="shared" si="165"/>
        <v>Phạm Thanh Hà</v>
      </c>
      <c r="AX1731" s="27" t="str">
        <f t="shared" si="166"/>
        <v xml:space="preserve">Vũ Thị Dịu </v>
      </c>
      <c r="AY1731" s="4" t="str">
        <f t="shared" si="167"/>
        <v>VIN+</v>
      </c>
    </row>
    <row r="1732" spans="1:51" outlineLevel="1" x14ac:dyDescent="0.25">
      <c r="A1732" s="4" t="s">
        <v>1104</v>
      </c>
      <c r="B1732" s="4" t="s">
        <v>797</v>
      </c>
      <c r="C1732" s="4" t="s">
        <v>451</v>
      </c>
      <c r="D1732" s="11" t="s">
        <v>777</v>
      </c>
      <c r="E1732" s="32" t="s">
        <v>840</v>
      </c>
      <c r="F1732" s="11" t="s">
        <v>710</v>
      </c>
      <c r="G1732" s="35">
        <v>5130098</v>
      </c>
      <c r="H1732" s="4" t="s">
        <v>3328</v>
      </c>
      <c r="I1732" s="4"/>
      <c r="J1732" s="4"/>
      <c r="K1732" s="4"/>
      <c r="L1732" s="4"/>
      <c r="M1732" s="33"/>
      <c r="N1732" s="38"/>
      <c r="O1732" s="33"/>
      <c r="P1732" s="244">
        <f t="shared" si="164"/>
        <v>662.55399999999997</v>
      </c>
      <c r="Q1732" s="25"/>
      <c r="R1732" s="25"/>
      <c r="S1732" s="25"/>
      <c r="T1732" s="109"/>
      <c r="U1732" s="25"/>
      <c r="V1732" s="25"/>
      <c r="W1732" s="25"/>
      <c r="X1732" s="25">
        <v>0</v>
      </c>
      <c r="Y1732" s="25"/>
      <c r="Z1732" s="25">
        <v>0</v>
      </c>
      <c r="AA1732" s="109"/>
      <c r="AB1732" s="25">
        <v>0</v>
      </c>
      <c r="AC1732" s="25">
        <v>0</v>
      </c>
      <c r="AD1732" s="25">
        <v>0</v>
      </c>
      <c r="AE1732" s="25">
        <v>0</v>
      </c>
      <c r="AF1732" s="25">
        <v>0</v>
      </c>
      <c r="AG1732" s="25">
        <v>0</v>
      </c>
      <c r="AH1732" s="109"/>
      <c r="AI1732" s="25">
        <v>0</v>
      </c>
      <c r="AJ1732" s="25">
        <v>0</v>
      </c>
      <c r="AK1732" s="123">
        <v>662.55399999999997</v>
      </c>
      <c r="AL1732" s="25">
        <v>0</v>
      </c>
      <c r="AM1732" s="25">
        <v>0</v>
      </c>
      <c r="AN1732" s="25">
        <v>0</v>
      </c>
      <c r="AO1732" s="109"/>
      <c r="AP1732" s="25">
        <v>0</v>
      </c>
      <c r="AQ1732" s="25">
        <v>0</v>
      </c>
      <c r="AR1732" s="25">
        <v>0</v>
      </c>
      <c r="AS1732" s="25">
        <v>0</v>
      </c>
      <c r="AT1732" s="25">
        <v>0</v>
      </c>
      <c r="AU1732" s="25">
        <v>0</v>
      </c>
      <c r="AW1732" t="str">
        <f t="shared" si="165"/>
        <v>Phạm Thanh Hà</v>
      </c>
      <c r="AX1732" s="27" t="str">
        <f t="shared" si="166"/>
        <v xml:space="preserve">Vũ Thị Dịu </v>
      </c>
      <c r="AY1732" s="4" t="str">
        <f t="shared" si="167"/>
        <v>VIN+</v>
      </c>
    </row>
    <row r="1733" spans="1:51" outlineLevel="1" x14ac:dyDescent="0.25">
      <c r="A1733" s="4" t="s">
        <v>1104</v>
      </c>
      <c r="B1733" s="4" t="s">
        <v>797</v>
      </c>
      <c r="C1733" s="4" t="s">
        <v>451</v>
      </c>
      <c r="D1733" s="11" t="s">
        <v>777</v>
      </c>
      <c r="E1733" s="32" t="s">
        <v>840</v>
      </c>
      <c r="F1733" s="11" t="s">
        <v>710</v>
      </c>
      <c r="G1733" s="35">
        <v>5279733</v>
      </c>
      <c r="H1733" s="4" t="s">
        <v>3329</v>
      </c>
      <c r="I1733" s="4"/>
      <c r="J1733" s="4"/>
      <c r="K1733" s="4"/>
      <c r="L1733" s="4"/>
      <c r="M1733" s="33"/>
      <c r="N1733" s="38"/>
      <c r="O1733" s="33"/>
      <c r="P1733" s="244">
        <f t="shared" si="164"/>
        <v>597.52099999999996</v>
      </c>
      <c r="Q1733" s="25"/>
      <c r="R1733" s="25"/>
      <c r="S1733" s="25"/>
      <c r="T1733" s="109"/>
      <c r="U1733" s="25"/>
      <c r="V1733" s="25"/>
      <c r="W1733" s="25"/>
      <c r="X1733" s="25">
        <v>0</v>
      </c>
      <c r="Y1733" s="25"/>
      <c r="Z1733" s="25">
        <v>0</v>
      </c>
      <c r="AA1733" s="109"/>
      <c r="AB1733" s="25">
        <v>0</v>
      </c>
      <c r="AC1733" s="25">
        <v>0</v>
      </c>
      <c r="AD1733" s="25">
        <v>0</v>
      </c>
      <c r="AE1733" s="25">
        <v>0</v>
      </c>
      <c r="AF1733" s="25">
        <v>0</v>
      </c>
      <c r="AG1733" s="25">
        <v>0</v>
      </c>
      <c r="AH1733" s="109"/>
      <c r="AI1733" s="25">
        <v>0</v>
      </c>
      <c r="AJ1733" s="25">
        <v>0</v>
      </c>
      <c r="AK1733" s="123">
        <v>0</v>
      </c>
      <c r="AL1733" s="25">
        <v>597.52099999999996</v>
      </c>
      <c r="AM1733" s="25">
        <v>0</v>
      </c>
      <c r="AN1733" s="25">
        <v>0</v>
      </c>
      <c r="AO1733" s="109"/>
      <c r="AP1733" s="25">
        <v>0</v>
      </c>
      <c r="AQ1733" s="25">
        <v>0</v>
      </c>
      <c r="AR1733" s="25">
        <v>0</v>
      </c>
      <c r="AS1733" s="25">
        <v>0</v>
      </c>
      <c r="AT1733" s="25">
        <v>0</v>
      </c>
      <c r="AU1733" s="25">
        <v>0</v>
      </c>
      <c r="AW1733" t="str">
        <f t="shared" si="165"/>
        <v>Phạm Thanh Hà</v>
      </c>
      <c r="AX1733" s="27" t="str">
        <f t="shared" si="166"/>
        <v xml:space="preserve">Vũ Thị Dịu </v>
      </c>
      <c r="AY1733" s="4" t="str">
        <f t="shared" si="167"/>
        <v>VIN+</v>
      </c>
    </row>
    <row r="1734" spans="1:51" outlineLevel="1" x14ac:dyDescent="0.25">
      <c r="A1734" s="4" t="s">
        <v>1104</v>
      </c>
      <c r="B1734" s="4" t="s">
        <v>797</v>
      </c>
      <c r="C1734" s="4" t="s">
        <v>451</v>
      </c>
      <c r="D1734" s="11" t="s">
        <v>777</v>
      </c>
      <c r="E1734" s="32" t="s">
        <v>840</v>
      </c>
      <c r="F1734" s="11" t="s">
        <v>710</v>
      </c>
      <c r="G1734" s="35">
        <v>5133808</v>
      </c>
      <c r="H1734" s="4" t="s">
        <v>3330</v>
      </c>
      <c r="I1734" s="4"/>
      <c r="J1734" s="4"/>
      <c r="K1734" s="4"/>
      <c r="L1734" s="4"/>
      <c r="M1734" s="33"/>
      <c r="N1734" s="38"/>
      <c r="O1734" s="33"/>
      <c r="P1734" s="244">
        <f t="shared" si="164"/>
        <v>2810.7</v>
      </c>
      <c r="Q1734" s="25"/>
      <c r="R1734" s="25"/>
      <c r="S1734" s="25"/>
      <c r="T1734" s="109"/>
      <c r="U1734" s="25"/>
      <c r="V1734" s="25"/>
      <c r="W1734" s="25"/>
      <c r="X1734" s="25">
        <v>0</v>
      </c>
      <c r="Y1734" s="25"/>
      <c r="Z1734" s="25">
        <v>0</v>
      </c>
      <c r="AA1734" s="109"/>
      <c r="AB1734" s="25">
        <v>0</v>
      </c>
      <c r="AC1734" s="25">
        <v>0</v>
      </c>
      <c r="AD1734" s="25">
        <v>0</v>
      </c>
      <c r="AE1734" s="25">
        <v>0</v>
      </c>
      <c r="AF1734" s="25">
        <v>0</v>
      </c>
      <c r="AG1734" s="25">
        <v>0</v>
      </c>
      <c r="AH1734" s="109"/>
      <c r="AI1734" s="25">
        <v>0</v>
      </c>
      <c r="AJ1734" s="25">
        <v>0</v>
      </c>
      <c r="AK1734" s="123">
        <v>0</v>
      </c>
      <c r="AL1734" s="25">
        <v>953.85599999999999</v>
      </c>
      <c r="AM1734" s="25">
        <v>0</v>
      </c>
      <c r="AN1734" s="25">
        <v>0</v>
      </c>
      <c r="AO1734" s="109"/>
      <c r="AP1734" s="25">
        <v>361.19499999999999</v>
      </c>
      <c r="AQ1734" s="25">
        <v>0</v>
      </c>
      <c r="AR1734" s="25">
        <v>0</v>
      </c>
      <c r="AS1734" s="25">
        <v>1495.6489999999999</v>
      </c>
      <c r="AT1734" s="25">
        <v>0</v>
      </c>
      <c r="AU1734" s="25">
        <v>0</v>
      </c>
      <c r="AW1734" t="str">
        <f t="shared" si="165"/>
        <v>Phạm Thanh Hà</v>
      </c>
      <c r="AX1734" s="27" t="str">
        <f t="shared" si="166"/>
        <v xml:space="preserve">Vũ Thị Dịu </v>
      </c>
      <c r="AY1734" s="4" t="str">
        <f t="shared" si="167"/>
        <v>VIN+</v>
      </c>
    </row>
    <row r="1735" spans="1:51" outlineLevel="1" x14ac:dyDescent="0.25">
      <c r="A1735" s="4" t="s">
        <v>1104</v>
      </c>
      <c r="B1735" s="4" t="s">
        <v>797</v>
      </c>
      <c r="C1735" s="4" t="s">
        <v>451</v>
      </c>
      <c r="D1735" s="11" t="s">
        <v>777</v>
      </c>
      <c r="E1735" s="32" t="s">
        <v>840</v>
      </c>
      <c r="F1735" s="11" t="s">
        <v>710</v>
      </c>
      <c r="G1735" s="35">
        <v>5277067</v>
      </c>
      <c r="H1735" s="4" t="s">
        <v>3331</v>
      </c>
      <c r="I1735" s="4"/>
      <c r="J1735" s="4"/>
      <c r="K1735" s="4"/>
      <c r="L1735" s="4"/>
      <c r="M1735" s="33"/>
      <c r="N1735" s="38"/>
      <c r="O1735" s="33"/>
      <c r="P1735" s="244">
        <f t="shared" si="164"/>
        <v>1315.0509999999999</v>
      </c>
      <c r="Q1735" s="25"/>
      <c r="R1735" s="25"/>
      <c r="S1735" s="25"/>
      <c r="T1735" s="109"/>
      <c r="U1735" s="25"/>
      <c r="V1735" s="25"/>
      <c r="W1735" s="25"/>
      <c r="X1735" s="25">
        <v>0</v>
      </c>
      <c r="Y1735" s="25"/>
      <c r="Z1735" s="25">
        <v>0</v>
      </c>
      <c r="AA1735" s="109"/>
      <c r="AB1735" s="25">
        <v>0</v>
      </c>
      <c r="AC1735" s="25">
        <v>0</v>
      </c>
      <c r="AD1735" s="25">
        <v>0</v>
      </c>
      <c r="AE1735" s="25">
        <v>0</v>
      </c>
      <c r="AF1735" s="25">
        <v>0</v>
      </c>
      <c r="AG1735" s="25">
        <v>0</v>
      </c>
      <c r="AH1735" s="109"/>
      <c r="AI1735" s="25">
        <v>0</v>
      </c>
      <c r="AJ1735" s="25">
        <v>0</v>
      </c>
      <c r="AK1735" s="123">
        <v>0</v>
      </c>
      <c r="AL1735" s="25">
        <v>238.464</v>
      </c>
      <c r="AM1735" s="25">
        <v>0</v>
      </c>
      <c r="AN1735" s="25">
        <v>0</v>
      </c>
      <c r="AO1735" s="109"/>
      <c r="AP1735" s="25">
        <v>0</v>
      </c>
      <c r="AQ1735" s="25">
        <v>0</v>
      </c>
      <c r="AR1735" s="25">
        <v>0</v>
      </c>
      <c r="AS1735" s="25">
        <v>1076.587</v>
      </c>
      <c r="AT1735" s="25">
        <v>0</v>
      </c>
      <c r="AU1735" s="25">
        <v>0</v>
      </c>
      <c r="AW1735" t="str">
        <f t="shared" si="165"/>
        <v>Phạm Thanh Hà</v>
      </c>
      <c r="AX1735" s="27" t="str">
        <f t="shared" si="166"/>
        <v xml:space="preserve">Vũ Thị Dịu </v>
      </c>
      <c r="AY1735" s="4" t="str">
        <f t="shared" si="167"/>
        <v>VIN+</v>
      </c>
    </row>
    <row r="1736" spans="1:51" outlineLevel="1" x14ac:dyDescent="0.25">
      <c r="A1736" s="4" t="s">
        <v>1104</v>
      </c>
      <c r="B1736" s="4" t="s">
        <v>797</v>
      </c>
      <c r="C1736" s="4" t="s">
        <v>451</v>
      </c>
      <c r="D1736" s="11" t="s">
        <v>777</v>
      </c>
      <c r="E1736" s="32" t="s">
        <v>840</v>
      </c>
      <c r="F1736" s="11" t="s">
        <v>710</v>
      </c>
      <c r="G1736" s="35">
        <v>5273687</v>
      </c>
      <c r="H1736" s="4" t="s">
        <v>3332</v>
      </c>
      <c r="I1736" s="4"/>
      <c r="J1736" s="4"/>
      <c r="K1736" s="4"/>
      <c r="L1736" s="4"/>
      <c r="M1736" s="33"/>
      <c r="N1736" s="38"/>
      <c r="O1736" s="33"/>
      <c r="P1736" s="244">
        <f t="shared" si="164"/>
        <v>238.464</v>
      </c>
      <c r="Q1736" s="25"/>
      <c r="R1736" s="25"/>
      <c r="S1736" s="25"/>
      <c r="T1736" s="109"/>
      <c r="U1736" s="25"/>
      <c r="V1736" s="25"/>
      <c r="W1736" s="25"/>
      <c r="X1736" s="25">
        <v>0</v>
      </c>
      <c r="Y1736" s="25"/>
      <c r="Z1736" s="25">
        <v>0</v>
      </c>
      <c r="AA1736" s="109"/>
      <c r="AB1736" s="25">
        <v>0</v>
      </c>
      <c r="AC1736" s="25">
        <v>0</v>
      </c>
      <c r="AD1736" s="25">
        <v>0</v>
      </c>
      <c r="AE1736" s="25">
        <v>0</v>
      </c>
      <c r="AF1736" s="25">
        <v>0</v>
      </c>
      <c r="AG1736" s="25">
        <v>0</v>
      </c>
      <c r="AH1736" s="109"/>
      <c r="AI1736" s="25">
        <v>0</v>
      </c>
      <c r="AJ1736" s="25">
        <v>0</v>
      </c>
      <c r="AK1736" s="123">
        <v>0</v>
      </c>
      <c r="AL1736" s="25">
        <v>0</v>
      </c>
      <c r="AM1736" s="25">
        <v>0</v>
      </c>
      <c r="AN1736" s="25">
        <v>0</v>
      </c>
      <c r="AO1736" s="109"/>
      <c r="AP1736" s="25">
        <v>238.464</v>
      </c>
      <c r="AQ1736" s="25">
        <v>0</v>
      </c>
      <c r="AR1736" s="25">
        <v>0</v>
      </c>
      <c r="AS1736" s="25">
        <v>0</v>
      </c>
      <c r="AT1736" s="25">
        <v>0</v>
      </c>
      <c r="AU1736" s="25">
        <v>0</v>
      </c>
      <c r="AW1736" t="str">
        <f t="shared" si="165"/>
        <v>Phạm Thanh Hà</v>
      </c>
      <c r="AX1736" s="27" t="str">
        <f t="shared" si="166"/>
        <v xml:space="preserve">Vũ Thị Dịu </v>
      </c>
      <c r="AY1736" s="4" t="str">
        <f t="shared" si="167"/>
        <v>VIN+</v>
      </c>
    </row>
    <row r="1737" spans="1:51" outlineLevel="1" x14ac:dyDescent="0.25">
      <c r="A1737" s="4" t="s">
        <v>1104</v>
      </c>
      <c r="B1737" s="4" t="s">
        <v>797</v>
      </c>
      <c r="C1737" s="4" t="s">
        <v>451</v>
      </c>
      <c r="D1737" s="11" t="s">
        <v>777</v>
      </c>
      <c r="E1737" s="32" t="s">
        <v>840</v>
      </c>
      <c r="F1737" s="11" t="s">
        <v>710</v>
      </c>
      <c r="G1737" s="35">
        <v>5291548</v>
      </c>
      <c r="H1737" s="4" t="s">
        <v>3333</v>
      </c>
      <c r="I1737" s="4"/>
      <c r="J1737" s="4"/>
      <c r="K1737" s="4"/>
      <c r="L1737" s="4"/>
      <c r="M1737" s="33"/>
      <c r="N1737" s="38"/>
      <c r="O1737" s="33"/>
      <c r="P1737" s="244">
        <f t="shared" si="164"/>
        <v>238.464</v>
      </c>
      <c r="Q1737" s="25"/>
      <c r="R1737" s="25"/>
      <c r="S1737" s="25"/>
      <c r="T1737" s="109"/>
      <c r="U1737" s="25"/>
      <c r="V1737" s="25"/>
      <c r="W1737" s="25"/>
      <c r="X1737" s="25">
        <v>0</v>
      </c>
      <c r="Y1737" s="25"/>
      <c r="Z1737" s="25">
        <v>0</v>
      </c>
      <c r="AA1737" s="109"/>
      <c r="AB1737" s="25">
        <v>0</v>
      </c>
      <c r="AC1737" s="25">
        <v>0</v>
      </c>
      <c r="AD1737" s="25">
        <v>0</v>
      </c>
      <c r="AE1737" s="25">
        <v>0</v>
      </c>
      <c r="AF1737" s="25">
        <v>0</v>
      </c>
      <c r="AG1737" s="25">
        <v>0</v>
      </c>
      <c r="AH1737" s="109"/>
      <c r="AI1737" s="25">
        <v>0</v>
      </c>
      <c r="AJ1737" s="25">
        <v>0</v>
      </c>
      <c r="AK1737" s="123">
        <v>0</v>
      </c>
      <c r="AL1737" s="25">
        <v>0</v>
      </c>
      <c r="AM1737" s="25">
        <v>0</v>
      </c>
      <c r="AN1737" s="25">
        <v>0</v>
      </c>
      <c r="AO1737" s="109"/>
      <c r="AP1737" s="25">
        <v>0</v>
      </c>
      <c r="AQ1737" s="25">
        <v>238.464</v>
      </c>
      <c r="AR1737" s="25">
        <v>0</v>
      </c>
      <c r="AS1737" s="25">
        <v>0</v>
      </c>
      <c r="AT1737" s="25">
        <v>0</v>
      </c>
      <c r="AU1737" s="25">
        <v>0</v>
      </c>
      <c r="AW1737" t="str">
        <f t="shared" si="165"/>
        <v>Phạm Thanh Hà</v>
      </c>
      <c r="AX1737" s="27" t="str">
        <f t="shared" si="166"/>
        <v xml:space="preserve">Vũ Thị Dịu </v>
      </c>
      <c r="AY1737" s="4" t="str">
        <f t="shared" si="167"/>
        <v>VIN+</v>
      </c>
    </row>
    <row r="1738" spans="1:51" outlineLevel="1" x14ac:dyDescent="0.25">
      <c r="A1738" s="4" t="s">
        <v>1104</v>
      </c>
      <c r="B1738" s="4" t="s">
        <v>797</v>
      </c>
      <c r="C1738" s="4" t="s">
        <v>451</v>
      </c>
      <c r="D1738" s="11" t="s">
        <v>777</v>
      </c>
      <c r="E1738" s="32" t="s">
        <v>840</v>
      </c>
      <c r="F1738" s="11" t="s">
        <v>710</v>
      </c>
      <c r="G1738" s="35">
        <v>5274420</v>
      </c>
      <c r="H1738" s="4" t="s">
        <v>3334</v>
      </c>
      <c r="I1738" s="4"/>
      <c r="J1738" s="4"/>
      <c r="K1738" s="4"/>
      <c r="L1738" s="4"/>
      <c r="M1738" s="33"/>
      <c r="N1738" s="38"/>
      <c r="O1738" s="33"/>
      <c r="P1738" s="244">
        <f t="shared" ref="P1738:P1801" si="168">SUM(Q1738:AU1738)</f>
        <v>0</v>
      </c>
      <c r="Q1738" s="25"/>
      <c r="R1738" s="25"/>
      <c r="S1738" s="25"/>
      <c r="T1738" s="109"/>
      <c r="U1738" s="25"/>
      <c r="V1738" s="25"/>
      <c r="W1738" s="25"/>
      <c r="X1738" s="25">
        <v>0</v>
      </c>
      <c r="Y1738" s="25"/>
      <c r="Z1738" s="25">
        <v>0</v>
      </c>
      <c r="AA1738" s="109"/>
      <c r="AB1738" s="25">
        <v>0</v>
      </c>
      <c r="AC1738" s="25">
        <v>0</v>
      </c>
      <c r="AD1738" s="25">
        <v>0</v>
      </c>
      <c r="AE1738" s="25">
        <v>0</v>
      </c>
      <c r="AF1738" s="25">
        <v>0</v>
      </c>
      <c r="AG1738" s="25">
        <v>0</v>
      </c>
      <c r="AH1738" s="109"/>
      <c r="AI1738" s="25">
        <v>0</v>
      </c>
      <c r="AJ1738" s="25">
        <v>0</v>
      </c>
      <c r="AK1738" s="123">
        <v>0</v>
      </c>
      <c r="AL1738" s="25">
        <v>0</v>
      </c>
      <c r="AM1738" s="25">
        <v>0</v>
      </c>
      <c r="AN1738" s="25">
        <v>0</v>
      </c>
      <c r="AO1738" s="109"/>
      <c r="AP1738" s="25">
        <v>0</v>
      </c>
      <c r="AQ1738" s="25">
        <v>0</v>
      </c>
      <c r="AR1738" s="25">
        <v>0</v>
      </c>
      <c r="AS1738" s="25">
        <v>0</v>
      </c>
      <c r="AT1738" s="25">
        <v>0</v>
      </c>
      <c r="AU1738" s="25">
        <v>0</v>
      </c>
      <c r="AW1738" t="str">
        <f t="shared" ref="AW1738:AW1801" si="169">+C1738</f>
        <v>Phạm Thanh Hà</v>
      </c>
      <c r="AX1738" s="27" t="str">
        <f t="shared" ref="AX1738:AX1801" si="170">+E1738</f>
        <v xml:space="preserve">Vũ Thị Dịu </v>
      </c>
      <c r="AY1738" s="4" t="str">
        <f t="shared" si="167"/>
        <v>VIN+</v>
      </c>
    </row>
    <row r="1739" spans="1:51" outlineLevel="1" x14ac:dyDescent="0.25">
      <c r="A1739" s="4" t="s">
        <v>1104</v>
      </c>
      <c r="B1739" s="4" t="s">
        <v>797</v>
      </c>
      <c r="C1739" s="4" t="s">
        <v>451</v>
      </c>
      <c r="D1739" s="11" t="s">
        <v>777</v>
      </c>
      <c r="E1739" s="32" t="s">
        <v>840</v>
      </c>
      <c r="F1739" s="11" t="s">
        <v>710</v>
      </c>
      <c r="G1739" s="35">
        <v>5277043</v>
      </c>
      <c r="H1739" s="4" t="s">
        <v>3335</v>
      </c>
      <c r="I1739" s="4"/>
      <c r="J1739" s="4"/>
      <c r="K1739" s="4"/>
      <c r="L1739" s="4"/>
      <c r="M1739" s="33"/>
      <c r="N1739" s="38"/>
      <c r="O1739" s="33"/>
      <c r="P1739" s="244">
        <f t="shared" si="168"/>
        <v>0</v>
      </c>
      <c r="Q1739" s="25"/>
      <c r="R1739" s="25"/>
      <c r="S1739" s="25"/>
      <c r="T1739" s="109"/>
      <c r="U1739" s="25"/>
      <c r="V1739" s="25"/>
      <c r="W1739" s="25"/>
      <c r="X1739" s="25">
        <v>0</v>
      </c>
      <c r="Y1739" s="25"/>
      <c r="Z1739" s="25">
        <v>0</v>
      </c>
      <c r="AA1739" s="109"/>
      <c r="AB1739" s="25">
        <v>0</v>
      </c>
      <c r="AC1739" s="25">
        <v>0</v>
      </c>
      <c r="AD1739" s="25">
        <v>0</v>
      </c>
      <c r="AE1739" s="25">
        <v>0</v>
      </c>
      <c r="AF1739" s="25">
        <v>0</v>
      </c>
      <c r="AG1739" s="25">
        <v>0</v>
      </c>
      <c r="AH1739" s="109"/>
      <c r="AI1739" s="25">
        <v>0</v>
      </c>
      <c r="AJ1739" s="25">
        <v>0</v>
      </c>
      <c r="AK1739" s="123">
        <v>0</v>
      </c>
      <c r="AL1739" s="25">
        <v>0</v>
      </c>
      <c r="AM1739" s="25">
        <v>0</v>
      </c>
      <c r="AN1739" s="25">
        <v>0</v>
      </c>
      <c r="AO1739" s="109"/>
      <c r="AP1739" s="25">
        <v>0</v>
      </c>
      <c r="AQ1739" s="25">
        <v>0</v>
      </c>
      <c r="AR1739" s="25">
        <v>0</v>
      </c>
      <c r="AS1739" s="25">
        <v>0</v>
      </c>
      <c r="AT1739" s="25">
        <v>0</v>
      </c>
      <c r="AU1739" s="25">
        <v>0</v>
      </c>
      <c r="AW1739" t="str">
        <f t="shared" si="169"/>
        <v>Phạm Thanh Hà</v>
      </c>
      <c r="AX1739" s="27" t="str">
        <f t="shared" si="170"/>
        <v xml:space="preserve">Vũ Thị Dịu </v>
      </c>
      <c r="AY1739" s="4" t="str">
        <f t="shared" si="167"/>
        <v>VIN+</v>
      </c>
    </row>
    <row r="1740" spans="1:51" outlineLevel="1" x14ac:dyDescent="0.25">
      <c r="A1740" s="4" t="s">
        <v>1104</v>
      </c>
      <c r="B1740" s="4" t="s">
        <v>797</v>
      </c>
      <c r="C1740" s="4" t="s">
        <v>451</v>
      </c>
      <c r="D1740" s="11" t="s">
        <v>777</v>
      </c>
      <c r="E1740" s="32" t="s">
        <v>840</v>
      </c>
      <c r="F1740" s="11" t="s">
        <v>710</v>
      </c>
      <c r="G1740" s="35">
        <v>5133815</v>
      </c>
      <c r="H1740" s="4" t="s">
        <v>3336</v>
      </c>
      <c r="I1740" s="4"/>
      <c r="J1740" s="4"/>
      <c r="K1740" s="4"/>
      <c r="L1740" s="4"/>
      <c r="M1740" s="33"/>
      <c r="N1740" s="38"/>
      <c r="O1740" s="33"/>
      <c r="P1740" s="244">
        <f t="shared" si="168"/>
        <v>359.05700000000002</v>
      </c>
      <c r="Q1740" s="25"/>
      <c r="R1740" s="25"/>
      <c r="S1740" s="25"/>
      <c r="T1740" s="109"/>
      <c r="U1740" s="25"/>
      <c r="V1740" s="25"/>
      <c r="W1740" s="25"/>
      <c r="X1740" s="25">
        <v>0</v>
      </c>
      <c r="Y1740" s="25"/>
      <c r="Z1740" s="25">
        <v>0</v>
      </c>
      <c r="AA1740" s="109"/>
      <c r="AB1740" s="25">
        <v>0</v>
      </c>
      <c r="AC1740" s="25">
        <v>0</v>
      </c>
      <c r="AD1740" s="25">
        <v>0</v>
      </c>
      <c r="AE1740" s="25">
        <v>0</v>
      </c>
      <c r="AF1740" s="25">
        <v>0</v>
      </c>
      <c r="AG1740" s="25">
        <v>0</v>
      </c>
      <c r="AH1740" s="109"/>
      <c r="AI1740" s="25">
        <v>359.05700000000002</v>
      </c>
      <c r="AJ1740" s="25">
        <v>0</v>
      </c>
      <c r="AK1740" s="123">
        <v>0</v>
      </c>
      <c r="AL1740" s="25">
        <v>0</v>
      </c>
      <c r="AM1740" s="25">
        <v>0</v>
      </c>
      <c r="AN1740" s="25">
        <v>0</v>
      </c>
      <c r="AO1740" s="109"/>
      <c r="AP1740" s="25">
        <v>0</v>
      </c>
      <c r="AQ1740" s="25">
        <v>0</v>
      </c>
      <c r="AR1740" s="25">
        <v>0</v>
      </c>
      <c r="AS1740" s="25">
        <v>0</v>
      </c>
      <c r="AT1740" s="25">
        <v>0</v>
      </c>
      <c r="AU1740" s="25">
        <v>0</v>
      </c>
      <c r="AW1740" t="str">
        <f t="shared" si="169"/>
        <v>Phạm Thanh Hà</v>
      </c>
      <c r="AX1740" s="27" t="str">
        <f t="shared" si="170"/>
        <v xml:space="preserve">Vũ Thị Dịu </v>
      </c>
      <c r="AY1740" s="4" t="str">
        <f t="shared" si="167"/>
        <v>VIN+</v>
      </c>
    </row>
    <row r="1741" spans="1:51" outlineLevel="1" x14ac:dyDescent="0.25">
      <c r="A1741" s="4" t="s">
        <v>1104</v>
      </c>
      <c r="B1741" s="4" t="s">
        <v>797</v>
      </c>
      <c r="C1741" s="4" t="s">
        <v>451</v>
      </c>
      <c r="D1741" s="11" t="s">
        <v>777</v>
      </c>
      <c r="E1741" s="32" t="s">
        <v>840</v>
      </c>
      <c r="F1741" s="11" t="s">
        <v>710</v>
      </c>
      <c r="G1741" s="35">
        <v>5133794</v>
      </c>
      <c r="H1741" s="4" t="s">
        <v>3337</v>
      </c>
      <c r="I1741" s="4"/>
      <c r="J1741" s="4"/>
      <c r="K1741" s="4"/>
      <c r="L1741" s="4"/>
      <c r="M1741" s="33"/>
      <c r="N1741" s="38"/>
      <c r="O1741" s="33"/>
      <c r="P1741" s="244">
        <f t="shared" si="168"/>
        <v>238.464</v>
      </c>
      <c r="Q1741" s="25"/>
      <c r="R1741" s="25"/>
      <c r="S1741" s="25"/>
      <c r="T1741" s="109"/>
      <c r="U1741" s="25"/>
      <c r="V1741" s="25"/>
      <c r="W1741" s="25"/>
      <c r="X1741" s="25">
        <v>0</v>
      </c>
      <c r="Y1741" s="25"/>
      <c r="Z1741" s="25">
        <v>0</v>
      </c>
      <c r="AA1741" s="109"/>
      <c r="AB1741" s="25">
        <v>0</v>
      </c>
      <c r="AC1741" s="25">
        <v>0</v>
      </c>
      <c r="AD1741" s="25">
        <v>0</v>
      </c>
      <c r="AE1741" s="25">
        <v>0</v>
      </c>
      <c r="AF1741" s="25">
        <v>0</v>
      </c>
      <c r="AG1741" s="25">
        <v>0</v>
      </c>
      <c r="AH1741" s="109"/>
      <c r="AI1741" s="25">
        <v>0</v>
      </c>
      <c r="AJ1741" s="25">
        <v>0</v>
      </c>
      <c r="AK1741" s="123">
        <v>0</v>
      </c>
      <c r="AL1741" s="25">
        <v>238.464</v>
      </c>
      <c r="AM1741" s="25">
        <v>0</v>
      </c>
      <c r="AN1741" s="25">
        <v>0</v>
      </c>
      <c r="AO1741" s="109"/>
      <c r="AP1741" s="25">
        <v>0</v>
      </c>
      <c r="AQ1741" s="25">
        <v>0</v>
      </c>
      <c r="AR1741" s="25">
        <v>0</v>
      </c>
      <c r="AS1741" s="25">
        <v>0</v>
      </c>
      <c r="AT1741" s="25">
        <v>0</v>
      </c>
      <c r="AU1741" s="25">
        <v>0</v>
      </c>
      <c r="AW1741" t="str">
        <f t="shared" si="169"/>
        <v>Phạm Thanh Hà</v>
      </c>
      <c r="AX1741" s="27" t="str">
        <f t="shared" si="170"/>
        <v xml:space="preserve">Vũ Thị Dịu </v>
      </c>
      <c r="AY1741" s="4" t="str">
        <f t="shared" ref="AY1741:AY1804" si="171">+B1741</f>
        <v>VIN+</v>
      </c>
    </row>
    <row r="1742" spans="1:51" outlineLevel="1" x14ac:dyDescent="0.25">
      <c r="A1742" s="4" t="s">
        <v>1104</v>
      </c>
      <c r="B1742" s="4" t="s">
        <v>797</v>
      </c>
      <c r="C1742" s="4" t="s">
        <v>451</v>
      </c>
      <c r="D1742" s="11" t="s">
        <v>777</v>
      </c>
      <c r="E1742" s="32" t="s">
        <v>840</v>
      </c>
      <c r="F1742" s="11" t="s">
        <v>710</v>
      </c>
      <c r="G1742" s="35">
        <v>5278796</v>
      </c>
      <c r="H1742" s="4" t="s">
        <v>3338</v>
      </c>
      <c r="I1742" s="4"/>
      <c r="J1742" s="4"/>
      <c r="K1742" s="4"/>
      <c r="L1742" s="4"/>
      <c r="M1742" s="33"/>
      <c r="N1742" s="38"/>
      <c r="O1742" s="33"/>
      <c r="P1742" s="244">
        <f t="shared" si="168"/>
        <v>238.464</v>
      </c>
      <c r="Q1742" s="25"/>
      <c r="R1742" s="25"/>
      <c r="S1742" s="25"/>
      <c r="T1742" s="109"/>
      <c r="U1742" s="25"/>
      <c r="V1742" s="25"/>
      <c r="W1742" s="25"/>
      <c r="X1742" s="25">
        <v>0</v>
      </c>
      <c r="Y1742" s="25"/>
      <c r="Z1742" s="25">
        <v>0</v>
      </c>
      <c r="AA1742" s="109"/>
      <c r="AB1742" s="25">
        <v>0</v>
      </c>
      <c r="AC1742" s="25">
        <v>0</v>
      </c>
      <c r="AD1742" s="25">
        <v>0</v>
      </c>
      <c r="AE1742" s="25">
        <v>0</v>
      </c>
      <c r="AF1742" s="25">
        <v>0</v>
      </c>
      <c r="AG1742" s="25">
        <v>0</v>
      </c>
      <c r="AH1742" s="109"/>
      <c r="AI1742" s="25">
        <v>0</v>
      </c>
      <c r="AJ1742" s="25">
        <v>0</v>
      </c>
      <c r="AK1742" s="123">
        <v>0</v>
      </c>
      <c r="AL1742" s="25">
        <v>0</v>
      </c>
      <c r="AM1742" s="25">
        <v>0</v>
      </c>
      <c r="AN1742" s="25">
        <v>0</v>
      </c>
      <c r="AO1742" s="109"/>
      <c r="AP1742" s="25">
        <v>238.464</v>
      </c>
      <c r="AQ1742" s="25">
        <v>0</v>
      </c>
      <c r="AR1742" s="25">
        <v>0</v>
      </c>
      <c r="AS1742" s="25">
        <v>0</v>
      </c>
      <c r="AT1742" s="25">
        <v>0</v>
      </c>
      <c r="AU1742" s="25">
        <v>0</v>
      </c>
      <c r="AW1742" t="str">
        <f t="shared" si="169"/>
        <v>Phạm Thanh Hà</v>
      </c>
      <c r="AX1742" s="27" t="str">
        <f t="shared" si="170"/>
        <v xml:space="preserve">Vũ Thị Dịu </v>
      </c>
      <c r="AY1742" s="4" t="str">
        <f t="shared" si="171"/>
        <v>VIN+</v>
      </c>
    </row>
    <row r="1743" spans="1:51" outlineLevel="1" x14ac:dyDescent="0.25">
      <c r="A1743" s="4" t="s">
        <v>1104</v>
      </c>
      <c r="B1743" s="4" t="s">
        <v>797</v>
      </c>
      <c r="C1743" s="4" t="s">
        <v>451</v>
      </c>
      <c r="D1743" s="11" t="s">
        <v>777</v>
      </c>
      <c r="E1743" s="32" t="s">
        <v>840</v>
      </c>
      <c r="F1743" s="11" t="s">
        <v>710</v>
      </c>
      <c r="G1743" s="35">
        <v>5133787</v>
      </c>
      <c r="H1743" s="4" t="s">
        <v>3339</v>
      </c>
      <c r="I1743" s="4"/>
      <c r="J1743" s="4"/>
      <c r="K1743" s="4"/>
      <c r="L1743" s="4"/>
      <c r="M1743" s="33"/>
      <c r="N1743" s="38"/>
      <c r="O1743" s="33"/>
      <c r="P1743" s="244">
        <f t="shared" si="168"/>
        <v>238.464</v>
      </c>
      <c r="Q1743" s="25"/>
      <c r="R1743" s="25"/>
      <c r="S1743" s="25"/>
      <c r="T1743" s="109"/>
      <c r="U1743" s="25"/>
      <c r="V1743" s="25"/>
      <c r="W1743" s="25"/>
      <c r="X1743" s="25">
        <v>0</v>
      </c>
      <c r="Y1743" s="25"/>
      <c r="Z1743" s="25">
        <v>0</v>
      </c>
      <c r="AA1743" s="109"/>
      <c r="AB1743" s="25">
        <v>0</v>
      </c>
      <c r="AC1743" s="25">
        <v>0</v>
      </c>
      <c r="AD1743" s="25">
        <v>0</v>
      </c>
      <c r="AE1743" s="25">
        <v>0</v>
      </c>
      <c r="AF1743" s="25">
        <v>0</v>
      </c>
      <c r="AG1743" s="25">
        <v>0</v>
      </c>
      <c r="AH1743" s="109"/>
      <c r="AI1743" s="25">
        <v>0</v>
      </c>
      <c r="AJ1743" s="25">
        <v>0</v>
      </c>
      <c r="AK1743" s="123">
        <v>0</v>
      </c>
      <c r="AL1743" s="25">
        <v>0</v>
      </c>
      <c r="AM1743" s="25">
        <v>0</v>
      </c>
      <c r="AN1743" s="25">
        <v>0</v>
      </c>
      <c r="AO1743" s="109"/>
      <c r="AP1743" s="25">
        <v>238.464</v>
      </c>
      <c r="AQ1743" s="25">
        <v>0</v>
      </c>
      <c r="AR1743" s="25">
        <v>0</v>
      </c>
      <c r="AS1743" s="25">
        <v>0</v>
      </c>
      <c r="AT1743" s="25">
        <v>0</v>
      </c>
      <c r="AU1743" s="25">
        <v>0</v>
      </c>
      <c r="AW1743" t="str">
        <f t="shared" si="169"/>
        <v>Phạm Thanh Hà</v>
      </c>
      <c r="AX1743" s="27" t="str">
        <f t="shared" si="170"/>
        <v xml:space="preserve">Vũ Thị Dịu </v>
      </c>
      <c r="AY1743" s="4" t="str">
        <f t="shared" si="171"/>
        <v>VIN+</v>
      </c>
    </row>
    <row r="1744" spans="1:51" outlineLevel="1" x14ac:dyDescent="0.25">
      <c r="A1744" s="4" t="s">
        <v>1104</v>
      </c>
      <c r="B1744" s="4" t="s">
        <v>797</v>
      </c>
      <c r="C1744" s="4" t="s">
        <v>451</v>
      </c>
      <c r="D1744" s="11" t="s">
        <v>777</v>
      </c>
      <c r="E1744" s="32" t="s">
        <v>840</v>
      </c>
      <c r="F1744" s="11" t="s">
        <v>710</v>
      </c>
      <c r="G1744" s="35">
        <v>5290556</v>
      </c>
      <c r="H1744" s="4" t="s">
        <v>3340</v>
      </c>
      <c r="I1744" s="4"/>
      <c r="J1744" s="4"/>
      <c r="K1744" s="4"/>
      <c r="L1744" s="4"/>
      <c r="M1744" s="33"/>
      <c r="N1744" s="38"/>
      <c r="O1744" s="33"/>
      <c r="P1744" s="244">
        <f t="shared" si="168"/>
        <v>838.12300000000005</v>
      </c>
      <c r="Q1744" s="25"/>
      <c r="R1744" s="25"/>
      <c r="S1744" s="25"/>
      <c r="T1744" s="109"/>
      <c r="U1744" s="25"/>
      <c r="V1744" s="25"/>
      <c r="W1744" s="25"/>
      <c r="X1744" s="25">
        <v>0</v>
      </c>
      <c r="Y1744" s="25"/>
      <c r="Z1744" s="25">
        <v>0</v>
      </c>
      <c r="AA1744" s="109"/>
      <c r="AB1744" s="25">
        <v>0</v>
      </c>
      <c r="AC1744" s="25">
        <v>0</v>
      </c>
      <c r="AD1744" s="25">
        <v>0</v>
      </c>
      <c r="AE1744" s="25">
        <v>0</v>
      </c>
      <c r="AF1744" s="25">
        <v>0</v>
      </c>
      <c r="AG1744" s="25">
        <v>0</v>
      </c>
      <c r="AH1744" s="109"/>
      <c r="AI1744" s="25">
        <v>0</v>
      </c>
      <c r="AJ1744" s="25">
        <v>0</v>
      </c>
      <c r="AK1744" s="123">
        <v>0</v>
      </c>
      <c r="AL1744" s="25">
        <v>238.464</v>
      </c>
      <c r="AM1744" s="25">
        <v>0</v>
      </c>
      <c r="AN1744" s="25">
        <v>0</v>
      </c>
      <c r="AO1744" s="109"/>
      <c r="AP1744" s="25">
        <v>0</v>
      </c>
      <c r="AQ1744" s="25">
        <v>0</v>
      </c>
      <c r="AR1744" s="25">
        <v>0</v>
      </c>
      <c r="AS1744" s="25">
        <v>599.65899999999999</v>
      </c>
      <c r="AT1744" s="25">
        <v>0</v>
      </c>
      <c r="AU1744" s="25">
        <v>0</v>
      </c>
      <c r="AW1744" t="str">
        <f t="shared" si="169"/>
        <v>Phạm Thanh Hà</v>
      </c>
      <c r="AX1744" s="27" t="str">
        <f t="shared" si="170"/>
        <v xml:space="preserve">Vũ Thị Dịu </v>
      </c>
      <c r="AY1744" s="4" t="str">
        <f t="shared" si="171"/>
        <v>VIN+</v>
      </c>
    </row>
    <row r="1745" spans="1:51" outlineLevel="1" x14ac:dyDescent="0.25">
      <c r="A1745" s="4" t="s">
        <v>1104</v>
      </c>
      <c r="B1745" s="4" t="s">
        <v>797</v>
      </c>
      <c r="C1745" s="4" t="s">
        <v>451</v>
      </c>
      <c r="D1745" s="11" t="s">
        <v>777</v>
      </c>
      <c r="E1745" s="32" t="s">
        <v>840</v>
      </c>
      <c r="F1745" s="11" t="s">
        <v>710</v>
      </c>
      <c r="G1745" s="35">
        <v>5279041</v>
      </c>
      <c r="H1745" s="4" t="s">
        <v>3341</v>
      </c>
      <c r="I1745" s="4"/>
      <c r="J1745" s="4"/>
      <c r="K1745" s="4"/>
      <c r="L1745" s="4"/>
      <c r="M1745" s="33"/>
      <c r="N1745" s="38"/>
      <c r="O1745" s="33"/>
      <c r="P1745" s="244">
        <f t="shared" si="168"/>
        <v>238.464</v>
      </c>
      <c r="Q1745" s="25"/>
      <c r="R1745" s="25"/>
      <c r="S1745" s="25"/>
      <c r="T1745" s="109"/>
      <c r="U1745" s="25"/>
      <c r="V1745" s="25"/>
      <c r="W1745" s="25"/>
      <c r="X1745" s="25">
        <v>0</v>
      </c>
      <c r="Y1745" s="25"/>
      <c r="Z1745" s="25">
        <v>0</v>
      </c>
      <c r="AA1745" s="109"/>
      <c r="AB1745" s="25">
        <v>0</v>
      </c>
      <c r="AC1745" s="25">
        <v>0</v>
      </c>
      <c r="AD1745" s="25">
        <v>0</v>
      </c>
      <c r="AE1745" s="25">
        <v>0</v>
      </c>
      <c r="AF1745" s="25">
        <v>0</v>
      </c>
      <c r="AG1745" s="25">
        <v>0</v>
      </c>
      <c r="AH1745" s="109"/>
      <c r="AI1745" s="25">
        <v>0</v>
      </c>
      <c r="AJ1745" s="25">
        <v>0</v>
      </c>
      <c r="AK1745" s="123">
        <v>0</v>
      </c>
      <c r="AL1745" s="25">
        <v>0</v>
      </c>
      <c r="AM1745" s="25">
        <v>0</v>
      </c>
      <c r="AN1745" s="25">
        <v>0</v>
      </c>
      <c r="AO1745" s="109"/>
      <c r="AP1745" s="25">
        <v>238.464</v>
      </c>
      <c r="AQ1745" s="25">
        <v>0</v>
      </c>
      <c r="AR1745" s="25">
        <v>0</v>
      </c>
      <c r="AS1745" s="25">
        <v>0</v>
      </c>
      <c r="AT1745" s="25">
        <v>0</v>
      </c>
      <c r="AU1745" s="25">
        <v>0</v>
      </c>
      <c r="AW1745" t="str">
        <f t="shared" si="169"/>
        <v>Phạm Thanh Hà</v>
      </c>
      <c r="AX1745" s="27" t="str">
        <f t="shared" si="170"/>
        <v xml:space="preserve">Vũ Thị Dịu </v>
      </c>
      <c r="AY1745" s="4" t="str">
        <f t="shared" si="171"/>
        <v>VIN+</v>
      </c>
    </row>
    <row r="1746" spans="1:51" outlineLevel="1" x14ac:dyDescent="0.25">
      <c r="A1746" s="4" t="s">
        <v>1104</v>
      </c>
      <c r="B1746" s="4" t="s">
        <v>797</v>
      </c>
      <c r="C1746" s="4" t="s">
        <v>451</v>
      </c>
      <c r="D1746" s="11" t="s">
        <v>777</v>
      </c>
      <c r="E1746" s="32" t="s">
        <v>840</v>
      </c>
      <c r="F1746" s="11" t="s">
        <v>710</v>
      </c>
      <c r="G1746" s="35">
        <v>5271599</v>
      </c>
      <c r="H1746" s="4" t="s">
        <v>3342</v>
      </c>
      <c r="I1746" s="4"/>
      <c r="J1746" s="4"/>
      <c r="K1746" s="4"/>
      <c r="L1746" s="4"/>
      <c r="M1746" s="33"/>
      <c r="N1746" s="38"/>
      <c r="O1746" s="33"/>
      <c r="P1746" s="244">
        <f t="shared" si="168"/>
        <v>476.928</v>
      </c>
      <c r="Q1746" s="25"/>
      <c r="R1746" s="25"/>
      <c r="S1746" s="25"/>
      <c r="T1746" s="109"/>
      <c r="U1746" s="25"/>
      <c r="V1746" s="25"/>
      <c r="W1746" s="25"/>
      <c r="X1746" s="25">
        <v>0</v>
      </c>
      <c r="Y1746" s="25"/>
      <c r="Z1746" s="25">
        <v>0</v>
      </c>
      <c r="AA1746" s="109"/>
      <c r="AB1746" s="25">
        <v>0</v>
      </c>
      <c r="AC1746" s="25">
        <v>0</v>
      </c>
      <c r="AD1746" s="25">
        <v>0</v>
      </c>
      <c r="AE1746" s="25">
        <v>0</v>
      </c>
      <c r="AF1746" s="25">
        <v>0</v>
      </c>
      <c r="AG1746" s="25">
        <v>0</v>
      </c>
      <c r="AH1746" s="109"/>
      <c r="AI1746" s="25">
        <v>0</v>
      </c>
      <c r="AJ1746" s="25">
        <v>0</v>
      </c>
      <c r="AK1746" s="123">
        <v>0</v>
      </c>
      <c r="AL1746" s="25">
        <v>0</v>
      </c>
      <c r="AM1746" s="25">
        <v>0</v>
      </c>
      <c r="AN1746" s="25">
        <v>0</v>
      </c>
      <c r="AO1746" s="109"/>
      <c r="AP1746" s="25">
        <v>476.928</v>
      </c>
      <c r="AQ1746" s="25">
        <v>0</v>
      </c>
      <c r="AR1746" s="25">
        <v>0</v>
      </c>
      <c r="AS1746" s="25">
        <v>0</v>
      </c>
      <c r="AT1746" s="25">
        <v>0</v>
      </c>
      <c r="AU1746" s="25">
        <v>0</v>
      </c>
      <c r="AW1746" t="str">
        <f t="shared" si="169"/>
        <v>Phạm Thanh Hà</v>
      </c>
      <c r="AX1746" s="27" t="str">
        <f t="shared" si="170"/>
        <v xml:space="preserve">Vũ Thị Dịu </v>
      </c>
      <c r="AY1746" s="4" t="str">
        <f t="shared" si="171"/>
        <v>VIN+</v>
      </c>
    </row>
    <row r="1747" spans="1:51" outlineLevel="1" x14ac:dyDescent="0.25">
      <c r="A1747" s="4" t="s">
        <v>1104</v>
      </c>
      <c r="B1747" s="4" t="s">
        <v>797</v>
      </c>
      <c r="C1747" s="4" t="s">
        <v>451</v>
      </c>
      <c r="D1747" s="11" t="s">
        <v>777</v>
      </c>
      <c r="E1747" s="32" t="s">
        <v>840</v>
      </c>
      <c r="F1747" s="11" t="s">
        <v>710</v>
      </c>
      <c r="G1747" s="35">
        <v>5290985</v>
      </c>
      <c r="H1747" s="4" t="s">
        <v>3343</v>
      </c>
      <c r="I1747" s="4"/>
      <c r="J1747" s="4"/>
      <c r="K1747" s="4"/>
      <c r="L1747" s="4"/>
      <c r="M1747" s="33"/>
      <c r="N1747" s="38"/>
      <c r="O1747" s="33"/>
      <c r="P1747" s="244">
        <f t="shared" si="168"/>
        <v>597.52099999999996</v>
      </c>
      <c r="Q1747" s="25"/>
      <c r="R1747" s="25"/>
      <c r="S1747" s="25"/>
      <c r="T1747" s="109"/>
      <c r="U1747" s="25"/>
      <c r="V1747" s="25"/>
      <c r="W1747" s="25"/>
      <c r="X1747" s="25">
        <v>0</v>
      </c>
      <c r="Y1747" s="25"/>
      <c r="Z1747" s="25">
        <v>0</v>
      </c>
      <c r="AA1747" s="109"/>
      <c r="AB1747" s="25">
        <v>0</v>
      </c>
      <c r="AC1747" s="25">
        <v>0</v>
      </c>
      <c r="AD1747" s="25">
        <v>0</v>
      </c>
      <c r="AE1747" s="25">
        <v>0</v>
      </c>
      <c r="AF1747" s="25">
        <v>0</v>
      </c>
      <c r="AG1747" s="25">
        <v>0</v>
      </c>
      <c r="AH1747" s="109"/>
      <c r="AI1747" s="25">
        <v>0</v>
      </c>
      <c r="AJ1747" s="25">
        <v>0</v>
      </c>
      <c r="AK1747" s="123">
        <v>0</v>
      </c>
      <c r="AL1747" s="25">
        <v>597.52099999999996</v>
      </c>
      <c r="AM1747" s="25">
        <v>0</v>
      </c>
      <c r="AN1747" s="25">
        <v>0</v>
      </c>
      <c r="AO1747" s="109"/>
      <c r="AP1747" s="25">
        <v>0</v>
      </c>
      <c r="AQ1747" s="25">
        <v>0</v>
      </c>
      <c r="AR1747" s="25">
        <v>0</v>
      </c>
      <c r="AS1747" s="25">
        <v>0</v>
      </c>
      <c r="AT1747" s="25">
        <v>0</v>
      </c>
      <c r="AU1747" s="25">
        <v>0</v>
      </c>
      <c r="AW1747" t="str">
        <f t="shared" si="169"/>
        <v>Phạm Thanh Hà</v>
      </c>
      <c r="AX1747" s="27" t="str">
        <f t="shared" si="170"/>
        <v xml:space="preserve">Vũ Thị Dịu </v>
      </c>
      <c r="AY1747" s="4" t="str">
        <f t="shared" si="171"/>
        <v>VIN+</v>
      </c>
    </row>
    <row r="1748" spans="1:51" outlineLevel="1" x14ac:dyDescent="0.25">
      <c r="A1748" s="4" t="s">
        <v>1104</v>
      </c>
      <c r="B1748" s="4" t="s">
        <v>797</v>
      </c>
      <c r="C1748" s="4" t="s">
        <v>451</v>
      </c>
      <c r="D1748" s="11" t="s">
        <v>777</v>
      </c>
      <c r="E1748" s="32" t="s">
        <v>840</v>
      </c>
      <c r="F1748" s="11" t="s">
        <v>710</v>
      </c>
      <c r="G1748" s="35">
        <v>5290248</v>
      </c>
      <c r="H1748" s="4" t="s">
        <v>3344</v>
      </c>
      <c r="I1748" s="4"/>
      <c r="J1748" s="4"/>
      <c r="K1748" s="4"/>
      <c r="L1748" s="4"/>
      <c r="M1748" s="33"/>
      <c r="N1748" s="38"/>
      <c r="O1748" s="33"/>
      <c r="P1748" s="244">
        <f t="shared" si="168"/>
        <v>0</v>
      </c>
      <c r="Q1748" s="25"/>
      <c r="R1748" s="25"/>
      <c r="S1748" s="25"/>
      <c r="T1748" s="109"/>
      <c r="U1748" s="25"/>
      <c r="V1748" s="25"/>
      <c r="W1748" s="25"/>
      <c r="X1748" s="25">
        <v>0</v>
      </c>
      <c r="Y1748" s="25"/>
      <c r="Z1748" s="25">
        <v>0</v>
      </c>
      <c r="AA1748" s="109"/>
      <c r="AB1748" s="25">
        <v>0</v>
      </c>
      <c r="AC1748" s="25">
        <v>0</v>
      </c>
      <c r="AD1748" s="25">
        <v>0</v>
      </c>
      <c r="AE1748" s="25">
        <v>0</v>
      </c>
      <c r="AF1748" s="25">
        <v>0</v>
      </c>
      <c r="AG1748" s="25">
        <v>0</v>
      </c>
      <c r="AH1748" s="109"/>
      <c r="AI1748" s="25">
        <v>0</v>
      </c>
      <c r="AJ1748" s="25">
        <v>0</v>
      </c>
      <c r="AK1748" s="123">
        <v>0</v>
      </c>
      <c r="AL1748" s="25">
        <v>0</v>
      </c>
      <c r="AM1748" s="25">
        <v>0</v>
      </c>
      <c r="AN1748" s="25">
        <v>0</v>
      </c>
      <c r="AO1748" s="109"/>
      <c r="AP1748" s="25">
        <v>0</v>
      </c>
      <c r="AQ1748" s="25">
        <v>0</v>
      </c>
      <c r="AR1748" s="25">
        <v>0</v>
      </c>
      <c r="AS1748" s="25">
        <v>0</v>
      </c>
      <c r="AT1748" s="25">
        <v>0</v>
      </c>
      <c r="AU1748" s="25">
        <v>0</v>
      </c>
      <c r="AW1748" t="str">
        <f t="shared" si="169"/>
        <v>Phạm Thanh Hà</v>
      </c>
      <c r="AX1748" s="27" t="str">
        <f t="shared" si="170"/>
        <v xml:space="preserve">Vũ Thị Dịu </v>
      </c>
      <c r="AY1748" s="4" t="str">
        <f t="shared" si="171"/>
        <v>VIN+</v>
      </c>
    </row>
    <row r="1749" spans="1:51" outlineLevel="1" x14ac:dyDescent="0.25">
      <c r="A1749" s="4" t="s">
        <v>1104</v>
      </c>
      <c r="B1749" s="4" t="s">
        <v>797</v>
      </c>
      <c r="C1749" s="4" t="s">
        <v>451</v>
      </c>
      <c r="D1749" s="11" t="s">
        <v>777</v>
      </c>
      <c r="E1749" s="32" t="s">
        <v>840</v>
      </c>
      <c r="F1749" s="11" t="s">
        <v>710</v>
      </c>
      <c r="G1749" s="35">
        <v>5278367</v>
      </c>
      <c r="H1749" s="4" t="s">
        <v>3345</v>
      </c>
      <c r="I1749" s="4"/>
      <c r="J1749" s="4"/>
      <c r="K1749" s="4"/>
      <c r="L1749" s="4"/>
      <c r="M1749" s="33"/>
      <c r="N1749" s="38"/>
      <c r="O1749" s="33"/>
      <c r="P1749" s="244">
        <f t="shared" si="168"/>
        <v>1375.6399999999999</v>
      </c>
      <c r="Q1749" s="25"/>
      <c r="R1749" s="25"/>
      <c r="S1749" s="25"/>
      <c r="T1749" s="109"/>
      <c r="U1749" s="25"/>
      <c r="V1749" s="25"/>
      <c r="W1749" s="25"/>
      <c r="X1749" s="25">
        <v>0</v>
      </c>
      <c r="Y1749" s="25"/>
      <c r="Z1749" s="25">
        <v>0</v>
      </c>
      <c r="AA1749" s="109"/>
      <c r="AB1749" s="25">
        <v>0</v>
      </c>
      <c r="AC1749" s="25">
        <v>0</v>
      </c>
      <c r="AD1749" s="25">
        <v>0</v>
      </c>
      <c r="AE1749" s="25">
        <v>0</v>
      </c>
      <c r="AF1749" s="25">
        <v>0</v>
      </c>
      <c r="AG1749" s="25">
        <v>0</v>
      </c>
      <c r="AH1749" s="109"/>
      <c r="AI1749" s="25">
        <v>0</v>
      </c>
      <c r="AJ1749" s="25">
        <v>0</v>
      </c>
      <c r="AK1749" s="123">
        <v>0</v>
      </c>
      <c r="AL1749" s="25">
        <v>597.52099999999996</v>
      </c>
      <c r="AM1749" s="25">
        <v>0</v>
      </c>
      <c r="AN1749" s="25">
        <v>0</v>
      </c>
      <c r="AO1749" s="109"/>
      <c r="AP1749" s="25">
        <v>0</v>
      </c>
      <c r="AQ1749" s="25">
        <v>0</v>
      </c>
      <c r="AR1749" s="25">
        <v>0</v>
      </c>
      <c r="AS1749" s="25">
        <v>778.11900000000003</v>
      </c>
      <c r="AT1749" s="25">
        <v>0</v>
      </c>
      <c r="AU1749" s="25">
        <v>0</v>
      </c>
      <c r="AW1749" t="str">
        <f t="shared" si="169"/>
        <v>Phạm Thanh Hà</v>
      </c>
      <c r="AX1749" s="27" t="str">
        <f t="shared" si="170"/>
        <v xml:space="preserve">Vũ Thị Dịu </v>
      </c>
      <c r="AY1749" s="4" t="str">
        <f t="shared" si="171"/>
        <v>VIN+</v>
      </c>
    </row>
    <row r="1750" spans="1:51" outlineLevel="1" x14ac:dyDescent="0.25">
      <c r="A1750" s="4" t="s">
        <v>1104</v>
      </c>
      <c r="B1750" s="4" t="s">
        <v>797</v>
      </c>
      <c r="C1750" s="4" t="s">
        <v>451</v>
      </c>
      <c r="D1750" s="11" t="s">
        <v>777</v>
      </c>
      <c r="E1750" s="32" t="s">
        <v>840</v>
      </c>
      <c r="F1750" s="11" t="s">
        <v>710</v>
      </c>
      <c r="G1750" s="35">
        <v>5279058</v>
      </c>
      <c r="H1750" s="4" t="s">
        <v>3346</v>
      </c>
      <c r="I1750" s="4"/>
      <c r="J1750" s="4"/>
      <c r="K1750" s="4"/>
      <c r="L1750" s="4"/>
      <c r="M1750" s="33"/>
      <c r="N1750" s="38"/>
      <c r="O1750" s="33"/>
      <c r="P1750" s="244">
        <f t="shared" si="168"/>
        <v>518.03300000000002</v>
      </c>
      <c r="Q1750" s="25"/>
      <c r="R1750" s="25"/>
      <c r="S1750" s="25"/>
      <c r="T1750" s="109"/>
      <c r="U1750" s="25"/>
      <c r="V1750" s="25"/>
      <c r="W1750" s="25"/>
      <c r="X1750" s="25">
        <v>0</v>
      </c>
      <c r="Y1750" s="25"/>
      <c r="Z1750" s="25">
        <v>0</v>
      </c>
      <c r="AA1750" s="109"/>
      <c r="AB1750" s="25">
        <v>0</v>
      </c>
      <c r="AC1750" s="25">
        <v>0</v>
      </c>
      <c r="AD1750" s="25">
        <v>0</v>
      </c>
      <c r="AE1750" s="25">
        <v>0</v>
      </c>
      <c r="AF1750" s="25">
        <v>0</v>
      </c>
      <c r="AG1750" s="25">
        <v>0</v>
      </c>
      <c r="AH1750" s="109"/>
      <c r="AI1750" s="25">
        <v>0</v>
      </c>
      <c r="AJ1750" s="25">
        <v>0</v>
      </c>
      <c r="AK1750" s="123">
        <v>0</v>
      </c>
      <c r="AL1750" s="25">
        <v>0</v>
      </c>
      <c r="AM1750" s="25">
        <v>0</v>
      </c>
      <c r="AN1750" s="25">
        <v>0</v>
      </c>
      <c r="AO1750" s="109"/>
      <c r="AP1750" s="25">
        <v>359.05700000000002</v>
      </c>
      <c r="AQ1750" s="25">
        <v>0</v>
      </c>
      <c r="AR1750" s="25">
        <v>158.976</v>
      </c>
      <c r="AS1750" s="25">
        <v>0</v>
      </c>
      <c r="AT1750" s="25">
        <v>0</v>
      </c>
      <c r="AU1750" s="25">
        <v>0</v>
      </c>
      <c r="AW1750" t="str">
        <f t="shared" si="169"/>
        <v>Phạm Thanh Hà</v>
      </c>
      <c r="AX1750" s="27" t="str">
        <f t="shared" si="170"/>
        <v xml:space="preserve">Vũ Thị Dịu </v>
      </c>
      <c r="AY1750" s="4" t="str">
        <f t="shared" si="171"/>
        <v>VIN+</v>
      </c>
    </row>
    <row r="1751" spans="1:51" outlineLevel="1" x14ac:dyDescent="0.25">
      <c r="A1751" s="4" t="s">
        <v>1104</v>
      </c>
      <c r="B1751" s="4" t="s">
        <v>797</v>
      </c>
      <c r="C1751" s="4" t="s">
        <v>451</v>
      </c>
      <c r="D1751" s="11" t="s">
        <v>777</v>
      </c>
      <c r="E1751" s="32" t="s">
        <v>840</v>
      </c>
      <c r="F1751" s="11" t="s">
        <v>710</v>
      </c>
      <c r="G1751" s="35">
        <v>5278374</v>
      </c>
      <c r="H1751" s="4" t="s">
        <v>3347</v>
      </c>
      <c r="I1751" s="4"/>
      <c r="J1751" s="4"/>
      <c r="K1751" s="4"/>
      <c r="L1751" s="4"/>
      <c r="M1751" s="33"/>
      <c r="N1751" s="38"/>
      <c r="O1751" s="33"/>
      <c r="P1751" s="244">
        <f t="shared" si="168"/>
        <v>419.06200000000001</v>
      </c>
      <c r="Q1751" s="25"/>
      <c r="R1751" s="25"/>
      <c r="S1751" s="25"/>
      <c r="T1751" s="109"/>
      <c r="U1751" s="25"/>
      <c r="V1751" s="25"/>
      <c r="W1751" s="25"/>
      <c r="X1751" s="25">
        <v>0</v>
      </c>
      <c r="Y1751" s="25"/>
      <c r="Z1751" s="25">
        <v>0</v>
      </c>
      <c r="AA1751" s="109"/>
      <c r="AB1751" s="25">
        <v>0</v>
      </c>
      <c r="AC1751" s="25">
        <v>0</v>
      </c>
      <c r="AD1751" s="25">
        <v>0</v>
      </c>
      <c r="AE1751" s="25">
        <v>0</v>
      </c>
      <c r="AF1751" s="25">
        <v>0</v>
      </c>
      <c r="AG1751" s="25">
        <v>0</v>
      </c>
      <c r="AH1751" s="109"/>
      <c r="AI1751" s="25">
        <v>0</v>
      </c>
      <c r="AJ1751" s="25">
        <v>0</v>
      </c>
      <c r="AK1751" s="123">
        <v>0</v>
      </c>
      <c r="AL1751" s="25">
        <v>238.464</v>
      </c>
      <c r="AM1751" s="25">
        <v>0</v>
      </c>
      <c r="AN1751" s="25">
        <v>0</v>
      </c>
      <c r="AO1751" s="109"/>
      <c r="AP1751" s="25">
        <v>0</v>
      </c>
      <c r="AQ1751" s="25">
        <v>0</v>
      </c>
      <c r="AR1751" s="25">
        <v>0</v>
      </c>
      <c r="AS1751" s="25">
        <v>419.06200000000001</v>
      </c>
      <c r="AT1751" s="25">
        <v>0</v>
      </c>
      <c r="AU1751" s="25">
        <v>-238.46400000000003</v>
      </c>
      <c r="AW1751" t="str">
        <f t="shared" si="169"/>
        <v>Phạm Thanh Hà</v>
      </c>
      <c r="AX1751" s="27" t="str">
        <f t="shared" si="170"/>
        <v xml:space="preserve">Vũ Thị Dịu </v>
      </c>
      <c r="AY1751" s="4" t="str">
        <f t="shared" si="171"/>
        <v>VIN+</v>
      </c>
    </row>
    <row r="1752" spans="1:51" outlineLevel="1" x14ac:dyDescent="0.25">
      <c r="A1752" s="4" t="s">
        <v>1104</v>
      </c>
      <c r="B1752" s="4" t="s">
        <v>797</v>
      </c>
      <c r="C1752" s="4" t="s">
        <v>451</v>
      </c>
      <c r="D1752" s="11" t="s">
        <v>777</v>
      </c>
      <c r="E1752" s="32" t="s">
        <v>840</v>
      </c>
      <c r="F1752" s="11" t="s">
        <v>710</v>
      </c>
      <c r="G1752" s="35">
        <v>5279034</v>
      </c>
      <c r="H1752" s="4" t="s">
        <v>3348</v>
      </c>
      <c r="I1752" s="4"/>
      <c r="J1752" s="4"/>
      <c r="K1752" s="4"/>
      <c r="L1752" s="4"/>
      <c r="M1752" s="33"/>
      <c r="N1752" s="38"/>
      <c r="O1752" s="33"/>
      <c r="P1752" s="244">
        <f t="shared" si="168"/>
        <v>359.05700000000002</v>
      </c>
      <c r="Q1752" s="25"/>
      <c r="R1752" s="25"/>
      <c r="S1752" s="25"/>
      <c r="T1752" s="109"/>
      <c r="U1752" s="25"/>
      <c r="V1752" s="25"/>
      <c r="W1752" s="25"/>
      <c r="X1752" s="25">
        <v>0</v>
      </c>
      <c r="Y1752" s="25"/>
      <c r="Z1752" s="25">
        <v>0</v>
      </c>
      <c r="AA1752" s="109"/>
      <c r="AB1752" s="25">
        <v>0</v>
      </c>
      <c r="AC1752" s="25">
        <v>0</v>
      </c>
      <c r="AD1752" s="25">
        <v>0</v>
      </c>
      <c r="AE1752" s="25">
        <v>0</v>
      </c>
      <c r="AF1752" s="25">
        <v>0</v>
      </c>
      <c r="AG1752" s="25">
        <v>0</v>
      </c>
      <c r="AH1752" s="109"/>
      <c r="AI1752" s="25">
        <v>0</v>
      </c>
      <c r="AJ1752" s="25">
        <v>0</v>
      </c>
      <c r="AK1752" s="123">
        <v>0</v>
      </c>
      <c r="AL1752" s="25">
        <v>0</v>
      </c>
      <c r="AM1752" s="25">
        <v>0</v>
      </c>
      <c r="AN1752" s="25">
        <v>0</v>
      </c>
      <c r="AO1752" s="109"/>
      <c r="AP1752" s="25">
        <v>0</v>
      </c>
      <c r="AQ1752" s="25">
        <v>359.05700000000002</v>
      </c>
      <c r="AR1752" s="25">
        <v>0</v>
      </c>
      <c r="AS1752" s="25">
        <v>0</v>
      </c>
      <c r="AT1752" s="25">
        <v>0</v>
      </c>
      <c r="AU1752" s="25">
        <v>0</v>
      </c>
      <c r="AW1752" t="str">
        <f t="shared" si="169"/>
        <v>Phạm Thanh Hà</v>
      </c>
      <c r="AX1752" s="27" t="str">
        <f t="shared" si="170"/>
        <v xml:space="preserve">Vũ Thị Dịu </v>
      </c>
      <c r="AY1752" s="4" t="str">
        <f t="shared" si="171"/>
        <v>VIN+</v>
      </c>
    </row>
    <row r="1753" spans="1:51" outlineLevel="1" x14ac:dyDescent="0.25">
      <c r="A1753" s="4" t="s">
        <v>1104</v>
      </c>
      <c r="B1753" s="4" t="s">
        <v>797</v>
      </c>
      <c r="C1753" s="4" t="s">
        <v>451</v>
      </c>
      <c r="D1753" s="11" t="s">
        <v>777</v>
      </c>
      <c r="E1753" s="32" t="s">
        <v>840</v>
      </c>
      <c r="F1753" s="11" t="s">
        <v>710</v>
      </c>
      <c r="G1753" s="35">
        <v>5138481</v>
      </c>
      <c r="H1753" s="4" t="s">
        <v>3349</v>
      </c>
      <c r="I1753" s="4"/>
      <c r="J1753" s="4"/>
      <c r="K1753" s="4"/>
      <c r="L1753" s="4"/>
      <c r="M1753" s="33"/>
      <c r="N1753" s="38"/>
      <c r="O1753" s="33"/>
      <c r="P1753" s="244">
        <f t="shared" si="168"/>
        <v>0</v>
      </c>
      <c r="Q1753" s="25"/>
      <c r="R1753" s="25"/>
      <c r="S1753" s="25"/>
      <c r="T1753" s="109"/>
      <c r="U1753" s="25"/>
      <c r="V1753" s="25"/>
      <c r="W1753" s="25"/>
      <c r="X1753" s="25">
        <v>0</v>
      </c>
      <c r="Y1753" s="25"/>
      <c r="Z1753" s="25">
        <v>0</v>
      </c>
      <c r="AA1753" s="109"/>
      <c r="AB1753" s="25">
        <v>0</v>
      </c>
      <c r="AC1753" s="25">
        <v>0</v>
      </c>
      <c r="AD1753" s="25">
        <v>0</v>
      </c>
      <c r="AE1753" s="25">
        <v>0</v>
      </c>
      <c r="AF1753" s="25">
        <v>0</v>
      </c>
      <c r="AG1753" s="25">
        <v>0</v>
      </c>
      <c r="AH1753" s="109"/>
      <c r="AI1753" s="25">
        <v>0</v>
      </c>
      <c r="AJ1753" s="25">
        <v>0</v>
      </c>
      <c r="AK1753" s="123">
        <v>0</v>
      </c>
      <c r="AL1753" s="25">
        <v>0</v>
      </c>
      <c r="AM1753" s="25">
        <v>0</v>
      </c>
      <c r="AN1753" s="25">
        <v>0</v>
      </c>
      <c r="AO1753" s="109"/>
      <c r="AP1753" s="25">
        <v>0</v>
      </c>
      <c r="AQ1753" s="25">
        <v>0</v>
      </c>
      <c r="AR1753" s="25">
        <v>0</v>
      </c>
      <c r="AS1753" s="25">
        <v>0</v>
      </c>
      <c r="AT1753" s="25">
        <v>0</v>
      </c>
      <c r="AU1753" s="25">
        <v>0</v>
      </c>
      <c r="AW1753" t="str">
        <f t="shared" si="169"/>
        <v>Phạm Thanh Hà</v>
      </c>
      <c r="AX1753" s="27" t="str">
        <f t="shared" si="170"/>
        <v xml:space="preserve">Vũ Thị Dịu </v>
      </c>
      <c r="AY1753" s="4" t="str">
        <f t="shared" si="171"/>
        <v>VIN+</v>
      </c>
    </row>
    <row r="1754" spans="1:51" outlineLevel="1" x14ac:dyDescent="0.25">
      <c r="A1754" s="4" t="s">
        <v>1104</v>
      </c>
      <c r="B1754" s="4" t="s">
        <v>797</v>
      </c>
      <c r="C1754" s="4" t="s">
        <v>451</v>
      </c>
      <c r="D1754" s="11" t="s">
        <v>777</v>
      </c>
      <c r="E1754" s="32" t="s">
        <v>840</v>
      </c>
      <c r="F1754" s="11" t="s">
        <v>710</v>
      </c>
      <c r="G1754" s="35">
        <v>5134582</v>
      </c>
      <c r="H1754" s="4" t="s">
        <v>3350</v>
      </c>
      <c r="I1754" s="4"/>
      <c r="J1754" s="4"/>
      <c r="K1754" s="4"/>
      <c r="L1754" s="4"/>
      <c r="M1754" s="33"/>
      <c r="N1754" s="38"/>
      <c r="O1754" s="33"/>
      <c r="P1754" s="244">
        <f t="shared" si="168"/>
        <v>838.12300000000005</v>
      </c>
      <c r="Q1754" s="25"/>
      <c r="R1754" s="25"/>
      <c r="S1754" s="25"/>
      <c r="T1754" s="109"/>
      <c r="U1754" s="25"/>
      <c r="V1754" s="25"/>
      <c r="W1754" s="25"/>
      <c r="X1754" s="25">
        <v>0</v>
      </c>
      <c r="Y1754" s="25"/>
      <c r="Z1754" s="25">
        <v>0</v>
      </c>
      <c r="AA1754" s="109"/>
      <c r="AB1754" s="25">
        <v>0</v>
      </c>
      <c r="AC1754" s="25">
        <v>0</v>
      </c>
      <c r="AD1754" s="25">
        <v>0</v>
      </c>
      <c r="AE1754" s="25">
        <v>0</v>
      </c>
      <c r="AF1754" s="25">
        <v>0</v>
      </c>
      <c r="AG1754" s="25">
        <v>0</v>
      </c>
      <c r="AH1754" s="109"/>
      <c r="AI1754" s="25">
        <v>0</v>
      </c>
      <c r="AJ1754" s="25">
        <v>476.928</v>
      </c>
      <c r="AK1754" s="123">
        <v>0</v>
      </c>
      <c r="AL1754" s="25">
        <v>0</v>
      </c>
      <c r="AM1754" s="25">
        <v>0</v>
      </c>
      <c r="AN1754" s="25">
        <v>0</v>
      </c>
      <c r="AO1754" s="109"/>
      <c r="AP1754" s="25">
        <v>0</v>
      </c>
      <c r="AQ1754" s="25">
        <v>0</v>
      </c>
      <c r="AR1754" s="25">
        <v>0</v>
      </c>
      <c r="AS1754" s="25">
        <v>0</v>
      </c>
      <c r="AT1754" s="25">
        <v>0</v>
      </c>
      <c r="AU1754" s="25">
        <v>361.19499999999999</v>
      </c>
      <c r="AW1754" t="str">
        <f t="shared" si="169"/>
        <v>Phạm Thanh Hà</v>
      </c>
      <c r="AX1754" s="27" t="str">
        <f t="shared" si="170"/>
        <v xml:space="preserve">Vũ Thị Dịu </v>
      </c>
      <c r="AY1754" s="4" t="str">
        <f t="shared" si="171"/>
        <v>VIN+</v>
      </c>
    </row>
    <row r="1755" spans="1:51" outlineLevel="1" x14ac:dyDescent="0.25">
      <c r="A1755" s="4" t="s">
        <v>1104</v>
      </c>
      <c r="B1755" s="4" t="s">
        <v>797</v>
      </c>
      <c r="C1755" s="4" t="s">
        <v>451</v>
      </c>
      <c r="D1755" s="11" t="s">
        <v>777</v>
      </c>
      <c r="E1755" s="32" t="s">
        <v>840</v>
      </c>
      <c r="F1755" s="11" t="s">
        <v>710</v>
      </c>
      <c r="G1755" s="35">
        <v>5136016</v>
      </c>
      <c r="H1755" s="4" t="s">
        <v>3351</v>
      </c>
      <c r="I1755" s="4"/>
      <c r="J1755" s="4"/>
      <c r="K1755" s="4"/>
      <c r="L1755" s="4"/>
      <c r="M1755" s="33"/>
      <c r="N1755" s="38"/>
      <c r="O1755" s="33"/>
      <c r="P1755" s="244">
        <f t="shared" si="168"/>
        <v>599.66000000000008</v>
      </c>
      <c r="Q1755" s="25"/>
      <c r="R1755" s="25"/>
      <c r="S1755" s="25"/>
      <c r="T1755" s="109"/>
      <c r="U1755" s="25"/>
      <c r="V1755" s="25"/>
      <c r="W1755" s="25"/>
      <c r="X1755" s="25">
        <v>0</v>
      </c>
      <c r="Y1755" s="25"/>
      <c r="Z1755" s="25">
        <v>0</v>
      </c>
      <c r="AA1755" s="109"/>
      <c r="AB1755" s="25">
        <v>0</v>
      </c>
      <c r="AC1755" s="25">
        <v>0</v>
      </c>
      <c r="AD1755" s="25">
        <v>0</v>
      </c>
      <c r="AE1755" s="25">
        <v>0</v>
      </c>
      <c r="AF1755" s="25">
        <v>0</v>
      </c>
      <c r="AG1755" s="25">
        <v>0</v>
      </c>
      <c r="AH1755" s="109"/>
      <c r="AI1755" s="25">
        <v>0</v>
      </c>
      <c r="AJ1755" s="25">
        <v>0</v>
      </c>
      <c r="AK1755" s="123">
        <v>0</v>
      </c>
      <c r="AL1755" s="25">
        <v>0</v>
      </c>
      <c r="AM1755" s="25">
        <v>0</v>
      </c>
      <c r="AN1755" s="25">
        <v>0</v>
      </c>
      <c r="AO1755" s="109"/>
      <c r="AP1755" s="25">
        <v>419.06200000000001</v>
      </c>
      <c r="AQ1755" s="25">
        <v>0</v>
      </c>
      <c r="AR1755" s="25">
        <v>0</v>
      </c>
      <c r="AS1755" s="25">
        <v>0</v>
      </c>
      <c r="AT1755" s="25">
        <v>0</v>
      </c>
      <c r="AU1755" s="25">
        <v>180.59800000000001</v>
      </c>
      <c r="AW1755" t="str">
        <f t="shared" si="169"/>
        <v>Phạm Thanh Hà</v>
      </c>
      <c r="AX1755" s="27" t="str">
        <f t="shared" si="170"/>
        <v xml:space="preserve">Vũ Thị Dịu </v>
      </c>
      <c r="AY1755" s="4" t="str">
        <f t="shared" si="171"/>
        <v>VIN+</v>
      </c>
    </row>
    <row r="1756" spans="1:51" outlineLevel="1" x14ac:dyDescent="0.25">
      <c r="A1756" s="4" t="s">
        <v>1104</v>
      </c>
      <c r="B1756" s="4" t="s">
        <v>797</v>
      </c>
      <c r="C1756" s="4" t="s">
        <v>451</v>
      </c>
      <c r="D1756" s="11" t="s">
        <v>777</v>
      </c>
      <c r="E1756" s="32" t="s">
        <v>840</v>
      </c>
      <c r="F1756" s="11" t="s">
        <v>710</v>
      </c>
      <c r="G1756" s="35">
        <v>5335413</v>
      </c>
      <c r="H1756" s="4" t="s">
        <v>3352</v>
      </c>
      <c r="I1756" s="4"/>
      <c r="J1756" s="4"/>
      <c r="K1756" s="4"/>
      <c r="L1756" s="4"/>
      <c r="M1756" s="33"/>
      <c r="N1756" s="38"/>
      <c r="O1756" s="33"/>
      <c r="P1756" s="244">
        <f t="shared" si="168"/>
        <v>1021.611</v>
      </c>
      <c r="Q1756" s="25"/>
      <c r="R1756" s="25"/>
      <c r="S1756" s="25"/>
      <c r="T1756" s="109"/>
      <c r="U1756" s="25"/>
      <c r="V1756" s="25"/>
      <c r="W1756" s="25"/>
      <c r="X1756" s="25">
        <v>0</v>
      </c>
      <c r="Y1756" s="25"/>
      <c r="Z1756" s="25">
        <v>0</v>
      </c>
      <c r="AA1756" s="109"/>
      <c r="AB1756" s="25">
        <v>0</v>
      </c>
      <c r="AC1756" s="25">
        <v>0</v>
      </c>
      <c r="AD1756" s="25">
        <v>0</v>
      </c>
      <c r="AE1756" s="25">
        <v>0</v>
      </c>
      <c r="AF1756" s="25">
        <v>0</v>
      </c>
      <c r="AG1756" s="25">
        <v>0</v>
      </c>
      <c r="AH1756" s="109"/>
      <c r="AI1756" s="25">
        <v>0</v>
      </c>
      <c r="AJ1756" s="25">
        <v>662.55399999999997</v>
      </c>
      <c r="AK1756" s="123">
        <v>0</v>
      </c>
      <c r="AL1756" s="25">
        <v>0</v>
      </c>
      <c r="AM1756" s="25">
        <v>0</v>
      </c>
      <c r="AN1756" s="25">
        <v>0</v>
      </c>
      <c r="AO1756" s="109"/>
      <c r="AP1756" s="25">
        <v>0</v>
      </c>
      <c r="AQ1756" s="25">
        <v>0</v>
      </c>
      <c r="AR1756" s="25">
        <v>0</v>
      </c>
      <c r="AS1756" s="25">
        <v>0</v>
      </c>
      <c r="AT1756" s="25">
        <v>0</v>
      </c>
      <c r="AU1756" s="25">
        <v>359.05700000000002</v>
      </c>
      <c r="AW1756" t="str">
        <f t="shared" si="169"/>
        <v>Phạm Thanh Hà</v>
      </c>
      <c r="AX1756" s="27" t="str">
        <f t="shared" si="170"/>
        <v xml:space="preserve">Vũ Thị Dịu </v>
      </c>
      <c r="AY1756" s="4" t="str">
        <f t="shared" si="171"/>
        <v>VIN+</v>
      </c>
    </row>
    <row r="1757" spans="1:51" outlineLevel="1" x14ac:dyDescent="0.25">
      <c r="A1757" s="4" t="s">
        <v>1104</v>
      </c>
      <c r="B1757" s="4" t="s">
        <v>797</v>
      </c>
      <c r="C1757" s="4" t="s">
        <v>451</v>
      </c>
      <c r="D1757" s="11" t="s">
        <v>777</v>
      </c>
      <c r="E1757" s="32" t="s">
        <v>840</v>
      </c>
      <c r="F1757" s="11" t="s">
        <v>710</v>
      </c>
      <c r="G1757" s="35">
        <v>5297054</v>
      </c>
      <c r="H1757" s="4" t="s">
        <v>3353</v>
      </c>
      <c r="I1757" s="4"/>
      <c r="J1757" s="4"/>
      <c r="K1757" s="4"/>
      <c r="L1757" s="4"/>
      <c r="M1757" s="33"/>
      <c r="N1757" s="38"/>
      <c r="O1757" s="33"/>
      <c r="P1757" s="244">
        <f t="shared" si="168"/>
        <v>0</v>
      </c>
      <c r="Q1757" s="25"/>
      <c r="R1757" s="25"/>
      <c r="S1757" s="25"/>
      <c r="T1757" s="109"/>
      <c r="U1757" s="25"/>
      <c r="V1757" s="25"/>
      <c r="W1757" s="25"/>
      <c r="X1757" s="25">
        <v>0</v>
      </c>
      <c r="Y1757" s="25"/>
      <c r="Z1757" s="25">
        <v>0</v>
      </c>
      <c r="AA1757" s="109"/>
      <c r="AB1757" s="25">
        <v>0</v>
      </c>
      <c r="AC1757" s="25">
        <v>0</v>
      </c>
      <c r="AD1757" s="25">
        <v>0</v>
      </c>
      <c r="AE1757" s="25">
        <v>0</v>
      </c>
      <c r="AF1757" s="25">
        <v>0</v>
      </c>
      <c r="AG1757" s="25">
        <v>0</v>
      </c>
      <c r="AH1757" s="109"/>
      <c r="AI1757" s="25">
        <v>0</v>
      </c>
      <c r="AJ1757" s="25">
        <v>0</v>
      </c>
      <c r="AK1757" s="123">
        <v>0</v>
      </c>
      <c r="AL1757" s="25">
        <v>0</v>
      </c>
      <c r="AM1757" s="25">
        <v>0</v>
      </c>
      <c r="AN1757" s="25">
        <v>0</v>
      </c>
      <c r="AO1757" s="109"/>
      <c r="AP1757" s="25">
        <v>0</v>
      </c>
      <c r="AQ1757" s="25">
        <v>0</v>
      </c>
      <c r="AR1757" s="25">
        <v>0</v>
      </c>
      <c r="AS1757" s="25">
        <v>0</v>
      </c>
      <c r="AT1757" s="25">
        <v>0</v>
      </c>
      <c r="AU1757" s="25">
        <v>0</v>
      </c>
      <c r="AW1757" t="str">
        <f t="shared" si="169"/>
        <v>Phạm Thanh Hà</v>
      </c>
      <c r="AX1757" s="27" t="str">
        <f t="shared" si="170"/>
        <v xml:space="preserve">Vũ Thị Dịu </v>
      </c>
      <c r="AY1757" s="4" t="str">
        <f t="shared" si="171"/>
        <v>VIN+</v>
      </c>
    </row>
    <row r="1758" spans="1:51" outlineLevel="1" x14ac:dyDescent="0.25">
      <c r="A1758" s="4" t="s">
        <v>1104</v>
      </c>
      <c r="B1758" s="4" t="s">
        <v>797</v>
      </c>
      <c r="C1758" s="4" t="s">
        <v>451</v>
      </c>
      <c r="D1758" s="11" t="s">
        <v>777</v>
      </c>
      <c r="E1758" s="32" t="s">
        <v>840</v>
      </c>
      <c r="F1758" s="11" t="s">
        <v>710</v>
      </c>
      <c r="G1758" s="35">
        <v>5300770</v>
      </c>
      <c r="H1758" s="4" t="s">
        <v>3354</v>
      </c>
      <c r="I1758" s="4"/>
      <c r="J1758" s="4"/>
      <c r="K1758" s="4"/>
      <c r="L1758" s="4"/>
      <c r="M1758" s="33"/>
      <c r="N1758" s="38"/>
      <c r="O1758" s="33"/>
      <c r="P1758" s="244">
        <f t="shared" si="168"/>
        <v>303.49700000000001</v>
      </c>
      <c r="Q1758" s="25"/>
      <c r="R1758" s="25"/>
      <c r="S1758" s="25"/>
      <c r="T1758" s="109"/>
      <c r="U1758" s="25"/>
      <c r="V1758" s="25"/>
      <c r="W1758" s="25"/>
      <c r="X1758" s="25">
        <v>0</v>
      </c>
      <c r="Y1758" s="25"/>
      <c r="Z1758" s="25">
        <v>0</v>
      </c>
      <c r="AA1758" s="109"/>
      <c r="AB1758" s="25">
        <v>0</v>
      </c>
      <c r="AC1758" s="25">
        <v>0</v>
      </c>
      <c r="AD1758" s="25">
        <v>0</v>
      </c>
      <c r="AE1758" s="25">
        <v>0</v>
      </c>
      <c r="AF1758" s="25">
        <v>0</v>
      </c>
      <c r="AG1758" s="25">
        <v>0</v>
      </c>
      <c r="AH1758" s="109"/>
      <c r="AI1758" s="25">
        <v>303.49700000000001</v>
      </c>
      <c r="AJ1758" s="25">
        <v>0</v>
      </c>
      <c r="AK1758" s="123">
        <v>0</v>
      </c>
      <c r="AL1758" s="25">
        <v>0</v>
      </c>
      <c r="AM1758" s="25">
        <v>0</v>
      </c>
      <c r="AN1758" s="25">
        <v>0</v>
      </c>
      <c r="AO1758" s="109"/>
      <c r="AP1758" s="25">
        <v>0</v>
      </c>
      <c r="AQ1758" s="25">
        <v>0</v>
      </c>
      <c r="AR1758" s="25">
        <v>0</v>
      </c>
      <c r="AS1758" s="25">
        <v>0</v>
      </c>
      <c r="AT1758" s="25">
        <v>0</v>
      </c>
      <c r="AU1758" s="25">
        <v>0</v>
      </c>
      <c r="AW1758" t="str">
        <f t="shared" si="169"/>
        <v>Phạm Thanh Hà</v>
      </c>
      <c r="AX1758" s="27" t="str">
        <f t="shared" si="170"/>
        <v xml:space="preserve">Vũ Thị Dịu </v>
      </c>
      <c r="AY1758" s="4" t="str">
        <f t="shared" si="171"/>
        <v>VIN+</v>
      </c>
    </row>
    <row r="1759" spans="1:51" outlineLevel="1" x14ac:dyDescent="0.25">
      <c r="A1759" s="4" t="s">
        <v>1104</v>
      </c>
      <c r="B1759" s="4" t="s">
        <v>797</v>
      </c>
      <c r="C1759" s="4" t="s">
        <v>451</v>
      </c>
      <c r="D1759" s="11" t="s">
        <v>777</v>
      </c>
      <c r="E1759" s="32" t="s">
        <v>840</v>
      </c>
      <c r="F1759" s="11" t="s">
        <v>710</v>
      </c>
      <c r="G1759" s="35">
        <v>5278741</v>
      </c>
      <c r="H1759" s="4" t="s">
        <v>3355</v>
      </c>
      <c r="I1759" s="4"/>
      <c r="J1759" s="4"/>
      <c r="K1759" s="4"/>
      <c r="L1759" s="4"/>
      <c r="M1759" s="33"/>
      <c r="N1759" s="38"/>
      <c r="O1759" s="33"/>
      <c r="P1759" s="244">
        <f t="shared" si="168"/>
        <v>1197.1799999999998</v>
      </c>
      <c r="Q1759" s="25"/>
      <c r="R1759" s="25"/>
      <c r="S1759" s="25"/>
      <c r="T1759" s="109"/>
      <c r="U1759" s="25"/>
      <c r="V1759" s="25"/>
      <c r="W1759" s="25"/>
      <c r="X1759" s="25">
        <v>0</v>
      </c>
      <c r="Y1759" s="25"/>
      <c r="Z1759" s="25">
        <v>0</v>
      </c>
      <c r="AA1759" s="109"/>
      <c r="AB1759" s="25">
        <v>0</v>
      </c>
      <c r="AC1759" s="25">
        <v>0</v>
      </c>
      <c r="AD1759" s="25">
        <v>0</v>
      </c>
      <c r="AE1759" s="25">
        <v>0</v>
      </c>
      <c r="AF1759" s="25">
        <v>0</v>
      </c>
      <c r="AG1759" s="25">
        <v>0</v>
      </c>
      <c r="AH1759" s="109"/>
      <c r="AI1759" s="25">
        <v>0</v>
      </c>
      <c r="AJ1759" s="25">
        <v>0</v>
      </c>
      <c r="AK1759" s="123">
        <v>476.928</v>
      </c>
      <c r="AL1759" s="25">
        <v>0</v>
      </c>
      <c r="AM1759" s="25">
        <v>0</v>
      </c>
      <c r="AN1759" s="25">
        <v>0</v>
      </c>
      <c r="AO1759" s="109"/>
      <c r="AP1759" s="25">
        <v>0</v>
      </c>
      <c r="AQ1759" s="25">
        <v>0</v>
      </c>
      <c r="AR1759" s="25">
        <v>0</v>
      </c>
      <c r="AS1759" s="25">
        <v>0</v>
      </c>
      <c r="AT1759" s="25">
        <v>0</v>
      </c>
      <c r="AU1759" s="25">
        <v>720.25199999999995</v>
      </c>
      <c r="AW1759" t="str">
        <f t="shared" si="169"/>
        <v>Phạm Thanh Hà</v>
      </c>
      <c r="AX1759" s="27" t="str">
        <f t="shared" si="170"/>
        <v xml:space="preserve">Vũ Thị Dịu </v>
      </c>
      <c r="AY1759" s="4" t="str">
        <f t="shared" si="171"/>
        <v>VIN+</v>
      </c>
    </row>
    <row r="1760" spans="1:51" outlineLevel="1" x14ac:dyDescent="0.25">
      <c r="A1760" s="4" t="s">
        <v>1104</v>
      </c>
      <c r="B1760" s="4" t="s">
        <v>797</v>
      </c>
      <c r="C1760" s="4" t="s">
        <v>451</v>
      </c>
      <c r="D1760" s="11" t="s">
        <v>777</v>
      </c>
      <c r="E1760" s="32" t="s">
        <v>840</v>
      </c>
      <c r="F1760" s="11" t="s">
        <v>710</v>
      </c>
      <c r="G1760" s="35">
        <v>5262795</v>
      </c>
      <c r="H1760" s="4" t="s">
        <v>3356</v>
      </c>
      <c r="I1760" s="4"/>
      <c r="J1760" s="4"/>
      <c r="K1760" s="4"/>
      <c r="L1760" s="4"/>
      <c r="M1760" s="33"/>
      <c r="N1760" s="38"/>
      <c r="O1760" s="33"/>
      <c r="P1760" s="244">
        <f t="shared" si="168"/>
        <v>359.05700000000002</v>
      </c>
      <c r="Q1760" s="25"/>
      <c r="R1760" s="25"/>
      <c r="S1760" s="25"/>
      <c r="T1760" s="109"/>
      <c r="U1760" s="25"/>
      <c r="V1760" s="25"/>
      <c r="W1760" s="25"/>
      <c r="X1760" s="25">
        <v>0</v>
      </c>
      <c r="Y1760" s="25"/>
      <c r="Z1760" s="25">
        <v>0</v>
      </c>
      <c r="AA1760" s="109"/>
      <c r="AB1760" s="25">
        <v>0</v>
      </c>
      <c r="AC1760" s="25">
        <v>0</v>
      </c>
      <c r="AD1760" s="25">
        <v>0</v>
      </c>
      <c r="AE1760" s="25">
        <v>0</v>
      </c>
      <c r="AF1760" s="25">
        <v>0</v>
      </c>
      <c r="AG1760" s="25">
        <v>0</v>
      </c>
      <c r="AH1760" s="109"/>
      <c r="AI1760" s="25">
        <v>0</v>
      </c>
      <c r="AJ1760" s="25">
        <v>0</v>
      </c>
      <c r="AK1760" s="123">
        <v>0</v>
      </c>
      <c r="AL1760" s="25">
        <v>0</v>
      </c>
      <c r="AM1760" s="25">
        <v>0</v>
      </c>
      <c r="AN1760" s="25">
        <v>0</v>
      </c>
      <c r="AO1760" s="109"/>
      <c r="AP1760" s="25">
        <v>0</v>
      </c>
      <c r="AQ1760" s="25">
        <v>0</v>
      </c>
      <c r="AR1760" s="25">
        <v>0</v>
      </c>
      <c r="AS1760" s="25">
        <v>0</v>
      </c>
      <c r="AT1760" s="25">
        <v>0</v>
      </c>
      <c r="AU1760" s="25">
        <v>359.05700000000002</v>
      </c>
      <c r="AW1760" t="str">
        <f t="shared" si="169"/>
        <v>Phạm Thanh Hà</v>
      </c>
      <c r="AX1760" s="27" t="str">
        <f t="shared" si="170"/>
        <v xml:space="preserve">Vũ Thị Dịu </v>
      </c>
      <c r="AY1760" s="4" t="str">
        <f t="shared" si="171"/>
        <v>VIN+</v>
      </c>
    </row>
    <row r="1761" spans="1:51" outlineLevel="1" x14ac:dyDescent="0.25">
      <c r="A1761" s="4" t="s">
        <v>1104</v>
      </c>
      <c r="B1761" s="4" t="s">
        <v>797</v>
      </c>
      <c r="C1761" s="4" t="s">
        <v>451</v>
      </c>
      <c r="D1761" s="11" t="s">
        <v>777</v>
      </c>
      <c r="E1761" s="32" t="s">
        <v>840</v>
      </c>
      <c r="F1761" s="11" t="s">
        <v>710</v>
      </c>
      <c r="G1761" s="35">
        <v>5132522</v>
      </c>
      <c r="H1761" s="4" t="s">
        <v>3357</v>
      </c>
      <c r="I1761" s="4"/>
      <c r="J1761" s="4"/>
      <c r="K1761" s="4"/>
      <c r="L1761" s="4"/>
      <c r="M1761" s="33"/>
      <c r="N1761" s="38"/>
      <c r="O1761" s="33"/>
      <c r="P1761" s="244">
        <f t="shared" si="168"/>
        <v>238.464</v>
      </c>
      <c r="Q1761" s="25"/>
      <c r="R1761" s="25"/>
      <c r="S1761" s="25"/>
      <c r="T1761" s="109"/>
      <c r="U1761" s="25"/>
      <c r="V1761" s="25"/>
      <c r="W1761" s="25"/>
      <c r="X1761" s="25">
        <v>0</v>
      </c>
      <c r="Y1761" s="25"/>
      <c r="Z1761" s="25">
        <v>0</v>
      </c>
      <c r="AA1761" s="109"/>
      <c r="AB1761" s="25">
        <v>0</v>
      </c>
      <c r="AC1761" s="25">
        <v>0</v>
      </c>
      <c r="AD1761" s="25">
        <v>0</v>
      </c>
      <c r="AE1761" s="25">
        <v>0</v>
      </c>
      <c r="AF1761" s="25">
        <v>0</v>
      </c>
      <c r="AG1761" s="25">
        <v>0</v>
      </c>
      <c r="AH1761" s="109"/>
      <c r="AI1761" s="25">
        <v>0</v>
      </c>
      <c r="AJ1761" s="25">
        <v>238.464</v>
      </c>
      <c r="AK1761" s="123">
        <v>0</v>
      </c>
      <c r="AL1761" s="25">
        <v>0</v>
      </c>
      <c r="AM1761" s="25">
        <v>0</v>
      </c>
      <c r="AN1761" s="25">
        <v>0</v>
      </c>
      <c r="AO1761" s="109"/>
      <c r="AP1761" s="25">
        <v>0</v>
      </c>
      <c r="AQ1761" s="25">
        <v>0</v>
      </c>
      <c r="AR1761" s="25">
        <v>0</v>
      </c>
      <c r="AS1761" s="25">
        <v>0</v>
      </c>
      <c r="AT1761" s="25">
        <v>0</v>
      </c>
      <c r="AU1761" s="25">
        <v>0</v>
      </c>
      <c r="AW1761" t="str">
        <f t="shared" si="169"/>
        <v>Phạm Thanh Hà</v>
      </c>
      <c r="AX1761" s="27" t="str">
        <f t="shared" si="170"/>
        <v xml:space="preserve">Vũ Thị Dịu </v>
      </c>
      <c r="AY1761" s="4" t="str">
        <f t="shared" si="171"/>
        <v>VIN+</v>
      </c>
    </row>
    <row r="1762" spans="1:51" outlineLevel="1" x14ac:dyDescent="0.25">
      <c r="A1762" s="4" t="s">
        <v>1104</v>
      </c>
      <c r="B1762" s="4" t="s">
        <v>797</v>
      </c>
      <c r="C1762" s="4" t="s">
        <v>451</v>
      </c>
      <c r="D1762" s="11" t="s">
        <v>777</v>
      </c>
      <c r="E1762" s="32" t="s">
        <v>840</v>
      </c>
      <c r="F1762" s="11" t="s">
        <v>710</v>
      </c>
      <c r="G1762" s="35">
        <v>5273874</v>
      </c>
      <c r="H1762" s="4" t="s">
        <v>3358</v>
      </c>
      <c r="I1762" s="4"/>
      <c r="J1762" s="4"/>
      <c r="K1762" s="4"/>
      <c r="L1762" s="4"/>
      <c r="M1762" s="33"/>
      <c r="N1762" s="38"/>
      <c r="O1762" s="33"/>
      <c r="P1762" s="244">
        <f t="shared" si="168"/>
        <v>597.52099999999996</v>
      </c>
      <c r="Q1762" s="25"/>
      <c r="R1762" s="25"/>
      <c r="S1762" s="25"/>
      <c r="T1762" s="109"/>
      <c r="U1762" s="25"/>
      <c r="V1762" s="25"/>
      <c r="W1762" s="25"/>
      <c r="X1762" s="25">
        <v>0</v>
      </c>
      <c r="Y1762" s="25"/>
      <c r="Z1762" s="25">
        <v>0</v>
      </c>
      <c r="AA1762" s="109"/>
      <c r="AB1762" s="25">
        <v>0</v>
      </c>
      <c r="AC1762" s="25">
        <v>0</v>
      </c>
      <c r="AD1762" s="25">
        <v>0</v>
      </c>
      <c r="AE1762" s="25">
        <v>0</v>
      </c>
      <c r="AF1762" s="25">
        <v>0</v>
      </c>
      <c r="AG1762" s="25">
        <v>0</v>
      </c>
      <c r="AH1762" s="109"/>
      <c r="AI1762" s="25">
        <v>0</v>
      </c>
      <c r="AJ1762" s="25">
        <v>597.52099999999996</v>
      </c>
      <c r="AK1762" s="123">
        <v>0</v>
      </c>
      <c r="AL1762" s="25">
        <v>0</v>
      </c>
      <c r="AM1762" s="25">
        <v>0</v>
      </c>
      <c r="AN1762" s="25">
        <v>0</v>
      </c>
      <c r="AO1762" s="109"/>
      <c r="AP1762" s="25">
        <v>0</v>
      </c>
      <c r="AQ1762" s="25">
        <v>0</v>
      </c>
      <c r="AR1762" s="25">
        <v>0</v>
      </c>
      <c r="AS1762" s="25">
        <v>0</v>
      </c>
      <c r="AT1762" s="25">
        <v>0</v>
      </c>
      <c r="AU1762" s="25">
        <v>0</v>
      </c>
      <c r="AW1762" t="str">
        <f t="shared" si="169"/>
        <v>Phạm Thanh Hà</v>
      </c>
      <c r="AX1762" s="27" t="str">
        <f t="shared" si="170"/>
        <v xml:space="preserve">Vũ Thị Dịu </v>
      </c>
      <c r="AY1762" s="4" t="str">
        <f t="shared" si="171"/>
        <v>VIN+</v>
      </c>
    </row>
    <row r="1763" spans="1:51" outlineLevel="1" x14ac:dyDescent="0.25">
      <c r="A1763" s="4" t="s">
        <v>1104</v>
      </c>
      <c r="B1763" s="4" t="s">
        <v>797</v>
      </c>
      <c r="C1763" s="4" t="s">
        <v>451</v>
      </c>
      <c r="D1763" s="11" t="s">
        <v>777</v>
      </c>
      <c r="E1763" s="32" t="s">
        <v>840</v>
      </c>
      <c r="F1763" s="11" t="s">
        <v>710</v>
      </c>
      <c r="G1763" s="35">
        <v>5299872</v>
      </c>
      <c r="H1763" s="4" t="s">
        <v>3359</v>
      </c>
      <c r="I1763" s="4"/>
      <c r="J1763" s="4"/>
      <c r="K1763" s="4"/>
      <c r="L1763" s="4"/>
      <c r="M1763" s="33"/>
      <c r="N1763" s="38"/>
      <c r="O1763" s="33"/>
      <c r="P1763" s="244">
        <f t="shared" si="168"/>
        <v>722.55899999999997</v>
      </c>
      <c r="Q1763" s="25"/>
      <c r="R1763" s="25"/>
      <c r="S1763" s="25"/>
      <c r="T1763" s="109"/>
      <c r="U1763" s="25"/>
      <c r="V1763" s="25"/>
      <c r="W1763" s="25"/>
      <c r="X1763" s="25">
        <v>0</v>
      </c>
      <c r="Y1763" s="25"/>
      <c r="Z1763" s="25">
        <v>0</v>
      </c>
      <c r="AA1763" s="109"/>
      <c r="AB1763" s="25">
        <v>0</v>
      </c>
      <c r="AC1763" s="25">
        <v>0</v>
      </c>
      <c r="AD1763" s="25">
        <v>0</v>
      </c>
      <c r="AE1763" s="25">
        <v>0</v>
      </c>
      <c r="AF1763" s="25">
        <v>0</v>
      </c>
      <c r="AG1763" s="25">
        <v>0</v>
      </c>
      <c r="AH1763" s="109"/>
      <c r="AI1763" s="25">
        <v>541.96100000000001</v>
      </c>
      <c r="AJ1763" s="25">
        <v>0</v>
      </c>
      <c r="AK1763" s="123">
        <v>0</v>
      </c>
      <c r="AL1763" s="25">
        <v>0</v>
      </c>
      <c r="AM1763" s="25">
        <v>0</v>
      </c>
      <c r="AN1763" s="25">
        <v>0</v>
      </c>
      <c r="AO1763" s="109"/>
      <c r="AP1763" s="25">
        <v>0</v>
      </c>
      <c r="AQ1763" s="25">
        <v>0</v>
      </c>
      <c r="AR1763" s="25">
        <v>0</v>
      </c>
      <c r="AS1763" s="25">
        <v>0</v>
      </c>
      <c r="AT1763" s="25">
        <v>180.59800000000001</v>
      </c>
      <c r="AU1763" s="25">
        <v>0</v>
      </c>
      <c r="AW1763" t="str">
        <f t="shared" si="169"/>
        <v>Phạm Thanh Hà</v>
      </c>
      <c r="AX1763" s="27" t="str">
        <f t="shared" si="170"/>
        <v xml:space="preserve">Vũ Thị Dịu </v>
      </c>
      <c r="AY1763" s="4" t="str">
        <f t="shared" si="171"/>
        <v>VIN+</v>
      </c>
    </row>
    <row r="1764" spans="1:51" outlineLevel="1" x14ac:dyDescent="0.25">
      <c r="A1764" s="4" t="s">
        <v>1104</v>
      </c>
      <c r="B1764" s="4" t="s">
        <v>797</v>
      </c>
      <c r="C1764" s="4" t="s">
        <v>451</v>
      </c>
      <c r="D1764" s="11" t="s">
        <v>777</v>
      </c>
      <c r="E1764" s="32" t="s">
        <v>840</v>
      </c>
      <c r="F1764" s="11" t="s">
        <v>710</v>
      </c>
      <c r="G1764" s="35">
        <v>5135325</v>
      </c>
      <c r="H1764" s="4" t="s">
        <v>3360</v>
      </c>
      <c r="I1764" s="4"/>
      <c r="J1764" s="4"/>
      <c r="K1764" s="4"/>
      <c r="L1764" s="4"/>
      <c r="M1764" s="33"/>
      <c r="N1764" s="38"/>
      <c r="O1764" s="33"/>
      <c r="P1764" s="244">
        <f t="shared" si="168"/>
        <v>180.59800000000001</v>
      </c>
      <c r="Q1764" s="25"/>
      <c r="R1764" s="25"/>
      <c r="S1764" s="25"/>
      <c r="T1764" s="109"/>
      <c r="U1764" s="25"/>
      <c r="V1764" s="25"/>
      <c r="W1764" s="25"/>
      <c r="X1764" s="25">
        <v>0</v>
      </c>
      <c r="Y1764" s="25"/>
      <c r="Z1764" s="25">
        <v>0</v>
      </c>
      <c r="AA1764" s="109"/>
      <c r="AB1764" s="25">
        <v>0</v>
      </c>
      <c r="AC1764" s="25">
        <v>0</v>
      </c>
      <c r="AD1764" s="25">
        <v>0</v>
      </c>
      <c r="AE1764" s="25">
        <v>0</v>
      </c>
      <c r="AF1764" s="25">
        <v>0</v>
      </c>
      <c r="AG1764" s="25">
        <v>0</v>
      </c>
      <c r="AH1764" s="109"/>
      <c r="AI1764" s="25">
        <v>0</v>
      </c>
      <c r="AJ1764" s="25">
        <v>0</v>
      </c>
      <c r="AK1764" s="123">
        <v>0</v>
      </c>
      <c r="AL1764" s="25">
        <v>0</v>
      </c>
      <c r="AM1764" s="25">
        <v>0</v>
      </c>
      <c r="AN1764" s="25">
        <v>0</v>
      </c>
      <c r="AO1764" s="109"/>
      <c r="AP1764" s="25">
        <v>0</v>
      </c>
      <c r="AQ1764" s="25">
        <v>0</v>
      </c>
      <c r="AR1764" s="25">
        <v>0</v>
      </c>
      <c r="AS1764" s="25">
        <v>0</v>
      </c>
      <c r="AT1764" s="25">
        <v>0</v>
      </c>
      <c r="AU1764" s="25">
        <v>180.59800000000001</v>
      </c>
      <c r="AW1764" t="str">
        <f t="shared" si="169"/>
        <v>Phạm Thanh Hà</v>
      </c>
      <c r="AX1764" s="27" t="str">
        <f t="shared" si="170"/>
        <v xml:space="preserve">Vũ Thị Dịu </v>
      </c>
      <c r="AY1764" s="4" t="str">
        <f t="shared" si="171"/>
        <v>VIN+</v>
      </c>
    </row>
    <row r="1765" spans="1:51" outlineLevel="1" x14ac:dyDescent="0.25">
      <c r="A1765" s="4" t="s">
        <v>1104</v>
      </c>
      <c r="B1765" s="4" t="s">
        <v>797</v>
      </c>
      <c r="C1765" s="4" t="s">
        <v>451</v>
      </c>
      <c r="D1765" s="11" t="s">
        <v>777</v>
      </c>
      <c r="E1765" s="32" t="s">
        <v>840</v>
      </c>
      <c r="F1765" s="11" t="s">
        <v>710</v>
      </c>
      <c r="G1765" s="35">
        <v>5276930</v>
      </c>
      <c r="H1765" s="4" t="s">
        <v>3361</v>
      </c>
      <c r="I1765" s="4"/>
      <c r="J1765" s="4"/>
      <c r="K1765" s="4"/>
      <c r="L1765" s="4"/>
      <c r="M1765" s="33"/>
      <c r="N1765" s="38"/>
      <c r="O1765" s="33"/>
      <c r="P1765" s="244">
        <f t="shared" si="168"/>
        <v>1498.9279999999999</v>
      </c>
      <c r="Q1765" s="25"/>
      <c r="R1765" s="25"/>
      <c r="S1765" s="25"/>
      <c r="T1765" s="109"/>
      <c r="U1765" s="25"/>
      <c r="V1765" s="25"/>
      <c r="W1765" s="25"/>
      <c r="X1765" s="25">
        <v>0</v>
      </c>
      <c r="Y1765" s="25"/>
      <c r="Z1765" s="25">
        <v>0</v>
      </c>
      <c r="AA1765" s="109"/>
      <c r="AB1765" s="25">
        <v>0</v>
      </c>
      <c r="AC1765" s="25">
        <v>0</v>
      </c>
      <c r="AD1765" s="25">
        <v>0</v>
      </c>
      <c r="AE1765" s="25">
        <v>0</v>
      </c>
      <c r="AF1765" s="25">
        <v>0</v>
      </c>
      <c r="AG1765" s="25">
        <v>0</v>
      </c>
      <c r="AH1765" s="109"/>
      <c r="AI1765" s="25">
        <v>0</v>
      </c>
      <c r="AJ1765" s="25">
        <v>0</v>
      </c>
      <c r="AK1765" s="123">
        <v>0</v>
      </c>
      <c r="AL1765" s="25">
        <v>0</v>
      </c>
      <c r="AM1765" s="25">
        <v>0</v>
      </c>
      <c r="AN1765" s="25">
        <v>0</v>
      </c>
      <c r="AO1765" s="109"/>
      <c r="AP1765" s="25">
        <v>476.928</v>
      </c>
      <c r="AQ1765" s="25">
        <v>0</v>
      </c>
      <c r="AR1765" s="25">
        <v>243.881</v>
      </c>
      <c r="AS1765" s="25">
        <v>778.11900000000003</v>
      </c>
      <c r="AT1765" s="25">
        <v>0</v>
      </c>
      <c r="AU1765" s="25">
        <v>0</v>
      </c>
      <c r="AW1765" t="str">
        <f t="shared" si="169"/>
        <v>Phạm Thanh Hà</v>
      </c>
      <c r="AX1765" s="27" t="str">
        <f t="shared" si="170"/>
        <v xml:space="preserve">Vũ Thị Dịu </v>
      </c>
      <c r="AY1765" s="4" t="str">
        <f t="shared" si="171"/>
        <v>VIN+</v>
      </c>
    </row>
    <row r="1766" spans="1:51" outlineLevel="1" x14ac:dyDescent="0.25">
      <c r="A1766" s="4" t="s">
        <v>1104</v>
      </c>
      <c r="B1766" s="4" t="s">
        <v>797</v>
      </c>
      <c r="C1766" s="4" t="s">
        <v>451</v>
      </c>
      <c r="D1766" s="11" t="s">
        <v>777</v>
      </c>
      <c r="E1766" s="32" t="s">
        <v>840</v>
      </c>
      <c r="F1766" s="11" t="s">
        <v>710</v>
      </c>
      <c r="G1766" s="35">
        <v>5137510</v>
      </c>
      <c r="H1766" s="4" t="s">
        <v>3362</v>
      </c>
      <c r="I1766" s="4"/>
      <c r="J1766" s="4"/>
      <c r="K1766" s="4"/>
      <c r="L1766" s="4"/>
      <c r="M1766" s="33"/>
      <c r="N1766" s="38"/>
      <c r="O1766" s="33"/>
      <c r="P1766" s="244">
        <f t="shared" si="168"/>
        <v>238.464</v>
      </c>
      <c r="Q1766" s="25"/>
      <c r="R1766" s="25"/>
      <c r="S1766" s="25"/>
      <c r="T1766" s="109"/>
      <c r="U1766" s="25"/>
      <c r="V1766" s="25"/>
      <c r="W1766" s="25"/>
      <c r="X1766" s="25">
        <v>0</v>
      </c>
      <c r="Y1766" s="25"/>
      <c r="Z1766" s="25">
        <v>0</v>
      </c>
      <c r="AA1766" s="109"/>
      <c r="AB1766" s="25">
        <v>0</v>
      </c>
      <c r="AC1766" s="25">
        <v>0</v>
      </c>
      <c r="AD1766" s="25">
        <v>0</v>
      </c>
      <c r="AE1766" s="25">
        <v>0</v>
      </c>
      <c r="AF1766" s="25">
        <v>0</v>
      </c>
      <c r="AG1766" s="25">
        <v>0</v>
      </c>
      <c r="AH1766" s="109"/>
      <c r="AI1766" s="25">
        <v>0</v>
      </c>
      <c r="AJ1766" s="25">
        <v>0</v>
      </c>
      <c r="AK1766" s="123">
        <v>0</v>
      </c>
      <c r="AL1766" s="25">
        <v>0</v>
      </c>
      <c r="AM1766" s="25">
        <v>0</v>
      </c>
      <c r="AN1766" s="25">
        <v>0</v>
      </c>
      <c r="AO1766" s="109"/>
      <c r="AP1766" s="25">
        <v>0</v>
      </c>
      <c r="AQ1766" s="25">
        <v>0</v>
      </c>
      <c r="AR1766" s="25">
        <v>238.464</v>
      </c>
      <c r="AS1766" s="25">
        <v>0</v>
      </c>
      <c r="AT1766" s="25">
        <v>0</v>
      </c>
      <c r="AU1766" s="25">
        <v>0</v>
      </c>
      <c r="AW1766" t="str">
        <f t="shared" si="169"/>
        <v>Phạm Thanh Hà</v>
      </c>
      <c r="AX1766" s="27" t="str">
        <f t="shared" si="170"/>
        <v xml:space="preserve">Vũ Thị Dịu </v>
      </c>
      <c r="AY1766" s="4" t="str">
        <f t="shared" si="171"/>
        <v>VIN+</v>
      </c>
    </row>
    <row r="1767" spans="1:51" outlineLevel="1" x14ac:dyDescent="0.25">
      <c r="A1767" s="4" t="s">
        <v>1104</v>
      </c>
      <c r="B1767" s="4" t="s">
        <v>797</v>
      </c>
      <c r="C1767" s="4" t="s">
        <v>451</v>
      </c>
      <c r="D1767" s="11" t="s">
        <v>777</v>
      </c>
      <c r="E1767" s="32" t="s">
        <v>840</v>
      </c>
      <c r="F1767" s="11" t="s">
        <v>710</v>
      </c>
      <c r="G1767" s="35">
        <v>5290992</v>
      </c>
      <c r="H1767" s="4" t="s">
        <v>3363</v>
      </c>
      <c r="I1767" s="4"/>
      <c r="J1767" s="4"/>
      <c r="K1767" s="4"/>
      <c r="L1767" s="4"/>
      <c r="M1767" s="33"/>
      <c r="N1767" s="38"/>
      <c r="O1767" s="33"/>
      <c r="P1767" s="244">
        <f t="shared" si="168"/>
        <v>1139.3139999999999</v>
      </c>
      <c r="Q1767" s="25"/>
      <c r="R1767" s="25"/>
      <c r="S1767" s="25"/>
      <c r="T1767" s="109"/>
      <c r="U1767" s="25"/>
      <c r="V1767" s="25"/>
      <c r="W1767" s="25"/>
      <c r="X1767" s="25">
        <v>0</v>
      </c>
      <c r="Y1767" s="25"/>
      <c r="Z1767" s="25">
        <v>0</v>
      </c>
      <c r="AA1767" s="109"/>
      <c r="AB1767" s="25">
        <v>0</v>
      </c>
      <c r="AC1767" s="25">
        <v>0</v>
      </c>
      <c r="AD1767" s="25">
        <v>0</v>
      </c>
      <c r="AE1767" s="25">
        <v>0</v>
      </c>
      <c r="AF1767" s="25">
        <v>0</v>
      </c>
      <c r="AG1767" s="25">
        <v>0</v>
      </c>
      <c r="AH1767" s="109"/>
      <c r="AI1767" s="25">
        <v>0</v>
      </c>
      <c r="AJ1767" s="25">
        <v>0</v>
      </c>
      <c r="AK1767" s="123">
        <v>597.52099999999996</v>
      </c>
      <c r="AL1767" s="25">
        <v>0</v>
      </c>
      <c r="AM1767" s="25">
        <v>0</v>
      </c>
      <c r="AN1767" s="25">
        <v>0</v>
      </c>
      <c r="AO1767" s="109"/>
      <c r="AP1767" s="25">
        <v>0</v>
      </c>
      <c r="AQ1767" s="25">
        <v>0</v>
      </c>
      <c r="AR1767" s="25">
        <v>0</v>
      </c>
      <c r="AS1767" s="25">
        <v>0</v>
      </c>
      <c r="AT1767" s="25">
        <v>0</v>
      </c>
      <c r="AU1767" s="25">
        <v>541.79300000000001</v>
      </c>
      <c r="AW1767" t="str">
        <f t="shared" si="169"/>
        <v>Phạm Thanh Hà</v>
      </c>
      <c r="AX1767" s="27" t="str">
        <f t="shared" si="170"/>
        <v xml:space="preserve">Vũ Thị Dịu </v>
      </c>
      <c r="AY1767" s="4" t="str">
        <f t="shared" si="171"/>
        <v>VIN+</v>
      </c>
    </row>
    <row r="1768" spans="1:51" outlineLevel="1" x14ac:dyDescent="0.25">
      <c r="A1768" s="4" t="s">
        <v>1104</v>
      </c>
      <c r="B1768" s="4" t="s">
        <v>797</v>
      </c>
      <c r="C1768" s="4" t="s">
        <v>451</v>
      </c>
      <c r="D1768" s="11" t="s">
        <v>777</v>
      </c>
      <c r="E1768" s="32" t="s">
        <v>840</v>
      </c>
      <c r="F1768" s="11" t="s">
        <v>710</v>
      </c>
      <c r="G1768" s="35">
        <v>5290961</v>
      </c>
      <c r="H1768" s="4" t="s">
        <v>3364</v>
      </c>
      <c r="I1768" s="4"/>
      <c r="J1768" s="4"/>
      <c r="K1768" s="4"/>
      <c r="L1768" s="4"/>
      <c r="M1768" s="33"/>
      <c r="N1768" s="38"/>
      <c r="O1768" s="33"/>
      <c r="P1768" s="244">
        <f t="shared" si="168"/>
        <v>238.464</v>
      </c>
      <c r="Q1768" s="25"/>
      <c r="R1768" s="25"/>
      <c r="S1768" s="25"/>
      <c r="T1768" s="109"/>
      <c r="U1768" s="25"/>
      <c r="V1768" s="25"/>
      <c r="W1768" s="25"/>
      <c r="X1768" s="25">
        <v>0</v>
      </c>
      <c r="Y1768" s="25"/>
      <c r="Z1768" s="25">
        <v>0</v>
      </c>
      <c r="AA1768" s="109"/>
      <c r="AB1768" s="25">
        <v>0</v>
      </c>
      <c r="AC1768" s="25">
        <v>0</v>
      </c>
      <c r="AD1768" s="25">
        <v>0</v>
      </c>
      <c r="AE1768" s="25">
        <v>0</v>
      </c>
      <c r="AF1768" s="25">
        <v>0</v>
      </c>
      <c r="AG1768" s="25">
        <v>0</v>
      </c>
      <c r="AH1768" s="109"/>
      <c r="AI1768" s="25">
        <v>0</v>
      </c>
      <c r="AJ1768" s="25">
        <v>0</v>
      </c>
      <c r="AK1768" s="123">
        <v>0</v>
      </c>
      <c r="AL1768" s="25">
        <v>0</v>
      </c>
      <c r="AM1768" s="25">
        <v>0</v>
      </c>
      <c r="AN1768" s="25">
        <v>0</v>
      </c>
      <c r="AO1768" s="109"/>
      <c r="AP1768" s="25">
        <v>0</v>
      </c>
      <c r="AQ1768" s="25">
        <v>0</v>
      </c>
      <c r="AR1768" s="25">
        <v>238.464</v>
      </c>
      <c r="AS1768" s="25">
        <v>0</v>
      </c>
      <c r="AT1768" s="25">
        <v>0</v>
      </c>
      <c r="AU1768" s="25">
        <v>0</v>
      </c>
      <c r="AW1768" t="str">
        <f t="shared" si="169"/>
        <v>Phạm Thanh Hà</v>
      </c>
      <c r="AX1768" s="27" t="str">
        <f t="shared" si="170"/>
        <v xml:space="preserve">Vũ Thị Dịu </v>
      </c>
      <c r="AY1768" s="4" t="str">
        <f t="shared" si="171"/>
        <v>VIN+</v>
      </c>
    </row>
    <row r="1769" spans="1:51" outlineLevel="1" x14ac:dyDescent="0.25">
      <c r="A1769" s="4" t="s">
        <v>1104</v>
      </c>
      <c r="B1769" s="4" t="s">
        <v>797</v>
      </c>
      <c r="C1769" s="4" t="s">
        <v>451</v>
      </c>
      <c r="D1769" s="11" t="s">
        <v>777</v>
      </c>
      <c r="E1769" s="32" t="s">
        <v>840</v>
      </c>
      <c r="F1769" s="11" t="s">
        <v>710</v>
      </c>
      <c r="G1769" s="35">
        <v>5279359</v>
      </c>
      <c r="H1769" s="4" t="s">
        <v>3365</v>
      </c>
      <c r="I1769" s="4"/>
      <c r="J1769" s="4"/>
      <c r="K1769" s="4"/>
      <c r="L1769" s="4"/>
      <c r="M1769" s="33"/>
      <c r="N1769" s="38"/>
      <c r="O1769" s="33"/>
      <c r="P1769" s="244">
        <f t="shared" si="168"/>
        <v>0</v>
      </c>
      <c r="Q1769" s="25"/>
      <c r="R1769" s="25"/>
      <c r="S1769" s="25"/>
      <c r="T1769" s="109"/>
      <c r="U1769" s="25"/>
      <c r="V1769" s="25"/>
      <c r="W1769" s="25"/>
      <c r="X1769" s="25">
        <v>0</v>
      </c>
      <c r="Y1769" s="25"/>
      <c r="Z1769" s="25">
        <v>0</v>
      </c>
      <c r="AA1769" s="109"/>
      <c r="AB1769" s="25">
        <v>0</v>
      </c>
      <c r="AC1769" s="25">
        <v>0</v>
      </c>
      <c r="AD1769" s="25">
        <v>0</v>
      </c>
      <c r="AE1769" s="25">
        <v>0</v>
      </c>
      <c r="AF1769" s="25">
        <v>0</v>
      </c>
      <c r="AG1769" s="25">
        <v>0</v>
      </c>
      <c r="AH1769" s="109"/>
      <c r="AI1769" s="25">
        <v>0</v>
      </c>
      <c r="AJ1769" s="25">
        <v>0</v>
      </c>
      <c r="AK1769" s="123">
        <v>0</v>
      </c>
      <c r="AL1769" s="25">
        <v>0</v>
      </c>
      <c r="AM1769" s="25">
        <v>0</v>
      </c>
      <c r="AN1769" s="25">
        <v>0</v>
      </c>
      <c r="AO1769" s="109"/>
      <c r="AP1769" s="25">
        <v>0</v>
      </c>
      <c r="AQ1769" s="25">
        <v>0</v>
      </c>
      <c r="AR1769" s="25">
        <v>0</v>
      </c>
      <c r="AS1769" s="25">
        <v>0</v>
      </c>
      <c r="AT1769" s="25">
        <v>0</v>
      </c>
      <c r="AU1769" s="25">
        <v>0</v>
      </c>
      <c r="AW1769" t="str">
        <f t="shared" si="169"/>
        <v>Phạm Thanh Hà</v>
      </c>
      <c r="AX1769" s="27" t="str">
        <f t="shared" si="170"/>
        <v xml:space="preserve">Vũ Thị Dịu </v>
      </c>
      <c r="AY1769" s="4" t="str">
        <f t="shared" si="171"/>
        <v>VIN+</v>
      </c>
    </row>
    <row r="1770" spans="1:51" outlineLevel="1" x14ac:dyDescent="0.25">
      <c r="A1770" s="4" t="s">
        <v>1104</v>
      </c>
      <c r="B1770" s="4" t="s">
        <v>797</v>
      </c>
      <c r="C1770" s="4" t="s">
        <v>451</v>
      </c>
      <c r="D1770" s="11" t="s">
        <v>777</v>
      </c>
      <c r="E1770" s="32" t="s">
        <v>840</v>
      </c>
      <c r="F1770" s="11" t="s">
        <v>710</v>
      </c>
      <c r="G1770" s="35">
        <v>5137503</v>
      </c>
      <c r="H1770" s="4" t="s">
        <v>3366</v>
      </c>
      <c r="I1770" s="4"/>
      <c r="J1770" s="4"/>
      <c r="K1770" s="4"/>
      <c r="L1770" s="4"/>
      <c r="M1770" s="33"/>
      <c r="N1770" s="38"/>
      <c r="O1770" s="33"/>
      <c r="P1770" s="244">
        <f t="shared" si="168"/>
        <v>0</v>
      </c>
      <c r="Q1770" s="25"/>
      <c r="R1770" s="25"/>
      <c r="S1770" s="25"/>
      <c r="T1770" s="109"/>
      <c r="U1770" s="25"/>
      <c r="V1770" s="25"/>
      <c r="W1770" s="25"/>
      <c r="X1770" s="25">
        <v>0</v>
      </c>
      <c r="Y1770" s="25"/>
      <c r="Z1770" s="25">
        <v>0</v>
      </c>
      <c r="AA1770" s="109"/>
      <c r="AB1770" s="25">
        <v>0</v>
      </c>
      <c r="AC1770" s="25">
        <v>0</v>
      </c>
      <c r="AD1770" s="25">
        <v>0</v>
      </c>
      <c r="AE1770" s="25">
        <v>0</v>
      </c>
      <c r="AF1770" s="25">
        <v>0</v>
      </c>
      <c r="AG1770" s="25">
        <v>0</v>
      </c>
      <c r="AH1770" s="109"/>
      <c r="AI1770" s="25">
        <v>0</v>
      </c>
      <c r="AJ1770" s="25">
        <v>0</v>
      </c>
      <c r="AK1770" s="123">
        <v>0</v>
      </c>
      <c r="AL1770" s="25">
        <v>0</v>
      </c>
      <c r="AM1770" s="25">
        <v>0</v>
      </c>
      <c r="AN1770" s="25">
        <v>0</v>
      </c>
      <c r="AO1770" s="109"/>
      <c r="AP1770" s="25">
        <v>0</v>
      </c>
      <c r="AQ1770" s="25">
        <v>0</v>
      </c>
      <c r="AR1770" s="25">
        <v>0</v>
      </c>
      <c r="AS1770" s="25">
        <v>0</v>
      </c>
      <c r="AT1770" s="25">
        <v>0</v>
      </c>
      <c r="AU1770" s="25">
        <v>0</v>
      </c>
      <c r="AW1770" t="str">
        <f t="shared" si="169"/>
        <v>Phạm Thanh Hà</v>
      </c>
      <c r="AX1770" s="27" t="str">
        <f t="shared" si="170"/>
        <v xml:space="preserve">Vũ Thị Dịu </v>
      </c>
      <c r="AY1770" s="4" t="str">
        <f t="shared" si="171"/>
        <v>VIN+</v>
      </c>
    </row>
    <row r="1771" spans="1:51" outlineLevel="1" x14ac:dyDescent="0.25">
      <c r="A1771" s="4" t="s">
        <v>1104</v>
      </c>
      <c r="B1771" s="4" t="s">
        <v>797</v>
      </c>
      <c r="C1771" s="4" t="s">
        <v>451</v>
      </c>
      <c r="D1771" s="11" t="s">
        <v>777</v>
      </c>
      <c r="E1771" s="32" t="s">
        <v>840</v>
      </c>
      <c r="F1771" s="11" t="s">
        <v>710</v>
      </c>
      <c r="G1771" s="35">
        <v>5277036</v>
      </c>
      <c r="H1771" s="4" t="s">
        <v>3367</v>
      </c>
      <c r="I1771" s="4"/>
      <c r="J1771" s="4"/>
      <c r="K1771" s="4"/>
      <c r="L1771" s="4"/>
      <c r="M1771" s="33"/>
      <c r="N1771" s="38"/>
      <c r="O1771" s="33"/>
      <c r="P1771" s="244">
        <f t="shared" si="168"/>
        <v>1554.0989999999999</v>
      </c>
      <c r="Q1771" s="25"/>
      <c r="R1771" s="25"/>
      <c r="S1771" s="25"/>
      <c r="T1771" s="109"/>
      <c r="U1771" s="25"/>
      <c r="V1771" s="25"/>
      <c r="W1771" s="25"/>
      <c r="X1771" s="25">
        <v>0</v>
      </c>
      <c r="Y1771" s="25"/>
      <c r="Z1771" s="25">
        <v>0</v>
      </c>
      <c r="AA1771" s="109"/>
      <c r="AB1771" s="25">
        <v>0</v>
      </c>
      <c r="AC1771" s="25">
        <v>0</v>
      </c>
      <c r="AD1771" s="25">
        <v>0</v>
      </c>
      <c r="AE1771" s="25">
        <v>0</v>
      </c>
      <c r="AF1771" s="25">
        <v>0</v>
      </c>
      <c r="AG1771" s="25">
        <v>0</v>
      </c>
      <c r="AH1771" s="109"/>
      <c r="AI1771" s="25">
        <v>0</v>
      </c>
      <c r="AJ1771" s="25">
        <v>0</v>
      </c>
      <c r="AK1771" s="123">
        <v>835.98500000000001</v>
      </c>
      <c r="AL1771" s="25">
        <v>0</v>
      </c>
      <c r="AM1771" s="25">
        <v>0</v>
      </c>
      <c r="AN1771" s="25">
        <v>0</v>
      </c>
      <c r="AO1771" s="109"/>
      <c r="AP1771" s="25">
        <v>0</v>
      </c>
      <c r="AQ1771" s="25">
        <v>0</v>
      </c>
      <c r="AR1771" s="25">
        <v>359.05700000000002</v>
      </c>
      <c r="AS1771" s="25">
        <v>0</v>
      </c>
      <c r="AT1771" s="25">
        <v>0</v>
      </c>
      <c r="AU1771" s="25">
        <v>359.05700000000002</v>
      </c>
      <c r="AW1771" t="str">
        <f t="shared" si="169"/>
        <v>Phạm Thanh Hà</v>
      </c>
      <c r="AX1771" s="27" t="str">
        <f t="shared" si="170"/>
        <v xml:space="preserve">Vũ Thị Dịu </v>
      </c>
      <c r="AY1771" s="4" t="str">
        <f t="shared" si="171"/>
        <v>VIN+</v>
      </c>
    </row>
    <row r="1772" spans="1:51" outlineLevel="1" x14ac:dyDescent="0.25">
      <c r="A1772" s="4" t="s">
        <v>1104</v>
      </c>
      <c r="B1772" s="4" t="s">
        <v>797</v>
      </c>
      <c r="C1772" s="4" t="s">
        <v>451</v>
      </c>
      <c r="D1772" s="11" t="s">
        <v>777</v>
      </c>
      <c r="E1772" s="32" t="s">
        <v>840</v>
      </c>
      <c r="F1772" s="11" t="s">
        <v>710</v>
      </c>
      <c r="G1772" s="35">
        <v>5276774</v>
      </c>
      <c r="H1772" s="4" t="s">
        <v>3368</v>
      </c>
      <c r="I1772" s="4"/>
      <c r="J1772" s="4"/>
      <c r="K1772" s="4"/>
      <c r="L1772" s="4"/>
      <c r="M1772" s="33"/>
      <c r="N1772" s="38"/>
      <c r="O1772" s="33"/>
      <c r="P1772" s="244">
        <f t="shared" si="168"/>
        <v>597.52099999999996</v>
      </c>
      <c r="Q1772" s="25"/>
      <c r="R1772" s="25"/>
      <c r="S1772" s="25"/>
      <c r="T1772" s="109"/>
      <c r="U1772" s="25"/>
      <c r="V1772" s="25"/>
      <c r="W1772" s="25"/>
      <c r="X1772" s="25">
        <v>0</v>
      </c>
      <c r="Y1772" s="25"/>
      <c r="Z1772" s="25">
        <v>0</v>
      </c>
      <c r="AA1772" s="109"/>
      <c r="AB1772" s="25">
        <v>0</v>
      </c>
      <c r="AC1772" s="25">
        <v>0</v>
      </c>
      <c r="AD1772" s="25">
        <v>0</v>
      </c>
      <c r="AE1772" s="25">
        <v>0</v>
      </c>
      <c r="AF1772" s="25">
        <v>0</v>
      </c>
      <c r="AG1772" s="25">
        <v>0</v>
      </c>
      <c r="AH1772" s="109"/>
      <c r="AI1772" s="25">
        <v>0</v>
      </c>
      <c r="AJ1772" s="25">
        <v>0</v>
      </c>
      <c r="AK1772" s="123">
        <v>238.464</v>
      </c>
      <c r="AL1772" s="25">
        <v>0</v>
      </c>
      <c r="AM1772" s="25">
        <v>0</v>
      </c>
      <c r="AN1772" s="25">
        <v>0</v>
      </c>
      <c r="AO1772" s="109"/>
      <c r="AP1772" s="25">
        <v>0</v>
      </c>
      <c r="AQ1772" s="25">
        <v>0</v>
      </c>
      <c r="AR1772" s="25">
        <v>0</v>
      </c>
      <c r="AS1772" s="25">
        <v>0</v>
      </c>
      <c r="AT1772" s="25">
        <v>0</v>
      </c>
      <c r="AU1772" s="25">
        <v>359.05700000000002</v>
      </c>
      <c r="AW1772" t="str">
        <f t="shared" si="169"/>
        <v>Phạm Thanh Hà</v>
      </c>
      <c r="AX1772" s="27" t="str">
        <f t="shared" si="170"/>
        <v xml:space="preserve">Vũ Thị Dịu </v>
      </c>
      <c r="AY1772" s="4" t="str">
        <f t="shared" si="171"/>
        <v>VIN+</v>
      </c>
    </row>
    <row r="1773" spans="1:51" outlineLevel="1" x14ac:dyDescent="0.25">
      <c r="A1773" s="4" t="s">
        <v>1104</v>
      </c>
      <c r="B1773" s="4" t="s">
        <v>797</v>
      </c>
      <c r="C1773" s="4" t="s">
        <v>451</v>
      </c>
      <c r="D1773" s="11" t="s">
        <v>777</v>
      </c>
      <c r="E1773" s="32" t="s">
        <v>840</v>
      </c>
      <c r="F1773" s="11" t="s">
        <v>710</v>
      </c>
      <c r="G1773" s="35">
        <v>5277050</v>
      </c>
      <c r="H1773" s="4" t="s">
        <v>3369</v>
      </c>
      <c r="I1773" s="4"/>
      <c r="J1773" s="4"/>
      <c r="K1773" s="4"/>
      <c r="L1773" s="4"/>
      <c r="M1773" s="33"/>
      <c r="N1773" s="38"/>
      <c r="O1773" s="33"/>
      <c r="P1773" s="244">
        <f t="shared" si="168"/>
        <v>238.464</v>
      </c>
      <c r="Q1773" s="25"/>
      <c r="R1773" s="25"/>
      <c r="S1773" s="25"/>
      <c r="T1773" s="109"/>
      <c r="U1773" s="25"/>
      <c r="V1773" s="25"/>
      <c r="W1773" s="25"/>
      <c r="X1773" s="25">
        <v>0</v>
      </c>
      <c r="Y1773" s="25"/>
      <c r="Z1773" s="25">
        <v>0</v>
      </c>
      <c r="AA1773" s="109"/>
      <c r="AB1773" s="25">
        <v>0</v>
      </c>
      <c r="AC1773" s="25">
        <v>0</v>
      </c>
      <c r="AD1773" s="25">
        <v>0</v>
      </c>
      <c r="AE1773" s="25">
        <v>0</v>
      </c>
      <c r="AF1773" s="25">
        <v>0</v>
      </c>
      <c r="AG1773" s="25">
        <v>0</v>
      </c>
      <c r="AH1773" s="109"/>
      <c r="AI1773" s="25">
        <v>0</v>
      </c>
      <c r="AJ1773" s="25">
        <v>0</v>
      </c>
      <c r="AK1773" s="123">
        <v>0</v>
      </c>
      <c r="AL1773" s="25">
        <v>0</v>
      </c>
      <c r="AM1773" s="25">
        <v>0</v>
      </c>
      <c r="AN1773" s="25">
        <v>0</v>
      </c>
      <c r="AO1773" s="109"/>
      <c r="AP1773" s="25">
        <v>0</v>
      </c>
      <c r="AQ1773" s="25">
        <v>0</v>
      </c>
      <c r="AR1773" s="25">
        <v>238.464</v>
      </c>
      <c r="AS1773" s="25">
        <v>0</v>
      </c>
      <c r="AT1773" s="25">
        <v>0</v>
      </c>
      <c r="AU1773" s="25">
        <v>0</v>
      </c>
      <c r="AW1773" t="str">
        <f t="shared" si="169"/>
        <v>Phạm Thanh Hà</v>
      </c>
      <c r="AX1773" s="27" t="str">
        <f t="shared" si="170"/>
        <v xml:space="preserve">Vũ Thị Dịu </v>
      </c>
      <c r="AY1773" s="4" t="str">
        <f t="shared" si="171"/>
        <v>VIN+</v>
      </c>
    </row>
    <row r="1774" spans="1:51" outlineLevel="1" x14ac:dyDescent="0.25">
      <c r="A1774" s="4" t="s">
        <v>1104</v>
      </c>
      <c r="B1774" s="4" t="s">
        <v>797</v>
      </c>
      <c r="C1774" s="4" t="s">
        <v>451</v>
      </c>
      <c r="D1774" s="11" t="s">
        <v>777</v>
      </c>
      <c r="E1774" s="32" t="s">
        <v>840</v>
      </c>
      <c r="F1774" s="11" t="s">
        <v>710</v>
      </c>
      <c r="G1774" s="35">
        <v>5277517</v>
      </c>
      <c r="H1774" s="4" t="s">
        <v>3370</v>
      </c>
      <c r="I1774" s="4"/>
      <c r="J1774" s="4"/>
      <c r="K1774" s="4"/>
      <c r="L1774" s="4"/>
      <c r="M1774" s="33"/>
      <c r="N1774" s="38"/>
      <c r="O1774" s="33"/>
      <c r="P1774" s="244">
        <f t="shared" si="168"/>
        <v>0</v>
      </c>
      <c r="Q1774" s="25"/>
      <c r="R1774" s="25"/>
      <c r="S1774" s="25"/>
      <c r="T1774" s="109"/>
      <c r="U1774" s="25"/>
      <c r="V1774" s="25"/>
      <c r="W1774" s="25"/>
      <c r="X1774" s="25">
        <v>0</v>
      </c>
      <c r="Y1774" s="25"/>
      <c r="Z1774" s="25">
        <v>0</v>
      </c>
      <c r="AA1774" s="109"/>
      <c r="AB1774" s="25">
        <v>0</v>
      </c>
      <c r="AC1774" s="25">
        <v>0</v>
      </c>
      <c r="AD1774" s="25">
        <v>0</v>
      </c>
      <c r="AE1774" s="25">
        <v>0</v>
      </c>
      <c r="AF1774" s="25">
        <v>0</v>
      </c>
      <c r="AG1774" s="25">
        <v>0</v>
      </c>
      <c r="AH1774" s="109"/>
      <c r="AI1774" s="25">
        <v>0</v>
      </c>
      <c r="AJ1774" s="25">
        <v>0</v>
      </c>
      <c r="AK1774" s="123">
        <v>0</v>
      </c>
      <c r="AL1774" s="25">
        <v>0</v>
      </c>
      <c r="AM1774" s="25">
        <v>0</v>
      </c>
      <c r="AN1774" s="25">
        <v>0</v>
      </c>
      <c r="AO1774" s="109"/>
      <c r="AP1774" s="25">
        <v>0</v>
      </c>
      <c r="AQ1774" s="25">
        <v>0</v>
      </c>
      <c r="AR1774" s="25">
        <v>0</v>
      </c>
      <c r="AS1774" s="25">
        <v>0</v>
      </c>
      <c r="AT1774" s="25">
        <v>0</v>
      </c>
      <c r="AU1774" s="25">
        <v>0</v>
      </c>
      <c r="AW1774" t="str">
        <f t="shared" si="169"/>
        <v>Phạm Thanh Hà</v>
      </c>
      <c r="AX1774" s="27" t="str">
        <f t="shared" si="170"/>
        <v xml:space="preserve">Vũ Thị Dịu </v>
      </c>
      <c r="AY1774" s="4" t="str">
        <f t="shared" si="171"/>
        <v>VIN+</v>
      </c>
    </row>
    <row r="1775" spans="1:51" outlineLevel="1" x14ac:dyDescent="0.25">
      <c r="A1775" s="4" t="s">
        <v>1104</v>
      </c>
      <c r="B1775" s="4" t="s">
        <v>797</v>
      </c>
      <c r="C1775" s="4" t="s">
        <v>451</v>
      </c>
      <c r="D1775" s="11" t="s">
        <v>777</v>
      </c>
      <c r="E1775" s="32" t="s">
        <v>840</v>
      </c>
      <c r="F1775" s="11" t="s">
        <v>710</v>
      </c>
      <c r="G1775" s="35">
        <v>5130548</v>
      </c>
      <c r="H1775" s="4" t="s">
        <v>3371</v>
      </c>
      <c r="I1775" s="4"/>
      <c r="J1775" s="4"/>
      <c r="K1775" s="4"/>
      <c r="L1775" s="4"/>
      <c r="M1775" s="33"/>
      <c r="N1775" s="38"/>
      <c r="O1775" s="33"/>
      <c r="P1775" s="244">
        <f t="shared" si="168"/>
        <v>238.464</v>
      </c>
      <c r="Q1775" s="25"/>
      <c r="R1775" s="25"/>
      <c r="S1775" s="25"/>
      <c r="T1775" s="109"/>
      <c r="U1775" s="25"/>
      <c r="V1775" s="25"/>
      <c r="W1775" s="25"/>
      <c r="X1775" s="25">
        <v>0</v>
      </c>
      <c r="Y1775" s="25"/>
      <c r="Z1775" s="25">
        <v>0</v>
      </c>
      <c r="AA1775" s="109"/>
      <c r="AB1775" s="25">
        <v>0</v>
      </c>
      <c r="AC1775" s="25">
        <v>0</v>
      </c>
      <c r="AD1775" s="25">
        <v>0</v>
      </c>
      <c r="AE1775" s="25">
        <v>0</v>
      </c>
      <c r="AF1775" s="25">
        <v>0</v>
      </c>
      <c r="AG1775" s="25">
        <v>0</v>
      </c>
      <c r="AH1775" s="109"/>
      <c r="AI1775" s="25">
        <v>0</v>
      </c>
      <c r="AJ1775" s="25">
        <v>0</v>
      </c>
      <c r="AK1775" s="123">
        <v>238.464</v>
      </c>
      <c r="AL1775" s="25">
        <v>0</v>
      </c>
      <c r="AM1775" s="25">
        <v>0</v>
      </c>
      <c r="AN1775" s="25">
        <v>0</v>
      </c>
      <c r="AO1775" s="109"/>
      <c r="AP1775" s="25">
        <v>0</v>
      </c>
      <c r="AQ1775" s="25">
        <v>0</v>
      </c>
      <c r="AR1775" s="25">
        <v>0</v>
      </c>
      <c r="AS1775" s="25">
        <v>0</v>
      </c>
      <c r="AT1775" s="25">
        <v>0</v>
      </c>
      <c r="AU1775" s="25">
        <v>0</v>
      </c>
      <c r="AW1775" t="str">
        <f t="shared" si="169"/>
        <v>Phạm Thanh Hà</v>
      </c>
      <c r="AX1775" s="27" t="str">
        <f t="shared" si="170"/>
        <v xml:space="preserve">Vũ Thị Dịu </v>
      </c>
      <c r="AY1775" s="4" t="str">
        <f t="shared" si="171"/>
        <v>VIN+</v>
      </c>
    </row>
    <row r="1776" spans="1:51" outlineLevel="1" x14ac:dyDescent="0.25">
      <c r="A1776" s="4" t="s">
        <v>1104</v>
      </c>
      <c r="B1776" s="4" t="s">
        <v>797</v>
      </c>
      <c r="C1776" s="4" t="s">
        <v>451</v>
      </c>
      <c r="D1776" s="11" t="s">
        <v>777</v>
      </c>
      <c r="E1776" s="32" t="s">
        <v>840</v>
      </c>
      <c r="F1776" s="11" t="s">
        <v>710</v>
      </c>
      <c r="G1776" s="35">
        <v>5276864</v>
      </c>
      <c r="H1776" s="4" t="s">
        <v>3372</v>
      </c>
      <c r="I1776" s="4"/>
      <c r="J1776" s="4"/>
      <c r="K1776" s="4"/>
      <c r="L1776" s="4"/>
      <c r="M1776" s="33"/>
      <c r="N1776" s="38"/>
      <c r="O1776" s="33"/>
      <c r="P1776" s="244">
        <f t="shared" si="168"/>
        <v>476.928</v>
      </c>
      <c r="Q1776" s="25"/>
      <c r="R1776" s="25"/>
      <c r="S1776" s="25"/>
      <c r="T1776" s="109"/>
      <c r="U1776" s="25"/>
      <c r="V1776" s="25"/>
      <c r="W1776" s="25"/>
      <c r="X1776" s="25">
        <v>0</v>
      </c>
      <c r="Y1776" s="25"/>
      <c r="Z1776" s="25">
        <v>0</v>
      </c>
      <c r="AA1776" s="109"/>
      <c r="AB1776" s="25">
        <v>0</v>
      </c>
      <c r="AC1776" s="25">
        <v>0</v>
      </c>
      <c r="AD1776" s="25">
        <v>0</v>
      </c>
      <c r="AE1776" s="25">
        <v>0</v>
      </c>
      <c r="AF1776" s="25">
        <v>0</v>
      </c>
      <c r="AG1776" s="25">
        <v>0</v>
      </c>
      <c r="AH1776" s="109"/>
      <c r="AI1776" s="25">
        <v>0</v>
      </c>
      <c r="AJ1776" s="25">
        <v>0</v>
      </c>
      <c r="AK1776" s="123">
        <v>0</v>
      </c>
      <c r="AL1776" s="25">
        <v>0</v>
      </c>
      <c r="AM1776" s="25">
        <v>0</v>
      </c>
      <c r="AN1776" s="25">
        <v>0</v>
      </c>
      <c r="AO1776" s="109"/>
      <c r="AP1776" s="25">
        <v>0</v>
      </c>
      <c r="AQ1776" s="25">
        <v>0</v>
      </c>
      <c r="AR1776" s="25">
        <v>476.928</v>
      </c>
      <c r="AS1776" s="25">
        <v>0</v>
      </c>
      <c r="AT1776" s="25">
        <v>0</v>
      </c>
      <c r="AU1776" s="25">
        <v>0</v>
      </c>
      <c r="AW1776" t="str">
        <f t="shared" si="169"/>
        <v>Phạm Thanh Hà</v>
      </c>
      <c r="AX1776" s="27" t="str">
        <f t="shared" si="170"/>
        <v xml:space="preserve">Vũ Thị Dịu </v>
      </c>
      <c r="AY1776" s="4" t="str">
        <f t="shared" si="171"/>
        <v>VIN+</v>
      </c>
    </row>
    <row r="1777" spans="1:51" outlineLevel="1" x14ac:dyDescent="0.25">
      <c r="A1777" s="4" t="s">
        <v>1104</v>
      </c>
      <c r="B1777" s="4" t="s">
        <v>797</v>
      </c>
      <c r="C1777" s="4" t="s">
        <v>451</v>
      </c>
      <c r="D1777" s="11" t="s">
        <v>777</v>
      </c>
      <c r="E1777" s="32" t="s">
        <v>840</v>
      </c>
      <c r="F1777" s="11" t="s">
        <v>710</v>
      </c>
      <c r="G1777" s="35">
        <v>5292419</v>
      </c>
      <c r="H1777" s="4" t="s">
        <v>3373</v>
      </c>
      <c r="I1777" s="4"/>
      <c r="J1777" s="4"/>
      <c r="K1777" s="4"/>
      <c r="L1777" s="4"/>
      <c r="M1777" s="33"/>
      <c r="N1777" s="38"/>
      <c r="O1777" s="33"/>
      <c r="P1777" s="244">
        <f t="shared" si="168"/>
        <v>359.05700000000002</v>
      </c>
      <c r="Q1777" s="25"/>
      <c r="R1777" s="25"/>
      <c r="S1777" s="25"/>
      <c r="T1777" s="109"/>
      <c r="U1777" s="25"/>
      <c r="V1777" s="25"/>
      <c r="W1777" s="25"/>
      <c r="X1777" s="25">
        <v>0</v>
      </c>
      <c r="Y1777" s="25"/>
      <c r="Z1777" s="25">
        <v>0</v>
      </c>
      <c r="AA1777" s="109"/>
      <c r="AB1777" s="25">
        <v>0</v>
      </c>
      <c r="AC1777" s="25">
        <v>0</v>
      </c>
      <c r="AD1777" s="25">
        <v>0</v>
      </c>
      <c r="AE1777" s="25">
        <v>0</v>
      </c>
      <c r="AF1777" s="25">
        <v>0</v>
      </c>
      <c r="AG1777" s="25">
        <v>0</v>
      </c>
      <c r="AH1777" s="109"/>
      <c r="AI1777" s="25">
        <v>0</v>
      </c>
      <c r="AJ1777" s="25">
        <v>0</v>
      </c>
      <c r="AK1777" s="123">
        <v>359.05700000000002</v>
      </c>
      <c r="AL1777" s="25">
        <v>0</v>
      </c>
      <c r="AM1777" s="25">
        <v>0</v>
      </c>
      <c r="AN1777" s="25">
        <v>0</v>
      </c>
      <c r="AO1777" s="109"/>
      <c r="AP1777" s="25">
        <v>0</v>
      </c>
      <c r="AQ1777" s="25">
        <v>0</v>
      </c>
      <c r="AR1777" s="25">
        <v>0</v>
      </c>
      <c r="AS1777" s="25">
        <v>0</v>
      </c>
      <c r="AT1777" s="25">
        <v>0</v>
      </c>
      <c r="AU1777" s="25">
        <v>0</v>
      </c>
      <c r="AW1777" t="str">
        <f t="shared" si="169"/>
        <v>Phạm Thanh Hà</v>
      </c>
      <c r="AX1777" s="27" t="str">
        <f t="shared" si="170"/>
        <v xml:space="preserve">Vũ Thị Dịu </v>
      </c>
      <c r="AY1777" s="4" t="str">
        <f t="shared" si="171"/>
        <v>VIN+</v>
      </c>
    </row>
    <row r="1778" spans="1:51" outlineLevel="1" x14ac:dyDescent="0.25">
      <c r="A1778" s="4" t="s">
        <v>1104</v>
      </c>
      <c r="B1778" s="4" t="s">
        <v>797</v>
      </c>
      <c r="C1778" s="4" t="s">
        <v>451</v>
      </c>
      <c r="D1778" s="11" t="s">
        <v>777</v>
      </c>
      <c r="E1778" s="32" t="s">
        <v>840</v>
      </c>
      <c r="F1778" s="11" t="s">
        <v>710</v>
      </c>
      <c r="G1778" s="35">
        <v>5291500</v>
      </c>
      <c r="H1778" s="4" t="s">
        <v>3374</v>
      </c>
      <c r="I1778" s="4"/>
      <c r="J1778" s="4"/>
      <c r="K1778" s="4"/>
      <c r="L1778" s="4"/>
      <c r="M1778" s="33"/>
      <c r="N1778" s="38"/>
      <c r="O1778" s="33"/>
      <c r="P1778" s="244">
        <f t="shared" si="168"/>
        <v>0</v>
      </c>
      <c r="Q1778" s="25"/>
      <c r="R1778" s="25"/>
      <c r="S1778" s="25"/>
      <c r="T1778" s="109"/>
      <c r="U1778" s="25"/>
      <c r="V1778" s="25"/>
      <c r="W1778" s="25"/>
      <c r="X1778" s="25">
        <v>0</v>
      </c>
      <c r="Y1778" s="25"/>
      <c r="Z1778" s="25">
        <v>0</v>
      </c>
      <c r="AA1778" s="109"/>
      <c r="AB1778" s="25">
        <v>0</v>
      </c>
      <c r="AC1778" s="25">
        <v>0</v>
      </c>
      <c r="AD1778" s="25">
        <v>0</v>
      </c>
      <c r="AE1778" s="25">
        <v>0</v>
      </c>
      <c r="AF1778" s="25">
        <v>0</v>
      </c>
      <c r="AG1778" s="25">
        <v>0</v>
      </c>
      <c r="AH1778" s="109"/>
      <c r="AI1778" s="25">
        <v>0</v>
      </c>
      <c r="AJ1778" s="25">
        <v>0</v>
      </c>
      <c r="AK1778" s="123">
        <v>0</v>
      </c>
      <c r="AL1778" s="25">
        <v>0</v>
      </c>
      <c r="AM1778" s="25">
        <v>0</v>
      </c>
      <c r="AN1778" s="25">
        <v>0</v>
      </c>
      <c r="AO1778" s="109"/>
      <c r="AP1778" s="25">
        <v>0</v>
      </c>
      <c r="AQ1778" s="25">
        <v>0</v>
      </c>
      <c r="AR1778" s="25">
        <v>0</v>
      </c>
      <c r="AS1778" s="25">
        <v>0</v>
      </c>
      <c r="AT1778" s="25">
        <v>0</v>
      </c>
      <c r="AU1778" s="25">
        <v>0</v>
      </c>
      <c r="AW1778" t="str">
        <f t="shared" si="169"/>
        <v>Phạm Thanh Hà</v>
      </c>
      <c r="AX1778" s="27" t="str">
        <f t="shared" si="170"/>
        <v xml:space="preserve">Vũ Thị Dịu </v>
      </c>
      <c r="AY1778" s="4" t="str">
        <f t="shared" si="171"/>
        <v>VIN+</v>
      </c>
    </row>
    <row r="1779" spans="1:51" outlineLevel="1" x14ac:dyDescent="0.25">
      <c r="A1779" s="4" t="s">
        <v>1104</v>
      </c>
      <c r="B1779" s="4" t="s">
        <v>797</v>
      </c>
      <c r="C1779" s="4" t="s">
        <v>451</v>
      </c>
      <c r="D1779" s="11" t="s">
        <v>777</v>
      </c>
      <c r="E1779" s="32" t="s">
        <v>840</v>
      </c>
      <c r="F1779" s="11" t="s">
        <v>710</v>
      </c>
      <c r="G1779" s="35">
        <v>5294019</v>
      </c>
      <c r="H1779" s="4" t="s">
        <v>3375</v>
      </c>
      <c r="I1779" s="4"/>
      <c r="J1779" s="4"/>
      <c r="K1779" s="4"/>
      <c r="L1779" s="4"/>
      <c r="M1779" s="33"/>
      <c r="N1779" s="38"/>
      <c r="O1779" s="33"/>
      <c r="P1779" s="244">
        <f t="shared" si="168"/>
        <v>0</v>
      </c>
      <c r="Q1779" s="25"/>
      <c r="R1779" s="25"/>
      <c r="S1779" s="25"/>
      <c r="T1779" s="109"/>
      <c r="U1779" s="25"/>
      <c r="V1779" s="25"/>
      <c r="W1779" s="25"/>
      <c r="X1779" s="25">
        <v>0</v>
      </c>
      <c r="Y1779" s="25"/>
      <c r="Z1779" s="25">
        <v>0</v>
      </c>
      <c r="AA1779" s="109"/>
      <c r="AB1779" s="25">
        <v>0</v>
      </c>
      <c r="AC1779" s="25">
        <v>0</v>
      </c>
      <c r="AD1779" s="25">
        <v>0</v>
      </c>
      <c r="AE1779" s="25">
        <v>0</v>
      </c>
      <c r="AF1779" s="25">
        <v>0</v>
      </c>
      <c r="AG1779" s="25">
        <v>0</v>
      </c>
      <c r="AH1779" s="109"/>
      <c r="AI1779" s="25">
        <v>0</v>
      </c>
      <c r="AJ1779" s="25">
        <v>0</v>
      </c>
      <c r="AK1779" s="123">
        <v>0</v>
      </c>
      <c r="AL1779" s="25">
        <v>0</v>
      </c>
      <c r="AM1779" s="25">
        <v>0</v>
      </c>
      <c r="AN1779" s="25">
        <v>0</v>
      </c>
      <c r="AO1779" s="109"/>
      <c r="AP1779" s="25">
        <v>0</v>
      </c>
      <c r="AQ1779" s="25">
        <v>0</v>
      </c>
      <c r="AR1779" s="25">
        <v>0</v>
      </c>
      <c r="AS1779" s="25">
        <v>0</v>
      </c>
      <c r="AT1779" s="25">
        <v>0</v>
      </c>
      <c r="AU1779" s="25">
        <v>0</v>
      </c>
      <c r="AW1779" t="str">
        <f t="shared" si="169"/>
        <v>Phạm Thanh Hà</v>
      </c>
      <c r="AX1779" s="27" t="str">
        <f t="shared" si="170"/>
        <v xml:space="preserve">Vũ Thị Dịu </v>
      </c>
      <c r="AY1779" s="4" t="str">
        <f t="shared" si="171"/>
        <v>VIN+</v>
      </c>
    </row>
    <row r="1780" spans="1:51" outlineLevel="1" x14ac:dyDescent="0.25">
      <c r="A1780" s="4" t="s">
        <v>1104</v>
      </c>
      <c r="B1780" s="4" t="s">
        <v>797</v>
      </c>
      <c r="C1780" s="4" t="s">
        <v>451</v>
      </c>
      <c r="D1780" s="11" t="s">
        <v>777</v>
      </c>
      <c r="E1780" s="32" t="s">
        <v>840</v>
      </c>
      <c r="F1780" s="11" t="s">
        <v>710</v>
      </c>
      <c r="G1780" s="35">
        <v>5132795</v>
      </c>
      <c r="H1780" s="4" t="s">
        <v>3376</v>
      </c>
      <c r="I1780" s="4"/>
      <c r="J1780" s="4"/>
      <c r="K1780" s="4"/>
      <c r="L1780" s="4"/>
      <c r="M1780" s="33"/>
      <c r="N1780" s="38"/>
      <c r="O1780" s="33"/>
      <c r="P1780" s="244">
        <f t="shared" si="168"/>
        <v>0</v>
      </c>
      <c r="Q1780" s="25"/>
      <c r="R1780" s="25"/>
      <c r="S1780" s="25"/>
      <c r="T1780" s="109"/>
      <c r="U1780" s="25"/>
      <c r="V1780" s="25"/>
      <c r="W1780" s="25"/>
      <c r="X1780" s="25">
        <v>0</v>
      </c>
      <c r="Y1780" s="25"/>
      <c r="Z1780" s="25">
        <v>0</v>
      </c>
      <c r="AA1780" s="109"/>
      <c r="AB1780" s="25">
        <v>0</v>
      </c>
      <c r="AC1780" s="25">
        <v>0</v>
      </c>
      <c r="AD1780" s="25">
        <v>0</v>
      </c>
      <c r="AE1780" s="25">
        <v>0</v>
      </c>
      <c r="AF1780" s="25">
        <v>0</v>
      </c>
      <c r="AG1780" s="25">
        <v>0</v>
      </c>
      <c r="AH1780" s="109"/>
      <c r="AI1780" s="25">
        <v>0</v>
      </c>
      <c r="AJ1780" s="25">
        <v>0</v>
      </c>
      <c r="AK1780" s="123">
        <v>0</v>
      </c>
      <c r="AL1780" s="25">
        <v>0</v>
      </c>
      <c r="AM1780" s="25">
        <v>0</v>
      </c>
      <c r="AN1780" s="25">
        <v>0</v>
      </c>
      <c r="AO1780" s="109"/>
      <c r="AP1780" s="25">
        <v>0</v>
      </c>
      <c r="AQ1780" s="25">
        <v>0</v>
      </c>
      <c r="AR1780" s="25">
        <v>0</v>
      </c>
      <c r="AS1780" s="25">
        <v>0</v>
      </c>
      <c r="AT1780" s="25">
        <v>0</v>
      </c>
      <c r="AU1780" s="25">
        <v>0</v>
      </c>
      <c r="AW1780" t="str">
        <f t="shared" si="169"/>
        <v>Phạm Thanh Hà</v>
      </c>
      <c r="AX1780" s="27" t="str">
        <f t="shared" si="170"/>
        <v xml:space="preserve">Vũ Thị Dịu </v>
      </c>
      <c r="AY1780" s="4" t="str">
        <f t="shared" si="171"/>
        <v>VIN+</v>
      </c>
    </row>
    <row r="1781" spans="1:51" outlineLevel="1" x14ac:dyDescent="0.25">
      <c r="A1781" s="4" t="s">
        <v>1104</v>
      </c>
      <c r="B1781" s="4" t="s">
        <v>797</v>
      </c>
      <c r="C1781" s="4" t="s">
        <v>451</v>
      </c>
      <c r="D1781" s="11" t="s">
        <v>777</v>
      </c>
      <c r="E1781" s="32" t="s">
        <v>840</v>
      </c>
      <c r="F1781" s="11" t="s">
        <v>710</v>
      </c>
      <c r="G1781" s="35">
        <v>5292651</v>
      </c>
      <c r="H1781" s="4" t="s">
        <v>3377</v>
      </c>
      <c r="I1781" s="4"/>
      <c r="J1781" s="4"/>
      <c r="K1781" s="4"/>
      <c r="L1781" s="4"/>
      <c r="M1781" s="33"/>
      <c r="N1781" s="38"/>
      <c r="O1781" s="33"/>
      <c r="P1781" s="244">
        <f t="shared" si="168"/>
        <v>1137.1759999999999</v>
      </c>
      <c r="Q1781" s="25"/>
      <c r="R1781" s="25"/>
      <c r="S1781" s="25"/>
      <c r="T1781" s="109"/>
      <c r="U1781" s="25"/>
      <c r="V1781" s="25"/>
      <c r="W1781" s="25"/>
      <c r="X1781" s="25">
        <v>0</v>
      </c>
      <c r="Y1781" s="25"/>
      <c r="Z1781" s="25">
        <v>0</v>
      </c>
      <c r="AA1781" s="109"/>
      <c r="AB1781" s="25">
        <v>0</v>
      </c>
      <c r="AC1781" s="25">
        <v>0</v>
      </c>
      <c r="AD1781" s="25">
        <v>0</v>
      </c>
      <c r="AE1781" s="25">
        <v>0</v>
      </c>
      <c r="AF1781" s="25">
        <v>0</v>
      </c>
      <c r="AG1781" s="25">
        <v>0</v>
      </c>
      <c r="AH1781" s="109"/>
      <c r="AI1781" s="25">
        <v>0</v>
      </c>
      <c r="AJ1781" s="25">
        <v>0</v>
      </c>
      <c r="AK1781" s="123">
        <v>597.52099999999996</v>
      </c>
      <c r="AL1781" s="25">
        <v>0</v>
      </c>
      <c r="AM1781" s="25">
        <v>0</v>
      </c>
      <c r="AN1781" s="25">
        <v>0</v>
      </c>
      <c r="AO1781" s="109"/>
      <c r="AP1781" s="25">
        <v>0</v>
      </c>
      <c r="AQ1781" s="25">
        <v>0</v>
      </c>
      <c r="AR1781" s="25">
        <v>0</v>
      </c>
      <c r="AS1781" s="25">
        <v>0</v>
      </c>
      <c r="AT1781" s="25">
        <v>539.65499999999997</v>
      </c>
      <c r="AU1781" s="25">
        <v>0</v>
      </c>
      <c r="AW1781" t="str">
        <f t="shared" si="169"/>
        <v>Phạm Thanh Hà</v>
      </c>
      <c r="AX1781" s="27" t="str">
        <f t="shared" si="170"/>
        <v xml:space="preserve">Vũ Thị Dịu </v>
      </c>
      <c r="AY1781" s="4" t="str">
        <f t="shared" si="171"/>
        <v>VIN+</v>
      </c>
    </row>
    <row r="1782" spans="1:51" outlineLevel="1" x14ac:dyDescent="0.25">
      <c r="A1782" s="4" t="s">
        <v>1104</v>
      </c>
      <c r="B1782" s="4" t="s">
        <v>797</v>
      </c>
      <c r="C1782" s="4" t="s">
        <v>451</v>
      </c>
      <c r="D1782" s="11" t="s">
        <v>777</v>
      </c>
      <c r="E1782" s="32" t="s">
        <v>840</v>
      </c>
      <c r="F1782" s="11" t="s">
        <v>710</v>
      </c>
      <c r="G1782" s="35">
        <v>5276923</v>
      </c>
      <c r="H1782" s="4" t="s">
        <v>3378</v>
      </c>
      <c r="I1782" s="4"/>
      <c r="J1782" s="4"/>
      <c r="K1782" s="4"/>
      <c r="L1782" s="4"/>
      <c r="M1782" s="33"/>
      <c r="N1782" s="38"/>
      <c r="O1782" s="33"/>
      <c r="P1782" s="244">
        <f t="shared" si="168"/>
        <v>0</v>
      </c>
      <c r="Q1782" s="25"/>
      <c r="R1782" s="25"/>
      <c r="S1782" s="25"/>
      <c r="T1782" s="109"/>
      <c r="U1782" s="25"/>
      <c r="V1782" s="25"/>
      <c r="W1782" s="25"/>
      <c r="X1782" s="25">
        <v>0</v>
      </c>
      <c r="Y1782" s="25"/>
      <c r="Z1782" s="25">
        <v>0</v>
      </c>
      <c r="AA1782" s="109"/>
      <c r="AB1782" s="25">
        <v>0</v>
      </c>
      <c r="AC1782" s="25">
        <v>0</v>
      </c>
      <c r="AD1782" s="25">
        <v>0</v>
      </c>
      <c r="AE1782" s="25">
        <v>0</v>
      </c>
      <c r="AF1782" s="25">
        <v>0</v>
      </c>
      <c r="AG1782" s="25">
        <v>0</v>
      </c>
      <c r="AH1782" s="109"/>
      <c r="AI1782" s="25">
        <v>0</v>
      </c>
      <c r="AJ1782" s="25">
        <v>0</v>
      </c>
      <c r="AK1782" s="123">
        <v>0</v>
      </c>
      <c r="AL1782" s="25">
        <v>0</v>
      </c>
      <c r="AM1782" s="25">
        <v>0</v>
      </c>
      <c r="AN1782" s="25">
        <v>0</v>
      </c>
      <c r="AO1782" s="109"/>
      <c r="AP1782" s="25">
        <v>0</v>
      </c>
      <c r="AQ1782" s="25">
        <v>0</v>
      </c>
      <c r="AR1782" s="25">
        <v>0</v>
      </c>
      <c r="AS1782" s="25">
        <v>0</v>
      </c>
      <c r="AT1782" s="25">
        <v>0</v>
      </c>
      <c r="AU1782" s="25">
        <v>0</v>
      </c>
      <c r="AW1782" t="str">
        <f t="shared" si="169"/>
        <v>Phạm Thanh Hà</v>
      </c>
      <c r="AX1782" s="27" t="str">
        <f t="shared" si="170"/>
        <v xml:space="preserve">Vũ Thị Dịu </v>
      </c>
      <c r="AY1782" s="4" t="str">
        <f t="shared" si="171"/>
        <v>VIN+</v>
      </c>
    </row>
    <row r="1783" spans="1:51" outlineLevel="1" x14ac:dyDescent="0.25">
      <c r="A1783" s="4" t="s">
        <v>1104</v>
      </c>
      <c r="B1783" s="4" t="s">
        <v>797</v>
      </c>
      <c r="C1783" s="4" t="s">
        <v>451</v>
      </c>
      <c r="D1783" s="11" t="s">
        <v>777</v>
      </c>
      <c r="E1783" s="32" t="s">
        <v>840</v>
      </c>
      <c r="F1783" s="11" t="s">
        <v>710</v>
      </c>
      <c r="G1783" s="35">
        <v>5292734</v>
      </c>
      <c r="H1783" s="4" t="s">
        <v>3379</v>
      </c>
      <c r="I1783" s="4"/>
      <c r="J1783" s="4"/>
      <c r="K1783" s="4"/>
      <c r="L1783" s="4"/>
      <c r="M1783" s="33"/>
      <c r="N1783" s="38"/>
      <c r="O1783" s="33"/>
      <c r="P1783" s="244">
        <f t="shared" si="168"/>
        <v>238.464</v>
      </c>
      <c r="Q1783" s="25"/>
      <c r="R1783" s="25"/>
      <c r="S1783" s="25"/>
      <c r="T1783" s="109"/>
      <c r="U1783" s="25"/>
      <c r="V1783" s="25"/>
      <c r="W1783" s="25"/>
      <c r="X1783" s="25">
        <v>0</v>
      </c>
      <c r="Y1783" s="25"/>
      <c r="Z1783" s="25">
        <v>0</v>
      </c>
      <c r="AA1783" s="109"/>
      <c r="AB1783" s="25">
        <v>0</v>
      </c>
      <c r="AC1783" s="25">
        <v>0</v>
      </c>
      <c r="AD1783" s="25">
        <v>0</v>
      </c>
      <c r="AE1783" s="25">
        <v>0</v>
      </c>
      <c r="AF1783" s="25">
        <v>0</v>
      </c>
      <c r="AG1783" s="25">
        <v>0</v>
      </c>
      <c r="AH1783" s="109"/>
      <c r="AI1783" s="25">
        <v>0</v>
      </c>
      <c r="AJ1783" s="25">
        <v>0</v>
      </c>
      <c r="AK1783" s="123">
        <v>238.464</v>
      </c>
      <c r="AL1783" s="25">
        <v>0</v>
      </c>
      <c r="AM1783" s="25">
        <v>0</v>
      </c>
      <c r="AN1783" s="25">
        <v>0</v>
      </c>
      <c r="AO1783" s="109"/>
      <c r="AP1783" s="25">
        <v>0</v>
      </c>
      <c r="AQ1783" s="25">
        <v>0</v>
      </c>
      <c r="AR1783" s="25">
        <v>0</v>
      </c>
      <c r="AS1783" s="25">
        <v>0</v>
      </c>
      <c r="AT1783" s="25">
        <v>0</v>
      </c>
      <c r="AU1783" s="25">
        <v>0</v>
      </c>
      <c r="AW1783" t="str">
        <f t="shared" si="169"/>
        <v>Phạm Thanh Hà</v>
      </c>
      <c r="AX1783" s="27" t="str">
        <f t="shared" si="170"/>
        <v xml:space="preserve">Vũ Thị Dịu </v>
      </c>
      <c r="AY1783" s="4" t="str">
        <f t="shared" si="171"/>
        <v>VIN+</v>
      </c>
    </row>
    <row r="1784" spans="1:51" outlineLevel="1" x14ac:dyDescent="0.25">
      <c r="A1784" s="4" t="s">
        <v>1104</v>
      </c>
      <c r="B1784" s="4" t="s">
        <v>797</v>
      </c>
      <c r="C1784" s="4" t="s">
        <v>451</v>
      </c>
      <c r="D1784" s="11" t="s">
        <v>777</v>
      </c>
      <c r="E1784" s="32" t="s">
        <v>840</v>
      </c>
      <c r="F1784" s="11" t="s">
        <v>710</v>
      </c>
      <c r="G1784" s="35">
        <v>5279650</v>
      </c>
      <c r="H1784" s="4" t="s">
        <v>3380</v>
      </c>
      <c r="I1784" s="4"/>
      <c r="J1784" s="4"/>
      <c r="K1784" s="4"/>
      <c r="L1784" s="4"/>
      <c r="M1784" s="33"/>
      <c r="N1784" s="38"/>
      <c r="O1784" s="33"/>
      <c r="P1784" s="244">
        <f t="shared" si="168"/>
        <v>958.71699999999987</v>
      </c>
      <c r="Q1784" s="25"/>
      <c r="R1784" s="25"/>
      <c r="S1784" s="25"/>
      <c r="T1784" s="109"/>
      <c r="U1784" s="25"/>
      <c r="V1784" s="25"/>
      <c r="W1784" s="25"/>
      <c r="X1784" s="25">
        <v>0</v>
      </c>
      <c r="Y1784" s="25"/>
      <c r="Z1784" s="25">
        <v>0</v>
      </c>
      <c r="AA1784" s="109"/>
      <c r="AB1784" s="25">
        <v>0</v>
      </c>
      <c r="AC1784" s="25">
        <v>0</v>
      </c>
      <c r="AD1784" s="25">
        <v>0</v>
      </c>
      <c r="AE1784" s="25">
        <v>0</v>
      </c>
      <c r="AF1784" s="25">
        <v>0</v>
      </c>
      <c r="AG1784" s="25">
        <v>0</v>
      </c>
      <c r="AH1784" s="109"/>
      <c r="AI1784" s="25">
        <v>0</v>
      </c>
      <c r="AJ1784" s="25">
        <v>0</v>
      </c>
      <c r="AK1784" s="123">
        <v>238.464</v>
      </c>
      <c r="AL1784" s="25">
        <v>0</v>
      </c>
      <c r="AM1784" s="25">
        <v>0</v>
      </c>
      <c r="AN1784" s="25">
        <v>0</v>
      </c>
      <c r="AO1784" s="109"/>
      <c r="AP1784" s="25">
        <v>0</v>
      </c>
      <c r="AQ1784" s="25">
        <v>0</v>
      </c>
      <c r="AR1784" s="25">
        <v>539.65499999999997</v>
      </c>
      <c r="AS1784" s="25">
        <v>0</v>
      </c>
      <c r="AT1784" s="25">
        <v>0</v>
      </c>
      <c r="AU1784" s="25">
        <v>180.59800000000001</v>
      </c>
      <c r="AW1784" t="str">
        <f t="shared" si="169"/>
        <v>Phạm Thanh Hà</v>
      </c>
      <c r="AX1784" s="27" t="str">
        <f t="shared" si="170"/>
        <v xml:space="preserve">Vũ Thị Dịu </v>
      </c>
      <c r="AY1784" s="4" t="str">
        <f t="shared" si="171"/>
        <v>VIN+</v>
      </c>
    </row>
    <row r="1785" spans="1:51" outlineLevel="1" x14ac:dyDescent="0.25">
      <c r="A1785" s="4" t="s">
        <v>1104</v>
      </c>
      <c r="B1785" s="4" t="s">
        <v>797</v>
      </c>
      <c r="C1785" s="4" t="s">
        <v>451</v>
      </c>
      <c r="D1785" s="11" t="s">
        <v>777</v>
      </c>
      <c r="E1785" s="32" t="s">
        <v>840</v>
      </c>
      <c r="F1785" s="11" t="s">
        <v>710</v>
      </c>
      <c r="G1785" s="35">
        <v>5133853</v>
      </c>
      <c r="H1785" s="4" t="s">
        <v>3381</v>
      </c>
      <c r="I1785" s="4"/>
      <c r="J1785" s="4"/>
      <c r="K1785" s="4"/>
      <c r="L1785" s="4"/>
      <c r="M1785" s="33"/>
      <c r="N1785" s="38"/>
      <c r="O1785" s="33"/>
      <c r="P1785" s="244">
        <f t="shared" si="168"/>
        <v>0</v>
      </c>
      <c r="Q1785" s="25"/>
      <c r="R1785" s="25"/>
      <c r="S1785" s="25"/>
      <c r="T1785" s="109"/>
      <c r="U1785" s="25"/>
      <c r="V1785" s="25"/>
      <c r="W1785" s="25"/>
      <c r="X1785" s="25">
        <v>0</v>
      </c>
      <c r="Y1785" s="25"/>
      <c r="Z1785" s="25">
        <v>0</v>
      </c>
      <c r="AA1785" s="109"/>
      <c r="AB1785" s="25">
        <v>0</v>
      </c>
      <c r="AC1785" s="25">
        <v>0</v>
      </c>
      <c r="AD1785" s="25">
        <v>0</v>
      </c>
      <c r="AE1785" s="25">
        <v>0</v>
      </c>
      <c r="AF1785" s="25">
        <v>0</v>
      </c>
      <c r="AG1785" s="25">
        <v>0</v>
      </c>
      <c r="AH1785" s="109"/>
      <c r="AI1785" s="25">
        <v>0</v>
      </c>
      <c r="AJ1785" s="25">
        <v>0</v>
      </c>
      <c r="AK1785" s="123">
        <v>0</v>
      </c>
      <c r="AL1785" s="25">
        <v>0</v>
      </c>
      <c r="AM1785" s="25">
        <v>0</v>
      </c>
      <c r="AN1785" s="25">
        <v>0</v>
      </c>
      <c r="AO1785" s="109"/>
      <c r="AP1785" s="25">
        <v>0</v>
      </c>
      <c r="AQ1785" s="25">
        <v>0</v>
      </c>
      <c r="AR1785" s="25">
        <v>0</v>
      </c>
      <c r="AS1785" s="25">
        <v>0</v>
      </c>
      <c r="AT1785" s="25">
        <v>0</v>
      </c>
      <c r="AU1785" s="25">
        <v>0</v>
      </c>
      <c r="AW1785" t="str">
        <f t="shared" si="169"/>
        <v>Phạm Thanh Hà</v>
      </c>
      <c r="AX1785" s="27" t="str">
        <f t="shared" si="170"/>
        <v xml:space="preserve">Vũ Thị Dịu </v>
      </c>
      <c r="AY1785" s="4" t="str">
        <f t="shared" si="171"/>
        <v>VIN+</v>
      </c>
    </row>
    <row r="1786" spans="1:51" outlineLevel="1" x14ac:dyDescent="0.25">
      <c r="A1786" s="4" t="s">
        <v>1104</v>
      </c>
      <c r="B1786" s="4" t="s">
        <v>797</v>
      </c>
      <c r="C1786" s="4" t="s">
        <v>451</v>
      </c>
      <c r="D1786" s="11" t="s">
        <v>777</v>
      </c>
      <c r="E1786" s="32" t="s">
        <v>840</v>
      </c>
      <c r="F1786" s="11" t="s">
        <v>710</v>
      </c>
      <c r="G1786" s="35">
        <v>5133839</v>
      </c>
      <c r="H1786" s="4" t="s">
        <v>3382</v>
      </c>
      <c r="I1786" s="4"/>
      <c r="J1786" s="4"/>
      <c r="K1786" s="4"/>
      <c r="L1786" s="4"/>
      <c r="M1786" s="33"/>
      <c r="N1786" s="38"/>
      <c r="O1786" s="33"/>
      <c r="P1786" s="244">
        <f t="shared" si="168"/>
        <v>778.11891999999978</v>
      </c>
      <c r="Q1786" s="25"/>
      <c r="R1786" s="25"/>
      <c r="S1786" s="25"/>
      <c r="T1786" s="109"/>
      <c r="U1786" s="25"/>
      <c r="V1786" s="25"/>
      <c r="W1786" s="25"/>
      <c r="X1786" s="25">
        <v>0</v>
      </c>
      <c r="Y1786" s="25"/>
      <c r="Z1786" s="25">
        <v>0</v>
      </c>
      <c r="AA1786" s="109"/>
      <c r="AB1786" s="25">
        <v>0</v>
      </c>
      <c r="AC1786" s="25">
        <v>0</v>
      </c>
      <c r="AD1786" s="25">
        <v>0</v>
      </c>
      <c r="AE1786" s="25">
        <v>0</v>
      </c>
      <c r="AF1786" s="25">
        <v>0</v>
      </c>
      <c r="AG1786" s="25">
        <v>901.01800000000003</v>
      </c>
      <c r="AH1786" s="109"/>
      <c r="AI1786" s="25">
        <v>0</v>
      </c>
      <c r="AJ1786" s="25">
        <v>597.52099999999996</v>
      </c>
      <c r="AK1786" s="123">
        <v>0</v>
      </c>
      <c r="AL1786" s="25">
        <v>0</v>
      </c>
      <c r="AM1786" s="25">
        <v>0</v>
      </c>
      <c r="AN1786" s="25">
        <v>0</v>
      </c>
      <c r="AO1786" s="109"/>
      <c r="AP1786" s="25">
        <v>0</v>
      </c>
      <c r="AQ1786" s="25">
        <v>0</v>
      </c>
      <c r="AR1786" s="25">
        <v>180.59800000000001</v>
      </c>
      <c r="AS1786" s="25">
        <v>0</v>
      </c>
      <c r="AT1786" s="25">
        <v>0</v>
      </c>
      <c r="AU1786" s="25">
        <v>-901.01808000000017</v>
      </c>
      <c r="AW1786" t="str">
        <f t="shared" si="169"/>
        <v>Phạm Thanh Hà</v>
      </c>
      <c r="AX1786" s="27" t="str">
        <f t="shared" si="170"/>
        <v xml:space="preserve">Vũ Thị Dịu </v>
      </c>
      <c r="AY1786" s="4" t="str">
        <f t="shared" si="171"/>
        <v>VIN+</v>
      </c>
    </row>
    <row r="1787" spans="1:51" outlineLevel="1" x14ac:dyDescent="0.25">
      <c r="A1787" s="4" t="s">
        <v>1104</v>
      </c>
      <c r="B1787" s="4" t="s">
        <v>797</v>
      </c>
      <c r="C1787" s="4" t="s">
        <v>451</v>
      </c>
      <c r="D1787" s="11" t="s">
        <v>777</v>
      </c>
      <c r="E1787" s="32" t="s">
        <v>840</v>
      </c>
      <c r="F1787" s="11" t="s">
        <v>710</v>
      </c>
      <c r="G1787" s="35">
        <v>5276840</v>
      </c>
      <c r="H1787" s="4" t="s">
        <v>3383</v>
      </c>
      <c r="I1787" s="4"/>
      <c r="J1787" s="4"/>
      <c r="K1787" s="4"/>
      <c r="L1787" s="4"/>
      <c r="M1787" s="33"/>
      <c r="N1787" s="38"/>
      <c r="O1787" s="33"/>
      <c r="P1787" s="244">
        <f t="shared" si="168"/>
        <v>238.464</v>
      </c>
      <c r="Q1787" s="25"/>
      <c r="R1787" s="25"/>
      <c r="S1787" s="25"/>
      <c r="T1787" s="109"/>
      <c r="U1787" s="25"/>
      <c r="V1787" s="25"/>
      <c r="W1787" s="25"/>
      <c r="X1787" s="25">
        <v>0</v>
      </c>
      <c r="Y1787" s="25"/>
      <c r="Z1787" s="25">
        <v>0</v>
      </c>
      <c r="AA1787" s="109"/>
      <c r="AB1787" s="25">
        <v>0</v>
      </c>
      <c r="AC1787" s="25">
        <v>0</v>
      </c>
      <c r="AD1787" s="25">
        <v>0</v>
      </c>
      <c r="AE1787" s="25">
        <v>0</v>
      </c>
      <c r="AF1787" s="25">
        <v>0</v>
      </c>
      <c r="AG1787" s="25">
        <v>0</v>
      </c>
      <c r="AH1787" s="109"/>
      <c r="AI1787" s="25">
        <v>0</v>
      </c>
      <c r="AJ1787" s="25">
        <v>0</v>
      </c>
      <c r="AK1787" s="123">
        <v>238.464</v>
      </c>
      <c r="AL1787" s="25">
        <v>0</v>
      </c>
      <c r="AM1787" s="25">
        <v>0</v>
      </c>
      <c r="AN1787" s="25">
        <v>0</v>
      </c>
      <c r="AO1787" s="109"/>
      <c r="AP1787" s="25">
        <v>0</v>
      </c>
      <c r="AQ1787" s="25">
        <v>0</v>
      </c>
      <c r="AR1787" s="25">
        <v>0</v>
      </c>
      <c r="AS1787" s="25">
        <v>0</v>
      </c>
      <c r="AT1787" s="25">
        <v>0</v>
      </c>
      <c r="AU1787" s="25">
        <v>0</v>
      </c>
      <c r="AW1787" t="str">
        <f t="shared" si="169"/>
        <v>Phạm Thanh Hà</v>
      </c>
      <c r="AX1787" s="27" t="str">
        <f t="shared" si="170"/>
        <v xml:space="preserve">Vũ Thị Dịu </v>
      </c>
      <c r="AY1787" s="4" t="str">
        <f t="shared" si="171"/>
        <v>VIN+</v>
      </c>
    </row>
    <row r="1788" spans="1:51" outlineLevel="1" x14ac:dyDescent="0.25">
      <c r="A1788" s="4" t="s">
        <v>1104</v>
      </c>
      <c r="B1788" s="4" t="s">
        <v>797</v>
      </c>
      <c r="C1788" s="4" t="s">
        <v>451</v>
      </c>
      <c r="D1788" s="11" t="s">
        <v>777</v>
      </c>
      <c r="E1788" s="32" t="s">
        <v>840</v>
      </c>
      <c r="F1788" s="11" t="s">
        <v>710</v>
      </c>
      <c r="G1788" s="35">
        <v>5294400</v>
      </c>
      <c r="H1788" s="4" t="s">
        <v>3384</v>
      </c>
      <c r="I1788" s="4"/>
      <c r="J1788" s="4"/>
      <c r="K1788" s="4"/>
      <c r="L1788" s="4"/>
      <c r="M1788" s="33"/>
      <c r="N1788" s="38"/>
      <c r="O1788" s="33"/>
      <c r="P1788" s="244">
        <f t="shared" si="168"/>
        <v>359.05700000000002</v>
      </c>
      <c r="Q1788" s="25"/>
      <c r="R1788" s="25"/>
      <c r="S1788" s="25"/>
      <c r="T1788" s="109"/>
      <c r="U1788" s="25"/>
      <c r="V1788" s="25"/>
      <c r="W1788" s="25"/>
      <c r="X1788" s="25">
        <v>0</v>
      </c>
      <c r="Y1788" s="25"/>
      <c r="Z1788" s="25">
        <v>0</v>
      </c>
      <c r="AA1788" s="109"/>
      <c r="AB1788" s="25">
        <v>0</v>
      </c>
      <c r="AC1788" s="25">
        <v>0</v>
      </c>
      <c r="AD1788" s="25">
        <v>0</v>
      </c>
      <c r="AE1788" s="25">
        <v>0</v>
      </c>
      <c r="AF1788" s="25">
        <v>0</v>
      </c>
      <c r="AG1788" s="25">
        <v>0</v>
      </c>
      <c r="AH1788" s="109"/>
      <c r="AI1788" s="25">
        <v>0</v>
      </c>
      <c r="AJ1788" s="25">
        <v>0</v>
      </c>
      <c r="AK1788" s="123">
        <v>359.05700000000002</v>
      </c>
      <c r="AL1788" s="25">
        <v>0</v>
      </c>
      <c r="AM1788" s="25">
        <v>0</v>
      </c>
      <c r="AN1788" s="25">
        <v>0</v>
      </c>
      <c r="AO1788" s="109"/>
      <c r="AP1788" s="25">
        <v>0</v>
      </c>
      <c r="AQ1788" s="25">
        <v>0</v>
      </c>
      <c r="AR1788" s="25">
        <v>0</v>
      </c>
      <c r="AS1788" s="25">
        <v>0</v>
      </c>
      <c r="AT1788" s="25">
        <v>0</v>
      </c>
      <c r="AU1788" s="25">
        <v>0</v>
      </c>
      <c r="AW1788" t="str">
        <f t="shared" si="169"/>
        <v>Phạm Thanh Hà</v>
      </c>
      <c r="AX1788" s="27" t="str">
        <f t="shared" si="170"/>
        <v xml:space="preserve">Vũ Thị Dịu </v>
      </c>
      <c r="AY1788" s="4" t="str">
        <f t="shared" si="171"/>
        <v>VIN+</v>
      </c>
    </row>
    <row r="1789" spans="1:51" outlineLevel="1" x14ac:dyDescent="0.25">
      <c r="A1789" s="4" t="s">
        <v>1104</v>
      </c>
      <c r="B1789" s="4" t="s">
        <v>797</v>
      </c>
      <c r="C1789" s="4" t="s">
        <v>451</v>
      </c>
      <c r="D1789" s="11" t="s">
        <v>777</v>
      </c>
      <c r="E1789" s="32" t="s">
        <v>840</v>
      </c>
      <c r="F1789" s="11" t="s">
        <v>710</v>
      </c>
      <c r="G1789" s="35">
        <v>5293089</v>
      </c>
      <c r="H1789" s="4" t="s">
        <v>3385</v>
      </c>
      <c r="I1789" s="4"/>
      <c r="J1789" s="4"/>
      <c r="K1789" s="4"/>
      <c r="L1789" s="4"/>
      <c r="M1789" s="33"/>
      <c r="N1789" s="38"/>
      <c r="O1789" s="33"/>
      <c r="P1789" s="244">
        <f t="shared" si="168"/>
        <v>778.11900000000003</v>
      </c>
      <c r="Q1789" s="25"/>
      <c r="R1789" s="25"/>
      <c r="S1789" s="25"/>
      <c r="T1789" s="109"/>
      <c r="U1789" s="25"/>
      <c r="V1789" s="25"/>
      <c r="W1789" s="25"/>
      <c r="X1789" s="25">
        <v>0</v>
      </c>
      <c r="Y1789" s="25"/>
      <c r="Z1789" s="25">
        <v>0</v>
      </c>
      <c r="AA1789" s="109"/>
      <c r="AB1789" s="25">
        <v>0</v>
      </c>
      <c r="AC1789" s="25">
        <v>0</v>
      </c>
      <c r="AD1789" s="25">
        <v>0</v>
      </c>
      <c r="AE1789" s="25">
        <v>0</v>
      </c>
      <c r="AF1789" s="25">
        <v>0</v>
      </c>
      <c r="AG1789" s="25">
        <v>0</v>
      </c>
      <c r="AH1789" s="109"/>
      <c r="AI1789" s="25">
        <v>0</v>
      </c>
      <c r="AJ1789" s="25">
        <v>0</v>
      </c>
      <c r="AK1789" s="123">
        <v>0</v>
      </c>
      <c r="AL1789" s="25">
        <v>0</v>
      </c>
      <c r="AM1789" s="25">
        <v>0</v>
      </c>
      <c r="AN1789" s="25">
        <v>0</v>
      </c>
      <c r="AO1789" s="109"/>
      <c r="AP1789" s="25">
        <v>0</v>
      </c>
      <c r="AQ1789" s="25">
        <v>0</v>
      </c>
      <c r="AR1789" s="25">
        <v>419.06200000000001</v>
      </c>
      <c r="AS1789" s="25">
        <v>0</v>
      </c>
      <c r="AT1789" s="25">
        <v>0</v>
      </c>
      <c r="AU1789" s="25">
        <v>359.05700000000002</v>
      </c>
      <c r="AW1789" t="str">
        <f t="shared" si="169"/>
        <v>Phạm Thanh Hà</v>
      </c>
      <c r="AX1789" s="27" t="str">
        <f t="shared" si="170"/>
        <v xml:space="preserve">Vũ Thị Dịu </v>
      </c>
      <c r="AY1789" s="4" t="str">
        <f t="shared" si="171"/>
        <v>VIN+</v>
      </c>
    </row>
    <row r="1790" spans="1:51" outlineLevel="1" x14ac:dyDescent="0.25">
      <c r="A1790" s="4" t="s">
        <v>1104</v>
      </c>
      <c r="B1790" s="4" t="s">
        <v>797</v>
      </c>
      <c r="C1790" s="4" t="s">
        <v>451</v>
      </c>
      <c r="D1790" s="11" t="s">
        <v>777</v>
      </c>
      <c r="E1790" s="32" t="s">
        <v>840</v>
      </c>
      <c r="F1790" s="11" t="s">
        <v>710</v>
      </c>
      <c r="G1790" s="35">
        <v>5293100</v>
      </c>
      <c r="H1790" s="4" t="s">
        <v>3386</v>
      </c>
      <c r="I1790" s="4"/>
      <c r="J1790" s="4"/>
      <c r="K1790" s="4"/>
      <c r="L1790" s="4"/>
      <c r="M1790" s="33"/>
      <c r="N1790" s="38"/>
      <c r="O1790" s="33"/>
      <c r="P1790" s="244">
        <f t="shared" si="168"/>
        <v>359.05700000000002</v>
      </c>
      <c r="Q1790" s="25"/>
      <c r="R1790" s="25"/>
      <c r="S1790" s="25"/>
      <c r="T1790" s="109"/>
      <c r="U1790" s="25"/>
      <c r="V1790" s="25"/>
      <c r="W1790" s="25"/>
      <c r="X1790" s="25">
        <v>0</v>
      </c>
      <c r="Y1790" s="25"/>
      <c r="Z1790" s="25">
        <v>0</v>
      </c>
      <c r="AA1790" s="109"/>
      <c r="AB1790" s="25">
        <v>0</v>
      </c>
      <c r="AC1790" s="25">
        <v>0</v>
      </c>
      <c r="AD1790" s="25">
        <v>0</v>
      </c>
      <c r="AE1790" s="25">
        <v>0</v>
      </c>
      <c r="AF1790" s="25">
        <v>0</v>
      </c>
      <c r="AG1790" s="25">
        <v>0</v>
      </c>
      <c r="AH1790" s="109"/>
      <c r="AI1790" s="25">
        <v>0</v>
      </c>
      <c r="AJ1790" s="25">
        <v>0</v>
      </c>
      <c r="AK1790" s="123">
        <v>359.05700000000002</v>
      </c>
      <c r="AL1790" s="25">
        <v>0</v>
      </c>
      <c r="AM1790" s="25">
        <v>0</v>
      </c>
      <c r="AN1790" s="25">
        <v>0</v>
      </c>
      <c r="AO1790" s="109"/>
      <c r="AP1790" s="25">
        <v>0</v>
      </c>
      <c r="AQ1790" s="25">
        <v>0</v>
      </c>
      <c r="AR1790" s="25">
        <v>0</v>
      </c>
      <c r="AS1790" s="25">
        <v>0</v>
      </c>
      <c r="AT1790" s="25">
        <v>0</v>
      </c>
      <c r="AU1790" s="25">
        <v>0</v>
      </c>
      <c r="AW1790" t="str">
        <f t="shared" si="169"/>
        <v>Phạm Thanh Hà</v>
      </c>
      <c r="AX1790" s="27" t="str">
        <f t="shared" si="170"/>
        <v xml:space="preserve">Vũ Thị Dịu </v>
      </c>
      <c r="AY1790" s="4" t="str">
        <f t="shared" si="171"/>
        <v>VIN+</v>
      </c>
    </row>
    <row r="1791" spans="1:51" outlineLevel="1" x14ac:dyDescent="0.25">
      <c r="A1791" s="4" t="s">
        <v>1104</v>
      </c>
      <c r="B1791" s="4" t="s">
        <v>797</v>
      </c>
      <c r="C1791" s="4" t="s">
        <v>451</v>
      </c>
      <c r="D1791" s="11" t="s">
        <v>777</v>
      </c>
      <c r="E1791" s="32" t="s">
        <v>840</v>
      </c>
      <c r="F1791" s="11" t="s">
        <v>710</v>
      </c>
      <c r="G1791" s="35">
        <v>5299308</v>
      </c>
      <c r="H1791" s="4" t="s">
        <v>3387</v>
      </c>
      <c r="I1791" s="4"/>
      <c r="J1791" s="4"/>
      <c r="K1791" s="4"/>
      <c r="L1791" s="4"/>
      <c r="M1791" s="33"/>
      <c r="N1791" s="38"/>
      <c r="O1791" s="33"/>
      <c r="P1791" s="244">
        <f t="shared" si="168"/>
        <v>359.05700000000002</v>
      </c>
      <c r="Q1791" s="25"/>
      <c r="R1791" s="25"/>
      <c r="S1791" s="25"/>
      <c r="T1791" s="109"/>
      <c r="U1791" s="25"/>
      <c r="V1791" s="25"/>
      <c r="W1791" s="25"/>
      <c r="X1791" s="25">
        <v>0</v>
      </c>
      <c r="Y1791" s="25"/>
      <c r="Z1791" s="25">
        <v>0</v>
      </c>
      <c r="AA1791" s="109"/>
      <c r="AB1791" s="25">
        <v>0</v>
      </c>
      <c r="AC1791" s="25">
        <v>0</v>
      </c>
      <c r="AD1791" s="25">
        <v>0</v>
      </c>
      <c r="AE1791" s="25">
        <v>0</v>
      </c>
      <c r="AF1791" s="25">
        <v>0</v>
      </c>
      <c r="AG1791" s="25">
        <v>0</v>
      </c>
      <c r="AH1791" s="109"/>
      <c r="AI1791" s="25">
        <v>359.05700000000002</v>
      </c>
      <c r="AJ1791" s="25">
        <v>0</v>
      </c>
      <c r="AK1791" s="123">
        <v>0</v>
      </c>
      <c r="AL1791" s="25">
        <v>0</v>
      </c>
      <c r="AM1791" s="25">
        <v>0</v>
      </c>
      <c r="AN1791" s="25">
        <v>0</v>
      </c>
      <c r="AO1791" s="109"/>
      <c r="AP1791" s="25">
        <v>0</v>
      </c>
      <c r="AQ1791" s="25">
        <v>0</v>
      </c>
      <c r="AR1791" s="25">
        <v>0</v>
      </c>
      <c r="AS1791" s="25">
        <v>0</v>
      </c>
      <c r="AT1791" s="25">
        <v>0</v>
      </c>
      <c r="AU1791" s="25">
        <v>0</v>
      </c>
      <c r="AW1791" t="str">
        <f t="shared" si="169"/>
        <v>Phạm Thanh Hà</v>
      </c>
      <c r="AX1791" s="27" t="str">
        <f t="shared" si="170"/>
        <v xml:space="preserve">Vũ Thị Dịu </v>
      </c>
      <c r="AY1791" s="4" t="str">
        <f t="shared" si="171"/>
        <v>VIN+</v>
      </c>
    </row>
    <row r="1792" spans="1:51" outlineLevel="1" x14ac:dyDescent="0.25">
      <c r="A1792" s="4" t="s">
        <v>1104</v>
      </c>
      <c r="B1792" s="4" t="s">
        <v>797</v>
      </c>
      <c r="C1792" s="4" t="s">
        <v>451</v>
      </c>
      <c r="D1792" s="11" t="s">
        <v>777</v>
      </c>
      <c r="E1792" s="32" t="s">
        <v>840</v>
      </c>
      <c r="F1792" s="11" t="s">
        <v>710</v>
      </c>
      <c r="G1792" s="35">
        <v>5133770</v>
      </c>
      <c r="H1792" s="4" t="s">
        <v>3388</v>
      </c>
      <c r="I1792" s="4"/>
      <c r="J1792" s="4"/>
      <c r="K1792" s="4"/>
      <c r="L1792" s="4"/>
      <c r="M1792" s="33"/>
      <c r="N1792" s="38"/>
      <c r="O1792" s="33"/>
      <c r="P1792" s="244">
        <f t="shared" si="168"/>
        <v>0</v>
      </c>
      <c r="Q1792" s="25"/>
      <c r="R1792" s="25"/>
      <c r="S1792" s="25"/>
      <c r="T1792" s="109"/>
      <c r="U1792" s="25"/>
      <c r="V1792" s="25"/>
      <c r="W1792" s="25"/>
      <c r="X1792" s="25">
        <v>0</v>
      </c>
      <c r="Y1792" s="25"/>
      <c r="Z1792" s="25">
        <v>0</v>
      </c>
      <c r="AA1792" s="109"/>
      <c r="AB1792" s="25">
        <v>0</v>
      </c>
      <c r="AC1792" s="25">
        <v>0</v>
      </c>
      <c r="AD1792" s="25">
        <v>0</v>
      </c>
      <c r="AE1792" s="25">
        <v>0</v>
      </c>
      <c r="AF1792" s="25">
        <v>0</v>
      </c>
      <c r="AG1792" s="25">
        <v>0</v>
      </c>
      <c r="AH1792" s="109"/>
      <c r="AI1792" s="25">
        <v>0</v>
      </c>
      <c r="AJ1792" s="25">
        <v>0</v>
      </c>
      <c r="AK1792" s="123">
        <v>0</v>
      </c>
      <c r="AL1792" s="25">
        <v>0</v>
      </c>
      <c r="AM1792" s="25">
        <v>0</v>
      </c>
      <c r="AN1792" s="25">
        <v>0</v>
      </c>
      <c r="AO1792" s="109"/>
      <c r="AP1792" s="25">
        <v>0</v>
      </c>
      <c r="AQ1792" s="25">
        <v>0</v>
      </c>
      <c r="AR1792" s="25">
        <v>0</v>
      </c>
      <c r="AS1792" s="25">
        <v>0</v>
      </c>
      <c r="AT1792" s="25">
        <v>0</v>
      </c>
      <c r="AU1792" s="25">
        <v>0</v>
      </c>
      <c r="AW1792" t="str">
        <f t="shared" si="169"/>
        <v>Phạm Thanh Hà</v>
      </c>
      <c r="AX1792" s="27" t="str">
        <f t="shared" si="170"/>
        <v xml:space="preserve">Vũ Thị Dịu </v>
      </c>
      <c r="AY1792" s="4" t="str">
        <f t="shared" si="171"/>
        <v>VIN+</v>
      </c>
    </row>
    <row r="1793" spans="1:51" outlineLevel="1" x14ac:dyDescent="0.25">
      <c r="A1793" s="4" t="s">
        <v>1104</v>
      </c>
      <c r="B1793" s="4" t="s">
        <v>797</v>
      </c>
      <c r="C1793" s="4" t="s">
        <v>451</v>
      </c>
      <c r="D1793" s="11" t="s">
        <v>777</v>
      </c>
      <c r="E1793" s="32" t="s">
        <v>840</v>
      </c>
      <c r="F1793" s="11" t="s">
        <v>710</v>
      </c>
      <c r="G1793" s="35">
        <v>5138502</v>
      </c>
      <c r="H1793" s="4" t="s">
        <v>3389</v>
      </c>
      <c r="I1793" s="4"/>
      <c r="J1793" s="4"/>
      <c r="K1793" s="4"/>
      <c r="L1793" s="4"/>
      <c r="M1793" s="33"/>
      <c r="N1793" s="38"/>
      <c r="O1793" s="33"/>
      <c r="P1793" s="244">
        <f t="shared" si="168"/>
        <v>0</v>
      </c>
      <c r="Q1793" s="25"/>
      <c r="R1793" s="25"/>
      <c r="S1793" s="25"/>
      <c r="T1793" s="109"/>
      <c r="U1793" s="25"/>
      <c r="V1793" s="25"/>
      <c r="W1793" s="25"/>
      <c r="X1793" s="25">
        <v>0</v>
      </c>
      <c r="Y1793" s="25"/>
      <c r="Z1793" s="25">
        <v>0</v>
      </c>
      <c r="AA1793" s="109"/>
      <c r="AB1793" s="25">
        <v>0</v>
      </c>
      <c r="AC1793" s="25">
        <v>0</v>
      </c>
      <c r="AD1793" s="25">
        <v>0</v>
      </c>
      <c r="AE1793" s="25">
        <v>0</v>
      </c>
      <c r="AF1793" s="25">
        <v>0</v>
      </c>
      <c r="AG1793" s="25">
        <v>0</v>
      </c>
      <c r="AH1793" s="109"/>
      <c r="AI1793" s="25">
        <v>0</v>
      </c>
      <c r="AJ1793" s="25">
        <v>0</v>
      </c>
      <c r="AK1793" s="123">
        <v>0</v>
      </c>
      <c r="AL1793" s="25">
        <v>0</v>
      </c>
      <c r="AM1793" s="25">
        <v>0</v>
      </c>
      <c r="AN1793" s="25">
        <v>0</v>
      </c>
      <c r="AO1793" s="109"/>
      <c r="AP1793" s="25">
        <v>0</v>
      </c>
      <c r="AQ1793" s="25">
        <v>0</v>
      </c>
      <c r="AR1793" s="25">
        <v>0</v>
      </c>
      <c r="AS1793" s="25">
        <v>0</v>
      </c>
      <c r="AT1793" s="25">
        <v>0</v>
      </c>
      <c r="AU1793" s="25">
        <v>0</v>
      </c>
      <c r="AW1793" t="str">
        <f t="shared" si="169"/>
        <v>Phạm Thanh Hà</v>
      </c>
      <c r="AX1793" s="27" t="str">
        <f t="shared" si="170"/>
        <v xml:space="preserve">Vũ Thị Dịu </v>
      </c>
      <c r="AY1793" s="4" t="str">
        <f t="shared" si="171"/>
        <v>VIN+</v>
      </c>
    </row>
    <row r="1794" spans="1:51" outlineLevel="1" x14ac:dyDescent="0.25">
      <c r="A1794" s="4" t="s">
        <v>1104</v>
      </c>
      <c r="B1794" s="4" t="s">
        <v>797</v>
      </c>
      <c r="C1794" s="4" t="s">
        <v>451</v>
      </c>
      <c r="D1794" s="11" t="s">
        <v>777</v>
      </c>
      <c r="E1794" s="32" t="s">
        <v>840</v>
      </c>
      <c r="F1794" s="11" t="s">
        <v>710</v>
      </c>
      <c r="G1794" s="35">
        <v>5138498</v>
      </c>
      <c r="H1794" s="4" t="s">
        <v>3390</v>
      </c>
      <c r="I1794" s="4"/>
      <c r="J1794" s="4"/>
      <c r="K1794" s="4"/>
      <c r="L1794" s="4"/>
      <c r="M1794" s="33"/>
      <c r="N1794" s="38"/>
      <c r="O1794" s="33"/>
      <c r="P1794" s="244">
        <f t="shared" si="168"/>
        <v>0</v>
      </c>
      <c r="Q1794" s="25"/>
      <c r="R1794" s="25"/>
      <c r="S1794" s="25"/>
      <c r="T1794" s="109"/>
      <c r="U1794" s="25"/>
      <c r="V1794" s="25"/>
      <c r="W1794" s="25"/>
      <c r="X1794" s="25">
        <v>0</v>
      </c>
      <c r="Y1794" s="25"/>
      <c r="Z1794" s="25">
        <v>0</v>
      </c>
      <c r="AA1794" s="109"/>
      <c r="AB1794" s="25">
        <v>0</v>
      </c>
      <c r="AC1794" s="25">
        <v>0</v>
      </c>
      <c r="AD1794" s="25">
        <v>0</v>
      </c>
      <c r="AE1794" s="25">
        <v>0</v>
      </c>
      <c r="AF1794" s="25">
        <v>0</v>
      </c>
      <c r="AG1794" s="25">
        <v>0</v>
      </c>
      <c r="AH1794" s="109"/>
      <c r="AI1794" s="25">
        <v>0</v>
      </c>
      <c r="AJ1794" s="25">
        <v>0</v>
      </c>
      <c r="AK1794" s="123">
        <v>0</v>
      </c>
      <c r="AL1794" s="25">
        <v>0</v>
      </c>
      <c r="AM1794" s="25">
        <v>0</v>
      </c>
      <c r="AN1794" s="25">
        <v>0</v>
      </c>
      <c r="AO1794" s="109"/>
      <c r="AP1794" s="25">
        <v>0</v>
      </c>
      <c r="AQ1794" s="25">
        <v>0</v>
      </c>
      <c r="AR1794" s="25">
        <v>0</v>
      </c>
      <c r="AS1794" s="25">
        <v>0</v>
      </c>
      <c r="AT1794" s="25">
        <v>0</v>
      </c>
      <c r="AU1794" s="25">
        <v>0</v>
      </c>
      <c r="AW1794" t="str">
        <f t="shared" si="169"/>
        <v>Phạm Thanh Hà</v>
      </c>
      <c r="AX1794" s="27" t="str">
        <f t="shared" si="170"/>
        <v xml:space="preserve">Vũ Thị Dịu </v>
      </c>
      <c r="AY1794" s="4" t="str">
        <f t="shared" si="171"/>
        <v>VIN+</v>
      </c>
    </row>
    <row r="1795" spans="1:51" outlineLevel="1" x14ac:dyDescent="0.25">
      <c r="A1795" s="4" t="s">
        <v>1104</v>
      </c>
      <c r="B1795" s="4" t="s">
        <v>797</v>
      </c>
      <c r="C1795" s="4" t="s">
        <v>451</v>
      </c>
      <c r="D1795" s="11" t="s">
        <v>777</v>
      </c>
      <c r="E1795" s="32" t="s">
        <v>840</v>
      </c>
      <c r="F1795" s="11" t="s">
        <v>710</v>
      </c>
      <c r="G1795" s="35">
        <v>5135363</v>
      </c>
      <c r="H1795" s="4" t="s">
        <v>3391</v>
      </c>
      <c r="I1795" s="4"/>
      <c r="J1795" s="4"/>
      <c r="K1795" s="4"/>
      <c r="L1795" s="4"/>
      <c r="M1795" s="33"/>
      <c r="N1795" s="38"/>
      <c r="O1795" s="33"/>
      <c r="P1795" s="244">
        <f t="shared" si="168"/>
        <v>0</v>
      </c>
      <c r="Q1795" s="25"/>
      <c r="R1795" s="25"/>
      <c r="S1795" s="25"/>
      <c r="T1795" s="109"/>
      <c r="U1795" s="25"/>
      <c r="V1795" s="25"/>
      <c r="W1795" s="25"/>
      <c r="X1795" s="25">
        <v>0</v>
      </c>
      <c r="Y1795" s="25"/>
      <c r="Z1795" s="25">
        <v>0</v>
      </c>
      <c r="AA1795" s="109"/>
      <c r="AB1795" s="25">
        <v>0</v>
      </c>
      <c r="AC1795" s="25">
        <v>0</v>
      </c>
      <c r="AD1795" s="25">
        <v>0</v>
      </c>
      <c r="AE1795" s="25">
        <v>0</v>
      </c>
      <c r="AF1795" s="25">
        <v>0</v>
      </c>
      <c r="AG1795" s="25">
        <v>0</v>
      </c>
      <c r="AH1795" s="109"/>
      <c r="AI1795" s="25">
        <v>0</v>
      </c>
      <c r="AJ1795" s="25">
        <v>0</v>
      </c>
      <c r="AK1795" s="123">
        <v>0</v>
      </c>
      <c r="AL1795" s="25">
        <v>0</v>
      </c>
      <c r="AM1795" s="25">
        <v>0</v>
      </c>
      <c r="AN1795" s="25">
        <v>0</v>
      </c>
      <c r="AO1795" s="109"/>
      <c r="AP1795" s="25">
        <v>0</v>
      </c>
      <c r="AQ1795" s="25">
        <v>0</v>
      </c>
      <c r="AR1795" s="25">
        <v>0</v>
      </c>
      <c r="AS1795" s="25">
        <v>0</v>
      </c>
      <c r="AT1795" s="25">
        <v>0</v>
      </c>
      <c r="AU1795" s="25">
        <v>0</v>
      </c>
      <c r="AW1795" t="str">
        <f t="shared" si="169"/>
        <v>Phạm Thanh Hà</v>
      </c>
      <c r="AX1795" s="27" t="str">
        <f t="shared" si="170"/>
        <v xml:space="preserve">Vũ Thị Dịu </v>
      </c>
      <c r="AY1795" s="4" t="str">
        <f t="shared" si="171"/>
        <v>VIN+</v>
      </c>
    </row>
    <row r="1796" spans="1:51" outlineLevel="1" x14ac:dyDescent="0.25">
      <c r="A1796" s="4" t="s">
        <v>1104</v>
      </c>
      <c r="B1796" s="4" t="s">
        <v>797</v>
      </c>
      <c r="C1796" s="4" t="s">
        <v>451</v>
      </c>
      <c r="D1796" s="11" t="s">
        <v>777</v>
      </c>
      <c r="E1796" s="32" t="s">
        <v>840</v>
      </c>
      <c r="F1796" s="11" t="s">
        <v>710</v>
      </c>
      <c r="G1796" s="35">
        <v>5271603</v>
      </c>
      <c r="H1796" s="4" t="s">
        <v>3392</v>
      </c>
      <c r="I1796" s="4"/>
      <c r="J1796" s="4"/>
      <c r="K1796" s="4"/>
      <c r="L1796" s="4"/>
      <c r="M1796" s="33"/>
      <c r="N1796" s="38"/>
      <c r="O1796" s="33"/>
      <c r="P1796" s="244">
        <f t="shared" si="168"/>
        <v>0</v>
      </c>
      <c r="Q1796" s="25"/>
      <c r="R1796" s="25"/>
      <c r="S1796" s="25"/>
      <c r="T1796" s="109"/>
      <c r="U1796" s="25"/>
      <c r="V1796" s="25"/>
      <c r="W1796" s="25"/>
      <c r="X1796" s="25">
        <v>0</v>
      </c>
      <c r="Y1796" s="25"/>
      <c r="Z1796" s="25">
        <v>0</v>
      </c>
      <c r="AA1796" s="109"/>
      <c r="AB1796" s="25">
        <v>0</v>
      </c>
      <c r="AC1796" s="25">
        <v>0</v>
      </c>
      <c r="AD1796" s="25">
        <v>0</v>
      </c>
      <c r="AE1796" s="25">
        <v>0</v>
      </c>
      <c r="AF1796" s="25">
        <v>0</v>
      </c>
      <c r="AG1796" s="25">
        <v>0</v>
      </c>
      <c r="AH1796" s="109"/>
      <c r="AI1796" s="25">
        <v>0</v>
      </c>
      <c r="AJ1796" s="25">
        <v>0</v>
      </c>
      <c r="AK1796" s="123">
        <v>0</v>
      </c>
      <c r="AL1796" s="25">
        <v>0</v>
      </c>
      <c r="AM1796" s="25">
        <v>0</v>
      </c>
      <c r="AN1796" s="25">
        <v>0</v>
      </c>
      <c r="AO1796" s="109"/>
      <c r="AP1796" s="25">
        <v>0</v>
      </c>
      <c r="AQ1796" s="25">
        <v>0</v>
      </c>
      <c r="AR1796" s="25">
        <v>0</v>
      </c>
      <c r="AS1796" s="25">
        <v>0</v>
      </c>
      <c r="AT1796" s="25">
        <v>0</v>
      </c>
      <c r="AU1796" s="25">
        <v>0</v>
      </c>
      <c r="AW1796" t="str">
        <f t="shared" si="169"/>
        <v>Phạm Thanh Hà</v>
      </c>
      <c r="AX1796" s="27" t="str">
        <f t="shared" si="170"/>
        <v xml:space="preserve">Vũ Thị Dịu </v>
      </c>
      <c r="AY1796" s="4" t="str">
        <f t="shared" si="171"/>
        <v>VIN+</v>
      </c>
    </row>
    <row r="1797" spans="1:51" outlineLevel="1" x14ac:dyDescent="0.25">
      <c r="A1797" s="4" t="s">
        <v>1104</v>
      </c>
      <c r="B1797" s="4" t="s">
        <v>797</v>
      </c>
      <c r="C1797" s="4" t="s">
        <v>451</v>
      </c>
      <c r="D1797" s="11" t="s">
        <v>777</v>
      </c>
      <c r="E1797" s="32" t="s">
        <v>840</v>
      </c>
      <c r="F1797" s="11" t="s">
        <v>710</v>
      </c>
      <c r="G1797" s="35">
        <v>5274804</v>
      </c>
      <c r="H1797" s="4" t="s">
        <v>3393</v>
      </c>
      <c r="I1797" s="4"/>
      <c r="J1797" s="4"/>
      <c r="K1797" s="4"/>
      <c r="L1797" s="4"/>
      <c r="M1797" s="33"/>
      <c r="N1797" s="38"/>
      <c r="O1797" s="33"/>
      <c r="P1797" s="244">
        <f t="shared" si="168"/>
        <v>359.05700000000002</v>
      </c>
      <c r="Q1797" s="25"/>
      <c r="R1797" s="25"/>
      <c r="S1797" s="25"/>
      <c r="T1797" s="109"/>
      <c r="U1797" s="25"/>
      <c r="V1797" s="25"/>
      <c r="W1797" s="25"/>
      <c r="X1797" s="25">
        <v>0</v>
      </c>
      <c r="Y1797" s="25"/>
      <c r="Z1797" s="25">
        <v>0</v>
      </c>
      <c r="AA1797" s="109"/>
      <c r="AB1797" s="25">
        <v>0</v>
      </c>
      <c r="AC1797" s="25">
        <v>0</v>
      </c>
      <c r="AD1797" s="25">
        <v>0</v>
      </c>
      <c r="AE1797" s="25">
        <v>0</v>
      </c>
      <c r="AF1797" s="25">
        <v>0</v>
      </c>
      <c r="AG1797" s="25">
        <v>0</v>
      </c>
      <c r="AH1797" s="109"/>
      <c r="AI1797" s="25">
        <v>0</v>
      </c>
      <c r="AJ1797" s="25">
        <v>0</v>
      </c>
      <c r="AK1797" s="123">
        <v>0</v>
      </c>
      <c r="AL1797" s="25">
        <v>0</v>
      </c>
      <c r="AM1797" s="25">
        <v>0</v>
      </c>
      <c r="AN1797" s="25">
        <v>0</v>
      </c>
      <c r="AO1797" s="109"/>
      <c r="AP1797" s="25">
        <v>359.05700000000002</v>
      </c>
      <c r="AQ1797" s="25">
        <v>0</v>
      </c>
      <c r="AR1797" s="25">
        <v>0</v>
      </c>
      <c r="AS1797" s="25">
        <v>0</v>
      </c>
      <c r="AT1797" s="25">
        <v>0</v>
      </c>
      <c r="AU1797" s="25">
        <v>0</v>
      </c>
      <c r="AW1797" t="str">
        <f t="shared" si="169"/>
        <v>Phạm Thanh Hà</v>
      </c>
      <c r="AX1797" s="27" t="str">
        <f t="shared" si="170"/>
        <v xml:space="preserve">Vũ Thị Dịu </v>
      </c>
      <c r="AY1797" s="4" t="str">
        <f t="shared" si="171"/>
        <v>VIN+</v>
      </c>
    </row>
    <row r="1798" spans="1:51" outlineLevel="1" x14ac:dyDescent="0.25">
      <c r="A1798" s="4" t="s">
        <v>1104</v>
      </c>
      <c r="B1798" s="4" t="s">
        <v>797</v>
      </c>
      <c r="C1798" s="4" t="s">
        <v>451</v>
      </c>
      <c r="D1798" s="11" t="s">
        <v>777</v>
      </c>
      <c r="E1798" s="32" t="s">
        <v>840</v>
      </c>
      <c r="F1798" s="11" t="s">
        <v>710</v>
      </c>
      <c r="G1798" s="35">
        <v>5138519</v>
      </c>
      <c r="H1798" s="4" t="s">
        <v>3394</v>
      </c>
      <c r="I1798" s="4"/>
      <c r="J1798" s="4"/>
      <c r="K1798" s="4"/>
      <c r="L1798" s="4"/>
      <c r="M1798" s="33"/>
      <c r="N1798" s="38"/>
      <c r="O1798" s="33"/>
      <c r="P1798" s="244">
        <f t="shared" si="168"/>
        <v>0</v>
      </c>
      <c r="Q1798" s="25"/>
      <c r="R1798" s="25"/>
      <c r="S1798" s="25"/>
      <c r="T1798" s="109"/>
      <c r="U1798" s="25"/>
      <c r="V1798" s="25"/>
      <c r="W1798" s="25"/>
      <c r="X1798" s="25">
        <v>0</v>
      </c>
      <c r="Y1798" s="25"/>
      <c r="Z1798" s="25">
        <v>0</v>
      </c>
      <c r="AA1798" s="109"/>
      <c r="AB1798" s="25">
        <v>0</v>
      </c>
      <c r="AC1798" s="25">
        <v>0</v>
      </c>
      <c r="AD1798" s="25">
        <v>0</v>
      </c>
      <c r="AE1798" s="25">
        <v>0</v>
      </c>
      <c r="AF1798" s="25">
        <v>0</v>
      </c>
      <c r="AG1798" s="25">
        <v>0</v>
      </c>
      <c r="AH1798" s="109"/>
      <c r="AI1798" s="25">
        <v>0</v>
      </c>
      <c r="AJ1798" s="25">
        <v>0</v>
      </c>
      <c r="AK1798" s="123">
        <v>0</v>
      </c>
      <c r="AL1798" s="25">
        <v>0</v>
      </c>
      <c r="AM1798" s="25">
        <v>0</v>
      </c>
      <c r="AN1798" s="25">
        <v>0</v>
      </c>
      <c r="AO1798" s="109"/>
      <c r="AP1798" s="25">
        <v>0</v>
      </c>
      <c r="AQ1798" s="25">
        <v>0</v>
      </c>
      <c r="AR1798" s="25">
        <v>0</v>
      </c>
      <c r="AS1798" s="25">
        <v>0</v>
      </c>
      <c r="AT1798" s="25">
        <v>0</v>
      </c>
      <c r="AU1798" s="25">
        <v>0</v>
      </c>
      <c r="AW1798" t="str">
        <f t="shared" si="169"/>
        <v>Phạm Thanh Hà</v>
      </c>
      <c r="AX1798" s="27" t="str">
        <f t="shared" si="170"/>
        <v xml:space="preserve">Vũ Thị Dịu </v>
      </c>
      <c r="AY1798" s="4" t="str">
        <f t="shared" si="171"/>
        <v>VIN+</v>
      </c>
    </row>
    <row r="1799" spans="1:51" outlineLevel="1" x14ac:dyDescent="0.25">
      <c r="A1799" s="4" t="s">
        <v>1104</v>
      </c>
      <c r="B1799" s="4" t="s">
        <v>797</v>
      </c>
      <c r="C1799" s="4" t="s">
        <v>451</v>
      </c>
      <c r="D1799" s="11" t="s">
        <v>777</v>
      </c>
      <c r="E1799" s="32" t="s">
        <v>840</v>
      </c>
      <c r="F1799" s="11" t="s">
        <v>710</v>
      </c>
      <c r="G1799" s="35">
        <v>5138526</v>
      </c>
      <c r="H1799" s="4" t="s">
        <v>3395</v>
      </c>
      <c r="I1799" s="4"/>
      <c r="J1799" s="4"/>
      <c r="K1799" s="4"/>
      <c r="L1799" s="4"/>
      <c r="M1799" s="33"/>
      <c r="N1799" s="38"/>
      <c r="O1799" s="33"/>
      <c r="P1799" s="244">
        <f t="shared" si="168"/>
        <v>0</v>
      </c>
      <c r="Q1799" s="25"/>
      <c r="R1799" s="25"/>
      <c r="S1799" s="25"/>
      <c r="T1799" s="109"/>
      <c r="U1799" s="25"/>
      <c r="V1799" s="25"/>
      <c r="W1799" s="25"/>
      <c r="X1799" s="25">
        <v>0</v>
      </c>
      <c r="Y1799" s="25"/>
      <c r="Z1799" s="25">
        <v>0</v>
      </c>
      <c r="AA1799" s="109"/>
      <c r="AB1799" s="25">
        <v>0</v>
      </c>
      <c r="AC1799" s="25">
        <v>0</v>
      </c>
      <c r="AD1799" s="25">
        <v>0</v>
      </c>
      <c r="AE1799" s="25">
        <v>0</v>
      </c>
      <c r="AF1799" s="25">
        <v>0</v>
      </c>
      <c r="AG1799" s="25">
        <v>0</v>
      </c>
      <c r="AH1799" s="109"/>
      <c r="AI1799" s="25">
        <v>0</v>
      </c>
      <c r="AJ1799" s="25">
        <v>0</v>
      </c>
      <c r="AK1799" s="123">
        <v>0</v>
      </c>
      <c r="AL1799" s="25">
        <v>0</v>
      </c>
      <c r="AM1799" s="25">
        <v>0</v>
      </c>
      <c r="AN1799" s="25">
        <v>0</v>
      </c>
      <c r="AO1799" s="109"/>
      <c r="AP1799" s="25">
        <v>0</v>
      </c>
      <c r="AQ1799" s="25">
        <v>0</v>
      </c>
      <c r="AR1799" s="25">
        <v>0</v>
      </c>
      <c r="AS1799" s="25">
        <v>0</v>
      </c>
      <c r="AT1799" s="25">
        <v>0</v>
      </c>
      <c r="AU1799" s="25">
        <v>0</v>
      </c>
      <c r="AW1799" t="str">
        <f t="shared" si="169"/>
        <v>Phạm Thanh Hà</v>
      </c>
      <c r="AX1799" s="27" t="str">
        <f t="shared" si="170"/>
        <v xml:space="preserve">Vũ Thị Dịu </v>
      </c>
      <c r="AY1799" s="4" t="str">
        <f t="shared" si="171"/>
        <v>VIN+</v>
      </c>
    </row>
    <row r="1800" spans="1:51" outlineLevel="1" x14ac:dyDescent="0.25">
      <c r="A1800" s="4" t="s">
        <v>1104</v>
      </c>
      <c r="B1800" s="4" t="s">
        <v>797</v>
      </c>
      <c r="C1800" s="4" t="s">
        <v>451</v>
      </c>
      <c r="D1800" s="11" t="s">
        <v>777</v>
      </c>
      <c r="E1800" s="32" t="s">
        <v>840</v>
      </c>
      <c r="F1800" s="11" t="s">
        <v>710</v>
      </c>
      <c r="G1800" s="35">
        <v>5276857</v>
      </c>
      <c r="H1800" s="4" t="s">
        <v>3396</v>
      </c>
      <c r="I1800" s="4"/>
      <c r="J1800" s="4"/>
      <c r="K1800" s="4"/>
      <c r="L1800" s="4"/>
      <c r="M1800" s="33"/>
      <c r="N1800" s="38"/>
      <c r="O1800" s="33"/>
      <c r="P1800" s="244">
        <f t="shared" si="168"/>
        <v>238.464</v>
      </c>
      <c r="Q1800" s="25"/>
      <c r="R1800" s="25"/>
      <c r="S1800" s="25"/>
      <c r="T1800" s="109"/>
      <c r="U1800" s="25"/>
      <c r="V1800" s="25"/>
      <c r="W1800" s="25"/>
      <c r="X1800" s="25">
        <v>0</v>
      </c>
      <c r="Y1800" s="25"/>
      <c r="Z1800" s="25">
        <v>0</v>
      </c>
      <c r="AA1800" s="109"/>
      <c r="AB1800" s="25">
        <v>0</v>
      </c>
      <c r="AC1800" s="25">
        <v>0</v>
      </c>
      <c r="AD1800" s="25">
        <v>0</v>
      </c>
      <c r="AE1800" s="25">
        <v>0</v>
      </c>
      <c r="AF1800" s="25">
        <v>0</v>
      </c>
      <c r="AG1800" s="25">
        <v>0</v>
      </c>
      <c r="AH1800" s="109"/>
      <c r="AI1800" s="25">
        <v>0</v>
      </c>
      <c r="AJ1800" s="25">
        <v>0</v>
      </c>
      <c r="AK1800" s="123">
        <v>0</v>
      </c>
      <c r="AL1800" s="25">
        <v>238.464</v>
      </c>
      <c r="AM1800" s="25">
        <v>0</v>
      </c>
      <c r="AN1800" s="25">
        <v>0</v>
      </c>
      <c r="AO1800" s="109"/>
      <c r="AP1800" s="25">
        <v>0</v>
      </c>
      <c r="AQ1800" s="25">
        <v>0</v>
      </c>
      <c r="AR1800" s="25">
        <v>0</v>
      </c>
      <c r="AS1800" s="25">
        <v>0</v>
      </c>
      <c r="AT1800" s="25">
        <v>0</v>
      </c>
      <c r="AU1800" s="25">
        <v>0</v>
      </c>
      <c r="AW1800" t="str">
        <f t="shared" si="169"/>
        <v>Phạm Thanh Hà</v>
      </c>
      <c r="AX1800" s="27" t="str">
        <f t="shared" si="170"/>
        <v xml:space="preserve">Vũ Thị Dịu </v>
      </c>
      <c r="AY1800" s="4" t="str">
        <f t="shared" si="171"/>
        <v>VIN+</v>
      </c>
    </row>
    <row r="1801" spans="1:51" outlineLevel="1" x14ac:dyDescent="0.25">
      <c r="A1801" s="4" t="s">
        <v>1104</v>
      </c>
      <c r="B1801" s="4" t="s">
        <v>797</v>
      </c>
      <c r="C1801" s="4" t="s">
        <v>451</v>
      </c>
      <c r="D1801" s="11" t="s">
        <v>777</v>
      </c>
      <c r="E1801" s="32" t="s">
        <v>840</v>
      </c>
      <c r="F1801" s="11" t="s">
        <v>710</v>
      </c>
      <c r="G1801" s="35">
        <v>5135996</v>
      </c>
      <c r="H1801" s="4" t="s">
        <v>3397</v>
      </c>
      <c r="I1801" s="4"/>
      <c r="J1801" s="4"/>
      <c r="K1801" s="4"/>
      <c r="L1801" s="4"/>
      <c r="M1801" s="33"/>
      <c r="N1801" s="38"/>
      <c r="O1801" s="33"/>
      <c r="P1801" s="244">
        <f t="shared" si="168"/>
        <v>0</v>
      </c>
      <c r="Q1801" s="25"/>
      <c r="R1801" s="25"/>
      <c r="S1801" s="25"/>
      <c r="T1801" s="109"/>
      <c r="U1801" s="25"/>
      <c r="V1801" s="25"/>
      <c r="W1801" s="25"/>
      <c r="X1801" s="25">
        <v>0</v>
      </c>
      <c r="Y1801" s="25"/>
      <c r="Z1801" s="25">
        <v>0</v>
      </c>
      <c r="AA1801" s="109"/>
      <c r="AB1801" s="25">
        <v>0</v>
      </c>
      <c r="AC1801" s="25">
        <v>0</v>
      </c>
      <c r="AD1801" s="25">
        <v>0</v>
      </c>
      <c r="AE1801" s="25">
        <v>0</v>
      </c>
      <c r="AF1801" s="25">
        <v>0</v>
      </c>
      <c r="AG1801" s="25">
        <v>0</v>
      </c>
      <c r="AH1801" s="109"/>
      <c r="AI1801" s="25">
        <v>0</v>
      </c>
      <c r="AJ1801" s="25">
        <v>0</v>
      </c>
      <c r="AK1801" s="123">
        <v>0</v>
      </c>
      <c r="AL1801" s="25">
        <v>0</v>
      </c>
      <c r="AM1801" s="25">
        <v>0</v>
      </c>
      <c r="AN1801" s="25">
        <v>0</v>
      </c>
      <c r="AO1801" s="109"/>
      <c r="AP1801" s="25">
        <v>0</v>
      </c>
      <c r="AQ1801" s="25">
        <v>0</v>
      </c>
      <c r="AR1801" s="25">
        <v>0</v>
      </c>
      <c r="AS1801" s="25">
        <v>0</v>
      </c>
      <c r="AT1801" s="25">
        <v>0</v>
      </c>
      <c r="AU1801" s="25">
        <v>0</v>
      </c>
      <c r="AW1801" t="str">
        <f t="shared" si="169"/>
        <v>Phạm Thanh Hà</v>
      </c>
      <c r="AX1801" s="27" t="str">
        <f t="shared" si="170"/>
        <v xml:space="preserve">Vũ Thị Dịu </v>
      </c>
      <c r="AY1801" s="4" t="str">
        <f t="shared" si="171"/>
        <v>VIN+</v>
      </c>
    </row>
    <row r="1802" spans="1:51" outlineLevel="1" x14ac:dyDescent="0.25">
      <c r="A1802" s="4" t="s">
        <v>1104</v>
      </c>
      <c r="B1802" s="4" t="s">
        <v>797</v>
      </c>
      <c r="C1802" s="4" t="s">
        <v>451</v>
      </c>
      <c r="D1802" s="11" t="s">
        <v>777</v>
      </c>
      <c r="E1802" s="32" t="s">
        <v>840</v>
      </c>
      <c r="F1802" s="11" t="s">
        <v>710</v>
      </c>
      <c r="G1802" s="35">
        <v>5295371</v>
      </c>
      <c r="H1802" s="4" t="s">
        <v>3398</v>
      </c>
      <c r="I1802" s="4"/>
      <c r="J1802" s="4"/>
      <c r="K1802" s="4"/>
      <c r="L1802" s="4"/>
      <c r="M1802" s="33"/>
      <c r="N1802" s="38"/>
      <c r="O1802" s="33"/>
      <c r="P1802" s="244">
        <f t="shared" ref="P1802:P1865" si="172">SUM(Q1802:AU1802)</f>
        <v>476.928</v>
      </c>
      <c r="Q1802" s="25"/>
      <c r="R1802" s="25"/>
      <c r="S1802" s="25"/>
      <c r="T1802" s="109"/>
      <c r="U1802" s="25"/>
      <c r="V1802" s="25"/>
      <c r="W1802" s="25"/>
      <c r="X1802" s="25">
        <v>0</v>
      </c>
      <c r="Y1802" s="25"/>
      <c r="Z1802" s="25">
        <v>0</v>
      </c>
      <c r="AA1802" s="109"/>
      <c r="AB1802" s="25">
        <v>0</v>
      </c>
      <c r="AC1802" s="25">
        <v>0</v>
      </c>
      <c r="AD1802" s="25">
        <v>0</v>
      </c>
      <c r="AE1802" s="25">
        <v>0</v>
      </c>
      <c r="AF1802" s="25">
        <v>0</v>
      </c>
      <c r="AG1802" s="25">
        <v>0</v>
      </c>
      <c r="AH1802" s="109"/>
      <c r="AI1802" s="25">
        <v>0</v>
      </c>
      <c r="AJ1802" s="25">
        <v>476.928</v>
      </c>
      <c r="AK1802" s="123">
        <v>0</v>
      </c>
      <c r="AL1802" s="25">
        <v>0</v>
      </c>
      <c r="AM1802" s="25">
        <v>0</v>
      </c>
      <c r="AN1802" s="25">
        <v>0</v>
      </c>
      <c r="AO1802" s="109"/>
      <c r="AP1802" s="25">
        <v>0</v>
      </c>
      <c r="AQ1802" s="25">
        <v>0</v>
      </c>
      <c r="AR1802" s="25">
        <v>0</v>
      </c>
      <c r="AS1802" s="25">
        <v>0</v>
      </c>
      <c r="AT1802" s="25">
        <v>0</v>
      </c>
      <c r="AU1802" s="25">
        <v>0</v>
      </c>
      <c r="AW1802" t="str">
        <f t="shared" ref="AW1802:AW1865" si="173">+C1802</f>
        <v>Phạm Thanh Hà</v>
      </c>
      <c r="AX1802" s="27" t="str">
        <f t="shared" ref="AX1802:AX1865" si="174">+E1802</f>
        <v xml:space="preserve">Vũ Thị Dịu </v>
      </c>
      <c r="AY1802" s="4" t="str">
        <f t="shared" si="171"/>
        <v>VIN+</v>
      </c>
    </row>
    <row r="1803" spans="1:51" outlineLevel="1" x14ac:dyDescent="0.25">
      <c r="A1803" s="4" t="s">
        <v>1104</v>
      </c>
      <c r="B1803" s="4" t="s">
        <v>797</v>
      </c>
      <c r="C1803" s="4" t="s">
        <v>451</v>
      </c>
      <c r="D1803" s="11" t="s">
        <v>777</v>
      </c>
      <c r="E1803" s="32" t="s">
        <v>840</v>
      </c>
      <c r="F1803" s="11" t="s">
        <v>710</v>
      </c>
      <c r="G1803" s="35">
        <v>5297151</v>
      </c>
      <c r="H1803" s="4" t="s">
        <v>3399</v>
      </c>
      <c r="I1803" s="4"/>
      <c r="J1803" s="4"/>
      <c r="K1803" s="4"/>
      <c r="L1803" s="4"/>
      <c r="M1803" s="33"/>
      <c r="N1803" s="38"/>
      <c r="O1803" s="33"/>
      <c r="P1803" s="244">
        <f t="shared" si="172"/>
        <v>0</v>
      </c>
      <c r="Q1803" s="25"/>
      <c r="R1803" s="25"/>
      <c r="S1803" s="25"/>
      <c r="T1803" s="109"/>
      <c r="U1803" s="25"/>
      <c r="V1803" s="25"/>
      <c r="W1803" s="25"/>
      <c r="X1803" s="25">
        <v>0</v>
      </c>
      <c r="Y1803" s="25"/>
      <c r="Z1803" s="25">
        <v>0</v>
      </c>
      <c r="AA1803" s="109"/>
      <c r="AB1803" s="25">
        <v>0</v>
      </c>
      <c r="AC1803" s="25">
        <v>0</v>
      </c>
      <c r="AD1803" s="25">
        <v>0</v>
      </c>
      <c r="AE1803" s="25">
        <v>0</v>
      </c>
      <c r="AF1803" s="25">
        <v>0</v>
      </c>
      <c r="AG1803" s="25">
        <v>0</v>
      </c>
      <c r="AH1803" s="109"/>
      <c r="AI1803" s="25">
        <v>0</v>
      </c>
      <c r="AJ1803" s="25">
        <v>0</v>
      </c>
      <c r="AK1803" s="123">
        <v>0</v>
      </c>
      <c r="AL1803" s="25">
        <v>0</v>
      </c>
      <c r="AM1803" s="25">
        <v>0</v>
      </c>
      <c r="AN1803" s="25">
        <v>0</v>
      </c>
      <c r="AO1803" s="109"/>
      <c r="AP1803" s="25">
        <v>0</v>
      </c>
      <c r="AQ1803" s="25">
        <v>0</v>
      </c>
      <c r="AR1803" s="25">
        <v>0</v>
      </c>
      <c r="AS1803" s="25">
        <v>0</v>
      </c>
      <c r="AT1803" s="25">
        <v>0</v>
      </c>
      <c r="AU1803" s="25">
        <v>0</v>
      </c>
      <c r="AW1803" t="str">
        <f t="shared" si="173"/>
        <v>Phạm Thanh Hà</v>
      </c>
      <c r="AX1803" s="27" t="str">
        <f t="shared" si="174"/>
        <v xml:space="preserve">Vũ Thị Dịu </v>
      </c>
      <c r="AY1803" s="4" t="str">
        <f t="shared" si="171"/>
        <v>VIN+</v>
      </c>
    </row>
    <row r="1804" spans="1:51" outlineLevel="1" x14ac:dyDescent="0.25">
      <c r="A1804" s="4" t="s">
        <v>1104</v>
      </c>
      <c r="B1804" s="4" t="s">
        <v>797</v>
      </c>
      <c r="C1804" s="4" t="s">
        <v>451</v>
      </c>
      <c r="D1804" s="11" t="s">
        <v>777</v>
      </c>
      <c r="E1804" s="32" t="s">
        <v>840</v>
      </c>
      <c r="F1804" s="11" t="s">
        <v>710</v>
      </c>
      <c r="G1804" s="35">
        <v>5293823</v>
      </c>
      <c r="H1804" s="4" t="s">
        <v>3400</v>
      </c>
      <c r="I1804" s="4"/>
      <c r="J1804" s="4"/>
      <c r="K1804" s="4"/>
      <c r="L1804" s="4"/>
      <c r="M1804" s="33"/>
      <c r="N1804" s="38"/>
      <c r="O1804" s="33"/>
      <c r="P1804" s="244">
        <f t="shared" si="172"/>
        <v>476.928</v>
      </c>
      <c r="Q1804" s="25"/>
      <c r="R1804" s="25"/>
      <c r="S1804" s="25"/>
      <c r="T1804" s="109"/>
      <c r="U1804" s="25"/>
      <c r="V1804" s="25"/>
      <c r="W1804" s="25"/>
      <c r="X1804" s="25">
        <v>0</v>
      </c>
      <c r="Y1804" s="25"/>
      <c r="Z1804" s="25">
        <v>0</v>
      </c>
      <c r="AA1804" s="109"/>
      <c r="AB1804" s="25">
        <v>0</v>
      </c>
      <c r="AC1804" s="25">
        <v>0</v>
      </c>
      <c r="AD1804" s="25">
        <v>0</v>
      </c>
      <c r="AE1804" s="25">
        <v>0</v>
      </c>
      <c r="AF1804" s="25">
        <v>0</v>
      </c>
      <c r="AG1804" s="25">
        <v>0</v>
      </c>
      <c r="AH1804" s="109"/>
      <c r="AI1804" s="25">
        <v>0</v>
      </c>
      <c r="AJ1804" s="25">
        <v>0</v>
      </c>
      <c r="AK1804" s="123">
        <v>0</v>
      </c>
      <c r="AL1804" s="25">
        <v>0</v>
      </c>
      <c r="AM1804" s="25">
        <v>0</v>
      </c>
      <c r="AN1804" s="25">
        <v>0</v>
      </c>
      <c r="AO1804" s="109"/>
      <c r="AP1804" s="25">
        <v>0</v>
      </c>
      <c r="AQ1804" s="25">
        <v>476.928</v>
      </c>
      <c r="AR1804" s="25">
        <v>0</v>
      </c>
      <c r="AS1804" s="25">
        <v>0</v>
      </c>
      <c r="AT1804" s="25">
        <v>0</v>
      </c>
      <c r="AU1804" s="25">
        <v>0</v>
      </c>
      <c r="AW1804" t="str">
        <f t="shared" si="173"/>
        <v>Phạm Thanh Hà</v>
      </c>
      <c r="AX1804" s="27" t="str">
        <f t="shared" si="174"/>
        <v xml:space="preserve">Vũ Thị Dịu </v>
      </c>
      <c r="AY1804" s="4" t="str">
        <f t="shared" si="171"/>
        <v>VIN+</v>
      </c>
    </row>
    <row r="1805" spans="1:51" outlineLevel="1" x14ac:dyDescent="0.25">
      <c r="A1805" s="4" t="s">
        <v>1104</v>
      </c>
      <c r="B1805" s="4" t="s">
        <v>797</v>
      </c>
      <c r="C1805" s="4" t="s">
        <v>451</v>
      </c>
      <c r="D1805" s="11" t="s">
        <v>777</v>
      </c>
      <c r="E1805" s="32" t="s">
        <v>840</v>
      </c>
      <c r="F1805" s="11" t="s">
        <v>710</v>
      </c>
      <c r="G1805" s="35">
        <v>5300998</v>
      </c>
      <c r="H1805" s="4" t="s">
        <v>3401</v>
      </c>
      <c r="I1805" s="4"/>
      <c r="J1805" s="4"/>
      <c r="K1805" s="4"/>
      <c r="L1805" s="4"/>
      <c r="M1805" s="33"/>
      <c r="N1805" s="38"/>
      <c r="O1805" s="33"/>
      <c r="P1805" s="244">
        <f t="shared" si="172"/>
        <v>238.464</v>
      </c>
      <c r="Q1805" s="25"/>
      <c r="R1805" s="25"/>
      <c r="S1805" s="25"/>
      <c r="T1805" s="109"/>
      <c r="U1805" s="25"/>
      <c r="V1805" s="25"/>
      <c r="W1805" s="25"/>
      <c r="X1805" s="25">
        <v>0</v>
      </c>
      <c r="Y1805" s="25"/>
      <c r="Z1805" s="25">
        <v>0</v>
      </c>
      <c r="AA1805" s="109"/>
      <c r="AB1805" s="25">
        <v>0</v>
      </c>
      <c r="AC1805" s="25">
        <v>0</v>
      </c>
      <c r="AD1805" s="25">
        <v>0</v>
      </c>
      <c r="AE1805" s="25">
        <v>0</v>
      </c>
      <c r="AF1805" s="25">
        <v>0</v>
      </c>
      <c r="AG1805" s="25">
        <v>0</v>
      </c>
      <c r="AH1805" s="109"/>
      <c r="AI1805" s="25">
        <v>0</v>
      </c>
      <c r="AJ1805" s="25">
        <v>0</v>
      </c>
      <c r="AK1805" s="123">
        <v>0</v>
      </c>
      <c r="AL1805" s="25">
        <v>0</v>
      </c>
      <c r="AM1805" s="25">
        <v>0</v>
      </c>
      <c r="AN1805" s="25">
        <v>0</v>
      </c>
      <c r="AO1805" s="109"/>
      <c r="AP1805" s="25">
        <v>0</v>
      </c>
      <c r="AQ1805" s="25">
        <v>0</v>
      </c>
      <c r="AR1805" s="25">
        <v>238.464</v>
      </c>
      <c r="AS1805" s="25">
        <v>0</v>
      </c>
      <c r="AT1805" s="25">
        <v>0</v>
      </c>
      <c r="AU1805" s="25">
        <v>0</v>
      </c>
      <c r="AW1805" t="str">
        <f t="shared" si="173"/>
        <v>Phạm Thanh Hà</v>
      </c>
      <c r="AX1805" s="27" t="str">
        <f t="shared" si="174"/>
        <v xml:space="preserve">Vũ Thị Dịu </v>
      </c>
      <c r="AY1805" s="4" t="str">
        <f t="shared" ref="AY1805:AY1854" si="175">+B1805</f>
        <v>VIN+</v>
      </c>
    </row>
    <row r="1806" spans="1:51" outlineLevel="1" x14ac:dyDescent="0.25">
      <c r="A1806" s="4" t="s">
        <v>1104</v>
      </c>
      <c r="B1806" s="4" t="s">
        <v>797</v>
      </c>
      <c r="C1806" s="4" t="s">
        <v>451</v>
      </c>
      <c r="D1806" s="11" t="s">
        <v>777</v>
      </c>
      <c r="E1806" s="32" t="s">
        <v>840</v>
      </c>
      <c r="F1806" s="11" t="s">
        <v>710</v>
      </c>
      <c r="G1806" s="35">
        <v>5293124</v>
      </c>
      <c r="H1806" s="4" t="s">
        <v>3402</v>
      </c>
      <c r="I1806" s="4"/>
      <c r="J1806" s="4"/>
      <c r="K1806" s="4"/>
      <c r="L1806" s="4"/>
      <c r="M1806" s="33"/>
      <c r="N1806" s="38"/>
      <c r="O1806" s="33"/>
      <c r="P1806" s="244">
        <f t="shared" si="172"/>
        <v>0</v>
      </c>
      <c r="Q1806" s="25"/>
      <c r="R1806" s="25"/>
      <c r="S1806" s="25"/>
      <c r="T1806" s="109"/>
      <c r="U1806" s="25"/>
      <c r="V1806" s="25"/>
      <c r="W1806" s="25"/>
      <c r="X1806" s="25">
        <v>0</v>
      </c>
      <c r="Y1806" s="25"/>
      <c r="Z1806" s="25">
        <v>0</v>
      </c>
      <c r="AA1806" s="109"/>
      <c r="AB1806" s="25">
        <v>0</v>
      </c>
      <c r="AC1806" s="25">
        <v>0</v>
      </c>
      <c r="AD1806" s="25">
        <v>0</v>
      </c>
      <c r="AE1806" s="25">
        <v>0</v>
      </c>
      <c r="AF1806" s="25">
        <v>0</v>
      </c>
      <c r="AG1806" s="25">
        <v>0</v>
      </c>
      <c r="AH1806" s="109"/>
      <c r="AI1806" s="25">
        <v>0</v>
      </c>
      <c r="AJ1806" s="25">
        <v>0</v>
      </c>
      <c r="AK1806" s="123">
        <v>0</v>
      </c>
      <c r="AL1806" s="25">
        <v>0</v>
      </c>
      <c r="AM1806" s="25">
        <v>0</v>
      </c>
      <c r="AN1806" s="25">
        <v>0</v>
      </c>
      <c r="AO1806" s="109"/>
      <c r="AP1806" s="25">
        <v>0</v>
      </c>
      <c r="AQ1806" s="25">
        <v>0</v>
      </c>
      <c r="AR1806" s="25">
        <v>0</v>
      </c>
      <c r="AS1806" s="25">
        <v>0</v>
      </c>
      <c r="AT1806" s="25">
        <v>0</v>
      </c>
      <c r="AU1806" s="25">
        <v>0</v>
      </c>
      <c r="AW1806" t="str">
        <f t="shared" si="173"/>
        <v>Phạm Thanh Hà</v>
      </c>
      <c r="AX1806" s="27" t="str">
        <f t="shared" si="174"/>
        <v xml:space="preserve">Vũ Thị Dịu </v>
      </c>
      <c r="AY1806" s="4" t="str">
        <f t="shared" si="175"/>
        <v>VIN+</v>
      </c>
    </row>
    <row r="1807" spans="1:51" outlineLevel="1" x14ac:dyDescent="0.25">
      <c r="A1807" s="4" t="s">
        <v>1104</v>
      </c>
      <c r="B1807" s="4" t="s">
        <v>797</v>
      </c>
      <c r="C1807" s="4" t="s">
        <v>451</v>
      </c>
      <c r="D1807" s="11" t="s">
        <v>777</v>
      </c>
      <c r="E1807" s="32" t="s">
        <v>840</v>
      </c>
      <c r="F1807" s="11" t="s">
        <v>710</v>
      </c>
      <c r="G1807" s="35">
        <v>5299014</v>
      </c>
      <c r="H1807" s="4" t="s">
        <v>3403</v>
      </c>
      <c r="I1807" s="4"/>
      <c r="J1807" s="4"/>
      <c r="K1807" s="4"/>
      <c r="L1807" s="4"/>
      <c r="M1807" s="33"/>
      <c r="N1807" s="38"/>
      <c r="O1807" s="33"/>
      <c r="P1807" s="244">
        <f t="shared" si="172"/>
        <v>835.98500000000001</v>
      </c>
      <c r="Q1807" s="25"/>
      <c r="R1807" s="25"/>
      <c r="S1807" s="25"/>
      <c r="T1807" s="109"/>
      <c r="U1807" s="25"/>
      <c r="V1807" s="25"/>
      <c r="W1807" s="25"/>
      <c r="X1807" s="25">
        <v>0</v>
      </c>
      <c r="Y1807" s="25"/>
      <c r="Z1807" s="25">
        <v>0</v>
      </c>
      <c r="AA1807" s="109"/>
      <c r="AB1807" s="25">
        <v>0</v>
      </c>
      <c r="AC1807" s="25">
        <v>0</v>
      </c>
      <c r="AD1807" s="25">
        <v>0</v>
      </c>
      <c r="AE1807" s="25">
        <v>0</v>
      </c>
      <c r="AF1807" s="25">
        <v>0</v>
      </c>
      <c r="AG1807" s="25">
        <v>0</v>
      </c>
      <c r="AH1807" s="109"/>
      <c r="AI1807" s="25">
        <v>0</v>
      </c>
      <c r="AJ1807" s="25">
        <v>0</v>
      </c>
      <c r="AK1807" s="123">
        <v>835.98500000000001</v>
      </c>
      <c r="AL1807" s="25">
        <v>0</v>
      </c>
      <c r="AM1807" s="25">
        <v>0</v>
      </c>
      <c r="AN1807" s="25">
        <v>0</v>
      </c>
      <c r="AO1807" s="109"/>
      <c r="AP1807" s="25">
        <v>0</v>
      </c>
      <c r="AQ1807" s="25">
        <v>0</v>
      </c>
      <c r="AR1807" s="25">
        <v>0</v>
      </c>
      <c r="AS1807" s="25">
        <v>0</v>
      </c>
      <c r="AT1807" s="25">
        <v>0</v>
      </c>
      <c r="AU1807" s="25">
        <v>0</v>
      </c>
      <c r="AW1807" t="str">
        <f t="shared" si="173"/>
        <v>Phạm Thanh Hà</v>
      </c>
      <c r="AX1807" s="27" t="str">
        <f t="shared" si="174"/>
        <v xml:space="preserve">Vũ Thị Dịu </v>
      </c>
      <c r="AY1807" s="4" t="str">
        <f t="shared" si="175"/>
        <v>VIN+</v>
      </c>
    </row>
    <row r="1808" spans="1:51" outlineLevel="1" x14ac:dyDescent="0.25">
      <c r="A1808" s="4" t="s">
        <v>1104</v>
      </c>
      <c r="B1808" s="4" t="s">
        <v>797</v>
      </c>
      <c r="C1808" s="4" t="s">
        <v>451</v>
      </c>
      <c r="D1808" s="11" t="s">
        <v>777</v>
      </c>
      <c r="E1808" s="32" t="s">
        <v>840</v>
      </c>
      <c r="F1808" s="11" t="s">
        <v>710</v>
      </c>
      <c r="G1808" s="35">
        <v>5298136</v>
      </c>
      <c r="H1808" s="4" t="s">
        <v>3404</v>
      </c>
      <c r="I1808" s="4"/>
      <c r="J1808" s="4"/>
      <c r="K1808" s="4"/>
      <c r="L1808" s="4"/>
      <c r="M1808" s="33"/>
      <c r="N1808" s="38"/>
      <c r="O1808" s="33"/>
      <c r="P1808" s="244">
        <f t="shared" si="172"/>
        <v>0</v>
      </c>
      <c r="Q1808" s="25"/>
      <c r="R1808" s="25"/>
      <c r="S1808" s="25"/>
      <c r="T1808" s="109"/>
      <c r="U1808" s="25"/>
      <c r="V1808" s="25"/>
      <c r="W1808" s="25"/>
      <c r="X1808" s="25">
        <v>0</v>
      </c>
      <c r="Y1808" s="25"/>
      <c r="Z1808" s="25">
        <v>0</v>
      </c>
      <c r="AA1808" s="109"/>
      <c r="AB1808" s="25">
        <v>0</v>
      </c>
      <c r="AC1808" s="25">
        <v>0</v>
      </c>
      <c r="AD1808" s="25">
        <v>0</v>
      </c>
      <c r="AE1808" s="25">
        <v>0</v>
      </c>
      <c r="AF1808" s="25">
        <v>0</v>
      </c>
      <c r="AG1808" s="25">
        <v>0</v>
      </c>
      <c r="AH1808" s="109"/>
      <c r="AI1808" s="25">
        <v>0</v>
      </c>
      <c r="AJ1808" s="25">
        <v>0</v>
      </c>
      <c r="AK1808" s="123">
        <v>0</v>
      </c>
      <c r="AL1808" s="25">
        <v>0</v>
      </c>
      <c r="AM1808" s="25">
        <v>0</v>
      </c>
      <c r="AN1808" s="25">
        <v>0</v>
      </c>
      <c r="AO1808" s="109"/>
      <c r="AP1808" s="25">
        <v>0</v>
      </c>
      <c r="AQ1808" s="25">
        <v>0</v>
      </c>
      <c r="AR1808" s="25">
        <v>0</v>
      </c>
      <c r="AS1808" s="25">
        <v>0</v>
      </c>
      <c r="AT1808" s="25">
        <v>0</v>
      </c>
      <c r="AU1808" s="25">
        <v>0</v>
      </c>
      <c r="AW1808" t="str">
        <f t="shared" si="173"/>
        <v>Phạm Thanh Hà</v>
      </c>
      <c r="AX1808" s="27" t="str">
        <f t="shared" si="174"/>
        <v xml:space="preserve">Vũ Thị Dịu </v>
      </c>
      <c r="AY1808" s="4" t="str">
        <f t="shared" si="175"/>
        <v>VIN+</v>
      </c>
    </row>
    <row r="1809" spans="1:51" outlineLevel="1" x14ac:dyDescent="0.25">
      <c r="A1809" s="4" t="s">
        <v>1104</v>
      </c>
      <c r="B1809" s="4" t="s">
        <v>797</v>
      </c>
      <c r="C1809" s="4" t="s">
        <v>451</v>
      </c>
      <c r="D1809" s="11" t="s">
        <v>777</v>
      </c>
      <c r="E1809" s="32" t="s">
        <v>840</v>
      </c>
      <c r="F1809" s="11" t="s">
        <v>710</v>
      </c>
      <c r="G1809" s="35">
        <v>5138540</v>
      </c>
      <c r="H1809" s="4" t="s">
        <v>3405</v>
      </c>
      <c r="I1809" s="4"/>
      <c r="J1809" s="4"/>
      <c r="K1809" s="4"/>
      <c r="L1809" s="4"/>
      <c r="M1809" s="33"/>
      <c r="N1809" s="38"/>
      <c r="O1809" s="33"/>
      <c r="P1809" s="244">
        <f t="shared" si="172"/>
        <v>597.52099999999996</v>
      </c>
      <c r="Q1809" s="25"/>
      <c r="R1809" s="25"/>
      <c r="S1809" s="25"/>
      <c r="T1809" s="109"/>
      <c r="U1809" s="25"/>
      <c r="V1809" s="25"/>
      <c r="W1809" s="25"/>
      <c r="X1809" s="25">
        <v>0</v>
      </c>
      <c r="Y1809" s="25"/>
      <c r="Z1809" s="25">
        <v>0</v>
      </c>
      <c r="AA1809" s="109"/>
      <c r="AB1809" s="25">
        <v>0</v>
      </c>
      <c r="AC1809" s="25">
        <v>0</v>
      </c>
      <c r="AD1809" s="25">
        <v>0</v>
      </c>
      <c r="AE1809" s="25">
        <v>0</v>
      </c>
      <c r="AF1809" s="25">
        <v>0</v>
      </c>
      <c r="AG1809" s="25">
        <v>0</v>
      </c>
      <c r="AH1809" s="109"/>
      <c r="AI1809" s="25">
        <v>0</v>
      </c>
      <c r="AJ1809" s="25">
        <v>0</v>
      </c>
      <c r="AK1809" s="123">
        <v>0</v>
      </c>
      <c r="AL1809" s="25">
        <v>0</v>
      </c>
      <c r="AM1809" s="25">
        <v>0</v>
      </c>
      <c r="AN1809" s="25">
        <v>0</v>
      </c>
      <c r="AO1809" s="109"/>
      <c r="AP1809" s="25">
        <v>0</v>
      </c>
      <c r="AQ1809" s="25">
        <v>0</v>
      </c>
      <c r="AR1809" s="25">
        <v>597.52099999999996</v>
      </c>
      <c r="AS1809" s="25">
        <v>0</v>
      </c>
      <c r="AT1809" s="25">
        <v>0</v>
      </c>
      <c r="AU1809" s="25">
        <v>0</v>
      </c>
      <c r="AW1809" t="str">
        <f t="shared" si="173"/>
        <v>Phạm Thanh Hà</v>
      </c>
      <c r="AX1809" s="27" t="str">
        <f t="shared" si="174"/>
        <v xml:space="preserve">Vũ Thị Dịu </v>
      </c>
      <c r="AY1809" s="4" t="str">
        <f t="shared" si="175"/>
        <v>VIN+</v>
      </c>
    </row>
    <row r="1810" spans="1:51" outlineLevel="1" x14ac:dyDescent="0.25">
      <c r="A1810" s="4" t="s">
        <v>1104</v>
      </c>
      <c r="B1810" s="4" t="s">
        <v>797</v>
      </c>
      <c r="C1810" s="4" t="s">
        <v>451</v>
      </c>
      <c r="D1810" s="11" t="s">
        <v>777</v>
      </c>
      <c r="E1810" s="32" t="s">
        <v>840</v>
      </c>
      <c r="F1810" s="11" t="s">
        <v>710</v>
      </c>
      <c r="G1810" s="35">
        <v>5274295</v>
      </c>
      <c r="H1810" s="4" t="s">
        <v>3406</v>
      </c>
      <c r="I1810" s="4"/>
      <c r="J1810" s="4"/>
      <c r="K1810" s="4"/>
      <c r="L1810" s="4"/>
      <c r="M1810" s="33"/>
      <c r="N1810" s="38"/>
      <c r="O1810" s="33"/>
      <c r="P1810" s="244">
        <f t="shared" si="172"/>
        <v>0</v>
      </c>
      <c r="Q1810" s="25"/>
      <c r="R1810" s="25"/>
      <c r="S1810" s="25"/>
      <c r="T1810" s="109"/>
      <c r="U1810" s="25"/>
      <c r="V1810" s="25"/>
      <c r="W1810" s="25"/>
      <c r="X1810" s="25">
        <v>0</v>
      </c>
      <c r="Y1810" s="25"/>
      <c r="Z1810" s="25">
        <v>0</v>
      </c>
      <c r="AA1810" s="109"/>
      <c r="AB1810" s="25">
        <v>0</v>
      </c>
      <c r="AC1810" s="25">
        <v>0</v>
      </c>
      <c r="AD1810" s="25">
        <v>0</v>
      </c>
      <c r="AE1810" s="25">
        <v>0</v>
      </c>
      <c r="AF1810" s="25">
        <v>0</v>
      </c>
      <c r="AG1810" s="25">
        <v>0</v>
      </c>
      <c r="AH1810" s="109"/>
      <c r="AI1810" s="25">
        <v>0</v>
      </c>
      <c r="AJ1810" s="25">
        <v>0</v>
      </c>
      <c r="AK1810" s="123">
        <v>0</v>
      </c>
      <c r="AL1810" s="25">
        <v>0</v>
      </c>
      <c r="AM1810" s="25">
        <v>0</v>
      </c>
      <c r="AN1810" s="25">
        <v>0</v>
      </c>
      <c r="AO1810" s="109"/>
      <c r="AP1810" s="25">
        <v>0</v>
      </c>
      <c r="AQ1810" s="25">
        <v>0</v>
      </c>
      <c r="AR1810" s="25">
        <v>0</v>
      </c>
      <c r="AS1810" s="25">
        <v>0</v>
      </c>
      <c r="AT1810" s="25">
        <v>0</v>
      </c>
      <c r="AU1810" s="25">
        <v>0</v>
      </c>
      <c r="AW1810" t="str">
        <f t="shared" si="173"/>
        <v>Phạm Thanh Hà</v>
      </c>
      <c r="AX1810" s="27" t="str">
        <f t="shared" si="174"/>
        <v xml:space="preserve">Vũ Thị Dịu </v>
      </c>
      <c r="AY1810" s="4" t="str">
        <f t="shared" si="175"/>
        <v>VIN+</v>
      </c>
    </row>
    <row r="1811" spans="1:51" outlineLevel="1" x14ac:dyDescent="0.25">
      <c r="A1811" s="4" t="s">
        <v>1104</v>
      </c>
      <c r="B1811" s="4" t="s">
        <v>797</v>
      </c>
      <c r="C1811" s="4" t="s">
        <v>451</v>
      </c>
      <c r="D1811" s="11" t="s">
        <v>777</v>
      </c>
      <c r="E1811" s="32" t="s">
        <v>840</v>
      </c>
      <c r="F1811" s="11" t="s">
        <v>710</v>
      </c>
      <c r="G1811" s="35">
        <v>5130230</v>
      </c>
      <c r="H1811" s="4" t="s">
        <v>3407</v>
      </c>
      <c r="I1811" s="4"/>
      <c r="J1811" s="4"/>
      <c r="K1811" s="4"/>
      <c r="L1811" s="4"/>
      <c r="M1811" s="33"/>
      <c r="N1811" s="38"/>
      <c r="O1811" s="33"/>
      <c r="P1811" s="244">
        <f t="shared" si="172"/>
        <v>778.11900000000003</v>
      </c>
      <c r="Q1811" s="25"/>
      <c r="R1811" s="25"/>
      <c r="S1811" s="25"/>
      <c r="T1811" s="109"/>
      <c r="U1811" s="25"/>
      <c r="V1811" s="25"/>
      <c r="W1811" s="25"/>
      <c r="X1811" s="25">
        <v>0</v>
      </c>
      <c r="Y1811" s="25"/>
      <c r="Z1811" s="25">
        <v>0</v>
      </c>
      <c r="AA1811" s="109"/>
      <c r="AB1811" s="25">
        <v>0</v>
      </c>
      <c r="AC1811" s="25">
        <v>0</v>
      </c>
      <c r="AD1811" s="25">
        <v>0</v>
      </c>
      <c r="AE1811" s="25">
        <v>0</v>
      </c>
      <c r="AF1811" s="25">
        <v>0</v>
      </c>
      <c r="AG1811" s="25">
        <v>0</v>
      </c>
      <c r="AH1811" s="109"/>
      <c r="AI1811" s="25">
        <v>0</v>
      </c>
      <c r="AJ1811" s="25">
        <v>0</v>
      </c>
      <c r="AK1811" s="123">
        <v>359.05700000000002</v>
      </c>
      <c r="AL1811" s="25">
        <v>0</v>
      </c>
      <c r="AM1811" s="25">
        <v>0</v>
      </c>
      <c r="AN1811" s="25">
        <v>0</v>
      </c>
      <c r="AO1811" s="109"/>
      <c r="AP1811" s="25">
        <v>0</v>
      </c>
      <c r="AQ1811" s="25">
        <v>0</v>
      </c>
      <c r="AR1811" s="25">
        <v>419.06200000000001</v>
      </c>
      <c r="AS1811" s="25">
        <v>0</v>
      </c>
      <c r="AT1811" s="25">
        <v>0</v>
      </c>
      <c r="AU1811" s="25">
        <v>0</v>
      </c>
      <c r="AW1811" t="str">
        <f t="shared" si="173"/>
        <v>Phạm Thanh Hà</v>
      </c>
      <c r="AX1811" s="27" t="str">
        <f t="shared" si="174"/>
        <v xml:space="preserve">Vũ Thị Dịu </v>
      </c>
      <c r="AY1811" s="4" t="str">
        <f t="shared" si="175"/>
        <v>VIN+</v>
      </c>
    </row>
    <row r="1812" spans="1:51" outlineLevel="1" x14ac:dyDescent="0.25">
      <c r="A1812" s="4" t="s">
        <v>1104</v>
      </c>
      <c r="B1812" s="4" t="s">
        <v>797</v>
      </c>
      <c r="C1812" s="4" t="s">
        <v>451</v>
      </c>
      <c r="D1812" s="11" t="s">
        <v>777</v>
      </c>
      <c r="E1812" s="32" t="s">
        <v>840</v>
      </c>
      <c r="F1812" s="11" t="s">
        <v>710</v>
      </c>
      <c r="G1812" s="35">
        <v>5295326</v>
      </c>
      <c r="H1812" s="4" t="s">
        <v>3408</v>
      </c>
      <c r="I1812" s="4"/>
      <c r="J1812" s="4"/>
      <c r="K1812" s="4"/>
      <c r="L1812" s="4"/>
      <c r="M1812" s="33"/>
      <c r="N1812" s="38"/>
      <c r="O1812" s="33"/>
      <c r="P1812" s="244">
        <f t="shared" si="172"/>
        <v>0</v>
      </c>
      <c r="Q1812" s="25"/>
      <c r="R1812" s="25"/>
      <c r="S1812" s="25"/>
      <c r="T1812" s="109"/>
      <c r="U1812" s="25"/>
      <c r="V1812" s="25"/>
      <c r="W1812" s="25"/>
      <c r="X1812" s="25">
        <v>0</v>
      </c>
      <c r="Y1812" s="25"/>
      <c r="Z1812" s="25">
        <v>0</v>
      </c>
      <c r="AA1812" s="109"/>
      <c r="AB1812" s="25">
        <v>0</v>
      </c>
      <c r="AC1812" s="25">
        <v>0</v>
      </c>
      <c r="AD1812" s="25">
        <v>0</v>
      </c>
      <c r="AE1812" s="25">
        <v>0</v>
      </c>
      <c r="AF1812" s="25">
        <v>0</v>
      </c>
      <c r="AG1812" s="25">
        <v>0</v>
      </c>
      <c r="AH1812" s="109"/>
      <c r="AI1812" s="25">
        <v>0</v>
      </c>
      <c r="AJ1812" s="25">
        <v>0</v>
      </c>
      <c r="AK1812" s="123">
        <v>0</v>
      </c>
      <c r="AL1812" s="25">
        <v>0</v>
      </c>
      <c r="AM1812" s="25">
        <v>0</v>
      </c>
      <c r="AN1812" s="25">
        <v>0</v>
      </c>
      <c r="AO1812" s="109"/>
      <c r="AP1812" s="25">
        <v>0</v>
      </c>
      <c r="AQ1812" s="25">
        <v>0</v>
      </c>
      <c r="AR1812" s="25">
        <v>0</v>
      </c>
      <c r="AS1812" s="25">
        <v>0</v>
      </c>
      <c r="AT1812" s="25">
        <v>0</v>
      </c>
      <c r="AU1812" s="25">
        <v>0</v>
      </c>
      <c r="AW1812" t="str">
        <f t="shared" si="173"/>
        <v>Phạm Thanh Hà</v>
      </c>
      <c r="AX1812" s="27" t="str">
        <f t="shared" si="174"/>
        <v xml:space="preserve">Vũ Thị Dịu </v>
      </c>
      <c r="AY1812" s="4" t="str">
        <f t="shared" si="175"/>
        <v>VIN+</v>
      </c>
    </row>
    <row r="1813" spans="1:51" outlineLevel="1" x14ac:dyDescent="0.25">
      <c r="A1813" s="4" t="s">
        <v>1104</v>
      </c>
      <c r="B1813" s="4" t="s">
        <v>797</v>
      </c>
      <c r="C1813" s="4" t="s">
        <v>451</v>
      </c>
      <c r="D1813" s="11" t="s">
        <v>777</v>
      </c>
      <c r="E1813" s="32" t="s">
        <v>840</v>
      </c>
      <c r="F1813" s="11" t="s">
        <v>710</v>
      </c>
      <c r="G1813" s="35">
        <v>5290224</v>
      </c>
      <c r="H1813" s="4" t="s">
        <v>3409</v>
      </c>
      <c r="I1813" s="4"/>
      <c r="J1813" s="4"/>
      <c r="K1813" s="4"/>
      <c r="L1813" s="4"/>
      <c r="M1813" s="33"/>
      <c r="N1813" s="38"/>
      <c r="O1813" s="33"/>
      <c r="P1813" s="244">
        <f t="shared" si="172"/>
        <v>539.65499999999997</v>
      </c>
      <c r="Q1813" s="25"/>
      <c r="R1813" s="25"/>
      <c r="S1813" s="25"/>
      <c r="T1813" s="109"/>
      <c r="U1813" s="25"/>
      <c r="V1813" s="25"/>
      <c r="W1813" s="25"/>
      <c r="X1813" s="25">
        <v>0</v>
      </c>
      <c r="Y1813" s="25"/>
      <c r="Z1813" s="25">
        <v>0</v>
      </c>
      <c r="AA1813" s="109"/>
      <c r="AB1813" s="25">
        <v>0</v>
      </c>
      <c r="AC1813" s="25">
        <v>0</v>
      </c>
      <c r="AD1813" s="25">
        <v>0</v>
      </c>
      <c r="AE1813" s="25">
        <v>0</v>
      </c>
      <c r="AF1813" s="25">
        <v>0</v>
      </c>
      <c r="AG1813" s="25">
        <v>0</v>
      </c>
      <c r="AH1813" s="109"/>
      <c r="AI1813" s="25">
        <v>0</v>
      </c>
      <c r="AJ1813" s="25">
        <v>0</v>
      </c>
      <c r="AK1813" s="123">
        <v>0</v>
      </c>
      <c r="AL1813" s="25">
        <v>0</v>
      </c>
      <c r="AM1813" s="25">
        <v>0</v>
      </c>
      <c r="AN1813" s="25">
        <v>0</v>
      </c>
      <c r="AO1813" s="109"/>
      <c r="AP1813" s="25">
        <v>0</v>
      </c>
      <c r="AQ1813" s="25">
        <v>0</v>
      </c>
      <c r="AR1813" s="25">
        <v>0</v>
      </c>
      <c r="AS1813" s="25">
        <v>0</v>
      </c>
      <c r="AT1813" s="25">
        <v>0</v>
      </c>
      <c r="AU1813" s="25">
        <v>539.65499999999997</v>
      </c>
      <c r="AW1813" t="str">
        <f t="shared" si="173"/>
        <v>Phạm Thanh Hà</v>
      </c>
      <c r="AX1813" s="27" t="str">
        <f t="shared" si="174"/>
        <v xml:space="preserve">Vũ Thị Dịu </v>
      </c>
      <c r="AY1813" s="4" t="str">
        <f t="shared" si="175"/>
        <v>VIN+</v>
      </c>
    </row>
    <row r="1814" spans="1:51" outlineLevel="1" x14ac:dyDescent="0.25">
      <c r="A1814" s="4" t="s">
        <v>1104</v>
      </c>
      <c r="B1814" s="4" t="s">
        <v>797</v>
      </c>
      <c r="C1814" s="4" t="s">
        <v>451</v>
      </c>
      <c r="D1814" s="11" t="s">
        <v>777</v>
      </c>
      <c r="E1814" s="32" t="s">
        <v>840</v>
      </c>
      <c r="F1814" s="11" t="s">
        <v>710</v>
      </c>
      <c r="G1814" s="35">
        <v>5335233</v>
      </c>
      <c r="H1814" s="4" t="s">
        <v>3410</v>
      </c>
      <c r="I1814" s="4"/>
      <c r="J1814" s="4"/>
      <c r="K1814" s="4"/>
      <c r="L1814" s="4"/>
      <c r="M1814" s="33"/>
      <c r="N1814" s="38"/>
      <c r="O1814" s="33"/>
      <c r="P1814" s="244">
        <f t="shared" si="172"/>
        <v>0</v>
      </c>
      <c r="Q1814" s="25"/>
      <c r="R1814" s="25"/>
      <c r="S1814" s="25"/>
      <c r="T1814" s="109"/>
      <c r="U1814" s="25"/>
      <c r="V1814" s="25"/>
      <c r="W1814" s="25"/>
      <c r="X1814" s="25">
        <v>0</v>
      </c>
      <c r="Y1814" s="25"/>
      <c r="Z1814" s="25">
        <v>0</v>
      </c>
      <c r="AA1814" s="109"/>
      <c r="AB1814" s="25">
        <v>0</v>
      </c>
      <c r="AC1814" s="25">
        <v>0</v>
      </c>
      <c r="AD1814" s="25">
        <v>0</v>
      </c>
      <c r="AE1814" s="25">
        <v>0</v>
      </c>
      <c r="AF1814" s="25">
        <v>0</v>
      </c>
      <c r="AG1814" s="25">
        <v>0</v>
      </c>
      <c r="AH1814" s="109"/>
      <c r="AI1814" s="25">
        <v>0</v>
      </c>
      <c r="AJ1814" s="25">
        <v>0</v>
      </c>
      <c r="AK1814" s="123">
        <v>0</v>
      </c>
      <c r="AL1814" s="25">
        <v>0</v>
      </c>
      <c r="AM1814" s="25">
        <v>0</v>
      </c>
      <c r="AN1814" s="25">
        <v>0</v>
      </c>
      <c r="AO1814" s="109"/>
      <c r="AP1814" s="25">
        <v>0</v>
      </c>
      <c r="AQ1814" s="25">
        <v>0</v>
      </c>
      <c r="AR1814" s="25">
        <v>0</v>
      </c>
      <c r="AS1814" s="25">
        <v>0</v>
      </c>
      <c r="AT1814" s="25">
        <v>0</v>
      </c>
      <c r="AU1814" s="25">
        <v>0</v>
      </c>
      <c r="AW1814" t="str">
        <f t="shared" si="173"/>
        <v>Phạm Thanh Hà</v>
      </c>
      <c r="AX1814" s="27" t="str">
        <f t="shared" si="174"/>
        <v xml:space="preserve">Vũ Thị Dịu </v>
      </c>
      <c r="AY1814" s="4" t="str">
        <f t="shared" si="175"/>
        <v>VIN+</v>
      </c>
    </row>
    <row r="1815" spans="1:51" outlineLevel="1" x14ac:dyDescent="0.25">
      <c r="A1815" s="4" t="s">
        <v>1104</v>
      </c>
      <c r="B1815" s="4" t="s">
        <v>797</v>
      </c>
      <c r="C1815" s="4" t="s">
        <v>451</v>
      </c>
      <c r="D1815" s="11" t="s">
        <v>777</v>
      </c>
      <c r="E1815" s="32" t="s">
        <v>840</v>
      </c>
      <c r="F1815" s="11" t="s">
        <v>710</v>
      </c>
      <c r="G1815" s="35">
        <v>5276587</v>
      </c>
      <c r="H1815" s="4" t="s">
        <v>3411</v>
      </c>
      <c r="I1815" s="4"/>
      <c r="J1815" s="4"/>
      <c r="K1815" s="4"/>
      <c r="L1815" s="4"/>
      <c r="M1815" s="33"/>
      <c r="N1815" s="38"/>
      <c r="O1815" s="33"/>
      <c r="P1815" s="244">
        <f t="shared" si="172"/>
        <v>359.05700000000002</v>
      </c>
      <c r="Q1815" s="25"/>
      <c r="R1815" s="25"/>
      <c r="S1815" s="25"/>
      <c r="T1815" s="109"/>
      <c r="U1815" s="25"/>
      <c r="V1815" s="25"/>
      <c r="W1815" s="25"/>
      <c r="X1815" s="25">
        <v>0</v>
      </c>
      <c r="Y1815" s="25"/>
      <c r="Z1815" s="25">
        <v>0</v>
      </c>
      <c r="AA1815" s="109"/>
      <c r="AB1815" s="25">
        <v>0</v>
      </c>
      <c r="AC1815" s="25">
        <v>0</v>
      </c>
      <c r="AD1815" s="25">
        <v>0</v>
      </c>
      <c r="AE1815" s="25">
        <v>0</v>
      </c>
      <c r="AF1815" s="25">
        <v>0</v>
      </c>
      <c r="AG1815" s="25">
        <v>0</v>
      </c>
      <c r="AH1815" s="109"/>
      <c r="AI1815" s="25">
        <v>0</v>
      </c>
      <c r="AJ1815" s="25">
        <v>0</v>
      </c>
      <c r="AK1815" s="123">
        <v>0</v>
      </c>
      <c r="AL1815" s="25">
        <v>0</v>
      </c>
      <c r="AM1815" s="25">
        <v>0</v>
      </c>
      <c r="AN1815" s="25">
        <v>0</v>
      </c>
      <c r="AO1815" s="109"/>
      <c r="AP1815" s="25">
        <v>0</v>
      </c>
      <c r="AQ1815" s="25">
        <v>0</v>
      </c>
      <c r="AR1815" s="25">
        <v>359.05700000000002</v>
      </c>
      <c r="AS1815" s="25">
        <v>0</v>
      </c>
      <c r="AT1815" s="25">
        <v>0</v>
      </c>
      <c r="AU1815" s="25">
        <v>0</v>
      </c>
      <c r="AW1815" t="str">
        <f t="shared" si="173"/>
        <v>Phạm Thanh Hà</v>
      </c>
      <c r="AX1815" s="27" t="str">
        <f t="shared" si="174"/>
        <v xml:space="preserve">Vũ Thị Dịu </v>
      </c>
      <c r="AY1815" s="4" t="str">
        <f t="shared" si="175"/>
        <v>VIN+</v>
      </c>
    </row>
    <row r="1816" spans="1:51" outlineLevel="1" x14ac:dyDescent="0.25">
      <c r="A1816" s="4" t="s">
        <v>1104</v>
      </c>
      <c r="B1816" s="4" t="s">
        <v>797</v>
      </c>
      <c r="C1816" s="4" t="s">
        <v>451</v>
      </c>
      <c r="D1816" s="11" t="s">
        <v>777</v>
      </c>
      <c r="E1816" s="32" t="s">
        <v>840</v>
      </c>
      <c r="F1816" s="11" t="s">
        <v>710</v>
      </c>
      <c r="G1816" s="35">
        <v>5332409</v>
      </c>
      <c r="H1816" s="4" t="s">
        <v>3412</v>
      </c>
      <c r="I1816" s="4"/>
      <c r="J1816" s="4"/>
      <c r="K1816" s="4"/>
      <c r="L1816" s="4"/>
      <c r="M1816" s="33"/>
      <c r="N1816" s="38"/>
      <c r="O1816" s="33"/>
      <c r="P1816" s="244">
        <f t="shared" si="172"/>
        <v>238.464</v>
      </c>
      <c r="Q1816" s="25"/>
      <c r="R1816" s="25"/>
      <c r="S1816" s="25"/>
      <c r="T1816" s="109"/>
      <c r="U1816" s="25"/>
      <c r="V1816" s="25"/>
      <c r="W1816" s="25"/>
      <c r="X1816" s="25">
        <v>0</v>
      </c>
      <c r="Y1816" s="25"/>
      <c r="Z1816" s="25">
        <v>0</v>
      </c>
      <c r="AA1816" s="109"/>
      <c r="AB1816" s="25">
        <v>0</v>
      </c>
      <c r="AC1816" s="25">
        <v>0</v>
      </c>
      <c r="AD1816" s="25">
        <v>0</v>
      </c>
      <c r="AE1816" s="25">
        <v>0</v>
      </c>
      <c r="AF1816" s="25">
        <v>0</v>
      </c>
      <c r="AG1816" s="25">
        <v>0</v>
      </c>
      <c r="AH1816" s="109"/>
      <c r="AI1816" s="25">
        <v>0</v>
      </c>
      <c r="AJ1816" s="25">
        <v>0</v>
      </c>
      <c r="AK1816" s="123">
        <v>0</v>
      </c>
      <c r="AL1816" s="25">
        <v>0</v>
      </c>
      <c r="AM1816" s="25">
        <v>0</v>
      </c>
      <c r="AN1816" s="25">
        <v>0</v>
      </c>
      <c r="AO1816" s="109"/>
      <c r="AP1816" s="25">
        <v>0</v>
      </c>
      <c r="AQ1816" s="25">
        <v>0</v>
      </c>
      <c r="AR1816" s="25">
        <v>238.464</v>
      </c>
      <c r="AS1816" s="25">
        <v>0</v>
      </c>
      <c r="AT1816" s="25">
        <v>0</v>
      </c>
      <c r="AU1816" s="25">
        <v>0</v>
      </c>
      <c r="AW1816" t="str">
        <f t="shared" si="173"/>
        <v>Phạm Thanh Hà</v>
      </c>
      <c r="AX1816" s="27" t="str">
        <f t="shared" si="174"/>
        <v xml:space="preserve">Vũ Thị Dịu </v>
      </c>
      <c r="AY1816" s="4" t="str">
        <f t="shared" si="175"/>
        <v>VIN+</v>
      </c>
    </row>
    <row r="1817" spans="1:51" outlineLevel="1" x14ac:dyDescent="0.25">
      <c r="A1817" s="4" t="s">
        <v>1104</v>
      </c>
      <c r="B1817" s="4" t="s">
        <v>797</v>
      </c>
      <c r="C1817" s="4" t="s">
        <v>451</v>
      </c>
      <c r="D1817" s="11" t="s">
        <v>777</v>
      </c>
      <c r="E1817" s="32" t="s">
        <v>840</v>
      </c>
      <c r="F1817" s="11" t="s">
        <v>710</v>
      </c>
      <c r="G1817" s="35">
        <v>5297964</v>
      </c>
      <c r="H1817" s="4" t="s">
        <v>3413</v>
      </c>
      <c r="I1817" s="4"/>
      <c r="J1817" s="4"/>
      <c r="K1817" s="4"/>
      <c r="L1817" s="4"/>
      <c r="M1817" s="33"/>
      <c r="N1817" s="38"/>
      <c r="O1817" s="33"/>
      <c r="P1817" s="244">
        <f t="shared" si="172"/>
        <v>180.59800000000001</v>
      </c>
      <c r="Q1817" s="25"/>
      <c r="R1817" s="25"/>
      <c r="S1817" s="25"/>
      <c r="T1817" s="109"/>
      <c r="U1817" s="25"/>
      <c r="V1817" s="25"/>
      <c r="W1817" s="25"/>
      <c r="X1817" s="25">
        <v>0</v>
      </c>
      <c r="Y1817" s="25"/>
      <c r="Z1817" s="25">
        <v>0</v>
      </c>
      <c r="AA1817" s="109"/>
      <c r="AB1817" s="25">
        <v>0</v>
      </c>
      <c r="AC1817" s="25">
        <v>0</v>
      </c>
      <c r="AD1817" s="25">
        <v>0</v>
      </c>
      <c r="AE1817" s="25">
        <v>0</v>
      </c>
      <c r="AF1817" s="25">
        <v>0</v>
      </c>
      <c r="AG1817" s="25">
        <v>0</v>
      </c>
      <c r="AH1817" s="109"/>
      <c r="AI1817" s="25">
        <v>0</v>
      </c>
      <c r="AJ1817" s="25">
        <v>0</v>
      </c>
      <c r="AK1817" s="123">
        <v>0</v>
      </c>
      <c r="AL1817" s="25">
        <v>0</v>
      </c>
      <c r="AM1817" s="25">
        <v>0</v>
      </c>
      <c r="AN1817" s="25">
        <v>0</v>
      </c>
      <c r="AO1817" s="109"/>
      <c r="AP1817" s="25">
        <v>0</v>
      </c>
      <c r="AQ1817" s="25">
        <v>0</v>
      </c>
      <c r="AR1817" s="25">
        <v>0</v>
      </c>
      <c r="AS1817" s="25">
        <v>0</v>
      </c>
      <c r="AT1817" s="25">
        <v>0</v>
      </c>
      <c r="AU1817" s="25">
        <v>180.59800000000001</v>
      </c>
      <c r="AW1817" t="str">
        <f t="shared" si="173"/>
        <v>Phạm Thanh Hà</v>
      </c>
      <c r="AX1817" s="27" t="str">
        <f t="shared" si="174"/>
        <v xml:space="preserve">Vũ Thị Dịu </v>
      </c>
      <c r="AY1817" s="4" t="str">
        <f t="shared" si="175"/>
        <v>VIN+</v>
      </c>
    </row>
    <row r="1818" spans="1:51" outlineLevel="1" x14ac:dyDescent="0.25">
      <c r="A1818" s="4" t="s">
        <v>1104</v>
      </c>
      <c r="B1818" s="4" t="s">
        <v>797</v>
      </c>
      <c r="C1818" s="4" t="s">
        <v>451</v>
      </c>
      <c r="D1818" s="11" t="s">
        <v>777</v>
      </c>
      <c r="E1818" s="32" t="s">
        <v>840</v>
      </c>
      <c r="F1818" s="11" t="s">
        <v>710</v>
      </c>
      <c r="G1818" s="35">
        <v>5135332</v>
      </c>
      <c r="H1818" s="4" t="s">
        <v>3414</v>
      </c>
      <c r="I1818" s="4"/>
      <c r="J1818" s="4"/>
      <c r="K1818" s="4"/>
      <c r="L1818" s="4"/>
      <c r="M1818" s="33"/>
      <c r="N1818" s="38"/>
      <c r="O1818" s="33"/>
      <c r="P1818" s="244">
        <f t="shared" si="172"/>
        <v>238.464</v>
      </c>
      <c r="Q1818" s="25"/>
      <c r="R1818" s="25"/>
      <c r="S1818" s="25"/>
      <c r="T1818" s="109"/>
      <c r="U1818" s="25"/>
      <c r="V1818" s="25"/>
      <c r="W1818" s="25"/>
      <c r="X1818" s="25">
        <v>0</v>
      </c>
      <c r="Y1818" s="25"/>
      <c r="Z1818" s="25">
        <v>0</v>
      </c>
      <c r="AA1818" s="109"/>
      <c r="AB1818" s="25">
        <v>0</v>
      </c>
      <c r="AC1818" s="25">
        <v>0</v>
      </c>
      <c r="AD1818" s="25">
        <v>0</v>
      </c>
      <c r="AE1818" s="25">
        <v>0</v>
      </c>
      <c r="AF1818" s="25">
        <v>0</v>
      </c>
      <c r="AG1818" s="25">
        <v>0</v>
      </c>
      <c r="AH1818" s="109"/>
      <c r="AI1818" s="25">
        <v>0</v>
      </c>
      <c r="AJ1818" s="25">
        <v>0</v>
      </c>
      <c r="AK1818" s="123">
        <v>0</v>
      </c>
      <c r="AL1818" s="25">
        <v>0</v>
      </c>
      <c r="AM1818" s="25">
        <v>0</v>
      </c>
      <c r="AN1818" s="25">
        <v>0</v>
      </c>
      <c r="AO1818" s="109"/>
      <c r="AP1818" s="25">
        <v>0</v>
      </c>
      <c r="AQ1818" s="25">
        <v>0</v>
      </c>
      <c r="AR1818" s="25">
        <v>238.464</v>
      </c>
      <c r="AS1818" s="25">
        <v>0</v>
      </c>
      <c r="AT1818" s="25">
        <v>0</v>
      </c>
      <c r="AU1818" s="25">
        <v>0</v>
      </c>
      <c r="AW1818" t="str">
        <f t="shared" si="173"/>
        <v>Phạm Thanh Hà</v>
      </c>
      <c r="AX1818" s="27" t="str">
        <f t="shared" si="174"/>
        <v xml:space="preserve">Vũ Thị Dịu </v>
      </c>
      <c r="AY1818" s="4" t="str">
        <f t="shared" si="175"/>
        <v>VIN+</v>
      </c>
    </row>
    <row r="1819" spans="1:51" outlineLevel="1" x14ac:dyDescent="0.25">
      <c r="A1819" s="4" t="s">
        <v>1104</v>
      </c>
      <c r="B1819" s="4" t="s">
        <v>797</v>
      </c>
      <c r="C1819" s="4" t="s">
        <v>451</v>
      </c>
      <c r="D1819" s="11" t="s">
        <v>777</v>
      </c>
      <c r="E1819" s="32" t="s">
        <v>840</v>
      </c>
      <c r="F1819" s="11" t="s">
        <v>710</v>
      </c>
      <c r="G1819" s="35">
        <v>5292222</v>
      </c>
      <c r="H1819" s="4" t="s">
        <v>3415</v>
      </c>
      <c r="I1819" s="4"/>
      <c r="J1819" s="4"/>
      <c r="K1819" s="4"/>
      <c r="L1819" s="4"/>
      <c r="M1819" s="33"/>
      <c r="N1819" s="38"/>
      <c r="O1819" s="33"/>
      <c r="P1819" s="244">
        <f t="shared" si="172"/>
        <v>0</v>
      </c>
      <c r="Q1819" s="25"/>
      <c r="R1819" s="25"/>
      <c r="S1819" s="25"/>
      <c r="T1819" s="109"/>
      <c r="U1819" s="25"/>
      <c r="V1819" s="25"/>
      <c r="W1819" s="25"/>
      <c r="X1819" s="25">
        <v>0</v>
      </c>
      <c r="Y1819" s="25"/>
      <c r="Z1819" s="25">
        <v>0</v>
      </c>
      <c r="AA1819" s="109"/>
      <c r="AB1819" s="25">
        <v>0</v>
      </c>
      <c r="AC1819" s="25">
        <v>0</v>
      </c>
      <c r="AD1819" s="25">
        <v>0</v>
      </c>
      <c r="AE1819" s="25">
        <v>0</v>
      </c>
      <c r="AF1819" s="25">
        <v>0</v>
      </c>
      <c r="AG1819" s="25">
        <v>0</v>
      </c>
      <c r="AH1819" s="109"/>
      <c r="AI1819" s="25">
        <v>0</v>
      </c>
      <c r="AJ1819" s="25">
        <v>0</v>
      </c>
      <c r="AK1819" s="123">
        <v>0</v>
      </c>
      <c r="AL1819" s="25">
        <v>0</v>
      </c>
      <c r="AM1819" s="25">
        <v>0</v>
      </c>
      <c r="AN1819" s="25">
        <v>0</v>
      </c>
      <c r="AO1819" s="109"/>
      <c r="AP1819" s="25">
        <v>0</v>
      </c>
      <c r="AQ1819" s="25">
        <v>0</v>
      </c>
      <c r="AR1819" s="25">
        <v>0</v>
      </c>
      <c r="AS1819" s="25">
        <v>0</v>
      </c>
      <c r="AT1819" s="25">
        <v>0</v>
      </c>
      <c r="AU1819" s="25">
        <v>0</v>
      </c>
      <c r="AW1819" t="str">
        <f t="shared" si="173"/>
        <v>Phạm Thanh Hà</v>
      </c>
      <c r="AX1819" s="27" t="str">
        <f t="shared" si="174"/>
        <v xml:space="preserve">Vũ Thị Dịu </v>
      </c>
      <c r="AY1819" s="4" t="str">
        <f t="shared" si="175"/>
        <v>VIN+</v>
      </c>
    </row>
    <row r="1820" spans="1:51" outlineLevel="1" x14ac:dyDescent="0.25">
      <c r="A1820" s="4" t="s">
        <v>1104</v>
      </c>
      <c r="B1820" s="4" t="s">
        <v>797</v>
      </c>
      <c r="C1820" s="4" t="s">
        <v>451</v>
      </c>
      <c r="D1820" s="11" t="s">
        <v>777</v>
      </c>
      <c r="E1820" s="32" t="s">
        <v>840</v>
      </c>
      <c r="F1820" s="11" t="s">
        <v>710</v>
      </c>
      <c r="G1820" s="35">
        <v>5277711</v>
      </c>
      <c r="H1820" s="4" t="s">
        <v>3416</v>
      </c>
      <c r="I1820" s="4"/>
      <c r="J1820" s="4"/>
      <c r="K1820" s="4"/>
      <c r="L1820" s="4"/>
      <c r="M1820" s="33"/>
      <c r="N1820" s="38"/>
      <c r="O1820" s="33"/>
      <c r="P1820" s="244">
        <f t="shared" si="172"/>
        <v>238.464</v>
      </c>
      <c r="Q1820" s="25"/>
      <c r="R1820" s="25"/>
      <c r="S1820" s="25"/>
      <c r="T1820" s="109"/>
      <c r="U1820" s="25"/>
      <c r="V1820" s="25"/>
      <c r="W1820" s="25"/>
      <c r="X1820" s="25">
        <v>0</v>
      </c>
      <c r="Y1820" s="25"/>
      <c r="Z1820" s="25">
        <v>0</v>
      </c>
      <c r="AA1820" s="109"/>
      <c r="AB1820" s="25">
        <v>0</v>
      </c>
      <c r="AC1820" s="25">
        <v>0</v>
      </c>
      <c r="AD1820" s="25">
        <v>0</v>
      </c>
      <c r="AE1820" s="25">
        <v>0</v>
      </c>
      <c r="AF1820" s="25">
        <v>0</v>
      </c>
      <c r="AG1820" s="25">
        <v>0</v>
      </c>
      <c r="AH1820" s="109"/>
      <c r="AI1820" s="25">
        <v>0</v>
      </c>
      <c r="AJ1820" s="25">
        <v>0</v>
      </c>
      <c r="AK1820" s="123">
        <v>0</v>
      </c>
      <c r="AL1820" s="25">
        <v>0</v>
      </c>
      <c r="AM1820" s="25">
        <v>0</v>
      </c>
      <c r="AN1820" s="25">
        <v>0</v>
      </c>
      <c r="AO1820" s="109"/>
      <c r="AP1820" s="25">
        <v>238.464</v>
      </c>
      <c r="AQ1820" s="25">
        <v>0</v>
      </c>
      <c r="AR1820" s="25">
        <v>0</v>
      </c>
      <c r="AS1820" s="25">
        <v>0</v>
      </c>
      <c r="AT1820" s="25">
        <v>0</v>
      </c>
      <c r="AU1820" s="25">
        <v>0</v>
      </c>
      <c r="AW1820" t="str">
        <f t="shared" si="173"/>
        <v>Phạm Thanh Hà</v>
      </c>
      <c r="AX1820" s="27" t="str">
        <f t="shared" si="174"/>
        <v xml:space="preserve">Vũ Thị Dịu </v>
      </c>
      <c r="AY1820" s="4" t="str">
        <f t="shared" si="175"/>
        <v>VIN+</v>
      </c>
    </row>
    <row r="1821" spans="1:51" outlineLevel="1" x14ac:dyDescent="0.25">
      <c r="A1821" s="4" t="s">
        <v>1104</v>
      </c>
      <c r="B1821" s="4" t="s">
        <v>797</v>
      </c>
      <c r="C1821" s="4" t="s">
        <v>451</v>
      </c>
      <c r="D1821" s="11" t="s">
        <v>777</v>
      </c>
      <c r="E1821" s="32" t="s">
        <v>840</v>
      </c>
      <c r="F1821" s="11" t="s">
        <v>710</v>
      </c>
      <c r="G1821" s="35">
        <v>5298866</v>
      </c>
      <c r="H1821" s="4" t="s">
        <v>3417</v>
      </c>
      <c r="I1821" s="4"/>
      <c r="J1821" s="4"/>
      <c r="K1821" s="4"/>
      <c r="L1821" s="4"/>
      <c r="M1821" s="33"/>
      <c r="N1821" s="38"/>
      <c r="O1821" s="33"/>
      <c r="P1821" s="244">
        <f t="shared" si="172"/>
        <v>0</v>
      </c>
      <c r="Q1821" s="25"/>
      <c r="R1821" s="25"/>
      <c r="S1821" s="25"/>
      <c r="T1821" s="109"/>
      <c r="U1821" s="25"/>
      <c r="V1821" s="25"/>
      <c r="W1821" s="25"/>
      <c r="X1821" s="25">
        <v>0</v>
      </c>
      <c r="Y1821" s="25"/>
      <c r="Z1821" s="25">
        <v>0</v>
      </c>
      <c r="AA1821" s="109"/>
      <c r="AB1821" s="25">
        <v>0</v>
      </c>
      <c r="AC1821" s="25">
        <v>0</v>
      </c>
      <c r="AD1821" s="25">
        <v>0</v>
      </c>
      <c r="AE1821" s="25">
        <v>0</v>
      </c>
      <c r="AF1821" s="25">
        <v>0</v>
      </c>
      <c r="AG1821" s="25">
        <v>0</v>
      </c>
      <c r="AH1821" s="109"/>
      <c r="AI1821" s="25">
        <v>0</v>
      </c>
      <c r="AJ1821" s="25">
        <v>0</v>
      </c>
      <c r="AK1821" s="123">
        <v>0</v>
      </c>
      <c r="AL1821" s="25">
        <v>0</v>
      </c>
      <c r="AM1821" s="25">
        <v>0</v>
      </c>
      <c r="AN1821" s="25">
        <v>0</v>
      </c>
      <c r="AO1821" s="109"/>
      <c r="AP1821" s="25">
        <v>0</v>
      </c>
      <c r="AQ1821" s="25">
        <v>0</v>
      </c>
      <c r="AR1821" s="25">
        <v>0</v>
      </c>
      <c r="AS1821" s="25">
        <v>0</v>
      </c>
      <c r="AT1821" s="25">
        <v>0</v>
      </c>
      <c r="AU1821" s="25">
        <v>0</v>
      </c>
      <c r="AW1821" t="str">
        <f t="shared" si="173"/>
        <v>Phạm Thanh Hà</v>
      </c>
      <c r="AX1821" s="27" t="str">
        <f t="shared" si="174"/>
        <v xml:space="preserve">Vũ Thị Dịu </v>
      </c>
      <c r="AY1821" s="4" t="str">
        <f t="shared" si="175"/>
        <v>VIN+</v>
      </c>
    </row>
    <row r="1822" spans="1:51" outlineLevel="1" x14ac:dyDescent="0.25">
      <c r="A1822" s="4" t="s">
        <v>1104</v>
      </c>
      <c r="B1822" s="4" t="s">
        <v>797</v>
      </c>
      <c r="C1822" s="4" t="s">
        <v>451</v>
      </c>
      <c r="D1822" s="11" t="s">
        <v>777</v>
      </c>
      <c r="E1822" s="32" t="s">
        <v>840</v>
      </c>
      <c r="F1822" s="11" t="s">
        <v>710</v>
      </c>
      <c r="G1822" s="35">
        <v>5135356</v>
      </c>
      <c r="H1822" s="4" t="s">
        <v>3418</v>
      </c>
      <c r="I1822" s="4"/>
      <c r="J1822" s="4"/>
      <c r="K1822" s="4"/>
      <c r="L1822" s="4"/>
      <c r="M1822" s="33"/>
      <c r="N1822" s="38"/>
      <c r="O1822" s="33"/>
      <c r="P1822" s="244">
        <f t="shared" si="172"/>
        <v>1614.1039999999998</v>
      </c>
      <c r="Q1822" s="25"/>
      <c r="R1822" s="25"/>
      <c r="S1822" s="25"/>
      <c r="T1822" s="109"/>
      <c r="U1822" s="25"/>
      <c r="V1822" s="25"/>
      <c r="W1822" s="25"/>
      <c r="X1822" s="25">
        <v>0</v>
      </c>
      <c r="Y1822" s="25"/>
      <c r="Z1822" s="25">
        <v>0</v>
      </c>
      <c r="AA1822" s="109"/>
      <c r="AB1822" s="25">
        <v>0</v>
      </c>
      <c r="AC1822" s="25">
        <v>0</v>
      </c>
      <c r="AD1822" s="25">
        <v>0</v>
      </c>
      <c r="AE1822" s="25">
        <v>0</v>
      </c>
      <c r="AF1822" s="25">
        <v>0</v>
      </c>
      <c r="AG1822" s="25">
        <v>0</v>
      </c>
      <c r="AH1822" s="109"/>
      <c r="AI1822" s="25">
        <v>0</v>
      </c>
      <c r="AJ1822" s="25">
        <v>0</v>
      </c>
      <c r="AK1822" s="123">
        <v>0</v>
      </c>
      <c r="AL1822" s="25">
        <v>0</v>
      </c>
      <c r="AM1822" s="25">
        <v>0</v>
      </c>
      <c r="AN1822" s="25">
        <v>0</v>
      </c>
      <c r="AO1822" s="109"/>
      <c r="AP1822" s="25">
        <v>597.52099999999996</v>
      </c>
      <c r="AQ1822" s="25">
        <v>0</v>
      </c>
      <c r="AR1822" s="25">
        <v>0</v>
      </c>
      <c r="AS1822" s="25">
        <v>1016.583</v>
      </c>
      <c r="AT1822" s="25">
        <v>0</v>
      </c>
      <c r="AU1822" s="25">
        <v>0</v>
      </c>
      <c r="AW1822" t="str">
        <f t="shared" si="173"/>
        <v>Phạm Thanh Hà</v>
      </c>
      <c r="AX1822" s="27" t="str">
        <f t="shared" si="174"/>
        <v xml:space="preserve">Vũ Thị Dịu </v>
      </c>
      <c r="AY1822" s="4" t="str">
        <f t="shared" si="175"/>
        <v>VIN+</v>
      </c>
    </row>
    <row r="1823" spans="1:51" outlineLevel="1" x14ac:dyDescent="0.25">
      <c r="A1823" s="4" t="s">
        <v>1104</v>
      </c>
      <c r="B1823" s="4" t="s">
        <v>797</v>
      </c>
      <c r="C1823" s="4" t="s">
        <v>451</v>
      </c>
      <c r="D1823" s="11" t="s">
        <v>777</v>
      </c>
      <c r="E1823" s="32" t="s">
        <v>840</v>
      </c>
      <c r="F1823" s="11" t="s">
        <v>710</v>
      </c>
      <c r="G1823" s="35">
        <v>5336609</v>
      </c>
      <c r="H1823" s="4" t="s">
        <v>3419</v>
      </c>
      <c r="I1823" s="4"/>
      <c r="J1823" s="4"/>
      <c r="K1823" s="4"/>
      <c r="L1823" s="4"/>
      <c r="M1823" s="33"/>
      <c r="N1823" s="38"/>
      <c r="O1823" s="33"/>
      <c r="P1823" s="244">
        <f t="shared" si="172"/>
        <v>597.52099999999996</v>
      </c>
      <c r="Q1823" s="25"/>
      <c r="R1823" s="25"/>
      <c r="S1823" s="25"/>
      <c r="T1823" s="109"/>
      <c r="U1823" s="25"/>
      <c r="V1823" s="25"/>
      <c r="W1823" s="25"/>
      <c r="X1823" s="25">
        <v>0</v>
      </c>
      <c r="Y1823" s="25"/>
      <c r="Z1823" s="25">
        <v>0</v>
      </c>
      <c r="AA1823" s="109"/>
      <c r="AB1823" s="25">
        <v>0</v>
      </c>
      <c r="AC1823" s="25">
        <v>0</v>
      </c>
      <c r="AD1823" s="25">
        <v>0</v>
      </c>
      <c r="AE1823" s="25">
        <v>0</v>
      </c>
      <c r="AF1823" s="25">
        <v>0</v>
      </c>
      <c r="AG1823" s="25">
        <v>0</v>
      </c>
      <c r="AH1823" s="109"/>
      <c r="AI1823" s="25">
        <v>0</v>
      </c>
      <c r="AJ1823" s="25">
        <v>597.52099999999996</v>
      </c>
      <c r="AK1823" s="123">
        <v>0</v>
      </c>
      <c r="AL1823" s="25">
        <v>0</v>
      </c>
      <c r="AM1823" s="25">
        <v>0</v>
      </c>
      <c r="AN1823" s="25">
        <v>0</v>
      </c>
      <c r="AO1823" s="109"/>
      <c r="AP1823" s="25">
        <v>0</v>
      </c>
      <c r="AQ1823" s="25">
        <v>0</v>
      </c>
      <c r="AR1823" s="25">
        <v>0</v>
      </c>
      <c r="AS1823" s="25">
        <v>0</v>
      </c>
      <c r="AT1823" s="25">
        <v>0</v>
      </c>
      <c r="AU1823" s="25">
        <v>0</v>
      </c>
      <c r="AW1823" t="str">
        <f t="shared" si="173"/>
        <v>Phạm Thanh Hà</v>
      </c>
      <c r="AX1823" s="27" t="str">
        <f t="shared" si="174"/>
        <v xml:space="preserve">Vũ Thị Dịu </v>
      </c>
      <c r="AY1823" s="4" t="str">
        <f t="shared" si="175"/>
        <v>VIN+</v>
      </c>
    </row>
    <row r="1824" spans="1:51" outlineLevel="1" x14ac:dyDescent="0.25">
      <c r="A1824" s="4" t="s">
        <v>1104</v>
      </c>
      <c r="B1824" s="4" t="s">
        <v>797</v>
      </c>
      <c r="C1824" s="4" t="s">
        <v>451</v>
      </c>
      <c r="D1824" s="11" t="s">
        <v>777</v>
      </c>
      <c r="E1824" s="32" t="s">
        <v>840</v>
      </c>
      <c r="F1824" s="11" t="s">
        <v>710</v>
      </c>
      <c r="G1824" s="35">
        <v>5278990</v>
      </c>
      <c r="H1824" s="4" t="s">
        <v>3420</v>
      </c>
      <c r="I1824" s="4"/>
      <c r="J1824" s="4"/>
      <c r="K1824" s="4"/>
      <c r="L1824" s="4"/>
      <c r="M1824" s="33"/>
      <c r="N1824" s="38"/>
      <c r="O1824" s="33"/>
      <c r="P1824" s="244">
        <f t="shared" si="172"/>
        <v>0</v>
      </c>
      <c r="Q1824" s="25"/>
      <c r="R1824" s="25"/>
      <c r="S1824" s="25"/>
      <c r="T1824" s="109"/>
      <c r="U1824" s="25"/>
      <c r="V1824" s="25"/>
      <c r="W1824" s="25"/>
      <c r="X1824" s="25">
        <v>0</v>
      </c>
      <c r="Y1824" s="25"/>
      <c r="Z1824" s="25">
        <v>0</v>
      </c>
      <c r="AA1824" s="109"/>
      <c r="AB1824" s="25">
        <v>0</v>
      </c>
      <c r="AC1824" s="25">
        <v>0</v>
      </c>
      <c r="AD1824" s="25">
        <v>0</v>
      </c>
      <c r="AE1824" s="25">
        <v>0</v>
      </c>
      <c r="AF1824" s="25">
        <v>0</v>
      </c>
      <c r="AG1824" s="25">
        <v>0</v>
      </c>
      <c r="AH1824" s="109"/>
      <c r="AI1824" s="25">
        <v>0</v>
      </c>
      <c r="AJ1824" s="25">
        <v>0</v>
      </c>
      <c r="AK1824" s="123">
        <v>0</v>
      </c>
      <c r="AL1824" s="25">
        <v>0</v>
      </c>
      <c r="AM1824" s="25">
        <v>0</v>
      </c>
      <c r="AN1824" s="25">
        <v>0</v>
      </c>
      <c r="AO1824" s="109"/>
      <c r="AP1824" s="25">
        <v>0</v>
      </c>
      <c r="AQ1824" s="25">
        <v>0</v>
      </c>
      <c r="AR1824" s="25">
        <v>0</v>
      </c>
      <c r="AS1824" s="25">
        <v>0</v>
      </c>
      <c r="AT1824" s="25">
        <v>0</v>
      </c>
      <c r="AU1824" s="25">
        <v>0</v>
      </c>
      <c r="AW1824" t="str">
        <f t="shared" si="173"/>
        <v>Phạm Thanh Hà</v>
      </c>
      <c r="AX1824" s="27" t="str">
        <f t="shared" si="174"/>
        <v xml:space="preserve">Vũ Thị Dịu </v>
      </c>
      <c r="AY1824" s="4" t="str">
        <f t="shared" si="175"/>
        <v>VIN+</v>
      </c>
    </row>
    <row r="1825" spans="1:51" outlineLevel="1" x14ac:dyDescent="0.25">
      <c r="A1825" s="4" t="s">
        <v>1104</v>
      </c>
      <c r="B1825" s="4" t="s">
        <v>797</v>
      </c>
      <c r="C1825" s="4" t="s">
        <v>451</v>
      </c>
      <c r="D1825" s="11" t="s">
        <v>777</v>
      </c>
      <c r="E1825" s="32" t="s">
        <v>840</v>
      </c>
      <c r="F1825" s="11" t="s">
        <v>710</v>
      </c>
      <c r="G1825" s="35">
        <v>5297106</v>
      </c>
      <c r="H1825" s="4" t="s">
        <v>3421</v>
      </c>
      <c r="I1825" s="4"/>
      <c r="J1825" s="4"/>
      <c r="K1825" s="4"/>
      <c r="L1825" s="4"/>
      <c r="M1825" s="33"/>
      <c r="N1825" s="38"/>
      <c r="O1825" s="33"/>
      <c r="P1825" s="244">
        <f t="shared" si="172"/>
        <v>0</v>
      </c>
      <c r="Q1825" s="25"/>
      <c r="R1825" s="25"/>
      <c r="S1825" s="25"/>
      <c r="T1825" s="109"/>
      <c r="U1825" s="25"/>
      <c r="V1825" s="25"/>
      <c r="W1825" s="25"/>
      <c r="X1825" s="25">
        <v>0</v>
      </c>
      <c r="Y1825" s="25"/>
      <c r="Z1825" s="25">
        <v>0</v>
      </c>
      <c r="AA1825" s="109"/>
      <c r="AB1825" s="25">
        <v>0</v>
      </c>
      <c r="AC1825" s="25">
        <v>0</v>
      </c>
      <c r="AD1825" s="25">
        <v>0</v>
      </c>
      <c r="AE1825" s="25">
        <v>0</v>
      </c>
      <c r="AF1825" s="25">
        <v>0</v>
      </c>
      <c r="AG1825" s="25">
        <v>0</v>
      </c>
      <c r="AH1825" s="109"/>
      <c r="AI1825" s="25">
        <v>0</v>
      </c>
      <c r="AJ1825" s="25">
        <v>0</v>
      </c>
      <c r="AK1825" s="123">
        <v>0</v>
      </c>
      <c r="AL1825" s="25">
        <v>0</v>
      </c>
      <c r="AM1825" s="25">
        <v>0</v>
      </c>
      <c r="AN1825" s="25">
        <v>0</v>
      </c>
      <c r="AO1825" s="109"/>
      <c r="AP1825" s="25">
        <v>0</v>
      </c>
      <c r="AQ1825" s="25">
        <v>0</v>
      </c>
      <c r="AR1825" s="25">
        <v>0</v>
      </c>
      <c r="AS1825" s="25">
        <v>0</v>
      </c>
      <c r="AT1825" s="25">
        <v>0</v>
      </c>
      <c r="AU1825" s="25">
        <v>0</v>
      </c>
      <c r="AW1825" t="str">
        <f t="shared" si="173"/>
        <v>Phạm Thanh Hà</v>
      </c>
      <c r="AX1825" s="27" t="str">
        <f t="shared" si="174"/>
        <v xml:space="preserve">Vũ Thị Dịu </v>
      </c>
      <c r="AY1825" s="4" t="str">
        <f t="shared" si="175"/>
        <v>VIN+</v>
      </c>
    </row>
    <row r="1826" spans="1:51" outlineLevel="1" x14ac:dyDescent="0.25">
      <c r="A1826" s="4" t="s">
        <v>1104</v>
      </c>
      <c r="B1826" s="4" t="s">
        <v>797</v>
      </c>
      <c r="C1826" s="4" t="s">
        <v>451</v>
      </c>
      <c r="D1826" s="11" t="s">
        <v>777</v>
      </c>
      <c r="E1826" s="32" t="s">
        <v>840</v>
      </c>
      <c r="F1826" s="11" t="s">
        <v>710</v>
      </c>
      <c r="G1826" s="35">
        <v>5296716</v>
      </c>
      <c r="H1826" s="4" t="s">
        <v>3422</v>
      </c>
      <c r="I1826" s="4"/>
      <c r="J1826" s="4"/>
      <c r="K1826" s="4"/>
      <c r="L1826" s="4"/>
      <c r="M1826" s="33"/>
      <c r="N1826" s="38"/>
      <c r="O1826" s="33"/>
      <c r="P1826" s="244">
        <f t="shared" si="172"/>
        <v>238.464</v>
      </c>
      <c r="Q1826" s="25"/>
      <c r="R1826" s="25"/>
      <c r="S1826" s="25"/>
      <c r="T1826" s="109"/>
      <c r="U1826" s="25"/>
      <c r="V1826" s="25"/>
      <c r="W1826" s="25"/>
      <c r="X1826" s="25">
        <v>0</v>
      </c>
      <c r="Y1826" s="25"/>
      <c r="Z1826" s="25">
        <v>0</v>
      </c>
      <c r="AA1826" s="109"/>
      <c r="AB1826" s="25">
        <v>0</v>
      </c>
      <c r="AC1826" s="25">
        <v>0</v>
      </c>
      <c r="AD1826" s="25">
        <v>0</v>
      </c>
      <c r="AE1826" s="25">
        <v>0</v>
      </c>
      <c r="AF1826" s="25">
        <v>0</v>
      </c>
      <c r="AG1826" s="25">
        <v>0</v>
      </c>
      <c r="AH1826" s="109"/>
      <c r="AI1826" s="25">
        <v>0</v>
      </c>
      <c r="AJ1826" s="25">
        <v>0</v>
      </c>
      <c r="AK1826" s="123">
        <v>0</v>
      </c>
      <c r="AL1826" s="25">
        <v>0</v>
      </c>
      <c r="AM1826" s="25">
        <v>0</v>
      </c>
      <c r="AN1826" s="25">
        <v>0</v>
      </c>
      <c r="AO1826" s="109"/>
      <c r="AP1826" s="25">
        <v>238.464</v>
      </c>
      <c r="AQ1826" s="25">
        <v>0</v>
      </c>
      <c r="AR1826" s="25">
        <v>0</v>
      </c>
      <c r="AS1826" s="25">
        <v>0</v>
      </c>
      <c r="AT1826" s="25">
        <v>0</v>
      </c>
      <c r="AU1826" s="25">
        <v>0</v>
      </c>
      <c r="AW1826" t="str">
        <f t="shared" si="173"/>
        <v>Phạm Thanh Hà</v>
      </c>
      <c r="AX1826" s="27" t="str">
        <f t="shared" si="174"/>
        <v xml:space="preserve">Vũ Thị Dịu </v>
      </c>
      <c r="AY1826" s="4" t="str">
        <f t="shared" si="175"/>
        <v>VIN+</v>
      </c>
    </row>
    <row r="1827" spans="1:51" outlineLevel="1" x14ac:dyDescent="0.25">
      <c r="A1827" s="4" t="s">
        <v>1104</v>
      </c>
      <c r="B1827" s="4" t="s">
        <v>797</v>
      </c>
      <c r="C1827" s="4" t="s">
        <v>451</v>
      </c>
      <c r="D1827" s="11" t="s">
        <v>777</v>
      </c>
      <c r="E1827" s="32" t="s">
        <v>840</v>
      </c>
      <c r="F1827" s="11" t="s">
        <v>710</v>
      </c>
      <c r="G1827" s="35">
        <v>5276525</v>
      </c>
      <c r="H1827" s="4" t="s">
        <v>3423</v>
      </c>
      <c r="I1827" s="4"/>
      <c r="J1827" s="4"/>
      <c r="K1827" s="4"/>
      <c r="L1827" s="4"/>
      <c r="M1827" s="33"/>
      <c r="N1827" s="38"/>
      <c r="O1827" s="33"/>
      <c r="P1827" s="244">
        <f t="shared" si="172"/>
        <v>0</v>
      </c>
      <c r="Q1827" s="25"/>
      <c r="R1827" s="25"/>
      <c r="S1827" s="25"/>
      <c r="T1827" s="109"/>
      <c r="U1827" s="25"/>
      <c r="V1827" s="25"/>
      <c r="W1827" s="25"/>
      <c r="X1827" s="25">
        <v>0</v>
      </c>
      <c r="Y1827" s="25"/>
      <c r="Z1827" s="25">
        <v>0</v>
      </c>
      <c r="AA1827" s="109"/>
      <c r="AB1827" s="25">
        <v>0</v>
      </c>
      <c r="AC1827" s="25">
        <v>0</v>
      </c>
      <c r="AD1827" s="25">
        <v>0</v>
      </c>
      <c r="AE1827" s="25">
        <v>0</v>
      </c>
      <c r="AF1827" s="25">
        <v>0</v>
      </c>
      <c r="AG1827" s="25">
        <v>0</v>
      </c>
      <c r="AH1827" s="109"/>
      <c r="AI1827" s="25">
        <v>0</v>
      </c>
      <c r="AJ1827" s="25">
        <v>0</v>
      </c>
      <c r="AK1827" s="123">
        <v>0</v>
      </c>
      <c r="AL1827" s="25">
        <v>0</v>
      </c>
      <c r="AM1827" s="25">
        <v>0</v>
      </c>
      <c r="AN1827" s="25">
        <v>0</v>
      </c>
      <c r="AO1827" s="109"/>
      <c r="AP1827" s="25">
        <v>0</v>
      </c>
      <c r="AQ1827" s="25">
        <v>0</v>
      </c>
      <c r="AR1827" s="25">
        <v>0</v>
      </c>
      <c r="AS1827" s="25">
        <v>0</v>
      </c>
      <c r="AT1827" s="25">
        <v>0</v>
      </c>
      <c r="AU1827" s="25">
        <v>0</v>
      </c>
      <c r="AW1827" t="str">
        <f t="shared" si="173"/>
        <v>Phạm Thanh Hà</v>
      </c>
      <c r="AX1827" s="27" t="str">
        <f t="shared" si="174"/>
        <v xml:space="preserve">Vũ Thị Dịu </v>
      </c>
      <c r="AY1827" s="4" t="str">
        <f t="shared" si="175"/>
        <v>VIN+</v>
      </c>
    </row>
    <row r="1828" spans="1:51" outlineLevel="1" x14ac:dyDescent="0.25">
      <c r="A1828" s="4" t="s">
        <v>1104</v>
      </c>
      <c r="B1828" s="4" t="s">
        <v>797</v>
      </c>
      <c r="C1828" s="4" t="s">
        <v>451</v>
      </c>
      <c r="D1828" s="11" t="s">
        <v>777</v>
      </c>
      <c r="E1828" s="32" t="s">
        <v>840</v>
      </c>
      <c r="F1828" s="11" t="s">
        <v>710</v>
      </c>
      <c r="G1828" s="35">
        <v>5277399</v>
      </c>
      <c r="H1828" s="4" t="s">
        <v>3424</v>
      </c>
      <c r="I1828" s="4"/>
      <c r="J1828" s="4"/>
      <c r="K1828" s="4"/>
      <c r="L1828" s="4"/>
      <c r="M1828" s="33"/>
      <c r="N1828" s="38"/>
      <c r="O1828" s="33"/>
      <c r="P1828" s="244">
        <f t="shared" si="172"/>
        <v>476.928</v>
      </c>
      <c r="Q1828" s="25"/>
      <c r="R1828" s="25"/>
      <c r="S1828" s="25"/>
      <c r="T1828" s="109"/>
      <c r="U1828" s="25"/>
      <c r="V1828" s="25"/>
      <c r="W1828" s="25"/>
      <c r="X1828" s="25">
        <v>0</v>
      </c>
      <c r="Y1828" s="25"/>
      <c r="Z1828" s="25">
        <v>0</v>
      </c>
      <c r="AA1828" s="109"/>
      <c r="AB1828" s="25">
        <v>0</v>
      </c>
      <c r="AC1828" s="25">
        <v>0</v>
      </c>
      <c r="AD1828" s="25">
        <v>0</v>
      </c>
      <c r="AE1828" s="25">
        <v>0</v>
      </c>
      <c r="AF1828" s="25">
        <v>0</v>
      </c>
      <c r="AG1828" s="25">
        <v>0</v>
      </c>
      <c r="AH1828" s="109"/>
      <c r="AI1828" s="25">
        <v>0</v>
      </c>
      <c r="AJ1828" s="25">
        <v>0</v>
      </c>
      <c r="AK1828" s="123">
        <v>0</v>
      </c>
      <c r="AL1828" s="25">
        <v>0</v>
      </c>
      <c r="AM1828" s="25">
        <v>0</v>
      </c>
      <c r="AN1828" s="25">
        <v>0</v>
      </c>
      <c r="AO1828" s="109"/>
      <c r="AP1828" s="25">
        <v>0</v>
      </c>
      <c r="AQ1828" s="25">
        <v>238.464</v>
      </c>
      <c r="AR1828" s="25">
        <v>0</v>
      </c>
      <c r="AS1828" s="25">
        <v>238.464</v>
      </c>
      <c r="AT1828" s="25">
        <v>0</v>
      </c>
      <c r="AU1828" s="25">
        <v>0</v>
      </c>
      <c r="AW1828" t="str">
        <f t="shared" si="173"/>
        <v>Phạm Thanh Hà</v>
      </c>
      <c r="AX1828" s="27" t="str">
        <f t="shared" si="174"/>
        <v xml:space="preserve">Vũ Thị Dịu </v>
      </c>
      <c r="AY1828" s="4" t="str">
        <f t="shared" si="175"/>
        <v>VIN+</v>
      </c>
    </row>
    <row r="1829" spans="1:51" outlineLevel="1" x14ac:dyDescent="0.25">
      <c r="A1829" s="4" t="s">
        <v>1104</v>
      </c>
      <c r="B1829" s="4" t="s">
        <v>797</v>
      </c>
      <c r="C1829" s="4" t="s">
        <v>451</v>
      </c>
      <c r="D1829" s="11" t="s">
        <v>777</v>
      </c>
      <c r="E1829" s="32" t="s">
        <v>840</v>
      </c>
      <c r="F1829" s="11" t="s">
        <v>710</v>
      </c>
      <c r="G1829" s="35">
        <v>5134599</v>
      </c>
      <c r="H1829" s="4" t="s">
        <v>3425</v>
      </c>
      <c r="I1829" s="4"/>
      <c r="J1829" s="4"/>
      <c r="K1829" s="4"/>
      <c r="L1829" s="4"/>
      <c r="M1829" s="33"/>
      <c r="N1829" s="38"/>
      <c r="O1829" s="33"/>
      <c r="P1829" s="244">
        <f t="shared" si="172"/>
        <v>238.464</v>
      </c>
      <c r="Q1829" s="25"/>
      <c r="R1829" s="25"/>
      <c r="S1829" s="25"/>
      <c r="T1829" s="109"/>
      <c r="U1829" s="25"/>
      <c r="V1829" s="25"/>
      <c r="W1829" s="25"/>
      <c r="X1829" s="25">
        <v>0</v>
      </c>
      <c r="Y1829" s="25"/>
      <c r="Z1829" s="25">
        <v>0</v>
      </c>
      <c r="AA1829" s="109"/>
      <c r="AB1829" s="25">
        <v>0</v>
      </c>
      <c r="AC1829" s="25">
        <v>0</v>
      </c>
      <c r="AD1829" s="25">
        <v>0</v>
      </c>
      <c r="AE1829" s="25">
        <v>0</v>
      </c>
      <c r="AF1829" s="25">
        <v>0</v>
      </c>
      <c r="AG1829" s="25">
        <v>0</v>
      </c>
      <c r="AH1829" s="109"/>
      <c r="AI1829" s="25">
        <v>0</v>
      </c>
      <c r="AJ1829" s="25">
        <v>0</v>
      </c>
      <c r="AK1829" s="123">
        <v>0</v>
      </c>
      <c r="AL1829" s="25">
        <v>0</v>
      </c>
      <c r="AM1829" s="25">
        <v>0</v>
      </c>
      <c r="AN1829" s="25">
        <v>0</v>
      </c>
      <c r="AO1829" s="109"/>
      <c r="AP1829" s="25">
        <v>0</v>
      </c>
      <c r="AQ1829" s="25">
        <v>238.464</v>
      </c>
      <c r="AR1829" s="25">
        <v>0</v>
      </c>
      <c r="AS1829" s="25">
        <v>0</v>
      </c>
      <c r="AT1829" s="25">
        <v>0</v>
      </c>
      <c r="AU1829" s="25">
        <v>0</v>
      </c>
      <c r="AW1829" t="str">
        <f t="shared" si="173"/>
        <v>Phạm Thanh Hà</v>
      </c>
      <c r="AX1829" s="27" t="str">
        <f t="shared" si="174"/>
        <v xml:space="preserve">Vũ Thị Dịu </v>
      </c>
      <c r="AY1829" s="4" t="str">
        <f t="shared" si="175"/>
        <v>VIN+</v>
      </c>
    </row>
    <row r="1830" spans="1:51" outlineLevel="1" x14ac:dyDescent="0.25">
      <c r="A1830" s="4" t="s">
        <v>1104</v>
      </c>
      <c r="B1830" s="4" t="s">
        <v>797</v>
      </c>
      <c r="C1830" s="4" t="s">
        <v>451</v>
      </c>
      <c r="D1830" s="11" t="s">
        <v>777</v>
      </c>
      <c r="E1830" s="32" t="s">
        <v>840</v>
      </c>
      <c r="F1830" s="11" t="s">
        <v>710</v>
      </c>
      <c r="G1830" s="35">
        <v>5293238</v>
      </c>
      <c r="H1830" s="4" t="s">
        <v>3426</v>
      </c>
      <c r="I1830" s="4"/>
      <c r="J1830" s="4"/>
      <c r="K1830" s="4"/>
      <c r="L1830" s="4"/>
      <c r="M1830" s="33"/>
      <c r="N1830" s="38"/>
      <c r="O1830" s="33"/>
      <c r="P1830" s="244">
        <f t="shared" si="172"/>
        <v>0</v>
      </c>
      <c r="Q1830" s="25"/>
      <c r="R1830" s="25"/>
      <c r="S1830" s="25"/>
      <c r="T1830" s="109"/>
      <c r="U1830" s="25"/>
      <c r="V1830" s="25"/>
      <c r="W1830" s="25"/>
      <c r="X1830" s="25">
        <v>0</v>
      </c>
      <c r="Y1830" s="25"/>
      <c r="Z1830" s="25">
        <v>0</v>
      </c>
      <c r="AA1830" s="109"/>
      <c r="AB1830" s="25">
        <v>0</v>
      </c>
      <c r="AC1830" s="25">
        <v>0</v>
      </c>
      <c r="AD1830" s="25">
        <v>0</v>
      </c>
      <c r="AE1830" s="25">
        <v>0</v>
      </c>
      <c r="AF1830" s="25">
        <v>0</v>
      </c>
      <c r="AG1830" s="25">
        <v>0</v>
      </c>
      <c r="AH1830" s="109"/>
      <c r="AI1830" s="25">
        <v>0</v>
      </c>
      <c r="AJ1830" s="25">
        <v>0</v>
      </c>
      <c r="AK1830" s="123">
        <v>0</v>
      </c>
      <c r="AL1830" s="25">
        <v>0</v>
      </c>
      <c r="AM1830" s="25">
        <v>0</v>
      </c>
      <c r="AN1830" s="25">
        <v>0</v>
      </c>
      <c r="AO1830" s="109"/>
      <c r="AP1830" s="25">
        <v>0</v>
      </c>
      <c r="AQ1830" s="25">
        <v>0</v>
      </c>
      <c r="AR1830" s="25">
        <v>0</v>
      </c>
      <c r="AS1830" s="25">
        <v>0</v>
      </c>
      <c r="AT1830" s="25">
        <v>0</v>
      </c>
      <c r="AU1830" s="25">
        <v>0</v>
      </c>
      <c r="AW1830" t="str">
        <f t="shared" si="173"/>
        <v>Phạm Thanh Hà</v>
      </c>
      <c r="AX1830" s="27" t="str">
        <f t="shared" si="174"/>
        <v xml:space="preserve">Vũ Thị Dịu </v>
      </c>
      <c r="AY1830" s="4" t="str">
        <f t="shared" si="175"/>
        <v>VIN+</v>
      </c>
    </row>
    <row r="1831" spans="1:51" outlineLevel="1" x14ac:dyDescent="0.25">
      <c r="A1831" s="4" t="s">
        <v>1104</v>
      </c>
      <c r="B1831" s="4" t="s">
        <v>797</v>
      </c>
      <c r="C1831" s="4" t="s">
        <v>451</v>
      </c>
      <c r="D1831" s="11" t="s">
        <v>777</v>
      </c>
      <c r="E1831" s="32" t="s">
        <v>840</v>
      </c>
      <c r="F1831" s="11" t="s">
        <v>710</v>
      </c>
      <c r="G1831" s="35">
        <v>5135723</v>
      </c>
      <c r="H1831" s="4" t="s">
        <v>3427</v>
      </c>
      <c r="I1831" s="4"/>
      <c r="J1831" s="4"/>
      <c r="K1831" s="4"/>
      <c r="L1831" s="4"/>
      <c r="M1831" s="33"/>
      <c r="N1831" s="38"/>
      <c r="O1831" s="33"/>
      <c r="P1831" s="244">
        <f t="shared" si="172"/>
        <v>0</v>
      </c>
      <c r="Q1831" s="25"/>
      <c r="R1831" s="25"/>
      <c r="S1831" s="25"/>
      <c r="T1831" s="109"/>
      <c r="U1831" s="25"/>
      <c r="V1831" s="25"/>
      <c r="W1831" s="25"/>
      <c r="X1831" s="25">
        <v>0</v>
      </c>
      <c r="Y1831" s="25"/>
      <c r="Z1831" s="25">
        <v>0</v>
      </c>
      <c r="AA1831" s="109"/>
      <c r="AB1831" s="25">
        <v>0</v>
      </c>
      <c r="AC1831" s="25">
        <v>0</v>
      </c>
      <c r="AD1831" s="25">
        <v>0</v>
      </c>
      <c r="AE1831" s="25">
        <v>0</v>
      </c>
      <c r="AF1831" s="25">
        <v>0</v>
      </c>
      <c r="AG1831" s="25">
        <v>0</v>
      </c>
      <c r="AH1831" s="109"/>
      <c r="AI1831" s="25">
        <v>0</v>
      </c>
      <c r="AJ1831" s="25">
        <v>0</v>
      </c>
      <c r="AK1831" s="123">
        <v>0</v>
      </c>
      <c r="AL1831" s="25">
        <v>0</v>
      </c>
      <c r="AM1831" s="25">
        <v>0</v>
      </c>
      <c r="AN1831" s="25">
        <v>0</v>
      </c>
      <c r="AO1831" s="109"/>
      <c r="AP1831" s="25">
        <v>0</v>
      </c>
      <c r="AQ1831" s="25">
        <v>0</v>
      </c>
      <c r="AR1831" s="25">
        <v>0</v>
      </c>
      <c r="AS1831" s="25">
        <v>0</v>
      </c>
      <c r="AT1831" s="25">
        <v>0</v>
      </c>
      <c r="AU1831" s="25">
        <v>0</v>
      </c>
      <c r="AW1831" t="str">
        <f t="shared" si="173"/>
        <v>Phạm Thanh Hà</v>
      </c>
      <c r="AX1831" s="27" t="str">
        <f t="shared" si="174"/>
        <v xml:space="preserve">Vũ Thị Dịu </v>
      </c>
      <c r="AY1831" s="4" t="str">
        <f t="shared" si="175"/>
        <v>VIN+</v>
      </c>
    </row>
    <row r="1832" spans="1:51" outlineLevel="1" x14ac:dyDescent="0.25">
      <c r="A1832" s="4" t="s">
        <v>1104</v>
      </c>
      <c r="B1832" s="4" t="s">
        <v>797</v>
      </c>
      <c r="C1832" s="4" t="s">
        <v>451</v>
      </c>
      <c r="D1832" s="11" t="s">
        <v>777</v>
      </c>
      <c r="E1832" s="32" t="s">
        <v>840</v>
      </c>
      <c r="F1832" s="11" t="s">
        <v>710</v>
      </c>
      <c r="G1832" s="35">
        <v>5274444</v>
      </c>
      <c r="H1832" s="4" t="s">
        <v>3428</v>
      </c>
      <c r="I1832" s="4"/>
      <c r="J1832" s="4"/>
      <c r="K1832" s="4"/>
      <c r="L1832" s="4"/>
      <c r="M1832" s="33"/>
      <c r="N1832" s="38"/>
      <c r="O1832" s="33"/>
      <c r="P1832" s="244">
        <f t="shared" si="172"/>
        <v>0</v>
      </c>
      <c r="Q1832" s="25"/>
      <c r="R1832" s="25"/>
      <c r="S1832" s="25"/>
      <c r="T1832" s="109"/>
      <c r="U1832" s="25"/>
      <c r="V1832" s="25"/>
      <c r="W1832" s="25"/>
      <c r="X1832" s="25">
        <v>0</v>
      </c>
      <c r="Y1832" s="25"/>
      <c r="Z1832" s="25">
        <v>0</v>
      </c>
      <c r="AA1832" s="109"/>
      <c r="AB1832" s="25">
        <v>0</v>
      </c>
      <c r="AC1832" s="25">
        <v>0</v>
      </c>
      <c r="AD1832" s="25">
        <v>0</v>
      </c>
      <c r="AE1832" s="25">
        <v>0</v>
      </c>
      <c r="AF1832" s="25">
        <v>0</v>
      </c>
      <c r="AG1832" s="25">
        <v>0</v>
      </c>
      <c r="AH1832" s="109"/>
      <c r="AI1832" s="25">
        <v>0</v>
      </c>
      <c r="AJ1832" s="25">
        <v>0</v>
      </c>
      <c r="AK1832" s="123">
        <v>0</v>
      </c>
      <c r="AL1832" s="25">
        <v>0</v>
      </c>
      <c r="AM1832" s="25">
        <v>0</v>
      </c>
      <c r="AN1832" s="25">
        <v>0</v>
      </c>
      <c r="AO1832" s="109"/>
      <c r="AP1832" s="25">
        <v>0</v>
      </c>
      <c r="AQ1832" s="25">
        <v>0</v>
      </c>
      <c r="AR1832" s="25">
        <v>0</v>
      </c>
      <c r="AS1832" s="25">
        <v>0</v>
      </c>
      <c r="AT1832" s="25">
        <v>0</v>
      </c>
      <c r="AU1832" s="25">
        <v>0</v>
      </c>
      <c r="AW1832" t="str">
        <f t="shared" si="173"/>
        <v>Phạm Thanh Hà</v>
      </c>
      <c r="AX1832" s="27" t="str">
        <f t="shared" si="174"/>
        <v xml:space="preserve">Vũ Thị Dịu </v>
      </c>
      <c r="AY1832" s="4" t="str">
        <f t="shared" si="175"/>
        <v>VIN+</v>
      </c>
    </row>
    <row r="1833" spans="1:51" outlineLevel="1" x14ac:dyDescent="0.25">
      <c r="A1833" s="4" t="s">
        <v>1104</v>
      </c>
      <c r="B1833" s="4" t="s">
        <v>797</v>
      </c>
      <c r="C1833" s="4" t="s">
        <v>451</v>
      </c>
      <c r="D1833" s="11" t="s">
        <v>777</v>
      </c>
      <c r="E1833" s="32" t="s">
        <v>840</v>
      </c>
      <c r="F1833" s="11" t="s">
        <v>710</v>
      </c>
      <c r="G1833" s="35">
        <v>5273670</v>
      </c>
      <c r="H1833" s="4" t="s">
        <v>3429</v>
      </c>
      <c r="I1833" s="4"/>
      <c r="J1833" s="4"/>
      <c r="K1833" s="4"/>
      <c r="L1833" s="4"/>
      <c r="M1833" s="33"/>
      <c r="N1833" s="38"/>
      <c r="O1833" s="33"/>
      <c r="P1833" s="244">
        <f t="shared" si="172"/>
        <v>238.464</v>
      </c>
      <c r="Q1833" s="25"/>
      <c r="R1833" s="25"/>
      <c r="S1833" s="25"/>
      <c r="T1833" s="109"/>
      <c r="U1833" s="25"/>
      <c r="V1833" s="25"/>
      <c r="W1833" s="25"/>
      <c r="X1833" s="25">
        <v>0</v>
      </c>
      <c r="Y1833" s="25"/>
      <c r="Z1833" s="25">
        <v>0</v>
      </c>
      <c r="AA1833" s="109"/>
      <c r="AB1833" s="25">
        <v>0</v>
      </c>
      <c r="AC1833" s="25">
        <v>0</v>
      </c>
      <c r="AD1833" s="25">
        <v>0</v>
      </c>
      <c r="AE1833" s="25">
        <v>0</v>
      </c>
      <c r="AF1833" s="25">
        <v>0</v>
      </c>
      <c r="AG1833" s="25">
        <v>0</v>
      </c>
      <c r="AH1833" s="109"/>
      <c r="AI1833" s="25">
        <v>0</v>
      </c>
      <c r="AJ1833" s="25">
        <v>0</v>
      </c>
      <c r="AK1833" s="123">
        <v>0</v>
      </c>
      <c r="AL1833" s="25">
        <v>0</v>
      </c>
      <c r="AM1833" s="25">
        <v>0</v>
      </c>
      <c r="AN1833" s="25">
        <v>0</v>
      </c>
      <c r="AO1833" s="109"/>
      <c r="AP1833" s="25">
        <v>0</v>
      </c>
      <c r="AQ1833" s="25">
        <v>0</v>
      </c>
      <c r="AR1833" s="25">
        <v>238.464</v>
      </c>
      <c r="AS1833" s="25">
        <v>0</v>
      </c>
      <c r="AT1833" s="25">
        <v>0</v>
      </c>
      <c r="AU1833" s="25">
        <v>0</v>
      </c>
      <c r="AW1833" t="str">
        <f t="shared" si="173"/>
        <v>Phạm Thanh Hà</v>
      </c>
      <c r="AX1833" s="27" t="str">
        <f t="shared" si="174"/>
        <v xml:space="preserve">Vũ Thị Dịu </v>
      </c>
      <c r="AY1833" s="4" t="str">
        <f t="shared" si="175"/>
        <v>VIN+</v>
      </c>
    </row>
    <row r="1834" spans="1:51" outlineLevel="1" x14ac:dyDescent="0.25">
      <c r="A1834" s="4" t="s">
        <v>1104</v>
      </c>
      <c r="B1834" s="4" t="s">
        <v>797</v>
      </c>
      <c r="C1834" s="4" t="s">
        <v>451</v>
      </c>
      <c r="D1834" s="11" t="s">
        <v>777</v>
      </c>
      <c r="E1834" s="32" t="s">
        <v>840</v>
      </c>
      <c r="F1834" s="11" t="s">
        <v>710</v>
      </c>
      <c r="G1834" s="35">
        <v>5139594</v>
      </c>
      <c r="H1834" s="4" t="s">
        <v>3430</v>
      </c>
      <c r="I1834" s="4"/>
      <c r="J1834" s="4"/>
      <c r="K1834" s="4"/>
      <c r="L1834" s="4"/>
      <c r="M1834" s="33"/>
      <c r="N1834" s="38"/>
      <c r="O1834" s="33"/>
      <c r="P1834" s="244">
        <f t="shared" si="172"/>
        <v>541.79300000000001</v>
      </c>
      <c r="Q1834" s="25"/>
      <c r="R1834" s="25"/>
      <c r="S1834" s="25"/>
      <c r="T1834" s="109"/>
      <c r="U1834" s="25"/>
      <c r="V1834" s="25"/>
      <c r="W1834" s="25"/>
      <c r="X1834" s="25">
        <v>0</v>
      </c>
      <c r="Y1834" s="25"/>
      <c r="Z1834" s="25">
        <v>0</v>
      </c>
      <c r="AA1834" s="109"/>
      <c r="AB1834" s="25">
        <v>0</v>
      </c>
      <c r="AC1834" s="25">
        <v>0</v>
      </c>
      <c r="AD1834" s="25">
        <v>0</v>
      </c>
      <c r="AE1834" s="25">
        <v>0</v>
      </c>
      <c r="AF1834" s="25">
        <v>0</v>
      </c>
      <c r="AG1834" s="25">
        <v>0</v>
      </c>
      <c r="AH1834" s="109"/>
      <c r="AI1834" s="25">
        <v>0</v>
      </c>
      <c r="AJ1834" s="25">
        <v>0</v>
      </c>
      <c r="AK1834" s="123">
        <v>0</v>
      </c>
      <c r="AL1834" s="25">
        <v>0</v>
      </c>
      <c r="AM1834" s="25">
        <v>0</v>
      </c>
      <c r="AN1834" s="25">
        <v>0</v>
      </c>
      <c r="AO1834" s="109"/>
      <c r="AP1834" s="25">
        <v>0</v>
      </c>
      <c r="AQ1834" s="25">
        <v>0</v>
      </c>
      <c r="AR1834" s="25">
        <v>0</v>
      </c>
      <c r="AS1834" s="25">
        <v>0</v>
      </c>
      <c r="AT1834" s="25">
        <v>0</v>
      </c>
      <c r="AU1834" s="25">
        <v>541.79300000000001</v>
      </c>
      <c r="AW1834" t="str">
        <f t="shared" si="173"/>
        <v>Phạm Thanh Hà</v>
      </c>
      <c r="AX1834" s="27" t="str">
        <f t="shared" si="174"/>
        <v xml:space="preserve">Vũ Thị Dịu </v>
      </c>
      <c r="AY1834" s="4" t="str">
        <f t="shared" si="175"/>
        <v>VIN+</v>
      </c>
    </row>
    <row r="1835" spans="1:51" outlineLevel="1" x14ac:dyDescent="0.25">
      <c r="A1835" s="4" t="s">
        <v>1104</v>
      </c>
      <c r="B1835" s="4" t="s">
        <v>797</v>
      </c>
      <c r="C1835" s="4" t="s">
        <v>451</v>
      </c>
      <c r="D1835" s="11" t="s">
        <v>777</v>
      </c>
      <c r="E1835" s="32" t="s">
        <v>840</v>
      </c>
      <c r="F1835" s="11" t="s">
        <v>710</v>
      </c>
      <c r="G1835" s="35">
        <v>5338946</v>
      </c>
      <c r="H1835" s="4" t="s">
        <v>3431</v>
      </c>
      <c r="I1835" s="4"/>
      <c r="J1835" s="4"/>
      <c r="K1835" s="4"/>
      <c r="L1835" s="4"/>
      <c r="M1835" s="33"/>
      <c r="N1835" s="38"/>
      <c r="O1835" s="33"/>
      <c r="P1835" s="244">
        <f t="shared" si="172"/>
        <v>180.59800000000001</v>
      </c>
      <c r="Q1835" s="25"/>
      <c r="R1835" s="25"/>
      <c r="S1835" s="25"/>
      <c r="T1835" s="109"/>
      <c r="U1835" s="25"/>
      <c r="V1835" s="25"/>
      <c r="W1835" s="25"/>
      <c r="X1835" s="25">
        <v>0</v>
      </c>
      <c r="Y1835" s="25"/>
      <c r="Z1835" s="25">
        <v>0</v>
      </c>
      <c r="AA1835" s="109"/>
      <c r="AB1835" s="25">
        <v>0</v>
      </c>
      <c r="AC1835" s="25">
        <v>0</v>
      </c>
      <c r="AD1835" s="25">
        <v>0</v>
      </c>
      <c r="AE1835" s="25">
        <v>0</v>
      </c>
      <c r="AF1835" s="25">
        <v>0</v>
      </c>
      <c r="AG1835" s="25">
        <v>0</v>
      </c>
      <c r="AH1835" s="109"/>
      <c r="AI1835" s="25">
        <v>0</v>
      </c>
      <c r="AJ1835" s="25">
        <v>0</v>
      </c>
      <c r="AK1835" s="123">
        <v>0</v>
      </c>
      <c r="AL1835" s="25">
        <v>0</v>
      </c>
      <c r="AM1835" s="25">
        <v>0</v>
      </c>
      <c r="AN1835" s="25">
        <v>0</v>
      </c>
      <c r="AO1835" s="109"/>
      <c r="AP1835" s="25">
        <v>0</v>
      </c>
      <c r="AQ1835" s="25">
        <v>0</v>
      </c>
      <c r="AR1835" s="25">
        <v>0</v>
      </c>
      <c r="AS1835" s="25">
        <v>0</v>
      </c>
      <c r="AT1835" s="25">
        <v>0</v>
      </c>
      <c r="AU1835" s="25">
        <v>180.59800000000001</v>
      </c>
      <c r="AW1835" t="str">
        <f t="shared" si="173"/>
        <v>Phạm Thanh Hà</v>
      </c>
      <c r="AX1835" s="27" t="str">
        <f t="shared" si="174"/>
        <v xml:space="preserve">Vũ Thị Dịu </v>
      </c>
      <c r="AY1835" s="4" t="str">
        <f t="shared" si="175"/>
        <v>VIN+</v>
      </c>
    </row>
    <row r="1836" spans="1:51" outlineLevel="1" x14ac:dyDescent="0.25">
      <c r="A1836" s="4" t="s">
        <v>1104</v>
      </c>
      <c r="B1836" s="4" t="s">
        <v>797</v>
      </c>
      <c r="C1836" s="4" t="s">
        <v>451</v>
      </c>
      <c r="D1836" s="11" t="s">
        <v>777</v>
      </c>
      <c r="E1836" s="32" t="s">
        <v>840</v>
      </c>
      <c r="F1836" s="11" t="s">
        <v>710</v>
      </c>
      <c r="G1836" s="35">
        <v>5274662</v>
      </c>
      <c r="H1836" s="4" t="s">
        <v>3432</v>
      </c>
      <c r="I1836" s="4"/>
      <c r="J1836" s="4"/>
      <c r="K1836" s="4"/>
      <c r="L1836" s="4"/>
      <c r="M1836" s="33"/>
      <c r="N1836" s="38"/>
      <c r="O1836" s="33"/>
      <c r="P1836" s="244">
        <f t="shared" si="172"/>
        <v>0</v>
      </c>
      <c r="Q1836" s="25"/>
      <c r="R1836" s="25"/>
      <c r="S1836" s="25"/>
      <c r="T1836" s="109"/>
      <c r="U1836" s="25"/>
      <c r="V1836" s="25"/>
      <c r="W1836" s="25"/>
      <c r="X1836" s="25">
        <v>0</v>
      </c>
      <c r="Y1836" s="25"/>
      <c r="Z1836" s="25">
        <v>0</v>
      </c>
      <c r="AA1836" s="109"/>
      <c r="AB1836" s="25">
        <v>0</v>
      </c>
      <c r="AC1836" s="25">
        <v>0</v>
      </c>
      <c r="AD1836" s="25">
        <v>0</v>
      </c>
      <c r="AE1836" s="25">
        <v>0</v>
      </c>
      <c r="AF1836" s="25">
        <v>0</v>
      </c>
      <c r="AG1836" s="25">
        <v>0</v>
      </c>
      <c r="AH1836" s="109"/>
      <c r="AI1836" s="25">
        <v>0</v>
      </c>
      <c r="AJ1836" s="25">
        <v>0</v>
      </c>
      <c r="AK1836" s="123">
        <v>0</v>
      </c>
      <c r="AL1836" s="25">
        <v>0</v>
      </c>
      <c r="AM1836" s="25">
        <v>0</v>
      </c>
      <c r="AN1836" s="25">
        <v>0</v>
      </c>
      <c r="AO1836" s="109"/>
      <c r="AP1836" s="25">
        <v>0</v>
      </c>
      <c r="AQ1836" s="25">
        <v>0</v>
      </c>
      <c r="AR1836" s="25">
        <v>0</v>
      </c>
      <c r="AS1836" s="25">
        <v>0</v>
      </c>
      <c r="AT1836" s="25">
        <v>0</v>
      </c>
      <c r="AU1836" s="25">
        <v>0</v>
      </c>
      <c r="AW1836" t="str">
        <f t="shared" si="173"/>
        <v>Phạm Thanh Hà</v>
      </c>
      <c r="AX1836" s="27" t="str">
        <f t="shared" si="174"/>
        <v xml:space="preserve">Vũ Thị Dịu </v>
      </c>
      <c r="AY1836" s="4" t="str">
        <f t="shared" si="175"/>
        <v>VIN+</v>
      </c>
    </row>
    <row r="1837" spans="1:51" outlineLevel="1" x14ac:dyDescent="0.25">
      <c r="A1837" s="4" t="s">
        <v>1104</v>
      </c>
      <c r="B1837" s="4" t="s">
        <v>797</v>
      </c>
      <c r="C1837" s="4" t="s">
        <v>451</v>
      </c>
      <c r="D1837" s="11" t="s">
        <v>777</v>
      </c>
      <c r="E1837" s="32" t="s">
        <v>840</v>
      </c>
      <c r="F1837" s="11" t="s">
        <v>710</v>
      </c>
      <c r="G1837" s="35">
        <v>5299803</v>
      </c>
      <c r="H1837" s="4" t="s">
        <v>3433</v>
      </c>
      <c r="I1837" s="4"/>
      <c r="J1837" s="4"/>
      <c r="K1837" s="4"/>
      <c r="L1837" s="4"/>
      <c r="M1837" s="33"/>
      <c r="N1837" s="38"/>
      <c r="O1837" s="33"/>
      <c r="P1837" s="244">
        <f t="shared" si="172"/>
        <v>0</v>
      </c>
      <c r="Q1837" s="25"/>
      <c r="R1837" s="25"/>
      <c r="S1837" s="25"/>
      <c r="T1837" s="109"/>
      <c r="U1837" s="25"/>
      <c r="V1837" s="25"/>
      <c r="W1837" s="25"/>
      <c r="X1837" s="25">
        <v>0</v>
      </c>
      <c r="Y1837" s="25"/>
      <c r="Z1837" s="25">
        <v>0</v>
      </c>
      <c r="AA1837" s="109"/>
      <c r="AB1837" s="25">
        <v>0</v>
      </c>
      <c r="AC1837" s="25">
        <v>0</v>
      </c>
      <c r="AD1837" s="25">
        <v>0</v>
      </c>
      <c r="AE1837" s="25">
        <v>0</v>
      </c>
      <c r="AF1837" s="25">
        <v>0</v>
      </c>
      <c r="AG1837" s="25">
        <v>0</v>
      </c>
      <c r="AH1837" s="109"/>
      <c r="AI1837" s="25">
        <v>0</v>
      </c>
      <c r="AJ1837" s="25">
        <v>0</v>
      </c>
      <c r="AK1837" s="123">
        <v>0</v>
      </c>
      <c r="AL1837" s="25">
        <v>0</v>
      </c>
      <c r="AM1837" s="25">
        <v>0</v>
      </c>
      <c r="AN1837" s="25">
        <v>0</v>
      </c>
      <c r="AO1837" s="109"/>
      <c r="AP1837" s="25">
        <v>0</v>
      </c>
      <c r="AQ1837" s="25">
        <v>0</v>
      </c>
      <c r="AR1837" s="25">
        <v>0</v>
      </c>
      <c r="AS1837" s="25">
        <v>0</v>
      </c>
      <c r="AT1837" s="25">
        <v>0</v>
      </c>
      <c r="AU1837" s="25">
        <v>0</v>
      </c>
      <c r="AW1837" t="str">
        <f t="shared" si="173"/>
        <v>Phạm Thanh Hà</v>
      </c>
      <c r="AX1837" s="27" t="str">
        <f t="shared" si="174"/>
        <v xml:space="preserve">Vũ Thị Dịu </v>
      </c>
      <c r="AY1837" s="4" t="str">
        <f t="shared" si="175"/>
        <v>VIN+</v>
      </c>
    </row>
    <row r="1838" spans="1:51" outlineLevel="1" x14ac:dyDescent="0.25">
      <c r="A1838" s="4" t="s">
        <v>1104</v>
      </c>
      <c r="B1838" s="4" t="s">
        <v>797</v>
      </c>
      <c r="C1838" s="4" t="s">
        <v>451</v>
      </c>
      <c r="D1838" s="11" t="s">
        <v>777</v>
      </c>
      <c r="E1838" s="32" t="s">
        <v>840</v>
      </c>
      <c r="F1838" s="11" t="s">
        <v>710</v>
      </c>
      <c r="G1838" s="35">
        <v>5278291</v>
      </c>
      <c r="H1838" s="4" t="s">
        <v>3434</v>
      </c>
      <c r="I1838" s="4"/>
      <c r="J1838" s="4"/>
      <c r="K1838" s="4"/>
      <c r="L1838" s="4"/>
      <c r="M1838" s="33"/>
      <c r="N1838" s="38"/>
      <c r="O1838" s="33"/>
      <c r="P1838" s="244">
        <f t="shared" si="172"/>
        <v>0</v>
      </c>
      <c r="Q1838" s="25"/>
      <c r="R1838" s="25"/>
      <c r="S1838" s="25"/>
      <c r="T1838" s="109"/>
      <c r="U1838" s="25"/>
      <c r="V1838" s="25"/>
      <c r="W1838" s="25"/>
      <c r="X1838" s="25">
        <v>0</v>
      </c>
      <c r="Y1838" s="25"/>
      <c r="Z1838" s="25">
        <v>0</v>
      </c>
      <c r="AA1838" s="109"/>
      <c r="AB1838" s="25">
        <v>0</v>
      </c>
      <c r="AC1838" s="25">
        <v>0</v>
      </c>
      <c r="AD1838" s="25">
        <v>0</v>
      </c>
      <c r="AE1838" s="25">
        <v>0</v>
      </c>
      <c r="AF1838" s="25">
        <v>0</v>
      </c>
      <c r="AG1838" s="25">
        <v>0</v>
      </c>
      <c r="AH1838" s="109"/>
      <c r="AI1838" s="25">
        <v>0</v>
      </c>
      <c r="AJ1838" s="25">
        <v>0</v>
      </c>
      <c r="AK1838" s="123">
        <v>0</v>
      </c>
      <c r="AL1838" s="25">
        <v>0</v>
      </c>
      <c r="AM1838" s="25">
        <v>0</v>
      </c>
      <c r="AN1838" s="25">
        <v>0</v>
      </c>
      <c r="AO1838" s="109"/>
      <c r="AP1838" s="25">
        <v>0</v>
      </c>
      <c r="AQ1838" s="25">
        <v>0</v>
      </c>
      <c r="AR1838" s="25">
        <v>0</v>
      </c>
      <c r="AS1838" s="25">
        <v>0</v>
      </c>
      <c r="AT1838" s="25">
        <v>0</v>
      </c>
      <c r="AU1838" s="25">
        <v>0</v>
      </c>
      <c r="AW1838" t="str">
        <f t="shared" si="173"/>
        <v>Phạm Thanh Hà</v>
      </c>
      <c r="AX1838" s="27" t="str">
        <f t="shared" si="174"/>
        <v xml:space="preserve">Vũ Thị Dịu </v>
      </c>
      <c r="AY1838" s="4" t="str">
        <f t="shared" si="175"/>
        <v>VIN+</v>
      </c>
    </row>
    <row r="1839" spans="1:51" outlineLevel="1" x14ac:dyDescent="0.25">
      <c r="A1839" s="4" t="s">
        <v>1104</v>
      </c>
      <c r="B1839" s="4" t="s">
        <v>797</v>
      </c>
      <c r="C1839" s="4" t="s">
        <v>451</v>
      </c>
      <c r="D1839" s="11" t="s">
        <v>777</v>
      </c>
      <c r="E1839" s="32" t="s">
        <v>840</v>
      </c>
      <c r="F1839" s="11" t="s">
        <v>710</v>
      </c>
      <c r="G1839" s="35">
        <v>5295838</v>
      </c>
      <c r="H1839" s="4" t="s">
        <v>3435</v>
      </c>
      <c r="I1839" s="4"/>
      <c r="J1839" s="4"/>
      <c r="K1839" s="4"/>
      <c r="L1839" s="4"/>
      <c r="M1839" s="33"/>
      <c r="N1839" s="38"/>
      <c r="O1839" s="33"/>
      <c r="P1839" s="244">
        <f t="shared" si="172"/>
        <v>1195.0419999999999</v>
      </c>
      <c r="Q1839" s="25"/>
      <c r="R1839" s="25"/>
      <c r="S1839" s="25"/>
      <c r="T1839" s="109"/>
      <c r="U1839" s="25"/>
      <c r="V1839" s="25"/>
      <c r="W1839" s="25"/>
      <c r="X1839" s="25">
        <v>0</v>
      </c>
      <c r="Y1839" s="25"/>
      <c r="Z1839" s="25">
        <v>0</v>
      </c>
      <c r="AA1839" s="109"/>
      <c r="AB1839" s="25">
        <v>0</v>
      </c>
      <c r="AC1839" s="25">
        <v>0</v>
      </c>
      <c r="AD1839" s="25">
        <v>0</v>
      </c>
      <c r="AE1839" s="25">
        <v>0</v>
      </c>
      <c r="AF1839" s="25">
        <v>0</v>
      </c>
      <c r="AG1839" s="25">
        <v>0</v>
      </c>
      <c r="AH1839" s="109"/>
      <c r="AI1839" s="25">
        <v>0</v>
      </c>
      <c r="AJ1839" s="25">
        <v>0</v>
      </c>
      <c r="AK1839" s="123">
        <v>0</v>
      </c>
      <c r="AL1839" s="25">
        <v>359.05700000000002</v>
      </c>
      <c r="AM1839" s="25">
        <v>0</v>
      </c>
      <c r="AN1839" s="25">
        <v>0</v>
      </c>
      <c r="AO1839" s="109"/>
      <c r="AP1839" s="25">
        <v>0</v>
      </c>
      <c r="AQ1839" s="25">
        <v>238.464</v>
      </c>
      <c r="AR1839" s="25">
        <v>238.464</v>
      </c>
      <c r="AS1839" s="25">
        <v>0</v>
      </c>
      <c r="AT1839" s="25">
        <v>359.05700000000002</v>
      </c>
      <c r="AU1839" s="25">
        <v>0</v>
      </c>
      <c r="AW1839" t="str">
        <f t="shared" si="173"/>
        <v>Phạm Thanh Hà</v>
      </c>
      <c r="AX1839" s="27" t="str">
        <f t="shared" si="174"/>
        <v xml:space="preserve">Vũ Thị Dịu </v>
      </c>
      <c r="AY1839" s="4" t="str">
        <f t="shared" si="175"/>
        <v>VIN+</v>
      </c>
    </row>
    <row r="1840" spans="1:51" outlineLevel="1" x14ac:dyDescent="0.25">
      <c r="A1840" s="4" t="s">
        <v>1104</v>
      </c>
      <c r="B1840" s="4" t="s">
        <v>797</v>
      </c>
      <c r="C1840" s="4" t="s">
        <v>451</v>
      </c>
      <c r="D1840" s="11" t="s">
        <v>777</v>
      </c>
      <c r="E1840" s="32" t="s">
        <v>840</v>
      </c>
      <c r="F1840" s="11" t="s">
        <v>710</v>
      </c>
      <c r="G1840" s="35">
        <v>5274648</v>
      </c>
      <c r="H1840" s="4" t="s">
        <v>3436</v>
      </c>
      <c r="I1840" s="4"/>
      <c r="J1840" s="4"/>
      <c r="K1840" s="4"/>
      <c r="L1840" s="4"/>
      <c r="M1840" s="33"/>
      <c r="N1840" s="38"/>
      <c r="O1840" s="33"/>
      <c r="P1840" s="244">
        <f t="shared" si="172"/>
        <v>359.05700000000002</v>
      </c>
      <c r="Q1840" s="25"/>
      <c r="R1840" s="25"/>
      <c r="S1840" s="25"/>
      <c r="T1840" s="109"/>
      <c r="U1840" s="25"/>
      <c r="V1840" s="25"/>
      <c r="W1840" s="25"/>
      <c r="X1840" s="25">
        <v>0</v>
      </c>
      <c r="Y1840" s="25"/>
      <c r="Z1840" s="25">
        <v>0</v>
      </c>
      <c r="AA1840" s="109"/>
      <c r="AB1840" s="25">
        <v>0</v>
      </c>
      <c r="AC1840" s="25">
        <v>0</v>
      </c>
      <c r="AD1840" s="25">
        <v>0</v>
      </c>
      <c r="AE1840" s="25">
        <v>0</v>
      </c>
      <c r="AF1840" s="25">
        <v>0</v>
      </c>
      <c r="AG1840" s="25">
        <v>0</v>
      </c>
      <c r="AH1840" s="109"/>
      <c r="AI1840" s="25">
        <v>0</v>
      </c>
      <c r="AJ1840" s="25">
        <v>0</v>
      </c>
      <c r="AK1840" s="123">
        <v>359.05700000000002</v>
      </c>
      <c r="AL1840" s="25">
        <v>0</v>
      </c>
      <c r="AM1840" s="25">
        <v>0</v>
      </c>
      <c r="AN1840" s="25">
        <v>0</v>
      </c>
      <c r="AO1840" s="109"/>
      <c r="AP1840" s="25">
        <v>0</v>
      </c>
      <c r="AQ1840" s="25">
        <v>0</v>
      </c>
      <c r="AR1840" s="25">
        <v>0</v>
      </c>
      <c r="AS1840" s="25">
        <v>0</v>
      </c>
      <c r="AT1840" s="25">
        <v>0</v>
      </c>
      <c r="AU1840" s="25">
        <v>0</v>
      </c>
      <c r="AW1840" t="str">
        <f t="shared" si="173"/>
        <v>Phạm Thanh Hà</v>
      </c>
      <c r="AX1840" s="27" t="str">
        <f t="shared" si="174"/>
        <v xml:space="preserve">Vũ Thị Dịu </v>
      </c>
      <c r="AY1840" s="4" t="str">
        <f t="shared" si="175"/>
        <v>VIN+</v>
      </c>
    </row>
    <row r="1841" spans="1:51" outlineLevel="1" x14ac:dyDescent="0.25">
      <c r="A1841" s="4" t="s">
        <v>1104</v>
      </c>
      <c r="B1841" s="4" t="s">
        <v>797</v>
      </c>
      <c r="C1841" s="4" t="s">
        <v>451</v>
      </c>
      <c r="D1841" s="11" t="s">
        <v>777</v>
      </c>
      <c r="E1841" s="32" t="s">
        <v>840</v>
      </c>
      <c r="F1841" s="11" t="s">
        <v>710</v>
      </c>
      <c r="G1841" s="35">
        <v>5277368</v>
      </c>
      <c r="H1841" s="4" t="s">
        <v>3437</v>
      </c>
      <c r="I1841" s="4"/>
      <c r="J1841" s="4"/>
      <c r="K1841" s="4"/>
      <c r="L1841" s="4"/>
      <c r="M1841" s="33"/>
      <c r="N1841" s="38"/>
      <c r="O1841" s="33"/>
      <c r="P1841" s="244">
        <f t="shared" si="172"/>
        <v>0</v>
      </c>
      <c r="Q1841" s="25"/>
      <c r="R1841" s="25"/>
      <c r="S1841" s="25"/>
      <c r="T1841" s="109"/>
      <c r="U1841" s="25"/>
      <c r="V1841" s="25"/>
      <c r="W1841" s="25"/>
      <c r="X1841" s="25">
        <v>0</v>
      </c>
      <c r="Y1841" s="25"/>
      <c r="Z1841" s="25">
        <v>0</v>
      </c>
      <c r="AA1841" s="109"/>
      <c r="AB1841" s="25">
        <v>0</v>
      </c>
      <c r="AC1841" s="25">
        <v>0</v>
      </c>
      <c r="AD1841" s="25">
        <v>0</v>
      </c>
      <c r="AE1841" s="25">
        <v>0</v>
      </c>
      <c r="AF1841" s="25">
        <v>0</v>
      </c>
      <c r="AG1841" s="25">
        <v>0</v>
      </c>
      <c r="AH1841" s="109"/>
      <c r="AI1841" s="25">
        <v>0</v>
      </c>
      <c r="AJ1841" s="25">
        <v>0</v>
      </c>
      <c r="AK1841" s="123">
        <v>0</v>
      </c>
      <c r="AL1841" s="25">
        <v>0</v>
      </c>
      <c r="AM1841" s="25">
        <v>0</v>
      </c>
      <c r="AN1841" s="25">
        <v>0</v>
      </c>
      <c r="AO1841" s="109"/>
      <c r="AP1841" s="25">
        <v>0</v>
      </c>
      <c r="AQ1841" s="25">
        <v>0</v>
      </c>
      <c r="AR1841" s="25">
        <v>0</v>
      </c>
      <c r="AS1841" s="25">
        <v>0</v>
      </c>
      <c r="AT1841" s="25">
        <v>0</v>
      </c>
      <c r="AU1841" s="25">
        <v>0</v>
      </c>
      <c r="AW1841" t="str">
        <f t="shared" si="173"/>
        <v>Phạm Thanh Hà</v>
      </c>
      <c r="AX1841" s="27" t="str">
        <f t="shared" si="174"/>
        <v xml:space="preserve">Vũ Thị Dịu </v>
      </c>
      <c r="AY1841" s="4" t="str">
        <f t="shared" si="175"/>
        <v>VIN+</v>
      </c>
    </row>
    <row r="1842" spans="1:51" outlineLevel="1" x14ac:dyDescent="0.25">
      <c r="A1842" s="4" t="s">
        <v>1104</v>
      </c>
      <c r="B1842" s="4" t="s">
        <v>797</v>
      </c>
      <c r="C1842" s="4" t="s">
        <v>451</v>
      </c>
      <c r="D1842" s="11" t="s">
        <v>777</v>
      </c>
      <c r="E1842" s="32" t="s">
        <v>840</v>
      </c>
      <c r="F1842" s="11" t="s">
        <v>710</v>
      </c>
      <c r="G1842" s="35">
        <v>5301049</v>
      </c>
      <c r="H1842" s="4" t="s">
        <v>3438</v>
      </c>
      <c r="I1842" s="4"/>
      <c r="J1842" s="4"/>
      <c r="K1842" s="4"/>
      <c r="L1842" s="4"/>
      <c r="M1842" s="33"/>
      <c r="N1842" s="38"/>
      <c r="O1842" s="33"/>
      <c r="P1842" s="244">
        <f t="shared" si="172"/>
        <v>0</v>
      </c>
      <c r="Q1842" s="25"/>
      <c r="R1842" s="25"/>
      <c r="S1842" s="25"/>
      <c r="T1842" s="109"/>
      <c r="U1842" s="25"/>
      <c r="V1842" s="25"/>
      <c r="W1842" s="25"/>
      <c r="X1842" s="25">
        <v>0</v>
      </c>
      <c r="Y1842" s="25"/>
      <c r="Z1842" s="25">
        <v>0</v>
      </c>
      <c r="AA1842" s="109"/>
      <c r="AB1842" s="25">
        <v>0</v>
      </c>
      <c r="AC1842" s="25">
        <v>0</v>
      </c>
      <c r="AD1842" s="25">
        <v>0</v>
      </c>
      <c r="AE1842" s="25">
        <v>0</v>
      </c>
      <c r="AF1842" s="25">
        <v>0</v>
      </c>
      <c r="AG1842" s="25">
        <v>0</v>
      </c>
      <c r="AH1842" s="109"/>
      <c r="AI1842" s="25">
        <v>0</v>
      </c>
      <c r="AJ1842" s="25">
        <v>0</v>
      </c>
      <c r="AK1842" s="123">
        <v>0</v>
      </c>
      <c r="AL1842" s="25">
        <v>0</v>
      </c>
      <c r="AM1842" s="25">
        <v>0</v>
      </c>
      <c r="AN1842" s="25">
        <v>0</v>
      </c>
      <c r="AO1842" s="109"/>
      <c r="AP1842" s="25">
        <v>0</v>
      </c>
      <c r="AQ1842" s="25">
        <v>0</v>
      </c>
      <c r="AR1842" s="25">
        <v>0</v>
      </c>
      <c r="AS1842" s="25">
        <v>0</v>
      </c>
      <c r="AT1842" s="25">
        <v>0</v>
      </c>
      <c r="AU1842" s="25">
        <v>0</v>
      </c>
      <c r="AW1842" t="str">
        <f t="shared" si="173"/>
        <v>Phạm Thanh Hà</v>
      </c>
      <c r="AX1842" s="27" t="str">
        <f t="shared" si="174"/>
        <v xml:space="preserve">Vũ Thị Dịu </v>
      </c>
      <c r="AY1842" s="4" t="str">
        <f t="shared" si="175"/>
        <v>VIN+</v>
      </c>
    </row>
    <row r="1843" spans="1:51" outlineLevel="1" x14ac:dyDescent="0.25">
      <c r="A1843" s="4" t="s">
        <v>1104</v>
      </c>
      <c r="B1843" s="4" t="s">
        <v>797</v>
      </c>
      <c r="C1843" s="4" t="s">
        <v>451</v>
      </c>
      <c r="D1843" s="11" t="s">
        <v>777</v>
      </c>
      <c r="E1843" s="32" t="s">
        <v>840</v>
      </c>
      <c r="F1843" s="11" t="s">
        <v>710</v>
      </c>
      <c r="G1843" s="35">
        <v>5299623</v>
      </c>
      <c r="H1843" s="4" t="s">
        <v>3439</v>
      </c>
      <c r="I1843" s="4"/>
      <c r="J1843" s="4"/>
      <c r="K1843" s="4"/>
      <c r="L1843" s="4"/>
      <c r="M1843" s="33"/>
      <c r="N1843" s="38"/>
      <c r="O1843" s="33"/>
      <c r="P1843" s="244">
        <f t="shared" si="172"/>
        <v>303.49700000000001</v>
      </c>
      <c r="Q1843" s="25"/>
      <c r="R1843" s="25"/>
      <c r="S1843" s="25"/>
      <c r="T1843" s="109"/>
      <c r="U1843" s="25"/>
      <c r="V1843" s="25"/>
      <c r="W1843" s="25"/>
      <c r="X1843" s="25">
        <v>0</v>
      </c>
      <c r="Y1843" s="25"/>
      <c r="Z1843" s="25">
        <v>0</v>
      </c>
      <c r="AA1843" s="109"/>
      <c r="AB1843" s="25">
        <v>0</v>
      </c>
      <c r="AC1843" s="25">
        <v>0</v>
      </c>
      <c r="AD1843" s="25">
        <v>0</v>
      </c>
      <c r="AE1843" s="25">
        <v>0</v>
      </c>
      <c r="AF1843" s="25">
        <v>0</v>
      </c>
      <c r="AG1843" s="25">
        <v>0</v>
      </c>
      <c r="AH1843" s="109"/>
      <c r="AI1843" s="25">
        <v>0</v>
      </c>
      <c r="AJ1843" s="25">
        <v>0</v>
      </c>
      <c r="AK1843" s="123">
        <v>303.49700000000001</v>
      </c>
      <c r="AL1843" s="25">
        <v>0</v>
      </c>
      <c r="AM1843" s="25">
        <v>0</v>
      </c>
      <c r="AN1843" s="25">
        <v>0</v>
      </c>
      <c r="AO1843" s="109"/>
      <c r="AP1843" s="25">
        <v>0</v>
      </c>
      <c r="AQ1843" s="25">
        <v>0</v>
      </c>
      <c r="AR1843" s="25">
        <v>0</v>
      </c>
      <c r="AS1843" s="25">
        <v>0</v>
      </c>
      <c r="AT1843" s="25">
        <v>0</v>
      </c>
      <c r="AU1843" s="25">
        <v>0</v>
      </c>
      <c r="AW1843" t="str">
        <f t="shared" si="173"/>
        <v>Phạm Thanh Hà</v>
      </c>
      <c r="AX1843" s="27" t="str">
        <f t="shared" si="174"/>
        <v xml:space="preserve">Vũ Thị Dịu </v>
      </c>
      <c r="AY1843" s="4" t="str">
        <f t="shared" si="175"/>
        <v>VIN+</v>
      </c>
    </row>
    <row r="1844" spans="1:51" outlineLevel="1" x14ac:dyDescent="0.25">
      <c r="A1844" s="4" t="s">
        <v>1104</v>
      </c>
      <c r="B1844" s="4" t="s">
        <v>797</v>
      </c>
      <c r="C1844" s="4" t="s">
        <v>451</v>
      </c>
      <c r="D1844" s="11" t="s">
        <v>777</v>
      </c>
      <c r="E1844" s="32" t="s">
        <v>840</v>
      </c>
      <c r="F1844" s="11" t="s">
        <v>710</v>
      </c>
      <c r="G1844" s="35">
        <v>5332430</v>
      </c>
      <c r="H1844" s="4" t="s">
        <v>3440</v>
      </c>
      <c r="I1844" s="4"/>
      <c r="J1844" s="4"/>
      <c r="K1844" s="4"/>
      <c r="L1844" s="4"/>
      <c r="M1844" s="33"/>
      <c r="N1844" s="38"/>
      <c r="O1844" s="33"/>
      <c r="P1844" s="244">
        <f t="shared" si="172"/>
        <v>835.9849999999999</v>
      </c>
      <c r="Q1844" s="25"/>
      <c r="R1844" s="25"/>
      <c r="S1844" s="25"/>
      <c r="T1844" s="109"/>
      <c r="U1844" s="25"/>
      <c r="V1844" s="25"/>
      <c r="W1844" s="25"/>
      <c r="X1844" s="25">
        <v>0</v>
      </c>
      <c r="Y1844" s="25"/>
      <c r="Z1844" s="25">
        <v>0</v>
      </c>
      <c r="AA1844" s="109"/>
      <c r="AB1844" s="25">
        <v>0</v>
      </c>
      <c r="AC1844" s="25">
        <v>0</v>
      </c>
      <c r="AD1844" s="25">
        <v>0</v>
      </c>
      <c r="AE1844" s="25">
        <v>0</v>
      </c>
      <c r="AF1844" s="25">
        <v>0</v>
      </c>
      <c r="AG1844" s="25">
        <v>0</v>
      </c>
      <c r="AH1844" s="109"/>
      <c r="AI1844" s="25">
        <v>0</v>
      </c>
      <c r="AJ1844" s="25">
        <v>0</v>
      </c>
      <c r="AK1844" s="123">
        <v>597.52099999999996</v>
      </c>
      <c r="AL1844" s="25">
        <v>0</v>
      </c>
      <c r="AM1844" s="25">
        <v>0</v>
      </c>
      <c r="AN1844" s="25">
        <v>0</v>
      </c>
      <c r="AO1844" s="109"/>
      <c r="AP1844" s="25">
        <v>0</v>
      </c>
      <c r="AQ1844" s="25">
        <v>0</v>
      </c>
      <c r="AR1844" s="25">
        <v>238.464</v>
      </c>
      <c r="AS1844" s="25">
        <v>0</v>
      </c>
      <c r="AT1844" s="25">
        <v>0</v>
      </c>
      <c r="AU1844" s="25">
        <v>0</v>
      </c>
      <c r="AW1844" t="str">
        <f t="shared" si="173"/>
        <v>Phạm Thanh Hà</v>
      </c>
      <c r="AX1844" s="27" t="str">
        <f t="shared" si="174"/>
        <v xml:space="preserve">Vũ Thị Dịu </v>
      </c>
      <c r="AY1844" s="4" t="str">
        <f t="shared" si="175"/>
        <v>VIN+</v>
      </c>
    </row>
    <row r="1845" spans="1:51" outlineLevel="1" x14ac:dyDescent="0.25">
      <c r="A1845" s="4" t="s">
        <v>1104</v>
      </c>
      <c r="B1845" s="4" t="s">
        <v>797</v>
      </c>
      <c r="C1845" s="4" t="s">
        <v>451</v>
      </c>
      <c r="D1845" s="11" t="s">
        <v>777</v>
      </c>
      <c r="E1845" s="32" t="s">
        <v>840</v>
      </c>
      <c r="F1845" s="11" t="s">
        <v>710</v>
      </c>
      <c r="G1845" s="35">
        <v>5130188</v>
      </c>
      <c r="H1845" s="4" t="s">
        <v>3441</v>
      </c>
      <c r="I1845" s="4"/>
      <c r="J1845" s="4"/>
      <c r="K1845" s="4"/>
      <c r="L1845" s="4"/>
      <c r="M1845" s="33"/>
      <c r="N1845" s="38"/>
      <c r="O1845" s="33"/>
      <c r="P1845" s="244">
        <f t="shared" si="172"/>
        <v>0</v>
      </c>
      <c r="Q1845" s="25"/>
      <c r="R1845" s="25"/>
      <c r="S1845" s="25"/>
      <c r="T1845" s="109"/>
      <c r="U1845" s="25"/>
      <c r="V1845" s="25"/>
      <c r="W1845" s="25"/>
      <c r="X1845" s="25">
        <v>0</v>
      </c>
      <c r="Y1845" s="25"/>
      <c r="Z1845" s="25">
        <v>0</v>
      </c>
      <c r="AA1845" s="109"/>
      <c r="AB1845" s="25">
        <v>0</v>
      </c>
      <c r="AC1845" s="25">
        <v>0</v>
      </c>
      <c r="AD1845" s="25">
        <v>0</v>
      </c>
      <c r="AE1845" s="25">
        <v>0</v>
      </c>
      <c r="AF1845" s="25">
        <v>0</v>
      </c>
      <c r="AG1845" s="25">
        <v>0</v>
      </c>
      <c r="AH1845" s="109"/>
      <c r="AI1845" s="25">
        <v>0</v>
      </c>
      <c r="AJ1845" s="25">
        <v>0</v>
      </c>
      <c r="AK1845" s="123">
        <v>0</v>
      </c>
      <c r="AL1845" s="25">
        <v>0</v>
      </c>
      <c r="AM1845" s="25">
        <v>0</v>
      </c>
      <c r="AN1845" s="25">
        <v>0</v>
      </c>
      <c r="AO1845" s="109"/>
      <c r="AP1845" s="25">
        <v>0</v>
      </c>
      <c r="AQ1845" s="25">
        <v>0</v>
      </c>
      <c r="AR1845" s="25">
        <v>0</v>
      </c>
      <c r="AS1845" s="25">
        <v>0</v>
      </c>
      <c r="AT1845" s="25">
        <v>0</v>
      </c>
      <c r="AU1845" s="25">
        <v>0</v>
      </c>
      <c r="AW1845" t="str">
        <f t="shared" si="173"/>
        <v>Phạm Thanh Hà</v>
      </c>
      <c r="AX1845" s="27" t="str">
        <f t="shared" si="174"/>
        <v xml:space="preserve">Vũ Thị Dịu </v>
      </c>
      <c r="AY1845" s="4" t="str">
        <f t="shared" si="175"/>
        <v>VIN+</v>
      </c>
    </row>
    <row r="1846" spans="1:51" outlineLevel="1" x14ac:dyDescent="0.25">
      <c r="A1846" s="4" t="s">
        <v>1104</v>
      </c>
      <c r="B1846" s="4" t="s">
        <v>797</v>
      </c>
      <c r="C1846" s="4" t="s">
        <v>451</v>
      </c>
      <c r="D1846" s="11" t="s">
        <v>777</v>
      </c>
      <c r="E1846" s="32" t="s">
        <v>840</v>
      </c>
      <c r="F1846" s="11" t="s">
        <v>710</v>
      </c>
      <c r="G1846" s="35">
        <v>5295883</v>
      </c>
      <c r="H1846" s="4" t="s">
        <v>3442</v>
      </c>
      <c r="I1846" s="4"/>
      <c r="J1846" s="4"/>
      <c r="K1846" s="4"/>
      <c r="L1846" s="4"/>
      <c r="M1846" s="33"/>
      <c r="N1846" s="38"/>
      <c r="O1846" s="33"/>
      <c r="P1846" s="244">
        <f t="shared" si="172"/>
        <v>956.57799999999997</v>
      </c>
      <c r="Q1846" s="25"/>
      <c r="R1846" s="25"/>
      <c r="S1846" s="25"/>
      <c r="T1846" s="109"/>
      <c r="U1846" s="25"/>
      <c r="V1846" s="25"/>
      <c r="W1846" s="25"/>
      <c r="X1846" s="25">
        <v>0</v>
      </c>
      <c r="Y1846" s="25"/>
      <c r="Z1846" s="25">
        <v>0</v>
      </c>
      <c r="AA1846" s="109"/>
      <c r="AB1846" s="25">
        <v>0</v>
      </c>
      <c r="AC1846" s="25">
        <v>0</v>
      </c>
      <c r="AD1846" s="25">
        <v>0</v>
      </c>
      <c r="AE1846" s="25">
        <v>0</v>
      </c>
      <c r="AF1846" s="25">
        <v>0</v>
      </c>
      <c r="AG1846" s="25">
        <v>0</v>
      </c>
      <c r="AH1846" s="109"/>
      <c r="AI1846" s="25">
        <v>0</v>
      </c>
      <c r="AJ1846" s="25">
        <v>0</v>
      </c>
      <c r="AK1846" s="123">
        <v>597.52099999999996</v>
      </c>
      <c r="AL1846" s="25">
        <v>0</v>
      </c>
      <c r="AM1846" s="25">
        <v>0</v>
      </c>
      <c r="AN1846" s="25">
        <v>0</v>
      </c>
      <c r="AO1846" s="109"/>
      <c r="AP1846" s="25">
        <v>0</v>
      </c>
      <c r="AQ1846" s="25">
        <v>0</v>
      </c>
      <c r="AR1846" s="25">
        <v>0</v>
      </c>
      <c r="AS1846" s="25">
        <v>0</v>
      </c>
      <c r="AT1846" s="25">
        <v>359.05700000000002</v>
      </c>
      <c r="AU1846" s="25">
        <v>0</v>
      </c>
      <c r="AW1846" t="str">
        <f t="shared" si="173"/>
        <v>Phạm Thanh Hà</v>
      </c>
      <c r="AX1846" s="27" t="str">
        <f t="shared" si="174"/>
        <v xml:space="preserve">Vũ Thị Dịu </v>
      </c>
      <c r="AY1846" s="4" t="str">
        <f t="shared" si="175"/>
        <v>VIN+</v>
      </c>
    </row>
    <row r="1847" spans="1:51" outlineLevel="1" x14ac:dyDescent="0.25">
      <c r="A1847" s="4" t="s">
        <v>1104</v>
      </c>
      <c r="B1847" s="4" t="s">
        <v>797</v>
      </c>
      <c r="C1847" s="4" t="s">
        <v>451</v>
      </c>
      <c r="D1847" s="11" t="s">
        <v>777</v>
      </c>
      <c r="E1847" s="32" t="s">
        <v>840</v>
      </c>
      <c r="F1847" s="11" t="s">
        <v>710</v>
      </c>
      <c r="G1847" s="35">
        <v>5301689</v>
      </c>
      <c r="H1847" s="4" t="s">
        <v>3443</v>
      </c>
      <c r="I1847" s="4"/>
      <c r="J1847" s="4"/>
      <c r="K1847" s="4"/>
      <c r="L1847" s="4"/>
      <c r="M1847" s="33"/>
      <c r="N1847" s="38"/>
      <c r="O1847" s="33"/>
      <c r="P1847" s="244">
        <f t="shared" si="172"/>
        <v>476.928</v>
      </c>
      <c r="Q1847" s="25"/>
      <c r="R1847" s="25"/>
      <c r="S1847" s="25"/>
      <c r="T1847" s="109"/>
      <c r="U1847" s="25"/>
      <c r="V1847" s="25"/>
      <c r="W1847" s="25"/>
      <c r="X1847" s="25">
        <v>0</v>
      </c>
      <c r="Y1847" s="25"/>
      <c r="Z1847" s="25">
        <v>0</v>
      </c>
      <c r="AA1847" s="109"/>
      <c r="AB1847" s="25">
        <v>0</v>
      </c>
      <c r="AC1847" s="25">
        <v>0</v>
      </c>
      <c r="AD1847" s="25">
        <v>0</v>
      </c>
      <c r="AE1847" s="25">
        <v>0</v>
      </c>
      <c r="AF1847" s="25">
        <v>0</v>
      </c>
      <c r="AG1847" s="25">
        <v>0</v>
      </c>
      <c r="AH1847" s="109"/>
      <c r="AI1847" s="25">
        <v>0</v>
      </c>
      <c r="AJ1847" s="25">
        <v>0</v>
      </c>
      <c r="AK1847" s="123">
        <v>0</v>
      </c>
      <c r="AL1847" s="25">
        <v>0</v>
      </c>
      <c r="AM1847" s="25">
        <v>0</v>
      </c>
      <c r="AN1847" s="25">
        <v>0</v>
      </c>
      <c r="AO1847" s="109"/>
      <c r="AP1847" s="25">
        <v>238.464</v>
      </c>
      <c r="AQ1847" s="25">
        <v>0</v>
      </c>
      <c r="AR1847" s="25">
        <v>238.464</v>
      </c>
      <c r="AS1847" s="25">
        <v>0</v>
      </c>
      <c r="AT1847" s="25">
        <v>0</v>
      </c>
      <c r="AU1847" s="25">
        <v>0</v>
      </c>
      <c r="AW1847" t="str">
        <f t="shared" si="173"/>
        <v>Phạm Thanh Hà</v>
      </c>
      <c r="AX1847" s="27" t="str">
        <f t="shared" si="174"/>
        <v xml:space="preserve">Vũ Thị Dịu </v>
      </c>
      <c r="AY1847" s="4" t="str">
        <f t="shared" si="175"/>
        <v>VIN+</v>
      </c>
    </row>
    <row r="1848" spans="1:51" outlineLevel="1" x14ac:dyDescent="0.25">
      <c r="A1848" s="4" t="s">
        <v>1104</v>
      </c>
      <c r="B1848" s="4" t="s">
        <v>797</v>
      </c>
      <c r="C1848" s="4" t="s">
        <v>451</v>
      </c>
      <c r="D1848" s="11" t="s">
        <v>777</v>
      </c>
      <c r="E1848" s="32" t="s">
        <v>840</v>
      </c>
      <c r="F1848" s="11" t="s">
        <v>710</v>
      </c>
      <c r="G1848" s="35">
        <v>5294237</v>
      </c>
      <c r="H1848" s="4" t="s">
        <v>3444</v>
      </c>
      <c r="I1848" s="4"/>
      <c r="J1848" s="4"/>
      <c r="K1848" s="4"/>
      <c r="L1848" s="4"/>
      <c r="M1848" s="33"/>
      <c r="N1848" s="38"/>
      <c r="O1848" s="33"/>
      <c r="P1848" s="244">
        <f t="shared" si="172"/>
        <v>180.59800000000001</v>
      </c>
      <c r="Q1848" s="25"/>
      <c r="R1848" s="25"/>
      <c r="S1848" s="25"/>
      <c r="T1848" s="109"/>
      <c r="U1848" s="25"/>
      <c r="V1848" s="25"/>
      <c r="W1848" s="25"/>
      <c r="X1848" s="25">
        <v>0</v>
      </c>
      <c r="Y1848" s="25"/>
      <c r="Z1848" s="25">
        <v>0</v>
      </c>
      <c r="AA1848" s="109"/>
      <c r="AB1848" s="25">
        <v>0</v>
      </c>
      <c r="AC1848" s="25">
        <v>0</v>
      </c>
      <c r="AD1848" s="25">
        <v>0</v>
      </c>
      <c r="AE1848" s="25">
        <v>0</v>
      </c>
      <c r="AF1848" s="25">
        <v>0</v>
      </c>
      <c r="AG1848" s="25">
        <v>0</v>
      </c>
      <c r="AH1848" s="109"/>
      <c r="AI1848" s="25">
        <v>0</v>
      </c>
      <c r="AJ1848" s="25">
        <v>0</v>
      </c>
      <c r="AK1848" s="123">
        <v>0</v>
      </c>
      <c r="AL1848" s="25">
        <v>0</v>
      </c>
      <c r="AM1848" s="25">
        <v>0</v>
      </c>
      <c r="AN1848" s="25">
        <v>0</v>
      </c>
      <c r="AO1848" s="109"/>
      <c r="AP1848" s="25">
        <v>0</v>
      </c>
      <c r="AQ1848" s="25">
        <v>0</v>
      </c>
      <c r="AR1848" s="25">
        <v>0</v>
      </c>
      <c r="AS1848" s="25">
        <v>0</v>
      </c>
      <c r="AT1848" s="25">
        <v>0</v>
      </c>
      <c r="AU1848" s="25">
        <v>180.59800000000001</v>
      </c>
      <c r="AW1848" t="str">
        <f t="shared" si="173"/>
        <v>Phạm Thanh Hà</v>
      </c>
      <c r="AX1848" s="27" t="str">
        <f t="shared" si="174"/>
        <v xml:space="preserve">Vũ Thị Dịu </v>
      </c>
      <c r="AY1848" s="4" t="str">
        <f t="shared" si="175"/>
        <v>VIN+</v>
      </c>
    </row>
    <row r="1849" spans="1:51" outlineLevel="1" x14ac:dyDescent="0.25">
      <c r="A1849" s="4" t="s">
        <v>1104</v>
      </c>
      <c r="B1849" s="4" t="s">
        <v>797</v>
      </c>
      <c r="C1849" s="4" t="s">
        <v>451</v>
      </c>
      <c r="D1849" s="11" t="s">
        <v>777</v>
      </c>
      <c r="E1849" s="32" t="s">
        <v>840</v>
      </c>
      <c r="F1849" s="11" t="s">
        <v>710</v>
      </c>
      <c r="G1849" s="35">
        <v>5301876</v>
      </c>
      <c r="H1849" s="4" t="s">
        <v>3445</v>
      </c>
      <c r="I1849" s="4"/>
      <c r="J1849" s="4"/>
      <c r="K1849" s="4"/>
      <c r="L1849" s="4"/>
      <c r="M1849" s="33"/>
      <c r="N1849" s="38"/>
      <c r="O1849" s="33"/>
      <c r="P1849" s="244">
        <f t="shared" si="172"/>
        <v>1081.616</v>
      </c>
      <c r="Q1849" s="25"/>
      <c r="R1849" s="25"/>
      <c r="S1849" s="25"/>
      <c r="T1849" s="109"/>
      <c r="U1849" s="25"/>
      <c r="V1849" s="25"/>
      <c r="W1849" s="25"/>
      <c r="X1849" s="25">
        <v>0</v>
      </c>
      <c r="Y1849" s="25"/>
      <c r="Z1849" s="25">
        <v>180.59800000000001</v>
      </c>
      <c r="AA1849" s="109"/>
      <c r="AB1849" s="25">
        <v>0</v>
      </c>
      <c r="AC1849" s="25">
        <v>0</v>
      </c>
      <c r="AD1849" s="25">
        <v>0</v>
      </c>
      <c r="AE1849" s="25">
        <v>0</v>
      </c>
      <c r="AF1849" s="25">
        <v>0</v>
      </c>
      <c r="AG1849" s="25">
        <v>0</v>
      </c>
      <c r="AH1849" s="109"/>
      <c r="AI1849" s="25">
        <v>901.01800000000003</v>
      </c>
      <c r="AJ1849" s="25">
        <v>0</v>
      </c>
      <c r="AK1849" s="123">
        <v>0</v>
      </c>
      <c r="AL1849" s="25">
        <v>0</v>
      </c>
      <c r="AM1849" s="25">
        <v>0</v>
      </c>
      <c r="AN1849" s="25">
        <v>0</v>
      </c>
      <c r="AO1849" s="109"/>
      <c r="AP1849" s="25">
        <v>0</v>
      </c>
      <c r="AQ1849" s="25">
        <v>0</v>
      </c>
      <c r="AR1849" s="25">
        <v>0</v>
      </c>
      <c r="AS1849" s="25">
        <v>0</v>
      </c>
      <c r="AT1849" s="25">
        <v>0</v>
      </c>
      <c r="AU1849" s="25">
        <v>0</v>
      </c>
      <c r="AW1849" t="str">
        <f t="shared" si="173"/>
        <v>Phạm Thanh Hà</v>
      </c>
      <c r="AX1849" s="27" t="str">
        <f t="shared" si="174"/>
        <v xml:space="preserve">Vũ Thị Dịu </v>
      </c>
      <c r="AY1849" s="4" t="str">
        <f t="shared" si="175"/>
        <v>VIN+</v>
      </c>
    </row>
    <row r="1850" spans="1:51" outlineLevel="1" x14ac:dyDescent="0.25">
      <c r="A1850" s="4" t="s">
        <v>1104</v>
      </c>
      <c r="B1850" s="4" t="s">
        <v>797</v>
      </c>
      <c r="C1850" s="4" t="s">
        <v>451</v>
      </c>
      <c r="D1850" s="11" t="s">
        <v>777</v>
      </c>
      <c r="E1850" s="32" t="s">
        <v>840</v>
      </c>
      <c r="F1850" s="11" t="s">
        <v>710</v>
      </c>
      <c r="G1850" s="35">
        <v>5290217</v>
      </c>
      <c r="H1850" s="4" t="s">
        <v>2168</v>
      </c>
      <c r="I1850" s="4"/>
      <c r="J1850" s="4"/>
      <c r="K1850" s="4"/>
      <c r="L1850" s="4"/>
      <c r="M1850" s="33"/>
      <c r="N1850" s="38"/>
      <c r="O1850" s="33"/>
      <c r="P1850" s="244">
        <f t="shared" si="172"/>
        <v>1440.5039999999999</v>
      </c>
      <c r="Q1850" s="25"/>
      <c r="R1850" s="25"/>
      <c r="S1850" s="25"/>
      <c r="T1850" s="109"/>
      <c r="U1850" s="25"/>
      <c r="V1850" s="25"/>
      <c r="W1850" s="25"/>
      <c r="X1850" s="25">
        <v>361.19499999999999</v>
      </c>
      <c r="Y1850" s="25">
        <v>0</v>
      </c>
      <c r="Z1850" s="25">
        <v>0</v>
      </c>
      <c r="AA1850" s="109"/>
      <c r="AB1850" s="25">
        <v>0</v>
      </c>
      <c r="AC1850" s="25">
        <v>0</v>
      </c>
      <c r="AD1850" s="25">
        <v>0</v>
      </c>
      <c r="AE1850" s="25">
        <v>0</v>
      </c>
      <c r="AF1850" s="25">
        <v>0</v>
      </c>
      <c r="AG1850" s="25">
        <v>0</v>
      </c>
      <c r="AH1850" s="109"/>
      <c r="AI1850" s="25">
        <v>0</v>
      </c>
      <c r="AJ1850" s="25">
        <v>359.05700000000002</v>
      </c>
      <c r="AK1850" s="123">
        <v>0</v>
      </c>
      <c r="AL1850" s="25">
        <v>0</v>
      </c>
      <c r="AM1850" s="25">
        <v>0</v>
      </c>
      <c r="AN1850" s="25">
        <v>0</v>
      </c>
      <c r="AO1850" s="109"/>
      <c r="AP1850" s="25">
        <v>0</v>
      </c>
      <c r="AQ1850" s="25">
        <v>0</v>
      </c>
      <c r="AR1850" s="25">
        <v>0</v>
      </c>
      <c r="AS1850" s="25">
        <v>0</v>
      </c>
      <c r="AT1850" s="25">
        <v>0</v>
      </c>
      <c r="AU1850" s="25">
        <v>720.25199999999995</v>
      </c>
      <c r="AW1850" t="str">
        <f t="shared" si="173"/>
        <v>Phạm Thanh Hà</v>
      </c>
      <c r="AX1850" s="27" t="str">
        <f t="shared" si="174"/>
        <v xml:space="preserve">Vũ Thị Dịu </v>
      </c>
      <c r="AY1850" s="4" t="str">
        <f t="shared" si="175"/>
        <v>VIN+</v>
      </c>
    </row>
    <row r="1851" spans="1:51" outlineLevel="1" x14ac:dyDescent="0.25">
      <c r="A1851" s="4" t="s">
        <v>1104</v>
      </c>
      <c r="B1851" s="4" t="s">
        <v>797</v>
      </c>
      <c r="C1851" s="4" t="s">
        <v>451</v>
      </c>
      <c r="D1851" s="11" t="s">
        <v>777</v>
      </c>
      <c r="E1851" s="32" t="s">
        <v>840</v>
      </c>
      <c r="F1851" s="11" t="s">
        <v>710</v>
      </c>
      <c r="G1851" s="35">
        <v>5334452</v>
      </c>
      <c r="H1851" s="4" t="s">
        <v>2171</v>
      </c>
      <c r="I1851" s="4"/>
      <c r="J1851" s="4"/>
      <c r="K1851" s="4"/>
      <c r="L1851" s="4"/>
      <c r="M1851" s="33"/>
      <c r="N1851" s="38"/>
      <c r="O1851" s="33"/>
      <c r="P1851" s="244">
        <f t="shared" si="172"/>
        <v>901.01800000000003</v>
      </c>
      <c r="Q1851" s="25"/>
      <c r="R1851" s="25"/>
      <c r="S1851" s="25"/>
      <c r="T1851" s="109"/>
      <c r="U1851" s="25"/>
      <c r="V1851" s="25"/>
      <c r="W1851" s="25"/>
      <c r="X1851" s="25">
        <v>303.49700000000001</v>
      </c>
      <c r="Y1851" s="25">
        <v>0</v>
      </c>
      <c r="Z1851" s="25">
        <v>0</v>
      </c>
      <c r="AA1851" s="109"/>
      <c r="AB1851" s="25">
        <v>0</v>
      </c>
      <c r="AC1851" s="25">
        <v>0</v>
      </c>
      <c r="AD1851" s="25">
        <v>0</v>
      </c>
      <c r="AE1851" s="25">
        <v>0</v>
      </c>
      <c r="AF1851" s="25">
        <v>0</v>
      </c>
      <c r="AG1851" s="25">
        <v>0</v>
      </c>
      <c r="AH1851" s="109"/>
      <c r="AI1851" s="25">
        <v>0</v>
      </c>
      <c r="AJ1851" s="25">
        <v>0</v>
      </c>
      <c r="AK1851" s="123">
        <v>0</v>
      </c>
      <c r="AL1851" s="25">
        <v>0</v>
      </c>
      <c r="AM1851" s="25">
        <v>0</v>
      </c>
      <c r="AN1851" s="25">
        <v>0</v>
      </c>
      <c r="AO1851" s="109"/>
      <c r="AP1851" s="25">
        <v>0</v>
      </c>
      <c r="AQ1851" s="25">
        <v>0</v>
      </c>
      <c r="AR1851" s="25">
        <v>238.464</v>
      </c>
      <c r="AS1851" s="25">
        <v>0</v>
      </c>
      <c r="AT1851" s="25">
        <v>0</v>
      </c>
      <c r="AU1851" s="25">
        <v>359.05700000000002</v>
      </c>
      <c r="AW1851" t="str">
        <f t="shared" si="173"/>
        <v>Phạm Thanh Hà</v>
      </c>
      <c r="AX1851" s="27" t="str">
        <f t="shared" si="174"/>
        <v xml:space="preserve">Vũ Thị Dịu </v>
      </c>
      <c r="AY1851" s="4" t="str">
        <f t="shared" si="175"/>
        <v>VIN+</v>
      </c>
    </row>
    <row r="1852" spans="1:51" outlineLevel="1" x14ac:dyDescent="0.25">
      <c r="A1852" s="4" t="s">
        <v>1104</v>
      </c>
      <c r="B1852" s="4" t="s">
        <v>797</v>
      </c>
      <c r="C1852" s="4" t="s">
        <v>451</v>
      </c>
      <c r="D1852" s="11" t="s">
        <v>777</v>
      </c>
      <c r="E1852" s="32" t="s">
        <v>840</v>
      </c>
      <c r="F1852" s="11" t="s">
        <v>710</v>
      </c>
      <c r="G1852" s="35">
        <v>5130337</v>
      </c>
      <c r="H1852" s="4" t="s">
        <v>2172</v>
      </c>
      <c r="I1852" s="4"/>
      <c r="J1852" s="4"/>
      <c r="K1852" s="4"/>
      <c r="L1852" s="4"/>
      <c r="M1852" s="33"/>
      <c r="N1852" s="38"/>
      <c r="O1852" s="33"/>
      <c r="P1852" s="244">
        <f t="shared" si="172"/>
        <v>1623.577</v>
      </c>
      <c r="Q1852" s="25"/>
      <c r="R1852" s="25"/>
      <c r="S1852" s="25"/>
      <c r="T1852" s="109"/>
      <c r="U1852" s="25"/>
      <c r="V1852" s="25"/>
      <c r="W1852" s="25"/>
      <c r="X1852" s="25">
        <v>303.49700000000001</v>
      </c>
      <c r="Y1852" s="25">
        <v>0</v>
      </c>
      <c r="Z1852" s="25">
        <v>0</v>
      </c>
      <c r="AA1852" s="109"/>
      <c r="AB1852" s="25">
        <v>0</v>
      </c>
      <c r="AC1852" s="25">
        <v>0</v>
      </c>
      <c r="AD1852" s="25">
        <v>0</v>
      </c>
      <c r="AE1852" s="25">
        <v>0</v>
      </c>
      <c r="AF1852" s="25">
        <v>0</v>
      </c>
      <c r="AG1852" s="25">
        <v>0</v>
      </c>
      <c r="AH1852" s="109"/>
      <c r="AI1852" s="25">
        <v>0</v>
      </c>
      <c r="AJ1852" s="25">
        <v>0</v>
      </c>
      <c r="AK1852" s="123">
        <v>303.49700000000001</v>
      </c>
      <c r="AL1852" s="25">
        <v>0</v>
      </c>
      <c r="AM1852" s="25">
        <v>0</v>
      </c>
      <c r="AN1852" s="25">
        <v>0</v>
      </c>
      <c r="AO1852" s="109"/>
      <c r="AP1852" s="25">
        <v>0</v>
      </c>
      <c r="AQ1852" s="25">
        <v>0</v>
      </c>
      <c r="AR1852" s="25">
        <v>476.928</v>
      </c>
      <c r="AS1852" s="25">
        <v>0</v>
      </c>
      <c r="AT1852" s="25">
        <v>0</v>
      </c>
      <c r="AU1852" s="25">
        <v>539.65499999999997</v>
      </c>
      <c r="AW1852" t="str">
        <f t="shared" si="173"/>
        <v>Phạm Thanh Hà</v>
      </c>
      <c r="AX1852" s="27" t="str">
        <f t="shared" si="174"/>
        <v xml:space="preserve">Vũ Thị Dịu </v>
      </c>
      <c r="AY1852" s="4" t="str">
        <f t="shared" si="175"/>
        <v>VIN+</v>
      </c>
    </row>
    <row r="1853" spans="1:51" x14ac:dyDescent="0.25">
      <c r="A1853" s="4" t="s">
        <v>1104</v>
      </c>
      <c r="B1853" s="4" t="s">
        <v>797</v>
      </c>
      <c r="C1853" s="4" t="s">
        <v>451</v>
      </c>
      <c r="D1853" s="11" t="s">
        <v>777</v>
      </c>
      <c r="E1853" s="32" t="s">
        <v>840</v>
      </c>
      <c r="F1853" s="11" t="s">
        <v>710</v>
      </c>
      <c r="G1853" s="35">
        <v>5292101</v>
      </c>
      <c r="H1853" s="4" t="s">
        <v>2173</v>
      </c>
      <c r="I1853" s="4"/>
      <c r="J1853" s="4"/>
      <c r="K1853" s="4"/>
      <c r="L1853" s="4"/>
      <c r="M1853" s="33"/>
      <c r="N1853" s="38"/>
      <c r="O1853" s="33"/>
      <c r="P1853" s="244">
        <f t="shared" si="172"/>
        <v>180.59800000000001</v>
      </c>
      <c r="Q1853" s="25"/>
      <c r="R1853" s="25"/>
      <c r="S1853" s="25"/>
      <c r="T1853" s="109"/>
      <c r="U1853" s="25">
        <v>0</v>
      </c>
      <c r="V1853" s="25">
        <v>0</v>
      </c>
      <c r="W1853" s="25">
        <v>0</v>
      </c>
      <c r="X1853" s="25">
        <v>180.59800000000001</v>
      </c>
      <c r="Y1853" s="25">
        <v>0</v>
      </c>
      <c r="Z1853" s="25">
        <v>0</v>
      </c>
      <c r="AA1853" s="109"/>
      <c r="AB1853" s="25">
        <v>0</v>
      </c>
      <c r="AC1853" s="25">
        <v>0</v>
      </c>
      <c r="AD1853" s="25">
        <v>0</v>
      </c>
      <c r="AE1853" s="25">
        <v>0</v>
      </c>
      <c r="AF1853" s="25">
        <v>0</v>
      </c>
      <c r="AG1853" s="25">
        <v>0</v>
      </c>
      <c r="AH1853" s="109"/>
      <c r="AI1853" s="25">
        <v>0</v>
      </c>
      <c r="AJ1853" s="25">
        <v>0</v>
      </c>
      <c r="AK1853" s="123">
        <v>0</v>
      </c>
      <c r="AL1853" s="25">
        <v>0</v>
      </c>
      <c r="AM1853" s="25">
        <v>0</v>
      </c>
      <c r="AN1853" s="25">
        <v>0</v>
      </c>
      <c r="AO1853" s="109"/>
      <c r="AP1853" s="25">
        <v>0</v>
      </c>
      <c r="AQ1853" s="25">
        <v>0</v>
      </c>
      <c r="AR1853" s="25">
        <v>0</v>
      </c>
      <c r="AS1853" s="25">
        <v>0</v>
      </c>
      <c r="AT1853" s="25">
        <v>0</v>
      </c>
      <c r="AU1853" s="25">
        <v>0</v>
      </c>
      <c r="AW1853" t="str">
        <f t="shared" si="173"/>
        <v>Phạm Thanh Hà</v>
      </c>
      <c r="AX1853" s="27" t="str">
        <f t="shared" si="174"/>
        <v xml:space="preserve">Vũ Thị Dịu </v>
      </c>
      <c r="AY1853" s="4" t="str">
        <f t="shared" si="175"/>
        <v>VIN+</v>
      </c>
    </row>
    <row r="1854" spans="1:51" x14ac:dyDescent="0.25">
      <c r="A1854" s="4" t="s">
        <v>1104</v>
      </c>
      <c r="B1854" s="4" t="s">
        <v>797</v>
      </c>
      <c r="C1854" s="4" t="s">
        <v>451</v>
      </c>
      <c r="D1854" s="11" t="s">
        <v>777</v>
      </c>
      <c r="E1854" s="32" t="s">
        <v>840</v>
      </c>
      <c r="F1854" s="11" t="s">
        <v>710</v>
      </c>
      <c r="G1854" s="35">
        <v>5302000</v>
      </c>
      <c r="H1854" s="4" t="s">
        <v>5254</v>
      </c>
      <c r="I1854" s="4"/>
      <c r="J1854" s="4"/>
      <c r="K1854" s="4"/>
      <c r="L1854" s="4"/>
      <c r="M1854" s="33"/>
      <c r="N1854" s="38"/>
      <c r="O1854" s="33"/>
      <c r="P1854" s="244">
        <f t="shared" si="172"/>
        <v>1681.2750000000001</v>
      </c>
      <c r="Q1854" s="25"/>
      <c r="R1854" s="25"/>
      <c r="S1854" s="25"/>
      <c r="T1854" s="109"/>
      <c r="U1854" s="25"/>
      <c r="V1854" s="25"/>
      <c r="W1854" s="25"/>
      <c r="X1854" s="25">
        <v>0</v>
      </c>
      <c r="Y1854" s="25"/>
      <c r="Z1854" s="25">
        <v>0</v>
      </c>
      <c r="AA1854" s="109"/>
      <c r="AB1854" s="25">
        <v>0</v>
      </c>
      <c r="AC1854" s="25">
        <v>0</v>
      </c>
      <c r="AD1854" s="25">
        <v>0</v>
      </c>
      <c r="AE1854" s="25">
        <v>0</v>
      </c>
      <c r="AF1854" s="25">
        <v>0</v>
      </c>
      <c r="AG1854" s="25">
        <v>0</v>
      </c>
      <c r="AH1854" s="109"/>
      <c r="AI1854" s="25">
        <v>1681.2750000000001</v>
      </c>
      <c r="AJ1854" s="25">
        <v>0</v>
      </c>
      <c r="AK1854" s="123">
        <v>0</v>
      </c>
      <c r="AL1854" s="25">
        <v>0</v>
      </c>
      <c r="AM1854" s="25">
        <v>0</v>
      </c>
      <c r="AN1854" s="25">
        <v>0</v>
      </c>
      <c r="AO1854" s="109"/>
      <c r="AP1854" s="25">
        <v>0</v>
      </c>
      <c r="AQ1854" s="25">
        <v>0</v>
      </c>
      <c r="AR1854" s="25">
        <v>0</v>
      </c>
      <c r="AS1854" s="25">
        <v>0</v>
      </c>
      <c r="AT1854" s="25">
        <v>0</v>
      </c>
      <c r="AU1854" s="25">
        <v>0</v>
      </c>
      <c r="AW1854" t="str">
        <f t="shared" si="173"/>
        <v>Phạm Thanh Hà</v>
      </c>
      <c r="AX1854" s="27" t="str">
        <f t="shared" si="174"/>
        <v xml:space="preserve">Vũ Thị Dịu </v>
      </c>
      <c r="AY1854" s="4" t="str">
        <f t="shared" si="175"/>
        <v>VIN+</v>
      </c>
    </row>
    <row r="1855" spans="1:51" x14ac:dyDescent="0.25">
      <c r="A1855" s="4" t="s">
        <v>1104</v>
      </c>
      <c r="B1855" s="4" t="s">
        <v>797</v>
      </c>
      <c r="C1855" s="4" t="s">
        <v>451</v>
      </c>
      <c r="D1855" s="11" t="s">
        <v>777</v>
      </c>
      <c r="E1855" s="32" t="s">
        <v>840</v>
      </c>
      <c r="F1855" s="11" t="s">
        <v>710</v>
      </c>
      <c r="G1855" s="35">
        <v>5274437</v>
      </c>
      <c r="H1855" s="4" t="s">
        <v>5266</v>
      </c>
      <c r="I1855" s="4"/>
      <c r="J1855" s="4"/>
      <c r="K1855" s="4"/>
      <c r="L1855" s="4"/>
      <c r="M1855" s="33"/>
      <c r="N1855" s="38"/>
      <c r="O1855" s="33"/>
      <c r="P1855" s="244">
        <f t="shared" si="172"/>
        <v>597.52099999999996</v>
      </c>
      <c r="Q1855" s="25"/>
      <c r="R1855" s="25"/>
      <c r="S1855" s="25"/>
      <c r="T1855" s="109"/>
      <c r="U1855" s="25"/>
      <c r="V1855" s="25"/>
      <c r="W1855" s="25"/>
      <c r="X1855" s="25"/>
      <c r="Y1855" s="25"/>
      <c r="Z1855" s="25"/>
      <c r="AA1855" s="109"/>
      <c r="AB1855" s="25"/>
      <c r="AC1855" s="25"/>
      <c r="AD1855" s="25"/>
      <c r="AE1855" s="25"/>
      <c r="AF1855" s="25"/>
      <c r="AG1855" s="25"/>
      <c r="AH1855" s="109"/>
      <c r="AI1855" s="25">
        <v>0</v>
      </c>
      <c r="AJ1855" s="25">
        <v>238.464</v>
      </c>
      <c r="AK1855" s="123">
        <v>0</v>
      </c>
      <c r="AL1855" s="25">
        <v>0</v>
      </c>
      <c r="AM1855" s="25">
        <v>0</v>
      </c>
      <c r="AN1855" s="25">
        <v>0</v>
      </c>
      <c r="AO1855" s="109"/>
      <c r="AP1855" s="25">
        <v>0</v>
      </c>
      <c r="AQ1855" s="25">
        <v>0</v>
      </c>
      <c r="AR1855" s="25">
        <v>359.05700000000002</v>
      </c>
      <c r="AS1855" s="25">
        <v>0</v>
      </c>
      <c r="AT1855" s="25">
        <v>0</v>
      </c>
      <c r="AU1855" s="25">
        <v>0</v>
      </c>
      <c r="AW1855" t="str">
        <f t="shared" si="173"/>
        <v>Phạm Thanh Hà</v>
      </c>
      <c r="AX1855" s="27" t="str">
        <f t="shared" si="174"/>
        <v xml:space="preserve">Vũ Thị Dịu </v>
      </c>
      <c r="AY1855" s="4"/>
    </row>
    <row r="1856" spans="1:51" x14ac:dyDescent="0.25">
      <c r="A1856" s="4" t="s">
        <v>1104</v>
      </c>
      <c r="B1856" s="4" t="s">
        <v>797</v>
      </c>
      <c r="C1856" s="4" t="s">
        <v>451</v>
      </c>
      <c r="D1856" s="11" t="s">
        <v>777</v>
      </c>
      <c r="E1856" s="32" t="s">
        <v>840</v>
      </c>
      <c r="F1856" s="11" t="s">
        <v>710</v>
      </c>
      <c r="G1856" s="35">
        <v>5125764</v>
      </c>
      <c r="H1856" s="4" t="s">
        <v>5276</v>
      </c>
      <c r="I1856" s="4"/>
      <c r="J1856" s="4"/>
      <c r="K1856" s="4"/>
      <c r="L1856" s="4"/>
      <c r="M1856" s="33"/>
      <c r="N1856" s="38"/>
      <c r="O1856" s="33"/>
      <c r="P1856" s="244">
        <f t="shared" si="172"/>
        <v>238.464</v>
      </c>
      <c r="Q1856" s="25"/>
      <c r="R1856" s="25"/>
      <c r="S1856" s="25"/>
      <c r="T1856" s="109"/>
      <c r="U1856" s="25"/>
      <c r="V1856" s="25"/>
      <c r="W1856" s="25"/>
      <c r="X1856" s="25"/>
      <c r="Y1856" s="25"/>
      <c r="Z1856" s="25"/>
      <c r="AA1856" s="109"/>
      <c r="AB1856" s="25"/>
      <c r="AC1856" s="25"/>
      <c r="AD1856" s="25"/>
      <c r="AE1856" s="25"/>
      <c r="AF1856" s="25"/>
      <c r="AG1856" s="25"/>
      <c r="AH1856" s="109"/>
      <c r="AI1856" s="25">
        <v>0</v>
      </c>
      <c r="AJ1856" s="25">
        <v>0</v>
      </c>
      <c r="AK1856" s="123">
        <v>238.464</v>
      </c>
      <c r="AL1856" s="25">
        <v>0</v>
      </c>
      <c r="AM1856" s="25">
        <v>0</v>
      </c>
      <c r="AN1856" s="25">
        <v>0</v>
      </c>
      <c r="AO1856" s="109"/>
      <c r="AP1856" s="25">
        <v>0</v>
      </c>
      <c r="AQ1856" s="25">
        <v>0</v>
      </c>
      <c r="AR1856" s="25">
        <v>0</v>
      </c>
      <c r="AS1856" s="25">
        <v>0</v>
      </c>
      <c r="AT1856" s="25">
        <v>0</v>
      </c>
      <c r="AU1856" s="25">
        <v>0</v>
      </c>
      <c r="AW1856" t="str">
        <f t="shared" si="173"/>
        <v>Phạm Thanh Hà</v>
      </c>
      <c r="AX1856" s="27" t="str">
        <f t="shared" si="174"/>
        <v xml:space="preserve">Vũ Thị Dịu </v>
      </c>
      <c r="AY1856" s="4"/>
    </row>
    <row r="1857" spans="1:51" x14ac:dyDescent="0.25">
      <c r="A1857" s="4" t="s">
        <v>1104</v>
      </c>
      <c r="B1857" s="4" t="s">
        <v>797</v>
      </c>
      <c r="C1857" s="4" t="s">
        <v>451</v>
      </c>
      <c r="D1857" s="11" t="s">
        <v>777</v>
      </c>
      <c r="E1857" s="32" t="s">
        <v>840</v>
      </c>
      <c r="F1857" s="11" t="s">
        <v>710</v>
      </c>
      <c r="G1857" s="35">
        <v>5302093</v>
      </c>
      <c r="H1857" s="4" t="s">
        <v>5453</v>
      </c>
      <c r="I1857" s="4"/>
      <c r="J1857" s="4"/>
      <c r="K1857" s="4"/>
      <c r="L1857" s="4"/>
      <c r="M1857" s="33"/>
      <c r="N1857" s="38"/>
      <c r="O1857" s="33"/>
      <c r="P1857" s="244">
        <f t="shared" si="172"/>
        <v>1558.375</v>
      </c>
      <c r="Q1857" s="25"/>
      <c r="R1857" s="25"/>
      <c r="S1857" s="25"/>
      <c r="T1857" s="109"/>
      <c r="U1857" s="25"/>
      <c r="V1857" s="25"/>
      <c r="W1857" s="25"/>
      <c r="X1857" s="25"/>
      <c r="Y1857" s="25"/>
      <c r="Z1857" s="25"/>
      <c r="AA1857" s="109"/>
      <c r="AB1857" s="25"/>
      <c r="AC1857" s="25"/>
      <c r="AD1857" s="25"/>
      <c r="AE1857" s="25"/>
      <c r="AF1857" s="25"/>
      <c r="AG1857" s="25"/>
      <c r="AH1857" s="109"/>
      <c r="AI1857" s="25"/>
      <c r="AJ1857" s="25"/>
      <c r="AK1857" s="123"/>
      <c r="AL1857" s="25"/>
      <c r="AM1857" s="25"/>
      <c r="AN1857" s="25"/>
      <c r="AO1857" s="109"/>
      <c r="AP1857" s="25">
        <v>1558.375</v>
      </c>
      <c r="AQ1857" s="25">
        <v>0</v>
      </c>
      <c r="AR1857" s="25">
        <v>0</v>
      </c>
      <c r="AS1857" s="25">
        <v>0</v>
      </c>
      <c r="AT1857" s="25">
        <v>0</v>
      </c>
      <c r="AU1857" s="25">
        <v>0</v>
      </c>
      <c r="AW1857" t="str">
        <f t="shared" si="173"/>
        <v>Phạm Thanh Hà</v>
      </c>
      <c r="AX1857" s="27" t="str">
        <f t="shared" si="174"/>
        <v xml:space="preserve">Vũ Thị Dịu </v>
      </c>
      <c r="AY1857" s="4"/>
    </row>
    <row r="1858" spans="1:51" x14ac:dyDescent="0.25">
      <c r="A1858" s="4" t="s">
        <v>1104</v>
      </c>
      <c r="B1858" s="4" t="s">
        <v>797</v>
      </c>
      <c r="C1858" s="4" t="s">
        <v>451</v>
      </c>
      <c r="D1858" s="11" t="s">
        <v>777</v>
      </c>
      <c r="E1858" s="32" t="s">
        <v>840</v>
      </c>
      <c r="F1858" s="11" t="s">
        <v>710</v>
      </c>
      <c r="G1858" s="35">
        <v>5302024</v>
      </c>
      <c r="H1858" s="4" t="s">
        <v>5454</v>
      </c>
      <c r="I1858" s="4"/>
      <c r="J1858" s="4"/>
      <c r="K1858" s="4"/>
      <c r="L1858" s="4"/>
      <c r="M1858" s="33"/>
      <c r="N1858" s="38"/>
      <c r="O1858" s="33"/>
      <c r="P1858" s="244">
        <f t="shared" si="172"/>
        <v>835.98500000000001</v>
      </c>
      <c r="Q1858" s="25"/>
      <c r="R1858" s="25"/>
      <c r="S1858" s="25"/>
      <c r="T1858" s="109"/>
      <c r="U1858" s="25"/>
      <c r="V1858" s="25"/>
      <c r="W1858" s="25"/>
      <c r="X1858" s="25"/>
      <c r="Y1858" s="25"/>
      <c r="Z1858" s="25"/>
      <c r="AA1858" s="109"/>
      <c r="AB1858" s="25"/>
      <c r="AC1858" s="25"/>
      <c r="AD1858" s="25"/>
      <c r="AE1858" s="25"/>
      <c r="AF1858" s="25"/>
      <c r="AG1858" s="25"/>
      <c r="AH1858" s="109"/>
      <c r="AI1858" s="25"/>
      <c r="AJ1858" s="25"/>
      <c r="AK1858" s="123"/>
      <c r="AL1858" s="25"/>
      <c r="AM1858" s="25"/>
      <c r="AN1858" s="25"/>
      <c r="AO1858" s="109"/>
      <c r="AP1858" s="25">
        <v>835.98500000000001</v>
      </c>
      <c r="AQ1858" s="25">
        <v>0</v>
      </c>
      <c r="AR1858" s="25">
        <v>0</v>
      </c>
      <c r="AS1858" s="25">
        <v>0</v>
      </c>
      <c r="AT1858" s="25">
        <v>0</v>
      </c>
      <c r="AU1858" s="25">
        <v>0</v>
      </c>
      <c r="AW1858" t="str">
        <f t="shared" si="173"/>
        <v>Phạm Thanh Hà</v>
      </c>
      <c r="AX1858" s="27" t="str">
        <f t="shared" si="174"/>
        <v xml:space="preserve">Vũ Thị Dịu </v>
      </c>
      <c r="AY1858" s="4"/>
    </row>
    <row r="1859" spans="1:51" x14ac:dyDescent="0.25">
      <c r="A1859" s="4" t="s">
        <v>1104</v>
      </c>
      <c r="B1859" s="4" t="s">
        <v>797</v>
      </c>
      <c r="C1859" s="4" t="s">
        <v>451</v>
      </c>
      <c r="D1859" s="11" t="s">
        <v>777</v>
      </c>
      <c r="E1859" s="32" t="s">
        <v>840</v>
      </c>
      <c r="F1859" s="11" t="s">
        <v>710</v>
      </c>
      <c r="G1859" s="35">
        <v>5274406</v>
      </c>
      <c r="H1859" s="4" t="s">
        <v>5460</v>
      </c>
      <c r="I1859" s="4"/>
      <c r="J1859" s="4"/>
      <c r="K1859" s="4"/>
      <c r="L1859" s="4"/>
      <c r="M1859" s="33"/>
      <c r="N1859" s="38"/>
      <c r="O1859" s="33"/>
      <c r="P1859" s="244">
        <f t="shared" si="172"/>
        <v>238.464</v>
      </c>
      <c r="Q1859" s="25"/>
      <c r="R1859" s="25"/>
      <c r="S1859" s="25"/>
      <c r="T1859" s="109"/>
      <c r="U1859" s="25"/>
      <c r="V1859" s="25"/>
      <c r="W1859" s="25"/>
      <c r="X1859" s="25"/>
      <c r="Y1859" s="25"/>
      <c r="Z1859" s="25"/>
      <c r="AA1859" s="109"/>
      <c r="AB1859" s="25"/>
      <c r="AC1859" s="25"/>
      <c r="AD1859" s="25"/>
      <c r="AE1859" s="25"/>
      <c r="AF1859" s="25"/>
      <c r="AG1859" s="25"/>
      <c r="AH1859" s="109"/>
      <c r="AI1859" s="25"/>
      <c r="AJ1859" s="25"/>
      <c r="AK1859" s="123"/>
      <c r="AL1859" s="25"/>
      <c r="AM1859" s="25"/>
      <c r="AN1859" s="25"/>
      <c r="AO1859" s="109"/>
      <c r="AP1859" s="25">
        <v>238.464</v>
      </c>
      <c r="AQ1859" s="25">
        <v>0</v>
      </c>
      <c r="AR1859" s="25">
        <v>0</v>
      </c>
      <c r="AS1859" s="25">
        <v>0</v>
      </c>
      <c r="AT1859" s="25">
        <v>0</v>
      </c>
      <c r="AU1859" s="25">
        <v>0</v>
      </c>
      <c r="AW1859" t="str">
        <f t="shared" si="173"/>
        <v>Phạm Thanh Hà</v>
      </c>
      <c r="AX1859" s="27" t="str">
        <f t="shared" si="174"/>
        <v xml:space="preserve">Vũ Thị Dịu </v>
      </c>
      <c r="AY1859" s="4"/>
    </row>
    <row r="1860" spans="1:51" x14ac:dyDescent="0.25">
      <c r="A1860" s="4" t="s">
        <v>1104</v>
      </c>
      <c r="B1860" s="4" t="s">
        <v>797</v>
      </c>
      <c r="C1860" s="4" t="s">
        <v>451</v>
      </c>
      <c r="D1860" s="11" t="s">
        <v>777</v>
      </c>
      <c r="E1860" s="32" t="s">
        <v>840</v>
      </c>
      <c r="F1860" s="11" t="s">
        <v>710</v>
      </c>
      <c r="G1860" s="35">
        <v>5070554</v>
      </c>
      <c r="H1860" s="4" t="s">
        <v>5484</v>
      </c>
      <c r="I1860" s="4"/>
      <c r="J1860" s="4"/>
      <c r="K1860" s="4"/>
      <c r="L1860" s="4"/>
      <c r="M1860" s="33"/>
      <c r="N1860" s="38"/>
      <c r="O1860" s="33"/>
      <c r="P1860" s="244">
        <f t="shared" si="172"/>
        <v>2020.6369999999999</v>
      </c>
      <c r="Q1860" s="25"/>
      <c r="R1860" s="25"/>
      <c r="S1860" s="25"/>
      <c r="T1860" s="109"/>
      <c r="U1860" s="25"/>
      <c r="V1860" s="25"/>
      <c r="W1860" s="25"/>
      <c r="X1860" s="25"/>
      <c r="Y1860" s="25"/>
      <c r="Z1860" s="25"/>
      <c r="AA1860" s="109"/>
      <c r="AB1860" s="25"/>
      <c r="AC1860" s="25"/>
      <c r="AD1860" s="25"/>
      <c r="AE1860" s="25"/>
      <c r="AF1860" s="25"/>
      <c r="AG1860" s="25"/>
      <c r="AH1860" s="109"/>
      <c r="AI1860" s="25"/>
      <c r="AJ1860" s="25"/>
      <c r="AK1860" s="123"/>
      <c r="AL1860" s="25"/>
      <c r="AM1860" s="25"/>
      <c r="AN1860" s="25"/>
      <c r="AO1860" s="109"/>
      <c r="AP1860" s="25">
        <v>0</v>
      </c>
      <c r="AQ1860" s="25">
        <v>1782.173</v>
      </c>
      <c r="AR1860" s="25">
        <v>238.464</v>
      </c>
      <c r="AS1860" s="25">
        <v>0</v>
      </c>
      <c r="AT1860" s="25">
        <v>0</v>
      </c>
      <c r="AU1860" s="25">
        <v>0</v>
      </c>
      <c r="AW1860" t="str">
        <f t="shared" si="173"/>
        <v>Phạm Thanh Hà</v>
      </c>
      <c r="AX1860" s="27" t="str">
        <f t="shared" si="174"/>
        <v xml:space="preserve">Vũ Thị Dịu </v>
      </c>
      <c r="AY1860" s="4"/>
    </row>
    <row r="1861" spans="1:51" x14ac:dyDescent="0.25">
      <c r="A1861" s="4" t="s">
        <v>1104</v>
      </c>
      <c r="B1861" s="4" t="s">
        <v>797</v>
      </c>
      <c r="C1861" s="4" t="s">
        <v>451</v>
      </c>
      <c r="D1861" s="11" t="s">
        <v>777</v>
      </c>
      <c r="E1861" s="32" t="s">
        <v>840</v>
      </c>
      <c r="F1861" s="11" t="s">
        <v>710</v>
      </c>
      <c r="G1861" s="35">
        <v>5279643</v>
      </c>
      <c r="H1861" s="4" t="s">
        <v>5497</v>
      </c>
      <c r="I1861" s="4"/>
      <c r="J1861" s="4"/>
      <c r="K1861" s="4"/>
      <c r="L1861" s="4"/>
      <c r="M1861" s="33"/>
      <c r="N1861" s="38"/>
      <c r="O1861" s="33"/>
      <c r="P1861" s="244">
        <f t="shared" si="172"/>
        <v>419.06200000000001</v>
      </c>
      <c r="Q1861" s="25"/>
      <c r="R1861" s="25"/>
      <c r="S1861" s="25"/>
      <c r="T1861" s="109"/>
      <c r="U1861" s="25"/>
      <c r="V1861" s="25"/>
      <c r="W1861" s="25"/>
      <c r="X1861" s="25"/>
      <c r="Y1861" s="25"/>
      <c r="Z1861" s="25"/>
      <c r="AA1861" s="109"/>
      <c r="AB1861" s="25"/>
      <c r="AC1861" s="25"/>
      <c r="AD1861" s="25"/>
      <c r="AE1861" s="25"/>
      <c r="AF1861" s="25"/>
      <c r="AG1861" s="25"/>
      <c r="AH1861" s="109"/>
      <c r="AI1861" s="25"/>
      <c r="AJ1861" s="25"/>
      <c r="AK1861" s="123"/>
      <c r="AL1861" s="25"/>
      <c r="AM1861" s="25"/>
      <c r="AN1861" s="25"/>
      <c r="AO1861" s="109"/>
      <c r="AP1861" s="25">
        <v>0</v>
      </c>
      <c r="AQ1861" s="25">
        <v>0</v>
      </c>
      <c r="AR1861" s="25">
        <v>238.464</v>
      </c>
      <c r="AS1861" s="25">
        <v>0</v>
      </c>
      <c r="AT1861" s="25">
        <v>0</v>
      </c>
      <c r="AU1861" s="25">
        <v>180.59800000000001</v>
      </c>
      <c r="AW1861" t="str">
        <f t="shared" si="173"/>
        <v>Phạm Thanh Hà</v>
      </c>
      <c r="AX1861" s="27" t="str">
        <f t="shared" si="174"/>
        <v xml:space="preserve">Vũ Thị Dịu </v>
      </c>
      <c r="AY1861" s="4"/>
    </row>
    <row r="1862" spans="1:51" x14ac:dyDescent="0.25">
      <c r="A1862" s="4" t="s">
        <v>1104</v>
      </c>
      <c r="B1862" s="4" t="s">
        <v>797</v>
      </c>
      <c r="C1862" s="4" t="s">
        <v>451</v>
      </c>
      <c r="D1862" s="11" t="s">
        <v>777</v>
      </c>
      <c r="E1862" s="32" t="s">
        <v>840</v>
      </c>
      <c r="F1862" s="11" t="s">
        <v>710</v>
      </c>
      <c r="G1862" s="35">
        <v>5290352</v>
      </c>
      <c r="H1862" s="4" t="s">
        <v>5498</v>
      </c>
      <c r="I1862" s="4"/>
      <c r="J1862" s="4"/>
      <c r="K1862" s="4"/>
      <c r="L1862" s="4"/>
      <c r="M1862" s="33"/>
      <c r="N1862" s="38"/>
      <c r="O1862" s="33"/>
      <c r="P1862" s="244">
        <f t="shared" si="172"/>
        <v>359.05700000000002</v>
      </c>
      <c r="Q1862" s="25"/>
      <c r="R1862" s="25"/>
      <c r="S1862" s="25"/>
      <c r="T1862" s="109"/>
      <c r="U1862" s="25"/>
      <c r="V1862" s="25"/>
      <c r="W1862" s="25"/>
      <c r="X1862" s="25"/>
      <c r="Y1862" s="25"/>
      <c r="Z1862" s="25"/>
      <c r="AA1862" s="109"/>
      <c r="AB1862" s="25"/>
      <c r="AC1862" s="25"/>
      <c r="AD1862" s="25"/>
      <c r="AE1862" s="25"/>
      <c r="AF1862" s="25"/>
      <c r="AG1862" s="25"/>
      <c r="AH1862" s="109"/>
      <c r="AI1862" s="25">
        <v>0</v>
      </c>
      <c r="AJ1862" s="25">
        <v>0</v>
      </c>
      <c r="AK1862" s="123">
        <v>0</v>
      </c>
      <c r="AL1862" s="25">
        <v>0</v>
      </c>
      <c r="AM1862" s="25">
        <v>0</v>
      </c>
      <c r="AN1862" s="25">
        <v>0</v>
      </c>
      <c r="AO1862" s="109"/>
      <c r="AP1862" s="25">
        <v>0</v>
      </c>
      <c r="AQ1862" s="25">
        <v>0</v>
      </c>
      <c r="AR1862" s="25">
        <v>359.05700000000002</v>
      </c>
      <c r="AS1862" s="25">
        <v>0</v>
      </c>
      <c r="AT1862" s="25">
        <v>0</v>
      </c>
      <c r="AU1862" s="25">
        <v>0</v>
      </c>
      <c r="AW1862" t="str">
        <f t="shared" si="173"/>
        <v>Phạm Thanh Hà</v>
      </c>
      <c r="AX1862" s="27" t="str">
        <f t="shared" si="174"/>
        <v xml:space="preserve">Vũ Thị Dịu </v>
      </c>
      <c r="AY1862" s="4"/>
    </row>
    <row r="1863" spans="1:51" x14ac:dyDescent="0.25">
      <c r="A1863" s="4" t="s">
        <v>1104</v>
      </c>
      <c r="B1863" s="4" t="s">
        <v>797</v>
      </c>
      <c r="C1863" s="4" t="s">
        <v>451</v>
      </c>
      <c r="D1863" s="11" t="s">
        <v>777</v>
      </c>
      <c r="E1863" s="32" t="s">
        <v>840</v>
      </c>
      <c r="F1863" s="11" t="s">
        <v>710</v>
      </c>
      <c r="G1863" s="35">
        <v>5301388</v>
      </c>
      <c r="H1863" s="4" t="s">
        <v>5499</v>
      </c>
      <c r="I1863" s="4"/>
      <c r="J1863" s="4"/>
      <c r="K1863" s="4"/>
      <c r="L1863" s="4"/>
      <c r="M1863" s="33"/>
      <c r="N1863" s="38"/>
      <c r="O1863" s="33"/>
      <c r="P1863" s="244">
        <f t="shared" si="172"/>
        <v>778.11899999999991</v>
      </c>
      <c r="Q1863" s="25"/>
      <c r="R1863" s="25"/>
      <c r="S1863" s="25"/>
      <c r="T1863" s="109"/>
      <c r="U1863" s="25"/>
      <c r="V1863" s="25"/>
      <c r="W1863" s="25"/>
      <c r="X1863" s="25"/>
      <c r="Y1863" s="25"/>
      <c r="Z1863" s="25"/>
      <c r="AA1863" s="109"/>
      <c r="AB1863" s="25"/>
      <c r="AC1863" s="25"/>
      <c r="AD1863" s="25"/>
      <c r="AE1863" s="25"/>
      <c r="AF1863" s="25"/>
      <c r="AG1863" s="25"/>
      <c r="AH1863" s="109"/>
      <c r="AI1863" s="25"/>
      <c r="AJ1863" s="25"/>
      <c r="AK1863" s="123"/>
      <c r="AL1863" s="25"/>
      <c r="AM1863" s="25"/>
      <c r="AN1863" s="25"/>
      <c r="AO1863" s="109"/>
      <c r="AP1863" s="25"/>
      <c r="AQ1863" s="25"/>
      <c r="AR1863" s="25">
        <v>238.464</v>
      </c>
      <c r="AS1863" s="25">
        <v>0</v>
      </c>
      <c r="AT1863" s="25">
        <v>0</v>
      </c>
      <c r="AU1863" s="25">
        <v>539.65499999999997</v>
      </c>
      <c r="AW1863" t="str">
        <f t="shared" si="173"/>
        <v>Phạm Thanh Hà</v>
      </c>
      <c r="AX1863" s="27" t="str">
        <f t="shared" si="174"/>
        <v xml:space="preserve">Vũ Thị Dịu </v>
      </c>
      <c r="AY1863" s="4"/>
    </row>
    <row r="1864" spans="1:51" x14ac:dyDescent="0.25">
      <c r="A1864" s="4" t="s">
        <v>1104</v>
      </c>
      <c r="B1864" s="4" t="s">
        <v>797</v>
      </c>
      <c r="C1864" s="4" t="s">
        <v>451</v>
      </c>
      <c r="D1864" s="11" t="s">
        <v>777</v>
      </c>
      <c r="E1864" s="32" t="s">
        <v>840</v>
      </c>
      <c r="F1864" s="11" t="s">
        <v>710</v>
      </c>
      <c r="G1864" s="35">
        <v>5277230</v>
      </c>
      <c r="H1864" s="4" t="s">
        <v>5500</v>
      </c>
      <c r="I1864" s="4"/>
      <c r="J1864" s="4"/>
      <c r="K1864" s="4"/>
      <c r="L1864" s="4"/>
      <c r="M1864" s="33"/>
      <c r="N1864" s="38"/>
      <c r="O1864" s="33"/>
      <c r="P1864" s="244">
        <f t="shared" si="172"/>
        <v>238.464</v>
      </c>
      <c r="Q1864" s="25"/>
      <c r="R1864" s="25"/>
      <c r="S1864" s="25"/>
      <c r="T1864" s="109"/>
      <c r="U1864" s="25"/>
      <c r="V1864" s="25"/>
      <c r="W1864" s="25"/>
      <c r="X1864" s="25"/>
      <c r="Y1864" s="25"/>
      <c r="Z1864" s="25"/>
      <c r="AA1864" s="109"/>
      <c r="AB1864" s="25"/>
      <c r="AC1864" s="25"/>
      <c r="AD1864" s="25"/>
      <c r="AE1864" s="25"/>
      <c r="AF1864" s="25"/>
      <c r="AG1864" s="25"/>
      <c r="AH1864" s="109"/>
      <c r="AI1864" s="25"/>
      <c r="AJ1864" s="25"/>
      <c r="AK1864" s="123"/>
      <c r="AL1864" s="25"/>
      <c r="AM1864" s="25"/>
      <c r="AN1864" s="25"/>
      <c r="AO1864" s="109"/>
      <c r="AP1864" s="25"/>
      <c r="AQ1864" s="25"/>
      <c r="AR1864" s="25">
        <v>238.464</v>
      </c>
      <c r="AS1864" s="25">
        <v>0</v>
      </c>
      <c r="AT1864" s="25">
        <v>0</v>
      </c>
      <c r="AU1864" s="25">
        <v>0</v>
      </c>
      <c r="AW1864" t="str">
        <f t="shared" si="173"/>
        <v>Phạm Thanh Hà</v>
      </c>
      <c r="AX1864" s="27" t="str">
        <f t="shared" si="174"/>
        <v xml:space="preserve">Vũ Thị Dịu </v>
      </c>
      <c r="AY1864" s="4"/>
    </row>
    <row r="1865" spans="1:51" x14ac:dyDescent="0.25">
      <c r="A1865" s="4" t="s">
        <v>1104</v>
      </c>
      <c r="B1865" s="4" t="s">
        <v>797</v>
      </c>
      <c r="C1865" s="4" t="s">
        <v>451</v>
      </c>
      <c r="D1865" s="11" t="s">
        <v>777</v>
      </c>
      <c r="E1865" s="32" t="s">
        <v>840</v>
      </c>
      <c r="F1865" s="11" t="s">
        <v>710</v>
      </c>
      <c r="G1865" s="35">
        <v>5301478</v>
      </c>
      <c r="H1865" s="4" t="s">
        <v>5501</v>
      </c>
      <c r="I1865" s="4"/>
      <c r="J1865" s="4"/>
      <c r="K1865" s="4"/>
      <c r="L1865" s="4"/>
      <c r="M1865" s="33"/>
      <c r="N1865" s="38"/>
      <c r="O1865" s="33"/>
      <c r="P1865" s="244">
        <f t="shared" si="172"/>
        <v>722.55899999999997</v>
      </c>
      <c r="Q1865" s="25"/>
      <c r="R1865" s="25"/>
      <c r="S1865" s="25"/>
      <c r="T1865" s="109"/>
      <c r="U1865" s="25"/>
      <c r="V1865" s="25"/>
      <c r="W1865" s="25"/>
      <c r="X1865" s="25"/>
      <c r="Y1865" s="25"/>
      <c r="Z1865" s="25"/>
      <c r="AA1865" s="109"/>
      <c r="AB1865" s="25"/>
      <c r="AC1865" s="25"/>
      <c r="AD1865" s="25"/>
      <c r="AE1865" s="25"/>
      <c r="AF1865" s="25"/>
      <c r="AG1865" s="25"/>
      <c r="AH1865" s="109"/>
      <c r="AI1865" s="25"/>
      <c r="AJ1865" s="25"/>
      <c r="AK1865" s="123"/>
      <c r="AL1865" s="25"/>
      <c r="AM1865" s="25"/>
      <c r="AN1865" s="25"/>
      <c r="AO1865" s="109"/>
      <c r="AP1865" s="25"/>
      <c r="AQ1865" s="25"/>
      <c r="AR1865" s="25">
        <v>238.464</v>
      </c>
      <c r="AS1865" s="25">
        <v>0</v>
      </c>
      <c r="AT1865" s="25">
        <v>0</v>
      </c>
      <c r="AU1865" s="25">
        <v>484.09500000000003</v>
      </c>
      <c r="AW1865" t="str">
        <f t="shared" si="173"/>
        <v>Phạm Thanh Hà</v>
      </c>
      <c r="AX1865" s="27" t="str">
        <f t="shared" si="174"/>
        <v xml:space="preserve">Vũ Thị Dịu </v>
      </c>
      <c r="AY1865" s="4"/>
    </row>
    <row r="1866" spans="1:51" x14ac:dyDescent="0.25">
      <c r="A1866" s="4" t="s">
        <v>1104</v>
      </c>
      <c r="B1866" s="4" t="s">
        <v>797</v>
      </c>
      <c r="C1866" s="4" t="s">
        <v>451</v>
      </c>
      <c r="D1866" s="11" t="s">
        <v>777</v>
      </c>
      <c r="E1866" s="32" t="s">
        <v>840</v>
      </c>
      <c r="F1866" s="11" t="s">
        <v>710</v>
      </c>
      <c r="G1866" s="35">
        <v>5292471</v>
      </c>
      <c r="H1866" s="4" t="s">
        <v>5502</v>
      </c>
      <c r="I1866" s="4"/>
      <c r="J1866" s="4"/>
      <c r="K1866" s="4"/>
      <c r="L1866" s="4"/>
      <c r="M1866" s="33"/>
      <c r="N1866" s="38"/>
      <c r="O1866" s="33"/>
      <c r="P1866" s="244">
        <f t="shared" ref="P1866:P1929" si="176">SUM(Q1866:AU1866)</f>
        <v>419.06200000000001</v>
      </c>
      <c r="Q1866" s="25"/>
      <c r="R1866" s="25"/>
      <c r="S1866" s="25"/>
      <c r="T1866" s="109"/>
      <c r="U1866" s="25"/>
      <c r="V1866" s="25"/>
      <c r="W1866" s="25"/>
      <c r="X1866" s="25"/>
      <c r="Y1866" s="25"/>
      <c r="Z1866" s="25"/>
      <c r="AA1866" s="109"/>
      <c r="AB1866" s="25"/>
      <c r="AC1866" s="25"/>
      <c r="AD1866" s="25"/>
      <c r="AE1866" s="25"/>
      <c r="AF1866" s="25"/>
      <c r="AG1866" s="25"/>
      <c r="AH1866" s="109"/>
      <c r="AI1866" s="25"/>
      <c r="AJ1866" s="25"/>
      <c r="AK1866" s="123"/>
      <c r="AL1866" s="25"/>
      <c r="AM1866" s="25"/>
      <c r="AN1866" s="25"/>
      <c r="AO1866" s="109"/>
      <c r="AP1866" s="25"/>
      <c r="AQ1866" s="25"/>
      <c r="AR1866" s="25">
        <v>419.06200000000001</v>
      </c>
      <c r="AS1866" s="25">
        <v>0</v>
      </c>
      <c r="AT1866" s="25">
        <v>0</v>
      </c>
      <c r="AU1866" s="25">
        <v>0</v>
      </c>
      <c r="AW1866" t="str">
        <f t="shared" ref="AW1866:AW1929" si="177">+C1866</f>
        <v>Phạm Thanh Hà</v>
      </c>
      <c r="AX1866" s="27" t="str">
        <f t="shared" ref="AX1866:AX1929" si="178">+E1866</f>
        <v xml:space="preserve">Vũ Thị Dịu </v>
      </c>
      <c r="AY1866" s="4"/>
    </row>
    <row r="1867" spans="1:51" x14ac:dyDescent="0.25">
      <c r="A1867" s="4" t="s">
        <v>1104</v>
      </c>
      <c r="B1867" s="4" t="s">
        <v>797</v>
      </c>
      <c r="C1867" s="4" t="s">
        <v>451</v>
      </c>
      <c r="D1867" s="11" t="s">
        <v>777</v>
      </c>
      <c r="E1867" s="32" t="s">
        <v>840</v>
      </c>
      <c r="F1867" s="11" t="s">
        <v>710</v>
      </c>
      <c r="G1867" s="35">
        <v>5293221</v>
      </c>
      <c r="H1867" s="4" t="s">
        <v>5503</v>
      </c>
      <c r="I1867" s="4"/>
      <c r="J1867" s="4"/>
      <c r="K1867" s="4"/>
      <c r="L1867" s="4"/>
      <c r="M1867" s="33"/>
      <c r="N1867" s="38"/>
      <c r="O1867" s="33"/>
      <c r="P1867" s="244">
        <f t="shared" si="176"/>
        <v>180.59800000000001</v>
      </c>
      <c r="Q1867" s="25"/>
      <c r="R1867" s="25"/>
      <c r="S1867" s="25"/>
      <c r="T1867" s="109"/>
      <c r="U1867" s="25"/>
      <c r="V1867" s="25"/>
      <c r="W1867" s="25"/>
      <c r="X1867" s="25"/>
      <c r="Y1867" s="25"/>
      <c r="Z1867" s="25"/>
      <c r="AA1867" s="109"/>
      <c r="AB1867" s="25"/>
      <c r="AC1867" s="25"/>
      <c r="AD1867" s="25"/>
      <c r="AE1867" s="25"/>
      <c r="AF1867" s="25"/>
      <c r="AG1867" s="25"/>
      <c r="AH1867" s="109"/>
      <c r="AI1867" s="25"/>
      <c r="AJ1867" s="25"/>
      <c r="AK1867" s="123"/>
      <c r="AL1867" s="25"/>
      <c r="AM1867" s="25"/>
      <c r="AN1867" s="25"/>
      <c r="AO1867" s="109"/>
      <c r="AP1867" s="25"/>
      <c r="AQ1867" s="25"/>
      <c r="AR1867" s="25">
        <v>180.59800000000001</v>
      </c>
      <c r="AS1867" s="25">
        <v>0</v>
      </c>
      <c r="AT1867" s="25">
        <v>0</v>
      </c>
      <c r="AU1867" s="25">
        <v>0</v>
      </c>
      <c r="AW1867" t="str">
        <f t="shared" si="177"/>
        <v>Phạm Thanh Hà</v>
      </c>
      <c r="AX1867" s="27" t="str">
        <f t="shared" si="178"/>
        <v xml:space="preserve">Vũ Thị Dịu </v>
      </c>
      <c r="AY1867" s="4"/>
    </row>
    <row r="1868" spans="1:51" x14ac:dyDescent="0.25">
      <c r="A1868" s="4" t="s">
        <v>1104</v>
      </c>
      <c r="B1868" s="4" t="s">
        <v>797</v>
      </c>
      <c r="C1868" s="4" t="s">
        <v>451</v>
      </c>
      <c r="D1868" s="11" t="s">
        <v>777</v>
      </c>
      <c r="E1868" s="32" t="s">
        <v>840</v>
      </c>
      <c r="F1868" s="11" t="s">
        <v>710</v>
      </c>
      <c r="G1868" s="35">
        <v>5298721</v>
      </c>
      <c r="H1868" s="4" t="s">
        <v>5504</v>
      </c>
      <c r="I1868" s="4"/>
      <c r="J1868" s="4"/>
      <c r="K1868" s="4"/>
      <c r="L1868" s="4"/>
      <c r="M1868" s="33"/>
      <c r="N1868" s="38"/>
      <c r="O1868" s="33"/>
      <c r="P1868" s="244">
        <f t="shared" si="176"/>
        <v>361.19600000000003</v>
      </c>
      <c r="Q1868" s="25"/>
      <c r="R1868" s="25"/>
      <c r="S1868" s="25"/>
      <c r="T1868" s="109"/>
      <c r="U1868" s="25"/>
      <c r="V1868" s="25"/>
      <c r="W1868" s="25"/>
      <c r="X1868" s="25"/>
      <c r="Y1868" s="25"/>
      <c r="Z1868" s="25"/>
      <c r="AA1868" s="109"/>
      <c r="AB1868" s="25"/>
      <c r="AC1868" s="25"/>
      <c r="AD1868" s="25"/>
      <c r="AE1868" s="25"/>
      <c r="AF1868" s="25"/>
      <c r="AG1868" s="25"/>
      <c r="AH1868" s="109"/>
      <c r="AI1868" s="25"/>
      <c r="AJ1868" s="25"/>
      <c r="AK1868" s="123"/>
      <c r="AL1868" s="25"/>
      <c r="AM1868" s="25"/>
      <c r="AN1868" s="25"/>
      <c r="AO1868" s="109"/>
      <c r="AP1868" s="25"/>
      <c r="AQ1868" s="25"/>
      <c r="AR1868" s="25">
        <v>180.59800000000001</v>
      </c>
      <c r="AS1868" s="25">
        <v>0</v>
      </c>
      <c r="AT1868" s="25">
        <v>0</v>
      </c>
      <c r="AU1868" s="25">
        <v>180.59800000000001</v>
      </c>
      <c r="AW1868" t="str">
        <f t="shared" si="177"/>
        <v>Phạm Thanh Hà</v>
      </c>
      <c r="AX1868" s="27" t="str">
        <f t="shared" si="178"/>
        <v xml:space="preserve">Vũ Thị Dịu </v>
      </c>
      <c r="AY1868" s="4"/>
    </row>
    <row r="1869" spans="1:51" x14ac:dyDescent="0.25">
      <c r="A1869" s="4" t="s">
        <v>1104</v>
      </c>
      <c r="B1869" s="4" t="s">
        <v>797</v>
      </c>
      <c r="C1869" s="4" t="s">
        <v>451</v>
      </c>
      <c r="D1869" s="11" t="s">
        <v>777</v>
      </c>
      <c r="E1869" s="32" t="s">
        <v>840</v>
      </c>
      <c r="F1869" s="11" t="s">
        <v>710</v>
      </c>
      <c r="G1869" s="35">
        <v>5294448</v>
      </c>
      <c r="H1869" s="4" t="s">
        <v>5505</v>
      </c>
      <c r="I1869" s="4"/>
      <c r="J1869" s="4"/>
      <c r="K1869" s="4"/>
      <c r="L1869" s="4"/>
      <c r="M1869" s="33"/>
      <c r="N1869" s="38"/>
      <c r="O1869" s="33"/>
      <c r="P1869" s="244">
        <f t="shared" si="176"/>
        <v>-180.5976</v>
      </c>
      <c r="Q1869" s="25"/>
      <c r="R1869" s="25"/>
      <c r="S1869" s="25"/>
      <c r="T1869" s="109"/>
      <c r="U1869" s="25"/>
      <c r="V1869" s="25"/>
      <c r="W1869" s="25"/>
      <c r="X1869" s="25"/>
      <c r="Y1869" s="25"/>
      <c r="Z1869" s="25"/>
      <c r="AA1869" s="109"/>
      <c r="AB1869" s="25"/>
      <c r="AC1869" s="25"/>
      <c r="AD1869" s="25"/>
      <c r="AE1869" s="25"/>
      <c r="AF1869" s="25"/>
      <c r="AG1869" s="25"/>
      <c r="AH1869" s="109"/>
      <c r="AI1869" s="25"/>
      <c r="AJ1869" s="25"/>
      <c r="AK1869" s="123"/>
      <c r="AL1869" s="25"/>
      <c r="AM1869" s="25"/>
      <c r="AN1869" s="25"/>
      <c r="AO1869" s="109"/>
      <c r="AP1869" s="25"/>
      <c r="AQ1869" s="25"/>
      <c r="AR1869" s="25">
        <v>0</v>
      </c>
      <c r="AS1869" s="25">
        <v>0</v>
      </c>
      <c r="AT1869" s="25">
        <v>0</v>
      </c>
      <c r="AU1869" s="25">
        <v>-180.5976</v>
      </c>
      <c r="AW1869" t="str">
        <f t="shared" si="177"/>
        <v>Phạm Thanh Hà</v>
      </c>
      <c r="AX1869" s="27" t="str">
        <f t="shared" si="178"/>
        <v xml:space="preserve">Vũ Thị Dịu </v>
      </c>
      <c r="AY1869" s="4"/>
    </row>
    <row r="1870" spans="1:51" x14ac:dyDescent="0.25">
      <c r="A1870" s="4" t="s">
        <v>1104</v>
      </c>
      <c r="B1870" s="4" t="s">
        <v>797</v>
      </c>
      <c r="C1870" s="4" t="s">
        <v>451</v>
      </c>
      <c r="D1870" s="11" t="s">
        <v>777</v>
      </c>
      <c r="E1870" s="32" t="s">
        <v>840</v>
      </c>
      <c r="F1870" s="11" t="s">
        <v>710</v>
      </c>
      <c r="G1870" s="35">
        <v>5297926</v>
      </c>
      <c r="H1870" s="4" t="s">
        <v>5532</v>
      </c>
      <c r="I1870" s="4"/>
      <c r="J1870" s="4"/>
      <c r="K1870" s="4"/>
      <c r="L1870" s="4"/>
      <c r="M1870" s="33"/>
      <c r="N1870" s="38"/>
      <c r="O1870" s="33"/>
      <c r="P1870" s="244">
        <f t="shared" si="176"/>
        <v>180.59800000000001</v>
      </c>
      <c r="Q1870" s="25"/>
      <c r="R1870" s="25"/>
      <c r="S1870" s="25"/>
      <c r="T1870" s="109"/>
      <c r="U1870" s="25"/>
      <c r="V1870" s="25"/>
      <c r="W1870" s="25"/>
      <c r="X1870" s="25"/>
      <c r="Y1870" s="25"/>
      <c r="Z1870" s="25"/>
      <c r="AA1870" s="109"/>
      <c r="AB1870" s="25"/>
      <c r="AC1870" s="25"/>
      <c r="AD1870" s="25"/>
      <c r="AE1870" s="25"/>
      <c r="AF1870" s="25"/>
      <c r="AG1870" s="25"/>
      <c r="AH1870" s="109"/>
      <c r="AI1870" s="25"/>
      <c r="AJ1870" s="25"/>
      <c r="AK1870" s="123"/>
      <c r="AL1870" s="25"/>
      <c r="AM1870" s="25"/>
      <c r="AN1870" s="25"/>
      <c r="AO1870" s="109"/>
      <c r="AP1870" s="25"/>
      <c r="AQ1870" s="25"/>
      <c r="AR1870" s="25">
        <v>0</v>
      </c>
      <c r="AS1870" s="25">
        <v>0</v>
      </c>
      <c r="AT1870" s="25">
        <v>0</v>
      </c>
      <c r="AU1870" s="25">
        <v>180.59800000000001</v>
      </c>
      <c r="AW1870" t="str">
        <f t="shared" si="177"/>
        <v>Phạm Thanh Hà</v>
      </c>
      <c r="AX1870" s="27" t="str">
        <f t="shared" si="178"/>
        <v xml:space="preserve">Vũ Thị Dịu </v>
      </c>
      <c r="AY1870" s="4"/>
    </row>
    <row r="1871" spans="1:51" x14ac:dyDescent="0.25">
      <c r="A1871" s="4"/>
      <c r="B1871" s="4"/>
      <c r="C1871" s="4"/>
      <c r="D1871" s="11"/>
      <c r="E1871" s="32"/>
      <c r="F1871" s="11"/>
      <c r="G1871" s="35"/>
      <c r="H1871" s="4"/>
      <c r="I1871" s="4"/>
      <c r="J1871" s="4"/>
      <c r="K1871" s="4"/>
      <c r="L1871" s="4"/>
      <c r="M1871" s="33"/>
      <c r="N1871" s="38"/>
      <c r="O1871" s="33"/>
      <c r="P1871" s="244">
        <f t="shared" si="176"/>
        <v>0</v>
      </c>
      <c r="Q1871" s="25"/>
      <c r="R1871" s="25"/>
      <c r="S1871" s="25"/>
      <c r="T1871" s="109"/>
      <c r="U1871" s="25"/>
      <c r="V1871" s="25"/>
      <c r="W1871" s="25"/>
      <c r="X1871" s="25"/>
      <c r="Y1871" s="25"/>
      <c r="Z1871" s="25"/>
      <c r="AA1871" s="109"/>
      <c r="AB1871" s="25"/>
      <c r="AC1871" s="25"/>
      <c r="AD1871" s="25"/>
      <c r="AE1871" s="25"/>
      <c r="AF1871" s="25"/>
      <c r="AG1871" s="25"/>
      <c r="AH1871" s="109"/>
      <c r="AI1871" s="25"/>
      <c r="AJ1871" s="25"/>
      <c r="AK1871" s="123"/>
      <c r="AL1871" s="25"/>
      <c r="AM1871" s="25"/>
      <c r="AN1871" s="25"/>
      <c r="AO1871" s="109"/>
      <c r="AP1871" s="25"/>
      <c r="AQ1871" s="25"/>
      <c r="AR1871" s="25">
        <v>0</v>
      </c>
      <c r="AS1871" s="25">
        <v>0</v>
      </c>
      <c r="AT1871" s="25">
        <v>0</v>
      </c>
      <c r="AU1871" s="25">
        <v>0</v>
      </c>
      <c r="AW1871">
        <f t="shared" si="177"/>
        <v>0</v>
      </c>
      <c r="AX1871" s="27">
        <f t="shared" si="178"/>
        <v>0</v>
      </c>
      <c r="AY1871" s="4"/>
    </row>
    <row r="1872" spans="1:51" x14ac:dyDescent="0.25">
      <c r="A1872" s="4"/>
      <c r="B1872" s="4"/>
      <c r="C1872" s="4"/>
      <c r="D1872" s="11"/>
      <c r="E1872" s="32"/>
      <c r="F1872" s="11"/>
      <c r="G1872" s="35"/>
      <c r="H1872" s="4"/>
      <c r="I1872" s="4"/>
      <c r="J1872" s="4"/>
      <c r="K1872" s="4"/>
      <c r="L1872" s="4"/>
      <c r="M1872" s="33"/>
      <c r="N1872" s="38"/>
      <c r="O1872" s="33"/>
      <c r="P1872" s="244">
        <f t="shared" si="176"/>
        <v>0</v>
      </c>
      <c r="Q1872" s="25"/>
      <c r="R1872" s="25"/>
      <c r="S1872" s="25"/>
      <c r="T1872" s="109"/>
      <c r="U1872" s="25"/>
      <c r="V1872" s="25"/>
      <c r="W1872" s="25">
        <v>0</v>
      </c>
      <c r="X1872" s="25">
        <v>0</v>
      </c>
      <c r="Y1872" s="25">
        <v>0</v>
      </c>
      <c r="Z1872" s="25">
        <v>0</v>
      </c>
      <c r="AA1872" s="109"/>
      <c r="AB1872" s="25">
        <v>0</v>
      </c>
      <c r="AC1872" s="25">
        <v>0</v>
      </c>
      <c r="AD1872" s="25">
        <v>0</v>
      </c>
      <c r="AE1872" s="25">
        <v>0</v>
      </c>
      <c r="AF1872" s="25">
        <v>0</v>
      </c>
      <c r="AG1872" s="25">
        <v>0</v>
      </c>
      <c r="AH1872" s="109"/>
      <c r="AI1872" s="25">
        <v>0</v>
      </c>
      <c r="AJ1872" s="25">
        <v>0</v>
      </c>
      <c r="AK1872" s="123">
        <v>0</v>
      </c>
      <c r="AL1872" s="25">
        <v>0</v>
      </c>
      <c r="AM1872" s="25">
        <v>0</v>
      </c>
      <c r="AN1872" s="25">
        <v>0</v>
      </c>
      <c r="AO1872" s="109"/>
      <c r="AP1872" s="25">
        <v>0</v>
      </c>
      <c r="AQ1872" s="25">
        <v>0</v>
      </c>
      <c r="AR1872" s="25">
        <v>0</v>
      </c>
      <c r="AS1872" s="25">
        <v>0</v>
      </c>
      <c r="AT1872" s="25">
        <v>0</v>
      </c>
      <c r="AU1872" s="25">
        <v>0</v>
      </c>
      <c r="AW1872">
        <f t="shared" si="177"/>
        <v>0</v>
      </c>
      <c r="AX1872" s="27">
        <f t="shared" si="178"/>
        <v>0</v>
      </c>
      <c r="AY1872" s="4">
        <f t="shared" ref="AY1872:AY1935" si="179">+B1872</f>
        <v>0</v>
      </c>
    </row>
    <row r="1873" spans="1:51" x14ac:dyDescent="0.25">
      <c r="A1873" s="4" t="s">
        <v>1104</v>
      </c>
      <c r="B1873" s="4" t="s">
        <v>797</v>
      </c>
      <c r="C1873" s="4" t="s">
        <v>451</v>
      </c>
      <c r="D1873" s="107" t="s">
        <v>778</v>
      </c>
      <c r="E1873" s="85" t="s">
        <v>650</v>
      </c>
      <c r="F1873" s="107"/>
      <c r="G1873" s="35"/>
      <c r="H1873" s="57" t="s">
        <v>1251</v>
      </c>
      <c r="I1873" s="4"/>
      <c r="J1873" s="4"/>
      <c r="K1873" s="4"/>
      <c r="L1873" s="4">
        <v>170</v>
      </c>
      <c r="M1873" s="33">
        <v>182907.7043500001</v>
      </c>
      <c r="N1873" s="38">
        <f t="shared" si="86"/>
        <v>9.3550739461848512E-2</v>
      </c>
      <c r="O1873" s="33">
        <f t="shared" si="87"/>
        <v>211237.86801368211</v>
      </c>
      <c r="P1873" s="244">
        <f t="shared" si="176"/>
        <v>0</v>
      </c>
      <c r="Q1873" s="25">
        <v>0</v>
      </c>
      <c r="R1873" s="25">
        <v>0</v>
      </c>
      <c r="S1873" s="25">
        <v>0</v>
      </c>
      <c r="T1873" s="109"/>
      <c r="U1873" s="25">
        <v>0</v>
      </c>
      <c r="V1873" s="25">
        <v>0</v>
      </c>
      <c r="W1873" s="25">
        <v>0</v>
      </c>
      <c r="X1873" s="25">
        <v>0</v>
      </c>
      <c r="Y1873" s="25">
        <v>0</v>
      </c>
      <c r="Z1873" s="25">
        <v>0</v>
      </c>
      <c r="AA1873" s="109"/>
      <c r="AB1873" s="25">
        <v>0</v>
      </c>
      <c r="AC1873" s="25">
        <v>0</v>
      </c>
      <c r="AD1873" s="25">
        <v>0</v>
      </c>
      <c r="AE1873" s="25">
        <v>0</v>
      </c>
      <c r="AF1873" s="25">
        <v>0</v>
      </c>
      <c r="AG1873" s="25">
        <v>0</v>
      </c>
      <c r="AH1873" s="109"/>
      <c r="AI1873" s="25">
        <v>0</v>
      </c>
      <c r="AJ1873" s="25">
        <v>0</v>
      </c>
      <c r="AK1873" s="123">
        <v>0</v>
      </c>
      <c r="AL1873" s="25">
        <v>0</v>
      </c>
      <c r="AM1873" s="25">
        <v>0</v>
      </c>
      <c r="AN1873" s="25">
        <v>0</v>
      </c>
      <c r="AO1873" s="109"/>
      <c r="AP1873" s="25">
        <v>0</v>
      </c>
      <c r="AQ1873" s="25">
        <v>0</v>
      </c>
      <c r="AR1873" s="25">
        <v>0</v>
      </c>
      <c r="AS1873" s="25">
        <v>0</v>
      </c>
      <c r="AT1873" s="25">
        <v>0</v>
      </c>
      <c r="AU1873" s="25">
        <v>0</v>
      </c>
      <c r="AW1873" t="str">
        <f t="shared" si="177"/>
        <v>Phạm Thanh Hà</v>
      </c>
      <c r="AX1873" s="27" t="str">
        <f t="shared" si="178"/>
        <v xml:space="preserve">Vương Thị Thu Phương </v>
      </c>
      <c r="AY1873" s="4" t="str">
        <f t="shared" si="179"/>
        <v>VIN+</v>
      </c>
    </row>
    <row r="1874" spans="1:51" x14ac:dyDescent="0.25">
      <c r="A1874" s="4" t="s">
        <v>1104</v>
      </c>
      <c r="B1874" s="4" t="s">
        <v>797</v>
      </c>
      <c r="C1874" s="4" t="s">
        <v>451</v>
      </c>
      <c r="D1874" s="11" t="s">
        <v>778</v>
      </c>
      <c r="E1874" s="32" t="s">
        <v>650</v>
      </c>
      <c r="F1874" s="11" t="s">
        <v>710</v>
      </c>
      <c r="G1874" s="35">
        <v>5297085</v>
      </c>
      <c r="H1874" s="4" t="s">
        <v>892</v>
      </c>
      <c r="I1874" s="4"/>
      <c r="J1874" s="4"/>
      <c r="K1874" s="4"/>
      <c r="L1874" s="4"/>
      <c r="M1874" s="33"/>
      <c r="N1874" s="38"/>
      <c r="O1874" s="33"/>
      <c r="P1874" s="244">
        <f t="shared" si="176"/>
        <v>778.11899999999991</v>
      </c>
      <c r="Q1874" s="25"/>
      <c r="R1874" s="25">
        <v>359.05700000000002</v>
      </c>
      <c r="S1874" s="25">
        <v>0</v>
      </c>
      <c r="T1874" s="109"/>
      <c r="U1874" s="25">
        <v>0</v>
      </c>
      <c r="V1874" s="25">
        <v>0</v>
      </c>
      <c r="W1874" s="25">
        <v>0</v>
      </c>
      <c r="X1874" s="25">
        <v>0</v>
      </c>
      <c r="Y1874" s="25">
        <v>0</v>
      </c>
      <c r="Z1874" s="25">
        <v>0</v>
      </c>
      <c r="AA1874" s="109"/>
      <c r="AB1874" s="25">
        <v>0</v>
      </c>
      <c r="AC1874" s="25">
        <v>0</v>
      </c>
      <c r="AD1874" s="25">
        <v>0</v>
      </c>
      <c r="AE1874" s="25">
        <v>0</v>
      </c>
      <c r="AF1874" s="25">
        <v>0</v>
      </c>
      <c r="AG1874" s="25">
        <v>0</v>
      </c>
      <c r="AH1874" s="109"/>
      <c r="AI1874" s="25">
        <v>0</v>
      </c>
      <c r="AJ1874" s="25">
        <v>0</v>
      </c>
      <c r="AK1874" s="123">
        <v>0</v>
      </c>
      <c r="AL1874" s="25">
        <v>0</v>
      </c>
      <c r="AM1874" s="25">
        <v>0</v>
      </c>
      <c r="AN1874" s="25">
        <v>0</v>
      </c>
      <c r="AO1874" s="109"/>
      <c r="AP1874" s="25">
        <v>0</v>
      </c>
      <c r="AQ1874" s="25">
        <v>238.464</v>
      </c>
      <c r="AR1874" s="25">
        <v>0</v>
      </c>
      <c r="AS1874" s="25">
        <v>0</v>
      </c>
      <c r="AT1874" s="25">
        <v>0</v>
      </c>
      <c r="AU1874" s="25">
        <v>180.59800000000001</v>
      </c>
      <c r="AW1874" t="str">
        <f t="shared" si="177"/>
        <v>Phạm Thanh Hà</v>
      </c>
      <c r="AX1874" s="27" t="str">
        <f t="shared" si="178"/>
        <v xml:space="preserve">Vương Thị Thu Phương </v>
      </c>
      <c r="AY1874" s="4" t="str">
        <f t="shared" si="179"/>
        <v>VIN+</v>
      </c>
    </row>
    <row r="1875" spans="1:51" outlineLevel="1" x14ac:dyDescent="0.25">
      <c r="A1875" s="4" t="s">
        <v>1104</v>
      </c>
      <c r="B1875" s="4" t="s">
        <v>797</v>
      </c>
      <c r="C1875" s="4" t="s">
        <v>451</v>
      </c>
      <c r="D1875" s="11" t="s">
        <v>778</v>
      </c>
      <c r="E1875" s="32" t="s">
        <v>650</v>
      </c>
      <c r="F1875" s="11" t="s">
        <v>710</v>
      </c>
      <c r="G1875" s="35">
        <v>5330861</v>
      </c>
      <c r="H1875" s="4" t="s">
        <v>893</v>
      </c>
      <c r="I1875" s="4"/>
      <c r="J1875" s="4"/>
      <c r="K1875" s="4"/>
      <c r="L1875" s="4"/>
      <c r="M1875" s="33"/>
      <c r="N1875" s="38"/>
      <c r="O1875" s="33"/>
      <c r="P1875" s="244">
        <f t="shared" si="176"/>
        <v>956.57799999999997</v>
      </c>
      <c r="Q1875" s="25"/>
      <c r="R1875" s="25">
        <v>359.05700000000002</v>
      </c>
      <c r="S1875" s="25">
        <v>0</v>
      </c>
      <c r="T1875" s="109"/>
      <c r="U1875" s="25">
        <v>0</v>
      </c>
      <c r="V1875" s="25">
        <v>0</v>
      </c>
      <c r="W1875" s="25">
        <v>0</v>
      </c>
      <c r="X1875" s="25">
        <v>0</v>
      </c>
      <c r="Y1875" s="25">
        <v>0</v>
      </c>
      <c r="Z1875" s="25">
        <v>0</v>
      </c>
      <c r="AA1875" s="109"/>
      <c r="AB1875" s="25">
        <v>0</v>
      </c>
      <c r="AC1875" s="25">
        <v>0</v>
      </c>
      <c r="AD1875" s="25">
        <v>0</v>
      </c>
      <c r="AE1875" s="25">
        <v>0</v>
      </c>
      <c r="AF1875" s="25">
        <v>0</v>
      </c>
      <c r="AG1875" s="25">
        <v>0</v>
      </c>
      <c r="AH1875" s="109"/>
      <c r="AI1875" s="25">
        <v>359.05700000000002</v>
      </c>
      <c r="AJ1875" s="25">
        <v>0</v>
      </c>
      <c r="AK1875" s="123">
        <v>0</v>
      </c>
      <c r="AL1875" s="25">
        <v>0</v>
      </c>
      <c r="AM1875" s="25">
        <v>0</v>
      </c>
      <c r="AN1875" s="25">
        <v>0</v>
      </c>
      <c r="AO1875" s="109"/>
      <c r="AP1875" s="25">
        <v>0</v>
      </c>
      <c r="AQ1875" s="25">
        <v>238.464</v>
      </c>
      <c r="AR1875" s="25">
        <v>0</v>
      </c>
      <c r="AS1875" s="25">
        <v>0</v>
      </c>
      <c r="AT1875" s="25">
        <v>0</v>
      </c>
      <c r="AU1875" s="25">
        <v>0</v>
      </c>
      <c r="AW1875" t="str">
        <f t="shared" si="177"/>
        <v>Phạm Thanh Hà</v>
      </c>
      <c r="AX1875" s="27" t="str">
        <f t="shared" si="178"/>
        <v xml:space="preserve">Vương Thị Thu Phương </v>
      </c>
      <c r="AY1875" s="4" t="str">
        <f t="shared" si="179"/>
        <v>VIN+</v>
      </c>
    </row>
    <row r="1876" spans="1:51" outlineLevel="1" x14ac:dyDescent="0.25">
      <c r="A1876" s="4" t="s">
        <v>1104</v>
      </c>
      <c r="B1876" s="4" t="s">
        <v>797</v>
      </c>
      <c r="C1876" s="4" t="s">
        <v>451</v>
      </c>
      <c r="D1876" s="11" t="s">
        <v>778</v>
      </c>
      <c r="E1876" s="32" t="s">
        <v>650</v>
      </c>
      <c r="F1876" s="11" t="s">
        <v>710</v>
      </c>
      <c r="G1876" s="35">
        <v>5295904</v>
      </c>
      <c r="H1876" s="4" t="s">
        <v>894</v>
      </c>
      <c r="I1876" s="4"/>
      <c r="J1876" s="4"/>
      <c r="K1876" s="4"/>
      <c r="L1876" s="4"/>
      <c r="M1876" s="33"/>
      <c r="N1876" s="38"/>
      <c r="O1876" s="33"/>
      <c r="P1876" s="244">
        <f t="shared" si="176"/>
        <v>722.55899999999997</v>
      </c>
      <c r="Q1876" s="25"/>
      <c r="R1876" s="25">
        <v>484.09500000000003</v>
      </c>
      <c r="S1876" s="25">
        <v>0</v>
      </c>
      <c r="T1876" s="109"/>
      <c r="U1876" s="25">
        <v>0</v>
      </c>
      <c r="V1876" s="25">
        <v>0</v>
      </c>
      <c r="W1876" s="25">
        <v>0</v>
      </c>
      <c r="X1876" s="25">
        <v>0</v>
      </c>
      <c r="Y1876" s="25">
        <v>0</v>
      </c>
      <c r="Z1876" s="25">
        <v>0</v>
      </c>
      <c r="AA1876" s="109"/>
      <c r="AB1876" s="25">
        <v>0</v>
      </c>
      <c r="AC1876" s="25">
        <v>0</v>
      </c>
      <c r="AD1876" s="25">
        <v>0</v>
      </c>
      <c r="AE1876" s="25">
        <v>0</v>
      </c>
      <c r="AF1876" s="25">
        <v>0</v>
      </c>
      <c r="AG1876" s="25">
        <v>0</v>
      </c>
      <c r="AH1876" s="109"/>
      <c r="AI1876" s="25">
        <v>0</v>
      </c>
      <c r="AJ1876" s="25">
        <v>0</v>
      </c>
      <c r="AK1876" s="123">
        <v>0</v>
      </c>
      <c r="AL1876" s="25">
        <v>0</v>
      </c>
      <c r="AM1876" s="25">
        <v>0</v>
      </c>
      <c r="AN1876" s="25">
        <v>0</v>
      </c>
      <c r="AO1876" s="109"/>
      <c r="AP1876" s="25">
        <v>0</v>
      </c>
      <c r="AQ1876" s="25">
        <v>0</v>
      </c>
      <c r="AR1876" s="25">
        <v>0</v>
      </c>
      <c r="AS1876" s="25">
        <v>0</v>
      </c>
      <c r="AT1876" s="25">
        <v>0</v>
      </c>
      <c r="AU1876" s="25">
        <v>238.464</v>
      </c>
      <c r="AW1876" t="str">
        <f t="shared" si="177"/>
        <v>Phạm Thanh Hà</v>
      </c>
      <c r="AX1876" s="27" t="str">
        <f t="shared" si="178"/>
        <v xml:space="preserve">Vương Thị Thu Phương </v>
      </c>
      <c r="AY1876" s="4" t="str">
        <f t="shared" si="179"/>
        <v>VIN+</v>
      </c>
    </row>
    <row r="1877" spans="1:51" outlineLevel="1" x14ac:dyDescent="0.25">
      <c r="A1877" s="4" t="s">
        <v>1104</v>
      </c>
      <c r="B1877" s="4" t="s">
        <v>797</v>
      </c>
      <c r="C1877" s="4" t="s">
        <v>451</v>
      </c>
      <c r="D1877" s="11" t="s">
        <v>778</v>
      </c>
      <c r="E1877" s="32" t="s">
        <v>650</v>
      </c>
      <c r="F1877" s="11" t="s">
        <v>710</v>
      </c>
      <c r="G1877" s="35">
        <v>5130669</v>
      </c>
      <c r="H1877" s="4" t="s">
        <v>895</v>
      </c>
      <c r="I1877" s="4"/>
      <c r="J1877" s="4"/>
      <c r="K1877" s="4"/>
      <c r="L1877" s="4"/>
      <c r="M1877" s="33"/>
      <c r="N1877" s="38"/>
      <c r="O1877" s="33"/>
      <c r="P1877" s="244">
        <f t="shared" si="176"/>
        <v>539.65499999999997</v>
      </c>
      <c r="Q1877" s="25"/>
      <c r="R1877" s="25">
        <v>180.59800000000001</v>
      </c>
      <c r="S1877" s="25">
        <v>0</v>
      </c>
      <c r="T1877" s="109"/>
      <c r="U1877" s="25">
        <v>0</v>
      </c>
      <c r="V1877" s="25">
        <v>0</v>
      </c>
      <c r="W1877" s="25">
        <v>0</v>
      </c>
      <c r="X1877" s="25">
        <v>0</v>
      </c>
      <c r="Y1877" s="25">
        <v>0</v>
      </c>
      <c r="Z1877" s="25">
        <v>0</v>
      </c>
      <c r="AA1877" s="109"/>
      <c r="AB1877" s="25">
        <v>0</v>
      </c>
      <c r="AC1877" s="25">
        <v>0</v>
      </c>
      <c r="AD1877" s="25">
        <v>0</v>
      </c>
      <c r="AE1877" s="25">
        <v>0</v>
      </c>
      <c r="AF1877" s="25">
        <v>0</v>
      </c>
      <c r="AG1877" s="25">
        <v>0</v>
      </c>
      <c r="AH1877" s="109"/>
      <c r="AI1877" s="25">
        <v>0</v>
      </c>
      <c r="AJ1877" s="25">
        <v>0</v>
      </c>
      <c r="AK1877" s="123">
        <v>0</v>
      </c>
      <c r="AL1877" s="25">
        <v>0</v>
      </c>
      <c r="AM1877" s="25">
        <v>0</v>
      </c>
      <c r="AN1877" s="25">
        <v>0</v>
      </c>
      <c r="AO1877" s="109"/>
      <c r="AP1877" s="25">
        <v>0</v>
      </c>
      <c r="AQ1877" s="25">
        <v>359.05700000000002</v>
      </c>
      <c r="AR1877" s="25">
        <v>0</v>
      </c>
      <c r="AS1877" s="25">
        <v>0</v>
      </c>
      <c r="AT1877" s="25">
        <v>0</v>
      </c>
      <c r="AU1877" s="25">
        <v>0</v>
      </c>
      <c r="AW1877" t="str">
        <f t="shared" si="177"/>
        <v>Phạm Thanh Hà</v>
      </c>
      <c r="AX1877" s="27" t="str">
        <f t="shared" si="178"/>
        <v xml:space="preserve">Vương Thị Thu Phương </v>
      </c>
      <c r="AY1877" s="4" t="str">
        <f t="shared" si="179"/>
        <v>VIN+</v>
      </c>
    </row>
    <row r="1878" spans="1:51" outlineLevel="1" x14ac:dyDescent="0.25">
      <c r="A1878" s="4" t="s">
        <v>1104</v>
      </c>
      <c r="B1878" s="4" t="s">
        <v>797</v>
      </c>
      <c r="C1878" s="4" t="s">
        <v>451</v>
      </c>
      <c r="D1878" s="11" t="s">
        <v>778</v>
      </c>
      <c r="E1878" s="32" t="s">
        <v>650</v>
      </c>
      <c r="F1878" s="11" t="s">
        <v>710</v>
      </c>
      <c r="G1878" s="35">
        <v>5125522</v>
      </c>
      <c r="H1878" s="4" t="s">
        <v>896</v>
      </c>
      <c r="I1878" s="4"/>
      <c r="J1878" s="4"/>
      <c r="K1878" s="4"/>
      <c r="L1878" s="4"/>
      <c r="M1878" s="33"/>
      <c r="N1878" s="38"/>
      <c r="O1878" s="33"/>
      <c r="P1878" s="244">
        <f t="shared" si="176"/>
        <v>1738.973</v>
      </c>
      <c r="Q1878" s="25"/>
      <c r="R1878" s="25">
        <v>180.59800000000001</v>
      </c>
      <c r="S1878" s="25">
        <v>0</v>
      </c>
      <c r="T1878" s="109"/>
      <c r="U1878" s="25">
        <v>0</v>
      </c>
      <c r="V1878" s="25">
        <v>0</v>
      </c>
      <c r="W1878" s="25">
        <v>0</v>
      </c>
      <c r="X1878" s="25">
        <v>0</v>
      </c>
      <c r="Y1878" s="25">
        <v>0</v>
      </c>
      <c r="Z1878" s="25">
        <v>0</v>
      </c>
      <c r="AA1878" s="109"/>
      <c r="AB1878" s="25">
        <v>0</v>
      </c>
      <c r="AC1878" s="25">
        <v>0</v>
      </c>
      <c r="AD1878" s="25">
        <v>0</v>
      </c>
      <c r="AE1878" s="25">
        <v>0</v>
      </c>
      <c r="AF1878" s="25">
        <v>0</v>
      </c>
      <c r="AG1878" s="25">
        <v>0</v>
      </c>
      <c r="AH1878" s="109"/>
      <c r="AI1878" s="25">
        <v>359.05700000000002</v>
      </c>
      <c r="AJ1878" s="25">
        <v>0</v>
      </c>
      <c r="AK1878" s="123">
        <v>0</v>
      </c>
      <c r="AL1878" s="25">
        <v>0</v>
      </c>
      <c r="AM1878" s="25">
        <v>0</v>
      </c>
      <c r="AN1878" s="25">
        <v>0</v>
      </c>
      <c r="AO1878" s="109"/>
      <c r="AP1878" s="25">
        <v>0</v>
      </c>
      <c r="AQ1878" s="25">
        <v>0</v>
      </c>
      <c r="AR1878" s="25">
        <v>0</v>
      </c>
      <c r="AS1878" s="25">
        <v>0</v>
      </c>
      <c r="AT1878" s="25">
        <v>0</v>
      </c>
      <c r="AU1878" s="25">
        <v>1199.318</v>
      </c>
      <c r="AW1878" t="str">
        <f t="shared" si="177"/>
        <v>Phạm Thanh Hà</v>
      </c>
      <c r="AX1878" s="27" t="str">
        <f t="shared" si="178"/>
        <v xml:space="preserve">Vương Thị Thu Phương </v>
      </c>
      <c r="AY1878" s="4" t="str">
        <f t="shared" si="179"/>
        <v>VIN+</v>
      </c>
    </row>
    <row r="1879" spans="1:51" outlineLevel="1" x14ac:dyDescent="0.25">
      <c r="A1879" s="4" t="s">
        <v>1104</v>
      </c>
      <c r="B1879" s="4" t="s">
        <v>797</v>
      </c>
      <c r="C1879" s="4" t="s">
        <v>451</v>
      </c>
      <c r="D1879" s="11" t="s">
        <v>778</v>
      </c>
      <c r="E1879" s="32" t="s">
        <v>650</v>
      </c>
      <c r="F1879" s="11" t="s">
        <v>710</v>
      </c>
      <c r="G1879" s="35">
        <v>5120783</v>
      </c>
      <c r="H1879" s="4" t="s">
        <v>897</v>
      </c>
      <c r="I1879" s="4"/>
      <c r="J1879" s="4"/>
      <c r="K1879" s="4"/>
      <c r="L1879" s="4"/>
      <c r="M1879" s="33"/>
      <c r="N1879" s="38"/>
      <c r="O1879" s="33"/>
      <c r="P1879" s="244">
        <f t="shared" si="176"/>
        <v>1016.5830000000001</v>
      </c>
      <c r="Q1879" s="25"/>
      <c r="R1879" s="25">
        <v>180.59800000000001</v>
      </c>
      <c r="S1879" s="25">
        <v>0</v>
      </c>
      <c r="T1879" s="109"/>
      <c r="U1879" s="25">
        <v>0</v>
      </c>
      <c r="V1879" s="25">
        <v>0</v>
      </c>
      <c r="W1879" s="25">
        <v>0</v>
      </c>
      <c r="X1879" s="25">
        <v>0</v>
      </c>
      <c r="Y1879" s="25">
        <v>0</v>
      </c>
      <c r="Z1879" s="25">
        <v>0</v>
      </c>
      <c r="AA1879" s="109"/>
      <c r="AB1879" s="25">
        <v>0</v>
      </c>
      <c r="AC1879" s="25">
        <v>0</v>
      </c>
      <c r="AD1879" s="25">
        <v>0</v>
      </c>
      <c r="AE1879" s="25">
        <v>0</v>
      </c>
      <c r="AF1879" s="25">
        <v>0</v>
      </c>
      <c r="AG1879" s="25">
        <v>0</v>
      </c>
      <c r="AH1879" s="109"/>
      <c r="AI1879" s="25">
        <v>0</v>
      </c>
      <c r="AJ1879" s="25">
        <v>0</v>
      </c>
      <c r="AK1879" s="123">
        <v>0</v>
      </c>
      <c r="AL1879" s="25">
        <v>0</v>
      </c>
      <c r="AM1879" s="25">
        <v>0</v>
      </c>
      <c r="AN1879" s="25">
        <v>0</v>
      </c>
      <c r="AO1879" s="109"/>
      <c r="AP1879" s="25">
        <v>0</v>
      </c>
      <c r="AQ1879" s="25">
        <v>835.98500000000001</v>
      </c>
      <c r="AR1879" s="25">
        <v>0</v>
      </c>
      <c r="AS1879" s="25">
        <v>0</v>
      </c>
      <c r="AT1879" s="25">
        <v>0</v>
      </c>
      <c r="AU1879" s="25">
        <v>0</v>
      </c>
      <c r="AW1879" t="str">
        <f t="shared" si="177"/>
        <v>Phạm Thanh Hà</v>
      </c>
      <c r="AX1879" s="27" t="str">
        <f t="shared" si="178"/>
        <v xml:space="preserve">Vương Thị Thu Phương </v>
      </c>
      <c r="AY1879" s="4" t="str">
        <f t="shared" si="179"/>
        <v>VIN+</v>
      </c>
    </row>
    <row r="1880" spans="1:51" outlineLevel="1" x14ac:dyDescent="0.25">
      <c r="A1880" s="4" t="s">
        <v>1104</v>
      </c>
      <c r="B1880" s="4" t="s">
        <v>797</v>
      </c>
      <c r="C1880" s="4" t="s">
        <v>451</v>
      </c>
      <c r="D1880" s="11" t="s">
        <v>778</v>
      </c>
      <c r="E1880" s="32" t="s">
        <v>650</v>
      </c>
      <c r="F1880" s="11" t="s">
        <v>710</v>
      </c>
      <c r="G1880" s="35">
        <v>5276383</v>
      </c>
      <c r="H1880" s="4" t="s">
        <v>898</v>
      </c>
      <c r="I1880" s="4"/>
      <c r="J1880" s="4"/>
      <c r="K1880" s="4"/>
      <c r="L1880" s="4"/>
      <c r="M1880" s="33"/>
      <c r="N1880" s="38"/>
      <c r="O1880" s="33"/>
      <c r="P1880" s="244">
        <f t="shared" si="176"/>
        <v>419.06200000000001</v>
      </c>
      <c r="Q1880" s="25"/>
      <c r="R1880" s="25">
        <v>180.59800000000001</v>
      </c>
      <c r="S1880" s="25">
        <v>0</v>
      </c>
      <c r="T1880" s="109"/>
      <c r="U1880" s="25">
        <v>0</v>
      </c>
      <c r="V1880" s="25">
        <v>0</v>
      </c>
      <c r="W1880" s="25">
        <v>0</v>
      </c>
      <c r="X1880" s="25">
        <v>0</v>
      </c>
      <c r="Y1880" s="25">
        <v>0</v>
      </c>
      <c r="Z1880" s="25">
        <v>0</v>
      </c>
      <c r="AA1880" s="109"/>
      <c r="AB1880" s="25">
        <v>0</v>
      </c>
      <c r="AC1880" s="25">
        <v>0</v>
      </c>
      <c r="AD1880" s="25">
        <v>0</v>
      </c>
      <c r="AE1880" s="25">
        <v>0</v>
      </c>
      <c r="AF1880" s="25">
        <v>0</v>
      </c>
      <c r="AG1880" s="25">
        <v>0</v>
      </c>
      <c r="AH1880" s="109"/>
      <c r="AI1880" s="25">
        <v>0</v>
      </c>
      <c r="AJ1880" s="25">
        <v>0</v>
      </c>
      <c r="AK1880" s="123">
        <v>0</v>
      </c>
      <c r="AL1880" s="25">
        <v>0</v>
      </c>
      <c r="AM1880" s="25">
        <v>0</v>
      </c>
      <c r="AN1880" s="25">
        <v>0</v>
      </c>
      <c r="AO1880" s="109"/>
      <c r="AP1880" s="25">
        <v>0</v>
      </c>
      <c r="AQ1880" s="25">
        <v>238.464</v>
      </c>
      <c r="AR1880" s="25">
        <v>0</v>
      </c>
      <c r="AS1880" s="25">
        <v>0</v>
      </c>
      <c r="AT1880" s="25">
        <v>0</v>
      </c>
      <c r="AU1880" s="25">
        <v>0</v>
      </c>
      <c r="AW1880" t="str">
        <f t="shared" si="177"/>
        <v>Phạm Thanh Hà</v>
      </c>
      <c r="AX1880" s="27" t="str">
        <f t="shared" si="178"/>
        <v xml:space="preserve">Vương Thị Thu Phương </v>
      </c>
      <c r="AY1880" s="4" t="str">
        <f t="shared" si="179"/>
        <v>VIN+</v>
      </c>
    </row>
    <row r="1881" spans="1:51" outlineLevel="1" x14ac:dyDescent="0.25">
      <c r="A1881" s="4" t="s">
        <v>1104</v>
      </c>
      <c r="B1881" s="4" t="s">
        <v>797</v>
      </c>
      <c r="C1881" s="4" t="s">
        <v>451</v>
      </c>
      <c r="D1881" s="11" t="s">
        <v>778</v>
      </c>
      <c r="E1881" s="32" t="s">
        <v>650</v>
      </c>
      <c r="F1881" s="11" t="s">
        <v>710</v>
      </c>
      <c r="G1881" s="35">
        <v>5298198</v>
      </c>
      <c r="H1881" s="4" t="s">
        <v>1435</v>
      </c>
      <c r="I1881" s="4"/>
      <c r="J1881" s="4"/>
      <c r="K1881" s="4"/>
      <c r="L1881" s="4"/>
      <c r="M1881" s="33"/>
      <c r="N1881" s="38"/>
      <c r="O1881" s="33"/>
      <c r="P1881" s="244">
        <f t="shared" si="176"/>
        <v>597.52099999999996</v>
      </c>
      <c r="Q1881" s="25"/>
      <c r="R1881" s="25">
        <v>0</v>
      </c>
      <c r="S1881" s="25">
        <v>359.05700000000002</v>
      </c>
      <c r="T1881" s="109"/>
      <c r="U1881" s="25">
        <v>0</v>
      </c>
      <c r="V1881" s="25">
        <v>0</v>
      </c>
      <c r="W1881" s="25">
        <v>0</v>
      </c>
      <c r="X1881" s="25">
        <v>0</v>
      </c>
      <c r="Y1881" s="25">
        <v>0</v>
      </c>
      <c r="Z1881" s="25">
        <v>0</v>
      </c>
      <c r="AA1881" s="109"/>
      <c r="AB1881" s="25">
        <v>0</v>
      </c>
      <c r="AC1881" s="25">
        <v>0</v>
      </c>
      <c r="AD1881" s="25">
        <v>0</v>
      </c>
      <c r="AE1881" s="25">
        <v>0</v>
      </c>
      <c r="AF1881" s="25">
        <v>0</v>
      </c>
      <c r="AG1881" s="25">
        <v>0</v>
      </c>
      <c r="AH1881" s="109"/>
      <c r="AI1881" s="25">
        <v>0</v>
      </c>
      <c r="AJ1881" s="25">
        <v>0</v>
      </c>
      <c r="AK1881" s="123">
        <v>0</v>
      </c>
      <c r="AL1881" s="25">
        <v>0</v>
      </c>
      <c r="AM1881" s="25">
        <v>0</v>
      </c>
      <c r="AN1881" s="25">
        <v>0</v>
      </c>
      <c r="AO1881" s="109"/>
      <c r="AP1881" s="25">
        <v>0</v>
      </c>
      <c r="AQ1881" s="25">
        <v>238.464</v>
      </c>
      <c r="AR1881" s="25">
        <v>0</v>
      </c>
      <c r="AS1881" s="25">
        <v>0</v>
      </c>
      <c r="AT1881" s="25">
        <v>0</v>
      </c>
      <c r="AU1881" s="25">
        <v>0</v>
      </c>
      <c r="AW1881" t="str">
        <f t="shared" si="177"/>
        <v>Phạm Thanh Hà</v>
      </c>
      <c r="AX1881" s="27" t="str">
        <f t="shared" si="178"/>
        <v xml:space="preserve">Vương Thị Thu Phương </v>
      </c>
      <c r="AY1881" s="4" t="str">
        <f t="shared" si="179"/>
        <v>VIN+</v>
      </c>
    </row>
    <row r="1882" spans="1:51" outlineLevel="1" x14ac:dyDescent="0.25">
      <c r="A1882" s="4" t="s">
        <v>1104</v>
      </c>
      <c r="B1882" s="4" t="s">
        <v>797</v>
      </c>
      <c r="C1882" s="4" t="s">
        <v>451</v>
      </c>
      <c r="D1882" s="11" t="s">
        <v>778</v>
      </c>
      <c r="E1882" s="32" t="s">
        <v>650</v>
      </c>
      <c r="F1882" s="11" t="s">
        <v>710</v>
      </c>
      <c r="G1882" s="35">
        <v>5273151</v>
      </c>
      <c r="H1882" s="4" t="s">
        <v>1545</v>
      </c>
      <c r="I1882" s="4"/>
      <c r="J1882" s="4"/>
      <c r="K1882" s="4"/>
      <c r="L1882" s="4"/>
      <c r="M1882" s="33"/>
      <c r="N1882" s="38"/>
      <c r="O1882" s="33"/>
      <c r="P1882" s="244">
        <f t="shared" si="176"/>
        <v>722.55899999999997</v>
      </c>
      <c r="Q1882" s="25"/>
      <c r="R1882" s="25"/>
      <c r="S1882" s="25"/>
      <c r="T1882" s="109"/>
      <c r="U1882" s="25">
        <v>180.59800000000001</v>
      </c>
      <c r="V1882" s="25">
        <v>0</v>
      </c>
      <c r="W1882" s="25">
        <v>0</v>
      </c>
      <c r="X1882" s="25">
        <v>0</v>
      </c>
      <c r="Y1882" s="25">
        <v>0</v>
      </c>
      <c r="Z1882" s="25">
        <v>0</v>
      </c>
      <c r="AA1882" s="109"/>
      <c r="AB1882" s="25">
        <v>0</v>
      </c>
      <c r="AC1882" s="25">
        <v>0</v>
      </c>
      <c r="AD1882" s="25">
        <v>0</v>
      </c>
      <c r="AE1882" s="25">
        <v>0</v>
      </c>
      <c r="AF1882" s="25">
        <v>0</v>
      </c>
      <c r="AG1882" s="25">
        <v>0</v>
      </c>
      <c r="AH1882" s="109"/>
      <c r="AI1882" s="25">
        <v>0</v>
      </c>
      <c r="AJ1882" s="25">
        <v>0</v>
      </c>
      <c r="AK1882" s="123">
        <v>0</v>
      </c>
      <c r="AL1882" s="25">
        <v>0</v>
      </c>
      <c r="AM1882" s="25">
        <v>0</v>
      </c>
      <c r="AN1882" s="25">
        <v>0</v>
      </c>
      <c r="AO1882" s="109"/>
      <c r="AP1882" s="25">
        <v>0</v>
      </c>
      <c r="AQ1882" s="25">
        <v>541.96100000000001</v>
      </c>
      <c r="AR1882" s="25">
        <v>0</v>
      </c>
      <c r="AS1882" s="25">
        <v>0</v>
      </c>
      <c r="AT1882" s="25">
        <v>0</v>
      </c>
      <c r="AU1882" s="25">
        <v>0</v>
      </c>
      <c r="AW1882" t="str">
        <f t="shared" si="177"/>
        <v>Phạm Thanh Hà</v>
      </c>
      <c r="AX1882" s="27" t="str">
        <f t="shared" si="178"/>
        <v xml:space="preserve">Vương Thị Thu Phương </v>
      </c>
      <c r="AY1882" s="4" t="str">
        <f t="shared" si="179"/>
        <v>VIN+</v>
      </c>
    </row>
    <row r="1883" spans="1:51" outlineLevel="1" x14ac:dyDescent="0.25">
      <c r="A1883" s="4" t="s">
        <v>1104</v>
      </c>
      <c r="B1883" s="4" t="s">
        <v>797</v>
      </c>
      <c r="C1883" s="4" t="s">
        <v>451</v>
      </c>
      <c r="D1883" s="11" t="s">
        <v>778</v>
      </c>
      <c r="E1883" s="32" t="s">
        <v>650</v>
      </c>
      <c r="F1883" s="11" t="s">
        <v>710</v>
      </c>
      <c r="G1883" s="35">
        <v>5273971</v>
      </c>
      <c r="H1883" s="4" t="s">
        <v>1624</v>
      </c>
      <c r="I1883" s="4"/>
      <c r="J1883" s="4"/>
      <c r="K1883" s="4"/>
      <c r="L1883" s="4"/>
      <c r="M1883" s="33"/>
      <c r="N1883" s="38"/>
      <c r="O1883" s="33"/>
      <c r="P1883" s="244">
        <f t="shared" si="176"/>
        <v>1385.1130000000001</v>
      </c>
      <c r="Q1883" s="25"/>
      <c r="R1883" s="25"/>
      <c r="S1883" s="25"/>
      <c r="T1883" s="109"/>
      <c r="U1883" s="25">
        <v>843.15200000000004</v>
      </c>
      <c r="V1883" s="25">
        <v>0</v>
      </c>
      <c r="W1883" s="25">
        <v>0</v>
      </c>
      <c r="X1883" s="25">
        <v>0</v>
      </c>
      <c r="Y1883" s="25">
        <v>0</v>
      </c>
      <c r="Z1883" s="25">
        <v>0</v>
      </c>
      <c r="AA1883" s="109"/>
      <c r="AB1883" s="25">
        <v>0</v>
      </c>
      <c r="AC1883" s="25">
        <v>0</v>
      </c>
      <c r="AD1883" s="25">
        <v>0</v>
      </c>
      <c r="AE1883" s="25">
        <v>0</v>
      </c>
      <c r="AF1883" s="25">
        <v>0</v>
      </c>
      <c r="AG1883" s="25">
        <v>0</v>
      </c>
      <c r="AH1883" s="109"/>
      <c r="AI1883" s="25">
        <v>0</v>
      </c>
      <c r="AJ1883" s="25">
        <v>0</v>
      </c>
      <c r="AK1883" s="123">
        <v>0</v>
      </c>
      <c r="AL1883" s="25">
        <v>0</v>
      </c>
      <c r="AM1883" s="25">
        <v>0</v>
      </c>
      <c r="AN1883" s="25">
        <v>0</v>
      </c>
      <c r="AO1883" s="109"/>
      <c r="AP1883" s="25">
        <v>0</v>
      </c>
      <c r="AQ1883" s="25">
        <v>541.96100000000001</v>
      </c>
      <c r="AR1883" s="25">
        <v>0</v>
      </c>
      <c r="AS1883" s="25">
        <v>0</v>
      </c>
      <c r="AT1883" s="25">
        <v>0</v>
      </c>
      <c r="AU1883" s="25">
        <v>0</v>
      </c>
      <c r="AW1883" t="str">
        <f t="shared" si="177"/>
        <v>Phạm Thanh Hà</v>
      </c>
      <c r="AX1883" s="27" t="str">
        <f t="shared" si="178"/>
        <v xml:space="preserve">Vương Thị Thu Phương </v>
      </c>
      <c r="AY1883" s="4" t="str">
        <f t="shared" si="179"/>
        <v>VIN+</v>
      </c>
    </row>
    <row r="1884" spans="1:51" outlineLevel="1" x14ac:dyDescent="0.25">
      <c r="A1884" s="4" t="s">
        <v>1104</v>
      </c>
      <c r="B1884" s="4" t="s">
        <v>797</v>
      </c>
      <c r="C1884" s="4" t="s">
        <v>451</v>
      </c>
      <c r="D1884" s="11" t="s">
        <v>778</v>
      </c>
      <c r="E1884" s="32" t="s">
        <v>650</v>
      </c>
      <c r="F1884" s="11" t="s">
        <v>710</v>
      </c>
      <c r="G1884" s="35">
        <v>5121429</v>
      </c>
      <c r="H1884" s="4" t="s">
        <v>1625</v>
      </c>
      <c r="I1884" s="4"/>
      <c r="J1884" s="4"/>
      <c r="K1884" s="4"/>
      <c r="L1884" s="4"/>
      <c r="M1884" s="33"/>
      <c r="N1884" s="38"/>
      <c r="O1884" s="33"/>
      <c r="P1884" s="244">
        <f t="shared" si="176"/>
        <v>1975.4670000000001</v>
      </c>
      <c r="Q1884" s="25"/>
      <c r="R1884" s="25"/>
      <c r="S1884" s="25"/>
      <c r="T1884" s="109"/>
      <c r="U1884" s="25">
        <v>718.11400000000003</v>
      </c>
      <c r="V1884" s="25">
        <v>0</v>
      </c>
      <c r="W1884" s="25">
        <v>0</v>
      </c>
      <c r="X1884" s="25">
        <v>0</v>
      </c>
      <c r="Y1884" s="25">
        <v>0</v>
      </c>
      <c r="Z1884" s="25">
        <v>0</v>
      </c>
      <c r="AA1884" s="109"/>
      <c r="AB1884" s="25">
        <v>0</v>
      </c>
      <c r="AC1884" s="25">
        <v>0</v>
      </c>
      <c r="AD1884" s="25">
        <v>0</v>
      </c>
      <c r="AE1884" s="25">
        <v>0</v>
      </c>
      <c r="AF1884" s="25">
        <v>0</v>
      </c>
      <c r="AG1884" s="25">
        <v>0</v>
      </c>
      <c r="AH1884" s="109"/>
      <c r="AI1884" s="25">
        <v>0</v>
      </c>
      <c r="AJ1884" s="25">
        <v>0</v>
      </c>
      <c r="AK1884" s="123">
        <v>0</v>
      </c>
      <c r="AL1884" s="25">
        <v>0</v>
      </c>
      <c r="AM1884" s="25">
        <v>0</v>
      </c>
      <c r="AN1884" s="25">
        <v>0</v>
      </c>
      <c r="AO1884" s="109"/>
      <c r="AP1884" s="25">
        <v>0</v>
      </c>
      <c r="AQ1884" s="25">
        <v>303.49700000000001</v>
      </c>
      <c r="AR1884" s="25">
        <v>0</v>
      </c>
      <c r="AS1884" s="25">
        <v>0</v>
      </c>
      <c r="AT1884" s="25">
        <v>0</v>
      </c>
      <c r="AU1884" s="25">
        <v>953.85599999999999</v>
      </c>
      <c r="AW1884" t="str">
        <f t="shared" si="177"/>
        <v>Phạm Thanh Hà</v>
      </c>
      <c r="AX1884" s="27" t="str">
        <f t="shared" si="178"/>
        <v xml:space="preserve">Vương Thị Thu Phương </v>
      </c>
      <c r="AY1884" s="4" t="str">
        <f t="shared" si="179"/>
        <v>VIN+</v>
      </c>
    </row>
    <row r="1885" spans="1:51" outlineLevel="1" x14ac:dyDescent="0.25">
      <c r="A1885" s="4" t="s">
        <v>1104</v>
      </c>
      <c r="B1885" s="4" t="s">
        <v>797</v>
      </c>
      <c r="C1885" s="4" t="s">
        <v>451</v>
      </c>
      <c r="D1885" s="11" t="s">
        <v>778</v>
      </c>
      <c r="E1885" s="32" t="s">
        <v>650</v>
      </c>
      <c r="F1885" s="11" t="s">
        <v>710</v>
      </c>
      <c r="G1885" s="35">
        <v>5330629</v>
      </c>
      <c r="H1885" s="4" t="s">
        <v>1626</v>
      </c>
      <c r="I1885" s="4"/>
      <c r="J1885" s="4"/>
      <c r="K1885" s="4"/>
      <c r="L1885" s="4"/>
      <c r="M1885" s="33"/>
      <c r="N1885" s="38"/>
      <c r="O1885" s="33"/>
      <c r="P1885" s="244">
        <f t="shared" si="176"/>
        <v>720.25299999999993</v>
      </c>
      <c r="Q1885" s="25"/>
      <c r="R1885" s="25"/>
      <c r="S1885" s="25"/>
      <c r="T1885" s="109"/>
      <c r="U1885" s="25">
        <v>539.65499999999997</v>
      </c>
      <c r="V1885" s="25">
        <v>0</v>
      </c>
      <c r="W1885" s="25">
        <v>0</v>
      </c>
      <c r="X1885" s="25">
        <v>0</v>
      </c>
      <c r="Y1885" s="25">
        <v>0</v>
      </c>
      <c r="Z1885" s="25">
        <v>0</v>
      </c>
      <c r="AA1885" s="109"/>
      <c r="AB1885" s="25">
        <v>0</v>
      </c>
      <c r="AC1885" s="25">
        <v>0</v>
      </c>
      <c r="AD1885" s="25">
        <v>0</v>
      </c>
      <c r="AE1885" s="25">
        <v>0</v>
      </c>
      <c r="AF1885" s="25">
        <v>0</v>
      </c>
      <c r="AG1885" s="25">
        <v>0</v>
      </c>
      <c r="AH1885" s="109"/>
      <c r="AI1885" s="25">
        <v>0</v>
      </c>
      <c r="AJ1885" s="25">
        <v>0</v>
      </c>
      <c r="AK1885" s="123">
        <v>0</v>
      </c>
      <c r="AL1885" s="25">
        <v>0</v>
      </c>
      <c r="AM1885" s="25">
        <v>0</v>
      </c>
      <c r="AN1885" s="25">
        <v>0</v>
      </c>
      <c r="AO1885" s="109"/>
      <c r="AP1885" s="25">
        <v>0</v>
      </c>
      <c r="AQ1885" s="25">
        <v>0</v>
      </c>
      <c r="AR1885" s="25">
        <v>0</v>
      </c>
      <c r="AS1885" s="25">
        <v>0</v>
      </c>
      <c r="AT1885" s="25">
        <v>0</v>
      </c>
      <c r="AU1885" s="25">
        <v>180.59800000000001</v>
      </c>
      <c r="AW1885" t="str">
        <f t="shared" si="177"/>
        <v>Phạm Thanh Hà</v>
      </c>
      <c r="AX1885" s="27" t="str">
        <f t="shared" si="178"/>
        <v xml:space="preserve">Vương Thị Thu Phương </v>
      </c>
      <c r="AY1885" s="4" t="str">
        <f t="shared" si="179"/>
        <v>VIN+</v>
      </c>
    </row>
    <row r="1886" spans="1:51" outlineLevel="1" x14ac:dyDescent="0.25">
      <c r="A1886" s="4" t="s">
        <v>1104</v>
      </c>
      <c r="B1886" s="4" t="s">
        <v>797</v>
      </c>
      <c r="C1886" s="4" t="s">
        <v>451</v>
      </c>
      <c r="D1886" s="11" t="s">
        <v>778</v>
      </c>
      <c r="E1886" s="32" t="s">
        <v>650</v>
      </c>
      <c r="F1886" s="11" t="s">
        <v>710</v>
      </c>
      <c r="G1886" s="35">
        <v>5122705</v>
      </c>
      <c r="H1886" s="4" t="s">
        <v>1627</v>
      </c>
      <c r="I1886" s="4"/>
      <c r="J1886" s="4"/>
      <c r="K1886" s="4"/>
      <c r="L1886" s="4"/>
      <c r="M1886" s="33"/>
      <c r="N1886" s="38"/>
      <c r="O1886" s="33"/>
      <c r="P1886" s="244">
        <f t="shared" si="176"/>
        <v>359.05700000000002</v>
      </c>
      <c r="Q1886" s="25"/>
      <c r="R1886" s="25"/>
      <c r="S1886" s="25"/>
      <c r="T1886" s="109"/>
      <c r="U1886" s="25">
        <v>359.05700000000002</v>
      </c>
      <c r="V1886" s="25">
        <v>0</v>
      </c>
      <c r="W1886" s="25">
        <v>0</v>
      </c>
      <c r="X1886" s="25">
        <v>0</v>
      </c>
      <c r="Y1886" s="25">
        <v>0</v>
      </c>
      <c r="Z1886" s="25">
        <v>0</v>
      </c>
      <c r="AA1886" s="109"/>
      <c r="AB1886" s="25">
        <v>0</v>
      </c>
      <c r="AC1886" s="25">
        <v>0</v>
      </c>
      <c r="AD1886" s="25">
        <v>0</v>
      </c>
      <c r="AE1886" s="25">
        <v>0</v>
      </c>
      <c r="AF1886" s="25">
        <v>0</v>
      </c>
      <c r="AG1886" s="25">
        <v>0</v>
      </c>
      <c r="AH1886" s="109"/>
      <c r="AI1886" s="25">
        <v>0</v>
      </c>
      <c r="AJ1886" s="25">
        <v>0</v>
      </c>
      <c r="AK1886" s="123">
        <v>0</v>
      </c>
      <c r="AL1886" s="25">
        <v>0</v>
      </c>
      <c r="AM1886" s="25">
        <v>0</v>
      </c>
      <c r="AN1886" s="25">
        <v>0</v>
      </c>
      <c r="AO1886" s="109"/>
      <c r="AP1886" s="25">
        <v>0</v>
      </c>
      <c r="AQ1886" s="25">
        <v>0</v>
      </c>
      <c r="AR1886" s="25">
        <v>0</v>
      </c>
      <c r="AS1886" s="25">
        <v>0</v>
      </c>
      <c r="AT1886" s="25">
        <v>0</v>
      </c>
      <c r="AU1886" s="25">
        <v>0</v>
      </c>
      <c r="AW1886" t="str">
        <f t="shared" si="177"/>
        <v>Phạm Thanh Hà</v>
      </c>
      <c r="AX1886" s="27" t="str">
        <f t="shared" si="178"/>
        <v xml:space="preserve">Vương Thị Thu Phương </v>
      </c>
      <c r="AY1886" s="4" t="str">
        <f t="shared" si="179"/>
        <v>VIN+</v>
      </c>
    </row>
    <row r="1887" spans="1:51" outlineLevel="1" x14ac:dyDescent="0.25">
      <c r="A1887" s="4" t="s">
        <v>1104</v>
      </c>
      <c r="B1887" s="4" t="s">
        <v>797</v>
      </c>
      <c r="C1887" s="4" t="s">
        <v>451</v>
      </c>
      <c r="D1887" s="11" t="s">
        <v>778</v>
      </c>
      <c r="E1887" s="32" t="s">
        <v>650</v>
      </c>
      <c r="F1887" s="11" t="s">
        <v>710</v>
      </c>
      <c r="G1887" s="35">
        <v>5339066</v>
      </c>
      <c r="H1887" s="4" t="s">
        <v>1628</v>
      </c>
      <c r="I1887" s="4"/>
      <c r="J1887" s="4"/>
      <c r="K1887" s="4"/>
      <c r="L1887" s="4"/>
      <c r="M1887" s="33"/>
      <c r="N1887" s="38"/>
      <c r="O1887" s="33"/>
      <c r="P1887" s="244">
        <f t="shared" si="176"/>
        <v>424.47899999999998</v>
      </c>
      <c r="Q1887" s="25"/>
      <c r="R1887" s="25"/>
      <c r="S1887" s="25"/>
      <c r="T1887" s="109"/>
      <c r="U1887" s="25">
        <v>424.47899999999998</v>
      </c>
      <c r="V1887" s="25">
        <v>0</v>
      </c>
      <c r="W1887" s="25">
        <v>0</v>
      </c>
      <c r="X1887" s="25">
        <v>0</v>
      </c>
      <c r="Y1887" s="25">
        <v>0</v>
      </c>
      <c r="Z1887" s="25">
        <v>0</v>
      </c>
      <c r="AA1887" s="109"/>
      <c r="AB1887" s="25">
        <v>0</v>
      </c>
      <c r="AC1887" s="25">
        <v>0</v>
      </c>
      <c r="AD1887" s="25">
        <v>0</v>
      </c>
      <c r="AE1887" s="25">
        <v>0</v>
      </c>
      <c r="AF1887" s="25">
        <v>0</v>
      </c>
      <c r="AG1887" s="25">
        <v>0</v>
      </c>
      <c r="AH1887" s="109"/>
      <c r="AI1887" s="25">
        <v>0</v>
      </c>
      <c r="AJ1887" s="25">
        <v>0</v>
      </c>
      <c r="AK1887" s="123">
        <v>0</v>
      </c>
      <c r="AL1887" s="25">
        <v>0</v>
      </c>
      <c r="AM1887" s="25">
        <v>0</v>
      </c>
      <c r="AN1887" s="25">
        <v>0</v>
      </c>
      <c r="AO1887" s="109"/>
      <c r="AP1887" s="25">
        <v>0</v>
      </c>
      <c r="AQ1887" s="25">
        <v>0</v>
      </c>
      <c r="AR1887" s="25">
        <v>0</v>
      </c>
      <c r="AS1887" s="25">
        <v>0</v>
      </c>
      <c r="AT1887" s="25">
        <v>0</v>
      </c>
      <c r="AU1887" s="25">
        <v>0</v>
      </c>
      <c r="AW1887" t="str">
        <f t="shared" si="177"/>
        <v>Phạm Thanh Hà</v>
      </c>
      <c r="AX1887" s="27" t="str">
        <f t="shared" si="178"/>
        <v xml:space="preserve">Vương Thị Thu Phương </v>
      </c>
      <c r="AY1887" s="4" t="str">
        <f t="shared" si="179"/>
        <v>VIN+</v>
      </c>
    </row>
    <row r="1888" spans="1:51" outlineLevel="1" x14ac:dyDescent="0.25">
      <c r="A1888" s="4" t="s">
        <v>1104</v>
      </c>
      <c r="B1888" s="4" t="s">
        <v>797</v>
      </c>
      <c r="C1888" s="4" t="s">
        <v>451</v>
      </c>
      <c r="D1888" s="11" t="s">
        <v>778</v>
      </c>
      <c r="E1888" s="32" t="s">
        <v>650</v>
      </c>
      <c r="F1888" s="11" t="s">
        <v>710</v>
      </c>
      <c r="G1888" s="35">
        <v>5331552</v>
      </c>
      <c r="H1888" s="4" t="s">
        <v>1629</v>
      </c>
      <c r="I1888" s="4"/>
      <c r="J1888" s="4"/>
      <c r="K1888" s="4"/>
      <c r="L1888" s="4"/>
      <c r="M1888" s="33"/>
      <c r="N1888" s="38"/>
      <c r="O1888" s="33"/>
      <c r="P1888" s="244">
        <f t="shared" si="176"/>
        <v>3124.0860000000002</v>
      </c>
      <c r="Q1888" s="25"/>
      <c r="R1888" s="25"/>
      <c r="S1888" s="25"/>
      <c r="T1888" s="109"/>
      <c r="U1888" s="25">
        <v>484.09500000000003</v>
      </c>
      <c r="V1888" s="25">
        <v>0</v>
      </c>
      <c r="W1888" s="25">
        <v>0</v>
      </c>
      <c r="X1888" s="25">
        <v>0</v>
      </c>
      <c r="Y1888" s="25">
        <v>0</v>
      </c>
      <c r="Z1888" s="25">
        <v>0</v>
      </c>
      <c r="AA1888" s="109"/>
      <c r="AB1888" s="25">
        <v>0</v>
      </c>
      <c r="AC1888" s="25">
        <v>0</v>
      </c>
      <c r="AD1888" s="25">
        <v>0</v>
      </c>
      <c r="AE1888" s="25">
        <v>0</v>
      </c>
      <c r="AF1888" s="25">
        <v>0</v>
      </c>
      <c r="AG1888" s="25">
        <v>0</v>
      </c>
      <c r="AH1888" s="109"/>
      <c r="AI1888" s="25">
        <v>0</v>
      </c>
      <c r="AJ1888" s="25">
        <v>0</v>
      </c>
      <c r="AK1888" s="123">
        <v>0</v>
      </c>
      <c r="AL1888" s="25">
        <v>0</v>
      </c>
      <c r="AM1888" s="25">
        <v>0</v>
      </c>
      <c r="AN1888" s="25">
        <v>0</v>
      </c>
      <c r="AO1888" s="109"/>
      <c r="AP1888" s="25">
        <v>0</v>
      </c>
      <c r="AQ1888" s="25">
        <v>0</v>
      </c>
      <c r="AR1888" s="25">
        <v>0</v>
      </c>
      <c r="AS1888" s="25">
        <v>0</v>
      </c>
      <c r="AT1888" s="25">
        <v>0</v>
      </c>
      <c r="AU1888" s="25">
        <v>2639.991</v>
      </c>
      <c r="AW1888" t="str">
        <f t="shared" si="177"/>
        <v>Phạm Thanh Hà</v>
      </c>
      <c r="AX1888" s="27" t="str">
        <f t="shared" si="178"/>
        <v xml:space="preserve">Vương Thị Thu Phương </v>
      </c>
      <c r="AY1888" s="4" t="str">
        <f t="shared" si="179"/>
        <v>VIN+</v>
      </c>
    </row>
    <row r="1889" spans="1:51" outlineLevel="1" x14ac:dyDescent="0.25">
      <c r="A1889" s="4" t="s">
        <v>1104</v>
      </c>
      <c r="B1889" s="4" t="s">
        <v>797</v>
      </c>
      <c r="C1889" s="4" t="s">
        <v>451</v>
      </c>
      <c r="D1889" s="11" t="s">
        <v>778</v>
      </c>
      <c r="E1889" s="32" t="s">
        <v>650</v>
      </c>
      <c r="F1889" s="11" t="s">
        <v>710</v>
      </c>
      <c r="G1889" s="35">
        <v>5125740</v>
      </c>
      <c r="H1889" s="4" t="s">
        <v>1630</v>
      </c>
      <c r="I1889" s="4"/>
      <c r="J1889" s="4"/>
      <c r="K1889" s="4"/>
      <c r="L1889" s="4"/>
      <c r="M1889" s="33"/>
      <c r="N1889" s="38"/>
      <c r="O1889" s="33"/>
      <c r="P1889" s="244">
        <f t="shared" si="176"/>
        <v>1734.6969999999999</v>
      </c>
      <c r="Q1889" s="25"/>
      <c r="R1889" s="25"/>
      <c r="S1889" s="25"/>
      <c r="T1889" s="109"/>
      <c r="U1889" s="25">
        <v>180.59800000000001</v>
      </c>
      <c r="V1889" s="25">
        <v>0</v>
      </c>
      <c r="W1889" s="25">
        <v>0</v>
      </c>
      <c r="X1889" s="25">
        <v>0</v>
      </c>
      <c r="Y1889" s="25">
        <v>0</v>
      </c>
      <c r="Z1889" s="25">
        <v>0</v>
      </c>
      <c r="AA1889" s="109"/>
      <c r="AB1889" s="25">
        <v>0</v>
      </c>
      <c r="AC1889" s="25">
        <v>0</v>
      </c>
      <c r="AD1889" s="25">
        <v>0</v>
      </c>
      <c r="AE1889" s="25">
        <v>0</v>
      </c>
      <c r="AF1889" s="25">
        <v>0</v>
      </c>
      <c r="AG1889" s="25">
        <v>0</v>
      </c>
      <c r="AH1889" s="109"/>
      <c r="AI1889" s="25">
        <v>0</v>
      </c>
      <c r="AJ1889" s="25">
        <v>0</v>
      </c>
      <c r="AK1889" s="123">
        <v>0</v>
      </c>
      <c r="AL1889" s="25">
        <v>0</v>
      </c>
      <c r="AM1889" s="25">
        <v>0</v>
      </c>
      <c r="AN1889" s="25">
        <v>0</v>
      </c>
      <c r="AO1889" s="109"/>
      <c r="AP1889" s="25">
        <v>0</v>
      </c>
      <c r="AQ1889" s="25">
        <v>359.05700000000002</v>
      </c>
      <c r="AR1889" s="25">
        <v>0</v>
      </c>
      <c r="AS1889" s="25">
        <v>0</v>
      </c>
      <c r="AT1889" s="25">
        <v>0</v>
      </c>
      <c r="AU1889" s="25">
        <v>1195.0419999999999</v>
      </c>
      <c r="AW1889" t="str">
        <f t="shared" si="177"/>
        <v>Phạm Thanh Hà</v>
      </c>
      <c r="AX1889" s="27" t="str">
        <f t="shared" si="178"/>
        <v xml:space="preserve">Vương Thị Thu Phương </v>
      </c>
      <c r="AY1889" s="4" t="str">
        <f t="shared" si="179"/>
        <v>VIN+</v>
      </c>
    </row>
    <row r="1890" spans="1:51" outlineLevel="1" x14ac:dyDescent="0.25">
      <c r="A1890" s="4" t="s">
        <v>1104</v>
      </c>
      <c r="B1890" s="4" t="s">
        <v>797</v>
      </c>
      <c r="C1890" s="4" t="s">
        <v>451</v>
      </c>
      <c r="D1890" s="11" t="s">
        <v>778</v>
      </c>
      <c r="E1890" s="32" t="s">
        <v>650</v>
      </c>
      <c r="F1890" s="11" t="s">
        <v>710</v>
      </c>
      <c r="G1890" s="35">
        <v>5124914</v>
      </c>
      <c r="H1890" s="4" t="s">
        <v>1631</v>
      </c>
      <c r="I1890" s="4"/>
      <c r="J1890" s="4"/>
      <c r="K1890" s="4"/>
      <c r="L1890" s="4"/>
      <c r="M1890" s="33"/>
      <c r="N1890" s="38"/>
      <c r="O1890" s="33"/>
      <c r="P1890" s="244">
        <f t="shared" si="176"/>
        <v>960.85500000000002</v>
      </c>
      <c r="Q1890" s="25"/>
      <c r="R1890" s="25"/>
      <c r="S1890" s="25"/>
      <c r="T1890" s="109"/>
      <c r="U1890" s="25">
        <v>180.59800000000001</v>
      </c>
      <c r="V1890" s="25">
        <v>0</v>
      </c>
      <c r="W1890" s="25">
        <v>0</v>
      </c>
      <c r="X1890" s="25">
        <v>0</v>
      </c>
      <c r="Y1890" s="25">
        <v>0</v>
      </c>
      <c r="Z1890" s="25">
        <v>0</v>
      </c>
      <c r="AA1890" s="109"/>
      <c r="AB1890" s="25">
        <v>0</v>
      </c>
      <c r="AC1890" s="25">
        <v>0</v>
      </c>
      <c r="AD1890" s="25">
        <v>0</v>
      </c>
      <c r="AE1890" s="25">
        <v>0</v>
      </c>
      <c r="AF1890" s="25">
        <v>0</v>
      </c>
      <c r="AG1890" s="25">
        <v>0</v>
      </c>
      <c r="AH1890" s="109"/>
      <c r="AI1890" s="25">
        <v>0</v>
      </c>
      <c r="AJ1890" s="25">
        <v>0</v>
      </c>
      <c r="AK1890" s="123">
        <v>0</v>
      </c>
      <c r="AL1890" s="25">
        <v>0</v>
      </c>
      <c r="AM1890" s="25">
        <v>0</v>
      </c>
      <c r="AN1890" s="25">
        <v>0</v>
      </c>
      <c r="AO1890" s="109"/>
      <c r="AP1890" s="25">
        <v>0</v>
      </c>
      <c r="AQ1890" s="25">
        <v>0</v>
      </c>
      <c r="AR1890" s="25">
        <v>780.25699999999995</v>
      </c>
      <c r="AS1890" s="25">
        <v>0</v>
      </c>
      <c r="AT1890" s="25">
        <v>0</v>
      </c>
      <c r="AU1890" s="25">
        <v>0</v>
      </c>
      <c r="AW1890" t="str">
        <f t="shared" si="177"/>
        <v>Phạm Thanh Hà</v>
      </c>
      <c r="AX1890" s="27" t="str">
        <f t="shared" si="178"/>
        <v xml:space="preserve">Vương Thị Thu Phương </v>
      </c>
      <c r="AY1890" s="4" t="str">
        <f t="shared" si="179"/>
        <v>VIN+</v>
      </c>
    </row>
    <row r="1891" spans="1:51" outlineLevel="1" x14ac:dyDescent="0.25">
      <c r="A1891" s="4" t="s">
        <v>1104</v>
      </c>
      <c r="B1891" s="4" t="s">
        <v>797</v>
      </c>
      <c r="C1891" s="4" t="s">
        <v>451</v>
      </c>
      <c r="D1891" s="11" t="s">
        <v>778</v>
      </c>
      <c r="E1891" s="32" t="s">
        <v>650</v>
      </c>
      <c r="F1891" s="11" t="s">
        <v>710</v>
      </c>
      <c r="G1891" s="35">
        <v>5271001</v>
      </c>
      <c r="H1891" s="4" t="s">
        <v>1904</v>
      </c>
      <c r="I1891" s="4"/>
      <c r="J1891" s="4"/>
      <c r="K1891" s="4"/>
      <c r="L1891" s="4"/>
      <c r="M1891" s="33"/>
      <c r="N1891" s="38"/>
      <c r="O1891" s="33"/>
      <c r="P1891" s="244">
        <f t="shared" si="176"/>
        <v>1315.0520000000001</v>
      </c>
      <c r="Q1891" s="25"/>
      <c r="R1891" s="25"/>
      <c r="S1891" s="25"/>
      <c r="T1891" s="109"/>
      <c r="U1891" s="25">
        <v>0</v>
      </c>
      <c r="V1891" s="25">
        <v>0</v>
      </c>
      <c r="W1891" s="25">
        <v>180.59800000000001</v>
      </c>
      <c r="X1891" s="25">
        <v>0</v>
      </c>
      <c r="Y1891" s="25">
        <v>0</v>
      </c>
      <c r="Z1891" s="25">
        <v>0</v>
      </c>
      <c r="AA1891" s="109"/>
      <c r="AB1891" s="25">
        <v>0</v>
      </c>
      <c r="AC1891" s="25">
        <v>0</v>
      </c>
      <c r="AD1891" s="25">
        <v>0</v>
      </c>
      <c r="AE1891" s="25">
        <v>238.464</v>
      </c>
      <c r="AF1891" s="25">
        <v>0</v>
      </c>
      <c r="AG1891" s="25">
        <v>0</v>
      </c>
      <c r="AH1891" s="109"/>
      <c r="AI1891" s="25">
        <v>895.99</v>
      </c>
      <c r="AJ1891" s="25">
        <v>0</v>
      </c>
      <c r="AK1891" s="123">
        <v>0</v>
      </c>
      <c r="AL1891" s="25">
        <v>0</v>
      </c>
      <c r="AM1891" s="25">
        <v>0</v>
      </c>
      <c r="AN1891" s="25">
        <v>0</v>
      </c>
      <c r="AO1891" s="109"/>
      <c r="AP1891" s="25">
        <v>0</v>
      </c>
      <c r="AQ1891" s="25">
        <v>0</v>
      </c>
      <c r="AR1891" s="25">
        <v>0</v>
      </c>
      <c r="AS1891" s="25">
        <v>0</v>
      </c>
      <c r="AT1891" s="25">
        <v>0</v>
      </c>
      <c r="AU1891" s="25">
        <v>0</v>
      </c>
      <c r="AW1891" t="str">
        <f t="shared" si="177"/>
        <v>Phạm Thanh Hà</v>
      </c>
      <c r="AX1891" s="27" t="str">
        <f t="shared" si="178"/>
        <v xml:space="preserve">Vương Thị Thu Phương </v>
      </c>
      <c r="AY1891" s="4" t="str">
        <f t="shared" si="179"/>
        <v>VIN+</v>
      </c>
    </row>
    <row r="1892" spans="1:51" outlineLevel="1" x14ac:dyDescent="0.25">
      <c r="A1892" s="4" t="s">
        <v>1104</v>
      </c>
      <c r="B1892" s="4" t="s">
        <v>797</v>
      </c>
      <c r="C1892" s="4" t="s">
        <v>451</v>
      </c>
      <c r="D1892" s="11" t="s">
        <v>778</v>
      </c>
      <c r="E1892" s="32" t="s">
        <v>650</v>
      </c>
      <c r="F1892" s="11" t="s">
        <v>710</v>
      </c>
      <c r="G1892" s="35">
        <v>5134281</v>
      </c>
      <c r="H1892" s="4" t="s">
        <v>1905</v>
      </c>
      <c r="I1892" s="4"/>
      <c r="J1892" s="4"/>
      <c r="K1892" s="4"/>
      <c r="L1892" s="4"/>
      <c r="M1892" s="33"/>
      <c r="N1892" s="38"/>
      <c r="O1892" s="33"/>
      <c r="P1892" s="244">
        <f t="shared" si="176"/>
        <v>1134.454</v>
      </c>
      <c r="Q1892" s="25"/>
      <c r="R1892" s="25"/>
      <c r="S1892" s="25"/>
      <c r="T1892" s="109"/>
      <c r="U1892" s="25"/>
      <c r="V1892" s="25"/>
      <c r="W1892" s="25">
        <v>180.59800000000001</v>
      </c>
      <c r="X1892" s="25">
        <v>0</v>
      </c>
      <c r="Y1892" s="25">
        <v>0</v>
      </c>
      <c r="Z1892" s="25">
        <v>0</v>
      </c>
      <c r="AA1892" s="109"/>
      <c r="AB1892" s="25">
        <v>0</v>
      </c>
      <c r="AC1892" s="25">
        <v>0</v>
      </c>
      <c r="AD1892" s="25">
        <v>0</v>
      </c>
      <c r="AE1892" s="25">
        <v>0</v>
      </c>
      <c r="AF1892" s="25">
        <v>0</v>
      </c>
      <c r="AG1892" s="25">
        <v>0</v>
      </c>
      <c r="AH1892" s="109"/>
      <c r="AI1892" s="25">
        <v>0</v>
      </c>
      <c r="AJ1892" s="25">
        <v>0</v>
      </c>
      <c r="AK1892" s="123">
        <v>0</v>
      </c>
      <c r="AL1892" s="25">
        <v>0</v>
      </c>
      <c r="AM1892" s="25">
        <v>0</v>
      </c>
      <c r="AN1892" s="25">
        <v>0</v>
      </c>
      <c r="AO1892" s="109"/>
      <c r="AP1892" s="25">
        <v>0</v>
      </c>
      <c r="AQ1892" s="25">
        <v>0</v>
      </c>
      <c r="AR1892" s="25">
        <v>953.85599999999999</v>
      </c>
      <c r="AS1892" s="25">
        <v>0</v>
      </c>
      <c r="AT1892" s="25">
        <v>0</v>
      </c>
      <c r="AU1892" s="25">
        <v>0</v>
      </c>
      <c r="AW1892" t="str">
        <f t="shared" si="177"/>
        <v>Phạm Thanh Hà</v>
      </c>
      <c r="AX1892" s="27" t="str">
        <f t="shared" si="178"/>
        <v xml:space="preserve">Vương Thị Thu Phương </v>
      </c>
      <c r="AY1892" s="4" t="str">
        <f t="shared" si="179"/>
        <v>VIN+</v>
      </c>
    </row>
    <row r="1893" spans="1:51" outlineLevel="1" x14ac:dyDescent="0.25">
      <c r="A1893" s="4" t="s">
        <v>1104</v>
      </c>
      <c r="B1893" s="4" t="s">
        <v>797</v>
      </c>
      <c r="C1893" s="4" t="s">
        <v>451</v>
      </c>
      <c r="D1893" s="11" t="s">
        <v>778</v>
      </c>
      <c r="E1893" s="32" t="s">
        <v>650</v>
      </c>
      <c r="F1893" s="11" t="s">
        <v>710</v>
      </c>
      <c r="G1893" s="35">
        <v>5139189</v>
      </c>
      <c r="H1893" s="4" t="s">
        <v>1906</v>
      </c>
      <c r="I1893" s="4"/>
      <c r="J1893" s="4"/>
      <c r="K1893" s="4"/>
      <c r="L1893" s="4"/>
      <c r="M1893" s="33"/>
      <c r="N1893" s="38"/>
      <c r="O1893" s="33"/>
      <c r="P1893" s="244">
        <f t="shared" si="176"/>
        <v>2218.04</v>
      </c>
      <c r="Q1893" s="25"/>
      <c r="R1893" s="25"/>
      <c r="S1893" s="25"/>
      <c r="T1893" s="109"/>
      <c r="U1893" s="25"/>
      <c r="V1893" s="25"/>
      <c r="W1893" s="25">
        <v>180.59800000000001</v>
      </c>
      <c r="X1893" s="25">
        <v>0</v>
      </c>
      <c r="Y1893" s="25">
        <v>0</v>
      </c>
      <c r="Z1893" s="25">
        <v>0</v>
      </c>
      <c r="AA1893" s="109"/>
      <c r="AB1893" s="25">
        <v>0</v>
      </c>
      <c r="AC1893" s="25">
        <v>0</v>
      </c>
      <c r="AD1893" s="25">
        <v>0</v>
      </c>
      <c r="AE1893" s="25">
        <v>715.39200000000005</v>
      </c>
      <c r="AF1893" s="25">
        <v>0</v>
      </c>
      <c r="AG1893" s="25">
        <v>0</v>
      </c>
      <c r="AH1893" s="109"/>
      <c r="AI1893" s="25">
        <v>0</v>
      </c>
      <c r="AJ1893" s="25">
        <v>0</v>
      </c>
      <c r="AK1893" s="123">
        <v>0</v>
      </c>
      <c r="AL1893" s="25">
        <v>0</v>
      </c>
      <c r="AM1893" s="25">
        <v>0</v>
      </c>
      <c r="AN1893" s="25">
        <v>0</v>
      </c>
      <c r="AO1893" s="109"/>
      <c r="AP1893" s="25">
        <v>0</v>
      </c>
      <c r="AQ1893" s="25">
        <v>0</v>
      </c>
      <c r="AR1893" s="25">
        <v>1322.05</v>
      </c>
      <c r="AS1893" s="25">
        <v>0</v>
      </c>
      <c r="AT1893" s="25">
        <v>0</v>
      </c>
      <c r="AU1893" s="25">
        <v>0</v>
      </c>
      <c r="AW1893" t="str">
        <f t="shared" si="177"/>
        <v>Phạm Thanh Hà</v>
      </c>
      <c r="AX1893" s="27" t="str">
        <f t="shared" si="178"/>
        <v xml:space="preserve">Vương Thị Thu Phương </v>
      </c>
      <c r="AY1893" s="4" t="str">
        <f t="shared" si="179"/>
        <v>VIN+</v>
      </c>
    </row>
    <row r="1894" spans="1:51" outlineLevel="1" x14ac:dyDescent="0.25">
      <c r="A1894" s="4" t="s">
        <v>1104</v>
      </c>
      <c r="B1894" s="4" t="s">
        <v>797</v>
      </c>
      <c r="C1894" s="4" t="s">
        <v>451</v>
      </c>
      <c r="D1894" s="11" t="s">
        <v>778</v>
      </c>
      <c r="E1894" s="32" t="s">
        <v>650</v>
      </c>
      <c r="F1894" s="11" t="s">
        <v>710</v>
      </c>
      <c r="G1894" s="35">
        <v>5131554</v>
      </c>
      <c r="H1894" s="4" t="s">
        <v>1907</v>
      </c>
      <c r="I1894" s="4"/>
      <c r="J1894" s="4"/>
      <c r="K1894" s="4"/>
      <c r="L1894" s="4"/>
      <c r="M1894" s="33"/>
      <c r="N1894" s="38"/>
      <c r="O1894" s="33"/>
      <c r="P1894" s="244">
        <f t="shared" si="176"/>
        <v>1319.9110000000001</v>
      </c>
      <c r="Q1894" s="25"/>
      <c r="R1894" s="25"/>
      <c r="S1894" s="25"/>
      <c r="T1894" s="109"/>
      <c r="U1894" s="25"/>
      <c r="V1894" s="25"/>
      <c r="W1894" s="25">
        <v>722.39</v>
      </c>
      <c r="X1894" s="25">
        <v>0</v>
      </c>
      <c r="Y1894" s="25">
        <v>0</v>
      </c>
      <c r="Z1894" s="25">
        <v>0</v>
      </c>
      <c r="AA1894" s="109"/>
      <c r="AB1894" s="25">
        <v>0</v>
      </c>
      <c r="AC1894" s="25">
        <v>0</v>
      </c>
      <c r="AD1894" s="25">
        <v>0</v>
      </c>
      <c r="AE1894" s="25">
        <v>238.464</v>
      </c>
      <c r="AF1894" s="25">
        <v>0</v>
      </c>
      <c r="AG1894" s="25">
        <v>0</v>
      </c>
      <c r="AH1894" s="109"/>
      <c r="AI1894" s="25">
        <v>0</v>
      </c>
      <c r="AJ1894" s="25">
        <v>0</v>
      </c>
      <c r="AK1894" s="123">
        <v>0</v>
      </c>
      <c r="AL1894" s="25">
        <v>359.05700000000002</v>
      </c>
      <c r="AM1894" s="25">
        <v>0</v>
      </c>
      <c r="AN1894" s="25">
        <v>0</v>
      </c>
      <c r="AO1894" s="109"/>
      <c r="AP1894" s="25">
        <v>0</v>
      </c>
      <c r="AQ1894" s="25">
        <v>0</v>
      </c>
      <c r="AR1894" s="25">
        <v>0</v>
      </c>
      <c r="AS1894" s="25">
        <v>0</v>
      </c>
      <c r="AT1894" s="25">
        <v>0</v>
      </c>
      <c r="AU1894" s="25">
        <v>0</v>
      </c>
      <c r="AW1894" t="str">
        <f t="shared" si="177"/>
        <v>Phạm Thanh Hà</v>
      </c>
      <c r="AX1894" s="27" t="str">
        <f t="shared" si="178"/>
        <v xml:space="preserve">Vương Thị Thu Phương </v>
      </c>
      <c r="AY1894" s="4" t="str">
        <f t="shared" si="179"/>
        <v>VIN+</v>
      </c>
    </row>
    <row r="1895" spans="1:51" outlineLevel="1" x14ac:dyDescent="0.25">
      <c r="A1895" s="4" t="s">
        <v>1104</v>
      </c>
      <c r="B1895" s="4" t="s">
        <v>797</v>
      </c>
      <c r="C1895" s="4" t="s">
        <v>451</v>
      </c>
      <c r="D1895" s="11" t="s">
        <v>778</v>
      </c>
      <c r="E1895" s="32" t="s">
        <v>650</v>
      </c>
      <c r="F1895" s="11" t="s">
        <v>710</v>
      </c>
      <c r="G1895" s="35">
        <v>5138450</v>
      </c>
      <c r="H1895" s="4" t="s">
        <v>2183</v>
      </c>
      <c r="I1895" s="4"/>
      <c r="J1895" s="4"/>
      <c r="K1895" s="4"/>
      <c r="L1895" s="4"/>
      <c r="M1895" s="33"/>
      <c r="N1895" s="38"/>
      <c r="O1895" s="33"/>
      <c r="P1895" s="244">
        <f t="shared" si="176"/>
        <v>720.25199999999995</v>
      </c>
      <c r="Q1895" s="25"/>
      <c r="R1895" s="25"/>
      <c r="S1895" s="25"/>
      <c r="T1895" s="109"/>
      <c r="U1895" s="25"/>
      <c r="V1895" s="25"/>
      <c r="W1895" s="25"/>
      <c r="X1895" s="25">
        <v>359.05700000000002</v>
      </c>
      <c r="Y1895" s="25">
        <v>0</v>
      </c>
      <c r="Z1895" s="25">
        <v>0</v>
      </c>
      <c r="AA1895" s="109"/>
      <c r="AB1895" s="25">
        <v>0</v>
      </c>
      <c r="AC1895" s="25">
        <v>0</v>
      </c>
      <c r="AD1895" s="25">
        <v>0</v>
      </c>
      <c r="AE1895" s="25">
        <v>0</v>
      </c>
      <c r="AF1895" s="25">
        <v>0</v>
      </c>
      <c r="AG1895" s="25">
        <v>0</v>
      </c>
      <c r="AH1895" s="109"/>
      <c r="AI1895" s="25">
        <v>0</v>
      </c>
      <c r="AJ1895" s="25">
        <v>0</v>
      </c>
      <c r="AK1895" s="123">
        <v>0</v>
      </c>
      <c r="AL1895" s="25">
        <v>0</v>
      </c>
      <c r="AM1895" s="25">
        <v>0</v>
      </c>
      <c r="AN1895" s="25">
        <v>0</v>
      </c>
      <c r="AO1895" s="109"/>
      <c r="AP1895" s="25">
        <v>0</v>
      </c>
      <c r="AQ1895" s="25">
        <v>0</v>
      </c>
      <c r="AR1895" s="25">
        <v>0</v>
      </c>
      <c r="AS1895" s="25">
        <v>361.19499999999999</v>
      </c>
      <c r="AT1895" s="25">
        <v>0</v>
      </c>
      <c r="AU1895" s="25">
        <v>0</v>
      </c>
      <c r="AW1895" t="str">
        <f t="shared" si="177"/>
        <v>Phạm Thanh Hà</v>
      </c>
      <c r="AX1895" s="27" t="str">
        <f t="shared" si="178"/>
        <v xml:space="preserve">Vương Thị Thu Phương </v>
      </c>
      <c r="AY1895" s="4" t="str">
        <f t="shared" si="179"/>
        <v>VIN+</v>
      </c>
    </row>
    <row r="1896" spans="1:51" outlineLevel="1" x14ac:dyDescent="0.25">
      <c r="A1896" s="4" t="s">
        <v>1104</v>
      </c>
      <c r="B1896" s="4" t="s">
        <v>797</v>
      </c>
      <c r="C1896" s="4" t="s">
        <v>451</v>
      </c>
      <c r="D1896" s="11" t="s">
        <v>778</v>
      </c>
      <c r="E1896" s="32" t="s">
        <v>650</v>
      </c>
      <c r="F1896" s="11" t="s">
        <v>710</v>
      </c>
      <c r="G1896" s="35">
        <v>5135370</v>
      </c>
      <c r="H1896" s="4" t="s">
        <v>2184</v>
      </c>
      <c r="I1896" s="4"/>
      <c r="J1896" s="4"/>
      <c r="K1896" s="4"/>
      <c r="L1896" s="4"/>
      <c r="M1896" s="33"/>
      <c r="N1896" s="38"/>
      <c r="O1896" s="33"/>
      <c r="P1896" s="244">
        <f t="shared" si="176"/>
        <v>1016.583</v>
      </c>
      <c r="Q1896" s="25"/>
      <c r="R1896" s="25"/>
      <c r="S1896" s="25"/>
      <c r="T1896" s="109"/>
      <c r="U1896" s="25"/>
      <c r="V1896" s="25"/>
      <c r="W1896" s="25"/>
      <c r="X1896" s="25">
        <v>539.65499999999997</v>
      </c>
      <c r="Y1896" s="25">
        <v>0</v>
      </c>
      <c r="Z1896" s="25">
        <v>0</v>
      </c>
      <c r="AA1896" s="109"/>
      <c r="AB1896" s="25">
        <v>0</v>
      </c>
      <c r="AC1896" s="25">
        <v>0</v>
      </c>
      <c r="AD1896" s="25">
        <v>0</v>
      </c>
      <c r="AE1896" s="25">
        <v>476.928</v>
      </c>
      <c r="AF1896" s="25">
        <v>0</v>
      </c>
      <c r="AG1896" s="25">
        <v>0</v>
      </c>
      <c r="AH1896" s="109"/>
      <c r="AI1896" s="25">
        <v>0</v>
      </c>
      <c r="AJ1896" s="25">
        <v>0</v>
      </c>
      <c r="AK1896" s="123">
        <v>0</v>
      </c>
      <c r="AL1896" s="25">
        <v>0</v>
      </c>
      <c r="AM1896" s="25">
        <v>0</v>
      </c>
      <c r="AN1896" s="25">
        <v>0</v>
      </c>
      <c r="AO1896" s="109"/>
      <c r="AP1896" s="25">
        <v>0</v>
      </c>
      <c r="AQ1896" s="25">
        <v>0</v>
      </c>
      <c r="AR1896" s="25">
        <v>0</v>
      </c>
      <c r="AS1896" s="25">
        <v>0</v>
      </c>
      <c r="AT1896" s="25">
        <v>0</v>
      </c>
      <c r="AU1896" s="25">
        <v>0</v>
      </c>
      <c r="AW1896" t="str">
        <f t="shared" si="177"/>
        <v>Phạm Thanh Hà</v>
      </c>
      <c r="AX1896" s="27" t="str">
        <f t="shared" si="178"/>
        <v xml:space="preserve">Vương Thị Thu Phương </v>
      </c>
      <c r="AY1896" s="4" t="str">
        <f t="shared" si="179"/>
        <v>VIN+</v>
      </c>
    </row>
    <row r="1897" spans="1:51" outlineLevel="1" x14ac:dyDescent="0.25">
      <c r="A1897" s="4" t="s">
        <v>1104</v>
      </c>
      <c r="B1897" s="4" t="s">
        <v>797</v>
      </c>
      <c r="C1897" s="4" t="s">
        <v>451</v>
      </c>
      <c r="D1897" s="11" t="s">
        <v>778</v>
      </c>
      <c r="E1897" s="32" t="s">
        <v>650</v>
      </c>
      <c r="F1897" s="11" t="s">
        <v>710</v>
      </c>
      <c r="G1897" s="35">
        <v>5273601</v>
      </c>
      <c r="H1897" s="4" t="s">
        <v>2185</v>
      </c>
      <c r="I1897" s="4"/>
      <c r="J1897" s="4"/>
      <c r="K1897" s="4"/>
      <c r="L1897" s="4"/>
      <c r="M1897" s="33"/>
      <c r="N1897" s="38"/>
      <c r="O1897" s="33"/>
      <c r="P1897" s="244">
        <f t="shared" si="176"/>
        <v>359.05700000000002</v>
      </c>
      <c r="Q1897" s="25"/>
      <c r="R1897" s="25"/>
      <c r="S1897" s="25"/>
      <c r="T1897" s="109"/>
      <c r="U1897" s="25"/>
      <c r="V1897" s="25"/>
      <c r="W1897" s="25"/>
      <c r="X1897" s="25">
        <v>359.05700000000002</v>
      </c>
      <c r="Y1897" s="25">
        <v>0</v>
      </c>
      <c r="Z1897" s="25">
        <v>0</v>
      </c>
      <c r="AA1897" s="109"/>
      <c r="AB1897" s="25">
        <v>0</v>
      </c>
      <c r="AC1897" s="25">
        <v>0</v>
      </c>
      <c r="AD1897" s="25">
        <v>0</v>
      </c>
      <c r="AE1897" s="25">
        <v>0</v>
      </c>
      <c r="AF1897" s="25">
        <v>0</v>
      </c>
      <c r="AG1897" s="25">
        <v>0</v>
      </c>
      <c r="AH1897" s="109"/>
      <c r="AI1897" s="25">
        <v>0</v>
      </c>
      <c r="AJ1897" s="25">
        <v>0</v>
      </c>
      <c r="AK1897" s="123">
        <v>0</v>
      </c>
      <c r="AL1897" s="25">
        <v>0</v>
      </c>
      <c r="AM1897" s="25">
        <v>0</v>
      </c>
      <c r="AN1897" s="25">
        <v>0</v>
      </c>
      <c r="AO1897" s="109"/>
      <c r="AP1897" s="25">
        <v>0</v>
      </c>
      <c r="AQ1897" s="25">
        <v>0</v>
      </c>
      <c r="AR1897" s="25">
        <v>0</v>
      </c>
      <c r="AS1897" s="25">
        <v>0</v>
      </c>
      <c r="AT1897" s="25">
        <v>0</v>
      </c>
      <c r="AU1897" s="25">
        <v>0</v>
      </c>
      <c r="AW1897" t="str">
        <f t="shared" si="177"/>
        <v>Phạm Thanh Hà</v>
      </c>
      <c r="AX1897" s="27" t="str">
        <f t="shared" si="178"/>
        <v xml:space="preserve">Vương Thị Thu Phương </v>
      </c>
      <c r="AY1897" s="4" t="str">
        <f t="shared" si="179"/>
        <v>VIN+</v>
      </c>
    </row>
    <row r="1898" spans="1:51" outlineLevel="1" x14ac:dyDescent="0.25">
      <c r="A1898" s="4" t="s">
        <v>1104</v>
      </c>
      <c r="B1898" s="4" t="s">
        <v>797</v>
      </c>
      <c r="C1898" s="4" t="s">
        <v>451</v>
      </c>
      <c r="D1898" s="11" t="s">
        <v>778</v>
      </c>
      <c r="E1898" s="32" t="s">
        <v>650</v>
      </c>
      <c r="F1898" s="11" t="s">
        <v>710</v>
      </c>
      <c r="G1898" s="35">
        <v>5135415</v>
      </c>
      <c r="H1898" s="4" t="s">
        <v>2186</v>
      </c>
      <c r="I1898" s="4"/>
      <c r="J1898" s="4"/>
      <c r="K1898" s="4"/>
      <c r="L1898" s="4"/>
      <c r="M1898" s="33"/>
      <c r="N1898" s="38"/>
      <c r="O1898" s="33"/>
      <c r="P1898" s="244">
        <f t="shared" si="176"/>
        <v>3369.107</v>
      </c>
      <c r="Q1898" s="25"/>
      <c r="R1898" s="25"/>
      <c r="S1898" s="25"/>
      <c r="T1898" s="109"/>
      <c r="U1898" s="25"/>
      <c r="V1898" s="25"/>
      <c r="W1898" s="25"/>
      <c r="X1898" s="25">
        <v>1021.611</v>
      </c>
      <c r="Y1898" s="25">
        <v>0</v>
      </c>
      <c r="Z1898" s="25">
        <v>0</v>
      </c>
      <c r="AA1898" s="109"/>
      <c r="AB1898" s="25">
        <v>0</v>
      </c>
      <c r="AC1898" s="25">
        <v>0</v>
      </c>
      <c r="AD1898" s="25">
        <v>0</v>
      </c>
      <c r="AE1898" s="25">
        <v>1742.42</v>
      </c>
      <c r="AF1898" s="25">
        <v>0</v>
      </c>
      <c r="AG1898" s="25">
        <v>0</v>
      </c>
      <c r="AH1898" s="109"/>
      <c r="AI1898" s="25">
        <v>0</v>
      </c>
      <c r="AJ1898" s="25">
        <v>0</v>
      </c>
      <c r="AK1898" s="123">
        <v>0</v>
      </c>
      <c r="AL1898" s="25">
        <v>243.881</v>
      </c>
      <c r="AM1898" s="25">
        <v>0</v>
      </c>
      <c r="AN1898" s="25">
        <v>0</v>
      </c>
      <c r="AO1898" s="109"/>
      <c r="AP1898" s="25">
        <v>0</v>
      </c>
      <c r="AQ1898" s="25">
        <v>0</v>
      </c>
      <c r="AR1898" s="25">
        <v>0</v>
      </c>
      <c r="AS1898" s="25">
        <v>361.19499999999999</v>
      </c>
      <c r="AT1898" s="25">
        <v>0</v>
      </c>
      <c r="AU1898" s="25">
        <v>0</v>
      </c>
      <c r="AW1898" t="str">
        <f t="shared" si="177"/>
        <v>Phạm Thanh Hà</v>
      </c>
      <c r="AX1898" s="27" t="str">
        <f t="shared" si="178"/>
        <v xml:space="preserve">Vương Thị Thu Phương </v>
      </c>
      <c r="AY1898" s="4" t="str">
        <f t="shared" si="179"/>
        <v>VIN+</v>
      </c>
    </row>
    <row r="1899" spans="1:51" outlineLevel="1" x14ac:dyDescent="0.25">
      <c r="A1899" s="4" t="s">
        <v>1104</v>
      </c>
      <c r="B1899" s="4" t="s">
        <v>797</v>
      </c>
      <c r="C1899" s="4" t="s">
        <v>451</v>
      </c>
      <c r="D1899" s="11" t="s">
        <v>778</v>
      </c>
      <c r="E1899" s="32" t="s">
        <v>650</v>
      </c>
      <c r="F1899" s="11" t="s">
        <v>710</v>
      </c>
      <c r="G1899" s="35">
        <v>5291292</v>
      </c>
      <c r="H1899" s="4" t="s">
        <v>2187</v>
      </c>
      <c r="I1899" s="4"/>
      <c r="J1899" s="4"/>
      <c r="K1899" s="4"/>
      <c r="L1899" s="4"/>
      <c r="M1899" s="33"/>
      <c r="N1899" s="38"/>
      <c r="O1899" s="33"/>
      <c r="P1899" s="244">
        <f t="shared" si="176"/>
        <v>539.65499999999997</v>
      </c>
      <c r="Q1899" s="25"/>
      <c r="R1899" s="25"/>
      <c r="S1899" s="25"/>
      <c r="T1899" s="109"/>
      <c r="U1899" s="25"/>
      <c r="V1899" s="25"/>
      <c r="W1899" s="25"/>
      <c r="X1899" s="25">
        <v>539.65499999999997</v>
      </c>
      <c r="Y1899" s="25">
        <v>0</v>
      </c>
      <c r="Z1899" s="25">
        <v>0</v>
      </c>
      <c r="AA1899" s="109"/>
      <c r="AB1899" s="25">
        <v>0</v>
      </c>
      <c r="AC1899" s="25">
        <v>0</v>
      </c>
      <c r="AD1899" s="25">
        <v>0</v>
      </c>
      <c r="AE1899" s="25">
        <v>0</v>
      </c>
      <c r="AF1899" s="25">
        <v>0</v>
      </c>
      <c r="AG1899" s="25">
        <v>0</v>
      </c>
      <c r="AH1899" s="109"/>
      <c r="AI1899" s="25">
        <v>0</v>
      </c>
      <c r="AJ1899" s="25">
        <v>0</v>
      </c>
      <c r="AK1899" s="123">
        <v>0</v>
      </c>
      <c r="AL1899" s="25">
        <v>0</v>
      </c>
      <c r="AM1899" s="25">
        <v>0</v>
      </c>
      <c r="AN1899" s="25">
        <v>0</v>
      </c>
      <c r="AO1899" s="109"/>
      <c r="AP1899" s="25">
        <v>0</v>
      </c>
      <c r="AQ1899" s="25">
        <v>0</v>
      </c>
      <c r="AR1899" s="25">
        <v>0</v>
      </c>
      <c r="AS1899" s="25">
        <v>0</v>
      </c>
      <c r="AT1899" s="25">
        <v>0</v>
      </c>
      <c r="AU1899" s="25">
        <v>0</v>
      </c>
      <c r="AW1899" t="str">
        <f t="shared" si="177"/>
        <v>Phạm Thanh Hà</v>
      </c>
      <c r="AX1899" s="27" t="str">
        <f t="shared" si="178"/>
        <v xml:space="preserve">Vương Thị Thu Phương </v>
      </c>
      <c r="AY1899" s="4" t="str">
        <f t="shared" si="179"/>
        <v>VIN+</v>
      </c>
    </row>
    <row r="1900" spans="1:51" outlineLevel="1" x14ac:dyDescent="0.25">
      <c r="A1900" s="4" t="s">
        <v>1104</v>
      </c>
      <c r="B1900" s="4" t="s">
        <v>797</v>
      </c>
      <c r="C1900" s="4" t="s">
        <v>451</v>
      </c>
      <c r="D1900" s="11" t="s">
        <v>778</v>
      </c>
      <c r="E1900" s="32" t="s">
        <v>650</v>
      </c>
      <c r="F1900" s="11" t="s">
        <v>710</v>
      </c>
      <c r="G1900" s="35">
        <v>5295821</v>
      </c>
      <c r="H1900" s="4" t="s">
        <v>2188</v>
      </c>
      <c r="I1900" s="4"/>
      <c r="J1900" s="4"/>
      <c r="K1900" s="4"/>
      <c r="L1900" s="4"/>
      <c r="M1900" s="33"/>
      <c r="N1900" s="38"/>
      <c r="O1900" s="33"/>
      <c r="P1900" s="244">
        <f t="shared" si="176"/>
        <v>843.15200000000004</v>
      </c>
      <c r="Q1900" s="25"/>
      <c r="R1900" s="25"/>
      <c r="S1900" s="25"/>
      <c r="T1900" s="109"/>
      <c r="U1900" s="25"/>
      <c r="V1900" s="25"/>
      <c r="W1900" s="25"/>
      <c r="X1900" s="25">
        <v>843.15200000000004</v>
      </c>
      <c r="Y1900" s="25">
        <v>0</v>
      </c>
      <c r="Z1900" s="25">
        <v>0</v>
      </c>
      <c r="AA1900" s="109"/>
      <c r="AB1900" s="25">
        <v>0</v>
      </c>
      <c r="AC1900" s="25">
        <v>0</v>
      </c>
      <c r="AD1900" s="25">
        <v>0</v>
      </c>
      <c r="AE1900" s="25">
        <v>0</v>
      </c>
      <c r="AF1900" s="25">
        <v>0</v>
      </c>
      <c r="AG1900" s="25">
        <v>0</v>
      </c>
      <c r="AH1900" s="109"/>
      <c r="AI1900" s="25">
        <v>0</v>
      </c>
      <c r="AJ1900" s="25">
        <v>0</v>
      </c>
      <c r="AK1900" s="123">
        <v>0</v>
      </c>
      <c r="AL1900" s="25">
        <v>0</v>
      </c>
      <c r="AM1900" s="25">
        <v>0</v>
      </c>
      <c r="AN1900" s="25">
        <v>0</v>
      </c>
      <c r="AO1900" s="109"/>
      <c r="AP1900" s="25">
        <v>0</v>
      </c>
      <c r="AQ1900" s="25">
        <v>0</v>
      </c>
      <c r="AR1900" s="25">
        <v>0</v>
      </c>
      <c r="AS1900" s="25">
        <v>0</v>
      </c>
      <c r="AT1900" s="25">
        <v>0</v>
      </c>
      <c r="AU1900" s="25">
        <v>0</v>
      </c>
      <c r="AW1900" t="str">
        <f t="shared" si="177"/>
        <v>Phạm Thanh Hà</v>
      </c>
      <c r="AX1900" s="27" t="str">
        <f t="shared" si="178"/>
        <v xml:space="preserve">Vương Thị Thu Phương </v>
      </c>
      <c r="AY1900" s="4" t="str">
        <f t="shared" si="179"/>
        <v>VIN+</v>
      </c>
    </row>
    <row r="1901" spans="1:51" outlineLevel="1" x14ac:dyDescent="0.25">
      <c r="A1901" s="4" t="s">
        <v>1104</v>
      </c>
      <c r="B1901" s="4" t="s">
        <v>797</v>
      </c>
      <c r="C1901" s="4" t="s">
        <v>451</v>
      </c>
      <c r="D1901" s="11" t="s">
        <v>778</v>
      </c>
      <c r="E1901" s="32" t="s">
        <v>650</v>
      </c>
      <c r="F1901" s="11" t="s">
        <v>710</v>
      </c>
      <c r="G1901" s="35">
        <v>5279771</v>
      </c>
      <c r="H1901" s="4" t="s">
        <v>2189</v>
      </c>
      <c r="I1901" s="4"/>
      <c r="J1901" s="4"/>
      <c r="K1901" s="4"/>
      <c r="L1901" s="4"/>
      <c r="M1901" s="33"/>
      <c r="N1901" s="38"/>
      <c r="O1901" s="33"/>
      <c r="P1901" s="244">
        <f t="shared" si="176"/>
        <v>3473.6689999999999</v>
      </c>
      <c r="Q1901" s="25"/>
      <c r="R1901" s="25"/>
      <c r="S1901" s="25"/>
      <c r="T1901" s="109"/>
      <c r="U1901" s="25"/>
      <c r="V1901" s="25"/>
      <c r="W1901" s="25"/>
      <c r="X1901" s="25">
        <v>539.65499999999997</v>
      </c>
      <c r="Y1901" s="25">
        <v>0</v>
      </c>
      <c r="Z1901" s="25">
        <v>0</v>
      </c>
      <c r="AA1901" s="109"/>
      <c r="AB1901" s="25">
        <v>0</v>
      </c>
      <c r="AC1901" s="25">
        <v>0</v>
      </c>
      <c r="AD1901" s="25">
        <v>0</v>
      </c>
      <c r="AE1901" s="25">
        <v>2031.0260000000001</v>
      </c>
      <c r="AF1901" s="25">
        <v>0</v>
      </c>
      <c r="AG1901" s="25">
        <v>0</v>
      </c>
      <c r="AH1901" s="109"/>
      <c r="AI1901" s="25">
        <v>0</v>
      </c>
      <c r="AJ1901" s="25">
        <v>0</v>
      </c>
      <c r="AK1901" s="123">
        <v>0</v>
      </c>
      <c r="AL1901" s="25">
        <v>0</v>
      </c>
      <c r="AM1901" s="25">
        <v>0</v>
      </c>
      <c r="AN1901" s="25">
        <v>0</v>
      </c>
      <c r="AO1901" s="109"/>
      <c r="AP1901" s="25">
        <v>0</v>
      </c>
      <c r="AQ1901" s="25">
        <v>0</v>
      </c>
      <c r="AR1901" s="25">
        <v>0</v>
      </c>
      <c r="AS1901" s="25">
        <v>902.98800000000006</v>
      </c>
      <c r="AT1901" s="25">
        <v>0</v>
      </c>
      <c r="AU1901" s="25">
        <v>0</v>
      </c>
      <c r="AW1901" t="str">
        <f t="shared" si="177"/>
        <v>Phạm Thanh Hà</v>
      </c>
      <c r="AX1901" s="27" t="str">
        <f t="shared" si="178"/>
        <v xml:space="preserve">Vương Thị Thu Phương </v>
      </c>
      <c r="AY1901" s="4" t="str">
        <f t="shared" si="179"/>
        <v>VIN+</v>
      </c>
    </row>
    <row r="1902" spans="1:51" outlineLevel="1" x14ac:dyDescent="0.25">
      <c r="A1902" s="4" t="s">
        <v>1104</v>
      </c>
      <c r="B1902" s="4" t="s">
        <v>797</v>
      </c>
      <c r="C1902" s="4" t="s">
        <v>451</v>
      </c>
      <c r="D1902" s="11" t="s">
        <v>778</v>
      </c>
      <c r="E1902" s="32" t="s">
        <v>650</v>
      </c>
      <c r="F1902" s="11" t="s">
        <v>710</v>
      </c>
      <c r="G1902" s="35">
        <v>5295115</v>
      </c>
      <c r="H1902" s="4" t="s">
        <v>2190</v>
      </c>
      <c r="I1902" s="4"/>
      <c r="J1902" s="4"/>
      <c r="K1902" s="4"/>
      <c r="L1902" s="4"/>
      <c r="M1902" s="33"/>
      <c r="N1902" s="38"/>
      <c r="O1902" s="33"/>
      <c r="P1902" s="244">
        <f t="shared" si="176"/>
        <v>359.05700000000002</v>
      </c>
      <c r="Q1902" s="25"/>
      <c r="R1902" s="25"/>
      <c r="S1902" s="25"/>
      <c r="T1902" s="109"/>
      <c r="U1902" s="25"/>
      <c r="V1902" s="25"/>
      <c r="W1902" s="25"/>
      <c r="X1902" s="25">
        <v>359.05700000000002</v>
      </c>
      <c r="Y1902" s="25">
        <v>0</v>
      </c>
      <c r="Z1902" s="25">
        <v>0</v>
      </c>
      <c r="AA1902" s="109"/>
      <c r="AB1902" s="25">
        <v>0</v>
      </c>
      <c r="AC1902" s="25">
        <v>0</v>
      </c>
      <c r="AD1902" s="25">
        <v>0</v>
      </c>
      <c r="AE1902" s="25">
        <v>0</v>
      </c>
      <c r="AF1902" s="25">
        <v>0</v>
      </c>
      <c r="AG1902" s="25">
        <v>0</v>
      </c>
      <c r="AH1902" s="109"/>
      <c r="AI1902" s="25">
        <v>0</v>
      </c>
      <c r="AJ1902" s="25">
        <v>0</v>
      </c>
      <c r="AK1902" s="123">
        <v>0</v>
      </c>
      <c r="AL1902" s="25">
        <v>0</v>
      </c>
      <c r="AM1902" s="25">
        <v>0</v>
      </c>
      <c r="AN1902" s="25">
        <v>0</v>
      </c>
      <c r="AO1902" s="109"/>
      <c r="AP1902" s="25">
        <v>0</v>
      </c>
      <c r="AQ1902" s="25">
        <v>0</v>
      </c>
      <c r="AR1902" s="25">
        <v>0</v>
      </c>
      <c r="AS1902" s="25">
        <v>0</v>
      </c>
      <c r="AT1902" s="25">
        <v>0</v>
      </c>
      <c r="AU1902" s="25">
        <v>0</v>
      </c>
      <c r="AW1902" t="str">
        <f t="shared" si="177"/>
        <v>Phạm Thanh Hà</v>
      </c>
      <c r="AX1902" s="27" t="str">
        <f t="shared" si="178"/>
        <v xml:space="preserve">Vương Thị Thu Phương </v>
      </c>
      <c r="AY1902" s="4" t="str">
        <f t="shared" si="179"/>
        <v>VIN+</v>
      </c>
    </row>
    <row r="1903" spans="1:51" outlineLevel="1" x14ac:dyDescent="0.25">
      <c r="A1903" s="4" t="s">
        <v>1104</v>
      </c>
      <c r="B1903" s="4" t="s">
        <v>797</v>
      </c>
      <c r="C1903" s="4" t="s">
        <v>451</v>
      </c>
      <c r="D1903" s="11" t="s">
        <v>778</v>
      </c>
      <c r="E1903" s="32" t="s">
        <v>650</v>
      </c>
      <c r="F1903" s="11" t="s">
        <v>710</v>
      </c>
      <c r="G1903" s="35">
        <v>5276615</v>
      </c>
      <c r="H1903" s="4" t="s">
        <v>2309</v>
      </c>
      <c r="I1903" s="4"/>
      <c r="J1903" s="4"/>
      <c r="K1903" s="4"/>
      <c r="L1903" s="4"/>
      <c r="M1903" s="33"/>
      <c r="N1903" s="38"/>
      <c r="O1903" s="33"/>
      <c r="P1903" s="244">
        <f t="shared" si="176"/>
        <v>1924.7670000000001</v>
      </c>
      <c r="Q1903" s="25"/>
      <c r="R1903" s="25"/>
      <c r="S1903" s="25"/>
      <c r="T1903" s="109"/>
      <c r="U1903" s="25"/>
      <c r="V1903" s="25"/>
      <c r="W1903" s="25"/>
      <c r="X1903" s="25">
        <v>0</v>
      </c>
      <c r="Y1903" s="25">
        <v>361.19499999999999</v>
      </c>
      <c r="Z1903" s="25">
        <v>0</v>
      </c>
      <c r="AA1903" s="109"/>
      <c r="AB1903" s="25">
        <v>303.49700000000001</v>
      </c>
      <c r="AC1903" s="25">
        <v>0</v>
      </c>
      <c r="AD1903" s="25">
        <v>0</v>
      </c>
      <c r="AE1903" s="25">
        <v>0</v>
      </c>
      <c r="AF1903" s="25">
        <v>0</v>
      </c>
      <c r="AG1903" s="25">
        <v>0</v>
      </c>
      <c r="AH1903" s="109"/>
      <c r="AI1903" s="25">
        <v>0</v>
      </c>
      <c r="AJ1903" s="25">
        <v>0</v>
      </c>
      <c r="AK1903" s="123">
        <v>0</v>
      </c>
      <c r="AL1903" s="25">
        <v>956.57799999999997</v>
      </c>
      <c r="AM1903" s="25">
        <v>0</v>
      </c>
      <c r="AN1903" s="25">
        <v>0</v>
      </c>
      <c r="AO1903" s="109"/>
      <c r="AP1903" s="25">
        <v>0</v>
      </c>
      <c r="AQ1903" s="25">
        <v>0</v>
      </c>
      <c r="AR1903" s="25">
        <v>0</v>
      </c>
      <c r="AS1903" s="25">
        <v>0</v>
      </c>
      <c r="AT1903" s="25">
        <v>0</v>
      </c>
      <c r="AU1903" s="25">
        <v>303.49700000000001</v>
      </c>
      <c r="AW1903" t="str">
        <f t="shared" si="177"/>
        <v>Phạm Thanh Hà</v>
      </c>
      <c r="AX1903" s="27" t="str">
        <f t="shared" si="178"/>
        <v xml:space="preserve">Vương Thị Thu Phương </v>
      </c>
      <c r="AY1903" s="4" t="str">
        <f t="shared" si="179"/>
        <v>VIN+</v>
      </c>
    </row>
    <row r="1904" spans="1:51" outlineLevel="1" x14ac:dyDescent="0.25">
      <c r="A1904" s="4" t="s">
        <v>1104</v>
      </c>
      <c r="B1904" s="4" t="s">
        <v>797</v>
      </c>
      <c r="C1904" s="4" t="s">
        <v>451</v>
      </c>
      <c r="D1904" s="11" t="s">
        <v>778</v>
      </c>
      <c r="E1904" s="32" t="s">
        <v>650</v>
      </c>
      <c r="F1904" s="11" t="s">
        <v>710</v>
      </c>
      <c r="G1904" s="35">
        <v>5277410</v>
      </c>
      <c r="H1904" s="4" t="s">
        <v>2324</v>
      </c>
      <c r="I1904" s="4"/>
      <c r="J1904" s="4"/>
      <c r="K1904" s="4"/>
      <c r="L1904" s="4"/>
      <c r="M1904" s="33"/>
      <c r="N1904" s="38"/>
      <c r="O1904" s="33"/>
      <c r="P1904" s="244">
        <f t="shared" si="176"/>
        <v>359.05700000000002</v>
      </c>
      <c r="Q1904" s="25"/>
      <c r="R1904" s="25"/>
      <c r="S1904" s="25"/>
      <c r="T1904" s="109"/>
      <c r="U1904" s="25"/>
      <c r="V1904" s="25"/>
      <c r="W1904" s="25"/>
      <c r="X1904" s="25">
        <v>0</v>
      </c>
      <c r="Y1904" s="25">
        <v>359.05700000000002</v>
      </c>
      <c r="Z1904" s="25">
        <v>0</v>
      </c>
      <c r="AA1904" s="109"/>
      <c r="AB1904" s="25">
        <v>0</v>
      </c>
      <c r="AC1904" s="25">
        <v>0</v>
      </c>
      <c r="AD1904" s="25">
        <v>0</v>
      </c>
      <c r="AE1904" s="25">
        <v>0</v>
      </c>
      <c r="AF1904" s="25">
        <v>0</v>
      </c>
      <c r="AG1904" s="25">
        <v>0</v>
      </c>
      <c r="AH1904" s="109"/>
      <c r="AI1904" s="25">
        <v>0</v>
      </c>
      <c r="AJ1904" s="25">
        <v>0</v>
      </c>
      <c r="AK1904" s="123">
        <v>0</v>
      </c>
      <c r="AL1904" s="25">
        <v>0</v>
      </c>
      <c r="AM1904" s="25">
        <v>0</v>
      </c>
      <c r="AN1904" s="25">
        <v>0</v>
      </c>
      <c r="AO1904" s="109"/>
      <c r="AP1904" s="25">
        <v>0</v>
      </c>
      <c r="AQ1904" s="25">
        <v>0</v>
      </c>
      <c r="AR1904" s="25">
        <v>0</v>
      </c>
      <c r="AS1904" s="25">
        <v>0</v>
      </c>
      <c r="AT1904" s="25">
        <v>0</v>
      </c>
      <c r="AU1904" s="25">
        <v>0</v>
      </c>
      <c r="AW1904" t="str">
        <f t="shared" si="177"/>
        <v>Phạm Thanh Hà</v>
      </c>
      <c r="AX1904" s="27" t="str">
        <f t="shared" si="178"/>
        <v xml:space="preserve">Vương Thị Thu Phương </v>
      </c>
      <c r="AY1904" s="4" t="str">
        <f t="shared" si="179"/>
        <v>VIN+</v>
      </c>
    </row>
    <row r="1905" spans="1:51" outlineLevel="1" x14ac:dyDescent="0.25">
      <c r="A1905" s="4" t="s">
        <v>1104</v>
      </c>
      <c r="B1905" s="4" t="s">
        <v>797</v>
      </c>
      <c r="C1905" s="4" t="s">
        <v>451</v>
      </c>
      <c r="D1905" s="11" t="s">
        <v>778</v>
      </c>
      <c r="E1905" s="32" t="s">
        <v>650</v>
      </c>
      <c r="F1905" s="11" t="s">
        <v>710</v>
      </c>
      <c r="G1905" s="35">
        <v>5138429</v>
      </c>
      <c r="H1905" s="4" t="s">
        <v>2325</v>
      </c>
      <c r="I1905" s="4"/>
      <c r="J1905" s="4"/>
      <c r="K1905" s="4"/>
      <c r="L1905" s="4"/>
      <c r="M1905" s="33"/>
      <c r="N1905" s="38"/>
      <c r="O1905" s="33"/>
      <c r="P1905" s="244">
        <f t="shared" si="176"/>
        <v>359.05700000000002</v>
      </c>
      <c r="Q1905" s="25"/>
      <c r="R1905" s="25"/>
      <c r="S1905" s="25"/>
      <c r="T1905" s="109"/>
      <c r="U1905" s="25"/>
      <c r="V1905" s="25"/>
      <c r="W1905" s="25"/>
      <c r="X1905" s="25">
        <v>0</v>
      </c>
      <c r="Y1905" s="25">
        <v>359.05700000000002</v>
      </c>
      <c r="Z1905" s="25">
        <v>0</v>
      </c>
      <c r="AA1905" s="109"/>
      <c r="AB1905" s="25">
        <v>0</v>
      </c>
      <c r="AC1905" s="25">
        <v>0</v>
      </c>
      <c r="AD1905" s="25">
        <v>0</v>
      </c>
      <c r="AE1905" s="25">
        <v>0</v>
      </c>
      <c r="AF1905" s="25">
        <v>0</v>
      </c>
      <c r="AG1905" s="25">
        <v>0</v>
      </c>
      <c r="AH1905" s="109"/>
      <c r="AI1905" s="25">
        <v>0</v>
      </c>
      <c r="AJ1905" s="25">
        <v>0</v>
      </c>
      <c r="AK1905" s="123">
        <v>0</v>
      </c>
      <c r="AL1905" s="25">
        <v>0</v>
      </c>
      <c r="AM1905" s="25">
        <v>0</v>
      </c>
      <c r="AN1905" s="25">
        <v>0</v>
      </c>
      <c r="AO1905" s="109"/>
      <c r="AP1905" s="25">
        <v>0</v>
      </c>
      <c r="AQ1905" s="25">
        <v>0</v>
      </c>
      <c r="AR1905" s="25">
        <v>0</v>
      </c>
      <c r="AS1905" s="25">
        <v>0</v>
      </c>
      <c r="AT1905" s="25">
        <v>0</v>
      </c>
      <c r="AU1905" s="25">
        <v>0</v>
      </c>
      <c r="AW1905" t="str">
        <f t="shared" si="177"/>
        <v>Phạm Thanh Hà</v>
      </c>
      <c r="AX1905" s="27" t="str">
        <f t="shared" si="178"/>
        <v xml:space="preserve">Vương Thị Thu Phương </v>
      </c>
      <c r="AY1905" s="4" t="str">
        <f t="shared" si="179"/>
        <v>VIN+</v>
      </c>
    </row>
    <row r="1906" spans="1:51" outlineLevel="1" x14ac:dyDescent="0.25">
      <c r="A1906" s="4" t="s">
        <v>1104</v>
      </c>
      <c r="B1906" s="4" t="s">
        <v>797</v>
      </c>
      <c r="C1906" s="4" t="s">
        <v>451</v>
      </c>
      <c r="D1906" s="11" t="s">
        <v>778</v>
      </c>
      <c r="E1906" s="32" t="s">
        <v>650</v>
      </c>
      <c r="F1906" s="11" t="s">
        <v>710</v>
      </c>
      <c r="G1906" s="35">
        <v>5136379</v>
      </c>
      <c r="H1906" s="4" t="s">
        <v>2326</v>
      </c>
      <c r="I1906" s="4"/>
      <c r="J1906" s="4"/>
      <c r="K1906" s="4"/>
      <c r="L1906" s="4"/>
      <c r="M1906" s="33"/>
      <c r="N1906" s="38"/>
      <c r="O1906" s="33"/>
      <c r="P1906" s="244">
        <f t="shared" si="176"/>
        <v>1849.846</v>
      </c>
      <c r="Q1906" s="25"/>
      <c r="R1906" s="25"/>
      <c r="S1906" s="25"/>
      <c r="T1906" s="109"/>
      <c r="U1906" s="25"/>
      <c r="V1906" s="25"/>
      <c r="W1906" s="25"/>
      <c r="X1906" s="25">
        <v>0</v>
      </c>
      <c r="Y1906" s="25">
        <v>180.59800000000001</v>
      </c>
      <c r="Z1906" s="25">
        <v>0</v>
      </c>
      <c r="AA1906" s="109"/>
      <c r="AB1906" s="25">
        <v>0</v>
      </c>
      <c r="AC1906" s="25">
        <v>0</v>
      </c>
      <c r="AD1906" s="25">
        <v>0</v>
      </c>
      <c r="AE1906" s="25">
        <v>0</v>
      </c>
      <c r="AF1906" s="25">
        <v>0</v>
      </c>
      <c r="AG1906" s="25">
        <v>0</v>
      </c>
      <c r="AH1906" s="109"/>
      <c r="AI1906" s="25">
        <v>0</v>
      </c>
      <c r="AJ1906" s="25">
        <v>0</v>
      </c>
      <c r="AK1906" s="123">
        <v>715.39200000000005</v>
      </c>
      <c r="AL1906" s="25">
        <v>0</v>
      </c>
      <c r="AM1906" s="25">
        <v>0</v>
      </c>
      <c r="AN1906" s="25">
        <v>0</v>
      </c>
      <c r="AO1906" s="109"/>
      <c r="AP1906" s="25">
        <v>0</v>
      </c>
      <c r="AQ1906" s="25">
        <v>0</v>
      </c>
      <c r="AR1906" s="25">
        <v>0</v>
      </c>
      <c r="AS1906" s="25">
        <v>0</v>
      </c>
      <c r="AT1906" s="25">
        <v>0</v>
      </c>
      <c r="AU1906" s="25">
        <v>953.85599999999999</v>
      </c>
      <c r="AW1906" t="str">
        <f t="shared" si="177"/>
        <v>Phạm Thanh Hà</v>
      </c>
      <c r="AX1906" s="27" t="str">
        <f t="shared" si="178"/>
        <v xml:space="preserve">Vương Thị Thu Phương </v>
      </c>
      <c r="AY1906" s="4" t="str">
        <f t="shared" si="179"/>
        <v>VIN+</v>
      </c>
    </row>
    <row r="1907" spans="1:51" outlineLevel="1" x14ac:dyDescent="0.25">
      <c r="A1907" s="4" t="s">
        <v>1104</v>
      </c>
      <c r="B1907" s="4" t="s">
        <v>797</v>
      </c>
      <c r="C1907" s="4" t="s">
        <v>451</v>
      </c>
      <c r="D1907" s="11" t="s">
        <v>778</v>
      </c>
      <c r="E1907" s="32" t="s">
        <v>650</v>
      </c>
      <c r="F1907" s="11" t="s">
        <v>710</v>
      </c>
      <c r="G1907" s="35">
        <v>5293698</v>
      </c>
      <c r="H1907" s="4" t="s">
        <v>2327</v>
      </c>
      <c r="I1907" s="4"/>
      <c r="J1907" s="4"/>
      <c r="K1907" s="4"/>
      <c r="L1907" s="4"/>
      <c r="M1907" s="33"/>
      <c r="N1907" s="38"/>
      <c r="O1907" s="33"/>
      <c r="P1907" s="244">
        <f t="shared" si="176"/>
        <v>1197.1799999999998</v>
      </c>
      <c r="Q1907" s="25"/>
      <c r="R1907" s="25"/>
      <c r="S1907" s="25"/>
      <c r="T1907" s="109"/>
      <c r="U1907" s="25"/>
      <c r="V1907" s="25"/>
      <c r="W1907" s="25"/>
      <c r="X1907" s="25">
        <v>0</v>
      </c>
      <c r="Y1907" s="25">
        <v>361.19499999999999</v>
      </c>
      <c r="Z1907" s="25">
        <v>0</v>
      </c>
      <c r="AA1907" s="109"/>
      <c r="AB1907" s="25">
        <v>0</v>
      </c>
      <c r="AC1907" s="25">
        <v>0</v>
      </c>
      <c r="AD1907" s="25">
        <v>0</v>
      </c>
      <c r="AE1907" s="25">
        <v>0</v>
      </c>
      <c r="AF1907" s="25">
        <v>0</v>
      </c>
      <c r="AG1907" s="25">
        <v>0</v>
      </c>
      <c r="AH1907" s="109"/>
      <c r="AI1907" s="25">
        <v>0</v>
      </c>
      <c r="AJ1907" s="25">
        <v>597.52099999999996</v>
      </c>
      <c r="AK1907" s="123">
        <v>0</v>
      </c>
      <c r="AL1907" s="25">
        <v>0</v>
      </c>
      <c r="AM1907" s="25">
        <v>0</v>
      </c>
      <c r="AN1907" s="25">
        <v>0</v>
      </c>
      <c r="AO1907" s="109"/>
      <c r="AP1907" s="25">
        <v>0</v>
      </c>
      <c r="AQ1907" s="25">
        <v>0</v>
      </c>
      <c r="AR1907" s="25">
        <v>0</v>
      </c>
      <c r="AS1907" s="25">
        <v>0</v>
      </c>
      <c r="AT1907" s="25">
        <v>0</v>
      </c>
      <c r="AU1907" s="25">
        <v>238.464</v>
      </c>
      <c r="AW1907" t="str">
        <f t="shared" si="177"/>
        <v>Phạm Thanh Hà</v>
      </c>
      <c r="AX1907" s="27" t="str">
        <f t="shared" si="178"/>
        <v xml:space="preserve">Vương Thị Thu Phương </v>
      </c>
      <c r="AY1907" s="4" t="str">
        <f t="shared" si="179"/>
        <v>VIN+</v>
      </c>
    </row>
    <row r="1908" spans="1:51" outlineLevel="1" x14ac:dyDescent="0.25">
      <c r="A1908" s="4" t="s">
        <v>1104</v>
      </c>
      <c r="B1908" s="4" t="s">
        <v>797</v>
      </c>
      <c r="C1908" s="4" t="s">
        <v>451</v>
      </c>
      <c r="D1908" s="11" t="s">
        <v>778</v>
      </c>
      <c r="E1908" s="32" t="s">
        <v>650</v>
      </c>
      <c r="F1908" s="11" t="s">
        <v>710</v>
      </c>
      <c r="G1908" s="35">
        <v>5296709</v>
      </c>
      <c r="H1908" s="4" t="s">
        <v>3446</v>
      </c>
      <c r="I1908" s="4"/>
      <c r="J1908" s="4"/>
      <c r="K1908" s="4"/>
      <c r="L1908" s="4"/>
      <c r="M1908" s="33"/>
      <c r="N1908" s="38"/>
      <c r="O1908" s="33"/>
      <c r="P1908" s="244">
        <f t="shared" si="176"/>
        <v>3307.328</v>
      </c>
      <c r="Q1908" s="25"/>
      <c r="R1908" s="25"/>
      <c r="S1908" s="25"/>
      <c r="T1908" s="109"/>
      <c r="U1908" s="25"/>
      <c r="V1908" s="25"/>
      <c r="W1908" s="25"/>
      <c r="X1908" s="25">
        <v>0</v>
      </c>
      <c r="Y1908" s="25"/>
      <c r="Z1908" s="25">
        <v>0</v>
      </c>
      <c r="AA1908" s="109"/>
      <c r="AB1908" s="25">
        <v>0</v>
      </c>
      <c r="AC1908" s="25">
        <v>0</v>
      </c>
      <c r="AD1908" s="25">
        <v>0</v>
      </c>
      <c r="AE1908" s="25">
        <v>0</v>
      </c>
      <c r="AF1908" s="25">
        <v>0</v>
      </c>
      <c r="AG1908" s="25">
        <v>0</v>
      </c>
      <c r="AH1908" s="109"/>
      <c r="AI1908" s="25">
        <v>0</v>
      </c>
      <c r="AJ1908" s="25">
        <v>0</v>
      </c>
      <c r="AK1908" s="123">
        <v>0</v>
      </c>
      <c r="AL1908" s="25">
        <v>0</v>
      </c>
      <c r="AM1908" s="25">
        <v>0</v>
      </c>
      <c r="AN1908" s="25">
        <v>0</v>
      </c>
      <c r="AO1908" s="109"/>
      <c r="AP1908" s="25">
        <v>0</v>
      </c>
      <c r="AQ1908" s="25">
        <v>2157.011</v>
      </c>
      <c r="AR1908" s="25">
        <v>0</v>
      </c>
      <c r="AS1908" s="25">
        <v>0</v>
      </c>
      <c r="AT1908" s="25">
        <v>0</v>
      </c>
      <c r="AU1908" s="25">
        <v>1150.317</v>
      </c>
      <c r="AW1908" t="str">
        <f t="shared" si="177"/>
        <v>Phạm Thanh Hà</v>
      </c>
      <c r="AX1908" s="27" t="str">
        <f t="shared" si="178"/>
        <v xml:space="preserve">Vương Thị Thu Phương </v>
      </c>
      <c r="AY1908" s="4" t="str">
        <f t="shared" si="179"/>
        <v>VIN+</v>
      </c>
    </row>
    <row r="1909" spans="1:51" outlineLevel="1" x14ac:dyDescent="0.25">
      <c r="A1909" s="4" t="s">
        <v>1104</v>
      </c>
      <c r="B1909" s="4" t="s">
        <v>797</v>
      </c>
      <c r="C1909" s="4" t="s">
        <v>451</v>
      </c>
      <c r="D1909" s="11" t="s">
        <v>778</v>
      </c>
      <c r="E1909" s="32" t="s">
        <v>650</v>
      </c>
      <c r="F1909" s="11" t="s">
        <v>710</v>
      </c>
      <c r="G1909" s="35">
        <v>5295928</v>
      </c>
      <c r="H1909" s="4" t="s">
        <v>3447</v>
      </c>
      <c r="I1909" s="4"/>
      <c r="J1909" s="4"/>
      <c r="K1909" s="4"/>
      <c r="L1909" s="4"/>
      <c r="M1909" s="33"/>
      <c r="N1909" s="38"/>
      <c r="O1909" s="33"/>
      <c r="P1909" s="244">
        <f t="shared" si="176"/>
        <v>780.42499999999995</v>
      </c>
      <c r="Q1909" s="25"/>
      <c r="R1909" s="25"/>
      <c r="S1909" s="25"/>
      <c r="T1909" s="109"/>
      <c r="U1909" s="25"/>
      <c r="V1909" s="25"/>
      <c r="W1909" s="25"/>
      <c r="X1909" s="25">
        <v>0</v>
      </c>
      <c r="Y1909" s="25"/>
      <c r="Z1909" s="25">
        <v>0</v>
      </c>
      <c r="AA1909" s="109"/>
      <c r="AB1909" s="25">
        <v>0</v>
      </c>
      <c r="AC1909" s="25">
        <v>0</v>
      </c>
      <c r="AD1909" s="25">
        <v>0</v>
      </c>
      <c r="AE1909" s="25">
        <v>0</v>
      </c>
      <c r="AF1909" s="25">
        <v>0</v>
      </c>
      <c r="AG1909" s="25">
        <v>0</v>
      </c>
      <c r="AH1909" s="109"/>
      <c r="AI1909" s="25">
        <v>0</v>
      </c>
      <c r="AJ1909" s="25">
        <v>0</v>
      </c>
      <c r="AK1909" s="123">
        <v>0</v>
      </c>
      <c r="AL1909" s="25">
        <v>0</v>
      </c>
      <c r="AM1909" s="25">
        <v>0</v>
      </c>
      <c r="AN1909" s="25">
        <v>0</v>
      </c>
      <c r="AO1909" s="109"/>
      <c r="AP1909" s="25">
        <v>0</v>
      </c>
      <c r="AQ1909" s="25">
        <v>476.928</v>
      </c>
      <c r="AR1909" s="25">
        <v>0</v>
      </c>
      <c r="AS1909" s="25">
        <v>0</v>
      </c>
      <c r="AT1909" s="25">
        <v>0</v>
      </c>
      <c r="AU1909" s="25">
        <v>303.49700000000001</v>
      </c>
      <c r="AW1909" t="str">
        <f t="shared" si="177"/>
        <v>Phạm Thanh Hà</v>
      </c>
      <c r="AX1909" s="27" t="str">
        <f t="shared" si="178"/>
        <v xml:space="preserve">Vương Thị Thu Phương </v>
      </c>
      <c r="AY1909" s="4" t="str">
        <f t="shared" si="179"/>
        <v>VIN+</v>
      </c>
    </row>
    <row r="1910" spans="1:51" outlineLevel="1" x14ac:dyDescent="0.25">
      <c r="A1910" s="4" t="s">
        <v>1104</v>
      </c>
      <c r="B1910" s="4" t="s">
        <v>797</v>
      </c>
      <c r="C1910" s="4" t="s">
        <v>451</v>
      </c>
      <c r="D1910" s="11" t="s">
        <v>778</v>
      </c>
      <c r="E1910" s="32" t="s">
        <v>650</v>
      </c>
      <c r="F1910" s="11" t="s">
        <v>710</v>
      </c>
      <c r="G1910" s="35">
        <v>5277894</v>
      </c>
      <c r="H1910" s="4" t="s">
        <v>3448</v>
      </c>
      <c r="I1910" s="4"/>
      <c r="J1910" s="4"/>
      <c r="K1910" s="4"/>
      <c r="L1910" s="4"/>
      <c r="M1910" s="33"/>
      <c r="N1910" s="38"/>
      <c r="O1910" s="33"/>
      <c r="P1910" s="244">
        <f t="shared" si="176"/>
        <v>238.464</v>
      </c>
      <c r="Q1910" s="25"/>
      <c r="R1910" s="25"/>
      <c r="S1910" s="25"/>
      <c r="T1910" s="109"/>
      <c r="U1910" s="25"/>
      <c r="V1910" s="25"/>
      <c r="W1910" s="25"/>
      <c r="X1910" s="25">
        <v>0</v>
      </c>
      <c r="Y1910" s="25"/>
      <c r="Z1910" s="25">
        <v>0</v>
      </c>
      <c r="AA1910" s="109"/>
      <c r="AB1910" s="25">
        <v>0</v>
      </c>
      <c r="AC1910" s="25">
        <v>0</v>
      </c>
      <c r="AD1910" s="25">
        <v>0</v>
      </c>
      <c r="AE1910" s="25">
        <v>238.464</v>
      </c>
      <c r="AF1910" s="25">
        <v>0</v>
      </c>
      <c r="AG1910" s="25">
        <v>0</v>
      </c>
      <c r="AH1910" s="109"/>
      <c r="AI1910" s="25">
        <v>0</v>
      </c>
      <c r="AJ1910" s="25">
        <v>0</v>
      </c>
      <c r="AK1910" s="123">
        <v>0</v>
      </c>
      <c r="AL1910" s="25">
        <v>0</v>
      </c>
      <c r="AM1910" s="25">
        <v>0</v>
      </c>
      <c r="AN1910" s="25">
        <v>0</v>
      </c>
      <c r="AO1910" s="109"/>
      <c r="AP1910" s="25">
        <v>0</v>
      </c>
      <c r="AQ1910" s="25">
        <v>0</v>
      </c>
      <c r="AR1910" s="25">
        <v>0</v>
      </c>
      <c r="AS1910" s="25">
        <v>0</v>
      </c>
      <c r="AT1910" s="25">
        <v>0</v>
      </c>
      <c r="AU1910" s="25">
        <v>0</v>
      </c>
      <c r="AW1910" t="str">
        <f t="shared" si="177"/>
        <v>Phạm Thanh Hà</v>
      </c>
      <c r="AX1910" s="27" t="str">
        <f t="shared" si="178"/>
        <v xml:space="preserve">Vương Thị Thu Phương </v>
      </c>
      <c r="AY1910" s="4" t="str">
        <f t="shared" si="179"/>
        <v>VIN+</v>
      </c>
    </row>
    <row r="1911" spans="1:51" outlineLevel="1" x14ac:dyDescent="0.25">
      <c r="A1911" s="4" t="s">
        <v>1104</v>
      </c>
      <c r="B1911" s="4" t="s">
        <v>797</v>
      </c>
      <c r="C1911" s="4" t="s">
        <v>451</v>
      </c>
      <c r="D1911" s="11" t="s">
        <v>778</v>
      </c>
      <c r="E1911" s="32" t="s">
        <v>650</v>
      </c>
      <c r="F1911" s="11" t="s">
        <v>710</v>
      </c>
      <c r="G1911" s="35">
        <v>5290390</v>
      </c>
      <c r="H1911" s="4" t="s">
        <v>3449</v>
      </c>
      <c r="I1911" s="4"/>
      <c r="J1911" s="4"/>
      <c r="K1911" s="4"/>
      <c r="L1911" s="4"/>
      <c r="M1911" s="33"/>
      <c r="N1911" s="38"/>
      <c r="O1911" s="33"/>
      <c r="P1911" s="244">
        <f t="shared" si="176"/>
        <v>597.52099999999996</v>
      </c>
      <c r="Q1911" s="25"/>
      <c r="R1911" s="25"/>
      <c r="S1911" s="25"/>
      <c r="T1911" s="109"/>
      <c r="U1911" s="25"/>
      <c r="V1911" s="25"/>
      <c r="W1911" s="25"/>
      <c r="X1911" s="25">
        <v>0</v>
      </c>
      <c r="Y1911" s="25"/>
      <c r="Z1911" s="25">
        <v>0</v>
      </c>
      <c r="AA1911" s="109"/>
      <c r="AB1911" s="25">
        <v>0</v>
      </c>
      <c r="AC1911" s="25">
        <v>0</v>
      </c>
      <c r="AD1911" s="25">
        <v>0</v>
      </c>
      <c r="AE1911" s="25">
        <v>0</v>
      </c>
      <c r="AF1911" s="25">
        <v>0</v>
      </c>
      <c r="AG1911" s="25">
        <v>0</v>
      </c>
      <c r="AH1911" s="109"/>
      <c r="AI1911" s="25">
        <v>0</v>
      </c>
      <c r="AJ1911" s="25">
        <v>0</v>
      </c>
      <c r="AK1911" s="123">
        <v>0</v>
      </c>
      <c r="AL1911" s="25">
        <v>597.52099999999996</v>
      </c>
      <c r="AM1911" s="25">
        <v>0</v>
      </c>
      <c r="AN1911" s="25">
        <v>0</v>
      </c>
      <c r="AO1911" s="109"/>
      <c r="AP1911" s="25">
        <v>0</v>
      </c>
      <c r="AQ1911" s="25">
        <v>0</v>
      </c>
      <c r="AR1911" s="25">
        <v>0</v>
      </c>
      <c r="AS1911" s="25">
        <v>0</v>
      </c>
      <c r="AT1911" s="25">
        <v>0</v>
      </c>
      <c r="AU1911" s="25">
        <v>0</v>
      </c>
      <c r="AW1911" t="str">
        <f t="shared" si="177"/>
        <v>Phạm Thanh Hà</v>
      </c>
      <c r="AX1911" s="27" t="str">
        <f t="shared" si="178"/>
        <v xml:space="preserve">Vương Thị Thu Phương </v>
      </c>
      <c r="AY1911" s="4" t="str">
        <f t="shared" si="179"/>
        <v>VIN+</v>
      </c>
    </row>
    <row r="1912" spans="1:51" outlineLevel="1" x14ac:dyDescent="0.25">
      <c r="A1912" s="4" t="s">
        <v>1104</v>
      </c>
      <c r="B1912" s="4" t="s">
        <v>797</v>
      </c>
      <c r="C1912" s="4" t="s">
        <v>451</v>
      </c>
      <c r="D1912" s="11" t="s">
        <v>778</v>
      </c>
      <c r="E1912" s="32" t="s">
        <v>650</v>
      </c>
      <c r="F1912" s="11" t="s">
        <v>710</v>
      </c>
      <c r="G1912" s="35">
        <v>5277773</v>
      </c>
      <c r="H1912" s="4" t="s">
        <v>3450</v>
      </c>
      <c r="I1912" s="4"/>
      <c r="J1912" s="4"/>
      <c r="K1912" s="4"/>
      <c r="L1912" s="4"/>
      <c r="M1912" s="33"/>
      <c r="N1912" s="38"/>
      <c r="O1912" s="33"/>
      <c r="P1912" s="244">
        <f t="shared" si="176"/>
        <v>0</v>
      </c>
      <c r="Q1912" s="25"/>
      <c r="R1912" s="25"/>
      <c r="S1912" s="25"/>
      <c r="T1912" s="109"/>
      <c r="U1912" s="25"/>
      <c r="V1912" s="25"/>
      <c r="W1912" s="25"/>
      <c r="X1912" s="25">
        <v>0</v>
      </c>
      <c r="Y1912" s="25"/>
      <c r="Z1912" s="25">
        <v>0</v>
      </c>
      <c r="AA1912" s="109"/>
      <c r="AB1912" s="25">
        <v>0</v>
      </c>
      <c r="AC1912" s="25">
        <v>0</v>
      </c>
      <c r="AD1912" s="25">
        <v>0</v>
      </c>
      <c r="AE1912" s="25">
        <v>0</v>
      </c>
      <c r="AF1912" s="25">
        <v>0</v>
      </c>
      <c r="AG1912" s="25">
        <v>0</v>
      </c>
      <c r="AH1912" s="109"/>
      <c r="AI1912" s="25">
        <v>0</v>
      </c>
      <c r="AJ1912" s="25">
        <v>0</v>
      </c>
      <c r="AK1912" s="123">
        <v>0</v>
      </c>
      <c r="AL1912" s="25">
        <v>0</v>
      </c>
      <c r="AM1912" s="25">
        <v>0</v>
      </c>
      <c r="AN1912" s="25">
        <v>0</v>
      </c>
      <c r="AO1912" s="109"/>
      <c r="AP1912" s="25">
        <v>0</v>
      </c>
      <c r="AQ1912" s="25">
        <v>0</v>
      </c>
      <c r="AR1912" s="25">
        <v>0</v>
      </c>
      <c r="AS1912" s="25">
        <v>0</v>
      </c>
      <c r="AT1912" s="25">
        <v>0</v>
      </c>
      <c r="AU1912" s="25">
        <v>0</v>
      </c>
      <c r="AW1912" t="str">
        <f t="shared" si="177"/>
        <v>Phạm Thanh Hà</v>
      </c>
      <c r="AX1912" s="27" t="str">
        <f t="shared" si="178"/>
        <v xml:space="preserve">Vương Thị Thu Phương </v>
      </c>
      <c r="AY1912" s="4" t="str">
        <f t="shared" si="179"/>
        <v>VIN+</v>
      </c>
    </row>
    <row r="1913" spans="1:51" outlineLevel="1" x14ac:dyDescent="0.25">
      <c r="A1913" s="4" t="s">
        <v>1104</v>
      </c>
      <c r="B1913" s="4" t="s">
        <v>797</v>
      </c>
      <c r="C1913" s="4" t="s">
        <v>451</v>
      </c>
      <c r="D1913" s="11" t="s">
        <v>778</v>
      </c>
      <c r="E1913" s="32" t="s">
        <v>650</v>
      </c>
      <c r="F1913" s="11" t="s">
        <v>710</v>
      </c>
      <c r="G1913" s="35">
        <v>5276646</v>
      </c>
      <c r="H1913" s="4" t="s">
        <v>3451</v>
      </c>
      <c r="I1913" s="4"/>
      <c r="J1913" s="4"/>
      <c r="K1913" s="4"/>
      <c r="L1913" s="4"/>
      <c r="M1913" s="33"/>
      <c r="N1913" s="38"/>
      <c r="O1913" s="33"/>
      <c r="P1913" s="244">
        <f t="shared" si="176"/>
        <v>0</v>
      </c>
      <c r="Q1913" s="25"/>
      <c r="R1913" s="25"/>
      <c r="S1913" s="25"/>
      <c r="T1913" s="109"/>
      <c r="U1913" s="25"/>
      <c r="V1913" s="25"/>
      <c r="W1913" s="25"/>
      <c r="X1913" s="25">
        <v>0</v>
      </c>
      <c r="Y1913" s="25"/>
      <c r="Z1913" s="25">
        <v>0</v>
      </c>
      <c r="AA1913" s="109"/>
      <c r="AB1913" s="25">
        <v>0</v>
      </c>
      <c r="AC1913" s="25">
        <v>0</v>
      </c>
      <c r="AD1913" s="25">
        <v>0</v>
      </c>
      <c r="AE1913" s="25">
        <v>0</v>
      </c>
      <c r="AF1913" s="25">
        <v>0</v>
      </c>
      <c r="AG1913" s="25">
        <v>0</v>
      </c>
      <c r="AH1913" s="109"/>
      <c r="AI1913" s="25">
        <v>0</v>
      </c>
      <c r="AJ1913" s="25">
        <v>0</v>
      </c>
      <c r="AK1913" s="123">
        <v>0</v>
      </c>
      <c r="AL1913" s="25">
        <v>0</v>
      </c>
      <c r="AM1913" s="25">
        <v>0</v>
      </c>
      <c r="AN1913" s="25">
        <v>0</v>
      </c>
      <c r="AO1913" s="109"/>
      <c r="AP1913" s="25">
        <v>0</v>
      </c>
      <c r="AQ1913" s="25">
        <v>0</v>
      </c>
      <c r="AR1913" s="25">
        <v>0</v>
      </c>
      <c r="AS1913" s="25">
        <v>0</v>
      </c>
      <c r="AT1913" s="25">
        <v>0</v>
      </c>
      <c r="AU1913" s="25">
        <v>0</v>
      </c>
      <c r="AW1913" t="str">
        <f t="shared" si="177"/>
        <v>Phạm Thanh Hà</v>
      </c>
      <c r="AX1913" s="27" t="str">
        <f t="shared" si="178"/>
        <v xml:space="preserve">Vương Thị Thu Phương </v>
      </c>
      <c r="AY1913" s="4" t="str">
        <f t="shared" si="179"/>
        <v>VIN+</v>
      </c>
    </row>
    <row r="1914" spans="1:51" outlineLevel="1" x14ac:dyDescent="0.25">
      <c r="A1914" s="4" t="s">
        <v>1104</v>
      </c>
      <c r="B1914" s="4" t="s">
        <v>797</v>
      </c>
      <c r="C1914" s="4" t="s">
        <v>451</v>
      </c>
      <c r="D1914" s="11" t="s">
        <v>778</v>
      </c>
      <c r="E1914" s="32" t="s">
        <v>650</v>
      </c>
      <c r="F1914" s="11" t="s">
        <v>710</v>
      </c>
      <c r="G1914" s="35">
        <v>5292426</v>
      </c>
      <c r="H1914" s="4" t="s">
        <v>3452</v>
      </c>
      <c r="I1914" s="4"/>
      <c r="J1914" s="4"/>
      <c r="K1914" s="4"/>
      <c r="L1914" s="4"/>
      <c r="M1914" s="33"/>
      <c r="N1914" s="38"/>
      <c r="O1914" s="33"/>
      <c r="P1914" s="244">
        <f t="shared" si="176"/>
        <v>359.05700000000002</v>
      </c>
      <c r="Q1914" s="25"/>
      <c r="R1914" s="25"/>
      <c r="S1914" s="25"/>
      <c r="T1914" s="109"/>
      <c r="U1914" s="25"/>
      <c r="V1914" s="25"/>
      <c r="W1914" s="25"/>
      <c r="X1914" s="25">
        <v>0</v>
      </c>
      <c r="Y1914" s="25"/>
      <c r="Z1914" s="25">
        <v>0</v>
      </c>
      <c r="AA1914" s="109"/>
      <c r="AB1914" s="25">
        <v>0</v>
      </c>
      <c r="AC1914" s="25">
        <v>0</v>
      </c>
      <c r="AD1914" s="25">
        <v>0</v>
      </c>
      <c r="AE1914" s="25">
        <v>0</v>
      </c>
      <c r="AF1914" s="25">
        <v>0</v>
      </c>
      <c r="AG1914" s="25">
        <v>0</v>
      </c>
      <c r="AH1914" s="109"/>
      <c r="AI1914" s="25">
        <v>0</v>
      </c>
      <c r="AJ1914" s="25">
        <v>0</v>
      </c>
      <c r="AK1914" s="123">
        <v>0</v>
      </c>
      <c r="AL1914" s="25">
        <v>359.05700000000002</v>
      </c>
      <c r="AM1914" s="25">
        <v>0</v>
      </c>
      <c r="AN1914" s="25">
        <v>0</v>
      </c>
      <c r="AO1914" s="109"/>
      <c r="AP1914" s="25">
        <v>0</v>
      </c>
      <c r="AQ1914" s="25">
        <v>0</v>
      </c>
      <c r="AR1914" s="25">
        <v>0</v>
      </c>
      <c r="AS1914" s="25">
        <v>0</v>
      </c>
      <c r="AT1914" s="25">
        <v>0</v>
      </c>
      <c r="AU1914" s="25">
        <v>0</v>
      </c>
      <c r="AW1914" t="str">
        <f t="shared" si="177"/>
        <v>Phạm Thanh Hà</v>
      </c>
      <c r="AX1914" s="27" t="str">
        <f t="shared" si="178"/>
        <v xml:space="preserve">Vương Thị Thu Phương </v>
      </c>
      <c r="AY1914" s="4" t="str">
        <f t="shared" si="179"/>
        <v>VIN+</v>
      </c>
    </row>
    <row r="1915" spans="1:51" outlineLevel="1" x14ac:dyDescent="0.25">
      <c r="A1915" s="4" t="s">
        <v>1104</v>
      </c>
      <c r="B1915" s="4" t="s">
        <v>797</v>
      </c>
      <c r="C1915" s="4" t="s">
        <v>451</v>
      </c>
      <c r="D1915" s="11" t="s">
        <v>778</v>
      </c>
      <c r="E1915" s="32" t="s">
        <v>650</v>
      </c>
      <c r="F1915" s="11" t="s">
        <v>710</v>
      </c>
      <c r="G1915" s="35">
        <v>5273175</v>
      </c>
      <c r="H1915" s="4" t="s">
        <v>3453</v>
      </c>
      <c r="I1915" s="4"/>
      <c r="J1915" s="4"/>
      <c r="K1915" s="4"/>
      <c r="L1915" s="4"/>
      <c r="M1915" s="33"/>
      <c r="N1915" s="38"/>
      <c r="O1915" s="33"/>
      <c r="P1915" s="244">
        <f t="shared" si="176"/>
        <v>0</v>
      </c>
      <c r="Q1915" s="25"/>
      <c r="R1915" s="25"/>
      <c r="S1915" s="25"/>
      <c r="T1915" s="109"/>
      <c r="U1915" s="25"/>
      <c r="V1915" s="25"/>
      <c r="W1915" s="25"/>
      <c r="X1915" s="25">
        <v>0</v>
      </c>
      <c r="Y1915" s="25"/>
      <c r="Z1915" s="25">
        <v>0</v>
      </c>
      <c r="AA1915" s="109"/>
      <c r="AB1915" s="25">
        <v>0</v>
      </c>
      <c r="AC1915" s="25">
        <v>0</v>
      </c>
      <c r="AD1915" s="25">
        <v>0</v>
      </c>
      <c r="AE1915" s="25">
        <v>0</v>
      </c>
      <c r="AF1915" s="25">
        <v>0</v>
      </c>
      <c r="AG1915" s="25">
        <v>0</v>
      </c>
      <c r="AH1915" s="109"/>
      <c r="AI1915" s="25">
        <v>0</v>
      </c>
      <c r="AJ1915" s="25">
        <v>0</v>
      </c>
      <c r="AK1915" s="123">
        <v>0</v>
      </c>
      <c r="AL1915" s="25">
        <v>0</v>
      </c>
      <c r="AM1915" s="25">
        <v>0</v>
      </c>
      <c r="AN1915" s="25">
        <v>0</v>
      </c>
      <c r="AO1915" s="109"/>
      <c r="AP1915" s="25">
        <v>0</v>
      </c>
      <c r="AQ1915" s="25">
        <v>0</v>
      </c>
      <c r="AR1915" s="25">
        <v>0</v>
      </c>
      <c r="AS1915" s="25">
        <v>0</v>
      </c>
      <c r="AT1915" s="25">
        <v>0</v>
      </c>
      <c r="AU1915" s="25">
        <v>0</v>
      </c>
      <c r="AW1915" t="str">
        <f t="shared" si="177"/>
        <v>Phạm Thanh Hà</v>
      </c>
      <c r="AX1915" s="27" t="str">
        <f t="shared" si="178"/>
        <v xml:space="preserve">Vương Thị Thu Phương </v>
      </c>
      <c r="AY1915" s="4" t="str">
        <f t="shared" si="179"/>
        <v>VIN+</v>
      </c>
    </row>
    <row r="1916" spans="1:51" outlineLevel="1" x14ac:dyDescent="0.25">
      <c r="A1916" s="4" t="s">
        <v>1104</v>
      </c>
      <c r="B1916" s="4" t="s">
        <v>797</v>
      </c>
      <c r="C1916" s="4" t="s">
        <v>451</v>
      </c>
      <c r="D1916" s="11" t="s">
        <v>778</v>
      </c>
      <c r="E1916" s="32" t="s">
        <v>650</v>
      </c>
      <c r="F1916" s="11" t="s">
        <v>710</v>
      </c>
      <c r="G1916" s="35">
        <v>5277915</v>
      </c>
      <c r="H1916" s="4" t="s">
        <v>3454</v>
      </c>
      <c r="I1916" s="4"/>
      <c r="J1916" s="4"/>
      <c r="K1916" s="4"/>
      <c r="L1916" s="4"/>
      <c r="M1916" s="33"/>
      <c r="N1916" s="38"/>
      <c r="O1916" s="33"/>
      <c r="P1916" s="244">
        <f t="shared" si="176"/>
        <v>1857.4280000000001</v>
      </c>
      <c r="Q1916" s="25"/>
      <c r="R1916" s="25"/>
      <c r="S1916" s="25"/>
      <c r="T1916" s="109"/>
      <c r="U1916" s="25"/>
      <c r="V1916" s="25"/>
      <c r="W1916" s="25"/>
      <c r="X1916" s="25">
        <v>0</v>
      </c>
      <c r="Y1916" s="25"/>
      <c r="Z1916" s="25">
        <v>0</v>
      </c>
      <c r="AA1916" s="109"/>
      <c r="AB1916" s="25">
        <v>0</v>
      </c>
      <c r="AC1916" s="25">
        <v>0</v>
      </c>
      <c r="AD1916" s="25">
        <v>0</v>
      </c>
      <c r="AE1916" s="25">
        <v>359.05700000000002</v>
      </c>
      <c r="AF1916" s="25">
        <v>0</v>
      </c>
      <c r="AG1916" s="25">
        <v>0</v>
      </c>
      <c r="AH1916" s="109"/>
      <c r="AI1916" s="25">
        <v>0</v>
      </c>
      <c r="AJ1916" s="25">
        <v>0</v>
      </c>
      <c r="AK1916" s="123">
        <v>0</v>
      </c>
      <c r="AL1916" s="25">
        <v>0</v>
      </c>
      <c r="AM1916" s="25">
        <v>0</v>
      </c>
      <c r="AN1916" s="25">
        <v>0</v>
      </c>
      <c r="AO1916" s="109"/>
      <c r="AP1916" s="25">
        <v>0</v>
      </c>
      <c r="AQ1916" s="25">
        <v>0</v>
      </c>
      <c r="AR1916" s="25">
        <v>1498.3710000000001</v>
      </c>
      <c r="AS1916" s="25">
        <v>0</v>
      </c>
      <c r="AT1916" s="25">
        <v>0</v>
      </c>
      <c r="AU1916" s="25">
        <v>0</v>
      </c>
      <c r="AW1916" t="str">
        <f t="shared" si="177"/>
        <v>Phạm Thanh Hà</v>
      </c>
      <c r="AX1916" s="27" t="str">
        <f t="shared" si="178"/>
        <v xml:space="preserve">Vương Thị Thu Phương </v>
      </c>
      <c r="AY1916" s="4" t="str">
        <f t="shared" si="179"/>
        <v>VIN+</v>
      </c>
    </row>
    <row r="1917" spans="1:51" outlineLevel="1" x14ac:dyDescent="0.25">
      <c r="A1917" s="4" t="s">
        <v>1104</v>
      </c>
      <c r="B1917" s="4" t="s">
        <v>797</v>
      </c>
      <c r="C1917" s="4" t="s">
        <v>451</v>
      </c>
      <c r="D1917" s="11" t="s">
        <v>778</v>
      </c>
      <c r="E1917" s="32" t="s">
        <v>650</v>
      </c>
      <c r="F1917" s="11" t="s">
        <v>710</v>
      </c>
      <c r="G1917" s="35">
        <v>5271717</v>
      </c>
      <c r="H1917" s="4" t="s">
        <v>3455</v>
      </c>
      <c r="I1917" s="4"/>
      <c r="J1917" s="4"/>
      <c r="K1917" s="4"/>
      <c r="L1917" s="4"/>
      <c r="M1917" s="33"/>
      <c r="N1917" s="38"/>
      <c r="O1917" s="33"/>
      <c r="P1917" s="244">
        <f t="shared" si="176"/>
        <v>359.05700000000002</v>
      </c>
      <c r="Q1917" s="25"/>
      <c r="R1917" s="25"/>
      <c r="S1917" s="25"/>
      <c r="T1917" s="109"/>
      <c r="U1917" s="25"/>
      <c r="V1917" s="25"/>
      <c r="W1917" s="25"/>
      <c r="X1917" s="25">
        <v>0</v>
      </c>
      <c r="Y1917" s="25"/>
      <c r="Z1917" s="25">
        <v>0</v>
      </c>
      <c r="AA1917" s="109"/>
      <c r="AB1917" s="25">
        <v>0</v>
      </c>
      <c r="AC1917" s="25">
        <v>0</v>
      </c>
      <c r="AD1917" s="25">
        <v>0</v>
      </c>
      <c r="AE1917" s="25">
        <v>0</v>
      </c>
      <c r="AF1917" s="25">
        <v>0</v>
      </c>
      <c r="AG1917" s="25">
        <v>0</v>
      </c>
      <c r="AH1917" s="109"/>
      <c r="AI1917" s="25">
        <v>0</v>
      </c>
      <c r="AJ1917" s="25">
        <v>0</v>
      </c>
      <c r="AK1917" s="123">
        <v>0</v>
      </c>
      <c r="AL1917" s="25">
        <v>359.05700000000002</v>
      </c>
      <c r="AM1917" s="25">
        <v>0</v>
      </c>
      <c r="AN1917" s="25">
        <v>0</v>
      </c>
      <c r="AO1917" s="109"/>
      <c r="AP1917" s="25">
        <v>0</v>
      </c>
      <c r="AQ1917" s="25">
        <v>0</v>
      </c>
      <c r="AR1917" s="25">
        <v>0</v>
      </c>
      <c r="AS1917" s="25">
        <v>0</v>
      </c>
      <c r="AT1917" s="25">
        <v>0</v>
      </c>
      <c r="AU1917" s="25">
        <v>0</v>
      </c>
      <c r="AW1917" t="str">
        <f t="shared" si="177"/>
        <v>Phạm Thanh Hà</v>
      </c>
      <c r="AX1917" s="27" t="str">
        <f t="shared" si="178"/>
        <v xml:space="preserve">Vương Thị Thu Phương </v>
      </c>
      <c r="AY1917" s="4" t="str">
        <f t="shared" si="179"/>
        <v>VIN+</v>
      </c>
    </row>
    <row r="1918" spans="1:51" outlineLevel="1" x14ac:dyDescent="0.25">
      <c r="A1918" s="4" t="s">
        <v>1104</v>
      </c>
      <c r="B1918" s="4" t="s">
        <v>797</v>
      </c>
      <c r="C1918" s="4" t="s">
        <v>451</v>
      </c>
      <c r="D1918" s="11" t="s">
        <v>778</v>
      </c>
      <c r="E1918" s="32" t="s">
        <v>650</v>
      </c>
      <c r="F1918" s="11" t="s">
        <v>710</v>
      </c>
      <c r="G1918" s="35">
        <v>5138256</v>
      </c>
      <c r="H1918" s="4" t="s">
        <v>3456</v>
      </c>
      <c r="I1918" s="4"/>
      <c r="J1918" s="4"/>
      <c r="K1918" s="4"/>
      <c r="L1918" s="4"/>
      <c r="M1918" s="33"/>
      <c r="N1918" s="38"/>
      <c r="O1918" s="33"/>
      <c r="P1918" s="244">
        <f t="shared" si="176"/>
        <v>1433.5059999999999</v>
      </c>
      <c r="Q1918" s="25"/>
      <c r="R1918" s="25"/>
      <c r="S1918" s="25"/>
      <c r="T1918" s="109"/>
      <c r="U1918" s="25"/>
      <c r="V1918" s="25"/>
      <c r="W1918" s="25"/>
      <c r="X1918" s="25">
        <v>0</v>
      </c>
      <c r="Y1918" s="25"/>
      <c r="Z1918" s="25">
        <v>0</v>
      </c>
      <c r="AA1918" s="109"/>
      <c r="AB1918" s="25">
        <v>0</v>
      </c>
      <c r="AC1918" s="25">
        <v>0</v>
      </c>
      <c r="AD1918" s="25">
        <v>0</v>
      </c>
      <c r="AE1918" s="25">
        <v>238.464</v>
      </c>
      <c r="AF1918" s="25">
        <v>0</v>
      </c>
      <c r="AG1918" s="25">
        <v>0</v>
      </c>
      <c r="AH1918" s="109"/>
      <c r="AI1918" s="25">
        <v>0</v>
      </c>
      <c r="AJ1918" s="25">
        <v>0</v>
      </c>
      <c r="AK1918" s="123">
        <v>0</v>
      </c>
      <c r="AL1918" s="25">
        <v>359.05700000000002</v>
      </c>
      <c r="AM1918" s="25">
        <v>0</v>
      </c>
      <c r="AN1918" s="25">
        <v>0</v>
      </c>
      <c r="AO1918" s="109"/>
      <c r="AP1918" s="25">
        <v>0</v>
      </c>
      <c r="AQ1918" s="25">
        <v>0</v>
      </c>
      <c r="AR1918" s="25">
        <v>835.98500000000001</v>
      </c>
      <c r="AS1918" s="25">
        <v>0</v>
      </c>
      <c r="AT1918" s="25">
        <v>0</v>
      </c>
      <c r="AU1918" s="25">
        <v>0</v>
      </c>
      <c r="AW1918" t="str">
        <f t="shared" si="177"/>
        <v>Phạm Thanh Hà</v>
      </c>
      <c r="AX1918" s="27" t="str">
        <f t="shared" si="178"/>
        <v xml:space="preserve">Vương Thị Thu Phương </v>
      </c>
      <c r="AY1918" s="4" t="str">
        <f t="shared" si="179"/>
        <v>VIN+</v>
      </c>
    </row>
    <row r="1919" spans="1:51" outlineLevel="1" x14ac:dyDescent="0.25">
      <c r="A1919" s="4" t="s">
        <v>1104</v>
      </c>
      <c r="B1919" s="4" t="s">
        <v>797</v>
      </c>
      <c r="C1919" s="4" t="s">
        <v>451</v>
      </c>
      <c r="D1919" s="11" t="s">
        <v>778</v>
      </c>
      <c r="E1919" s="32" t="s">
        <v>650</v>
      </c>
      <c r="F1919" s="11" t="s">
        <v>710</v>
      </c>
      <c r="G1919" s="35">
        <v>5132193</v>
      </c>
      <c r="H1919" s="4" t="s">
        <v>3457</v>
      </c>
      <c r="I1919" s="4"/>
      <c r="J1919" s="4"/>
      <c r="K1919" s="4"/>
      <c r="L1919" s="4"/>
      <c r="M1919" s="33"/>
      <c r="N1919" s="38"/>
      <c r="O1919" s="33"/>
      <c r="P1919" s="244">
        <f t="shared" si="176"/>
        <v>1495.6489999999999</v>
      </c>
      <c r="Q1919" s="25"/>
      <c r="R1919" s="25"/>
      <c r="S1919" s="25"/>
      <c r="T1919" s="109"/>
      <c r="U1919" s="25"/>
      <c r="V1919" s="25"/>
      <c r="W1919" s="25"/>
      <c r="X1919" s="25">
        <v>0</v>
      </c>
      <c r="Y1919" s="25"/>
      <c r="Z1919" s="25">
        <v>0</v>
      </c>
      <c r="AA1919" s="109"/>
      <c r="AB1919" s="25">
        <v>0</v>
      </c>
      <c r="AC1919" s="25">
        <v>0</v>
      </c>
      <c r="AD1919" s="25">
        <v>0</v>
      </c>
      <c r="AE1919" s="25">
        <v>238.464</v>
      </c>
      <c r="AF1919" s="25">
        <v>0</v>
      </c>
      <c r="AG1919" s="25">
        <v>0</v>
      </c>
      <c r="AH1919" s="109"/>
      <c r="AI1919" s="25">
        <v>0</v>
      </c>
      <c r="AJ1919" s="25">
        <v>0</v>
      </c>
      <c r="AK1919" s="123">
        <v>0</v>
      </c>
      <c r="AL1919" s="25">
        <v>0</v>
      </c>
      <c r="AM1919" s="25">
        <v>0</v>
      </c>
      <c r="AN1919" s="25">
        <v>0</v>
      </c>
      <c r="AO1919" s="109"/>
      <c r="AP1919" s="25">
        <v>0</v>
      </c>
      <c r="AQ1919" s="25">
        <v>0</v>
      </c>
      <c r="AR1919" s="25">
        <v>1257.1849999999999</v>
      </c>
      <c r="AS1919" s="25">
        <v>0</v>
      </c>
      <c r="AT1919" s="25">
        <v>0</v>
      </c>
      <c r="AU1919" s="25">
        <v>0</v>
      </c>
      <c r="AW1919" t="str">
        <f t="shared" si="177"/>
        <v>Phạm Thanh Hà</v>
      </c>
      <c r="AX1919" s="27" t="str">
        <f t="shared" si="178"/>
        <v xml:space="preserve">Vương Thị Thu Phương </v>
      </c>
      <c r="AY1919" s="4" t="str">
        <f t="shared" si="179"/>
        <v>VIN+</v>
      </c>
    </row>
    <row r="1920" spans="1:51" outlineLevel="1" x14ac:dyDescent="0.25">
      <c r="A1920" s="4" t="s">
        <v>1104</v>
      </c>
      <c r="B1920" s="4" t="s">
        <v>797</v>
      </c>
      <c r="C1920" s="4" t="s">
        <v>451</v>
      </c>
      <c r="D1920" s="11" t="s">
        <v>778</v>
      </c>
      <c r="E1920" s="32" t="s">
        <v>650</v>
      </c>
      <c r="F1920" s="11" t="s">
        <v>710</v>
      </c>
      <c r="G1920" s="35">
        <v>5330539</v>
      </c>
      <c r="H1920" s="4" t="s">
        <v>3458</v>
      </c>
      <c r="I1920" s="4"/>
      <c r="J1920" s="4"/>
      <c r="K1920" s="4"/>
      <c r="L1920" s="4"/>
      <c r="M1920" s="33"/>
      <c r="N1920" s="38"/>
      <c r="O1920" s="33"/>
      <c r="P1920" s="244">
        <f t="shared" si="176"/>
        <v>0</v>
      </c>
      <c r="Q1920" s="25"/>
      <c r="R1920" s="25"/>
      <c r="S1920" s="25"/>
      <c r="T1920" s="109"/>
      <c r="U1920" s="25"/>
      <c r="V1920" s="25"/>
      <c r="W1920" s="25"/>
      <c r="X1920" s="25">
        <v>0</v>
      </c>
      <c r="Y1920" s="25"/>
      <c r="Z1920" s="25">
        <v>0</v>
      </c>
      <c r="AA1920" s="109"/>
      <c r="AB1920" s="25">
        <v>0</v>
      </c>
      <c r="AC1920" s="25">
        <v>0</v>
      </c>
      <c r="AD1920" s="25">
        <v>0</v>
      </c>
      <c r="AE1920" s="25">
        <v>0</v>
      </c>
      <c r="AF1920" s="25">
        <v>0</v>
      </c>
      <c r="AG1920" s="25">
        <v>0</v>
      </c>
      <c r="AH1920" s="109"/>
      <c r="AI1920" s="25">
        <v>0</v>
      </c>
      <c r="AJ1920" s="25">
        <v>0</v>
      </c>
      <c r="AK1920" s="123">
        <v>0</v>
      </c>
      <c r="AL1920" s="25">
        <v>0</v>
      </c>
      <c r="AM1920" s="25">
        <v>0</v>
      </c>
      <c r="AN1920" s="25">
        <v>0</v>
      </c>
      <c r="AO1920" s="109"/>
      <c r="AP1920" s="25">
        <v>0</v>
      </c>
      <c r="AQ1920" s="25">
        <v>0</v>
      </c>
      <c r="AR1920" s="25">
        <v>0</v>
      </c>
      <c r="AS1920" s="25">
        <v>0</v>
      </c>
      <c r="AT1920" s="25">
        <v>0</v>
      </c>
      <c r="AU1920" s="25">
        <v>0</v>
      </c>
      <c r="AW1920" t="str">
        <f t="shared" si="177"/>
        <v>Phạm Thanh Hà</v>
      </c>
      <c r="AX1920" s="27" t="str">
        <f t="shared" si="178"/>
        <v xml:space="preserve">Vương Thị Thu Phương </v>
      </c>
      <c r="AY1920" s="4" t="str">
        <f t="shared" si="179"/>
        <v>VIN+</v>
      </c>
    </row>
    <row r="1921" spans="1:51" outlineLevel="1" x14ac:dyDescent="0.25">
      <c r="A1921" s="4" t="s">
        <v>1104</v>
      </c>
      <c r="B1921" s="4" t="s">
        <v>797</v>
      </c>
      <c r="C1921" s="4" t="s">
        <v>451</v>
      </c>
      <c r="D1921" s="11" t="s">
        <v>778</v>
      </c>
      <c r="E1921" s="32" t="s">
        <v>650</v>
      </c>
      <c r="F1921" s="11" t="s">
        <v>710</v>
      </c>
      <c r="G1921" s="35">
        <v>5330591</v>
      </c>
      <c r="H1921" s="4" t="s">
        <v>3459</v>
      </c>
      <c r="I1921" s="4"/>
      <c r="J1921" s="4"/>
      <c r="K1921" s="4"/>
      <c r="L1921" s="4"/>
      <c r="M1921" s="33"/>
      <c r="N1921" s="38"/>
      <c r="O1921" s="33"/>
      <c r="P1921" s="244">
        <f t="shared" si="176"/>
        <v>0</v>
      </c>
      <c r="Q1921" s="25"/>
      <c r="R1921" s="25"/>
      <c r="S1921" s="25"/>
      <c r="T1921" s="109"/>
      <c r="U1921" s="25"/>
      <c r="V1921" s="25"/>
      <c r="W1921" s="25"/>
      <c r="X1921" s="25">
        <v>0</v>
      </c>
      <c r="Y1921" s="25"/>
      <c r="Z1921" s="25">
        <v>0</v>
      </c>
      <c r="AA1921" s="109"/>
      <c r="AB1921" s="25">
        <v>0</v>
      </c>
      <c r="AC1921" s="25">
        <v>0</v>
      </c>
      <c r="AD1921" s="25">
        <v>0</v>
      </c>
      <c r="AE1921" s="25">
        <v>0</v>
      </c>
      <c r="AF1921" s="25">
        <v>0</v>
      </c>
      <c r="AG1921" s="25">
        <v>0</v>
      </c>
      <c r="AH1921" s="109"/>
      <c r="AI1921" s="25">
        <v>0</v>
      </c>
      <c r="AJ1921" s="25">
        <v>0</v>
      </c>
      <c r="AK1921" s="123">
        <v>0</v>
      </c>
      <c r="AL1921" s="25">
        <v>0</v>
      </c>
      <c r="AM1921" s="25">
        <v>0</v>
      </c>
      <c r="AN1921" s="25">
        <v>0</v>
      </c>
      <c r="AO1921" s="109"/>
      <c r="AP1921" s="25">
        <v>0</v>
      </c>
      <c r="AQ1921" s="25">
        <v>0</v>
      </c>
      <c r="AR1921" s="25">
        <v>0</v>
      </c>
      <c r="AS1921" s="25">
        <v>0</v>
      </c>
      <c r="AT1921" s="25">
        <v>0</v>
      </c>
      <c r="AU1921" s="25">
        <v>0</v>
      </c>
      <c r="AW1921" t="str">
        <f t="shared" si="177"/>
        <v>Phạm Thanh Hà</v>
      </c>
      <c r="AX1921" s="27" t="str">
        <f t="shared" si="178"/>
        <v xml:space="preserve">Vương Thị Thu Phương </v>
      </c>
      <c r="AY1921" s="4" t="str">
        <f t="shared" si="179"/>
        <v>VIN+</v>
      </c>
    </row>
    <row r="1922" spans="1:51" outlineLevel="1" x14ac:dyDescent="0.25">
      <c r="A1922" s="4" t="s">
        <v>1104</v>
      </c>
      <c r="B1922" s="4" t="s">
        <v>797</v>
      </c>
      <c r="C1922" s="4" t="s">
        <v>451</v>
      </c>
      <c r="D1922" s="11" t="s">
        <v>778</v>
      </c>
      <c r="E1922" s="32" t="s">
        <v>650</v>
      </c>
      <c r="F1922" s="11" t="s">
        <v>710</v>
      </c>
      <c r="G1922" s="35">
        <v>5271177</v>
      </c>
      <c r="H1922" s="4" t="s">
        <v>3460</v>
      </c>
      <c r="I1922" s="4"/>
      <c r="J1922" s="4"/>
      <c r="K1922" s="4"/>
      <c r="L1922" s="4"/>
      <c r="M1922" s="33"/>
      <c r="N1922" s="38"/>
      <c r="O1922" s="33"/>
      <c r="P1922" s="244">
        <f t="shared" si="176"/>
        <v>0</v>
      </c>
      <c r="Q1922" s="25"/>
      <c r="R1922" s="25"/>
      <c r="S1922" s="25"/>
      <c r="T1922" s="109"/>
      <c r="U1922" s="25"/>
      <c r="V1922" s="25"/>
      <c r="W1922" s="25"/>
      <c r="X1922" s="25">
        <v>0</v>
      </c>
      <c r="Y1922" s="25"/>
      <c r="Z1922" s="25">
        <v>0</v>
      </c>
      <c r="AA1922" s="109"/>
      <c r="AB1922" s="25">
        <v>0</v>
      </c>
      <c r="AC1922" s="25">
        <v>0</v>
      </c>
      <c r="AD1922" s="25">
        <v>0</v>
      </c>
      <c r="AE1922" s="25">
        <v>0</v>
      </c>
      <c r="AF1922" s="25">
        <v>0</v>
      </c>
      <c r="AG1922" s="25">
        <v>0</v>
      </c>
      <c r="AH1922" s="109"/>
      <c r="AI1922" s="25">
        <v>0</v>
      </c>
      <c r="AJ1922" s="25">
        <v>0</v>
      </c>
      <c r="AK1922" s="123">
        <v>0</v>
      </c>
      <c r="AL1922" s="25">
        <v>0</v>
      </c>
      <c r="AM1922" s="25">
        <v>0</v>
      </c>
      <c r="AN1922" s="25">
        <v>0</v>
      </c>
      <c r="AO1922" s="109"/>
      <c r="AP1922" s="25">
        <v>0</v>
      </c>
      <c r="AQ1922" s="25">
        <v>0</v>
      </c>
      <c r="AR1922" s="25">
        <v>0</v>
      </c>
      <c r="AS1922" s="25">
        <v>0</v>
      </c>
      <c r="AT1922" s="25">
        <v>0</v>
      </c>
      <c r="AU1922" s="25">
        <v>0</v>
      </c>
      <c r="AW1922" t="str">
        <f t="shared" si="177"/>
        <v>Phạm Thanh Hà</v>
      </c>
      <c r="AX1922" s="27" t="str">
        <f t="shared" si="178"/>
        <v xml:space="preserve">Vương Thị Thu Phương </v>
      </c>
      <c r="AY1922" s="4" t="str">
        <f t="shared" si="179"/>
        <v>VIN+</v>
      </c>
    </row>
    <row r="1923" spans="1:51" outlineLevel="1" x14ac:dyDescent="0.25">
      <c r="A1923" s="4" t="s">
        <v>1104</v>
      </c>
      <c r="B1923" s="4" t="s">
        <v>797</v>
      </c>
      <c r="C1923" s="4" t="s">
        <v>451</v>
      </c>
      <c r="D1923" s="11" t="s">
        <v>778</v>
      </c>
      <c r="E1923" s="32" t="s">
        <v>650</v>
      </c>
      <c r="F1923" s="11" t="s">
        <v>710</v>
      </c>
      <c r="G1923" s="35">
        <v>5332025</v>
      </c>
      <c r="H1923" s="4" t="s">
        <v>3461</v>
      </c>
      <c r="I1923" s="4"/>
      <c r="J1923" s="4"/>
      <c r="K1923" s="4"/>
      <c r="L1923" s="4"/>
      <c r="M1923" s="33"/>
      <c r="N1923" s="38"/>
      <c r="O1923" s="33"/>
      <c r="P1923" s="244">
        <f t="shared" si="176"/>
        <v>0</v>
      </c>
      <c r="Q1923" s="25"/>
      <c r="R1923" s="25"/>
      <c r="S1923" s="25"/>
      <c r="T1923" s="109"/>
      <c r="U1923" s="25"/>
      <c r="V1923" s="25"/>
      <c r="W1923" s="25"/>
      <c r="X1923" s="25">
        <v>0</v>
      </c>
      <c r="Y1923" s="25"/>
      <c r="Z1923" s="25">
        <v>0</v>
      </c>
      <c r="AA1923" s="109"/>
      <c r="AB1923" s="25">
        <v>0</v>
      </c>
      <c r="AC1923" s="25">
        <v>0</v>
      </c>
      <c r="AD1923" s="25">
        <v>0</v>
      </c>
      <c r="AE1923" s="25">
        <v>0</v>
      </c>
      <c r="AF1923" s="25">
        <v>0</v>
      </c>
      <c r="AG1923" s="25">
        <v>0</v>
      </c>
      <c r="AH1923" s="109"/>
      <c r="AI1923" s="25">
        <v>0</v>
      </c>
      <c r="AJ1923" s="25">
        <v>0</v>
      </c>
      <c r="AK1923" s="123">
        <v>0</v>
      </c>
      <c r="AL1923" s="25">
        <v>0</v>
      </c>
      <c r="AM1923" s="25">
        <v>0</v>
      </c>
      <c r="AN1923" s="25">
        <v>0</v>
      </c>
      <c r="AO1923" s="109"/>
      <c r="AP1923" s="25">
        <v>0</v>
      </c>
      <c r="AQ1923" s="25">
        <v>0</v>
      </c>
      <c r="AR1923" s="25">
        <v>0</v>
      </c>
      <c r="AS1923" s="25">
        <v>0</v>
      </c>
      <c r="AT1923" s="25">
        <v>0</v>
      </c>
      <c r="AU1923" s="25">
        <v>0</v>
      </c>
      <c r="AW1923" t="str">
        <f t="shared" si="177"/>
        <v>Phạm Thanh Hà</v>
      </c>
      <c r="AX1923" s="27" t="str">
        <f t="shared" si="178"/>
        <v xml:space="preserve">Vương Thị Thu Phương </v>
      </c>
      <c r="AY1923" s="4" t="str">
        <f t="shared" si="179"/>
        <v>VIN+</v>
      </c>
    </row>
    <row r="1924" spans="1:51" outlineLevel="1" x14ac:dyDescent="0.25">
      <c r="A1924" s="4" t="s">
        <v>1104</v>
      </c>
      <c r="B1924" s="4" t="s">
        <v>797</v>
      </c>
      <c r="C1924" s="4" t="s">
        <v>451</v>
      </c>
      <c r="D1924" s="11" t="s">
        <v>778</v>
      </c>
      <c r="E1924" s="32" t="s">
        <v>650</v>
      </c>
      <c r="F1924" s="11" t="s">
        <v>710</v>
      </c>
      <c r="G1924" s="35">
        <v>5294514</v>
      </c>
      <c r="H1924" s="4" t="s">
        <v>3462</v>
      </c>
      <c r="I1924" s="4"/>
      <c r="J1924" s="4"/>
      <c r="K1924" s="4"/>
      <c r="L1924" s="4"/>
      <c r="M1924" s="33"/>
      <c r="N1924" s="38"/>
      <c r="O1924" s="33"/>
      <c r="P1924" s="244">
        <f t="shared" si="176"/>
        <v>0</v>
      </c>
      <c r="Q1924" s="25"/>
      <c r="R1924" s="25"/>
      <c r="S1924" s="25"/>
      <c r="T1924" s="109"/>
      <c r="U1924" s="25"/>
      <c r="V1924" s="25"/>
      <c r="W1924" s="25"/>
      <c r="X1924" s="25">
        <v>0</v>
      </c>
      <c r="Y1924" s="25"/>
      <c r="Z1924" s="25">
        <v>0</v>
      </c>
      <c r="AA1924" s="109"/>
      <c r="AB1924" s="25">
        <v>0</v>
      </c>
      <c r="AC1924" s="25">
        <v>0</v>
      </c>
      <c r="AD1924" s="25">
        <v>0</v>
      </c>
      <c r="AE1924" s="25">
        <v>0</v>
      </c>
      <c r="AF1924" s="25">
        <v>0</v>
      </c>
      <c r="AG1924" s="25">
        <v>0</v>
      </c>
      <c r="AH1924" s="109"/>
      <c r="AI1924" s="25">
        <v>0</v>
      </c>
      <c r="AJ1924" s="25">
        <v>0</v>
      </c>
      <c r="AK1924" s="123">
        <v>0</v>
      </c>
      <c r="AL1924" s="25">
        <v>0</v>
      </c>
      <c r="AM1924" s="25">
        <v>0</v>
      </c>
      <c r="AN1924" s="25">
        <v>0</v>
      </c>
      <c r="AO1924" s="109"/>
      <c r="AP1924" s="25">
        <v>0</v>
      </c>
      <c r="AQ1924" s="25">
        <v>0</v>
      </c>
      <c r="AR1924" s="25">
        <v>0</v>
      </c>
      <c r="AS1924" s="25">
        <v>0</v>
      </c>
      <c r="AT1924" s="25">
        <v>0</v>
      </c>
      <c r="AU1924" s="25">
        <v>0</v>
      </c>
      <c r="AW1924" t="str">
        <f t="shared" si="177"/>
        <v>Phạm Thanh Hà</v>
      </c>
      <c r="AX1924" s="27" t="str">
        <f t="shared" si="178"/>
        <v xml:space="preserve">Vương Thị Thu Phương </v>
      </c>
      <c r="AY1924" s="4" t="str">
        <f t="shared" si="179"/>
        <v>VIN+</v>
      </c>
    </row>
    <row r="1925" spans="1:51" outlineLevel="1" x14ac:dyDescent="0.25">
      <c r="A1925" s="4" t="s">
        <v>1104</v>
      </c>
      <c r="B1925" s="4" t="s">
        <v>797</v>
      </c>
      <c r="C1925" s="4" t="s">
        <v>451</v>
      </c>
      <c r="D1925" s="11" t="s">
        <v>778</v>
      </c>
      <c r="E1925" s="32" t="s">
        <v>650</v>
      </c>
      <c r="F1925" s="11" t="s">
        <v>710</v>
      </c>
      <c r="G1925" s="35">
        <v>5333730</v>
      </c>
      <c r="H1925" s="4" t="s">
        <v>3463</v>
      </c>
      <c r="I1925" s="4"/>
      <c r="J1925" s="4"/>
      <c r="K1925" s="4"/>
      <c r="L1925" s="4"/>
      <c r="M1925" s="33"/>
      <c r="N1925" s="38"/>
      <c r="O1925" s="33"/>
      <c r="P1925" s="244">
        <f t="shared" si="176"/>
        <v>0</v>
      </c>
      <c r="Q1925" s="25"/>
      <c r="R1925" s="25"/>
      <c r="S1925" s="25"/>
      <c r="T1925" s="109"/>
      <c r="U1925" s="25"/>
      <c r="V1925" s="25"/>
      <c r="W1925" s="25"/>
      <c r="X1925" s="25">
        <v>0</v>
      </c>
      <c r="Y1925" s="25"/>
      <c r="Z1925" s="25">
        <v>0</v>
      </c>
      <c r="AA1925" s="109"/>
      <c r="AB1925" s="25">
        <v>0</v>
      </c>
      <c r="AC1925" s="25">
        <v>0</v>
      </c>
      <c r="AD1925" s="25">
        <v>0</v>
      </c>
      <c r="AE1925" s="25">
        <v>0</v>
      </c>
      <c r="AF1925" s="25">
        <v>0</v>
      </c>
      <c r="AG1925" s="25">
        <v>0</v>
      </c>
      <c r="AH1925" s="109"/>
      <c r="AI1925" s="25">
        <v>0</v>
      </c>
      <c r="AJ1925" s="25">
        <v>0</v>
      </c>
      <c r="AK1925" s="123">
        <v>0</v>
      </c>
      <c r="AL1925" s="25">
        <v>0</v>
      </c>
      <c r="AM1925" s="25">
        <v>0</v>
      </c>
      <c r="AN1925" s="25">
        <v>0</v>
      </c>
      <c r="AO1925" s="109"/>
      <c r="AP1925" s="25">
        <v>0</v>
      </c>
      <c r="AQ1925" s="25">
        <v>0</v>
      </c>
      <c r="AR1925" s="25">
        <v>0</v>
      </c>
      <c r="AS1925" s="25">
        <v>0</v>
      </c>
      <c r="AT1925" s="25">
        <v>0</v>
      </c>
      <c r="AU1925" s="25">
        <v>0</v>
      </c>
      <c r="AW1925" t="str">
        <f t="shared" si="177"/>
        <v>Phạm Thanh Hà</v>
      </c>
      <c r="AX1925" s="27" t="str">
        <f t="shared" si="178"/>
        <v xml:space="preserve">Vương Thị Thu Phương </v>
      </c>
      <c r="AY1925" s="4" t="str">
        <f t="shared" si="179"/>
        <v>VIN+</v>
      </c>
    </row>
    <row r="1926" spans="1:51" outlineLevel="1" x14ac:dyDescent="0.25">
      <c r="A1926" s="4" t="s">
        <v>1104</v>
      </c>
      <c r="B1926" s="4" t="s">
        <v>797</v>
      </c>
      <c r="C1926" s="4" t="s">
        <v>451</v>
      </c>
      <c r="D1926" s="11" t="s">
        <v>778</v>
      </c>
      <c r="E1926" s="32" t="s">
        <v>650</v>
      </c>
      <c r="F1926" s="11" t="s">
        <v>710</v>
      </c>
      <c r="G1926" s="35">
        <v>5135941</v>
      </c>
      <c r="H1926" s="4" t="s">
        <v>3464</v>
      </c>
      <c r="I1926" s="4"/>
      <c r="J1926" s="4"/>
      <c r="K1926" s="4"/>
      <c r="L1926" s="4"/>
      <c r="M1926" s="33"/>
      <c r="N1926" s="38"/>
      <c r="O1926" s="33"/>
      <c r="P1926" s="244">
        <f t="shared" si="176"/>
        <v>597.52099999999996</v>
      </c>
      <c r="Q1926" s="25"/>
      <c r="R1926" s="25"/>
      <c r="S1926" s="25"/>
      <c r="T1926" s="109"/>
      <c r="U1926" s="25"/>
      <c r="V1926" s="25"/>
      <c r="W1926" s="25"/>
      <c r="X1926" s="25">
        <v>0</v>
      </c>
      <c r="Y1926" s="25"/>
      <c r="Z1926" s="25">
        <v>0</v>
      </c>
      <c r="AA1926" s="109"/>
      <c r="AB1926" s="25">
        <v>0</v>
      </c>
      <c r="AC1926" s="25">
        <v>0</v>
      </c>
      <c r="AD1926" s="25">
        <v>0</v>
      </c>
      <c r="AE1926" s="25">
        <v>597.52099999999996</v>
      </c>
      <c r="AF1926" s="25">
        <v>0</v>
      </c>
      <c r="AG1926" s="25">
        <v>0</v>
      </c>
      <c r="AH1926" s="109"/>
      <c r="AI1926" s="25">
        <v>0</v>
      </c>
      <c r="AJ1926" s="25">
        <v>0</v>
      </c>
      <c r="AK1926" s="123">
        <v>0</v>
      </c>
      <c r="AL1926" s="25">
        <v>0</v>
      </c>
      <c r="AM1926" s="25">
        <v>0</v>
      </c>
      <c r="AN1926" s="25">
        <v>0</v>
      </c>
      <c r="AO1926" s="109"/>
      <c r="AP1926" s="25">
        <v>0</v>
      </c>
      <c r="AQ1926" s="25">
        <v>0</v>
      </c>
      <c r="AR1926" s="25">
        <v>0</v>
      </c>
      <c r="AS1926" s="25">
        <v>0</v>
      </c>
      <c r="AT1926" s="25">
        <v>0</v>
      </c>
      <c r="AU1926" s="25">
        <v>0</v>
      </c>
      <c r="AW1926" t="str">
        <f t="shared" si="177"/>
        <v>Phạm Thanh Hà</v>
      </c>
      <c r="AX1926" s="27" t="str">
        <f t="shared" si="178"/>
        <v xml:space="preserve">Vương Thị Thu Phương </v>
      </c>
      <c r="AY1926" s="4" t="str">
        <f t="shared" si="179"/>
        <v>VIN+</v>
      </c>
    </row>
    <row r="1927" spans="1:51" outlineLevel="1" x14ac:dyDescent="0.25">
      <c r="A1927" s="4" t="s">
        <v>1104</v>
      </c>
      <c r="B1927" s="4" t="s">
        <v>797</v>
      </c>
      <c r="C1927" s="4" t="s">
        <v>451</v>
      </c>
      <c r="D1927" s="11" t="s">
        <v>778</v>
      </c>
      <c r="E1927" s="32" t="s">
        <v>650</v>
      </c>
      <c r="F1927" s="11" t="s">
        <v>710</v>
      </c>
      <c r="G1927" s="35">
        <v>5294299</v>
      </c>
      <c r="H1927" s="4" t="s">
        <v>3465</v>
      </c>
      <c r="I1927" s="4"/>
      <c r="J1927" s="4"/>
      <c r="K1927" s="4"/>
      <c r="L1927" s="4"/>
      <c r="M1927" s="33"/>
      <c r="N1927" s="38"/>
      <c r="O1927" s="33"/>
      <c r="P1927" s="244">
        <f t="shared" si="176"/>
        <v>0</v>
      </c>
      <c r="Q1927" s="25"/>
      <c r="R1927" s="25"/>
      <c r="S1927" s="25"/>
      <c r="T1927" s="109"/>
      <c r="U1927" s="25"/>
      <c r="V1927" s="25"/>
      <c r="W1927" s="25"/>
      <c r="X1927" s="25">
        <v>0</v>
      </c>
      <c r="Y1927" s="25"/>
      <c r="Z1927" s="25">
        <v>0</v>
      </c>
      <c r="AA1927" s="109"/>
      <c r="AB1927" s="25">
        <v>0</v>
      </c>
      <c r="AC1927" s="25">
        <v>0</v>
      </c>
      <c r="AD1927" s="25">
        <v>0</v>
      </c>
      <c r="AE1927" s="25">
        <v>0</v>
      </c>
      <c r="AF1927" s="25">
        <v>0</v>
      </c>
      <c r="AG1927" s="25">
        <v>0</v>
      </c>
      <c r="AH1927" s="109"/>
      <c r="AI1927" s="25">
        <v>0</v>
      </c>
      <c r="AJ1927" s="25">
        <v>0</v>
      </c>
      <c r="AK1927" s="123">
        <v>0</v>
      </c>
      <c r="AL1927" s="25">
        <v>0</v>
      </c>
      <c r="AM1927" s="25">
        <v>0</v>
      </c>
      <c r="AN1927" s="25">
        <v>0</v>
      </c>
      <c r="AO1927" s="109"/>
      <c r="AP1927" s="25">
        <v>0</v>
      </c>
      <c r="AQ1927" s="25">
        <v>0</v>
      </c>
      <c r="AR1927" s="25">
        <v>0</v>
      </c>
      <c r="AS1927" s="25">
        <v>0</v>
      </c>
      <c r="AT1927" s="25">
        <v>0</v>
      </c>
      <c r="AU1927" s="25">
        <v>0</v>
      </c>
      <c r="AW1927" t="str">
        <f t="shared" si="177"/>
        <v>Phạm Thanh Hà</v>
      </c>
      <c r="AX1927" s="27" t="str">
        <f t="shared" si="178"/>
        <v xml:space="preserve">Vương Thị Thu Phương </v>
      </c>
      <c r="AY1927" s="4" t="str">
        <f t="shared" si="179"/>
        <v>VIN+</v>
      </c>
    </row>
    <row r="1928" spans="1:51" outlineLevel="1" x14ac:dyDescent="0.25">
      <c r="A1928" s="4" t="s">
        <v>1104</v>
      </c>
      <c r="B1928" s="4" t="s">
        <v>797</v>
      </c>
      <c r="C1928" s="4" t="s">
        <v>451</v>
      </c>
      <c r="D1928" s="11" t="s">
        <v>778</v>
      </c>
      <c r="E1928" s="32" t="s">
        <v>650</v>
      </c>
      <c r="F1928" s="11" t="s">
        <v>710</v>
      </c>
      <c r="G1928" s="35">
        <v>5338427</v>
      </c>
      <c r="H1928" s="4" t="s">
        <v>3466</v>
      </c>
      <c r="I1928" s="4"/>
      <c r="J1928" s="4"/>
      <c r="K1928" s="4"/>
      <c r="L1928" s="4"/>
      <c r="M1928" s="33"/>
      <c r="N1928" s="38"/>
      <c r="O1928" s="33"/>
      <c r="P1928" s="244">
        <f t="shared" si="176"/>
        <v>0</v>
      </c>
      <c r="Q1928" s="25"/>
      <c r="R1928" s="25"/>
      <c r="S1928" s="25"/>
      <c r="T1928" s="109"/>
      <c r="U1928" s="25"/>
      <c r="V1928" s="25"/>
      <c r="W1928" s="25"/>
      <c r="X1928" s="25">
        <v>0</v>
      </c>
      <c r="Y1928" s="25"/>
      <c r="Z1928" s="25">
        <v>0</v>
      </c>
      <c r="AA1928" s="109"/>
      <c r="AB1928" s="25">
        <v>0</v>
      </c>
      <c r="AC1928" s="25">
        <v>0</v>
      </c>
      <c r="AD1928" s="25">
        <v>0</v>
      </c>
      <c r="AE1928" s="25">
        <v>0</v>
      </c>
      <c r="AF1928" s="25">
        <v>0</v>
      </c>
      <c r="AG1928" s="25">
        <v>0</v>
      </c>
      <c r="AH1928" s="109"/>
      <c r="AI1928" s="25">
        <v>0</v>
      </c>
      <c r="AJ1928" s="25">
        <v>0</v>
      </c>
      <c r="AK1928" s="123">
        <v>0</v>
      </c>
      <c r="AL1928" s="25">
        <v>0</v>
      </c>
      <c r="AM1928" s="25">
        <v>0</v>
      </c>
      <c r="AN1928" s="25">
        <v>0</v>
      </c>
      <c r="AO1928" s="109"/>
      <c r="AP1928" s="25">
        <v>0</v>
      </c>
      <c r="AQ1928" s="25">
        <v>0</v>
      </c>
      <c r="AR1928" s="25">
        <v>0</v>
      </c>
      <c r="AS1928" s="25">
        <v>0</v>
      </c>
      <c r="AT1928" s="25">
        <v>0</v>
      </c>
      <c r="AU1928" s="25">
        <v>0</v>
      </c>
      <c r="AW1928" t="str">
        <f t="shared" si="177"/>
        <v>Phạm Thanh Hà</v>
      </c>
      <c r="AX1928" s="27" t="str">
        <f t="shared" si="178"/>
        <v xml:space="preserve">Vương Thị Thu Phương </v>
      </c>
      <c r="AY1928" s="4" t="str">
        <f t="shared" si="179"/>
        <v>VIN+</v>
      </c>
    </row>
    <row r="1929" spans="1:51" outlineLevel="1" x14ac:dyDescent="0.25">
      <c r="A1929" s="4" t="s">
        <v>1104</v>
      </c>
      <c r="B1929" s="4" t="s">
        <v>797</v>
      </c>
      <c r="C1929" s="4" t="s">
        <v>451</v>
      </c>
      <c r="D1929" s="11" t="s">
        <v>778</v>
      </c>
      <c r="E1929" s="32" t="s">
        <v>650</v>
      </c>
      <c r="F1929" s="11" t="s">
        <v>710</v>
      </c>
      <c r="G1929" s="35">
        <v>5277908</v>
      </c>
      <c r="H1929" s="4" t="s">
        <v>3467</v>
      </c>
      <c r="I1929" s="4"/>
      <c r="J1929" s="4"/>
      <c r="K1929" s="4"/>
      <c r="L1929" s="4"/>
      <c r="M1929" s="33"/>
      <c r="N1929" s="38"/>
      <c r="O1929" s="33"/>
      <c r="P1929" s="244">
        <f t="shared" si="176"/>
        <v>1910.434</v>
      </c>
      <c r="Q1929" s="25"/>
      <c r="R1929" s="25"/>
      <c r="S1929" s="25"/>
      <c r="T1929" s="109"/>
      <c r="U1929" s="25"/>
      <c r="V1929" s="25"/>
      <c r="W1929" s="25"/>
      <c r="X1929" s="25">
        <v>0</v>
      </c>
      <c r="Y1929" s="25"/>
      <c r="Z1929" s="25">
        <v>0</v>
      </c>
      <c r="AA1929" s="109"/>
      <c r="AB1929" s="25">
        <v>0</v>
      </c>
      <c r="AC1929" s="25">
        <v>0</v>
      </c>
      <c r="AD1929" s="25">
        <v>0</v>
      </c>
      <c r="AE1929" s="25">
        <v>0</v>
      </c>
      <c r="AF1929" s="25">
        <v>0</v>
      </c>
      <c r="AG1929" s="25">
        <v>0</v>
      </c>
      <c r="AH1929" s="109"/>
      <c r="AI1929" s="25">
        <v>0</v>
      </c>
      <c r="AJ1929" s="25">
        <v>0</v>
      </c>
      <c r="AK1929" s="123">
        <v>0</v>
      </c>
      <c r="AL1929" s="25">
        <v>0</v>
      </c>
      <c r="AM1929" s="25">
        <v>0</v>
      </c>
      <c r="AN1929" s="25">
        <v>0</v>
      </c>
      <c r="AO1929" s="109"/>
      <c r="AP1929" s="25">
        <v>0</v>
      </c>
      <c r="AQ1929" s="25">
        <v>0</v>
      </c>
      <c r="AR1929" s="25">
        <v>1910.434</v>
      </c>
      <c r="AS1929" s="25">
        <v>0</v>
      </c>
      <c r="AT1929" s="25">
        <v>0</v>
      </c>
      <c r="AU1929" s="25">
        <v>0</v>
      </c>
      <c r="AW1929" t="str">
        <f t="shared" si="177"/>
        <v>Phạm Thanh Hà</v>
      </c>
      <c r="AX1929" s="27" t="str">
        <f t="shared" si="178"/>
        <v xml:space="preserve">Vương Thị Thu Phương </v>
      </c>
      <c r="AY1929" s="4" t="str">
        <f t="shared" si="179"/>
        <v>VIN+</v>
      </c>
    </row>
    <row r="1930" spans="1:51" outlineLevel="1" x14ac:dyDescent="0.25">
      <c r="A1930" s="4" t="s">
        <v>1104</v>
      </c>
      <c r="B1930" s="4" t="s">
        <v>797</v>
      </c>
      <c r="C1930" s="4" t="s">
        <v>451</v>
      </c>
      <c r="D1930" s="11" t="s">
        <v>778</v>
      </c>
      <c r="E1930" s="32" t="s">
        <v>650</v>
      </c>
      <c r="F1930" s="11" t="s">
        <v>710</v>
      </c>
      <c r="G1930" s="35">
        <v>5274136</v>
      </c>
      <c r="H1930" s="4" t="s">
        <v>3468</v>
      </c>
      <c r="I1930" s="4"/>
      <c r="J1930" s="4"/>
      <c r="K1930" s="4"/>
      <c r="L1930" s="4"/>
      <c r="M1930" s="33"/>
      <c r="N1930" s="38"/>
      <c r="O1930" s="33"/>
      <c r="P1930" s="244">
        <f t="shared" ref="P1930:P1993" si="180">SUM(Q1930:AU1930)</f>
        <v>953.85599999999999</v>
      </c>
      <c r="Q1930" s="25"/>
      <c r="R1930" s="25"/>
      <c r="S1930" s="25"/>
      <c r="T1930" s="109"/>
      <c r="U1930" s="25"/>
      <c r="V1930" s="25"/>
      <c r="W1930" s="25"/>
      <c r="X1930" s="25">
        <v>0</v>
      </c>
      <c r="Y1930" s="25"/>
      <c r="Z1930" s="25">
        <v>0</v>
      </c>
      <c r="AA1930" s="109"/>
      <c r="AB1930" s="25">
        <v>0</v>
      </c>
      <c r="AC1930" s="25">
        <v>0</v>
      </c>
      <c r="AD1930" s="25">
        <v>0</v>
      </c>
      <c r="AE1930" s="25">
        <v>953.85599999999999</v>
      </c>
      <c r="AF1930" s="25">
        <v>0</v>
      </c>
      <c r="AG1930" s="25">
        <v>0</v>
      </c>
      <c r="AH1930" s="109"/>
      <c r="AI1930" s="25">
        <v>0</v>
      </c>
      <c r="AJ1930" s="25">
        <v>0</v>
      </c>
      <c r="AK1930" s="123">
        <v>0</v>
      </c>
      <c r="AL1930" s="25">
        <v>0</v>
      </c>
      <c r="AM1930" s="25">
        <v>0</v>
      </c>
      <c r="AN1930" s="25">
        <v>0</v>
      </c>
      <c r="AO1930" s="109"/>
      <c r="AP1930" s="25">
        <v>0</v>
      </c>
      <c r="AQ1930" s="25">
        <v>0</v>
      </c>
      <c r="AR1930" s="25">
        <v>0</v>
      </c>
      <c r="AS1930" s="25">
        <v>0</v>
      </c>
      <c r="AT1930" s="25">
        <v>0</v>
      </c>
      <c r="AU1930" s="25">
        <v>0</v>
      </c>
      <c r="AW1930" t="str">
        <f t="shared" ref="AW1930:AW1993" si="181">+C1930</f>
        <v>Phạm Thanh Hà</v>
      </c>
      <c r="AX1930" s="27" t="str">
        <f t="shared" ref="AX1930:AX1993" si="182">+E1930</f>
        <v xml:space="preserve">Vương Thị Thu Phương </v>
      </c>
      <c r="AY1930" s="4" t="str">
        <f t="shared" si="179"/>
        <v>VIN+</v>
      </c>
    </row>
    <row r="1931" spans="1:51" outlineLevel="1" x14ac:dyDescent="0.25">
      <c r="A1931" s="4" t="s">
        <v>1104</v>
      </c>
      <c r="B1931" s="4" t="s">
        <v>797</v>
      </c>
      <c r="C1931" s="4" t="s">
        <v>451</v>
      </c>
      <c r="D1931" s="11" t="s">
        <v>778</v>
      </c>
      <c r="E1931" s="32" t="s">
        <v>650</v>
      </c>
      <c r="F1931" s="11" t="s">
        <v>710</v>
      </c>
      <c r="G1931" s="35">
        <v>5330207</v>
      </c>
      <c r="H1931" s="4" t="s">
        <v>3469</v>
      </c>
      <c r="I1931" s="4"/>
      <c r="J1931" s="4"/>
      <c r="K1931" s="4"/>
      <c r="L1931" s="4"/>
      <c r="M1931" s="33"/>
      <c r="N1931" s="38"/>
      <c r="O1931" s="33"/>
      <c r="P1931" s="244">
        <f t="shared" si="180"/>
        <v>0</v>
      </c>
      <c r="Q1931" s="25"/>
      <c r="R1931" s="25"/>
      <c r="S1931" s="25"/>
      <c r="T1931" s="109"/>
      <c r="U1931" s="25"/>
      <c r="V1931" s="25"/>
      <c r="W1931" s="25"/>
      <c r="X1931" s="25">
        <v>0</v>
      </c>
      <c r="Y1931" s="25"/>
      <c r="Z1931" s="25">
        <v>0</v>
      </c>
      <c r="AA1931" s="109"/>
      <c r="AB1931" s="25">
        <v>0</v>
      </c>
      <c r="AC1931" s="25">
        <v>0</v>
      </c>
      <c r="AD1931" s="25">
        <v>0</v>
      </c>
      <c r="AE1931" s="25">
        <v>0</v>
      </c>
      <c r="AF1931" s="25">
        <v>0</v>
      </c>
      <c r="AG1931" s="25">
        <v>0</v>
      </c>
      <c r="AH1931" s="109"/>
      <c r="AI1931" s="25">
        <v>0</v>
      </c>
      <c r="AJ1931" s="25">
        <v>0</v>
      </c>
      <c r="AK1931" s="123">
        <v>0</v>
      </c>
      <c r="AL1931" s="25">
        <v>0</v>
      </c>
      <c r="AM1931" s="25">
        <v>0</v>
      </c>
      <c r="AN1931" s="25">
        <v>0</v>
      </c>
      <c r="AO1931" s="109"/>
      <c r="AP1931" s="25">
        <v>0</v>
      </c>
      <c r="AQ1931" s="25">
        <v>0</v>
      </c>
      <c r="AR1931" s="25">
        <v>0</v>
      </c>
      <c r="AS1931" s="25">
        <v>0</v>
      </c>
      <c r="AT1931" s="25">
        <v>0</v>
      </c>
      <c r="AU1931" s="25">
        <v>0</v>
      </c>
      <c r="AW1931" t="str">
        <f t="shared" si="181"/>
        <v>Phạm Thanh Hà</v>
      </c>
      <c r="AX1931" s="27" t="str">
        <f t="shared" si="182"/>
        <v xml:space="preserve">Vương Thị Thu Phương </v>
      </c>
      <c r="AY1931" s="4" t="str">
        <f t="shared" si="179"/>
        <v>VIN+</v>
      </c>
    </row>
    <row r="1932" spans="1:51" outlineLevel="1" x14ac:dyDescent="0.25">
      <c r="A1932" s="4" t="s">
        <v>1104</v>
      </c>
      <c r="B1932" s="4" t="s">
        <v>797</v>
      </c>
      <c r="C1932" s="4" t="s">
        <v>451</v>
      </c>
      <c r="D1932" s="11" t="s">
        <v>778</v>
      </c>
      <c r="E1932" s="32" t="s">
        <v>650</v>
      </c>
      <c r="F1932" s="11" t="s">
        <v>710</v>
      </c>
      <c r="G1932" s="35">
        <v>5137060</v>
      </c>
      <c r="H1932" s="4" t="s">
        <v>3470</v>
      </c>
      <c r="I1932" s="4"/>
      <c r="J1932" s="4"/>
      <c r="K1932" s="4"/>
      <c r="L1932" s="4"/>
      <c r="M1932" s="33"/>
      <c r="N1932" s="38"/>
      <c r="O1932" s="33"/>
      <c r="P1932" s="244">
        <f t="shared" si="180"/>
        <v>1197.18</v>
      </c>
      <c r="Q1932" s="25"/>
      <c r="R1932" s="25"/>
      <c r="S1932" s="25"/>
      <c r="T1932" s="109"/>
      <c r="U1932" s="25"/>
      <c r="V1932" s="25"/>
      <c r="W1932" s="25"/>
      <c r="X1932" s="25">
        <v>0</v>
      </c>
      <c r="Y1932" s="25"/>
      <c r="Z1932" s="25">
        <v>0</v>
      </c>
      <c r="AA1932" s="109"/>
      <c r="AB1932" s="25">
        <v>0</v>
      </c>
      <c r="AC1932" s="25">
        <v>0</v>
      </c>
      <c r="AD1932" s="25">
        <v>0</v>
      </c>
      <c r="AE1932" s="25">
        <v>0</v>
      </c>
      <c r="AF1932" s="25">
        <v>0</v>
      </c>
      <c r="AG1932" s="25">
        <v>0</v>
      </c>
      <c r="AH1932" s="109"/>
      <c r="AI1932" s="25">
        <v>0</v>
      </c>
      <c r="AJ1932" s="25">
        <v>0</v>
      </c>
      <c r="AK1932" s="123">
        <v>0</v>
      </c>
      <c r="AL1932" s="25">
        <v>0</v>
      </c>
      <c r="AM1932" s="25">
        <v>0</v>
      </c>
      <c r="AN1932" s="25">
        <v>0</v>
      </c>
      <c r="AO1932" s="109"/>
      <c r="AP1932" s="25">
        <v>0</v>
      </c>
      <c r="AQ1932" s="25">
        <v>0</v>
      </c>
      <c r="AR1932" s="25">
        <v>1197.18</v>
      </c>
      <c r="AS1932" s="25">
        <v>0</v>
      </c>
      <c r="AT1932" s="25">
        <v>0</v>
      </c>
      <c r="AU1932" s="25">
        <v>0</v>
      </c>
      <c r="AW1932" t="str">
        <f t="shared" si="181"/>
        <v>Phạm Thanh Hà</v>
      </c>
      <c r="AX1932" s="27" t="str">
        <f t="shared" si="182"/>
        <v xml:space="preserve">Vương Thị Thu Phương </v>
      </c>
      <c r="AY1932" s="4" t="str">
        <f t="shared" si="179"/>
        <v>VIN+</v>
      </c>
    </row>
    <row r="1933" spans="1:51" outlineLevel="1" x14ac:dyDescent="0.25">
      <c r="A1933" s="4" t="s">
        <v>1104</v>
      </c>
      <c r="B1933" s="4" t="s">
        <v>797</v>
      </c>
      <c r="C1933" s="4" t="s">
        <v>451</v>
      </c>
      <c r="D1933" s="11" t="s">
        <v>778</v>
      </c>
      <c r="E1933" s="32" t="s">
        <v>650</v>
      </c>
      <c r="F1933" s="11" t="s">
        <v>710</v>
      </c>
      <c r="G1933" s="35">
        <v>5334746</v>
      </c>
      <c r="H1933" s="4" t="s">
        <v>3471</v>
      </c>
      <c r="I1933" s="4"/>
      <c r="J1933" s="4"/>
      <c r="K1933" s="4"/>
      <c r="L1933" s="4"/>
      <c r="M1933" s="33"/>
      <c r="N1933" s="38"/>
      <c r="O1933" s="33"/>
      <c r="P1933" s="244">
        <f t="shared" si="180"/>
        <v>1074.4490000000001</v>
      </c>
      <c r="Q1933" s="25"/>
      <c r="R1933" s="25"/>
      <c r="S1933" s="25"/>
      <c r="T1933" s="109"/>
      <c r="U1933" s="25"/>
      <c r="V1933" s="25"/>
      <c r="W1933" s="25"/>
      <c r="X1933" s="25">
        <v>0</v>
      </c>
      <c r="Y1933" s="25"/>
      <c r="Z1933" s="25">
        <v>0</v>
      </c>
      <c r="AA1933" s="109"/>
      <c r="AB1933" s="25">
        <v>0</v>
      </c>
      <c r="AC1933" s="25">
        <v>0</v>
      </c>
      <c r="AD1933" s="25">
        <v>0</v>
      </c>
      <c r="AE1933" s="25">
        <v>715.39200000000005</v>
      </c>
      <c r="AF1933" s="25">
        <v>0</v>
      </c>
      <c r="AG1933" s="25">
        <v>0</v>
      </c>
      <c r="AH1933" s="109"/>
      <c r="AI1933" s="25">
        <v>0</v>
      </c>
      <c r="AJ1933" s="25">
        <v>0</v>
      </c>
      <c r="AK1933" s="123">
        <v>0</v>
      </c>
      <c r="AL1933" s="25">
        <v>359.05700000000002</v>
      </c>
      <c r="AM1933" s="25">
        <v>0</v>
      </c>
      <c r="AN1933" s="25">
        <v>0</v>
      </c>
      <c r="AO1933" s="109"/>
      <c r="AP1933" s="25">
        <v>0</v>
      </c>
      <c r="AQ1933" s="25">
        <v>0</v>
      </c>
      <c r="AR1933" s="25">
        <v>0</v>
      </c>
      <c r="AS1933" s="25">
        <v>0</v>
      </c>
      <c r="AT1933" s="25">
        <v>0</v>
      </c>
      <c r="AU1933" s="25">
        <v>0</v>
      </c>
      <c r="AW1933" t="str">
        <f t="shared" si="181"/>
        <v>Phạm Thanh Hà</v>
      </c>
      <c r="AX1933" s="27" t="str">
        <f t="shared" si="182"/>
        <v xml:space="preserve">Vương Thị Thu Phương </v>
      </c>
      <c r="AY1933" s="4" t="str">
        <f t="shared" si="179"/>
        <v>VIN+</v>
      </c>
    </row>
    <row r="1934" spans="1:51" outlineLevel="1" x14ac:dyDescent="0.25">
      <c r="A1934" s="4" t="s">
        <v>1104</v>
      </c>
      <c r="B1934" s="4" t="s">
        <v>797</v>
      </c>
      <c r="C1934" s="4" t="s">
        <v>451</v>
      </c>
      <c r="D1934" s="11" t="s">
        <v>778</v>
      </c>
      <c r="E1934" s="32" t="s">
        <v>650</v>
      </c>
      <c r="F1934" s="11" t="s">
        <v>710</v>
      </c>
      <c r="G1934" s="35">
        <v>5290189</v>
      </c>
      <c r="H1934" s="4" t="s">
        <v>3472</v>
      </c>
      <c r="I1934" s="4"/>
      <c r="J1934" s="4"/>
      <c r="K1934" s="4"/>
      <c r="L1934" s="4"/>
      <c r="M1934" s="33"/>
      <c r="N1934" s="38"/>
      <c r="O1934" s="33"/>
      <c r="P1934" s="244">
        <f t="shared" si="180"/>
        <v>0</v>
      </c>
      <c r="Q1934" s="25"/>
      <c r="R1934" s="25"/>
      <c r="S1934" s="25"/>
      <c r="T1934" s="109"/>
      <c r="U1934" s="25"/>
      <c r="V1934" s="25"/>
      <c r="W1934" s="25"/>
      <c r="X1934" s="25">
        <v>0</v>
      </c>
      <c r="Y1934" s="25"/>
      <c r="Z1934" s="25">
        <v>0</v>
      </c>
      <c r="AA1934" s="109"/>
      <c r="AB1934" s="25">
        <v>0</v>
      </c>
      <c r="AC1934" s="25">
        <v>0</v>
      </c>
      <c r="AD1934" s="25">
        <v>0</v>
      </c>
      <c r="AE1934" s="25">
        <v>0</v>
      </c>
      <c r="AF1934" s="25">
        <v>0</v>
      </c>
      <c r="AG1934" s="25">
        <v>0</v>
      </c>
      <c r="AH1934" s="109"/>
      <c r="AI1934" s="25">
        <v>0</v>
      </c>
      <c r="AJ1934" s="25">
        <v>0</v>
      </c>
      <c r="AK1934" s="123">
        <v>0</v>
      </c>
      <c r="AL1934" s="25">
        <v>0</v>
      </c>
      <c r="AM1934" s="25">
        <v>0</v>
      </c>
      <c r="AN1934" s="25">
        <v>0</v>
      </c>
      <c r="AO1934" s="109"/>
      <c r="AP1934" s="25">
        <v>0</v>
      </c>
      <c r="AQ1934" s="25">
        <v>0</v>
      </c>
      <c r="AR1934" s="25">
        <v>0</v>
      </c>
      <c r="AS1934" s="25">
        <v>0</v>
      </c>
      <c r="AT1934" s="25">
        <v>0</v>
      </c>
      <c r="AU1934" s="25">
        <v>0</v>
      </c>
      <c r="AW1934" t="str">
        <f t="shared" si="181"/>
        <v>Phạm Thanh Hà</v>
      </c>
      <c r="AX1934" s="27" t="str">
        <f t="shared" si="182"/>
        <v xml:space="preserve">Vương Thị Thu Phương </v>
      </c>
      <c r="AY1934" s="4" t="str">
        <f t="shared" si="179"/>
        <v>VIN+</v>
      </c>
    </row>
    <row r="1935" spans="1:51" outlineLevel="1" x14ac:dyDescent="0.25">
      <c r="A1935" s="4" t="s">
        <v>1104</v>
      </c>
      <c r="B1935" s="4" t="s">
        <v>797</v>
      </c>
      <c r="C1935" s="4" t="s">
        <v>451</v>
      </c>
      <c r="D1935" s="11" t="s">
        <v>778</v>
      </c>
      <c r="E1935" s="32" t="s">
        <v>650</v>
      </c>
      <c r="F1935" s="11" t="s">
        <v>710</v>
      </c>
      <c r="G1935" s="35">
        <v>5336872</v>
      </c>
      <c r="H1935" s="4" t="s">
        <v>3473</v>
      </c>
      <c r="I1935" s="4"/>
      <c r="J1935" s="4"/>
      <c r="K1935" s="4"/>
      <c r="L1935" s="4"/>
      <c r="M1935" s="33"/>
      <c r="N1935" s="38"/>
      <c r="O1935" s="33"/>
      <c r="P1935" s="244">
        <f t="shared" si="180"/>
        <v>0</v>
      </c>
      <c r="Q1935" s="25"/>
      <c r="R1935" s="25"/>
      <c r="S1935" s="25"/>
      <c r="T1935" s="109"/>
      <c r="U1935" s="25"/>
      <c r="V1935" s="25"/>
      <c r="W1935" s="25"/>
      <c r="X1935" s="25">
        <v>0</v>
      </c>
      <c r="Y1935" s="25"/>
      <c r="Z1935" s="25">
        <v>0</v>
      </c>
      <c r="AA1935" s="109"/>
      <c r="AB1935" s="25">
        <v>0</v>
      </c>
      <c r="AC1935" s="25">
        <v>0</v>
      </c>
      <c r="AD1935" s="25">
        <v>0</v>
      </c>
      <c r="AE1935" s="25">
        <v>0</v>
      </c>
      <c r="AF1935" s="25">
        <v>0</v>
      </c>
      <c r="AG1935" s="25">
        <v>0</v>
      </c>
      <c r="AH1935" s="109"/>
      <c r="AI1935" s="25">
        <v>0</v>
      </c>
      <c r="AJ1935" s="25">
        <v>0</v>
      </c>
      <c r="AK1935" s="123">
        <v>0</v>
      </c>
      <c r="AL1935" s="25">
        <v>0</v>
      </c>
      <c r="AM1935" s="25">
        <v>0</v>
      </c>
      <c r="AN1935" s="25">
        <v>0</v>
      </c>
      <c r="AO1935" s="109"/>
      <c r="AP1935" s="25">
        <v>0</v>
      </c>
      <c r="AQ1935" s="25">
        <v>0</v>
      </c>
      <c r="AR1935" s="25">
        <v>0</v>
      </c>
      <c r="AS1935" s="25">
        <v>0</v>
      </c>
      <c r="AT1935" s="25">
        <v>0</v>
      </c>
      <c r="AU1935" s="25">
        <v>0</v>
      </c>
      <c r="AW1935" t="str">
        <f t="shared" si="181"/>
        <v>Phạm Thanh Hà</v>
      </c>
      <c r="AX1935" s="27" t="str">
        <f t="shared" si="182"/>
        <v xml:space="preserve">Vương Thị Thu Phương </v>
      </c>
      <c r="AY1935" s="4" t="str">
        <f t="shared" si="179"/>
        <v>VIN+</v>
      </c>
    </row>
    <row r="1936" spans="1:51" outlineLevel="1" x14ac:dyDescent="0.25">
      <c r="A1936" s="4" t="s">
        <v>1104</v>
      </c>
      <c r="B1936" s="4" t="s">
        <v>797</v>
      </c>
      <c r="C1936" s="4" t="s">
        <v>451</v>
      </c>
      <c r="D1936" s="11" t="s">
        <v>778</v>
      </c>
      <c r="E1936" s="32" t="s">
        <v>650</v>
      </c>
      <c r="F1936" s="11" t="s">
        <v>710</v>
      </c>
      <c r="G1936" s="35">
        <v>5331479</v>
      </c>
      <c r="H1936" s="4" t="s">
        <v>3474</v>
      </c>
      <c r="I1936" s="4"/>
      <c r="J1936" s="4"/>
      <c r="K1936" s="4"/>
      <c r="L1936" s="4"/>
      <c r="M1936" s="33"/>
      <c r="N1936" s="38"/>
      <c r="O1936" s="33"/>
      <c r="P1936" s="244">
        <f t="shared" si="180"/>
        <v>0</v>
      </c>
      <c r="Q1936" s="25"/>
      <c r="R1936" s="25"/>
      <c r="S1936" s="25"/>
      <c r="T1936" s="109"/>
      <c r="U1936" s="25"/>
      <c r="V1936" s="25"/>
      <c r="W1936" s="25"/>
      <c r="X1936" s="25">
        <v>0</v>
      </c>
      <c r="Y1936" s="25"/>
      <c r="Z1936" s="25">
        <v>0</v>
      </c>
      <c r="AA1936" s="109"/>
      <c r="AB1936" s="25">
        <v>0</v>
      </c>
      <c r="AC1936" s="25">
        <v>0</v>
      </c>
      <c r="AD1936" s="25">
        <v>0</v>
      </c>
      <c r="AE1936" s="25">
        <v>0</v>
      </c>
      <c r="AF1936" s="25">
        <v>0</v>
      </c>
      <c r="AG1936" s="25">
        <v>0</v>
      </c>
      <c r="AH1936" s="109"/>
      <c r="AI1936" s="25">
        <v>0</v>
      </c>
      <c r="AJ1936" s="25">
        <v>0</v>
      </c>
      <c r="AK1936" s="123">
        <v>0</v>
      </c>
      <c r="AL1936" s="25">
        <v>0</v>
      </c>
      <c r="AM1936" s="25">
        <v>0</v>
      </c>
      <c r="AN1936" s="25">
        <v>0</v>
      </c>
      <c r="AO1936" s="109"/>
      <c r="AP1936" s="25">
        <v>0</v>
      </c>
      <c r="AQ1936" s="25">
        <v>0</v>
      </c>
      <c r="AR1936" s="25">
        <v>0</v>
      </c>
      <c r="AS1936" s="25">
        <v>0</v>
      </c>
      <c r="AT1936" s="25">
        <v>0</v>
      </c>
      <c r="AU1936" s="25">
        <v>0</v>
      </c>
      <c r="AW1936" t="str">
        <f t="shared" si="181"/>
        <v>Phạm Thanh Hà</v>
      </c>
      <c r="AX1936" s="27" t="str">
        <f t="shared" si="182"/>
        <v xml:space="preserve">Vương Thị Thu Phương </v>
      </c>
      <c r="AY1936" s="4" t="str">
        <f t="shared" ref="AY1936:AY1999" si="183">+B1936</f>
        <v>VIN+</v>
      </c>
    </row>
    <row r="1937" spans="1:51" outlineLevel="1" x14ac:dyDescent="0.25">
      <c r="A1937" s="4" t="s">
        <v>1104</v>
      </c>
      <c r="B1937" s="4" t="s">
        <v>797</v>
      </c>
      <c r="C1937" s="4" t="s">
        <v>451</v>
      </c>
      <c r="D1937" s="11" t="s">
        <v>778</v>
      </c>
      <c r="E1937" s="32" t="s">
        <v>650</v>
      </c>
      <c r="F1937" s="11" t="s">
        <v>710</v>
      </c>
      <c r="G1937" s="35">
        <v>5273625</v>
      </c>
      <c r="H1937" s="4" t="s">
        <v>3475</v>
      </c>
      <c r="I1937" s="4"/>
      <c r="J1937" s="4"/>
      <c r="K1937" s="4"/>
      <c r="L1937" s="4"/>
      <c r="M1937" s="33"/>
      <c r="N1937" s="38"/>
      <c r="O1937" s="33"/>
      <c r="P1937" s="244">
        <f t="shared" si="180"/>
        <v>597.52099999999996</v>
      </c>
      <c r="Q1937" s="25"/>
      <c r="R1937" s="25"/>
      <c r="S1937" s="25"/>
      <c r="T1937" s="109"/>
      <c r="U1937" s="25"/>
      <c r="V1937" s="25"/>
      <c r="W1937" s="25"/>
      <c r="X1937" s="25">
        <v>0</v>
      </c>
      <c r="Y1937" s="25"/>
      <c r="Z1937" s="25">
        <v>0</v>
      </c>
      <c r="AA1937" s="109"/>
      <c r="AB1937" s="25">
        <v>0</v>
      </c>
      <c r="AC1937" s="25">
        <v>0</v>
      </c>
      <c r="AD1937" s="25">
        <v>0</v>
      </c>
      <c r="AE1937" s="25">
        <v>597.52099999999996</v>
      </c>
      <c r="AF1937" s="25">
        <v>0</v>
      </c>
      <c r="AG1937" s="25">
        <v>0</v>
      </c>
      <c r="AH1937" s="109"/>
      <c r="AI1937" s="25">
        <v>0</v>
      </c>
      <c r="AJ1937" s="25">
        <v>0</v>
      </c>
      <c r="AK1937" s="123">
        <v>0</v>
      </c>
      <c r="AL1937" s="25">
        <v>0</v>
      </c>
      <c r="AM1937" s="25">
        <v>0</v>
      </c>
      <c r="AN1937" s="25">
        <v>0</v>
      </c>
      <c r="AO1937" s="109"/>
      <c r="AP1937" s="25">
        <v>0</v>
      </c>
      <c r="AQ1937" s="25">
        <v>0</v>
      </c>
      <c r="AR1937" s="25">
        <v>0</v>
      </c>
      <c r="AS1937" s="25">
        <v>0</v>
      </c>
      <c r="AT1937" s="25">
        <v>0</v>
      </c>
      <c r="AU1937" s="25">
        <v>0</v>
      </c>
      <c r="AW1937" t="str">
        <f t="shared" si="181"/>
        <v>Phạm Thanh Hà</v>
      </c>
      <c r="AX1937" s="27" t="str">
        <f t="shared" si="182"/>
        <v xml:space="preserve">Vương Thị Thu Phương </v>
      </c>
      <c r="AY1937" s="4" t="str">
        <f t="shared" si="183"/>
        <v>VIN+</v>
      </c>
    </row>
    <row r="1938" spans="1:51" outlineLevel="1" x14ac:dyDescent="0.25">
      <c r="A1938" s="4" t="s">
        <v>1104</v>
      </c>
      <c r="B1938" s="4" t="s">
        <v>797</v>
      </c>
      <c r="C1938" s="4" t="s">
        <v>451</v>
      </c>
      <c r="D1938" s="11" t="s">
        <v>778</v>
      </c>
      <c r="E1938" s="32" t="s">
        <v>650</v>
      </c>
      <c r="F1938" s="11" t="s">
        <v>710</v>
      </c>
      <c r="G1938" s="35">
        <v>5276435</v>
      </c>
      <c r="H1938" s="4" t="s">
        <v>3476</v>
      </c>
      <c r="I1938" s="4"/>
      <c r="J1938" s="4"/>
      <c r="K1938" s="4"/>
      <c r="L1938" s="4"/>
      <c r="M1938" s="33"/>
      <c r="N1938" s="38"/>
      <c r="O1938" s="33"/>
      <c r="P1938" s="244">
        <f t="shared" si="180"/>
        <v>0</v>
      </c>
      <c r="Q1938" s="25"/>
      <c r="R1938" s="25"/>
      <c r="S1938" s="25"/>
      <c r="T1938" s="109"/>
      <c r="U1938" s="25"/>
      <c r="V1938" s="25"/>
      <c r="W1938" s="25"/>
      <c r="X1938" s="25">
        <v>0</v>
      </c>
      <c r="Y1938" s="25"/>
      <c r="Z1938" s="25">
        <v>0</v>
      </c>
      <c r="AA1938" s="109"/>
      <c r="AB1938" s="25">
        <v>0</v>
      </c>
      <c r="AC1938" s="25">
        <v>0</v>
      </c>
      <c r="AD1938" s="25">
        <v>0</v>
      </c>
      <c r="AE1938" s="25">
        <v>0</v>
      </c>
      <c r="AF1938" s="25">
        <v>0</v>
      </c>
      <c r="AG1938" s="25">
        <v>0</v>
      </c>
      <c r="AH1938" s="109"/>
      <c r="AI1938" s="25">
        <v>0</v>
      </c>
      <c r="AJ1938" s="25">
        <v>0</v>
      </c>
      <c r="AK1938" s="123">
        <v>0</v>
      </c>
      <c r="AL1938" s="25">
        <v>0</v>
      </c>
      <c r="AM1938" s="25">
        <v>0</v>
      </c>
      <c r="AN1938" s="25">
        <v>0</v>
      </c>
      <c r="AO1938" s="109"/>
      <c r="AP1938" s="25">
        <v>0</v>
      </c>
      <c r="AQ1938" s="25">
        <v>0</v>
      </c>
      <c r="AR1938" s="25">
        <v>0</v>
      </c>
      <c r="AS1938" s="25">
        <v>0</v>
      </c>
      <c r="AT1938" s="25">
        <v>0</v>
      </c>
      <c r="AU1938" s="25">
        <v>0</v>
      </c>
      <c r="AW1938" t="str">
        <f t="shared" si="181"/>
        <v>Phạm Thanh Hà</v>
      </c>
      <c r="AX1938" s="27" t="str">
        <f t="shared" si="182"/>
        <v xml:space="preserve">Vương Thị Thu Phương </v>
      </c>
      <c r="AY1938" s="4" t="str">
        <f t="shared" si="183"/>
        <v>VIN+</v>
      </c>
    </row>
    <row r="1939" spans="1:51" outlineLevel="1" x14ac:dyDescent="0.25">
      <c r="A1939" s="4" t="s">
        <v>1104</v>
      </c>
      <c r="B1939" s="4" t="s">
        <v>797</v>
      </c>
      <c r="C1939" s="4" t="s">
        <v>451</v>
      </c>
      <c r="D1939" s="11" t="s">
        <v>778</v>
      </c>
      <c r="E1939" s="32" t="s">
        <v>650</v>
      </c>
      <c r="F1939" s="11" t="s">
        <v>710</v>
      </c>
      <c r="G1939" s="35">
        <v>5335589</v>
      </c>
      <c r="H1939" s="4" t="s">
        <v>3477</v>
      </c>
      <c r="I1939" s="4"/>
      <c r="J1939" s="4"/>
      <c r="K1939" s="4"/>
      <c r="L1939" s="4"/>
      <c r="M1939" s="33"/>
      <c r="N1939" s="38"/>
      <c r="O1939" s="33"/>
      <c r="P1939" s="244">
        <f t="shared" si="180"/>
        <v>238.464</v>
      </c>
      <c r="Q1939" s="25"/>
      <c r="R1939" s="25"/>
      <c r="S1939" s="25"/>
      <c r="T1939" s="109"/>
      <c r="U1939" s="25"/>
      <c r="V1939" s="25"/>
      <c r="W1939" s="25"/>
      <c r="X1939" s="25">
        <v>0</v>
      </c>
      <c r="Y1939" s="25"/>
      <c r="Z1939" s="25">
        <v>0</v>
      </c>
      <c r="AA1939" s="109"/>
      <c r="AB1939" s="25">
        <v>0</v>
      </c>
      <c r="AC1939" s="25">
        <v>0</v>
      </c>
      <c r="AD1939" s="25">
        <v>0</v>
      </c>
      <c r="AE1939" s="25">
        <v>238.464</v>
      </c>
      <c r="AF1939" s="25">
        <v>0</v>
      </c>
      <c r="AG1939" s="25">
        <v>0</v>
      </c>
      <c r="AH1939" s="109"/>
      <c r="AI1939" s="25">
        <v>0</v>
      </c>
      <c r="AJ1939" s="25">
        <v>0</v>
      </c>
      <c r="AK1939" s="123">
        <v>0</v>
      </c>
      <c r="AL1939" s="25">
        <v>0</v>
      </c>
      <c r="AM1939" s="25">
        <v>0</v>
      </c>
      <c r="AN1939" s="25">
        <v>0</v>
      </c>
      <c r="AO1939" s="109"/>
      <c r="AP1939" s="25">
        <v>0</v>
      </c>
      <c r="AQ1939" s="25">
        <v>0</v>
      </c>
      <c r="AR1939" s="25">
        <v>0</v>
      </c>
      <c r="AS1939" s="25">
        <v>0</v>
      </c>
      <c r="AT1939" s="25">
        <v>0</v>
      </c>
      <c r="AU1939" s="25">
        <v>0</v>
      </c>
      <c r="AW1939" t="str">
        <f t="shared" si="181"/>
        <v>Phạm Thanh Hà</v>
      </c>
      <c r="AX1939" s="27" t="str">
        <f t="shared" si="182"/>
        <v xml:space="preserve">Vương Thị Thu Phương </v>
      </c>
      <c r="AY1939" s="4" t="str">
        <f t="shared" si="183"/>
        <v>VIN+</v>
      </c>
    </row>
    <row r="1940" spans="1:51" outlineLevel="1" x14ac:dyDescent="0.25">
      <c r="A1940" s="4" t="s">
        <v>1104</v>
      </c>
      <c r="B1940" s="4" t="s">
        <v>797</v>
      </c>
      <c r="C1940" s="4" t="s">
        <v>451</v>
      </c>
      <c r="D1940" s="11" t="s">
        <v>778</v>
      </c>
      <c r="E1940" s="32" t="s">
        <v>650</v>
      </c>
      <c r="F1940" s="11" t="s">
        <v>710</v>
      </c>
      <c r="G1940" s="35">
        <v>5330193</v>
      </c>
      <c r="H1940" s="4" t="s">
        <v>3478</v>
      </c>
      <c r="I1940" s="4"/>
      <c r="J1940" s="4"/>
      <c r="K1940" s="4"/>
      <c r="L1940" s="4"/>
      <c r="M1940" s="33"/>
      <c r="N1940" s="38"/>
      <c r="O1940" s="33"/>
      <c r="P1940" s="244">
        <f t="shared" si="180"/>
        <v>238.464</v>
      </c>
      <c r="Q1940" s="25"/>
      <c r="R1940" s="25"/>
      <c r="S1940" s="25"/>
      <c r="T1940" s="109"/>
      <c r="U1940" s="25"/>
      <c r="V1940" s="25"/>
      <c r="W1940" s="25"/>
      <c r="X1940" s="25">
        <v>0</v>
      </c>
      <c r="Y1940" s="25"/>
      <c r="Z1940" s="25">
        <v>0</v>
      </c>
      <c r="AA1940" s="109"/>
      <c r="AB1940" s="25">
        <v>0</v>
      </c>
      <c r="AC1940" s="25">
        <v>0</v>
      </c>
      <c r="AD1940" s="25">
        <v>0</v>
      </c>
      <c r="AE1940" s="25">
        <v>238.464</v>
      </c>
      <c r="AF1940" s="25">
        <v>0</v>
      </c>
      <c r="AG1940" s="25">
        <v>0</v>
      </c>
      <c r="AH1940" s="109"/>
      <c r="AI1940" s="25">
        <v>0</v>
      </c>
      <c r="AJ1940" s="25">
        <v>0</v>
      </c>
      <c r="AK1940" s="123">
        <v>0</v>
      </c>
      <c r="AL1940" s="25">
        <v>0</v>
      </c>
      <c r="AM1940" s="25">
        <v>0</v>
      </c>
      <c r="AN1940" s="25">
        <v>0</v>
      </c>
      <c r="AO1940" s="109"/>
      <c r="AP1940" s="25">
        <v>0</v>
      </c>
      <c r="AQ1940" s="25">
        <v>0</v>
      </c>
      <c r="AR1940" s="25">
        <v>0</v>
      </c>
      <c r="AS1940" s="25">
        <v>0</v>
      </c>
      <c r="AT1940" s="25">
        <v>0</v>
      </c>
      <c r="AU1940" s="25">
        <v>0</v>
      </c>
      <c r="AW1940" t="str">
        <f t="shared" si="181"/>
        <v>Phạm Thanh Hà</v>
      </c>
      <c r="AX1940" s="27" t="str">
        <f t="shared" si="182"/>
        <v xml:space="preserve">Vương Thị Thu Phương </v>
      </c>
      <c r="AY1940" s="4" t="str">
        <f t="shared" si="183"/>
        <v>VIN+</v>
      </c>
    </row>
    <row r="1941" spans="1:51" outlineLevel="1" x14ac:dyDescent="0.25">
      <c r="A1941" s="4" t="s">
        <v>1104</v>
      </c>
      <c r="B1941" s="4" t="s">
        <v>797</v>
      </c>
      <c r="C1941" s="4" t="s">
        <v>451</v>
      </c>
      <c r="D1941" s="11" t="s">
        <v>778</v>
      </c>
      <c r="E1941" s="32" t="s">
        <v>650</v>
      </c>
      <c r="F1941" s="11" t="s">
        <v>710</v>
      </c>
      <c r="G1941" s="35">
        <v>5130894</v>
      </c>
      <c r="H1941" s="4" t="s">
        <v>3479</v>
      </c>
      <c r="I1941" s="4"/>
      <c r="J1941" s="4"/>
      <c r="K1941" s="4"/>
      <c r="L1941" s="4"/>
      <c r="M1941" s="33"/>
      <c r="N1941" s="38"/>
      <c r="O1941" s="33"/>
      <c r="P1941" s="244">
        <f t="shared" si="180"/>
        <v>419.06200000000001</v>
      </c>
      <c r="Q1941" s="25"/>
      <c r="R1941" s="25"/>
      <c r="S1941" s="25"/>
      <c r="T1941" s="109"/>
      <c r="U1941" s="25"/>
      <c r="V1941" s="25"/>
      <c r="W1941" s="25"/>
      <c r="X1941" s="25">
        <v>0</v>
      </c>
      <c r="Y1941" s="25"/>
      <c r="Z1941" s="25">
        <v>0</v>
      </c>
      <c r="AA1941" s="109"/>
      <c r="AB1941" s="25">
        <v>0</v>
      </c>
      <c r="AC1941" s="25">
        <v>0</v>
      </c>
      <c r="AD1941" s="25">
        <v>0</v>
      </c>
      <c r="AE1941" s="25">
        <v>238.464</v>
      </c>
      <c r="AF1941" s="25">
        <v>0</v>
      </c>
      <c r="AG1941" s="25">
        <v>0</v>
      </c>
      <c r="AH1941" s="109"/>
      <c r="AI1941" s="25">
        <v>0</v>
      </c>
      <c r="AJ1941" s="25">
        <v>0</v>
      </c>
      <c r="AK1941" s="123">
        <v>0</v>
      </c>
      <c r="AL1941" s="25">
        <v>0</v>
      </c>
      <c r="AM1941" s="25">
        <v>0</v>
      </c>
      <c r="AN1941" s="25">
        <v>0</v>
      </c>
      <c r="AO1941" s="109"/>
      <c r="AP1941" s="25">
        <v>0</v>
      </c>
      <c r="AQ1941" s="25">
        <v>0</v>
      </c>
      <c r="AR1941" s="25">
        <v>180.59800000000001</v>
      </c>
      <c r="AS1941" s="25">
        <v>0</v>
      </c>
      <c r="AT1941" s="25">
        <v>0</v>
      </c>
      <c r="AU1941" s="25">
        <v>0</v>
      </c>
      <c r="AW1941" t="str">
        <f t="shared" si="181"/>
        <v>Phạm Thanh Hà</v>
      </c>
      <c r="AX1941" s="27" t="str">
        <f t="shared" si="182"/>
        <v xml:space="preserve">Vương Thị Thu Phương </v>
      </c>
      <c r="AY1941" s="4" t="str">
        <f t="shared" si="183"/>
        <v>VIN+</v>
      </c>
    </row>
    <row r="1942" spans="1:51" outlineLevel="1" x14ac:dyDescent="0.25">
      <c r="A1942" s="4" t="s">
        <v>1104</v>
      </c>
      <c r="B1942" s="4" t="s">
        <v>797</v>
      </c>
      <c r="C1942" s="4" t="s">
        <v>451</v>
      </c>
      <c r="D1942" s="11" t="s">
        <v>778</v>
      </c>
      <c r="E1942" s="32" t="s">
        <v>650</v>
      </c>
      <c r="F1942" s="11" t="s">
        <v>710</v>
      </c>
      <c r="G1942" s="35">
        <v>5130908</v>
      </c>
      <c r="H1942" s="4" t="s">
        <v>3480</v>
      </c>
      <c r="I1942" s="4"/>
      <c r="J1942" s="4"/>
      <c r="K1942" s="4"/>
      <c r="L1942" s="4"/>
      <c r="M1942" s="33"/>
      <c r="N1942" s="38"/>
      <c r="O1942" s="33"/>
      <c r="P1942" s="244">
        <f t="shared" si="180"/>
        <v>238.464</v>
      </c>
      <c r="Q1942" s="25"/>
      <c r="R1942" s="25"/>
      <c r="S1942" s="25"/>
      <c r="T1942" s="109"/>
      <c r="U1942" s="25"/>
      <c r="V1942" s="25"/>
      <c r="W1942" s="25"/>
      <c r="X1942" s="25">
        <v>0</v>
      </c>
      <c r="Y1942" s="25"/>
      <c r="Z1942" s="25">
        <v>0</v>
      </c>
      <c r="AA1942" s="109"/>
      <c r="AB1942" s="25">
        <v>0</v>
      </c>
      <c r="AC1942" s="25">
        <v>0</v>
      </c>
      <c r="AD1942" s="25">
        <v>0</v>
      </c>
      <c r="AE1942" s="25">
        <v>238.464</v>
      </c>
      <c r="AF1942" s="25">
        <v>0</v>
      </c>
      <c r="AG1942" s="25">
        <v>0</v>
      </c>
      <c r="AH1942" s="109"/>
      <c r="AI1942" s="25">
        <v>0</v>
      </c>
      <c r="AJ1942" s="25">
        <v>0</v>
      </c>
      <c r="AK1942" s="123">
        <v>0</v>
      </c>
      <c r="AL1942" s="25">
        <v>0</v>
      </c>
      <c r="AM1942" s="25">
        <v>0</v>
      </c>
      <c r="AN1942" s="25">
        <v>0</v>
      </c>
      <c r="AO1942" s="109"/>
      <c r="AP1942" s="25">
        <v>0</v>
      </c>
      <c r="AQ1942" s="25">
        <v>0</v>
      </c>
      <c r="AR1942" s="25">
        <v>0</v>
      </c>
      <c r="AS1942" s="25">
        <v>0</v>
      </c>
      <c r="AT1942" s="25">
        <v>0</v>
      </c>
      <c r="AU1942" s="25">
        <v>0</v>
      </c>
      <c r="AW1942" t="str">
        <f t="shared" si="181"/>
        <v>Phạm Thanh Hà</v>
      </c>
      <c r="AX1942" s="27" t="str">
        <f t="shared" si="182"/>
        <v xml:space="preserve">Vương Thị Thu Phương </v>
      </c>
      <c r="AY1942" s="4" t="str">
        <f t="shared" si="183"/>
        <v>VIN+</v>
      </c>
    </row>
    <row r="1943" spans="1:51" outlineLevel="1" x14ac:dyDescent="0.25">
      <c r="A1943" s="4" t="s">
        <v>1104</v>
      </c>
      <c r="B1943" s="4" t="s">
        <v>797</v>
      </c>
      <c r="C1943" s="4" t="s">
        <v>451</v>
      </c>
      <c r="D1943" s="11" t="s">
        <v>778</v>
      </c>
      <c r="E1943" s="32" t="s">
        <v>650</v>
      </c>
      <c r="F1943" s="11" t="s">
        <v>710</v>
      </c>
      <c r="G1943" s="35">
        <v>5132674</v>
      </c>
      <c r="H1943" s="4" t="s">
        <v>3481</v>
      </c>
      <c r="I1943" s="4"/>
      <c r="J1943" s="4"/>
      <c r="K1943" s="4"/>
      <c r="L1943" s="4"/>
      <c r="M1943" s="33"/>
      <c r="N1943" s="38"/>
      <c r="O1943" s="33"/>
      <c r="P1943" s="244">
        <f t="shared" si="180"/>
        <v>0</v>
      </c>
      <c r="Q1943" s="25"/>
      <c r="R1943" s="25"/>
      <c r="S1943" s="25"/>
      <c r="T1943" s="109"/>
      <c r="U1943" s="25"/>
      <c r="V1943" s="25"/>
      <c r="W1943" s="25"/>
      <c r="X1943" s="25">
        <v>0</v>
      </c>
      <c r="Y1943" s="25"/>
      <c r="Z1943" s="25">
        <v>0</v>
      </c>
      <c r="AA1943" s="109"/>
      <c r="AB1943" s="25">
        <v>0</v>
      </c>
      <c r="AC1943" s="25">
        <v>0</v>
      </c>
      <c r="AD1943" s="25">
        <v>0</v>
      </c>
      <c r="AE1943" s="25">
        <v>0</v>
      </c>
      <c r="AF1943" s="25">
        <v>0</v>
      </c>
      <c r="AG1943" s="25">
        <v>0</v>
      </c>
      <c r="AH1943" s="109"/>
      <c r="AI1943" s="25">
        <v>0</v>
      </c>
      <c r="AJ1943" s="25">
        <v>0</v>
      </c>
      <c r="AK1943" s="123">
        <v>0</v>
      </c>
      <c r="AL1943" s="25">
        <v>0</v>
      </c>
      <c r="AM1943" s="25">
        <v>0</v>
      </c>
      <c r="AN1943" s="25">
        <v>0</v>
      </c>
      <c r="AO1943" s="109"/>
      <c r="AP1943" s="25">
        <v>0</v>
      </c>
      <c r="AQ1943" s="25">
        <v>0</v>
      </c>
      <c r="AR1943" s="25">
        <v>0</v>
      </c>
      <c r="AS1943" s="25">
        <v>0</v>
      </c>
      <c r="AT1943" s="25">
        <v>0</v>
      </c>
      <c r="AU1943" s="25">
        <v>0</v>
      </c>
      <c r="AW1943" t="str">
        <f t="shared" si="181"/>
        <v>Phạm Thanh Hà</v>
      </c>
      <c r="AX1943" s="27" t="str">
        <f t="shared" si="182"/>
        <v xml:space="preserve">Vương Thị Thu Phương </v>
      </c>
      <c r="AY1943" s="4" t="str">
        <f t="shared" si="183"/>
        <v>VIN+</v>
      </c>
    </row>
    <row r="1944" spans="1:51" outlineLevel="1" x14ac:dyDescent="0.25">
      <c r="A1944" s="4" t="s">
        <v>1104</v>
      </c>
      <c r="B1944" s="4" t="s">
        <v>797</v>
      </c>
      <c r="C1944" s="4" t="s">
        <v>451</v>
      </c>
      <c r="D1944" s="11" t="s">
        <v>778</v>
      </c>
      <c r="E1944" s="32" t="s">
        <v>650</v>
      </c>
      <c r="F1944" s="11" t="s">
        <v>710</v>
      </c>
      <c r="G1944" s="35">
        <v>5272356</v>
      </c>
      <c r="H1944" s="4" t="s">
        <v>3482</v>
      </c>
      <c r="I1944" s="4"/>
      <c r="J1944" s="4"/>
      <c r="K1944" s="4"/>
      <c r="L1944" s="4"/>
      <c r="M1944" s="33"/>
      <c r="N1944" s="38"/>
      <c r="O1944" s="33"/>
      <c r="P1944" s="244">
        <f t="shared" si="180"/>
        <v>238.464</v>
      </c>
      <c r="Q1944" s="25"/>
      <c r="R1944" s="25"/>
      <c r="S1944" s="25"/>
      <c r="T1944" s="109"/>
      <c r="U1944" s="25"/>
      <c r="V1944" s="25"/>
      <c r="W1944" s="25"/>
      <c r="X1944" s="25">
        <v>0</v>
      </c>
      <c r="Y1944" s="25"/>
      <c r="Z1944" s="25">
        <v>0</v>
      </c>
      <c r="AA1944" s="109"/>
      <c r="AB1944" s="25">
        <v>0</v>
      </c>
      <c r="AC1944" s="25">
        <v>0</v>
      </c>
      <c r="AD1944" s="25">
        <v>0</v>
      </c>
      <c r="AE1944" s="25">
        <v>238.464</v>
      </c>
      <c r="AF1944" s="25">
        <v>0</v>
      </c>
      <c r="AG1944" s="25">
        <v>0</v>
      </c>
      <c r="AH1944" s="109"/>
      <c r="AI1944" s="25">
        <v>0</v>
      </c>
      <c r="AJ1944" s="25">
        <v>0</v>
      </c>
      <c r="AK1944" s="123">
        <v>0</v>
      </c>
      <c r="AL1944" s="25">
        <v>0</v>
      </c>
      <c r="AM1944" s="25">
        <v>0</v>
      </c>
      <c r="AN1944" s="25">
        <v>0</v>
      </c>
      <c r="AO1944" s="109"/>
      <c r="AP1944" s="25">
        <v>0</v>
      </c>
      <c r="AQ1944" s="25">
        <v>0</v>
      </c>
      <c r="AR1944" s="25">
        <v>0</v>
      </c>
      <c r="AS1944" s="25">
        <v>0</v>
      </c>
      <c r="AT1944" s="25">
        <v>0</v>
      </c>
      <c r="AU1944" s="25">
        <v>0</v>
      </c>
      <c r="AW1944" t="str">
        <f t="shared" si="181"/>
        <v>Phạm Thanh Hà</v>
      </c>
      <c r="AX1944" s="27" t="str">
        <f t="shared" si="182"/>
        <v xml:space="preserve">Vương Thị Thu Phương </v>
      </c>
      <c r="AY1944" s="4" t="str">
        <f t="shared" si="183"/>
        <v>VIN+</v>
      </c>
    </row>
    <row r="1945" spans="1:51" outlineLevel="1" x14ac:dyDescent="0.25">
      <c r="A1945" s="4" t="s">
        <v>1104</v>
      </c>
      <c r="B1945" s="4" t="s">
        <v>797</v>
      </c>
      <c r="C1945" s="4" t="s">
        <v>451</v>
      </c>
      <c r="D1945" s="11" t="s">
        <v>778</v>
      </c>
      <c r="E1945" s="32" t="s">
        <v>650</v>
      </c>
      <c r="F1945" s="11" t="s">
        <v>710</v>
      </c>
      <c r="G1945" s="35">
        <v>5131585</v>
      </c>
      <c r="H1945" s="4" t="s">
        <v>3483</v>
      </c>
      <c r="I1945" s="4"/>
      <c r="J1945" s="4"/>
      <c r="K1945" s="4"/>
      <c r="L1945" s="4"/>
      <c r="M1945" s="33"/>
      <c r="N1945" s="38"/>
      <c r="O1945" s="33"/>
      <c r="P1945" s="244">
        <f t="shared" si="180"/>
        <v>238.464</v>
      </c>
      <c r="Q1945" s="25"/>
      <c r="R1945" s="25"/>
      <c r="S1945" s="25"/>
      <c r="T1945" s="109"/>
      <c r="U1945" s="25"/>
      <c r="V1945" s="25"/>
      <c r="W1945" s="25"/>
      <c r="X1945" s="25">
        <v>0</v>
      </c>
      <c r="Y1945" s="25"/>
      <c r="Z1945" s="25">
        <v>0</v>
      </c>
      <c r="AA1945" s="109"/>
      <c r="AB1945" s="25">
        <v>0</v>
      </c>
      <c r="AC1945" s="25">
        <v>0</v>
      </c>
      <c r="AD1945" s="25">
        <v>0</v>
      </c>
      <c r="AE1945" s="25">
        <v>238.464</v>
      </c>
      <c r="AF1945" s="25">
        <v>0</v>
      </c>
      <c r="AG1945" s="25">
        <v>0</v>
      </c>
      <c r="AH1945" s="109"/>
      <c r="AI1945" s="25">
        <v>0</v>
      </c>
      <c r="AJ1945" s="25">
        <v>0</v>
      </c>
      <c r="AK1945" s="123">
        <v>0</v>
      </c>
      <c r="AL1945" s="25">
        <v>0</v>
      </c>
      <c r="AM1945" s="25">
        <v>0</v>
      </c>
      <c r="AN1945" s="25">
        <v>0</v>
      </c>
      <c r="AO1945" s="109"/>
      <c r="AP1945" s="25">
        <v>0</v>
      </c>
      <c r="AQ1945" s="25">
        <v>0</v>
      </c>
      <c r="AR1945" s="25">
        <v>0</v>
      </c>
      <c r="AS1945" s="25">
        <v>0</v>
      </c>
      <c r="AT1945" s="25">
        <v>0</v>
      </c>
      <c r="AU1945" s="25">
        <v>0</v>
      </c>
      <c r="AW1945" t="str">
        <f t="shared" si="181"/>
        <v>Phạm Thanh Hà</v>
      </c>
      <c r="AX1945" s="27" t="str">
        <f t="shared" si="182"/>
        <v xml:space="preserve">Vương Thị Thu Phương </v>
      </c>
      <c r="AY1945" s="4" t="str">
        <f t="shared" si="183"/>
        <v>VIN+</v>
      </c>
    </row>
    <row r="1946" spans="1:51" outlineLevel="1" x14ac:dyDescent="0.25">
      <c r="A1946" s="4" t="s">
        <v>1104</v>
      </c>
      <c r="B1946" s="4" t="s">
        <v>797</v>
      </c>
      <c r="C1946" s="4" t="s">
        <v>451</v>
      </c>
      <c r="D1946" s="11" t="s">
        <v>778</v>
      </c>
      <c r="E1946" s="32" t="s">
        <v>650</v>
      </c>
      <c r="F1946" s="11" t="s">
        <v>710</v>
      </c>
      <c r="G1946" s="35">
        <v>5133538</v>
      </c>
      <c r="H1946" s="4" t="s">
        <v>3484</v>
      </c>
      <c r="I1946" s="4"/>
      <c r="J1946" s="4"/>
      <c r="K1946" s="4"/>
      <c r="L1946" s="4"/>
      <c r="M1946" s="33"/>
      <c r="N1946" s="38"/>
      <c r="O1946" s="33"/>
      <c r="P1946" s="244">
        <f t="shared" si="180"/>
        <v>0</v>
      </c>
      <c r="Q1946" s="25"/>
      <c r="R1946" s="25"/>
      <c r="S1946" s="25"/>
      <c r="T1946" s="109"/>
      <c r="U1946" s="25"/>
      <c r="V1946" s="25"/>
      <c r="W1946" s="25"/>
      <c r="X1946" s="25">
        <v>0</v>
      </c>
      <c r="Y1946" s="25"/>
      <c r="Z1946" s="25">
        <v>0</v>
      </c>
      <c r="AA1946" s="109"/>
      <c r="AB1946" s="25">
        <v>0</v>
      </c>
      <c r="AC1946" s="25">
        <v>0</v>
      </c>
      <c r="AD1946" s="25">
        <v>0</v>
      </c>
      <c r="AE1946" s="25">
        <v>0</v>
      </c>
      <c r="AF1946" s="25">
        <v>0</v>
      </c>
      <c r="AG1946" s="25">
        <v>0</v>
      </c>
      <c r="AH1946" s="109"/>
      <c r="AI1946" s="25">
        <v>0</v>
      </c>
      <c r="AJ1946" s="25">
        <v>0</v>
      </c>
      <c r="AK1946" s="123">
        <v>0</v>
      </c>
      <c r="AL1946" s="25">
        <v>0</v>
      </c>
      <c r="AM1946" s="25">
        <v>0</v>
      </c>
      <c r="AN1946" s="25">
        <v>0</v>
      </c>
      <c r="AO1946" s="109"/>
      <c r="AP1946" s="25">
        <v>0</v>
      </c>
      <c r="AQ1946" s="25">
        <v>0</v>
      </c>
      <c r="AR1946" s="25">
        <v>0</v>
      </c>
      <c r="AS1946" s="25">
        <v>0</v>
      </c>
      <c r="AT1946" s="25">
        <v>0</v>
      </c>
      <c r="AU1946" s="25">
        <v>0</v>
      </c>
      <c r="AW1946" t="str">
        <f t="shared" si="181"/>
        <v>Phạm Thanh Hà</v>
      </c>
      <c r="AX1946" s="27" t="str">
        <f t="shared" si="182"/>
        <v xml:space="preserve">Vương Thị Thu Phương </v>
      </c>
      <c r="AY1946" s="4" t="str">
        <f t="shared" si="183"/>
        <v>VIN+</v>
      </c>
    </row>
    <row r="1947" spans="1:51" outlineLevel="1" x14ac:dyDescent="0.25">
      <c r="A1947" s="4" t="s">
        <v>1104</v>
      </c>
      <c r="B1947" s="4" t="s">
        <v>797</v>
      </c>
      <c r="C1947" s="4" t="s">
        <v>451</v>
      </c>
      <c r="D1947" s="11" t="s">
        <v>778</v>
      </c>
      <c r="E1947" s="32" t="s">
        <v>650</v>
      </c>
      <c r="F1947" s="11" t="s">
        <v>710</v>
      </c>
      <c r="G1947" s="35">
        <v>5271160</v>
      </c>
      <c r="H1947" s="4" t="s">
        <v>3485</v>
      </c>
      <c r="I1947" s="4"/>
      <c r="J1947" s="4"/>
      <c r="K1947" s="4"/>
      <c r="L1947" s="4"/>
      <c r="M1947" s="33"/>
      <c r="N1947" s="38"/>
      <c r="O1947" s="33"/>
      <c r="P1947" s="244">
        <f t="shared" si="180"/>
        <v>359.05700000000002</v>
      </c>
      <c r="Q1947" s="25"/>
      <c r="R1947" s="25"/>
      <c r="S1947" s="25"/>
      <c r="T1947" s="109"/>
      <c r="U1947" s="25"/>
      <c r="V1947" s="25"/>
      <c r="W1947" s="25"/>
      <c r="X1947" s="25">
        <v>0</v>
      </c>
      <c r="Y1947" s="25"/>
      <c r="Z1947" s="25">
        <v>0</v>
      </c>
      <c r="AA1947" s="109"/>
      <c r="AB1947" s="25">
        <v>0</v>
      </c>
      <c r="AC1947" s="25">
        <v>0</v>
      </c>
      <c r="AD1947" s="25">
        <v>0</v>
      </c>
      <c r="AE1947" s="25">
        <v>0</v>
      </c>
      <c r="AF1947" s="25">
        <v>0</v>
      </c>
      <c r="AG1947" s="25">
        <v>0</v>
      </c>
      <c r="AH1947" s="109"/>
      <c r="AI1947" s="25">
        <v>0</v>
      </c>
      <c r="AJ1947" s="25">
        <v>0</v>
      </c>
      <c r="AK1947" s="123">
        <v>0</v>
      </c>
      <c r="AL1947" s="25">
        <v>359.05700000000002</v>
      </c>
      <c r="AM1947" s="25">
        <v>0</v>
      </c>
      <c r="AN1947" s="25">
        <v>0</v>
      </c>
      <c r="AO1947" s="109"/>
      <c r="AP1947" s="25">
        <v>0</v>
      </c>
      <c r="AQ1947" s="25">
        <v>0</v>
      </c>
      <c r="AR1947" s="25">
        <v>0</v>
      </c>
      <c r="AS1947" s="25">
        <v>0</v>
      </c>
      <c r="AT1947" s="25">
        <v>0</v>
      </c>
      <c r="AU1947" s="25">
        <v>0</v>
      </c>
      <c r="AW1947" t="str">
        <f t="shared" si="181"/>
        <v>Phạm Thanh Hà</v>
      </c>
      <c r="AX1947" s="27" t="str">
        <f t="shared" si="182"/>
        <v xml:space="preserve">Vương Thị Thu Phương </v>
      </c>
      <c r="AY1947" s="4" t="str">
        <f t="shared" si="183"/>
        <v>VIN+</v>
      </c>
    </row>
    <row r="1948" spans="1:51" outlineLevel="1" x14ac:dyDescent="0.25">
      <c r="A1948" s="4" t="s">
        <v>1104</v>
      </c>
      <c r="B1948" s="4" t="s">
        <v>797</v>
      </c>
      <c r="C1948" s="4" t="s">
        <v>451</v>
      </c>
      <c r="D1948" s="11" t="s">
        <v>778</v>
      </c>
      <c r="E1948" s="32" t="s">
        <v>650</v>
      </c>
      <c r="F1948" s="11" t="s">
        <v>710</v>
      </c>
      <c r="G1948" s="35">
        <v>5272183</v>
      </c>
      <c r="H1948" s="4" t="s">
        <v>3486</v>
      </c>
      <c r="I1948" s="4"/>
      <c r="J1948" s="4"/>
      <c r="K1948" s="4"/>
      <c r="L1948" s="4"/>
      <c r="M1948" s="33"/>
      <c r="N1948" s="38"/>
      <c r="O1948" s="33"/>
      <c r="P1948" s="244">
        <f t="shared" si="180"/>
        <v>238.464</v>
      </c>
      <c r="Q1948" s="25"/>
      <c r="R1948" s="25"/>
      <c r="S1948" s="25"/>
      <c r="T1948" s="109"/>
      <c r="U1948" s="25"/>
      <c r="V1948" s="25"/>
      <c r="W1948" s="25"/>
      <c r="X1948" s="25">
        <v>0</v>
      </c>
      <c r="Y1948" s="25"/>
      <c r="Z1948" s="25">
        <v>0</v>
      </c>
      <c r="AA1948" s="109"/>
      <c r="AB1948" s="25">
        <v>0</v>
      </c>
      <c r="AC1948" s="25">
        <v>0</v>
      </c>
      <c r="AD1948" s="25">
        <v>0</v>
      </c>
      <c r="AE1948" s="25">
        <v>238.464</v>
      </c>
      <c r="AF1948" s="25">
        <v>0</v>
      </c>
      <c r="AG1948" s="25">
        <v>0</v>
      </c>
      <c r="AH1948" s="109"/>
      <c r="AI1948" s="25">
        <v>0</v>
      </c>
      <c r="AJ1948" s="25">
        <v>0</v>
      </c>
      <c r="AK1948" s="123">
        <v>0</v>
      </c>
      <c r="AL1948" s="25">
        <v>0</v>
      </c>
      <c r="AM1948" s="25">
        <v>0</v>
      </c>
      <c r="AN1948" s="25">
        <v>0</v>
      </c>
      <c r="AO1948" s="109"/>
      <c r="AP1948" s="25">
        <v>0</v>
      </c>
      <c r="AQ1948" s="25">
        <v>0</v>
      </c>
      <c r="AR1948" s="25">
        <v>0</v>
      </c>
      <c r="AS1948" s="25">
        <v>0</v>
      </c>
      <c r="AT1948" s="25">
        <v>0</v>
      </c>
      <c r="AU1948" s="25">
        <v>0</v>
      </c>
      <c r="AW1948" t="str">
        <f t="shared" si="181"/>
        <v>Phạm Thanh Hà</v>
      </c>
      <c r="AX1948" s="27" t="str">
        <f t="shared" si="182"/>
        <v xml:space="preserve">Vương Thị Thu Phương </v>
      </c>
      <c r="AY1948" s="4" t="str">
        <f t="shared" si="183"/>
        <v>VIN+</v>
      </c>
    </row>
    <row r="1949" spans="1:51" outlineLevel="1" x14ac:dyDescent="0.25">
      <c r="A1949" s="4" t="s">
        <v>1104</v>
      </c>
      <c r="B1949" s="4" t="s">
        <v>797</v>
      </c>
      <c r="C1949" s="4" t="s">
        <v>451</v>
      </c>
      <c r="D1949" s="11" t="s">
        <v>778</v>
      </c>
      <c r="E1949" s="32" t="s">
        <v>650</v>
      </c>
      <c r="F1949" s="11" t="s">
        <v>710</v>
      </c>
      <c r="G1949" s="35">
        <v>5333062</v>
      </c>
      <c r="H1949" s="4" t="s">
        <v>3487</v>
      </c>
      <c r="I1949" s="4"/>
      <c r="J1949" s="4"/>
      <c r="K1949" s="4"/>
      <c r="L1949" s="4"/>
      <c r="M1949" s="33"/>
      <c r="N1949" s="38"/>
      <c r="O1949" s="33"/>
      <c r="P1949" s="244">
        <f t="shared" si="180"/>
        <v>419.06200000000001</v>
      </c>
      <c r="Q1949" s="25"/>
      <c r="R1949" s="25"/>
      <c r="S1949" s="25"/>
      <c r="T1949" s="109"/>
      <c r="U1949" s="25"/>
      <c r="V1949" s="25"/>
      <c r="W1949" s="25"/>
      <c r="X1949" s="25">
        <v>0</v>
      </c>
      <c r="Y1949" s="25"/>
      <c r="Z1949" s="25">
        <v>0</v>
      </c>
      <c r="AA1949" s="109"/>
      <c r="AB1949" s="25">
        <v>0</v>
      </c>
      <c r="AC1949" s="25">
        <v>0</v>
      </c>
      <c r="AD1949" s="25">
        <v>0</v>
      </c>
      <c r="AE1949" s="25">
        <v>0</v>
      </c>
      <c r="AF1949" s="25">
        <v>0</v>
      </c>
      <c r="AG1949" s="25">
        <v>0</v>
      </c>
      <c r="AH1949" s="109"/>
      <c r="AI1949" s="25">
        <v>0</v>
      </c>
      <c r="AJ1949" s="25">
        <v>0</v>
      </c>
      <c r="AK1949" s="123">
        <v>0</v>
      </c>
      <c r="AL1949" s="25">
        <v>0</v>
      </c>
      <c r="AM1949" s="25">
        <v>0</v>
      </c>
      <c r="AN1949" s="25">
        <v>0</v>
      </c>
      <c r="AO1949" s="109"/>
      <c r="AP1949" s="25">
        <v>238.464</v>
      </c>
      <c r="AQ1949" s="25">
        <v>0</v>
      </c>
      <c r="AR1949" s="25">
        <v>0</v>
      </c>
      <c r="AS1949" s="25">
        <v>0</v>
      </c>
      <c r="AT1949" s="25">
        <v>0</v>
      </c>
      <c r="AU1949" s="25">
        <v>180.59800000000001</v>
      </c>
      <c r="AW1949" t="str">
        <f t="shared" si="181"/>
        <v>Phạm Thanh Hà</v>
      </c>
      <c r="AX1949" s="27" t="str">
        <f t="shared" si="182"/>
        <v xml:space="preserve">Vương Thị Thu Phương </v>
      </c>
      <c r="AY1949" s="4" t="str">
        <f t="shared" si="183"/>
        <v>VIN+</v>
      </c>
    </row>
    <row r="1950" spans="1:51" outlineLevel="1" x14ac:dyDescent="0.25">
      <c r="A1950" s="4" t="s">
        <v>1104</v>
      </c>
      <c r="B1950" s="4" t="s">
        <v>797</v>
      </c>
      <c r="C1950" s="4" t="s">
        <v>451</v>
      </c>
      <c r="D1950" s="11" t="s">
        <v>778</v>
      </c>
      <c r="E1950" s="32" t="s">
        <v>650</v>
      </c>
      <c r="F1950" s="11" t="s">
        <v>710</v>
      </c>
      <c r="G1950" s="35">
        <v>5274143</v>
      </c>
      <c r="H1950" s="4" t="s">
        <v>3488</v>
      </c>
      <c r="I1950" s="4"/>
      <c r="J1950" s="4"/>
      <c r="K1950" s="4"/>
      <c r="L1950" s="4"/>
      <c r="M1950" s="33"/>
      <c r="N1950" s="38"/>
      <c r="O1950" s="33"/>
      <c r="P1950" s="244">
        <f t="shared" si="180"/>
        <v>0</v>
      </c>
      <c r="Q1950" s="25"/>
      <c r="R1950" s="25"/>
      <c r="S1950" s="25"/>
      <c r="T1950" s="109"/>
      <c r="U1950" s="25"/>
      <c r="V1950" s="25"/>
      <c r="W1950" s="25"/>
      <c r="X1950" s="25">
        <v>0</v>
      </c>
      <c r="Y1950" s="25"/>
      <c r="Z1950" s="25">
        <v>0</v>
      </c>
      <c r="AA1950" s="109"/>
      <c r="AB1950" s="25">
        <v>0</v>
      </c>
      <c r="AC1950" s="25">
        <v>0</v>
      </c>
      <c r="AD1950" s="25">
        <v>0</v>
      </c>
      <c r="AE1950" s="25">
        <v>0</v>
      </c>
      <c r="AF1950" s="25">
        <v>0</v>
      </c>
      <c r="AG1950" s="25">
        <v>0</v>
      </c>
      <c r="AH1950" s="109"/>
      <c r="AI1950" s="25">
        <v>0</v>
      </c>
      <c r="AJ1950" s="25">
        <v>0</v>
      </c>
      <c r="AK1950" s="123">
        <v>0</v>
      </c>
      <c r="AL1950" s="25">
        <v>0</v>
      </c>
      <c r="AM1950" s="25">
        <v>0</v>
      </c>
      <c r="AN1950" s="25">
        <v>0</v>
      </c>
      <c r="AO1950" s="109"/>
      <c r="AP1950" s="25">
        <v>0</v>
      </c>
      <c r="AQ1950" s="25">
        <v>0</v>
      </c>
      <c r="AR1950" s="25">
        <v>0</v>
      </c>
      <c r="AS1950" s="25">
        <v>0</v>
      </c>
      <c r="AT1950" s="25">
        <v>0</v>
      </c>
      <c r="AU1950" s="25">
        <v>0</v>
      </c>
      <c r="AW1950" t="str">
        <f t="shared" si="181"/>
        <v>Phạm Thanh Hà</v>
      </c>
      <c r="AX1950" s="27" t="str">
        <f t="shared" si="182"/>
        <v xml:space="preserve">Vương Thị Thu Phương </v>
      </c>
      <c r="AY1950" s="4" t="str">
        <f t="shared" si="183"/>
        <v>VIN+</v>
      </c>
    </row>
    <row r="1951" spans="1:51" outlineLevel="1" x14ac:dyDescent="0.25">
      <c r="A1951" s="4" t="s">
        <v>1104</v>
      </c>
      <c r="B1951" s="4" t="s">
        <v>797</v>
      </c>
      <c r="C1951" s="4" t="s">
        <v>451</v>
      </c>
      <c r="D1951" s="11" t="s">
        <v>778</v>
      </c>
      <c r="E1951" s="32" t="s">
        <v>650</v>
      </c>
      <c r="F1951" s="11" t="s">
        <v>710</v>
      </c>
      <c r="G1951" s="35">
        <v>5135934</v>
      </c>
      <c r="H1951" s="4" t="s">
        <v>3489</v>
      </c>
      <c r="I1951" s="4"/>
      <c r="J1951" s="4"/>
      <c r="K1951" s="4"/>
      <c r="L1951" s="4"/>
      <c r="M1951" s="33"/>
      <c r="N1951" s="38"/>
      <c r="O1951" s="33"/>
      <c r="P1951" s="244">
        <f t="shared" si="180"/>
        <v>0</v>
      </c>
      <c r="Q1951" s="25"/>
      <c r="R1951" s="25"/>
      <c r="S1951" s="25"/>
      <c r="T1951" s="109"/>
      <c r="U1951" s="25"/>
      <c r="V1951" s="25"/>
      <c r="W1951" s="25"/>
      <c r="X1951" s="25">
        <v>0</v>
      </c>
      <c r="Y1951" s="25"/>
      <c r="Z1951" s="25">
        <v>0</v>
      </c>
      <c r="AA1951" s="109"/>
      <c r="AB1951" s="25">
        <v>0</v>
      </c>
      <c r="AC1951" s="25">
        <v>0</v>
      </c>
      <c r="AD1951" s="25">
        <v>0</v>
      </c>
      <c r="AE1951" s="25">
        <v>0</v>
      </c>
      <c r="AF1951" s="25">
        <v>0</v>
      </c>
      <c r="AG1951" s="25">
        <v>0</v>
      </c>
      <c r="AH1951" s="109"/>
      <c r="AI1951" s="25">
        <v>0</v>
      </c>
      <c r="AJ1951" s="25">
        <v>0</v>
      </c>
      <c r="AK1951" s="123">
        <v>0</v>
      </c>
      <c r="AL1951" s="25">
        <v>0</v>
      </c>
      <c r="AM1951" s="25">
        <v>0</v>
      </c>
      <c r="AN1951" s="25">
        <v>0</v>
      </c>
      <c r="AO1951" s="109"/>
      <c r="AP1951" s="25">
        <v>0</v>
      </c>
      <c r="AQ1951" s="25">
        <v>0</v>
      </c>
      <c r="AR1951" s="25">
        <v>0</v>
      </c>
      <c r="AS1951" s="25">
        <v>0</v>
      </c>
      <c r="AT1951" s="25">
        <v>0</v>
      </c>
      <c r="AU1951" s="25">
        <v>0</v>
      </c>
      <c r="AW1951" t="str">
        <f t="shared" si="181"/>
        <v>Phạm Thanh Hà</v>
      </c>
      <c r="AX1951" s="27" t="str">
        <f t="shared" si="182"/>
        <v xml:space="preserve">Vương Thị Thu Phương </v>
      </c>
      <c r="AY1951" s="4" t="str">
        <f t="shared" si="183"/>
        <v>VIN+</v>
      </c>
    </row>
    <row r="1952" spans="1:51" outlineLevel="1" x14ac:dyDescent="0.25">
      <c r="A1952" s="4" t="s">
        <v>1104</v>
      </c>
      <c r="B1952" s="4" t="s">
        <v>797</v>
      </c>
      <c r="C1952" s="4" t="s">
        <v>451</v>
      </c>
      <c r="D1952" s="11" t="s">
        <v>778</v>
      </c>
      <c r="E1952" s="32" t="s">
        <v>650</v>
      </c>
      <c r="F1952" s="11" t="s">
        <v>710</v>
      </c>
      <c r="G1952" s="35">
        <v>5135958</v>
      </c>
      <c r="H1952" s="4" t="s">
        <v>3490</v>
      </c>
      <c r="I1952" s="4"/>
      <c r="J1952" s="4"/>
      <c r="K1952" s="4"/>
      <c r="L1952" s="4"/>
      <c r="M1952" s="33"/>
      <c r="N1952" s="38"/>
      <c r="O1952" s="33"/>
      <c r="P1952" s="244">
        <f t="shared" si="180"/>
        <v>0</v>
      </c>
      <c r="Q1952" s="25"/>
      <c r="R1952" s="25"/>
      <c r="S1952" s="25"/>
      <c r="T1952" s="109"/>
      <c r="U1952" s="25"/>
      <c r="V1952" s="25"/>
      <c r="W1952" s="25"/>
      <c r="X1952" s="25">
        <v>0</v>
      </c>
      <c r="Y1952" s="25"/>
      <c r="Z1952" s="25">
        <v>0</v>
      </c>
      <c r="AA1952" s="109"/>
      <c r="AB1952" s="25">
        <v>0</v>
      </c>
      <c r="AC1952" s="25">
        <v>0</v>
      </c>
      <c r="AD1952" s="25">
        <v>0</v>
      </c>
      <c r="AE1952" s="25">
        <v>0</v>
      </c>
      <c r="AF1952" s="25">
        <v>0</v>
      </c>
      <c r="AG1952" s="25">
        <v>0</v>
      </c>
      <c r="AH1952" s="109"/>
      <c r="AI1952" s="25">
        <v>0</v>
      </c>
      <c r="AJ1952" s="25">
        <v>0</v>
      </c>
      <c r="AK1952" s="123">
        <v>0</v>
      </c>
      <c r="AL1952" s="25">
        <v>0</v>
      </c>
      <c r="AM1952" s="25">
        <v>0</v>
      </c>
      <c r="AN1952" s="25">
        <v>0</v>
      </c>
      <c r="AO1952" s="109"/>
      <c r="AP1952" s="25">
        <v>0</v>
      </c>
      <c r="AQ1952" s="25">
        <v>0</v>
      </c>
      <c r="AR1952" s="25">
        <v>0</v>
      </c>
      <c r="AS1952" s="25">
        <v>0</v>
      </c>
      <c r="AT1952" s="25">
        <v>0</v>
      </c>
      <c r="AU1952" s="25">
        <v>0</v>
      </c>
      <c r="AW1952" t="str">
        <f t="shared" si="181"/>
        <v>Phạm Thanh Hà</v>
      </c>
      <c r="AX1952" s="27" t="str">
        <f t="shared" si="182"/>
        <v xml:space="preserve">Vương Thị Thu Phương </v>
      </c>
      <c r="AY1952" s="4" t="str">
        <f t="shared" si="183"/>
        <v>VIN+</v>
      </c>
    </row>
    <row r="1953" spans="1:51" outlineLevel="1" x14ac:dyDescent="0.25">
      <c r="A1953" s="4" t="s">
        <v>1104</v>
      </c>
      <c r="B1953" s="4" t="s">
        <v>797</v>
      </c>
      <c r="C1953" s="4" t="s">
        <v>451</v>
      </c>
      <c r="D1953" s="11" t="s">
        <v>778</v>
      </c>
      <c r="E1953" s="32" t="s">
        <v>650</v>
      </c>
      <c r="F1953" s="11" t="s">
        <v>710</v>
      </c>
      <c r="G1953" s="35">
        <v>5270064</v>
      </c>
      <c r="H1953" s="4" t="s">
        <v>3491</v>
      </c>
      <c r="I1953" s="4"/>
      <c r="J1953" s="4"/>
      <c r="K1953" s="4"/>
      <c r="L1953" s="4"/>
      <c r="M1953" s="33"/>
      <c r="N1953" s="38"/>
      <c r="O1953" s="33"/>
      <c r="P1953" s="244">
        <f t="shared" si="180"/>
        <v>0</v>
      </c>
      <c r="Q1953" s="25"/>
      <c r="R1953" s="25"/>
      <c r="S1953" s="25"/>
      <c r="T1953" s="109"/>
      <c r="U1953" s="25"/>
      <c r="V1953" s="25"/>
      <c r="W1953" s="25"/>
      <c r="X1953" s="25">
        <v>0</v>
      </c>
      <c r="Y1953" s="25"/>
      <c r="Z1953" s="25">
        <v>0</v>
      </c>
      <c r="AA1953" s="109"/>
      <c r="AB1953" s="25">
        <v>0</v>
      </c>
      <c r="AC1953" s="25">
        <v>0</v>
      </c>
      <c r="AD1953" s="25">
        <v>0</v>
      </c>
      <c r="AE1953" s="25">
        <v>0</v>
      </c>
      <c r="AF1953" s="25">
        <v>0</v>
      </c>
      <c r="AG1953" s="25">
        <v>0</v>
      </c>
      <c r="AH1953" s="109"/>
      <c r="AI1953" s="25">
        <v>0</v>
      </c>
      <c r="AJ1953" s="25">
        <v>0</v>
      </c>
      <c r="AK1953" s="123">
        <v>0</v>
      </c>
      <c r="AL1953" s="25">
        <v>0</v>
      </c>
      <c r="AM1953" s="25">
        <v>0</v>
      </c>
      <c r="AN1953" s="25">
        <v>0</v>
      </c>
      <c r="AO1953" s="109"/>
      <c r="AP1953" s="25">
        <v>0</v>
      </c>
      <c r="AQ1953" s="25">
        <v>0</v>
      </c>
      <c r="AR1953" s="25">
        <v>0</v>
      </c>
      <c r="AS1953" s="25">
        <v>0</v>
      </c>
      <c r="AT1953" s="25">
        <v>0</v>
      </c>
      <c r="AU1953" s="25">
        <v>0</v>
      </c>
      <c r="AW1953" t="str">
        <f t="shared" si="181"/>
        <v>Phạm Thanh Hà</v>
      </c>
      <c r="AX1953" s="27" t="str">
        <f t="shared" si="182"/>
        <v xml:space="preserve">Vương Thị Thu Phương </v>
      </c>
      <c r="AY1953" s="4" t="str">
        <f t="shared" si="183"/>
        <v>VIN+</v>
      </c>
    </row>
    <row r="1954" spans="1:51" outlineLevel="1" x14ac:dyDescent="0.25">
      <c r="A1954" s="4" t="s">
        <v>1104</v>
      </c>
      <c r="B1954" s="4" t="s">
        <v>797</v>
      </c>
      <c r="C1954" s="4" t="s">
        <v>451</v>
      </c>
      <c r="D1954" s="11" t="s">
        <v>778</v>
      </c>
      <c r="E1954" s="32" t="s">
        <v>650</v>
      </c>
      <c r="F1954" s="11" t="s">
        <v>710</v>
      </c>
      <c r="G1954" s="35">
        <v>5131097</v>
      </c>
      <c r="H1954" s="4" t="s">
        <v>3492</v>
      </c>
      <c r="I1954" s="4"/>
      <c r="J1954" s="4"/>
      <c r="K1954" s="4"/>
      <c r="L1954" s="4"/>
      <c r="M1954" s="33"/>
      <c r="N1954" s="38"/>
      <c r="O1954" s="33"/>
      <c r="P1954" s="244">
        <f t="shared" si="180"/>
        <v>1139.482</v>
      </c>
      <c r="Q1954" s="25"/>
      <c r="R1954" s="25"/>
      <c r="S1954" s="25"/>
      <c r="T1954" s="109"/>
      <c r="U1954" s="25"/>
      <c r="V1954" s="25"/>
      <c r="W1954" s="25"/>
      <c r="X1954" s="25">
        <v>0</v>
      </c>
      <c r="Y1954" s="25"/>
      <c r="Z1954" s="25">
        <v>0</v>
      </c>
      <c r="AA1954" s="109"/>
      <c r="AB1954" s="25">
        <v>303.49700000000001</v>
      </c>
      <c r="AC1954" s="25">
        <v>0</v>
      </c>
      <c r="AD1954" s="25">
        <v>0</v>
      </c>
      <c r="AE1954" s="25">
        <v>0</v>
      </c>
      <c r="AF1954" s="25">
        <v>0</v>
      </c>
      <c r="AG1954" s="25">
        <v>0</v>
      </c>
      <c r="AH1954" s="109"/>
      <c r="AI1954" s="25">
        <v>0</v>
      </c>
      <c r="AJ1954" s="25">
        <v>0</v>
      </c>
      <c r="AK1954" s="123">
        <v>0</v>
      </c>
      <c r="AL1954" s="25">
        <v>476.928</v>
      </c>
      <c r="AM1954" s="25">
        <v>0</v>
      </c>
      <c r="AN1954" s="25">
        <v>0</v>
      </c>
      <c r="AO1954" s="109"/>
      <c r="AP1954" s="25">
        <v>0</v>
      </c>
      <c r="AQ1954" s="25">
        <v>0</v>
      </c>
      <c r="AR1954" s="25">
        <v>0</v>
      </c>
      <c r="AS1954" s="25">
        <v>0</v>
      </c>
      <c r="AT1954" s="25">
        <v>0</v>
      </c>
      <c r="AU1954" s="25">
        <v>359.05700000000002</v>
      </c>
      <c r="AW1954" t="str">
        <f t="shared" si="181"/>
        <v>Phạm Thanh Hà</v>
      </c>
      <c r="AX1954" s="27" t="str">
        <f t="shared" si="182"/>
        <v xml:space="preserve">Vương Thị Thu Phương </v>
      </c>
      <c r="AY1954" s="4" t="str">
        <f t="shared" si="183"/>
        <v>VIN+</v>
      </c>
    </row>
    <row r="1955" spans="1:51" outlineLevel="1" x14ac:dyDescent="0.25">
      <c r="A1955" s="4" t="s">
        <v>1104</v>
      </c>
      <c r="B1955" s="4" t="s">
        <v>797</v>
      </c>
      <c r="C1955" s="4" t="s">
        <v>451</v>
      </c>
      <c r="D1955" s="11" t="s">
        <v>778</v>
      </c>
      <c r="E1955" s="32" t="s">
        <v>650</v>
      </c>
      <c r="F1955" s="11" t="s">
        <v>710</v>
      </c>
      <c r="G1955" s="35">
        <v>5130915</v>
      </c>
      <c r="H1955" s="4" t="s">
        <v>3493</v>
      </c>
      <c r="I1955" s="4"/>
      <c r="J1955" s="4"/>
      <c r="K1955" s="4"/>
      <c r="L1955" s="4"/>
      <c r="M1955" s="33"/>
      <c r="N1955" s="38"/>
      <c r="O1955" s="33"/>
      <c r="P1955" s="244">
        <f t="shared" si="180"/>
        <v>0</v>
      </c>
      <c r="Q1955" s="25"/>
      <c r="R1955" s="25"/>
      <c r="S1955" s="25"/>
      <c r="T1955" s="109"/>
      <c r="U1955" s="25"/>
      <c r="V1955" s="25"/>
      <c r="W1955" s="25"/>
      <c r="X1955" s="25">
        <v>0</v>
      </c>
      <c r="Y1955" s="25"/>
      <c r="Z1955" s="25">
        <v>0</v>
      </c>
      <c r="AA1955" s="109"/>
      <c r="AB1955" s="25">
        <v>0</v>
      </c>
      <c r="AC1955" s="25">
        <v>0</v>
      </c>
      <c r="AD1955" s="25">
        <v>0</v>
      </c>
      <c r="AE1955" s="25">
        <v>0</v>
      </c>
      <c r="AF1955" s="25">
        <v>0</v>
      </c>
      <c r="AG1955" s="25">
        <v>0</v>
      </c>
      <c r="AH1955" s="109"/>
      <c r="AI1955" s="25">
        <v>0</v>
      </c>
      <c r="AJ1955" s="25">
        <v>0</v>
      </c>
      <c r="AK1955" s="123">
        <v>0</v>
      </c>
      <c r="AL1955" s="25">
        <v>0</v>
      </c>
      <c r="AM1955" s="25">
        <v>0</v>
      </c>
      <c r="AN1955" s="25">
        <v>0</v>
      </c>
      <c r="AO1955" s="109"/>
      <c r="AP1955" s="25">
        <v>0</v>
      </c>
      <c r="AQ1955" s="25">
        <v>0</v>
      </c>
      <c r="AR1955" s="25">
        <v>0</v>
      </c>
      <c r="AS1955" s="25">
        <v>0</v>
      </c>
      <c r="AT1955" s="25">
        <v>0</v>
      </c>
      <c r="AU1955" s="25">
        <v>0</v>
      </c>
      <c r="AW1955" t="str">
        <f t="shared" si="181"/>
        <v>Phạm Thanh Hà</v>
      </c>
      <c r="AX1955" s="27" t="str">
        <f t="shared" si="182"/>
        <v xml:space="preserve">Vương Thị Thu Phương </v>
      </c>
      <c r="AY1955" s="4" t="str">
        <f t="shared" si="183"/>
        <v>VIN+</v>
      </c>
    </row>
    <row r="1956" spans="1:51" outlineLevel="1" x14ac:dyDescent="0.25">
      <c r="A1956" s="4" t="s">
        <v>1104</v>
      </c>
      <c r="B1956" s="4" t="s">
        <v>797</v>
      </c>
      <c r="C1956" s="4" t="s">
        <v>451</v>
      </c>
      <c r="D1956" s="11" t="s">
        <v>778</v>
      </c>
      <c r="E1956" s="32" t="s">
        <v>650</v>
      </c>
      <c r="F1956" s="11" t="s">
        <v>710</v>
      </c>
      <c r="G1956" s="35">
        <v>5331950</v>
      </c>
      <c r="H1956" s="4" t="s">
        <v>3494</v>
      </c>
      <c r="I1956" s="4"/>
      <c r="J1956" s="4"/>
      <c r="K1956" s="4"/>
      <c r="L1956" s="4"/>
      <c r="M1956" s="33"/>
      <c r="N1956" s="38"/>
      <c r="O1956" s="33"/>
      <c r="P1956" s="244">
        <f t="shared" si="180"/>
        <v>597.52099999999996</v>
      </c>
      <c r="Q1956" s="25"/>
      <c r="R1956" s="25"/>
      <c r="S1956" s="25"/>
      <c r="T1956" s="109"/>
      <c r="U1956" s="25"/>
      <c r="V1956" s="25"/>
      <c r="W1956" s="25"/>
      <c r="X1956" s="25">
        <v>0</v>
      </c>
      <c r="Y1956" s="25"/>
      <c r="Z1956" s="25">
        <v>0</v>
      </c>
      <c r="AA1956" s="109"/>
      <c r="AB1956" s="25">
        <v>0</v>
      </c>
      <c r="AC1956" s="25">
        <v>0</v>
      </c>
      <c r="AD1956" s="25">
        <v>0</v>
      </c>
      <c r="AE1956" s="25">
        <v>0</v>
      </c>
      <c r="AF1956" s="25">
        <v>0</v>
      </c>
      <c r="AG1956" s="25">
        <v>0</v>
      </c>
      <c r="AH1956" s="109"/>
      <c r="AI1956" s="25">
        <v>0</v>
      </c>
      <c r="AJ1956" s="25">
        <v>0</v>
      </c>
      <c r="AK1956" s="123">
        <v>0</v>
      </c>
      <c r="AL1956" s="25">
        <v>0</v>
      </c>
      <c r="AM1956" s="25">
        <v>0</v>
      </c>
      <c r="AN1956" s="25">
        <v>0</v>
      </c>
      <c r="AO1956" s="109"/>
      <c r="AP1956" s="25">
        <v>238.464</v>
      </c>
      <c r="AQ1956" s="25">
        <v>0</v>
      </c>
      <c r="AR1956" s="25">
        <v>0</v>
      </c>
      <c r="AS1956" s="25">
        <v>0</v>
      </c>
      <c r="AT1956" s="25">
        <v>0</v>
      </c>
      <c r="AU1956" s="25">
        <v>359.05700000000002</v>
      </c>
      <c r="AW1956" t="str">
        <f t="shared" si="181"/>
        <v>Phạm Thanh Hà</v>
      </c>
      <c r="AX1956" s="27" t="str">
        <f t="shared" si="182"/>
        <v xml:space="preserve">Vương Thị Thu Phương </v>
      </c>
      <c r="AY1956" s="4" t="str">
        <f t="shared" si="183"/>
        <v>VIN+</v>
      </c>
    </row>
    <row r="1957" spans="1:51" outlineLevel="1" x14ac:dyDescent="0.25">
      <c r="A1957" s="4" t="s">
        <v>1104</v>
      </c>
      <c r="B1957" s="4" t="s">
        <v>797</v>
      </c>
      <c r="C1957" s="4" t="s">
        <v>451</v>
      </c>
      <c r="D1957" s="11" t="s">
        <v>778</v>
      </c>
      <c r="E1957" s="32" t="s">
        <v>650</v>
      </c>
      <c r="F1957" s="11" t="s">
        <v>710</v>
      </c>
      <c r="G1957" s="35">
        <v>5122781</v>
      </c>
      <c r="H1957" s="4" t="s">
        <v>3495</v>
      </c>
      <c r="I1957" s="4"/>
      <c r="J1957" s="4"/>
      <c r="K1957" s="4"/>
      <c r="L1957" s="4"/>
      <c r="M1957" s="33"/>
      <c r="N1957" s="38"/>
      <c r="O1957" s="33"/>
      <c r="P1957" s="244">
        <f t="shared" si="180"/>
        <v>238.464</v>
      </c>
      <c r="Q1957" s="25"/>
      <c r="R1957" s="25"/>
      <c r="S1957" s="25"/>
      <c r="T1957" s="109"/>
      <c r="U1957" s="25"/>
      <c r="V1957" s="25"/>
      <c r="W1957" s="25"/>
      <c r="X1957" s="25">
        <v>0</v>
      </c>
      <c r="Y1957" s="25"/>
      <c r="Z1957" s="25">
        <v>0</v>
      </c>
      <c r="AA1957" s="109"/>
      <c r="AB1957" s="25">
        <v>0</v>
      </c>
      <c r="AC1957" s="25">
        <v>0</v>
      </c>
      <c r="AD1957" s="25">
        <v>0</v>
      </c>
      <c r="AE1957" s="25">
        <v>0</v>
      </c>
      <c r="AF1957" s="25">
        <v>0</v>
      </c>
      <c r="AG1957" s="25">
        <v>0</v>
      </c>
      <c r="AH1957" s="109"/>
      <c r="AI1957" s="25">
        <v>0</v>
      </c>
      <c r="AJ1957" s="25">
        <v>0</v>
      </c>
      <c r="AK1957" s="123">
        <v>0</v>
      </c>
      <c r="AL1957" s="25">
        <v>238.464</v>
      </c>
      <c r="AM1957" s="25">
        <v>0</v>
      </c>
      <c r="AN1957" s="25">
        <v>0</v>
      </c>
      <c r="AO1957" s="109"/>
      <c r="AP1957" s="25">
        <v>0</v>
      </c>
      <c r="AQ1957" s="25">
        <v>0</v>
      </c>
      <c r="AR1957" s="25">
        <v>0</v>
      </c>
      <c r="AS1957" s="25">
        <v>0</v>
      </c>
      <c r="AT1957" s="25">
        <v>0</v>
      </c>
      <c r="AU1957" s="25">
        <v>0</v>
      </c>
      <c r="AW1957" t="str">
        <f t="shared" si="181"/>
        <v>Phạm Thanh Hà</v>
      </c>
      <c r="AX1957" s="27" t="str">
        <f t="shared" si="182"/>
        <v xml:space="preserve">Vương Thị Thu Phương </v>
      </c>
      <c r="AY1957" s="4" t="str">
        <f t="shared" si="183"/>
        <v>VIN+</v>
      </c>
    </row>
    <row r="1958" spans="1:51" outlineLevel="1" x14ac:dyDescent="0.25">
      <c r="A1958" s="4" t="s">
        <v>1104</v>
      </c>
      <c r="B1958" s="4" t="s">
        <v>797</v>
      </c>
      <c r="C1958" s="4" t="s">
        <v>451</v>
      </c>
      <c r="D1958" s="11" t="s">
        <v>778</v>
      </c>
      <c r="E1958" s="32" t="s">
        <v>650</v>
      </c>
      <c r="F1958" s="11" t="s">
        <v>710</v>
      </c>
      <c r="G1958" s="35">
        <v>5270057</v>
      </c>
      <c r="H1958" s="4" t="s">
        <v>3496</v>
      </c>
      <c r="I1958" s="4"/>
      <c r="J1958" s="4"/>
      <c r="K1958" s="4"/>
      <c r="L1958" s="4"/>
      <c r="M1958" s="33"/>
      <c r="N1958" s="38"/>
      <c r="O1958" s="33"/>
      <c r="P1958" s="244">
        <f t="shared" si="180"/>
        <v>0</v>
      </c>
      <c r="Q1958" s="25"/>
      <c r="R1958" s="25"/>
      <c r="S1958" s="25"/>
      <c r="T1958" s="109"/>
      <c r="U1958" s="25"/>
      <c r="V1958" s="25"/>
      <c r="W1958" s="25"/>
      <c r="X1958" s="25">
        <v>0</v>
      </c>
      <c r="Y1958" s="25"/>
      <c r="Z1958" s="25">
        <v>0</v>
      </c>
      <c r="AA1958" s="109"/>
      <c r="AB1958" s="25">
        <v>0</v>
      </c>
      <c r="AC1958" s="25">
        <v>0</v>
      </c>
      <c r="AD1958" s="25">
        <v>0</v>
      </c>
      <c r="AE1958" s="25">
        <v>0</v>
      </c>
      <c r="AF1958" s="25">
        <v>0</v>
      </c>
      <c r="AG1958" s="25">
        <v>0</v>
      </c>
      <c r="AH1958" s="109"/>
      <c r="AI1958" s="25">
        <v>0</v>
      </c>
      <c r="AJ1958" s="25">
        <v>0</v>
      </c>
      <c r="AK1958" s="123">
        <v>0</v>
      </c>
      <c r="AL1958" s="25">
        <v>0</v>
      </c>
      <c r="AM1958" s="25">
        <v>0</v>
      </c>
      <c r="AN1958" s="25">
        <v>0</v>
      </c>
      <c r="AO1958" s="109"/>
      <c r="AP1958" s="25">
        <v>0</v>
      </c>
      <c r="AQ1958" s="25">
        <v>0</v>
      </c>
      <c r="AR1958" s="25">
        <v>0</v>
      </c>
      <c r="AS1958" s="25">
        <v>0</v>
      </c>
      <c r="AT1958" s="25">
        <v>0</v>
      </c>
      <c r="AU1958" s="25">
        <v>0</v>
      </c>
      <c r="AW1958" t="str">
        <f t="shared" si="181"/>
        <v>Phạm Thanh Hà</v>
      </c>
      <c r="AX1958" s="27" t="str">
        <f t="shared" si="182"/>
        <v xml:space="preserve">Vương Thị Thu Phương </v>
      </c>
      <c r="AY1958" s="4" t="str">
        <f t="shared" si="183"/>
        <v>VIN+</v>
      </c>
    </row>
    <row r="1959" spans="1:51" outlineLevel="1" x14ac:dyDescent="0.25">
      <c r="A1959" s="4" t="s">
        <v>1104</v>
      </c>
      <c r="B1959" s="4" t="s">
        <v>797</v>
      </c>
      <c r="C1959" s="4" t="s">
        <v>451</v>
      </c>
      <c r="D1959" s="11" t="s">
        <v>778</v>
      </c>
      <c r="E1959" s="32" t="s">
        <v>650</v>
      </c>
      <c r="F1959" s="11" t="s">
        <v>710</v>
      </c>
      <c r="G1959" s="35">
        <v>5121955</v>
      </c>
      <c r="H1959" s="4" t="s">
        <v>3497</v>
      </c>
      <c r="I1959" s="4"/>
      <c r="J1959" s="4"/>
      <c r="K1959" s="4"/>
      <c r="L1959" s="4"/>
      <c r="M1959" s="33"/>
      <c r="N1959" s="38"/>
      <c r="O1959" s="33"/>
      <c r="P1959" s="244">
        <f t="shared" si="180"/>
        <v>1500.6770000000001</v>
      </c>
      <c r="Q1959" s="25"/>
      <c r="R1959" s="25"/>
      <c r="S1959" s="25"/>
      <c r="T1959" s="109"/>
      <c r="U1959" s="25"/>
      <c r="V1959" s="25"/>
      <c r="W1959" s="25"/>
      <c r="X1959" s="25">
        <v>0</v>
      </c>
      <c r="Y1959" s="25"/>
      <c r="Z1959" s="25">
        <v>0</v>
      </c>
      <c r="AA1959" s="109"/>
      <c r="AB1959" s="25">
        <v>0</v>
      </c>
      <c r="AC1959" s="25">
        <v>0</v>
      </c>
      <c r="AD1959" s="25">
        <v>0</v>
      </c>
      <c r="AE1959" s="25">
        <v>0</v>
      </c>
      <c r="AF1959" s="25">
        <v>0</v>
      </c>
      <c r="AG1959" s="25">
        <v>0</v>
      </c>
      <c r="AH1959" s="109"/>
      <c r="AI1959" s="25">
        <v>0</v>
      </c>
      <c r="AJ1959" s="25">
        <v>0</v>
      </c>
      <c r="AK1959" s="123">
        <v>0</v>
      </c>
      <c r="AL1959" s="25">
        <v>238.464</v>
      </c>
      <c r="AM1959" s="25">
        <v>0</v>
      </c>
      <c r="AN1959" s="25">
        <v>0</v>
      </c>
      <c r="AO1959" s="109"/>
      <c r="AP1959" s="25">
        <v>238.464</v>
      </c>
      <c r="AQ1959" s="25">
        <v>0</v>
      </c>
      <c r="AR1959" s="25">
        <v>0</v>
      </c>
      <c r="AS1959" s="25">
        <v>0</v>
      </c>
      <c r="AT1959" s="25">
        <v>0</v>
      </c>
      <c r="AU1959" s="25">
        <v>1023.749</v>
      </c>
      <c r="AW1959" t="str">
        <f t="shared" si="181"/>
        <v>Phạm Thanh Hà</v>
      </c>
      <c r="AX1959" s="27" t="str">
        <f t="shared" si="182"/>
        <v xml:space="preserve">Vương Thị Thu Phương </v>
      </c>
      <c r="AY1959" s="4" t="str">
        <f t="shared" si="183"/>
        <v>VIN+</v>
      </c>
    </row>
    <row r="1960" spans="1:51" outlineLevel="1" x14ac:dyDescent="0.25">
      <c r="A1960" s="4" t="s">
        <v>1104</v>
      </c>
      <c r="B1960" s="4" t="s">
        <v>797</v>
      </c>
      <c r="C1960" s="4" t="s">
        <v>451</v>
      </c>
      <c r="D1960" s="11" t="s">
        <v>778</v>
      </c>
      <c r="E1960" s="32" t="s">
        <v>650</v>
      </c>
      <c r="F1960" s="11" t="s">
        <v>710</v>
      </c>
      <c r="G1960" s="35">
        <v>5331462</v>
      </c>
      <c r="H1960" s="4" t="s">
        <v>3498</v>
      </c>
      <c r="I1960" s="4"/>
      <c r="J1960" s="4"/>
      <c r="K1960" s="4"/>
      <c r="L1960" s="4"/>
      <c r="M1960" s="33"/>
      <c r="N1960" s="38"/>
      <c r="O1960" s="33"/>
      <c r="P1960" s="244">
        <f t="shared" si="180"/>
        <v>720.25299999999993</v>
      </c>
      <c r="Q1960" s="25"/>
      <c r="R1960" s="25"/>
      <c r="S1960" s="25"/>
      <c r="T1960" s="109"/>
      <c r="U1960" s="25"/>
      <c r="V1960" s="25"/>
      <c r="W1960" s="25"/>
      <c r="X1960" s="25">
        <v>0</v>
      </c>
      <c r="Y1960" s="25"/>
      <c r="Z1960" s="25">
        <v>0</v>
      </c>
      <c r="AA1960" s="109"/>
      <c r="AB1960" s="25">
        <v>0</v>
      </c>
      <c r="AC1960" s="25">
        <v>0</v>
      </c>
      <c r="AD1960" s="25">
        <v>0</v>
      </c>
      <c r="AE1960" s="25">
        <v>0</v>
      </c>
      <c r="AF1960" s="25">
        <v>0</v>
      </c>
      <c r="AG1960" s="25">
        <v>0</v>
      </c>
      <c r="AH1960" s="109"/>
      <c r="AI1960" s="25">
        <v>0</v>
      </c>
      <c r="AJ1960" s="25">
        <v>0</v>
      </c>
      <c r="AK1960" s="123">
        <v>0</v>
      </c>
      <c r="AL1960" s="25">
        <v>0</v>
      </c>
      <c r="AM1960" s="25">
        <v>0</v>
      </c>
      <c r="AN1960" s="25">
        <v>0</v>
      </c>
      <c r="AO1960" s="109"/>
      <c r="AP1960" s="25">
        <v>180.59800000000001</v>
      </c>
      <c r="AQ1960" s="25">
        <v>0</v>
      </c>
      <c r="AR1960" s="25">
        <v>0</v>
      </c>
      <c r="AS1960" s="25">
        <v>0</v>
      </c>
      <c r="AT1960" s="25">
        <v>0</v>
      </c>
      <c r="AU1960" s="25">
        <v>539.65499999999997</v>
      </c>
      <c r="AW1960" t="str">
        <f t="shared" si="181"/>
        <v>Phạm Thanh Hà</v>
      </c>
      <c r="AX1960" s="27" t="str">
        <f t="shared" si="182"/>
        <v xml:space="preserve">Vương Thị Thu Phương </v>
      </c>
      <c r="AY1960" s="4" t="str">
        <f t="shared" si="183"/>
        <v>VIN+</v>
      </c>
    </row>
    <row r="1961" spans="1:51" outlineLevel="1" x14ac:dyDescent="0.25">
      <c r="A1961" s="4" t="s">
        <v>1104</v>
      </c>
      <c r="B1961" s="4" t="s">
        <v>797</v>
      </c>
      <c r="C1961" s="4" t="s">
        <v>451</v>
      </c>
      <c r="D1961" s="11" t="s">
        <v>778</v>
      </c>
      <c r="E1961" s="32" t="s">
        <v>650</v>
      </c>
      <c r="F1961" s="11" t="s">
        <v>710</v>
      </c>
      <c r="G1961" s="35">
        <v>5137077</v>
      </c>
      <c r="H1961" s="4" t="s">
        <v>3499</v>
      </c>
      <c r="I1961" s="4"/>
      <c r="J1961" s="4"/>
      <c r="K1961" s="4"/>
      <c r="L1961" s="4"/>
      <c r="M1961" s="33"/>
      <c r="N1961" s="38"/>
      <c r="O1961" s="33"/>
      <c r="P1961" s="244">
        <f t="shared" si="180"/>
        <v>0</v>
      </c>
      <c r="Q1961" s="25"/>
      <c r="R1961" s="25"/>
      <c r="S1961" s="25"/>
      <c r="T1961" s="109"/>
      <c r="U1961" s="25"/>
      <c r="V1961" s="25"/>
      <c r="W1961" s="25"/>
      <c r="X1961" s="25">
        <v>0</v>
      </c>
      <c r="Y1961" s="25"/>
      <c r="Z1961" s="25">
        <v>0</v>
      </c>
      <c r="AA1961" s="109"/>
      <c r="AB1961" s="25">
        <v>0</v>
      </c>
      <c r="AC1961" s="25">
        <v>0</v>
      </c>
      <c r="AD1961" s="25">
        <v>0</v>
      </c>
      <c r="AE1961" s="25">
        <v>0</v>
      </c>
      <c r="AF1961" s="25">
        <v>0</v>
      </c>
      <c r="AG1961" s="25">
        <v>0</v>
      </c>
      <c r="AH1961" s="109"/>
      <c r="AI1961" s="25">
        <v>0</v>
      </c>
      <c r="AJ1961" s="25">
        <v>0</v>
      </c>
      <c r="AK1961" s="123">
        <v>0</v>
      </c>
      <c r="AL1961" s="25">
        <v>0</v>
      </c>
      <c r="AM1961" s="25">
        <v>0</v>
      </c>
      <c r="AN1961" s="25">
        <v>0</v>
      </c>
      <c r="AO1961" s="109"/>
      <c r="AP1961" s="25">
        <v>0</v>
      </c>
      <c r="AQ1961" s="25">
        <v>0</v>
      </c>
      <c r="AR1961" s="25">
        <v>0</v>
      </c>
      <c r="AS1961" s="25">
        <v>0</v>
      </c>
      <c r="AT1961" s="25">
        <v>0</v>
      </c>
      <c r="AU1961" s="25">
        <v>0</v>
      </c>
      <c r="AW1961" t="str">
        <f t="shared" si="181"/>
        <v>Phạm Thanh Hà</v>
      </c>
      <c r="AX1961" s="27" t="str">
        <f t="shared" si="182"/>
        <v xml:space="preserve">Vương Thị Thu Phương </v>
      </c>
      <c r="AY1961" s="4" t="str">
        <f t="shared" si="183"/>
        <v>VIN+</v>
      </c>
    </row>
    <row r="1962" spans="1:51" outlineLevel="1" x14ac:dyDescent="0.25">
      <c r="A1962" s="4" t="s">
        <v>1104</v>
      </c>
      <c r="B1962" s="4" t="s">
        <v>797</v>
      </c>
      <c r="C1962" s="4" t="s">
        <v>451</v>
      </c>
      <c r="D1962" s="11" t="s">
        <v>778</v>
      </c>
      <c r="E1962" s="32" t="s">
        <v>650</v>
      </c>
      <c r="F1962" s="11" t="s">
        <v>710</v>
      </c>
      <c r="G1962" s="35">
        <v>5333619</v>
      </c>
      <c r="H1962" s="4" t="s">
        <v>3500</v>
      </c>
      <c r="I1962" s="4"/>
      <c r="J1962" s="4"/>
      <c r="K1962" s="4"/>
      <c r="L1962" s="4"/>
      <c r="M1962" s="33"/>
      <c r="N1962" s="38"/>
      <c r="O1962" s="33"/>
      <c r="P1962" s="244">
        <f t="shared" si="180"/>
        <v>966.05100000000016</v>
      </c>
      <c r="Q1962" s="25"/>
      <c r="R1962" s="25"/>
      <c r="S1962" s="25"/>
      <c r="T1962" s="109"/>
      <c r="U1962" s="25"/>
      <c r="V1962" s="25"/>
      <c r="W1962" s="25"/>
      <c r="X1962" s="25">
        <v>0</v>
      </c>
      <c r="Y1962" s="25"/>
      <c r="Z1962" s="25">
        <v>0</v>
      </c>
      <c r="AA1962" s="109"/>
      <c r="AB1962" s="25">
        <v>0</v>
      </c>
      <c r="AC1962" s="25">
        <v>0</v>
      </c>
      <c r="AD1962" s="25">
        <v>0</v>
      </c>
      <c r="AE1962" s="25">
        <v>0</v>
      </c>
      <c r="AF1962" s="25">
        <v>0</v>
      </c>
      <c r="AG1962" s="25">
        <v>0</v>
      </c>
      <c r="AH1962" s="109"/>
      <c r="AI1962" s="25">
        <v>0</v>
      </c>
      <c r="AJ1962" s="25">
        <v>0</v>
      </c>
      <c r="AK1962" s="123">
        <v>0</v>
      </c>
      <c r="AL1962" s="25">
        <v>0</v>
      </c>
      <c r="AM1962" s="25">
        <v>0</v>
      </c>
      <c r="AN1962" s="25">
        <v>0</v>
      </c>
      <c r="AO1962" s="109"/>
      <c r="AP1962" s="25">
        <v>0</v>
      </c>
      <c r="AQ1962" s="25">
        <v>0</v>
      </c>
      <c r="AR1962" s="25">
        <v>0</v>
      </c>
      <c r="AS1962" s="25">
        <v>0</v>
      </c>
      <c r="AT1962" s="25">
        <v>0</v>
      </c>
      <c r="AU1962" s="25">
        <v>966.05100000000016</v>
      </c>
      <c r="AW1962" t="str">
        <f t="shared" si="181"/>
        <v>Phạm Thanh Hà</v>
      </c>
      <c r="AX1962" s="27" t="str">
        <f t="shared" si="182"/>
        <v xml:space="preserve">Vương Thị Thu Phương </v>
      </c>
      <c r="AY1962" s="4" t="str">
        <f t="shared" si="183"/>
        <v>VIN+</v>
      </c>
    </row>
    <row r="1963" spans="1:51" outlineLevel="1" x14ac:dyDescent="0.25">
      <c r="A1963" s="4" t="s">
        <v>1104</v>
      </c>
      <c r="B1963" s="4" t="s">
        <v>797</v>
      </c>
      <c r="C1963" s="4" t="s">
        <v>451</v>
      </c>
      <c r="D1963" s="11" t="s">
        <v>778</v>
      </c>
      <c r="E1963" s="32" t="s">
        <v>650</v>
      </c>
      <c r="F1963" s="11" t="s">
        <v>710</v>
      </c>
      <c r="G1963" s="35">
        <v>5139930</v>
      </c>
      <c r="H1963" s="4" t="s">
        <v>3501</v>
      </c>
      <c r="I1963" s="4"/>
      <c r="J1963" s="4"/>
      <c r="K1963" s="4"/>
      <c r="L1963" s="4"/>
      <c r="M1963" s="33"/>
      <c r="N1963" s="38"/>
      <c r="O1963" s="33"/>
      <c r="P1963" s="244">
        <f t="shared" si="180"/>
        <v>0</v>
      </c>
      <c r="Q1963" s="25"/>
      <c r="R1963" s="25"/>
      <c r="S1963" s="25"/>
      <c r="T1963" s="109"/>
      <c r="U1963" s="25"/>
      <c r="V1963" s="25"/>
      <c r="W1963" s="25"/>
      <c r="X1963" s="25">
        <v>0</v>
      </c>
      <c r="Y1963" s="25"/>
      <c r="Z1963" s="25">
        <v>0</v>
      </c>
      <c r="AA1963" s="109"/>
      <c r="AB1963" s="25">
        <v>0</v>
      </c>
      <c r="AC1963" s="25">
        <v>0</v>
      </c>
      <c r="AD1963" s="25">
        <v>0</v>
      </c>
      <c r="AE1963" s="25">
        <v>0</v>
      </c>
      <c r="AF1963" s="25">
        <v>0</v>
      </c>
      <c r="AG1963" s="25">
        <v>0</v>
      </c>
      <c r="AH1963" s="109"/>
      <c r="AI1963" s="25">
        <v>0</v>
      </c>
      <c r="AJ1963" s="25">
        <v>0</v>
      </c>
      <c r="AK1963" s="123">
        <v>0</v>
      </c>
      <c r="AL1963" s="25">
        <v>0</v>
      </c>
      <c r="AM1963" s="25">
        <v>0</v>
      </c>
      <c r="AN1963" s="25">
        <v>0</v>
      </c>
      <c r="AO1963" s="109"/>
      <c r="AP1963" s="25">
        <v>0</v>
      </c>
      <c r="AQ1963" s="25">
        <v>0</v>
      </c>
      <c r="AR1963" s="25">
        <v>0</v>
      </c>
      <c r="AS1963" s="25">
        <v>0</v>
      </c>
      <c r="AT1963" s="25">
        <v>0</v>
      </c>
      <c r="AU1963" s="25">
        <v>0</v>
      </c>
      <c r="AW1963" t="str">
        <f t="shared" si="181"/>
        <v>Phạm Thanh Hà</v>
      </c>
      <c r="AX1963" s="27" t="str">
        <f t="shared" si="182"/>
        <v xml:space="preserve">Vương Thị Thu Phương </v>
      </c>
      <c r="AY1963" s="4" t="str">
        <f t="shared" si="183"/>
        <v>VIN+</v>
      </c>
    </row>
    <row r="1964" spans="1:51" outlineLevel="1" x14ac:dyDescent="0.25">
      <c r="A1964" s="4" t="s">
        <v>1104</v>
      </c>
      <c r="B1964" s="4" t="s">
        <v>797</v>
      </c>
      <c r="C1964" s="4" t="s">
        <v>451</v>
      </c>
      <c r="D1964" s="11" t="s">
        <v>778</v>
      </c>
      <c r="E1964" s="32" t="s">
        <v>650</v>
      </c>
      <c r="F1964" s="11" t="s">
        <v>710</v>
      </c>
      <c r="G1964" s="35">
        <v>5270026</v>
      </c>
      <c r="H1964" s="4" t="s">
        <v>3502</v>
      </c>
      <c r="I1964" s="4"/>
      <c r="J1964" s="4"/>
      <c r="K1964" s="4"/>
      <c r="L1964" s="4"/>
      <c r="M1964" s="33"/>
      <c r="N1964" s="38"/>
      <c r="O1964" s="33"/>
      <c r="P1964" s="244">
        <f t="shared" si="180"/>
        <v>0</v>
      </c>
      <c r="Q1964" s="25"/>
      <c r="R1964" s="25"/>
      <c r="S1964" s="25"/>
      <c r="T1964" s="109"/>
      <c r="U1964" s="25"/>
      <c r="V1964" s="25"/>
      <c r="W1964" s="25"/>
      <c r="X1964" s="25">
        <v>0</v>
      </c>
      <c r="Y1964" s="25"/>
      <c r="Z1964" s="25">
        <v>0</v>
      </c>
      <c r="AA1964" s="109"/>
      <c r="AB1964" s="25">
        <v>0</v>
      </c>
      <c r="AC1964" s="25">
        <v>0</v>
      </c>
      <c r="AD1964" s="25">
        <v>0</v>
      </c>
      <c r="AE1964" s="25">
        <v>0</v>
      </c>
      <c r="AF1964" s="25">
        <v>0</v>
      </c>
      <c r="AG1964" s="25">
        <v>0</v>
      </c>
      <c r="AH1964" s="109"/>
      <c r="AI1964" s="25">
        <v>0</v>
      </c>
      <c r="AJ1964" s="25">
        <v>0</v>
      </c>
      <c r="AK1964" s="123">
        <v>0</v>
      </c>
      <c r="AL1964" s="25">
        <v>0</v>
      </c>
      <c r="AM1964" s="25">
        <v>0</v>
      </c>
      <c r="AN1964" s="25">
        <v>0</v>
      </c>
      <c r="AO1964" s="109"/>
      <c r="AP1964" s="25">
        <v>0</v>
      </c>
      <c r="AQ1964" s="25">
        <v>0</v>
      </c>
      <c r="AR1964" s="25">
        <v>0</v>
      </c>
      <c r="AS1964" s="25">
        <v>0</v>
      </c>
      <c r="AT1964" s="25">
        <v>0</v>
      </c>
      <c r="AU1964" s="25">
        <v>0</v>
      </c>
      <c r="AW1964" t="str">
        <f t="shared" si="181"/>
        <v>Phạm Thanh Hà</v>
      </c>
      <c r="AX1964" s="27" t="str">
        <f t="shared" si="182"/>
        <v xml:space="preserve">Vương Thị Thu Phương </v>
      </c>
      <c r="AY1964" s="4" t="str">
        <f t="shared" si="183"/>
        <v>VIN+</v>
      </c>
    </row>
    <row r="1965" spans="1:51" outlineLevel="1" x14ac:dyDescent="0.25">
      <c r="A1965" s="4" t="s">
        <v>1104</v>
      </c>
      <c r="B1965" s="4" t="s">
        <v>797</v>
      </c>
      <c r="C1965" s="4" t="s">
        <v>451</v>
      </c>
      <c r="D1965" s="11" t="s">
        <v>778</v>
      </c>
      <c r="E1965" s="32" t="s">
        <v>650</v>
      </c>
      <c r="F1965" s="11" t="s">
        <v>710</v>
      </c>
      <c r="G1965" s="35">
        <v>5131118</v>
      </c>
      <c r="H1965" s="4" t="s">
        <v>3503</v>
      </c>
      <c r="I1965" s="4"/>
      <c r="J1965" s="4"/>
      <c r="K1965" s="4"/>
      <c r="L1965" s="4"/>
      <c r="M1965" s="33"/>
      <c r="N1965" s="38"/>
      <c r="O1965" s="33"/>
      <c r="P1965" s="244">
        <f t="shared" si="180"/>
        <v>956.57799999999997</v>
      </c>
      <c r="Q1965" s="25"/>
      <c r="R1965" s="25"/>
      <c r="S1965" s="25"/>
      <c r="T1965" s="109"/>
      <c r="U1965" s="25"/>
      <c r="V1965" s="25"/>
      <c r="W1965" s="25"/>
      <c r="X1965" s="25">
        <v>0</v>
      </c>
      <c r="Y1965" s="25"/>
      <c r="Z1965" s="25">
        <v>0</v>
      </c>
      <c r="AA1965" s="109"/>
      <c r="AB1965" s="25">
        <v>0</v>
      </c>
      <c r="AC1965" s="25">
        <v>0</v>
      </c>
      <c r="AD1965" s="25">
        <v>0</v>
      </c>
      <c r="AE1965" s="25">
        <v>0</v>
      </c>
      <c r="AF1965" s="25">
        <v>0</v>
      </c>
      <c r="AG1965" s="25">
        <v>0</v>
      </c>
      <c r="AH1965" s="109"/>
      <c r="AI1965" s="25">
        <v>0</v>
      </c>
      <c r="AJ1965" s="25">
        <v>0</v>
      </c>
      <c r="AK1965" s="123">
        <v>0</v>
      </c>
      <c r="AL1965" s="25">
        <v>238.464</v>
      </c>
      <c r="AM1965" s="25">
        <v>0</v>
      </c>
      <c r="AN1965" s="25">
        <v>0</v>
      </c>
      <c r="AO1965" s="109"/>
      <c r="AP1965" s="25">
        <v>359.05700000000002</v>
      </c>
      <c r="AQ1965" s="25">
        <v>0</v>
      </c>
      <c r="AR1965" s="25">
        <v>0</v>
      </c>
      <c r="AS1965" s="25">
        <v>0</v>
      </c>
      <c r="AT1965" s="25">
        <v>0</v>
      </c>
      <c r="AU1965" s="25">
        <v>359.05700000000002</v>
      </c>
      <c r="AW1965" t="str">
        <f t="shared" si="181"/>
        <v>Phạm Thanh Hà</v>
      </c>
      <c r="AX1965" s="27" t="str">
        <f t="shared" si="182"/>
        <v xml:space="preserve">Vương Thị Thu Phương </v>
      </c>
      <c r="AY1965" s="4" t="str">
        <f t="shared" si="183"/>
        <v>VIN+</v>
      </c>
    </row>
    <row r="1966" spans="1:51" outlineLevel="1" x14ac:dyDescent="0.25">
      <c r="A1966" s="4" t="s">
        <v>1104</v>
      </c>
      <c r="B1966" s="4" t="s">
        <v>797</v>
      </c>
      <c r="C1966" s="4" t="s">
        <v>451</v>
      </c>
      <c r="D1966" s="11" t="s">
        <v>778</v>
      </c>
      <c r="E1966" s="32" t="s">
        <v>650</v>
      </c>
      <c r="F1966" s="11" t="s">
        <v>710</v>
      </c>
      <c r="G1966" s="35">
        <v>5132245</v>
      </c>
      <c r="H1966" s="4" t="s">
        <v>3504</v>
      </c>
      <c r="I1966" s="4"/>
      <c r="J1966" s="4"/>
      <c r="K1966" s="4"/>
      <c r="L1966" s="4"/>
      <c r="M1966" s="33"/>
      <c r="N1966" s="38"/>
      <c r="O1966" s="33"/>
      <c r="P1966" s="244">
        <f t="shared" si="180"/>
        <v>0</v>
      </c>
      <c r="Q1966" s="25"/>
      <c r="R1966" s="25"/>
      <c r="S1966" s="25"/>
      <c r="T1966" s="109"/>
      <c r="U1966" s="25"/>
      <c r="V1966" s="25"/>
      <c r="W1966" s="25"/>
      <c r="X1966" s="25">
        <v>0</v>
      </c>
      <c r="Y1966" s="25"/>
      <c r="Z1966" s="25">
        <v>0</v>
      </c>
      <c r="AA1966" s="109"/>
      <c r="AB1966" s="25">
        <v>0</v>
      </c>
      <c r="AC1966" s="25">
        <v>0</v>
      </c>
      <c r="AD1966" s="25">
        <v>0</v>
      </c>
      <c r="AE1966" s="25">
        <v>0</v>
      </c>
      <c r="AF1966" s="25">
        <v>0</v>
      </c>
      <c r="AG1966" s="25">
        <v>0</v>
      </c>
      <c r="AH1966" s="109"/>
      <c r="AI1966" s="25">
        <v>0</v>
      </c>
      <c r="AJ1966" s="25">
        <v>0</v>
      </c>
      <c r="AK1966" s="123">
        <v>0</v>
      </c>
      <c r="AL1966" s="25">
        <v>0</v>
      </c>
      <c r="AM1966" s="25">
        <v>0</v>
      </c>
      <c r="AN1966" s="25">
        <v>0</v>
      </c>
      <c r="AO1966" s="109"/>
      <c r="AP1966" s="25">
        <v>0</v>
      </c>
      <c r="AQ1966" s="25">
        <v>0</v>
      </c>
      <c r="AR1966" s="25">
        <v>0</v>
      </c>
      <c r="AS1966" s="25">
        <v>0</v>
      </c>
      <c r="AT1966" s="25">
        <v>0</v>
      </c>
      <c r="AU1966" s="25">
        <v>0</v>
      </c>
      <c r="AW1966" t="str">
        <f t="shared" si="181"/>
        <v>Phạm Thanh Hà</v>
      </c>
      <c r="AX1966" s="27" t="str">
        <f t="shared" si="182"/>
        <v xml:space="preserve">Vương Thị Thu Phương </v>
      </c>
      <c r="AY1966" s="4" t="str">
        <f t="shared" si="183"/>
        <v>VIN+</v>
      </c>
    </row>
    <row r="1967" spans="1:51" outlineLevel="1" x14ac:dyDescent="0.25">
      <c r="A1967" s="4" t="s">
        <v>1104</v>
      </c>
      <c r="B1967" s="4" t="s">
        <v>797</v>
      </c>
      <c r="C1967" s="4" t="s">
        <v>451</v>
      </c>
      <c r="D1967" s="11" t="s">
        <v>778</v>
      </c>
      <c r="E1967" s="32" t="s">
        <v>650</v>
      </c>
      <c r="F1967" s="11" t="s">
        <v>710</v>
      </c>
      <c r="G1967" s="35">
        <v>5128505</v>
      </c>
      <c r="H1967" s="4" t="s">
        <v>3505</v>
      </c>
      <c r="I1967" s="4"/>
      <c r="J1967" s="4"/>
      <c r="K1967" s="4"/>
      <c r="L1967" s="4"/>
      <c r="M1967" s="33"/>
      <c r="N1967" s="38"/>
      <c r="O1967" s="33"/>
      <c r="P1967" s="244">
        <f t="shared" si="180"/>
        <v>1796.8389999999999</v>
      </c>
      <c r="Q1967" s="25"/>
      <c r="R1967" s="25"/>
      <c r="S1967" s="25"/>
      <c r="T1967" s="109"/>
      <c r="U1967" s="25"/>
      <c r="V1967" s="25"/>
      <c r="W1967" s="25"/>
      <c r="X1967" s="25">
        <v>0</v>
      </c>
      <c r="Y1967" s="25"/>
      <c r="Z1967" s="25">
        <v>0</v>
      </c>
      <c r="AA1967" s="109"/>
      <c r="AB1967" s="25">
        <v>0</v>
      </c>
      <c r="AC1967" s="25">
        <v>0</v>
      </c>
      <c r="AD1967" s="25">
        <v>0</v>
      </c>
      <c r="AE1967" s="25">
        <v>0</v>
      </c>
      <c r="AF1967" s="25">
        <v>0</v>
      </c>
      <c r="AG1967" s="25">
        <v>0</v>
      </c>
      <c r="AH1967" s="109"/>
      <c r="AI1967" s="25">
        <v>0</v>
      </c>
      <c r="AJ1967" s="25">
        <v>0</v>
      </c>
      <c r="AK1967" s="123">
        <v>0</v>
      </c>
      <c r="AL1967" s="25">
        <v>238.464</v>
      </c>
      <c r="AM1967" s="25">
        <v>0</v>
      </c>
      <c r="AN1967" s="25">
        <v>0</v>
      </c>
      <c r="AO1967" s="109"/>
      <c r="AP1967" s="25">
        <v>0</v>
      </c>
      <c r="AQ1967" s="25">
        <v>0</v>
      </c>
      <c r="AR1967" s="25">
        <v>1558.375</v>
      </c>
      <c r="AS1967" s="25">
        <v>0</v>
      </c>
      <c r="AT1967" s="25">
        <v>0</v>
      </c>
      <c r="AU1967" s="25">
        <v>0</v>
      </c>
      <c r="AW1967" t="str">
        <f t="shared" si="181"/>
        <v>Phạm Thanh Hà</v>
      </c>
      <c r="AX1967" s="27" t="str">
        <f t="shared" si="182"/>
        <v xml:space="preserve">Vương Thị Thu Phương </v>
      </c>
      <c r="AY1967" s="4" t="str">
        <f t="shared" si="183"/>
        <v>VIN+</v>
      </c>
    </row>
    <row r="1968" spans="1:51" outlineLevel="1" x14ac:dyDescent="0.25">
      <c r="A1968" s="4" t="s">
        <v>1104</v>
      </c>
      <c r="B1968" s="4" t="s">
        <v>797</v>
      </c>
      <c r="C1968" s="4" t="s">
        <v>451</v>
      </c>
      <c r="D1968" s="11" t="s">
        <v>778</v>
      </c>
      <c r="E1968" s="32" t="s">
        <v>650</v>
      </c>
      <c r="F1968" s="11" t="s">
        <v>710</v>
      </c>
      <c r="G1968" s="35">
        <v>5291261</v>
      </c>
      <c r="H1968" s="4" t="s">
        <v>3506</v>
      </c>
      <c r="I1968" s="4"/>
      <c r="J1968" s="4"/>
      <c r="K1968" s="4"/>
      <c r="L1968" s="4"/>
      <c r="M1968" s="33"/>
      <c r="N1968" s="38"/>
      <c r="O1968" s="33"/>
      <c r="P1968" s="244">
        <f t="shared" si="180"/>
        <v>956.57799999999997</v>
      </c>
      <c r="Q1968" s="25"/>
      <c r="R1968" s="25"/>
      <c r="S1968" s="25"/>
      <c r="T1968" s="109"/>
      <c r="U1968" s="25"/>
      <c r="V1968" s="25"/>
      <c r="W1968" s="25"/>
      <c r="X1968" s="25">
        <v>0</v>
      </c>
      <c r="Y1968" s="25"/>
      <c r="Z1968" s="25">
        <v>0</v>
      </c>
      <c r="AA1968" s="109"/>
      <c r="AB1968" s="25">
        <v>0</v>
      </c>
      <c r="AC1968" s="25">
        <v>0</v>
      </c>
      <c r="AD1968" s="25">
        <v>0</v>
      </c>
      <c r="AE1968" s="25">
        <v>0</v>
      </c>
      <c r="AF1968" s="25">
        <v>956.57799999999997</v>
      </c>
      <c r="AG1968" s="25">
        <v>0</v>
      </c>
      <c r="AH1968" s="109"/>
      <c r="AI1968" s="25">
        <v>0</v>
      </c>
      <c r="AJ1968" s="25">
        <v>0</v>
      </c>
      <c r="AK1968" s="123">
        <v>0</v>
      </c>
      <c r="AL1968" s="25">
        <v>0</v>
      </c>
      <c r="AM1968" s="25">
        <v>0</v>
      </c>
      <c r="AN1968" s="25">
        <v>0</v>
      </c>
      <c r="AO1968" s="109"/>
      <c r="AP1968" s="25">
        <v>0</v>
      </c>
      <c r="AQ1968" s="25">
        <v>0</v>
      </c>
      <c r="AR1968" s="25">
        <v>0</v>
      </c>
      <c r="AS1968" s="25">
        <v>0</v>
      </c>
      <c r="AT1968" s="25">
        <v>0</v>
      </c>
      <c r="AU1968" s="25">
        <v>0</v>
      </c>
      <c r="AW1968" t="str">
        <f t="shared" si="181"/>
        <v>Phạm Thanh Hà</v>
      </c>
      <c r="AX1968" s="27" t="str">
        <f t="shared" si="182"/>
        <v xml:space="preserve">Vương Thị Thu Phương </v>
      </c>
      <c r="AY1968" s="4" t="str">
        <f t="shared" si="183"/>
        <v>VIN+</v>
      </c>
    </row>
    <row r="1969" spans="1:51" outlineLevel="1" x14ac:dyDescent="0.25">
      <c r="A1969" s="4" t="s">
        <v>1104</v>
      </c>
      <c r="B1969" s="4" t="s">
        <v>797</v>
      </c>
      <c r="C1969" s="4" t="s">
        <v>451</v>
      </c>
      <c r="D1969" s="11" t="s">
        <v>778</v>
      </c>
      <c r="E1969" s="32" t="s">
        <v>650</v>
      </c>
      <c r="F1969" s="11" t="s">
        <v>710</v>
      </c>
      <c r="G1969" s="35">
        <v>5296394</v>
      </c>
      <c r="H1969" s="4" t="s">
        <v>3507</v>
      </c>
      <c r="I1969" s="4"/>
      <c r="J1969" s="4"/>
      <c r="K1969" s="4"/>
      <c r="L1969" s="4"/>
      <c r="M1969" s="33"/>
      <c r="N1969" s="38"/>
      <c r="O1969" s="33"/>
      <c r="P1969" s="244">
        <f t="shared" si="180"/>
        <v>238.464</v>
      </c>
      <c r="Q1969" s="25"/>
      <c r="R1969" s="25"/>
      <c r="S1969" s="25"/>
      <c r="T1969" s="109"/>
      <c r="U1969" s="25"/>
      <c r="V1969" s="25"/>
      <c r="W1969" s="25"/>
      <c r="X1969" s="25">
        <v>0</v>
      </c>
      <c r="Y1969" s="25"/>
      <c r="Z1969" s="25">
        <v>0</v>
      </c>
      <c r="AA1969" s="109"/>
      <c r="AB1969" s="25">
        <v>0</v>
      </c>
      <c r="AC1969" s="25">
        <v>0</v>
      </c>
      <c r="AD1969" s="25">
        <v>0</v>
      </c>
      <c r="AE1969" s="25">
        <v>0</v>
      </c>
      <c r="AF1969" s="25">
        <v>0</v>
      </c>
      <c r="AG1969" s="25">
        <v>0</v>
      </c>
      <c r="AH1969" s="109"/>
      <c r="AI1969" s="25">
        <v>0</v>
      </c>
      <c r="AJ1969" s="25">
        <v>0</v>
      </c>
      <c r="AK1969" s="123">
        <v>0</v>
      </c>
      <c r="AL1969" s="25">
        <v>238.464</v>
      </c>
      <c r="AM1969" s="25">
        <v>0</v>
      </c>
      <c r="AN1969" s="25">
        <v>0</v>
      </c>
      <c r="AO1969" s="109"/>
      <c r="AP1969" s="25">
        <v>0</v>
      </c>
      <c r="AQ1969" s="25">
        <v>0</v>
      </c>
      <c r="AR1969" s="25">
        <v>0</v>
      </c>
      <c r="AS1969" s="25">
        <v>0</v>
      </c>
      <c r="AT1969" s="25">
        <v>0</v>
      </c>
      <c r="AU1969" s="25">
        <v>0</v>
      </c>
      <c r="AW1969" t="str">
        <f t="shared" si="181"/>
        <v>Phạm Thanh Hà</v>
      </c>
      <c r="AX1969" s="27" t="str">
        <f t="shared" si="182"/>
        <v xml:space="preserve">Vương Thị Thu Phương </v>
      </c>
      <c r="AY1969" s="4" t="str">
        <f t="shared" si="183"/>
        <v>VIN+</v>
      </c>
    </row>
    <row r="1970" spans="1:51" outlineLevel="1" x14ac:dyDescent="0.25">
      <c r="A1970" s="4" t="s">
        <v>1104</v>
      </c>
      <c r="B1970" s="4" t="s">
        <v>797</v>
      </c>
      <c r="C1970" s="4" t="s">
        <v>451</v>
      </c>
      <c r="D1970" s="11" t="s">
        <v>778</v>
      </c>
      <c r="E1970" s="32" t="s">
        <v>650</v>
      </c>
      <c r="F1970" s="11" t="s">
        <v>710</v>
      </c>
      <c r="G1970" s="35">
        <v>5120932</v>
      </c>
      <c r="H1970" s="4" t="s">
        <v>3508</v>
      </c>
      <c r="I1970" s="4"/>
      <c r="J1970" s="4"/>
      <c r="K1970" s="4"/>
      <c r="L1970" s="4"/>
      <c r="M1970" s="33"/>
      <c r="N1970" s="38"/>
      <c r="O1970" s="33"/>
      <c r="P1970" s="244">
        <f t="shared" si="180"/>
        <v>303.49700000000001</v>
      </c>
      <c r="Q1970" s="25"/>
      <c r="R1970" s="25"/>
      <c r="S1970" s="25"/>
      <c r="T1970" s="109"/>
      <c r="U1970" s="25"/>
      <c r="V1970" s="25"/>
      <c r="W1970" s="25"/>
      <c r="X1970" s="25">
        <v>0</v>
      </c>
      <c r="Y1970" s="25"/>
      <c r="Z1970" s="25">
        <v>0</v>
      </c>
      <c r="AA1970" s="109"/>
      <c r="AB1970" s="25">
        <v>0</v>
      </c>
      <c r="AC1970" s="25">
        <v>0</v>
      </c>
      <c r="AD1970" s="25">
        <v>0</v>
      </c>
      <c r="AE1970" s="25">
        <v>0</v>
      </c>
      <c r="AF1970" s="25">
        <v>0</v>
      </c>
      <c r="AG1970" s="25">
        <v>0</v>
      </c>
      <c r="AH1970" s="109"/>
      <c r="AI1970" s="25">
        <v>0</v>
      </c>
      <c r="AJ1970" s="25">
        <v>0</v>
      </c>
      <c r="AK1970" s="123">
        <v>0</v>
      </c>
      <c r="AL1970" s="25">
        <v>303.49700000000001</v>
      </c>
      <c r="AM1970" s="25">
        <v>0</v>
      </c>
      <c r="AN1970" s="25">
        <v>0</v>
      </c>
      <c r="AO1970" s="109"/>
      <c r="AP1970" s="25">
        <v>0</v>
      </c>
      <c r="AQ1970" s="25">
        <v>0</v>
      </c>
      <c r="AR1970" s="25">
        <v>0</v>
      </c>
      <c r="AS1970" s="25">
        <v>0</v>
      </c>
      <c r="AT1970" s="25">
        <v>0</v>
      </c>
      <c r="AU1970" s="25">
        <v>0</v>
      </c>
      <c r="AW1970" t="str">
        <f t="shared" si="181"/>
        <v>Phạm Thanh Hà</v>
      </c>
      <c r="AX1970" s="27" t="str">
        <f t="shared" si="182"/>
        <v xml:space="preserve">Vương Thị Thu Phương </v>
      </c>
      <c r="AY1970" s="4" t="str">
        <f t="shared" si="183"/>
        <v>VIN+</v>
      </c>
    </row>
    <row r="1971" spans="1:51" outlineLevel="1" x14ac:dyDescent="0.25">
      <c r="A1971" s="4" t="s">
        <v>1104</v>
      </c>
      <c r="B1971" s="4" t="s">
        <v>797</v>
      </c>
      <c r="C1971" s="4" t="s">
        <v>451</v>
      </c>
      <c r="D1971" s="11" t="s">
        <v>778</v>
      </c>
      <c r="E1971" s="32" t="s">
        <v>650</v>
      </c>
      <c r="F1971" s="11" t="s">
        <v>710</v>
      </c>
      <c r="G1971" s="35">
        <v>5330577</v>
      </c>
      <c r="H1971" s="4" t="s">
        <v>3509</v>
      </c>
      <c r="I1971" s="4"/>
      <c r="J1971" s="4"/>
      <c r="K1971" s="4"/>
      <c r="L1971" s="4"/>
      <c r="M1971" s="33"/>
      <c r="N1971" s="38"/>
      <c r="O1971" s="33"/>
      <c r="P1971" s="244">
        <f t="shared" si="180"/>
        <v>0</v>
      </c>
      <c r="Q1971" s="25"/>
      <c r="R1971" s="25"/>
      <c r="S1971" s="25"/>
      <c r="T1971" s="109"/>
      <c r="U1971" s="25"/>
      <c r="V1971" s="25"/>
      <c r="W1971" s="25"/>
      <c r="X1971" s="25">
        <v>0</v>
      </c>
      <c r="Y1971" s="25"/>
      <c r="Z1971" s="25">
        <v>0</v>
      </c>
      <c r="AA1971" s="109"/>
      <c r="AB1971" s="25">
        <v>0</v>
      </c>
      <c r="AC1971" s="25">
        <v>0</v>
      </c>
      <c r="AD1971" s="25">
        <v>0</v>
      </c>
      <c r="AE1971" s="25">
        <v>0</v>
      </c>
      <c r="AF1971" s="25">
        <v>0</v>
      </c>
      <c r="AG1971" s="25">
        <v>0</v>
      </c>
      <c r="AH1971" s="109"/>
      <c r="AI1971" s="25">
        <v>0</v>
      </c>
      <c r="AJ1971" s="25">
        <v>0</v>
      </c>
      <c r="AK1971" s="123">
        <v>0</v>
      </c>
      <c r="AL1971" s="25">
        <v>0</v>
      </c>
      <c r="AM1971" s="25">
        <v>0</v>
      </c>
      <c r="AN1971" s="25">
        <v>0</v>
      </c>
      <c r="AO1971" s="109"/>
      <c r="AP1971" s="25">
        <v>0</v>
      </c>
      <c r="AQ1971" s="25">
        <v>0</v>
      </c>
      <c r="AR1971" s="25">
        <v>0</v>
      </c>
      <c r="AS1971" s="25">
        <v>0</v>
      </c>
      <c r="AT1971" s="25">
        <v>0</v>
      </c>
      <c r="AU1971" s="25">
        <v>0</v>
      </c>
      <c r="AW1971" t="str">
        <f t="shared" si="181"/>
        <v>Phạm Thanh Hà</v>
      </c>
      <c r="AX1971" s="27" t="str">
        <f t="shared" si="182"/>
        <v xml:space="preserve">Vương Thị Thu Phương </v>
      </c>
      <c r="AY1971" s="4" t="str">
        <f t="shared" si="183"/>
        <v>VIN+</v>
      </c>
    </row>
    <row r="1972" spans="1:51" outlineLevel="1" x14ac:dyDescent="0.25">
      <c r="A1972" s="4" t="s">
        <v>1104</v>
      </c>
      <c r="B1972" s="4" t="s">
        <v>797</v>
      </c>
      <c r="C1972" s="4" t="s">
        <v>451</v>
      </c>
      <c r="D1972" s="11" t="s">
        <v>778</v>
      </c>
      <c r="E1972" s="32" t="s">
        <v>650</v>
      </c>
      <c r="F1972" s="11" t="s">
        <v>710</v>
      </c>
      <c r="G1972" s="35">
        <v>5277922</v>
      </c>
      <c r="H1972" s="4" t="s">
        <v>3510</v>
      </c>
      <c r="I1972" s="4"/>
      <c r="J1972" s="4"/>
      <c r="K1972" s="4"/>
      <c r="L1972" s="4"/>
      <c r="M1972" s="33"/>
      <c r="N1972" s="38"/>
      <c r="O1972" s="33"/>
      <c r="P1972" s="244">
        <f t="shared" si="180"/>
        <v>901.01800000000003</v>
      </c>
      <c r="Q1972" s="25"/>
      <c r="R1972" s="25"/>
      <c r="S1972" s="25"/>
      <c r="T1972" s="109"/>
      <c r="U1972" s="25"/>
      <c r="V1972" s="25"/>
      <c r="W1972" s="25"/>
      <c r="X1972" s="25">
        <v>0</v>
      </c>
      <c r="Y1972" s="25"/>
      <c r="Z1972" s="25">
        <v>0</v>
      </c>
      <c r="AA1972" s="109"/>
      <c r="AB1972" s="25">
        <v>303.49700000000001</v>
      </c>
      <c r="AC1972" s="25">
        <v>0</v>
      </c>
      <c r="AD1972" s="25">
        <v>0</v>
      </c>
      <c r="AE1972" s="25">
        <v>0</v>
      </c>
      <c r="AF1972" s="25">
        <v>0</v>
      </c>
      <c r="AG1972" s="25">
        <v>0</v>
      </c>
      <c r="AH1972" s="109"/>
      <c r="AI1972" s="25">
        <v>0</v>
      </c>
      <c r="AJ1972" s="25">
        <v>0</v>
      </c>
      <c r="AK1972" s="123">
        <v>0</v>
      </c>
      <c r="AL1972" s="25">
        <v>597.52099999999996</v>
      </c>
      <c r="AM1972" s="25">
        <v>0</v>
      </c>
      <c r="AN1972" s="25">
        <v>0</v>
      </c>
      <c r="AO1972" s="109"/>
      <c r="AP1972" s="25">
        <v>0</v>
      </c>
      <c r="AQ1972" s="25">
        <v>0</v>
      </c>
      <c r="AR1972" s="25">
        <v>0</v>
      </c>
      <c r="AS1972" s="25">
        <v>0</v>
      </c>
      <c r="AT1972" s="25">
        <v>0</v>
      </c>
      <c r="AU1972" s="25">
        <v>0</v>
      </c>
      <c r="AW1972" t="str">
        <f t="shared" si="181"/>
        <v>Phạm Thanh Hà</v>
      </c>
      <c r="AX1972" s="27" t="str">
        <f t="shared" si="182"/>
        <v xml:space="preserve">Vương Thị Thu Phương </v>
      </c>
      <c r="AY1972" s="4" t="str">
        <f t="shared" si="183"/>
        <v>VIN+</v>
      </c>
    </row>
    <row r="1973" spans="1:51" outlineLevel="1" x14ac:dyDescent="0.25">
      <c r="A1973" s="4" t="s">
        <v>1104</v>
      </c>
      <c r="B1973" s="4" t="s">
        <v>797</v>
      </c>
      <c r="C1973" s="4" t="s">
        <v>451</v>
      </c>
      <c r="D1973" s="11" t="s">
        <v>778</v>
      </c>
      <c r="E1973" s="32" t="s">
        <v>650</v>
      </c>
      <c r="F1973" s="11" t="s">
        <v>710</v>
      </c>
      <c r="G1973" s="35">
        <v>5293809</v>
      </c>
      <c r="H1973" s="4" t="s">
        <v>3511</v>
      </c>
      <c r="I1973" s="4"/>
      <c r="J1973" s="4"/>
      <c r="K1973" s="4"/>
      <c r="L1973" s="4"/>
      <c r="M1973" s="33"/>
      <c r="N1973" s="38"/>
      <c r="O1973" s="33"/>
      <c r="P1973" s="244">
        <f t="shared" si="180"/>
        <v>359.05700000000002</v>
      </c>
      <c r="Q1973" s="25"/>
      <c r="R1973" s="25"/>
      <c r="S1973" s="25"/>
      <c r="T1973" s="109"/>
      <c r="U1973" s="25"/>
      <c r="V1973" s="25"/>
      <c r="W1973" s="25"/>
      <c r="X1973" s="25">
        <v>0</v>
      </c>
      <c r="Y1973" s="25"/>
      <c r="Z1973" s="25">
        <v>0</v>
      </c>
      <c r="AA1973" s="109"/>
      <c r="AB1973" s="25">
        <v>0</v>
      </c>
      <c r="AC1973" s="25">
        <v>0</v>
      </c>
      <c r="AD1973" s="25">
        <v>0</v>
      </c>
      <c r="AE1973" s="25">
        <v>0</v>
      </c>
      <c r="AF1973" s="25">
        <v>0</v>
      </c>
      <c r="AG1973" s="25">
        <v>0</v>
      </c>
      <c r="AH1973" s="109"/>
      <c r="AI1973" s="25">
        <v>0</v>
      </c>
      <c r="AJ1973" s="25">
        <v>0</v>
      </c>
      <c r="AK1973" s="123">
        <v>0</v>
      </c>
      <c r="AL1973" s="25">
        <v>359.05700000000002</v>
      </c>
      <c r="AM1973" s="25">
        <v>0</v>
      </c>
      <c r="AN1973" s="25">
        <v>0</v>
      </c>
      <c r="AO1973" s="109"/>
      <c r="AP1973" s="25">
        <v>0</v>
      </c>
      <c r="AQ1973" s="25">
        <v>0</v>
      </c>
      <c r="AR1973" s="25">
        <v>0</v>
      </c>
      <c r="AS1973" s="25">
        <v>0</v>
      </c>
      <c r="AT1973" s="25">
        <v>0</v>
      </c>
      <c r="AU1973" s="25">
        <v>0</v>
      </c>
      <c r="AW1973" t="str">
        <f t="shared" si="181"/>
        <v>Phạm Thanh Hà</v>
      </c>
      <c r="AX1973" s="27" t="str">
        <f t="shared" si="182"/>
        <v xml:space="preserve">Vương Thị Thu Phương </v>
      </c>
      <c r="AY1973" s="4" t="str">
        <f t="shared" si="183"/>
        <v>VIN+</v>
      </c>
    </row>
    <row r="1974" spans="1:51" outlineLevel="1" x14ac:dyDescent="0.25">
      <c r="A1974" s="4" t="s">
        <v>1104</v>
      </c>
      <c r="B1974" s="4" t="s">
        <v>797</v>
      </c>
      <c r="C1974" s="4" t="s">
        <v>451</v>
      </c>
      <c r="D1974" s="11" t="s">
        <v>778</v>
      </c>
      <c r="E1974" s="32" t="s">
        <v>650</v>
      </c>
      <c r="F1974" s="11" t="s">
        <v>710</v>
      </c>
      <c r="G1974" s="35">
        <v>5130517</v>
      </c>
      <c r="H1974" s="4" t="s">
        <v>3512</v>
      </c>
      <c r="I1974" s="4"/>
      <c r="J1974" s="4"/>
      <c r="K1974" s="4"/>
      <c r="L1974" s="4"/>
      <c r="M1974" s="33"/>
      <c r="N1974" s="38"/>
      <c r="O1974" s="33"/>
      <c r="P1974" s="244">
        <f t="shared" si="180"/>
        <v>2394.36</v>
      </c>
      <c r="Q1974" s="25"/>
      <c r="R1974" s="25"/>
      <c r="S1974" s="25"/>
      <c r="T1974" s="109"/>
      <c r="U1974" s="25"/>
      <c r="V1974" s="25"/>
      <c r="W1974" s="25"/>
      <c r="X1974" s="25">
        <v>0</v>
      </c>
      <c r="Y1974" s="25"/>
      <c r="Z1974" s="25">
        <v>0</v>
      </c>
      <c r="AA1974" s="109"/>
      <c r="AB1974" s="25">
        <v>0</v>
      </c>
      <c r="AC1974" s="25">
        <v>0</v>
      </c>
      <c r="AD1974" s="25">
        <v>0</v>
      </c>
      <c r="AE1974" s="25">
        <v>0</v>
      </c>
      <c r="AF1974" s="25">
        <v>0</v>
      </c>
      <c r="AG1974" s="25">
        <v>0</v>
      </c>
      <c r="AH1974" s="109"/>
      <c r="AI1974" s="25">
        <v>0</v>
      </c>
      <c r="AJ1974" s="25">
        <v>0</v>
      </c>
      <c r="AK1974" s="123">
        <v>0</v>
      </c>
      <c r="AL1974" s="25">
        <v>0</v>
      </c>
      <c r="AM1974" s="25">
        <v>0</v>
      </c>
      <c r="AN1974" s="25">
        <v>0</v>
      </c>
      <c r="AO1974" s="109"/>
      <c r="AP1974" s="25">
        <v>0</v>
      </c>
      <c r="AQ1974" s="25">
        <v>0</v>
      </c>
      <c r="AR1974" s="25">
        <v>2394.36</v>
      </c>
      <c r="AS1974" s="25">
        <v>0</v>
      </c>
      <c r="AT1974" s="25">
        <v>0</v>
      </c>
      <c r="AU1974" s="25">
        <v>0</v>
      </c>
      <c r="AW1974" t="str">
        <f t="shared" si="181"/>
        <v>Phạm Thanh Hà</v>
      </c>
      <c r="AX1974" s="27" t="str">
        <f t="shared" si="182"/>
        <v xml:space="preserve">Vương Thị Thu Phương </v>
      </c>
      <c r="AY1974" s="4" t="str">
        <f t="shared" si="183"/>
        <v>VIN+</v>
      </c>
    </row>
    <row r="1975" spans="1:51" outlineLevel="1" x14ac:dyDescent="0.25">
      <c r="A1975" s="4" t="s">
        <v>1104</v>
      </c>
      <c r="B1975" s="4" t="s">
        <v>797</v>
      </c>
      <c r="C1975" s="4" t="s">
        <v>451</v>
      </c>
      <c r="D1975" s="11" t="s">
        <v>778</v>
      </c>
      <c r="E1975" s="32" t="s">
        <v>650</v>
      </c>
      <c r="F1975" s="11" t="s">
        <v>710</v>
      </c>
      <c r="G1975" s="35">
        <v>5293096</v>
      </c>
      <c r="H1975" s="4" t="s">
        <v>3513</v>
      </c>
      <c r="I1975" s="4"/>
      <c r="J1975" s="4"/>
      <c r="K1975" s="4"/>
      <c r="L1975" s="4"/>
      <c r="M1975" s="33"/>
      <c r="N1975" s="38"/>
      <c r="O1975" s="33"/>
      <c r="P1975" s="244">
        <f t="shared" si="180"/>
        <v>597.52099999999996</v>
      </c>
      <c r="Q1975" s="25"/>
      <c r="R1975" s="25"/>
      <c r="S1975" s="25"/>
      <c r="T1975" s="109"/>
      <c r="U1975" s="25"/>
      <c r="V1975" s="25"/>
      <c r="W1975" s="25"/>
      <c r="X1975" s="25">
        <v>0</v>
      </c>
      <c r="Y1975" s="25"/>
      <c r="Z1975" s="25">
        <v>0</v>
      </c>
      <c r="AA1975" s="109"/>
      <c r="AB1975" s="25">
        <v>0</v>
      </c>
      <c r="AC1975" s="25">
        <v>0</v>
      </c>
      <c r="AD1975" s="25">
        <v>0</v>
      </c>
      <c r="AE1975" s="25">
        <v>0</v>
      </c>
      <c r="AF1975" s="25">
        <v>597.52099999999996</v>
      </c>
      <c r="AG1975" s="25">
        <v>0</v>
      </c>
      <c r="AH1975" s="109"/>
      <c r="AI1975" s="25">
        <v>0</v>
      </c>
      <c r="AJ1975" s="25">
        <v>0</v>
      </c>
      <c r="AK1975" s="123">
        <v>0</v>
      </c>
      <c r="AL1975" s="25">
        <v>0</v>
      </c>
      <c r="AM1975" s="25">
        <v>0</v>
      </c>
      <c r="AN1975" s="25">
        <v>0</v>
      </c>
      <c r="AO1975" s="109"/>
      <c r="AP1975" s="25">
        <v>0</v>
      </c>
      <c r="AQ1975" s="25">
        <v>0</v>
      </c>
      <c r="AR1975" s="25">
        <v>0</v>
      </c>
      <c r="AS1975" s="25">
        <v>0</v>
      </c>
      <c r="AT1975" s="25">
        <v>0</v>
      </c>
      <c r="AU1975" s="25">
        <v>0</v>
      </c>
      <c r="AW1975" t="str">
        <f t="shared" si="181"/>
        <v>Phạm Thanh Hà</v>
      </c>
      <c r="AX1975" s="27" t="str">
        <f t="shared" si="182"/>
        <v xml:space="preserve">Vương Thị Thu Phương </v>
      </c>
      <c r="AY1975" s="4" t="str">
        <f t="shared" si="183"/>
        <v>VIN+</v>
      </c>
    </row>
    <row r="1976" spans="1:51" outlineLevel="1" x14ac:dyDescent="0.25">
      <c r="A1976" s="4" t="s">
        <v>1104</v>
      </c>
      <c r="B1976" s="4" t="s">
        <v>797</v>
      </c>
      <c r="C1976" s="4" t="s">
        <v>451</v>
      </c>
      <c r="D1976" s="11" t="s">
        <v>778</v>
      </c>
      <c r="E1976" s="32" t="s">
        <v>650</v>
      </c>
      <c r="F1976" s="11" t="s">
        <v>710</v>
      </c>
      <c r="G1976" s="35">
        <v>5293366</v>
      </c>
      <c r="H1976" s="4" t="s">
        <v>3514</v>
      </c>
      <c r="I1976" s="4"/>
      <c r="J1976" s="4"/>
      <c r="K1976" s="4"/>
      <c r="L1976" s="4"/>
      <c r="M1976" s="33"/>
      <c r="N1976" s="38"/>
      <c r="O1976" s="33"/>
      <c r="P1976" s="244">
        <f t="shared" si="180"/>
        <v>0</v>
      </c>
      <c r="Q1976" s="25"/>
      <c r="R1976" s="25"/>
      <c r="S1976" s="25"/>
      <c r="T1976" s="109"/>
      <c r="U1976" s="25"/>
      <c r="V1976" s="25"/>
      <c r="W1976" s="25"/>
      <c r="X1976" s="25">
        <v>0</v>
      </c>
      <c r="Y1976" s="25"/>
      <c r="Z1976" s="25">
        <v>0</v>
      </c>
      <c r="AA1976" s="109"/>
      <c r="AB1976" s="25">
        <v>0</v>
      </c>
      <c r="AC1976" s="25">
        <v>0</v>
      </c>
      <c r="AD1976" s="25">
        <v>0</v>
      </c>
      <c r="AE1976" s="25">
        <v>0</v>
      </c>
      <c r="AF1976" s="25">
        <v>0</v>
      </c>
      <c r="AG1976" s="25">
        <v>0</v>
      </c>
      <c r="AH1976" s="109"/>
      <c r="AI1976" s="25">
        <v>0</v>
      </c>
      <c r="AJ1976" s="25">
        <v>0</v>
      </c>
      <c r="AK1976" s="123">
        <v>0</v>
      </c>
      <c r="AL1976" s="25">
        <v>0</v>
      </c>
      <c r="AM1976" s="25">
        <v>0</v>
      </c>
      <c r="AN1976" s="25">
        <v>0</v>
      </c>
      <c r="AO1976" s="109"/>
      <c r="AP1976" s="25">
        <v>0</v>
      </c>
      <c r="AQ1976" s="25">
        <v>0</v>
      </c>
      <c r="AR1976" s="25">
        <v>0</v>
      </c>
      <c r="AS1976" s="25">
        <v>0</v>
      </c>
      <c r="AT1976" s="25">
        <v>0</v>
      </c>
      <c r="AU1976" s="25">
        <v>0</v>
      </c>
      <c r="AW1976" t="str">
        <f t="shared" si="181"/>
        <v>Phạm Thanh Hà</v>
      </c>
      <c r="AX1976" s="27" t="str">
        <f t="shared" si="182"/>
        <v xml:space="preserve">Vương Thị Thu Phương </v>
      </c>
      <c r="AY1976" s="4" t="str">
        <f t="shared" si="183"/>
        <v>VIN+</v>
      </c>
    </row>
    <row r="1977" spans="1:51" outlineLevel="1" x14ac:dyDescent="0.25">
      <c r="A1977" s="4" t="s">
        <v>1104</v>
      </c>
      <c r="B1977" s="4" t="s">
        <v>797</v>
      </c>
      <c r="C1977" s="4" t="s">
        <v>451</v>
      </c>
      <c r="D1977" s="11" t="s">
        <v>778</v>
      </c>
      <c r="E1977" s="32" t="s">
        <v>650</v>
      </c>
      <c r="F1977" s="11" t="s">
        <v>710</v>
      </c>
      <c r="G1977" s="35">
        <v>5273272</v>
      </c>
      <c r="H1977" s="4" t="s">
        <v>3515</v>
      </c>
      <c r="I1977" s="4"/>
      <c r="J1977" s="4"/>
      <c r="K1977" s="4"/>
      <c r="L1977" s="4"/>
      <c r="M1977" s="33"/>
      <c r="N1977" s="38"/>
      <c r="O1977" s="33"/>
      <c r="P1977" s="244">
        <f t="shared" si="180"/>
        <v>238.464</v>
      </c>
      <c r="Q1977" s="25"/>
      <c r="R1977" s="25"/>
      <c r="S1977" s="25"/>
      <c r="T1977" s="109"/>
      <c r="U1977" s="25"/>
      <c r="V1977" s="25"/>
      <c r="W1977" s="25"/>
      <c r="X1977" s="25">
        <v>0</v>
      </c>
      <c r="Y1977" s="25"/>
      <c r="Z1977" s="25">
        <v>0</v>
      </c>
      <c r="AA1977" s="109"/>
      <c r="AB1977" s="25">
        <v>0</v>
      </c>
      <c r="AC1977" s="25">
        <v>0</v>
      </c>
      <c r="AD1977" s="25">
        <v>0</v>
      </c>
      <c r="AE1977" s="25">
        <v>0</v>
      </c>
      <c r="AF1977" s="25">
        <v>0</v>
      </c>
      <c r="AG1977" s="25">
        <v>0</v>
      </c>
      <c r="AH1977" s="109"/>
      <c r="AI1977" s="25">
        <v>0</v>
      </c>
      <c r="AJ1977" s="25">
        <v>0</v>
      </c>
      <c r="AK1977" s="123">
        <v>0</v>
      </c>
      <c r="AL1977" s="25">
        <v>0</v>
      </c>
      <c r="AM1977" s="25">
        <v>0</v>
      </c>
      <c r="AN1977" s="25">
        <v>0</v>
      </c>
      <c r="AO1977" s="109"/>
      <c r="AP1977" s="25">
        <v>238.464</v>
      </c>
      <c r="AQ1977" s="25">
        <v>0</v>
      </c>
      <c r="AR1977" s="25">
        <v>0</v>
      </c>
      <c r="AS1977" s="25">
        <v>0</v>
      </c>
      <c r="AT1977" s="25">
        <v>0</v>
      </c>
      <c r="AU1977" s="25">
        <v>0</v>
      </c>
      <c r="AW1977" t="str">
        <f t="shared" si="181"/>
        <v>Phạm Thanh Hà</v>
      </c>
      <c r="AX1977" s="27" t="str">
        <f t="shared" si="182"/>
        <v xml:space="preserve">Vương Thị Thu Phương </v>
      </c>
      <c r="AY1977" s="4" t="str">
        <f t="shared" si="183"/>
        <v>VIN+</v>
      </c>
    </row>
    <row r="1978" spans="1:51" outlineLevel="1" x14ac:dyDescent="0.25">
      <c r="A1978" s="4" t="s">
        <v>1104</v>
      </c>
      <c r="B1978" s="4" t="s">
        <v>797</v>
      </c>
      <c r="C1978" s="4" t="s">
        <v>451</v>
      </c>
      <c r="D1978" s="11" t="s">
        <v>778</v>
      </c>
      <c r="E1978" s="32" t="s">
        <v>650</v>
      </c>
      <c r="F1978" s="11" t="s">
        <v>710</v>
      </c>
      <c r="G1978" s="35">
        <v>5335925</v>
      </c>
      <c r="H1978" s="4" t="s">
        <v>3516</v>
      </c>
      <c r="I1978" s="4"/>
      <c r="J1978" s="4"/>
      <c r="K1978" s="4"/>
      <c r="L1978" s="4"/>
      <c r="M1978" s="33"/>
      <c r="N1978" s="38"/>
      <c r="O1978" s="33"/>
      <c r="P1978" s="244">
        <f t="shared" si="180"/>
        <v>901.01800000000003</v>
      </c>
      <c r="Q1978" s="25"/>
      <c r="R1978" s="25"/>
      <c r="S1978" s="25"/>
      <c r="T1978" s="109"/>
      <c r="U1978" s="25"/>
      <c r="V1978" s="25"/>
      <c r="W1978" s="25"/>
      <c r="X1978" s="25">
        <v>0</v>
      </c>
      <c r="Y1978" s="25"/>
      <c r="Z1978" s="25">
        <v>0</v>
      </c>
      <c r="AA1978" s="109"/>
      <c r="AB1978" s="25">
        <v>0</v>
      </c>
      <c r="AC1978" s="25">
        <v>0</v>
      </c>
      <c r="AD1978" s="25">
        <v>0</v>
      </c>
      <c r="AE1978" s="25">
        <v>0</v>
      </c>
      <c r="AF1978" s="25">
        <v>0</v>
      </c>
      <c r="AG1978" s="25">
        <v>0</v>
      </c>
      <c r="AH1978" s="109"/>
      <c r="AI1978" s="25">
        <v>0</v>
      </c>
      <c r="AJ1978" s="25">
        <v>0</v>
      </c>
      <c r="AK1978" s="123">
        <v>0</v>
      </c>
      <c r="AL1978" s="25">
        <v>662.55399999999997</v>
      </c>
      <c r="AM1978" s="25">
        <v>0</v>
      </c>
      <c r="AN1978" s="25">
        <v>0</v>
      </c>
      <c r="AO1978" s="109"/>
      <c r="AP1978" s="25">
        <v>238.464</v>
      </c>
      <c r="AQ1978" s="25">
        <v>0</v>
      </c>
      <c r="AR1978" s="25">
        <v>0</v>
      </c>
      <c r="AS1978" s="25">
        <v>0</v>
      </c>
      <c r="AT1978" s="25">
        <v>0</v>
      </c>
      <c r="AU1978" s="25">
        <v>0</v>
      </c>
      <c r="AW1978" t="str">
        <f t="shared" si="181"/>
        <v>Phạm Thanh Hà</v>
      </c>
      <c r="AX1978" s="27" t="str">
        <f t="shared" si="182"/>
        <v xml:space="preserve">Vương Thị Thu Phương </v>
      </c>
      <c r="AY1978" s="4" t="str">
        <f t="shared" si="183"/>
        <v>VIN+</v>
      </c>
    </row>
    <row r="1979" spans="1:51" outlineLevel="1" x14ac:dyDescent="0.25">
      <c r="A1979" s="4" t="s">
        <v>1104</v>
      </c>
      <c r="B1979" s="4" t="s">
        <v>797</v>
      </c>
      <c r="C1979" s="4" t="s">
        <v>451</v>
      </c>
      <c r="D1979" s="11" t="s">
        <v>778</v>
      </c>
      <c r="E1979" s="32" t="s">
        <v>650</v>
      </c>
      <c r="F1979" s="11" t="s">
        <v>710</v>
      </c>
      <c r="G1979" s="35">
        <v>5297258</v>
      </c>
      <c r="H1979" s="4" t="s">
        <v>3517</v>
      </c>
      <c r="I1979" s="4"/>
      <c r="J1979" s="4"/>
      <c r="K1979" s="4"/>
      <c r="L1979" s="4"/>
      <c r="M1979" s="33"/>
      <c r="N1979" s="38"/>
      <c r="O1979" s="33"/>
      <c r="P1979" s="244">
        <f t="shared" si="180"/>
        <v>359.05700000000002</v>
      </c>
      <c r="Q1979" s="25"/>
      <c r="R1979" s="25"/>
      <c r="S1979" s="25"/>
      <c r="T1979" s="109"/>
      <c r="U1979" s="25"/>
      <c r="V1979" s="25"/>
      <c r="W1979" s="25"/>
      <c r="X1979" s="25">
        <v>0</v>
      </c>
      <c r="Y1979" s="25"/>
      <c r="Z1979" s="25">
        <v>0</v>
      </c>
      <c r="AA1979" s="109"/>
      <c r="AB1979" s="25">
        <v>0</v>
      </c>
      <c r="AC1979" s="25">
        <v>0</v>
      </c>
      <c r="AD1979" s="25">
        <v>0</v>
      </c>
      <c r="AE1979" s="25">
        <v>0</v>
      </c>
      <c r="AF1979" s="25">
        <v>0</v>
      </c>
      <c r="AG1979" s="25">
        <v>0</v>
      </c>
      <c r="AH1979" s="109"/>
      <c r="AI1979" s="25">
        <v>0</v>
      </c>
      <c r="AJ1979" s="25">
        <v>0</v>
      </c>
      <c r="AK1979" s="123">
        <v>0</v>
      </c>
      <c r="AL1979" s="25">
        <v>359.05700000000002</v>
      </c>
      <c r="AM1979" s="25">
        <v>0</v>
      </c>
      <c r="AN1979" s="25">
        <v>0</v>
      </c>
      <c r="AO1979" s="109"/>
      <c r="AP1979" s="25">
        <v>0</v>
      </c>
      <c r="AQ1979" s="25">
        <v>0</v>
      </c>
      <c r="AR1979" s="25">
        <v>0</v>
      </c>
      <c r="AS1979" s="25">
        <v>0</v>
      </c>
      <c r="AT1979" s="25">
        <v>0</v>
      </c>
      <c r="AU1979" s="25">
        <v>0</v>
      </c>
      <c r="AW1979" t="str">
        <f t="shared" si="181"/>
        <v>Phạm Thanh Hà</v>
      </c>
      <c r="AX1979" s="27" t="str">
        <f t="shared" si="182"/>
        <v xml:space="preserve">Vương Thị Thu Phương </v>
      </c>
      <c r="AY1979" s="4" t="str">
        <f t="shared" si="183"/>
        <v>VIN+</v>
      </c>
    </row>
    <row r="1980" spans="1:51" outlineLevel="1" x14ac:dyDescent="0.25">
      <c r="A1980" s="4" t="s">
        <v>1104</v>
      </c>
      <c r="B1980" s="4" t="s">
        <v>797</v>
      </c>
      <c r="C1980" s="4" t="s">
        <v>451</v>
      </c>
      <c r="D1980" s="11" t="s">
        <v>778</v>
      </c>
      <c r="E1980" s="32" t="s">
        <v>650</v>
      </c>
      <c r="F1980" s="11" t="s">
        <v>710</v>
      </c>
      <c r="G1980" s="35">
        <v>5279304</v>
      </c>
      <c r="H1980" s="4" t="s">
        <v>3518</v>
      </c>
      <c r="I1980" s="4"/>
      <c r="J1980" s="4"/>
      <c r="K1980" s="4"/>
      <c r="L1980" s="4"/>
      <c r="M1980" s="33"/>
      <c r="N1980" s="38"/>
      <c r="O1980" s="33"/>
      <c r="P1980" s="244">
        <f t="shared" si="180"/>
        <v>0</v>
      </c>
      <c r="Q1980" s="25"/>
      <c r="R1980" s="25"/>
      <c r="S1980" s="25"/>
      <c r="T1980" s="109"/>
      <c r="U1980" s="25"/>
      <c r="V1980" s="25"/>
      <c r="W1980" s="25"/>
      <c r="X1980" s="25">
        <v>0</v>
      </c>
      <c r="Y1980" s="25"/>
      <c r="Z1980" s="25">
        <v>0</v>
      </c>
      <c r="AA1980" s="109"/>
      <c r="AB1980" s="25">
        <v>0</v>
      </c>
      <c r="AC1980" s="25">
        <v>0</v>
      </c>
      <c r="AD1980" s="25">
        <v>0</v>
      </c>
      <c r="AE1980" s="25">
        <v>0</v>
      </c>
      <c r="AF1980" s="25">
        <v>0</v>
      </c>
      <c r="AG1980" s="25">
        <v>0</v>
      </c>
      <c r="AH1980" s="109"/>
      <c r="AI1980" s="25">
        <v>0</v>
      </c>
      <c r="AJ1980" s="25">
        <v>0</v>
      </c>
      <c r="AK1980" s="123">
        <v>0</v>
      </c>
      <c r="AL1980" s="25">
        <v>0</v>
      </c>
      <c r="AM1980" s="25">
        <v>0</v>
      </c>
      <c r="AN1980" s="25">
        <v>0</v>
      </c>
      <c r="AO1980" s="109"/>
      <c r="AP1980" s="25">
        <v>0</v>
      </c>
      <c r="AQ1980" s="25">
        <v>0</v>
      </c>
      <c r="AR1980" s="25">
        <v>0</v>
      </c>
      <c r="AS1980" s="25">
        <v>0</v>
      </c>
      <c r="AT1980" s="25">
        <v>0</v>
      </c>
      <c r="AU1980" s="25">
        <v>0</v>
      </c>
      <c r="AW1980" t="str">
        <f t="shared" si="181"/>
        <v>Phạm Thanh Hà</v>
      </c>
      <c r="AX1980" s="27" t="str">
        <f t="shared" si="182"/>
        <v xml:space="preserve">Vương Thị Thu Phương </v>
      </c>
      <c r="AY1980" s="4" t="str">
        <f t="shared" si="183"/>
        <v>VIN+</v>
      </c>
    </row>
    <row r="1981" spans="1:51" outlineLevel="1" x14ac:dyDescent="0.25">
      <c r="A1981" s="4" t="s">
        <v>1104</v>
      </c>
      <c r="B1981" s="4" t="s">
        <v>797</v>
      </c>
      <c r="C1981" s="4" t="s">
        <v>451</v>
      </c>
      <c r="D1981" s="11" t="s">
        <v>778</v>
      </c>
      <c r="E1981" s="32" t="s">
        <v>650</v>
      </c>
      <c r="F1981" s="11" t="s">
        <v>710</v>
      </c>
      <c r="G1981" s="35">
        <v>5132539</v>
      </c>
      <c r="H1981" s="4" t="s">
        <v>3519</v>
      </c>
      <c r="I1981" s="4"/>
      <c r="J1981" s="4"/>
      <c r="K1981" s="4"/>
      <c r="L1981" s="4"/>
      <c r="M1981" s="33"/>
      <c r="N1981" s="38"/>
      <c r="O1981" s="33"/>
      <c r="P1981" s="244">
        <f t="shared" si="180"/>
        <v>541.96100000000001</v>
      </c>
      <c r="Q1981" s="25"/>
      <c r="R1981" s="25"/>
      <c r="S1981" s="25"/>
      <c r="T1981" s="109"/>
      <c r="U1981" s="25"/>
      <c r="V1981" s="25"/>
      <c r="W1981" s="25"/>
      <c r="X1981" s="25">
        <v>0</v>
      </c>
      <c r="Y1981" s="25"/>
      <c r="Z1981" s="25">
        <v>0</v>
      </c>
      <c r="AA1981" s="109"/>
      <c r="AB1981" s="25">
        <v>0</v>
      </c>
      <c r="AC1981" s="25">
        <v>0</v>
      </c>
      <c r="AD1981" s="25">
        <v>0</v>
      </c>
      <c r="AE1981" s="25">
        <v>0</v>
      </c>
      <c r="AF1981" s="25">
        <v>0</v>
      </c>
      <c r="AG1981" s="25">
        <v>0</v>
      </c>
      <c r="AH1981" s="109"/>
      <c r="AI1981" s="25">
        <v>0</v>
      </c>
      <c r="AJ1981" s="25">
        <v>0</v>
      </c>
      <c r="AK1981" s="123">
        <v>0</v>
      </c>
      <c r="AL1981" s="25">
        <v>238.464</v>
      </c>
      <c r="AM1981" s="25">
        <v>0</v>
      </c>
      <c r="AN1981" s="25">
        <v>0</v>
      </c>
      <c r="AO1981" s="109"/>
      <c r="AP1981" s="25">
        <v>303.49700000000001</v>
      </c>
      <c r="AQ1981" s="25">
        <v>0</v>
      </c>
      <c r="AR1981" s="25">
        <v>0</v>
      </c>
      <c r="AS1981" s="25">
        <v>0</v>
      </c>
      <c r="AT1981" s="25">
        <v>0</v>
      </c>
      <c r="AU1981" s="25">
        <v>0</v>
      </c>
      <c r="AW1981" t="str">
        <f t="shared" si="181"/>
        <v>Phạm Thanh Hà</v>
      </c>
      <c r="AX1981" s="27" t="str">
        <f t="shared" si="182"/>
        <v xml:space="preserve">Vương Thị Thu Phương </v>
      </c>
      <c r="AY1981" s="4" t="str">
        <f t="shared" si="183"/>
        <v>VIN+</v>
      </c>
    </row>
    <row r="1982" spans="1:51" outlineLevel="1" x14ac:dyDescent="0.25">
      <c r="A1982" s="4" t="s">
        <v>1104</v>
      </c>
      <c r="B1982" s="4" t="s">
        <v>797</v>
      </c>
      <c r="C1982" s="4" t="s">
        <v>451</v>
      </c>
      <c r="D1982" s="11" t="s">
        <v>778</v>
      </c>
      <c r="E1982" s="32" t="s">
        <v>650</v>
      </c>
      <c r="F1982" s="11" t="s">
        <v>710</v>
      </c>
      <c r="G1982" s="35">
        <v>5127610</v>
      </c>
      <c r="H1982" s="4" t="s">
        <v>3520</v>
      </c>
      <c r="I1982" s="4"/>
      <c r="J1982" s="4"/>
      <c r="K1982" s="4"/>
      <c r="L1982" s="4"/>
      <c r="M1982" s="33"/>
      <c r="N1982" s="38"/>
      <c r="O1982" s="33"/>
      <c r="P1982" s="244">
        <f t="shared" si="180"/>
        <v>597.52099999999996</v>
      </c>
      <c r="Q1982" s="25"/>
      <c r="R1982" s="25"/>
      <c r="S1982" s="25"/>
      <c r="T1982" s="109"/>
      <c r="U1982" s="25"/>
      <c r="V1982" s="25"/>
      <c r="W1982" s="25"/>
      <c r="X1982" s="25">
        <v>0</v>
      </c>
      <c r="Y1982" s="25"/>
      <c r="Z1982" s="25">
        <v>0</v>
      </c>
      <c r="AA1982" s="109"/>
      <c r="AB1982" s="25">
        <v>0</v>
      </c>
      <c r="AC1982" s="25">
        <v>0</v>
      </c>
      <c r="AD1982" s="25">
        <v>0</v>
      </c>
      <c r="AE1982" s="25">
        <v>0</v>
      </c>
      <c r="AF1982" s="25">
        <v>0</v>
      </c>
      <c r="AG1982" s="25">
        <v>0</v>
      </c>
      <c r="AH1982" s="109"/>
      <c r="AI1982" s="25">
        <v>359.05700000000002</v>
      </c>
      <c r="AJ1982" s="25">
        <v>0</v>
      </c>
      <c r="AK1982" s="123">
        <v>0</v>
      </c>
      <c r="AL1982" s="25">
        <v>0</v>
      </c>
      <c r="AM1982" s="25">
        <v>0</v>
      </c>
      <c r="AN1982" s="25">
        <v>0</v>
      </c>
      <c r="AO1982" s="109"/>
      <c r="AP1982" s="25">
        <v>0</v>
      </c>
      <c r="AQ1982" s="25">
        <v>238.464</v>
      </c>
      <c r="AR1982" s="25">
        <v>0</v>
      </c>
      <c r="AS1982" s="25">
        <v>0</v>
      </c>
      <c r="AT1982" s="25">
        <v>0</v>
      </c>
      <c r="AU1982" s="25">
        <v>0</v>
      </c>
      <c r="AW1982" t="str">
        <f t="shared" si="181"/>
        <v>Phạm Thanh Hà</v>
      </c>
      <c r="AX1982" s="27" t="str">
        <f t="shared" si="182"/>
        <v xml:space="preserve">Vương Thị Thu Phương </v>
      </c>
      <c r="AY1982" s="4" t="str">
        <f t="shared" si="183"/>
        <v>VIN+</v>
      </c>
    </row>
    <row r="1983" spans="1:51" outlineLevel="1" x14ac:dyDescent="0.25">
      <c r="A1983" s="4" t="s">
        <v>1104</v>
      </c>
      <c r="B1983" s="4" t="s">
        <v>797</v>
      </c>
      <c r="C1983" s="4" t="s">
        <v>451</v>
      </c>
      <c r="D1983" s="11" t="s">
        <v>778</v>
      </c>
      <c r="E1983" s="32" t="s">
        <v>650</v>
      </c>
      <c r="F1983" s="11" t="s">
        <v>710</v>
      </c>
      <c r="G1983" s="35">
        <v>5273559</v>
      </c>
      <c r="H1983" s="4" t="s">
        <v>3521</v>
      </c>
      <c r="I1983" s="4"/>
      <c r="J1983" s="4"/>
      <c r="K1983" s="4"/>
      <c r="L1983" s="4"/>
      <c r="M1983" s="33"/>
      <c r="N1983" s="38"/>
      <c r="O1983" s="33"/>
      <c r="P1983" s="244">
        <f t="shared" si="180"/>
        <v>238.464</v>
      </c>
      <c r="Q1983" s="25"/>
      <c r="R1983" s="25"/>
      <c r="S1983" s="25"/>
      <c r="T1983" s="109"/>
      <c r="U1983" s="25"/>
      <c r="V1983" s="25"/>
      <c r="W1983" s="25"/>
      <c r="X1983" s="25">
        <v>0</v>
      </c>
      <c r="Y1983" s="25"/>
      <c r="Z1983" s="25">
        <v>0</v>
      </c>
      <c r="AA1983" s="109"/>
      <c r="AB1983" s="25">
        <v>0</v>
      </c>
      <c r="AC1983" s="25">
        <v>0</v>
      </c>
      <c r="AD1983" s="25">
        <v>0</v>
      </c>
      <c r="AE1983" s="25">
        <v>0</v>
      </c>
      <c r="AF1983" s="25">
        <v>0</v>
      </c>
      <c r="AG1983" s="25">
        <v>0</v>
      </c>
      <c r="AH1983" s="109"/>
      <c r="AI1983" s="25">
        <v>0</v>
      </c>
      <c r="AJ1983" s="25">
        <v>0</v>
      </c>
      <c r="AK1983" s="123">
        <v>0</v>
      </c>
      <c r="AL1983" s="25">
        <v>0</v>
      </c>
      <c r="AM1983" s="25">
        <v>0</v>
      </c>
      <c r="AN1983" s="25">
        <v>0</v>
      </c>
      <c r="AO1983" s="109"/>
      <c r="AP1983" s="25">
        <v>0</v>
      </c>
      <c r="AQ1983" s="25">
        <v>238.464</v>
      </c>
      <c r="AR1983" s="25">
        <v>0</v>
      </c>
      <c r="AS1983" s="25">
        <v>0</v>
      </c>
      <c r="AT1983" s="25">
        <v>0</v>
      </c>
      <c r="AU1983" s="25">
        <v>0</v>
      </c>
      <c r="AW1983" t="str">
        <f t="shared" si="181"/>
        <v>Phạm Thanh Hà</v>
      </c>
      <c r="AX1983" s="27" t="str">
        <f t="shared" si="182"/>
        <v xml:space="preserve">Vương Thị Thu Phương </v>
      </c>
      <c r="AY1983" s="4" t="str">
        <f t="shared" si="183"/>
        <v>VIN+</v>
      </c>
    </row>
    <row r="1984" spans="1:51" outlineLevel="1" x14ac:dyDescent="0.25">
      <c r="A1984" s="4" t="s">
        <v>1104</v>
      </c>
      <c r="B1984" s="4" t="s">
        <v>797</v>
      </c>
      <c r="C1984" s="4" t="s">
        <v>451</v>
      </c>
      <c r="D1984" s="11" t="s">
        <v>778</v>
      </c>
      <c r="E1984" s="32" t="s">
        <v>650</v>
      </c>
      <c r="F1984" s="11" t="s">
        <v>710</v>
      </c>
      <c r="G1984" s="35">
        <v>5295333</v>
      </c>
      <c r="H1984" s="4" t="s">
        <v>3522</v>
      </c>
      <c r="I1984" s="4"/>
      <c r="J1984" s="4"/>
      <c r="K1984" s="4"/>
      <c r="L1984" s="4"/>
      <c r="M1984" s="33"/>
      <c r="N1984" s="38"/>
      <c r="O1984" s="33"/>
      <c r="P1984" s="244">
        <f t="shared" si="180"/>
        <v>1083.586</v>
      </c>
      <c r="Q1984" s="25"/>
      <c r="R1984" s="25"/>
      <c r="S1984" s="25"/>
      <c r="T1984" s="109"/>
      <c r="U1984" s="25"/>
      <c r="V1984" s="25"/>
      <c r="W1984" s="25"/>
      <c r="X1984" s="25">
        <v>0</v>
      </c>
      <c r="Y1984" s="25"/>
      <c r="Z1984" s="25">
        <v>0</v>
      </c>
      <c r="AA1984" s="109"/>
      <c r="AB1984" s="25">
        <v>0</v>
      </c>
      <c r="AC1984" s="25">
        <v>0</v>
      </c>
      <c r="AD1984" s="25">
        <v>0</v>
      </c>
      <c r="AE1984" s="25">
        <v>0</v>
      </c>
      <c r="AF1984" s="25">
        <v>0</v>
      </c>
      <c r="AG1984" s="25">
        <v>1083.586</v>
      </c>
      <c r="AH1984" s="109"/>
      <c r="AI1984" s="25">
        <v>0</v>
      </c>
      <c r="AJ1984" s="25">
        <v>0</v>
      </c>
      <c r="AK1984" s="123">
        <v>0</v>
      </c>
      <c r="AL1984" s="25">
        <v>0</v>
      </c>
      <c r="AM1984" s="25">
        <v>0</v>
      </c>
      <c r="AN1984" s="25">
        <v>0</v>
      </c>
      <c r="AO1984" s="109"/>
      <c r="AP1984" s="25">
        <v>0</v>
      </c>
      <c r="AQ1984" s="25">
        <v>0</v>
      </c>
      <c r="AR1984" s="25">
        <v>0</v>
      </c>
      <c r="AS1984" s="25">
        <v>0</v>
      </c>
      <c r="AT1984" s="25">
        <v>0</v>
      </c>
      <c r="AU1984" s="25">
        <v>0</v>
      </c>
      <c r="AW1984" t="str">
        <f t="shared" si="181"/>
        <v>Phạm Thanh Hà</v>
      </c>
      <c r="AX1984" s="27" t="str">
        <f t="shared" si="182"/>
        <v xml:space="preserve">Vương Thị Thu Phương </v>
      </c>
      <c r="AY1984" s="4" t="str">
        <f t="shared" si="183"/>
        <v>VIN+</v>
      </c>
    </row>
    <row r="1985" spans="1:51" outlineLevel="1" x14ac:dyDescent="0.25">
      <c r="A1985" s="4" t="s">
        <v>1104</v>
      </c>
      <c r="B1985" s="4" t="s">
        <v>797</v>
      </c>
      <c r="C1985" s="4" t="s">
        <v>451</v>
      </c>
      <c r="D1985" s="11" t="s">
        <v>778</v>
      </c>
      <c r="E1985" s="32" t="s">
        <v>650</v>
      </c>
      <c r="F1985" s="11" t="s">
        <v>710</v>
      </c>
      <c r="G1985" s="35">
        <v>5130306</v>
      </c>
      <c r="H1985" s="4" t="s">
        <v>3523</v>
      </c>
      <c r="I1985" s="4"/>
      <c r="J1985" s="4"/>
      <c r="K1985" s="4"/>
      <c r="L1985" s="4"/>
      <c r="M1985" s="33"/>
      <c r="N1985" s="38"/>
      <c r="O1985" s="33"/>
      <c r="P1985" s="244">
        <f t="shared" si="180"/>
        <v>238.464</v>
      </c>
      <c r="Q1985" s="25"/>
      <c r="R1985" s="25"/>
      <c r="S1985" s="25"/>
      <c r="T1985" s="109"/>
      <c r="U1985" s="25"/>
      <c r="V1985" s="25"/>
      <c r="W1985" s="25"/>
      <c r="X1985" s="25">
        <v>0</v>
      </c>
      <c r="Y1985" s="25"/>
      <c r="Z1985" s="25">
        <v>0</v>
      </c>
      <c r="AA1985" s="109"/>
      <c r="AB1985" s="25">
        <v>0</v>
      </c>
      <c r="AC1985" s="25">
        <v>0</v>
      </c>
      <c r="AD1985" s="25">
        <v>0</v>
      </c>
      <c r="AE1985" s="25">
        <v>0</v>
      </c>
      <c r="AF1985" s="25">
        <v>0</v>
      </c>
      <c r="AG1985" s="25">
        <v>0</v>
      </c>
      <c r="AH1985" s="109"/>
      <c r="AI1985" s="25">
        <v>238.464</v>
      </c>
      <c r="AJ1985" s="25">
        <v>0</v>
      </c>
      <c r="AK1985" s="123">
        <v>0</v>
      </c>
      <c r="AL1985" s="25">
        <v>0</v>
      </c>
      <c r="AM1985" s="25">
        <v>0</v>
      </c>
      <c r="AN1985" s="25">
        <v>0</v>
      </c>
      <c r="AO1985" s="109"/>
      <c r="AP1985" s="25">
        <v>0</v>
      </c>
      <c r="AQ1985" s="25">
        <v>0</v>
      </c>
      <c r="AR1985" s="25">
        <v>0</v>
      </c>
      <c r="AS1985" s="25">
        <v>0</v>
      </c>
      <c r="AT1985" s="25">
        <v>0</v>
      </c>
      <c r="AU1985" s="25">
        <v>0</v>
      </c>
      <c r="AW1985" t="str">
        <f t="shared" si="181"/>
        <v>Phạm Thanh Hà</v>
      </c>
      <c r="AX1985" s="27" t="str">
        <f t="shared" si="182"/>
        <v xml:space="preserve">Vương Thị Thu Phương </v>
      </c>
      <c r="AY1985" s="4" t="str">
        <f t="shared" si="183"/>
        <v>VIN+</v>
      </c>
    </row>
    <row r="1986" spans="1:51" outlineLevel="1" x14ac:dyDescent="0.25">
      <c r="A1986" s="4" t="s">
        <v>1104</v>
      </c>
      <c r="B1986" s="4" t="s">
        <v>797</v>
      </c>
      <c r="C1986" s="4" t="s">
        <v>451</v>
      </c>
      <c r="D1986" s="11" t="s">
        <v>778</v>
      </c>
      <c r="E1986" s="32" t="s">
        <v>650</v>
      </c>
      <c r="F1986" s="11" t="s">
        <v>710</v>
      </c>
      <c r="G1986" s="35">
        <v>5130195</v>
      </c>
      <c r="H1986" s="4" t="s">
        <v>3524</v>
      </c>
      <c r="I1986" s="4"/>
      <c r="J1986" s="4"/>
      <c r="K1986" s="4"/>
      <c r="L1986" s="4"/>
      <c r="M1986" s="33"/>
      <c r="N1986" s="38"/>
      <c r="O1986" s="33"/>
      <c r="P1986" s="244">
        <f t="shared" si="180"/>
        <v>476.928</v>
      </c>
      <c r="Q1986" s="25"/>
      <c r="R1986" s="25"/>
      <c r="S1986" s="25"/>
      <c r="T1986" s="109"/>
      <c r="U1986" s="25"/>
      <c r="V1986" s="25"/>
      <c r="W1986" s="25"/>
      <c r="X1986" s="25">
        <v>0</v>
      </c>
      <c r="Y1986" s="25"/>
      <c r="Z1986" s="25">
        <v>0</v>
      </c>
      <c r="AA1986" s="109"/>
      <c r="AB1986" s="25">
        <v>0</v>
      </c>
      <c r="AC1986" s="25">
        <v>0</v>
      </c>
      <c r="AD1986" s="25">
        <v>0</v>
      </c>
      <c r="AE1986" s="25">
        <v>0</v>
      </c>
      <c r="AF1986" s="25">
        <v>0</v>
      </c>
      <c r="AG1986" s="25">
        <v>0</v>
      </c>
      <c r="AH1986" s="109"/>
      <c r="AI1986" s="25">
        <v>476.928</v>
      </c>
      <c r="AJ1986" s="25">
        <v>0</v>
      </c>
      <c r="AK1986" s="123">
        <v>0</v>
      </c>
      <c r="AL1986" s="25">
        <v>0</v>
      </c>
      <c r="AM1986" s="25">
        <v>0</v>
      </c>
      <c r="AN1986" s="25">
        <v>0</v>
      </c>
      <c r="AO1986" s="109"/>
      <c r="AP1986" s="25">
        <v>0</v>
      </c>
      <c r="AQ1986" s="25">
        <v>0</v>
      </c>
      <c r="AR1986" s="25">
        <v>0</v>
      </c>
      <c r="AS1986" s="25">
        <v>0</v>
      </c>
      <c r="AT1986" s="25">
        <v>0</v>
      </c>
      <c r="AU1986" s="25">
        <v>0</v>
      </c>
      <c r="AW1986" t="str">
        <f t="shared" si="181"/>
        <v>Phạm Thanh Hà</v>
      </c>
      <c r="AX1986" s="27" t="str">
        <f t="shared" si="182"/>
        <v xml:space="preserve">Vương Thị Thu Phương </v>
      </c>
      <c r="AY1986" s="4" t="str">
        <f t="shared" si="183"/>
        <v>VIN+</v>
      </c>
    </row>
    <row r="1987" spans="1:51" outlineLevel="1" x14ac:dyDescent="0.25">
      <c r="A1987" s="4" t="s">
        <v>1104</v>
      </c>
      <c r="B1987" s="4" t="s">
        <v>797</v>
      </c>
      <c r="C1987" s="4" t="s">
        <v>451</v>
      </c>
      <c r="D1987" s="11" t="s">
        <v>778</v>
      </c>
      <c r="E1987" s="32" t="s">
        <v>650</v>
      </c>
      <c r="F1987" s="11" t="s">
        <v>710</v>
      </c>
      <c r="G1987" s="35">
        <v>5272204</v>
      </c>
      <c r="H1987" s="4" t="s">
        <v>3525</v>
      </c>
      <c r="I1987" s="4"/>
      <c r="J1987" s="4"/>
      <c r="K1987" s="4"/>
      <c r="L1987" s="4"/>
      <c r="M1987" s="33"/>
      <c r="N1987" s="38"/>
      <c r="O1987" s="33"/>
      <c r="P1987" s="244">
        <f t="shared" si="180"/>
        <v>0</v>
      </c>
      <c r="Q1987" s="25"/>
      <c r="R1987" s="25"/>
      <c r="S1987" s="25"/>
      <c r="T1987" s="109"/>
      <c r="U1987" s="25"/>
      <c r="V1987" s="25"/>
      <c r="W1987" s="25"/>
      <c r="X1987" s="25">
        <v>0</v>
      </c>
      <c r="Y1987" s="25"/>
      <c r="Z1987" s="25">
        <v>0</v>
      </c>
      <c r="AA1987" s="109"/>
      <c r="AB1987" s="25">
        <v>0</v>
      </c>
      <c r="AC1987" s="25">
        <v>0</v>
      </c>
      <c r="AD1987" s="25">
        <v>0</v>
      </c>
      <c r="AE1987" s="25">
        <v>0</v>
      </c>
      <c r="AF1987" s="25">
        <v>0</v>
      </c>
      <c r="AG1987" s="25">
        <v>0</v>
      </c>
      <c r="AH1987" s="109"/>
      <c r="AI1987" s="25">
        <v>0</v>
      </c>
      <c r="AJ1987" s="25">
        <v>0</v>
      </c>
      <c r="AK1987" s="123">
        <v>0</v>
      </c>
      <c r="AL1987" s="25">
        <v>0</v>
      </c>
      <c r="AM1987" s="25">
        <v>0</v>
      </c>
      <c r="AN1987" s="25">
        <v>0</v>
      </c>
      <c r="AO1987" s="109"/>
      <c r="AP1987" s="25">
        <v>0</v>
      </c>
      <c r="AQ1987" s="25">
        <v>0</v>
      </c>
      <c r="AR1987" s="25">
        <v>0</v>
      </c>
      <c r="AS1987" s="25">
        <v>0</v>
      </c>
      <c r="AT1987" s="25">
        <v>0</v>
      </c>
      <c r="AU1987" s="25">
        <v>0</v>
      </c>
      <c r="AW1987" t="str">
        <f t="shared" si="181"/>
        <v>Phạm Thanh Hà</v>
      </c>
      <c r="AX1987" s="27" t="str">
        <f t="shared" si="182"/>
        <v xml:space="preserve">Vương Thị Thu Phương </v>
      </c>
      <c r="AY1987" s="4" t="str">
        <f t="shared" si="183"/>
        <v>VIN+</v>
      </c>
    </row>
    <row r="1988" spans="1:51" outlineLevel="1" x14ac:dyDescent="0.25">
      <c r="A1988" s="4" t="s">
        <v>1104</v>
      </c>
      <c r="B1988" s="4" t="s">
        <v>797</v>
      </c>
      <c r="C1988" s="4" t="s">
        <v>451</v>
      </c>
      <c r="D1988" s="11" t="s">
        <v>778</v>
      </c>
      <c r="E1988" s="32" t="s">
        <v>650</v>
      </c>
      <c r="F1988" s="11" t="s">
        <v>710</v>
      </c>
      <c r="G1988" s="35">
        <v>5127852</v>
      </c>
      <c r="H1988" s="4" t="s">
        <v>3526</v>
      </c>
      <c r="I1988" s="4"/>
      <c r="J1988" s="4"/>
      <c r="K1988" s="4"/>
      <c r="L1988" s="4"/>
      <c r="M1988" s="33"/>
      <c r="N1988" s="38"/>
      <c r="O1988" s="33"/>
      <c r="P1988" s="244">
        <f t="shared" si="180"/>
        <v>2165.201</v>
      </c>
      <c r="Q1988" s="25"/>
      <c r="R1988" s="25"/>
      <c r="S1988" s="25"/>
      <c r="T1988" s="109"/>
      <c r="U1988" s="25"/>
      <c r="V1988" s="25"/>
      <c r="W1988" s="25"/>
      <c r="X1988" s="25">
        <v>0</v>
      </c>
      <c r="Y1988" s="25"/>
      <c r="Z1988" s="25">
        <v>0</v>
      </c>
      <c r="AA1988" s="109"/>
      <c r="AB1988" s="25">
        <v>0</v>
      </c>
      <c r="AC1988" s="25">
        <v>0</v>
      </c>
      <c r="AD1988" s="25">
        <v>0</v>
      </c>
      <c r="AE1988" s="25">
        <v>0</v>
      </c>
      <c r="AF1988" s="25">
        <v>0</v>
      </c>
      <c r="AG1988" s="25">
        <v>0</v>
      </c>
      <c r="AH1988" s="109"/>
      <c r="AI1988" s="25">
        <v>0</v>
      </c>
      <c r="AJ1988" s="25">
        <v>0</v>
      </c>
      <c r="AK1988" s="123">
        <v>0</v>
      </c>
      <c r="AL1988" s="25">
        <v>0</v>
      </c>
      <c r="AM1988" s="25">
        <v>0</v>
      </c>
      <c r="AN1988" s="25">
        <v>0</v>
      </c>
      <c r="AO1988" s="109"/>
      <c r="AP1988" s="25">
        <v>0</v>
      </c>
      <c r="AQ1988" s="25">
        <v>238.464</v>
      </c>
      <c r="AR1988" s="25">
        <v>0</v>
      </c>
      <c r="AS1988" s="25">
        <v>0</v>
      </c>
      <c r="AT1988" s="25">
        <v>0</v>
      </c>
      <c r="AU1988" s="25">
        <v>1926.7370000000001</v>
      </c>
      <c r="AW1988" t="str">
        <f t="shared" si="181"/>
        <v>Phạm Thanh Hà</v>
      </c>
      <c r="AX1988" s="27" t="str">
        <f t="shared" si="182"/>
        <v xml:space="preserve">Vương Thị Thu Phương </v>
      </c>
      <c r="AY1988" s="4" t="str">
        <f t="shared" si="183"/>
        <v>VIN+</v>
      </c>
    </row>
    <row r="1989" spans="1:51" outlineLevel="1" x14ac:dyDescent="0.25">
      <c r="A1989" s="4" t="s">
        <v>1104</v>
      </c>
      <c r="B1989" s="4" t="s">
        <v>797</v>
      </c>
      <c r="C1989" s="4" t="s">
        <v>451</v>
      </c>
      <c r="D1989" s="11" t="s">
        <v>778</v>
      </c>
      <c r="E1989" s="32" t="s">
        <v>650</v>
      </c>
      <c r="F1989" s="11" t="s">
        <v>710</v>
      </c>
      <c r="G1989" s="35">
        <v>5278440</v>
      </c>
      <c r="H1989" s="4" t="s">
        <v>3527</v>
      </c>
      <c r="I1989" s="4"/>
      <c r="J1989" s="4"/>
      <c r="K1989" s="4"/>
      <c r="L1989" s="4"/>
      <c r="M1989" s="33"/>
      <c r="N1989" s="38"/>
      <c r="O1989" s="33"/>
      <c r="P1989" s="244">
        <f t="shared" si="180"/>
        <v>902.98800000000006</v>
      </c>
      <c r="Q1989" s="25"/>
      <c r="R1989" s="25"/>
      <c r="S1989" s="25"/>
      <c r="T1989" s="109"/>
      <c r="U1989" s="25"/>
      <c r="V1989" s="25"/>
      <c r="W1989" s="25"/>
      <c r="X1989" s="25">
        <v>0</v>
      </c>
      <c r="Y1989" s="25"/>
      <c r="Z1989" s="25">
        <v>0</v>
      </c>
      <c r="AA1989" s="109"/>
      <c r="AB1989" s="25">
        <v>0</v>
      </c>
      <c r="AC1989" s="25">
        <v>0</v>
      </c>
      <c r="AD1989" s="25">
        <v>0</v>
      </c>
      <c r="AE1989" s="25">
        <v>0</v>
      </c>
      <c r="AF1989" s="25">
        <v>0</v>
      </c>
      <c r="AG1989" s="25">
        <v>722.39</v>
      </c>
      <c r="AH1989" s="109"/>
      <c r="AI1989" s="25">
        <v>0</v>
      </c>
      <c r="AJ1989" s="25">
        <v>0</v>
      </c>
      <c r="AK1989" s="123">
        <v>0</v>
      </c>
      <c r="AL1989" s="25">
        <v>0</v>
      </c>
      <c r="AM1989" s="25">
        <v>0</v>
      </c>
      <c r="AN1989" s="25">
        <v>0</v>
      </c>
      <c r="AO1989" s="109"/>
      <c r="AP1989" s="25">
        <v>0</v>
      </c>
      <c r="AQ1989" s="25">
        <v>0</v>
      </c>
      <c r="AR1989" s="25">
        <v>0</v>
      </c>
      <c r="AS1989" s="25">
        <v>0</v>
      </c>
      <c r="AT1989" s="25">
        <v>0</v>
      </c>
      <c r="AU1989" s="25">
        <v>180.59800000000001</v>
      </c>
      <c r="AW1989" t="str">
        <f t="shared" si="181"/>
        <v>Phạm Thanh Hà</v>
      </c>
      <c r="AX1989" s="27" t="str">
        <f t="shared" si="182"/>
        <v xml:space="preserve">Vương Thị Thu Phương </v>
      </c>
      <c r="AY1989" s="4" t="str">
        <f t="shared" si="183"/>
        <v>VIN+</v>
      </c>
    </row>
    <row r="1990" spans="1:51" outlineLevel="1" x14ac:dyDescent="0.25">
      <c r="A1990" s="4" t="s">
        <v>1104</v>
      </c>
      <c r="B1990" s="4" t="s">
        <v>797</v>
      </c>
      <c r="C1990" s="4" t="s">
        <v>451</v>
      </c>
      <c r="D1990" s="11" t="s">
        <v>778</v>
      </c>
      <c r="E1990" s="32" t="s">
        <v>650</v>
      </c>
      <c r="F1990" s="11" t="s">
        <v>710</v>
      </c>
      <c r="G1990" s="35">
        <v>5124585</v>
      </c>
      <c r="H1990" s="4" t="s">
        <v>3528</v>
      </c>
      <c r="I1990" s="4"/>
      <c r="J1990" s="4"/>
      <c r="K1990" s="4"/>
      <c r="L1990" s="4"/>
      <c r="M1990" s="33"/>
      <c r="N1990" s="38"/>
      <c r="O1990" s="33"/>
      <c r="P1990" s="244">
        <f t="shared" si="180"/>
        <v>0</v>
      </c>
      <c r="Q1990" s="25"/>
      <c r="R1990" s="25"/>
      <c r="S1990" s="25"/>
      <c r="T1990" s="109"/>
      <c r="U1990" s="25"/>
      <c r="V1990" s="25"/>
      <c r="W1990" s="25"/>
      <c r="X1990" s="25">
        <v>0</v>
      </c>
      <c r="Y1990" s="25"/>
      <c r="Z1990" s="25">
        <v>0</v>
      </c>
      <c r="AA1990" s="109"/>
      <c r="AB1990" s="25">
        <v>0</v>
      </c>
      <c r="AC1990" s="25">
        <v>0</v>
      </c>
      <c r="AD1990" s="25">
        <v>0</v>
      </c>
      <c r="AE1990" s="25">
        <v>0</v>
      </c>
      <c r="AF1990" s="25">
        <v>0</v>
      </c>
      <c r="AG1990" s="25">
        <v>0</v>
      </c>
      <c r="AH1990" s="109"/>
      <c r="AI1990" s="25">
        <v>0</v>
      </c>
      <c r="AJ1990" s="25">
        <v>0</v>
      </c>
      <c r="AK1990" s="123">
        <v>0</v>
      </c>
      <c r="AL1990" s="25">
        <v>0</v>
      </c>
      <c r="AM1990" s="25">
        <v>0</v>
      </c>
      <c r="AN1990" s="25">
        <v>0</v>
      </c>
      <c r="AO1990" s="109"/>
      <c r="AP1990" s="25">
        <v>0</v>
      </c>
      <c r="AQ1990" s="25">
        <v>0</v>
      </c>
      <c r="AR1990" s="25">
        <v>0</v>
      </c>
      <c r="AS1990" s="25">
        <v>0</v>
      </c>
      <c r="AT1990" s="25">
        <v>0</v>
      </c>
      <c r="AU1990" s="25">
        <v>0</v>
      </c>
      <c r="AW1990" t="str">
        <f t="shared" si="181"/>
        <v>Phạm Thanh Hà</v>
      </c>
      <c r="AX1990" s="27" t="str">
        <f t="shared" si="182"/>
        <v xml:space="preserve">Vương Thị Thu Phương </v>
      </c>
      <c r="AY1990" s="4" t="str">
        <f t="shared" si="183"/>
        <v>VIN+</v>
      </c>
    </row>
    <row r="1991" spans="1:51" outlineLevel="1" x14ac:dyDescent="0.25">
      <c r="A1991" s="4" t="s">
        <v>1104</v>
      </c>
      <c r="B1991" s="4" t="s">
        <v>797</v>
      </c>
      <c r="C1991" s="4" t="s">
        <v>451</v>
      </c>
      <c r="D1991" s="11" t="s">
        <v>778</v>
      </c>
      <c r="E1991" s="32" t="s">
        <v>650</v>
      </c>
      <c r="F1991" s="11" t="s">
        <v>710</v>
      </c>
      <c r="G1991" s="35">
        <v>5330162</v>
      </c>
      <c r="H1991" s="4" t="s">
        <v>3529</v>
      </c>
      <c r="I1991" s="4"/>
      <c r="J1991" s="4"/>
      <c r="K1991" s="4"/>
      <c r="L1991" s="4"/>
      <c r="M1991" s="33"/>
      <c r="N1991" s="38"/>
      <c r="O1991" s="33"/>
      <c r="P1991" s="244">
        <f t="shared" si="180"/>
        <v>0</v>
      </c>
      <c r="Q1991" s="25"/>
      <c r="R1991" s="25"/>
      <c r="S1991" s="25"/>
      <c r="T1991" s="109"/>
      <c r="U1991" s="25"/>
      <c r="V1991" s="25"/>
      <c r="W1991" s="25"/>
      <c r="X1991" s="25">
        <v>0</v>
      </c>
      <c r="Y1991" s="25"/>
      <c r="Z1991" s="25">
        <v>0</v>
      </c>
      <c r="AA1991" s="109"/>
      <c r="AB1991" s="25">
        <v>0</v>
      </c>
      <c r="AC1991" s="25">
        <v>0</v>
      </c>
      <c r="AD1991" s="25">
        <v>0</v>
      </c>
      <c r="AE1991" s="25">
        <v>0</v>
      </c>
      <c r="AF1991" s="25">
        <v>0</v>
      </c>
      <c r="AG1991" s="25">
        <v>0</v>
      </c>
      <c r="AH1991" s="109"/>
      <c r="AI1991" s="25">
        <v>0</v>
      </c>
      <c r="AJ1991" s="25">
        <v>0</v>
      </c>
      <c r="AK1991" s="123">
        <v>0</v>
      </c>
      <c r="AL1991" s="25">
        <v>0</v>
      </c>
      <c r="AM1991" s="25">
        <v>0</v>
      </c>
      <c r="AN1991" s="25">
        <v>0</v>
      </c>
      <c r="AO1991" s="109"/>
      <c r="AP1991" s="25">
        <v>0</v>
      </c>
      <c r="AQ1991" s="25">
        <v>0</v>
      </c>
      <c r="AR1991" s="25">
        <v>0</v>
      </c>
      <c r="AS1991" s="25">
        <v>0</v>
      </c>
      <c r="AT1991" s="25">
        <v>0</v>
      </c>
      <c r="AU1991" s="25">
        <v>0</v>
      </c>
      <c r="AW1991" t="str">
        <f t="shared" si="181"/>
        <v>Phạm Thanh Hà</v>
      </c>
      <c r="AX1991" s="27" t="str">
        <f t="shared" si="182"/>
        <v xml:space="preserve">Vương Thị Thu Phương </v>
      </c>
      <c r="AY1991" s="4" t="str">
        <f t="shared" si="183"/>
        <v>VIN+</v>
      </c>
    </row>
    <row r="1992" spans="1:51" outlineLevel="1" x14ac:dyDescent="0.25">
      <c r="A1992" s="4" t="s">
        <v>1104</v>
      </c>
      <c r="B1992" s="4" t="s">
        <v>797</v>
      </c>
      <c r="C1992" s="4" t="s">
        <v>451</v>
      </c>
      <c r="D1992" s="11" t="s">
        <v>778</v>
      </c>
      <c r="E1992" s="32" t="s">
        <v>650</v>
      </c>
      <c r="F1992" s="11" t="s">
        <v>710</v>
      </c>
      <c r="G1992" s="35">
        <v>5297078</v>
      </c>
      <c r="H1992" s="4" t="s">
        <v>3530</v>
      </c>
      <c r="I1992" s="4"/>
      <c r="J1992" s="4"/>
      <c r="K1992" s="4"/>
      <c r="L1992" s="4"/>
      <c r="M1992" s="33"/>
      <c r="N1992" s="38"/>
      <c r="O1992" s="33"/>
      <c r="P1992" s="244">
        <f t="shared" si="180"/>
        <v>0</v>
      </c>
      <c r="Q1992" s="25"/>
      <c r="R1992" s="25"/>
      <c r="S1992" s="25"/>
      <c r="T1992" s="109"/>
      <c r="U1992" s="25"/>
      <c r="V1992" s="25"/>
      <c r="W1992" s="25"/>
      <c r="X1992" s="25">
        <v>0</v>
      </c>
      <c r="Y1992" s="25"/>
      <c r="Z1992" s="25">
        <v>0</v>
      </c>
      <c r="AA1992" s="109"/>
      <c r="AB1992" s="25">
        <v>0</v>
      </c>
      <c r="AC1992" s="25">
        <v>0</v>
      </c>
      <c r="AD1992" s="25">
        <v>0</v>
      </c>
      <c r="AE1992" s="25">
        <v>0</v>
      </c>
      <c r="AF1992" s="25">
        <v>0</v>
      </c>
      <c r="AG1992" s="25">
        <v>0</v>
      </c>
      <c r="AH1992" s="109"/>
      <c r="AI1992" s="25">
        <v>0</v>
      </c>
      <c r="AJ1992" s="25">
        <v>0</v>
      </c>
      <c r="AK1992" s="123">
        <v>0</v>
      </c>
      <c r="AL1992" s="25">
        <v>0</v>
      </c>
      <c r="AM1992" s="25">
        <v>0</v>
      </c>
      <c r="AN1992" s="25">
        <v>0</v>
      </c>
      <c r="AO1992" s="109"/>
      <c r="AP1992" s="25">
        <v>0</v>
      </c>
      <c r="AQ1992" s="25">
        <v>0</v>
      </c>
      <c r="AR1992" s="25">
        <v>0</v>
      </c>
      <c r="AS1992" s="25">
        <v>0</v>
      </c>
      <c r="AT1992" s="25">
        <v>0</v>
      </c>
      <c r="AU1992" s="25">
        <v>0</v>
      </c>
      <c r="AW1992" t="str">
        <f t="shared" si="181"/>
        <v>Phạm Thanh Hà</v>
      </c>
      <c r="AX1992" s="27" t="str">
        <f t="shared" si="182"/>
        <v xml:space="preserve">Vương Thị Thu Phương </v>
      </c>
      <c r="AY1992" s="4" t="str">
        <f t="shared" si="183"/>
        <v>VIN+</v>
      </c>
    </row>
    <row r="1993" spans="1:51" outlineLevel="1" x14ac:dyDescent="0.25">
      <c r="A1993" s="4" t="s">
        <v>1104</v>
      </c>
      <c r="B1993" s="4" t="s">
        <v>797</v>
      </c>
      <c r="C1993" s="4" t="s">
        <v>451</v>
      </c>
      <c r="D1993" s="11" t="s">
        <v>778</v>
      </c>
      <c r="E1993" s="32" t="s">
        <v>650</v>
      </c>
      <c r="F1993" s="11" t="s">
        <v>710</v>
      </c>
      <c r="G1993" s="35">
        <v>5273753</v>
      </c>
      <c r="H1993" s="4" t="s">
        <v>3531</v>
      </c>
      <c r="I1993" s="4"/>
      <c r="J1993" s="4"/>
      <c r="K1993" s="4"/>
      <c r="L1993" s="4"/>
      <c r="M1993" s="33"/>
      <c r="N1993" s="38"/>
      <c r="O1993" s="33"/>
      <c r="P1993" s="244">
        <f t="shared" si="180"/>
        <v>0</v>
      </c>
      <c r="Q1993" s="25"/>
      <c r="R1993" s="25"/>
      <c r="S1993" s="25"/>
      <c r="T1993" s="109"/>
      <c r="U1993" s="25"/>
      <c r="V1993" s="25"/>
      <c r="W1993" s="25"/>
      <c r="X1993" s="25">
        <v>0</v>
      </c>
      <c r="Y1993" s="25"/>
      <c r="Z1993" s="25">
        <v>0</v>
      </c>
      <c r="AA1993" s="109"/>
      <c r="AB1993" s="25">
        <v>0</v>
      </c>
      <c r="AC1993" s="25">
        <v>0</v>
      </c>
      <c r="AD1993" s="25">
        <v>0</v>
      </c>
      <c r="AE1993" s="25">
        <v>0</v>
      </c>
      <c r="AF1993" s="25">
        <v>0</v>
      </c>
      <c r="AG1993" s="25">
        <v>0</v>
      </c>
      <c r="AH1993" s="109"/>
      <c r="AI1993" s="25">
        <v>0</v>
      </c>
      <c r="AJ1993" s="25">
        <v>0</v>
      </c>
      <c r="AK1993" s="123">
        <v>0</v>
      </c>
      <c r="AL1993" s="25">
        <v>0</v>
      </c>
      <c r="AM1993" s="25">
        <v>0</v>
      </c>
      <c r="AN1993" s="25">
        <v>0</v>
      </c>
      <c r="AO1993" s="109"/>
      <c r="AP1993" s="25">
        <v>0</v>
      </c>
      <c r="AQ1993" s="25">
        <v>0</v>
      </c>
      <c r="AR1993" s="25">
        <v>0</v>
      </c>
      <c r="AS1993" s="25">
        <v>0</v>
      </c>
      <c r="AT1993" s="25">
        <v>0</v>
      </c>
      <c r="AU1993" s="25">
        <v>0</v>
      </c>
      <c r="AW1993" t="str">
        <f t="shared" si="181"/>
        <v>Phạm Thanh Hà</v>
      </c>
      <c r="AX1993" s="27" t="str">
        <f t="shared" si="182"/>
        <v xml:space="preserve">Vương Thị Thu Phương </v>
      </c>
      <c r="AY1993" s="4" t="str">
        <f t="shared" si="183"/>
        <v>VIN+</v>
      </c>
    </row>
    <row r="1994" spans="1:51" outlineLevel="1" x14ac:dyDescent="0.25">
      <c r="A1994" s="4" t="s">
        <v>1104</v>
      </c>
      <c r="B1994" s="4" t="s">
        <v>797</v>
      </c>
      <c r="C1994" s="4" t="s">
        <v>451</v>
      </c>
      <c r="D1994" s="11" t="s">
        <v>778</v>
      </c>
      <c r="E1994" s="32" t="s">
        <v>650</v>
      </c>
      <c r="F1994" s="11" t="s">
        <v>710</v>
      </c>
      <c r="G1994" s="35">
        <v>5130171</v>
      </c>
      <c r="H1994" s="4" t="s">
        <v>3532</v>
      </c>
      <c r="I1994" s="4"/>
      <c r="J1994" s="4"/>
      <c r="K1994" s="4"/>
      <c r="L1994" s="4"/>
      <c r="M1994" s="33"/>
      <c r="N1994" s="38"/>
      <c r="O1994" s="33"/>
      <c r="P1994" s="244">
        <f t="shared" ref="P1994:P2057" si="184">SUM(Q1994:AU1994)</f>
        <v>359.05700000000002</v>
      </c>
      <c r="Q1994" s="25"/>
      <c r="R1994" s="25"/>
      <c r="S1994" s="25"/>
      <c r="T1994" s="109"/>
      <c r="U1994" s="25"/>
      <c r="V1994" s="25"/>
      <c r="W1994" s="25"/>
      <c r="X1994" s="25">
        <v>0</v>
      </c>
      <c r="Y1994" s="25"/>
      <c r="Z1994" s="25">
        <v>0</v>
      </c>
      <c r="AA1994" s="109"/>
      <c r="AB1994" s="25">
        <v>0</v>
      </c>
      <c r="AC1994" s="25">
        <v>0</v>
      </c>
      <c r="AD1994" s="25">
        <v>0</v>
      </c>
      <c r="AE1994" s="25">
        <v>0</v>
      </c>
      <c r="AF1994" s="25">
        <v>0</v>
      </c>
      <c r="AG1994" s="25">
        <v>0</v>
      </c>
      <c r="AH1994" s="109"/>
      <c r="AI1994" s="25">
        <v>0</v>
      </c>
      <c r="AJ1994" s="25">
        <v>0</v>
      </c>
      <c r="AK1994" s="123">
        <v>0</v>
      </c>
      <c r="AL1994" s="25">
        <v>0</v>
      </c>
      <c r="AM1994" s="25">
        <v>0</v>
      </c>
      <c r="AN1994" s="25">
        <v>0</v>
      </c>
      <c r="AO1994" s="109"/>
      <c r="AP1994" s="25">
        <v>0</v>
      </c>
      <c r="AQ1994" s="25">
        <v>359.05700000000002</v>
      </c>
      <c r="AR1994" s="25">
        <v>0</v>
      </c>
      <c r="AS1994" s="25">
        <v>0</v>
      </c>
      <c r="AT1994" s="25">
        <v>0</v>
      </c>
      <c r="AU1994" s="25">
        <v>0</v>
      </c>
      <c r="AW1994" t="str">
        <f t="shared" ref="AW1994:AW2057" si="185">+C1994</f>
        <v>Phạm Thanh Hà</v>
      </c>
      <c r="AX1994" s="27" t="str">
        <f t="shared" ref="AX1994:AX2057" si="186">+E1994</f>
        <v xml:space="preserve">Vương Thị Thu Phương </v>
      </c>
      <c r="AY1994" s="4" t="str">
        <f t="shared" si="183"/>
        <v>VIN+</v>
      </c>
    </row>
    <row r="1995" spans="1:51" outlineLevel="1" x14ac:dyDescent="0.25">
      <c r="A1995" s="4" t="s">
        <v>1104</v>
      </c>
      <c r="B1995" s="4" t="s">
        <v>797</v>
      </c>
      <c r="C1995" s="4" t="s">
        <v>451</v>
      </c>
      <c r="D1995" s="11" t="s">
        <v>778</v>
      </c>
      <c r="E1995" s="32" t="s">
        <v>650</v>
      </c>
      <c r="F1995" s="11" t="s">
        <v>710</v>
      </c>
      <c r="G1995" s="35">
        <v>5296813</v>
      </c>
      <c r="H1995" s="4" t="s">
        <v>3533</v>
      </c>
      <c r="I1995" s="4"/>
      <c r="J1995" s="4"/>
      <c r="K1995" s="4"/>
      <c r="L1995" s="4"/>
      <c r="M1995" s="33"/>
      <c r="N1995" s="38"/>
      <c r="O1995" s="33"/>
      <c r="P1995" s="244">
        <f t="shared" si="184"/>
        <v>0</v>
      </c>
      <c r="Q1995" s="25"/>
      <c r="R1995" s="25"/>
      <c r="S1995" s="25"/>
      <c r="T1995" s="109"/>
      <c r="U1995" s="25"/>
      <c r="V1995" s="25"/>
      <c r="W1995" s="25"/>
      <c r="X1995" s="25">
        <v>0</v>
      </c>
      <c r="Y1995" s="25"/>
      <c r="Z1995" s="25">
        <v>0</v>
      </c>
      <c r="AA1995" s="109"/>
      <c r="AB1995" s="25">
        <v>0</v>
      </c>
      <c r="AC1995" s="25">
        <v>0</v>
      </c>
      <c r="AD1995" s="25">
        <v>0</v>
      </c>
      <c r="AE1995" s="25">
        <v>0</v>
      </c>
      <c r="AF1995" s="25">
        <v>0</v>
      </c>
      <c r="AG1995" s="25">
        <v>0</v>
      </c>
      <c r="AH1995" s="109"/>
      <c r="AI1995" s="25">
        <v>0</v>
      </c>
      <c r="AJ1995" s="25">
        <v>0</v>
      </c>
      <c r="AK1995" s="123">
        <v>0</v>
      </c>
      <c r="AL1995" s="25">
        <v>0</v>
      </c>
      <c r="AM1995" s="25">
        <v>0</v>
      </c>
      <c r="AN1995" s="25">
        <v>0</v>
      </c>
      <c r="AO1995" s="109"/>
      <c r="AP1995" s="25">
        <v>0</v>
      </c>
      <c r="AQ1995" s="25">
        <v>0</v>
      </c>
      <c r="AR1995" s="25">
        <v>0</v>
      </c>
      <c r="AS1995" s="25">
        <v>0</v>
      </c>
      <c r="AT1995" s="25">
        <v>0</v>
      </c>
      <c r="AU1995" s="25">
        <v>0</v>
      </c>
      <c r="AW1995" t="str">
        <f t="shared" si="185"/>
        <v>Phạm Thanh Hà</v>
      </c>
      <c r="AX1995" s="27" t="str">
        <f t="shared" si="186"/>
        <v xml:space="preserve">Vương Thị Thu Phương </v>
      </c>
      <c r="AY1995" s="4" t="str">
        <f t="shared" si="183"/>
        <v>VIN+</v>
      </c>
    </row>
    <row r="1996" spans="1:51" outlineLevel="1" x14ac:dyDescent="0.25">
      <c r="A1996" s="4" t="s">
        <v>1104</v>
      </c>
      <c r="B1996" s="4" t="s">
        <v>797</v>
      </c>
      <c r="C1996" s="4" t="s">
        <v>451</v>
      </c>
      <c r="D1996" s="11" t="s">
        <v>778</v>
      </c>
      <c r="E1996" s="32" t="s">
        <v>650</v>
      </c>
      <c r="F1996" s="11" t="s">
        <v>710</v>
      </c>
      <c r="G1996" s="35">
        <v>5278419</v>
      </c>
      <c r="H1996" s="4" t="s">
        <v>3534</v>
      </c>
      <c r="I1996" s="4"/>
      <c r="J1996" s="4"/>
      <c r="K1996" s="4"/>
      <c r="L1996" s="4"/>
      <c r="M1996" s="33"/>
      <c r="N1996" s="38"/>
      <c r="O1996" s="33"/>
      <c r="P1996" s="244">
        <f t="shared" si="184"/>
        <v>0</v>
      </c>
      <c r="Q1996" s="25"/>
      <c r="R1996" s="25"/>
      <c r="S1996" s="25"/>
      <c r="T1996" s="109"/>
      <c r="U1996" s="25"/>
      <c r="V1996" s="25"/>
      <c r="W1996" s="25"/>
      <c r="X1996" s="25">
        <v>0</v>
      </c>
      <c r="Y1996" s="25"/>
      <c r="Z1996" s="25">
        <v>0</v>
      </c>
      <c r="AA1996" s="109"/>
      <c r="AB1996" s="25">
        <v>0</v>
      </c>
      <c r="AC1996" s="25">
        <v>0</v>
      </c>
      <c r="AD1996" s="25">
        <v>0</v>
      </c>
      <c r="AE1996" s="25">
        <v>0</v>
      </c>
      <c r="AF1996" s="25">
        <v>0</v>
      </c>
      <c r="AG1996" s="25">
        <v>0</v>
      </c>
      <c r="AH1996" s="109"/>
      <c r="AI1996" s="25">
        <v>0</v>
      </c>
      <c r="AJ1996" s="25">
        <v>0</v>
      </c>
      <c r="AK1996" s="123">
        <v>0</v>
      </c>
      <c r="AL1996" s="25">
        <v>0</v>
      </c>
      <c r="AM1996" s="25">
        <v>0</v>
      </c>
      <c r="AN1996" s="25">
        <v>0</v>
      </c>
      <c r="AO1996" s="109"/>
      <c r="AP1996" s="25">
        <v>0</v>
      </c>
      <c r="AQ1996" s="25">
        <v>0</v>
      </c>
      <c r="AR1996" s="25">
        <v>0</v>
      </c>
      <c r="AS1996" s="25">
        <v>0</v>
      </c>
      <c r="AT1996" s="25">
        <v>0</v>
      </c>
      <c r="AU1996" s="25">
        <v>0</v>
      </c>
      <c r="AW1996" t="str">
        <f t="shared" si="185"/>
        <v>Phạm Thanh Hà</v>
      </c>
      <c r="AX1996" s="27" t="str">
        <f t="shared" si="186"/>
        <v xml:space="preserve">Vương Thị Thu Phương </v>
      </c>
      <c r="AY1996" s="4" t="str">
        <f t="shared" si="183"/>
        <v>VIN+</v>
      </c>
    </row>
    <row r="1997" spans="1:51" outlineLevel="1" x14ac:dyDescent="0.25">
      <c r="A1997" s="4" t="s">
        <v>1104</v>
      </c>
      <c r="B1997" s="4" t="s">
        <v>797</v>
      </c>
      <c r="C1997" s="4" t="s">
        <v>451</v>
      </c>
      <c r="D1997" s="11" t="s">
        <v>778</v>
      </c>
      <c r="E1997" s="32" t="s">
        <v>650</v>
      </c>
      <c r="F1997" s="11" t="s">
        <v>710</v>
      </c>
      <c r="G1997" s="35">
        <v>5126400</v>
      </c>
      <c r="H1997" s="4" t="s">
        <v>3535</v>
      </c>
      <c r="I1997" s="4"/>
      <c r="J1997" s="4"/>
      <c r="K1997" s="4"/>
      <c r="L1997" s="4"/>
      <c r="M1997" s="33"/>
      <c r="N1997" s="38"/>
      <c r="O1997" s="33"/>
      <c r="P1997" s="244">
        <f t="shared" si="184"/>
        <v>541.96100000000001</v>
      </c>
      <c r="Q1997" s="25"/>
      <c r="R1997" s="25"/>
      <c r="S1997" s="25"/>
      <c r="T1997" s="109"/>
      <c r="U1997" s="25"/>
      <c r="V1997" s="25"/>
      <c r="W1997" s="25"/>
      <c r="X1997" s="25">
        <v>0</v>
      </c>
      <c r="Y1997" s="25"/>
      <c r="Z1997" s="25">
        <v>0</v>
      </c>
      <c r="AA1997" s="109"/>
      <c r="AB1997" s="25">
        <v>0</v>
      </c>
      <c r="AC1997" s="25">
        <v>0</v>
      </c>
      <c r="AD1997" s="25">
        <v>303.49700000000001</v>
      </c>
      <c r="AE1997" s="25">
        <v>0</v>
      </c>
      <c r="AF1997" s="25">
        <v>0</v>
      </c>
      <c r="AG1997" s="25">
        <v>0</v>
      </c>
      <c r="AH1997" s="109"/>
      <c r="AI1997" s="25">
        <v>0</v>
      </c>
      <c r="AJ1997" s="25">
        <v>0</v>
      </c>
      <c r="AK1997" s="123">
        <v>0</v>
      </c>
      <c r="AL1997" s="25">
        <v>0</v>
      </c>
      <c r="AM1997" s="25">
        <v>0</v>
      </c>
      <c r="AN1997" s="25">
        <v>0</v>
      </c>
      <c r="AO1997" s="109"/>
      <c r="AP1997" s="25">
        <v>0</v>
      </c>
      <c r="AQ1997" s="25">
        <v>238.464</v>
      </c>
      <c r="AR1997" s="25">
        <v>0</v>
      </c>
      <c r="AS1997" s="25">
        <v>0</v>
      </c>
      <c r="AT1997" s="25">
        <v>0</v>
      </c>
      <c r="AU1997" s="25">
        <v>0</v>
      </c>
      <c r="AW1997" t="str">
        <f t="shared" si="185"/>
        <v>Phạm Thanh Hà</v>
      </c>
      <c r="AX1997" s="27" t="str">
        <f t="shared" si="186"/>
        <v xml:space="preserve">Vương Thị Thu Phương </v>
      </c>
      <c r="AY1997" s="4" t="str">
        <f t="shared" si="183"/>
        <v>VIN+</v>
      </c>
    </row>
    <row r="1998" spans="1:51" outlineLevel="1" x14ac:dyDescent="0.25">
      <c r="A1998" s="4" t="s">
        <v>1104</v>
      </c>
      <c r="B1998" s="4" t="s">
        <v>797</v>
      </c>
      <c r="C1998" s="4" t="s">
        <v>451</v>
      </c>
      <c r="D1998" s="11" t="s">
        <v>778</v>
      </c>
      <c r="E1998" s="32" t="s">
        <v>650</v>
      </c>
      <c r="F1998" s="11" t="s">
        <v>710</v>
      </c>
      <c r="G1998" s="35">
        <v>5124398</v>
      </c>
      <c r="H1998" s="4" t="s">
        <v>3536</v>
      </c>
      <c r="I1998" s="4"/>
      <c r="J1998" s="4"/>
      <c r="K1998" s="4"/>
      <c r="L1998" s="4"/>
      <c r="M1998" s="33"/>
      <c r="N1998" s="38"/>
      <c r="O1998" s="33"/>
      <c r="P1998" s="244">
        <f t="shared" si="184"/>
        <v>0</v>
      </c>
      <c r="Q1998" s="25"/>
      <c r="R1998" s="25"/>
      <c r="S1998" s="25"/>
      <c r="T1998" s="109"/>
      <c r="U1998" s="25"/>
      <c r="V1998" s="25"/>
      <c r="W1998" s="25"/>
      <c r="X1998" s="25">
        <v>0</v>
      </c>
      <c r="Y1998" s="25"/>
      <c r="Z1998" s="25">
        <v>0</v>
      </c>
      <c r="AA1998" s="109"/>
      <c r="AB1998" s="25">
        <v>0</v>
      </c>
      <c r="AC1998" s="25">
        <v>0</v>
      </c>
      <c r="AD1998" s="25">
        <v>0</v>
      </c>
      <c r="AE1998" s="25">
        <v>0</v>
      </c>
      <c r="AF1998" s="25">
        <v>0</v>
      </c>
      <c r="AG1998" s="25">
        <v>0</v>
      </c>
      <c r="AH1998" s="109"/>
      <c r="AI1998" s="25">
        <v>0</v>
      </c>
      <c r="AJ1998" s="25">
        <v>0</v>
      </c>
      <c r="AK1998" s="123">
        <v>0</v>
      </c>
      <c r="AL1998" s="25">
        <v>0</v>
      </c>
      <c r="AM1998" s="25">
        <v>0</v>
      </c>
      <c r="AN1998" s="25">
        <v>0</v>
      </c>
      <c r="AO1998" s="109"/>
      <c r="AP1998" s="25">
        <v>0</v>
      </c>
      <c r="AQ1998" s="25">
        <v>0</v>
      </c>
      <c r="AR1998" s="25">
        <v>0</v>
      </c>
      <c r="AS1998" s="25">
        <v>0</v>
      </c>
      <c r="AT1998" s="25">
        <v>0</v>
      </c>
      <c r="AU1998" s="25">
        <v>0</v>
      </c>
      <c r="AW1998" t="str">
        <f t="shared" si="185"/>
        <v>Phạm Thanh Hà</v>
      </c>
      <c r="AX1998" s="27" t="str">
        <f t="shared" si="186"/>
        <v xml:space="preserve">Vương Thị Thu Phương </v>
      </c>
      <c r="AY1998" s="4" t="str">
        <f t="shared" si="183"/>
        <v>VIN+</v>
      </c>
    </row>
    <row r="1999" spans="1:51" outlineLevel="1" x14ac:dyDescent="0.25">
      <c r="A1999" s="4" t="s">
        <v>1104</v>
      </c>
      <c r="B1999" s="4" t="s">
        <v>797</v>
      </c>
      <c r="C1999" s="4" t="s">
        <v>451</v>
      </c>
      <c r="D1999" s="11" t="s">
        <v>778</v>
      </c>
      <c r="E1999" s="32" t="s">
        <v>650</v>
      </c>
      <c r="F1999" s="11" t="s">
        <v>710</v>
      </c>
      <c r="G1999" s="35">
        <v>5333491</v>
      </c>
      <c r="H1999" s="4" t="s">
        <v>3537</v>
      </c>
      <c r="I1999" s="4"/>
      <c r="J1999" s="4"/>
      <c r="K1999" s="4"/>
      <c r="L1999" s="4"/>
      <c r="M1999" s="33"/>
      <c r="N1999" s="38"/>
      <c r="O1999" s="33"/>
      <c r="P1999" s="244">
        <f t="shared" si="184"/>
        <v>541.96100000000001</v>
      </c>
      <c r="Q1999" s="25"/>
      <c r="R1999" s="25"/>
      <c r="S1999" s="25"/>
      <c r="T1999" s="109"/>
      <c r="U1999" s="25"/>
      <c r="V1999" s="25"/>
      <c r="W1999" s="25"/>
      <c r="X1999" s="25">
        <v>0</v>
      </c>
      <c r="Y1999" s="25"/>
      <c r="Z1999" s="25">
        <v>0</v>
      </c>
      <c r="AA1999" s="109"/>
      <c r="AB1999" s="25">
        <v>0</v>
      </c>
      <c r="AC1999" s="25">
        <v>0</v>
      </c>
      <c r="AD1999" s="25">
        <v>0</v>
      </c>
      <c r="AE1999" s="25">
        <v>0</v>
      </c>
      <c r="AF1999" s="25">
        <v>0</v>
      </c>
      <c r="AG1999" s="25">
        <v>0</v>
      </c>
      <c r="AH1999" s="109"/>
      <c r="AI1999" s="25">
        <v>303.49700000000001</v>
      </c>
      <c r="AJ1999" s="25">
        <v>0</v>
      </c>
      <c r="AK1999" s="123">
        <v>0</v>
      </c>
      <c r="AL1999" s="25">
        <v>0</v>
      </c>
      <c r="AM1999" s="25">
        <v>0</v>
      </c>
      <c r="AN1999" s="25">
        <v>0</v>
      </c>
      <c r="AO1999" s="109"/>
      <c r="AP1999" s="25">
        <v>0</v>
      </c>
      <c r="AQ1999" s="25">
        <v>238.464</v>
      </c>
      <c r="AR1999" s="25">
        <v>0</v>
      </c>
      <c r="AS1999" s="25">
        <v>0</v>
      </c>
      <c r="AT1999" s="25">
        <v>0</v>
      </c>
      <c r="AU1999" s="25">
        <v>0</v>
      </c>
      <c r="AW1999" t="str">
        <f t="shared" si="185"/>
        <v>Phạm Thanh Hà</v>
      </c>
      <c r="AX1999" s="27" t="str">
        <f t="shared" si="186"/>
        <v xml:space="preserve">Vương Thị Thu Phương </v>
      </c>
      <c r="AY1999" s="4" t="str">
        <f t="shared" si="183"/>
        <v>VIN+</v>
      </c>
    </row>
    <row r="2000" spans="1:51" outlineLevel="1" x14ac:dyDescent="0.25">
      <c r="A2000" s="4" t="s">
        <v>1104</v>
      </c>
      <c r="B2000" s="4" t="s">
        <v>797</v>
      </c>
      <c r="C2000" s="4" t="s">
        <v>451</v>
      </c>
      <c r="D2000" s="11" t="s">
        <v>778</v>
      </c>
      <c r="E2000" s="32" t="s">
        <v>650</v>
      </c>
      <c r="F2000" s="11" t="s">
        <v>710</v>
      </c>
      <c r="G2000" s="35">
        <v>5333048</v>
      </c>
      <c r="H2000" s="4" t="s">
        <v>3538</v>
      </c>
      <c r="I2000" s="4"/>
      <c r="J2000" s="4"/>
      <c r="K2000" s="4"/>
      <c r="L2000" s="4"/>
      <c r="M2000" s="33"/>
      <c r="N2000" s="38"/>
      <c r="O2000" s="33"/>
      <c r="P2000" s="244">
        <f t="shared" si="184"/>
        <v>0</v>
      </c>
      <c r="Q2000" s="25"/>
      <c r="R2000" s="25"/>
      <c r="S2000" s="25"/>
      <c r="T2000" s="109"/>
      <c r="U2000" s="25"/>
      <c r="V2000" s="25"/>
      <c r="W2000" s="25"/>
      <c r="X2000" s="25">
        <v>0</v>
      </c>
      <c r="Y2000" s="25"/>
      <c r="Z2000" s="25">
        <v>0</v>
      </c>
      <c r="AA2000" s="109"/>
      <c r="AB2000" s="25">
        <v>0</v>
      </c>
      <c r="AC2000" s="25">
        <v>0</v>
      </c>
      <c r="AD2000" s="25">
        <v>0</v>
      </c>
      <c r="AE2000" s="25">
        <v>0</v>
      </c>
      <c r="AF2000" s="25">
        <v>0</v>
      </c>
      <c r="AG2000" s="25">
        <v>0</v>
      </c>
      <c r="AH2000" s="109"/>
      <c r="AI2000" s="25">
        <v>0</v>
      </c>
      <c r="AJ2000" s="25">
        <v>0</v>
      </c>
      <c r="AK2000" s="123">
        <v>0</v>
      </c>
      <c r="AL2000" s="25">
        <v>0</v>
      </c>
      <c r="AM2000" s="25">
        <v>0</v>
      </c>
      <c r="AN2000" s="25">
        <v>0</v>
      </c>
      <c r="AO2000" s="109"/>
      <c r="AP2000" s="25">
        <v>0</v>
      </c>
      <c r="AQ2000" s="25">
        <v>0</v>
      </c>
      <c r="AR2000" s="25">
        <v>0</v>
      </c>
      <c r="AS2000" s="25">
        <v>0</v>
      </c>
      <c r="AT2000" s="25">
        <v>0</v>
      </c>
      <c r="AU2000" s="25">
        <v>0</v>
      </c>
      <c r="AW2000" t="str">
        <f t="shared" si="185"/>
        <v>Phạm Thanh Hà</v>
      </c>
      <c r="AX2000" s="27" t="str">
        <f t="shared" si="186"/>
        <v xml:space="preserve">Vương Thị Thu Phương </v>
      </c>
      <c r="AY2000" s="4" t="str">
        <f t="shared" ref="AY2000:AY2063" si="187">+B2000</f>
        <v>VIN+</v>
      </c>
    </row>
    <row r="2001" spans="1:51" outlineLevel="1" x14ac:dyDescent="0.25">
      <c r="A2001" s="4" t="s">
        <v>1104</v>
      </c>
      <c r="B2001" s="4" t="s">
        <v>797</v>
      </c>
      <c r="C2001" s="4" t="s">
        <v>451</v>
      </c>
      <c r="D2001" s="11" t="s">
        <v>778</v>
      </c>
      <c r="E2001" s="32" t="s">
        <v>650</v>
      </c>
      <c r="F2001" s="11" t="s">
        <v>710</v>
      </c>
      <c r="G2001" s="35">
        <v>5121360</v>
      </c>
      <c r="H2001" s="4" t="s">
        <v>3539</v>
      </c>
      <c r="I2001" s="4"/>
      <c r="J2001" s="4"/>
      <c r="K2001" s="4"/>
      <c r="L2001" s="4"/>
      <c r="M2001" s="33"/>
      <c r="N2001" s="38"/>
      <c r="O2001" s="33"/>
      <c r="P2001" s="244">
        <f t="shared" si="184"/>
        <v>180.59800000000001</v>
      </c>
      <c r="Q2001" s="25"/>
      <c r="R2001" s="25"/>
      <c r="S2001" s="25"/>
      <c r="T2001" s="109"/>
      <c r="U2001" s="25"/>
      <c r="V2001" s="25"/>
      <c r="W2001" s="25"/>
      <c r="X2001" s="25">
        <v>0</v>
      </c>
      <c r="Y2001" s="25"/>
      <c r="Z2001" s="25">
        <v>0</v>
      </c>
      <c r="AA2001" s="109"/>
      <c r="AB2001" s="25">
        <v>0</v>
      </c>
      <c r="AC2001" s="25">
        <v>0</v>
      </c>
      <c r="AD2001" s="25">
        <v>0</v>
      </c>
      <c r="AE2001" s="25">
        <v>0</v>
      </c>
      <c r="AF2001" s="25">
        <v>0</v>
      </c>
      <c r="AG2001" s="25">
        <v>0</v>
      </c>
      <c r="AH2001" s="109"/>
      <c r="AI2001" s="25">
        <v>0</v>
      </c>
      <c r="AJ2001" s="25">
        <v>0</v>
      </c>
      <c r="AK2001" s="123">
        <v>0</v>
      </c>
      <c r="AL2001" s="25">
        <v>0</v>
      </c>
      <c r="AM2001" s="25">
        <v>0</v>
      </c>
      <c r="AN2001" s="25">
        <v>0</v>
      </c>
      <c r="AO2001" s="109"/>
      <c r="AP2001" s="25">
        <v>0</v>
      </c>
      <c r="AQ2001" s="25">
        <v>180.59800000000001</v>
      </c>
      <c r="AR2001" s="25">
        <v>0</v>
      </c>
      <c r="AS2001" s="25">
        <v>0</v>
      </c>
      <c r="AT2001" s="25">
        <v>0</v>
      </c>
      <c r="AU2001" s="25">
        <v>0</v>
      </c>
      <c r="AW2001" t="str">
        <f t="shared" si="185"/>
        <v>Phạm Thanh Hà</v>
      </c>
      <c r="AX2001" s="27" t="str">
        <f t="shared" si="186"/>
        <v xml:space="preserve">Vương Thị Thu Phương </v>
      </c>
      <c r="AY2001" s="4" t="str">
        <f t="shared" si="187"/>
        <v>VIN+</v>
      </c>
    </row>
    <row r="2002" spans="1:51" outlineLevel="1" x14ac:dyDescent="0.25">
      <c r="A2002" s="4" t="s">
        <v>1104</v>
      </c>
      <c r="B2002" s="4" t="s">
        <v>797</v>
      </c>
      <c r="C2002" s="4" t="s">
        <v>451</v>
      </c>
      <c r="D2002" s="11" t="s">
        <v>778</v>
      </c>
      <c r="E2002" s="32" t="s">
        <v>650</v>
      </c>
      <c r="F2002" s="11" t="s">
        <v>710</v>
      </c>
      <c r="G2002" s="35">
        <v>5272730</v>
      </c>
      <c r="H2002" s="4" t="s">
        <v>3540</v>
      </c>
      <c r="I2002" s="4"/>
      <c r="J2002" s="4"/>
      <c r="K2002" s="4"/>
      <c r="L2002" s="4"/>
      <c r="M2002" s="33"/>
      <c r="N2002" s="38"/>
      <c r="O2002" s="33"/>
      <c r="P2002" s="244">
        <f t="shared" si="184"/>
        <v>966.05099999999993</v>
      </c>
      <c r="Q2002" s="25"/>
      <c r="R2002" s="25"/>
      <c r="S2002" s="25"/>
      <c r="T2002" s="109"/>
      <c r="U2002" s="25"/>
      <c r="V2002" s="25"/>
      <c r="W2002" s="25"/>
      <c r="X2002" s="25">
        <v>0</v>
      </c>
      <c r="Y2002" s="25"/>
      <c r="Z2002" s="25">
        <v>0</v>
      </c>
      <c r="AA2002" s="109"/>
      <c r="AB2002" s="25">
        <v>0</v>
      </c>
      <c r="AC2002" s="25">
        <v>0</v>
      </c>
      <c r="AD2002" s="25">
        <v>303.49700000000001</v>
      </c>
      <c r="AE2002" s="25">
        <v>0</v>
      </c>
      <c r="AF2002" s="25">
        <v>0</v>
      </c>
      <c r="AG2002" s="25">
        <v>0</v>
      </c>
      <c r="AH2002" s="109"/>
      <c r="AI2002" s="25">
        <v>0</v>
      </c>
      <c r="AJ2002" s="25">
        <v>662.55399999999997</v>
      </c>
      <c r="AK2002" s="123">
        <v>0</v>
      </c>
      <c r="AL2002" s="25">
        <v>0</v>
      </c>
      <c r="AM2002" s="25">
        <v>0</v>
      </c>
      <c r="AN2002" s="25">
        <v>0</v>
      </c>
      <c r="AO2002" s="109"/>
      <c r="AP2002" s="25">
        <v>0</v>
      </c>
      <c r="AQ2002" s="25">
        <v>0</v>
      </c>
      <c r="AR2002" s="25">
        <v>0</v>
      </c>
      <c r="AS2002" s="25">
        <v>0</v>
      </c>
      <c r="AT2002" s="25">
        <v>0</v>
      </c>
      <c r="AU2002" s="25">
        <v>0</v>
      </c>
      <c r="AW2002" t="str">
        <f t="shared" si="185"/>
        <v>Phạm Thanh Hà</v>
      </c>
      <c r="AX2002" s="27" t="str">
        <f t="shared" si="186"/>
        <v xml:space="preserve">Vương Thị Thu Phương </v>
      </c>
      <c r="AY2002" s="4" t="str">
        <f t="shared" si="187"/>
        <v>VIN+</v>
      </c>
    </row>
    <row r="2003" spans="1:51" outlineLevel="1" x14ac:dyDescent="0.25">
      <c r="A2003" s="4" t="s">
        <v>1104</v>
      </c>
      <c r="B2003" s="4" t="s">
        <v>797</v>
      </c>
      <c r="C2003" s="4" t="s">
        <v>451</v>
      </c>
      <c r="D2003" s="11" t="s">
        <v>778</v>
      </c>
      <c r="E2003" s="32" t="s">
        <v>650</v>
      </c>
      <c r="F2003" s="11" t="s">
        <v>710</v>
      </c>
      <c r="G2003" s="35">
        <v>5121322</v>
      </c>
      <c r="H2003" s="4" t="s">
        <v>3541</v>
      </c>
      <c r="I2003" s="4"/>
      <c r="J2003" s="4"/>
      <c r="K2003" s="4"/>
      <c r="L2003" s="4"/>
      <c r="M2003" s="33"/>
      <c r="N2003" s="38"/>
      <c r="O2003" s="33"/>
      <c r="P2003" s="244">
        <f t="shared" si="184"/>
        <v>1377.7779999999998</v>
      </c>
      <c r="Q2003" s="25"/>
      <c r="R2003" s="25"/>
      <c r="S2003" s="25"/>
      <c r="T2003" s="109"/>
      <c r="U2003" s="25"/>
      <c r="V2003" s="25"/>
      <c r="W2003" s="25"/>
      <c r="X2003" s="25">
        <v>0</v>
      </c>
      <c r="Y2003" s="25"/>
      <c r="Z2003" s="25">
        <v>0</v>
      </c>
      <c r="AA2003" s="109"/>
      <c r="AB2003" s="25">
        <v>0</v>
      </c>
      <c r="AC2003" s="25">
        <v>0</v>
      </c>
      <c r="AD2003" s="25">
        <v>0</v>
      </c>
      <c r="AE2003" s="25">
        <v>0</v>
      </c>
      <c r="AF2003" s="25">
        <v>0</v>
      </c>
      <c r="AG2003" s="25">
        <v>0</v>
      </c>
      <c r="AH2003" s="109"/>
      <c r="AI2003" s="25">
        <v>0</v>
      </c>
      <c r="AJ2003" s="25">
        <v>0</v>
      </c>
      <c r="AK2003" s="123">
        <v>0</v>
      </c>
      <c r="AL2003" s="25">
        <v>0</v>
      </c>
      <c r="AM2003" s="25">
        <v>0</v>
      </c>
      <c r="AN2003" s="25">
        <v>0</v>
      </c>
      <c r="AO2003" s="109"/>
      <c r="AP2003" s="25">
        <v>0</v>
      </c>
      <c r="AQ2003" s="25">
        <v>238.464</v>
      </c>
      <c r="AR2003" s="25">
        <v>0</v>
      </c>
      <c r="AS2003" s="25">
        <v>0</v>
      </c>
      <c r="AT2003" s="25">
        <v>0</v>
      </c>
      <c r="AU2003" s="25">
        <v>1139.3139999999999</v>
      </c>
      <c r="AW2003" t="str">
        <f t="shared" si="185"/>
        <v>Phạm Thanh Hà</v>
      </c>
      <c r="AX2003" s="27" t="str">
        <f t="shared" si="186"/>
        <v xml:space="preserve">Vương Thị Thu Phương </v>
      </c>
      <c r="AY2003" s="4" t="str">
        <f t="shared" si="187"/>
        <v>VIN+</v>
      </c>
    </row>
    <row r="2004" spans="1:51" outlineLevel="1" x14ac:dyDescent="0.25">
      <c r="A2004" s="4" t="s">
        <v>1104</v>
      </c>
      <c r="B2004" s="4" t="s">
        <v>797</v>
      </c>
      <c r="C2004" s="4" t="s">
        <v>451</v>
      </c>
      <c r="D2004" s="11" t="s">
        <v>778</v>
      </c>
      <c r="E2004" s="32" t="s">
        <v>650</v>
      </c>
      <c r="F2004" s="11" t="s">
        <v>710</v>
      </c>
      <c r="G2004" s="35">
        <v>5127281</v>
      </c>
      <c r="H2004" s="4" t="s">
        <v>3542</v>
      </c>
      <c r="I2004" s="4"/>
      <c r="J2004" s="4"/>
      <c r="K2004" s="4"/>
      <c r="L2004" s="4"/>
      <c r="M2004" s="33"/>
      <c r="N2004" s="38"/>
      <c r="O2004" s="33"/>
      <c r="P2004" s="244">
        <f t="shared" si="184"/>
        <v>0</v>
      </c>
      <c r="Q2004" s="25"/>
      <c r="R2004" s="25"/>
      <c r="S2004" s="25"/>
      <c r="T2004" s="109"/>
      <c r="U2004" s="25"/>
      <c r="V2004" s="25"/>
      <c r="W2004" s="25"/>
      <c r="X2004" s="25">
        <v>0</v>
      </c>
      <c r="Y2004" s="25"/>
      <c r="Z2004" s="25">
        <v>0</v>
      </c>
      <c r="AA2004" s="109"/>
      <c r="AB2004" s="25">
        <v>0</v>
      </c>
      <c r="AC2004" s="25">
        <v>0</v>
      </c>
      <c r="AD2004" s="25">
        <v>0</v>
      </c>
      <c r="AE2004" s="25">
        <v>0</v>
      </c>
      <c r="AF2004" s="25">
        <v>0</v>
      </c>
      <c r="AG2004" s="25">
        <v>0</v>
      </c>
      <c r="AH2004" s="109"/>
      <c r="AI2004" s="25">
        <v>0</v>
      </c>
      <c r="AJ2004" s="25">
        <v>0</v>
      </c>
      <c r="AK2004" s="123">
        <v>0</v>
      </c>
      <c r="AL2004" s="25">
        <v>0</v>
      </c>
      <c r="AM2004" s="25">
        <v>0</v>
      </c>
      <c r="AN2004" s="25">
        <v>0</v>
      </c>
      <c r="AO2004" s="109"/>
      <c r="AP2004" s="25">
        <v>0</v>
      </c>
      <c r="AQ2004" s="25">
        <v>0</v>
      </c>
      <c r="AR2004" s="25">
        <v>0</v>
      </c>
      <c r="AS2004" s="25">
        <v>0</v>
      </c>
      <c r="AT2004" s="25">
        <v>0</v>
      </c>
      <c r="AU2004" s="25">
        <v>0</v>
      </c>
      <c r="AW2004" t="str">
        <f t="shared" si="185"/>
        <v>Phạm Thanh Hà</v>
      </c>
      <c r="AX2004" s="27" t="str">
        <f t="shared" si="186"/>
        <v xml:space="preserve">Vương Thị Thu Phương </v>
      </c>
      <c r="AY2004" s="4" t="str">
        <f t="shared" si="187"/>
        <v>VIN+</v>
      </c>
    </row>
    <row r="2005" spans="1:51" outlineLevel="1" x14ac:dyDescent="0.25">
      <c r="A2005" s="4" t="s">
        <v>1104</v>
      </c>
      <c r="B2005" s="4" t="s">
        <v>797</v>
      </c>
      <c r="C2005" s="4" t="s">
        <v>451</v>
      </c>
      <c r="D2005" s="11" t="s">
        <v>778</v>
      </c>
      <c r="E2005" s="32" t="s">
        <v>650</v>
      </c>
      <c r="F2005" s="11" t="s">
        <v>710</v>
      </c>
      <c r="G2005" s="35">
        <v>5127755</v>
      </c>
      <c r="H2005" s="4" t="s">
        <v>3543</v>
      </c>
      <c r="I2005" s="4"/>
      <c r="J2005" s="4"/>
      <c r="K2005" s="4"/>
      <c r="L2005" s="4"/>
      <c r="M2005" s="33"/>
      <c r="N2005" s="38"/>
      <c r="O2005" s="33"/>
      <c r="P2005" s="244">
        <f t="shared" si="184"/>
        <v>0</v>
      </c>
      <c r="Q2005" s="25"/>
      <c r="R2005" s="25"/>
      <c r="S2005" s="25"/>
      <c r="T2005" s="109"/>
      <c r="U2005" s="25"/>
      <c r="V2005" s="25"/>
      <c r="W2005" s="25"/>
      <c r="X2005" s="25">
        <v>0</v>
      </c>
      <c r="Y2005" s="25"/>
      <c r="Z2005" s="25">
        <v>0</v>
      </c>
      <c r="AA2005" s="109"/>
      <c r="AB2005" s="25">
        <v>0</v>
      </c>
      <c r="AC2005" s="25">
        <v>0</v>
      </c>
      <c r="AD2005" s="25">
        <v>0</v>
      </c>
      <c r="AE2005" s="25">
        <v>0</v>
      </c>
      <c r="AF2005" s="25">
        <v>0</v>
      </c>
      <c r="AG2005" s="25">
        <v>0</v>
      </c>
      <c r="AH2005" s="109"/>
      <c r="AI2005" s="25">
        <v>0</v>
      </c>
      <c r="AJ2005" s="25">
        <v>0</v>
      </c>
      <c r="AK2005" s="123">
        <v>0</v>
      </c>
      <c r="AL2005" s="25">
        <v>0</v>
      </c>
      <c r="AM2005" s="25">
        <v>0</v>
      </c>
      <c r="AN2005" s="25">
        <v>0</v>
      </c>
      <c r="AO2005" s="109"/>
      <c r="AP2005" s="25">
        <v>0</v>
      </c>
      <c r="AQ2005" s="25">
        <v>0</v>
      </c>
      <c r="AR2005" s="25">
        <v>0</v>
      </c>
      <c r="AS2005" s="25">
        <v>0</v>
      </c>
      <c r="AT2005" s="25">
        <v>0</v>
      </c>
      <c r="AU2005" s="25">
        <v>0</v>
      </c>
      <c r="AW2005" t="str">
        <f t="shared" si="185"/>
        <v>Phạm Thanh Hà</v>
      </c>
      <c r="AX2005" s="27" t="str">
        <f t="shared" si="186"/>
        <v xml:space="preserve">Vương Thị Thu Phương </v>
      </c>
      <c r="AY2005" s="4" t="str">
        <f t="shared" si="187"/>
        <v>VIN+</v>
      </c>
    </row>
    <row r="2006" spans="1:51" outlineLevel="1" x14ac:dyDescent="0.25">
      <c r="A2006" s="4" t="s">
        <v>1104</v>
      </c>
      <c r="B2006" s="4" t="s">
        <v>797</v>
      </c>
      <c r="C2006" s="4" t="s">
        <v>451</v>
      </c>
      <c r="D2006" s="11" t="s">
        <v>778</v>
      </c>
      <c r="E2006" s="32" t="s">
        <v>650</v>
      </c>
      <c r="F2006" s="11" t="s">
        <v>710</v>
      </c>
      <c r="G2006" s="35">
        <v>5129971</v>
      </c>
      <c r="H2006" s="4" t="s">
        <v>3544</v>
      </c>
      <c r="I2006" s="4"/>
      <c r="J2006" s="4"/>
      <c r="K2006" s="4"/>
      <c r="L2006" s="4"/>
      <c r="M2006" s="33"/>
      <c r="N2006" s="38"/>
      <c r="O2006" s="33"/>
      <c r="P2006" s="244">
        <f t="shared" si="184"/>
        <v>597.52099999999996</v>
      </c>
      <c r="Q2006" s="25"/>
      <c r="R2006" s="25"/>
      <c r="S2006" s="25"/>
      <c r="T2006" s="109"/>
      <c r="U2006" s="25"/>
      <c r="V2006" s="25"/>
      <c r="W2006" s="25"/>
      <c r="X2006" s="25">
        <v>0</v>
      </c>
      <c r="Y2006" s="25"/>
      <c r="Z2006" s="25">
        <v>0</v>
      </c>
      <c r="AA2006" s="109"/>
      <c r="AB2006" s="25">
        <v>0</v>
      </c>
      <c r="AC2006" s="25">
        <v>0</v>
      </c>
      <c r="AD2006" s="25">
        <v>0</v>
      </c>
      <c r="AE2006" s="25">
        <v>0</v>
      </c>
      <c r="AF2006" s="25">
        <v>0</v>
      </c>
      <c r="AG2006" s="25">
        <v>0</v>
      </c>
      <c r="AH2006" s="109"/>
      <c r="AI2006" s="25">
        <v>359.05700000000002</v>
      </c>
      <c r="AJ2006" s="25">
        <v>0</v>
      </c>
      <c r="AK2006" s="123">
        <v>0</v>
      </c>
      <c r="AL2006" s="25">
        <v>0</v>
      </c>
      <c r="AM2006" s="25">
        <v>0</v>
      </c>
      <c r="AN2006" s="25">
        <v>0</v>
      </c>
      <c r="AO2006" s="109"/>
      <c r="AP2006" s="25">
        <v>0</v>
      </c>
      <c r="AQ2006" s="25">
        <v>0</v>
      </c>
      <c r="AR2006" s="25">
        <v>0</v>
      </c>
      <c r="AS2006" s="25">
        <v>0</v>
      </c>
      <c r="AT2006" s="25">
        <v>0</v>
      </c>
      <c r="AU2006" s="25">
        <v>238.464</v>
      </c>
      <c r="AW2006" t="str">
        <f t="shared" si="185"/>
        <v>Phạm Thanh Hà</v>
      </c>
      <c r="AX2006" s="27" t="str">
        <f t="shared" si="186"/>
        <v xml:space="preserve">Vương Thị Thu Phương </v>
      </c>
      <c r="AY2006" s="4" t="str">
        <f t="shared" si="187"/>
        <v>VIN+</v>
      </c>
    </row>
    <row r="2007" spans="1:51" outlineLevel="1" x14ac:dyDescent="0.25">
      <c r="A2007" s="4" t="s">
        <v>1104</v>
      </c>
      <c r="B2007" s="4" t="s">
        <v>797</v>
      </c>
      <c r="C2007" s="4" t="s">
        <v>451</v>
      </c>
      <c r="D2007" s="11" t="s">
        <v>778</v>
      </c>
      <c r="E2007" s="32" t="s">
        <v>650</v>
      </c>
      <c r="F2007" s="11" t="s">
        <v>710</v>
      </c>
      <c r="G2007" s="35">
        <v>5126514</v>
      </c>
      <c r="H2007" s="4" t="s">
        <v>3545</v>
      </c>
      <c r="I2007" s="4"/>
      <c r="J2007" s="4"/>
      <c r="K2007" s="4"/>
      <c r="L2007" s="4"/>
      <c r="M2007" s="33"/>
      <c r="N2007" s="38"/>
      <c r="O2007" s="33"/>
      <c r="P2007" s="244">
        <f t="shared" si="184"/>
        <v>778.11899999999991</v>
      </c>
      <c r="Q2007" s="25"/>
      <c r="R2007" s="25"/>
      <c r="S2007" s="25"/>
      <c r="T2007" s="109"/>
      <c r="U2007" s="25"/>
      <c r="V2007" s="25"/>
      <c r="W2007" s="25"/>
      <c r="X2007" s="25">
        <v>0</v>
      </c>
      <c r="Y2007" s="25"/>
      <c r="Z2007" s="25">
        <v>0</v>
      </c>
      <c r="AA2007" s="109"/>
      <c r="AB2007" s="25">
        <v>0</v>
      </c>
      <c r="AC2007" s="25">
        <v>0</v>
      </c>
      <c r="AD2007" s="25">
        <v>0</v>
      </c>
      <c r="AE2007" s="25">
        <v>0</v>
      </c>
      <c r="AF2007" s="25">
        <v>0</v>
      </c>
      <c r="AG2007" s="25">
        <v>0</v>
      </c>
      <c r="AH2007" s="109"/>
      <c r="AI2007" s="25">
        <v>359.05700000000002</v>
      </c>
      <c r="AJ2007" s="25">
        <v>0</v>
      </c>
      <c r="AK2007" s="123">
        <v>0</v>
      </c>
      <c r="AL2007" s="25">
        <v>0</v>
      </c>
      <c r="AM2007" s="25">
        <v>0</v>
      </c>
      <c r="AN2007" s="25">
        <v>0</v>
      </c>
      <c r="AO2007" s="109"/>
      <c r="AP2007" s="25">
        <v>0</v>
      </c>
      <c r="AQ2007" s="25">
        <v>238.464</v>
      </c>
      <c r="AR2007" s="25">
        <v>0</v>
      </c>
      <c r="AS2007" s="25">
        <v>0</v>
      </c>
      <c r="AT2007" s="25">
        <v>0</v>
      </c>
      <c r="AU2007" s="25">
        <v>180.59800000000001</v>
      </c>
      <c r="AW2007" t="str">
        <f t="shared" si="185"/>
        <v>Phạm Thanh Hà</v>
      </c>
      <c r="AX2007" s="27" t="str">
        <f t="shared" si="186"/>
        <v xml:space="preserve">Vương Thị Thu Phương </v>
      </c>
      <c r="AY2007" s="4" t="str">
        <f t="shared" si="187"/>
        <v>VIN+</v>
      </c>
    </row>
    <row r="2008" spans="1:51" outlineLevel="1" x14ac:dyDescent="0.25">
      <c r="A2008" s="4" t="s">
        <v>1104</v>
      </c>
      <c r="B2008" s="4" t="s">
        <v>797</v>
      </c>
      <c r="C2008" s="4" t="s">
        <v>451</v>
      </c>
      <c r="D2008" s="11" t="s">
        <v>778</v>
      </c>
      <c r="E2008" s="32" t="s">
        <v>650</v>
      </c>
      <c r="F2008" s="11" t="s">
        <v>710</v>
      </c>
      <c r="G2008" s="35">
        <v>5295319</v>
      </c>
      <c r="H2008" s="4" t="s">
        <v>3546</v>
      </c>
      <c r="I2008" s="4"/>
      <c r="J2008" s="4"/>
      <c r="K2008" s="4"/>
      <c r="L2008" s="4"/>
      <c r="M2008" s="33"/>
      <c r="N2008" s="38"/>
      <c r="O2008" s="33"/>
      <c r="P2008" s="244">
        <f t="shared" si="184"/>
        <v>835.9849999999999</v>
      </c>
      <c r="Q2008" s="25"/>
      <c r="R2008" s="25"/>
      <c r="S2008" s="25"/>
      <c r="T2008" s="109"/>
      <c r="U2008" s="25"/>
      <c r="V2008" s="25"/>
      <c r="W2008" s="25"/>
      <c r="X2008" s="25">
        <v>0</v>
      </c>
      <c r="Y2008" s="25"/>
      <c r="Z2008" s="25">
        <v>0</v>
      </c>
      <c r="AA2008" s="109"/>
      <c r="AB2008" s="25">
        <v>0</v>
      </c>
      <c r="AC2008" s="25">
        <v>0</v>
      </c>
      <c r="AD2008" s="25">
        <v>0</v>
      </c>
      <c r="AE2008" s="25">
        <v>0</v>
      </c>
      <c r="AF2008" s="25">
        <v>0</v>
      </c>
      <c r="AG2008" s="25">
        <v>0</v>
      </c>
      <c r="AH2008" s="109"/>
      <c r="AI2008" s="25">
        <v>597.52099999999996</v>
      </c>
      <c r="AJ2008" s="25">
        <v>0</v>
      </c>
      <c r="AK2008" s="123">
        <v>0</v>
      </c>
      <c r="AL2008" s="25">
        <v>0</v>
      </c>
      <c r="AM2008" s="25">
        <v>0</v>
      </c>
      <c r="AN2008" s="25">
        <v>0</v>
      </c>
      <c r="AO2008" s="109"/>
      <c r="AP2008" s="25">
        <v>0</v>
      </c>
      <c r="AQ2008" s="25">
        <v>238.464</v>
      </c>
      <c r="AR2008" s="25">
        <v>0</v>
      </c>
      <c r="AS2008" s="25">
        <v>0</v>
      </c>
      <c r="AT2008" s="25">
        <v>0</v>
      </c>
      <c r="AU2008" s="25">
        <v>0</v>
      </c>
      <c r="AW2008" t="str">
        <f t="shared" si="185"/>
        <v>Phạm Thanh Hà</v>
      </c>
      <c r="AX2008" s="27" t="str">
        <f t="shared" si="186"/>
        <v xml:space="preserve">Vương Thị Thu Phương </v>
      </c>
      <c r="AY2008" s="4" t="str">
        <f t="shared" si="187"/>
        <v>VIN+</v>
      </c>
    </row>
    <row r="2009" spans="1:51" outlineLevel="1" x14ac:dyDescent="0.25">
      <c r="A2009" s="4" t="s">
        <v>1104</v>
      </c>
      <c r="B2009" s="4" t="s">
        <v>797</v>
      </c>
      <c r="C2009" s="4" t="s">
        <v>451</v>
      </c>
      <c r="D2009" s="11" t="s">
        <v>778</v>
      </c>
      <c r="E2009" s="32" t="s">
        <v>650</v>
      </c>
      <c r="F2009" s="11" t="s">
        <v>710</v>
      </c>
      <c r="G2009" s="35">
        <v>5273829</v>
      </c>
      <c r="H2009" s="4" t="s">
        <v>3547</v>
      </c>
      <c r="I2009" s="4"/>
      <c r="J2009" s="4"/>
      <c r="K2009" s="4"/>
      <c r="L2009" s="4"/>
      <c r="M2009" s="33"/>
      <c r="N2009" s="38"/>
      <c r="O2009" s="33"/>
      <c r="P2009" s="244">
        <f t="shared" si="184"/>
        <v>3784.502</v>
      </c>
      <c r="Q2009" s="25"/>
      <c r="R2009" s="25"/>
      <c r="S2009" s="25"/>
      <c r="T2009" s="109"/>
      <c r="U2009" s="25"/>
      <c r="V2009" s="25"/>
      <c r="W2009" s="25"/>
      <c r="X2009" s="25">
        <v>0</v>
      </c>
      <c r="Y2009" s="25"/>
      <c r="Z2009" s="25">
        <v>0</v>
      </c>
      <c r="AA2009" s="109"/>
      <c r="AB2009" s="25">
        <v>0</v>
      </c>
      <c r="AC2009" s="25">
        <v>0</v>
      </c>
      <c r="AD2009" s="25">
        <v>0</v>
      </c>
      <c r="AE2009" s="25">
        <v>0</v>
      </c>
      <c r="AF2009" s="25">
        <v>0</v>
      </c>
      <c r="AG2009" s="25">
        <v>0</v>
      </c>
      <c r="AH2009" s="109"/>
      <c r="AI2009" s="25">
        <v>718.11400000000003</v>
      </c>
      <c r="AJ2009" s="25">
        <v>0</v>
      </c>
      <c r="AK2009" s="123">
        <v>0</v>
      </c>
      <c r="AL2009" s="25">
        <v>0</v>
      </c>
      <c r="AM2009" s="25">
        <v>0</v>
      </c>
      <c r="AN2009" s="25">
        <v>0</v>
      </c>
      <c r="AO2009" s="109"/>
      <c r="AP2009" s="25">
        <v>0</v>
      </c>
      <c r="AQ2009" s="25">
        <v>238.464</v>
      </c>
      <c r="AR2009" s="25">
        <v>0</v>
      </c>
      <c r="AS2009" s="25">
        <v>0</v>
      </c>
      <c r="AT2009" s="25">
        <v>0</v>
      </c>
      <c r="AU2009" s="25">
        <v>2827.924</v>
      </c>
      <c r="AW2009" t="str">
        <f t="shared" si="185"/>
        <v>Phạm Thanh Hà</v>
      </c>
      <c r="AX2009" s="27" t="str">
        <f t="shared" si="186"/>
        <v xml:space="preserve">Vương Thị Thu Phương </v>
      </c>
      <c r="AY2009" s="4" t="str">
        <f t="shared" si="187"/>
        <v>VIN+</v>
      </c>
    </row>
    <row r="2010" spans="1:51" outlineLevel="1" x14ac:dyDescent="0.25">
      <c r="A2010" s="4" t="s">
        <v>1104</v>
      </c>
      <c r="B2010" s="4" t="s">
        <v>797</v>
      </c>
      <c r="C2010" s="4" t="s">
        <v>451</v>
      </c>
      <c r="D2010" s="11" t="s">
        <v>778</v>
      </c>
      <c r="E2010" s="32" t="s">
        <v>650</v>
      </c>
      <c r="F2010" s="11" t="s">
        <v>710</v>
      </c>
      <c r="G2010" s="35">
        <v>5272363</v>
      </c>
      <c r="H2010" s="4" t="s">
        <v>3548</v>
      </c>
      <c r="I2010" s="4"/>
      <c r="J2010" s="4"/>
      <c r="K2010" s="4"/>
      <c r="L2010" s="4"/>
      <c r="M2010" s="33"/>
      <c r="N2010" s="38"/>
      <c r="O2010" s="33"/>
      <c r="P2010" s="244">
        <f t="shared" si="184"/>
        <v>597.52099999999996</v>
      </c>
      <c r="Q2010" s="25"/>
      <c r="R2010" s="25"/>
      <c r="S2010" s="25"/>
      <c r="T2010" s="109"/>
      <c r="U2010" s="25"/>
      <c r="V2010" s="25"/>
      <c r="W2010" s="25"/>
      <c r="X2010" s="25">
        <v>0</v>
      </c>
      <c r="Y2010" s="25"/>
      <c r="Z2010" s="25">
        <v>0</v>
      </c>
      <c r="AA2010" s="109"/>
      <c r="AB2010" s="25">
        <v>0</v>
      </c>
      <c r="AC2010" s="25">
        <v>0</v>
      </c>
      <c r="AD2010" s="25">
        <v>0</v>
      </c>
      <c r="AE2010" s="25">
        <v>0</v>
      </c>
      <c r="AF2010" s="25">
        <v>0</v>
      </c>
      <c r="AG2010" s="25">
        <v>0</v>
      </c>
      <c r="AH2010" s="109"/>
      <c r="AI2010" s="25">
        <v>0</v>
      </c>
      <c r="AJ2010" s="25">
        <v>0</v>
      </c>
      <c r="AK2010" s="123">
        <v>0</v>
      </c>
      <c r="AL2010" s="25">
        <v>0</v>
      </c>
      <c r="AM2010" s="25">
        <v>0</v>
      </c>
      <c r="AN2010" s="25">
        <v>0</v>
      </c>
      <c r="AO2010" s="109"/>
      <c r="AP2010" s="25">
        <v>0</v>
      </c>
      <c r="AQ2010" s="25">
        <v>597.52099999999996</v>
      </c>
      <c r="AR2010" s="25">
        <v>0</v>
      </c>
      <c r="AS2010" s="25">
        <v>0</v>
      </c>
      <c r="AT2010" s="25">
        <v>0</v>
      </c>
      <c r="AU2010" s="25">
        <v>0</v>
      </c>
      <c r="AW2010" t="str">
        <f t="shared" si="185"/>
        <v>Phạm Thanh Hà</v>
      </c>
      <c r="AX2010" s="27" t="str">
        <f t="shared" si="186"/>
        <v xml:space="preserve">Vương Thị Thu Phương </v>
      </c>
      <c r="AY2010" s="4" t="str">
        <f t="shared" si="187"/>
        <v>VIN+</v>
      </c>
    </row>
    <row r="2011" spans="1:51" outlineLevel="1" x14ac:dyDescent="0.25">
      <c r="A2011" s="4" t="s">
        <v>1104</v>
      </c>
      <c r="B2011" s="4" t="s">
        <v>797</v>
      </c>
      <c r="C2011" s="4" t="s">
        <v>451</v>
      </c>
      <c r="D2011" s="11" t="s">
        <v>778</v>
      </c>
      <c r="E2011" s="32" t="s">
        <v>650</v>
      </c>
      <c r="F2011" s="11" t="s">
        <v>710</v>
      </c>
      <c r="G2011" s="35">
        <v>5121962</v>
      </c>
      <c r="H2011" s="4" t="s">
        <v>3549</v>
      </c>
      <c r="I2011" s="4"/>
      <c r="J2011" s="4"/>
      <c r="K2011" s="4"/>
      <c r="L2011" s="4"/>
      <c r="M2011" s="33"/>
      <c r="N2011" s="38"/>
      <c r="O2011" s="33"/>
      <c r="P2011" s="244">
        <f t="shared" si="184"/>
        <v>597.52099999999996</v>
      </c>
      <c r="Q2011" s="25"/>
      <c r="R2011" s="25"/>
      <c r="S2011" s="25"/>
      <c r="T2011" s="109"/>
      <c r="U2011" s="25"/>
      <c r="V2011" s="25"/>
      <c r="W2011" s="25"/>
      <c r="X2011" s="25">
        <v>0</v>
      </c>
      <c r="Y2011" s="25"/>
      <c r="Z2011" s="25">
        <v>0</v>
      </c>
      <c r="AA2011" s="109"/>
      <c r="AB2011" s="25">
        <v>0</v>
      </c>
      <c r="AC2011" s="25">
        <v>0</v>
      </c>
      <c r="AD2011" s="25">
        <v>0</v>
      </c>
      <c r="AE2011" s="25">
        <v>0</v>
      </c>
      <c r="AF2011" s="25">
        <v>0</v>
      </c>
      <c r="AG2011" s="25">
        <v>0</v>
      </c>
      <c r="AH2011" s="109"/>
      <c r="AI2011" s="25">
        <v>0</v>
      </c>
      <c r="AJ2011" s="25">
        <v>0</v>
      </c>
      <c r="AK2011" s="123">
        <v>0</v>
      </c>
      <c r="AL2011" s="25">
        <v>0</v>
      </c>
      <c r="AM2011" s="25">
        <v>0</v>
      </c>
      <c r="AN2011" s="25">
        <v>0</v>
      </c>
      <c r="AO2011" s="109"/>
      <c r="AP2011" s="25">
        <v>0</v>
      </c>
      <c r="AQ2011" s="25">
        <v>597.52099999999996</v>
      </c>
      <c r="AR2011" s="25">
        <v>0</v>
      </c>
      <c r="AS2011" s="25">
        <v>0</v>
      </c>
      <c r="AT2011" s="25">
        <v>0</v>
      </c>
      <c r="AU2011" s="25">
        <v>0</v>
      </c>
      <c r="AW2011" t="str">
        <f t="shared" si="185"/>
        <v>Phạm Thanh Hà</v>
      </c>
      <c r="AX2011" s="27" t="str">
        <f t="shared" si="186"/>
        <v xml:space="preserve">Vương Thị Thu Phương </v>
      </c>
      <c r="AY2011" s="4" t="str">
        <f t="shared" si="187"/>
        <v>VIN+</v>
      </c>
    </row>
    <row r="2012" spans="1:51" outlineLevel="1" x14ac:dyDescent="0.25">
      <c r="A2012" s="4" t="s">
        <v>1104</v>
      </c>
      <c r="B2012" s="4" t="s">
        <v>797</v>
      </c>
      <c r="C2012" s="4" t="s">
        <v>451</v>
      </c>
      <c r="D2012" s="11" t="s">
        <v>778</v>
      </c>
      <c r="E2012" s="32" t="s">
        <v>650</v>
      </c>
      <c r="F2012" s="11" t="s">
        <v>710</v>
      </c>
      <c r="G2012" s="35">
        <v>5126268</v>
      </c>
      <c r="H2012" s="4" t="s">
        <v>3550</v>
      </c>
      <c r="I2012" s="4"/>
      <c r="J2012" s="4"/>
      <c r="K2012" s="4"/>
      <c r="L2012" s="4"/>
      <c r="M2012" s="33"/>
      <c r="N2012" s="38"/>
      <c r="O2012" s="33"/>
      <c r="P2012" s="244">
        <f t="shared" si="184"/>
        <v>597.52099999999996</v>
      </c>
      <c r="Q2012" s="25"/>
      <c r="R2012" s="25"/>
      <c r="S2012" s="25"/>
      <c r="T2012" s="109"/>
      <c r="U2012" s="25"/>
      <c r="V2012" s="25"/>
      <c r="W2012" s="25"/>
      <c r="X2012" s="25">
        <v>0</v>
      </c>
      <c r="Y2012" s="25"/>
      <c r="Z2012" s="25">
        <v>0</v>
      </c>
      <c r="AA2012" s="109"/>
      <c r="AB2012" s="25">
        <v>0</v>
      </c>
      <c r="AC2012" s="25">
        <v>0</v>
      </c>
      <c r="AD2012" s="25">
        <v>0</v>
      </c>
      <c r="AE2012" s="25">
        <v>0</v>
      </c>
      <c r="AF2012" s="25">
        <v>0</v>
      </c>
      <c r="AG2012" s="25">
        <v>0</v>
      </c>
      <c r="AH2012" s="109"/>
      <c r="AI2012" s="25">
        <v>0</v>
      </c>
      <c r="AJ2012" s="25">
        <v>0</v>
      </c>
      <c r="AK2012" s="123">
        <v>0</v>
      </c>
      <c r="AL2012" s="25">
        <v>0</v>
      </c>
      <c r="AM2012" s="25">
        <v>0</v>
      </c>
      <c r="AN2012" s="25">
        <v>0</v>
      </c>
      <c r="AO2012" s="109"/>
      <c r="AP2012" s="25">
        <v>0</v>
      </c>
      <c r="AQ2012" s="25">
        <v>597.52099999999996</v>
      </c>
      <c r="AR2012" s="25">
        <v>0</v>
      </c>
      <c r="AS2012" s="25">
        <v>0</v>
      </c>
      <c r="AT2012" s="25">
        <v>0</v>
      </c>
      <c r="AU2012" s="25">
        <v>0</v>
      </c>
      <c r="AW2012" t="str">
        <f t="shared" si="185"/>
        <v>Phạm Thanh Hà</v>
      </c>
      <c r="AX2012" s="27" t="str">
        <f t="shared" si="186"/>
        <v xml:space="preserve">Vương Thị Thu Phương </v>
      </c>
      <c r="AY2012" s="4" t="str">
        <f t="shared" si="187"/>
        <v>VIN+</v>
      </c>
    </row>
    <row r="2013" spans="1:51" outlineLevel="1" x14ac:dyDescent="0.25">
      <c r="A2013" s="4" t="s">
        <v>1104</v>
      </c>
      <c r="B2013" s="4" t="s">
        <v>797</v>
      </c>
      <c r="C2013" s="4" t="s">
        <v>451</v>
      </c>
      <c r="D2013" s="11" t="s">
        <v>778</v>
      </c>
      <c r="E2013" s="32" t="s">
        <v>650</v>
      </c>
      <c r="F2013" s="11" t="s">
        <v>710</v>
      </c>
      <c r="G2013" s="35">
        <v>5127364</v>
      </c>
      <c r="H2013" s="4" t="s">
        <v>3551</v>
      </c>
      <c r="I2013" s="4"/>
      <c r="J2013" s="4"/>
      <c r="K2013" s="4"/>
      <c r="L2013" s="4"/>
      <c r="M2013" s="33"/>
      <c r="N2013" s="38"/>
      <c r="O2013" s="33"/>
      <c r="P2013" s="244">
        <f t="shared" si="184"/>
        <v>597.52099999999996</v>
      </c>
      <c r="Q2013" s="25"/>
      <c r="R2013" s="25"/>
      <c r="S2013" s="25"/>
      <c r="T2013" s="109"/>
      <c r="U2013" s="25"/>
      <c r="V2013" s="25"/>
      <c r="W2013" s="25"/>
      <c r="X2013" s="25">
        <v>0</v>
      </c>
      <c r="Y2013" s="25"/>
      <c r="Z2013" s="25">
        <v>0</v>
      </c>
      <c r="AA2013" s="109"/>
      <c r="AB2013" s="25">
        <v>0</v>
      </c>
      <c r="AC2013" s="25">
        <v>0</v>
      </c>
      <c r="AD2013" s="25">
        <v>0</v>
      </c>
      <c r="AE2013" s="25">
        <v>0</v>
      </c>
      <c r="AF2013" s="25">
        <v>0</v>
      </c>
      <c r="AG2013" s="25">
        <v>0</v>
      </c>
      <c r="AH2013" s="109"/>
      <c r="AI2013" s="25">
        <v>0</v>
      </c>
      <c r="AJ2013" s="25">
        <v>0</v>
      </c>
      <c r="AK2013" s="123">
        <v>0</v>
      </c>
      <c r="AL2013" s="25">
        <v>0</v>
      </c>
      <c r="AM2013" s="25">
        <v>0</v>
      </c>
      <c r="AN2013" s="25">
        <v>0</v>
      </c>
      <c r="AO2013" s="109"/>
      <c r="AP2013" s="25">
        <v>0</v>
      </c>
      <c r="AQ2013" s="25">
        <v>597.52099999999996</v>
      </c>
      <c r="AR2013" s="25">
        <v>0</v>
      </c>
      <c r="AS2013" s="25">
        <v>0</v>
      </c>
      <c r="AT2013" s="25">
        <v>0</v>
      </c>
      <c r="AU2013" s="25">
        <v>0</v>
      </c>
      <c r="AW2013" t="str">
        <f t="shared" si="185"/>
        <v>Phạm Thanh Hà</v>
      </c>
      <c r="AX2013" s="27" t="str">
        <f t="shared" si="186"/>
        <v xml:space="preserve">Vương Thị Thu Phương </v>
      </c>
      <c r="AY2013" s="4" t="str">
        <f t="shared" si="187"/>
        <v>VIN+</v>
      </c>
    </row>
    <row r="2014" spans="1:51" outlineLevel="1" x14ac:dyDescent="0.25">
      <c r="A2014" s="4" t="s">
        <v>1104</v>
      </c>
      <c r="B2014" s="4" t="s">
        <v>797</v>
      </c>
      <c r="C2014" s="4" t="s">
        <v>451</v>
      </c>
      <c r="D2014" s="11" t="s">
        <v>778</v>
      </c>
      <c r="E2014" s="32" t="s">
        <v>650</v>
      </c>
      <c r="F2014" s="11" t="s">
        <v>710</v>
      </c>
      <c r="G2014" s="35">
        <v>5125584</v>
      </c>
      <c r="H2014" s="4" t="s">
        <v>3552</v>
      </c>
      <c r="I2014" s="4"/>
      <c r="J2014" s="4"/>
      <c r="K2014" s="4"/>
      <c r="L2014" s="4"/>
      <c r="M2014" s="33"/>
      <c r="N2014" s="38"/>
      <c r="O2014" s="33"/>
      <c r="P2014" s="244">
        <f t="shared" si="184"/>
        <v>359.05700000000002</v>
      </c>
      <c r="Q2014" s="25"/>
      <c r="R2014" s="25"/>
      <c r="S2014" s="25"/>
      <c r="T2014" s="109"/>
      <c r="U2014" s="25"/>
      <c r="V2014" s="25"/>
      <c r="W2014" s="25"/>
      <c r="X2014" s="25">
        <v>0</v>
      </c>
      <c r="Y2014" s="25"/>
      <c r="Z2014" s="25">
        <v>0</v>
      </c>
      <c r="AA2014" s="109"/>
      <c r="AB2014" s="25">
        <v>0</v>
      </c>
      <c r="AC2014" s="25">
        <v>0</v>
      </c>
      <c r="AD2014" s="25">
        <v>0</v>
      </c>
      <c r="AE2014" s="25">
        <v>0</v>
      </c>
      <c r="AF2014" s="25">
        <v>0</v>
      </c>
      <c r="AG2014" s="25">
        <v>0</v>
      </c>
      <c r="AH2014" s="109"/>
      <c r="AI2014" s="25">
        <v>0</v>
      </c>
      <c r="AJ2014" s="25">
        <v>0</v>
      </c>
      <c r="AK2014" s="123">
        <v>0</v>
      </c>
      <c r="AL2014" s="25">
        <v>0</v>
      </c>
      <c r="AM2014" s="25">
        <v>0</v>
      </c>
      <c r="AN2014" s="25">
        <v>0</v>
      </c>
      <c r="AO2014" s="109"/>
      <c r="AP2014" s="25">
        <v>0</v>
      </c>
      <c r="AQ2014" s="25">
        <v>359.05700000000002</v>
      </c>
      <c r="AR2014" s="25">
        <v>0</v>
      </c>
      <c r="AS2014" s="25">
        <v>0</v>
      </c>
      <c r="AT2014" s="25">
        <v>0</v>
      </c>
      <c r="AU2014" s="25">
        <v>0</v>
      </c>
      <c r="AW2014" t="str">
        <f t="shared" si="185"/>
        <v>Phạm Thanh Hà</v>
      </c>
      <c r="AX2014" s="27" t="str">
        <f t="shared" si="186"/>
        <v xml:space="preserve">Vương Thị Thu Phương </v>
      </c>
      <c r="AY2014" s="4" t="str">
        <f t="shared" si="187"/>
        <v>VIN+</v>
      </c>
    </row>
    <row r="2015" spans="1:51" outlineLevel="1" x14ac:dyDescent="0.25">
      <c r="A2015" s="4" t="s">
        <v>1104</v>
      </c>
      <c r="B2015" s="4" t="s">
        <v>797</v>
      </c>
      <c r="C2015" s="4" t="s">
        <v>451</v>
      </c>
      <c r="D2015" s="11" t="s">
        <v>778</v>
      </c>
      <c r="E2015" s="32" t="s">
        <v>650</v>
      </c>
      <c r="F2015" s="11" t="s">
        <v>710</v>
      </c>
      <c r="G2015" s="35">
        <v>5120918</v>
      </c>
      <c r="H2015" s="4" t="s">
        <v>3553</v>
      </c>
      <c r="I2015" s="4"/>
      <c r="J2015" s="4"/>
      <c r="K2015" s="4"/>
      <c r="L2015" s="4"/>
      <c r="M2015" s="33"/>
      <c r="N2015" s="38"/>
      <c r="O2015" s="33"/>
      <c r="P2015" s="244">
        <f t="shared" si="184"/>
        <v>1139.3140000000001</v>
      </c>
      <c r="Q2015" s="25"/>
      <c r="R2015" s="25"/>
      <c r="S2015" s="25"/>
      <c r="T2015" s="109"/>
      <c r="U2015" s="25"/>
      <c r="V2015" s="25"/>
      <c r="W2015" s="25"/>
      <c r="X2015" s="25">
        <v>0</v>
      </c>
      <c r="Y2015" s="25"/>
      <c r="Z2015" s="25">
        <v>0</v>
      </c>
      <c r="AA2015" s="109"/>
      <c r="AB2015" s="25">
        <v>0</v>
      </c>
      <c r="AC2015" s="25">
        <v>0</v>
      </c>
      <c r="AD2015" s="25">
        <v>0</v>
      </c>
      <c r="AE2015" s="25">
        <v>0</v>
      </c>
      <c r="AF2015" s="25">
        <v>0</v>
      </c>
      <c r="AG2015" s="25">
        <v>0</v>
      </c>
      <c r="AH2015" s="109"/>
      <c r="AI2015" s="25">
        <v>0</v>
      </c>
      <c r="AJ2015" s="25">
        <v>0</v>
      </c>
      <c r="AK2015" s="123">
        <v>0</v>
      </c>
      <c r="AL2015" s="25">
        <v>0</v>
      </c>
      <c r="AM2015" s="25">
        <v>0</v>
      </c>
      <c r="AN2015" s="25">
        <v>0</v>
      </c>
      <c r="AO2015" s="109"/>
      <c r="AP2015" s="25">
        <v>0</v>
      </c>
      <c r="AQ2015" s="25">
        <v>359.05700000000002</v>
      </c>
      <c r="AR2015" s="25">
        <v>0</v>
      </c>
      <c r="AS2015" s="25">
        <v>0</v>
      </c>
      <c r="AT2015" s="25">
        <v>0</v>
      </c>
      <c r="AU2015" s="25">
        <v>780.25700000000006</v>
      </c>
      <c r="AW2015" t="str">
        <f t="shared" si="185"/>
        <v>Phạm Thanh Hà</v>
      </c>
      <c r="AX2015" s="27" t="str">
        <f t="shared" si="186"/>
        <v xml:space="preserve">Vương Thị Thu Phương </v>
      </c>
      <c r="AY2015" s="4" t="str">
        <f t="shared" si="187"/>
        <v>VIN+</v>
      </c>
    </row>
    <row r="2016" spans="1:51" outlineLevel="1" x14ac:dyDescent="0.25">
      <c r="A2016" s="4" t="s">
        <v>1104</v>
      </c>
      <c r="B2016" s="4" t="s">
        <v>797</v>
      </c>
      <c r="C2016" s="4" t="s">
        <v>451</v>
      </c>
      <c r="D2016" s="11" t="s">
        <v>778</v>
      </c>
      <c r="E2016" s="32" t="s">
        <v>650</v>
      </c>
      <c r="F2016" s="11" t="s">
        <v>710</v>
      </c>
      <c r="G2016" s="35">
        <v>5127094</v>
      </c>
      <c r="H2016" s="4" t="s">
        <v>3554</v>
      </c>
      <c r="I2016" s="4"/>
      <c r="J2016" s="4"/>
      <c r="K2016" s="4"/>
      <c r="L2016" s="4"/>
      <c r="M2016" s="33"/>
      <c r="N2016" s="38"/>
      <c r="O2016" s="33"/>
      <c r="P2016" s="244">
        <f t="shared" si="184"/>
        <v>180.59800000000001</v>
      </c>
      <c r="Q2016" s="25"/>
      <c r="R2016" s="25"/>
      <c r="S2016" s="25"/>
      <c r="T2016" s="109"/>
      <c r="U2016" s="25"/>
      <c r="V2016" s="25"/>
      <c r="W2016" s="25"/>
      <c r="X2016" s="25">
        <v>0</v>
      </c>
      <c r="Y2016" s="25"/>
      <c r="Z2016" s="25">
        <v>0</v>
      </c>
      <c r="AA2016" s="109"/>
      <c r="AB2016" s="25">
        <v>0</v>
      </c>
      <c r="AC2016" s="25">
        <v>0</v>
      </c>
      <c r="AD2016" s="25">
        <v>0</v>
      </c>
      <c r="AE2016" s="25">
        <v>0</v>
      </c>
      <c r="AF2016" s="25">
        <v>0</v>
      </c>
      <c r="AG2016" s="25">
        <v>0</v>
      </c>
      <c r="AH2016" s="109"/>
      <c r="AI2016" s="25">
        <v>180.59800000000001</v>
      </c>
      <c r="AJ2016" s="25">
        <v>0</v>
      </c>
      <c r="AK2016" s="123">
        <v>0</v>
      </c>
      <c r="AL2016" s="25">
        <v>0</v>
      </c>
      <c r="AM2016" s="25">
        <v>0</v>
      </c>
      <c r="AN2016" s="25">
        <v>0</v>
      </c>
      <c r="AO2016" s="109"/>
      <c r="AP2016" s="25">
        <v>0</v>
      </c>
      <c r="AQ2016" s="25">
        <v>0</v>
      </c>
      <c r="AR2016" s="25">
        <v>0</v>
      </c>
      <c r="AS2016" s="25">
        <v>0</v>
      </c>
      <c r="AT2016" s="25">
        <v>0</v>
      </c>
      <c r="AU2016" s="25">
        <v>0</v>
      </c>
      <c r="AW2016" t="str">
        <f t="shared" si="185"/>
        <v>Phạm Thanh Hà</v>
      </c>
      <c r="AX2016" s="27" t="str">
        <f t="shared" si="186"/>
        <v xml:space="preserve">Vương Thị Thu Phương </v>
      </c>
      <c r="AY2016" s="4" t="str">
        <f t="shared" si="187"/>
        <v>VIN+</v>
      </c>
    </row>
    <row r="2017" spans="1:51" outlineLevel="1" x14ac:dyDescent="0.25">
      <c r="A2017" s="4" t="s">
        <v>1104</v>
      </c>
      <c r="B2017" s="4" t="s">
        <v>797</v>
      </c>
      <c r="C2017" s="4" t="s">
        <v>451</v>
      </c>
      <c r="D2017" s="11" t="s">
        <v>778</v>
      </c>
      <c r="E2017" s="32" t="s">
        <v>650</v>
      </c>
      <c r="F2017" s="11" t="s">
        <v>710</v>
      </c>
      <c r="G2017" s="35">
        <v>5121377</v>
      </c>
      <c r="H2017" s="4" t="s">
        <v>3555</v>
      </c>
      <c r="I2017" s="4"/>
      <c r="J2017" s="4"/>
      <c r="K2017" s="4"/>
      <c r="L2017" s="4"/>
      <c r="M2017" s="33"/>
      <c r="N2017" s="38"/>
      <c r="O2017" s="33"/>
      <c r="P2017" s="244">
        <f t="shared" si="184"/>
        <v>359.05700000000002</v>
      </c>
      <c r="Q2017" s="25"/>
      <c r="R2017" s="25"/>
      <c r="S2017" s="25"/>
      <c r="T2017" s="109"/>
      <c r="U2017" s="25"/>
      <c r="V2017" s="25"/>
      <c r="W2017" s="25"/>
      <c r="X2017" s="25">
        <v>0</v>
      </c>
      <c r="Y2017" s="25"/>
      <c r="Z2017" s="25">
        <v>0</v>
      </c>
      <c r="AA2017" s="109"/>
      <c r="AB2017" s="25">
        <v>0</v>
      </c>
      <c r="AC2017" s="25">
        <v>0</v>
      </c>
      <c r="AD2017" s="25">
        <v>0</v>
      </c>
      <c r="AE2017" s="25">
        <v>0</v>
      </c>
      <c r="AF2017" s="25">
        <v>0</v>
      </c>
      <c r="AG2017" s="25">
        <v>0</v>
      </c>
      <c r="AH2017" s="109"/>
      <c r="AI2017" s="25">
        <v>0</v>
      </c>
      <c r="AJ2017" s="25">
        <v>0</v>
      </c>
      <c r="AK2017" s="123">
        <v>0</v>
      </c>
      <c r="AL2017" s="25">
        <v>0</v>
      </c>
      <c r="AM2017" s="25">
        <v>0</v>
      </c>
      <c r="AN2017" s="25">
        <v>0</v>
      </c>
      <c r="AO2017" s="109"/>
      <c r="AP2017" s="25">
        <v>0</v>
      </c>
      <c r="AQ2017" s="25">
        <v>359.05700000000002</v>
      </c>
      <c r="AR2017" s="25">
        <v>0</v>
      </c>
      <c r="AS2017" s="25">
        <v>0</v>
      </c>
      <c r="AT2017" s="25">
        <v>0</v>
      </c>
      <c r="AU2017" s="25">
        <v>0</v>
      </c>
      <c r="AW2017" t="str">
        <f t="shared" si="185"/>
        <v>Phạm Thanh Hà</v>
      </c>
      <c r="AX2017" s="27" t="str">
        <f t="shared" si="186"/>
        <v xml:space="preserve">Vương Thị Thu Phương </v>
      </c>
      <c r="AY2017" s="4" t="str">
        <f t="shared" si="187"/>
        <v>VIN+</v>
      </c>
    </row>
    <row r="2018" spans="1:51" outlineLevel="1" x14ac:dyDescent="0.25">
      <c r="A2018" s="4" t="s">
        <v>1104</v>
      </c>
      <c r="B2018" s="4" t="s">
        <v>797</v>
      </c>
      <c r="C2018" s="4" t="s">
        <v>451</v>
      </c>
      <c r="D2018" s="11" t="s">
        <v>778</v>
      </c>
      <c r="E2018" s="32" t="s">
        <v>650</v>
      </c>
      <c r="F2018" s="11" t="s">
        <v>710</v>
      </c>
      <c r="G2018" s="35">
        <v>5121502</v>
      </c>
      <c r="H2018" s="4" t="s">
        <v>3556</v>
      </c>
      <c r="I2018" s="4"/>
      <c r="J2018" s="4"/>
      <c r="K2018" s="4"/>
      <c r="L2018" s="4"/>
      <c r="M2018" s="33"/>
      <c r="N2018" s="38"/>
      <c r="O2018" s="33"/>
      <c r="P2018" s="244">
        <f t="shared" si="184"/>
        <v>599.65899999999999</v>
      </c>
      <c r="Q2018" s="25"/>
      <c r="R2018" s="25"/>
      <c r="S2018" s="25"/>
      <c r="T2018" s="109"/>
      <c r="U2018" s="25"/>
      <c r="V2018" s="25"/>
      <c r="W2018" s="25"/>
      <c r="X2018" s="25">
        <v>0</v>
      </c>
      <c r="Y2018" s="25"/>
      <c r="Z2018" s="25">
        <v>0</v>
      </c>
      <c r="AA2018" s="109"/>
      <c r="AB2018" s="25">
        <v>0</v>
      </c>
      <c r="AC2018" s="25">
        <v>0</v>
      </c>
      <c r="AD2018" s="25">
        <v>0</v>
      </c>
      <c r="AE2018" s="25">
        <v>0</v>
      </c>
      <c r="AF2018" s="25">
        <v>0</v>
      </c>
      <c r="AG2018" s="25">
        <v>0</v>
      </c>
      <c r="AH2018" s="109"/>
      <c r="AI2018" s="25">
        <v>361.19499999999999</v>
      </c>
      <c r="AJ2018" s="25">
        <v>0</v>
      </c>
      <c r="AK2018" s="123">
        <v>0</v>
      </c>
      <c r="AL2018" s="25">
        <v>0</v>
      </c>
      <c r="AM2018" s="25">
        <v>0</v>
      </c>
      <c r="AN2018" s="25">
        <v>0</v>
      </c>
      <c r="AO2018" s="109"/>
      <c r="AP2018" s="25">
        <v>0</v>
      </c>
      <c r="AQ2018" s="25">
        <v>238.464</v>
      </c>
      <c r="AR2018" s="25">
        <v>0</v>
      </c>
      <c r="AS2018" s="25">
        <v>0</v>
      </c>
      <c r="AT2018" s="25">
        <v>0</v>
      </c>
      <c r="AU2018" s="25">
        <v>0</v>
      </c>
      <c r="AW2018" t="str">
        <f t="shared" si="185"/>
        <v>Phạm Thanh Hà</v>
      </c>
      <c r="AX2018" s="27" t="str">
        <f t="shared" si="186"/>
        <v xml:space="preserve">Vương Thị Thu Phương </v>
      </c>
      <c r="AY2018" s="4" t="str">
        <f t="shared" si="187"/>
        <v>VIN+</v>
      </c>
    </row>
    <row r="2019" spans="1:51" outlineLevel="1" x14ac:dyDescent="0.25">
      <c r="A2019" s="4" t="s">
        <v>1104</v>
      </c>
      <c r="B2019" s="4" t="s">
        <v>797</v>
      </c>
      <c r="C2019" s="4" t="s">
        <v>451</v>
      </c>
      <c r="D2019" s="11" t="s">
        <v>778</v>
      </c>
      <c r="E2019" s="32" t="s">
        <v>650</v>
      </c>
      <c r="F2019" s="11" t="s">
        <v>710</v>
      </c>
      <c r="G2019" s="35">
        <v>5271184</v>
      </c>
      <c r="H2019" s="4" t="s">
        <v>3557</v>
      </c>
      <c r="I2019" s="4"/>
      <c r="J2019" s="4"/>
      <c r="K2019" s="4"/>
      <c r="L2019" s="4"/>
      <c r="M2019" s="33"/>
      <c r="N2019" s="38"/>
      <c r="O2019" s="33"/>
      <c r="P2019" s="244">
        <f t="shared" si="184"/>
        <v>597.52099999999996</v>
      </c>
      <c r="Q2019" s="25"/>
      <c r="R2019" s="25"/>
      <c r="S2019" s="25"/>
      <c r="T2019" s="109"/>
      <c r="U2019" s="25"/>
      <c r="V2019" s="25"/>
      <c r="W2019" s="25"/>
      <c r="X2019" s="25">
        <v>0</v>
      </c>
      <c r="Y2019" s="25"/>
      <c r="Z2019" s="25">
        <v>0</v>
      </c>
      <c r="AA2019" s="109"/>
      <c r="AB2019" s="25">
        <v>0</v>
      </c>
      <c r="AC2019" s="25">
        <v>0</v>
      </c>
      <c r="AD2019" s="25">
        <v>0</v>
      </c>
      <c r="AE2019" s="25">
        <v>0</v>
      </c>
      <c r="AF2019" s="25">
        <v>0</v>
      </c>
      <c r="AG2019" s="25">
        <v>0</v>
      </c>
      <c r="AH2019" s="109"/>
      <c r="AI2019" s="25">
        <v>0</v>
      </c>
      <c r="AJ2019" s="25">
        <v>0</v>
      </c>
      <c r="AK2019" s="123">
        <v>0</v>
      </c>
      <c r="AL2019" s="25">
        <v>0</v>
      </c>
      <c r="AM2019" s="25">
        <v>0</v>
      </c>
      <c r="AN2019" s="25">
        <v>0</v>
      </c>
      <c r="AO2019" s="109"/>
      <c r="AP2019" s="25">
        <v>0</v>
      </c>
      <c r="AQ2019" s="25">
        <v>597.52099999999996</v>
      </c>
      <c r="AR2019" s="25">
        <v>0</v>
      </c>
      <c r="AS2019" s="25">
        <v>0</v>
      </c>
      <c r="AT2019" s="25">
        <v>0</v>
      </c>
      <c r="AU2019" s="25">
        <v>0</v>
      </c>
      <c r="AW2019" t="str">
        <f t="shared" si="185"/>
        <v>Phạm Thanh Hà</v>
      </c>
      <c r="AX2019" s="27" t="str">
        <f t="shared" si="186"/>
        <v xml:space="preserve">Vương Thị Thu Phương </v>
      </c>
      <c r="AY2019" s="4" t="str">
        <f t="shared" si="187"/>
        <v>VIN+</v>
      </c>
    </row>
    <row r="2020" spans="1:51" outlineLevel="1" x14ac:dyDescent="0.25">
      <c r="A2020" s="4" t="s">
        <v>1104</v>
      </c>
      <c r="B2020" s="4" t="s">
        <v>797</v>
      </c>
      <c r="C2020" s="4" t="s">
        <v>451</v>
      </c>
      <c r="D2020" s="11" t="s">
        <v>778</v>
      </c>
      <c r="E2020" s="32" t="s">
        <v>650</v>
      </c>
      <c r="F2020" s="11" t="s">
        <v>710</v>
      </c>
      <c r="G2020" s="35">
        <v>5125605</v>
      </c>
      <c r="H2020" s="4" t="s">
        <v>3558</v>
      </c>
      <c r="I2020" s="4"/>
      <c r="J2020" s="4"/>
      <c r="K2020" s="4"/>
      <c r="L2020" s="4"/>
      <c r="M2020" s="33"/>
      <c r="N2020" s="38"/>
      <c r="O2020" s="33"/>
      <c r="P2020" s="244">
        <f t="shared" si="184"/>
        <v>539.65499999999997</v>
      </c>
      <c r="Q2020" s="25"/>
      <c r="R2020" s="25"/>
      <c r="S2020" s="25"/>
      <c r="T2020" s="109"/>
      <c r="U2020" s="25"/>
      <c r="V2020" s="25"/>
      <c r="W2020" s="25"/>
      <c r="X2020" s="25">
        <v>0</v>
      </c>
      <c r="Y2020" s="25"/>
      <c r="Z2020" s="25">
        <v>0</v>
      </c>
      <c r="AA2020" s="109"/>
      <c r="AB2020" s="25">
        <v>0</v>
      </c>
      <c r="AC2020" s="25">
        <v>0</v>
      </c>
      <c r="AD2020" s="25">
        <v>0</v>
      </c>
      <c r="AE2020" s="25">
        <v>0</v>
      </c>
      <c r="AF2020" s="25">
        <v>0</v>
      </c>
      <c r="AG2020" s="25">
        <v>0</v>
      </c>
      <c r="AH2020" s="109"/>
      <c r="AI2020" s="25">
        <v>0</v>
      </c>
      <c r="AJ2020" s="25">
        <v>0</v>
      </c>
      <c r="AK2020" s="123">
        <v>0</v>
      </c>
      <c r="AL2020" s="25">
        <v>0</v>
      </c>
      <c r="AM2020" s="25">
        <v>0</v>
      </c>
      <c r="AN2020" s="25">
        <v>0</v>
      </c>
      <c r="AO2020" s="109"/>
      <c r="AP2020" s="25">
        <v>0</v>
      </c>
      <c r="AQ2020" s="25">
        <v>359.05700000000002</v>
      </c>
      <c r="AR2020" s="25">
        <v>0</v>
      </c>
      <c r="AS2020" s="25">
        <v>0</v>
      </c>
      <c r="AT2020" s="25">
        <v>0</v>
      </c>
      <c r="AU2020" s="25">
        <v>180.59800000000001</v>
      </c>
      <c r="AW2020" t="str">
        <f t="shared" si="185"/>
        <v>Phạm Thanh Hà</v>
      </c>
      <c r="AX2020" s="27" t="str">
        <f t="shared" si="186"/>
        <v xml:space="preserve">Vương Thị Thu Phương </v>
      </c>
      <c r="AY2020" s="4" t="str">
        <f t="shared" si="187"/>
        <v>VIN+</v>
      </c>
    </row>
    <row r="2021" spans="1:51" outlineLevel="1" x14ac:dyDescent="0.25">
      <c r="A2021" s="4" t="s">
        <v>1104</v>
      </c>
      <c r="B2021" s="4" t="s">
        <v>797</v>
      </c>
      <c r="C2021" s="4" t="s">
        <v>451</v>
      </c>
      <c r="D2021" s="11" t="s">
        <v>778</v>
      </c>
      <c r="E2021" s="32" t="s">
        <v>650</v>
      </c>
      <c r="F2021" s="11" t="s">
        <v>710</v>
      </c>
      <c r="G2021" s="35">
        <v>5271634</v>
      </c>
      <c r="H2021" s="4" t="s">
        <v>3559</v>
      </c>
      <c r="I2021" s="4"/>
      <c r="J2021" s="4"/>
      <c r="K2021" s="4"/>
      <c r="L2021" s="4"/>
      <c r="M2021" s="33"/>
      <c r="N2021" s="38"/>
      <c r="O2021" s="33"/>
      <c r="P2021" s="244">
        <f t="shared" si="184"/>
        <v>359.05700000000002</v>
      </c>
      <c r="Q2021" s="25"/>
      <c r="R2021" s="25"/>
      <c r="S2021" s="25"/>
      <c r="T2021" s="109"/>
      <c r="U2021" s="25"/>
      <c r="V2021" s="25"/>
      <c r="W2021" s="25"/>
      <c r="X2021" s="25">
        <v>0</v>
      </c>
      <c r="Y2021" s="25"/>
      <c r="Z2021" s="25">
        <v>0</v>
      </c>
      <c r="AA2021" s="109"/>
      <c r="AB2021" s="25">
        <v>0</v>
      </c>
      <c r="AC2021" s="25">
        <v>0</v>
      </c>
      <c r="AD2021" s="25">
        <v>0</v>
      </c>
      <c r="AE2021" s="25">
        <v>0</v>
      </c>
      <c r="AF2021" s="25">
        <v>0</v>
      </c>
      <c r="AG2021" s="25">
        <v>0</v>
      </c>
      <c r="AH2021" s="109"/>
      <c r="AI2021" s="25">
        <v>0</v>
      </c>
      <c r="AJ2021" s="25">
        <v>0</v>
      </c>
      <c r="AK2021" s="123">
        <v>0</v>
      </c>
      <c r="AL2021" s="25">
        <v>0</v>
      </c>
      <c r="AM2021" s="25">
        <v>0</v>
      </c>
      <c r="AN2021" s="25">
        <v>0</v>
      </c>
      <c r="AO2021" s="109"/>
      <c r="AP2021" s="25">
        <v>0</v>
      </c>
      <c r="AQ2021" s="25">
        <v>359.05700000000002</v>
      </c>
      <c r="AR2021" s="25">
        <v>0</v>
      </c>
      <c r="AS2021" s="25">
        <v>0</v>
      </c>
      <c r="AT2021" s="25">
        <v>0</v>
      </c>
      <c r="AU2021" s="25">
        <v>0</v>
      </c>
      <c r="AW2021" t="str">
        <f t="shared" si="185"/>
        <v>Phạm Thanh Hà</v>
      </c>
      <c r="AX2021" s="27" t="str">
        <f t="shared" si="186"/>
        <v xml:space="preserve">Vương Thị Thu Phương </v>
      </c>
      <c r="AY2021" s="4" t="str">
        <f t="shared" si="187"/>
        <v>VIN+</v>
      </c>
    </row>
    <row r="2022" spans="1:51" outlineLevel="1" x14ac:dyDescent="0.25">
      <c r="A2022" s="4" t="s">
        <v>1104</v>
      </c>
      <c r="B2022" s="4" t="s">
        <v>797</v>
      </c>
      <c r="C2022" s="4" t="s">
        <v>451</v>
      </c>
      <c r="D2022" s="11" t="s">
        <v>778</v>
      </c>
      <c r="E2022" s="32" t="s">
        <v>650</v>
      </c>
      <c r="F2022" s="11" t="s">
        <v>710</v>
      </c>
      <c r="G2022" s="35">
        <v>5126455</v>
      </c>
      <c r="H2022" s="4" t="s">
        <v>3560</v>
      </c>
      <c r="I2022" s="4"/>
      <c r="J2022" s="4"/>
      <c r="K2022" s="4"/>
      <c r="L2022" s="4"/>
      <c r="M2022" s="33"/>
      <c r="N2022" s="38"/>
      <c r="O2022" s="33"/>
      <c r="P2022" s="244">
        <f t="shared" si="184"/>
        <v>0</v>
      </c>
      <c r="Q2022" s="25"/>
      <c r="R2022" s="25"/>
      <c r="S2022" s="25"/>
      <c r="T2022" s="109"/>
      <c r="U2022" s="25"/>
      <c r="V2022" s="25"/>
      <c r="W2022" s="25"/>
      <c r="X2022" s="25">
        <v>0</v>
      </c>
      <c r="Y2022" s="25"/>
      <c r="Z2022" s="25">
        <v>0</v>
      </c>
      <c r="AA2022" s="109"/>
      <c r="AB2022" s="25">
        <v>0</v>
      </c>
      <c r="AC2022" s="25">
        <v>0</v>
      </c>
      <c r="AD2022" s="25">
        <v>0</v>
      </c>
      <c r="AE2022" s="25">
        <v>0</v>
      </c>
      <c r="AF2022" s="25">
        <v>0</v>
      </c>
      <c r="AG2022" s="25">
        <v>0</v>
      </c>
      <c r="AH2022" s="109"/>
      <c r="AI2022" s="25">
        <v>0</v>
      </c>
      <c r="AJ2022" s="25">
        <v>0</v>
      </c>
      <c r="AK2022" s="123">
        <v>0</v>
      </c>
      <c r="AL2022" s="25">
        <v>0</v>
      </c>
      <c r="AM2022" s="25">
        <v>0</v>
      </c>
      <c r="AN2022" s="25">
        <v>0</v>
      </c>
      <c r="AO2022" s="109"/>
      <c r="AP2022" s="25">
        <v>0</v>
      </c>
      <c r="AQ2022" s="25">
        <v>0</v>
      </c>
      <c r="AR2022" s="25">
        <v>0</v>
      </c>
      <c r="AS2022" s="25">
        <v>0</v>
      </c>
      <c r="AT2022" s="25">
        <v>0</v>
      </c>
      <c r="AU2022" s="25">
        <v>0</v>
      </c>
      <c r="AW2022" t="str">
        <f t="shared" si="185"/>
        <v>Phạm Thanh Hà</v>
      </c>
      <c r="AX2022" s="27" t="str">
        <f t="shared" si="186"/>
        <v xml:space="preserve">Vương Thị Thu Phương </v>
      </c>
      <c r="AY2022" s="4" t="str">
        <f t="shared" si="187"/>
        <v>VIN+</v>
      </c>
    </row>
    <row r="2023" spans="1:51" outlineLevel="1" x14ac:dyDescent="0.25">
      <c r="A2023" s="4" t="s">
        <v>1104</v>
      </c>
      <c r="B2023" s="4" t="s">
        <v>797</v>
      </c>
      <c r="C2023" s="4" t="s">
        <v>451</v>
      </c>
      <c r="D2023" s="11" t="s">
        <v>778</v>
      </c>
      <c r="E2023" s="32" t="s">
        <v>650</v>
      </c>
      <c r="F2023" s="11" t="s">
        <v>710</v>
      </c>
      <c r="G2023" s="35">
        <v>5122992</v>
      </c>
      <c r="H2023" s="4" t="s">
        <v>3561</v>
      </c>
      <c r="I2023" s="4"/>
      <c r="J2023" s="4"/>
      <c r="K2023" s="4"/>
      <c r="L2023" s="4"/>
      <c r="M2023" s="33"/>
      <c r="N2023" s="38"/>
      <c r="O2023" s="33"/>
      <c r="P2023" s="244">
        <f t="shared" si="184"/>
        <v>359.05700000000002</v>
      </c>
      <c r="Q2023" s="25"/>
      <c r="R2023" s="25"/>
      <c r="S2023" s="25"/>
      <c r="T2023" s="109"/>
      <c r="U2023" s="25"/>
      <c r="V2023" s="25"/>
      <c r="W2023" s="25"/>
      <c r="X2023" s="25">
        <v>0</v>
      </c>
      <c r="Y2023" s="25"/>
      <c r="Z2023" s="25">
        <v>0</v>
      </c>
      <c r="AA2023" s="109"/>
      <c r="AB2023" s="25">
        <v>0</v>
      </c>
      <c r="AC2023" s="25">
        <v>0</v>
      </c>
      <c r="AD2023" s="25">
        <v>0</v>
      </c>
      <c r="AE2023" s="25">
        <v>0</v>
      </c>
      <c r="AF2023" s="25">
        <v>0</v>
      </c>
      <c r="AG2023" s="25">
        <v>0</v>
      </c>
      <c r="AH2023" s="109"/>
      <c r="AI2023" s="25">
        <v>359.05700000000002</v>
      </c>
      <c r="AJ2023" s="25">
        <v>0</v>
      </c>
      <c r="AK2023" s="123">
        <v>0</v>
      </c>
      <c r="AL2023" s="25">
        <v>0</v>
      </c>
      <c r="AM2023" s="25">
        <v>0</v>
      </c>
      <c r="AN2023" s="25">
        <v>0</v>
      </c>
      <c r="AO2023" s="109"/>
      <c r="AP2023" s="25">
        <v>0</v>
      </c>
      <c r="AQ2023" s="25">
        <v>0</v>
      </c>
      <c r="AR2023" s="25">
        <v>0</v>
      </c>
      <c r="AS2023" s="25">
        <v>0</v>
      </c>
      <c r="AT2023" s="25">
        <v>0</v>
      </c>
      <c r="AU2023" s="25">
        <v>0</v>
      </c>
      <c r="AW2023" t="str">
        <f t="shared" si="185"/>
        <v>Phạm Thanh Hà</v>
      </c>
      <c r="AX2023" s="27" t="str">
        <f t="shared" si="186"/>
        <v xml:space="preserve">Vương Thị Thu Phương </v>
      </c>
      <c r="AY2023" s="4" t="str">
        <f t="shared" si="187"/>
        <v>VIN+</v>
      </c>
    </row>
    <row r="2024" spans="1:51" outlineLevel="1" x14ac:dyDescent="0.25">
      <c r="A2024" s="4" t="s">
        <v>1104</v>
      </c>
      <c r="B2024" s="4" t="s">
        <v>797</v>
      </c>
      <c r="C2024" s="4" t="s">
        <v>451</v>
      </c>
      <c r="D2024" s="11" t="s">
        <v>778</v>
      </c>
      <c r="E2024" s="32" t="s">
        <v>650</v>
      </c>
      <c r="F2024" s="11" t="s">
        <v>710</v>
      </c>
      <c r="G2024" s="35">
        <v>5120994</v>
      </c>
      <c r="H2024" s="4" t="s">
        <v>3562</v>
      </c>
      <c r="I2024" s="4"/>
      <c r="J2024" s="4"/>
      <c r="K2024" s="4"/>
      <c r="L2024" s="4"/>
      <c r="M2024" s="33"/>
      <c r="N2024" s="38"/>
      <c r="O2024" s="33"/>
      <c r="P2024" s="244">
        <f t="shared" si="184"/>
        <v>359.05700000000002</v>
      </c>
      <c r="Q2024" s="25"/>
      <c r="R2024" s="25"/>
      <c r="S2024" s="25"/>
      <c r="T2024" s="109"/>
      <c r="U2024" s="25"/>
      <c r="V2024" s="25"/>
      <c r="W2024" s="25"/>
      <c r="X2024" s="25">
        <v>0</v>
      </c>
      <c r="Y2024" s="25"/>
      <c r="Z2024" s="25">
        <v>0</v>
      </c>
      <c r="AA2024" s="109"/>
      <c r="AB2024" s="25">
        <v>0</v>
      </c>
      <c r="AC2024" s="25">
        <v>0</v>
      </c>
      <c r="AD2024" s="25">
        <v>0</v>
      </c>
      <c r="AE2024" s="25">
        <v>0</v>
      </c>
      <c r="AF2024" s="25">
        <v>0</v>
      </c>
      <c r="AG2024" s="25">
        <v>0</v>
      </c>
      <c r="AH2024" s="109"/>
      <c r="AI2024" s="25">
        <v>0</v>
      </c>
      <c r="AJ2024" s="25">
        <v>0</v>
      </c>
      <c r="AK2024" s="123">
        <v>0</v>
      </c>
      <c r="AL2024" s="25">
        <v>0</v>
      </c>
      <c r="AM2024" s="25">
        <v>0</v>
      </c>
      <c r="AN2024" s="25">
        <v>0</v>
      </c>
      <c r="AO2024" s="109"/>
      <c r="AP2024" s="25">
        <v>0</v>
      </c>
      <c r="AQ2024" s="25">
        <v>359.05700000000002</v>
      </c>
      <c r="AR2024" s="25">
        <v>0</v>
      </c>
      <c r="AS2024" s="25">
        <v>0</v>
      </c>
      <c r="AT2024" s="25">
        <v>0</v>
      </c>
      <c r="AU2024" s="25">
        <v>0</v>
      </c>
      <c r="AW2024" t="str">
        <f t="shared" si="185"/>
        <v>Phạm Thanh Hà</v>
      </c>
      <c r="AX2024" s="27" t="str">
        <f t="shared" si="186"/>
        <v xml:space="preserve">Vương Thị Thu Phương </v>
      </c>
      <c r="AY2024" s="4" t="str">
        <f t="shared" si="187"/>
        <v>VIN+</v>
      </c>
    </row>
    <row r="2025" spans="1:51" outlineLevel="1" x14ac:dyDescent="0.25">
      <c r="A2025" s="4" t="s">
        <v>1104</v>
      </c>
      <c r="B2025" s="4" t="s">
        <v>797</v>
      </c>
      <c r="C2025" s="4" t="s">
        <v>451</v>
      </c>
      <c r="D2025" s="11" t="s">
        <v>778</v>
      </c>
      <c r="E2025" s="32" t="s">
        <v>650</v>
      </c>
      <c r="F2025" s="11" t="s">
        <v>710</v>
      </c>
      <c r="G2025" s="35">
        <v>5273777</v>
      </c>
      <c r="H2025" s="4" t="s">
        <v>3563</v>
      </c>
      <c r="I2025" s="4"/>
      <c r="J2025" s="4"/>
      <c r="K2025" s="4"/>
      <c r="L2025" s="4"/>
      <c r="M2025" s="33"/>
      <c r="N2025" s="38"/>
      <c r="O2025" s="33"/>
      <c r="P2025" s="244">
        <f t="shared" si="184"/>
        <v>359.05700000000002</v>
      </c>
      <c r="Q2025" s="25"/>
      <c r="R2025" s="25"/>
      <c r="S2025" s="25"/>
      <c r="T2025" s="109"/>
      <c r="U2025" s="25"/>
      <c r="V2025" s="25"/>
      <c r="W2025" s="25"/>
      <c r="X2025" s="25">
        <v>0</v>
      </c>
      <c r="Y2025" s="25"/>
      <c r="Z2025" s="25">
        <v>0</v>
      </c>
      <c r="AA2025" s="109"/>
      <c r="AB2025" s="25">
        <v>0</v>
      </c>
      <c r="AC2025" s="25">
        <v>0</v>
      </c>
      <c r="AD2025" s="25">
        <v>0</v>
      </c>
      <c r="AE2025" s="25">
        <v>0</v>
      </c>
      <c r="AF2025" s="25">
        <v>0</v>
      </c>
      <c r="AG2025" s="25">
        <v>0</v>
      </c>
      <c r="AH2025" s="109"/>
      <c r="AI2025" s="25">
        <v>359.05700000000002</v>
      </c>
      <c r="AJ2025" s="25">
        <v>0</v>
      </c>
      <c r="AK2025" s="123">
        <v>0</v>
      </c>
      <c r="AL2025" s="25">
        <v>0</v>
      </c>
      <c r="AM2025" s="25">
        <v>0</v>
      </c>
      <c r="AN2025" s="25">
        <v>0</v>
      </c>
      <c r="AO2025" s="109"/>
      <c r="AP2025" s="25">
        <v>0</v>
      </c>
      <c r="AQ2025" s="25">
        <v>0</v>
      </c>
      <c r="AR2025" s="25">
        <v>0</v>
      </c>
      <c r="AS2025" s="25">
        <v>0</v>
      </c>
      <c r="AT2025" s="25">
        <v>0</v>
      </c>
      <c r="AU2025" s="25">
        <v>0</v>
      </c>
      <c r="AW2025" t="str">
        <f t="shared" si="185"/>
        <v>Phạm Thanh Hà</v>
      </c>
      <c r="AX2025" s="27" t="str">
        <f t="shared" si="186"/>
        <v xml:space="preserve">Vương Thị Thu Phương </v>
      </c>
      <c r="AY2025" s="4" t="str">
        <f t="shared" si="187"/>
        <v>VIN+</v>
      </c>
    </row>
    <row r="2026" spans="1:51" outlineLevel="1" x14ac:dyDescent="0.25">
      <c r="A2026" s="4" t="s">
        <v>1104</v>
      </c>
      <c r="B2026" s="4" t="s">
        <v>797</v>
      </c>
      <c r="C2026" s="4" t="s">
        <v>451</v>
      </c>
      <c r="D2026" s="11" t="s">
        <v>778</v>
      </c>
      <c r="E2026" s="32" t="s">
        <v>650</v>
      </c>
      <c r="F2026" s="11" t="s">
        <v>710</v>
      </c>
      <c r="G2026" s="35">
        <v>5126635</v>
      </c>
      <c r="H2026" s="4" t="s">
        <v>3564</v>
      </c>
      <c r="I2026" s="4"/>
      <c r="J2026" s="4"/>
      <c r="K2026" s="4"/>
      <c r="L2026" s="4"/>
      <c r="M2026" s="33"/>
      <c r="N2026" s="38"/>
      <c r="O2026" s="33"/>
      <c r="P2026" s="244">
        <f t="shared" si="184"/>
        <v>1738.973</v>
      </c>
      <c r="Q2026" s="25"/>
      <c r="R2026" s="25"/>
      <c r="S2026" s="25"/>
      <c r="T2026" s="109"/>
      <c r="U2026" s="25"/>
      <c r="V2026" s="25"/>
      <c r="W2026" s="25"/>
      <c r="X2026" s="25">
        <v>0</v>
      </c>
      <c r="Y2026" s="25"/>
      <c r="Z2026" s="25">
        <v>0</v>
      </c>
      <c r="AA2026" s="109"/>
      <c r="AB2026" s="25">
        <v>0</v>
      </c>
      <c r="AC2026" s="25">
        <v>0</v>
      </c>
      <c r="AD2026" s="25">
        <v>0</v>
      </c>
      <c r="AE2026" s="25">
        <v>0</v>
      </c>
      <c r="AF2026" s="25">
        <v>0</v>
      </c>
      <c r="AG2026" s="25">
        <v>0</v>
      </c>
      <c r="AH2026" s="109"/>
      <c r="AI2026" s="25">
        <v>359.05700000000002</v>
      </c>
      <c r="AJ2026" s="25">
        <v>0</v>
      </c>
      <c r="AK2026" s="123">
        <v>0</v>
      </c>
      <c r="AL2026" s="25">
        <v>0</v>
      </c>
      <c r="AM2026" s="25">
        <v>0</v>
      </c>
      <c r="AN2026" s="25">
        <v>0</v>
      </c>
      <c r="AO2026" s="109"/>
      <c r="AP2026" s="25">
        <v>0</v>
      </c>
      <c r="AQ2026" s="25">
        <v>0</v>
      </c>
      <c r="AR2026" s="25">
        <v>1379.9159999999999</v>
      </c>
      <c r="AS2026" s="25">
        <v>0</v>
      </c>
      <c r="AT2026" s="25">
        <v>0</v>
      </c>
      <c r="AU2026" s="25">
        <v>0</v>
      </c>
      <c r="AW2026" t="str">
        <f t="shared" si="185"/>
        <v>Phạm Thanh Hà</v>
      </c>
      <c r="AX2026" s="27" t="str">
        <f t="shared" si="186"/>
        <v xml:space="preserve">Vương Thị Thu Phương </v>
      </c>
      <c r="AY2026" s="4" t="str">
        <f t="shared" si="187"/>
        <v>VIN+</v>
      </c>
    </row>
    <row r="2027" spans="1:51" outlineLevel="1" x14ac:dyDescent="0.25">
      <c r="A2027" s="4" t="s">
        <v>1104</v>
      </c>
      <c r="B2027" s="4" t="s">
        <v>797</v>
      </c>
      <c r="C2027" s="4" t="s">
        <v>451</v>
      </c>
      <c r="D2027" s="11" t="s">
        <v>778</v>
      </c>
      <c r="E2027" s="32" t="s">
        <v>650</v>
      </c>
      <c r="F2027" s="11" t="s">
        <v>710</v>
      </c>
      <c r="G2027" s="35">
        <v>5331486</v>
      </c>
      <c r="H2027" s="4" t="s">
        <v>3565</v>
      </c>
      <c r="I2027" s="4"/>
      <c r="J2027" s="4"/>
      <c r="K2027" s="4"/>
      <c r="L2027" s="4"/>
      <c r="M2027" s="33"/>
      <c r="N2027" s="38"/>
      <c r="O2027" s="33"/>
      <c r="P2027" s="244">
        <f t="shared" si="184"/>
        <v>0</v>
      </c>
      <c r="Q2027" s="25"/>
      <c r="R2027" s="25"/>
      <c r="S2027" s="25"/>
      <c r="T2027" s="109"/>
      <c r="U2027" s="25"/>
      <c r="V2027" s="25"/>
      <c r="W2027" s="25"/>
      <c r="X2027" s="25">
        <v>0</v>
      </c>
      <c r="Y2027" s="25"/>
      <c r="Z2027" s="25">
        <v>0</v>
      </c>
      <c r="AA2027" s="109"/>
      <c r="AB2027" s="25">
        <v>0</v>
      </c>
      <c r="AC2027" s="25">
        <v>0</v>
      </c>
      <c r="AD2027" s="25">
        <v>0</v>
      </c>
      <c r="AE2027" s="25">
        <v>0</v>
      </c>
      <c r="AF2027" s="25">
        <v>0</v>
      </c>
      <c r="AG2027" s="25">
        <v>0</v>
      </c>
      <c r="AH2027" s="109"/>
      <c r="AI2027" s="25">
        <v>0</v>
      </c>
      <c r="AJ2027" s="25">
        <v>0</v>
      </c>
      <c r="AK2027" s="123">
        <v>0</v>
      </c>
      <c r="AL2027" s="25">
        <v>0</v>
      </c>
      <c r="AM2027" s="25">
        <v>0</v>
      </c>
      <c r="AN2027" s="25">
        <v>0</v>
      </c>
      <c r="AO2027" s="109"/>
      <c r="AP2027" s="25">
        <v>0</v>
      </c>
      <c r="AQ2027" s="25">
        <v>0</v>
      </c>
      <c r="AR2027" s="25">
        <v>0</v>
      </c>
      <c r="AS2027" s="25">
        <v>0</v>
      </c>
      <c r="AT2027" s="25">
        <v>0</v>
      </c>
      <c r="AU2027" s="25">
        <v>0</v>
      </c>
      <c r="AW2027" t="str">
        <f t="shared" si="185"/>
        <v>Phạm Thanh Hà</v>
      </c>
      <c r="AX2027" s="27" t="str">
        <f t="shared" si="186"/>
        <v xml:space="preserve">Vương Thị Thu Phương </v>
      </c>
      <c r="AY2027" s="4" t="str">
        <f t="shared" si="187"/>
        <v>VIN+</v>
      </c>
    </row>
    <row r="2028" spans="1:51" outlineLevel="1" x14ac:dyDescent="0.25">
      <c r="A2028" s="4" t="s">
        <v>1104</v>
      </c>
      <c r="B2028" s="4" t="s">
        <v>797</v>
      </c>
      <c r="C2028" s="4" t="s">
        <v>451</v>
      </c>
      <c r="D2028" s="11" t="s">
        <v>778</v>
      </c>
      <c r="E2028" s="32" t="s">
        <v>650</v>
      </c>
      <c r="F2028" s="11" t="s">
        <v>710</v>
      </c>
      <c r="G2028" s="35">
        <v>5278516</v>
      </c>
      <c r="H2028" s="4" t="s">
        <v>3566</v>
      </c>
      <c r="I2028" s="4"/>
      <c r="J2028" s="4"/>
      <c r="K2028" s="4"/>
      <c r="L2028" s="4"/>
      <c r="M2028" s="33"/>
      <c r="N2028" s="38"/>
      <c r="O2028" s="33"/>
      <c r="P2028" s="244">
        <f t="shared" si="184"/>
        <v>597.52099999999996</v>
      </c>
      <c r="Q2028" s="25"/>
      <c r="R2028" s="25"/>
      <c r="S2028" s="25"/>
      <c r="T2028" s="109"/>
      <c r="U2028" s="25"/>
      <c r="V2028" s="25"/>
      <c r="W2028" s="25"/>
      <c r="X2028" s="25">
        <v>0</v>
      </c>
      <c r="Y2028" s="25"/>
      <c r="Z2028" s="25">
        <v>0</v>
      </c>
      <c r="AA2028" s="109"/>
      <c r="AB2028" s="25">
        <v>0</v>
      </c>
      <c r="AC2028" s="25">
        <v>0</v>
      </c>
      <c r="AD2028" s="25">
        <v>0</v>
      </c>
      <c r="AE2028" s="25">
        <v>0</v>
      </c>
      <c r="AF2028" s="25">
        <v>0</v>
      </c>
      <c r="AG2028" s="25">
        <v>0</v>
      </c>
      <c r="AH2028" s="109"/>
      <c r="AI2028" s="25">
        <v>0</v>
      </c>
      <c r="AJ2028" s="25">
        <v>0</v>
      </c>
      <c r="AK2028" s="123">
        <v>0</v>
      </c>
      <c r="AL2028" s="25">
        <v>359.05700000000002</v>
      </c>
      <c r="AM2028" s="25">
        <v>0</v>
      </c>
      <c r="AN2028" s="25">
        <v>0</v>
      </c>
      <c r="AO2028" s="109"/>
      <c r="AP2028" s="25">
        <v>238.464</v>
      </c>
      <c r="AQ2028" s="25">
        <v>0</v>
      </c>
      <c r="AR2028" s="25">
        <v>0</v>
      </c>
      <c r="AS2028" s="25">
        <v>0</v>
      </c>
      <c r="AT2028" s="25">
        <v>0</v>
      </c>
      <c r="AU2028" s="25">
        <v>0</v>
      </c>
      <c r="AW2028" t="str">
        <f t="shared" si="185"/>
        <v>Phạm Thanh Hà</v>
      </c>
      <c r="AX2028" s="27" t="str">
        <f t="shared" si="186"/>
        <v xml:space="preserve">Vương Thị Thu Phương </v>
      </c>
      <c r="AY2028" s="4" t="str">
        <f t="shared" si="187"/>
        <v>VIN+</v>
      </c>
    </row>
    <row r="2029" spans="1:51" outlineLevel="1" x14ac:dyDescent="0.25">
      <c r="A2029" s="4" t="s">
        <v>1104</v>
      </c>
      <c r="B2029" s="4" t="s">
        <v>797</v>
      </c>
      <c r="C2029" s="4" t="s">
        <v>451</v>
      </c>
      <c r="D2029" s="11" t="s">
        <v>778</v>
      </c>
      <c r="E2029" s="32" t="s">
        <v>650</v>
      </c>
      <c r="F2029" s="11" t="s">
        <v>710</v>
      </c>
      <c r="G2029" s="35">
        <v>5300853</v>
      </c>
      <c r="H2029" s="4" t="s">
        <v>3567</v>
      </c>
      <c r="I2029" s="4"/>
      <c r="J2029" s="4"/>
      <c r="K2029" s="4"/>
      <c r="L2029" s="4"/>
      <c r="M2029" s="33"/>
      <c r="N2029" s="38"/>
      <c r="O2029" s="33"/>
      <c r="P2029" s="244">
        <f t="shared" si="184"/>
        <v>0</v>
      </c>
      <c r="Q2029" s="25"/>
      <c r="R2029" s="25"/>
      <c r="S2029" s="25"/>
      <c r="T2029" s="109"/>
      <c r="U2029" s="25"/>
      <c r="V2029" s="25"/>
      <c r="W2029" s="25"/>
      <c r="X2029" s="25">
        <v>0</v>
      </c>
      <c r="Y2029" s="25"/>
      <c r="Z2029" s="25">
        <v>0</v>
      </c>
      <c r="AA2029" s="109"/>
      <c r="AB2029" s="25">
        <v>0</v>
      </c>
      <c r="AC2029" s="25">
        <v>0</v>
      </c>
      <c r="AD2029" s="25">
        <v>0</v>
      </c>
      <c r="AE2029" s="25">
        <v>0</v>
      </c>
      <c r="AF2029" s="25">
        <v>0</v>
      </c>
      <c r="AG2029" s="25">
        <v>0</v>
      </c>
      <c r="AH2029" s="109"/>
      <c r="AI2029" s="25">
        <v>0</v>
      </c>
      <c r="AJ2029" s="25">
        <v>0</v>
      </c>
      <c r="AK2029" s="123">
        <v>0</v>
      </c>
      <c r="AL2029" s="25">
        <v>0</v>
      </c>
      <c r="AM2029" s="25">
        <v>0</v>
      </c>
      <c r="AN2029" s="25">
        <v>0</v>
      </c>
      <c r="AO2029" s="109"/>
      <c r="AP2029" s="25">
        <v>0</v>
      </c>
      <c r="AQ2029" s="25">
        <v>0</v>
      </c>
      <c r="AR2029" s="25">
        <v>0</v>
      </c>
      <c r="AS2029" s="25">
        <v>0</v>
      </c>
      <c r="AT2029" s="25">
        <v>0</v>
      </c>
      <c r="AU2029" s="25">
        <v>0</v>
      </c>
      <c r="AW2029" t="str">
        <f t="shared" si="185"/>
        <v>Phạm Thanh Hà</v>
      </c>
      <c r="AX2029" s="27" t="str">
        <f t="shared" si="186"/>
        <v xml:space="preserve">Vương Thị Thu Phương </v>
      </c>
      <c r="AY2029" s="4" t="str">
        <f t="shared" si="187"/>
        <v>VIN+</v>
      </c>
    </row>
    <row r="2030" spans="1:51" outlineLevel="1" x14ac:dyDescent="0.25">
      <c r="A2030" s="4" t="s">
        <v>1104</v>
      </c>
      <c r="B2030" s="4" t="s">
        <v>797</v>
      </c>
      <c r="C2030" s="4" t="s">
        <v>451</v>
      </c>
      <c r="D2030" s="11" t="s">
        <v>778</v>
      </c>
      <c r="E2030" s="32" t="s">
        <v>650</v>
      </c>
      <c r="F2030" s="11" t="s">
        <v>710</v>
      </c>
      <c r="G2030" s="35">
        <v>5130759</v>
      </c>
      <c r="H2030" s="4" t="s">
        <v>3568</v>
      </c>
      <c r="I2030" s="4"/>
      <c r="J2030" s="4"/>
      <c r="K2030" s="4"/>
      <c r="L2030" s="4"/>
      <c r="M2030" s="33"/>
      <c r="N2030" s="38"/>
      <c r="O2030" s="33"/>
      <c r="P2030" s="244">
        <f t="shared" si="184"/>
        <v>359.05700000000002</v>
      </c>
      <c r="Q2030" s="25"/>
      <c r="R2030" s="25"/>
      <c r="S2030" s="25"/>
      <c r="T2030" s="109"/>
      <c r="U2030" s="25"/>
      <c r="V2030" s="25"/>
      <c r="W2030" s="25"/>
      <c r="X2030" s="25">
        <v>0</v>
      </c>
      <c r="Y2030" s="25"/>
      <c r="Z2030" s="25">
        <v>0</v>
      </c>
      <c r="AA2030" s="109"/>
      <c r="AB2030" s="25">
        <v>0</v>
      </c>
      <c r="AC2030" s="25">
        <v>0</v>
      </c>
      <c r="AD2030" s="25">
        <v>0</v>
      </c>
      <c r="AE2030" s="25">
        <v>0</v>
      </c>
      <c r="AF2030" s="25">
        <v>0</v>
      </c>
      <c r="AG2030" s="25">
        <v>0</v>
      </c>
      <c r="AH2030" s="109"/>
      <c r="AI2030" s="25">
        <v>0</v>
      </c>
      <c r="AJ2030" s="25">
        <v>0</v>
      </c>
      <c r="AK2030" s="123">
        <v>0</v>
      </c>
      <c r="AL2030" s="25">
        <v>359.05700000000002</v>
      </c>
      <c r="AM2030" s="25">
        <v>0</v>
      </c>
      <c r="AN2030" s="25">
        <v>0</v>
      </c>
      <c r="AO2030" s="109"/>
      <c r="AP2030" s="25">
        <v>0</v>
      </c>
      <c r="AQ2030" s="25">
        <v>0</v>
      </c>
      <c r="AR2030" s="25">
        <v>0</v>
      </c>
      <c r="AS2030" s="25">
        <v>0</v>
      </c>
      <c r="AT2030" s="25">
        <v>0</v>
      </c>
      <c r="AU2030" s="25">
        <v>0</v>
      </c>
      <c r="AW2030" t="str">
        <f t="shared" si="185"/>
        <v>Phạm Thanh Hà</v>
      </c>
      <c r="AX2030" s="27" t="str">
        <f t="shared" si="186"/>
        <v xml:space="preserve">Vương Thị Thu Phương </v>
      </c>
      <c r="AY2030" s="4" t="str">
        <f t="shared" si="187"/>
        <v>VIN+</v>
      </c>
    </row>
    <row r="2031" spans="1:51" outlineLevel="1" x14ac:dyDescent="0.25">
      <c r="A2031" s="4" t="s">
        <v>1104</v>
      </c>
      <c r="B2031" s="4" t="s">
        <v>797</v>
      </c>
      <c r="C2031" s="4" t="s">
        <v>451</v>
      </c>
      <c r="D2031" s="11" t="s">
        <v>778</v>
      </c>
      <c r="E2031" s="32" t="s">
        <v>650</v>
      </c>
      <c r="F2031" s="11" t="s">
        <v>710</v>
      </c>
      <c r="G2031" s="35">
        <v>5276404</v>
      </c>
      <c r="H2031" s="4" t="s">
        <v>3569</v>
      </c>
      <c r="I2031" s="4"/>
      <c r="J2031" s="4"/>
      <c r="K2031" s="4"/>
      <c r="L2031" s="4"/>
      <c r="M2031" s="33"/>
      <c r="N2031" s="38"/>
      <c r="O2031" s="33"/>
      <c r="P2031" s="244">
        <f t="shared" si="184"/>
        <v>0</v>
      </c>
      <c r="Q2031" s="25"/>
      <c r="R2031" s="25"/>
      <c r="S2031" s="25"/>
      <c r="T2031" s="109"/>
      <c r="U2031" s="25"/>
      <c r="V2031" s="25"/>
      <c r="W2031" s="25"/>
      <c r="X2031" s="25">
        <v>0</v>
      </c>
      <c r="Y2031" s="25"/>
      <c r="Z2031" s="25">
        <v>0</v>
      </c>
      <c r="AA2031" s="109"/>
      <c r="AB2031" s="25">
        <v>0</v>
      </c>
      <c r="AC2031" s="25">
        <v>0</v>
      </c>
      <c r="AD2031" s="25">
        <v>0</v>
      </c>
      <c r="AE2031" s="25">
        <v>0</v>
      </c>
      <c r="AF2031" s="25">
        <v>0</v>
      </c>
      <c r="AG2031" s="25">
        <v>0</v>
      </c>
      <c r="AH2031" s="109"/>
      <c r="AI2031" s="25">
        <v>0</v>
      </c>
      <c r="AJ2031" s="25">
        <v>0</v>
      </c>
      <c r="AK2031" s="123">
        <v>0</v>
      </c>
      <c r="AL2031" s="25">
        <v>0</v>
      </c>
      <c r="AM2031" s="25">
        <v>0</v>
      </c>
      <c r="AN2031" s="25">
        <v>0</v>
      </c>
      <c r="AO2031" s="109"/>
      <c r="AP2031" s="25">
        <v>0</v>
      </c>
      <c r="AQ2031" s="25">
        <v>0</v>
      </c>
      <c r="AR2031" s="25">
        <v>0</v>
      </c>
      <c r="AS2031" s="25">
        <v>0</v>
      </c>
      <c r="AT2031" s="25">
        <v>0</v>
      </c>
      <c r="AU2031" s="25">
        <v>0</v>
      </c>
      <c r="AW2031" t="str">
        <f t="shared" si="185"/>
        <v>Phạm Thanh Hà</v>
      </c>
      <c r="AX2031" s="27" t="str">
        <f t="shared" si="186"/>
        <v xml:space="preserve">Vương Thị Thu Phương </v>
      </c>
      <c r="AY2031" s="4" t="str">
        <f t="shared" si="187"/>
        <v>VIN+</v>
      </c>
    </row>
    <row r="2032" spans="1:51" outlineLevel="1" x14ac:dyDescent="0.25">
      <c r="A2032" s="4" t="s">
        <v>1104</v>
      </c>
      <c r="B2032" s="4" t="s">
        <v>797</v>
      </c>
      <c r="C2032" s="4" t="s">
        <v>451</v>
      </c>
      <c r="D2032" s="11" t="s">
        <v>778</v>
      </c>
      <c r="E2032" s="32" t="s">
        <v>650</v>
      </c>
      <c r="F2032" s="11" t="s">
        <v>710</v>
      </c>
      <c r="G2032" s="35">
        <v>5276473</v>
      </c>
      <c r="H2032" s="4" t="s">
        <v>3570</v>
      </c>
      <c r="I2032" s="4"/>
      <c r="J2032" s="4"/>
      <c r="K2032" s="4"/>
      <c r="L2032" s="4"/>
      <c r="M2032" s="33"/>
      <c r="N2032" s="38"/>
      <c r="O2032" s="33"/>
      <c r="P2032" s="244">
        <f t="shared" si="184"/>
        <v>0</v>
      </c>
      <c r="Q2032" s="25"/>
      <c r="R2032" s="25"/>
      <c r="S2032" s="25"/>
      <c r="T2032" s="109"/>
      <c r="U2032" s="25"/>
      <c r="V2032" s="25"/>
      <c r="W2032" s="25"/>
      <c r="X2032" s="25">
        <v>0</v>
      </c>
      <c r="Y2032" s="25"/>
      <c r="Z2032" s="25">
        <v>0</v>
      </c>
      <c r="AA2032" s="109"/>
      <c r="AB2032" s="25">
        <v>0</v>
      </c>
      <c r="AC2032" s="25">
        <v>0</v>
      </c>
      <c r="AD2032" s="25">
        <v>0</v>
      </c>
      <c r="AE2032" s="25">
        <v>0</v>
      </c>
      <c r="AF2032" s="25">
        <v>0</v>
      </c>
      <c r="AG2032" s="25">
        <v>0</v>
      </c>
      <c r="AH2032" s="109"/>
      <c r="AI2032" s="25">
        <v>0</v>
      </c>
      <c r="AJ2032" s="25">
        <v>0</v>
      </c>
      <c r="AK2032" s="123">
        <v>0</v>
      </c>
      <c r="AL2032" s="25">
        <v>0</v>
      </c>
      <c r="AM2032" s="25">
        <v>0</v>
      </c>
      <c r="AN2032" s="25">
        <v>0</v>
      </c>
      <c r="AO2032" s="109"/>
      <c r="AP2032" s="25">
        <v>0</v>
      </c>
      <c r="AQ2032" s="25">
        <v>0</v>
      </c>
      <c r="AR2032" s="25">
        <v>0</v>
      </c>
      <c r="AS2032" s="25">
        <v>0</v>
      </c>
      <c r="AT2032" s="25">
        <v>0</v>
      </c>
      <c r="AU2032" s="25">
        <v>0</v>
      </c>
      <c r="AW2032" t="str">
        <f t="shared" si="185"/>
        <v>Phạm Thanh Hà</v>
      </c>
      <c r="AX2032" s="27" t="str">
        <f t="shared" si="186"/>
        <v xml:space="preserve">Vương Thị Thu Phương </v>
      </c>
      <c r="AY2032" s="4" t="str">
        <f t="shared" si="187"/>
        <v>VIN+</v>
      </c>
    </row>
    <row r="2033" spans="1:51" outlineLevel="1" x14ac:dyDescent="0.25">
      <c r="A2033" s="4" t="s">
        <v>1104</v>
      </c>
      <c r="B2033" s="4" t="s">
        <v>797</v>
      </c>
      <c r="C2033" s="4" t="s">
        <v>451</v>
      </c>
      <c r="D2033" s="11" t="s">
        <v>778</v>
      </c>
      <c r="E2033" s="32" t="s">
        <v>650</v>
      </c>
      <c r="F2033" s="11" t="s">
        <v>710</v>
      </c>
      <c r="G2033" s="35">
        <v>5299436</v>
      </c>
      <c r="H2033" s="4" t="s">
        <v>3571</v>
      </c>
      <c r="I2033" s="4"/>
      <c r="J2033" s="4"/>
      <c r="K2033" s="4"/>
      <c r="L2033" s="4"/>
      <c r="M2033" s="33"/>
      <c r="N2033" s="38"/>
      <c r="O2033" s="33"/>
      <c r="P2033" s="244">
        <f t="shared" si="184"/>
        <v>359.05700000000002</v>
      </c>
      <c r="Q2033" s="25"/>
      <c r="R2033" s="25"/>
      <c r="S2033" s="25"/>
      <c r="T2033" s="109"/>
      <c r="U2033" s="25"/>
      <c r="V2033" s="25"/>
      <c r="W2033" s="25"/>
      <c r="X2033" s="25">
        <v>0</v>
      </c>
      <c r="Y2033" s="25"/>
      <c r="Z2033" s="25">
        <v>0</v>
      </c>
      <c r="AA2033" s="109"/>
      <c r="AB2033" s="25">
        <v>0</v>
      </c>
      <c r="AC2033" s="25">
        <v>0</v>
      </c>
      <c r="AD2033" s="25">
        <v>0</v>
      </c>
      <c r="AE2033" s="25">
        <v>0</v>
      </c>
      <c r="AF2033" s="25">
        <v>359.05700000000002</v>
      </c>
      <c r="AG2033" s="25">
        <v>0</v>
      </c>
      <c r="AH2033" s="109"/>
      <c r="AI2033" s="25">
        <v>0</v>
      </c>
      <c r="AJ2033" s="25">
        <v>0</v>
      </c>
      <c r="AK2033" s="123">
        <v>0</v>
      </c>
      <c r="AL2033" s="25">
        <v>0</v>
      </c>
      <c r="AM2033" s="25">
        <v>0</v>
      </c>
      <c r="AN2033" s="25">
        <v>0</v>
      </c>
      <c r="AO2033" s="109"/>
      <c r="AP2033" s="25">
        <v>0</v>
      </c>
      <c r="AQ2033" s="25">
        <v>0</v>
      </c>
      <c r="AR2033" s="25">
        <v>0</v>
      </c>
      <c r="AS2033" s="25">
        <v>0</v>
      </c>
      <c r="AT2033" s="25">
        <v>0</v>
      </c>
      <c r="AU2033" s="25">
        <v>0</v>
      </c>
      <c r="AW2033" t="str">
        <f t="shared" si="185"/>
        <v>Phạm Thanh Hà</v>
      </c>
      <c r="AX2033" s="27" t="str">
        <f t="shared" si="186"/>
        <v xml:space="preserve">Vương Thị Thu Phương </v>
      </c>
      <c r="AY2033" s="4" t="str">
        <f t="shared" si="187"/>
        <v>VIN+</v>
      </c>
    </row>
    <row r="2034" spans="1:51" outlineLevel="1" x14ac:dyDescent="0.25">
      <c r="A2034" s="4" t="s">
        <v>1104</v>
      </c>
      <c r="B2034" s="4" t="s">
        <v>797</v>
      </c>
      <c r="C2034" s="4" t="s">
        <v>451</v>
      </c>
      <c r="D2034" s="11" t="s">
        <v>778</v>
      </c>
      <c r="E2034" s="32" t="s">
        <v>650</v>
      </c>
      <c r="F2034" s="11" t="s">
        <v>710</v>
      </c>
      <c r="G2034" s="35">
        <v>5273258</v>
      </c>
      <c r="H2034" s="4" t="s">
        <v>3572</v>
      </c>
      <c r="I2034" s="4"/>
      <c r="J2034" s="4"/>
      <c r="K2034" s="4"/>
      <c r="L2034" s="4"/>
      <c r="M2034" s="33"/>
      <c r="N2034" s="38"/>
      <c r="O2034" s="33"/>
      <c r="P2034" s="244">
        <f t="shared" si="184"/>
        <v>238.464</v>
      </c>
      <c r="Q2034" s="25"/>
      <c r="R2034" s="25"/>
      <c r="S2034" s="25"/>
      <c r="T2034" s="109"/>
      <c r="U2034" s="25"/>
      <c r="V2034" s="25"/>
      <c r="W2034" s="25"/>
      <c r="X2034" s="25">
        <v>0</v>
      </c>
      <c r="Y2034" s="25"/>
      <c r="Z2034" s="25">
        <v>0</v>
      </c>
      <c r="AA2034" s="109"/>
      <c r="AB2034" s="25">
        <v>0</v>
      </c>
      <c r="AC2034" s="25">
        <v>0</v>
      </c>
      <c r="AD2034" s="25">
        <v>0</v>
      </c>
      <c r="AE2034" s="25">
        <v>238.464</v>
      </c>
      <c r="AF2034" s="25">
        <v>0</v>
      </c>
      <c r="AG2034" s="25">
        <v>0</v>
      </c>
      <c r="AH2034" s="109"/>
      <c r="AI2034" s="25">
        <v>0</v>
      </c>
      <c r="AJ2034" s="25">
        <v>0</v>
      </c>
      <c r="AK2034" s="123">
        <v>0</v>
      </c>
      <c r="AL2034" s="25">
        <v>0</v>
      </c>
      <c r="AM2034" s="25">
        <v>0</v>
      </c>
      <c r="AN2034" s="25">
        <v>0</v>
      </c>
      <c r="AO2034" s="109"/>
      <c r="AP2034" s="25">
        <v>0</v>
      </c>
      <c r="AQ2034" s="25">
        <v>0</v>
      </c>
      <c r="AR2034" s="25">
        <v>0</v>
      </c>
      <c r="AS2034" s="25">
        <v>0</v>
      </c>
      <c r="AT2034" s="25">
        <v>0</v>
      </c>
      <c r="AU2034" s="25">
        <v>0</v>
      </c>
      <c r="AW2034" t="str">
        <f t="shared" si="185"/>
        <v>Phạm Thanh Hà</v>
      </c>
      <c r="AX2034" s="27" t="str">
        <f t="shared" si="186"/>
        <v xml:space="preserve">Vương Thị Thu Phương </v>
      </c>
      <c r="AY2034" s="4" t="str">
        <f t="shared" si="187"/>
        <v>VIN+</v>
      </c>
    </row>
    <row r="2035" spans="1:51" outlineLevel="1" x14ac:dyDescent="0.25">
      <c r="A2035" s="4" t="s">
        <v>1104</v>
      </c>
      <c r="B2035" s="4" t="s">
        <v>797</v>
      </c>
      <c r="C2035" s="4" t="s">
        <v>451</v>
      </c>
      <c r="D2035" s="11" t="s">
        <v>778</v>
      </c>
      <c r="E2035" s="32" t="s">
        <v>650</v>
      </c>
      <c r="F2035" s="11" t="s">
        <v>710</v>
      </c>
      <c r="G2035" s="35">
        <v>5299159</v>
      </c>
      <c r="H2035" s="4" t="s">
        <v>3573</v>
      </c>
      <c r="I2035" s="4"/>
      <c r="J2035" s="4"/>
      <c r="K2035" s="4"/>
      <c r="L2035" s="4"/>
      <c r="M2035" s="33"/>
      <c r="N2035" s="38"/>
      <c r="O2035" s="33"/>
      <c r="P2035" s="244">
        <f t="shared" si="184"/>
        <v>359.05700000000002</v>
      </c>
      <c r="Q2035" s="25"/>
      <c r="R2035" s="25"/>
      <c r="S2035" s="25"/>
      <c r="T2035" s="109"/>
      <c r="U2035" s="25"/>
      <c r="V2035" s="25"/>
      <c r="W2035" s="25"/>
      <c r="X2035" s="25">
        <v>0</v>
      </c>
      <c r="Y2035" s="25"/>
      <c r="Z2035" s="25">
        <v>0</v>
      </c>
      <c r="AA2035" s="109"/>
      <c r="AB2035" s="25">
        <v>0</v>
      </c>
      <c r="AC2035" s="25">
        <v>0</v>
      </c>
      <c r="AD2035" s="25">
        <v>0</v>
      </c>
      <c r="AE2035" s="25">
        <v>0</v>
      </c>
      <c r="AF2035" s="25">
        <v>359.05700000000002</v>
      </c>
      <c r="AG2035" s="25">
        <v>0</v>
      </c>
      <c r="AH2035" s="109"/>
      <c r="AI2035" s="25">
        <v>0</v>
      </c>
      <c r="AJ2035" s="25">
        <v>0</v>
      </c>
      <c r="AK2035" s="123">
        <v>0</v>
      </c>
      <c r="AL2035" s="25">
        <v>0</v>
      </c>
      <c r="AM2035" s="25">
        <v>0</v>
      </c>
      <c r="AN2035" s="25">
        <v>0</v>
      </c>
      <c r="AO2035" s="109"/>
      <c r="AP2035" s="25">
        <v>0</v>
      </c>
      <c r="AQ2035" s="25">
        <v>0</v>
      </c>
      <c r="AR2035" s="25">
        <v>0</v>
      </c>
      <c r="AS2035" s="25">
        <v>0</v>
      </c>
      <c r="AT2035" s="25">
        <v>0</v>
      </c>
      <c r="AU2035" s="25">
        <v>0</v>
      </c>
      <c r="AW2035" t="str">
        <f t="shared" si="185"/>
        <v>Phạm Thanh Hà</v>
      </c>
      <c r="AX2035" s="27" t="str">
        <f t="shared" si="186"/>
        <v xml:space="preserve">Vương Thị Thu Phương </v>
      </c>
      <c r="AY2035" s="4" t="str">
        <f t="shared" si="187"/>
        <v>VIN+</v>
      </c>
    </row>
    <row r="2036" spans="1:51" outlineLevel="1" x14ac:dyDescent="0.25">
      <c r="A2036" s="4" t="s">
        <v>1104</v>
      </c>
      <c r="B2036" s="4" t="s">
        <v>797</v>
      </c>
      <c r="C2036" s="4" t="s">
        <v>451</v>
      </c>
      <c r="D2036" s="11" t="s">
        <v>778</v>
      </c>
      <c r="E2036" s="32" t="s">
        <v>650</v>
      </c>
      <c r="F2036" s="11" t="s">
        <v>710</v>
      </c>
      <c r="G2036" s="35">
        <v>5139293</v>
      </c>
      <c r="H2036" s="4" t="s">
        <v>3574</v>
      </c>
      <c r="I2036" s="4"/>
      <c r="J2036" s="4"/>
      <c r="K2036" s="4"/>
      <c r="L2036" s="4"/>
      <c r="M2036" s="33"/>
      <c r="N2036" s="38"/>
      <c r="O2036" s="33"/>
      <c r="P2036" s="244">
        <f t="shared" si="184"/>
        <v>0</v>
      </c>
      <c r="Q2036" s="25"/>
      <c r="R2036" s="25"/>
      <c r="S2036" s="25"/>
      <c r="T2036" s="109"/>
      <c r="U2036" s="25"/>
      <c r="V2036" s="25"/>
      <c r="W2036" s="25"/>
      <c r="X2036" s="25">
        <v>0</v>
      </c>
      <c r="Y2036" s="25"/>
      <c r="Z2036" s="25">
        <v>0</v>
      </c>
      <c r="AA2036" s="109"/>
      <c r="AB2036" s="25">
        <v>0</v>
      </c>
      <c r="AC2036" s="25">
        <v>0</v>
      </c>
      <c r="AD2036" s="25">
        <v>0</v>
      </c>
      <c r="AE2036" s="25">
        <v>0</v>
      </c>
      <c r="AF2036" s="25">
        <v>0</v>
      </c>
      <c r="AG2036" s="25">
        <v>0</v>
      </c>
      <c r="AH2036" s="109"/>
      <c r="AI2036" s="25">
        <v>0</v>
      </c>
      <c r="AJ2036" s="25">
        <v>0</v>
      </c>
      <c r="AK2036" s="123">
        <v>0</v>
      </c>
      <c r="AL2036" s="25">
        <v>0</v>
      </c>
      <c r="AM2036" s="25">
        <v>0</v>
      </c>
      <c r="AN2036" s="25">
        <v>0</v>
      </c>
      <c r="AO2036" s="109"/>
      <c r="AP2036" s="25">
        <v>0</v>
      </c>
      <c r="AQ2036" s="25">
        <v>0</v>
      </c>
      <c r="AR2036" s="25">
        <v>0</v>
      </c>
      <c r="AS2036" s="25">
        <v>0</v>
      </c>
      <c r="AT2036" s="25">
        <v>0</v>
      </c>
      <c r="AU2036" s="25">
        <v>0</v>
      </c>
      <c r="AW2036" t="str">
        <f t="shared" si="185"/>
        <v>Phạm Thanh Hà</v>
      </c>
      <c r="AX2036" s="27" t="str">
        <f t="shared" si="186"/>
        <v xml:space="preserve">Vương Thị Thu Phương </v>
      </c>
      <c r="AY2036" s="4" t="str">
        <f t="shared" si="187"/>
        <v>VIN+</v>
      </c>
    </row>
    <row r="2037" spans="1:51" outlineLevel="1" x14ac:dyDescent="0.25">
      <c r="A2037" s="4" t="s">
        <v>1104</v>
      </c>
      <c r="B2037" s="4" t="s">
        <v>797</v>
      </c>
      <c r="C2037" s="4" t="s">
        <v>451</v>
      </c>
      <c r="D2037" s="11" t="s">
        <v>778</v>
      </c>
      <c r="E2037" s="32" t="s">
        <v>650</v>
      </c>
      <c r="F2037" s="11" t="s">
        <v>710</v>
      </c>
      <c r="G2037" s="35">
        <v>5135927</v>
      </c>
      <c r="H2037" s="4" t="s">
        <v>3575</v>
      </c>
      <c r="I2037" s="4"/>
      <c r="J2037" s="4"/>
      <c r="K2037" s="4"/>
      <c r="L2037" s="4"/>
      <c r="M2037" s="33"/>
      <c r="N2037" s="38"/>
      <c r="O2037" s="33"/>
      <c r="P2037" s="244">
        <f t="shared" si="184"/>
        <v>541.96100000000001</v>
      </c>
      <c r="Q2037" s="25"/>
      <c r="R2037" s="25"/>
      <c r="S2037" s="25"/>
      <c r="T2037" s="109"/>
      <c r="U2037" s="25"/>
      <c r="V2037" s="25"/>
      <c r="W2037" s="25"/>
      <c r="X2037" s="25">
        <v>0</v>
      </c>
      <c r="Y2037" s="25"/>
      <c r="Z2037" s="25">
        <v>0</v>
      </c>
      <c r="AA2037" s="109"/>
      <c r="AB2037" s="25">
        <v>0</v>
      </c>
      <c r="AC2037" s="25">
        <v>0</v>
      </c>
      <c r="AD2037" s="25">
        <v>0</v>
      </c>
      <c r="AE2037" s="25">
        <v>0</v>
      </c>
      <c r="AF2037" s="25">
        <v>0</v>
      </c>
      <c r="AG2037" s="25">
        <v>0</v>
      </c>
      <c r="AH2037" s="109"/>
      <c r="AI2037" s="25">
        <v>0</v>
      </c>
      <c r="AJ2037" s="25">
        <v>0</v>
      </c>
      <c r="AK2037" s="123">
        <v>0</v>
      </c>
      <c r="AL2037" s="25">
        <v>238.464</v>
      </c>
      <c r="AM2037" s="25">
        <v>0</v>
      </c>
      <c r="AN2037" s="25">
        <v>0</v>
      </c>
      <c r="AO2037" s="109"/>
      <c r="AP2037" s="25">
        <v>0</v>
      </c>
      <c r="AQ2037" s="25">
        <v>0</v>
      </c>
      <c r="AR2037" s="25">
        <v>0</v>
      </c>
      <c r="AS2037" s="25">
        <v>0</v>
      </c>
      <c r="AT2037" s="25">
        <v>0</v>
      </c>
      <c r="AU2037" s="25">
        <v>303.49700000000001</v>
      </c>
      <c r="AW2037" t="str">
        <f t="shared" si="185"/>
        <v>Phạm Thanh Hà</v>
      </c>
      <c r="AX2037" s="27" t="str">
        <f t="shared" si="186"/>
        <v xml:space="preserve">Vương Thị Thu Phương </v>
      </c>
      <c r="AY2037" s="4" t="str">
        <f t="shared" si="187"/>
        <v>VIN+</v>
      </c>
    </row>
    <row r="2038" spans="1:51" outlineLevel="1" x14ac:dyDescent="0.25">
      <c r="A2038" s="4" t="s">
        <v>1104</v>
      </c>
      <c r="B2038" s="4" t="s">
        <v>797</v>
      </c>
      <c r="C2038" s="4" t="s">
        <v>451</v>
      </c>
      <c r="D2038" s="11" t="s">
        <v>778</v>
      </c>
      <c r="E2038" s="32" t="s">
        <v>650</v>
      </c>
      <c r="F2038" s="11" t="s">
        <v>710</v>
      </c>
      <c r="G2038" s="35">
        <v>5129988</v>
      </c>
      <c r="H2038" s="4" t="s">
        <v>3576</v>
      </c>
      <c r="I2038" s="4"/>
      <c r="J2038" s="4"/>
      <c r="K2038" s="4"/>
      <c r="L2038" s="4"/>
      <c r="M2038" s="33"/>
      <c r="N2038" s="38"/>
      <c r="O2038" s="33"/>
      <c r="P2038" s="244">
        <f t="shared" si="184"/>
        <v>901.01800000000003</v>
      </c>
      <c r="Q2038" s="25"/>
      <c r="R2038" s="25"/>
      <c r="S2038" s="25"/>
      <c r="T2038" s="109"/>
      <c r="U2038" s="25"/>
      <c r="V2038" s="25"/>
      <c r="W2038" s="25"/>
      <c r="X2038" s="25">
        <v>0</v>
      </c>
      <c r="Y2038" s="25"/>
      <c r="Z2038" s="25">
        <v>0</v>
      </c>
      <c r="AA2038" s="109"/>
      <c r="AB2038" s="25">
        <v>0</v>
      </c>
      <c r="AC2038" s="25">
        <v>0</v>
      </c>
      <c r="AD2038" s="25">
        <v>0</v>
      </c>
      <c r="AE2038" s="25">
        <v>0</v>
      </c>
      <c r="AF2038" s="25">
        <v>0</v>
      </c>
      <c r="AG2038" s="25">
        <v>0</v>
      </c>
      <c r="AH2038" s="109"/>
      <c r="AI2038" s="25">
        <v>0</v>
      </c>
      <c r="AJ2038" s="25">
        <v>0</v>
      </c>
      <c r="AK2038" s="123">
        <v>0</v>
      </c>
      <c r="AL2038" s="25">
        <v>0</v>
      </c>
      <c r="AM2038" s="25">
        <v>0</v>
      </c>
      <c r="AN2038" s="25">
        <v>0</v>
      </c>
      <c r="AO2038" s="109"/>
      <c r="AP2038" s="25">
        <v>238.464</v>
      </c>
      <c r="AQ2038" s="25">
        <v>0</v>
      </c>
      <c r="AR2038" s="25">
        <v>0</v>
      </c>
      <c r="AS2038" s="25">
        <v>0</v>
      </c>
      <c r="AT2038" s="25">
        <v>0</v>
      </c>
      <c r="AU2038" s="25">
        <v>662.55400000000009</v>
      </c>
      <c r="AW2038" t="str">
        <f t="shared" si="185"/>
        <v>Phạm Thanh Hà</v>
      </c>
      <c r="AX2038" s="27" t="str">
        <f t="shared" si="186"/>
        <v xml:space="preserve">Vương Thị Thu Phương </v>
      </c>
      <c r="AY2038" s="4" t="str">
        <f t="shared" si="187"/>
        <v>VIN+</v>
      </c>
    </row>
    <row r="2039" spans="1:51" outlineLevel="1" x14ac:dyDescent="0.25">
      <c r="A2039" s="4" t="s">
        <v>1104</v>
      </c>
      <c r="B2039" s="4" t="s">
        <v>797</v>
      </c>
      <c r="C2039" s="4" t="s">
        <v>451</v>
      </c>
      <c r="D2039" s="11" t="s">
        <v>778</v>
      </c>
      <c r="E2039" s="32" t="s">
        <v>650</v>
      </c>
      <c r="F2039" s="11" t="s">
        <v>710</v>
      </c>
      <c r="G2039" s="35">
        <v>5337978</v>
      </c>
      <c r="H2039" s="4" t="s">
        <v>3577</v>
      </c>
      <c r="I2039" s="4"/>
      <c r="J2039" s="4"/>
      <c r="K2039" s="4"/>
      <c r="L2039" s="4"/>
      <c r="M2039" s="33"/>
      <c r="N2039" s="38"/>
      <c r="O2039" s="33"/>
      <c r="P2039" s="244">
        <f t="shared" si="184"/>
        <v>0</v>
      </c>
      <c r="Q2039" s="25"/>
      <c r="R2039" s="25"/>
      <c r="S2039" s="25"/>
      <c r="T2039" s="109"/>
      <c r="U2039" s="25"/>
      <c r="V2039" s="25"/>
      <c r="W2039" s="25"/>
      <c r="X2039" s="25">
        <v>0</v>
      </c>
      <c r="Y2039" s="25"/>
      <c r="Z2039" s="25">
        <v>0</v>
      </c>
      <c r="AA2039" s="109"/>
      <c r="AB2039" s="25">
        <v>0</v>
      </c>
      <c r="AC2039" s="25">
        <v>0</v>
      </c>
      <c r="AD2039" s="25">
        <v>0</v>
      </c>
      <c r="AE2039" s="25">
        <v>0</v>
      </c>
      <c r="AF2039" s="25">
        <v>0</v>
      </c>
      <c r="AG2039" s="25">
        <v>0</v>
      </c>
      <c r="AH2039" s="109"/>
      <c r="AI2039" s="25">
        <v>0</v>
      </c>
      <c r="AJ2039" s="25">
        <v>0</v>
      </c>
      <c r="AK2039" s="123">
        <v>0</v>
      </c>
      <c r="AL2039" s="25">
        <v>0</v>
      </c>
      <c r="AM2039" s="25">
        <v>0</v>
      </c>
      <c r="AN2039" s="25">
        <v>0</v>
      </c>
      <c r="AO2039" s="109"/>
      <c r="AP2039" s="25">
        <v>0</v>
      </c>
      <c r="AQ2039" s="25">
        <v>0</v>
      </c>
      <c r="AR2039" s="25">
        <v>0</v>
      </c>
      <c r="AS2039" s="25">
        <v>0</v>
      </c>
      <c r="AT2039" s="25">
        <v>0</v>
      </c>
      <c r="AU2039" s="25">
        <v>0</v>
      </c>
      <c r="AW2039" t="str">
        <f t="shared" si="185"/>
        <v>Phạm Thanh Hà</v>
      </c>
      <c r="AX2039" s="27" t="str">
        <f t="shared" si="186"/>
        <v xml:space="preserve">Vương Thị Thu Phương </v>
      </c>
      <c r="AY2039" s="4" t="str">
        <f t="shared" si="187"/>
        <v>VIN+</v>
      </c>
    </row>
    <row r="2040" spans="1:51" outlineLevel="1" x14ac:dyDescent="0.25">
      <c r="A2040" s="4" t="s">
        <v>1104</v>
      </c>
      <c r="B2040" s="4" t="s">
        <v>797</v>
      </c>
      <c r="C2040" s="4" t="s">
        <v>451</v>
      </c>
      <c r="D2040" s="11" t="s">
        <v>778</v>
      </c>
      <c r="E2040" s="32" t="s">
        <v>650</v>
      </c>
      <c r="F2040" s="11" t="s">
        <v>710</v>
      </c>
      <c r="G2040" s="35">
        <v>5337369</v>
      </c>
      <c r="H2040" s="4" t="s">
        <v>3578</v>
      </c>
      <c r="I2040" s="4"/>
      <c r="J2040" s="4"/>
      <c r="K2040" s="4"/>
      <c r="L2040" s="4"/>
      <c r="M2040" s="33"/>
      <c r="N2040" s="38"/>
      <c r="O2040" s="33"/>
      <c r="P2040" s="244">
        <f t="shared" si="184"/>
        <v>0</v>
      </c>
      <c r="Q2040" s="25"/>
      <c r="R2040" s="25"/>
      <c r="S2040" s="25"/>
      <c r="T2040" s="109"/>
      <c r="U2040" s="25"/>
      <c r="V2040" s="25"/>
      <c r="W2040" s="25"/>
      <c r="X2040" s="25">
        <v>0</v>
      </c>
      <c r="Y2040" s="25"/>
      <c r="Z2040" s="25">
        <v>0</v>
      </c>
      <c r="AA2040" s="109"/>
      <c r="AB2040" s="25">
        <v>0</v>
      </c>
      <c r="AC2040" s="25">
        <v>0</v>
      </c>
      <c r="AD2040" s="25">
        <v>0</v>
      </c>
      <c r="AE2040" s="25">
        <v>0</v>
      </c>
      <c r="AF2040" s="25">
        <v>0</v>
      </c>
      <c r="AG2040" s="25">
        <v>0</v>
      </c>
      <c r="AH2040" s="109"/>
      <c r="AI2040" s="25">
        <v>0</v>
      </c>
      <c r="AJ2040" s="25">
        <v>0</v>
      </c>
      <c r="AK2040" s="123">
        <v>0</v>
      </c>
      <c r="AL2040" s="25">
        <v>0</v>
      </c>
      <c r="AM2040" s="25">
        <v>0</v>
      </c>
      <c r="AN2040" s="25">
        <v>0</v>
      </c>
      <c r="AO2040" s="109"/>
      <c r="AP2040" s="25">
        <v>0</v>
      </c>
      <c r="AQ2040" s="25">
        <v>0</v>
      </c>
      <c r="AR2040" s="25">
        <v>0</v>
      </c>
      <c r="AS2040" s="25">
        <v>0</v>
      </c>
      <c r="AT2040" s="25">
        <v>0</v>
      </c>
      <c r="AU2040" s="25">
        <v>0</v>
      </c>
      <c r="AW2040" t="str">
        <f t="shared" si="185"/>
        <v>Phạm Thanh Hà</v>
      </c>
      <c r="AX2040" s="27" t="str">
        <f t="shared" si="186"/>
        <v xml:space="preserve">Vương Thị Thu Phương </v>
      </c>
      <c r="AY2040" s="4" t="str">
        <f t="shared" si="187"/>
        <v>VIN+</v>
      </c>
    </row>
    <row r="2041" spans="1:51" outlineLevel="1" x14ac:dyDescent="0.25">
      <c r="A2041" s="4" t="s">
        <v>1104</v>
      </c>
      <c r="B2041" s="4" t="s">
        <v>797</v>
      </c>
      <c r="C2041" s="4" t="s">
        <v>451</v>
      </c>
      <c r="D2041" s="11" t="s">
        <v>778</v>
      </c>
      <c r="E2041" s="32" t="s">
        <v>650</v>
      </c>
      <c r="F2041" s="11" t="s">
        <v>710</v>
      </c>
      <c r="G2041" s="35">
        <v>5270040</v>
      </c>
      <c r="H2041" s="4" t="s">
        <v>3579</v>
      </c>
      <c r="I2041" s="4"/>
      <c r="J2041" s="4"/>
      <c r="K2041" s="4"/>
      <c r="L2041" s="4"/>
      <c r="M2041" s="33"/>
      <c r="N2041" s="38"/>
      <c r="O2041" s="33"/>
      <c r="P2041" s="244">
        <f t="shared" si="184"/>
        <v>0</v>
      </c>
      <c r="Q2041" s="25"/>
      <c r="R2041" s="25"/>
      <c r="S2041" s="25"/>
      <c r="T2041" s="109"/>
      <c r="U2041" s="25"/>
      <c r="V2041" s="25"/>
      <c r="W2041" s="25"/>
      <c r="X2041" s="25">
        <v>0</v>
      </c>
      <c r="Y2041" s="25"/>
      <c r="Z2041" s="25">
        <v>0</v>
      </c>
      <c r="AA2041" s="109"/>
      <c r="AB2041" s="25">
        <v>0</v>
      </c>
      <c r="AC2041" s="25">
        <v>0</v>
      </c>
      <c r="AD2041" s="25">
        <v>0</v>
      </c>
      <c r="AE2041" s="25">
        <v>0</v>
      </c>
      <c r="AF2041" s="25">
        <v>0</v>
      </c>
      <c r="AG2041" s="25">
        <v>0</v>
      </c>
      <c r="AH2041" s="109"/>
      <c r="AI2041" s="25">
        <v>0</v>
      </c>
      <c r="AJ2041" s="25">
        <v>0</v>
      </c>
      <c r="AK2041" s="123">
        <v>0</v>
      </c>
      <c r="AL2041" s="25">
        <v>0</v>
      </c>
      <c r="AM2041" s="25">
        <v>0</v>
      </c>
      <c r="AN2041" s="25">
        <v>0</v>
      </c>
      <c r="AO2041" s="109"/>
      <c r="AP2041" s="25">
        <v>0</v>
      </c>
      <c r="AQ2041" s="25">
        <v>0</v>
      </c>
      <c r="AR2041" s="25">
        <v>0</v>
      </c>
      <c r="AS2041" s="25">
        <v>0</v>
      </c>
      <c r="AT2041" s="25">
        <v>0</v>
      </c>
      <c r="AU2041" s="25">
        <v>0</v>
      </c>
      <c r="AW2041" t="str">
        <f t="shared" si="185"/>
        <v>Phạm Thanh Hà</v>
      </c>
      <c r="AX2041" s="27" t="str">
        <f t="shared" si="186"/>
        <v xml:space="preserve">Vương Thị Thu Phương </v>
      </c>
      <c r="AY2041" s="4" t="str">
        <f t="shared" si="187"/>
        <v>VIN+</v>
      </c>
    </row>
    <row r="2042" spans="1:51" outlineLevel="1" x14ac:dyDescent="0.25">
      <c r="A2042" s="4" t="s">
        <v>1104</v>
      </c>
      <c r="B2042" s="4" t="s">
        <v>797</v>
      </c>
      <c r="C2042" s="4" t="s">
        <v>451</v>
      </c>
      <c r="D2042" s="11" t="s">
        <v>778</v>
      </c>
      <c r="E2042" s="32" t="s">
        <v>650</v>
      </c>
      <c r="F2042" s="11" t="s">
        <v>710</v>
      </c>
      <c r="G2042" s="35">
        <v>5295430</v>
      </c>
      <c r="H2042" s="4" t="s">
        <v>3580</v>
      </c>
      <c r="I2042" s="4"/>
      <c r="J2042" s="4"/>
      <c r="K2042" s="4"/>
      <c r="L2042" s="4"/>
      <c r="M2042" s="33"/>
      <c r="N2042" s="38"/>
      <c r="O2042" s="33"/>
      <c r="P2042" s="244">
        <f t="shared" si="184"/>
        <v>0</v>
      </c>
      <c r="Q2042" s="25"/>
      <c r="R2042" s="25"/>
      <c r="S2042" s="25"/>
      <c r="T2042" s="109"/>
      <c r="U2042" s="25"/>
      <c r="V2042" s="25"/>
      <c r="W2042" s="25"/>
      <c r="X2042" s="25">
        <v>0</v>
      </c>
      <c r="Y2042" s="25"/>
      <c r="Z2042" s="25">
        <v>0</v>
      </c>
      <c r="AA2042" s="109"/>
      <c r="AB2042" s="25">
        <v>0</v>
      </c>
      <c r="AC2042" s="25">
        <v>0</v>
      </c>
      <c r="AD2042" s="25">
        <v>0</v>
      </c>
      <c r="AE2042" s="25">
        <v>0</v>
      </c>
      <c r="AF2042" s="25">
        <v>0</v>
      </c>
      <c r="AG2042" s="25">
        <v>0</v>
      </c>
      <c r="AH2042" s="109"/>
      <c r="AI2042" s="25">
        <v>0</v>
      </c>
      <c r="AJ2042" s="25">
        <v>0</v>
      </c>
      <c r="AK2042" s="123">
        <v>0</v>
      </c>
      <c r="AL2042" s="25">
        <v>0</v>
      </c>
      <c r="AM2042" s="25">
        <v>0</v>
      </c>
      <c r="AN2042" s="25">
        <v>0</v>
      </c>
      <c r="AO2042" s="109"/>
      <c r="AP2042" s="25">
        <v>0</v>
      </c>
      <c r="AQ2042" s="25">
        <v>0</v>
      </c>
      <c r="AR2042" s="25">
        <v>0</v>
      </c>
      <c r="AS2042" s="25">
        <v>0</v>
      </c>
      <c r="AT2042" s="25">
        <v>0</v>
      </c>
      <c r="AU2042" s="25">
        <v>0</v>
      </c>
      <c r="AW2042" t="str">
        <f t="shared" si="185"/>
        <v>Phạm Thanh Hà</v>
      </c>
      <c r="AX2042" s="27" t="str">
        <f t="shared" si="186"/>
        <v xml:space="preserve">Vương Thị Thu Phương </v>
      </c>
      <c r="AY2042" s="4" t="str">
        <f t="shared" si="187"/>
        <v>VIN+</v>
      </c>
    </row>
    <row r="2043" spans="1:51" outlineLevel="1" x14ac:dyDescent="0.25">
      <c r="A2043" s="4" t="s">
        <v>1104</v>
      </c>
      <c r="B2043" s="4" t="s">
        <v>797</v>
      </c>
      <c r="C2043" s="4" t="s">
        <v>451</v>
      </c>
      <c r="D2043" s="11" t="s">
        <v>778</v>
      </c>
      <c r="E2043" s="32" t="s">
        <v>650</v>
      </c>
      <c r="F2043" s="11" t="s">
        <v>710</v>
      </c>
      <c r="G2043" s="35">
        <v>5276677</v>
      </c>
      <c r="H2043" s="4" t="s">
        <v>3581</v>
      </c>
      <c r="I2043" s="4"/>
      <c r="J2043" s="4"/>
      <c r="K2043" s="4"/>
      <c r="L2043" s="4"/>
      <c r="M2043" s="33"/>
      <c r="N2043" s="38"/>
      <c r="O2043" s="33"/>
      <c r="P2043" s="244">
        <f t="shared" si="184"/>
        <v>0</v>
      </c>
      <c r="Q2043" s="25"/>
      <c r="R2043" s="25"/>
      <c r="S2043" s="25"/>
      <c r="T2043" s="109"/>
      <c r="U2043" s="25"/>
      <c r="V2043" s="25"/>
      <c r="W2043" s="25"/>
      <c r="X2043" s="25">
        <v>0</v>
      </c>
      <c r="Y2043" s="25"/>
      <c r="Z2043" s="25">
        <v>0</v>
      </c>
      <c r="AA2043" s="109"/>
      <c r="AB2043" s="25">
        <v>0</v>
      </c>
      <c r="AC2043" s="25">
        <v>0</v>
      </c>
      <c r="AD2043" s="25">
        <v>0</v>
      </c>
      <c r="AE2043" s="25">
        <v>0</v>
      </c>
      <c r="AF2043" s="25">
        <v>0</v>
      </c>
      <c r="AG2043" s="25">
        <v>0</v>
      </c>
      <c r="AH2043" s="109"/>
      <c r="AI2043" s="25">
        <v>0</v>
      </c>
      <c r="AJ2043" s="25">
        <v>0</v>
      </c>
      <c r="AK2043" s="123">
        <v>0</v>
      </c>
      <c r="AL2043" s="25">
        <v>0</v>
      </c>
      <c r="AM2043" s="25">
        <v>0</v>
      </c>
      <c r="AN2043" s="25">
        <v>0</v>
      </c>
      <c r="AO2043" s="109"/>
      <c r="AP2043" s="25">
        <v>0</v>
      </c>
      <c r="AQ2043" s="25">
        <v>0</v>
      </c>
      <c r="AR2043" s="25">
        <v>0</v>
      </c>
      <c r="AS2043" s="25">
        <v>0</v>
      </c>
      <c r="AT2043" s="25">
        <v>0</v>
      </c>
      <c r="AU2043" s="25">
        <v>0</v>
      </c>
      <c r="AW2043" t="str">
        <f t="shared" si="185"/>
        <v>Phạm Thanh Hà</v>
      </c>
      <c r="AX2043" s="27" t="str">
        <f t="shared" si="186"/>
        <v xml:space="preserve">Vương Thị Thu Phương </v>
      </c>
      <c r="AY2043" s="4" t="str">
        <f t="shared" si="187"/>
        <v>VIN+</v>
      </c>
    </row>
    <row r="2044" spans="1:51" outlineLevel="1" x14ac:dyDescent="0.25">
      <c r="A2044" s="4" t="s">
        <v>1104</v>
      </c>
      <c r="B2044" s="4" t="s">
        <v>797</v>
      </c>
      <c r="C2044" s="4" t="s">
        <v>451</v>
      </c>
      <c r="D2044" s="11" t="s">
        <v>778</v>
      </c>
      <c r="E2044" s="32" t="s">
        <v>650</v>
      </c>
      <c r="F2044" s="11" t="s">
        <v>710</v>
      </c>
      <c r="G2044" s="35">
        <v>5271700</v>
      </c>
      <c r="H2044" s="4" t="s">
        <v>3582</v>
      </c>
      <c r="I2044" s="4"/>
      <c r="J2044" s="4"/>
      <c r="K2044" s="4"/>
      <c r="L2044" s="4"/>
      <c r="M2044" s="33"/>
      <c r="N2044" s="38"/>
      <c r="O2044" s="33"/>
      <c r="P2044" s="244">
        <f t="shared" si="184"/>
        <v>0</v>
      </c>
      <c r="Q2044" s="25"/>
      <c r="R2044" s="25"/>
      <c r="S2044" s="25"/>
      <c r="T2044" s="109"/>
      <c r="U2044" s="25"/>
      <c r="V2044" s="25"/>
      <c r="W2044" s="25"/>
      <c r="X2044" s="25">
        <v>0</v>
      </c>
      <c r="Y2044" s="25"/>
      <c r="Z2044" s="25">
        <v>0</v>
      </c>
      <c r="AA2044" s="109"/>
      <c r="AB2044" s="25">
        <v>0</v>
      </c>
      <c r="AC2044" s="25">
        <v>0</v>
      </c>
      <c r="AD2044" s="25">
        <v>0</v>
      </c>
      <c r="AE2044" s="25">
        <v>0</v>
      </c>
      <c r="AF2044" s="25">
        <v>0</v>
      </c>
      <c r="AG2044" s="25">
        <v>0</v>
      </c>
      <c r="AH2044" s="109"/>
      <c r="AI2044" s="25">
        <v>0</v>
      </c>
      <c r="AJ2044" s="25">
        <v>0</v>
      </c>
      <c r="AK2044" s="123">
        <v>0</v>
      </c>
      <c r="AL2044" s="25">
        <v>0</v>
      </c>
      <c r="AM2044" s="25">
        <v>0</v>
      </c>
      <c r="AN2044" s="25">
        <v>0</v>
      </c>
      <c r="AO2044" s="109"/>
      <c r="AP2044" s="25">
        <v>0</v>
      </c>
      <c r="AQ2044" s="25">
        <v>0</v>
      </c>
      <c r="AR2044" s="25">
        <v>0</v>
      </c>
      <c r="AS2044" s="25">
        <v>0</v>
      </c>
      <c r="AT2044" s="25">
        <v>0</v>
      </c>
      <c r="AU2044" s="25">
        <v>0</v>
      </c>
      <c r="AW2044" t="str">
        <f t="shared" si="185"/>
        <v>Phạm Thanh Hà</v>
      </c>
      <c r="AX2044" s="27" t="str">
        <f t="shared" si="186"/>
        <v xml:space="preserve">Vương Thị Thu Phương </v>
      </c>
      <c r="AY2044" s="4" t="str">
        <f t="shared" si="187"/>
        <v>VIN+</v>
      </c>
    </row>
    <row r="2045" spans="1:51" outlineLevel="1" x14ac:dyDescent="0.25">
      <c r="A2045" s="4" t="s">
        <v>1104</v>
      </c>
      <c r="B2045" s="4" t="s">
        <v>797</v>
      </c>
      <c r="C2045" s="4" t="s">
        <v>451</v>
      </c>
      <c r="D2045" s="11" t="s">
        <v>778</v>
      </c>
      <c r="E2045" s="32" t="s">
        <v>650</v>
      </c>
      <c r="F2045" s="11" t="s">
        <v>710</v>
      </c>
      <c r="G2045" s="35">
        <v>5272169</v>
      </c>
      <c r="H2045" s="4" t="s">
        <v>3583</v>
      </c>
      <c r="I2045" s="4"/>
      <c r="J2045" s="4"/>
      <c r="K2045" s="4"/>
      <c r="L2045" s="4"/>
      <c r="M2045" s="33"/>
      <c r="N2045" s="38"/>
      <c r="O2045" s="33"/>
      <c r="P2045" s="244">
        <f t="shared" si="184"/>
        <v>0</v>
      </c>
      <c r="Q2045" s="25"/>
      <c r="R2045" s="25"/>
      <c r="S2045" s="25"/>
      <c r="T2045" s="109"/>
      <c r="U2045" s="25"/>
      <c r="V2045" s="25"/>
      <c r="W2045" s="25"/>
      <c r="X2045" s="25">
        <v>0</v>
      </c>
      <c r="Y2045" s="25"/>
      <c r="Z2045" s="25">
        <v>0</v>
      </c>
      <c r="AA2045" s="109"/>
      <c r="AB2045" s="25">
        <v>0</v>
      </c>
      <c r="AC2045" s="25">
        <v>0</v>
      </c>
      <c r="AD2045" s="25">
        <v>0</v>
      </c>
      <c r="AE2045" s="25">
        <v>0</v>
      </c>
      <c r="AF2045" s="25">
        <v>0</v>
      </c>
      <c r="AG2045" s="25">
        <v>0</v>
      </c>
      <c r="AH2045" s="109"/>
      <c r="AI2045" s="25">
        <v>0</v>
      </c>
      <c r="AJ2045" s="25">
        <v>0</v>
      </c>
      <c r="AK2045" s="123">
        <v>0</v>
      </c>
      <c r="AL2045" s="25">
        <v>0</v>
      </c>
      <c r="AM2045" s="25">
        <v>0</v>
      </c>
      <c r="AN2045" s="25">
        <v>0</v>
      </c>
      <c r="AO2045" s="109"/>
      <c r="AP2045" s="25">
        <v>0</v>
      </c>
      <c r="AQ2045" s="25">
        <v>0</v>
      </c>
      <c r="AR2045" s="25">
        <v>0</v>
      </c>
      <c r="AS2045" s="25">
        <v>0</v>
      </c>
      <c r="AT2045" s="25">
        <v>0</v>
      </c>
      <c r="AU2045" s="25">
        <v>0</v>
      </c>
      <c r="AW2045" t="str">
        <f t="shared" si="185"/>
        <v>Phạm Thanh Hà</v>
      </c>
      <c r="AX2045" s="27" t="str">
        <f t="shared" si="186"/>
        <v xml:space="preserve">Vương Thị Thu Phương </v>
      </c>
      <c r="AY2045" s="4" t="str">
        <f t="shared" si="187"/>
        <v>VIN+</v>
      </c>
    </row>
    <row r="2046" spans="1:51" outlineLevel="1" x14ac:dyDescent="0.25">
      <c r="A2046" s="4" t="s">
        <v>1104</v>
      </c>
      <c r="B2046" s="4" t="s">
        <v>797</v>
      </c>
      <c r="C2046" s="4" t="s">
        <v>451</v>
      </c>
      <c r="D2046" s="11" t="s">
        <v>778</v>
      </c>
      <c r="E2046" s="32" t="s">
        <v>650</v>
      </c>
      <c r="F2046" s="11" t="s">
        <v>710</v>
      </c>
      <c r="G2046" s="35">
        <v>5339187</v>
      </c>
      <c r="H2046" s="4" t="s">
        <v>3584</v>
      </c>
      <c r="I2046" s="4"/>
      <c r="J2046" s="4"/>
      <c r="K2046" s="4"/>
      <c r="L2046" s="4"/>
      <c r="M2046" s="33"/>
      <c r="N2046" s="38"/>
      <c r="O2046" s="33"/>
      <c r="P2046" s="244">
        <f t="shared" si="184"/>
        <v>0</v>
      </c>
      <c r="Q2046" s="25"/>
      <c r="R2046" s="25"/>
      <c r="S2046" s="25"/>
      <c r="T2046" s="109"/>
      <c r="U2046" s="25"/>
      <c r="V2046" s="25"/>
      <c r="W2046" s="25"/>
      <c r="X2046" s="25">
        <v>0</v>
      </c>
      <c r="Y2046" s="25"/>
      <c r="Z2046" s="25">
        <v>0</v>
      </c>
      <c r="AA2046" s="109"/>
      <c r="AB2046" s="25">
        <v>0</v>
      </c>
      <c r="AC2046" s="25">
        <v>0</v>
      </c>
      <c r="AD2046" s="25">
        <v>0</v>
      </c>
      <c r="AE2046" s="25">
        <v>0</v>
      </c>
      <c r="AF2046" s="25">
        <v>0</v>
      </c>
      <c r="AG2046" s="25">
        <v>0</v>
      </c>
      <c r="AH2046" s="109"/>
      <c r="AI2046" s="25">
        <v>0</v>
      </c>
      <c r="AJ2046" s="25">
        <v>0</v>
      </c>
      <c r="AK2046" s="123">
        <v>0</v>
      </c>
      <c r="AL2046" s="25">
        <v>0</v>
      </c>
      <c r="AM2046" s="25">
        <v>0</v>
      </c>
      <c r="AN2046" s="25">
        <v>0</v>
      </c>
      <c r="AO2046" s="109"/>
      <c r="AP2046" s="25">
        <v>0</v>
      </c>
      <c r="AQ2046" s="25">
        <v>0</v>
      </c>
      <c r="AR2046" s="25">
        <v>0</v>
      </c>
      <c r="AS2046" s="25">
        <v>0</v>
      </c>
      <c r="AT2046" s="25">
        <v>0</v>
      </c>
      <c r="AU2046" s="25">
        <v>0</v>
      </c>
      <c r="AW2046" t="str">
        <f t="shared" si="185"/>
        <v>Phạm Thanh Hà</v>
      </c>
      <c r="AX2046" s="27" t="str">
        <f t="shared" si="186"/>
        <v xml:space="preserve">Vương Thị Thu Phương </v>
      </c>
      <c r="AY2046" s="4" t="str">
        <f t="shared" si="187"/>
        <v>VIN+</v>
      </c>
    </row>
    <row r="2047" spans="1:51" outlineLevel="1" x14ac:dyDescent="0.25">
      <c r="A2047" s="4" t="s">
        <v>1104</v>
      </c>
      <c r="B2047" s="4" t="s">
        <v>797</v>
      </c>
      <c r="C2047" s="4" t="s">
        <v>451</v>
      </c>
      <c r="D2047" s="11" t="s">
        <v>778</v>
      </c>
      <c r="E2047" s="32" t="s">
        <v>650</v>
      </c>
      <c r="F2047" s="11" t="s">
        <v>710</v>
      </c>
      <c r="G2047" s="35">
        <v>5293072</v>
      </c>
      <c r="H2047" s="4" t="s">
        <v>3585</v>
      </c>
      <c r="I2047" s="4"/>
      <c r="J2047" s="4"/>
      <c r="K2047" s="4"/>
      <c r="L2047" s="4"/>
      <c r="M2047" s="33"/>
      <c r="N2047" s="38"/>
      <c r="O2047" s="33"/>
      <c r="P2047" s="244">
        <f t="shared" si="184"/>
        <v>0</v>
      </c>
      <c r="Q2047" s="25"/>
      <c r="R2047" s="25"/>
      <c r="S2047" s="25"/>
      <c r="T2047" s="109"/>
      <c r="U2047" s="25"/>
      <c r="V2047" s="25"/>
      <c r="W2047" s="25"/>
      <c r="X2047" s="25">
        <v>0</v>
      </c>
      <c r="Y2047" s="25"/>
      <c r="Z2047" s="25">
        <v>0</v>
      </c>
      <c r="AA2047" s="109"/>
      <c r="AB2047" s="25">
        <v>0</v>
      </c>
      <c r="AC2047" s="25">
        <v>0</v>
      </c>
      <c r="AD2047" s="25">
        <v>0</v>
      </c>
      <c r="AE2047" s="25">
        <v>0</v>
      </c>
      <c r="AF2047" s="25">
        <v>0</v>
      </c>
      <c r="AG2047" s="25">
        <v>0</v>
      </c>
      <c r="AH2047" s="109"/>
      <c r="AI2047" s="25">
        <v>0</v>
      </c>
      <c r="AJ2047" s="25">
        <v>0</v>
      </c>
      <c r="AK2047" s="123">
        <v>0</v>
      </c>
      <c r="AL2047" s="25">
        <v>0</v>
      </c>
      <c r="AM2047" s="25">
        <v>0</v>
      </c>
      <c r="AN2047" s="25">
        <v>0</v>
      </c>
      <c r="AO2047" s="109"/>
      <c r="AP2047" s="25">
        <v>0</v>
      </c>
      <c r="AQ2047" s="25">
        <v>0</v>
      </c>
      <c r="AR2047" s="25">
        <v>0</v>
      </c>
      <c r="AS2047" s="25">
        <v>0</v>
      </c>
      <c r="AT2047" s="25">
        <v>0</v>
      </c>
      <c r="AU2047" s="25">
        <v>0</v>
      </c>
      <c r="AW2047" t="str">
        <f t="shared" si="185"/>
        <v>Phạm Thanh Hà</v>
      </c>
      <c r="AX2047" s="27" t="str">
        <f t="shared" si="186"/>
        <v xml:space="preserve">Vương Thị Thu Phương </v>
      </c>
      <c r="AY2047" s="4" t="str">
        <f t="shared" si="187"/>
        <v>VIN+</v>
      </c>
    </row>
    <row r="2048" spans="1:51" outlineLevel="1" x14ac:dyDescent="0.25">
      <c r="A2048" s="4" t="s">
        <v>1104</v>
      </c>
      <c r="B2048" s="4" t="s">
        <v>797</v>
      </c>
      <c r="C2048" s="4" t="s">
        <v>451</v>
      </c>
      <c r="D2048" s="11" t="s">
        <v>778</v>
      </c>
      <c r="E2048" s="32" t="s">
        <v>650</v>
      </c>
      <c r="F2048" s="11" t="s">
        <v>710</v>
      </c>
      <c r="G2048" s="35">
        <v>5273348</v>
      </c>
      <c r="H2048" s="4" t="s">
        <v>3586</v>
      </c>
      <c r="I2048" s="4"/>
      <c r="J2048" s="4"/>
      <c r="K2048" s="4"/>
      <c r="L2048" s="4"/>
      <c r="M2048" s="33"/>
      <c r="N2048" s="38"/>
      <c r="O2048" s="33"/>
      <c r="P2048" s="244">
        <f t="shared" si="184"/>
        <v>0</v>
      </c>
      <c r="Q2048" s="25"/>
      <c r="R2048" s="25"/>
      <c r="S2048" s="25"/>
      <c r="T2048" s="109"/>
      <c r="U2048" s="25"/>
      <c r="V2048" s="25"/>
      <c r="W2048" s="25"/>
      <c r="X2048" s="25">
        <v>0</v>
      </c>
      <c r="Y2048" s="25"/>
      <c r="Z2048" s="25">
        <v>0</v>
      </c>
      <c r="AA2048" s="109"/>
      <c r="AB2048" s="25">
        <v>0</v>
      </c>
      <c r="AC2048" s="25">
        <v>0</v>
      </c>
      <c r="AD2048" s="25">
        <v>0</v>
      </c>
      <c r="AE2048" s="25">
        <v>0</v>
      </c>
      <c r="AF2048" s="25">
        <v>0</v>
      </c>
      <c r="AG2048" s="25">
        <v>0</v>
      </c>
      <c r="AH2048" s="109"/>
      <c r="AI2048" s="25">
        <v>0</v>
      </c>
      <c r="AJ2048" s="25">
        <v>0</v>
      </c>
      <c r="AK2048" s="123">
        <v>0</v>
      </c>
      <c r="AL2048" s="25">
        <v>0</v>
      </c>
      <c r="AM2048" s="25">
        <v>0</v>
      </c>
      <c r="AN2048" s="25">
        <v>0</v>
      </c>
      <c r="AO2048" s="109"/>
      <c r="AP2048" s="25">
        <v>0</v>
      </c>
      <c r="AQ2048" s="25">
        <v>0</v>
      </c>
      <c r="AR2048" s="25">
        <v>0</v>
      </c>
      <c r="AS2048" s="25">
        <v>0</v>
      </c>
      <c r="AT2048" s="25">
        <v>0</v>
      </c>
      <c r="AU2048" s="25">
        <v>0</v>
      </c>
      <c r="AW2048" t="str">
        <f t="shared" si="185"/>
        <v>Phạm Thanh Hà</v>
      </c>
      <c r="AX2048" s="27" t="str">
        <f t="shared" si="186"/>
        <v xml:space="preserve">Vương Thị Thu Phương </v>
      </c>
      <c r="AY2048" s="4" t="str">
        <f t="shared" si="187"/>
        <v>VIN+</v>
      </c>
    </row>
    <row r="2049" spans="1:51" outlineLevel="1" x14ac:dyDescent="0.25">
      <c r="A2049" s="4" t="s">
        <v>1104</v>
      </c>
      <c r="B2049" s="4" t="s">
        <v>797</v>
      </c>
      <c r="C2049" s="4" t="s">
        <v>451</v>
      </c>
      <c r="D2049" s="11" t="s">
        <v>778</v>
      </c>
      <c r="E2049" s="32" t="s">
        <v>650</v>
      </c>
      <c r="F2049" s="11" t="s">
        <v>710</v>
      </c>
      <c r="G2049" s="35">
        <v>5276442</v>
      </c>
      <c r="H2049" s="4" t="s">
        <v>3587</v>
      </c>
      <c r="I2049" s="4"/>
      <c r="J2049" s="4"/>
      <c r="K2049" s="4"/>
      <c r="L2049" s="4"/>
      <c r="M2049" s="33"/>
      <c r="N2049" s="38"/>
      <c r="O2049" s="33"/>
      <c r="P2049" s="244">
        <f t="shared" si="184"/>
        <v>0</v>
      </c>
      <c r="Q2049" s="25"/>
      <c r="R2049" s="25"/>
      <c r="S2049" s="25"/>
      <c r="T2049" s="109"/>
      <c r="U2049" s="25"/>
      <c r="V2049" s="25"/>
      <c r="W2049" s="25"/>
      <c r="X2049" s="25">
        <v>0</v>
      </c>
      <c r="Y2049" s="25"/>
      <c r="Z2049" s="25">
        <v>0</v>
      </c>
      <c r="AA2049" s="109"/>
      <c r="AB2049" s="25">
        <v>0</v>
      </c>
      <c r="AC2049" s="25">
        <v>0</v>
      </c>
      <c r="AD2049" s="25">
        <v>0</v>
      </c>
      <c r="AE2049" s="25">
        <v>0</v>
      </c>
      <c r="AF2049" s="25">
        <v>0</v>
      </c>
      <c r="AG2049" s="25">
        <v>0</v>
      </c>
      <c r="AH2049" s="109"/>
      <c r="AI2049" s="25">
        <v>0</v>
      </c>
      <c r="AJ2049" s="25">
        <v>0</v>
      </c>
      <c r="AK2049" s="123">
        <v>0</v>
      </c>
      <c r="AL2049" s="25">
        <v>0</v>
      </c>
      <c r="AM2049" s="25">
        <v>0</v>
      </c>
      <c r="AN2049" s="25">
        <v>0</v>
      </c>
      <c r="AO2049" s="109"/>
      <c r="AP2049" s="25">
        <v>0</v>
      </c>
      <c r="AQ2049" s="25">
        <v>0</v>
      </c>
      <c r="AR2049" s="25">
        <v>0</v>
      </c>
      <c r="AS2049" s="25">
        <v>0</v>
      </c>
      <c r="AT2049" s="25">
        <v>0</v>
      </c>
      <c r="AU2049" s="25">
        <v>0</v>
      </c>
      <c r="AW2049" t="str">
        <f t="shared" si="185"/>
        <v>Phạm Thanh Hà</v>
      </c>
      <c r="AX2049" s="27" t="str">
        <f t="shared" si="186"/>
        <v xml:space="preserve">Vương Thị Thu Phương </v>
      </c>
      <c r="AY2049" s="4" t="str">
        <f t="shared" si="187"/>
        <v>VIN+</v>
      </c>
    </row>
    <row r="2050" spans="1:51" outlineLevel="1" x14ac:dyDescent="0.25">
      <c r="A2050" s="4" t="s">
        <v>1104</v>
      </c>
      <c r="B2050" s="4" t="s">
        <v>797</v>
      </c>
      <c r="C2050" s="4" t="s">
        <v>451</v>
      </c>
      <c r="D2050" s="11" t="s">
        <v>778</v>
      </c>
      <c r="E2050" s="32" t="s">
        <v>650</v>
      </c>
      <c r="F2050" s="11" t="s">
        <v>710</v>
      </c>
      <c r="G2050" s="35">
        <v>5145377</v>
      </c>
      <c r="H2050" s="4" t="s">
        <v>3588</v>
      </c>
      <c r="I2050" s="4"/>
      <c r="J2050" s="4"/>
      <c r="K2050" s="4"/>
      <c r="L2050" s="4"/>
      <c r="M2050" s="33"/>
      <c r="N2050" s="38"/>
      <c r="O2050" s="33"/>
      <c r="P2050" s="244">
        <f t="shared" si="184"/>
        <v>0</v>
      </c>
      <c r="Q2050" s="25"/>
      <c r="R2050" s="25"/>
      <c r="S2050" s="25"/>
      <c r="T2050" s="109"/>
      <c r="U2050" s="25"/>
      <c r="V2050" s="25"/>
      <c r="W2050" s="25"/>
      <c r="X2050" s="25">
        <v>0</v>
      </c>
      <c r="Y2050" s="25"/>
      <c r="Z2050" s="25">
        <v>0</v>
      </c>
      <c r="AA2050" s="109"/>
      <c r="AB2050" s="25">
        <v>0</v>
      </c>
      <c r="AC2050" s="25">
        <v>0</v>
      </c>
      <c r="AD2050" s="25">
        <v>0</v>
      </c>
      <c r="AE2050" s="25">
        <v>0</v>
      </c>
      <c r="AF2050" s="25">
        <v>0</v>
      </c>
      <c r="AG2050" s="25">
        <v>0</v>
      </c>
      <c r="AH2050" s="109"/>
      <c r="AI2050" s="25">
        <v>0</v>
      </c>
      <c r="AJ2050" s="25">
        <v>0</v>
      </c>
      <c r="AK2050" s="123">
        <v>0</v>
      </c>
      <c r="AL2050" s="25">
        <v>0</v>
      </c>
      <c r="AM2050" s="25">
        <v>0</v>
      </c>
      <c r="AN2050" s="25">
        <v>0</v>
      </c>
      <c r="AO2050" s="109"/>
      <c r="AP2050" s="25">
        <v>0</v>
      </c>
      <c r="AQ2050" s="25">
        <v>0</v>
      </c>
      <c r="AR2050" s="25">
        <v>0</v>
      </c>
      <c r="AS2050" s="25">
        <v>0</v>
      </c>
      <c r="AT2050" s="25">
        <v>0</v>
      </c>
      <c r="AU2050" s="25">
        <v>0</v>
      </c>
      <c r="AW2050" t="str">
        <f t="shared" si="185"/>
        <v>Phạm Thanh Hà</v>
      </c>
      <c r="AX2050" s="27" t="str">
        <f t="shared" si="186"/>
        <v xml:space="preserve">Vương Thị Thu Phương </v>
      </c>
      <c r="AY2050" s="4" t="str">
        <f t="shared" si="187"/>
        <v>VIN+</v>
      </c>
    </row>
    <row r="2051" spans="1:51" outlineLevel="1" x14ac:dyDescent="0.25">
      <c r="A2051" s="4" t="s">
        <v>1104</v>
      </c>
      <c r="B2051" s="4" t="s">
        <v>797</v>
      </c>
      <c r="C2051" s="4" t="s">
        <v>451</v>
      </c>
      <c r="D2051" s="11" t="s">
        <v>778</v>
      </c>
      <c r="E2051" s="32" t="s">
        <v>650</v>
      </c>
      <c r="F2051" s="11" t="s">
        <v>710</v>
      </c>
      <c r="G2051" s="35">
        <v>5139916</v>
      </c>
      <c r="H2051" s="4" t="s">
        <v>3589</v>
      </c>
      <c r="I2051" s="4"/>
      <c r="J2051" s="4"/>
      <c r="K2051" s="4"/>
      <c r="L2051" s="4"/>
      <c r="M2051" s="33"/>
      <c r="N2051" s="38"/>
      <c r="O2051" s="33"/>
      <c r="P2051" s="244">
        <f t="shared" si="184"/>
        <v>359.05700000000002</v>
      </c>
      <c r="Q2051" s="25"/>
      <c r="R2051" s="25"/>
      <c r="S2051" s="25"/>
      <c r="T2051" s="109"/>
      <c r="U2051" s="25"/>
      <c r="V2051" s="25"/>
      <c r="W2051" s="25"/>
      <c r="X2051" s="25">
        <v>0</v>
      </c>
      <c r="Y2051" s="25"/>
      <c r="Z2051" s="25">
        <v>0</v>
      </c>
      <c r="AA2051" s="109"/>
      <c r="AB2051" s="25">
        <v>0</v>
      </c>
      <c r="AC2051" s="25">
        <v>0</v>
      </c>
      <c r="AD2051" s="25">
        <v>0</v>
      </c>
      <c r="AE2051" s="25">
        <v>0</v>
      </c>
      <c r="AF2051" s="25">
        <v>0</v>
      </c>
      <c r="AG2051" s="25">
        <v>0</v>
      </c>
      <c r="AH2051" s="109"/>
      <c r="AI2051" s="25">
        <v>0</v>
      </c>
      <c r="AJ2051" s="25">
        <v>0</v>
      </c>
      <c r="AK2051" s="123">
        <v>0</v>
      </c>
      <c r="AL2051" s="25">
        <v>359.05700000000002</v>
      </c>
      <c r="AM2051" s="25">
        <v>0</v>
      </c>
      <c r="AN2051" s="25">
        <v>0</v>
      </c>
      <c r="AO2051" s="109"/>
      <c r="AP2051" s="25">
        <v>0</v>
      </c>
      <c r="AQ2051" s="25">
        <v>0</v>
      </c>
      <c r="AR2051" s="25">
        <v>0</v>
      </c>
      <c r="AS2051" s="25">
        <v>0</v>
      </c>
      <c r="AT2051" s="25">
        <v>0</v>
      </c>
      <c r="AU2051" s="25">
        <v>0</v>
      </c>
      <c r="AW2051" t="str">
        <f t="shared" si="185"/>
        <v>Phạm Thanh Hà</v>
      </c>
      <c r="AX2051" s="27" t="str">
        <f t="shared" si="186"/>
        <v xml:space="preserve">Vương Thị Thu Phương </v>
      </c>
      <c r="AY2051" s="4" t="str">
        <f t="shared" si="187"/>
        <v>VIN+</v>
      </c>
    </row>
    <row r="2052" spans="1:51" outlineLevel="1" x14ac:dyDescent="0.25">
      <c r="A2052" s="4" t="s">
        <v>1104</v>
      </c>
      <c r="B2052" s="4" t="s">
        <v>797</v>
      </c>
      <c r="C2052" s="4" t="s">
        <v>451</v>
      </c>
      <c r="D2052" s="11" t="s">
        <v>778</v>
      </c>
      <c r="E2052" s="32" t="s">
        <v>650</v>
      </c>
      <c r="F2052" s="11" t="s">
        <v>710</v>
      </c>
      <c r="G2052" s="35">
        <v>5292620</v>
      </c>
      <c r="H2052" s="4" t="s">
        <v>3590</v>
      </c>
      <c r="I2052" s="4"/>
      <c r="J2052" s="4"/>
      <c r="K2052" s="4"/>
      <c r="L2052" s="4"/>
      <c r="M2052" s="33"/>
      <c r="N2052" s="38"/>
      <c r="O2052" s="33"/>
      <c r="P2052" s="244">
        <f t="shared" si="184"/>
        <v>0</v>
      </c>
      <c r="Q2052" s="25"/>
      <c r="R2052" s="25"/>
      <c r="S2052" s="25"/>
      <c r="T2052" s="109"/>
      <c r="U2052" s="25"/>
      <c r="V2052" s="25"/>
      <c r="W2052" s="25"/>
      <c r="X2052" s="25">
        <v>0</v>
      </c>
      <c r="Y2052" s="25"/>
      <c r="Z2052" s="25">
        <v>0</v>
      </c>
      <c r="AA2052" s="109"/>
      <c r="AB2052" s="25">
        <v>0</v>
      </c>
      <c r="AC2052" s="25">
        <v>0</v>
      </c>
      <c r="AD2052" s="25">
        <v>0</v>
      </c>
      <c r="AE2052" s="25">
        <v>0</v>
      </c>
      <c r="AF2052" s="25">
        <v>0</v>
      </c>
      <c r="AG2052" s="25">
        <v>0</v>
      </c>
      <c r="AH2052" s="109"/>
      <c r="AI2052" s="25">
        <v>0</v>
      </c>
      <c r="AJ2052" s="25">
        <v>0</v>
      </c>
      <c r="AK2052" s="123">
        <v>0</v>
      </c>
      <c r="AL2052" s="25">
        <v>0</v>
      </c>
      <c r="AM2052" s="25">
        <v>0</v>
      </c>
      <c r="AN2052" s="25">
        <v>0</v>
      </c>
      <c r="AO2052" s="109"/>
      <c r="AP2052" s="25">
        <v>0</v>
      </c>
      <c r="AQ2052" s="25">
        <v>0</v>
      </c>
      <c r="AR2052" s="25">
        <v>0</v>
      </c>
      <c r="AS2052" s="25">
        <v>0</v>
      </c>
      <c r="AT2052" s="25">
        <v>0</v>
      </c>
      <c r="AU2052" s="25">
        <v>0</v>
      </c>
      <c r="AW2052" t="str">
        <f t="shared" si="185"/>
        <v>Phạm Thanh Hà</v>
      </c>
      <c r="AX2052" s="27" t="str">
        <f t="shared" si="186"/>
        <v xml:space="preserve">Vương Thị Thu Phương </v>
      </c>
      <c r="AY2052" s="4" t="str">
        <f t="shared" si="187"/>
        <v>VIN+</v>
      </c>
    </row>
    <row r="2053" spans="1:51" outlineLevel="1" x14ac:dyDescent="0.25">
      <c r="A2053" s="4" t="s">
        <v>1104</v>
      </c>
      <c r="B2053" s="4" t="s">
        <v>797</v>
      </c>
      <c r="C2053" s="4" t="s">
        <v>451</v>
      </c>
      <c r="D2053" s="11" t="s">
        <v>778</v>
      </c>
      <c r="E2053" s="32" t="s">
        <v>650</v>
      </c>
      <c r="F2053" s="11" t="s">
        <v>710</v>
      </c>
      <c r="G2053" s="35">
        <v>5139871</v>
      </c>
      <c r="H2053" s="4" t="s">
        <v>3591</v>
      </c>
      <c r="I2053" s="4"/>
      <c r="J2053" s="4"/>
      <c r="K2053" s="4"/>
      <c r="L2053" s="4"/>
      <c r="M2053" s="33"/>
      <c r="N2053" s="38"/>
      <c r="O2053" s="33"/>
      <c r="P2053" s="244">
        <f t="shared" si="184"/>
        <v>0</v>
      </c>
      <c r="Q2053" s="25"/>
      <c r="R2053" s="25"/>
      <c r="S2053" s="25"/>
      <c r="T2053" s="109"/>
      <c r="U2053" s="25"/>
      <c r="V2053" s="25"/>
      <c r="W2053" s="25"/>
      <c r="X2053" s="25">
        <v>0</v>
      </c>
      <c r="Y2053" s="25"/>
      <c r="Z2053" s="25">
        <v>0</v>
      </c>
      <c r="AA2053" s="109"/>
      <c r="AB2053" s="25">
        <v>0</v>
      </c>
      <c r="AC2053" s="25">
        <v>0</v>
      </c>
      <c r="AD2053" s="25">
        <v>0</v>
      </c>
      <c r="AE2053" s="25">
        <v>0</v>
      </c>
      <c r="AF2053" s="25">
        <v>0</v>
      </c>
      <c r="AG2053" s="25">
        <v>0</v>
      </c>
      <c r="AH2053" s="109"/>
      <c r="AI2053" s="25">
        <v>0</v>
      </c>
      <c r="AJ2053" s="25">
        <v>0</v>
      </c>
      <c r="AK2053" s="123">
        <v>0</v>
      </c>
      <c r="AL2053" s="25">
        <v>0</v>
      </c>
      <c r="AM2053" s="25">
        <v>0</v>
      </c>
      <c r="AN2053" s="25">
        <v>0</v>
      </c>
      <c r="AO2053" s="109"/>
      <c r="AP2053" s="25">
        <v>0</v>
      </c>
      <c r="AQ2053" s="25">
        <v>0</v>
      </c>
      <c r="AR2053" s="25">
        <v>0</v>
      </c>
      <c r="AS2053" s="25">
        <v>0</v>
      </c>
      <c r="AT2053" s="25">
        <v>0</v>
      </c>
      <c r="AU2053" s="25">
        <v>0</v>
      </c>
      <c r="AW2053" t="str">
        <f t="shared" si="185"/>
        <v>Phạm Thanh Hà</v>
      </c>
      <c r="AX2053" s="27" t="str">
        <f t="shared" si="186"/>
        <v xml:space="preserve">Vương Thị Thu Phương </v>
      </c>
      <c r="AY2053" s="4" t="str">
        <f t="shared" si="187"/>
        <v>VIN+</v>
      </c>
    </row>
    <row r="2054" spans="1:51" outlineLevel="1" x14ac:dyDescent="0.25">
      <c r="A2054" s="4" t="s">
        <v>1104</v>
      </c>
      <c r="B2054" s="4" t="s">
        <v>797</v>
      </c>
      <c r="C2054" s="4" t="s">
        <v>451</v>
      </c>
      <c r="D2054" s="11" t="s">
        <v>778</v>
      </c>
      <c r="E2054" s="32" t="s">
        <v>650</v>
      </c>
      <c r="F2054" s="11" t="s">
        <v>710</v>
      </c>
      <c r="G2054" s="35">
        <v>5132179</v>
      </c>
      <c r="H2054" s="4" t="s">
        <v>3592</v>
      </c>
      <c r="I2054" s="4"/>
      <c r="J2054" s="4"/>
      <c r="K2054" s="4"/>
      <c r="L2054" s="4"/>
      <c r="M2054" s="33"/>
      <c r="N2054" s="38"/>
      <c r="O2054" s="33"/>
      <c r="P2054" s="244">
        <f t="shared" si="184"/>
        <v>0</v>
      </c>
      <c r="Q2054" s="25"/>
      <c r="R2054" s="25"/>
      <c r="S2054" s="25"/>
      <c r="T2054" s="109"/>
      <c r="U2054" s="25"/>
      <c r="V2054" s="25"/>
      <c r="W2054" s="25"/>
      <c r="X2054" s="25">
        <v>0</v>
      </c>
      <c r="Y2054" s="25"/>
      <c r="Z2054" s="25">
        <v>0</v>
      </c>
      <c r="AA2054" s="109"/>
      <c r="AB2054" s="25">
        <v>0</v>
      </c>
      <c r="AC2054" s="25">
        <v>0</v>
      </c>
      <c r="AD2054" s="25">
        <v>0</v>
      </c>
      <c r="AE2054" s="25">
        <v>0</v>
      </c>
      <c r="AF2054" s="25">
        <v>0</v>
      </c>
      <c r="AG2054" s="25">
        <v>0</v>
      </c>
      <c r="AH2054" s="109"/>
      <c r="AI2054" s="25">
        <v>0</v>
      </c>
      <c r="AJ2054" s="25">
        <v>0</v>
      </c>
      <c r="AK2054" s="123">
        <v>0</v>
      </c>
      <c r="AL2054" s="25">
        <v>0</v>
      </c>
      <c r="AM2054" s="25">
        <v>0</v>
      </c>
      <c r="AN2054" s="25">
        <v>0</v>
      </c>
      <c r="AO2054" s="109"/>
      <c r="AP2054" s="25">
        <v>0</v>
      </c>
      <c r="AQ2054" s="25">
        <v>0</v>
      </c>
      <c r="AR2054" s="25">
        <v>0</v>
      </c>
      <c r="AS2054" s="25">
        <v>0</v>
      </c>
      <c r="AT2054" s="25">
        <v>0</v>
      </c>
      <c r="AU2054" s="25">
        <v>0</v>
      </c>
      <c r="AW2054" t="str">
        <f t="shared" si="185"/>
        <v>Phạm Thanh Hà</v>
      </c>
      <c r="AX2054" s="27" t="str">
        <f t="shared" si="186"/>
        <v xml:space="preserve">Vương Thị Thu Phương </v>
      </c>
      <c r="AY2054" s="4" t="str">
        <f t="shared" si="187"/>
        <v>VIN+</v>
      </c>
    </row>
    <row r="2055" spans="1:51" outlineLevel="1" x14ac:dyDescent="0.25">
      <c r="A2055" s="4" t="s">
        <v>1104</v>
      </c>
      <c r="B2055" s="4" t="s">
        <v>797</v>
      </c>
      <c r="C2055" s="4" t="s">
        <v>451</v>
      </c>
      <c r="D2055" s="11" t="s">
        <v>778</v>
      </c>
      <c r="E2055" s="32" t="s">
        <v>650</v>
      </c>
      <c r="F2055" s="11" t="s">
        <v>710</v>
      </c>
      <c r="G2055" s="35">
        <v>5279470</v>
      </c>
      <c r="H2055" s="4" t="s">
        <v>3593</v>
      </c>
      <c r="I2055" s="4"/>
      <c r="J2055" s="4"/>
      <c r="K2055" s="4"/>
      <c r="L2055" s="4"/>
      <c r="M2055" s="33"/>
      <c r="N2055" s="38"/>
      <c r="O2055" s="33"/>
      <c r="P2055" s="244">
        <f t="shared" si="184"/>
        <v>0</v>
      </c>
      <c r="Q2055" s="25"/>
      <c r="R2055" s="25"/>
      <c r="S2055" s="25"/>
      <c r="T2055" s="109"/>
      <c r="U2055" s="25"/>
      <c r="V2055" s="25"/>
      <c r="W2055" s="25"/>
      <c r="X2055" s="25">
        <v>0</v>
      </c>
      <c r="Y2055" s="25"/>
      <c r="Z2055" s="25">
        <v>0</v>
      </c>
      <c r="AA2055" s="109"/>
      <c r="AB2055" s="25">
        <v>0</v>
      </c>
      <c r="AC2055" s="25">
        <v>0</v>
      </c>
      <c r="AD2055" s="25">
        <v>0</v>
      </c>
      <c r="AE2055" s="25">
        <v>0</v>
      </c>
      <c r="AF2055" s="25">
        <v>0</v>
      </c>
      <c r="AG2055" s="25">
        <v>0</v>
      </c>
      <c r="AH2055" s="109"/>
      <c r="AI2055" s="25">
        <v>0</v>
      </c>
      <c r="AJ2055" s="25">
        <v>0</v>
      </c>
      <c r="AK2055" s="123">
        <v>0</v>
      </c>
      <c r="AL2055" s="25">
        <v>0</v>
      </c>
      <c r="AM2055" s="25">
        <v>0</v>
      </c>
      <c r="AN2055" s="25">
        <v>0</v>
      </c>
      <c r="AO2055" s="109"/>
      <c r="AP2055" s="25">
        <v>0</v>
      </c>
      <c r="AQ2055" s="25">
        <v>0</v>
      </c>
      <c r="AR2055" s="25">
        <v>0</v>
      </c>
      <c r="AS2055" s="25">
        <v>0</v>
      </c>
      <c r="AT2055" s="25">
        <v>0</v>
      </c>
      <c r="AU2055" s="25">
        <v>0</v>
      </c>
      <c r="AW2055" t="str">
        <f t="shared" si="185"/>
        <v>Phạm Thanh Hà</v>
      </c>
      <c r="AX2055" s="27" t="str">
        <f t="shared" si="186"/>
        <v xml:space="preserve">Vương Thị Thu Phương </v>
      </c>
      <c r="AY2055" s="4" t="str">
        <f t="shared" si="187"/>
        <v>VIN+</v>
      </c>
    </row>
    <row r="2056" spans="1:51" outlineLevel="1" x14ac:dyDescent="0.25">
      <c r="A2056" s="4" t="s">
        <v>1104</v>
      </c>
      <c r="B2056" s="4" t="s">
        <v>797</v>
      </c>
      <c r="C2056" s="4" t="s">
        <v>451</v>
      </c>
      <c r="D2056" s="11" t="s">
        <v>778</v>
      </c>
      <c r="E2056" s="32" t="s">
        <v>650</v>
      </c>
      <c r="F2056" s="11" t="s">
        <v>710</v>
      </c>
      <c r="G2056" s="35">
        <v>5338382</v>
      </c>
      <c r="H2056" s="4" t="s">
        <v>3594</v>
      </c>
      <c r="I2056" s="4"/>
      <c r="J2056" s="4"/>
      <c r="K2056" s="4"/>
      <c r="L2056" s="4"/>
      <c r="M2056" s="33"/>
      <c r="N2056" s="38"/>
      <c r="O2056" s="33"/>
      <c r="P2056" s="244">
        <f t="shared" si="184"/>
        <v>597.52099999999996</v>
      </c>
      <c r="Q2056" s="25"/>
      <c r="R2056" s="25"/>
      <c r="S2056" s="25"/>
      <c r="T2056" s="109"/>
      <c r="U2056" s="25"/>
      <c r="V2056" s="25"/>
      <c r="W2056" s="25"/>
      <c r="X2056" s="25">
        <v>0</v>
      </c>
      <c r="Y2056" s="25"/>
      <c r="Z2056" s="25">
        <v>0</v>
      </c>
      <c r="AA2056" s="109"/>
      <c r="AB2056" s="25">
        <v>0</v>
      </c>
      <c r="AC2056" s="25">
        <v>0</v>
      </c>
      <c r="AD2056" s="25">
        <v>0</v>
      </c>
      <c r="AE2056" s="25">
        <v>0</v>
      </c>
      <c r="AF2056" s="25">
        <v>0</v>
      </c>
      <c r="AG2056" s="25">
        <v>0</v>
      </c>
      <c r="AH2056" s="109"/>
      <c r="AI2056" s="25">
        <v>0</v>
      </c>
      <c r="AJ2056" s="25">
        <v>0</v>
      </c>
      <c r="AK2056" s="123">
        <v>0</v>
      </c>
      <c r="AL2056" s="25">
        <v>238.464</v>
      </c>
      <c r="AM2056" s="25">
        <v>0</v>
      </c>
      <c r="AN2056" s="25">
        <v>0</v>
      </c>
      <c r="AO2056" s="109"/>
      <c r="AP2056" s="25">
        <v>0</v>
      </c>
      <c r="AQ2056" s="25">
        <v>0</v>
      </c>
      <c r="AR2056" s="25">
        <v>0</v>
      </c>
      <c r="AS2056" s="25">
        <v>0</v>
      </c>
      <c r="AT2056" s="25">
        <v>0</v>
      </c>
      <c r="AU2056" s="25">
        <v>359.05700000000002</v>
      </c>
      <c r="AW2056" t="str">
        <f t="shared" si="185"/>
        <v>Phạm Thanh Hà</v>
      </c>
      <c r="AX2056" s="27" t="str">
        <f t="shared" si="186"/>
        <v xml:space="preserve">Vương Thị Thu Phương </v>
      </c>
      <c r="AY2056" s="4" t="str">
        <f t="shared" si="187"/>
        <v>VIN+</v>
      </c>
    </row>
    <row r="2057" spans="1:51" outlineLevel="1" x14ac:dyDescent="0.25">
      <c r="A2057" s="4" t="s">
        <v>1104</v>
      </c>
      <c r="B2057" s="4" t="s">
        <v>797</v>
      </c>
      <c r="C2057" s="4" t="s">
        <v>451</v>
      </c>
      <c r="D2057" s="11" t="s">
        <v>778</v>
      </c>
      <c r="E2057" s="32" t="s">
        <v>650</v>
      </c>
      <c r="F2057" s="11" t="s">
        <v>710</v>
      </c>
      <c r="G2057" s="35">
        <v>5294815</v>
      </c>
      <c r="H2057" s="4" t="s">
        <v>3595</v>
      </c>
      <c r="I2057" s="4"/>
      <c r="J2057" s="4"/>
      <c r="K2057" s="4"/>
      <c r="L2057" s="4"/>
      <c r="M2057" s="33"/>
      <c r="N2057" s="38"/>
      <c r="O2057" s="33"/>
      <c r="P2057" s="244">
        <f t="shared" si="184"/>
        <v>0</v>
      </c>
      <c r="Q2057" s="25"/>
      <c r="R2057" s="25"/>
      <c r="S2057" s="25"/>
      <c r="T2057" s="109"/>
      <c r="U2057" s="25"/>
      <c r="V2057" s="25"/>
      <c r="W2057" s="25"/>
      <c r="X2057" s="25">
        <v>0</v>
      </c>
      <c r="Y2057" s="25"/>
      <c r="Z2057" s="25">
        <v>0</v>
      </c>
      <c r="AA2057" s="109"/>
      <c r="AB2057" s="25">
        <v>0</v>
      </c>
      <c r="AC2057" s="25">
        <v>0</v>
      </c>
      <c r="AD2057" s="25">
        <v>0</v>
      </c>
      <c r="AE2057" s="25">
        <v>0</v>
      </c>
      <c r="AF2057" s="25">
        <v>0</v>
      </c>
      <c r="AG2057" s="25">
        <v>0</v>
      </c>
      <c r="AH2057" s="109"/>
      <c r="AI2057" s="25">
        <v>0</v>
      </c>
      <c r="AJ2057" s="25">
        <v>0</v>
      </c>
      <c r="AK2057" s="123">
        <v>0</v>
      </c>
      <c r="AL2057" s="25">
        <v>0</v>
      </c>
      <c r="AM2057" s="25">
        <v>0</v>
      </c>
      <c r="AN2057" s="25">
        <v>0</v>
      </c>
      <c r="AO2057" s="109"/>
      <c r="AP2057" s="25">
        <v>0</v>
      </c>
      <c r="AQ2057" s="25">
        <v>0</v>
      </c>
      <c r="AR2057" s="25">
        <v>0</v>
      </c>
      <c r="AS2057" s="25">
        <v>0</v>
      </c>
      <c r="AT2057" s="25">
        <v>0</v>
      </c>
      <c r="AU2057" s="25">
        <v>0</v>
      </c>
      <c r="AW2057" t="str">
        <f t="shared" si="185"/>
        <v>Phạm Thanh Hà</v>
      </c>
      <c r="AX2057" s="27" t="str">
        <f t="shared" si="186"/>
        <v xml:space="preserve">Vương Thị Thu Phương </v>
      </c>
      <c r="AY2057" s="4" t="str">
        <f t="shared" si="187"/>
        <v>VIN+</v>
      </c>
    </row>
    <row r="2058" spans="1:51" outlineLevel="1" x14ac:dyDescent="0.25">
      <c r="A2058" s="4" t="s">
        <v>1104</v>
      </c>
      <c r="B2058" s="4" t="s">
        <v>797</v>
      </c>
      <c r="C2058" s="4" t="s">
        <v>451</v>
      </c>
      <c r="D2058" s="11" t="s">
        <v>778</v>
      </c>
      <c r="E2058" s="32" t="s">
        <v>650</v>
      </c>
      <c r="F2058" s="11" t="s">
        <v>710</v>
      </c>
      <c r="G2058" s="35">
        <v>5121481</v>
      </c>
      <c r="H2058" s="4" t="s">
        <v>3596</v>
      </c>
      <c r="I2058" s="4"/>
      <c r="J2058" s="4"/>
      <c r="K2058" s="4"/>
      <c r="L2058" s="4"/>
      <c r="M2058" s="33"/>
      <c r="N2058" s="38"/>
      <c r="O2058" s="33"/>
      <c r="P2058" s="244">
        <f t="shared" ref="P2058:P2121" si="188">SUM(Q2058:AU2058)</f>
        <v>597.52099999999996</v>
      </c>
      <c r="Q2058" s="25"/>
      <c r="R2058" s="25"/>
      <c r="S2058" s="25"/>
      <c r="T2058" s="109"/>
      <c r="U2058" s="25"/>
      <c r="V2058" s="25"/>
      <c r="W2058" s="25"/>
      <c r="X2058" s="25">
        <v>0</v>
      </c>
      <c r="Y2058" s="25"/>
      <c r="Z2058" s="25">
        <v>0</v>
      </c>
      <c r="AA2058" s="109"/>
      <c r="AB2058" s="25">
        <v>0</v>
      </c>
      <c r="AC2058" s="25">
        <v>0</v>
      </c>
      <c r="AD2058" s="25">
        <v>0</v>
      </c>
      <c r="AE2058" s="25">
        <v>0</v>
      </c>
      <c r="AF2058" s="25">
        <v>0</v>
      </c>
      <c r="AG2058" s="25">
        <v>0</v>
      </c>
      <c r="AH2058" s="109"/>
      <c r="AI2058" s="25">
        <v>359.05700000000002</v>
      </c>
      <c r="AJ2058" s="25">
        <v>0</v>
      </c>
      <c r="AK2058" s="123">
        <v>0</v>
      </c>
      <c r="AL2058" s="25">
        <v>0</v>
      </c>
      <c r="AM2058" s="25">
        <v>0</v>
      </c>
      <c r="AN2058" s="25">
        <v>0</v>
      </c>
      <c r="AO2058" s="109"/>
      <c r="AP2058" s="25">
        <v>0</v>
      </c>
      <c r="AQ2058" s="25">
        <v>238.464</v>
      </c>
      <c r="AR2058" s="25">
        <v>0</v>
      </c>
      <c r="AS2058" s="25">
        <v>0</v>
      </c>
      <c r="AT2058" s="25">
        <v>0</v>
      </c>
      <c r="AU2058" s="25">
        <v>0</v>
      </c>
      <c r="AW2058" t="str">
        <f t="shared" ref="AW2058:AW2121" si="189">+C2058</f>
        <v>Phạm Thanh Hà</v>
      </c>
      <c r="AX2058" s="27" t="str">
        <f t="shared" ref="AX2058:AX2121" si="190">+E2058</f>
        <v xml:space="preserve">Vương Thị Thu Phương </v>
      </c>
      <c r="AY2058" s="4" t="str">
        <f t="shared" si="187"/>
        <v>VIN+</v>
      </c>
    </row>
    <row r="2059" spans="1:51" outlineLevel="1" x14ac:dyDescent="0.25">
      <c r="A2059" s="4" t="s">
        <v>1104</v>
      </c>
      <c r="B2059" s="4" t="s">
        <v>797</v>
      </c>
      <c r="C2059" s="4" t="s">
        <v>451</v>
      </c>
      <c r="D2059" s="11" t="s">
        <v>778</v>
      </c>
      <c r="E2059" s="32" t="s">
        <v>650</v>
      </c>
      <c r="F2059" s="11" t="s">
        <v>710</v>
      </c>
      <c r="G2059" s="35">
        <v>5291562</v>
      </c>
      <c r="H2059" s="4" t="s">
        <v>3597</v>
      </c>
      <c r="I2059" s="4"/>
      <c r="J2059" s="4"/>
      <c r="K2059" s="4"/>
      <c r="L2059" s="4"/>
      <c r="M2059" s="33"/>
      <c r="N2059" s="38"/>
      <c r="O2059" s="33"/>
      <c r="P2059" s="244">
        <f t="shared" si="188"/>
        <v>539.65499999999997</v>
      </c>
      <c r="Q2059" s="25"/>
      <c r="R2059" s="25"/>
      <c r="S2059" s="25"/>
      <c r="T2059" s="109"/>
      <c r="U2059" s="25"/>
      <c r="V2059" s="25"/>
      <c r="W2059" s="25"/>
      <c r="X2059" s="25">
        <v>0</v>
      </c>
      <c r="Y2059" s="25"/>
      <c r="Z2059" s="25">
        <v>0</v>
      </c>
      <c r="AA2059" s="109"/>
      <c r="AB2059" s="25">
        <v>0</v>
      </c>
      <c r="AC2059" s="25">
        <v>0</v>
      </c>
      <c r="AD2059" s="25">
        <v>0</v>
      </c>
      <c r="AE2059" s="25">
        <v>0</v>
      </c>
      <c r="AF2059" s="25">
        <v>0</v>
      </c>
      <c r="AG2059" s="25">
        <v>0</v>
      </c>
      <c r="AH2059" s="109"/>
      <c r="AI2059" s="25">
        <v>0</v>
      </c>
      <c r="AJ2059" s="25">
        <v>0</v>
      </c>
      <c r="AK2059" s="123">
        <v>0</v>
      </c>
      <c r="AL2059" s="25">
        <v>238.464</v>
      </c>
      <c r="AM2059" s="25">
        <v>0</v>
      </c>
      <c r="AN2059" s="25">
        <v>0</v>
      </c>
      <c r="AO2059" s="109"/>
      <c r="AP2059" s="25">
        <v>0</v>
      </c>
      <c r="AQ2059" s="25">
        <v>0</v>
      </c>
      <c r="AR2059" s="25">
        <v>180.59800000000001</v>
      </c>
      <c r="AS2059" s="25">
        <v>0</v>
      </c>
      <c r="AT2059" s="25">
        <v>0</v>
      </c>
      <c r="AU2059" s="25">
        <v>120.59299999999999</v>
      </c>
      <c r="AW2059" t="str">
        <f t="shared" si="189"/>
        <v>Phạm Thanh Hà</v>
      </c>
      <c r="AX2059" s="27" t="str">
        <f t="shared" si="190"/>
        <v xml:space="preserve">Vương Thị Thu Phương </v>
      </c>
      <c r="AY2059" s="4" t="str">
        <f t="shared" si="187"/>
        <v>VIN+</v>
      </c>
    </row>
    <row r="2060" spans="1:51" outlineLevel="1" x14ac:dyDescent="0.25">
      <c r="A2060" s="4" t="s">
        <v>1104</v>
      </c>
      <c r="B2060" s="4" t="s">
        <v>797</v>
      </c>
      <c r="C2060" s="4" t="s">
        <v>451</v>
      </c>
      <c r="D2060" s="11" t="s">
        <v>778</v>
      </c>
      <c r="E2060" s="32" t="s">
        <v>650</v>
      </c>
      <c r="F2060" s="11" t="s">
        <v>710</v>
      </c>
      <c r="G2060" s="35">
        <v>5132643</v>
      </c>
      <c r="H2060" s="4" t="s">
        <v>3598</v>
      </c>
      <c r="I2060" s="4"/>
      <c r="J2060" s="4"/>
      <c r="K2060" s="4"/>
      <c r="L2060" s="4"/>
      <c r="M2060" s="33"/>
      <c r="N2060" s="38"/>
      <c r="O2060" s="33"/>
      <c r="P2060" s="244">
        <f t="shared" si="188"/>
        <v>1139.482</v>
      </c>
      <c r="Q2060" s="25"/>
      <c r="R2060" s="25"/>
      <c r="S2060" s="25"/>
      <c r="T2060" s="109"/>
      <c r="U2060" s="25"/>
      <c r="V2060" s="25"/>
      <c r="W2060" s="25"/>
      <c r="X2060" s="25">
        <v>0</v>
      </c>
      <c r="Y2060" s="25"/>
      <c r="Z2060" s="25">
        <v>0</v>
      </c>
      <c r="AA2060" s="109"/>
      <c r="AB2060" s="25">
        <v>0</v>
      </c>
      <c r="AC2060" s="25">
        <v>0</v>
      </c>
      <c r="AD2060" s="25">
        <v>0</v>
      </c>
      <c r="AE2060" s="25">
        <v>0</v>
      </c>
      <c r="AF2060" s="25">
        <v>835.98500000000001</v>
      </c>
      <c r="AG2060" s="25">
        <v>0</v>
      </c>
      <c r="AH2060" s="109"/>
      <c r="AI2060" s="25">
        <v>0</v>
      </c>
      <c r="AJ2060" s="25">
        <v>0</v>
      </c>
      <c r="AK2060" s="123">
        <v>0</v>
      </c>
      <c r="AL2060" s="25">
        <v>303.49700000000001</v>
      </c>
      <c r="AM2060" s="25">
        <v>0</v>
      </c>
      <c r="AN2060" s="25">
        <v>0</v>
      </c>
      <c r="AO2060" s="109"/>
      <c r="AP2060" s="25">
        <v>0</v>
      </c>
      <c r="AQ2060" s="25">
        <v>0</v>
      </c>
      <c r="AR2060" s="25">
        <v>0</v>
      </c>
      <c r="AS2060" s="25">
        <v>0</v>
      </c>
      <c r="AT2060" s="25">
        <v>0</v>
      </c>
      <c r="AU2060" s="25">
        <v>0</v>
      </c>
      <c r="AW2060" t="str">
        <f t="shared" si="189"/>
        <v>Phạm Thanh Hà</v>
      </c>
      <c r="AX2060" s="27" t="str">
        <f t="shared" si="190"/>
        <v xml:space="preserve">Vương Thị Thu Phương </v>
      </c>
      <c r="AY2060" s="4" t="str">
        <f t="shared" si="187"/>
        <v>VIN+</v>
      </c>
    </row>
    <row r="2061" spans="1:51" outlineLevel="1" x14ac:dyDescent="0.25">
      <c r="A2061" s="4" t="s">
        <v>1104</v>
      </c>
      <c r="B2061" s="4" t="s">
        <v>797</v>
      </c>
      <c r="C2061" s="4" t="s">
        <v>451</v>
      </c>
      <c r="D2061" s="11" t="s">
        <v>778</v>
      </c>
      <c r="E2061" s="32" t="s">
        <v>650</v>
      </c>
      <c r="F2061" s="11" t="s">
        <v>710</v>
      </c>
      <c r="G2061" s="35">
        <v>5338908</v>
      </c>
      <c r="H2061" s="4" t="s">
        <v>3599</v>
      </c>
      <c r="I2061" s="4"/>
      <c r="J2061" s="4"/>
      <c r="K2061" s="4"/>
      <c r="L2061" s="4"/>
      <c r="M2061" s="33"/>
      <c r="N2061" s="38"/>
      <c r="O2061" s="33"/>
      <c r="P2061" s="244">
        <f t="shared" si="188"/>
        <v>476.928</v>
      </c>
      <c r="Q2061" s="25"/>
      <c r="R2061" s="25"/>
      <c r="S2061" s="25"/>
      <c r="T2061" s="109"/>
      <c r="U2061" s="25"/>
      <c r="V2061" s="25"/>
      <c r="W2061" s="25"/>
      <c r="X2061" s="25">
        <v>0</v>
      </c>
      <c r="Y2061" s="25"/>
      <c r="Z2061" s="25">
        <v>0</v>
      </c>
      <c r="AA2061" s="109"/>
      <c r="AB2061" s="25">
        <v>0</v>
      </c>
      <c r="AC2061" s="25">
        <v>0</v>
      </c>
      <c r="AD2061" s="25">
        <v>0</v>
      </c>
      <c r="AE2061" s="25">
        <v>0</v>
      </c>
      <c r="AF2061" s="25">
        <v>0</v>
      </c>
      <c r="AG2061" s="25">
        <v>0</v>
      </c>
      <c r="AH2061" s="109"/>
      <c r="AI2061" s="25">
        <v>0</v>
      </c>
      <c r="AJ2061" s="25">
        <v>0</v>
      </c>
      <c r="AK2061" s="123">
        <v>0</v>
      </c>
      <c r="AL2061" s="25">
        <v>0</v>
      </c>
      <c r="AM2061" s="25">
        <v>0</v>
      </c>
      <c r="AN2061" s="25">
        <v>0</v>
      </c>
      <c r="AO2061" s="109"/>
      <c r="AP2061" s="25">
        <v>476.928</v>
      </c>
      <c r="AQ2061" s="25">
        <v>0</v>
      </c>
      <c r="AR2061" s="25">
        <v>0</v>
      </c>
      <c r="AS2061" s="25">
        <v>0</v>
      </c>
      <c r="AT2061" s="25">
        <v>0</v>
      </c>
      <c r="AU2061" s="25">
        <v>0</v>
      </c>
      <c r="AW2061" t="str">
        <f t="shared" si="189"/>
        <v>Phạm Thanh Hà</v>
      </c>
      <c r="AX2061" s="27" t="str">
        <f t="shared" si="190"/>
        <v xml:space="preserve">Vương Thị Thu Phương </v>
      </c>
      <c r="AY2061" s="4" t="str">
        <f t="shared" si="187"/>
        <v>VIN+</v>
      </c>
    </row>
    <row r="2062" spans="1:51" outlineLevel="1" x14ac:dyDescent="0.25">
      <c r="A2062" s="4" t="s">
        <v>1104</v>
      </c>
      <c r="B2062" s="4" t="s">
        <v>797</v>
      </c>
      <c r="C2062" s="4" t="s">
        <v>451</v>
      </c>
      <c r="D2062" s="11" t="s">
        <v>778</v>
      </c>
      <c r="E2062" s="32" t="s">
        <v>650</v>
      </c>
      <c r="F2062" s="11" t="s">
        <v>710</v>
      </c>
      <c r="G2062" s="35">
        <v>5330418</v>
      </c>
      <c r="H2062" s="4" t="s">
        <v>3600</v>
      </c>
      <c r="I2062" s="4"/>
      <c r="J2062" s="4"/>
      <c r="K2062" s="4"/>
      <c r="L2062" s="4"/>
      <c r="M2062" s="33"/>
      <c r="N2062" s="38"/>
      <c r="O2062" s="33"/>
      <c r="P2062" s="244">
        <f t="shared" si="188"/>
        <v>484.09500000000003</v>
      </c>
      <c r="Q2062" s="25"/>
      <c r="R2062" s="25"/>
      <c r="S2062" s="25"/>
      <c r="T2062" s="109"/>
      <c r="U2062" s="25"/>
      <c r="V2062" s="25"/>
      <c r="W2062" s="25"/>
      <c r="X2062" s="25">
        <v>0</v>
      </c>
      <c r="Y2062" s="25"/>
      <c r="Z2062" s="25">
        <v>0</v>
      </c>
      <c r="AA2062" s="109"/>
      <c r="AB2062" s="25">
        <v>0</v>
      </c>
      <c r="AC2062" s="25">
        <v>0</v>
      </c>
      <c r="AD2062" s="25">
        <v>0</v>
      </c>
      <c r="AE2062" s="25">
        <v>0</v>
      </c>
      <c r="AF2062" s="25">
        <v>0</v>
      </c>
      <c r="AG2062" s="25">
        <v>0</v>
      </c>
      <c r="AH2062" s="109"/>
      <c r="AI2062" s="25">
        <v>0</v>
      </c>
      <c r="AJ2062" s="25">
        <v>0</v>
      </c>
      <c r="AK2062" s="123">
        <v>0</v>
      </c>
      <c r="AL2062" s="25">
        <v>0</v>
      </c>
      <c r="AM2062" s="25">
        <v>0</v>
      </c>
      <c r="AN2062" s="25">
        <v>0</v>
      </c>
      <c r="AO2062" s="109"/>
      <c r="AP2062" s="25">
        <v>0</v>
      </c>
      <c r="AQ2062" s="25">
        <v>0</v>
      </c>
      <c r="AR2062" s="25">
        <v>0</v>
      </c>
      <c r="AS2062" s="25">
        <v>0</v>
      </c>
      <c r="AT2062" s="25">
        <v>0</v>
      </c>
      <c r="AU2062" s="25">
        <v>484.09500000000003</v>
      </c>
      <c r="AW2062" t="str">
        <f t="shared" si="189"/>
        <v>Phạm Thanh Hà</v>
      </c>
      <c r="AX2062" s="27" t="str">
        <f t="shared" si="190"/>
        <v xml:space="preserve">Vương Thị Thu Phương </v>
      </c>
      <c r="AY2062" s="4" t="str">
        <f t="shared" si="187"/>
        <v>VIN+</v>
      </c>
    </row>
    <row r="2063" spans="1:51" outlineLevel="1" x14ac:dyDescent="0.25">
      <c r="A2063" s="4" t="s">
        <v>1104</v>
      </c>
      <c r="B2063" s="4" t="s">
        <v>797</v>
      </c>
      <c r="C2063" s="4" t="s">
        <v>451</v>
      </c>
      <c r="D2063" s="11" t="s">
        <v>778</v>
      </c>
      <c r="E2063" s="32" t="s">
        <v>650</v>
      </c>
      <c r="F2063" s="11" t="s">
        <v>710</v>
      </c>
      <c r="G2063" s="35">
        <v>5334113</v>
      </c>
      <c r="H2063" s="4" t="s">
        <v>3601</v>
      </c>
      <c r="I2063" s="4"/>
      <c r="J2063" s="4"/>
      <c r="K2063" s="4"/>
      <c r="L2063" s="4"/>
      <c r="M2063" s="33"/>
      <c r="N2063" s="38"/>
      <c r="O2063" s="33"/>
      <c r="P2063" s="244">
        <f t="shared" si="188"/>
        <v>966.05099999999993</v>
      </c>
      <c r="Q2063" s="25"/>
      <c r="R2063" s="25"/>
      <c r="S2063" s="25"/>
      <c r="T2063" s="109"/>
      <c r="U2063" s="25"/>
      <c r="V2063" s="25"/>
      <c r="W2063" s="25"/>
      <c r="X2063" s="25">
        <v>0</v>
      </c>
      <c r="Y2063" s="25"/>
      <c r="Z2063" s="25">
        <v>0</v>
      </c>
      <c r="AA2063" s="109"/>
      <c r="AB2063" s="25">
        <v>0</v>
      </c>
      <c r="AC2063" s="25">
        <v>0</v>
      </c>
      <c r="AD2063" s="25">
        <v>303.49700000000001</v>
      </c>
      <c r="AE2063" s="25">
        <v>0</v>
      </c>
      <c r="AF2063" s="25">
        <v>0</v>
      </c>
      <c r="AG2063" s="25">
        <v>0</v>
      </c>
      <c r="AH2063" s="109"/>
      <c r="AI2063" s="25">
        <v>0</v>
      </c>
      <c r="AJ2063" s="25">
        <v>0</v>
      </c>
      <c r="AK2063" s="123">
        <v>0</v>
      </c>
      <c r="AL2063" s="25">
        <v>0</v>
      </c>
      <c r="AM2063" s="25">
        <v>0</v>
      </c>
      <c r="AN2063" s="25">
        <v>0</v>
      </c>
      <c r="AO2063" s="109"/>
      <c r="AP2063" s="25">
        <v>0</v>
      </c>
      <c r="AQ2063" s="25">
        <v>662.55399999999997</v>
      </c>
      <c r="AR2063" s="25">
        <v>0</v>
      </c>
      <c r="AS2063" s="25">
        <v>0</v>
      </c>
      <c r="AT2063" s="25">
        <v>0</v>
      </c>
      <c r="AU2063" s="25">
        <v>0</v>
      </c>
      <c r="AW2063" t="str">
        <f t="shared" si="189"/>
        <v>Phạm Thanh Hà</v>
      </c>
      <c r="AX2063" s="27" t="str">
        <f t="shared" si="190"/>
        <v xml:space="preserve">Vương Thị Thu Phương </v>
      </c>
      <c r="AY2063" s="4" t="str">
        <f t="shared" si="187"/>
        <v>VIN+</v>
      </c>
    </row>
    <row r="2064" spans="1:51" outlineLevel="1" x14ac:dyDescent="0.25">
      <c r="A2064" s="4" t="s">
        <v>1104</v>
      </c>
      <c r="B2064" s="4" t="s">
        <v>797</v>
      </c>
      <c r="C2064" s="4" t="s">
        <v>451</v>
      </c>
      <c r="D2064" s="11" t="s">
        <v>778</v>
      </c>
      <c r="E2064" s="32" t="s">
        <v>650</v>
      </c>
      <c r="F2064" s="11" t="s">
        <v>710</v>
      </c>
      <c r="G2064" s="35">
        <v>5120631</v>
      </c>
      <c r="H2064" s="4" t="s">
        <v>3446</v>
      </c>
      <c r="I2064" s="4"/>
      <c r="J2064" s="4"/>
      <c r="K2064" s="4"/>
      <c r="L2064" s="4"/>
      <c r="M2064" s="33"/>
      <c r="N2064" s="38"/>
      <c r="O2064" s="33"/>
      <c r="P2064" s="244">
        <f t="shared" si="188"/>
        <v>0</v>
      </c>
      <c r="Q2064" s="25"/>
      <c r="R2064" s="25"/>
      <c r="S2064" s="25"/>
      <c r="T2064" s="109"/>
      <c r="U2064" s="25"/>
      <c r="V2064" s="25"/>
      <c r="W2064" s="25"/>
      <c r="X2064" s="25">
        <v>0</v>
      </c>
      <c r="Y2064" s="25"/>
      <c r="Z2064" s="25">
        <v>0</v>
      </c>
      <c r="AA2064" s="109"/>
      <c r="AB2064" s="25">
        <v>0</v>
      </c>
      <c r="AC2064" s="25">
        <v>0</v>
      </c>
      <c r="AD2064" s="25">
        <v>0</v>
      </c>
      <c r="AE2064" s="25">
        <v>0</v>
      </c>
      <c r="AF2064" s="25">
        <v>0</v>
      </c>
      <c r="AG2064" s="25">
        <v>0</v>
      </c>
      <c r="AH2064" s="109"/>
      <c r="AI2064" s="25">
        <v>0</v>
      </c>
      <c r="AJ2064" s="25">
        <v>0</v>
      </c>
      <c r="AK2064" s="123">
        <v>0</v>
      </c>
      <c r="AL2064" s="25">
        <v>0</v>
      </c>
      <c r="AM2064" s="25">
        <v>0</v>
      </c>
      <c r="AN2064" s="25">
        <v>0</v>
      </c>
      <c r="AO2064" s="109"/>
      <c r="AP2064" s="25">
        <v>0</v>
      </c>
      <c r="AQ2064" s="25">
        <v>0</v>
      </c>
      <c r="AR2064" s="25">
        <v>0</v>
      </c>
      <c r="AS2064" s="25">
        <v>0</v>
      </c>
      <c r="AT2064" s="25">
        <v>0</v>
      </c>
      <c r="AU2064" s="25">
        <v>0</v>
      </c>
      <c r="AW2064" t="str">
        <f t="shared" si="189"/>
        <v>Phạm Thanh Hà</v>
      </c>
      <c r="AX2064" s="27" t="str">
        <f t="shared" si="190"/>
        <v xml:space="preserve">Vương Thị Thu Phương </v>
      </c>
      <c r="AY2064" s="4" t="str">
        <f t="shared" ref="AY2064:AY2127" si="191">+B2064</f>
        <v>VIN+</v>
      </c>
    </row>
    <row r="2065" spans="1:51" outlineLevel="1" x14ac:dyDescent="0.25">
      <c r="A2065" s="4" t="s">
        <v>1104</v>
      </c>
      <c r="B2065" s="4" t="s">
        <v>797</v>
      </c>
      <c r="C2065" s="4" t="s">
        <v>451</v>
      </c>
      <c r="D2065" s="11" t="s">
        <v>778</v>
      </c>
      <c r="E2065" s="32" t="s">
        <v>650</v>
      </c>
      <c r="F2065" s="11" t="s">
        <v>710</v>
      </c>
      <c r="G2065" s="35">
        <v>5270967</v>
      </c>
      <c r="H2065" s="4" t="s">
        <v>3602</v>
      </c>
      <c r="I2065" s="4"/>
      <c r="J2065" s="4"/>
      <c r="K2065" s="4"/>
      <c r="L2065" s="4"/>
      <c r="M2065" s="33"/>
      <c r="N2065" s="38"/>
      <c r="O2065" s="33"/>
      <c r="P2065" s="244">
        <f t="shared" si="188"/>
        <v>0</v>
      </c>
      <c r="Q2065" s="25"/>
      <c r="R2065" s="25"/>
      <c r="S2065" s="25"/>
      <c r="T2065" s="109"/>
      <c r="U2065" s="25"/>
      <c r="V2065" s="25"/>
      <c r="W2065" s="25"/>
      <c r="X2065" s="25">
        <v>0</v>
      </c>
      <c r="Y2065" s="25"/>
      <c r="Z2065" s="25">
        <v>0</v>
      </c>
      <c r="AA2065" s="109"/>
      <c r="AB2065" s="25">
        <v>0</v>
      </c>
      <c r="AC2065" s="25">
        <v>0</v>
      </c>
      <c r="AD2065" s="25">
        <v>0</v>
      </c>
      <c r="AE2065" s="25">
        <v>0</v>
      </c>
      <c r="AF2065" s="25">
        <v>0</v>
      </c>
      <c r="AG2065" s="25">
        <v>0</v>
      </c>
      <c r="AH2065" s="109"/>
      <c r="AI2065" s="25">
        <v>0</v>
      </c>
      <c r="AJ2065" s="25">
        <v>0</v>
      </c>
      <c r="AK2065" s="123">
        <v>0</v>
      </c>
      <c r="AL2065" s="25">
        <v>0</v>
      </c>
      <c r="AM2065" s="25">
        <v>0</v>
      </c>
      <c r="AN2065" s="25">
        <v>0</v>
      </c>
      <c r="AO2065" s="109"/>
      <c r="AP2065" s="25">
        <v>0</v>
      </c>
      <c r="AQ2065" s="25">
        <v>0</v>
      </c>
      <c r="AR2065" s="25">
        <v>0</v>
      </c>
      <c r="AS2065" s="25">
        <v>0</v>
      </c>
      <c r="AT2065" s="25">
        <v>0</v>
      </c>
      <c r="AU2065" s="25">
        <v>0</v>
      </c>
      <c r="AW2065" t="str">
        <f t="shared" si="189"/>
        <v>Phạm Thanh Hà</v>
      </c>
      <c r="AX2065" s="27" t="str">
        <f t="shared" si="190"/>
        <v xml:space="preserve">Vương Thị Thu Phương </v>
      </c>
      <c r="AY2065" s="4" t="str">
        <f t="shared" si="191"/>
        <v>VIN+</v>
      </c>
    </row>
    <row r="2066" spans="1:51" outlineLevel="1" x14ac:dyDescent="0.25">
      <c r="A2066" s="4" t="s">
        <v>1104</v>
      </c>
      <c r="B2066" s="4" t="s">
        <v>797</v>
      </c>
      <c r="C2066" s="4" t="s">
        <v>451</v>
      </c>
      <c r="D2066" s="11" t="s">
        <v>778</v>
      </c>
      <c r="E2066" s="32" t="s">
        <v>650</v>
      </c>
      <c r="F2066" s="11" t="s">
        <v>710</v>
      </c>
      <c r="G2066" s="35">
        <v>5290196</v>
      </c>
      <c r="H2066" s="4" t="s">
        <v>3603</v>
      </c>
      <c r="I2066" s="4"/>
      <c r="J2066" s="4"/>
      <c r="K2066" s="4"/>
      <c r="L2066" s="4"/>
      <c r="M2066" s="33"/>
      <c r="N2066" s="38"/>
      <c r="O2066" s="33"/>
      <c r="P2066" s="244">
        <f t="shared" si="188"/>
        <v>238.464</v>
      </c>
      <c r="Q2066" s="25"/>
      <c r="R2066" s="25"/>
      <c r="S2066" s="25"/>
      <c r="T2066" s="109"/>
      <c r="U2066" s="25"/>
      <c r="V2066" s="25"/>
      <c r="W2066" s="25"/>
      <c r="X2066" s="25">
        <v>0</v>
      </c>
      <c r="Y2066" s="25"/>
      <c r="Z2066" s="25">
        <v>0</v>
      </c>
      <c r="AA2066" s="109"/>
      <c r="AB2066" s="25">
        <v>0</v>
      </c>
      <c r="AC2066" s="25">
        <v>0</v>
      </c>
      <c r="AD2066" s="25">
        <v>0</v>
      </c>
      <c r="AE2066" s="25">
        <v>0</v>
      </c>
      <c r="AF2066" s="25">
        <v>0</v>
      </c>
      <c r="AG2066" s="25">
        <v>0</v>
      </c>
      <c r="AH2066" s="109"/>
      <c r="AI2066" s="25">
        <v>0</v>
      </c>
      <c r="AJ2066" s="25">
        <v>0</v>
      </c>
      <c r="AK2066" s="123">
        <v>0</v>
      </c>
      <c r="AL2066" s="25">
        <v>238.464</v>
      </c>
      <c r="AM2066" s="25">
        <v>0</v>
      </c>
      <c r="AN2066" s="25">
        <v>0</v>
      </c>
      <c r="AO2066" s="109"/>
      <c r="AP2066" s="25">
        <v>0</v>
      </c>
      <c r="AQ2066" s="25">
        <v>0</v>
      </c>
      <c r="AR2066" s="25">
        <v>0</v>
      </c>
      <c r="AS2066" s="25">
        <v>0</v>
      </c>
      <c r="AT2066" s="25">
        <v>0</v>
      </c>
      <c r="AU2066" s="25">
        <v>0</v>
      </c>
      <c r="AW2066" t="str">
        <f t="shared" si="189"/>
        <v>Phạm Thanh Hà</v>
      </c>
      <c r="AX2066" s="27" t="str">
        <f t="shared" si="190"/>
        <v xml:space="preserve">Vương Thị Thu Phương </v>
      </c>
      <c r="AY2066" s="4" t="str">
        <f t="shared" si="191"/>
        <v>VIN+</v>
      </c>
    </row>
    <row r="2067" spans="1:51" outlineLevel="1" x14ac:dyDescent="0.25">
      <c r="A2067" s="4" t="s">
        <v>1104</v>
      </c>
      <c r="B2067" s="4" t="s">
        <v>797</v>
      </c>
      <c r="C2067" s="4" t="s">
        <v>451</v>
      </c>
      <c r="D2067" s="11" t="s">
        <v>778</v>
      </c>
      <c r="E2067" s="32" t="s">
        <v>650</v>
      </c>
      <c r="F2067" s="11" t="s">
        <v>710</v>
      </c>
      <c r="G2067" s="35">
        <v>5301395</v>
      </c>
      <c r="H2067" s="4" t="s">
        <v>3604</v>
      </c>
      <c r="I2067" s="4"/>
      <c r="J2067" s="4"/>
      <c r="K2067" s="4"/>
      <c r="L2067" s="4"/>
      <c r="M2067" s="33"/>
      <c r="N2067" s="38"/>
      <c r="O2067" s="33"/>
      <c r="P2067" s="244">
        <f t="shared" si="188"/>
        <v>780.25700000000006</v>
      </c>
      <c r="Q2067" s="25"/>
      <c r="R2067" s="25"/>
      <c r="S2067" s="25"/>
      <c r="T2067" s="109"/>
      <c r="U2067" s="25"/>
      <c r="V2067" s="25"/>
      <c r="W2067" s="25"/>
      <c r="X2067" s="25">
        <v>0</v>
      </c>
      <c r="Y2067" s="25"/>
      <c r="Z2067" s="25">
        <v>0</v>
      </c>
      <c r="AA2067" s="109"/>
      <c r="AB2067" s="25">
        <v>0</v>
      </c>
      <c r="AC2067" s="25">
        <v>0</v>
      </c>
      <c r="AD2067" s="25">
        <v>0</v>
      </c>
      <c r="AE2067" s="25">
        <v>0</v>
      </c>
      <c r="AF2067" s="25">
        <v>0</v>
      </c>
      <c r="AG2067" s="25">
        <v>541.79300000000001</v>
      </c>
      <c r="AH2067" s="109"/>
      <c r="AI2067" s="25">
        <v>0</v>
      </c>
      <c r="AJ2067" s="25">
        <v>0</v>
      </c>
      <c r="AK2067" s="123">
        <v>0</v>
      </c>
      <c r="AL2067" s="25">
        <v>0</v>
      </c>
      <c r="AM2067" s="25">
        <v>0</v>
      </c>
      <c r="AN2067" s="25">
        <v>238.464</v>
      </c>
      <c r="AO2067" s="109"/>
      <c r="AP2067" s="25">
        <v>0</v>
      </c>
      <c r="AQ2067" s="25">
        <v>0</v>
      </c>
      <c r="AR2067" s="25">
        <v>0</v>
      </c>
      <c r="AS2067" s="25">
        <v>0</v>
      </c>
      <c r="AT2067" s="25">
        <v>0</v>
      </c>
      <c r="AU2067" s="25">
        <v>0</v>
      </c>
      <c r="AW2067" t="str">
        <f t="shared" si="189"/>
        <v>Phạm Thanh Hà</v>
      </c>
      <c r="AX2067" s="27" t="str">
        <f t="shared" si="190"/>
        <v xml:space="preserve">Vương Thị Thu Phương </v>
      </c>
      <c r="AY2067" s="4" t="str">
        <f t="shared" si="191"/>
        <v>VIN+</v>
      </c>
    </row>
    <row r="2068" spans="1:51" outlineLevel="1" x14ac:dyDescent="0.25">
      <c r="A2068" s="4" t="s">
        <v>1104</v>
      </c>
      <c r="B2068" s="4" t="s">
        <v>797</v>
      </c>
      <c r="C2068" s="4" t="s">
        <v>451</v>
      </c>
      <c r="D2068" s="11" t="s">
        <v>778</v>
      </c>
      <c r="E2068" s="32" t="s">
        <v>650</v>
      </c>
      <c r="F2068" s="11" t="s">
        <v>710</v>
      </c>
      <c r="G2068" s="35">
        <v>5332634</v>
      </c>
      <c r="H2068" s="4" t="s">
        <v>3605</v>
      </c>
      <c r="I2068" s="4"/>
      <c r="J2068" s="4"/>
      <c r="K2068" s="4"/>
      <c r="L2068" s="4"/>
      <c r="M2068" s="33"/>
      <c r="N2068" s="38"/>
      <c r="O2068" s="33"/>
      <c r="P2068" s="244">
        <f t="shared" si="188"/>
        <v>0</v>
      </c>
      <c r="Q2068" s="25"/>
      <c r="R2068" s="25"/>
      <c r="S2068" s="25"/>
      <c r="T2068" s="109"/>
      <c r="U2068" s="25"/>
      <c r="V2068" s="25"/>
      <c r="W2068" s="25"/>
      <c r="X2068" s="25">
        <v>0</v>
      </c>
      <c r="Y2068" s="25"/>
      <c r="Z2068" s="25">
        <v>0</v>
      </c>
      <c r="AA2068" s="109"/>
      <c r="AB2068" s="25">
        <v>0</v>
      </c>
      <c r="AC2068" s="25">
        <v>0</v>
      </c>
      <c r="AD2068" s="25">
        <v>0</v>
      </c>
      <c r="AE2068" s="25">
        <v>0</v>
      </c>
      <c r="AF2068" s="25">
        <v>0</v>
      </c>
      <c r="AG2068" s="25">
        <v>0</v>
      </c>
      <c r="AH2068" s="109"/>
      <c r="AI2068" s="25">
        <v>0</v>
      </c>
      <c r="AJ2068" s="25">
        <v>0</v>
      </c>
      <c r="AK2068" s="123">
        <v>0</v>
      </c>
      <c r="AL2068" s="25">
        <v>0</v>
      </c>
      <c r="AM2068" s="25">
        <v>0</v>
      </c>
      <c r="AN2068" s="25">
        <v>0</v>
      </c>
      <c r="AO2068" s="109"/>
      <c r="AP2068" s="25">
        <v>0</v>
      </c>
      <c r="AQ2068" s="25">
        <v>0</v>
      </c>
      <c r="AR2068" s="25">
        <v>0</v>
      </c>
      <c r="AS2068" s="25">
        <v>0</v>
      </c>
      <c r="AT2068" s="25">
        <v>0</v>
      </c>
      <c r="AU2068" s="25">
        <v>0</v>
      </c>
      <c r="AW2068" t="str">
        <f t="shared" si="189"/>
        <v>Phạm Thanh Hà</v>
      </c>
      <c r="AX2068" s="27" t="str">
        <f t="shared" si="190"/>
        <v xml:space="preserve">Vương Thị Thu Phương </v>
      </c>
      <c r="AY2068" s="4" t="str">
        <f t="shared" si="191"/>
        <v>VIN+</v>
      </c>
    </row>
    <row r="2069" spans="1:51" outlineLevel="1" x14ac:dyDescent="0.25">
      <c r="A2069" s="4" t="s">
        <v>1104</v>
      </c>
      <c r="B2069" s="4" t="s">
        <v>797</v>
      </c>
      <c r="C2069" s="4" t="s">
        <v>451</v>
      </c>
      <c r="D2069" s="11" t="s">
        <v>778</v>
      </c>
      <c r="E2069" s="32" t="s">
        <v>650</v>
      </c>
      <c r="F2069" s="11" t="s">
        <v>710</v>
      </c>
      <c r="G2069" s="35">
        <v>5274167</v>
      </c>
      <c r="H2069" s="4" t="s">
        <v>3606</v>
      </c>
      <c r="I2069" s="4"/>
      <c r="J2069" s="4"/>
      <c r="K2069" s="4"/>
      <c r="L2069" s="4"/>
      <c r="M2069" s="33"/>
      <c r="N2069" s="38"/>
      <c r="O2069" s="33"/>
      <c r="P2069" s="244">
        <f t="shared" si="188"/>
        <v>541.96100000000001</v>
      </c>
      <c r="Q2069" s="25"/>
      <c r="R2069" s="25"/>
      <c r="S2069" s="25"/>
      <c r="T2069" s="109"/>
      <c r="U2069" s="25"/>
      <c r="V2069" s="25"/>
      <c r="W2069" s="25"/>
      <c r="X2069" s="25">
        <v>0</v>
      </c>
      <c r="Y2069" s="25"/>
      <c r="Z2069" s="25">
        <v>0</v>
      </c>
      <c r="AA2069" s="109"/>
      <c r="AB2069" s="25">
        <v>0</v>
      </c>
      <c r="AC2069" s="25">
        <v>0</v>
      </c>
      <c r="AD2069" s="25">
        <v>0</v>
      </c>
      <c r="AE2069" s="25">
        <v>0</v>
      </c>
      <c r="AF2069" s="25">
        <v>0</v>
      </c>
      <c r="AG2069" s="25">
        <v>0</v>
      </c>
      <c r="AH2069" s="109"/>
      <c r="AI2069" s="25">
        <v>0</v>
      </c>
      <c r="AJ2069" s="25">
        <v>0</v>
      </c>
      <c r="AK2069" s="123">
        <v>0</v>
      </c>
      <c r="AL2069" s="25">
        <v>303.49700000000001</v>
      </c>
      <c r="AM2069" s="25">
        <v>0</v>
      </c>
      <c r="AN2069" s="25">
        <v>0</v>
      </c>
      <c r="AO2069" s="109"/>
      <c r="AP2069" s="25">
        <v>238.464</v>
      </c>
      <c r="AQ2069" s="25">
        <v>0</v>
      </c>
      <c r="AR2069" s="25">
        <v>0</v>
      </c>
      <c r="AS2069" s="25">
        <v>0</v>
      </c>
      <c r="AT2069" s="25">
        <v>0</v>
      </c>
      <c r="AU2069" s="25">
        <v>0</v>
      </c>
      <c r="AW2069" t="str">
        <f t="shared" si="189"/>
        <v>Phạm Thanh Hà</v>
      </c>
      <c r="AX2069" s="27" t="str">
        <f t="shared" si="190"/>
        <v xml:space="preserve">Vương Thị Thu Phương </v>
      </c>
      <c r="AY2069" s="4" t="str">
        <f t="shared" si="191"/>
        <v>VIN+</v>
      </c>
    </row>
    <row r="2070" spans="1:51" outlineLevel="1" x14ac:dyDescent="0.25">
      <c r="A2070" s="4" t="s">
        <v>1104</v>
      </c>
      <c r="B2070" s="4" t="s">
        <v>797</v>
      </c>
      <c r="C2070" s="4" t="s">
        <v>451</v>
      </c>
      <c r="D2070" s="11" t="s">
        <v>778</v>
      </c>
      <c r="E2070" s="32" t="s">
        <v>650</v>
      </c>
      <c r="F2070" s="11" t="s">
        <v>710</v>
      </c>
      <c r="G2070" s="35">
        <v>5330515</v>
      </c>
      <c r="H2070" s="4" t="s">
        <v>3607</v>
      </c>
      <c r="I2070" s="4"/>
      <c r="J2070" s="4"/>
      <c r="K2070" s="4"/>
      <c r="L2070" s="4"/>
      <c r="M2070" s="33"/>
      <c r="N2070" s="38"/>
      <c r="O2070" s="33"/>
      <c r="P2070" s="244">
        <f t="shared" si="188"/>
        <v>1081.616</v>
      </c>
      <c r="Q2070" s="25"/>
      <c r="R2070" s="25"/>
      <c r="S2070" s="25"/>
      <c r="T2070" s="109"/>
      <c r="U2070" s="25"/>
      <c r="V2070" s="25"/>
      <c r="W2070" s="25"/>
      <c r="X2070" s="25">
        <v>0</v>
      </c>
      <c r="Y2070" s="25"/>
      <c r="Z2070" s="25">
        <v>0</v>
      </c>
      <c r="AA2070" s="109"/>
      <c r="AB2070" s="25">
        <v>303.49700000000001</v>
      </c>
      <c r="AC2070" s="25">
        <v>0</v>
      </c>
      <c r="AD2070" s="25">
        <v>0</v>
      </c>
      <c r="AE2070" s="25">
        <v>0</v>
      </c>
      <c r="AF2070" s="25">
        <v>0</v>
      </c>
      <c r="AG2070" s="25">
        <v>0</v>
      </c>
      <c r="AH2070" s="109"/>
      <c r="AI2070" s="25">
        <v>0</v>
      </c>
      <c r="AJ2070" s="25">
        <v>0</v>
      </c>
      <c r="AK2070" s="123">
        <v>0</v>
      </c>
      <c r="AL2070" s="25">
        <v>0</v>
      </c>
      <c r="AM2070" s="25">
        <v>0</v>
      </c>
      <c r="AN2070" s="25">
        <v>0</v>
      </c>
      <c r="AO2070" s="109"/>
      <c r="AP2070" s="25">
        <v>597.52099999999996</v>
      </c>
      <c r="AQ2070" s="25">
        <v>0</v>
      </c>
      <c r="AR2070" s="25">
        <v>0</v>
      </c>
      <c r="AS2070" s="25">
        <v>0</v>
      </c>
      <c r="AT2070" s="25">
        <v>0</v>
      </c>
      <c r="AU2070" s="25">
        <v>180.59800000000001</v>
      </c>
      <c r="AW2070" t="str">
        <f t="shared" si="189"/>
        <v>Phạm Thanh Hà</v>
      </c>
      <c r="AX2070" s="27" t="str">
        <f t="shared" si="190"/>
        <v xml:space="preserve">Vương Thị Thu Phương </v>
      </c>
      <c r="AY2070" s="4" t="str">
        <f t="shared" si="191"/>
        <v>VIN+</v>
      </c>
    </row>
    <row r="2071" spans="1:51" outlineLevel="1" x14ac:dyDescent="0.25">
      <c r="A2071" s="4" t="s">
        <v>1104</v>
      </c>
      <c r="B2071" s="4" t="s">
        <v>797</v>
      </c>
      <c r="C2071" s="4" t="s">
        <v>451</v>
      </c>
      <c r="D2071" s="11" t="s">
        <v>778</v>
      </c>
      <c r="E2071" s="32" t="s">
        <v>650</v>
      </c>
      <c r="F2071" s="11" t="s">
        <v>710</v>
      </c>
      <c r="G2071" s="35">
        <v>5292066</v>
      </c>
      <c r="H2071" s="4" t="s">
        <v>3608</v>
      </c>
      <c r="I2071" s="4"/>
      <c r="J2071" s="4"/>
      <c r="K2071" s="4"/>
      <c r="L2071" s="4"/>
      <c r="M2071" s="33"/>
      <c r="N2071" s="38"/>
      <c r="O2071" s="33"/>
      <c r="P2071" s="244">
        <f t="shared" si="188"/>
        <v>541.96100000000001</v>
      </c>
      <c r="Q2071" s="25"/>
      <c r="R2071" s="25"/>
      <c r="S2071" s="25"/>
      <c r="T2071" s="109"/>
      <c r="U2071" s="25"/>
      <c r="V2071" s="25"/>
      <c r="W2071" s="25"/>
      <c r="X2071" s="25">
        <v>0</v>
      </c>
      <c r="Y2071" s="25"/>
      <c r="Z2071" s="25">
        <v>0</v>
      </c>
      <c r="AA2071" s="109"/>
      <c r="AB2071" s="25">
        <v>0</v>
      </c>
      <c r="AC2071" s="25">
        <v>0</v>
      </c>
      <c r="AD2071" s="25">
        <v>0</v>
      </c>
      <c r="AE2071" s="25">
        <v>0</v>
      </c>
      <c r="AF2071" s="25">
        <v>0</v>
      </c>
      <c r="AG2071" s="25">
        <v>0</v>
      </c>
      <c r="AH2071" s="109"/>
      <c r="AI2071" s="25">
        <v>0</v>
      </c>
      <c r="AJ2071" s="25">
        <v>0</v>
      </c>
      <c r="AK2071" s="123">
        <v>0</v>
      </c>
      <c r="AL2071" s="25">
        <v>0</v>
      </c>
      <c r="AM2071" s="25">
        <v>0</v>
      </c>
      <c r="AN2071" s="25">
        <v>0</v>
      </c>
      <c r="AO2071" s="109"/>
      <c r="AP2071" s="25">
        <v>541.96100000000001</v>
      </c>
      <c r="AQ2071" s="25">
        <v>0</v>
      </c>
      <c r="AR2071" s="25">
        <v>0</v>
      </c>
      <c r="AS2071" s="25">
        <v>0</v>
      </c>
      <c r="AT2071" s="25">
        <v>0</v>
      </c>
      <c r="AU2071" s="25">
        <v>0</v>
      </c>
      <c r="AW2071" t="str">
        <f t="shared" si="189"/>
        <v>Phạm Thanh Hà</v>
      </c>
      <c r="AX2071" s="27" t="str">
        <f t="shared" si="190"/>
        <v xml:space="preserve">Vương Thị Thu Phương </v>
      </c>
      <c r="AY2071" s="4" t="str">
        <f t="shared" si="191"/>
        <v>VIN+</v>
      </c>
    </row>
    <row r="2072" spans="1:51" outlineLevel="1" x14ac:dyDescent="0.25">
      <c r="A2072" s="4" t="s">
        <v>1104</v>
      </c>
      <c r="B2072" s="4" t="s">
        <v>797</v>
      </c>
      <c r="C2072" s="4" t="s">
        <v>451</v>
      </c>
      <c r="D2072" s="11" t="s">
        <v>778</v>
      </c>
      <c r="E2072" s="32" t="s">
        <v>650</v>
      </c>
      <c r="F2072" s="11" t="s">
        <v>710</v>
      </c>
      <c r="G2072" s="35">
        <v>5273836</v>
      </c>
      <c r="H2072" s="4" t="s">
        <v>3609</v>
      </c>
      <c r="I2072" s="4"/>
      <c r="J2072" s="4"/>
      <c r="K2072" s="4"/>
      <c r="L2072" s="4"/>
      <c r="M2072" s="33"/>
      <c r="N2072" s="38"/>
      <c r="O2072" s="33"/>
      <c r="P2072" s="244">
        <f t="shared" si="188"/>
        <v>0</v>
      </c>
      <c r="Q2072" s="25"/>
      <c r="R2072" s="25"/>
      <c r="S2072" s="25"/>
      <c r="T2072" s="109"/>
      <c r="U2072" s="25"/>
      <c r="V2072" s="25"/>
      <c r="W2072" s="25"/>
      <c r="X2072" s="25">
        <v>0</v>
      </c>
      <c r="Y2072" s="25"/>
      <c r="Z2072" s="25">
        <v>0</v>
      </c>
      <c r="AA2072" s="109"/>
      <c r="AB2072" s="25">
        <v>0</v>
      </c>
      <c r="AC2072" s="25">
        <v>0</v>
      </c>
      <c r="AD2072" s="25">
        <v>0</v>
      </c>
      <c r="AE2072" s="25">
        <v>0</v>
      </c>
      <c r="AF2072" s="25">
        <v>0</v>
      </c>
      <c r="AG2072" s="25">
        <v>0</v>
      </c>
      <c r="AH2072" s="109"/>
      <c r="AI2072" s="25">
        <v>0</v>
      </c>
      <c r="AJ2072" s="25">
        <v>0</v>
      </c>
      <c r="AK2072" s="123">
        <v>0</v>
      </c>
      <c r="AL2072" s="25">
        <v>0</v>
      </c>
      <c r="AM2072" s="25">
        <v>0</v>
      </c>
      <c r="AN2072" s="25">
        <v>0</v>
      </c>
      <c r="AO2072" s="109"/>
      <c r="AP2072" s="25">
        <v>0</v>
      </c>
      <c r="AQ2072" s="25">
        <v>0</v>
      </c>
      <c r="AR2072" s="25">
        <v>0</v>
      </c>
      <c r="AS2072" s="25">
        <v>0</v>
      </c>
      <c r="AT2072" s="25">
        <v>0</v>
      </c>
      <c r="AU2072" s="25">
        <v>0</v>
      </c>
      <c r="AW2072" t="str">
        <f t="shared" si="189"/>
        <v>Phạm Thanh Hà</v>
      </c>
      <c r="AX2072" s="27" t="str">
        <f t="shared" si="190"/>
        <v xml:space="preserve">Vương Thị Thu Phương </v>
      </c>
      <c r="AY2072" s="4" t="str">
        <f t="shared" si="191"/>
        <v>VIN+</v>
      </c>
    </row>
    <row r="2073" spans="1:51" outlineLevel="1" x14ac:dyDescent="0.25">
      <c r="A2073" s="4" t="s">
        <v>1104</v>
      </c>
      <c r="B2073" s="4" t="s">
        <v>797</v>
      </c>
      <c r="C2073" s="4" t="s">
        <v>451</v>
      </c>
      <c r="D2073" s="11" t="s">
        <v>778</v>
      </c>
      <c r="E2073" s="32" t="s">
        <v>650</v>
      </c>
      <c r="F2073" s="11" t="s">
        <v>710</v>
      </c>
      <c r="G2073" s="35">
        <v>5291579</v>
      </c>
      <c r="H2073" s="4" t="s">
        <v>3610</v>
      </c>
      <c r="I2073" s="4"/>
      <c r="J2073" s="4"/>
      <c r="K2073" s="4"/>
      <c r="L2073" s="4"/>
      <c r="M2073" s="33"/>
      <c r="N2073" s="38"/>
      <c r="O2073" s="33"/>
      <c r="P2073" s="244">
        <f t="shared" si="188"/>
        <v>0</v>
      </c>
      <c r="Q2073" s="25"/>
      <c r="R2073" s="25"/>
      <c r="S2073" s="25"/>
      <c r="T2073" s="109"/>
      <c r="U2073" s="25"/>
      <c r="V2073" s="25"/>
      <c r="W2073" s="25"/>
      <c r="X2073" s="25">
        <v>0</v>
      </c>
      <c r="Y2073" s="25"/>
      <c r="Z2073" s="25">
        <v>0</v>
      </c>
      <c r="AA2073" s="109"/>
      <c r="AB2073" s="25">
        <v>0</v>
      </c>
      <c r="AC2073" s="25">
        <v>0</v>
      </c>
      <c r="AD2073" s="25">
        <v>0</v>
      </c>
      <c r="AE2073" s="25">
        <v>0</v>
      </c>
      <c r="AF2073" s="25">
        <v>0</v>
      </c>
      <c r="AG2073" s="25">
        <v>0</v>
      </c>
      <c r="AH2073" s="109"/>
      <c r="AI2073" s="25">
        <v>0</v>
      </c>
      <c r="AJ2073" s="25">
        <v>0</v>
      </c>
      <c r="AK2073" s="123">
        <v>0</v>
      </c>
      <c r="AL2073" s="25">
        <v>0</v>
      </c>
      <c r="AM2073" s="25">
        <v>0</v>
      </c>
      <c r="AN2073" s="25">
        <v>0</v>
      </c>
      <c r="AO2073" s="109"/>
      <c r="AP2073" s="25">
        <v>0</v>
      </c>
      <c r="AQ2073" s="25">
        <v>0</v>
      </c>
      <c r="AR2073" s="25">
        <v>0</v>
      </c>
      <c r="AS2073" s="25">
        <v>0</v>
      </c>
      <c r="AT2073" s="25">
        <v>0</v>
      </c>
      <c r="AU2073" s="25">
        <v>0</v>
      </c>
      <c r="AW2073" t="str">
        <f t="shared" si="189"/>
        <v>Phạm Thanh Hà</v>
      </c>
      <c r="AX2073" s="27" t="str">
        <f t="shared" si="190"/>
        <v xml:space="preserve">Vương Thị Thu Phương </v>
      </c>
      <c r="AY2073" s="4" t="str">
        <f t="shared" si="191"/>
        <v>VIN+</v>
      </c>
    </row>
    <row r="2074" spans="1:51" outlineLevel="1" x14ac:dyDescent="0.25">
      <c r="A2074" s="4" t="s">
        <v>1104</v>
      </c>
      <c r="B2074" s="4" t="s">
        <v>797</v>
      </c>
      <c r="C2074" s="4" t="s">
        <v>451</v>
      </c>
      <c r="D2074" s="11" t="s">
        <v>778</v>
      </c>
      <c r="E2074" s="32" t="s">
        <v>650</v>
      </c>
      <c r="F2074" s="11" t="s">
        <v>710</v>
      </c>
      <c r="G2074" s="35">
        <v>5133701</v>
      </c>
      <c r="H2074" s="4" t="s">
        <v>3611</v>
      </c>
      <c r="I2074" s="4"/>
      <c r="J2074" s="4"/>
      <c r="K2074" s="4"/>
      <c r="L2074" s="4"/>
      <c r="M2074" s="33"/>
      <c r="N2074" s="38"/>
      <c r="O2074" s="33"/>
      <c r="P2074" s="244">
        <f t="shared" si="188"/>
        <v>0</v>
      </c>
      <c r="Q2074" s="25"/>
      <c r="R2074" s="25"/>
      <c r="S2074" s="25"/>
      <c r="T2074" s="109"/>
      <c r="U2074" s="25"/>
      <c r="V2074" s="25"/>
      <c r="W2074" s="25"/>
      <c r="X2074" s="25">
        <v>0</v>
      </c>
      <c r="Y2074" s="25"/>
      <c r="Z2074" s="25">
        <v>0</v>
      </c>
      <c r="AA2074" s="109"/>
      <c r="AB2074" s="25">
        <v>0</v>
      </c>
      <c r="AC2074" s="25">
        <v>0</v>
      </c>
      <c r="AD2074" s="25">
        <v>0</v>
      </c>
      <c r="AE2074" s="25">
        <v>0</v>
      </c>
      <c r="AF2074" s="25">
        <v>0</v>
      </c>
      <c r="AG2074" s="25">
        <v>0</v>
      </c>
      <c r="AH2074" s="109"/>
      <c r="AI2074" s="25">
        <v>0</v>
      </c>
      <c r="AJ2074" s="25">
        <v>0</v>
      </c>
      <c r="AK2074" s="123">
        <v>0</v>
      </c>
      <c r="AL2074" s="25">
        <v>0</v>
      </c>
      <c r="AM2074" s="25">
        <v>0</v>
      </c>
      <c r="AN2074" s="25">
        <v>0</v>
      </c>
      <c r="AO2074" s="109"/>
      <c r="AP2074" s="25">
        <v>0</v>
      </c>
      <c r="AQ2074" s="25">
        <v>0</v>
      </c>
      <c r="AR2074" s="25">
        <v>0</v>
      </c>
      <c r="AS2074" s="25">
        <v>0</v>
      </c>
      <c r="AT2074" s="25">
        <v>0</v>
      </c>
      <c r="AU2074" s="25">
        <v>0</v>
      </c>
      <c r="AW2074" t="str">
        <f t="shared" si="189"/>
        <v>Phạm Thanh Hà</v>
      </c>
      <c r="AX2074" s="27" t="str">
        <f t="shared" si="190"/>
        <v xml:space="preserve">Vương Thị Thu Phương </v>
      </c>
      <c r="AY2074" s="4" t="str">
        <f t="shared" si="191"/>
        <v>VIN+</v>
      </c>
    </row>
    <row r="2075" spans="1:51" outlineLevel="1" x14ac:dyDescent="0.25">
      <c r="A2075" s="4" t="s">
        <v>1104</v>
      </c>
      <c r="B2075" s="4" t="s">
        <v>797</v>
      </c>
      <c r="C2075" s="4" t="s">
        <v>451</v>
      </c>
      <c r="D2075" s="11" t="s">
        <v>778</v>
      </c>
      <c r="E2075" s="32" t="s">
        <v>650</v>
      </c>
      <c r="F2075" s="11" t="s">
        <v>710</v>
      </c>
      <c r="G2075" s="35">
        <v>5127025</v>
      </c>
      <c r="H2075" s="4" t="s">
        <v>3612</v>
      </c>
      <c r="I2075" s="4"/>
      <c r="J2075" s="4"/>
      <c r="K2075" s="4"/>
      <c r="L2075" s="4"/>
      <c r="M2075" s="33"/>
      <c r="N2075" s="38"/>
      <c r="O2075" s="33"/>
      <c r="P2075" s="244">
        <f t="shared" si="188"/>
        <v>835.98500000000001</v>
      </c>
      <c r="Q2075" s="25"/>
      <c r="R2075" s="25"/>
      <c r="S2075" s="25"/>
      <c r="T2075" s="109"/>
      <c r="U2075" s="25"/>
      <c r="V2075" s="25"/>
      <c r="W2075" s="25"/>
      <c r="X2075" s="25">
        <v>0</v>
      </c>
      <c r="Y2075" s="25"/>
      <c r="Z2075" s="25">
        <v>0</v>
      </c>
      <c r="AA2075" s="109"/>
      <c r="AB2075" s="25">
        <v>0</v>
      </c>
      <c r="AC2075" s="25">
        <v>0</v>
      </c>
      <c r="AD2075" s="25">
        <v>0</v>
      </c>
      <c r="AE2075" s="25">
        <v>0</v>
      </c>
      <c r="AF2075" s="25">
        <v>0</v>
      </c>
      <c r="AG2075" s="25">
        <v>0</v>
      </c>
      <c r="AH2075" s="109"/>
      <c r="AI2075" s="25">
        <v>0</v>
      </c>
      <c r="AJ2075" s="25">
        <v>0</v>
      </c>
      <c r="AK2075" s="123">
        <v>0</v>
      </c>
      <c r="AL2075" s="25">
        <v>476.928</v>
      </c>
      <c r="AM2075" s="25">
        <v>0</v>
      </c>
      <c r="AN2075" s="25">
        <v>0</v>
      </c>
      <c r="AO2075" s="109"/>
      <c r="AP2075" s="25">
        <v>359.05700000000002</v>
      </c>
      <c r="AQ2075" s="25">
        <v>0</v>
      </c>
      <c r="AR2075" s="25">
        <v>0</v>
      </c>
      <c r="AS2075" s="25">
        <v>0</v>
      </c>
      <c r="AT2075" s="25">
        <v>0</v>
      </c>
      <c r="AU2075" s="25">
        <v>0</v>
      </c>
      <c r="AW2075" t="str">
        <f t="shared" si="189"/>
        <v>Phạm Thanh Hà</v>
      </c>
      <c r="AX2075" s="27" t="str">
        <f t="shared" si="190"/>
        <v xml:space="preserve">Vương Thị Thu Phương </v>
      </c>
      <c r="AY2075" s="4" t="str">
        <f t="shared" si="191"/>
        <v>VIN+</v>
      </c>
    </row>
    <row r="2076" spans="1:51" outlineLevel="1" x14ac:dyDescent="0.25">
      <c r="A2076" s="4" t="s">
        <v>1104</v>
      </c>
      <c r="B2076" s="4" t="s">
        <v>797</v>
      </c>
      <c r="C2076" s="4" t="s">
        <v>451</v>
      </c>
      <c r="D2076" s="11" t="s">
        <v>778</v>
      </c>
      <c r="E2076" s="32" t="s">
        <v>650</v>
      </c>
      <c r="F2076" s="11" t="s">
        <v>710</v>
      </c>
      <c r="G2076" s="35">
        <v>5334362</v>
      </c>
      <c r="H2076" s="4" t="s">
        <v>3613</v>
      </c>
      <c r="I2076" s="4"/>
      <c r="J2076" s="4"/>
      <c r="K2076" s="4"/>
      <c r="L2076" s="4"/>
      <c r="M2076" s="33"/>
      <c r="N2076" s="38"/>
      <c r="O2076" s="33"/>
      <c r="P2076" s="244">
        <f t="shared" si="188"/>
        <v>843.15200000000004</v>
      </c>
      <c r="Q2076" s="25"/>
      <c r="R2076" s="25"/>
      <c r="S2076" s="25"/>
      <c r="T2076" s="109"/>
      <c r="U2076" s="25"/>
      <c r="V2076" s="25"/>
      <c r="W2076" s="25"/>
      <c r="X2076" s="25">
        <v>0</v>
      </c>
      <c r="Y2076" s="25"/>
      <c r="Z2076" s="25">
        <v>0</v>
      </c>
      <c r="AA2076" s="109"/>
      <c r="AB2076" s="25">
        <v>0</v>
      </c>
      <c r="AC2076" s="25">
        <v>0</v>
      </c>
      <c r="AD2076" s="25">
        <v>0</v>
      </c>
      <c r="AE2076" s="25">
        <v>0</v>
      </c>
      <c r="AF2076" s="25">
        <v>0</v>
      </c>
      <c r="AG2076" s="25">
        <v>0</v>
      </c>
      <c r="AH2076" s="109"/>
      <c r="AI2076" s="25">
        <v>0</v>
      </c>
      <c r="AJ2076" s="25">
        <v>0</v>
      </c>
      <c r="AK2076" s="123">
        <v>0</v>
      </c>
      <c r="AL2076" s="25">
        <v>0</v>
      </c>
      <c r="AM2076" s="25">
        <v>0</v>
      </c>
      <c r="AN2076" s="25">
        <v>0</v>
      </c>
      <c r="AO2076" s="109"/>
      <c r="AP2076" s="25">
        <v>303.49700000000001</v>
      </c>
      <c r="AQ2076" s="25">
        <v>0</v>
      </c>
      <c r="AR2076" s="25">
        <v>0</v>
      </c>
      <c r="AS2076" s="25">
        <v>0</v>
      </c>
      <c r="AT2076" s="25">
        <v>0</v>
      </c>
      <c r="AU2076" s="25">
        <v>539.65499999999997</v>
      </c>
      <c r="AW2076" t="str">
        <f t="shared" si="189"/>
        <v>Phạm Thanh Hà</v>
      </c>
      <c r="AX2076" s="27" t="str">
        <f t="shared" si="190"/>
        <v xml:space="preserve">Vương Thị Thu Phương </v>
      </c>
      <c r="AY2076" s="4" t="str">
        <f t="shared" si="191"/>
        <v>VIN+</v>
      </c>
    </row>
    <row r="2077" spans="1:51" outlineLevel="1" x14ac:dyDescent="0.25">
      <c r="A2077" s="4" t="s">
        <v>1104</v>
      </c>
      <c r="B2077" s="4" t="s">
        <v>797</v>
      </c>
      <c r="C2077" s="4" t="s">
        <v>451</v>
      </c>
      <c r="D2077" s="11" t="s">
        <v>778</v>
      </c>
      <c r="E2077" s="32" t="s">
        <v>650</v>
      </c>
      <c r="F2077" s="11" t="s">
        <v>710</v>
      </c>
      <c r="G2077" s="35">
        <v>5290473</v>
      </c>
      <c r="H2077" s="4" t="s">
        <v>3614</v>
      </c>
      <c r="I2077" s="4"/>
      <c r="J2077" s="4"/>
      <c r="K2077" s="4"/>
      <c r="L2077" s="4"/>
      <c r="M2077" s="33"/>
      <c r="N2077" s="38"/>
      <c r="O2077" s="33"/>
      <c r="P2077" s="244">
        <f t="shared" si="188"/>
        <v>1139.482</v>
      </c>
      <c r="Q2077" s="25"/>
      <c r="R2077" s="25"/>
      <c r="S2077" s="25"/>
      <c r="T2077" s="109"/>
      <c r="U2077" s="25"/>
      <c r="V2077" s="25"/>
      <c r="W2077" s="25"/>
      <c r="X2077" s="25">
        <v>0</v>
      </c>
      <c r="Y2077" s="25"/>
      <c r="Z2077" s="25">
        <v>0</v>
      </c>
      <c r="AA2077" s="109"/>
      <c r="AB2077" s="25">
        <v>0</v>
      </c>
      <c r="AC2077" s="25">
        <v>0</v>
      </c>
      <c r="AD2077" s="25">
        <v>0</v>
      </c>
      <c r="AE2077" s="25">
        <v>0</v>
      </c>
      <c r="AF2077" s="25">
        <v>0</v>
      </c>
      <c r="AG2077" s="25">
        <v>0</v>
      </c>
      <c r="AH2077" s="109"/>
      <c r="AI2077" s="25">
        <v>0</v>
      </c>
      <c r="AJ2077" s="25">
        <v>0</v>
      </c>
      <c r="AK2077" s="123">
        <v>0</v>
      </c>
      <c r="AL2077" s="25">
        <v>238.464</v>
      </c>
      <c r="AM2077" s="25">
        <v>0</v>
      </c>
      <c r="AN2077" s="25">
        <v>0</v>
      </c>
      <c r="AO2077" s="109"/>
      <c r="AP2077" s="25">
        <v>901.01800000000003</v>
      </c>
      <c r="AQ2077" s="25">
        <v>0</v>
      </c>
      <c r="AR2077" s="25">
        <v>0</v>
      </c>
      <c r="AS2077" s="25">
        <v>0</v>
      </c>
      <c r="AT2077" s="25">
        <v>0</v>
      </c>
      <c r="AU2077" s="25">
        <v>0</v>
      </c>
      <c r="AW2077" t="str">
        <f t="shared" si="189"/>
        <v>Phạm Thanh Hà</v>
      </c>
      <c r="AX2077" s="27" t="str">
        <f t="shared" si="190"/>
        <v xml:space="preserve">Vương Thị Thu Phương </v>
      </c>
      <c r="AY2077" s="4" t="str">
        <f t="shared" si="191"/>
        <v>VIN+</v>
      </c>
    </row>
    <row r="2078" spans="1:51" outlineLevel="1" x14ac:dyDescent="0.25">
      <c r="A2078" s="4" t="s">
        <v>1104</v>
      </c>
      <c r="B2078" s="4" t="s">
        <v>797</v>
      </c>
      <c r="C2078" s="4" t="s">
        <v>451</v>
      </c>
      <c r="D2078" s="11" t="s">
        <v>778</v>
      </c>
      <c r="E2078" s="32" t="s">
        <v>650</v>
      </c>
      <c r="F2078" s="11" t="s">
        <v>710</v>
      </c>
      <c r="G2078" s="35">
        <v>5331853</v>
      </c>
      <c r="H2078" s="4" t="s">
        <v>3615</v>
      </c>
      <c r="I2078" s="4"/>
      <c r="J2078" s="4"/>
      <c r="K2078" s="4"/>
      <c r="L2078" s="4"/>
      <c r="M2078" s="33"/>
      <c r="N2078" s="38"/>
      <c r="O2078" s="33"/>
      <c r="P2078" s="244">
        <f t="shared" si="188"/>
        <v>0</v>
      </c>
      <c r="Q2078" s="25"/>
      <c r="R2078" s="25"/>
      <c r="S2078" s="25"/>
      <c r="T2078" s="109"/>
      <c r="U2078" s="25"/>
      <c r="V2078" s="25"/>
      <c r="W2078" s="25"/>
      <c r="X2078" s="25">
        <v>0</v>
      </c>
      <c r="Y2078" s="25"/>
      <c r="Z2078" s="25">
        <v>0</v>
      </c>
      <c r="AA2078" s="109"/>
      <c r="AB2078" s="25">
        <v>0</v>
      </c>
      <c r="AC2078" s="25">
        <v>0</v>
      </c>
      <c r="AD2078" s="25">
        <v>0</v>
      </c>
      <c r="AE2078" s="25">
        <v>0</v>
      </c>
      <c r="AF2078" s="25">
        <v>0</v>
      </c>
      <c r="AG2078" s="25">
        <v>0</v>
      </c>
      <c r="AH2078" s="109"/>
      <c r="AI2078" s="25">
        <v>0</v>
      </c>
      <c r="AJ2078" s="25">
        <v>0</v>
      </c>
      <c r="AK2078" s="123">
        <v>0</v>
      </c>
      <c r="AL2078" s="25">
        <v>0</v>
      </c>
      <c r="AM2078" s="25">
        <v>0</v>
      </c>
      <c r="AN2078" s="25">
        <v>0</v>
      </c>
      <c r="AO2078" s="109"/>
      <c r="AP2078" s="25">
        <v>0</v>
      </c>
      <c r="AQ2078" s="25">
        <v>0</v>
      </c>
      <c r="AR2078" s="25">
        <v>0</v>
      </c>
      <c r="AS2078" s="25">
        <v>0</v>
      </c>
      <c r="AT2078" s="25">
        <v>0</v>
      </c>
      <c r="AU2078" s="25">
        <v>0</v>
      </c>
      <c r="AW2078" t="str">
        <f t="shared" si="189"/>
        <v>Phạm Thanh Hà</v>
      </c>
      <c r="AX2078" s="27" t="str">
        <f t="shared" si="190"/>
        <v xml:space="preserve">Vương Thị Thu Phương </v>
      </c>
      <c r="AY2078" s="4" t="str">
        <f t="shared" si="191"/>
        <v>VIN+</v>
      </c>
    </row>
    <row r="2079" spans="1:51" outlineLevel="1" x14ac:dyDescent="0.25">
      <c r="A2079" s="4" t="s">
        <v>1104</v>
      </c>
      <c r="B2079" s="4" t="s">
        <v>797</v>
      </c>
      <c r="C2079" s="4" t="s">
        <v>451</v>
      </c>
      <c r="D2079" s="11" t="s">
        <v>778</v>
      </c>
      <c r="E2079" s="32" t="s">
        <v>650</v>
      </c>
      <c r="F2079" s="11" t="s">
        <v>710</v>
      </c>
      <c r="G2079" s="35">
        <v>5330508</v>
      </c>
      <c r="H2079" s="4" t="s">
        <v>3616</v>
      </c>
      <c r="I2079" s="4"/>
      <c r="J2079" s="4"/>
      <c r="K2079" s="4"/>
      <c r="L2079" s="4"/>
      <c r="M2079" s="33"/>
      <c r="N2079" s="38"/>
      <c r="O2079" s="33"/>
      <c r="P2079" s="244">
        <f t="shared" si="188"/>
        <v>359.05700000000002</v>
      </c>
      <c r="Q2079" s="25"/>
      <c r="R2079" s="25"/>
      <c r="S2079" s="25"/>
      <c r="T2079" s="109"/>
      <c r="U2079" s="25"/>
      <c r="V2079" s="25"/>
      <c r="W2079" s="25"/>
      <c r="X2079" s="25">
        <v>0</v>
      </c>
      <c r="Y2079" s="25"/>
      <c r="Z2079" s="25">
        <v>0</v>
      </c>
      <c r="AA2079" s="109"/>
      <c r="AB2079" s="25">
        <v>0</v>
      </c>
      <c r="AC2079" s="25">
        <v>0</v>
      </c>
      <c r="AD2079" s="25">
        <v>0</v>
      </c>
      <c r="AE2079" s="25">
        <v>0</v>
      </c>
      <c r="AF2079" s="25">
        <v>0</v>
      </c>
      <c r="AG2079" s="25">
        <v>0</v>
      </c>
      <c r="AH2079" s="109"/>
      <c r="AI2079" s="25">
        <v>0</v>
      </c>
      <c r="AJ2079" s="25">
        <v>0</v>
      </c>
      <c r="AK2079" s="123">
        <v>0</v>
      </c>
      <c r="AL2079" s="25">
        <v>0</v>
      </c>
      <c r="AM2079" s="25">
        <v>0</v>
      </c>
      <c r="AN2079" s="25">
        <v>0</v>
      </c>
      <c r="AO2079" s="109"/>
      <c r="AP2079" s="25">
        <v>0</v>
      </c>
      <c r="AQ2079" s="25">
        <v>0</v>
      </c>
      <c r="AR2079" s="25">
        <v>0</v>
      </c>
      <c r="AS2079" s="25">
        <v>0</v>
      </c>
      <c r="AT2079" s="25">
        <v>0</v>
      </c>
      <c r="AU2079" s="25">
        <v>359.05700000000002</v>
      </c>
      <c r="AW2079" t="str">
        <f t="shared" si="189"/>
        <v>Phạm Thanh Hà</v>
      </c>
      <c r="AX2079" s="27" t="str">
        <f t="shared" si="190"/>
        <v xml:space="preserve">Vương Thị Thu Phương </v>
      </c>
      <c r="AY2079" s="4" t="str">
        <f t="shared" si="191"/>
        <v>VIN+</v>
      </c>
    </row>
    <row r="2080" spans="1:51" outlineLevel="1" x14ac:dyDescent="0.25">
      <c r="A2080" s="4" t="s">
        <v>1104</v>
      </c>
      <c r="B2080" s="4" t="s">
        <v>797</v>
      </c>
      <c r="C2080" s="4" t="s">
        <v>451</v>
      </c>
      <c r="D2080" s="11" t="s">
        <v>778</v>
      </c>
      <c r="E2080" s="32" t="s">
        <v>650</v>
      </c>
      <c r="F2080" s="11" t="s">
        <v>710</v>
      </c>
      <c r="G2080" s="35">
        <v>5270950</v>
      </c>
      <c r="H2080" s="4" t="s">
        <v>3617</v>
      </c>
      <c r="I2080" s="4"/>
      <c r="J2080" s="4"/>
      <c r="K2080" s="4"/>
      <c r="L2080" s="4"/>
      <c r="M2080" s="33"/>
      <c r="N2080" s="38"/>
      <c r="O2080" s="33"/>
      <c r="P2080" s="244">
        <f t="shared" si="188"/>
        <v>476.928</v>
      </c>
      <c r="Q2080" s="25"/>
      <c r="R2080" s="25"/>
      <c r="S2080" s="25"/>
      <c r="T2080" s="109"/>
      <c r="U2080" s="25"/>
      <c r="V2080" s="25"/>
      <c r="W2080" s="25"/>
      <c r="X2080" s="25">
        <v>0</v>
      </c>
      <c r="Y2080" s="25"/>
      <c r="Z2080" s="25">
        <v>0</v>
      </c>
      <c r="AA2080" s="109"/>
      <c r="AB2080" s="25">
        <v>0</v>
      </c>
      <c r="AC2080" s="25">
        <v>0</v>
      </c>
      <c r="AD2080" s="25">
        <v>0</v>
      </c>
      <c r="AE2080" s="25">
        <v>0</v>
      </c>
      <c r="AF2080" s="25">
        <v>0</v>
      </c>
      <c r="AG2080" s="25">
        <v>0</v>
      </c>
      <c r="AH2080" s="109"/>
      <c r="AI2080" s="25">
        <v>0</v>
      </c>
      <c r="AJ2080" s="25">
        <v>0</v>
      </c>
      <c r="AK2080" s="123">
        <v>0</v>
      </c>
      <c r="AL2080" s="25">
        <v>238.464</v>
      </c>
      <c r="AM2080" s="25">
        <v>0</v>
      </c>
      <c r="AN2080" s="25">
        <v>0</v>
      </c>
      <c r="AO2080" s="109"/>
      <c r="AP2080" s="25">
        <v>238.464</v>
      </c>
      <c r="AQ2080" s="25">
        <v>0</v>
      </c>
      <c r="AR2080" s="25">
        <v>0</v>
      </c>
      <c r="AS2080" s="25">
        <v>0</v>
      </c>
      <c r="AT2080" s="25">
        <v>0</v>
      </c>
      <c r="AU2080" s="25">
        <v>0</v>
      </c>
      <c r="AW2080" t="str">
        <f t="shared" si="189"/>
        <v>Phạm Thanh Hà</v>
      </c>
      <c r="AX2080" s="27" t="str">
        <f t="shared" si="190"/>
        <v xml:space="preserve">Vương Thị Thu Phương </v>
      </c>
      <c r="AY2080" s="4" t="str">
        <f t="shared" si="191"/>
        <v>VIN+</v>
      </c>
    </row>
    <row r="2081" spans="1:51" outlineLevel="1" x14ac:dyDescent="0.25">
      <c r="A2081" s="4" t="s">
        <v>1104</v>
      </c>
      <c r="B2081" s="4" t="s">
        <v>797</v>
      </c>
      <c r="C2081" s="4" t="s">
        <v>451</v>
      </c>
      <c r="D2081" s="11" t="s">
        <v>778</v>
      </c>
      <c r="E2081" s="32" t="s">
        <v>650</v>
      </c>
      <c r="F2081" s="11" t="s">
        <v>710</v>
      </c>
      <c r="G2081" s="35">
        <v>5331912</v>
      </c>
      <c r="H2081" s="4" t="s">
        <v>3618</v>
      </c>
      <c r="I2081" s="4"/>
      <c r="J2081" s="4"/>
      <c r="K2081" s="4"/>
      <c r="L2081" s="4"/>
      <c r="M2081" s="33"/>
      <c r="N2081" s="38"/>
      <c r="O2081" s="33"/>
      <c r="P2081" s="244">
        <f t="shared" si="188"/>
        <v>1204.5150000000001</v>
      </c>
      <c r="Q2081" s="25"/>
      <c r="R2081" s="25"/>
      <c r="S2081" s="25"/>
      <c r="T2081" s="109"/>
      <c r="U2081" s="25"/>
      <c r="V2081" s="25"/>
      <c r="W2081" s="25"/>
      <c r="X2081" s="25">
        <v>0</v>
      </c>
      <c r="Y2081" s="25"/>
      <c r="Z2081" s="25">
        <v>0</v>
      </c>
      <c r="AA2081" s="109"/>
      <c r="AB2081" s="25">
        <v>0</v>
      </c>
      <c r="AC2081" s="25">
        <v>0</v>
      </c>
      <c r="AD2081" s="25">
        <v>0</v>
      </c>
      <c r="AE2081" s="25">
        <v>0</v>
      </c>
      <c r="AF2081" s="25">
        <v>0</v>
      </c>
      <c r="AG2081" s="25">
        <v>0</v>
      </c>
      <c r="AH2081" s="109"/>
      <c r="AI2081" s="25">
        <v>0</v>
      </c>
      <c r="AJ2081" s="25">
        <v>0</v>
      </c>
      <c r="AK2081" s="123">
        <v>0</v>
      </c>
      <c r="AL2081" s="25">
        <v>303.49700000000001</v>
      </c>
      <c r="AM2081" s="25">
        <v>0</v>
      </c>
      <c r="AN2081" s="25">
        <v>0</v>
      </c>
      <c r="AO2081" s="109"/>
      <c r="AP2081" s="25">
        <v>901.01800000000003</v>
      </c>
      <c r="AQ2081" s="25">
        <v>0</v>
      </c>
      <c r="AR2081" s="25">
        <v>0</v>
      </c>
      <c r="AS2081" s="25">
        <v>0</v>
      </c>
      <c r="AT2081" s="25">
        <v>0</v>
      </c>
      <c r="AU2081" s="25">
        <v>0</v>
      </c>
      <c r="AW2081" t="str">
        <f t="shared" si="189"/>
        <v>Phạm Thanh Hà</v>
      </c>
      <c r="AX2081" s="27" t="str">
        <f t="shared" si="190"/>
        <v xml:space="preserve">Vương Thị Thu Phương </v>
      </c>
      <c r="AY2081" s="4" t="str">
        <f t="shared" si="191"/>
        <v>VIN+</v>
      </c>
    </row>
    <row r="2082" spans="1:51" outlineLevel="1" x14ac:dyDescent="0.25">
      <c r="A2082" s="4" t="s">
        <v>1104</v>
      </c>
      <c r="B2082" s="4" t="s">
        <v>797</v>
      </c>
      <c r="C2082" s="4" t="s">
        <v>451</v>
      </c>
      <c r="D2082" s="11" t="s">
        <v>778</v>
      </c>
      <c r="E2082" s="32" t="s">
        <v>650</v>
      </c>
      <c r="F2082" s="11" t="s">
        <v>710</v>
      </c>
      <c r="G2082" s="35">
        <v>5128211</v>
      </c>
      <c r="H2082" s="4" t="s">
        <v>3619</v>
      </c>
      <c r="I2082" s="4"/>
      <c r="J2082" s="4"/>
      <c r="K2082" s="4"/>
      <c r="L2082" s="4"/>
      <c r="M2082" s="33"/>
      <c r="N2082" s="38"/>
      <c r="O2082" s="33"/>
      <c r="P2082" s="244">
        <f t="shared" si="188"/>
        <v>597.52099999999996</v>
      </c>
      <c r="Q2082" s="25"/>
      <c r="R2082" s="25"/>
      <c r="S2082" s="25"/>
      <c r="T2082" s="109"/>
      <c r="U2082" s="25"/>
      <c r="V2082" s="25"/>
      <c r="W2082" s="25"/>
      <c r="X2082" s="25">
        <v>0</v>
      </c>
      <c r="Y2082" s="25"/>
      <c r="Z2082" s="25">
        <v>0</v>
      </c>
      <c r="AA2082" s="109"/>
      <c r="AB2082" s="25">
        <v>0</v>
      </c>
      <c r="AC2082" s="25">
        <v>0</v>
      </c>
      <c r="AD2082" s="25">
        <v>0</v>
      </c>
      <c r="AE2082" s="25">
        <v>0</v>
      </c>
      <c r="AF2082" s="25">
        <v>0</v>
      </c>
      <c r="AG2082" s="25">
        <v>0</v>
      </c>
      <c r="AH2082" s="109"/>
      <c r="AI2082" s="25">
        <v>0</v>
      </c>
      <c r="AJ2082" s="25">
        <v>0</v>
      </c>
      <c r="AK2082" s="123">
        <v>0</v>
      </c>
      <c r="AL2082" s="25">
        <v>359.05700000000002</v>
      </c>
      <c r="AM2082" s="25">
        <v>0</v>
      </c>
      <c r="AN2082" s="25">
        <v>0</v>
      </c>
      <c r="AO2082" s="109"/>
      <c r="AP2082" s="25">
        <v>0</v>
      </c>
      <c r="AQ2082" s="25">
        <v>0</v>
      </c>
      <c r="AR2082" s="25">
        <v>238.464</v>
      </c>
      <c r="AS2082" s="25">
        <v>0</v>
      </c>
      <c r="AT2082" s="25">
        <v>0</v>
      </c>
      <c r="AU2082" s="25">
        <v>0</v>
      </c>
      <c r="AW2082" t="str">
        <f t="shared" si="189"/>
        <v>Phạm Thanh Hà</v>
      </c>
      <c r="AX2082" s="27" t="str">
        <f t="shared" si="190"/>
        <v xml:space="preserve">Vương Thị Thu Phương </v>
      </c>
      <c r="AY2082" s="4" t="str">
        <f t="shared" si="191"/>
        <v>VIN+</v>
      </c>
    </row>
    <row r="2083" spans="1:51" outlineLevel="1" x14ac:dyDescent="0.25">
      <c r="A2083" s="4" t="s">
        <v>1104</v>
      </c>
      <c r="B2083" s="4" t="s">
        <v>797</v>
      </c>
      <c r="C2083" s="4" t="s">
        <v>451</v>
      </c>
      <c r="D2083" s="11" t="s">
        <v>778</v>
      </c>
      <c r="E2083" s="32" t="s">
        <v>650</v>
      </c>
      <c r="F2083" s="11" t="s">
        <v>710</v>
      </c>
      <c r="G2083" s="35">
        <v>5272297</v>
      </c>
      <c r="H2083" s="4" t="s">
        <v>3620</v>
      </c>
      <c r="I2083" s="4"/>
      <c r="J2083" s="4"/>
      <c r="K2083" s="4"/>
      <c r="L2083" s="4"/>
      <c r="M2083" s="33"/>
      <c r="N2083" s="38"/>
      <c r="O2083" s="33"/>
      <c r="P2083" s="244">
        <f t="shared" si="188"/>
        <v>0</v>
      </c>
      <c r="Q2083" s="25"/>
      <c r="R2083" s="25"/>
      <c r="S2083" s="25"/>
      <c r="T2083" s="109"/>
      <c r="U2083" s="25"/>
      <c r="V2083" s="25"/>
      <c r="W2083" s="25"/>
      <c r="X2083" s="25">
        <v>0</v>
      </c>
      <c r="Y2083" s="25"/>
      <c r="Z2083" s="25">
        <v>0</v>
      </c>
      <c r="AA2083" s="109"/>
      <c r="AB2083" s="25">
        <v>0</v>
      </c>
      <c r="AC2083" s="25">
        <v>0</v>
      </c>
      <c r="AD2083" s="25">
        <v>0</v>
      </c>
      <c r="AE2083" s="25">
        <v>0</v>
      </c>
      <c r="AF2083" s="25">
        <v>0</v>
      </c>
      <c r="AG2083" s="25">
        <v>0</v>
      </c>
      <c r="AH2083" s="109"/>
      <c r="AI2083" s="25">
        <v>0</v>
      </c>
      <c r="AJ2083" s="25">
        <v>0</v>
      </c>
      <c r="AK2083" s="123">
        <v>0</v>
      </c>
      <c r="AL2083" s="25">
        <v>0</v>
      </c>
      <c r="AM2083" s="25">
        <v>0</v>
      </c>
      <c r="AN2083" s="25">
        <v>0</v>
      </c>
      <c r="AO2083" s="109"/>
      <c r="AP2083" s="25">
        <v>0</v>
      </c>
      <c r="AQ2083" s="25">
        <v>0</v>
      </c>
      <c r="AR2083" s="25">
        <v>0</v>
      </c>
      <c r="AS2083" s="25">
        <v>0</v>
      </c>
      <c r="AT2083" s="25">
        <v>0</v>
      </c>
      <c r="AU2083" s="25">
        <v>0</v>
      </c>
      <c r="AW2083" t="str">
        <f t="shared" si="189"/>
        <v>Phạm Thanh Hà</v>
      </c>
      <c r="AX2083" s="27" t="str">
        <f t="shared" si="190"/>
        <v xml:space="preserve">Vương Thị Thu Phương </v>
      </c>
      <c r="AY2083" s="4" t="str">
        <f t="shared" si="191"/>
        <v>VIN+</v>
      </c>
    </row>
    <row r="2084" spans="1:51" outlineLevel="1" x14ac:dyDescent="0.25">
      <c r="A2084" s="4" t="s">
        <v>1104</v>
      </c>
      <c r="B2084" s="4" t="s">
        <v>797</v>
      </c>
      <c r="C2084" s="4" t="s">
        <v>451</v>
      </c>
      <c r="D2084" s="11" t="s">
        <v>778</v>
      </c>
      <c r="E2084" s="32" t="s">
        <v>650</v>
      </c>
      <c r="F2084" s="11" t="s">
        <v>710</v>
      </c>
      <c r="G2084" s="35">
        <v>5333055</v>
      </c>
      <c r="H2084" s="4" t="s">
        <v>3621</v>
      </c>
      <c r="I2084" s="4"/>
      <c r="J2084" s="4"/>
      <c r="K2084" s="4"/>
      <c r="L2084" s="4"/>
      <c r="M2084" s="33"/>
      <c r="N2084" s="38"/>
      <c r="O2084" s="33"/>
      <c r="P2084" s="244">
        <f t="shared" si="188"/>
        <v>0</v>
      </c>
      <c r="Q2084" s="25"/>
      <c r="R2084" s="25"/>
      <c r="S2084" s="25"/>
      <c r="T2084" s="109"/>
      <c r="U2084" s="25"/>
      <c r="V2084" s="25"/>
      <c r="W2084" s="25"/>
      <c r="X2084" s="25">
        <v>0</v>
      </c>
      <c r="Y2084" s="25"/>
      <c r="Z2084" s="25">
        <v>0</v>
      </c>
      <c r="AA2084" s="109"/>
      <c r="AB2084" s="25">
        <v>0</v>
      </c>
      <c r="AC2084" s="25">
        <v>0</v>
      </c>
      <c r="AD2084" s="25">
        <v>0</v>
      </c>
      <c r="AE2084" s="25">
        <v>0</v>
      </c>
      <c r="AF2084" s="25">
        <v>0</v>
      </c>
      <c r="AG2084" s="25">
        <v>0</v>
      </c>
      <c r="AH2084" s="109"/>
      <c r="AI2084" s="25">
        <v>0</v>
      </c>
      <c r="AJ2084" s="25">
        <v>0</v>
      </c>
      <c r="AK2084" s="123">
        <v>0</v>
      </c>
      <c r="AL2084" s="25">
        <v>0</v>
      </c>
      <c r="AM2084" s="25">
        <v>0</v>
      </c>
      <c r="AN2084" s="25">
        <v>0</v>
      </c>
      <c r="AO2084" s="109"/>
      <c r="AP2084" s="25">
        <v>0</v>
      </c>
      <c r="AQ2084" s="25">
        <v>0</v>
      </c>
      <c r="AR2084" s="25">
        <v>0</v>
      </c>
      <c r="AS2084" s="25">
        <v>0</v>
      </c>
      <c r="AT2084" s="25">
        <v>0</v>
      </c>
      <c r="AU2084" s="25">
        <v>0</v>
      </c>
      <c r="AW2084" t="str">
        <f t="shared" si="189"/>
        <v>Phạm Thanh Hà</v>
      </c>
      <c r="AX2084" s="27" t="str">
        <f t="shared" si="190"/>
        <v xml:space="preserve">Vương Thị Thu Phương </v>
      </c>
      <c r="AY2084" s="4" t="str">
        <f t="shared" si="191"/>
        <v>VIN+</v>
      </c>
    </row>
    <row r="2085" spans="1:51" outlineLevel="1" x14ac:dyDescent="0.25">
      <c r="A2085" s="4" t="s">
        <v>1104</v>
      </c>
      <c r="B2085" s="4" t="s">
        <v>797</v>
      </c>
      <c r="C2085" s="4" t="s">
        <v>451</v>
      </c>
      <c r="D2085" s="11" t="s">
        <v>778</v>
      </c>
      <c r="E2085" s="32" t="s">
        <v>650</v>
      </c>
      <c r="F2085" s="11" t="s">
        <v>710</v>
      </c>
      <c r="G2085" s="35">
        <v>5128837</v>
      </c>
      <c r="H2085" s="4" t="s">
        <v>3622</v>
      </c>
      <c r="I2085" s="4"/>
      <c r="J2085" s="4"/>
      <c r="K2085" s="4"/>
      <c r="L2085" s="4"/>
      <c r="M2085" s="33"/>
      <c r="N2085" s="38"/>
      <c r="O2085" s="33"/>
      <c r="P2085" s="244">
        <f t="shared" si="188"/>
        <v>1204.5150000000001</v>
      </c>
      <c r="Q2085" s="25"/>
      <c r="R2085" s="25"/>
      <c r="S2085" s="25"/>
      <c r="T2085" s="109"/>
      <c r="U2085" s="25"/>
      <c r="V2085" s="25"/>
      <c r="W2085" s="25"/>
      <c r="X2085" s="25">
        <v>0</v>
      </c>
      <c r="Y2085" s="25"/>
      <c r="Z2085" s="25">
        <v>0</v>
      </c>
      <c r="AA2085" s="109"/>
      <c r="AB2085" s="25">
        <v>0</v>
      </c>
      <c r="AC2085" s="25">
        <v>0</v>
      </c>
      <c r="AD2085" s="25">
        <v>0</v>
      </c>
      <c r="AE2085" s="25">
        <v>0</v>
      </c>
      <c r="AF2085" s="25">
        <v>0</v>
      </c>
      <c r="AG2085" s="25">
        <v>0</v>
      </c>
      <c r="AH2085" s="109"/>
      <c r="AI2085" s="25">
        <v>0</v>
      </c>
      <c r="AJ2085" s="25">
        <v>0</v>
      </c>
      <c r="AK2085" s="123">
        <v>0</v>
      </c>
      <c r="AL2085" s="25">
        <v>0</v>
      </c>
      <c r="AM2085" s="25">
        <v>0</v>
      </c>
      <c r="AN2085" s="25">
        <v>0</v>
      </c>
      <c r="AO2085" s="109"/>
      <c r="AP2085" s="25">
        <v>1204.5150000000001</v>
      </c>
      <c r="AQ2085" s="25">
        <v>0</v>
      </c>
      <c r="AR2085" s="25">
        <v>0</v>
      </c>
      <c r="AS2085" s="25">
        <v>0</v>
      </c>
      <c r="AT2085" s="25">
        <v>0</v>
      </c>
      <c r="AU2085" s="25">
        <v>0</v>
      </c>
      <c r="AW2085" t="str">
        <f t="shared" si="189"/>
        <v>Phạm Thanh Hà</v>
      </c>
      <c r="AX2085" s="27" t="str">
        <f t="shared" si="190"/>
        <v xml:space="preserve">Vương Thị Thu Phương </v>
      </c>
      <c r="AY2085" s="4" t="str">
        <f t="shared" si="191"/>
        <v>VIN+</v>
      </c>
    </row>
    <row r="2086" spans="1:51" outlineLevel="1" x14ac:dyDescent="0.25">
      <c r="A2086" s="4" t="s">
        <v>1104</v>
      </c>
      <c r="B2086" s="4" t="s">
        <v>797</v>
      </c>
      <c r="C2086" s="4" t="s">
        <v>451</v>
      </c>
      <c r="D2086" s="11" t="s">
        <v>778</v>
      </c>
      <c r="E2086" s="32" t="s">
        <v>650</v>
      </c>
      <c r="F2086" s="11" t="s">
        <v>710</v>
      </c>
      <c r="G2086" s="35">
        <v>5291223</v>
      </c>
      <c r="H2086" s="10" t="s">
        <v>854</v>
      </c>
      <c r="I2086" s="4"/>
      <c r="J2086" s="4"/>
      <c r="K2086" s="4"/>
      <c r="L2086" s="4"/>
      <c r="M2086" s="33"/>
      <c r="N2086" s="38"/>
      <c r="O2086" s="33"/>
      <c r="P2086" s="244">
        <f t="shared" si="188"/>
        <v>359.05700000000002</v>
      </c>
      <c r="Q2086" s="25"/>
      <c r="R2086" s="25">
        <v>359.05700000000002</v>
      </c>
      <c r="S2086" s="25">
        <v>0</v>
      </c>
      <c r="T2086" s="109"/>
      <c r="U2086" s="25">
        <v>0</v>
      </c>
      <c r="V2086" s="25">
        <v>0</v>
      </c>
      <c r="W2086" s="25">
        <v>0</v>
      </c>
      <c r="X2086" s="25">
        <v>0</v>
      </c>
      <c r="Y2086" s="25">
        <v>0</v>
      </c>
      <c r="Z2086" s="25">
        <v>0</v>
      </c>
      <c r="AA2086" s="109"/>
      <c r="AB2086" s="25">
        <v>0</v>
      </c>
      <c r="AC2086" s="25">
        <v>0</v>
      </c>
      <c r="AD2086" s="25">
        <v>0</v>
      </c>
      <c r="AE2086" s="25">
        <v>0</v>
      </c>
      <c r="AF2086" s="25">
        <v>0</v>
      </c>
      <c r="AG2086" s="25">
        <v>0</v>
      </c>
      <c r="AH2086" s="109"/>
      <c r="AI2086" s="25">
        <v>0</v>
      </c>
      <c r="AJ2086" s="25">
        <v>0</v>
      </c>
      <c r="AK2086" s="123">
        <v>0</v>
      </c>
      <c r="AL2086" s="25">
        <v>0</v>
      </c>
      <c r="AM2086" s="25">
        <v>0</v>
      </c>
      <c r="AN2086" s="25">
        <v>0</v>
      </c>
      <c r="AO2086" s="109"/>
      <c r="AP2086" s="25">
        <v>0</v>
      </c>
      <c r="AQ2086" s="25">
        <v>0</v>
      </c>
      <c r="AR2086" s="25">
        <v>0</v>
      </c>
      <c r="AS2086" s="25">
        <v>0</v>
      </c>
      <c r="AT2086" s="25">
        <v>0</v>
      </c>
      <c r="AU2086" s="25">
        <v>0</v>
      </c>
      <c r="AW2086" t="str">
        <f t="shared" si="189"/>
        <v>Phạm Thanh Hà</v>
      </c>
      <c r="AX2086" s="27" t="str">
        <f t="shared" si="190"/>
        <v xml:space="preserve">Vương Thị Thu Phương </v>
      </c>
      <c r="AY2086" s="4" t="str">
        <f t="shared" si="191"/>
        <v>VIN+</v>
      </c>
    </row>
    <row r="2087" spans="1:51" outlineLevel="1" x14ac:dyDescent="0.25">
      <c r="A2087" s="4" t="s">
        <v>1104</v>
      </c>
      <c r="B2087" s="4" t="s">
        <v>797</v>
      </c>
      <c r="C2087" s="4" t="s">
        <v>451</v>
      </c>
      <c r="D2087" s="11" t="s">
        <v>778</v>
      </c>
      <c r="E2087" s="32" t="s">
        <v>650</v>
      </c>
      <c r="F2087" s="11" t="s">
        <v>710</v>
      </c>
      <c r="G2087" s="35">
        <v>5277728</v>
      </c>
      <c r="H2087" s="10" t="s">
        <v>855</v>
      </c>
      <c r="I2087" s="4"/>
      <c r="J2087" s="4"/>
      <c r="K2087" s="4"/>
      <c r="L2087" s="4"/>
      <c r="M2087" s="33"/>
      <c r="N2087" s="38"/>
      <c r="O2087" s="33"/>
      <c r="P2087" s="244">
        <f t="shared" si="188"/>
        <v>1741.1119999999999</v>
      </c>
      <c r="Q2087" s="25"/>
      <c r="R2087" s="25">
        <v>180.59800000000001</v>
      </c>
      <c r="S2087" s="25">
        <v>0</v>
      </c>
      <c r="T2087" s="109"/>
      <c r="U2087" s="25">
        <v>0</v>
      </c>
      <c r="V2087" s="25">
        <v>0</v>
      </c>
      <c r="W2087" s="25">
        <v>0</v>
      </c>
      <c r="X2087" s="25">
        <v>0</v>
      </c>
      <c r="Y2087" s="25">
        <v>0</v>
      </c>
      <c r="Z2087" s="25">
        <v>0</v>
      </c>
      <c r="AA2087" s="109"/>
      <c r="AB2087" s="25">
        <v>0</v>
      </c>
      <c r="AC2087" s="25">
        <v>0</v>
      </c>
      <c r="AD2087" s="25">
        <v>0</v>
      </c>
      <c r="AE2087" s="25">
        <v>0</v>
      </c>
      <c r="AF2087" s="25">
        <v>0</v>
      </c>
      <c r="AG2087" s="25">
        <v>1379.9159999999999</v>
      </c>
      <c r="AH2087" s="109"/>
      <c r="AI2087" s="25">
        <v>0</v>
      </c>
      <c r="AJ2087" s="25">
        <v>0</v>
      </c>
      <c r="AK2087" s="123">
        <v>0</v>
      </c>
      <c r="AL2087" s="25">
        <v>0</v>
      </c>
      <c r="AM2087" s="25">
        <v>0</v>
      </c>
      <c r="AN2087" s="25">
        <v>0</v>
      </c>
      <c r="AO2087" s="109"/>
      <c r="AP2087" s="25">
        <v>0</v>
      </c>
      <c r="AQ2087" s="25">
        <v>0</v>
      </c>
      <c r="AR2087" s="25">
        <v>0</v>
      </c>
      <c r="AS2087" s="25">
        <v>0</v>
      </c>
      <c r="AT2087" s="25">
        <v>0</v>
      </c>
      <c r="AU2087" s="25">
        <v>180.59800000000001</v>
      </c>
      <c r="AW2087" t="str">
        <f t="shared" si="189"/>
        <v>Phạm Thanh Hà</v>
      </c>
      <c r="AX2087" s="27" t="str">
        <f t="shared" si="190"/>
        <v xml:space="preserve">Vương Thị Thu Phương </v>
      </c>
      <c r="AY2087" s="4" t="str">
        <f t="shared" si="191"/>
        <v>VIN+</v>
      </c>
    </row>
    <row r="2088" spans="1:51" outlineLevel="1" x14ac:dyDescent="0.25">
      <c r="A2088" s="4" t="s">
        <v>1104</v>
      </c>
      <c r="B2088" s="4" t="s">
        <v>797</v>
      </c>
      <c r="C2088" s="4" t="s">
        <v>451</v>
      </c>
      <c r="D2088" s="11" t="s">
        <v>778</v>
      </c>
      <c r="E2088" s="32" t="s">
        <v>650</v>
      </c>
      <c r="F2088" s="11" t="s">
        <v>710</v>
      </c>
      <c r="G2088" s="35">
        <v>5279328</v>
      </c>
      <c r="H2088" s="10" t="s">
        <v>856</v>
      </c>
      <c r="I2088" s="4"/>
      <c r="J2088" s="4"/>
      <c r="K2088" s="4"/>
      <c r="L2088" s="4"/>
      <c r="M2088" s="33"/>
      <c r="N2088" s="38"/>
      <c r="O2088" s="33"/>
      <c r="P2088" s="244">
        <f t="shared" si="188"/>
        <v>1262.0450000000001</v>
      </c>
      <c r="Q2088" s="25"/>
      <c r="R2088" s="25">
        <v>361.19499999999999</v>
      </c>
      <c r="S2088" s="25">
        <v>0</v>
      </c>
      <c r="T2088" s="109"/>
      <c r="U2088" s="25">
        <v>0</v>
      </c>
      <c r="V2088" s="25">
        <v>0</v>
      </c>
      <c r="W2088" s="25">
        <v>0</v>
      </c>
      <c r="X2088" s="25">
        <v>0</v>
      </c>
      <c r="Y2088" s="25">
        <v>0</v>
      </c>
      <c r="Z2088" s="25">
        <v>0</v>
      </c>
      <c r="AA2088" s="109"/>
      <c r="AB2088" s="25">
        <v>0</v>
      </c>
      <c r="AC2088" s="25">
        <v>0</v>
      </c>
      <c r="AD2088" s="25">
        <v>0</v>
      </c>
      <c r="AE2088" s="25">
        <v>0</v>
      </c>
      <c r="AF2088" s="25">
        <v>0</v>
      </c>
      <c r="AG2088" s="25">
        <v>541.79300000000001</v>
      </c>
      <c r="AH2088" s="109"/>
      <c r="AI2088" s="25">
        <v>0</v>
      </c>
      <c r="AJ2088" s="25">
        <v>0</v>
      </c>
      <c r="AK2088" s="123">
        <v>0</v>
      </c>
      <c r="AL2088" s="25">
        <v>0</v>
      </c>
      <c r="AM2088" s="25">
        <v>0</v>
      </c>
      <c r="AN2088" s="25">
        <v>359.05700000000002</v>
      </c>
      <c r="AO2088" s="109"/>
      <c r="AP2088" s="25">
        <v>0</v>
      </c>
      <c r="AQ2088" s="25">
        <v>0</v>
      </c>
      <c r="AR2088" s="25">
        <v>0</v>
      </c>
      <c r="AS2088" s="25">
        <v>0</v>
      </c>
      <c r="AT2088" s="25">
        <v>0</v>
      </c>
      <c r="AU2088" s="25">
        <v>0</v>
      </c>
      <c r="AW2088" t="str">
        <f t="shared" si="189"/>
        <v>Phạm Thanh Hà</v>
      </c>
      <c r="AX2088" s="27" t="str">
        <f t="shared" si="190"/>
        <v xml:space="preserve">Vương Thị Thu Phương </v>
      </c>
      <c r="AY2088" s="4" t="str">
        <f t="shared" si="191"/>
        <v>VIN+</v>
      </c>
    </row>
    <row r="2089" spans="1:51" outlineLevel="1" x14ac:dyDescent="0.25">
      <c r="A2089" s="4" t="s">
        <v>1104</v>
      </c>
      <c r="B2089" s="4" t="s">
        <v>797</v>
      </c>
      <c r="C2089" s="4" t="s">
        <v>451</v>
      </c>
      <c r="D2089" s="11" t="s">
        <v>778</v>
      </c>
      <c r="E2089" s="32" t="s">
        <v>650</v>
      </c>
      <c r="F2089" s="11" t="s">
        <v>710</v>
      </c>
      <c r="G2089" s="35">
        <v>5293335</v>
      </c>
      <c r="H2089" s="10" t="s">
        <v>3623</v>
      </c>
      <c r="I2089" s="4"/>
      <c r="J2089" s="4"/>
      <c r="K2089" s="4"/>
      <c r="L2089" s="4"/>
      <c r="M2089" s="33"/>
      <c r="N2089" s="38"/>
      <c r="O2089" s="33"/>
      <c r="P2089" s="244">
        <f t="shared" si="188"/>
        <v>238.464</v>
      </c>
      <c r="Q2089" s="25"/>
      <c r="R2089" s="25"/>
      <c r="S2089" s="25"/>
      <c r="T2089" s="109"/>
      <c r="U2089" s="25"/>
      <c r="V2089" s="25"/>
      <c r="W2089" s="25"/>
      <c r="X2089" s="25">
        <v>0</v>
      </c>
      <c r="Y2089" s="25"/>
      <c r="Z2089" s="25">
        <v>0</v>
      </c>
      <c r="AA2089" s="109"/>
      <c r="AB2089" s="25">
        <v>0</v>
      </c>
      <c r="AC2089" s="25">
        <v>0</v>
      </c>
      <c r="AD2089" s="25">
        <v>0</v>
      </c>
      <c r="AE2089" s="25">
        <v>0</v>
      </c>
      <c r="AF2089" s="25">
        <v>0</v>
      </c>
      <c r="AG2089" s="25">
        <v>0</v>
      </c>
      <c r="AH2089" s="109"/>
      <c r="AI2089" s="25">
        <v>0</v>
      </c>
      <c r="AJ2089" s="25">
        <v>0</v>
      </c>
      <c r="AK2089" s="123">
        <v>0</v>
      </c>
      <c r="AL2089" s="25">
        <v>0</v>
      </c>
      <c r="AM2089" s="25">
        <v>0</v>
      </c>
      <c r="AN2089" s="25">
        <v>0</v>
      </c>
      <c r="AO2089" s="109"/>
      <c r="AP2089" s="25">
        <v>238.464</v>
      </c>
      <c r="AQ2089" s="25">
        <v>0</v>
      </c>
      <c r="AR2089" s="25">
        <v>0</v>
      </c>
      <c r="AS2089" s="25">
        <v>0</v>
      </c>
      <c r="AT2089" s="25">
        <v>0</v>
      </c>
      <c r="AU2089" s="25">
        <v>0</v>
      </c>
      <c r="AW2089" t="str">
        <f t="shared" si="189"/>
        <v>Phạm Thanh Hà</v>
      </c>
      <c r="AX2089" s="27" t="str">
        <f t="shared" si="190"/>
        <v xml:space="preserve">Vương Thị Thu Phương </v>
      </c>
      <c r="AY2089" s="4" t="str">
        <f t="shared" si="191"/>
        <v>VIN+</v>
      </c>
    </row>
    <row r="2090" spans="1:51" outlineLevel="1" x14ac:dyDescent="0.25">
      <c r="A2090" s="4" t="s">
        <v>1104</v>
      </c>
      <c r="B2090" s="4" t="s">
        <v>797</v>
      </c>
      <c r="C2090" s="4" t="s">
        <v>451</v>
      </c>
      <c r="D2090" s="11" t="s">
        <v>778</v>
      </c>
      <c r="E2090" s="32" t="s">
        <v>650</v>
      </c>
      <c r="F2090" s="11" t="s">
        <v>710</v>
      </c>
      <c r="G2090" s="35">
        <v>5276954</v>
      </c>
      <c r="H2090" s="10" t="s">
        <v>3624</v>
      </c>
      <c r="I2090" s="4"/>
      <c r="J2090" s="4"/>
      <c r="K2090" s="4"/>
      <c r="L2090" s="4"/>
      <c r="M2090" s="33"/>
      <c r="N2090" s="38"/>
      <c r="O2090" s="33"/>
      <c r="P2090" s="244">
        <f t="shared" si="188"/>
        <v>0</v>
      </c>
      <c r="Q2090" s="25"/>
      <c r="R2090" s="25"/>
      <c r="S2090" s="25"/>
      <c r="T2090" s="109"/>
      <c r="U2090" s="25"/>
      <c r="V2090" s="25"/>
      <c r="W2090" s="25"/>
      <c r="X2090" s="25">
        <v>0</v>
      </c>
      <c r="Y2090" s="25"/>
      <c r="Z2090" s="25">
        <v>0</v>
      </c>
      <c r="AA2090" s="109"/>
      <c r="AB2090" s="25">
        <v>0</v>
      </c>
      <c r="AC2090" s="25">
        <v>0</v>
      </c>
      <c r="AD2090" s="25">
        <v>0</v>
      </c>
      <c r="AE2090" s="25">
        <v>0</v>
      </c>
      <c r="AF2090" s="25">
        <v>0</v>
      </c>
      <c r="AG2090" s="25">
        <v>0</v>
      </c>
      <c r="AH2090" s="109"/>
      <c r="AI2090" s="25">
        <v>0</v>
      </c>
      <c r="AJ2090" s="25">
        <v>0</v>
      </c>
      <c r="AK2090" s="123">
        <v>0</v>
      </c>
      <c r="AL2090" s="25">
        <v>0</v>
      </c>
      <c r="AM2090" s="25">
        <v>0</v>
      </c>
      <c r="AN2090" s="25">
        <v>0</v>
      </c>
      <c r="AO2090" s="109"/>
      <c r="AP2090" s="25">
        <v>0</v>
      </c>
      <c r="AQ2090" s="25">
        <v>0</v>
      </c>
      <c r="AR2090" s="25">
        <v>0</v>
      </c>
      <c r="AS2090" s="25">
        <v>0</v>
      </c>
      <c r="AT2090" s="25">
        <v>0</v>
      </c>
      <c r="AU2090" s="25">
        <v>0</v>
      </c>
      <c r="AW2090" t="str">
        <f t="shared" si="189"/>
        <v>Phạm Thanh Hà</v>
      </c>
      <c r="AX2090" s="27" t="str">
        <f t="shared" si="190"/>
        <v xml:space="preserve">Vương Thị Thu Phương </v>
      </c>
      <c r="AY2090" s="4" t="str">
        <f t="shared" si="191"/>
        <v>VIN+</v>
      </c>
    </row>
    <row r="2091" spans="1:51" outlineLevel="1" x14ac:dyDescent="0.25">
      <c r="A2091" s="4" t="s">
        <v>1104</v>
      </c>
      <c r="B2091" s="4" t="s">
        <v>797</v>
      </c>
      <c r="C2091" s="4" t="s">
        <v>451</v>
      </c>
      <c r="D2091" s="11" t="s">
        <v>778</v>
      </c>
      <c r="E2091" s="32" t="s">
        <v>650</v>
      </c>
      <c r="F2091" s="11" t="s">
        <v>710</v>
      </c>
      <c r="G2091" s="35">
        <v>5277195</v>
      </c>
      <c r="H2091" s="10" t="s">
        <v>3625</v>
      </c>
      <c r="I2091" s="4"/>
      <c r="J2091" s="4"/>
      <c r="K2091" s="4"/>
      <c r="L2091" s="4"/>
      <c r="M2091" s="33"/>
      <c r="N2091" s="38"/>
      <c r="O2091" s="33"/>
      <c r="P2091" s="244">
        <f t="shared" si="188"/>
        <v>238.464</v>
      </c>
      <c r="Q2091" s="25"/>
      <c r="R2091" s="25"/>
      <c r="S2091" s="25"/>
      <c r="T2091" s="109"/>
      <c r="U2091" s="25"/>
      <c r="V2091" s="25"/>
      <c r="W2091" s="25"/>
      <c r="X2091" s="25">
        <v>0</v>
      </c>
      <c r="Y2091" s="25"/>
      <c r="Z2091" s="25">
        <v>0</v>
      </c>
      <c r="AA2091" s="109"/>
      <c r="AB2091" s="25">
        <v>0</v>
      </c>
      <c r="AC2091" s="25">
        <v>0</v>
      </c>
      <c r="AD2091" s="25">
        <v>0</v>
      </c>
      <c r="AE2091" s="25">
        <v>0</v>
      </c>
      <c r="AF2091" s="25">
        <v>0</v>
      </c>
      <c r="AG2091" s="25">
        <v>0</v>
      </c>
      <c r="AH2091" s="109"/>
      <c r="AI2091" s="25">
        <v>0</v>
      </c>
      <c r="AJ2091" s="25">
        <v>0</v>
      </c>
      <c r="AK2091" s="123">
        <v>0</v>
      </c>
      <c r="AL2091" s="25">
        <v>0</v>
      </c>
      <c r="AM2091" s="25">
        <v>0</v>
      </c>
      <c r="AN2091" s="25">
        <v>0</v>
      </c>
      <c r="AO2091" s="109"/>
      <c r="AP2091" s="25">
        <v>238.464</v>
      </c>
      <c r="AQ2091" s="25">
        <v>0</v>
      </c>
      <c r="AR2091" s="25">
        <v>0</v>
      </c>
      <c r="AS2091" s="25">
        <v>0</v>
      </c>
      <c r="AT2091" s="25">
        <v>0</v>
      </c>
      <c r="AU2091" s="25">
        <v>0</v>
      </c>
      <c r="AW2091" t="str">
        <f t="shared" si="189"/>
        <v>Phạm Thanh Hà</v>
      </c>
      <c r="AX2091" s="27" t="str">
        <f t="shared" si="190"/>
        <v xml:space="preserve">Vương Thị Thu Phương </v>
      </c>
      <c r="AY2091" s="4" t="str">
        <f t="shared" si="191"/>
        <v>VIN+</v>
      </c>
    </row>
    <row r="2092" spans="1:51" outlineLevel="1" x14ac:dyDescent="0.25">
      <c r="A2092" s="4" t="s">
        <v>1104</v>
      </c>
      <c r="B2092" s="4" t="s">
        <v>797</v>
      </c>
      <c r="C2092" s="4" t="s">
        <v>451</v>
      </c>
      <c r="D2092" s="11" t="s">
        <v>778</v>
      </c>
      <c r="E2092" s="32" t="s">
        <v>650</v>
      </c>
      <c r="F2092" s="11" t="s">
        <v>710</v>
      </c>
      <c r="G2092" s="35">
        <v>5297182</v>
      </c>
      <c r="H2092" s="10" t="s">
        <v>3626</v>
      </c>
      <c r="I2092" s="4"/>
      <c r="J2092" s="4"/>
      <c r="K2092" s="4"/>
      <c r="L2092" s="4"/>
      <c r="M2092" s="33"/>
      <c r="N2092" s="38"/>
      <c r="O2092" s="33"/>
      <c r="P2092" s="244">
        <f t="shared" si="188"/>
        <v>476.928</v>
      </c>
      <c r="Q2092" s="25"/>
      <c r="R2092" s="25"/>
      <c r="S2092" s="25"/>
      <c r="T2092" s="109"/>
      <c r="U2092" s="25"/>
      <c r="V2092" s="25"/>
      <c r="W2092" s="25"/>
      <c r="X2092" s="25">
        <v>0</v>
      </c>
      <c r="Y2092" s="25"/>
      <c r="Z2092" s="25">
        <v>0</v>
      </c>
      <c r="AA2092" s="109"/>
      <c r="AB2092" s="25">
        <v>0</v>
      </c>
      <c r="AC2092" s="25">
        <v>0</v>
      </c>
      <c r="AD2092" s="25">
        <v>0</v>
      </c>
      <c r="AE2092" s="25">
        <v>0</v>
      </c>
      <c r="AF2092" s="25">
        <v>0</v>
      </c>
      <c r="AG2092" s="25">
        <v>0</v>
      </c>
      <c r="AH2092" s="109"/>
      <c r="AI2092" s="25">
        <v>0</v>
      </c>
      <c r="AJ2092" s="25">
        <v>0</v>
      </c>
      <c r="AK2092" s="123">
        <v>0</v>
      </c>
      <c r="AL2092" s="25">
        <v>0</v>
      </c>
      <c r="AM2092" s="25">
        <v>0</v>
      </c>
      <c r="AN2092" s="25">
        <v>0</v>
      </c>
      <c r="AO2092" s="109"/>
      <c r="AP2092" s="25">
        <v>476.928</v>
      </c>
      <c r="AQ2092" s="25">
        <v>0</v>
      </c>
      <c r="AR2092" s="25">
        <v>0</v>
      </c>
      <c r="AS2092" s="25">
        <v>0</v>
      </c>
      <c r="AT2092" s="25">
        <v>0</v>
      </c>
      <c r="AU2092" s="25">
        <v>0</v>
      </c>
      <c r="AW2092" t="str">
        <f t="shared" si="189"/>
        <v>Phạm Thanh Hà</v>
      </c>
      <c r="AX2092" s="27" t="str">
        <f t="shared" si="190"/>
        <v xml:space="preserve">Vương Thị Thu Phương </v>
      </c>
      <c r="AY2092" s="4" t="str">
        <f t="shared" si="191"/>
        <v>VIN+</v>
      </c>
    </row>
    <row r="2093" spans="1:51" outlineLevel="1" x14ac:dyDescent="0.25">
      <c r="A2093" s="4" t="s">
        <v>1104</v>
      </c>
      <c r="B2093" s="4" t="s">
        <v>797</v>
      </c>
      <c r="C2093" s="4" t="s">
        <v>451</v>
      </c>
      <c r="D2093" s="11" t="s">
        <v>778</v>
      </c>
      <c r="E2093" s="32" t="s">
        <v>650</v>
      </c>
      <c r="F2093" s="11" t="s">
        <v>710</v>
      </c>
      <c r="G2093" s="35">
        <v>5276961</v>
      </c>
      <c r="H2093" s="10" t="s">
        <v>3627</v>
      </c>
      <c r="I2093" s="4"/>
      <c r="J2093" s="4"/>
      <c r="K2093" s="4"/>
      <c r="L2093" s="4"/>
      <c r="M2093" s="33"/>
      <c r="N2093" s="38"/>
      <c r="O2093" s="33"/>
      <c r="P2093" s="244">
        <f t="shared" si="188"/>
        <v>238.464</v>
      </c>
      <c r="Q2093" s="25"/>
      <c r="R2093" s="25"/>
      <c r="S2093" s="25"/>
      <c r="T2093" s="109"/>
      <c r="U2093" s="25"/>
      <c r="V2093" s="25"/>
      <c r="W2093" s="25"/>
      <c r="X2093" s="25">
        <v>0</v>
      </c>
      <c r="Y2093" s="25"/>
      <c r="Z2093" s="25">
        <v>0</v>
      </c>
      <c r="AA2093" s="109"/>
      <c r="AB2093" s="25">
        <v>0</v>
      </c>
      <c r="AC2093" s="25">
        <v>0</v>
      </c>
      <c r="AD2093" s="25">
        <v>0</v>
      </c>
      <c r="AE2093" s="25">
        <v>0</v>
      </c>
      <c r="AF2093" s="25">
        <v>0</v>
      </c>
      <c r="AG2093" s="25">
        <v>0</v>
      </c>
      <c r="AH2093" s="109"/>
      <c r="AI2093" s="25">
        <v>0</v>
      </c>
      <c r="AJ2093" s="25">
        <v>0</v>
      </c>
      <c r="AK2093" s="123">
        <v>0</v>
      </c>
      <c r="AL2093" s="25">
        <v>0</v>
      </c>
      <c r="AM2093" s="25">
        <v>0</v>
      </c>
      <c r="AN2093" s="25">
        <v>0</v>
      </c>
      <c r="AO2093" s="109"/>
      <c r="AP2093" s="25">
        <v>238.464</v>
      </c>
      <c r="AQ2093" s="25">
        <v>0</v>
      </c>
      <c r="AR2093" s="25">
        <v>0</v>
      </c>
      <c r="AS2093" s="25">
        <v>0</v>
      </c>
      <c r="AT2093" s="25">
        <v>0</v>
      </c>
      <c r="AU2093" s="25">
        <v>0</v>
      </c>
      <c r="AW2093" t="str">
        <f t="shared" si="189"/>
        <v>Phạm Thanh Hà</v>
      </c>
      <c r="AX2093" s="27" t="str">
        <f t="shared" si="190"/>
        <v xml:space="preserve">Vương Thị Thu Phương </v>
      </c>
      <c r="AY2093" s="4" t="str">
        <f t="shared" si="191"/>
        <v>VIN+</v>
      </c>
    </row>
    <row r="2094" spans="1:51" outlineLevel="1" x14ac:dyDescent="0.25">
      <c r="A2094" s="4" t="s">
        <v>1104</v>
      </c>
      <c r="B2094" s="4" t="s">
        <v>797</v>
      </c>
      <c r="C2094" s="4" t="s">
        <v>451</v>
      </c>
      <c r="D2094" s="11" t="s">
        <v>778</v>
      </c>
      <c r="E2094" s="32" t="s">
        <v>650</v>
      </c>
      <c r="F2094" s="11" t="s">
        <v>710</v>
      </c>
      <c r="G2094" s="35">
        <v>5292011</v>
      </c>
      <c r="H2094" s="10" t="s">
        <v>3628</v>
      </c>
      <c r="I2094" s="4"/>
      <c r="J2094" s="4"/>
      <c r="K2094" s="4"/>
      <c r="L2094" s="4"/>
      <c r="M2094" s="33"/>
      <c r="N2094" s="38"/>
      <c r="O2094" s="33"/>
      <c r="P2094" s="244">
        <f t="shared" si="188"/>
        <v>0</v>
      </c>
      <c r="Q2094" s="25"/>
      <c r="R2094" s="25"/>
      <c r="S2094" s="25"/>
      <c r="T2094" s="109"/>
      <c r="U2094" s="25"/>
      <c r="V2094" s="25"/>
      <c r="W2094" s="25"/>
      <c r="X2094" s="25">
        <v>0</v>
      </c>
      <c r="Y2094" s="25"/>
      <c r="Z2094" s="25">
        <v>0</v>
      </c>
      <c r="AA2094" s="109"/>
      <c r="AB2094" s="25">
        <v>0</v>
      </c>
      <c r="AC2094" s="25">
        <v>0</v>
      </c>
      <c r="AD2094" s="25">
        <v>0</v>
      </c>
      <c r="AE2094" s="25">
        <v>0</v>
      </c>
      <c r="AF2094" s="25">
        <v>0</v>
      </c>
      <c r="AG2094" s="25">
        <v>0</v>
      </c>
      <c r="AH2094" s="109"/>
      <c r="AI2094" s="25">
        <v>0</v>
      </c>
      <c r="AJ2094" s="25">
        <v>0</v>
      </c>
      <c r="AK2094" s="123">
        <v>0</v>
      </c>
      <c r="AL2094" s="25">
        <v>0</v>
      </c>
      <c r="AM2094" s="25">
        <v>0</v>
      </c>
      <c r="AN2094" s="25">
        <v>0</v>
      </c>
      <c r="AO2094" s="109"/>
      <c r="AP2094" s="25">
        <v>0</v>
      </c>
      <c r="AQ2094" s="25">
        <v>0</v>
      </c>
      <c r="AR2094" s="25">
        <v>0</v>
      </c>
      <c r="AS2094" s="25">
        <v>0</v>
      </c>
      <c r="AT2094" s="25">
        <v>0</v>
      </c>
      <c r="AU2094" s="25">
        <v>0</v>
      </c>
      <c r="AW2094" t="str">
        <f t="shared" si="189"/>
        <v>Phạm Thanh Hà</v>
      </c>
      <c r="AX2094" s="27" t="str">
        <f t="shared" si="190"/>
        <v xml:space="preserve">Vương Thị Thu Phương </v>
      </c>
      <c r="AY2094" s="4" t="str">
        <f t="shared" si="191"/>
        <v>VIN+</v>
      </c>
    </row>
    <row r="2095" spans="1:51" outlineLevel="1" x14ac:dyDescent="0.25">
      <c r="A2095" s="4" t="s">
        <v>1104</v>
      </c>
      <c r="B2095" s="4" t="s">
        <v>797</v>
      </c>
      <c r="C2095" s="4" t="s">
        <v>451</v>
      </c>
      <c r="D2095" s="11" t="s">
        <v>778</v>
      </c>
      <c r="E2095" s="32" t="s">
        <v>650</v>
      </c>
      <c r="F2095" s="11" t="s">
        <v>710</v>
      </c>
      <c r="G2095" s="35">
        <v>5279010</v>
      </c>
      <c r="H2095" s="10" t="s">
        <v>3629</v>
      </c>
      <c r="I2095" s="4"/>
      <c r="J2095" s="4"/>
      <c r="K2095" s="4"/>
      <c r="L2095" s="4"/>
      <c r="M2095" s="33"/>
      <c r="N2095" s="38"/>
      <c r="O2095" s="33"/>
      <c r="P2095" s="244">
        <f t="shared" si="188"/>
        <v>238.464</v>
      </c>
      <c r="Q2095" s="25"/>
      <c r="R2095" s="25"/>
      <c r="S2095" s="25"/>
      <c r="T2095" s="109"/>
      <c r="U2095" s="25"/>
      <c r="V2095" s="25"/>
      <c r="W2095" s="25"/>
      <c r="X2095" s="25">
        <v>0</v>
      </c>
      <c r="Y2095" s="25"/>
      <c r="Z2095" s="25">
        <v>0</v>
      </c>
      <c r="AA2095" s="109"/>
      <c r="AB2095" s="25">
        <v>0</v>
      </c>
      <c r="AC2095" s="25">
        <v>0</v>
      </c>
      <c r="AD2095" s="25">
        <v>0</v>
      </c>
      <c r="AE2095" s="25">
        <v>0</v>
      </c>
      <c r="AF2095" s="25">
        <v>0</v>
      </c>
      <c r="AG2095" s="25">
        <v>0</v>
      </c>
      <c r="AH2095" s="109"/>
      <c r="AI2095" s="25">
        <v>0</v>
      </c>
      <c r="AJ2095" s="25">
        <v>0</v>
      </c>
      <c r="AK2095" s="123">
        <v>0</v>
      </c>
      <c r="AL2095" s="25">
        <v>0</v>
      </c>
      <c r="AM2095" s="25">
        <v>0</v>
      </c>
      <c r="AN2095" s="25">
        <v>0</v>
      </c>
      <c r="AO2095" s="109"/>
      <c r="AP2095" s="25">
        <v>238.464</v>
      </c>
      <c r="AQ2095" s="25">
        <v>0</v>
      </c>
      <c r="AR2095" s="25">
        <v>0</v>
      </c>
      <c r="AS2095" s="25">
        <v>0</v>
      </c>
      <c r="AT2095" s="25">
        <v>0</v>
      </c>
      <c r="AU2095" s="25">
        <v>0</v>
      </c>
      <c r="AW2095" t="str">
        <f t="shared" si="189"/>
        <v>Phạm Thanh Hà</v>
      </c>
      <c r="AX2095" s="27" t="str">
        <f t="shared" si="190"/>
        <v xml:space="preserve">Vương Thị Thu Phương </v>
      </c>
      <c r="AY2095" s="4" t="str">
        <f t="shared" si="191"/>
        <v>VIN+</v>
      </c>
    </row>
    <row r="2096" spans="1:51" outlineLevel="1" x14ac:dyDescent="0.25">
      <c r="A2096" s="4" t="s">
        <v>1104</v>
      </c>
      <c r="B2096" s="4" t="s">
        <v>797</v>
      </c>
      <c r="C2096" s="4" t="s">
        <v>451</v>
      </c>
      <c r="D2096" s="11" t="s">
        <v>778</v>
      </c>
      <c r="E2096" s="32" t="s">
        <v>650</v>
      </c>
      <c r="F2096" s="11" t="s">
        <v>710</v>
      </c>
      <c r="G2096" s="35">
        <v>5296484</v>
      </c>
      <c r="H2096" s="10" t="s">
        <v>3630</v>
      </c>
      <c r="I2096" s="4"/>
      <c r="J2096" s="4"/>
      <c r="K2096" s="4"/>
      <c r="L2096" s="4"/>
      <c r="M2096" s="33"/>
      <c r="N2096" s="38"/>
      <c r="O2096" s="33"/>
      <c r="P2096" s="244">
        <f t="shared" si="188"/>
        <v>238.464</v>
      </c>
      <c r="Q2096" s="25"/>
      <c r="R2096" s="25"/>
      <c r="S2096" s="25"/>
      <c r="T2096" s="109"/>
      <c r="U2096" s="25"/>
      <c r="V2096" s="25"/>
      <c r="W2096" s="25"/>
      <c r="X2096" s="25">
        <v>0</v>
      </c>
      <c r="Y2096" s="25"/>
      <c r="Z2096" s="25">
        <v>0</v>
      </c>
      <c r="AA2096" s="109"/>
      <c r="AB2096" s="25">
        <v>0</v>
      </c>
      <c r="AC2096" s="25">
        <v>0</v>
      </c>
      <c r="AD2096" s="25">
        <v>0</v>
      </c>
      <c r="AE2096" s="25">
        <v>0</v>
      </c>
      <c r="AF2096" s="25">
        <v>0</v>
      </c>
      <c r="AG2096" s="25">
        <v>0</v>
      </c>
      <c r="AH2096" s="109"/>
      <c r="AI2096" s="25">
        <v>0</v>
      </c>
      <c r="AJ2096" s="25">
        <v>0</v>
      </c>
      <c r="AK2096" s="123">
        <v>0</v>
      </c>
      <c r="AL2096" s="25">
        <v>0</v>
      </c>
      <c r="AM2096" s="25">
        <v>0</v>
      </c>
      <c r="AN2096" s="25">
        <v>0</v>
      </c>
      <c r="AO2096" s="109"/>
      <c r="AP2096" s="25">
        <v>238.464</v>
      </c>
      <c r="AQ2096" s="25">
        <v>0</v>
      </c>
      <c r="AR2096" s="25">
        <v>0</v>
      </c>
      <c r="AS2096" s="25">
        <v>0</v>
      </c>
      <c r="AT2096" s="25">
        <v>0</v>
      </c>
      <c r="AU2096" s="25">
        <v>0</v>
      </c>
      <c r="AW2096" t="str">
        <f t="shared" si="189"/>
        <v>Phạm Thanh Hà</v>
      </c>
      <c r="AX2096" s="27" t="str">
        <f t="shared" si="190"/>
        <v xml:space="preserve">Vương Thị Thu Phương </v>
      </c>
      <c r="AY2096" s="4" t="str">
        <f t="shared" si="191"/>
        <v>VIN+</v>
      </c>
    </row>
    <row r="2097" spans="1:51" outlineLevel="1" x14ac:dyDescent="0.25">
      <c r="A2097" s="4" t="s">
        <v>1104</v>
      </c>
      <c r="B2097" s="4" t="s">
        <v>797</v>
      </c>
      <c r="C2097" s="4" t="s">
        <v>451</v>
      </c>
      <c r="D2097" s="11" t="s">
        <v>778</v>
      </c>
      <c r="E2097" s="32" t="s">
        <v>650</v>
      </c>
      <c r="F2097" s="11" t="s">
        <v>710</v>
      </c>
      <c r="G2097" s="35">
        <v>5299128</v>
      </c>
      <c r="H2097" s="10" t="s">
        <v>3631</v>
      </c>
      <c r="I2097" s="4"/>
      <c r="J2097" s="4"/>
      <c r="K2097" s="4"/>
      <c r="L2097" s="4"/>
      <c r="M2097" s="33"/>
      <c r="N2097" s="38"/>
      <c r="O2097" s="33"/>
      <c r="P2097" s="244">
        <f t="shared" si="188"/>
        <v>238.464</v>
      </c>
      <c r="Q2097" s="25"/>
      <c r="R2097" s="25"/>
      <c r="S2097" s="25"/>
      <c r="T2097" s="109"/>
      <c r="U2097" s="25"/>
      <c r="V2097" s="25"/>
      <c r="W2097" s="25"/>
      <c r="X2097" s="25">
        <v>0</v>
      </c>
      <c r="Y2097" s="25"/>
      <c r="Z2097" s="25">
        <v>0</v>
      </c>
      <c r="AA2097" s="109"/>
      <c r="AB2097" s="25">
        <v>0</v>
      </c>
      <c r="AC2097" s="25">
        <v>0</v>
      </c>
      <c r="AD2097" s="25">
        <v>0</v>
      </c>
      <c r="AE2097" s="25">
        <v>0</v>
      </c>
      <c r="AF2097" s="25">
        <v>0</v>
      </c>
      <c r="AG2097" s="25">
        <v>0</v>
      </c>
      <c r="AH2097" s="109"/>
      <c r="AI2097" s="25">
        <v>0</v>
      </c>
      <c r="AJ2097" s="25">
        <v>0</v>
      </c>
      <c r="AK2097" s="123">
        <v>238.464</v>
      </c>
      <c r="AL2097" s="25">
        <v>0</v>
      </c>
      <c r="AM2097" s="25">
        <v>0</v>
      </c>
      <c r="AN2097" s="25">
        <v>0</v>
      </c>
      <c r="AO2097" s="109"/>
      <c r="AP2097" s="25">
        <v>0</v>
      </c>
      <c r="AQ2097" s="25">
        <v>0</v>
      </c>
      <c r="AR2097" s="25">
        <v>0</v>
      </c>
      <c r="AS2097" s="25">
        <v>0</v>
      </c>
      <c r="AT2097" s="25">
        <v>0</v>
      </c>
      <c r="AU2097" s="25">
        <v>0</v>
      </c>
      <c r="AW2097" t="str">
        <f t="shared" si="189"/>
        <v>Phạm Thanh Hà</v>
      </c>
      <c r="AX2097" s="27" t="str">
        <f t="shared" si="190"/>
        <v xml:space="preserve">Vương Thị Thu Phương </v>
      </c>
      <c r="AY2097" s="4" t="str">
        <f t="shared" si="191"/>
        <v>VIN+</v>
      </c>
    </row>
    <row r="2098" spans="1:51" outlineLevel="1" x14ac:dyDescent="0.25">
      <c r="A2098" s="4" t="s">
        <v>1104</v>
      </c>
      <c r="B2098" s="4" t="s">
        <v>797</v>
      </c>
      <c r="C2098" s="4" t="s">
        <v>451</v>
      </c>
      <c r="D2098" s="11" t="s">
        <v>778</v>
      </c>
      <c r="E2098" s="32" t="s">
        <v>650</v>
      </c>
      <c r="F2098" s="11" t="s">
        <v>710</v>
      </c>
      <c r="G2098" s="35">
        <v>5292710</v>
      </c>
      <c r="H2098" s="10" t="s">
        <v>3632</v>
      </c>
      <c r="I2098" s="4"/>
      <c r="J2098" s="4"/>
      <c r="K2098" s="4"/>
      <c r="L2098" s="4"/>
      <c r="M2098" s="33"/>
      <c r="N2098" s="38"/>
      <c r="O2098" s="33"/>
      <c r="P2098" s="244">
        <f t="shared" si="188"/>
        <v>476.928</v>
      </c>
      <c r="Q2098" s="25"/>
      <c r="R2098" s="25"/>
      <c r="S2098" s="25"/>
      <c r="T2098" s="109"/>
      <c r="U2098" s="25"/>
      <c r="V2098" s="25"/>
      <c r="W2098" s="25"/>
      <c r="X2098" s="25">
        <v>0</v>
      </c>
      <c r="Y2098" s="25"/>
      <c r="Z2098" s="25">
        <v>0</v>
      </c>
      <c r="AA2098" s="109"/>
      <c r="AB2098" s="25">
        <v>0</v>
      </c>
      <c r="AC2098" s="25">
        <v>0</v>
      </c>
      <c r="AD2098" s="25">
        <v>0</v>
      </c>
      <c r="AE2098" s="25">
        <v>0</v>
      </c>
      <c r="AF2098" s="25">
        <v>0</v>
      </c>
      <c r="AG2098" s="25">
        <v>0</v>
      </c>
      <c r="AH2098" s="109"/>
      <c r="AI2098" s="25">
        <v>0</v>
      </c>
      <c r="AJ2098" s="25">
        <v>0</v>
      </c>
      <c r="AK2098" s="123">
        <v>0</v>
      </c>
      <c r="AL2098" s="25">
        <v>0</v>
      </c>
      <c r="AM2098" s="25">
        <v>0</v>
      </c>
      <c r="AN2098" s="25">
        <v>0</v>
      </c>
      <c r="AO2098" s="109"/>
      <c r="AP2098" s="25">
        <v>476.928</v>
      </c>
      <c r="AQ2098" s="25">
        <v>0</v>
      </c>
      <c r="AR2098" s="25">
        <v>0</v>
      </c>
      <c r="AS2098" s="25">
        <v>0</v>
      </c>
      <c r="AT2098" s="25">
        <v>0</v>
      </c>
      <c r="AU2098" s="25">
        <v>0</v>
      </c>
      <c r="AW2098" t="str">
        <f t="shared" si="189"/>
        <v>Phạm Thanh Hà</v>
      </c>
      <c r="AX2098" s="27" t="str">
        <f t="shared" si="190"/>
        <v xml:space="preserve">Vương Thị Thu Phương </v>
      </c>
      <c r="AY2098" s="4" t="str">
        <f t="shared" si="191"/>
        <v>VIN+</v>
      </c>
    </row>
    <row r="2099" spans="1:51" outlineLevel="1" x14ac:dyDescent="0.25">
      <c r="A2099" s="4" t="s">
        <v>1104</v>
      </c>
      <c r="B2099" s="4" t="s">
        <v>797</v>
      </c>
      <c r="C2099" s="4" t="s">
        <v>451</v>
      </c>
      <c r="D2099" s="11" t="s">
        <v>778</v>
      </c>
      <c r="E2099" s="32" t="s">
        <v>650</v>
      </c>
      <c r="F2099" s="11" t="s">
        <v>710</v>
      </c>
      <c r="G2099" s="35">
        <v>5137468</v>
      </c>
      <c r="H2099" s="10" t="s">
        <v>3633</v>
      </c>
      <c r="I2099" s="4"/>
      <c r="J2099" s="4"/>
      <c r="K2099" s="4"/>
      <c r="L2099" s="4"/>
      <c r="M2099" s="33"/>
      <c r="N2099" s="38"/>
      <c r="O2099" s="33"/>
      <c r="P2099" s="244">
        <f t="shared" si="188"/>
        <v>1195.0419999999999</v>
      </c>
      <c r="Q2099" s="25"/>
      <c r="R2099" s="25"/>
      <c r="S2099" s="25"/>
      <c r="T2099" s="109"/>
      <c r="U2099" s="25"/>
      <c r="V2099" s="25"/>
      <c r="W2099" s="25"/>
      <c r="X2099" s="25">
        <v>0</v>
      </c>
      <c r="Y2099" s="25"/>
      <c r="Z2099" s="25">
        <v>0</v>
      </c>
      <c r="AA2099" s="109"/>
      <c r="AB2099" s="25">
        <v>0</v>
      </c>
      <c r="AC2099" s="25">
        <v>0</v>
      </c>
      <c r="AD2099" s="25">
        <v>0</v>
      </c>
      <c r="AE2099" s="25">
        <v>0</v>
      </c>
      <c r="AF2099" s="25">
        <v>0</v>
      </c>
      <c r="AG2099" s="25">
        <v>0</v>
      </c>
      <c r="AH2099" s="109"/>
      <c r="AI2099" s="25">
        <v>0</v>
      </c>
      <c r="AJ2099" s="25">
        <v>0</v>
      </c>
      <c r="AK2099" s="123">
        <v>0</v>
      </c>
      <c r="AL2099" s="25">
        <v>0</v>
      </c>
      <c r="AM2099" s="25">
        <v>0</v>
      </c>
      <c r="AN2099" s="25">
        <v>0</v>
      </c>
      <c r="AO2099" s="109"/>
      <c r="AP2099" s="25">
        <v>597.52099999999996</v>
      </c>
      <c r="AQ2099" s="25">
        <v>0</v>
      </c>
      <c r="AR2099" s="25">
        <v>0</v>
      </c>
      <c r="AS2099" s="25">
        <v>0</v>
      </c>
      <c r="AT2099" s="25">
        <v>0</v>
      </c>
      <c r="AU2099" s="25">
        <v>597.52099999999996</v>
      </c>
      <c r="AW2099" t="str">
        <f t="shared" si="189"/>
        <v>Phạm Thanh Hà</v>
      </c>
      <c r="AX2099" s="27" t="str">
        <f t="shared" si="190"/>
        <v xml:space="preserve">Vương Thị Thu Phương </v>
      </c>
      <c r="AY2099" s="4" t="str">
        <f t="shared" si="191"/>
        <v>VIN+</v>
      </c>
    </row>
    <row r="2100" spans="1:51" outlineLevel="1" x14ac:dyDescent="0.25">
      <c r="A2100" s="4" t="s">
        <v>1104</v>
      </c>
      <c r="B2100" s="4" t="s">
        <v>797</v>
      </c>
      <c r="C2100" s="4" t="s">
        <v>451</v>
      </c>
      <c r="D2100" s="11" t="s">
        <v>778</v>
      </c>
      <c r="E2100" s="32" t="s">
        <v>650</v>
      </c>
      <c r="F2100" s="11" t="s">
        <v>710</v>
      </c>
      <c r="G2100" s="35">
        <v>5137835</v>
      </c>
      <c r="H2100" s="10" t="s">
        <v>3634</v>
      </c>
      <c r="I2100" s="4"/>
      <c r="J2100" s="4"/>
      <c r="K2100" s="4"/>
      <c r="L2100" s="4"/>
      <c r="M2100" s="33"/>
      <c r="N2100" s="38"/>
      <c r="O2100" s="33"/>
      <c r="P2100" s="244">
        <f t="shared" si="188"/>
        <v>476.928</v>
      </c>
      <c r="Q2100" s="25"/>
      <c r="R2100" s="25"/>
      <c r="S2100" s="25"/>
      <c r="T2100" s="109"/>
      <c r="U2100" s="25"/>
      <c r="V2100" s="25"/>
      <c r="W2100" s="25"/>
      <c r="X2100" s="25">
        <v>0</v>
      </c>
      <c r="Y2100" s="25"/>
      <c r="Z2100" s="25">
        <v>0</v>
      </c>
      <c r="AA2100" s="109"/>
      <c r="AB2100" s="25">
        <v>0</v>
      </c>
      <c r="AC2100" s="25">
        <v>0</v>
      </c>
      <c r="AD2100" s="25">
        <v>0</v>
      </c>
      <c r="AE2100" s="25">
        <v>0</v>
      </c>
      <c r="AF2100" s="25">
        <v>0</v>
      </c>
      <c r="AG2100" s="25">
        <v>0</v>
      </c>
      <c r="AH2100" s="109"/>
      <c r="AI2100" s="25">
        <v>0</v>
      </c>
      <c r="AJ2100" s="25">
        <v>476.928</v>
      </c>
      <c r="AK2100" s="123">
        <v>0</v>
      </c>
      <c r="AL2100" s="25">
        <v>0</v>
      </c>
      <c r="AM2100" s="25">
        <v>0</v>
      </c>
      <c r="AN2100" s="25">
        <v>0</v>
      </c>
      <c r="AO2100" s="109"/>
      <c r="AP2100" s="25">
        <v>0</v>
      </c>
      <c r="AQ2100" s="25">
        <v>0</v>
      </c>
      <c r="AR2100" s="25">
        <v>0</v>
      </c>
      <c r="AS2100" s="25">
        <v>0</v>
      </c>
      <c r="AT2100" s="25">
        <v>0</v>
      </c>
      <c r="AU2100" s="25">
        <v>0</v>
      </c>
      <c r="AW2100" t="str">
        <f t="shared" si="189"/>
        <v>Phạm Thanh Hà</v>
      </c>
      <c r="AX2100" s="27" t="str">
        <f t="shared" si="190"/>
        <v xml:space="preserve">Vương Thị Thu Phương </v>
      </c>
      <c r="AY2100" s="4" t="str">
        <f t="shared" si="191"/>
        <v>VIN+</v>
      </c>
    </row>
    <row r="2101" spans="1:51" outlineLevel="1" x14ac:dyDescent="0.25">
      <c r="A2101" s="4" t="s">
        <v>1104</v>
      </c>
      <c r="B2101" s="4" t="s">
        <v>797</v>
      </c>
      <c r="C2101" s="4" t="s">
        <v>451</v>
      </c>
      <c r="D2101" s="11" t="s">
        <v>778</v>
      </c>
      <c r="E2101" s="32" t="s">
        <v>650</v>
      </c>
      <c r="F2101" s="11" t="s">
        <v>710</v>
      </c>
      <c r="G2101" s="35">
        <v>5139712</v>
      </c>
      <c r="H2101" s="4" t="s">
        <v>3635</v>
      </c>
      <c r="I2101" s="4"/>
      <c r="J2101" s="4"/>
      <c r="K2101" s="4"/>
      <c r="L2101" s="4"/>
      <c r="M2101" s="33"/>
      <c r="N2101" s="38"/>
      <c r="O2101" s="33"/>
      <c r="P2101" s="244">
        <f t="shared" si="188"/>
        <v>838.12400000000002</v>
      </c>
      <c r="Q2101" s="25"/>
      <c r="R2101" s="25"/>
      <c r="S2101" s="25"/>
      <c r="T2101" s="109"/>
      <c r="U2101" s="25"/>
      <c r="V2101" s="25"/>
      <c r="W2101" s="25"/>
      <c r="X2101" s="25">
        <v>0</v>
      </c>
      <c r="Y2101" s="25"/>
      <c r="Z2101" s="25">
        <v>0</v>
      </c>
      <c r="AA2101" s="109"/>
      <c r="AB2101" s="25">
        <v>0</v>
      </c>
      <c r="AC2101" s="25">
        <v>0</v>
      </c>
      <c r="AD2101" s="25">
        <v>0</v>
      </c>
      <c r="AE2101" s="25">
        <v>0</v>
      </c>
      <c r="AF2101" s="25">
        <v>0</v>
      </c>
      <c r="AG2101" s="25">
        <v>0</v>
      </c>
      <c r="AH2101" s="109"/>
      <c r="AI2101" s="25">
        <v>0</v>
      </c>
      <c r="AJ2101" s="25">
        <v>0</v>
      </c>
      <c r="AK2101" s="123">
        <v>0</v>
      </c>
      <c r="AL2101" s="25">
        <v>0</v>
      </c>
      <c r="AM2101" s="25">
        <v>0</v>
      </c>
      <c r="AN2101" s="25">
        <v>0</v>
      </c>
      <c r="AO2101" s="109"/>
      <c r="AP2101" s="25">
        <v>419.06200000000001</v>
      </c>
      <c r="AQ2101" s="25">
        <v>0</v>
      </c>
      <c r="AR2101" s="25">
        <v>0</v>
      </c>
      <c r="AS2101" s="25">
        <v>0</v>
      </c>
      <c r="AT2101" s="25">
        <v>0</v>
      </c>
      <c r="AU2101" s="25">
        <v>419.06200000000001</v>
      </c>
      <c r="AW2101" t="str">
        <f t="shared" si="189"/>
        <v>Phạm Thanh Hà</v>
      </c>
      <c r="AX2101" s="27" t="str">
        <f t="shared" si="190"/>
        <v xml:space="preserve">Vương Thị Thu Phương </v>
      </c>
      <c r="AY2101" s="4" t="str">
        <f t="shared" si="191"/>
        <v>VIN+</v>
      </c>
    </row>
    <row r="2102" spans="1:51" outlineLevel="1" x14ac:dyDescent="0.25">
      <c r="A2102" s="4" t="s">
        <v>1104</v>
      </c>
      <c r="B2102" s="4" t="s">
        <v>797</v>
      </c>
      <c r="C2102" s="4" t="s">
        <v>451</v>
      </c>
      <c r="D2102" s="11" t="s">
        <v>778</v>
      </c>
      <c r="E2102" s="32" t="s">
        <v>650</v>
      </c>
      <c r="F2102" s="11" t="s">
        <v>710</v>
      </c>
      <c r="G2102" s="35">
        <v>5139729</v>
      </c>
      <c r="H2102" s="4" t="s">
        <v>3636</v>
      </c>
      <c r="I2102" s="4"/>
      <c r="J2102" s="4"/>
      <c r="K2102" s="4"/>
      <c r="L2102" s="4"/>
      <c r="M2102" s="33"/>
      <c r="N2102" s="38"/>
      <c r="O2102" s="33"/>
      <c r="P2102" s="244">
        <f t="shared" si="188"/>
        <v>1493.511</v>
      </c>
      <c r="Q2102" s="25"/>
      <c r="R2102" s="25"/>
      <c r="S2102" s="25"/>
      <c r="T2102" s="109"/>
      <c r="U2102" s="25"/>
      <c r="V2102" s="25"/>
      <c r="W2102" s="25"/>
      <c r="X2102" s="25">
        <v>0</v>
      </c>
      <c r="Y2102" s="25"/>
      <c r="Z2102" s="25">
        <v>0</v>
      </c>
      <c r="AA2102" s="109"/>
      <c r="AB2102" s="25">
        <v>0</v>
      </c>
      <c r="AC2102" s="25">
        <v>0</v>
      </c>
      <c r="AD2102" s="25">
        <v>0</v>
      </c>
      <c r="AE2102" s="25">
        <v>0</v>
      </c>
      <c r="AF2102" s="25">
        <v>0</v>
      </c>
      <c r="AG2102" s="25">
        <v>0</v>
      </c>
      <c r="AH2102" s="109"/>
      <c r="AI2102" s="25">
        <v>0</v>
      </c>
      <c r="AJ2102" s="25">
        <v>835.98500000000001</v>
      </c>
      <c r="AK2102" s="123">
        <v>0</v>
      </c>
      <c r="AL2102" s="25">
        <v>0</v>
      </c>
      <c r="AM2102" s="25">
        <v>0</v>
      </c>
      <c r="AN2102" s="25">
        <v>0</v>
      </c>
      <c r="AO2102" s="109"/>
      <c r="AP2102" s="25">
        <v>657.52599999999995</v>
      </c>
      <c r="AQ2102" s="25">
        <v>0</v>
      </c>
      <c r="AR2102" s="25">
        <v>0</v>
      </c>
      <c r="AS2102" s="25">
        <v>0</v>
      </c>
      <c r="AT2102" s="25">
        <v>0</v>
      </c>
      <c r="AU2102" s="25">
        <v>0</v>
      </c>
      <c r="AW2102" t="str">
        <f t="shared" si="189"/>
        <v>Phạm Thanh Hà</v>
      </c>
      <c r="AX2102" s="27" t="str">
        <f t="shared" si="190"/>
        <v xml:space="preserve">Vương Thị Thu Phương </v>
      </c>
      <c r="AY2102" s="4" t="str">
        <f t="shared" si="191"/>
        <v>VIN+</v>
      </c>
    </row>
    <row r="2103" spans="1:51" outlineLevel="1" x14ac:dyDescent="0.25">
      <c r="A2103" s="4" t="s">
        <v>1104</v>
      </c>
      <c r="B2103" s="4" t="s">
        <v>797</v>
      </c>
      <c r="C2103" s="4" t="s">
        <v>451</v>
      </c>
      <c r="D2103" s="11" t="s">
        <v>778</v>
      </c>
      <c r="E2103" s="32" t="s">
        <v>650</v>
      </c>
      <c r="F2103" s="11" t="s">
        <v>710</v>
      </c>
      <c r="G2103" s="35">
        <v>5139736</v>
      </c>
      <c r="H2103" s="4" t="s">
        <v>3637</v>
      </c>
      <c r="I2103" s="4"/>
      <c r="J2103" s="4"/>
      <c r="K2103" s="4"/>
      <c r="L2103" s="4"/>
      <c r="M2103" s="33"/>
      <c r="N2103" s="38"/>
      <c r="O2103" s="33"/>
      <c r="P2103" s="244">
        <f t="shared" si="188"/>
        <v>2753.4169999999999</v>
      </c>
      <c r="Q2103" s="25"/>
      <c r="R2103" s="25"/>
      <c r="S2103" s="25"/>
      <c r="T2103" s="109"/>
      <c r="U2103" s="25"/>
      <c r="V2103" s="25"/>
      <c r="W2103" s="25"/>
      <c r="X2103" s="25">
        <v>0</v>
      </c>
      <c r="Y2103" s="25"/>
      <c r="Z2103" s="25">
        <v>0</v>
      </c>
      <c r="AA2103" s="109"/>
      <c r="AB2103" s="25">
        <v>0</v>
      </c>
      <c r="AC2103" s="25">
        <v>0</v>
      </c>
      <c r="AD2103" s="25">
        <v>0</v>
      </c>
      <c r="AE2103" s="25">
        <v>0</v>
      </c>
      <c r="AF2103" s="25">
        <v>0</v>
      </c>
      <c r="AG2103" s="25">
        <v>0</v>
      </c>
      <c r="AH2103" s="109"/>
      <c r="AI2103" s="25">
        <v>0</v>
      </c>
      <c r="AJ2103" s="25">
        <v>835.98500000000001</v>
      </c>
      <c r="AK2103" s="123">
        <v>0</v>
      </c>
      <c r="AL2103" s="25">
        <v>0</v>
      </c>
      <c r="AM2103" s="25">
        <v>0</v>
      </c>
      <c r="AN2103" s="25">
        <v>0</v>
      </c>
      <c r="AO2103" s="109"/>
      <c r="AP2103" s="25">
        <v>0</v>
      </c>
      <c r="AQ2103" s="25">
        <v>0</v>
      </c>
      <c r="AR2103" s="25">
        <v>0</v>
      </c>
      <c r="AS2103" s="25">
        <v>0</v>
      </c>
      <c r="AT2103" s="25">
        <v>0</v>
      </c>
      <c r="AU2103" s="25">
        <v>1917.4319999999998</v>
      </c>
      <c r="AW2103" t="str">
        <f t="shared" si="189"/>
        <v>Phạm Thanh Hà</v>
      </c>
      <c r="AX2103" s="27" t="str">
        <f t="shared" si="190"/>
        <v xml:space="preserve">Vương Thị Thu Phương </v>
      </c>
      <c r="AY2103" s="4" t="str">
        <f t="shared" si="191"/>
        <v>VIN+</v>
      </c>
    </row>
    <row r="2104" spans="1:51" outlineLevel="1" x14ac:dyDescent="0.25">
      <c r="A2104" s="4" t="s">
        <v>1104</v>
      </c>
      <c r="B2104" s="4" t="s">
        <v>797</v>
      </c>
      <c r="C2104" s="4" t="s">
        <v>451</v>
      </c>
      <c r="D2104" s="11" t="s">
        <v>778</v>
      </c>
      <c r="E2104" s="32" t="s">
        <v>650</v>
      </c>
      <c r="F2104" s="11" t="s">
        <v>710</v>
      </c>
      <c r="G2104" s="35">
        <v>5137859</v>
      </c>
      <c r="H2104" s="4" t="s">
        <v>3638</v>
      </c>
      <c r="I2104" s="4"/>
      <c r="J2104" s="4"/>
      <c r="K2104" s="4"/>
      <c r="L2104" s="4"/>
      <c r="M2104" s="33"/>
      <c r="N2104" s="38"/>
      <c r="O2104" s="33"/>
      <c r="P2104" s="244">
        <f t="shared" si="188"/>
        <v>0</v>
      </c>
      <c r="Q2104" s="25"/>
      <c r="R2104" s="25"/>
      <c r="S2104" s="25"/>
      <c r="T2104" s="109"/>
      <c r="U2104" s="25"/>
      <c r="V2104" s="25"/>
      <c r="W2104" s="25"/>
      <c r="X2104" s="25">
        <v>0</v>
      </c>
      <c r="Y2104" s="25"/>
      <c r="Z2104" s="25">
        <v>0</v>
      </c>
      <c r="AA2104" s="109"/>
      <c r="AB2104" s="25">
        <v>0</v>
      </c>
      <c r="AC2104" s="25">
        <v>0</v>
      </c>
      <c r="AD2104" s="25">
        <v>0</v>
      </c>
      <c r="AE2104" s="25">
        <v>0</v>
      </c>
      <c r="AF2104" s="25">
        <v>0</v>
      </c>
      <c r="AG2104" s="25">
        <v>0</v>
      </c>
      <c r="AH2104" s="109"/>
      <c r="AI2104" s="25">
        <v>0</v>
      </c>
      <c r="AJ2104" s="25">
        <v>0</v>
      </c>
      <c r="AK2104" s="123">
        <v>0</v>
      </c>
      <c r="AL2104" s="25">
        <v>0</v>
      </c>
      <c r="AM2104" s="25">
        <v>0</v>
      </c>
      <c r="AN2104" s="25">
        <v>0</v>
      </c>
      <c r="AO2104" s="109"/>
      <c r="AP2104" s="25">
        <v>0</v>
      </c>
      <c r="AQ2104" s="25">
        <v>0</v>
      </c>
      <c r="AR2104" s="25">
        <v>0</v>
      </c>
      <c r="AS2104" s="25">
        <v>0</v>
      </c>
      <c r="AT2104" s="25">
        <v>0</v>
      </c>
      <c r="AU2104" s="25">
        <v>0</v>
      </c>
      <c r="AW2104" t="str">
        <f t="shared" si="189"/>
        <v>Phạm Thanh Hà</v>
      </c>
      <c r="AX2104" s="27" t="str">
        <f t="shared" si="190"/>
        <v xml:space="preserve">Vương Thị Thu Phương </v>
      </c>
      <c r="AY2104" s="4" t="str">
        <f t="shared" si="191"/>
        <v>VIN+</v>
      </c>
    </row>
    <row r="2105" spans="1:51" outlineLevel="1" x14ac:dyDescent="0.25">
      <c r="A2105" s="4" t="s">
        <v>1104</v>
      </c>
      <c r="B2105" s="4" t="s">
        <v>797</v>
      </c>
      <c r="C2105" s="4" t="s">
        <v>451</v>
      </c>
      <c r="D2105" s="11" t="s">
        <v>778</v>
      </c>
      <c r="E2105" s="32" t="s">
        <v>650</v>
      </c>
      <c r="F2105" s="11" t="s">
        <v>710</v>
      </c>
      <c r="G2105" s="35">
        <v>5291285</v>
      </c>
      <c r="H2105" s="4" t="s">
        <v>3639</v>
      </c>
      <c r="I2105" s="4"/>
      <c r="J2105" s="4"/>
      <c r="K2105" s="4"/>
      <c r="L2105" s="4"/>
      <c r="M2105" s="33"/>
      <c r="N2105" s="38"/>
      <c r="O2105" s="33"/>
      <c r="P2105" s="244">
        <f t="shared" si="188"/>
        <v>180.59800000000001</v>
      </c>
      <c r="Q2105" s="25"/>
      <c r="R2105" s="25"/>
      <c r="S2105" s="25"/>
      <c r="T2105" s="109"/>
      <c r="U2105" s="25"/>
      <c r="V2105" s="25"/>
      <c r="W2105" s="25"/>
      <c r="X2105" s="25">
        <v>0</v>
      </c>
      <c r="Y2105" s="25"/>
      <c r="Z2105" s="25">
        <v>0</v>
      </c>
      <c r="AA2105" s="109"/>
      <c r="AB2105" s="25">
        <v>0</v>
      </c>
      <c r="AC2105" s="25">
        <v>0</v>
      </c>
      <c r="AD2105" s="25">
        <v>0</v>
      </c>
      <c r="AE2105" s="25">
        <v>0</v>
      </c>
      <c r="AF2105" s="25">
        <v>0</v>
      </c>
      <c r="AG2105" s="25">
        <v>0</v>
      </c>
      <c r="AH2105" s="109"/>
      <c r="AI2105" s="25">
        <v>0</v>
      </c>
      <c r="AJ2105" s="25">
        <v>0</v>
      </c>
      <c r="AK2105" s="123">
        <v>0</v>
      </c>
      <c r="AL2105" s="25">
        <v>0</v>
      </c>
      <c r="AM2105" s="25">
        <v>0</v>
      </c>
      <c r="AN2105" s="25">
        <v>0</v>
      </c>
      <c r="AO2105" s="109"/>
      <c r="AP2105" s="25">
        <v>180.59800000000001</v>
      </c>
      <c r="AQ2105" s="25">
        <v>0</v>
      </c>
      <c r="AR2105" s="25">
        <v>0</v>
      </c>
      <c r="AS2105" s="25">
        <v>0</v>
      </c>
      <c r="AT2105" s="25">
        <v>0</v>
      </c>
      <c r="AU2105" s="25">
        <v>0</v>
      </c>
      <c r="AW2105" t="str">
        <f t="shared" si="189"/>
        <v>Phạm Thanh Hà</v>
      </c>
      <c r="AX2105" s="27" t="str">
        <f t="shared" si="190"/>
        <v xml:space="preserve">Vương Thị Thu Phương </v>
      </c>
      <c r="AY2105" s="4" t="str">
        <f t="shared" si="191"/>
        <v>VIN+</v>
      </c>
    </row>
    <row r="2106" spans="1:51" outlineLevel="1" x14ac:dyDescent="0.25">
      <c r="A2106" s="4" t="s">
        <v>1104</v>
      </c>
      <c r="B2106" s="4" t="s">
        <v>797</v>
      </c>
      <c r="C2106" s="4" t="s">
        <v>451</v>
      </c>
      <c r="D2106" s="11" t="s">
        <v>778</v>
      </c>
      <c r="E2106" s="32" t="s">
        <v>650</v>
      </c>
      <c r="F2106" s="11" t="s">
        <v>710</v>
      </c>
      <c r="G2106" s="35">
        <v>5276798</v>
      </c>
      <c r="H2106" s="4" t="s">
        <v>3640</v>
      </c>
      <c r="I2106" s="4"/>
      <c r="J2106" s="4"/>
      <c r="K2106" s="4"/>
      <c r="L2106" s="4"/>
      <c r="M2106" s="33"/>
      <c r="N2106" s="38"/>
      <c r="O2106" s="33"/>
      <c r="P2106" s="244">
        <f t="shared" si="188"/>
        <v>0</v>
      </c>
      <c r="Q2106" s="25"/>
      <c r="R2106" s="25"/>
      <c r="S2106" s="25"/>
      <c r="T2106" s="109"/>
      <c r="U2106" s="25"/>
      <c r="V2106" s="25"/>
      <c r="W2106" s="25"/>
      <c r="X2106" s="25">
        <v>0</v>
      </c>
      <c r="Y2106" s="25"/>
      <c r="Z2106" s="25">
        <v>0</v>
      </c>
      <c r="AA2106" s="109"/>
      <c r="AB2106" s="25">
        <v>0</v>
      </c>
      <c r="AC2106" s="25">
        <v>0</v>
      </c>
      <c r="AD2106" s="25">
        <v>0</v>
      </c>
      <c r="AE2106" s="25">
        <v>0</v>
      </c>
      <c r="AF2106" s="25">
        <v>0</v>
      </c>
      <c r="AG2106" s="25">
        <v>0</v>
      </c>
      <c r="AH2106" s="109"/>
      <c r="AI2106" s="25">
        <v>0</v>
      </c>
      <c r="AJ2106" s="25">
        <v>0</v>
      </c>
      <c r="AK2106" s="123">
        <v>0</v>
      </c>
      <c r="AL2106" s="25">
        <v>0</v>
      </c>
      <c r="AM2106" s="25">
        <v>0</v>
      </c>
      <c r="AN2106" s="25">
        <v>0</v>
      </c>
      <c r="AO2106" s="109"/>
      <c r="AP2106" s="25">
        <v>0</v>
      </c>
      <c r="AQ2106" s="25">
        <v>0</v>
      </c>
      <c r="AR2106" s="25">
        <v>0</v>
      </c>
      <c r="AS2106" s="25">
        <v>0</v>
      </c>
      <c r="AT2106" s="25">
        <v>0</v>
      </c>
      <c r="AU2106" s="25">
        <v>0</v>
      </c>
      <c r="AW2106" t="str">
        <f t="shared" si="189"/>
        <v>Phạm Thanh Hà</v>
      </c>
      <c r="AX2106" s="27" t="str">
        <f t="shared" si="190"/>
        <v xml:space="preserve">Vương Thị Thu Phương </v>
      </c>
      <c r="AY2106" s="4" t="str">
        <f t="shared" si="191"/>
        <v>VIN+</v>
      </c>
    </row>
    <row r="2107" spans="1:51" outlineLevel="1" x14ac:dyDescent="0.25">
      <c r="A2107" s="4" t="s">
        <v>1104</v>
      </c>
      <c r="B2107" s="4" t="s">
        <v>797</v>
      </c>
      <c r="C2107" s="4" t="s">
        <v>451</v>
      </c>
      <c r="D2107" s="11" t="s">
        <v>778</v>
      </c>
      <c r="E2107" s="32" t="s">
        <v>650</v>
      </c>
      <c r="F2107" s="11" t="s">
        <v>710</v>
      </c>
      <c r="G2107" s="35">
        <v>5137444</v>
      </c>
      <c r="H2107" s="4" t="s">
        <v>3641</v>
      </c>
      <c r="I2107" s="4"/>
      <c r="J2107" s="4"/>
      <c r="K2107" s="4"/>
      <c r="L2107" s="4"/>
      <c r="M2107" s="33"/>
      <c r="N2107" s="38"/>
      <c r="O2107" s="33"/>
      <c r="P2107" s="244">
        <f t="shared" si="188"/>
        <v>238.464</v>
      </c>
      <c r="Q2107" s="25"/>
      <c r="R2107" s="25"/>
      <c r="S2107" s="25"/>
      <c r="T2107" s="109"/>
      <c r="U2107" s="25"/>
      <c r="V2107" s="25"/>
      <c r="W2107" s="25"/>
      <c r="X2107" s="25">
        <v>0</v>
      </c>
      <c r="Y2107" s="25"/>
      <c r="Z2107" s="25">
        <v>0</v>
      </c>
      <c r="AA2107" s="109"/>
      <c r="AB2107" s="25">
        <v>0</v>
      </c>
      <c r="AC2107" s="25">
        <v>0</v>
      </c>
      <c r="AD2107" s="25">
        <v>0</v>
      </c>
      <c r="AE2107" s="25">
        <v>0</v>
      </c>
      <c r="AF2107" s="25">
        <v>0</v>
      </c>
      <c r="AG2107" s="25">
        <v>0</v>
      </c>
      <c r="AH2107" s="109"/>
      <c r="AI2107" s="25">
        <v>0</v>
      </c>
      <c r="AJ2107" s="25">
        <v>0</v>
      </c>
      <c r="AK2107" s="123">
        <v>0</v>
      </c>
      <c r="AL2107" s="25">
        <v>0</v>
      </c>
      <c r="AM2107" s="25">
        <v>0</v>
      </c>
      <c r="AN2107" s="25">
        <v>0</v>
      </c>
      <c r="AO2107" s="109"/>
      <c r="AP2107" s="25">
        <v>238.464</v>
      </c>
      <c r="AQ2107" s="25">
        <v>0</v>
      </c>
      <c r="AR2107" s="25">
        <v>0</v>
      </c>
      <c r="AS2107" s="25">
        <v>0</v>
      </c>
      <c r="AT2107" s="25">
        <v>0</v>
      </c>
      <c r="AU2107" s="25">
        <v>0</v>
      </c>
      <c r="AW2107" t="str">
        <f t="shared" si="189"/>
        <v>Phạm Thanh Hà</v>
      </c>
      <c r="AX2107" s="27" t="str">
        <f t="shared" si="190"/>
        <v xml:space="preserve">Vương Thị Thu Phương </v>
      </c>
      <c r="AY2107" s="4" t="str">
        <f t="shared" si="191"/>
        <v>VIN+</v>
      </c>
    </row>
    <row r="2108" spans="1:51" outlineLevel="1" x14ac:dyDescent="0.25">
      <c r="A2108" s="4" t="s">
        <v>1104</v>
      </c>
      <c r="B2108" s="4" t="s">
        <v>797</v>
      </c>
      <c r="C2108" s="4" t="s">
        <v>451</v>
      </c>
      <c r="D2108" s="11" t="s">
        <v>778</v>
      </c>
      <c r="E2108" s="32" t="s">
        <v>650</v>
      </c>
      <c r="F2108" s="11" t="s">
        <v>710</v>
      </c>
      <c r="G2108" s="35">
        <v>5297791</v>
      </c>
      <c r="H2108" s="4" t="s">
        <v>3642</v>
      </c>
      <c r="I2108" s="4"/>
      <c r="J2108" s="4"/>
      <c r="K2108" s="4"/>
      <c r="L2108" s="4"/>
      <c r="M2108" s="33"/>
      <c r="N2108" s="38"/>
      <c r="O2108" s="33"/>
      <c r="P2108" s="244">
        <f t="shared" si="188"/>
        <v>0</v>
      </c>
      <c r="Q2108" s="25"/>
      <c r="R2108" s="25"/>
      <c r="S2108" s="25"/>
      <c r="T2108" s="109"/>
      <c r="U2108" s="25"/>
      <c r="V2108" s="25"/>
      <c r="W2108" s="25"/>
      <c r="X2108" s="25">
        <v>0</v>
      </c>
      <c r="Y2108" s="25"/>
      <c r="Z2108" s="25">
        <v>0</v>
      </c>
      <c r="AA2108" s="109"/>
      <c r="AB2108" s="25">
        <v>0</v>
      </c>
      <c r="AC2108" s="25">
        <v>0</v>
      </c>
      <c r="AD2108" s="25">
        <v>0</v>
      </c>
      <c r="AE2108" s="25">
        <v>0</v>
      </c>
      <c r="AF2108" s="25">
        <v>0</v>
      </c>
      <c r="AG2108" s="25">
        <v>0</v>
      </c>
      <c r="AH2108" s="109"/>
      <c r="AI2108" s="25">
        <v>0</v>
      </c>
      <c r="AJ2108" s="25">
        <v>0</v>
      </c>
      <c r="AK2108" s="123">
        <v>0</v>
      </c>
      <c r="AL2108" s="25">
        <v>0</v>
      </c>
      <c r="AM2108" s="25">
        <v>0</v>
      </c>
      <c r="AN2108" s="25">
        <v>0</v>
      </c>
      <c r="AO2108" s="109"/>
      <c r="AP2108" s="25">
        <v>0</v>
      </c>
      <c r="AQ2108" s="25">
        <v>0</v>
      </c>
      <c r="AR2108" s="25">
        <v>0</v>
      </c>
      <c r="AS2108" s="25">
        <v>0</v>
      </c>
      <c r="AT2108" s="25">
        <v>0</v>
      </c>
      <c r="AU2108" s="25">
        <v>0</v>
      </c>
      <c r="AW2108" t="str">
        <f t="shared" si="189"/>
        <v>Phạm Thanh Hà</v>
      </c>
      <c r="AX2108" s="27" t="str">
        <f t="shared" si="190"/>
        <v xml:space="preserve">Vương Thị Thu Phương </v>
      </c>
      <c r="AY2108" s="4" t="str">
        <f t="shared" si="191"/>
        <v>VIN+</v>
      </c>
    </row>
    <row r="2109" spans="1:51" outlineLevel="1" x14ac:dyDescent="0.25">
      <c r="A2109" s="4" t="s">
        <v>1104</v>
      </c>
      <c r="B2109" s="4" t="s">
        <v>797</v>
      </c>
      <c r="C2109" s="4" t="s">
        <v>451</v>
      </c>
      <c r="D2109" s="11" t="s">
        <v>778</v>
      </c>
      <c r="E2109" s="32" t="s">
        <v>650</v>
      </c>
      <c r="F2109" s="11" t="s">
        <v>710</v>
      </c>
      <c r="G2109" s="35">
        <v>5301513</v>
      </c>
      <c r="H2109" s="4" t="s">
        <v>3643</v>
      </c>
      <c r="I2109" s="4"/>
      <c r="J2109" s="4"/>
      <c r="K2109" s="4"/>
      <c r="L2109" s="4"/>
      <c r="M2109" s="33"/>
      <c r="N2109" s="38"/>
      <c r="O2109" s="33"/>
      <c r="P2109" s="244">
        <f t="shared" si="188"/>
        <v>238.464</v>
      </c>
      <c r="Q2109" s="25"/>
      <c r="R2109" s="25"/>
      <c r="S2109" s="25"/>
      <c r="T2109" s="109"/>
      <c r="U2109" s="25"/>
      <c r="V2109" s="25"/>
      <c r="W2109" s="25"/>
      <c r="X2109" s="25">
        <v>0</v>
      </c>
      <c r="Y2109" s="25"/>
      <c r="Z2109" s="25">
        <v>0</v>
      </c>
      <c r="AA2109" s="109"/>
      <c r="AB2109" s="25">
        <v>0</v>
      </c>
      <c r="AC2109" s="25">
        <v>0</v>
      </c>
      <c r="AD2109" s="25">
        <v>0</v>
      </c>
      <c r="AE2109" s="25">
        <v>0</v>
      </c>
      <c r="AF2109" s="25">
        <v>0</v>
      </c>
      <c r="AG2109" s="25">
        <v>0</v>
      </c>
      <c r="AH2109" s="109"/>
      <c r="AI2109" s="25">
        <v>0</v>
      </c>
      <c r="AJ2109" s="25">
        <v>238.464</v>
      </c>
      <c r="AK2109" s="123">
        <v>0</v>
      </c>
      <c r="AL2109" s="25">
        <v>0</v>
      </c>
      <c r="AM2109" s="25">
        <v>0</v>
      </c>
      <c r="AN2109" s="25">
        <v>0</v>
      </c>
      <c r="AO2109" s="109"/>
      <c r="AP2109" s="25">
        <v>0</v>
      </c>
      <c r="AQ2109" s="25">
        <v>0</v>
      </c>
      <c r="AR2109" s="25">
        <v>0</v>
      </c>
      <c r="AS2109" s="25">
        <v>0</v>
      </c>
      <c r="AT2109" s="25">
        <v>0</v>
      </c>
      <c r="AU2109" s="25">
        <v>0</v>
      </c>
      <c r="AW2109" t="str">
        <f t="shared" si="189"/>
        <v>Phạm Thanh Hà</v>
      </c>
      <c r="AX2109" s="27" t="str">
        <f t="shared" si="190"/>
        <v xml:space="preserve">Vương Thị Thu Phương </v>
      </c>
      <c r="AY2109" s="4" t="str">
        <f t="shared" si="191"/>
        <v>VIN+</v>
      </c>
    </row>
    <row r="2110" spans="1:51" outlineLevel="1" x14ac:dyDescent="0.25">
      <c r="A2110" s="4" t="s">
        <v>1104</v>
      </c>
      <c r="B2110" s="4" t="s">
        <v>797</v>
      </c>
      <c r="C2110" s="4" t="s">
        <v>451</v>
      </c>
      <c r="D2110" s="11" t="s">
        <v>778</v>
      </c>
      <c r="E2110" s="32" t="s">
        <v>650</v>
      </c>
      <c r="F2110" s="11" t="s">
        <v>710</v>
      </c>
      <c r="G2110" s="35">
        <v>5137451</v>
      </c>
      <c r="H2110" s="4" t="s">
        <v>3644</v>
      </c>
      <c r="I2110" s="4"/>
      <c r="J2110" s="4"/>
      <c r="K2110" s="4"/>
      <c r="L2110" s="4"/>
      <c r="M2110" s="33"/>
      <c r="N2110" s="38"/>
      <c r="O2110" s="33"/>
      <c r="P2110" s="244">
        <f t="shared" si="188"/>
        <v>238.464</v>
      </c>
      <c r="Q2110" s="25"/>
      <c r="R2110" s="25"/>
      <c r="S2110" s="25"/>
      <c r="T2110" s="109"/>
      <c r="U2110" s="25"/>
      <c r="V2110" s="25"/>
      <c r="W2110" s="25"/>
      <c r="X2110" s="25">
        <v>0</v>
      </c>
      <c r="Y2110" s="25"/>
      <c r="Z2110" s="25">
        <v>0</v>
      </c>
      <c r="AA2110" s="109"/>
      <c r="AB2110" s="25">
        <v>0</v>
      </c>
      <c r="AC2110" s="25">
        <v>0</v>
      </c>
      <c r="AD2110" s="25">
        <v>0</v>
      </c>
      <c r="AE2110" s="25">
        <v>0</v>
      </c>
      <c r="AF2110" s="25">
        <v>0</v>
      </c>
      <c r="AG2110" s="25">
        <v>0</v>
      </c>
      <c r="AH2110" s="109"/>
      <c r="AI2110" s="25">
        <v>0</v>
      </c>
      <c r="AJ2110" s="25">
        <v>238.464</v>
      </c>
      <c r="AK2110" s="123">
        <v>0</v>
      </c>
      <c r="AL2110" s="25">
        <v>0</v>
      </c>
      <c r="AM2110" s="25">
        <v>0</v>
      </c>
      <c r="AN2110" s="25">
        <v>0</v>
      </c>
      <c r="AO2110" s="109"/>
      <c r="AP2110" s="25">
        <v>0</v>
      </c>
      <c r="AQ2110" s="25">
        <v>0</v>
      </c>
      <c r="AR2110" s="25">
        <v>0</v>
      </c>
      <c r="AS2110" s="25">
        <v>0</v>
      </c>
      <c r="AT2110" s="25">
        <v>0</v>
      </c>
      <c r="AU2110" s="25">
        <v>0</v>
      </c>
      <c r="AW2110" t="str">
        <f t="shared" si="189"/>
        <v>Phạm Thanh Hà</v>
      </c>
      <c r="AX2110" s="27" t="str">
        <f t="shared" si="190"/>
        <v xml:space="preserve">Vương Thị Thu Phương </v>
      </c>
      <c r="AY2110" s="4" t="str">
        <f t="shared" si="191"/>
        <v>VIN+</v>
      </c>
    </row>
    <row r="2111" spans="1:51" outlineLevel="1" x14ac:dyDescent="0.25">
      <c r="A2111" s="4" t="s">
        <v>1104</v>
      </c>
      <c r="B2111" s="4" t="s">
        <v>797</v>
      </c>
      <c r="C2111" s="4" t="s">
        <v>451</v>
      </c>
      <c r="D2111" s="11" t="s">
        <v>778</v>
      </c>
      <c r="E2111" s="32" t="s">
        <v>650</v>
      </c>
      <c r="F2111" s="11" t="s">
        <v>710</v>
      </c>
      <c r="G2111" s="35">
        <v>5301793</v>
      </c>
      <c r="H2111" s="4" t="s">
        <v>3645</v>
      </c>
      <c r="I2111" s="4"/>
      <c r="J2111" s="4"/>
      <c r="K2111" s="4"/>
      <c r="L2111" s="4"/>
      <c r="M2111" s="33"/>
      <c r="N2111" s="38"/>
      <c r="O2111" s="33"/>
      <c r="P2111" s="244">
        <f t="shared" si="188"/>
        <v>238.464</v>
      </c>
      <c r="Q2111" s="25"/>
      <c r="R2111" s="25"/>
      <c r="S2111" s="25"/>
      <c r="T2111" s="109"/>
      <c r="U2111" s="25"/>
      <c r="V2111" s="25"/>
      <c r="W2111" s="25"/>
      <c r="X2111" s="25">
        <v>0</v>
      </c>
      <c r="Y2111" s="25"/>
      <c r="Z2111" s="25">
        <v>0</v>
      </c>
      <c r="AA2111" s="109"/>
      <c r="AB2111" s="25">
        <v>0</v>
      </c>
      <c r="AC2111" s="25">
        <v>0</v>
      </c>
      <c r="AD2111" s="25">
        <v>0</v>
      </c>
      <c r="AE2111" s="25">
        <v>0</v>
      </c>
      <c r="AF2111" s="25">
        <v>0</v>
      </c>
      <c r="AG2111" s="25">
        <v>0</v>
      </c>
      <c r="AH2111" s="109"/>
      <c r="AI2111" s="25">
        <v>0</v>
      </c>
      <c r="AJ2111" s="25">
        <v>0</v>
      </c>
      <c r="AK2111" s="123">
        <v>0</v>
      </c>
      <c r="AL2111" s="25">
        <v>0</v>
      </c>
      <c r="AM2111" s="25">
        <v>0</v>
      </c>
      <c r="AN2111" s="25">
        <v>0</v>
      </c>
      <c r="AO2111" s="109"/>
      <c r="AP2111" s="25">
        <v>238.464</v>
      </c>
      <c r="AQ2111" s="25">
        <v>0</v>
      </c>
      <c r="AR2111" s="25">
        <v>0</v>
      </c>
      <c r="AS2111" s="25">
        <v>0</v>
      </c>
      <c r="AT2111" s="25">
        <v>0</v>
      </c>
      <c r="AU2111" s="25">
        <v>0</v>
      </c>
      <c r="AW2111" t="str">
        <f t="shared" si="189"/>
        <v>Phạm Thanh Hà</v>
      </c>
      <c r="AX2111" s="27" t="str">
        <f t="shared" si="190"/>
        <v xml:space="preserve">Vương Thị Thu Phương </v>
      </c>
      <c r="AY2111" s="4" t="str">
        <f t="shared" si="191"/>
        <v>VIN+</v>
      </c>
    </row>
    <row r="2112" spans="1:51" outlineLevel="1" x14ac:dyDescent="0.25">
      <c r="A2112" s="4" t="s">
        <v>1104</v>
      </c>
      <c r="B2112" s="4" t="s">
        <v>797</v>
      </c>
      <c r="C2112" s="4" t="s">
        <v>451</v>
      </c>
      <c r="D2112" s="11" t="s">
        <v>778</v>
      </c>
      <c r="E2112" s="32" t="s">
        <v>650</v>
      </c>
      <c r="F2112" s="11" t="s">
        <v>710</v>
      </c>
      <c r="G2112" s="35">
        <v>5295236</v>
      </c>
      <c r="H2112" s="4" t="s">
        <v>3646</v>
      </c>
      <c r="I2112" s="4"/>
      <c r="J2112" s="4"/>
      <c r="K2112" s="4"/>
      <c r="L2112" s="4"/>
      <c r="M2112" s="33"/>
      <c r="N2112" s="38"/>
      <c r="O2112" s="33"/>
      <c r="P2112" s="244">
        <f t="shared" si="188"/>
        <v>419.06200000000001</v>
      </c>
      <c r="Q2112" s="25"/>
      <c r="R2112" s="25"/>
      <c r="S2112" s="25"/>
      <c r="T2112" s="109"/>
      <c r="U2112" s="25"/>
      <c r="V2112" s="25"/>
      <c r="W2112" s="25"/>
      <c r="X2112" s="25">
        <v>0</v>
      </c>
      <c r="Y2112" s="25"/>
      <c r="Z2112" s="25">
        <v>0</v>
      </c>
      <c r="AA2112" s="109"/>
      <c r="AB2112" s="25">
        <v>0</v>
      </c>
      <c r="AC2112" s="25">
        <v>0</v>
      </c>
      <c r="AD2112" s="25">
        <v>0</v>
      </c>
      <c r="AE2112" s="25">
        <v>0</v>
      </c>
      <c r="AF2112" s="25">
        <v>238.464</v>
      </c>
      <c r="AG2112" s="25">
        <v>0</v>
      </c>
      <c r="AH2112" s="109"/>
      <c r="AI2112" s="25">
        <v>0</v>
      </c>
      <c r="AJ2112" s="25">
        <v>0</v>
      </c>
      <c r="AK2112" s="123">
        <v>0</v>
      </c>
      <c r="AL2112" s="25">
        <v>0</v>
      </c>
      <c r="AM2112" s="25">
        <v>0</v>
      </c>
      <c r="AN2112" s="25">
        <v>0</v>
      </c>
      <c r="AO2112" s="109"/>
      <c r="AP2112" s="25">
        <v>0</v>
      </c>
      <c r="AQ2112" s="25">
        <v>0</v>
      </c>
      <c r="AR2112" s="25">
        <v>0</v>
      </c>
      <c r="AS2112" s="25">
        <v>0</v>
      </c>
      <c r="AT2112" s="25">
        <v>180.59800000000001</v>
      </c>
      <c r="AU2112" s="25">
        <v>0</v>
      </c>
      <c r="AW2112" t="str">
        <f t="shared" si="189"/>
        <v>Phạm Thanh Hà</v>
      </c>
      <c r="AX2112" s="27" t="str">
        <f t="shared" si="190"/>
        <v xml:space="preserve">Vương Thị Thu Phương </v>
      </c>
      <c r="AY2112" s="4" t="str">
        <f t="shared" si="191"/>
        <v>VIN+</v>
      </c>
    </row>
    <row r="2113" spans="1:51" outlineLevel="1" x14ac:dyDescent="0.25">
      <c r="A2113" s="4" t="s">
        <v>1104</v>
      </c>
      <c r="B2113" s="4" t="s">
        <v>797</v>
      </c>
      <c r="C2113" s="4" t="s">
        <v>451</v>
      </c>
      <c r="D2113" s="11" t="s">
        <v>778</v>
      </c>
      <c r="E2113" s="32" t="s">
        <v>650</v>
      </c>
      <c r="F2113" s="11" t="s">
        <v>710</v>
      </c>
      <c r="G2113" s="35">
        <v>5296266</v>
      </c>
      <c r="H2113" s="4" t="s">
        <v>3647</v>
      </c>
      <c r="I2113" s="4"/>
      <c r="J2113" s="4"/>
      <c r="K2113" s="4"/>
      <c r="L2113" s="4"/>
      <c r="M2113" s="33"/>
      <c r="N2113" s="38"/>
      <c r="O2113" s="33"/>
      <c r="P2113" s="244">
        <f t="shared" si="188"/>
        <v>597.52099999999996</v>
      </c>
      <c r="Q2113" s="25"/>
      <c r="R2113" s="25"/>
      <c r="S2113" s="25"/>
      <c r="T2113" s="109"/>
      <c r="U2113" s="25"/>
      <c r="V2113" s="25"/>
      <c r="W2113" s="25"/>
      <c r="X2113" s="25">
        <v>0</v>
      </c>
      <c r="Y2113" s="25"/>
      <c r="Z2113" s="25">
        <v>0</v>
      </c>
      <c r="AA2113" s="109"/>
      <c r="AB2113" s="25">
        <v>0</v>
      </c>
      <c r="AC2113" s="25">
        <v>0</v>
      </c>
      <c r="AD2113" s="25">
        <v>0</v>
      </c>
      <c r="AE2113" s="25">
        <v>0</v>
      </c>
      <c r="AF2113" s="25">
        <v>597.52099999999996</v>
      </c>
      <c r="AG2113" s="25">
        <v>0</v>
      </c>
      <c r="AH2113" s="109"/>
      <c r="AI2113" s="25">
        <v>0</v>
      </c>
      <c r="AJ2113" s="25">
        <v>0</v>
      </c>
      <c r="AK2113" s="123">
        <v>0</v>
      </c>
      <c r="AL2113" s="25">
        <v>0</v>
      </c>
      <c r="AM2113" s="25">
        <v>0</v>
      </c>
      <c r="AN2113" s="25">
        <v>0</v>
      </c>
      <c r="AO2113" s="109"/>
      <c r="AP2113" s="25">
        <v>0</v>
      </c>
      <c r="AQ2113" s="25">
        <v>0</v>
      </c>
      <c r="AR2113" s="25">
        <v>0</v>
      </c>
      <c r="AS2113" s="25">
        <v>0</v>
      </c>
      <c r="AT2113" s="25">
        <v>0</v>
      </c>
      <c r="AU2113" s="25">
        <v>0</v>
      </c>
      <c r="AW2113" t="str">
        <f t="shared" si="189"/>
        <v>Phạm Thanh Hà</v>
      </c>
      <c r="AX2113" s="27" t="str">
        <f t="shared" si="190"/>
        <v xml:space="preserve">Vương Thị Thu Phương </v>
      </c>
      <c r="AY2113" s="4" t="str">
        <f t="shared" si="191"/>
        <v>VIN+</v>
      </c>
    </row>
    <row r="2114" spans="1:51" outlineLevel="1" x14ac:dyDescent="0.25">
      <c r="A2114" s="4" t="s">
        <v>1104</v>
      </c>
      <c r="B2114" s="4" t="s">
        <v>797</v>
      </c>
      <c r="C2114" s="4" t="s">
        <v>451</v>
      </c>
      <c r="D2114" s="11" t="s">
        <v>778</v>
      </c>
      <c r="E2114" s="32" t="s">
        <v>650</v>
      </c>
      <c r="F2114" s="11" t="s">
        <v>710</v>
      </c>
      <c r="G2114" s="35">
        <v>5135754</v>
      </c>
      <c r="H2114" s="4" t="s">
        <v>3648</v>
      </c>
      <c r="I2114" s="4"/>
      <c r="J2114" s="4"/>
      <c r="K2114" s="4"/>
      <c r="L2114" s="4"/>
      <c r="M2114" s="33"/>
      <c r="N2114" s="38"/>
      <c r="O2114" s="33"/>
      <c r="P2114" s="244">
        <f t="shared" si="188"/>
        <v>662.55399999999997</v>
      </c>
      <c r="Q2114" s="25"/>
      <c r="R2114" s="25"/>
      <c r="S2114" s="25"/>
      <c r="T2114" s="109"/>
      <c r="U2114" s="25"/>
      <c r="V2114" s="25"/>
      <c r="W2114" s="25"/>
      <c r="X2114" s="25">
        <v>0</v>
      </c>
      <c r="Y2114" s="25"/>
      <c r="Z2114" s="25">
        <v>0</v>
      </c>
      <c r="AA2114" s="109"/>
      <c r="AB2114" s="25">
        <v>0</v>
      </c>
      <c r="AC2114" s="25">
        <v>0</v>
      </c>
      <c r="AD2114" s="25">
        <v>0</v>
      </c>
      <c r="AE2114" s="25">
        <v>662.55399999999997</v>
      </c>
      <c r="AF2114" s="25">
        <v>0</v>
      </c>
      <c r="AG2114" s="25">
        <v>0</v>
      </c>
      <c r="AH2114" s="109"/>
      <c r="AI2114" s="25">
        <v>0</v>
      </c>
      <c r="AJ2114" s="25">
        <v>0</v>
      </c>
      <c r="AK2114" s="123">
        <v>0</v>
      </c>
      <c r="AL2114" s="25">
        <v>0</v>
      </c>
      <c r="AM2114" s="25">
        <v>0</v>
      </c>
      <c r="AN2114" s="25">
        <v>0</v>
      </c>
      <c r="AO2114" s="109"/>
      <c r="AP2114" s="25">
        <v>0</v>
      </c>
      <c r="AQ2114" s="25">
        <v>0</v>
      </c>
      <c r="AR2114" s="25">
        <v>0</v>
      </c>
      <c r="AS2114" s="25">
        <v>0</v>
      </c>
      <c r="AT2114" s="25">
        <v>0</v>
      </c>
      <c r="AU2114" s="25">
        <v>0</v>
      </c>
      <c r="AW2114" t="str">
        <f t="shared" si="189"/>
        <v>Phạm Thanh Hà</v>
      </c>
      <c r="AX2114" s="27" t="str">
        <f t="shared" si="190"/>
        <v xml:space="preserve">Vương Thị Thu Phương </v>
      </c>
      <c r="AY2114" s="4" t="str">
        <f t="shared" si="191"/>
        <v>VIN+</v>
      </c>
    </row>
    <row r="2115" spans="1:51" outlineLevel="1" x14ac:dyDescent="0.25">
      <c r="A2115" s="4" t="s">
        <v>1104</v>
      </c>
      <c r="B2115" s="4" t="s">
        <v>797</v>
      </c>
      <c r="C2115" s="4" t="s">
        <v>451</v>
      </c>
      <c r="D2115" s="11" t="s">
        <v>778</v>
      </c>
      <c r="E2115" s="32" t="s">
        <v>650</v>
      </c>
      <c r="F2115" s="11" t="s">
        <v>710</v>
      </c>
      <c r="G2115" s="35">
        <v>5298745</v>
      </c>
      <c r="H2115" s="4" t="s">
        <v>3649</v>
      </c>
      <c r="I2115" s="4"/>
      <c r="J2115" s="4"/>
      <c r="K2115" s="4"/>
      <c r="L2115" s="4"/>
      <c r="M2115" s="33"/>
      <c r="N2115" s="38"/>
      <c r="O2115" s="33"/>
      <c r="P2115" s="244">
        <f t="shared" si="188"/>
        <v>597.52099999999996</v>
      </c>
      <c r="Q2115" s="25"/>
      <c r="R2115" s="25"/>
      <c r="S2115" s="25"/>
      <c r="T2115" s="109"/>
      <c r="U2115" s="25"/>
      <c r="V2115" s="25"/>
      <c r="W2115" s="25"/>
      <c r="X2115" s="25">
        <v>0</v>
      </c>
      <c r="Y2115" s="25"/>
      <c r="Z2115" s="25">
        <v>0</v>
      </c>
      <c r="AA2115" s="109"/>
      <c r="AB2115" s="25">
        <v>0</v>
      </c>
      <c r="AC2115" s="25">
        <v>0</v>
      </c>
      <c r="AD2115" s="25">
        <v>0</v>
      </c>
      <c r="AE2115" s="25">
        <v>0</v>
      </c>
      <c r="AF2115" s="25">
        <v>597.52099999999996</v>
      </c>
      <c r="AG2115" s="25">
        <v>0</v>
      </c>
      <c r="AH2115" s="109"/>
      <c r="AI2115" s="25">
        <v>0</v>
      </c>
      <c r="AJ2115" s="25">
        <v>0</v>
      </c>
      <c r="AK2115" s="123">
        <v>0</v>
      </c>
      <c r="AL2115" s="25">
        <v>0</v>
      </c>
      <c r="AM2115" s="25">
        <v>0</v>
      </c>
      <c r="AN2115" s="25">
        <v>0</v>
      </c>
      <c r="AO2115" s="109"/>
      <c r="AP2115" s="25">
        <v>0</v>
      </c>
      <c r="AQ2115" s="25">
        <v>0</v>
      </c>
      <c r="AR2115" s="25">
        <v>0</v>
      </c>
      <c r="AS2115" s="25">
        <v>0</v>
      </c>
      <c r="AT2115" s="25">
        <v>0</v>
      </c>
      <c r="AU2115" s="25">
        <v>0</v>
      </c>
      <c r="AW2115" t="str">
        <f t="shared" si="189"/>
        <v>Phạm Thanh Hà</v>
      </c>
      <c r="AX2115" s="27" t="str">
        <f t="shared" si="190"/>
        <v xml:space="preserve">Vương Thị Thu Phương </v>
      </c>
      <c r="AY2115" s="4" t="str">
        <f t="shared" si="191"/>
        <v>VIN+</v>
      </c>
    </row>
    <row r="2116" spans="1:51" outlineLevel="1" x14ac:dyDescent="0.25">
      <c r="A2116" s="4" t="s">
        <v>1104</v>
      </c>
      <c r="B2116" s="4" t="s">
        <v>797</v>
      </c>
      <c r="C2116" s="4" t="s">
        <v>451</v>
      </c>
      <c r="D2116" s="11" t="s">
        <v>778</v>
      </c>
      <c r="E2116" s="32" t="s">
        <v>650</v>
      </c>
      <c r="F2116" s="11" t="s">
        <v>710</v>
      </c>
      <c r="G2116" s="35">
        <v>5296477</v>
      </c>
      <c r="H2116" s="4" t="s">
        <v>3650</v>
      </c>
      <c r="I2116" s="4"/>
      <c r="J2116" s="4"/>
      <c r="K2116" s="4"/>
      <c r="L2116" s="4"/>
      <c r="M2116" s="33"/>
      <c r="N2116" s="38"/>
      <c r="O2116" s="33"/>
      <c r="P2116" s="244">
        <f t="shared" si="188"/>
        <v>359.05700000000002</v>
      </c>
      <c r="Q2116" s="25"/>
      <c r="R2116" s="25"/>
      <c r="S2116" s="25"/>
      <c r="T2116" s="109"/>
      <c r="U2116" s="25"/>
      <c r="V2116" s="25"/>
      <c r="W2116" s="25"/>
      <c r="X2116" s="25">
        <v>0</v>
      </c>
      <c r="Y2116" s="25"/>
      <c r="Z2116" s="25">
        <v>0</v>
      </c>
      <c r="AA2116" s="109"/>
      <c r="AB2116" s="25">
        <v>0</v>
      </c>
      <c r="AC2116" s="25">
        <v>0</v>
      </c>
      <c r="AD2116" s="25">
        <v>0</v>
      </c>
      <c r="AE2116" s="25">
        <v>0</v>
      </c>
      <c r="AF2116" s="25">
        <v>0</v>
      </c>
      <c r="AG2116" s="25">
        <v>0</v>
      </c>
      <c r="AH2116" s="109"/>
      <c r="AI2116" s="25">
        <v>0</v>
      </c>
      <c r="AJ2116" s="25">
        <v>0</v>
      </c>
      <c r="AK2116" s="123">
        <v>0</v>
      </c>
      <c r="AL2116" s="25">
        <v>0</v>
      </c>
      <c r="AM2116" s="25">
        <v>0</v>
      </c>
      <c r="AN2116" s="25">
        <v>0</v>
      </c>
      <c r="AO2116" s="109"/>
      <c r="AP2116" s="25">
        <v>359.05700000000002</v>
      </c>
      <c r="AQ2116" s="25">
        <v>0</v>
      </c>
      <c r="AR2116" s="25">
        <v>0</v>
      </c>
      <c r="AS2116" s="25">
        <v>0</v>
      </c>
      <c r="AT2116" s="25">
        <v>0</v>
      </c>
      <c r="AU2116" s="25">
        <v>0</v>
      </c>
      <c r="AW2116" t="str">
        <f t="shared" si="189"/>
        <v>Phạm Thanh Hà</v>
      </c>
      <c r="AX2116" s="27" t="str">
        <f t="shared" si="190"/>
        <v xml:space="preserve">Vương Thị Thu Phương </v>
      </c>
      <c r="AY2116" s="4" t="str">
        <f t="shared" si="191"/>
        <v>VIN+</v>
      </c>
    </row>
    <row r="2117" spans="1:51" outlineLevel="1" x14ac:dyDescent="0.25">
      <c r="A2117" s="4" t="s">
        <v>1104</v>
      </c>
      <c r="B2117" s="4" t="s">
        <v>797</v>
      </c>
      <c r="C2117" s="4" t="s">
        <v>451</v>
      </c>
      <c r="D2117" s="11" t="s">
        <v>778</v>
      </c>
      <c r="E2117" s="32" t="s">
        <v>650</v>
      </c>
      <c r="F2117" s="11" t="s">
        <v>710</v>
      </c>
      <c r="G2117" s="35">
        <v>5276428</v>
      </c>
      <c r="H2117" s="4" t="s">
        <v>3651</v>
      </c>
      <c r="I2117" s="4"/>
      <c r="J2117" s="4"/>
      <c r="K2117" s="4"/>
      <c r="L2117" s="4"/>
      <c r="M2117" s="33"/>
      <c r="N2117" s="38"/>
      <c r="O2117" s="33"/>
      <c r="P2117" s="244">
        <f t="shared" si="188"/>
        <v>238.464</v>
      </c>
      <c r="Q2117" s="25"/>
      <c r="R2117" s="25"/>
      <c r="S2117" s="25"/>
      <c r="T2117" s="109"/>
      <c r="U2117" s="25"/>
      <c r="V2117" s="25"/>
      <c r="W2117" s="25"/>
      <c r="X2117" s="25">
        <v>0</v>
      </c>
      <c r="Y2117" s="25"/>
      <c r="Z2117" s="25">
        <v>0</v>
      </c>
      <c r="AA2117" s="109"/>
      <c r="AB2117" s="25">
        <v>0</v>
      </c>
      <c r="AC2117" s="25">
        <v>0</v>
      </c>
      <c r="AD2117" s="25">
        <v>0</v>
      </c>
      <c r="AE2117" s="25">
        <v>0</v>
      </c>
      <c r="AF2117" s="25">
        <v>238.464</v>
      </c>
      <c r="AG2117" s="25">
        <v>0</v>
      </c>
      <c r="AH2117" s="109"/>
      <c r="AI2117" s="25">
        <v>0</v>
      </c>
      <c r="AJ2117" s="25">
        <v>0</v>
      </c>
      <c r="AK2117" s="123">
        <v>0</v>
      </c>
      <c r="AL2117" s="25">
        <v>0</v>
      </c>
      <c r="AM2117" s="25">
        <v>0</v>
      </c>
      <c r="AN2117" s="25">
        <v>0</v>
      </c>
      <c r="AO2117" s="109"/>
      <c r="AP2117" s="25">
        <v>0</v>
      </c>
      <c r="AQ2117" s="25">
        <v>0</v>
      </c>
      <c r="AR2117" s="25">
        <v>0</v>
      </c>
      <c r="AS2117" s="25">
        <v>0</v>
      </c>
      <c r="AT2117" s="25">
        <v>0</v>
      </c>
      <c r="AU2117" s="25">
        <v>0</v>
      </c>
      <c r="AW2117" t="str">
        <f t="shared" si="189"/>
        <v>Phạm Thanh Hà</v>
      </c>
      <c r="AX2117" s="27" t="str">
        <f t="shared" si="190"/>
        <v xml:space="preserve">Vương Thị Thu Phương </v>
      </c>
      <c r="AY2117" s="4" t="str">
        <f t="shared" si="191"/>
        <v>VIN+</v>
      </c>
    </row>
    <row r="2118" spans="1:51" outlineLevel="1" x14ac:dyDescent="0.25">
      <c r="A2118" s="4" t="s">
        <v>1104</v>
      </c>
      <c r="B2118" s="4" t="s">
        <v>797</v>
      </c>
      <c r="C2118" s="4" t="s">
        <v>451</v>
      </c>
      <c r="D2118" s="11" t="s">
        <v>778</v>
      </c>
      <c r="E2118" s="32" t="s">
        <v>650</v>
      </c>
      <c r="F2118" s="11" t="s">
        <v>710</v>
      </c>
      <c r="G2118" s="35">
        <v>5277313</v>
      </c>
      <c r="H2118" s="4" t="s">
        <v>3652</v>
      </c>
      <c r="I2118" s="4"/>
      <c r="J2118" s="4"/>
      <c r="K2118" s="4"/>
      <c r="L2118" s="4"/>
      <c r="M2118" s="33"/>
      <c r="N2118" s="38"/>
      <c r="O2118" s="33"/>
      <c r="P2118" s="244">
        <f t="shared" si="188"/>
        <v>0</v>
      </c>
      <c r="Q2118" s="25"/>
      <c r="R2118" s="25"/>
      <c r="S2118" s="25"/>
      <c r="T2118" s="109"/>
      <c r="U2118" s="25"/>
      <c r="V2118" s="25"/>
      <c r="W2118" s="25"/>
      <c r="X2118" s="25">
        <v>0</v>
      </c>
      <c r="Y2118" s="25"/>
      <c r="Z2118" s="25">
        <v>0</v>
      </c>
      <c r="AA2118" s="109"/>
      <c r="AB2118" s="25">
        <v>0</v>
      </c>
      <c r="AC2118" s="25">
        <v>0</v>
      </c>
      <c r="AD2118" s="25">
        <v>0</v>
      </c>
      <c r="AE2118" s="25">
        <v>0</v>
      </c>
      <c r="AF2118" s="25">
        <v>0</v>
      </c>
      <c r="AG2118" s="25">
        <v>0</v>
      </c>
      <c r="AH2118" s="109"/>
      <c r="AI2118" s="25">
        <v>0</v>
      </c>
      <c r="AJ2118" s="25">
        <v>0</v>
      </c>
      <c r="AK2118" s="123">
        <v>0</v>
      </c>
      <c r="AL2118" s="25">
        <v>0</v>
      </c>
      <c r="AM2118" s="25">
        <v>0</v>
      </c>
      <c r="AN2118" s="25">
        <v>0</v>
      </c>
      <c r="AO2118" s="109"/>
      <c r="AP2118" s="25">
        <v>0</v>
      </c>
      <c r="AQ2118" s="25">
        <v>0</v>
      </c>
      <c r="AR2118" s="25">
        <v>0</v>
      </c>
      <c r="AS2118" s="25">
        <v>0</v>
      </c>
      <c r="AT2118" s="25">
        <v>0</v>
      </c>
      <c r="AU2118" s="25">
        <v>0</v>
      </c>
      <c r="AW2118" t="str">
        <f t="shared" si="189"/>
        <v>Phạm Thanh Hà</v>
      </c>
      <c r="AX2118" s="27" t="str">
        <f t="shared" si="190"/>
        <v xml:space="preserve">Vương Thị Thu Phương </v>
      </c>
      <c r="AY2118" s="4" t="str">
        <f t="shared" si="191"/>
        <v>VIN+</v>
      </c>
    </row>
    <row r="2119" spans="1:51" outlineLevel="1" x14ac:dyDescent="0.25">
      <c r="A2119" s="4" t="s">
        <v>1104</v>
      </c>
      <c r="B2119" s="4" t="s">
        <v>797</v>
      </c>
      <c r="C2119" s="4" t="s">
        <v>451</v>
      </c>
      <c r="D2119" s="11" t="s">
        <v>778</v>
      </c>
      <c r="E2119" s="32" t="s">
        <v>650</v>
      </c>
      <c r="F2119" s="11" t="s">
        <v>710</v>
      </c>
      <c r="G2119" s="35">
        <v>5298444</v>
      </c>
      <c r="H2119" s="4" t="s">
        <v>3653</v>
      </c>
      <c r="I2119" s="4"/>
      <c r="J2119" s="4"/>
      <c r="K2119" s="4"/>
      <c r="L2119" s="4"/>
      <c r="M2119" s="33"/>
      <c r="N2119" s="38"/>
      <c r="O2119" s="33"/>
      <c r="P2119" s="244">
        <f t="shared" si="188"/>
        <v>1319.9110000000001</v>
      </c>
      <c r="Q2119" s="25"/>
      <c r="R2119" s="25"/>
      <c r="S2119" s="25"/>
      <c r="T2119" s="109"/>
      <c r="U2119" s="25"/>
      <c r="V2119" s="25"/>
      <c r="W2119" s="25"/>
      <c r="X2119" s="25">
        <v>0</v>
      </c>
      <c r="Y2119" s="25"/>
      <c r="Z2119" s="25">
        <v>0</v>
      </c>
      <c r="AA2119" s="109"/>
      <c r="AB2119" s="25">
        <v>0</v>
      </c>
      <c r="AC2119" s="25">
        <v>0</v>
      </c>
      <c r="AD2119" s="25">
        <v>0</v>
      </c>
      <c r="AE2119" s="25">
        <v>597.52099999999996</v>
      </c>
      <c r="AF2119" s="25">
        <v>0</v>
      </c>
      <c r="AG2119" s="25">
        <v>0</v>
      </c>
      <c r="AH2119" s="109"/>
      <c r="AI2119" s="25">
        <v>0</v>
      </c>
      <c r="AJ2119" s="25">
        <v>0</v>
      </c>
      <c r="AK2119" s="123">
        <v>0</v>
      </c>
      <c r="AL2119" s="25">
        <v>0</v>
      </c>
      <c r="AM2119" s="25">
        <v>0</v>
      </c>
      <c r="AN2119" s="25">
        <v>0</v>
      </c>
      <c r="AO2119" s="109"/>
      <c r="AP2119" s="25">
        <v>0</v>
      </c>
      <c r="AQ2119" s="25">
        <v>0</v>
      </c>
      <c r="AR2119" s="25">
        <v>0</v>
      </c>
      <c r="AS2119" s="25">
        <v>0</v>
      </c>
      <c r="AT2119" s="25">
        <v>722.39</v>
      </c>
      <c r="AU2119" s="25">
        <v>0</v>
      </c>
      <c r="AW2119" t="str">
        <f t="shared" si="189"/>
        <v>Phạm Thanh Hà</v>
      </c>
      <c r="AX2119" s="27" t="str">
        <f t="shared" si="190"/>
        <v xml:space="preserve">Vương Thị Thu Phương </v>
      </c>
      <c r="AY2119" s="4" t="str">
        <f t="shared" si="191"/>
        <v>VIN+</v>
      </c>
    </row>
    <row r="2120" spans="1:51" outlineLevel="1" x14ac:dyDescent="0.25">
      <c r="A2120" s="4" t="s">
        <v>1104</v>
      </c>
      <c r="B2120" s="4" t="s">
        <v>797</v>
      </c>
      <c r="C2120" s="4" t="s">
        <v>451</v>
      </c>
      <c r="D2120" s="11" t="s">
        <v>778</v>
      </c>
      <c r="E2120" s="32" t="s">
        <v>650</v>
      </c>
      <c r="F2120" s="11" t="s">
        <v>710</v>
      </c>
      <c r="G2120" s="35">
        <v>5276352</v>
      </c>
      <c r="H2120" s="4" t="s">
        <v>3654</v>
      </c>
      <c r="I2120" s="4"/>
      <c r="J2120" s="4"/>
      <c r="K2120" s="4"/>
      <c r="L2120" s="4"/>
      <c r="M2120" s="33"/>
      <c r="N2120" s="38"/>
      <c r="O2120" s="33"/>
      <c r="P2120" s="244">
        <f t="shared" si="188"/>
        <v>597.52099999999996</v>
      </c>
      <c r="Q2120" s="25"/>
      <c r="R2120" s="25"/>
      <c r="S2120" s="25"/>
      <c r="T2120" s="109"/>
      <c r="U2120" s="25"/>
      <c r="V2120" s="25"/>
      <c r="W2120" s="25"/>
      <c r="X2120" s="25">
        <v>0</v>
      </c>
      <c r="Y2120" s="25"/>
      <c r="Z2120" s="25">
        <v>0</v>
      </c>
      <c r="AA2120" s="109"/>
      <c r="AB2120" s="25">
        <v>0</v>
      </c>
      <c r="AC2120" s="25">
        <v>0</v>
      </c>
      <c r="AD2120" s="25">
        <v>0</v>
      </c>
      <c r="AE2120" s="25">
        <v>597.52099999999996</v>
      </c>
      <c r="AF2120" s="25">
        <v>0</v>
      </c>
      <c r="AG2120" s="25">
        <v>0</v>
      </c>
      <c r="AH2120" s="109"/>
      <c r="AI2120" s="25">
        <v>0</v>
      </c>
      <c r="AJ2120" s="25">
        <v>0</v>
      </c>
      <c r="AK2120" s="123">
        <v>0</v>
      </c>
      <c r="AL2120" s="25">
        <v>0</v>
      </c>
      <c r="AM2120" s="25">
        <v>0</v>
      </c>
      <c r="AN2120" s="25">
        <v>0</v>
      </c>
      <c r="AO2120" s="109"/>
      <c r="AP2120" s="25">
        <v>0</v>
      </c>
      <c r="AQ2120" s="25">
        <v>0</v>
      </c>
      <c r="AR2120" s="25">
        <v>0</v>
      </c>
      <c r="AS2120" s="25">
        <v>0</v>
      </c>
      <c r="AT2120" s="25">
        <v>0</v>
      </c>
      <c r="AU2120" s="25">
        <v>0</v>
      </c>
      <c r="AW2120" t="str">
        <f t="shared" si="189"/>
        <v>Phạm Thanh Hà</v>
      </c>
      <c r="AX2120" s="27" t="str">
        <f t="shared" si="190"/>
        <v xml:space="preserve">Vương Thị Thu Phương </v>
      </c>
      <c r="AY2120" s="4" t="str">
        <f t="shared" si="191"/>
        <v>VIN+</v>
      </c>
    </row>
    <row r="2121" spans="1:51" outlineLevel="1" x14ac:dyDescent="0.25">
      <c r="A2121" s="4" t="s">
        <v>1104</v>
      </c>
      <c r="B2121" s="4" t="s">
        <v>797</v>
      </c>
      <c r="C2121" s="4" t="s">
        <v>451</v>
      </c>
      <c r="D2121" s="11" t="s">
        <v>778</v>
      </c>
      <c r="E2121" s="32" t="s">
        <v>650</v>
      </c>
      <c r="F2121" s="11" t="s">
        <v>710</v>
      </c>
      <c r="G2121" s="35">
        <v>5290743</v>
      </c>
      <c r="H2121" s="4" t="s">
        <v>3655</v>
      </c>
      <c r="I2121" s="4"/>
      <c r="J2121" s="4"/>
      <c r="K2121" s="4"/>
      <c r="L2121" s="4"/>
      <c r="M2121" s="33"/>
      <c r="N2121" s="38"/>
      <c r="O2121" s="33"/>
      <c r="P2121" s="244">
        <f t="shared" si="188"/>
        <v>0</v>
      </c>
      <c r="Q2121" s="25"/>
      <c r="R2121" s="25"/>
      <c r="S2121" s="25"/>
      <c r="T2121" s="109"/>
      <c r="U2121" s="25"/>
      <c r="V2121" s="25"/>
      <c r="W2121" s="25"/>
      <c r="X2121" s="25">
        <v>0</v>
      </c>
      <c r="Y2121" s="25"/>
      <c r="Z2121" s="25">
        <v>0</v>
      </c>
      <c r="AA2121" s="109"/>
      <c r="AB2121" s="25">
        <v>0</v>
      </c>
      <c r="AC2121" s="25">
        <v>0</v>
      </c>
      <c r="AD2121" s="25">
        <v>0</v>
      </c>
      <c r="AE2121" s="25">
        <v>0</v>
      </c>
      <c r="AF2121" s="25">
        <v>0</v>
      </c>
      <c r="AG2121" s="25">
        <v>0</v>
      </c>
      <c r="AH2121" s="109"/>
      <c r="AI2121" s="25">
        <v>0</v>
      </c>
      <c r="AJ2121" s="25">
        <v>0</v>
      </c>
      <c r="AK2121" s="123">
        <v>0</v>
      </c>
      <c r="AL2121" s="25">
        <v>0</v>
      </c>
      <c r="AM2121" s="25">
        <v>0</v>
      </c>
      <c r="AN2121" s="25">
        <v>0</v>
      </c>
      <c r="AO2121" s="109"/>
      <c r="AP2121" s="25">
        <v>0</v>
      </c>
      <c r="AQ2121" s="25">
        <v>0</v>
      </c>
      <c r="AR2121" s="25">
        <v>0</v>
      </c>
      <c r="AS2121" s="25">
        <v>0</v>
      </c>
      <c r="AT2121" s="25">
        <v>0</v>
      </c>
      <c r="AU2121" s="25">
        <v>0</v>
      </c>
      <c r="AW2121" t="str">
        <f t="shared" si="189"/>
        <v>Phạm Thanh Hà</v>
      </c>
      <c r="AX2121" s="27" t="str">
        <f t="shared" si="190"/>
        <v xml:space="preserve">Vương Thị Thu Phương </v>
      </c>
      <c r="AY2121" s="4" t="str">
        <f t="shared" si="191"/>
        <v>VIN+</v>
      </c>
    </row>
    <row r="2122" spans="1:51" outlineLevel="1" x14ac:dyDescent="0.25">
      <c r="A2122" s="4" t="s">
        <v>1104</v>
      </c>
      <c r="B2122" s="4" t="s">
        <v>797</v>
      </c>
      <c r="C2122" s="4" t="s">
        <v>451</v>
      </c>
      <c r="D2122" s="11" t="s">
        <v>778</v>
      </c>
      <c r="E2122" s="32" t="s">
        <v>650</v>
      </c>
      <c r="F2122" s="11" t="s">
        <v>710</v>
      </c>
      <c r="G2122" s="35">
        <v>5271762</v>
      </c>
      <c r="H2122" s="4" t="s">
        <v>3656</v>
      </c>
      <c r="I2122" s="4"/>
      <c r="J2122" s="4"/>
      <c r="K2122" s="4"/>
      <c r="L2122" s="4"/>
      <c r="M2122" s="33"/>
      <c r="N2122" s="38"/>
      <c r="O2122" s="33"/>
      <c r="P2122" s="244">
        <f t="shared" ref="P2122:P2185" si="192">SUM(Q2122:AU2122)</f>
        <v>597.52099999999996</v>
      </c>
      <c r="Q2122" s="25"/>
      <c r="R2122" s="25"/>
      <c r="S2122" s="25"/>
      <c r="T2122" s="109"/>
      <c r="U2122" s="25"/>
      <c r="V2122" s="25"/>
      <c r="W2122" s="25"/>
      <c r="X2122" s="25">
        <v>0</v>
      </c>
      <c r="Y2122" s="25"/>
      <c r="Z2122" s="25">
        <v>0</v>
      </c>
      <c r="AA2122" s="109"/>
      <c r="AB2122" s="25">
        <v>0</v>
      </c>
      <c r="AC2122" s="25">
        <v>0</v>
      </c>
      <c r="AD2122" s="25">
        <v>0</v>
      </c>
      <c r="AE2122" s="25">
        <v>597.52099999999996</v>
      </c>
      <c r="AF2122" s="25">
        <v>0</v>
      </c>
      <c r="AG2122" s="25">
        <v>0</v>
      </c>
      <c r="AH2122" s="109"/>
      <c r="AI2122" s="25">
        <v>0</v>
      </c>
      <c r="AJ2122" s="25">
        <v>0</v>
      </c>
      <c r="AK2122" s="123">
        <v>0</v>
      </c>
      <c r="AL2122" s="25">
        <v>0</v>
      </c>
      <c r="AM2122" s="25">
        <v>0</v>
      </c>
      <c r="AN2122" s="25">
        <v>0</v>
      </c>
      <c r="AO2122" s="109"/>
      <c r="AP2122" s="25">
        <v>0</v>
      </c>
      <c r="AQ2122" s="25">
        <v>0</v>
      </c>
      <c r="AR2122" s="25">
        <v>0</v>
      </c>
      <c r="AS2122" s="25">
        <v>0</v>
      </c>
      <c r="AT2122" s="25">
        <v>0</v>
      </c>
      <c r="AU2122" s="25">
        <v>0</v>
      </c>
      <c r="AW2122" t="str">
        <f t="shared" ref="AW2122:AW2185" si="193">+C2122</f>
        <v>Phạm Thanh Hà</v>
      </c>
      <c r="AX2122" s="27" t="str">
        <f t="shared" ref="AX2122:AX2185" si="194">+E2122</f>
        <v xml:space="preserve">Vương Thị Thu Phương </v>
      </c>
      <c r="AY2122" s="4" t="str">
        <f t="shared" si="191"/>
        <v>VIN+</v>
      </c>
    </row>
    <row r="2123" spans="1:51" outlineLevel="1" x14ac:dyDescent="0.25">
      <c r="A2123" s="4" t="s">
        <v>1104</v>
      </c>
      <c r="B2123" s="4" t="s">
        <v>797</v>
      </c>
      <c r="C2123" s="4" t="s">
        <v>451</v>
      </c>
      <c r="D2123" s="11" t="s">
        <v>778</v>
      </c>
      <c r="E2123" s="32" t="s">
        <v>650</v>
      </c>
      <c r="F2123" s="11" t="s">
        <v>710</v>
      </c>
      <c r="G2123" s="35">
        <v>5291012</v>
      </c>
      <c r="H2123" s="4" t="s">
        <v>3657</v>
      </c>
      <c r="I2123" s="4"/>
      <c r="J2123" s="4"/>
      <c r="K2123" s="4"/>
      <c r="L2123" s="4"/>
      <c r="M2123" s="33"/>
      <c r="N2123" s="38"/>
      <c r="O2123" s="33"/>
      <c r="P2123" s="244">
        <f t="shared" si="192"/>
        <v>359.05700000000002</v>
      </c>
      <c r="Q2123" s="25"/>
      <c r="R2123" s="25"/>
      <c r="S2123" s="25"/>
      <c r="T2123" s="109"/>
      <c r="U2123" s="25"/>
      <c r="V2123" s="25"/>
      <c r="W2123" s="25"/>
      <c r="X2123" s="25">
        <v>0</v>
      </c>
      <c r="Y2123" s="25"/>
      <c r="Z2123" s="25">
        <v>0</v>
      </c>
      <c r="AA2123" s="109"/>
      <c r="AB2123" s="25">
        <v>0</v>
      </c>
      <c r="AC2123" s="25">
        <v>0</v>
      </c>
      <c r="AD2123" s="25">
        <v>0</v>
      </c>
      <c r="AE2123" s="25">
        <v>0</v>
      </c>
      <c r="AF2123" s="25">
        <v>0</v>
      </c>
      <c r="AG2123" s="25">
        <v>0</v>
      </c>
      <c r="AH2123" s="109"/>
      <c r="AI2123" s="25">
        <v>0</v>
      </c>
      <c r="AJ2123" s="25">
        <v>0</v>
      </c>
      <c r="AK2123" s="123">
        <v>0</v>
      </c>
      <c r="AL2123" s="25">
        <v>359.05700000000002</v>
      </c>
      <c r="AM2123" s="25">
        <v>0</v>
      </c>
      <c r="AN2123" s="25">
        <v>0</v>
      </c>
      <c r="AO2123" s="109"/>
      <c r="AP2123" s="25">
        <v>0</v>
      </c>
      <c r="AQ2123" s="25">
        <v>0</v>
      </c>
      <c r="AR2123" s="25">
        <v>0</v>
      </c>
      <c r="AS2123" s="25">
        <v>0</v>
      </c>
      <c r="AT2123" s="25">
        <v>0</v>
      </c>
      <c r="AU2123" s="25">
        <v>0</v>
      </c>
      <c r="AW2123" t="str">
        <f t="shared" si="193"/>
        <v>Phạm Thanh Hà</v>
      </c>
      <c r="AX2123" s="27" t="str">
        <f t="shared" si="194"/>
        <v xml:space="preserve">Vương Thị Thu Phương </v>
      </c>
      <c r="AY2123" s="4" t="str">
        <f t="shared" si="191"/>
        <v>VIN+</v>
      </c>
    </row>
    <row r="2124" spans="1:51" outlineLevel="1" x14ac:dyDescent="0.25">
      <c r="A2124" s="4" t="s">
        <v>1104</v>
      </c>
      <c r="B2124" s="4" t="s">
        <v>797</v>
      </c>
      <c r="C2124" s="4" t="s">
        <v>451</v>
      </c>
      <c r="D2124" s="11" t="s">
        <v>778</v>
      </c>
      <c r="E2124" s="32" t="s">
        <v>650</v>
      </c>
      <c r="F2124" s="11" t="s">
        <v>710</v>
      </c>
      <c r="G2124" s="35">
        <v>5297843</v>
      </c>
      <c r="H2124" s="4" t="s">
        <v>3658</v>
      </c>
      <c r="I2124" s="4"/>
      <c r="J2124" s="4"/>
      <c r="K2124" s="4"/>
      <c r="L2124" s="4"/>
      <c r="M2124" s="33"/>
      <c r="N2124" s="38"/>
      <c r="O2124" s="33"/>
      <c r="P2124" s="244">
        <f t="shared" si="192"/>
        <v>0</v>
      </c>
      <c r="Q2124" s="25"/>
      <c r="R2124" s="25"/>
      <c r="S2124" s="25"/>
      <c r="T2124" s="109"/>
      <c r="U2124" s="25"/>
      <c r="V2124" s="25"/>
      <c r="W2124" s="25"/>
      <c r="X2124" s="25">
        <v>0</v>
      </c>
      <c r="Y2124" s="25"/>
      <c r="Z2124" s="25">
        <v>0</v>
      </c>
      <c r="AA2124" s="109"/>
      <c r="AB2124" s="25">
        <v>0</v>
      </c>
      <c r="AC2124" s="25">
        <v>0</v>
      </c>
      <c r="AD2124" s="25">
        <v>0</v>
      </c>
      <c r="AE2124" s="25">
        <v>0</v>
      </c>
      <c r="AF2124" s="25">
        <v>0</v>
      </c>
      <c r="AG2124" s="25">
        <v>0</v>
      </c>
      <c r="AH2124" s="109"/>
      <c r="AI2124" s="25">
        <v>0</v>
      </c>
      <c r="AJ2124" s="25">
        <v>0</v>
      </c>
      <c r="AK2124" s="123">
        <v>0</v>
      </c>
      <c r="AL2124" s="25">
        <v>0</v>
      </c>
      <c r="AM2124" s="25">
        <v>0</v>
      </c>
      <c r="AN2124" s="25">
        <v>0</v>
      </c>
      <c r="AO2124" s="109"/>
      <c r="AP2124" s="25">
        <v>0</v>
      </c>
      <c r="AQ2124" s="25">
        <v>0</v>
      </c>
      <c r="AR2124" s="25">
        <v>0</v>
      </c>
      <c r="AS2124" s="25">
        <v>0</v>
      </c>
      <c r="AT2124" s="25">
        <v>0</v>
      </c>
      <c r="AU2124" s="25">
        <v>0</v>
      </c>
      <c r="AW2124" t="str">
        <f t="shared" si="193"/>
        <v>Phạm Thanh Hà</v>
      </c>
      <c r="AX2124" s="27" t="str">
        <f t="shared" si="194"/>
        <v xml:space="preserve">Vương Thị Thu Phương </v>
      </c>
      <c r="AY2124" s="4" t="str">
        <f t="shared" si="191"/>
        <v>VIN+</v>
      </c>
    </row>
    <row r="2125" spans="1:51" outlineLevel="1" x14ac:dyDescent="0.25">
      <c r="A2125" s="4" t="s">
        <v>1104</v>
      </c>
      <c r="B2125" s="4" t="s">
        <v>797</v>
      </c>
      <c r="C2125" s="4" t="s">
        <v>451</v>
      </c>
      <c r="D2125" s="11" t="s">
        <v>778</v>
      </c>
      <c r="E2125" s="32" t="s">
        <v>650</v>
      </c>
      <c r="F2125" s="11" t="s">
        <v>710</v>
      </c>
      <c r="G2125" s="35">
        <v>5135408</v>
      </c>
      <c r="H2125" s="4" t="s">
        <v>3659</v>
      </c>
      <c r="I2125" s="4"/>
      <c r="J2125" s="4"/>
      <c r="K2125" s="4"/>
      <c r="L2125" s="4"/>
      <c r="M2125" s="33"/>
      <c r="N2125" s="38"/>
      <c r="O2125" s="33"/>
      <c r="P2125" s="244">
        <f t="shared" si="192"/>
        <v>238.464</v>
      </c>
      <c r="Q2125" s="25"/>
      <c r="R2125" s="25"/>
      <c r="S2125" s="25"/>
      <c r="T2125" s="109"/>
      <c r="U2125" s="25"/>
      <c r="V2125" s="25"/>
      <c r="W2125" s="25"/>
      <c r="X2125" s="25">
        <v>0</v>
      </c>
      <c r="Y2125" s="25"/>
      <c r="Z2125" s="25">
        <v>0</v>
      </c>
      <c r="AA2125" s="109"/>
      <c r="AB2125" s="25">
        <v>0</v>
      </c>
      <c r="AC2125" s="25">
        <v>0</v>
      </c>
      <c r="AD2125" s="25">
        <v>0</v>
      </c>
      <c r="AE2125" s="25">
        <v>238.464</v>
      </c>
      <c r="AF2125" s="25">
        <v>0</v>
      </c>
      <c r="AG2125" s="25">
        <v>0</v>
      </c>
      <c r="AH2125" s="109"/>
      <c r="AI2125" s="25">
        <v>0</v>
      </c>
      <c r="AJ2125" s="25">
        <v>0</v>
      </c>
      <c r="AK2125" s="123">
        <v>0</v>
      </c>
      <c r="AL2125" s="25">
        <v>0</v>
      </c>
      <c r="AM2125" s="25">
        <v>0</v>
      </c>
      <c r="AN2125" s="25">
        <v>0</v>
      </c>
      <c r="AO2125" s="109"/>
      <c r="AP2125" s="25">
        <v>0</v>
      </c>
      <c r="AQ2125" s="25">
        <v>0</v>
      </c>
      <c r="AR2125" s="25">
        <v>0</v>
      </c>
      <c r="AS2125" s="25">
        <v>0</v>
      </c>
      <c r="AT2125" s="25">
        <v>0</v>
      </c>
      <c r="AU2125" s="25">
        <v>0</v>
      </c>
      <c r="AW2125" t="str">
        <f t="shared" si="193"/>
        <v>Phạm Thanh Hà</v>
      </c>
      <c r="AX2125" s="27" t="str">
        <f t="shared" si="194"/>
        <v xml:space="preserve">Vương Thị Thu Phương </v>
      </c>
      <c r="AY2125" s="4" t="str">
        <f t="shared" si="191"/>
        <v>VIN+</v>
      </c>
    </row>
    <row r="2126" spans="1:51" outlineLevel="1" x14ac:dyDescent="0.25">
      <c r="A2126" s="4" t="s">
        <v>1104</v>
      </c>
      <c r="B2126" s="4" t="s">
        <v>797</v>
      </c>
      <c r="C2126" s="4" t="s">
        <v>451</v>
      </c>
      <c r="D2126" s="11" t="s">
        <v>778</v>
      </c>
      <c r="E2126" s="32" t="s">
        <v>650</v>
      </c>
      <c r="F2126" s="11" t="s">
        <v>710</v>
      </c>
      <c r="G2126" s="35">
        <v>5135989</v>
      </c>
      <c r="H2126" s="4" t="s">
        <v>3660</v>
      </c>
      <c r="I2126" s="4"/>
      <c r="J2126" s="4"/>
      <c r="K2126" s="4"/>
      <c r="L2126" s="4"/>
      <c r="M2126" s="33"/>
      <c r="N2126" s="38"/>
      <c r="O2126" s="33"/>
      <c r="P2126" s="244">
        <f t="shared" si="192"/>
        <v>0</v>
      </c>
      <c r="Q2126" s="25"/>
      <c r="R2126" s="25"/>
      <c r="S2126" s="25"/>
      <c r="T2126" s="109"/>
      <c r="U2126" s="25"/>
      <c r="V2126" s="25"/>
      <c r="W2126" s="25"/>
      <c r="X2126" s="25">
        <v>0</v>
      </c>
      <c r="Y2126" s="25"/>
      <c r="Z2126" s="25">
        <v>0</v>
      </c>
      <c r="AA2126" s="109"/>
      <c r="AB2126" s="25">
        <v>0</v>
      </c>
      <c r="AC2126" s="25">
        <v>0</v>
      </c>
      <c r="AD2126" s="25">
        <v>0</v>
      </c>
      <c r="AE2126" s="25">
        <v>0</v>
      </c>
      <c r="AF2126" s="25">
        <v>0</v>
      </c>
      <c r="AG2126" s="25">
        <v>0</v>
      </c>
      <c r="AH2126" s="109"/>
      <c r="AI2126" s="25">
        <v>0</v>
      </c>
      <c r="AJ2126" s="25">
        <v>0</v>
      </c>
      <c r="AK2126" s="123">
        <v>0</v>
      </c>
      <c r="AL2126" s="25">
        <v>0</v>
      </c>
      <c r="AM2126" s="25">
        <v>0</v>
      </c>
      <c r="AN2126" s="25">
        <v>0</v>
      </c>
      <c r="AO2126" s="109"/>
      <c r="AP2126" s="25">
        <v>0</v>
      </c>
      <c r="AQ2126" s="25">
        <v>0</v>
      </c>
      <c r="AR2126" s="25">
        <v>0</v>
      </c>
      <c r="AS2126" s="25">
        <v>0</v>
      </c>
      <c r="AT2126" s="25">
        <v>0</v>
      </c>
      <c r="AU2126" s="25">
        <v>0</v>
      </c>
      <c r="AW2126" t="str">
        <f t="shared" si="193"/>
        <v>Phạm Thanh Hà</v>
      </c>
      <c r="AX2126" s="27" t="str">
        <f t="shared" si="194"/>
        <v xml:space="preserve">Vương Thị Thu Phương </v>
      </c>
      <c r="AY2126" s="4" t="str">
        <f t="shared" si="191"/>
        <v>VIN+</v>
      </c>
    </row>
    <row r="2127" spans="1:51" outlineLevel="1" x14ac:dyDescent="0.25">
      <c r="A2127" s="4" t="s">
        <v>1104</v>
      </c>
      <c r="B2127" s="4" t="s">
        <v>797</v>
      </c>
      <c r="C2127" s="4" t="s">
        <v>451</v>
      </c>
      <c r="D2127" s="11" t="s">
        <v>778</v>
      </c>
      <c r="E2127" s="32" t="s">
        <v>650</v>
      </c>
      <c r="F2127" s="11" t="s">
        <v>710</v>
      </c>
      <c r="G2127" s="35">
        <v>5139781</v>
      </c>
      <c r="H2127" s="4" t="s">
        <v>3661</v>
      </c>
      <c r="I2127" s="4"/>
      <c r="J2127" s="4"/>
      <c r="K2127" s="4"/>
      <c r="L2127" s="4"/>
      <c r="M2127" s="33"/>
      <c r="N2127" s="38"/>
      <c r="O2127" s="33"/>
      <c r="P2127" s="244">
        <f t="shared" si="192"/>
        <v>0</v>
      </c>
      <c r="Q2127" s="25"/>
      <c r="R2127" s="25"/>
      <c r="S2127" s="25"/>
      <c r="T2127" s="109"/>
      <c r="U2127" s="25"/>
      <c r="V2127" s="25"/>
      <c r="W2127" s="25"/>
      <c r="X2127" s="25">
        <v>0</v>
      </c>
      <c r="Y2127" s="25"/>
      <c r="Z2127" s="25">
        <v>0</v>
      </c>
      <c r="AA2127" s="109"/>
      <c r="AB2127" s="25">
        <v>0</v>
      </c>
      <c r="AC2127" s="25">
        <v>0</v>
      </c>
      <c r="AD2127" s="25">
        <v>0</v>
      </c>
      <c r="AE2127" s="25">
        <v>0</v>
      </c>
      <c r="AF2127" s="25">
        <v>0</v>
      </c>
      <c r="AG2127" s="25">
        <v>0</v>
      </c>
      <c r="AH2127" s="109"/>
      <c r="AI2127" s="25">
        <v>0</v>
      </c>
      <c r="AJ2127" s="25">
        <v>0</v>
      </c>
      <c r="AK2127" s="123">
        <v>0</v>
      </c>
      <c r="AL2127" s="25">
        <v>0</v>
      </c>
      <c r="AM2127" s="25">
        <v>0</v>
      </c>
      <c r="AN2127" s="25">
        <v>0</v>
      </c>
      <c r="AO2127" s="109"/>
      <c r="AP2127" s="25">
        <v>0</v>
      </c>
      <c r="AQ2127" s="25">
        <v>0</v>
      </c>
      <c r="AR2127" s="25">
        <v>0</v>
      </c>
      <c r="AS2127" s="25">
        <v>0</v>
      </c>
      <c r="AT2127" s="25">
        <v>0</v>
      </c>
      <c r="AU2127" s="25">
        <v>0</v>
      </c>
      <c r="AW2127" t="str">
        <f t="shared" si="193"/>
        <v>Phạm Thanh Hà</v>
      </c>
      <c r="AX2127" s="27" t="str">
        <f t="shared" si="194"/>
        <v xml:space="preserve">Vương Thị Thu Phương </v>
      </c>
      <c r="AY2127" s="4" t="str">
        <f t="shared" si="191"/>
        <v>VIN+</v>
      </c>
    </row>
    <row r="2128" spans="1:51" outlineLevel="1" x14ac:dyDescent="0.25">
      <c r="A2128" s="4" t="s">
        <v>1104</v>
      </c>
      <c r="B2128" s="4" t="s">
        <v>797</v>
      </c>
      <c r="C2128" s="4" t="s">
        <v>451</v>
      </c>
      <c r="D2128" s="11" t="s">
        <v>778</v>
      </c>
      <c r="E2128" s="32" t="s">
        <v>650</v>
      </c>
      <c r="F2128" s="11" t="s">
        <v>710</v>
      </c>
      <c r="G2128" s="35">
        <v>5135972</v>
      </c>
      <c r="H2128" s="4" t="s">
        <v>3662</v>
      </c>
      <c r="I2128" s="4"/>
      <c r="J2128" s="4"/>
      <c r="K2128" s="4"/>
      <c r="L2128" s="4"/>
      <c r="M2128" s="33"/>
      <c r="N2128" s="38"/>
      <c r="O2128" s="33"/>
      <c r="P2128" s="244">
        <f t="shared" si="192"/>
        <v>597.52099999999996</v>
      </c>
      <c r="Q2128" s="25"/>
      <c r="R2128" s="25"/>
      <c r="S2128" s="25"/>
      <c r="T2128" s="109"/>
      <c r="U2128" s="25"/>
      <c r="V2128" s="25"/>
      <c r="W2128" s="25"/>
      <c r="X2128" s="25">
        <v>0</v>
      </c>
      <c r="Y2128" s="25"/>
      <c r="Z2128" s="25">
        <v>0</v>
      </c>
      <c r="AA2128" s="109"/>
      <c r="AB2128" s="25">
        <v>0</v>
      </c>
      <c r="AC2128" s="25">
        <v>0</v>
      </c>
      <c r="AD2128" s="25">
        <v>0</v>
      </c>
      <c r="AE2128" s="25">
        <v>597.52099999999996</v>
      </c>
      <c r="AF2128" s="25">
        <v>0</v>
      </c>
      <c r="AG2128" s="25">
        <v>0</v>
      </c>
      <c r="AH2128" s="109"/>
      <c r="AI2128" s="25">
        <v>0</v>
      </c>
      <c r="AJ2128" s="25">
        <v>0</v>
      </c>
      <c r="AK2128" s="123">
        <v>0</v>
      </c>
      <c r="AL2128" s="25">
        <v>0</v>
      </c>
      <c r="AM2128" s="25">
        <v>0</v>
      </c>
      <c r="AN2128" s="25">
        <v>0</v>
      </c>
      <c r="AO2128" s="109"/>
      <c r="AP2128" s="25">
        <v>0</v>
      </c>
      <c r="AQ2128" s="25">
        <v>0</v>
      </c>
      <c r="AR2128" s="25">
        <v>0</v>
      </c>
      <c r="AS2128" s="25">
        <v>0</v>
      </c>
      <c r="AT2128" s="25">
        <v>0</v>
      </c>
      <c r="AU2128" s="25">
        <v>0</v>
      </c>
      <c r="AW2128" t="str">
        <f t="shared" si="193"/>
        <v>Phạm Thanh Hà</v>
      </c>
      <c r="AX2128" s="27" t="str">
        <f t="shared" si="194"/>
        <v xml:space="preserve">Vương Thị Thu Phương </v>
      </c>
      <c r="AY2128" s="4" t="str">
        <f t="shared" ref="AY2128:AY2191" si="195">+B2128</f>
        <v>VIN+</v>
      </c>
    </row>
    <row r="2129" spans="1:51" outlineLevel="1" x14ac:dyDescent="0.25">
      <c r="A2129" s="4" t="s">
        <v>1104</v>
      </c>
      <c r="B2129" s="4" t="s">
        <v>797</v>
      </c>
      <c r="C2129" s="4" t="s">
        <v>451</v>
      </c>
      <c r="D2129" s="11" t="s">
        <v>778</v>
      </c>
      <c r="E2129" s="32" t="s">
        <v>650</v>
      </c>
      <c r="F2129" s="11" t="s">
        <v>710</v>
      </c>
      <c r="G2129" s="35">
        <v>5297300</v>
      </c>
      <c r="H2129" s="4" t="s">
        <v>3663</v>
      </c>
      <c r="I2129" s="4"/>
      <c r="J2129" s="4"/>
      <c r="K2129" s="4"/>
      <c r="L2129" s="4"/>
      <c r="M2129" s="33"/>
      <c r="N2129" s="38"/>
      <c r="O2129" s="33"/>
      <c r="P2129" s="244">
        <f t="shared" si="192"/>
        <v>0</v>
      </c>
      <c r="Q2129" s="25"/>
      <c r="R2129" s="25"/>
      <c r="S2129" s="25"/>
      <c r="T2129" s="109"/>
      <c r="U2129" s="25"/>
      <c r="V2129" s="25"/>
      <c r="W2129" s="25"/>
      <c r="X2129" s="25">
        <v>0</v>
      </c>
      <c r="Y2129" s="25"/>
      <c r="Z2129" s="25">
        <v>0</v>
      </c>
      <c r="AA2129" s="109"/>
      <c r="AB2129" s="25">
        <v>0</v>
      </c>
      <c r="AC2129" s="25">
        <v>0</v>
      </c>
      <c r="AD2129" s="25">
        <v>0</v>
      </c>
      <c r="AE2129" s="25">
        <v>0</v>
      </c>
      <c r="AF2129" s="25">
        <v>0</v>
      </c>
      <c r="AG2129" s="25">
        <v>0</v>
      </c>
      <c r="AH2129" s="109"/>
      <c r="AI2129" s="25">
        <v>0</v>
      </c>
      <c r="AJ2129" s="25">
        <v>0</v>
      </c>
      <c r="AK2129" s="123">
        <v>0</v>
      </c>
      <c r="AL2129" s="25">
        <v>0</v>
      </c>
      <c r="AM2129" s="25">
        <v>0</v>
      </c>
      <c r="AN2129" s="25">
        <v>0</v>
      </c>
      <c r="AO2129" s="109"/>
      <c r="AP2129" s="25">
        <v>0</v>
      </c>
      <c r="AQ2129" s="25">
        <v>0</v>
      </c>
      <c r="AR2129" s="25">
        <v>0</v>
      </c>
      <c r="AS2129" s="25">
        <v>0</v>
      </c>
      <c r="AT2129" s="25">
        <v>0</v>
      </c>
      <c r="AU2129" s="25">
        <v>0</v>
      </c>
      <c r="AW2129" t="str">
        <f t="shared" si="193"/>
        <v>Phạm Thanh Hà</v>
      </c>
      <c r="AX2129" s="27" t="str">
        <f t="shared" si="194"/>
        <v xml:space="preserve">Vương Thị Thu Phương </v>
      </c>
      <c r="AY2129" s="4" t="str">
        <f t="shared" si="195"/>
        <v>VIN+</v>
      </c>
    </row>
    <row r="2130" spans="1:51" outlineLevel="1" x14ac:dyDescent="0.25">
      <c r="A2130" s="4" t="s">
        <v>1104</v>
      </c>
      <c r="B2130" s="4" t="s">
        <v>797</v>
      </c>
      <c r="C2130" s="4" t="s">
        <v>451</v>
      </c>
      <c r="D2130" s="11" t="s">
        <v>778</v>
      </c>
      <c r="E2130" s="32" t="s">
        <v>650</v>
      </c>
      <c r="F2130" s="11" t="s">
        <v>710</v>
      </c>
      <c r="G2130" s="35">
        <v>5138474</v>
      </c>
      <c r="H2130" s="4" t="s">
        <v>3664</v>
      </c>
      <c r="I2130" s="4"/>
      <c r="J2130" s="4"/>
      <c r="K2130" s="4"/>
      <c r="L2130" s="4"/>
      <c r="M2130" s="33"/>
      <c r="N2130" s="38"/>
      <c r="O2130" s="33"/>
      <c r="P2130" s="244">
        <f t="shared" si="192"/>
        <v>359.05700000000002</v>
      </c>
      <c r="Q2130" s="25"/>
      <c r="R2130" s="25"/>
      <c r="S2130" s="25"/>
      <c r="T2130" s="109"/>
      <c r="U2130" s="25"/>
      <c r="V2130" s="25"/>
      <c r="W2130" s="25"/>
      <c r="X2130" s="25">
        <v>0</v>
      </c>
      <c r="Y2130" s="25"/>
      <c r="Z2130" s="25">
        <v>0</v>
      </c>
      <c r="AA2130" s="109"/>
      <c r="AB2130" s="25">
        <v>0</v>
      </c>
      <c r="AC2130" s="25">
        <v>0</v>
      </c>
      <c r="AD2130" s="25">
        <v>0</v>
      </c>
      <c r="AE2130" s="25">
        <v>359.05700000000002</v>
      </c>
      <c r="AF2130" s="25">
        <v>0</v>
      </c>
      <c r="AG2130" s="25">
        <v>0</v>
      </c>
      <c r="AH2130" s="109"/>
      <c r="AI2130" s="25">
        <v>0</v>
      </c>
      <c r="AJ2130" s="25">
        <v>0</v>
      </c>
      <c r="AK2130" s="123">
        <v>0</v>
      </c>
      <c r="AL2130" s="25">
        <v>0</v>
      </c>
      <c r="AM2130" s="25">
        <v>0</v>
      </c>
      <c r="AN2130" s="25">
        <v>0</v>
      </c>
      <c r="AO2130" s="109"/>
      <c r="AP2130" s="25">
        <v>0</v>
      </c>
      <c r="AQ2130" s="25">
        <v>0</v>
      </c>
      <c r="AR2130" s="25">
        <v>0</v>
      </c>
      <c r="AS2130" s="25">
        <v>0</v>
      </c>
      <c r="AT2130" s="25">
        <v>0</v>
      </c>
      <c r="AU2130" s="25">
        <v>0</v>
      </c>
      <c r="AW2130" t="str">
        <f t="shared" si="193"/>
        <v>Phạm Thanh Hà</v>
      </c>
      <c r="AX2130" s="27" t="str">
        <f t="shared" si="194"/>
        <v xml:space="preserve">Vương Thị Thu Phương </v>
      </c>
      <c r="AY2130" s="4" t="str">
        <f t="shared" si="195"/>
        <v>VIN+</v>
      </c>
    </row>
    <row r="2131" spans="1:51" outlineLevel="1" x14ac:dyDescent="0.25">
      <c r="A2131" s="4" t="s">
        <v>1104</v>
      </c>
      <c r="B2131" s="4" t="s">
        <v>797</v>
      </c>
      <c r="C2131" s="4" t="s">
        <v>451</v>
      </c>
      <c r="D2131" s="11" t="s">
        <v>778</v>
      </c>
      <c r="E2131" s="32" t="s">
        <v>650</v>
      </c>
      <c r="F2131" s="11" t="s">
        <v>710</v>
      </c>
      <c r="G2131" s="35">
        <v>5277306</v>
      </c>
      <c r="H2131" s="4" t="s">
        <v>3665</v>
      </c>
      <c r="I2131" s="4"/>
      <c r="J2131" s="4"/>
      <c r="K2131" s="4"/>
      <c r="L2131" s="4"/>
      <c r="M2131" s="33"/>
      <c r="N2131" s="38"/>
      <c r="O2131" s="33"/>
      <c r="P2131" s="244">
        <f t="shared" si="192"/>
        <v>0</v>
      </c>
      <c r="Q2131" s="25"/>
      <c r="R2131" s="25"/>
      <c r="S2131" s="25"/>
      <c r="T2131" s="109"/>
      <c r="U2131" s="25"/>
      <c r="V2131" s="25"/>
      <c r="W2131" s="25"/>
      <c r="X2131" s="25">
        <v>0</v>
      </c>
      <c r="Y2131" s="25"/>
      <c r="Z2131" s="25">
        <v>0</v>
      </c>
      <c r="AA2131" s="109"/>
      <c r="AB2131" s="25">
        <v>0</v>
      </c>
      <c r="AC2131" s="25">
        <v>0</v>
      </c>
      <c r="AD2131" s="25">
        <v>0</v>
      </c>
      <c r="AE2131" s="25">
        <v>0</v>
      </c>
      <c r="AF2131" s="25">
        <v>0</v>
      </c>
      <c r="AG2131" s="25">
        <v>0</v>
      </c>
      <c r="AH2131" s="109"/>
      <c r="AI2131" s="25">
        <v>0</v>
      </c>
      <c r="AJ2131" s="25">
        <v>0</v>
      </c>
      <c r="AK2131" s="123">
        <v>0</v>
      </c>
      <c r="AL2131" s="25">
        <v>0</v>
      </c>
      <c r="AM2131" s="25">
        <v>0</v>
      </c>
      <c r="AN2131" s="25">
        <v>0</v>
      </c>
      <c r="AO2131" s="109"/>
      <c r="AP2131" s="25">
        <v>0</v>
      </c>
      <c r="AQ2131" s="25">
        <v>0</v>
      </c>
      <c r="AR2131" s="25">
        <v>0</v>
      </c>
      <c r="AS2131" s="25">
        <v>0</v>
      </c>
      <c r="AT2131" s="25">
        <v>0</v>
      </c>
      <c r="AU2131" s="25">
        <v>0</v>
      </c>
      <c r="AW2131" t="str">
        <f t="shared" si="193"/>
        <v>Phạm Thanh Hà</v>
      </c>
      <c r="AX2131" s="27" t="str">
        <f t="shared" si="194"/>
        <v xml:space="preserve">Vương Thị Thu Phương </v>
      </c>
      <c r="AY2131" s="4" t="str">
        <f t="shared" si="195"/>
        <v>VIN+</v>
      </c>
    </row>
    <row r="2132" spans="1:51" outlineLevel="1" x14ac:dyDescent="0.25">
      <c r="A2132" s="4" t="s">
        <v>1104</v>
      </c>
      <c r="B2132" s="4" t="s">
        <v>797</v>
      </c>
      <c r="C2132" s="4" t="s">
        <v>451</v>
      </c>
      <c r="D2132" s="11" t="s">
        <v>778</v>
      </c>
      <c r="E2132" s="32" t="s">
        <v>650</v>
      </c>
      <c r="F2132" s="11" t="s">
        <v>710</v>
      </c>
      <c r="G2132" s="35">
        <v>5293726</v>
      </c>
      <c r="H2132" s="4" t="s">
        <v>3666</v>
      </c>
      <c r="I2132" s="4"/>
      <c r="J2132" s="4"/>
      <c r="K2132" s="4"/>
      <c r="L2132" s="4"/>
      <c r="M2132" s="33"/>
      <c r="N2132" s="38"/>
      <c r="O2132" s="33"/>
      <c r="P2132" s="244">
        <f t="shared" si="192"/>
        <v>1058.5730000000001</v>
      </c>
      <c r="Q2132" s="25"/>
      <c r="R2132" s="25"/>
      <c r="S2132" s="25"/>
      <c r="T2132" s="109"/>
      <c r="U2132" s="25"/>
      <c r="V2132" s="25"/>
      <c r="W2132" s="25"/>
      <c r="X2132" s="25">
        <v>0</v>
      </c>
      <c r="Y2132" s="25"/>
      <c r="Z2132" s="25">
        <v>0</v>
      </c>
      <c r="AA2132" s="109"/>
      <c r="AB2132" s="25">
        <v>0</v>
      </c>
      <c r="AC2132" s="25">
        <v>0</v>
      </c>
      <c r="AD2132" s="25">
        <v>0</v>
      </c>
      <c r="AE2132" s="25">
        <v>0</v>
      </c>
      <c r="AF2132" s="25">
        <v>0</v>
      </c>
      <c r="AG2132" s="25">
        <v>0</v>
      </c>
      <c r="AH2132" s="109"/>
      <c r="AI2132" s="25">
        <v>0</v>
      </c>
      <c r="AJ2132" s="25">
        <v>238.464</v>
      </c>
      <c r="AK2132" s="123">
        <v>0</v>
      </c>
      <c r="AL2132" s="25">
        <v>0</v>
      </c>
      <c r="AM2132" s="25">
        <v>0</v>
      </c>
      <c r="AN2132" s="25">
        <v>0</v>
      </c>
      <c r="AO2132" s="109"/>
      <c r="AP2132" s="25">
        <v>820.10900000000004</v>
      </c>
      <c r="AQ2132" s="25">
        <v>0</v>
      </c>
      <c r="AR2132" s="25">
        <v>0</v>
      </c>
      <c r="AS2132" s="25">
        <v>0</v>
      </c>
      <c r="AT2132" s="25">
        <v>0</v>
      </c>
      <c r="AU2132" s="25">
        <v>0</v>
      </c>
      <c r="AW2132" t="str">
        <f t="shared" si="193"/>
        <v>Phạm Thanh Hà</v>
      </c>
      <c r="AX2132" s="27" t="str">
        <f t="shared" si="194"/>
        <v xml:space="preserve">Vương Thị Thu Phương </v>
      </c>
      <c r="AY2132" s="4" t="str">
        <f t="shared" si="195"/>
        <v>VIN+</v>
      </c>
    </row>
    <row r="2133" spans="1:51" outlineLevel="1" x14ac:dyDescent="0.25">
      <c r="A2133" s="4" t="s">
        <v>1104</v>
      </c>
      <c r="B2133" s="4" t="s">
        <v>797</v>
      </c>
      <c r="C2133" s="4" t="s">
        <v>451</v>
      </c>
      <c r="D2133" s="11" t="s">
        <v>778</v>
      </c>
      <c r="E2133" s="32" t="s">
        <v>650</v>
      </c>
      <c r="F2133" s="11" t="s">
        <v>710</v>
      </c>
      <c r="G2133" s="35">
        <v>5297289</v>
      </c>
      <c r="H2133" s="4" t="s">
        <v>3667</v>
      </c>
      <c r="I2133" s="4"/>
      <c r="J2133" s="4"/>
      <c r="K2133" s="4"/>
      <c r="L2133" s="4"/>
      <c r="M2133" s="33"/>
      <c r="N2133" s="38"/>
      <c r="O2133" s="33"/>
      <c r="P2133" s="244">
        <f t="shared" si="192"/>
        <v>0</v>
      </c>
      <c r="Q2133" s="25"/>
      <c r="R2133" s="25"/>
      <c r="S2133" s="25"/>
      <c r="T2133" s="109"/>
      <c r="U2133" s="25"/>
      <c r="V2133" s="25"/>
      <c r="W2133" s="25"/>
      <c r="X2133" s="25">
        <v>0</v>
      </c>
      <c r="Y2133" s="25"/>
      <c r="Z2133" s="25">
        <v>0</v>
      </c>
      <c r="AA2133" s="109"/>
      <c r="AB2133" s="25">
        <v>0</v>
      </c>
      <c r="AC2133" s="25">
        <v>0</v>
      </c>
      <c r="AD2133" s="25">
        <v>0</v>
      </c>
      <c r="AE2133" s="25">
        <v>0</v>
      </c>
      <c r="AF2133" s="25">
        <v>0</v>
      </c>
      <c r="AG2133" s="25">
        <v>0</v>
      </c>
      <c r="AH2133" s="109"/>
      <c r="AI2133" s="25">
        <v>0</v>
      </c>
      <c r="AJ2133" s="25">
        <v>0</v>
      </c>
      <c r="AK2133" s="123">
        <v>0</v>
      </c>
      <c r="AL2133" s="25">
        <v>0</v>
      </c>
      <c r="AM2133" s="25">
        <v>0</v>
      </c>
      <c r="AN2133" s="25">
        <v>0</v>
      </c>
      <c r="AO2133" s="109"/>
      <c r="AP2133" s="25">
        <v>0</v>
      </c>
      <c r="AQ2133" s="25">
        <v>0</v>
      </c>
      <c r="AR2133" s="25">
        <v>0</v>
      </c>
      <c r="AS2133" s="25">
        <v>0</v>
      </c>
      <c r="AT2133" s="25">
        <v>0</v>
      </c>
      <c r="AU2133" s="25">
        <v>0</v>
      </c>
      <c r="AW2133" t="str">
        <f t="shared" si="193"/>
        <v>Phạm Thanh Hà</v>
      </c>
      <c r="AX2133" s="27" t="str">
        <f t="shared" si="194"/>
        <v xml:space="preserve">Vương Thị Thu Phương </v>
      </c>
      <c r="AY2133" s="4" t="str">
        <f t="shared" si="195"/>
        <v>VIN+</v>
      </c>
    </row>
    <row r="2134" spans="1:51" outlineLevel="1" x14ac:dyDescent="0.25">
      <c r="A2134" s="4" t="s">
        <v>1104</v>
      </c>
      <c r="B2134" s="4" t="s">
        <v>797</v>
      </c>
      <c r="C2134" s="4" t="s">
        <v>451</v>
      </c>
      <c r="D2134" s="11" t="s">
        <v>778</v>
      </c>
      <c r="E2134" s="32" t="s">
        <v>650</v>
      </c>
      <c r="F2134" s="11" t="s">
        <v>710</v>
      </c>
      <c r="G2134" s="35">
        <v>5298084</v>
      </c>
      <c r="H2134" s="4" t="s">
        <v>3668</v>
      </c>
      <c r="I2134" s="4"/>
      <c r="J2134" s="4"/>
      <c r="K2134" s="4"/>
      <c r="L2134" s="4"/>
      <c r="M2134" s="33"/>
      <c r="N2134" s="38"/>
      <c r="O2134" s="33"/>
      <c r="P2134" s="244">
        <f t="shared" si="192"/>
        <v>0</v>
      </c>
      <c r="Q2134" s="25"/>
      <c r="R2134" s="25"/>
      <c r="S2134" s="25"/>
      <c r="T2134" s="109"/>
      <c r="U2134" s="25"/>
      <c r="V2134" s="25"/>
      <c r="W2134" s="25"/>
      <c r="X2134" s="25">
        <v>0</v>
      </c>
      <c r="Y2134" s="25"/>
      <c r="Z2134" s="25">
        <v>0</v>
      </c>
      <c r="AA2134" s="109"/>
      <c r="AB2134" s="25">
        <v>0</v>
      </c>
      <c r="AC2134" s="25">
        <v>0</v>
      </c>
      <c r="AD2134" s="25">
        <v>0</v>
      </c>
      <c r="AE2134" s="25">
        <v>0</v>
      </c>
      <c r="AF2134" s="25">
        <v>0</v>
      </c>
      <c r="AG2134" s="25">
        <v>0</v>
      </c>
      <c r="AH2134" s="109"/>
      <c r="AI2134" s="25">
        <v>0</v>
      </c>
      <c r="AJ2134" s="25">
        <v>0</v>
      </c>
      <c r="AK2134" s="123">
        <v>0</v>
      </c>
      <c r="AL2134" s="25">
        <v>0</v>
      </c>
      <c r="AM2134" s="25">
        <v>0</v>
      </c>
      <c r="AN2134" s="25">
        <v>0</v>
      </c>
      <c r="AO2134" s="109"/>
      <c r="AP2134" s="25">
        <v>0</v>
      </c>
      <c r="AQ2134" s="25">
        <v>0</v>
      </c>
      <c r="AR2134" s="25">
        <v>0</v>
      </c>
      <c r="AS2134" s="25">
        <v>0</v>
      </c>
      <c r="AT2134" s="25">
        <v>0</v>
      </c>
      <c r="AU2134" s="25">
        <v>0</v>
      </c>
      <c r="AW2134" t="str">
        <f t="shared" si="193"/>
        <v>Phạm Thanh Hà</v>
      </c>
      <c r="AX2134" s="27" t="str">
        <f t="shared" si="194"/>
        <v xml:space="preserve">Vương Thị Thu Phương </v>
      </c>
      <c r="AY2134" s="4" t="str">
        <f t="shared" si="195"/>
        <v>VIN+</v>
      </c>
    </row>
    <row r="2135" spans="1:51" outlineLevel="1" x14ac:dyDescent="0.25">
      <c r="A2135" s="4" t="s">
        <v>1104</v>
      </c>
      <c r="B2135" s="4" t="s">
        <v>797</v>
      </c>
      <c r="C2135" s="4" t="s">
        <v>451</v>
      </c>
      <c r="D2135" s="11" t="s">
        <v>778</v>
      </c>
      <c r="E2135" s="32" t="s">
        <v>650</v>
      </c>
      <c r="F2135" s="11" t="s">
        <v>710</v>
      </c>
      <c r="G2135" s="35">
        <v>5136355</v>
      </c>
      <c r="H2135" s="4" t="s">
        <v>3669</v>
      </c>
      <c r="I2135" s="4"/>
      <c r="J2135" s="4"/>
      <c r="K2135" s="4"/>
      <c r="L2135" s="4"/>
      <c r="M2135" s="33"/>
      <c r="N2135" s="38"/>
      <c r="O2135" s="33"/>
      <c r="P2135" s="244">
        <f t="shared" si="192"/>
        <v>597.52099999999996</v>
      </c>
      <c r="Q2135" s="25"/>
      <c r="R2135" s="25"/>
      <c r="S2135" s="25"/>
      <c r="T2135" s="109"/>
      <c r="U2135" s="25"/>
      <c r="V2135" s="25"/>
      <c r="W2135" s="25"/>
      <c r="X2135" s="25">
        <v>0</v>
      </c>
      <c r="Y2135" s="25"/>
      <c r="Z2135" s="25">
        <v>0</v>
      </c>
      <c r="AA2135" s="109"/>
      <c r="AB2135" s="25">
        <v>0</v>
      </c>
      <c r="AC2135" s="25">
        <v>0</v>
      </c>
      <c r="AD2135" s="25">
        <v>0</v>
      </c>
      <c r="AE2135" s="25">
        <v>0</v>
      </c>
      <c r="AF2135" s="25">
        <v>0</v>
      </c>
      <c r="AG2135" s="25">
        <v>0</v>
      </c>
      <c r="AH2135" s="109"/>
      <c r="AI2135" s="25">
        <v>0</v>
      </c>
      <c r="AJ2135" s="25">
        <v>0</v>
      </c>
      <c r="AK2135" s="123">
        <v>238.464</v>
      </c>
      <c r="AL2135" s="25">
        <v>0</v>
      </c>
      <c r="AM2135" s="25">
        <v>0</v>
      </c>
      <c r="AN2135" s="25">
        <v>0</v>
      </c>
      <c r="AO2135" s="109"/>
      <c r="AP2135" s="25">
        <v>359.05700000000002</v>
      </c>
      <c r="AQ2135" s="25">
        <v>0</v>
      </c>
      <c r="AR2135" s="25">
        <v>0</v>
      </c>
      <c r="AS2135" s="25">
        <v>0</v>
      </c>
      <c r="AT2135" s="25">
        <v>0</v>
      </c>
      <c r="AU2135" s="25">
        <v>0</v>
      </c>
      <c r="AW2135" t="str">
        <f t="shared" si="193"/>
        <v>Phạm Thanh Hà</v>
      </c>
      <c r="AX2135" s="27" t="str">
        <f t="shared" si="194"/>
        <v xml:space="preserve">Vương Thị Thu Phương </v>
      </c>
      <c r="AY2135" s="4" t="str">
        <f t="shared" si="195"/>
        <v>VIN+</v>
      </c>
    </row>
    <row r="2136" spans="1:51" outlineLevel="1" x14ac:dyDescent="0.25">
      <c r="A2136" s="4" t="s">
        <v>1104</v>
      </c>
      <c r="B2136" s="4" t="s">
        <v>797</v>
      </c>
      <c r="C2136" s="4" t="s">
        <v>451</v>
      </c>
      <c r="D2136" s="11" t="s">
        <v>778</v>
      </c>
      <c r="E2136" s="32" t="s">
        <v>650</v>
      </c>
      <c r="F2136" s="11" t="s">
        <v>710</v>
      </c>
      <c r="G2136" s="35">
        <v>5276314</v>
      </c>
      <c r="H2136" s="4" t="s">
        <v>3670</v>
      </c>
      <c r="I2136" s="4"/>
      <c r="J2136" s="4"/>
      <c r="K2136" s="4"/>
      <c r="L2136" s="4"/>
      <c r="M2136" s="33"/>
      <c r="N2136" s="38"/>
      <c r="O2136" s="33"/>
      <c r="P2136" s="244">
        <f t="shared" si="192"/>
        <v>0</v>
      </c>
      <c r="Q2136" s="25"/>
      <c r="R2136" s="25"/>
      <c r="S2136" s="25"/>
      <c r="T2136" s="109"/>
      <c r="U2136" s="25"/>
      <c r="V2136" s="25"/>
      <c r="W2136" s="25"/>
      <c r="X2136" s="25">
        <v>0</v>
      </c>
      <c r="Y2136" s="25"/>
      <c r="Z2136" s="25">
        <v>0</v>
      </c>
      <c r="AA2136" s="109"/>
      <c r="AB2136" s="25">
        <v>0</v>
      </c>
      <c r="AC2136" s="25">
        <v>0</v>
      </c>
      <c r="AD2136" s="25">
        <v>0</v>
      </c>
      <c r="AE2136" s="25">
        <v>0</v>
      </c>
      <c r="AF2136" s="25">
        <v>0</v>
      </c>
      <c r="AG2136" s="25">
        <v>0</v>
      </c>
      <c r="AH2136" s="109"/>
      <c r="AI2136" s="25">
        <v>0</v>
      </c>
      <c r="AJ2136" s="25">
        <v>0</v>
      </c>
      <c r="AK2136" s="123">
        <v>0</v>
      </c>
      <c r="AL2136" s="25">
        <v>0</v>
      </c>
      <c r="AM2136" s="25">
        <v>0</v>
      </c>
      <c r="AN2136" s="25">
        <v>0</v>
      </c>
      <c r="AO2136" s="109"/>
      <c r="AP2136" s="25">
        <v>0</v>
      </c>
      <c r="AQ2136" s="25">
        <v>0</v>
      </c>
      <c r="AR2136" s="25">
        <v>0</v>
      </c>
      <c r="AS2136" s="25">
        <v>0</v>
      </c>
      <c r="AT2136" s="25">
        <v>0</v>
      </c>
      <c r="AU2136" s="25">
        <v>0</v>
      </c>
      <c r="AW2136" t="str">
        <f t="shared" si="193"/>
        <v>Phạm Thanh Hà</v>
      </c>
      <c r="AX2136" s="27" t="str">
        <f t="shared" si="194"/>
        <v xml:space="preserve">Vương Thị Thu Phương </v>
      </c>
      <c r="AY2136" s="4" t="str">
        <f t="shared" si="195"/>
        <v>VIN+</v>
      </c>
    </row>
    <row r="2137" spans="1:51" outlineLevel="1" x14ac:dyDescent="0.25">
      <c r="A2137" s="4" t="s">
        <v>1104</v>
      </c>
      <c r="B2137" s="4" t="s">
        <v>797</v>
      </c>
      <c r="C2137" s="4" t="s">
        <v>451</v>
      </c>
      <c r="D2137" s="11" t="s">
        <v>778</v>
      </c>
      <c r="E2137" s="32" t="s">
        <v>650</v>
      </c>
      <c r="F2137" s="11" t="s">
        <v>710</v>
      </c>
      <c r="G2137" s="35">
        <v>5291555</v>
      </c>
      <c r="H2137" s="4" t="s">
        <v>3671</v>
      </c>
      <c r="I2137" s="4"/>
      <c r="J2137" s="4"/>
      <c r="K2137" s="4"/>
      <c r="L2137" s="4"/>
      <c r="M2137" s="33"/>
      <c r="N2137" s="38"/>
      <c r="O2137" s="33"/>
      <c r="P2137" s="244">
        <f t="shared" si="192"/>
        <v>476.928</v>
      </c>
      <c r="Q2137" s="25"/>
      <c r="R2137" s="25"/>
      <c r="S2137" s="25"/>
      <c r="T2137" s="109"/>
      <c r="U2137" s="25"/>
      <c r="V2137" s="25"/>
      <c r="W2137" s="25"/>
      <c r="X2137" s="25">
        <v>0</v>
      </c>
      <c r="Y2137" s="25"/>
      <c r="Z2137" s="25">
        <v>0</v>
      </c>
      <c r="AA2137" s="109"/>
      <c r="AB2137" s="25">
        <v>0</v>
      </c>
      <c r="AC2137" s="25">
        <v>0</v>
      </c>
      <c r="AD2137" s="25">
        <v>0</v>
      </c>
      <c r="AE2137" s="25">
        <v>0</v>
      </c>
      <c r="AF2137" s="25">
        <v>0</v>
      </c>
      <c r="AG2137" s="25">
        <v>0</v>
      </c>
      <c r="AH2137" s="109"/>
      <c r="AI2137" s="25">
        <v>0</v>
      </c>
      <c r="AJ2137" s="25">
        <v>0</v>
      </c>
      <c r="AK2137" s="123">
        <v>476.928</v>
      </c>
      <c r="AL2137" s="25">
        <v>0</v>
      </c>
      <c r="AM2137" s="25">
        <v>0</v>
      </c>
      <c r="AN2137" s="25">
        <v>0</v>
      </c>
      <c r="AO2137" s="109"/>
      <c r="AP2137" s="25">
        <v>0</v>
      </c>
      <c r="AQ2137" s="25">
        <v>0</v>
      </c>
      <c r="AR2137" s="25">
        <v>0</v>
      </c>
      <c r="AS2137" s="25">
        <v>0</v>
      </c>
      <c r="AT2137" s="25">
        <v>0</v>
      </c>
      <c r="AU2137" s="25">
        <v>0</v>
      </c>
      <c r="AW2137" t="str">
        <f t="shared" si="193"/>
        <v>Phạm Thanh Hà</v>
      </c>
      <c r="AX2137" s="27" t="str">
        <f t="shared" si="194"/>
        <v xml:space="preserve">Vương Thị Thu Phương </v>
      </c>
      <c r="AY2137" s="4" t="str">
        <f t="shared" si="195"/>
        <v>VIN+</v>
      </c>
    </row>
    <row r="2138" spans="1:51" outlineLevel="1" x14ac:dyDescent="0.25">
      <c r="A2138" s="4" t="s">
        <v>1104</v>
      </c>
      <c r="B2138" s="4" t="s">
        <v>797</v>
      </c>
      <c r="C2138" s="4" t="s">
        <v>451</v>
      </c>
      <c r="D2138" s="11" t="s">
        <v>778</v>
      </c>
      <c r="E2138" s="32" t="s">
        <v>650</v>
      </c>
      <c r="F2138" s="11" t="s">
        <v>710</v>
      </c>
      <c r="G2138" s="35">
        <v>5138436</v>
      </c>
      <c r="H2138" s="4" t="s">
        <v>3672</v>
      </c>
      <c r="I2138" s="4"/>
      <c r="J2138" s="4"/>
      <c r="K2138" s="4"/>
      <c r="L2138" s="4"/>
      <c r="M2138" s="33"/>
      <c r="N2138" s="38"/>
      <c r="O2138" s="33"/>
      <c r="P2138" s="244">
        <f t="shared" si="192"/>
        <v>0</v>
      </c>
      <c r="Q2138" s="25"/>
      <c r="R2138" s="25"/>
      <c r="S2138" s="25"/>
      <c r="T2138" s="109"/>
      <c r="U2138" s="25"/>
      <c r="V2138" s="25"/>
      <c r="W2138" s="25"/>
      <c r="X2138" s="25">
        <v>0</v>
      </c>
      <c r="Y2138" s="25"/>
      <c r="Z2138" s="25">
        <v>0</v>
      </c>
      <c r="AA2138" s="109"/>
      <c r="AB2138" s="25">
        <v>0</v>
      </c>
      <c r="AC2138" s="25">
        <v>0</v>
      </c>
      <c r="AD2138" s="25">
        <v>0</v>
      </c>
      <c r="AE2138" s="25">
        <v>0</v>
      </c>
      <c r="AF2138" s="25">
        <v>0</v>
      </c>
      <c r="AG2138" s="25">
        <v>0</v>
      </c>
      <c r="AH2138" s="109"/>
      <c r="AI2138" s="25">
        <v>0</v>
      </c>
      <c r="AJ2138" s="25">
        <v>0</v>
      </c>
      <c r="AK2138" s="123">
        <v>0</v>
      </c>
      <c r="AL2138" s="25">
        <v>0</v>
      </c>
      <c r="AM2138" s="25">
        <v>0</v>
      </c>
      <c r="AN2138" s="25">
        <v>0</v>
      </c>
      <c r="AO2138" s="109"/>
      <c r="AP2138" s="25">
        <v>0</v>
      </c>
      <c r="AQ2138" s="25">
        <v>0</v>
      </c>
      <c r="AR2138" s="25">
        <v>0</v>
      </c>
      <c r="AS2138" s="25">
        <v>0</v>
      </c>
      <c r="AT2138" s="25">
        <v>0</v>
      </c>
      <c r="AU2138" s="25">
        <v>0</v>
      </c>
      <c r="AW2138" t="str">
        <f t="shared" si="193"/>
        <v>Phạm Thanh Hà</v>
      </c>
      <c r="AX2138" s="27" t="str">
        <f t="shared" si="194"/>
        <v xml:space="preserve">Vương Thị Thu Phương </v>
      </c>
      <c r="AY2138" s="4" t="str">
        <f t="shared" si="195"/>
        <v>VIN+</v>
      </c>
    </row>
    <row r="2139" spans="1:51" outlineLevel="1" x14ac:dyDescent="0.25">
      <c r="A2139" s="4" t="s">
        <v>1104</v>
      </c>
      <c r="B2139" s="4" t="s">
        <v>797</v>
      </c>
      <c r="C2139" s="4" t="s">
        <v>451</v>
      </c>
      <c r="D2139" s="11" t="s">
        <v>778</v>
      </c>
      <c r="E2139" s="32" t="s">
        <v>650</v>
      </c>
      <c r="F2139" s="11" t="s">
        <v>710</v>
      </c>
      <c r="G2139" s="35">
        <v>5276307</v>
      </c>
      <c r="H2139" s="4" t="s">
        <v>3673</v>
      </c>
      <c r="I2139" s="4"/>
      <c r="J2139" s="4"/>
      <c r="K2139" s="4"/>
      <c r="L2139" s="4"/>
      <c r="M2139" s="33"/>
      <c r="N2139" s="38"/>
      <c r="O2139" s="33"/>
      <c r="P2139" s="244">
        <f t="shared" si="192"/>
        <v>0</v>
      </c>
      <c r="Q2139" s="25"/>
      <c r="R2139" s="25"/>
      <c r="S2139" s="25"/>
      <c r="T2139" s="109"/>
      <c r="U2139" s="25"/>
      <c r="V2139" s="25"/>
      <c r="W2139" s="25"/>
      <c r="X2139" s="25">
        <v>0</v>
      </c>
      <c r="Y2139" s="25"/>
      <c r="Z2139" s="25">
        <v>0</v>
      </c>
      <c r="AA2139" s="109"/>
      <c r="AB2139" s="25">
        <v>0</v>
      </c>
      <c r="AC2139" s="25">
        <v>0</v>
      </c>
      <c r="AD2139" s="25">
        <v>0</v>
      </c>
      <c r="AE2139" s="25">
        <v>0</v>
      </c>
      <c r="AF2139" s="25">
        <v>0</v>
      </c>
      <c r="AG2139" s="25">
        <v>0</v>
      </c>
      <c r="AH2139" s="109"/>
      <c r="AI2139" s="25">
        <v>0</v>
      </c>
      <c r="AJ2139" s="25">
        <v>0</v>
      </c>
      <c r="AK2139" s="123">
        <v>0</v>
      </c>
      <c r="AL2139" s="25">
        <v>0</v>
      </c>
      <c r="AM2139" s="25">
        <v>0</v>
      </c>
      <c r="AN2139" s="25">
        <v>0</v>
      </c>
      <c r="AO2139" s="109"/>
      <c r="AP2139" s="25">
        <v>0</v>
      </c>
      <c r="AQ2139" s="25">
        <v>0</v>
      </c>
      <c r="AR2139" s="25">
        <v>0</v>
      </c>
      <c r="AS2139" s="25">
        <v>0</v>
      </c>
      <c r="AT2139" s="25">
        <v>0</v>
      </c>
      <c r="AU2139" s="25">
        <v>0</v>
      </c>
      <c r="AW2139" t="str">
        <f t="shared" si="193"/>
        <v>Phạm Thanh Hà</v>
      </c>
      <c r="AX2139" s="27" t="str">
        <f t="shared" si="194"/>
        <v xml:space="preserve">Vương Thị Thu Phương </v>
      </c>
      <c r="AY2139" s="4" t="str">
        <f t="shared" si="195"/>
        <v>VIN+</v>
      </c>
    </row>
    <row r="2140" spans="1:51" outlineLevel="1" x14ac:dyDescent="0.25">
      <c r="A2140" s="4" t="s">
        <v>1104</v>
      </c>
      <c r="B2140" s="4" t="s">
        <v>797</v>
      </c>
      <c r="C2140" s="4" t="s">
        <v>451</v>
      </c>
      <c r="D2140" s="11" t="s">
        <v>778</v>
      </c>
      <c r="E2140" s="32" t="s">
        <v>650</v>
      </c>
      <c r="F2140" s="11" t="s">
        <v>710</v>
      </c>
      <c r="G2140" s="35">
        <v>5278381</v>
      </c>
      <c r="H2140" s="4" t="s">
        <v>3674</v>
      </c>
      <c r="I2140" s="4"/>
      <c r="J2140" s="4"/>
      <c r="K2140" s="4"/>
      <c r="L2140" s="4"/>
      <c r="M2140" s="33"/>
      <c r="N2140" s="38"/>
      <c r="O2140" s="33"/>
      <c r="P2140" s="244">
        <f t="shared" si="192"/>
        <v>1433.5059999999999</v>
      </c>
      <c r="Q2140" s="25"/>
      <c r="R2140" s="25"/>
      <c r="S2140" s="25"/>
      <c r="T2140" s="109"/>
      <c r="U2140" s="25"/>
      <c r="V2140" s="25"/>
      <c r="W2140" s="25"/>
      <c r="X2140" s="25">
        <v>0</v>
      </c>
      <c r="Y2140" s="25"/>
      <c r="Z2140" s="25">
        <v>0</v>
      </c>
      <c r="AA2140" s="109"/>
      <c r="AB2140" s="25">
        <v>0</v>
      </c>
      <c r="AC2140" s="25">
        <v>0</v>
      </c>
      <c r="AD2140" s="25">
        <v>0</v>
      </c>
      <c r="AE2140" s="25">
        <v>0</v>
      </c>
      <c r="AF2140" s="25">
        <v>0</v>
      </c>
      <c r="AG2140" s="25">
        <v>0</v>
      </c>
      <c r="AH2140" s="109"/>
      <c r="AI2140" s="25">
        <v>0</v>
      </c>
      <c r="AJ2140" s="25">
        <v>0</v>
      </c>
      <c r="AK2140" s="123">
        <v>597.52099999999996</v>
      </c>
      <c r="AL2140" s="25">
        <v>0</v>
      </c>
      <c r="AM2140" s="25">
        <v>0</v>
      </c>
      <c r="AN2140" s="25">
        <v>0</v>
      </c>
      <c r="AO2140" s="109"/>
      <c r="AP2140" s="25">
        <v>0</v>
      </c>
      <c r="AQ2140" s="25">
        <v>0</v>
      </c>
      <c r="AR2140" s="25">
        <v>0</v>
      </c>
      <c r="AS2140" s="25">
        <v>0</v>
      </c>
      <c r="AT2140" s="25">
        <v>0</v>
      </c>
      <c r="AU2140" s="25">
        <v>835.98500000000001</v>
      </c>
      <c r="AW2140" t="str">
        <f t="shared" si="193"/>
        <v>Phạm Thanh Hà</v>
      </c>
      <c r="AX2140" s="27" t="str">
        <f t="shared" si="194"/>
        <v xml:space="preserve">Vương Thị Thu Phương </v>
      </c>
      <c r="AY2140" s="4" t="str">
        <f t="shared" si="195"/>
        <v>VIN+</v>
      </c>
    </row>
    <row r="2141" spans="1:51" outlineLevel="1" x14ac:dyDescent="0.25">
      <c r="A2141" s="4" t="s">
        <v>1104</v>
      </c>
      <c r="B2141" s="4" t="s">
        <v>797</v>
      </c>
      <c r="C2141" s="4" t="s">
        <v>451</v>
      </c>
      <c r="D2141" s="11" t="s">
        <v>778</v>
      </c>
      <c r="E2141" s="32" t="s">
        <v>650</v>
      </c>
      <c r="F2141" s="11" t="s">
        <v>710</v>
      </c>
      <c r="G2141" s="35">
        <v>5136348</v>
      </c>
      <c r="H2141" s="4" t="s">
        <v>3675</v>
      </c>
      <c r="I2141" s="4"/>
      <c r="J2141" s="4"/>
      <c r="K2141" s="4"/>
      <c r="L2141" s="4"/>
      <c r="M2141" s="33"/>
      <c r="N2141" s="38"/>
      <c r="O2141" s="33"/>
      <c r="P2141" s="244">
        <f t="shared" si="192"/>
        <v>238.464</v>
      </c>
      <c r="Q2141" s="25"/>
      <c r="R2141" s="25"/>
      <c r="S2141" s="25"/>
      <c r="T2141" s="109"/>
      <c r="U2141" s="25"/>
      <c r="V2141" s="25"/>
      <c r="W2141" s="25"/>
      <c r="X2141" s="25">
        <v>0</v>
      </c>
      <c r="Y2141" s="25"/>
      <c r="Z2141" s="25">
        <v>0</v>
      </c>
      <c r="AA2141" s="109"/>
      <c r="AB2141" s="25">
        <v>0</v>
      </c>
      <c r="AC2141" s="25">
        <v>0</v>
      </c>
      <c r="AD2141" s="25">
        <v>0</v>
      </c>
      <c r="AE2141" s="25">
        <v>0</v>
      </c>
      <c r="AF2141" s="25">
        <v>0</v>
      </c>
      <c r="AG2141" s="25">
        <v>0</v>
      </c>
      <c r="AH2141" s="109"/>
      <c r="AI2141" s="25">
        <v>0</v>
      </c>
      <c r="AJ2141" s="25">
        <v>0</v>
      </c>
      <c r="AK2141" s="123">
        <v>238.464</v>
      </c>
      <c r="AL2141" s="25">
        <v>0</v>
      </c>
      <c r="AM2141" s="25">
        <v>0</v>
      </c>
      <c r="AN2141" s="25">
        <v>0</v>
      </c>
      <c r="AO2141" s="109"/>
      <c r="AP2141" s="25">
        <v>0</v>
      </c>
      <c r="AQ2141" s="25">
        <v>0</v>
      </c>
      <c r="AR2141" s="25">
        <v>0</v>
      </c>
      <c r="AS2141" s="25">
        <v>0</v>
      </c>
      <c r="AT2141" s="25">
        <v>0</v>
      </c>
      <c r="AU2141" s="25">
        <v>0</v>
      </c>
      <c r="AW2141" t="str">
        <f t="shared" si="193"/>
        <v>Phạm Thanh Hà</v>
      </c>
      <c r="AX2141" s="27" t="str">
        <f t="shared" si="194"/>
        <v xml:space="preserve">Vương Thị Thu Phương </v>
      </c>
      <c r="AY2141" s="4" t="str">
        <f t="shared" si="195"/>
        <v>VIN+</v>
      </c>
    </row>
    <row r="2142" spans="1:51" outlineLevel="1" x14ac:dyDescent="0.25">
      <c r="A2142" s="4" t="s">
        <v>1104</v>
      </c>
      <c r="B2142" s="4" t="s">
        <v>797</v>
      </c>
      <c r="C2142" s="4" t="s">
        <v>451</v>
      </c>
      <c r="D2142" s="11" t="s">
        <v>778</v>
      </c>
      <c r="E2142" s="32" t="s">
        <v>650</v>
      </c>
      <c r="F2142" s="11" t="s">
        <v>710</v>
      </c>
      <c r="G2142" s="35">
        <v>5296574</v>
      </c>
      <c r="H2142" s="4" t="s">
        <v>3676</v>
      </c>
      <c r="I2142" s="4"/>
      <c r="J2142" s="4"/>
      <c r="K2142" s="4"/>
      <c r="L2142" s="4"/>
      <c r="M2142" s="33"/>
      <c r="N2142" s="38"/>
      <c r="O2142" s="33"/>
      <c r="P2142" s="244">
        <f t="shared" si="192"/>
        <v>238.464</v>
      </c>
      <c r="Q2142" s="25"/>
      <c r="R2142" s="25"/>
      <c r="S2142" s="25"/>
      <c r="T2142" s="109"/>
      <c r="U2142" s="25"/>
      <c r="V2142" s="25"/>
      <c r="W2142" s="25"/>
      <c r="X2142" s="25">
        <v>0</v>
      </c>
      <c r="Y2142" s="25"/>
      <c r="Z2142" s="25">
        <v>0</v>
      </c>
      <c r="AA2142" s="109"/>
      <c r="AB2142" s="25">
        <v>0</v>
      </c>
      <c r="AC2142" s="25">
        <v>0</v>
      </c>
      <c r="AD2142" s="25">
        <v>0</v>
      </c>
      <c r="AE2142" s="25">
        <v>0</v>
      </c>
      <c r="AF2142" s="25">
        <v>238.464</v>
      </c>
      <c r="AG2142" s="25">
        <v>0</v>
      </c>
      <c r="AH2142" s="109"/>
      <c r="AI2142" s="25">
        <v>0</v>
      </c>
      <c r="AJ2142" s="25">
        <v>0</v>
      </c>
      <c r="AK2142" s="123">
        <v>0</v>
      </c>
      <c r="AL2142" s="25">
        <v>0</v>
      </c>
      <c r="AM2142" s="25">
        <v>0</v>
      </c>
      <c r="AN2142" s="25">
        <v>0</v>
      </c>
      <c r="AO2142" s="109"/>
      <c r="AP2142" s="25">
        <v>0</v>
      </c>
      <c r="AQ2142" s="25">
        <v>0</v>
      </c>
      <c r="AR2142" s="25">
        <v>0</v>
      </c>
      <c r="AS2142" s="25">
        <v>0</v>
      </c>
      <c r="AT2142" s="25">
        <v>0</v>
      </c>
      <c r="AU2142" s="25">
        <v>0</v>
      </c>
      <c r="AW2142" t="str">
        <f t="shared" si="193"/>
        <v>Phạm Thanh Hà</v>
      </c>
      <c r="AX2142" s="27" t="str">
        <f t="shared" si="194"/>
        <v xml:space="preserve">Vương Thị Thu Phương </v>
      </c>
      <c r="AY2142" s="4" t="str">
        <f t="shared" si="195"/>
        <v>VIN+</v>
      </c>
    </row>
    <row r="2143" spans="1:51" outlineLevel="1" x14ac:dyDescent="0.25">
      <c r="A2143" s="4" t="s">
        <v>1104</v>
      </c>
      <c r="B2143" s="4" t="s">
        <v>797</v>
      </c>
      <c r="C2143" s="4" t="s">
        <v>451</v>
      </c>
      <c r="D2143" s="11" t="s">
        <v>778</v>
      </c>
      <c r="E2143" s="32" t="s">
        <v>650</v>
      </c>
      <c r="F2143" s="11" t="s">
        <v>710</v>
      </c>
      <c r="G2143" s="35">
        <v>5136227</v>
      </c>
      <c r="H2143" s="4" t="s">
        <v>3677</v>
      </c>
      <c r="I2143" s="4"/>
      <c r="J2143" s="4"/>
      <c r="K2143" s="4"/>
      <c r="L2143" s="4"/>
      <c r="M2143" s="33"/>
      <c r="N2143" s="38"/>
      <c r="O2143" s="33"/>
      <c r="P2143" s="244">
        <f t="shared" si="192"/>
        <v>662.55399999999997</v>
      </c>
      <c r="Q2143" s="25"/>
      <c r="R2143" s="25"/>
      <c r="S2143" s="25"/>
      <c r="T2143" s="109"/>
      <c r="U2143" s="25"/>
      <c r="V2143" s="25"/>
      <c r="W2143" s="25"/>
      <c r="X2143" s="25">
        <v>0</v>
      </c>
      <c r="Y2143" s="25"/>
      <c r="Z2143" s="25">
        <v>0</v>
      </c>
      <c r="AA2143" s="109"/>
      <c r="AB2143" s="25">
        <v>0</v>
      </c>
      <c r="AC2143" s="25">
        <v>0</v>
      </c>
      <c r="AD2143" s="25">
        <v>0</v>
      </c>
      <c r="AE2143" s="25">
        <v>0</v>
      </c>
      <c r="AF2143" s="25">
        <v>0</v>
      </c>
      <c r="AG2143" s="25">
        <v>0</v>
      </c>
      <c r="AH2143" s="109"/>
      <c r="AI2143" s="25">
        <v>0</v>
      </c>
      <c r="AJ2143" s="25">
        <v>0</v>
      </c>
      <c r="AK2143" s="123">
        <v>0</v>
      </c>
      <c r="AL2143" s="25">
        <v>662.55399999999997</v>
      </c>
      <c r="AM2143" s="25">
        <v>0</v>
      </c>
      <c r="AN2143" s="25">
        <v>0</v>
      </c>
      <c r="AO2143" s="109"/>
      <c r="AP2143" s="25">
        <v>0</v>
      </c>
      <c r="AQ2143" s="25">
        <v>0</v>
      </c>
      <c r="AR2143" s="25">
        <v>0</v>
      </c>
      <c r="AS2143" s="25">
        <v>0</v>
      </c>
      <c r="AT2143" s="25">
        <v>0</v>
      </c>
      <c r="AU2143" s="25">
        <v>0</v>
      </c>
      <c r="AW2143" t="str">
        <f t="shared" si="193"/>
        <v>Phạm Thanh Hà</v>
      </c>
      <c r="AX2143" s="27" t="str">
        <f t="shared" si="194"/>
        <v xml:space="preserve">Vương Thị Thu Phương </v>
      </c>
      <c r="AY2143" s="4" t="str">
        <f t="shared" si="195"/>
        <v>VIN+</v>
      </c>
    </row>
    <row r="2144" spans="1:51" outlineLevel="1" x14ac:dyDescent="0.25">
      <c r="A2144" s="4" t="s">
        <v>1104</v>
      </c>
      <c r="B2144" s="4" t="s">
        <v>797</v>
      </c>
      <c r="C2144" s="4" t="s">
        <v>451</v>
      </c>
      <c r="D2144" s="11" t="s">
        <v>778</v>
      </c>
      <c r="E2144" s="32" t="s">
        <v>650</v>
      </c>
      <c r="F2144" s="11" t="s">
        <v>710</v>
      </c>
      <c r="G2144" s="35">
        <v>5292028</v>
      </c>
      <c r="H2144" s="4" t="s">
        <v>3678</v>
      </c>
      <c r="I2144" s="4"/>
      <c r="J2144" s="4"/>
      <c r="K2144" s="4"/>
      <c r="L2144" s="4"/>
      <c r="M2144" s="33"/>
      <c r="N2144" s="38"/>
      <c r="O2144" s="33"/>
      <c r="P2144" s="244">
        <f t="shared" si="192"/>
        <v>0</v>
      </c>
      <c r="Q2144" s="25"/>
      <c r="R2144" s="25"/>
      <c r="S2144" s="25"/>
      <c r="T2144" s="109"/>
      <c r="U2144" s="25"/>
      <c r="V2144" s="25"/>
      <c r="W2144" s="25"/>
      <c r="X2144" s="25">
        <v>0</v>
      </c>
      <c r="Y2144" s="25"/>
      <c r="Z2144" s="25">
        <v>0</v>
      </c>
      <c r="AA2144" s="109"/>
      <c r="AB2144" s="25">
        <v>0</v>
      </c>
      <c r="AC2144" s="25">
        <v>0</v>
      </c>
      <c r="AD2144" s="25">
        <v>0</v>
      </c>
      <c r="AE2144" s="25">
        <v>0</v>
      </c>
      <c r="AF2144" s="25">
        <v>0</v>
      </c>
      <c r="AG2144" s="25">
        <v>0</v>
      </c>
      <c r="AH2144" s="109"/>
      <c r="AI2144" s="25">
        <v>0</v>
      </c>
      <c r="AJ2144" s="25">
        <v>0</v>
      </c>
      <c r="AK2144" s="123">
        <v>0</v>
      </c>
      <c r="AL2144" s="25">
        <v>0</v>
      </c>
      <c r="AM2144" s="25">
        <v>0</v>
      </c>
      <c r="AN2144" s="25">
        <v>0</v>
      </c>
      <c r="AO2144" s="109"/>
      <c r="AP2144" s="25">
        <v>0</v>
      </c>
      <c r="AQ2144" s="25">
        <v>0</v>
      </c>
      <c r="AR2144" s="25">
        <v>0</v>
      </c>
      <c r="AS2144" s="25">
        <v>0</v>
      </c>
      <c r="AT2144" s="25">
        <v>0</v>
      </c>
      <c r="AU2144" s="25">
        <v>0</v>
      </c>
      <c r="AW2144" t="str">
        <f t="shared" si="193"/>
        <v>Phạm Thanh Hà</v>
      </c>
      <c r="AX2144" s="27" t="str">
        <f t="shared" si="194"/>
        <v xml:space="preserve">Vương Thị Thu Phương </v>
      </c>
      <c r="AY2144" s="4" t="str">
        <f t="shared" si="195"/>
        <v>VIN+</v>
      </c>
    </row>
    <row r="2145" spans="1:51" outlineLevel="1" x14ac:dyDescent="0.25">
      <c r="A2145" s="4" t="s">
        <v>1104</v>
      </c>
      <c r="B2145" s="4" t="s">
        <v>797</v>
      </c>
      <c r="C2145" s="4" t="s">
        <v>451</v>
      </c>
      <c r="D2145" s="11" t="s">
        <v>778</v>
      </c>
      <c r="E2145" s="32" t="s">
        <v>650</v>
      </c>
      <c r="F2145" s="11" t="s">
        <v>710</v>
      </c>
      <c r="G2145" s="35">
        <v>5138467</v>
      </c>
      <c r="H2145" s="4" t="s">
        <v>3679</v>
      </c>
      <c r="I2145" s="4"/>
      <c r="J2145" s="4"/>
      <c r="K2145" s="4"/>
      <c r="L2145" s="4"/>
      <c r="M2145" s="33"/>
      <c r="N2145" s="38"/>
      <c r="O2145" s="33"/>
      <c r="P2145" s="244">
        <f t="shared" si="192"/>
        <v>541.96100000000001</v>
      </c>
      <c r="Q2145" s="25"/>
      <c r="R2145" s="25"/>
      <c r="S2145" s="25"/>
      <c r="T2145" s="109"/>
      <c r="U2145" s="25"/>
      <c r="V2145" s="25"/>
      <c r="W2145" s="25"/>
      <c r="X2145" s="25">
        <v>0</v>
      </c>
      <c r="Y2145" s="25"/>
      <c r="Z2145" s="25">
        <v>0</v>
      </c>
      <c r="AA2145" s="109"/>
      <c r="AB2145" s="25">
        <v>0</v>
      </c>
      <c r="AC2145" s="25">
        <v>0</v>
      </c>
      <c r="AD2145" s="25">
        <v>0</v>
      </c>
      <c r="AE2145" s="25">
        <v>541.96100000000001</v>
      </c>
      <c r="AF2145" s="25">
        <v>0</v>
      </c>
      <c r="AG2145" s="25">
        <v>0</v>
      </c>
      <c r="AH2145" s="109"/>
      <c r="AI2145" s="25">
        <v>0</v>
      </c>
      <c r="AJ2145" s="25">
        <v>0</v>
      </c>
      <c r="AK2145" s="123">
        <v>0</v>
      </c>
      <c r="AL2145" s="25">
        <v>0</v>
      </c>
      <c r="AM2145" s="25">
        <v>0</v>
      </c>
      <c r="AN2145" s="25">
        <v>0</v>
      </c>
      <c r="AO2145" s="109"/>
      <c r="AP2145" s="25">
        <v>0</v>
      </c>
      <c r="AQ2145" s="25">
        <v>0</v>
      </c>
      <c r="AR2145" s="25">
        <v>0</v>
      </c>
      <c r="AS2145" s="25">
        <v>0</v>
      </c>
      <c r="AT2145" s="25">
        <v>0</v>
      </c>
      <c r="AU2145" s="25">
        <v>0</v>
      </c>
      <c r="AW2145" t="str">
        <f t="shared" si="193"/>
        <v>Phạm Thanh Hà</v>
      </c>
      <c r="AX2145" s="27" t="str">
        <f t="shared" si="194"/>
        <v xml:space="preserve">Vương Thị Thu Phương </v>
      </c>
      <c r="AY2145" s="4" t="str">
        <f t="shared" si="195"/>
        <v>VIN+</v>
      </c>
    </row>
    <row r="2146" spans="1:51" outlineLevel="1" x14ac:dyDescent="0.25">
      <c r="A2146" s="4" t="s">
        <v>1104</v>
      </c>
      <c r="B2146" s="4" t="s">
        <v>797</v>
      </c>
      <c r="C2146" s="4" t="s">
        <v>451</v>
      </c>
      <c r="D2146" s="11" t="s">
        <v>778</v>
      </c>
      <c r="E2146" s="32" t="s">
        <v>650</v>
      </c>
      <c r="F2146" s="11" t="s">
        <v>710</v>
      </c>
      <c r="G2146" s="35">
        <v>5299135</v>
      </c>
      <c r="H2146" s="4" t="s">
        <v>3680</v>
      </c>
      <c r="I2146" s="4"/>
      <c r="J2146" s="4"/>
      <c r="K2146" s="4"/>
      <c r="L2146" s="4"/>
      <c r="M2146" s="33"/>
      <c r="N2146" s="38"/>
      <c r="O2146" s="33"/>
      <c r="P2146" s="244">
        <f t="shared" si="192"/>
        <v>0</v>
      </c>
      <c r="Q2146" s="25"/>
      <c r="R2146" s="25"/>
      <c r="S2146" s="25"/>
      <c r="T2146" s="109"/>
      <c r="U2146" s="25"/>
      <c r="V2146" s="25"/>
      <c r="W2146" s="25"/>
      <c r="X2146" s="25">
        <v>0</v>
      </c>
      <c r="Y2146" s="25"/>
      <c r="Z2146" s="25">
        <v>0</v>
      </c>
      <c r="AA2146" s="109"/>
      <c r="AB2146" s="25">
        <v>0</v>
      </c>
      <c r="AC2146" s="25">
        <v>0</v>
      </c>
      <c r="AD2146" s="25">
        <v>0</v>
      </c>
      <c r="AE2146" s="25">
        <v>0</v>
      </c>
      <c r="AF2146" s="25">
        <v>0</v>
      </c>
      <c r="AG2146" s="25">
        <v>0</v>
      </c>
      <c r="AH2146" s="109"/>
      <c r="AI2146" s="25">
        <v>0</v>
      </c>
      <c r="AJ2146" s="25">
        <v>0</v>
      </c>
      <c r="AK2146" s="123">
        <v>0</v>
      </c>
      <c r="AL2146" s="25">
        <v>0</v>
      </c>
      <c r="AM2146" s="25">
        <v>0</v>
      </c>
      <c r="AN2146" s="25">
        <v>0</v>
      </c>
      <c r="AO2146" s="109"/>
      <c r="AP2146" s="25">
        <v>0</v>
      </c>
      <c r="AQ2146" s="25">
        <v>0</v>
      </c>
      <c r="AR2146" s="25">
        <v>0</v>
      </c>
      <c r="AS2146" s="25">
        <v>0</v>
      </c>
      <c r="AT2146" s="25">
        <v>0</v>
      </c>
      <c r="AU2146" s="25">
        <v>0</v>
      </c>
      <c r="AW2146" t="str">
        <f t="shared" si="193"/>
        <v>Phạm Thanh Hà</v>
      </c>
      <c r="AX2146" s="27" t="str">
        <f t="shared" si="194"/>
        <v xml:space="preserve">Vương Thị Thu Phương </v>
      </c>
      <c r="AY2146" s="4" t="str">
        <f t="shared" si="195"/>
        <v>VIN+</v>
      </c>
    </row>
    <row r="2147" spans="1:51" outlineLevel="1" x14ac:dyDescent="0.25">
      <c r="A2147" s="4" t="s">
        <v>1104</v>
      </c>
      <c r="B2147" s="4" t="s">
        <v>797</v>
      </c>
      <c r="C2147" s="4" t="s">
        <v>451</v>
      </c>
      <c r="D2147" s="11" t="s">
        <v>778</v>
      </c>
      <c r="E2147" s="32" t="s">
        <v>650</v>
      </c>
      <c r="F2147" s="11" t="s">
        <v>710</v>
      </c>
      <c r="G2147" s="35">
        <v>5297120</v>
      </c>
      <c r="H2147" s="4" t="s">
        <v>3681</v>
      </c>
      <c r="I2147" s="4"/>
      <c r="J2147" s="4"/>
      <c r="K2147" s="4"/>
      <c r="L2147" s="4"/>
      <c r="M2147" s="33"/>
      <c r="N2147" s="38"/>
      <c r="O2147" s="33"/>
      <c r="P2147" s="244">
        <f t="shared" si="192"/>
        <v>597.52099999999996</v>
      </c>
      <c r="Q2147" s="25"/>
      <c r="R2147" s="25"/>
      <c r="S2147" s="25"/>
      <c r="T2147" s="109"/>
      <c r="U2147" s="25"/>
      <c r="V2147" s="25"/>
      <c r="W2147" s="25"/>
      <c r="X2147" s="25">
        <v>0</v>
      </c>
      <c r="Y2147" s="25"/>
      <c r="Z2147" s="25">
        <v>0</v>
      </c>
      <c r="AA2147" s="109"/>
      <c r="AB2147" s="25">
        <v>0</v>
      </c>
      <c r="AC2147" s="25">
        <v>0</v>
      </c>
      <c r="AD2147" s="25">
        <v>0</v>
      </c>
      <c r="AE2147" s="25">
        <v>0</v>
      </c>
      <c r="AF2147" s="25">
        <v>0</v>
      </c>
      <c r="AG2147" s="25">
        <v>0</v>
      </c>
      <c r="AH2147" s="109"/>
      <c r="AI2147" s="25">
        <v>0</v>
      </c>
      <c r="AJ2147" s="25">
        <v>597.52099999999996</v>
      </c>
      <c r="AK2147" s="123">
        <v>0</v>
      </c>
      <c r="AL2147" s="25">
        <v>0</v>
      </c>
      <c r="AM2147" s="25">
        <v>0</v>
      </c>
      <c r="AN2147" s="25">
        <v>0</v>
      </c>
      <c r="AO2147" s="109"/>
      <c r="AP2147" s="25">
        <v>0</v>
      </c>
      <c r="AQ2147" s="25">
        <v>0</v>
      </c>
      <c r="AR2147" s="25">
        <v>0</v>
      </c>
      <c r="AS2147" s="25">
        <v>0</v>
      </c>
      <c r="AT2147" s="25">
        <v>0</v>
      </c>
      <c r="AU2147" s="25">
        <v>0</v>
      </c>
      <c r="AW2147" t="str">
        <f t="shared" si="193"/>
        <v>Phạm Thanh Hà</v>
      </c>
      <c r="AX2147" s="27" t="str">
        <f t="shared" si="194"/>
        <v xml:space="preserve">Vương Thị Thu Phương </v>
      </c>
      <c r="AY2147" s="4" t="str">
        <f t="shared" si="195"/>
        <v>VIN+</v>
      </c>
    </row>
    <row r="2148" spans="1:51" outlineLevel="1" x14ac:dyDescent="0.25">
      <c r="A2148" s="4" t="s">
        <v>1104</v>
      </c>
      <c r="B2148" s="4" t="s">
        <v>797</v>
      </c>
      <c r="C2148" s="4" t="s">
        <v>451</v>
      </c>
      <c r="D2148" s="11" t="s">
        <v>778</v>
      </c>
      <c r="E2148" s="32" t="s">
        <v>650</v>
      </c>
      <c r="F2148" s="11" t="s">
        <v>710</v>
      </c>
      <c r="G2148" s="35">
        <v>5294455</v>
      </c>
      <c r="H2148" s="4" t="s">
        <v>3682</v>
      </c>
      <c r="I2148" s="4"/>
      <c r="J2148" s="4"/>
      <c r="K2148" s="4"/>
      <c r="L2148" s="4"/>
      <c r="M2148" s="33"/>
      <c r="N2148" s="38"/>
      <c r="O2148" s="33"/>
      <c r="P2148" s="244">
        <f t="shared" si="192"/>
        <v>838.12300000000005</v>
      </c>
      <c r="Q2148" s="25"/>
      <c r="R2148" s="25"/>
      <c r="S2148" s="25"/>
      <c r="T2148" s="109"/>
      <c r="U2148" s="25"/>
      <c r="V2148" s="25"/>
      <c r="W2148" s="25"/>
      <c r="X2148" s="25">
        <v>0</v>
      </c>
      <c r="Y2148" s="25"/>
      <c r="Z2148" s="25">
        <v>0</v>
      </c>
      <c r="AA2148" s="109"/>
      <c r="AB2148" s="25">
        <v>0</v>
      </c>
      <c r="AC2148" s="25">
        <v>0</v>
      </c>
      <c r="AD2148" s="25">
        <v>0</v>
      </c>
      <c r="AE2148" s="25">
        <v>0</v>
      </c>
      <c r="AF2148" s="25">
        <v>0</v>
      </c>
      <c r="AG2148" s="25">
        <v>0</v>
      </c>
      <c r="AH2148" s="109"/>
      <c r="AI2148" s="25">
        <v>0</v>
      </c>
      <c r="AJ2148" s="25">
        <v>238.464</v>
      </c>
      <c r="AK2148" s="123">
        <v>0</v>
      </c>
      <c r="AL2148" s="25">
        <v>0</v>
      </c>
      <c r="AM2148" s="25">
        <v>0</v>
      </c>
      <c r="AN2148" s="25">
        <v>0</v>
      </c>
      <c r="AO2148" s="109"/>
      <c r="AP2148" s="25">
        <v>0</v>
      </c>
      <c r="AQ2148" s="25">
        <v>0</v>
      </c>
      <c r="AR2148" s="25">
        <v>0</v>
      </c>
      <c r="AS2148" s="25">
        <v>0</v>
      </c>
      <c r="AT2148" s="25">
        <v>0</v>
      </c>
      <c r="AU2148" s="25">
        <v>599.65900000000011</v>
      </c>
      <c r="AW2148" t="str">
        <f t="shared" si="193"/>
        <v>Phạm Thanh Hà</v>
      </c>
      <c r="AX2148" s="27" t="str">
        <f t="shared" si="194"/>
        <v xml:space="preserve">Vương Thị Thu Phương </v>
      </c>
      <c r="AY2148" s="4" t="str">
        <f t="shared" si="195"/>
        <v>VIN+</v>
      </c>
    </row>
    <row r="2149" spans="1:51" outlineLevel="1" x14ac:dyDescent="0.25">
      <c r="A2149" s="4" t="s">
        <v>1104</v>
      </c>
      <c r="B2149" s="4" t="s">
        <v>797</v>
      </c>
      <c r="C2149" s="4" t="s">
        <v>451</v>
      </c>
      <c r="D2149" s="11" t="s">
        <v>778</v>
      </c>
      <c r="E2149" s="32" t="s">
        <v>650</v>
      </c>
      <c r="F2149" s="11" t="s">
        <v>710</v>
      </c>
      <c r="G2149" s="35">
        <v>5136331</v>
      </c>
      <c r="H2149" s="4" t="s">
        <v>3683</v>
      </c>
      <c r="I2149" s="4"/>
      <c r="J2149" s="4"/>
      <c r="K2149" s="4"/>
      <c r="L2149" s="4"/>
      <c r="M2149" s="33"/>
      <c r="N2149" s="38"/>
      <c r="O2149" s="33"/>
      <c r="P2149" s="244">
        <f t="shared" si="192"/>
        <v>0</v>
      </c>
      <c r="Q2149" s="25"/>
      <c r="R2149" s="25"/>
      <c r="S2149" s="25"/>
      <c r="T2149" s="109"/>
      <c r="U2149" s="25"/>
      <c r="V2149" s="25"/>
      <c r="W2149" s="25"/>
      <c r="X2149" s="25">
        <v>0</v>
      </c>
      <c r="Y2149" s="25"/>
      <c r="Z2149" s="25">
        <v>0</v>
      </c>
      <c r="AA2149" s="109"/>
      <c r="AB2149" s="25">
        <v>0</v>
      </c>
      <c r="AC2149" s="25">
        <v>0</v>
      </c>
      <c r="AD2149" s="25">
        <v>0</v>
      </c>
      <c r="AE2149" s="25">
        <v>0</v>
      </c>
      <c r="AF2149" s="25">
        <v>0</v>
      </c>
      <c r="AG2149" s="25">
        <v>0</v>
      </c>
      <c r="AH2149" s="109"/>
      <c r="AI2149" s="25">
        <v>0</v>
      </c>
      <c r="AJ2149" s="25">
        <v>0</v>
      </c>
      <c r="AK2149" s="123">
        <v>0</v>
      </c>
      <c r="AL2149" s="25">
        <v>0</v>
      </c>
      <c r="AM2149" s="25">
        <v>0</v>
      </c>
      <c r="AN2149" s="25">
        <v>0</v>
      </c>
      <c r="AO2149" s="109"/>
      <c r="AP2149" s="25">
        <v>0</v>
      </c>
      <c r="AQ2149" s="25">
        <v>0</v>
      </c>
      <c r="AR2149" s="25">
        <v>0</v>
      </c>
      <c r="AS2149" s="25">
        <v>0</v>
      </c>
      <c r="AT2149" s="25">
        <v>0</v>
      </c>
      <c r="AU2149" s="25">
        <v>0</v>
      </c>
      <c r="AW2149" t="str">
        <f t="shared" si="193"/>
        <v>Phạm Thanh Hà</v>
      </c>
      <c r="AX2149" s="27" t="str">
        <f t="shared" si="194"/>
        <v xml:space="preserve">Vương Thị Thu Phương </v>
      </c>
      <c r="AY2149" s="4" t="str">
        <f t="shared" si="195"/>
        <v>VIN+</v>
      </c>
    </row>
    <row r="2150" spans="1:51" outlineLevel="1" x14ac:dyDescent="0.25">
      <c r="A2150" s="4" t="s">
        <v>1104</v>
      </c>
      <c r="B2150" s="4" t="s">
        <v>797</v>
      </c>
      <c r="C2150" s="4" t="s">
        <v>451</v>
      </c>
      <c r="D2150" s="11" t="s">
        <v>778</v>
      </c>
      <c r="E2150" s="32" t="s">
        <v>650</v>
      </c>
      <c r="F2150" s="11" t="s">
        <v>710</v>
      </c>
      <c r="G2150" s="35">
        <v>5298534</v>
      </c>
      <c r="H2150" s="4" t="s">
        <v>3684</v>
      </c>
      <c r="I2150" s="4"/>
      <c r="J2150" s="4"/>
      <c r="K2150" s="4"/>
      <c r="L2150" s="4"/>
      <c r="M2150" s="33"/>
      <c r="N2150" s="38"/>
      <c r="O2150" s="33"/>
      <c r="P2150" s="244">
        <f t="shared" si="192"/>
        <v>0</v>
      </c>
      <c r="Q2150" s="25"/>
      <c r="R2150" s="25"/>
      <c r="S2150" s="25"/>
      <c r="T2150" s="109"/>
      <c r="U2150" s="25"/>
      <c r="V2150" s="25"/>
      <c r="W2150" s="25"/>
      <c r="X2150" s="25">
        <v>0</v>
      </c>
      <c r="Y2150" s="25"/>
      <c r="Z2150" s="25">
        <v>0</v>
      </c>
      <c r="AA2150" s="109"/>
      <c r="AB2150" s="25">
        <v>0</v>
      </c>
      <c r="AC2150" s="25">
        <v>0</v>
      </c>
      <c r="AD2150" s="25">
        <v>0</v>
      </c>
      <c r="AE2150" s="25">
        <v>0</v>
      </c>
      <c r="AF2150" s="25">
        <v>0</v>
      </c>
      <c r="AG2150" s="25">
        <v>0</v>
      </c>
      <c r="AH2150" s="109"/>
      <c r="AI2150" s="25">
        <v>0</v>
      </c>
      <c r="AJ2150" s="25">
        <v>0</v>
      </c>
      <c r="AK2150" s="123">
        <v>0</v>
      </c>
      <c r="AL2150" s="25">
        <v>0</v>
      </c>
      <c r="AM2150" s="25">
        <v>0</v>
      </c>
      <c r="AN2150" s="25">
        <v>0</v>
      </c>
      <c r="AO2150" s="109"/>
      <c r="AP2150" s="25">
        <v>0</v>
      </c>
      <c r="AQ2150" s="25">
        <v>0</v>
      </c>
      <c r="AR2150" s="25">
        <v>0</v>
      </c>
      <c r="AS2150" s="25">
        <v>0</v>
      </c>
      <c r="AT2150" s="25">
        <v>0</v>
      </c>
      <c r="AU2150" s="25">
        <v>0</v>
      </c>
      <c r="AW2150" t="str">
        <f t="shared" si="193"/>
        <v>Phạm Thanh Hà</v>
      </c>
      <c r="AX2150" s="27" t="str">
        <f t="shared" si="194"/>
        <v xml:space="preserve">Vương Thị Thu Phương </v>
      </c>
      <c r="AY2150" s="4" t="str">
        <f t="shared" si="195"/>
        <v>VIN+</v>
      </c>
    </row>
    <row r="2151" spans="1:51" outlineLevel="1" x14ac:dyDescent="0.25">
      <c r="A2151" s="4" t="s">
        <v>1104</v>
      </c>
      <c r="B2151" s="4" t="s">
        <v>797</v>
      </c>
      <c r="C2151" s="4" t="s">
        <v>451</v>
      </c>
      <c r="D2151" s="11" t="s">
        <v>778</v>
      </c>
      <c r="E2151" s="32" t="s">
        <v>650</v>
      </c>
      <c r="F2151" s="11" t="s">
        <v>710</v>
      </c>
      <c r="G2151" s="35">
        <v>5300327</v>
      </c>
      <c r="H2151" s="4" t="s">
        <v>3685</v>
      </c>
      <c r="I2151" s="4"/>
      <c r="J2151" s="4"/>
      <c r="K2151" s="4"/>
      <c r="L2151" s="4"/>
      <c r="M2151" s="33"/>
      <c r="N2151" s="38"/>
      <c r="O2151" s="33"/>
      <c r="P2151" s="244">
        <f t="shared" si="192"/>
        <v>238.464</v>
      </c>
      <c r="Q2151" s="25"/>
      <c r="R2151" s="25"/>
      <c r="S2151" s="25"/>
      <c r="T2151" s="109"/>
      <c r="U2151" s="25"/>
      <c r="V2151" s="25"/>
      <c r="W2151" s="25"/>
      <c r="X2151" s="25">
        <v>0</v>
      </c>
      <c r="Y2151" s="25"/>
      <c r="Z2151" s="25">
        <v>0</v>
      </c>
      <c r="AA2151" s="109"/>
      <c r="AB2151" s="25">
        <v>0</v>
      </c>
      <c r="AC2151" s="25">
        <v>0</v>
      </c>
      <c r="AD2151" s="25">
        <v>0</v>
      </c>
      <c r="AE2151" s="25">
        <v>0</v>
      </c>
      <c r="AF2151" s="25">
        <v>0</v>
      </c>
      <c r="AG2151" s="25">
        <v>0</v>
      </c>
      <c r="AH2151" s="109"/>
      <c r="AI2151" s="25">
        <v>0</v>
      </c>
      <c r="AJ2151" s="25">
        <v>0</v>
      </c>
      <c r="AK2151" s="123">
        <v>238.464</v>
      </c>
      <c r="AL2151" s="25">
        <v>0</v>
      </c>
      <c r="AM2151" s="25">
        <v>0</v>
      </c>
      <c r="AN2151" s="25">
        <v>0</v>
      </c>
      <c r="AO2151" s="109"/>
      <c r="AP2151" s="25">
        <v>0</v>
      </c>
      <c r="AQ2151" s="25">
        <v>0</v>
      </c>
      <c r="AR2151" s="25">
        <v>0</v>
      </c>
      <c r="AS2151" s="25">
        <v>0</v>
      </c>
      <c r="AT2151" s="25">
        <v>0</v>
      </c>
      <c r="AU2151" s="25">
        <v>0</v>
      </c>
      <c r="AW2151" t="str">
        <f t="shared" si="193"/>
        <v>Phạm Thanh Hà</v>
      </c>
      <c r="AX2151" s="27" t="str">
        <f t="shared" si="194"/>
        <v xml:space="preserve">Vương Thị Thu Phương </v>
      </c>
      <c r="AY2151" s="4" t="str">
        <f t="shared" si="195"/>
        <v>VIN+</v>
      </c>
    </row>
    <row r="2152" spans="1:51" outlineLevel="1" x14ac:dyDescent="0.25">
      <c r="A2152" s="4" t="s">
        <v>1104</v>
      </c>
      <c r="B2152" s="4" t="s">
        <v>797</v>
      </c>
      <c r="C2152" s="4" t="s">
        <v>451</v>
      </c>
      <c r="D2152" s="11" t="s">
        <v>778</v>
      </c>
      <c r="E2152" s="32" t="s">
        <v>650</v>
      </c>
      <c r="F2152" s="11" t="s">
        <v>710</v>
      </c>
      <c r="G2152" s="35">
        <v>5299827</v>
      </c>
      <c r="H2152" s="4" t="s">
        <v>3686</v>
      </c>
      <c r="I2152" s="4"/>
      <c r="J2152" s="4"/>
      <c r="K2152" s="4"/>
      <c r="L2152" s="4"/>
      <c r="M2152" s="33"/>
      <c r="N2152" s="38"/>
      <c r="O2152" s="33"/>
      <c r="P2152" s="244">
        <f t="shared" si="192"/>
        <v>0</v>
      </c>
      <c r="Q2152" s="25"/>
      <c r="R2152" s="25"/>
      <c r="S2152" s="25"/>
      <c r="T2152" s="109"/>
      <c r="U2152" s="25"/>
      <c r="V2152" s="25"/>
      <c r="W2152" s="25"/>
      <c r="X2152" s="25">
        <v>0</v>
      </c>
      <c r="Y2152" s="25"/>
      <c r="Z2152" s="25">
        <v>0</v>
      </c>
      <c r="AA2152" s="109"/>
      <c r="AB2152" s="25">
        <v>0</v>
      </c>
      <c r="AC2152" s="25">
        <v>0</v>
      </c>
      <c r="AD2152" s="25">
        <v>0</v>
      </c>
      <c r="AE2152" s="25">
        <v>0</v>
      </c>
      <c r="AF2152" s="25">
        <v>0</v>
      </c>
      <c r="AG2152" s="25">
        <v>0</v>
      </c>
      <c r="AH2152" s="109"/>
      <c r="AI2152" s="25">
        <v>0</v>
      </c>
      <c r="AJ2152" s="25">
        <v>0</v>
      </c>
      <c r="AK2152" s="123">
        <v>0</v>
      </c>
      <c r="AL2152" s="25">
        <v>0</v>
      </c>
      <c r="AM2152" s="25">
        <v>0</v>
      </c>
      <c r="AN2152" s="25">
        <v>0</v>
      </c>
      <c r="AO2152" s="109"/>
      <c r="AP2152" s="25">
        <v>0</v>
      </c>
      <c r="AQ2152" s="25">
        <v>0</v>
      </c>
      <c r="AR2152" s="25">
        <v>0</v>
      </c>
      <c r="AS2152" s="25">
        <v>0</v>
      </c>
      <c r="AT2152" s="25">
        <v>0</v>
      </c>
      <c r="AU2152" s="25">
        <v>0</v>
      </c>
      <c r="AW2152" t="str">
        <f t="shared" si="193"/>
        <v>Phạm Thanh Hà</v>
      </c>
      <c r="AX2152" s="27" t="str">
        <f t="shared" si="194"/>
        <v xml:space="preserve">Vương Thị Thu Phương </v>
      </c>
      <c r="AY2152" s="4" t="str">
        <f t="shared" si="195"/>
        <v>VIN+</v>
      </c>
    </row>
    <row r="2153" spans="1:51" outlineLevel="1" x14ac:dyDescent="0.25">
      <c r="A2153" s="4" t="s">
        <v>1104</v>
      </c>
      <c r="B2153" s="4" t="s">
        <v>797</v>
      </c>
      <c r="C2153" s="4" t="s">
        <v>451</v>
      </c>
      <c r="D2153" s="11" t="s">
        <v>778</v>
      </c>
      <c r="E2153" s="32" t="s">
        <v>650</v>
      </c>
      <c r="F2153" s="11" t="s">
        <v>710</v>
      </c>
      <c r="G2153" s="35">
        <v>5136386</v>
      </c>
      <c r="H2153" s="4" t="s">
        <v>3687</v>
      </c>
      <c r="I2153" s="4"/>
      <c r="J2153" s="4"/>
      <c r="K2153" s="4"/>
      <c r="L2153" s="4"/>
      <c r="M2153" s="33"/>
      <c r="N2153" s="38"/>
      <c r="O2153" s="33"/>
      <c r="P2153" s="244">
        <f t="shared" si="192"/>
        <v>0</v>
      </c>
      <c r="Q2153" s="25"/>
      <c r="R2153" s="25"/>
      <c r="S2153" s="25"/>
      <c r="T2153" s="109"/>
      <c r="U2153" s="25"/>
      <c r="V2153" s="25"/>
      <c r="W2153" s="25"/>
      <c r="X2153" s="25">
        <v>0</v>
      </c>
      <c r="Y2153" s="25"/>
      <c r="Z2153" s="25">
        <v>0</v>
      </c>
      <c r="AA2153" s="109"/>
      <c r="AB2153" s="25">
        <v>0</v>
      </c>
      <c r="AC2153" s="25">
        <v>0</v>
      </c>
      <c r="AD2153" s="25">
        <v>0</v>
      </c>
      <c r="AE2153" s="25">
        <v>0</v>
      </c>
      <c r="AF2153" s="25">
        <v>0</v>
      </c>
      <c r="AG2153" s="25">
        <v>0</v>
      </c>
      <c r="AH2153" s="109"/>
      <c r="AI2153" s="25">
        <v>0</v>
      </c>
      <c r="AJ2153" s="25">
        <v>0</v>
      </c>
      <c r="AK2153" s="123">
        <v>0</v>
      </c>
      <c r="AL2153" s="25">
        <v>0</v>
      </c>
      <c r="AM2153" s="25">
        <v>0</v>
      </c>
      <c r="AN2153" s="25">
        <v>0</v>
      </c>
      <c r="AO2153" s="109"/>
      <c r="AP2153" s="25">
        <v>0</v>
      </c>
      <c r="AQ2153" s="25">
        <v>0</v>
      </c>
      <c r="AR2153" s="25">
        <v>0</v>
      </c>
      <c r="AS2153" s="25">
        <v>0</v>
      </c>
      <c r="AT2153" s="25">
        <v>0</v>
      </c>
      <c r="AU2153" s="25">
        <v>0</v>
      </c>
      <c r="AW2153" t="str">
        <f t="shared" si="193"/>
        <v>Phạm Thanh Hà</v>
      </c>
      <c r="AX2153" s="27" t="str">
        <f t="shared" si="194"/>
        <v xml:space="preserve">Vương Thị Thu Phương </v>
      </c>
      <c r="AY2153" s="4" t="str">
        <f t="shared" si="195"/>
        <v>VIN+</v>
      </c>
    </row>
    <row r="2154" spans="1:51" outlineLevel="1" x14ac:dyDescent="0.25">
      <c r="A2154" s="4" t="s">
        <v>1104</v>
      </c>
      <c r="B2154" s="4" t="s">
        <v>797</v>
      </c>
      <c r="C2154" s="4" t="s">
        <v>451</v>
      </c>
      <c r="D2154" s="11" t="s">
        <v>778</v>
      </c>
      <c r="E2154" s="32" t="s">
        <v>650</v>
      </c>
      <c r="F2154" s="11" t="s">
        <v>710</v>
      </c>
      <c r="G2154" s="35">
        <v>5137790</v>
      </c>
      <c r="H2154" s="4" t="s">
        <v>3688</v>
      </c>
      <c r="I2154" s="4"/>
      <c r="J2154" s="4"/>
      <c r="K2154" s="4"/>
      <c r="L2154" s="4"/>
      <c r="M2154" s="33"/>
      <c r="N2154" s="38"/>
      <c r="O2154" s="33"/>
      <c r="P2154" s="244">
        <f t="shared" si="192"/>
        <v>359.05700000000002</v>
      </c>
      <c r="Q2154" s="25"/>
      <c r="R2154" s="25"/>
      <c r="S2154" s="25"/>
      <c r="T2154" s="109"/>
      <c r="U2154" s="25"/>
      <c r="V2154" s="25"/>
      <c r="W2154" s="25"/>
      <c r="X2154" s="25">
        <v>0</v>
      </c>
      <c r="Y2154" s="25"/>
      <c r="Z2154" s="25">
        <v>0</v>
      </c>
      <c r="AA2154" s="109"/>
      <c r="AB2154" s="25">
        <v>0</v>
      </c>
      <c r="AC2154" s="25">
        <v>0</v>
      </c>
      <c r="AD2154" s="25">
        <v>0</v>
      </c>
      <c r="AE2154" s="25">
        <v>0</v>
      </c>
      <c r="AF2154" s="25">
        <v>0</v>
      </c>
      <c r="AG2154" s="25">
        <v>0</v>
      </c>
      <c r="AH2154" s="109"/>
      <c r="AI2154" s="25">
        <v>0</v>
      </c>
      <c r="AJ2154" s="25">
        <v>0</v>
      </c>
      <c r="AK2154" s="123">
        <v>0</v>
      </c>
      <c r="AL2154" s="25">
        <v>0</v>
      </c>
      <c r="AM2154" s="25">
        <v>0</v>
      </c>
      <c r="AN2154" s="25">
        <v>0</v>
      </c>
      <c r="AO2154" s="109"/>
      <c r="AP2154" s="25">
        <v>359.05700000000002</v>
      </c>
      <c r="AQ2154" s="25">
        <v>0</v>
      </c>
      <c r="AR2154" s="25">
        <v>0</v>
      </c>
      <c r="AS2154" s="25">
        <v>0</v>
      </c>
      <c r="AT2154" s="25">
        <v>0</v>
      </c>
      <c r="AU2154" s="25">
        <v>0</v>
      </c>
      <c r="AW2154" t="str">
        <f t="shared" si="193"/>
        <v>Phạm Thanh Hà</v>
      </c>
      <c r="AX2154" s="27" t="str">
        <f t="shared" si="194"/>
        <v xml:space="preserve">Vương Thị Thu Phương </v>
      </c>
      <c r="AY2154" s="4" t="str">
        <f t="shared" si="195"/>
        <v>VIN+</v>
      </c>
    </row>
    <row r="2155" spans="1:51" outlineLevel="1" x14ac:dyDescent="0.25">
      <c r="A2155" s="4" t="s">
        <v>1104</v>
      </c>
      <c r="B2155" s="4" t="s">
        <v>797</v>
      </c>
      <c r="C2155" s="4" t="s">
        <v>451</v>
      </c>
      <c r="D2155" s="11" t="s">
        <v>778</v>
      </c>
      <c r="E2155" s="32" t="s">
        <v>650</v>
      </c>
      <c r="F2155" s="11" t="s">
        <v>710</v>
      </c>
      <c r="G2155" s="35">
        <v>5292004</v>
      </c>
      <c r="H2155" s="4" t="s">
        <v>3689</v>
      </c>
      <c r="I2155" s="4"/>
      <c r="J2155" s="4"/>
      <c r="K2155" s="4"/>
      <c r="L2155" s="4"/>
      <c r="M2155" s="33"/>
      <c r="N2155" s="38"/>
      <c r="O2155" s="33"/>
      <c r="P2155" s="244">
        <f t="shared" si="192"/>
        <v>0</v>
      </c>
      <c r="Q2155" s="25"/>
      <c r="R2155" s="25"/>
      <c r="S2155" s="25"/>
      <c r="T2155" s="109"/>
      <c r="U2155" s="25"/>
      <c r="V2155" s="25"/>
      <c r="W2155" s="25"/>
      <c r="X2155" s="25">
        <v>0</v>
      </c>
      <c r="Y2155" s="25">
        <v>0</v>
      </c>
      <c r="Z2155" s="25">
        <v>0</v>
      </c>
      <c r="AA2155" s="109"/>
      <c r="AB2155" s="25">
        <v>0</v>
      </c>
      <c r="AC2155" s="25">
        <v>0</v>
      </c>
      <c r="AD2155" s="25">
        <v>0</v>
      </c>
      <c r="AE2155" s="25">
        <v>0</v>
      </c>
      <c r="AF2155" s="25">
        <v>0</v>
      </c>
      <c r="AG2155" s="25">
        <v>0</v>
      </c>
      <c r="AH2155" s="109"/>
      <c r="AI2155" s="25">
        <v>0</v>
      </c>
      <c r="AJ2155" s="25">
        <v>0</v>
      </c>
      <c r="AK2155" s="123">
        <v>0</v>
      </c>
      <c r="AL2155" s="25">
        <v>0</v>
      </c>
      <c r="AM2155" s="25">
        <v>0</v>
      </c>
      <c r="AN2155" s="25">
        <v>0</v>
      </c>
      <c r="AO2155" s="109"/>
      <c r="AP2155" s="25">
        <v>0</v>
      </c>
      <c r="AQ2155" s="25">
        <v>0</v>
      </c>
      <c r="AR2155" s="25">
        <v>0</v>
      </c>
      <c r="AS2155" s="25">
        <v>0</v>
      </c>
      <c r="AT2155" s="25">
        <v>0</v>
      </c>
      <c r="AU2155" s="25">
        <v>0</v>
      </c>
      <c r="AW2155" t="str">
        <f t="shared" si="193"/>
        <v>Phạm Thanh Hà</v>
      </c>
      <c r="AX2155" s="27" t="str">
        <f t="shared" si="194"/>
        <v xml:space="preserve">Vương Thị Thu Phương </v>
      </c>
      <c r="AY2155" s="4" t="str">
        <f t="shared" si="195"/>
        <v>VIN+</v>
      </c>
    </row>
    <row r="2156" spans="1:51" x14ac:dyDescent="0.25">
      <c r="A2156" s="4" t="s">
        <v>1104</v>
      </c>
      <c r="B2156" s="4" t="s">
        <v>797</v>
      </c>
      <c r="C2156" s="4" t="s">
        <v>451</v>
      </c>
      <c r="D2156" s="11" t="s">
        <v>778</v>
      </c>
      <c r="E2156" s="32" t="s">
        <v>650</v>
      </c>
      <c r="F2156" s="11" t="s">
        <v>710</v>
      </c>
      <c r="G2156" s="35">
        <v>5292682</v>
      </c>
      <c r="H2156" s="4" t="s">
        <v>3690</v>
      </c>
      <c r="I2156" s="4"/>
      <c r="J2156" s="4"/>
      <c r="K2156" s="4"/>
      <c r="L2156" s="4"/>
      <c r="M2156" s="33"/>
      <c r="N2156" s="38"/>
      <c r="O2156" s="33"/>
      <c r="P2156" s="244">
        <f t="shared" si="192"/>
        <v>0</v>
      </c>
      <c r="Q2156" s="25"/>
      <c r="R2156" s="25"/>
      <c r="S2156" s="25"/>
      <c r="T2156" s="109"/>
      <c r="U2156" s="25"/>
      <c r="V2156" s="25"/>
      <c r="W2156" s="25"/>
      <c r="X2156" s="25">
        <v>0</v>
      </c>
      <c r="Y2156" s="25">
        <v>0</v>
      </c>
      <c r="Z2156" s="25">
        <v>0</v>
      </c>
      <c r="AA2156" s="109"/>
      <c r="AB2156" s="25">
        <v>0</v>
      </c>
      <c r="AC2156" s="25">
        <v>0</v>
      </c>
      <c r="AD2156" s="25">
        <v>0</v>
      </c>
      <c r="AE2156" s="25">
        <v>0</v>
      </c>
      <c r="AF2156" s="25">
        <v>0</v>
      </c>
      <c r="AG2156" s="25">
        <v>0</v>
      </c>
      <c r="AH2156" s="109"/>
      <c r="AI2156" s="25">
        <v>0</v>
      </c>
      <c r="AJ2156" s="25">
        <v>0</v>
      </c>
      <c r="AK2156" s="123">
        <v>0</v>
      </c>
      <c r="AL2156" s="25">
        <v>0</v>
      </c>
      <c r="AM2156" s="25">
        <v>0</v>
      </c>
      <c r="AN2156" s="25">
        <v>0</v>
      </c>
      <c r="AO2156" s="109"/>
      <c r="AP2156" s="25">
        <v>0</v>
      </c>
      <c r="AQ2156" s="25">
        <v>0</v>
      </c>
      <c r="AR2156" s="25">
        <v>0</v>
      </c>
      <c r="AS2156" s="25">
        <v>0</v>
      </c>
      <c r="AT2156" s="25">
        <v>0</v>
      </c>
      <c r="AU2156" s="25">
        <v>0</v>
      </c>
      <c r="AW2156" t="str">
        <f t="shared" si="193"/>
        <v>Phạm Thanh Hà</v>
      </c>
      <c r="AX2156" s="27" t="str">
        <f t="shared" si="194"/>
        <v xml:space="preserve">Vương Thị Thu Phương </v>
      </c>
      <c r="AY2156" s="4" t="str">
        <f t="shared" si="195"/>
        <v>VIN+</v>
      </c>
    </row>
    <row r="2157" spans="1:51" x14ac:dyDescent="0.25">
      <c r="A2157" s="4" t="s">
        <v>1104</v>
      </c>
      <c r="B2157" s="4" t="s">
        <v>797</v>
      </c>
      <c r="C2157" s="4" t="s">
        <v>451</v>
      </c>
      <c r="D2157" s="11" t="s">
        <v>778</v>
      </c>
      <c r="E2157" s="32" t="s">
        <v>650</v>
      </c>
      <c r="F2157" s="11" t="s">
        <v>710</v>
      </c>
      <c r="G2157" s="35">
        <v>5279463</v>
      </c>
      <c r="H2157" s="4" t="s">
        <v>5089</v>
      </c>
      <c r="I2157" s="4"/>
      <c r="J2157" s="4"/>
      <c r="K2157" s="4"/>
      <c r="L2157" s="4"/>
      <c r="M2157" s="33"/>
      <c r="N2157" s="38"/>
      <c r="O2157" s="33"/>
      <c r="P2157" s="244">
        <f t="shared" si="192"/>
        <v>359.05700000000002</v>
      </c>
      <c r="Q2157" s="25"/>
      <c r="R2157" s="25"/>
      <c r="S2157" s="25"/>
      <c r="T2157" s="109"/>
      <c r="U2157" s="25"/>
      <c r="V2157" s="25"/>
      <c r="W2157" s="25"/>
      <c r="X2157" s="25">
        <v>0</v>
      </c>
      <c r="Y2157" s="25">
        <v>0</v>
      </c>
      <c r="Z2157" s="25">
        <v>0</v>
      </c>
      <c r="AA2157" s="109"/>
      <c r="AB2157" s="25">
        <v>0</v>
      </c>
      <c r="AC2157" s="25">
        <v>0</v>
      </c>
      <c r="AD2157" s="25">
        <v>0</v>
      </c>
      <c r="AE2157" s="25">
        <v>359.05700000000002</v>
      </c>
      <c r="AF2157" s="25">
        <v>0</v>
      </c>
      <c r="AG2157" s="25">
        <v>0</v>
      </c>
      <c r="AH2157" s="109"/>
      <c r="AI2157" s="25">
        <v>0</v>
      </c>
      <c r="AJ2157" s="25">
        <v>0</v>
      </c>
      <c r="AK2157" s="123">
        <v>0</v>
      </c>
      <c r="AL2157" s="25">
        <v>0</v>
      </c>
      <c r="AM2157" s="25">
        <v>0</v>
      </c>
      <c r="AN2157" s="25">
        <v>0</v>
      </c>
      <c r="AO2157" s="109"/>
      <c r="AP2157" s="25">
        <v>0</v>
      </c>
      <c r="AQ2157" s="25">
        <v>0</v>
      </c>
      <c r="AR2157" s="25">
        <v>0</v>
      </c>
      <c r="AS2157" s="25">
        <v>0</v>
      </c>
      <c r="AT2157" s="25">
        <v>0</v>
      </c>
      <c r="AU2157" s="25">
        <v>0</v>
      </c>
      <c r="AW2157" t="str">
        <f t="shared" si="193"/>
        <v>Phạm Thanh Hà</v>
      </c>
      <c r="AX2157" s="27" t="str">
        <f t="shared" si="194"/>
        <v xml:space="preserve">Vương Thị Thu Phương </v>
      </c>
      <c r="AY2157" s="4" t="str">
        <f t="shared" si="195"/>
        <v>VIN+</v>
      </c>
    </row>
    <row r="2158" spans="1:51" x14ac:dyDescent="0.25">
      <c r="A2158" s="4" t="s">
        <v>1104</v>
      </c>
      <c r="B2158" s="4" t="s">
        <v>797</v>
      </c>
      <c r="C2158" s="4" t="s">
        <v>451</v>
      </c>
      <c r="D2158" s="11" t="s">
        <v>778</v>
      </c>
      <c r="E2158" s="32" t="s">
        <v>650</v>
      </c>
      <c r="F2158" s="11" t="s">
        <v>710</v>
      </c>
      <c r="G2158" s="35">
        <v>5301980</v>
      </c>
      <c r="H2158" s="4" t="s">
        <v>5241</v>
      </c>
      <c r="I2158" s="4"/>
      <c r="J2158" s="4"/>
      <c r="K2158" s="4"/>
      <c r="L2158" s="4"/>
      <c r="M2158" s="33"/>
      <c r="N2158" s="38"/>
      <c r="O2158" s="33"/>
      <c r="P2158" s="244">
        <f t="shared" si="192"/>
        <v>1375.6399999999999</v>
      </c>
      <c r="Q2158" s="25"/>
      <c r="R2158" s="25"/>
      <c r="S2158" s="25"/>
      <c r="T2158" s="109"/>
      <c r="U2158" s="25"/>
      <c r="V2158" s="25"/>
      <c r="W2158" s="25"/>
      <c r="X2158" s="25"/>
      <c r="Y2158" s="25"/>
      <c r="Z2158" s="25"/>
      <c r="AA2158" s="109"/>
      <c r="AB2158" s="25"/>
      <c r="AC2158" s="25"/>
      <c r="AD2158" s="25"/>
      <c r="AE2158" s="25"/>
      <c r="AF2158" s="25"/>
      <c r="AG2158" s="25">
        <v>778.11900000000003</v>
      </c>
      <c r="AH2158" s="109"/>
      <c r="AI2158" s="25">
        <v>0</v>
      </c>
      <c r="AJ2158" s="25">
        <v>0</v>
      </c>
      <c r="AK2158" s="123">
        <v>0</v>
      </c>
      <c r="AL2158" s="25">
        <v>0</v>
      </c>
      <c r="AM2158" s="25">
        <v>0</v>
      </c>
      <c r="AN2158" s="25">
        <v>0</v>
      </c>
      <c r="AO2158" s="109"/>
      <c r="AP2158" s="25">
        <v>597.52099999999996</v>
      </c>
      <c r="AQ2158" s="25">
        <v>0</v>
      </c>
      <c r="AR2158" s="25">
        <v>0</v>
      </c>
      <c r="AS2158" s="25">
        <v>0</v>
      </c>
      <c r="AT2158" s="25">
        <v>0</v>
      </c>
      <c r="AU2158" s="25">
        <v>0</v>
      </c>
      <c r="AW2158" t="str">
        <f t="shared" si="193"/>
        <v>Phạm Thanh Hà</v>
      </c>
      <c r="AX2158" s="27" t="str">
        <f t="shared" si="194"/>
        <v xml:space="preserve">Vương Thị Thu Phương </v>
      </c>
      <c r="AY2158" s="4" t="str">
        <f t="shared" si="195"/>
        <v>VIN+</v>
      </c>
    </row>
    <row r="2159" spans="1:51" x14ac:dyDescent="0.25">
      <c r="A2159" s="4" t="s">
        <v>1104</v>
      </c>
      <c r="B2159" s="4" t="s">
        <v>797</v>
      </c>
      <c r="C2159" s="4" t="s">
        <v>451</v>
      </c>
      <c r="D2159" s="11" t="s">
        <v>778</v>
      </c>
      <c r="E2159" s="32" t="s">
        <v>650</v>
      </c>
      <c r="F2159" s="11" t="s">
        <v>710</v>
      </c>
      <c r="G2159" s="35">
        <v>5273805</v>
      </c>
      <c r="H2159" s="4" t="s">
        <v>5461</v>
      </c>
      <c r="I2159" s="4"/>
      <c r="J2159" s="4"/>
      <c r="K2159" s="4"/>
      <c r="L2159" s="4"/>
      <c r="M2159" s="33"/>
      <c r="N2159" s="38"/>
      <c r="O2159" s="33"/>
      <c r="P2159" s="244">
        <f t="shared" si="192"/>
        <v>597.52099999999996</v>
      </c>
      <c r="Q2159" s="25"/>
      <c r="R2159" s="25"/>
      <c r="S2159" s="25"/>
      <c r="T2159" s="109"/>
      <c r="U2159" s="25"/>
      <c r="V2159" s="25"/>
      <c r="W2159" s="25"/>
      <c r="X2159" s="25"/>
      <c r="Y2159" s="25"/>
      <c r="Z2159" s="25"/>
      <c r="AA2159" s="109"/>
      <c r="AB2159" s="25"/>
      <c r="AC2159" s="25"/>
      <c r="AD2159" s="25"/>
      <c r="AE2159" s="25"/>
      <c r="AF2159" s="25"/>
      <c r="AG2159" s="25">
        <v>0</v>
      </c>
      <c r="AH2159" s="109"/>
      <c r="AI2159" s="25">
        <v>0</v>
      </c>
      <c r="AJ2159" s="25">
        <v>0</v>
      </c>
      <c r="AK2159" s="123">
        <v>0</v>
      </c>
      <c r="AL2159" s="25">
        <v>0</v>
      </c>
      <c r="AM2159" s="25">
        <v>0</v>
      </c>
      <c r="AN2159" s="25">
        <v>0</v>
      </c>
      <c r="AO2159" s="109"/>
      <c r="AP2159" s="25">
        <v>597.52099999999996</v>
      </c>
      <c r="AQ2159" s="25">
        <v>0</v>
      </c>
      <c r="AR2159" s="25">
        <v>0</v>
      </c>
      <c r="AS2159" s="25">
        <v>0</v>
      </c>
      <c r="AT2159" s="25">
        <v>0</v>
      </c>
      <c r="AU2159" s="25">
        <v>0</v>
      </c>
      <c r="AW2159" t="str">
        <f t="shared" si="193"/>
        <v>Phạm Thanh Hà</v>
      </c>
      <c r="AX2159" s="27" t="str">
        <f t="shared" si="194"/>
        <v xml:space="preserve">Vương Thị Thu Phương </v>
      </c>
      <c r="AY2159" s="4" t="str">
        <f t="shared" si="195"/>
        <v>VIN+</v>
      </c>
    </row>
    <row r="2160" spans="1:51" x14ac:dyDescent="0.25">
      <c r="A2160" s="4" t="s">
        <v>1104</v>
      </c>
      <c r="B2160" s="4" t="s">
        <v>797</v>
      </c>
      <c r="C2160" s="4" t="s">
        <v>451</v>
      </c>
      <c r="D2160" s="11" t="s">
        <v>778</v>
      </c>
      <c r="E2160" s="32" t="s">
        <v>650</v>
      </c>
      <c r="F2160" s="11" t="s">
        <v>710</v>
      </c>
      <c r="G2160" s="35">
        <v>5127177</v>
      </c>
      <c r="H2160" s="4" t="s">
        <v>5462</v>
      </c>
      <c r="I2160" s="4"/>
      <c r="J2160" s="4"/>
      <c r="K2160" s="4"/>
      <c r="L2160" s="4"/>
      <c r="M2160" s="33"/>
      <c r="N2160" s="38"/>
      <c r="O2160" s="33"/>
      <c r="P2160" s="244">
        <f t="shared" si="192"/>
        <v>359.05700000000002</v>
      </c>
      <c r="Q2160" s="25"/>
      <c r="R2160" s="25"/>
      <c r="S2160" s="25"/>
      <c r="T2160" s="109"/>
      <c r="U2160" s="25"/>
      <c r="V2160" s="25"/>
      <c r="W2160" s="25"/>
      <c r="X2160" s="25"/>
      <c r="Y2160" s="25"/>
      <c r="Z2160" s="25"/>
      <c r="AA2160" s="109"/>
      <c r="AB2160" s="25"/>
      <c r="AC2160" s="25"/>
      <c r="AD2160" s="25"/>
      <c r="AE2160" s="25"/>
      <c r="AF2160" s="25"/>
      <c r="AG2160" s="25">
        <v>0</v>
      </c>
      <c r="AH2160" s="109"/>
      <c r="AI2160" s="25">
        <v>0</v>
      </c>
      <c r="AJ2160" s="25">
        <v>0</v>
      </c>
      <c r="AK2160" s="123">
        <v>0</v>
      </c>
      <c r="AL2160" s="25">
        <v>0</v>
      </c>
      <c r="AM2160" s="25">
        <v>0</v>
      </c>
      <c r="AN2160" s="25">
        <v>0</v>
      </c>
      <c r="AO2160" s="109"/>
      <c r="AP2160" s="25">
        <v>359.05700000000002</v>
      </c>
      <c r="AQ2160" s="25">
        <v>0</v>
      </c>
      <c r="AR2160" s="25">
        <v>0</v>
      </c>
      <c r="AS2160" s="25">
        <v>0</v>
      </c>
      <c r="AT2160" s="25">
        <v>0</v>
      </c>
      <c r="AU2160" s="25">
        <v>0</v>
      </c>
      <c r="AW2160" t="str">
        <f t="shared" si="193"/>
        <v>Phạm Thanh Hà</v>
      </c>
      <c r="AX2160" s="27" t="str">
        <f t="shared" si="194"/>
        <v xml:space="preserve">Vương Thị Thu Phương </v>
      </c>
      <c r="AY2160" s="4" t="str">
        <f t="shared" si="195"/>
        <v>VIN+</v>
      </c>
    </row>
    <row r="2161" spans="1:51" x14ac:dyDescent="0.25">
      <c r="A2161" s="4" t="s">
        <v>1104</v>
      </c>
      <c r="B2161" s="4" t="s">
        <v>797</v>
      </c>
      <c r="C2161" s="4" t="s">
        <v>451</v>
      </c>
      <c r="D2161" s="11" t="s">
        <v>778</v>
      </c>
      <c r="E2161" s="32" t="s">
        <v>650</v>
      </c>
      <c r="F2161" s="11" t="s">
        <v>710</v>
      </c>
      <c r="G2161" s="35">
        <v>5290802</v>
      </c>
      <c r="H2161" s="4" t="s">
        <v>5489</v>
      </c>
      <c r="I2161" s="4"/>
      <c r="J2161" s="4"/>
      <c r="K2161" s="4"/>
      <c r="L2161" s="4"/>
      <c r="M2161" s="33"/>
      <c r="N2161" s="38"/>
      <c r="O2161" s="33"/>
      <c r="P2161" s="244">
        <f t="shared" si="192"/>
        <v>180.59799999999998</v>
      </c>
      <c r="Q2161" s="25"/>
      <c r="R2161" s="25"/>
      <c r="S2161" s="25"/>
      <c r="T2161" s="109"/>
      <c r="U2161" s="25"/>
      <c r="V2161" s="25"/>
      <c r="W2161" s="25"/>
      <c r="X2161" s="25"/>
      <c r="Y2161" s="25"/>
      <c r="Z2161" s="25"/>
      <c r="AA2161" s="109"/>
      <c r="AB2161" s="25"/>
      <c r="AC2161" s="25"/>
      <c r="AD2161" s="25"/>
      <c r="AE2161" s="25"/>
      <c r="AF2161" s="25"/>
      <c r="AG2161" s="25">
        <v>0</v>
      </c>
      <c r="AH2161" s="109"/>
      <c r="AI2161" s="25">
        <v>0</v>
      </c>
      <c r="AJ2161" s="25">
        <v>0</v>
      </c>
      <c r="AK2161" s="123">
        <v>0</v>
      </c>
      <c r="AL2161" s="25">
        <v>0</v>
      </c>
      <c r="AM2161" s="25">
        <v>0</v>
      </c>
      <c r="AN2161" s="25">
        <v>0</v>
      </c>
      <c r="AO2161" s="109"/>
      <c r="AP2161" s="25">
        <v>0</v>
      </c>
      <c r="AQ2161" s="25">
        <v>238.464</v>
      </c>
      <c r="AR2161" s="25">
        <v>0</v>
      </c>
      <c r="AS2161" s="25">
        <v>0</v>
      </c>
      <c r="AT2161" s="25">
        <v>0</v>
      </c>
      <c r="AU2161" s="25">
        <v>-57.866000000000014</v>
      </c>
      <c r="AW2161" t="str">
        <f t="shared" si="193"/>
        <v>Phạm Thanh Hà</v>
      </c>
      <c r="AX2161" s="27" t="str">
        <f t="shared" si="194"/>
        <v xml:space="preserve">Vương Thị Thu Phương </v>
      </c>
      <c r="AY2161" s="4" t="str">
        <f t="shared" si="195"/>
        <v>VIN+</v>
      </c>
    </row>
    <row r="2162" spans="1:51" x14ac:dyDescent="0.25">
      <c r="A2162" s="4" t="s">
        <v>1104</v>
      </c>
      <c r="B2162" s="4" t="s">
        <v>797</v>
      </c>
      <c r="C2162" s="4" t="s">
        <v>451</v>
      </c>
      <c r="D2162" s="11" t="s">
        <v>778</v>
      </c>
      <c r="E2162" s="32" t="s">
        <v>650</v>
      </c>
      <c r="F2162" s="11" t="s">
        <v>710</v>
      </c>
      <c r="G2162" s="35">
        <v>5333024</v>
      </c>
      <c r="H2162" s="4" t="s">
        <v>5528</v>
      </c>
      <c r="I2162" s="4"/>
      <c r="J2162" s="4"/>
      <c r="K2162" s="4"/>
      <c r="L2162" s="4"/>
      <c r="M2162" s="33"/>
      <c r="N2162" s="38"/>
      <c r="O2162" s="33"/>
      <c r="P2162" s="244">
        <f t="shared" si="192"/>
        <v>539.65499999999997</v>
      </c>
      <c r="Q2162" s="25"/>
      <c r="R2162" s="25"/>
      <c r="S2162" s="25"/>
      <c r="T2162" s="109"/>
      <c r="U2162" s="25"/>
      <c r="V2162" s="25"/>
      <c r="W2162" s="25"/>
      <c r="X2162" s="25"/>
      <c r="Y2162" s="25"/>
      <c r="Z2162" s="25"/>
      <c r="AA2162" s="109"/>
      <c r="AB2162" s="25"/>
      <c r="AC2162" s="25"/>
      <c r="AD2162" s="25"/>
      <c r="AE2162" s="25"/>
      <c r="AF2162" s="25"/>
      <c r="AG2162" s="25">
        <v>0</v>
      </c>
      <c r="AH2162" s="109"/>
      <c r="AI2162" s="25">
        <v>0</v>
      </c>
      <c r="AJ2162" s="25">
        <v>0</v>
      </c>
      <c r="AK2162" s="123">
        <v>0</v>
      </c>
      <c r="AL2162" s="25">
        <v>0</v>
      </c>
      <c r="AM2162" s="25">
        <v>0</v>
      </c>
      <c r="AN2162" s="25">
        <v>0</v>
      </c>
      <c r="AO2162" s="109"/>
      <c r="AP2162" s="25">
        <v>0</v>
      </c>
      <c r="AQ2162" s="25">
        <v>0</v>
      </c>
      <c r="AR2162" s="25">
        <v>0</v>
      </c>
      <c r="AS2162" s="25">
        <v>0</v>
      </c>
      <c r="AT2162" s="25">
        <v>0</v>
      </c>
      <c r="AU2162" s="25">
        <v>539.65499999999997</v>
      </c>
      <c r="AW2162" t="str">
        <f t="shared" si="193"/>
        <v>Phạm Thanh Hà</v>
      </c>
      <c r="AX2162" s="27" t="str">
        <f t="shared" si="194"/>
        <v xml:space="preserve">Vương Thị Thu Phương </v>
      </c>
      <c r="AY2162" s="4" t="str">
        <f t="shared" si="195"/>
        <v>VIN+</v>
      </c>
    </row>
    <row r="2163" spans="1:51" x14ac:dyDescent="0.25">
      <c r="A2163" s="4"/>
      <c r="B2163" s="4"/>
      <c r="C2163" s="4"/>
      <c r="D2163" s="11"/>
      <c r="E2163" s="32"/>
      <c r="F2163" s="11"/>
      <c r="G2163" s="35"/>
      <c r="H2163" s="4"/>
      <c r="I2163" s="4"/>
      <c r="J2163" s="4"/>
      <c r="K2163" s="4"/>
      <c r="L2163" s="4"/>
      <c r="M2163" s="33"/>
      <c r="N2163" s="38"/>
      <c r="O2163" s="33"/>
      <c r="P2163" s="244">
        <f t="shared" si="192"/>
        <v>0</v>
      </c>
      <c r="Q2163" s="25"/>
      <c r="R2163" s="25"/>
      <c r="S2163" s="25"/>
      <c r="T2163" s="109"/>
      <c r="U2163" s="25"/>
      <c r="V2163" s="25"/>
      <c r="W2163" s="25"/>
      <c r="X2163" s="25"/>
      <c r="Y2163" s="25"/>
      <c r="Z2163" s="25"/>
      <c r="AA2163" s="109"/>
      <c r="AB2163" s="25"/>
      <c r="AC2163" s="25"/>
      <c r="AD2163" s="25"/>
      <c r="AE2163" s="25"/>
      <c r="AF2163" s="25"/>
      <c r="AG2163" s="25">
        <v>0</v>
      </c>
      <c r="AH2163" s="109"/>
      <c r="AI2163" s="25">
        <v>0</v>
      </c>
      <c r="AJ2163" s="25">
        <v>0</v>
      </c>
      <c r="AK2163" s="123">
        <v>0</v>
      </c>
      <c r="AL2163" s="25">
        <v>0</v>
      </c>
      <c r="AM2163" s="25">
        <v>0</v>
      </c>
      <c r="AN2163" s="25">
        <v>0</v>
      </c>
      <c r="AO2163" s="109"/>
      <c r="AP2163" s="25">
        <v>0</v>
      </c>
      <c r="AQ2163" s="25">
        <v>0</v>
      </c>
      <c r="AR2163" s="25">
        <v>0</v>
      </c>
      <c r="AS2163" s="25">
        <v>0</v>
      </c>
      <c r="AT2163" s="25">
        <v>0</v>
      </c>
      <c r="AU2163" s="25">
        <v>0</v>
      </c>
      <c r="AW2163">
        <f t="shared" si="193"/>
        <v>0</v>
      </c>
      <c r="AX2163" s="27">
        <f t="shared" si="194"/>
        <v>0</v>
      </c>
      <c r="AY2163" s="4">
        <f t="shared" si="195"/>
        <v>0</v>
      </c>
    </row>
    <row r="2164" spans="1:51" x14ac:dyDescent="0.25">
      <c r="A2164" s="4"/>
      <c r="B2164" s="4"/>
      <c r="C2164" s="4"/>
      <c r="D2164" s="11"/>
      <c r="E2164" s="32"/>
      <c r="F2164" s="11"/>
      <c r="G2164" s="35"/>
      <c r="H2164" s="4"/>
      <c r="I2164" s="4"/>
      <c r="J2164" s="4"/>
      <c r="K2164" s="4"/>
      <c r="L2164" s="4"/>
      <c r="M2164" s="33"/>
      <c r="N2164" s="38"/>
      <c r="O2164" s="33"/>
      <c r="P2164" s="244">
        <f t="shared" si="192"/>
        <v>0</v>
      </c>
      <c r="Q2164" s="25"/>
      <c r="R2164" s="25"/>
      <c r="S2164" s="25"/>
      <c r="T2164" s="109"/>
      <c r="U2164" s="25"/>
      <c r="V2164" s="25"/>
      <c r="W2164" s="25"/>
      <c r="X2164" s="25">
        <v>0</v>
      </c>
      <c r="Y2164" s="25">
        <v>0</v>
      </c>
      <c r="Z2164" s="25">
        <v>0</v>
      </c>
      <c r="AA2164" s="109"/>
      <c r="AB2164" s="25">
        <v>0</v>
      </c>
      <c r="AC2164" s="25">
        <v>0</v>
      </c>
      <c r="AD2164" s="25">
        <v>0</v>
      </c>
      <c r="AE2164" s="25">
        <v>0</v>
      </c>
      <c r="AF2164" s="25">
        <v>0</v>
      </c>
      <c r="AG2164" s="25">
        <v>0</v>
      </c>
      <c r="AH2164" s="109"/>
      <c r="AI2164" s="25">
        <v>0</v>
      </c>
      <c r="AJ2164" s="25">
        <v>0</v>
      </c>
      <c r="AK2164" s="123">
        <v>0</v>
      </c>
      <c r="AL2164" s="25">
        <v>0</v>
      </c>
      <c r="AM2164" s="25">
        <v>0</v>
      </c>
      <c r="AN2164" s="25">
        <v>0</v>
      </c>
      <c r="AO2164" s="109"/>
      <c r="AP2164" s="25">
        <v>0</v>
      </c>
      <c r="AQ2164" s="25">
        <v>0</v>
      </c>
      <c r="AR2164" s="25">
        <v>0</v>
      </c>
      <c r="AS2164" s="25">
        <v>0</v>
      </c>
      <c r="AT2164" s="25">
        <v>0</v>
      </c>
      <c r="AU2164" s="25">
        <v>0</v>
      </c>
      <c r="AW2164">
        <f t="shared" si="193"/>
        <v>0</v>
      </c>
      <c r="AX2164" s="27">
        <f t="shared" si="194"/>
        <v>0</v>
      </c>
      <c r="AY2164" s="4">
        <f t="shared" si="195"/>
        <v>0</v>
      </c>
    </row>
    <row r="2165" spans="1:51" x14ac:dyDescent="0.25">
      <c r="A2165" s="4" t="s">
        <v>1104</v>
      </c>
      <c r="B2165" s="4" t="s">
        <v>797</v>
      </c>
      <c r="C2165" s="4" t="s">
        <v>451</v>
      </c>
      <c r="D2165" s="107" t="s">
        <v>776</v>
      </c>
      <c r="E2165" s="85" t="s">
        <v>574</v>
      </c>
      <c r="F2165" s="107"/>
      <c r="G2165" s="35"/>
      <c r="H2165" s="57" t="s">
        <v>5246</v>
      </c>
      <c r="I2165" s="4"/>
      <c r="J2165" s="4"/>
      <c r="K2165" s="4"/>
      <c r="L2165" s="4">
        <v>183</v>
      </c>
      <c r="M2165" s="33">
        <v>133330.40288799995</v>
      </c>
      <c r="N2165" s="38">
        <f t="shared" si="86"/>
        <v>6.819372550349638E-2</v>
      </c>
      <c r="O2165" s="33">
        <f t="shared" si="87"/>
        <v>153981.64963884081</v>
      </c>
      <c r="P2165" s="244">
        <f t="shared" si="192"/>
        <v>0</v>
      </c>
      <c r="Q2165" s="25">
        <v>0</v>
      </c>
      <c r="R2165" s="25">
        <v>0</v>
      </c>
      <c r="S2165" s="25">
        <v>0</v>
      </c>
      <c r="T2165" s="109"/>
      <c r="U2165" s="25">
        <v>0</v>
      </c>
      <c r="V2165" s="25">
        <v>0</v>
      </c>
      <c r="W2165" s="25">
        <v>0</v>
      </c>
      <c r="X2165" s="25">
        <v>0</v>
      </c>
      <c r="Y2165" s="25">
        <v>0</v>
      </c>
      <c r="Z2165" s="25">
        <v>0</v>
      </c>
      <c r="AA2165" s="109"/>
      <c r="AB2165" s="25">
        <v>0</v>
      </c>
      <c r="AC2165" s="25">
        <v>0</v>
      </c>
      <c r="AD2165" s="25">
        <v>0</v>
      </c>
      <c r="AE2165" s="25">
        <v>0</v>
      </c>
      <c r="AF2165" s="25">
        <v>0</v>
      </c>
      <c r="AG2165" s="25">
        <v>0</v>
      </c>
      <c r="AH2165" s="109"/>
      <c r="AI2165" s="25">
        <v>0</v>
      </c>
      <c r="AJ2165" s="25">
        <v>0</v>
      </c>
      <c r="AK2165" s="123">
        <v>0</v>
      </c>
      <c r="AL2165" s="25">
        <v>0</v>
      </c>
      <c r="AM2165" s="25">
        <v>0</v>
      </c>
      <c r="AN2165" s="25">
        <v>0</v>
      </c>
      <c r="AO2165" s="109"/>
      <c r="AP2165" s="25">
        <v>0</v>
      </c>
      <c r="AQ2165" s="25">
        <v>0</v>
      </c>
      <c r="AR2165" s="25">
        <v>0</v>
      </c>
      <c r="AS2165" s="25">
        <v>0</v>
      </c>
      <c r="AT2165" s="25">
        <v>0</v>
      </c>
      <c r="AU2165" s="25">
        <v>0</v>
      </c>
      <c r="AW2165" t="str">
        <f t="shared" si="193"/>
        <v>Phạm Thanh Hà</v>
      </c>
      <c r="AX2165" s="27" t="str">
        <f t="shared" si="194"/>
        <v xml:space="preserve">Trần Thị Thúy Quỳnh </v>
      </c>
      <c r="AY2165" s="4" t="str">
        <f t="shared" si="195"/>
        <v>VIN+</v>
      </c>
    </row>
    <row r="2166" spans="1:51" x14ac:dyDescent="0.25">
      <c r="A2166" s="4" t="s">
        <v>1104</v>
      </c>
      <c r="B2166" s="4" t="s">
        <v>797</v>
      </c>
      <c r="C2166" s="4" t="s">
        <v>451</v>
      </c>
      <c r="D2166" s="11" t="s">
        <v>776</v>
      </c>
      <c r="E2166" s="32" t="s">
        <v>574</v>
      </c>
      <c r="F2166" s="11" t="s">
        <v>710</v>
      </c>
      <c r="G2166" s="35">
        <v>5338531</v>
      </c>
      <c r="H2166" s="10" t="s">
        <v>872</v>
      </c>
      <c r="I2166" s="4"/>
      <c r="J2166" s="4"/>
      <c r="K2166" s="4"/>
      <c r="L2166" s="4"/>
      <c r="M2166" s="33"/>
      <c r="N2166" s="38"/>
      <c r="O2166" s="33"/>
      <c r="P2166" s="244">
        <f t="shared" si="192"/>
        <v>1322.2180000000001</v>
      </c>
      <c r="Q2166" s="25"/>
      <c r="R2166" s="25">
        <v>180.59800000000001</v>
      </c>
      <c r="S2166" s="25">
        <v>0</v>
      </c>
      <c r="T2166" s="109"/>
      <c r="U2166" s="25">
        <v>0</v>
      </c>
      <c r="V2166" s="25">
        <v>0</v>
      </c>
      <c r="W2166" s="25">
        <v>0</v>
      </c>
      <c r="X2166" s="25">
        <v>0</v>
      </c>
      <c r="Y2166" s="25">
        <v>0</v>
      </c>
      <c r="Z2166" s="25">
        <v>0</v>
      </c>
      <c r="AA2166" s="109"/>
      <c r="AB2166" s="25">
        <v>0</v>
      </c>
      <c r="AC2166" s="25">
        <v>0</v>
      </c>
      <c r="AD2166" s="25">
        <v>0</v>
      </c>
      <c r="AE2166" s="25">
        <v>0</v>
      </c>
      <c r="AF2166" s="25">
        <v>0</v>
      </c>
      <c r="AG2166" s="25">
        <v>0</v>
      </c>
      <c r="AH2166" s="109"/>
      <c r="AI2166" s="25">
        <v>0</v>
      </c>
      <c r="AJ2166" s="25">
        <v>0</v>
      </c>
      <c r="AK2166" s="123">
        <v>0</v>
      </c>
      <c r="AL2166" s="25">
        <v>0</v>
      </c>
      <c r="AM2166" s="25">
        <v>0</v>
      </c>
      <c r="AN2166" s="25">
        <v>0</v>
      </c>
      <c r="AO2166" s="109"/>
      <c r="AP2166" s="25">
        <v>0</v>
      </c>
      <c r="AQ2166" s="25">
        <v>476.928</v>
      </c>
      <c r="AR2166" s="25">
        <v>0</v>
      </c>
      <c r="AS2166" s="25">
        <v>0</v>
      </c>
      <c r="AT2166" s="25">
        <v>0</v>
      </c>
      <c r="AU2166" s="25">
        <v>664.69200000000001</v>
      </c>
      <c r="AW2166" t="str">
        <f t="shared" si="193"/>
        <v>Phạm Thanh Hà</v>
      </c>
      <c r="AX2166" s="27" t="str">
        <f t="shared" si="194"/>
        <v xml:space="preserve">Trần Thị Thúy Quỳnh </v>
      </c>
      <c r="AY2166" s="4" t="str">
        <f t="shared" si="195"/>
        <v>VIN+</v>
      </c>
    </row>
    <row r="2167" spans="1:51" outlineLevel="1" x14ac:dyDescent="0.25">
      <c r="A2167" s="4" t="s">
        <v>1104</v>
      </c>
      <c r="B2167" s="4" t="s">
        <v>797</v>
      </c>
      <c r="C2167" s="4" t="s">
        <v>451</v>
      </c>
      <c r="D2167" s="11" t="s">
        <v>776</v>
      </c>
      <c r="E2167" s="32" t="s">
        <v>574</v>
      </c>
      <c r="F2167" s="11" t="s">
        <v>710</v>
      </c>
      <c r="G2167" s="35">
        <v>5120361</v>
      </c>
      <c r="H2167" s="10" t="s">
        <v>873</v>
      </c>
      <c r="I2167" s="4"/>
      <c r="J2167" s="4"/>
      <c r="K2167" s="4"/>
      <c r="L2167" s="4"/>
      <c r="M2167" s="33"/>
      <c r="N2167" s="38"/>
      <c r="O2167" s="33"/>
      <c r="P2167" s="244">
        <f t="shared" si="192"/>
        <v>1809.5909999999999</v>
      </c>
      <c r="Q2167" s="25"/>
      <c r="R2167" s="25">
        <v>361.19499999999999</v>
      </c>
      <c r="S2167" s="25">
        <v>0</v>
      </c>
      <c r="T2167" s="109"/>
      <c r="U2167" s="25">
        <v>0</v>
      </c>
      <c r="V2167" s="25">
        <v>0</v>
      </c>
      <c r="W2167" s="25">
        <v>0</v>
      </c>
      <c r="X2167" s="25">
        <v>0</v>
      </c>
      <c r="Y2167" s="25">
        <v>0</v>
      </c>
      <c r="Z2167" s="25">
        <v>0</v>
      </c>
      <c r="AA2167" s="109"/>
      <c r="AB2167" s="25">
        <v>0</v>
      </c>
      <c r="AC2167" s="25">
        <v>243.881</v>
      </c>
      <c r="AD2167" s="25">
        <v>0</v>
      </c>
      <c r="AE2167" s="25">
        <v>0</v>
      </c>
      <c r="AF2167" s="25">
        <v>0</v>
      </c>
      <c r="AG2167" s="25">
        <v>0</v>
      </c>
      <c r="AH2167" s="109"/>
      <c r="AI2167" s="25">
        <v>0</v>
      </c>
      <c r="AJ2167" s="25">
        <v>0</v>
      </c>
      <c r="AK2167" s="123">
        <v>0</v>
      </c>
      <c r="AL2167" s="25">
        <v>0</v>
      </c>
      <c r="AM2167" s="25">
        <v>0</v>
      </c>
      <c r="AN2167" s="25">
        <v>0</v>
      </c>
      <c r="AO2167" s="109"/>
      <c r="AP2167" s="25">
        <v>0</v>
      </c>
      <c r="AQ2167" s="25">
        <v>597.52099999999996</v>
      </c>
      <c r="AR2167" s="25">
        <v>0</v>
      </c>
      <c r="AS2167" s="25">
        <v>0</v>
      </c>
      <c r="AT2167" s="25">
        <v>0</v>
      </c>
      <c r="AU2167" s="25">
        <v>606.99400000000003</v>
      </c>
      <c r="AW2167" t="str">
        <f t="shared" si="193"/>
        <v>Phạm Thanh Hà</v>
      </c>
      <c r="AX2167" s="27" t="str">
        <f t="shared" si="194"/>
        <v xml:space="preserve">Trần Thị Thúy Quỳnh </v>
      </c>
      <c r="AY2167" s="4" t="str">
        <f t="shared" si="195"/>
        <v>VIN+</v>
      </c>
    </row>
    <row r="2168" spans="1:51" outlineLevel="1" x14ac:dyDescent="0.25">
      <c r="A2168" s="4" t="s">
        <v>1104</v>
      </c>
      <c r="B2168" s="4" t="s">
        <v>797</v>
      </c>
      <c r="C2168" s="4" t="s">
        <v>451</v>
      </c>
      <c r="D2168" s="11" t="s">
        <v>776</v>
      </c>
      <c r="E2168" s="32" t="s">
        <v>574</v>
      </c>
      <c r="F2168" s="11" t="s">
        <v>710</v>
      </c>
      <c r="G2168" s="35">
        <v>5132667</v>
      </c>
      <c r="H2168" s="10" t="s">
        <v>900</v>
      </c>
      <c r="I2168" s="4"/>
      <c r="J2168" s="4"/>
      <c r="K2168" s="4"/>
      <c r="L2168" s="4"/>
      <c r="M2168" s="33"/>
      <c r="N2168" s="38"/>
      <c r="O2168" s="33"/>
      <c r="P2168" s="244">
        <f t="shared" si="192"/>
        <v>1023.75</v>
      </c>
      <c r="Q2168" s="25"/>
      <c r="R2168" s="25">
        <v>484.09500000000003</v>
      </c>
      <c r="S2168" s="25">
        <v>0</v>
      </c>
      <c r="T2168" s="109"/>
      <c r="U2168" s="25">
        <v>0</v>
      </c>
      <c r="V2168" s="25">
        <v>0</v>
      </c>
      <c r="W2168" s="25">
        <v>0</v>
      </c>
      <c r="X2168" s="25">
        <v>0</v>
      </c>
      <c r="Y2168" s="25">
        <v>0</v>
      </c>
      <c r="Z2168" s="25">
        <v>0</v>
      </c>
      <c r="AA2168" s="109"/>
      <c r="AB2168" s="25">
        <v>0</v>
      </c>
      <c r="AC2168" s="25">
        <v>0</v>
      </c>
      <c r="AD2168" s="25">
        <v>0</v>
      </c>
      <c r="AE2168" s="25">
        <v>0</v>
      </c>
      <c r="AF2168" s="25">
        <v>0</v>
      </c>
      <c r="AG2168" s="25">
        <v>0</v>
      </c>
      <c r="AH2168" s="109"/>
      <c r="AI2168" s="25">
        <v>0</v>
      </c>
      <c r="AJ2168" s="25">
        <v>0</v>
      </c>
      <c r="AK2168" s="123">
        <v>0</v>
      </c>
      <c r="AL2168" s="25">
        <v>0</v>
      </c>
      <c r="AM2168" s="25">
        <v>0</v>
      </c>
      <c r="AN2168" s="25">
        <v>0</v>
      </c>
      <c r="AO2168" s="109"/>
      <c r="AP2168" s="25">
        <v>0</v>
      </c>
      <c r="AQ2168" s="25">
        <v>359.05700000000002</v>
      </c>
      <c r="AR2168" s="25">
        <v>0</v>
      </c>
      <c r="AS2168" s="25">
        <v>0</v>
      </c>
      <c r="AT2168" s="25">
        <v>0</v>
      </c>
      <c r="AU2168" s="25">
        <v>180.59800000000001</v>
      </c>
      <c r="AW2168" t="str">
        <f t="shared" si="193"/>
        <v>Phạm Thanh Hà</v>
      </c>
      <c r="AX2168" s="27" t="str">
        <f t="shared" si="194"/>
        <v xml:space="preserve">Trần Thị Thúy Quỳnh </v>
      </c>
      <c r="AY2168" s="4" t="str">
        <f t="shared" si="195"/>
        <v>VIN+</v>
      </c>
    </row>
    <row r="2169" spans="1:51" outlineLevel="1" x14ac:dyDescent="0.25">
      <c r="A2169" s="4" t="s">
        <v>1104</v>
      </c>
      <c r="B2169" s="4" t="s">
        <v>797</v>
      </c>
      <c r="C2169" s="4" t="s">
        <v>451</v>
      </c>
      <c r="D2169" s="11" t="s">
        <v>776</v>
      </c>
      <c r="E2169" s="32" t="s">
        <v>574</v>
      </c>
      <c r="F2169" s="11" t="s">
        <v>710</v>
      </c>
      <c r="G2169" s="35">
        <v>5272723</v>
      </c>
      <c r="H2169" s="10" t="s">
        <v>901</v>
      </c>
      <c r="I2169" s="4"/>
      <c r="J2169" s="4"/>
      <c r="K2169" s="4"/>
      <c r="L2169" s="4"/>
      <c r="M2169" s="33"/>
      <c r="N2169" s="38"/>
      <c r="O2169" s="33"/>
      <c r="P2169" s="244">
        <f t="shared" si="192"/>
        <v>903.15599999999984</v>
      </c>
      <c r="Q2169" s="25"/>
      <c r="R2169" s="25">
        <v>361.19499999999999</v>
      </c>
      <c r="S2169" s="25">
        <v>0</v>
      </c>
      <c r="T2169" s="109"/>
      <c r="U2169" s="25">
        <v>0</v>
      </c>
      <c r="V2169" s="25">
        <v>0</v>
      </c>
      <c r="W2169" s="25">
        <v>0</v>
      </c>
      <c r="X2169" s="25">
        <v>0</v>
      </c>
      <c r="Y2169" s="25">
        <v>0</v>
      </c>
      <c r="Z2169" s="25">
        <v>0</v>
      </c>
      <c r="AA2169" s="109"/>
      <c r="AB2169" s="25">
        <v>0</v>
      </c>
      <c r="AC2169" s="25">
        <v>0</v>
      </c>
      <c r="AD2169" s="25">
        <v>0</v>
      </c>
      <c r="AE2169" s="25">
        <v>0</v>
      </c>
      <c r="AF2169" s="25">
        <v>0</v>
      </c>
      <c r="AG2169" s="25">
        <v>0</v>
      </c>
      <c r="AH2169" s="109"/>
      <c r="AI2169" s="25">
        <v>0</v>
      </c>
      <c r="AJ2169" s="25">
        <v>0</v>
      </c>
      <c r="AK2169" s="123">
        <v>0</v>
      </c>
      <c r="AL2169" s="25">
        <v>0</v>
      </c>
      <c r="AM2169" s="25">
        <v>0</v>
      </c>
      <c r="AN2169" s="25">
        <v>0</v>
      </c>
      <c r="AO2169" s="109"/>
      <c r="AP2169" s="25">
        <v>0</v>
      </c>
      <c r="AQ2169" s="25">
        <v>780.42499999999995</v>
      </c>
      <c r="AR2169" s="25">
        <v>0</v>
      </c>
      <c r="AS2169" s="25">
        <v>0</v>
      </c>
      <c r="AT2169" s="25">
        <v>0</v>
      </c>
      <c r="AU2169" s="25">
        <v>-238.46400000000003</v>
      </c>
      <c r="AW2169" t="str">
        <f t="shared" si="193"/>
        <v>Phạm Thanh Hà</v>
      </c>
      <c r="AX2169" s="27" t="str">
        <f t="shared" si="194"/>
        <v xml:space="preserve">Trần Thị Thúy Quỳnh </v>
      </c>
      <c r="AY2169" s="4" t="str">
        <f t="shared" si="195"/>
        <v>VIN+</v>
      </c>
    </row>
    <row r="2170" spans="1:51" outlineLevel="1" x14ac:dyDescent="0.25">
      <c r="A2170" s="4" t="s">
        <v>1104</v>
      </c>
      <c r="B2170" s="4" t="s">
        <v>797</v>
      </c>
      <c r="C2170" s="4" t="s">
        <v>451</v>
      </c>
      <c r="D2170" s="11" t="s">
        <v>776</v>
      </c>
      <c r="E2170" s="32" t="s">
        <v>574</v>
      </c>
      <c r="F2170" s="11" t="s">
        <v>710</v>
      </c>
      <c r="G2170" s="35">
        <v>5293681</v>
      </c>
      <c r="H2170" s="10" t="s">
        <v>1408</v>
      </c>
      <c r="I2170" s="4"/>
      <c r="J2170" s="4"/>
      <c r="K2170" s="4"/>
      <c r="L2170" s="4"/>
      <c r="M2170" s="33"/>
      <c r="N2170" s="38"/>
      <c r="O2170" s="33"/>
      <c r="P2170" s="244">
        <f t="shared" si="192"/>
        <v>597.52099999999996</v>
      </c>
      <c r="Q2170" s="25"/>
      <c r="R2170" s="25">
        <v>0</v>
      </c>
      <c r="S2170" s="25">
        <v>359.05700000000002</v>
      </c>
      <c r="T2170" s="109"/>
      <c r="U2170" s="25">
        <v>0</v>
      </c>
      <c r="V2170" s="25">
        <v>0</v>
      </c>
      <c r="W2170" s="25">
        <v>0</v>
      </c>
      <c r="X2170" s="25">
        <v>0</v>
      </c>
      <c r="Y2170" s="25">
        <v>0</v>
      </c>
      <c r="Z2170" s="25">
        <v>0</v>
      </c>
      <c r="AA2170" s="109"/>
      <c r="AB2170" s="25">
        <v>0</v>
      </c>
      <c r="AC2170" s="25">
        <v>0</v>
      </c>
      <c r="AD2170" s="25">
        <v>0</v>
      </c>
      <c r="AE2170" s="25">
        <v>0</v>
      </c>
      <c r="AF2170" s="25">
        <v>0</v>
      </c>
      <c r="AG2170" s="25">
        <v>0</v>
      </c>
      <c r="AH2170" s="109"/>
      <c r="AI2170" s="25">
        <v>0</v>
      </c>
      <c r="AJ2170" s="25">
        <v>238.464</v>
      </c>
      <c r="AK2170" s="123">
        <v>0</v>
      </c>
      <c r="AL2170" s="25">
        <v>0</v>
      </c>
      <c r="AM2170" s="25">
        <v>0</v>
      </c>
      <c r="AN2170" s="25">
        <v>0</v>
      </c>
      <c r="AO2170" s="109"/>
      <c r="AP2170" s="25">
        <v>0</v>
      </c>
      <c r="AQ2170" s="25">
        <v>0</v>
      </c>
      <c r="AR2170" s="25">
        <v>0</v>
      </c>
      <c r="AS2170" s="25">
        <v>0</v>
      </c>
      <c r="AT2170" s="25">
        <v>0</v>
      </c>
      <c r="AU2170" s="25">
        <v>0</v>
      </c>
      <c r="AW2170" t="str">
        <f t="shared" si="193"/>
        <v>Phạm Thanh Hà</v>
      </c>
      <c r="AX2170" s="27" t="str">
        <f t="shared" si="194"/>
        <v xml:space="preserve">Trần Thị Thúy Quỳnh </v>
      </c>
      <c r="AY2170" s="4" t="str">
        <f t="shared" si="195"/>
        <v>VIN+</v>
      </c>
    </row>
    <row r="2171" spans="1:51" outlineLevel="1" x14ac:dyDescent="0.25">
      <c r="A2171" s="4" t="s">
        <v>1104</v>
      </c>
      <c r="B2171" s="4" t="s">
        <v>797</v>
      </c>
      <c r="C2171" s="4" t="s">
        <v>451</v>
      </c>
      <c r="D2171" s="11" t="s">
        <v>776</v>
      </c>
      <c r="E2171" s="32" t="s">
        <v>574</v>
      </c>
      <c r="F2171" s="11" t="s">
        <v>710</v>
      </c>
      <c r="G2171" s="35">
        <v>5273324</v>
      </c>
      <c r="H2171" s="10" t="s">
        <v>1409</v>
      </c>
      <c r="I2171" s="4"/>
      <c r="J2171" s="4"/>
      <c r="K2171" s="4"/>
      <c r="L2171" s="4"/>
      <c r="M2171" s="33"/>
      <c r="N2171" s="38"/>
      <c r="O2171" s="33"/>
      <c r="P2171" s="244">
        <f t="shared" si="192"/>
        <v>1204.5149999999999</v>
      </c>
      <c r="Q2171" s="25"/>
      <c r="R2171" s="25">
        <v>0</v>
      </c>
      <c r="S2171" s="25">
        <v>720.25199999999995</v>
      </c>
      <c r="T2171" s="109"/>
      <c r="U2171" s="25">
        <v>0</v>
      </c>
      <c r="V2171" s="25">
        <v>0</v>
      </c>
      <c r="W2171" s="25">
        <v>0</v>
      </c>
      <c r="X2171" s="25">
        <v>0</v>
      </c>
      <c r="Y2171" s="25">
        <v>0</v>
      </c>
      <c r="Z2171" s="25">
        <v>0</v>
      </c>
      <c r="AA2171" s="109"/>
      <c r="AB2171" s="25">
        <v>0</v>
      </c>
      <c r="AC2171" s="25">
        <v>0</v>
      </c>
      <c r="AD2171" s="25">
        <v>0</v>
      </c>
      <c r="AE2171" s="25">
        <v>0</v>
      </c>
      <c r="AF2171" s="25">
        <v>0</v>
      </c>
      <c r="AG2171" s="25">
        <v>0</v>
      </c>
      <c r="AH2171" s="109"/>
      <c r="AI2171" s="25">
        <v>0</v>
      </c>
      <c r="AJ2171" s="25">
        <v>238.464</v>
      </c>
      <c r="AK2171" s="123">
        <v>0</v>
      </c>
      <c r="AL2171" s="25">
        <v>0</v>
      </c>
      <c r="AM2171" s="25">
        <v>0</v>
      </c>
      <c r="AN2171" s="25">
        <v>0</v>
      </c>
      <c r="AO2171" s="109"/>
      <c r="AP2171" s="25">
        <v>0</v>
      </c>
      <c r="AQ2171" s="25">
        <v>0</v>
      </c>
      <c r="AR2171" s="25">
        <v>966.05100000000004</v>
      </c>
      <c r="AS2171" s="25">
        <v>0</v>
      </c>
      <c r="AT2171" s="25">
        <v>0</v>
      </c>
      <c r="AU2171" s="25">
        <v>-720.25200000000007</v>
      </c>
      <c r="AW2171" t="str">
        <f t="shared" si="193"/>
        <v>Phạm Thanh Hà</v>
      </c>
      <c r="AX2171" s="27" t="str">
        <f t="shared" si="194"/>
        <v xml:space="preserve">Trần Thị Thúy Quỳnh </v>
      </c>
      <c r="AY2171" s="4" t="str">
        <f t="shared" si="195"/>
        <v>VIN+</v>
      </c>
    </row>
    <row r="2172" spans="1:51" outlineLevel="1" x14ac:dyDescent="0.25">
      <c r="A2172" s="4" t="s">
        <v>1104</v>
      </c>
      <c r="B2172" s="4" t="s">
        <v>797</v>
      </c>
      <c r="C2172" s="4" t="s">
        <v>451</v>
      </c>
      <c r="D2172" s="11" t="s">
        <v>776</v>
      </c>
      <c r="E2172" s="32" t="s">
        <v>574</v>
      </c>
      <c r="F2172" s="11" t="s">
        <v>710</v>
      </c>
      <c r="G2172" s="35">
        <v>5297988</v>
      </c>
      <c r="H2172" s="10" t="s">
        <v>1412</v>
      </c>
      <c r="I2172" s="4"/>
      <c r="J2172" s="4"/>
      <c r="K2172" s="4"/>
      <c r="L2172" s="4"/>
      <c r="M2172" s="33"/>
      <c r="N2172" s="38"/>
      <c r="O2172" s="33"/>
      <c r="P2172" s="244">
        <f t="shared" si="192"/>
        <v>1016.583</v>
      </c>
      <c r="Q2172" s="25"/>
      <c r="R2172" s="25">
        <v>0</v>
      </c>
      <c r="S2172" s="25">
        <v>180.59800000000001</v>
      </c>
      <c r="T2172" s="109"/>
      <c r="U2172" s="25">
        <v>0</v>
      </c>
      <c r="V2172" s="25">
        <v>0</v>
      </c>
      <c r="W2172" s="25">
        <v>0</v>
      </c>
      <c r="X2172" s="25">
        <v>0</v>
      </c>
      <c r="Y2172" s="25">
        <v>0</v>
      </c>
      <c r="Z2172" s="25">
        <v>0</v>
      </c>
      <c r="AA2172" s="109"/>
      <c r="AB2172" s="25">
        <v>0</v>
      </c>
      <c r="AC2172" s="25">
        <v>0</v>
      </c>
      <c r="AD2172" s="25">
        <v>0</v>
      </c>
      <c r="AE2172" s="25">
        <v>0</v>
      </c>
      <c r="AF2172" s="25">
        <v>0</v>
      </c>
      <c r="AG2172" s="25">
        <v>0</v>
      </c>
      <c r="AH2172" s="109"/>
      <c r="AI2172" s="25">
        <v>0</v>
      </c>
      <c r="AJ2172" s="25">
        <v>238.464</v>
      </c>
      <c r="AK2172" s="123">
        <v>0</v>
      </c>
      <c r="AL2172" s="25">
        <v>0</v>
      </c>
      <c r="AM2172" s="25">
        <v>0</v>
      </c>
      <c r="AN2172" s="25">
        <v>0</v>
      </c>
      <c r="AO2172" s="109"/>
      <c r="AP2172" s="25">
        <v>0</v>
      </c>
      <c r="AQ2172" s="25">
        <v>0</v>
      </c>
      <c r="AR2172" s="25">
        <v>597.52099999999996</v>
      </c>
      <c r="AS2172" s="25">
        <v>0</v>
      </c>
      <c r="AT2172" s="25">
        <v>0</v>
      </c>
      <c r="AU2172" s="25">
        <v>0</v>
      </c>
      <c r="AW2172" t="str">
        <f t="shared" si="193"/>
        <v>Phạm Thanh Hà</v>
      </c>
      <c r="AX2172" s="27" t="str">
        <f t="shared" si="194"/>
        <v xml:space="preserve">Trần Thị Thúy Quỳnh </v>
      </c>
      <c r="AY2172" s="4" t="str">
        <f t="shared" si="195"/>
        <v>VIN+</v>
      </c>
    </row>
    <row r="2173" spans="1:51" outlineLevel="1" x14ac:dyDescent="0.25">
      <c r="A2173" s="4" t="s">
        <v>1104</v>
      </c>
      <c r="B2173" s="4" t="s">
        <v>797</v>
      </c>
      <c r="C2173" s="4" t="s">
        <v>451</v>
      </c>
      <c r="D2173" s="11" t="s">
        <v>776</v>
      </c>
      <c r="E2173" s="32" t="s">
        <v>574</v>
      </c>
      <c r="F2173" s="11" t="s">
        <v>710</v>
      </c>
      <c r="G2173" s="35">
        <v>5130652</v>
      </c>
      <c r="H2173" s="10" t="s">
        <v>1413</v>
      </c>
      <c r="I2173" s="4"/>
      <c r="J2173" s="4"/>
      <c r="K2173" s="4"/>
      <c r="L2173" s="4"/>
      <c r="M2173" s="33"/>
      <c r="N2173" s="38"/>
      <c r="O2173" s="33"/>
      <c r="P2173" s="244">
        <f t="shared" si="192"/>
        <v>361.19600000000003</v>
      </c>
      <c r="Q2173" s="25"/>
      <c r="R2173" s="25">
        <v>0</v>
      </c>
      <c r="S2173" s="25">
        <v>180.59800000000001</v>
      </c>
      <c r="T2173" s="109"/>
      <c r="U2173" s="25">
        <v>0</v>
      </c>
      <c r="V2173" s="25">
        <v>0</v>
      </c>
      <c r="W2173" s="25">
        <v>0</v>
      </c>
      <c r="X2173" s="25">
        <v>0</v>
      </c>
      <c r="Y2173" s="25">
        <v>0</v>
      </c>
      <c r="Z2173" s="25">
        <v>0</v>
      </c>
      <c r="AA2173" s="109"/>
      <c r="AB2173" s="25">
        <v>0</v>
      </c>
      <c r="AC2173" s="25">
        <v>0</v>
      </c>
      <c r="AD2173" s="25">
        <v>0</v>
      </c>
      <c r="AE2173" s="25">
        <v>0</v>
      </c>
      <c r="AF2173" s="25">
        <v>0</v>
      </c>
      <c r="AG2173" s="25">
        <v>0</v>
      </c>
      <c r="AH2173" s="109"/>
      <c r="AI2173" s="25">
        <v>0</v>
      </c>
      <c r="AJ2173" s="25">
        <v>0</v>
      </c>
      <c r="AK2173" s="123">
        <v>0</v>
      </c>
      <c r="AL2173" s="25">
        <v>0</v>
      </c>
      <c r="AM2173" s="25">
        <v>0</v>
      </c>
      <c r="AN2173" s="25">
        <v>0</v>
      </c>
      <c r="AO2173" s="109"/>
      <c r="AP2173" s="25">
        <v>0</v>
      </c>
      <c r="AQ2173" s="25">
        <v>0</v>
      </c>
      <c r="AR2173" s="25">
        <v>0</v>
      </c>
      <c r="AS2173" s="25">
        <v>0</v>
      </c>
      <c r="AT2173" s="25">
        <v>0</v>
      </c>
      <c r="AU2173" s="25">
        <v>180.59800000000001</v>
      </c>
      <c r="AW2173" t="str">
        <f t="shared" si="193"/>
        <v>Phạm Thanh Hà</v>
      </c>
      <c r="AX2173" s="27" t="str">
        <f t="shared" si="194"/>
        <v xml:space="preserve">Trần Thị Thúy Quỳnh </v>
      </c>
      <c r="AY2173" s="4" t="str">
        <f t="shared" si="195"/>
        <v>VIN+</v>
      </c>
    </row>
    <row r="2174" spans="1:51" outlineLevel="1" x14ac:dyDescent="0.25">
      <c r="A2174" s="4" t="s">
        <v>1104</v>
      </c>
      <c r="B2174" s="4" t="s">
        <v>797</v>
      </c>
      <c r="C2174" s="4" t="s">
        <v>451</v>
      </c>
      <c r="D2174" s="11" t="s">
        <v>776</v>
      </c>
      <c r="E2174" s="32" t="s">
        <v>574</v>
      </c>
      <c r="F2174" s="11" t="s">
        <v>710</v>
      </c>
      <c r="G2174" s="35">
        <v>5336104</v>
      </c>
      <c r="H2174" s="10" t="s">
        <v>1414</v>
      </c>
      <c r="I2174" s="4"/>
      <c r="J2174" s="4"/>
      <c r="K2174" s="4"/>
      <c r="L2174" s="4"/>
      <c r="M2174" s="33"/>
      <c r="N2174" s="38"/>
      <c r="O2174" s="33"/>
      <c r="P2174" s="244">
        <f t="shared" si="192"/>
        <v>1618.3799999999999</v>
      </c>
      <c r="Q2174" s="25"/>
      <c r="R2174" s="25">
        <v>0</v>
      </c>
      <c r="S2174" s="25">
        <v>722.39</v>
      </c>
      <c r="T2174" s="109"/>
      <c r="U2174" s="25">
        <v>0</v>
      </c>
      <c r="V2174" s="25">
        <v>0</v>
      </c>
      <c r="W2174" s="25">
        <v>0</v>
      </c>
      <c r="X2174" s="25">
        <v>0</v>
      </c>
      <c r="Y2174" s="25">
        <v>0</v>
      </c>
      <c r="Z2174" s="25">
        <v>0</v>
      </c>
      <c r="AA2174" s="109"/>
      <c r="AB2174" s="25">
        <v>0</v>
      </c>
      <c r="AC2174" s="25">
        <v>0</v>
      </c>
      <c r="AD2174" s="25">
        <v>0</v>
      </c>
      <c r="AE2174" s="25">
        <v>0</v>
      </c>
      <c r="AF2174" s="25">
        <v>0</v>
      </c>
      <c r="AG2174" s="25">
        <v>0</v>
      </c>
      <c r="AH2174" s="109"/>
      <c r="AI2174" s="25">
        <v>0</v>
      </c>
      <c r="AJ2174" s="25">
        <v>476.928</v>
      </c>
      <c r="AK2174" s="123">
        <v>0</v>
      </c>
      <c r="AL2174" s="25">
        <v>0</v>
      </c>
      <c r="AM2174" s="25">
        <v>0</v>
      </c>
      <c r="AN2174" s="25">
        <v>0</v>
      </c>
      <c r="AO2174" s="109"/>
      <c r="AP2174" s="25">
        <v>0</v>
      </c>
      <c r="AQ2174" s="25">
        <v>0</v>
      </c>
      <c r="AR2174" s="25">
        <v>238.464</v>
      </c>
      <c r="AS2174" s="25">
        <v>0</v>
      </c>
      <c r="AT2174" s="25">
        <v>0</v>
      </c>
      <c r="AU2174" s="25">
        <v>180.59800000000001</v>
      </c>
      <c r="AW2174" t="str">
        <f t="shared" si="193"/>
        <v>Phạm Thanh Hà</v>
      </c>
      <c r="AX2174" s="27" t="str">
        <f t="shared" si="194"/>
        <v xml:space="preserve">Trần Thị Thúy Quỳnh </v>
      </c>
      <c r="AY2174" s="4" t="str">
        <f t="shared" si="195"/>
        <v>VIN+</v>
      </c>
    </row>
    <row r="2175" spans="1:51" outlineLevel="1" x14ac:dyDescent="0.25">
      <c r="A2175" s="4" t="s">
        <v>1104</v>
      </c>
      <c r="B2175" s="4" t="s">
        <v>797</v>
      </c>
      <c r="C2175" s="4" t="s">
        <v>451</v>
      </c>
      <c r="D2175" s="11" t="s">
        <v>776</v>
      </c>
      <c r="E2175" s="32" t="s">
        <v>574</v>
      </c>
      <c r="F2175" s="11" t="s">
        <v>710</v>
      </c>
      <c r="G2175" s="35">
        <v>5273618</v>
      </c>
      <c r="H2175" s="10" t="s">
        <v>1416</v>
      </c>
      <c r="I2175" s="4"/>
      <c r="J2175" s="4"/>
      <c r="K2175" s="4"/>
      <c r="L2175" s="4"/>
      <c r="M2175" s="33"/>
      <c r="N2175" s="38"/>
      <c r="O2175" s="33"/>
      <c r="P2175" s="244">
        <f t="shared" si="192"/>
        <v>1139.482</v>
      </c>
      <c r="Q2175" s="25"/>
      <c r="R2175" s="25">
        <v>0</v>
      </c>
      <c r="S2175" s="25">
        <v>303.49700000000001</v>
      </c>
      <c r="T2175" s="109"/>
      <c r="U2175" s="25">
        <v>0</v>
      </c>
      <c r="V2175" s="25">
        <v>0</v>
      </c>
      <c r="W2175" s="25">
        <v>0</v>
      </c>
      <c r="X2175" s="25">
        <v>0</v>
      </c>
      <c r="Y2175" s="25">
        <v>0</v>
      </c>
      <c r="Z2175" s="25">
        <v>0</v>
      </c>
      <c r="AA2175" s="109"/>
      <c r="AB2175" s="25">
        <v>0</v>
      </c>
      <c r="AC2175" s="25">
        <v>0</v>
      </c>
      <c r="AD2175" s="25">
        <v>0</v>
      </c>
      <c r="AE2175" s="25">
        <v>0</v>
      </c>
      <c r="AF2175" s="25">
        <v>0</v>
      </c>
      <c r="AG2175" s="25">
        <v>0</v>
      </c>
      <c r="AH2175" s="109"/>
      <c r="AI2175" s="25">
        <v>0</v>
      </c>
      <c r="AJ2175" s="25">
        <v>359.05700000000002</v>
      </c>
      <c r="AK2175" s="123">
        <v>0</v>
      </c>
      <c r="AL2175" s="25">
        <v>0</v>
      </c>
      <c r="AM2175" s="25">
        <v>0</v>
      </c>
      <c r="AN2175" s="25">
        <v>0</v>
      </c>
      <c r="AO2175" s="109"/>
      <c r="AP2175" s="25">
        <v>0</v>
      </c>
      <c r="AQ2175" s="25">
        <v>0</v>
      </c>
      <c r="AR2175" s="25">
        <v>476.928</v>
      </c>
      <c r="AS2175" s="25">
        <v>0</v>
      </c>
      <c r="AT2175" s="25">
        <v>0</v>
      </c>
      <c r="AU2175" s="25">
        <v>0</v>
      </c>
      <c r="AW2175" t="str">
        <f t="shared" si="193"/>
        <v>Phạm Thanh Hà</v>
      </c>
      <c r="AX2175" s="27" t="str">
        <f t="shared" si="194"/>
        <v xml:space="preserve">Trần Thị Thúy Quỳnh </v>
      </c>
      <c r="AY2175" s="4" t="str">
        <f t="shared" si="195"/>
        <v>VIN+</v>
      </c>
    </row>
    <row r="2176" spans="1:51" outlineLevel="1" x14ac:dyDescent="0.25">
      <c r="A2176" s="4" t="s">
        <v>1104</v>
      </c>
      <c r="B2176" s="4" t="s">
        <v>797</v>
      </c>
      <c r="C2176" s="4" t="s">
        <v>451</v>
      </c>
      <c r="D2176" s="11" t="s">
        <v>776</v>
      </c>
      <c r="E2176" s="32" t="s">
        <v>574</v>
      </c>
      <c r="F2176" s="11" t="s">
        <v>710</v>
      </c>
      <c r="G2176" s="35">
        <v>5271689</v>
      </c>
      <c r="H2176" s="10" t="s">
        <v>1417</v>
      </c>
      <c r="I2176" s="4"/>
      <c r="J2176" s="4"/>
      <c r="K2176" s="4"/>
      <c r="L2176" s="4"/>
      <c r="M2176" s="33"/>
      <c r="N2176" s="38"/>
      <c r="O2176" s="33"/>
      <c r="P2176" s="244">
        <f t="shared" si="192"/>
        <v>180.59800000000001</v>
      </c>
      <c r="Q2176" s="25"/>
      <c r="R2176" s="25">
        <v>0</v>
      </c>
      <c r="S2176" s="25">
        <v>180.59800000000001</v>
      </c>
      <c r="T2176" s="109"/>
      <c r="U2176" s="25">
        <v>0</v>
      </c>
      <c r="V2176" s="25">
        <v>0</v>
      </c>
      <c r="W2176" s="25">
        <v>0</v>
      </c>
      <c r="X2176" s="25">
        <v>0</v>
      </c>
      <c r="Y2176" s="25">
        <v>0</v>
      </c>
      <c r="Z2176" s="25">
        <v>0</v>
      </c>
      <c r="AA2176" s="109"/>
      <c r="AB2176" s="25">
        <v>0</v>
      </c>
      <c r="AC2176" s="25">
        <v>0</v>
      </c>
      <c r="AD2176" s="25">
        <v>0</v>
      </c>
      <c r="AE2176" s="25">
        <v>0</v>
      </c>
      <c r="AF2176" s="25">
        <v>0</v>
      </c>
      <c r="AG2176" s="25">
        <v>0</v>
      </c>
      <c r="AH2176" s="109"/>
      <c r="AI2176" s="25">
        <v>0</v>
      </c>
      <c r="AJ2176" s="25">
        <v>0</v>
      </c>
      <c r="AK2176" s="123">
        <v>0</v>
      </c>
      <c r="AL2176" s="25">
        <v>0</v>
      </c>
      <c r="AM2176" s="25">
        <v>0</v>
      </c>
      <c r="AN2176" s="25">
        <v>0</v>
      </c>
      <c r="AO2176" s="109"/>
      <c r="AP2176" s="25">
        <v>0</v>
      </c>
      <c r="AQ2176" s="25">
        <v>0</v>
      </c>
      <c r="AR2176" s="25">
        <v>0</v>
      </c>
      <c r="AS2176" s="25">
        <v>0</v>
      </c>
      <c r="AT2176" s="25">
        <v>0</v>
      </c>
      <c r="AU2176" s="25">
        <v>0</v>
      </c>
      <c r="AW2176" t="str">
        <f t="shared" si="193"/>
        <v>Phạm Thanh Hà</v>
      </c>
      <c r="AX2176" s="27" t="str">
        <f t="shared" si="194"/>
        <v xml:space="preserve">Trần Thị Thúy Quỳnh </v>
      </c>
      <c r="AY2176" s="4" t="str">
        <f t="shared" si="195"/>
        <v>VIN+</v>
      </c>
    </row>
    <row r="2177" spans="1:51" outlineLevel="1" x14ac:dyDescent="0.25">
      <c r="A2177" s="4" t="s">
        <v>1104</v>
      </c>
      <c r="B2177" s="4" t="s">
        <v>797</v>
      </c>
      <c r="C2177" s="4" t="s">
        <v>451</v>
      </c>
      <c r="D2177" s="11" t="s">
        <v>776</v>
      </c>
      <c r="E2177" s="32" t="s">
        <v>574</v>
      </c>
      <c r="F2177" s="11" t="s">
        <v>710</v>
      </c>
      <c r="G2177" s="35">
        <v>5333439</v>
      </c>
      <c r="H2177" s="10" t="s">
        <v>1418</v>
      </c>
      <c r="I2177" s="4"/>
      <c r="J2177" s="4"/>
      <c r="K2177" s="4"/>
      <c r="L2177" s="4"/>
      <c r="M2177" s="33"/>
      <c r="N2177" s="38"/>
      <c r="O2177" s="33"/>
      <c r="P2177" s="244">
        <f t="shared" si="192"/>
        <v>1081.616</v>
      </c>
      <c r="Q2177" s="25"/>
      <c r="R2177" s="25">
        <v>0</v>
      </c>
      <c r="S2177" s="25">
        <v>180.59800000000001</v>
      </c>
      <c r="T2177" s="109"/>
      <c r="U2177" s="25">
        <v>0</v>
      </c>
      <c r="V2177" s="25">
        <v>0</v>
      </c>
      <c r="W2177" s="25">
        <v>0</v>
      </c>
      <c r="X2177" s="25">
        <v>0</v>
      </c>
      <c r="Y2177" s="25">
        <v>0</v>
      </c>
      <c r="Z2177" s="25">
        <v>0</v>
      </c>
      <c r="AA2177" s="109"/>
      <c r="AB2177" s="25">
        <v>0</v>
      </c>
      <c r="AC2177" s="25">
        <v>0</v>
      </c>
      <c r="AD2177" s="25">
        <v>0</v>
      </c>
      <c r="AE2177" s="25">
        <v>0</v>
      </c>
      <c r="AF2177" s="25">
        <v>0</v>
      </c>
      <c r="AG2177" s="25">
        <v>0</v>
      </c>
      <c r="AH2177" s="109"/>
      <c r="AI2177" s="25">
        <v>0</v>
      </c>
      <c r="AJ2177" s="25">
        <v>901.01800000000003</v>
      </c>
      <c r="AK2177" s="123">
        <v>0</v>
      </c>
      <c r="AL2177" s="25">
        <v>0</v>
      </c>
      <c r="AM2177" s="25">
        <v>0</v>
      </c>
      <c r="AN2177" s="25">
        <v>0</v>
      </c>
      <c r="AO2177" s="109"/>
      <c r="AP2177" s="25">
        <v>0</v>
      </c>
      <c r="AQ2177" s="25">
        <v>0</v>
      </c>
      <c r="AR2177" s="25">
        <v>0</v>
      </c>
      <c r="AS2177" s="25">
        <v>0</v>
      </c>
      <c r="AT2177" s="25">
        <v>0</v>
      </c>
      <c r="AU2177" s="25">
        <v>0</v>
      </c>
      <c r="AW2177" t="str">
        <f t="shared" si="193"/>
        <v>Phạm Thanh Hà</v>
      </c>
      <c r="AX2177" s="27" t="str">
        <f t="shared" si="194"/>
        <v xml:space="preserve">Trần Thị Thúy Quỳnh </v>
      </c>
      <c r="AY2177" s="4" t="str">
        <f t="shared" si="195"/>
        <v>VIN+</v>
      </c>
    </row>
    <row r="2178" spans="1:51" outlineLevel="1" x14ac:dyDescent="0.25">
      <c r="A2178" s="4" t="s">
        <v>1104</v>
      </c>
      <c r="B2178" s="4" t="s">
        <v>797</v>
      </c>
      <c r="C2178" s="4" t="s">
        <v>451</v>
      </c>
      <c r="D2178" s="11" t="s">
        <v>776</v>
      </c>
      <c r="E2178" s="32" t="s">
        <v>574</v>
      </c>
      <c r="F2178" s="11" t="s">
        <v>710</v>
      </c>
      <c r="G2178" s="35">
        <v>5136542</v>
      </c>
      <c r="H2178" s="10" t="s">
        <v>1419</v>
      </c>
      <c r="I2178" s="4"/>
      <c r="J2178" s="4"/>
      <c r="K2178" s="4"/>
      <c r="L2178" s="4"/>
      <c r="M2178" s="33"/>
      <c r="N2178" s="38"/>
      <c r="O2178" s="33"/>
      <c r="P2178" s="244">
        <f t="shared" si="192"/>
        <v>1319.9119999999998</v>
      </c>
      <c r="Q2178" s="25"/>
      <c r="R2178" s="25">
        <v>0</v>
      </c>
      <c r="S2178" s="25">
        <v>539.65499999999997</v>
      </c>
      <c r="T2178" s="109"/>
      <c r="U2178" s="25">
        <v>0</v>
      </c>
      <c r="V2178" s="25">
        <v>0</v>
      </c>
      <c r="W2178" s="25">
        <v>0</v>
      </c>
      <c r="X2178" s="25">
        <v>0</v>
      </c>
      <c r="Y2178" s="25">
        <v>0</v>
      </c>
      <c r="Z2178" s="25">
        <v>0</v>
      </c>
      <c r="AA2178" s="109"/>
      <c r="AB2178" s="25">
        <v>0</v>
      </c>
      <c r="AC2178" s="25">
        <v>0</v>
      </c>
      <c r="AD2178" s="25">
        <v>0</v>
      </c>
      <c r="AE2178" s="25">
        <v>0</v>
      </c>
      <c r="AF2178" s="25">
        <v>0</v>
      </c>
      <c r="AG2178" s="25">
        <v>541.79300000000001</v>
      </c>
      <c r="AH2178" s="109"/>
      <c r="AI2178" s="25">
        <v>0</v>
      </c>
      <c r="AJ2178" s="25">
        <v>0</v>
      </c>
      <c r="AK2178" s="123">
        <v>0</v>
      </c>
      <c r="AL2178" s="25">
        <v>0</v>
      </c>
      <c r="AM2178" s="25">
        <v>0</v>
      </c>
      <c r="AN2178" s="25">
        <v>238.464</v>
      </c>
      <c r="AO2178" s="109"/>
      <c r="AP2178" s="25">
        <v>0</v>
      </c>
      <c r="AQ2178" s="25">
        <v>0</v>
      </c>
      <c r="AR2178" s="25">
        <v>0</v>
      </c>
      <c r="AS2178" s="25">
        <v>0</v>
      </c>
      <c r="AT2178" s="25">
        <v>0</v>
      </c>
      <c r="AU2178" s="25">
        <v>0</v>
      </c>
      <c r="AW2178" t="str">
        <f t="shared" si="193"/>
        <v>Phạm Thanh Hà</v>
      </c>
      <c r="AX2178" s="27" t="str">
        <f t="shared" si="194"/>
        <v xml:space="preserve">Trần Thị Thúy Quỳnh </v>
      </c>
      <c r="AY2178" s="4" t="str">
        <f t="shared" si="195"/>
        <v>VIN+</v>
      </c>
    </row>
    <row r="2179" spans="1:51" outlineLevel="1" x14ac:dyDescent="0.25">
      <c r="A2179" s="4" t="s">
        <v>1104</v>
      </c>
      <c r="B2179" s="4" t="s">
        <v>797</v>
      </c>
      <c r="C2179" s="4" t="s">
        <v>451</v>
      </c>
      <c r="D2179" s="11" t="s">
        <v>776</v>
      </c>
      <c r="E2179" s="32" t="s">
        <v>574</v>
      </c>
      <c r="F2179" s="11" t="s">
        <v>710</v>
      </c>
      <c r="G2179" s="35">
        <v>5277489</v>
      </c>
      <c r="H2179" s="10" t="s">
        <v>1420</v>
      </c>
      <c r="I2179" s="4"/>
      <c r="J2179" s="4"/>
      <c r="K2179" s="4"/>
      <c r="L2179" s="4"/>
      <c r="M2179" s="33"/>
      <c r="N2179" s="38"/>
      <c r="O2179" s="33"/>
      <c r="P2179" s="244">
        <f t="shared" si="192"/>
        <v>1625.3789999999999</v>
      </c>
      <c r="Q2179" s="25"/>
      <c r="R2179" s="25">
        <v>0</v>
      </c>
      <c r="S2179" s="25">
        <v>541.79300000000001</v>
      </c>
      <c r="T2179" s="109"/>
      <c r="U2179" s="25">
        <v>0</v>
      </c>
      <c r="V2179" s="25">
        <v>0</v>
      </c>
      <c r="W2179" s="25">
        <v>0</v>
      </c>
      <c r="X2179" s="25">
        <v>0</v>
      </c>
      <c r="Y2179" s="25">
        <v>0</v>
      </c>
      <c r="Z2179" s="25">
        <v>0</v>
      </c>
      <c r="AA2179" s="109"/>
      <c r="AB2179" s="25">
        <v>0</v>
      </c>
      <c r="AC2179" s="25">
        <v>0</v>
      </c>
      <c r="AD2179" s="25">
        <v>0</v>
      </c>
      <c r="AE2179" s="25">
        <v>0</v>
      </c>
      <c r="AF2179" s="25">
        <v>0</v>
      </c>
      <c r="AG2179" s="25">
        <v>902.98800000000006</v>
      </c>
      <c r="AH2179" s="109"/>
      <c r="AI2179" s="25">
        <v>0</v>
      </c>
      <c r="AJ2179" s="25">
        <v>0</v>
      </c>
      <c r="AK2179" s="123">
        <v>0</v>
      </c>
      <c r="AL2179" s="25">
        <v>0</v>
      </c>
      <c r="AM2179" s="25">
        <v>0</v>
      </c>
      <c r="AN2179" s="25">
        <v>0</v>
      </c>
      <c r="AO2179" s="109"/>
      <c r="AP2179" s="25">
        <v>0</v>
      </c>
      <c r="AQ2179" s="25">
        <v>0</v>
      </c>
      <c r="AR2179" s="25">
        <v>0</v>
      </c>
      <c r="AS2179" s="25">
        <v>0</v>
      </c>
      <c r="AT2179" s="25">
        <v>0</v>
      </c>
      <c r="AU2179" s="25">
        <v>180.59800000000001</v>
      </c>
      <c r="AW2179" t="str">
        <f t="shared" si="193"/>
        <v>Phạm Thanh Hà</v>
      </c>
      <c r="AX2179" s="27" t="str">
        <f t="shared" si="194"/>
        <v xml:space="preserve">Trần Thị Thúy Quỳnh </v>
      </c>
      <c r="AY2179" s="4" t="str">
        <f t="shared" si="195"/>
        <v>VIN+</v>
      </c>
    </row>
    <row r="2180" spans="1:51" outlineLevel="1" x14ac:dyDescent="0.25">
      <c r="A2180" s="4" t="s">
        <v>1104</v>
      </c>
      <c r="B2180" s="4" t="s">
        <v>797</v>
      </c>
      <c r="C2180" s="4" t="s">
        <v>451</v>
      </c>
      <c r="D2180" s="11" t="s">
        <v>776</v>
      </c>
      <c r="E2180" s="32" t="s">
        <v>574</v>
      </c>
      <c r="F2180" s="11" t="s">
        <v>710</v>
      </c>
      <c r="G2180" s="35">
        <v>5339239</v>
      </c>
      <c r="H2180" s="10" t="s">
        <v>1422</v>
      </c>
      <c r="I2180" s="4"/>
      <c r="J2180" s="4"/>
      <c r="K2180" s="4"/>
      <c r="L2180" s="4"/>
      <c r="M2180" s="33"/>
      <c r="N2180" s="38"/>
      <c r="O2180" s="33"/>
      <c r="P2180" s="244">
        <f t="shared" si="192"/>
        <v>1139.3140000000001</v>
      </c>
      <c r="Q2180" s="25"/>
      <c r="R2180" s="25">
        <v>0</v>
      </c>
      <c r="S2180" s="25">
        <v>359.05700000000002</v>
      </c>
      <c r="T2180" s="109"/>
      <c r="U2180" s="25">
        <v>0</v>
      </c>
      <c r="V2180" s="25">
        <v>0</v>
      </c>
      <c r="W2180" s="25">
        <v>0</v>
      </c>
      <c r="X2180" s="25">
        <v>0</v>
      </c>
      <c r="Y2180" s="25">
        <v>0</v>
      </c>
      <c r="Z2180" s="25">
        <v>0</v>
      </c>
      <c r="AA2180" s="109"/>
      <c r="AB2180" s="25">
        <v>0</v>
      </c>
      <c r="AC2180" s="25">
        <v>0</v>
      </c>
      <c r="AD2180" s="25">
        <v>0</v>
      </c>
      <c r="AE2180" s="25">
        <v>0</v>
      </c>
      <c r="AF2180" s="25">
        <v>0</v>
      </c>
      <c r="AG2180" s="25">
        <v>541.79300000000001</v>
      </c>
      <c r="AH2180" s="109"/>
      <c r="AI2180" s="25">
        <v>0</v>
      </c>
      <c r="AJ2180" s="25">
        <v>0</v>
      </c>
      <c r="AK2180" s="123">
        <v>0</v>
      </c>
      <c r="AL2180" s="25">
        <v>0</v>
      </c>
      <c r="AM2180" s="25">
        <v>0</v>
      </c>
      <c r="AN2180" s="25">
        <v>238.464</v>
      </c>
      <c r="AO2180" s="109"/>
      <c r="AP2180" s="25">
        <v>0</v>
      </c>
      <c r="AQ2180" s="25">
        <v>0</v>
      </c>
      <c r="AR2180" s="25">
        <v>0</v>
      </c>
      <c r="AS2180" s="25">
        <v>0</v>
      </c>
      <c r="AT2180" s="25">
        <v>0</v>
      </c>
      <c r="AU2180" s="25">
        <v>0</v>
      </c>
      <c r="AW2180" t="str">
        <f t="shared" si="193"/>
        <v>Phạm Thanh Hà</v>
      </c>
      <c r="AX2180" s="27" t="str">
        <f t="shared" si="194"/>
        <v xml:space="preserve">Trần Thị Thúy Quỳnh </v>
      </c>
      <c r="AY2180" s="4" t="str">
        <f t="shared" si="195"/>
        <v>VIN+</v>
      </c>
    </row>
    <row r="2181" spans="1:51" outlineLevel="1" x14ac:dyDescent="0.25">
      <c r="A2181" s="4" t="s">
        <v>1104</v>
      </c>
      <c r="B2181" s="4" t="s">
        <v>797</v>
      </c>
      <c r="C2181" s="4" t="s">
        <v>451</v>
      </c>
      <c r="D2181" s="11" t="s">
        <v>776</v>
      </c>
      <c r="E2181" s="32" t="s">
        <v>574</v>
      </c>
      <c r="F2181" s="11" t="s">
        <v>710</v>
      </c>
      <c r="G2181" s="35">
        <v>5279003</v>
      </c>
      <c r="H2181" s="10" t="s">
        <v>1423</v>
      </c>
      <c r="I2181" s="4"/>
      <c r="J2181" s="4"/>
      <c r="K2181" s="4"/>
      <c r="L2181" s="4"/>
      <c r="M2181" s="33"/>
      <c r="N2181" s="38"/>
      <c r="O2181" s="33"/>
      <c r="P2181" s="244">
        <f t="shared" si="192"/>
        <v>6184.7709999999997</v>
      </c>
      <c r="Q2181" s="25"/>
      <c r="R2181" s="25">
        <v>0</v>
      </c>
      <c r="S2181" s="25">
        <v>1257.768</v>
      </c>
      <c r="T2181" s="109"/>
      <c r="U2181" s="25">
        <v>0</v>
      </c>
      <c r="V2181" s="25">
        <v>0</v>
      </c>
      <c r="W2181" s="25">
        <v>0</v>
      </c>
      <c r="X2181" s="25">
        <v>0</v>
      </c>
      <c r="Y2181" s="25">
        <v>0</v>
      </c>
      <c r="Z2181" s="25">
        <v>0</v>
      </c>
      <c r="AA2181" s="109"/>
      <c r="AB2181" s="25">
        <v>0</v>
      </c>
      <c r="AC2181" s="25">
        <v>0</v>
      </c>
      <c r="AD2181" s="25">
        <v>0</v>
      </c>
      <c r="AE2181" s="25">
        <v>0</v>
      </c>
      <c r="AF2181" s="25">
        <v>0</v>
      </c>
      <c r="AG2181" s="25">
        <v>4927.0029999999997</v>
      </c>
      <c r="AH2181" s="109"/>
      <c r="AI2181" s="25">
        <v>0</v>
      </c>
      <c r="AJ2181" s="25">
        <v>0</v>
      </c>
      <c r="AK2181" s="123">
        <v>0</v>
      </c>
      <c r="AL2181" s="25">
        <v>0</v>
      </c>
      <c r="AM2181" s="25">
        <v>0</v>
      </c>
      <c r="AN2181" s="25">
        <v>0</v>
      </c>
      <c r="AO2181" s="109"/>
      <c r="AP2181" s="25">
        <v>0</v>
      </c>
      <c r="AQ2181" s="25">
        <v>0</v>
      </c>
      <c r="AR2181" s="25">
        <v>0</v>
      </c>
      <c r="AS2181" s="25">
        <v>0</v>
      </c>
      <c r="AT2181" s="25">
        <v>0</v>
      </c>
      <c r="AU2181" s="25">
        <v>0</v>
      </c>
      <c r="AW2181" t="str">
        <f t="shared" si="193"/>
        <v>Phạm Thanh Hà</v>
      </c>
      <c r="AX2181" s="27" t="str">
        <f t="shared" si="194"/>
        <v xml:space="preserve">Trần Thị Thúy Quỳnh </v>
      </c>
      <c r="AY2181" s="4" t="str">
        <f t="shared" si="195"/>
        <v>VIN+</v>
      </c>
    </row>
    <row r="2182" spans="1:51" outlineLevel="1" x14ac:dyDescent="0.25">
      <c r="A2182" s="4" t="s">
        <v>1104</v>
      </c>
      <c r="B2182" s="4" t="s">
        <v>797</v>
      </c>
      <c r="C2182" s="4" t="s">
        <v>451</v>
      </c>
      <c r="D2182" s="11" t="s">
        <v>776</v>
      </c>
      <c r="E2182" s="32" t="s">
        <v>574</v>
      </c>
      <c r="F2182" s="11" t="s">
        <v>710</v>
      </c>
      <c r="G2182" s="35">
        <v>5270974</v>
      </c>
      <c r="H2182" s="10" t="s">
        <v>1424</v>
      </c>
      <c r="I2182" s="4"/>
      <c r="J2182" s="4"/>
      <c r="K2182" s="4"/>
      <c r="L2182" s="4"/>
      <c r="M2182" s="33"/>
      <c r="N2182" s="38"/>
      <c r="O2182" s="33"/>
      <c r="P2182" s="244">
        <f t="shared" si="192"/>
        <v>2461.3630000000003</v>
      </c>
      <c r="Q2182" s="25"/>
      <c r="R2182" s="25">
        <v>0</v>
      </c>
      <c r="S2182" s="25">
        <v>359.05700000000002</v>
      </c>
      <c r="T2182" s="109"/>
      <c r="U2182" s="25">
        <v>0</v>
      </c>
      <c r="V2182" s="25">
        <v>0</v>
      </c>
      <c r="W2182" s="25">
        <v>0</v>
      </c>
      <c r="X2182" s="25">
        <v>0</v>
      </c>
      <c r="Y2182" s="25">
        <v>0</v>
      </c>
      <c r="Z2182" s="25">
        <v>0</v>
      </c>
      <c r="AA2182" s="109"/>
      <c r="AB2182" s="25">
        <v>0</v>
      </c>
      <c r="AC2182" s="25">
        <v>0</v>
      </c>
      <c r="AD2182" s="25">
        <v>0</v>
      </c>
      <c r="AE2182" s="25">
        <v>0</v>
      </c>
      <c r="AF2182" s="25">
        <v>0</v>
      </c>
      <c r="AG2182" s="25">
        <v>2102.306</v>
      </c>
      <c r="AH2182" s="109"/>
      <c r="AI2182" s="25">
        <v>0</v>
      </c>
      <c r="AJ2182" s="25">
        <v>0</v>
      </c>
      <c r="AK2182" s="123">
        <v>0</v>
      </c>
      <c r="AL2182" s="25">
        <v>0</v>
      </c>
      <c r="AM2182" s="25">
        <v>0</v>
      </c>
      <c r="AN2182" s="25">
        <v>0</v>
      </c>
      <c r="AO2182" s="109"/>
      <c r="AP2182" s="25">
        <v>0</v>
      </c>
      <c r="AQ2182" s="25">
        <v>0</v>
      </c>
      <c r="AR2182" s="25">
        <v>0</v>
      </c>
      <c r="AS2182" s="25">
        <v>0</v>
      </c>
      <c r="AT2182" s="25">
        <v>0</v>
      </c>
      <c r="AU2182" s="25">
        <v>0</v>
      </c>
      <c r="AW2182" t="str">
        <f t="shared" si="193"/>
        <v>Phạm Thanh Hà</v>
      </c>
      <c r="AX2182" s="27" t="str">
        <f t="shared" si="194"/>
        <v xml:space="preserve">Trần Thị Thúy Quỳnh </v>
      </c>
      <c r="AY2182" s="4" t="str">
        <f t="shared" si="195"/>
        <v>VIN+</v>
      </c>
    </row>
    <row r="2183" spans="1:51" outlineLevel="1" x14ac:dyDescent="0.25">
      <c r="A2183" s="4" t="s">
        <v>1104</v>
      </c>
      <c r="B2183" s="4" t="s">
        <v>797</v>
      </c>
      <c r="C2183" s="4" t="s">
        <v>451</v>
      </c>
      <c r="D2183" s="11" t="s">
        <v>776</v>
      </c>
      <c r="E2183" s="32" t="s">
        <v>574</v>
      </c>
      <c r="F2183" s="11" t="s">
        <v>710</v>
      </c>
      <c r="G2183" s="35">
        <v>5139947</v>
      </c>
      <c r="H2183" s="10" t="s">
        <v>1426</v>
      </c>
      <c r="I2183" s="4"/>
      <c r="J2183" s="4"/>
      <c r="K2183" s="4"/>
      <c r="L2183" s="4"/>
      <c r="M2183" s="33"/>
      <c r="N2183" s="38"/>
      <c r="O2183" s="33"/>
      <c r="P2183" s="244">
        <f t="shared" si="192"/>
        <v>3904.0059999999994</v>
      </c>
      <c r="Q2183" s="25"/>
      <c r="R2183" s="25">
        <v>0</v>
      </c>
      <c r="S2183" s="25">
        <v>180.59800000000001</v>
      </c>
      <c r="T2183" s="109"/>
      <c r="U2183" s="25">
        <v>0</v>
      </c>
      <c r="V2183" s="25">
        <v>0</v>
      </c>
      <c r="W2183" s="25">
        <v>0</v>
      </c>
      <c r="X2183" s="25">
        <v>0</v>
      </c>
      <c r="Y2183" s="25">
        <v>0</v>
      </c>
      <c r="Z2183" s="25">
        <v>0</v>
      </c>
      <c r="AA2183" s="109"/>
      <c r="AB2183" s="25">
        <v>0</v>
      </c>
      <c r="AC2183" s="25">
        <v>0</v>
      </c>
      <c r="AD2183" s="25">
        <v>0</v>
      </c>
      <c r="AE2183" s="25">
        <v>0</v>
      </c>
      <c r="AF2183" s="25">
        <v>0</v>
      </c>
      <c r="AG2183" s="25">
        <v>2766.83</v>
      </c>
      <c r="AH2183" s="109"/>
      <c r="AI2183" s="25">
        <v>0</v>
      </c>
      <c r="AJ2183" s="25">
        <v>0</v>
      </c>
      <c r="AK2183" s="123">
        <v>0</v>
      </c>
      <c r="AL2183" s="25">
        <v>0</v>
      </c>
      <c r="AM2183" s="25">
        <v>0</v>
      </c>
      <c r="AN2183" s="25">
        <v>597.52099999999996</v>
      </c>
      <c r="AO2183" s="109"/>
      <c r="AP2183" s="25">
        <v>0</v>
      </c>
      <c r="AQ2183" s="25">
        <v>0</v>
      </c>
      <c r="AR2183" s="25">
        <v>0</v>
      </c>
      <c r="AS2183" s="25">
        <v>0</v>
      </c>
      <c r="AT2183" s="25">
        <v>0</v>
      </c>
      <c r="AU2183" s="25">
        <v>359.05700000000002</v>
      </c>
      <c r="AW2183" t="str">
        <f t="shared" si="193"/>
        <v>Phạm Thanh Hà</v>
      </c>
      <c r="AX2183" s="27" t="str">
        <f t="shared" si="194"/>
        <v xml:space="preserve">Trần Thị Thúy Quỳnh </v>
      </c>
      <c r="AY2183" s="4" t="str">
        <f t="shared" si="195"/>
        <v>VIN+</v>
      </c>
    </row>
    <row r="2184" spans="1:51" outlineLevel="1" x14ac:dyDescent="0.25">
      <c r="A2184" s="4" t="s">
        <v>1104</v>
      </c>
      <c r="B2184" s="4" t="s">
        <v>797</v>
      </c>
      <c r="C2184" s="4" t="s">
        <v>451</v>
      </c>
      <c r="D2184" s="11" t="s">
        <v>776</v>
      </c>
      <c r="E2184" s="32" t="s">
        <v>574</v>
      </c>
      <c r="F2184" s="11" t="s">
        <v>710</v>
      </c>
      <c r="G2184" s="35">
        <v>5270808</v>
      </c>
      <c r="H2184" s="10" t="s">
        <v>1440</v>
      </c>
      <c r="I2184" s="4"/>
      <c r="J2184" s="4"/>
      <c r="K2184" s="4"/>
      <c r="L2184" s="4"/>
      <c r="M2184" s="33"/>
      <c r="N2184" s="38"/>
      <c r="O2184" s="33"/>
      <c r="P2184" s="244">
        <f t="shared" si="192"/>
        <v>722.55899999999997</v>
      </c>
      <c r="Q2184" s="25"/>
      <c r="R2184" s="25">
        <v>0</v>
      </c>
      <c r="S2184" s="25">
        <v>180.59800000000001</v>
      </c>
      <c r="T2184" s="109"/>
      <c r="U2184" s="25">
        <v>0</v>
      </c>
      <c r="V2184" s="25">
        <v>0</v>
      </c>
      <c r="W2184" s="25">
        <v>0</v>
      </c>
      <c r="X2184" s="25">
        <v>0</v>
      </c>
      <c r="Y2184" s="25">
        <v>0</v>
      </c>
      <c r="Z2184" s="25">
        <v>0</v>
      </c>
      <c r="AA2184" s="109"/>
      <c r="AB2184" s="25">
        <v>0</v>
      </c>
      <c r="AC2184" s="25">
        <v>0</v>
      </c>
      <c r="AD2184" s="25">
        <v>0</v>
      </c>
      <c r="AE2184" s="25">
        <v>0</v>
      </c>
      <c r="AF2184" s="25">
        <v>0</v>
      </c>
      <c r="AG2184" s="25">
        <v>0</v>
      </c>
      <c r="AH2184" s="109"/>
      <c r="AI2184" s="25">
        <v>0</v>
      </c>
      <c r="AJ2184" s="25">
        <v>0</v>
      </c>
      <c r="AK2184" s="123">
        <v>0</v>
      </c>
      <c r="AL2184" s="25">
        <v>0</v>
      </c>
      <c r="AM2184" s="25">
        <v>0</v>
      </c>
      <c r="AN2184" s="25">
        <v>541.96100000000001</v>
      </c>
      <c r="AO2184" s="109"/>
      <c r="AP2184" s="25">
        <v>0</v>
      </c>
      <c r="AQ2184" s="25">
        <v>0</v>
      </c>
      <c r="AR2184" s="25">
        <v>0</v>
      </c>
      <c r="AS2184" s="25">
        <v>0</v>
      </c>
      <c r="AT2184" s="25">
        <v>0</v>
      </c>
      <c r="AU2184" s="25">
        <v>0</v>
      </c>
      <c r="AW2184" t="str">
        <f t="shared" si="193"/>
        <v>Phạm Thanh Hà</v>
      </c>
      <c r="AX2184" s="27" t="str">
        <f t="shared" si="194"/>
        <v xml:space="preserve">Trần Thị Thúy Quỳnh </v>
      </c>
      <c r="AY2184" s="4" t="str">
        <f t="shared" si="195"/>
        <v>VIN+</v>
      </c>
    </row>
    <row r="2185" spans="1:51" outlineLevel="1" x14ac:dyDescent="0.25">
      <c r="A2185" s="4" t="s">
        <v>1104</v>
      </c>
      <c r="B2185" s="4" t="s">
        <v>797</v>
      </c>
      <c r="C2185" s="4" t="s">
        <v>451</v>
      </c>
      <c r="D2185" s="11" t="s">
        <v>776</v>
      </c>
      <c r="E2185" s="32" t="s">
        <v>574</v>
      </c>
      <c r="F2185" s="11" t="s">
        <v>710</v>
      </c>
      <c r="G2185" s="35">
        <v>5292758</v>
      </c>
      <c r="H2185" s="10" t="s">
        <v>1441</v>
      </c>
      <c r="I2185" s="4"/>
      <c r="J2185" s="4"/>
      <c r="K2185" s="4"/>
      <c r="L2185" s="4"/>
      <c r="M2185" s="33"/>
      <c r="N2185" s="38"/>
      <c r="O2185" s="33"/>
      <c r="P2185" s="244">
        <f t="shared" si="192"/>
        <v>843.15200000000004</v>
      </c>
      <c r="Q2185" s="25"/>
      <c r="R2185" s="25">
        <v>0</v>
      </c>
      <c r="S2185" s="25">
        <v>180.59800000000001</v>
      </c>
      <c r="T2185" s="109"/>
      <c r="U2185" s="25">
        <v>0</v>
      </c>
      <c r="V2185" s="25">
        <v>0</v>
      </c>
      <c r="W2185" s="25">
        <v>0</v>
      </c>
      <c r="X2185" s="25">
        <v>0</v>
      </c>
      <c r="Y2185" s="25">
        <v>0</v>
      </c>
      <c r="Z2185" s="25">
        <v>0</v>
      </c>
      <c r="AA2185" s="109"/>
      <c r="AB2185" s="25">
        <v>0</v>
      </c>
      <c r="AC2185" s="25">
        <v>0</v>
      </c>
      <c r="AD2185" s="25">
        <v>0</v>
      </c>
      <c r="AE2185" s="25">
        <v>0</v>
      </c>
      <c r="AF2185" s="25">
        <v>0</v>
      </c>
      <c r="AG2185" s="25">
        <v>359.05700000000002</v>
      </c>
      <c r="AH2185" s="109"/>
      <c r="AI2185" s="25">
        <v>0</v>
      </c>
      <c r="AJ2185" s="25">
        <v>0</v>
      </c>
      <c r="AK2185" s="123">
        <v>0</v>
      </c>
      <c r="AL2185" s="25">
        <v>0</v>
      </c>
      <c r="AM2185" s="25">
        <v>0</v>
      </c>
      <c r="AN2185" s="25">
        <v>0</v>
      </c>
      <c r="AO2185" s="109"/>
      <c r="AP2185" s="25">
        <v>0</v>
      </c>
      <c r="AQ2185" s="25">
        <v>0</v>
      </c>
      <c r="AR2185" s="25">
        <v>0</v>
      </c>
      <c r="AS2185" s="25">
        <v>0</v>
      </c>
      <c r="AT2185" s="25">
        <v>0</v>
      </c>
      <c r="AU2185" s="25">
        <v>303.49700000000001</v>
      </c>
      <c r="AW2185" t="str">
        <f t="shared" si="193"/>
        <v>Phạm Thanh Hà</v>
      </c>
      <c r="AX2185" s="27" t="str">
        <f t="shared" si="194"/>
        <v xml:space="preserve">Trần Thị Thúy Quỳnh </v>
      </c>
      <c r="AY2185" s="4" t="str">
        <f t="shared" si="195"/>
        <v>VIN+</v>
      </c>
    </row>
    <row r="2186" spans="1:51" outlineLevel="1" x14ac:dyDescent="0.25">
      <c r="A2186" s="4" t="s">
        <v>1104</v>
      </c>
      <c r="B2186" s="4" t="s">
        <v>797</v>
      </c>
      <c r="C2186" s="4" t="s">
        <v>451</v>
      </c>
      <c r="D2186" s="11" t="s">
        <v>776</v>
      </c>
      <c r="E2186" s="32" t="s">
        <v>574</v>
      </c>
      <c r="F2186" s="11" t="s">
        <v>710</v>
      </c>
      <c r="G2186" s="35">
        <v>5301146</v>
      </c>
      <c r="H2186" s="10" t="s">
        <v>1442</v>
      </c>
      <c r="I2186" s="4"/>
      <c r="J2186" s="4"/>
      <c r="K2186" s="4"/>
      <c r="L2186" s="4"/>
      <c r="M2186" s="33"/>
      <c r="N2186" s="38"/>
      <c r="O2186" s="33"/>
      <c r="P2186" s="244">
        <f t="shared" ref="P2186:P2249" si="196">SUM(Q2186:AU2186)</f>
        <v>838.12300000000005</v>
      </c>
      <c r="Q2186" s="25"/>
      <c r="R2186" s="25">
        <v>0</v>
      </c>
      <c r="S2186" s="25">
        <v>361.19499999999999</v>
      </c>
      <c r="T2186" s="109"/>
      <c r="U2186" s="25">
        <v>0</v>
      </c>
      <c r="V2186" s="25">
        <v>0</v>
      </c>
      <c r="W2186" s="25">
        <v>0</v>
      </c>
      <c r="X2186" s="25">
        <v>0</v>
      </c>
      <c r="Y2186" s="25">
        <v>0</v>
      </c>
      <c r="Z2186" s="25">
        <v>0</v>
      </c>
      <c r="AA2186" s="109"/>
      <c r="AB2186" s="25">
        <v>0</v>
      </c>
      <c r="AC2186" s="25">
        <v>0</v>
      </c>
      <c r="AD2186" s="25">
        <v>0</v>
      </c>
      <c r="AE2186" s="25">
        <v>0</v>
      </c>
      <c r="AF2186" s="25">
        <v>0</v>
      </c>
      <c r="AG2186" s="25">
        <v>0</v>
      </c>
      <c r="AH2186" s="109"/>
      <c r="AI2186" s="25">
        <v>0</v>
      </c>
      <c r="AJ2186" s="25">
        <v>0</v>
      </c>
      <c r="AK2186" s="123">
        <v>0</v>
      </c>
      <c r="AL2186" s="25">
        <v>0</v>
      </c>
      <c r="AM2186" s="25">
        <v>0</v>
      </c>
      <c r="AN2186" s="25">
        <v>0</v>
      </c>
      <c r="AO2186" s="109"/>
      <c r="AP2186" s="25">
        <v>0</v>
      </c>
      <c r="AQ2186" s="25">
        <v>0</v>
      </c>
      <c r="AR2186" s="25">
        <v>476.928</v>
      </c>
      <c r="AS2186" s="25">
        <v>0</v>
      </c>
      <c r="AT2186" s="25">
        <v>0</v>
      </c>
      <c r="AU2186" s="25">
        <v>0</v>
      </c>
      <c r="AW2186" t="str">
        <f t="shared" ref="AW2186:AW2249" si="197">+C2186</f>
        <v>Phạm Thanh Hà</v>
      </c>
      <c r="AX2186" s="27" t="str">
        <f t="shared" ref="AX2186:AX2249" si="198">+E2186</f>
        <v xml:space="preserve">Trần Thị Thúy Quỳnh </v>
      </c>
      <c r="AY2186" s="4" t="str">
        <f t="shared" si="195"/>
        <v>VIN+</v>
      </c>
    </row>
    <row r="2187" spans="1:51" outlineLevel="1" x14ac:dyDescent="0.25">
      <c r="A2187" s="4" t="s">
        <v>1104</v>
      </c>
      <c r="B2187" s="4" t="s">
        <v>797</v>
      </c>
      <c r="C2187" s="4" t="s">
        <v>451</v>
      </c>
      <c r="D2187" s="11" t="s">
        <v>776</v>
      </c>
      <c r="E2187" s="32" t="s">
        <v>574</v>
      </c>
      <c r="F2187" s="11" t="s">
        <v>710</v>
      </c>
      <c r="G2187" s="35">
        <v>5338887</v>
      </c>
      <c r="H2187" s="10" t="s">
        <v>1551</v>
      </c>
      <c r="I2187" s="4"/>
      <c r="J2187" s="4"/>
      <c r="K2187" s="4"/>
      <c r="L2187" s="4"/>
      <c r="M2187" s="33"/>
      <c r="N2187" s="38"/>
      <c r="O2187" s="33"/>
      <c r="P2187" s="244">
        <f t="shared" si="196"/>
        <v>1195.0419999999999</v>
      </c>
      <c r="Q2187" s="25"/>
      <c r="R2187" s="25"/>
      <c r="S2187" s="25"/>
      <c r="T2187" s="109"/>
      <c r="U2187" s="25">
        <v>359.05700000000002</v>
      </c>
      <c r="V2187" s="25">
        <v>0</v>
      </c>
      <c r="W2187" s="25">
        <v>0</v>
      </c>
      <c r="X2187" s="25">
        <v>0</v>
      </c>
      <c r="Y2187" s="25">
        <v>0</v>
      </c>
      <c r="Z2187" s="25">
        <v>0</v>
      </c>
      <c r="AA2187" s="109"/>
      <c r="AB2187" s="25">
        <v>0</v>
      </c>
      <c r="AC2187" s="25">
        <v>0</v>
      </c>
      <c r="AD2187" s="25">
        <v>0</v>
      </c>
      <c r="AE2187" s="25">
        <v>0</v>
      </c>
      <c r="AF2187" s="25">
        <v>0</v>
      </c>
      <c r="AG2187" s="25">
        <v>0</v>
      </c>
      <c r="AH2187" s="109"/>
      <c r="AI2187" s="25">
        <v>0</v>
      </c>
      <c r="AJ2187" s="25">
        <v>476.928</v>
      </c>
      <c r="AK2187" s="123">
        <v>0</v>
      </c>
      <c r="AL2187" s="25">
        <v>0</v>
      </c>
      <c r="AM2187" s="25">
        <v>0</v>
      </c>
      <c r="AN2187" s="25">
        <v>0</v>
      </c>
      <c r="AO2187" s="109"/>
      <c r="AP2187" s="25">
        <v>0</v>
      </c>
      <c r="AQ2187" s="25">
        <v>0</v>
      </c>
      <c r="AR2187" s="25">
        <v>0</v>
      </c>
      <c r="AS2187" s="25">
        <v>0</v>
      </c>
      <c r="AT2187" s="25">
        <v>0</v>
      </c>
      <c r="AU2187" s="25">
        <v>359.05700000000002</v>
      </c>
      <c r="AW2187" t="str">
        <f t="shared" si="197"/>
        <v>Phạm Thanh Hà</v>
      </c>
      <c r="AX2187" s="27" t="str">
        <f t="shared" si="198"/>
        <v xml:space="preserve">Trần Thị Thúy Quỳnh </v>
      </c>
      <c r="AY2187" s="4" t="str">
        <f t="shared" si="195"/>
        <v>VIN+</v>
      </c>
    </row>
    <row r="2188" spans="1:51" outlineLevel="1" x14ac:dyDescent="0.25">
      <c r="A2188" s="4" t="s">
        <v>1104</v>
      </c>
      <c r="B2188" s="4" t="s">
        <v>797</v>
      </c>
      <c r="C2188" s="4" t="s">
        <v>451</v>
      </c>
      <c r="D2188" s="11" t="s">
        <v>776</v>
      </c>
      <c r="E2188" s="32" t="s">
        <v>574</v>
      </c>
      <c r="F2188" s="11" t="s">
        <v>710</v>
      </c>
      <c r="G2188" s="35">
        <v>5330847</v>
      </c>
      <c r="H2188" s="10" t="s">
        <v>1552</v>
      </c>
      <c r="I2188" s="4"/>
      <c r="J2188" s="4"/>
      <c r="K2188" s="4"/>
      <c r="L2188" s="4"/>
      <c r="M2188" s="33"/>
      <c r="N2188" s="38"/>
      <c r="O2188" s="33"/>
      <c r="P2188" s="244">
        <f t="shared" si="196"/>
        <v>1505.7059999999999</v>
      </c>
      <c r="Q2188" s="25"/>
      <c r="R2188" s="25"/>
      <c r="S2188" s="25"/>
      <c r="T2188" s="109"/>
      <c r="U2188" s="25">
        <v>1146.6489999999999</v>
      </c>
      <c r="V2188" s="25">
        <v>0</v>
      </c>
      <c r="W2188" s="25">
        <v>0</v>
      </c>
      <c r="X2188" s="25">
        <v>0</v>
      </c>
      <c r="Y2188" s="25">
        <v>0</v>
      </c>
      <c r="Z2188" s="25">
        <v>0</v>
      </c>
      <c r="AA2188" s="109"/>
      <c r="AB2188" s="25">
        <v>0</v>
      </c>
      <c r="AC2188" s="25">
        <v>0</v>
      </c>
      <c r="AD2188" s="25">
        <v>0</v>
      </c>
      <c r="AE2188" s="25">
        <v>0</v>
      </c>
      <c r="AF2188" s="25">
        <v>0</v>
      </c>
      <c r="AG2188" s="25">
        <v>0</v>
      </c>
      <c r="AH2188" s="109"/>
      <c r="AI2188" s="25">
        <v>0</v>
      </c>
      <c r="AJ2188" s="25">
        <v>0</v>
      </c>
      <c r="AK2188" s="123">
        <v>0</v>
      </c>
      <c r="AL2188" s="25">
        <v>0</v>
      </c>
      <c r="AM2188" s="25">
        <v>0</v>
      </c>
      <c r="AN2188" s="25">
        <v>0</v>
      </c>
      <c r="AO2188" s="109"/>
      <c r="AP2188" s="25">
        <v>0</v>
      </c>
      <c r="AQ2188" s="25">
        <v>0</v>
      </c>
      <c r="AR2188" s="25">
        <v>0</v>
      </c>
      <c r="AS2188" s="25">
        <v>0</v>
      </c>
      <c r="AT2188" s="25">
        <v>0</v>
      </c>
      <c r="AU2188" s="25">
        <v>359.05700000000002</v>
      </c>
      <c r="AW2188" t="str">
        <f t="shared" si="197"/>
        <v>Phạm Thanh Hà</v>
      </c>
      <c r="AX2188" s="27" t="str">
        <f t="shared" si="198"/>
        <v xml:space="preserve">Trần Thị Thúy Quỳnh </v>
      </c>
      <c r="AY2188" s="4" t="str">
        <f t="shared" si="195"/>
        <v>VIN+</v>
      </c>
    </row>
    <row r="2189" spans="1:51" outlineLevel="1" x14ac:dyDescent="0.25">
      <c r="A2189" s="4" t="s">
        <v>1104</v>
      </c>
      <c r="B2189" s="4" t="s">
        <v>797</v>
      </c>
      <c r="C2189" s="4" t="s">
        <v>451</v>
      </c>
      <c r="D2189" s="11" t="s">
        <v>776</v>
      </c>
      <c r="E2189" s="32" t="s">
        <v>574</v>
      </c>
      <c r="F2189" s="11" t="s">
        <v>710</v>
      </c>
      <c r="G2189" s="35">
        <v>5145346</v>
      </c>
      <c r="H2189" s="10" t="s">
        <v>1553</v>
      </c>
      <c r="I2189" s="4"/>
      <c r="J2189" s="4"/>
      <c r="K2189" s="4"/>
      <c r="L2189" s="4"/>
      <c r="M2189" s="33"/>
      <c r="N2189" s="38"/>
      <c r="O2189" s="33"/>
      <c r="P2189" s="244">
        <f t="shared" si="196"/>
        <v>835.98500000000001</v>
      </c>
      <c r="Q2189" s="25"/>
      <c r="R2189" s="25"/>
      <c r="S2189" s="25"/>
      <c r="T2189" s="109"/>
      <c r="U2189" s="25">
        <v>359.05700000000002</v>
      </c>
      <c r="V2189" s="25">
        <v>0</v>
      </c>
      <c r="W2189" s="25">
        <v>0</v>
      </c>
      <c r="X2189" s="25">
        <v>0</v>
      </c>
      <c r="Y2189" s="25">
        <v>0</v>
      </c>
      <c r="Z2189" s="25">
        <v>0</v>
      </c>
      <c r="AA2189" s="109"/>
      <c r="AB2189" s="25">
        <v>0</v>
      </c>
      <c r="AC2189" s="25">
        <v>0</v>
      </c>
      <c r="AD2189" s="25">
        <v>0</v>
      </c>
      <c r="AE2189" s="25">
        <v>0</v>
      </c>
      <c r="AF2189" s="25">
        <v>0</v>
      </c>
      <c r="AG2189" s="25">
        <v>0</v>
      </c>
      <c r="AH2189" s="109"/>
      <c r="AI2189" s="25">
        <v>0</v>
      </c>
      <c r="AJ2189" s="25">
        <v>476.928</v>
      </c>
      <c r="AK2189" s="123">
        <v>0</v>
      </c>
      <c r="AL2189" s="25">
        <v>0</v>
      </c>
      <c r="AM2189" s="25">
        <v>0</v>
      </c>
      <c r="AN2189" s="25">
        <v>0</v>
      </c>
      <c r="AO2189" s="109"/>
      <c r="AP2189" s="25">
        <v>0</v>
      </c>
      <c r="AQ2189" s="25">
        <v>0</v>
      </c>
      <c r="AR2189" s="25">
        <v>0</v>
      </c>
      <c r="AS2189" s="25">
        <v>0</v>
      </c>
      <c r="AT2189" s="25">
        <v>0</v>
      </c>
      <c r="AU2189" s="25">
        <v>0</v>
      </c>
      <c r="AW2189" t="str">
        <f t="shared" si="197"/>
        <v>Phạm Thanh Hà</v>
      </c>
      <c r="AX2189" s="27" t="str">
        <f t="shared" si="198"/>
        <v xml:space="preserve">Trần Thị Thúy Quỳnh </v>
      </c>
      <c r="AY2189" s="4" t="str">
        <f t="shared" si="195"/>
        <v>VIN+</v>
      </c>
    </row>
    <row r="2190" spans="1:51" outlineLevel="1" x14ac:dyDescent="0.25">
      <c r="A2190" s="4" t="s">
        <v>1104</v>
      </c>
      <c r="B2190" s="4" t="s">
        <v>797</v>
      </c>
      <c r="C2190" s="4" t="s">
        <v>451</v>
      </c>
      <c r="D2190" s="11" t="s">
        <v>776</v>
      </c>
      <c r="E2190" s="32" t="s">
        <v>574</v>
      </c>
      <c r="F2190" s="11" t="s">
        <v>710</v>
      </c>
      <c r="G2190" s="35">
        <v>5331943</v>
      </c>
      <c r="H2190" s="10" t="s">
        <v>1554</v>
      </c>
      <c r="I2190" s="4"/>
      <c r="J2190" s="4"/>
      <c r="K2190" s="4"/>
      <c r="L2190" s="4"/>
      <c r="M2190" s="33"/>
      <c r="N2190" s="38"/>
      <c r="O2190" s="33"/>
      <c r="P2190" s="244">
        <f t="shared" si="196"/>
        <v>720.25299999999993</v>
      </c>
      <c r="Q2190" s="25"/>
      <c r="R2190" s="25"/>
      <c r="S2190" s="25"/>
      <c r="T2190" s="109"/>
      <c r="U2190" s="25">
        <v>539.65499999999997</v>
      </c>
      <c r="V2190" s="25">
        <v>0</v>
      </c>
      <c r="W2190" s="25">
        <v>0</v>
      </c>
      <c r="X2190" s="25">
        <v>0</v>
      </c>
      <c r="Y2190" s="25">
        <v>0</v>
      </c>
      <c r="Z2190" s="25">
        <v>0</v>
      </c>
      <c r="AA2190" s="109"/>
      <c r="AB2190" s="25">
        <v>0</v>
      </c>
      <c r="AC2190" s="25">
        <v>0</v>
      </c>
      <c r="AD2190" s="25">
        <v>0</v>
      </c>
      <c r="AE2190" s="25">
        <v>0</v>
      </c>
      <c r="AF2190" s="25">
        <v>0</v>
      </c>
      <c r="AG2190" s="25">
        <v>0</v>
      </c>
      <c r="AH2190" s="109"/>
      <c r="AI2190" s="25">
        <v>0</v>
      </c>
      <c r="AJ2190" s="25">
        <v>0</v>
      </c>
      <c r="AK2190" s="123">
        <v>0</v>
      </c>
      <c r="AL2190" s="25">
        <v>0</v>
      </c>
      <c r="AM2190" s="25">
        <v>0</v>
      </c>
      <c r="AN2190" s="25">
        <v>0</v>
      </c>
      <c r="AO2190" s="109"/>
      <c r="AP2190" s="25">
        <v>0</v>
      </c>
      <c r="AQ2190" s="25">
        <v>0</v>
      </c>
      <c r="AR2190" s="25">
        <v>0</v>
      </c>
      <c r="AS2190" s="25">
        <v>0</v>
      </c>
      <c r="AT2190" s="25">
        <v>0</v>
      </c>
      <c r="AU2190" s="25">
        <v>180.59800000000001</v>
      </c>
      <c r="AW2190" t="str">
        <f t="shared" si="197"/>
        <v>Phạm Thanh Hà</v>
      </c>
      <c r="AX2190" s="27" t="str">
        <f t="shared" si="198"/>
        <v xml:space="preserve">Trần Thị Thúy Quỳnh </v>
      </c>
      <c r="AY2190" s="4" t="str">
        <f t="shared" si="195"/>
        <v>VIN+</v>
      </c>
    </row>
    <row r="2191" spans="1:51" outlineLevel="1" x14ac:dyDescent="0.25">
      <c r="A2191" s="4" t="s">
        <v>1104</v>
      </c>
      <c r="B2191" s="4" t="s">
        <v>797</v>
      </c>
      <c r="C2191" s="4" t="s">
        <v>451</v>
      </c>
      <c r="D2191" s="11" t="s">
        <v>776</v>
      </c>
      <c r="E2191" s="32" t="s">
        <v>574</v>
      </c>
      <c r="F2191" s="11" t="s">
        <v>710</v>
      </c>
      <c r="G2191" s="35">
        <v>5333477</v>
      </c>
      <c r="H2191" s="10" t="s">
        <v>1555</v>
      </c>
      <c r="I2191" s="4"/>
      <c r="J2191" s="4"/>
      <c r="K2191" s="4"/>
      <c r="L2191" s="4"/>
      <c r="M2191" s="33"/>
      <c r="N2191" s="38"/>
      <c r="O2191" s="33"/>
      <c r="P2191" s="244">
        <f t="shared" si="196"/>
        <v>1016.5830000000001</v>
      </c>
      <c r="Q2191" s="25"/>
      <c r="R2191" s="25"/>
      <c r="S2191" s="25"/>
      <c r="T2191" s="109"/>
      <c r="U2191" s="25">
        <v>180.59800000000001</v>
      </c>
      <c r="V2191" s="25">
        <v>0</v>
      </c>
      <c r="W2191" s="25">
        <v>0</v>
      </c>
      <c r="X2191" s="25">
        <v>0</v>
      </c>
      <c r="Y2191" s="25">
        <v>0</v>
      </c>
      <c r="Z2191" s="25">
        <v>0</v>
      </c>
      <c r="AA2191" s="109"/>
      <c r="AB2191" s="25">
        <v>0</v>
      </c>
      <c r="AC2191" s="25">
        <v>0</v>
      </c>
      <c r="AD2191" s="25">
        <v>0</v>
      </c>
      <c r="AE2191" s="25">
        <v>0</v>
      </c>
      <c r="AF2191" s="25">
        <v>0</v>
      </c>
      <c r="AG2191" s="25">
        <v>0</v>
      </c>
      <c r="AH2191" s="109"/>
      <c r="AI2191" s="25">
        <v>0</v>
      </c>
      <c r="AJ2191" s="25">
        <v>238.464</v>
      </c>
      <c r="AK2191" s="123">
        <v>0</v>
      </c>
      <c r="AL2191" s="25">
        <v>0</v>
      </c>
      <c r="AM2191" s="25">
        <v>0</v>
      </c>
      <c r="AN2191" s="25">
        <v>0</v>
      </c>
      <c r="AO2191" s="109"/>
      <c r="AP2191" s="25">
        <v>0</v>
      </c>
      <c r="AQ2191" s="25">
        <v>0</v>
      </c>
      <c r="AR2191" s="25">
        <v>238.464</v>
      </c>
      <c r="AS2191" s="25">
        <v>0</v>
      </c>
      <c r="AT2191" s="25">
        <v>0</v>
      </c>
      <c r="AU2191" s="25">
        <v>359.05700000000002</v>
      </c>
      <c r="AW2191" t="str">
        <f t="shared" si="197"/>
        <v>Phạm Thanh Hà</v>
      </c>
      <c r="AX2191" s="27" t="str">
        <f t="shared" si="198"/>
        <v xml:space="preserve">Trần Thị Thúy Quỳnh </v>
      </c>
      <c r="AY2191" s="4" t="str">
        <f t="shared" si="195"/>
        <v>VIN+</v>
      </c>
    </row>
    <row r="2192" spans="1:51" outlineLevel="1" x14ac:dyDescent="0.25">
      <c r="A2192" s="4" t="s">
        <v>1104</v>
      </c>
      <c r="B2192" s="4" t="s">
        <v>797</v>
      </c>
      <c r="C2192" s="4" t="s">
        <v>451</v>
      </c>
      <c r="D2192" s="11" t="s">
        <v>776</v>
      </c>
      <c r="E2192" s="32" t="s">
        <v>574</v>
      </c>
      <c r="F2192" s="11" t="s">
        <v>710</v>
      </c>
      <c r="G2192" s="35">
        <v>5127911</v>
      </c>
      <c r="H2192" s="10" t="s">
        <v>1556</v>
      </c>
      <c r="I2192" s="4"/>
      <c r="J2192" s="4"/>
      <c r="K2192" s="4"/>
      <c r="L2192" s="4"/>
      <c r="M2192" s="33"/>
      <c r="N2192" s="38"/>
      <c r="O2192" s="33"/>
      <c r="P2192" s="244">
        <f t="shared" si="196"/>
        <v>1804.174</v>
      </c>
      <c r="Q2192" s="25"/>
      <c r="R2192" s="25"/>
      <c r="S2192" s="25"/>
      <c r="T2192" s="109"/>
      <c r="U2192" s="25">
        <v>1023.749</v>
      </c>
      <c r="V2192" s="25">
        <v>0</v>
      </c>
      <c r="W2192" s="25">
        <v>0</v>
      </c>
      <c r="X2192" s="25">
        <v>0</v>
      </c>
      <c r="Y2192" s="25">
        <v>303.49700000000001</v>
      </c>
      <c r="Z2192" s="25">
        <v>0</v>
      </c>
      <c r="AA2192" s="109"/>
      <c r="AB2192" s="25">
        <v>0</v>
      </c>
      <c r="AC2192" s="25">
        <v>0</v>
      </c>
      <c r="AD2192" s="25">
        <v>0</v>
      </c>
      <c r="AE2192" s="25">
        <v>0</v>
      </c>
      <c r="AF2192" s="25">
        <v>0</v>
      </c>
      <c r="AG2192" s="25">
        <v>0</v>
      </c>
      <c r="AH2192" s="109"/>
      <c r="AI2192" s="25">
        <v>0</v>
      </c>
      <c r="AJ2192" s="25">
        <v>238.464</v>
      </c>
      <c r="AK2192" s="123">
        <v>0</v>
      </c>
      <c r="AL2192" s="25">
        <v>0</v>
      </c>
      <c r="AM2192" s="25">
        <v>0</v>
      </c>
      <c r="AN2192" s="25">
        <v>0</v>
      </c>
      <c r="AO2192" s="109"/>
      <c r="AP2192" s="25">
        <v>0</v>
      </c>
      <c r="AQ2192" s="25">
        <v>0</v>
      </c>
      <c r="AR2192" s="25">
        <v>238.464</v>
      </c>
      <c r="AS2192" s="25">
        <v>0</v>
      </c>
      <c r="AT2192" s="25">
        <v>0</v>
      </c>
      <c r="AU2192" s="25">
        <v>0</v>
      </c>
      <c r="AW2192" t="str">
        <f t="shared" si="197"/>
        <v>Phạm Thanh Hà</v>
      </c>
      <c r="AX2192" s="27" t="str">
        <f t="shared" si="198"/>
        <v xml:space="preserve">Trần Thị Thúy Quỳnh </v>
      </c>
      <c r="AY2192" s="4" t="str">
        <f t="shared" ref="AY2192:AY2255" si="199">+B2192</f>
        <v>VIN+</v>
      </c>
    </row>
    <row r="2193" spans="1:51" outlineLevel="1" x14ac:dyDescent="0.25">
      <c r="A2193" s="4" t="s">
        <v>1104</v>
      </c>
      <c r="B2193" s="4" t="s">
        <v>797</v>
      </c>
      <c r="C2193" s="4" t="s">
        <v>451</v>
      </c>
      <c r="D2193" s="11" t="s">
        <v>776</v>
      </c>
      <c r="E2193" s="32" t="s">
        <v>574</v>
      </c>
      <c r="F2193" s="11" t="s">
        <v>710</v>
      </c>
      <c r="G2193" s="35">
        <v>5135211</v>
      </c>
      <c r="H2193" s="10" t="s">
        <v>1557</v>
      </c>
      <c r="I2193" s="4"/>
      <c r="J2193" s="4"/>
      <c r="K2193" s="4"/>
      <c r="L2193" s="4"/>
      <c r="M2193" s="33"/>
      <c r="N2193" s="38"/>
      <c r="O2193" s="33"/>
      <c r="P2193" s="244">
        <f t="shared" si="196"/>
        <v>778.11899999999991</v>
      </c>
      <c r="Q2193" s="25"/>
      <c r="R2193" s="25"/>
      <c r="S2193" s="25"/>
      <c r="T2193" s="109"/>
      <c r="U2193" s="25">
        <v>539.65499999999997</v>
      </c>
      <c r="V2193" s="25">
        <v>0</v>
      </c>
      <c r="W2193" s="25">
        <v>0</v>
      </c>
      <c r="X2193" s="25">
        <v>0</v>
      </c>
      <c r="Y2193" s="25">
        <v>0</v>
      </c>
      <c r="Z2193" s="25">
        <v>0</v>
      </c>
      <c r="AA2193" s="109"/>
      <c r="AB2193" s="25">
        <v>0</v>
      </c>
      <c r="AC2193" s="25">
        <v>0</v>
      </c>
      <c r="AD2193" s="25">
        <v>0</v>
      </c>
      <c r="AE2193" s="25">
        <v>0</v>
      </c>
      <c r="AF2193" s="25">
        <v>0</v>
      </c>
      <c r="AG2193" s="25">
        <v>0</v>
      </c>
      <c r="AH2193" s="109"/>
      <c r="AI2193" s="25">
        <v>0</v>
      </c>
      <c r="AJ2193" s="25">
        <v>0</v>
      </c>
      <c r="AK2193" s="123">
        <v>0</v>
      </c>
      <c r="AL2193" s="25">
        <v>0</v>
      </c>
      <c r="AM2193" s="25">
        <v>0</v>
      </c>
      <c r="AN2193" s="25">
        <v>0</v>
      </c>
      <c r="AO2193" s="109"/>
      <c r="AP2193" s="25">
        <v>0</v>
      </c>
      <c r="AQ2193" s="25">
        <v>0</v>
      </c>
      <c r="AR2193" s="25">
        <v>238.464</v>
      </c>
      <c r="AS2193" s="25">
        <v>0</v>
      </c>
      <c r="AT2193" s="25">
        <v>0</v>
      </c>
      <c r="AU2193" s="25">
        <v>0</v>
      </c>
      <c r="AW2193" t="str">
        <f t="shared" si="197"/>
        <v>Phạm Thanh Hà</v>
      </c>
      <c r="AX2193" s="27" t="str">
        <f t="shared" si="198"/>
        <v xml:space="preserve">Trần Thị Thúy Quỳnh </v>
      </c>
      <c r="AY2193" s="4" t="str">
        <f t="shared" si="199"/>
        <v>VIN+</v>
      </c>
    </row>
    <row r="2194" spans="1:51" outlineLevel="1" x14ac:dyDescent="0.25">
      <c r="A2194" s="4" t="s">
        <v>1104</v>
      </c>
      <c r="B2194" s="4" t="s">
        <v>797</v>
      </c>
      <c r="C2194" s="4" t="s">
        <v>451</v>
      </c>
      <c r="D2194" s="11" t="s">
        <v>776</v>
      </c>
      <c r="E2194" s="32" t="s">
        <v>574</v>
      </c>
      <c r="F2194" s="11" t="s">
        <v>710</v>
      </c>
      <c r="G2194" s="35">
        <v>5131509</v>
      </c>
      <c r="H2194" s="10" t="s">
        <v>1558</v>
      </c>
      <c r="I2194" s="4"/>
      <c r="J2194" s="4"/>
      <c r="K2194" s="4"/>
      <c r="L2194" s="4"/>
      <c r="M2194" s="33"/>
      <c r="N2194" s="38"/>
      <c r="O2194" s="33"/>
      <c r="P2194" s="244">
        <f t="shared" si="196"/>
        <v>843.15200000000004</v>
      </c>
      <c r="Q2194" s="25"/>
      <c r="R2194" s="25"/>
      <c r="S2194" s="25"/>
      <c r="T2194" s="109"/>
      <c r="U2194" s="25">
        <v>539.65499999999997</v>
      </c>
      <c r="V2194" s="25">
        <v>0</v>
      </c>
      <c r="W2194" s="25">
        <v>0</v>
      </c>
      <c r="X2194" s="25">
        <v>0</v>
      </c>
      <c r="Y2194" s="25">
        <v>0</v>
      </c>
      <c r="Z2194" s="25">
        <v>0</v>
      </c>
      <c r="AA2194" s="109"/>
      <c r="AB2194" s="25">
        <v>0</v>
      </c>
      <c r="AC2194" s="25">
        <v>0</v>
      </c>
      <c r="AD2194" s="25">
        <v>0</v>
      </c>
      <c r="AE2194" s="25">
        <v>0</v>
      </c>
      <c r="AF2194" s="25">
        <v>0</v>
      </c>
      <c r="AG2194" s="25">
        <v>0</v>
      </c>
      <c r="AH2194" s="109"/>
      <c r="AI2194" s="25">
        <v>0</v>
      </c>
      <c r="AJ2194" s="25">
        <v>0</v>
      </c>
      <c r="AK2194" s="123">
        <v>0</v>
      </c>
      <c r="AL2194" s="25">
        <v>0</v>
      </c>
      <c r="AM2194" s="25">
        <v>0</v>
      </c>
      <c r="AN2194" s="25">
        <v>0</v>
      </c>
      <c r="AO2194" s="109"/>
      <c r="AP2194" s="25">
        <v>0</v>
      </c>
      <c r="AQ2194" s="25">
        <v>0</v>
      </c>
      <c r="AR2194" s="25">
        <v>0</v>
      </c>
      <c r="AS2194" s="25">
        <v>0</v>
      </c>
      <c r="AT2194" s="25">
        <v>0</v>
      </c>
      <c r="AU2194" s="25">
        <v>303.49700000000001</v>
      </c>
      <c r="AW2194" t="str">
        <f t="shared" si="197"/>
        <v>Phạm Thanh Hà</v>
      </c>
      <c r="AX2194" s="27" t="str">
        <f t="shared" si="198"/>
        <v xml:space="preserve">Trần Thị Thúy Quỳnh </v>
      </c>
      <c r="AY2194" s="4" t="str">
        <f t="shared" si="199"/>
        <v>VIN+</v>
      </c>
    </row>
    <row r="2195" spans="1:51" outlineLevel="1" x14ac:dyDescent="0.25">
      <c r="A2195" s="4" t="s">
        <v>1104</v>
      </c>
      <c r="B2195" s="4" t="s">
        <v>797</v>
      </c>
      <c r="C2195" s="4" t="s">
        <v>451</v>
      </c>
      <c r="D2195" s="11" t="s">
        <v>776</v>
      </c>
      <c r="E2195" s="32" t="s">
        <v>574</v>
      </c>
      <c r="F2195" s="11" t="s">
        <v>710</v>
      </c>
      <c r="G2195" s="35">
        <v>5279515</v>
      </c>
      <c r="H2195" s="10" t="s">
        <v>1559</v>
      </c>
      <c r="I2195" s="4"/>
      <c r="J2195" s="4"/>
      <c r="K2195" s="4"/>
      <c r="L2195" s="4"/>
      <c r="M2195" s="33"/>
      <c r="N2195" s="38"/>
      <c r="O2195" s="33"/>
      <c r="P2195" s="244">
        <f t="shared" si="196"/>
        <v>966.05100000000016</v>
      </c>
      <c r="Q2195" s="25"/>
      <c r="R2195" s="25"/>
      <c r="S2195" s="25"/>
      <c r="T2195" s="109"/>
      <c r="U2195" s="25">
        <v>303.49700000000001</v>
      </c>
      <c r="V2195" s="25">
        <v>0</v>
      </c>
      <c r="W2195" s="25">
        <v>0</v>
      </c>
      <c r="X2195" s="25">
        <v>0</v>
      </c>
      <c r="Y2195" s="25">
        <v>0</v>
      </c>
      <c r="Z2195" s="25">
        <v>0</v>
      </c>
      <c r="AA2195" s="109"/>
      <c r="AB2195" s="25">
        <v>0</v>
      </c>
      <c r="AC2195" s="25">
        <v>0</v>
      </c>
      <c r="AD2195" s="25">
        <v>0</v>
      </c>
      <c r="AE2195" s="25">
        <v>0</v>
      </c>
      <c r="AF2195" s="25">
        <v>0</v>
      </c>
      <c r="AG2195" s="25">
        <v>0</v>
      </c>
      <c r="AH2195" s="109"/>
      <c r="AI2195" s="25">
        <v>0</v>
      </c>
      <c r="AJ2195" s="25">
        <v>0</v>
      </c>
      <c r="AK2195" s="123">
        <v>0</v>
      </c>
      <c r="AL2195" s="25">
        <v>0</v>
      </c>
      <c r="AM2195" s="25">
        <v>0</v>
      </c>
      <c r="AN2195" s="25">
        <v>0</v>
      </c>
      <c r="AO2195" s="109"/>
      <c r="AP2195" s="25">
        <v>0</v>
      </c>
      <c r="AQ2195" s="25">
        <v>0</v>
      </c>
      <c r="AR2195" s="25">
        <v>0</v>
      </c>
      <c r="AS2195" s="25">
        <v>0</v>
      </c>
      <c r="AT2195" s="25">
        <v>0</v>
      </c>
      <c r="AU2195" s="25">
        <v>662.55400000000009</v>
      </c>
      <c r="AW2195" t="str">
        <f t="shared" si="197"/>
        <v>Phạm Thanh Hà</v>
      </c>
      <c r="AX2195" s="27" t="str">
        <f t="shared" si="198"/>
        <v xml:space="preserve">Trần Thị Thúy Quỳnh </v>
      </c>
      <c r="AY2195" s="4" t="str">
        <f t="shared" si="199"/>
        <v>VIN+</v>
      </c>
    </row>
    <row r="2196" spans="1:51" outlineLevel="1" x14ac:dyDescent="0.25">
      <c r="A2196" s="4" t="s">
        <v>1104</v>
      </c>
      <c r="B2196" s="4" t="s">
        <v>797</v>
      </c>
      <c r="C2196" s="4" t="s">
        <v>451</v>
      </c>
      <c r="D2196" s="11" t="s">
        <v>776</v>
      </c>
      <c r="E2196" s="32" t="s">
        <v>574</v>
      </c>
      <c r="F2196" s="11" t="s">
        <v>710</v>
      </c>
      <c r="G2196" s="35">
        <v>5274150</v>
      </c>
      <c r="H2196" s="10" t="s">
        <v>1560</v>
      </c>
      <c r="I2196" s="4"/>
      <c r="J2196" s="4"/>
      <c r="K2196" s="4"/>
      <c r="L2196" s="4"/>
      <c r="M2196" s="33"/>
      <c r="N2196" s="38"/>
      <c r="O2196" s="33"/>
      <c r="P2196" s="244">
        <f t="shared" si="196"/>
        <v>539.65499999999997</v>
      </c>
      <c r="Q2196" s="25"/>
      <c r="R2196" s="25"/>
      <c r="S2196" s="25"/>
      <c r="T2196" s="109"/>
      <c r="U2196" s="25">
        <v>180.59800000000001</v>
      </c>
      <c r="V2196" s="25">
        <v>0</v>
      </c>
      <c r="W2196" s="25">
        <v>0</v>
      </c>
      <c r="X2196" s="25">
        <v>0</v>
      </c>
      <c r="Y2196" s="25">
        <v>0</v>
      </c>
      <c r="Z2196" s="25">
        <v>0</v>
      </c>
      <c r="AA2196" s="109"/>
      <c r="AB2196" s="25">
        <v>0</v>
      </c>
      <c r="AC2196" s="25">
        <v>0</v>
      </c>
      <c r="AD2196" s="25">
        <v>0</v>
      </c>
      <c r="AE2196" s="25">
        <v>0</v>
      </c>
      <c r="AF2196" s="25">
        <v>0</v>
      </c>
      <c r="AG2196" s="25">
        <v>0</v>
      </c>
      <c r="AH2196" s="109"/>
      <c r="AI2196" s="25">
        <v>0</v>
      </c>
      <c r="AJ2196" s="25">
        <v>0</v>
      </c>
      <c r="AK2196" s="123">
        <v>0</v>
      </c>
      <c r="AL2196" s="25">
        <v>0</v>
      </c>
      <c r="AM2196" s="25">
        <v>0</v>
      </c>
      <c r="AN2196" s="25">
        <v>0</v>
      </c>
      <c r="AO2196" s="109"/>
      <c r="AP2196" s="25">
        <v>0</v>
      </c>
      <c r="AQ2196" s="25">
        <v>0</v>
      </c>
      <c r="AR2196" s="25">
        <v>0</v>
      </c>
      <c r="AS2196" s="25">
        <v>0</v>
      </c>
      <c r="AT2196" s="25">
        <v>0</v>
      </c>
      <c r="AU2196" s="25">
        <v>359.05700000000002</v>
      </c>
      <c r="AW2196" t="str">
        <f t="shared" si="197"/>
        <v>Phạm Thanh Hà</v>
      </c>
      <c r="AX2196" s="27" t="str">
        <f t="shared" si="198"/>
        <v xml:space="preserve">Trần Thị Thúy Quỳnh </v>
      </c>
      <c r="AY2196" s="4" t="str">
        <f t="shared" si="199"/>
        <v>VIN+</v>
      </c>
    </row>
    <row r="2197" spans="1:51" outlineLevel="1" x14ac:dyDescent="0.25">
      <c r="A2197" s="4" t="s">
        <v>1104</v>
      </c>
      <c r="B2197" s="4" t="s">
        <v>797</v>
      </c>
      <c r="C2197" s="4" t="s">
        <v>451</v>
      </c>
      <c r="D2197" s="11" t="s">
        <v>776</v>
      </c>
      <c r="E2197" s="32" t="s">
        <v>574</v>
      </c>
      <c r="F2197" s="11" t="s">
        <v>710</v>
      </c>
      <c r="G2197" s="35">
        <v>5135242</v>
      </c>
      <c r="H2197" s="10" t="s">
        <v>1561</v>
      </c>
      <c r="I2197" s="4"/>
      <c r="J2197" s="4"/>
      <c r="K2197" s="4"/>
      <c r="L2197" s="4"/>
      <c r="M2197" s="33"/>
      <c r="N2197" s="38"/>
      <c r="O2197" s="33"/>
      <c r="P2197" s="244">
        <f t="shared" si="196"/>
        <v>843.15200000000004</v>
      </c>
      <c r="Q2197" s="25"/>
      <c r="R2197" s="25"/>
      <c r="S2197" s="25"/>
      <c r="T2197" s="109"/>
      <c r="U2197" s="25">
        <v>180.59800000000001</v>
      </c>
      <c r="V2197" s="25">
        <v>0</v>
      </c>
      <c r="W2197" s="25">
        <v>0</v>
      </c>
      <c r="X2197" s="25">
        <v>0</v>
      </c>
      <c r="Y2197" s="25">
        <v>0</v>
      </c>
      <c r="Z2197" s="25">
        <v>0</v>
      </c>
      <c r="AA2197" s="109"/>
      <c r="AB2197" s="25">
        <v>0</v>
      </c>
      <c r="AC2197" s="25">
        <v>0</v>
      </c>
      <c r="AD2197" s="25">
        <v>0</v>
      </c>
      <c r="AE2197" s="25">
        <v>0</v>
      </c>
      <c r="AF2197" s="25">
        <v>0</v>
      </c>
      <c r="AG2197" s="25">
        <v>0</v>
      </c>
      <c r="AH2197" s="109"/>
      <c r="AI2197" s="25">
        <v>0</v>
      </c>
      <c r="AJ2197" s="25">
        <v>0</v>
      </c>
      <c r="AK2197" s="123">
        <v>0</v>
      </c>
      <c r="AL2197" s="25">
        <v>0</v>
      </c>
      <c r="AM2197" s="25">
        <v>0</v>
      </c>
      <c r="AN2197" s="25">
        <v>0</v>
      </c>
      <c r="AO2197" s="109"/>
      <c r="AP2197" s="25">
        <v>0</v>
      </c>
      <c r="AQ2197" s="25">
        <v>0</v>
      </c>
      <c r="AR2197" s="25">
        <v>0</v>
      </c>
      <c r="AS2197" s="25">
        <v>0</v>
      </c>
      <c r="AT2197" s="25">
        <v>0</v>
      </c>
      <c r="AU2197" s="25">
        <v>662.55400000000009</v>
      </c>
      <c r="AW2197" t="str">
        <f t="shared" si="197"/>
        <v>Phạm Thanh Hà</v>
      </c>
      <c r="AX2197" s="27" t="str">
        <f t="shared" si="198"/>
        <v xml:space="preserve">Trần Thị Thúy Quỳnh </v>
      </c>
      <c r="AY2197" s="4" t="str">
        <f t="shared" si="199"/>
        <v>VIN+</v>
      </c>
    </row>
    <row r="2198" spans="1:51" outlineLevel="1" x14ac:dyDescent="0.25">
      <c r="A2198" s="4" t="s">
        <v>1104</v>
      </c>
      <c r="B2198" s="4" t="s">
        <v>797</v>
      </c>
      <c r="C2198" s="4" t="s">
        <v>451</v>
      </c>
      <c r="D2198" s="11" t="s">
        <v>776</v>
      </c>
      <c r="E2198" s="32" t="s">
        <v>574</v>
      </c>
      <c r="F2198" s="11" t="s">
        <v>710</v>
      </c>
      <c r="G2198" s="35">
        <v>5333031</v>
      </c>
      <c r="H2198" s="4" t="s">
        <v>1562</v>
      </c>
      <c r="I2198" s="4"/>
      <c r="J2198" s="4"/>
      <c r="K2198" s="4"/>
      <c r="L2198" s="4"/>
      <c r="M2198" s="33"/>
      <c r="N2198" s="38"/>
      <c r="O2198" s="33"/>
      <c r="P2198" s="244">
        <f t="shared" si="196"/>
        <v>539.65499999999997</v>
      </c>
      <c r="Q2198" s="25"/>
      <c r="R2198" s="25"/>
      <c r="S2198" s="25"/>
      <c r="T2198" s="109"/>
      <c r="U2198" s="25">
        <v>539.65499999999997</v>
      </c>
      <c r="V2198" s="25">
        <v>0</v>
      </c>
      <c r="W2198" s="25">
        <v>0</v>
      </c>
      <c r="X2198" s="25">
        <v>0</v>
      </c>
      <c r="Y2198" s="25">
        <v>0</v>
      </c>
      <c r="Z2198" s="25">
        <v>0</v>
      </c>
      <c r="AA2198" s="109"/>
      <c r="AB2198" s="25">
        <v>0</v>
      </c>
      <c r="AC2198" s="25">
        <v>0</v>
      </c>
      <c r="AD2198" s="25">
        <v>0</v>
      </c>
      <c r="AE2198" s="25">
        <v>0</v>
      </c>
      <c r="AF2198" s="25">
        <v>0</v>
      </c>
      <c r="AG2198" s="25">
        <v>0</v>
      </c>
      <c r="AH2198" s="109"/>
      <c r="AI2198" s="25">
        <v>0</v>
      </c>
      <c r="AJ2198" s="25">
        <v>0</v>
      </c>
      <c r="AK2198" s="123">
        <v>0</v>
      </c>
      <c r="AL2198" s="25">
        <v>0</v>
      </c>
      <c r="AM2198" s="25">
        <v>0</v>
      </c>
      <c r="AN2198" s="25">
        <v>0</v>
      </c>
      <c r="AO2198" s="109"/>
      <c r="AP2198" s="25">
        <v>0</v>
      </c>
      <c r="AQ2198" s="25">
        <v>0</v>
      </c>
      <c r="AR2198" s="25">
        <v>0</v>
      </c>
      <c r="AS2198" s="25">
        <v>0</v>
      </c>
      <c r="AT2198" s="25">
        <v>0</v>
      </c>
      <c r="AU2198" s="25">
        <v>0</v>
      </c>
      <c r="AW2198" t="str">
        <f t="shared" si="197"/>
        <v>Phạm Thanh Hà</v>
      </c>
      <c r="AX2198" s="27" t="str">
        <f t="shared" si="198"/>
        <v xml:space="preserve">Trần Thị Thúy Quỳnh </v>
      </c>
      <c r="AY2198" s="4" t="str">
        <f t="shared" si="199"/>
        <v>VIN+</v>
      </c>
    </row>
    <row r="2199" spans="1:51" outlineLevel="1" x14ac:dyDescent="0.25">
      <c r="A2199" s="4" t="s">
        <v>1104</v>
      </c>
      <c r="B2199" s="4" t="s">
        <v>797</v>
      </c>
      <c r="C2199" s="4" t="s">
        <v>451</v>
      </c>
      <c r="D2199" s="11" t="s">
        <v>776</v>
      </c>
      <c r="E2199" s="32" t="s">
        <v>574</v>
      </c>
      <c r="F2199" s="11" t="s">
        <v>710</v>
      </c>
      <c r="G2199" s="35">
        <v>5121391</v>
      </c>
      <c r="H2199" s="4" t="s">
        <v>1563</v>
      </c>
      <c r="I2199" s="4"/>
      <c r="J2199" s="4"/>
      <c r="K2199" s="4"/>
      <c r="L2199" s="4"/>
      <c r="M2199" s="33"/>
      <c r="N2199" s="38"/>
      <c r="O2199" s="33"/>
      <c r="P2199" s="244">
        <f t="shared" si="196"/>
        <v>2702.7179999999998</v>
      </c>
      <c r="Q2199" s="25"/>
      <c r="R2199" s="25"/>
      <c r="S2199" s="25"/>
      <c r="T2199" s="109"/>
      <c r="U2199" s="25">
        <v>898.71199999999999</v>
      </c>
      <c r="V2199" s="25">
        <v>0</v>
      </c>
      <c r="W2199" s="25">
        <v>0</v>
      </c>
      <c r="X2199" s="25">
        <v>0</v>
      </c>
      <c r="Y2199" s="25">
        <v>0</v>
      </c>
      <c r="Z2199" s="25">
        <v>0</v>
      </c>
      <c r="AA2199" s="109"/>
      <c r="AB2199" s="25">
        <v>0</v>
      </c>
      <c r="AC2199" s="25">
        <v>0</v>
      </c>
      <c r="AD2199" s="25">
        <v>303.49700000000001</v>
      </c>
      <c r="AE2199" s="25">
        <v>0</v>
      </c>
      <c r="AF2199" s="25">
        <v>0</v>
      </c>
      <c r="AG2199" s="25">
        <v>0</v>
      </c>
      <c r="AH2199" s="109"/>
      <c r="AI2199" s="25">
        <v>0</v>
      </c>
      <c r="AJ2199" s="25">
        <v>359.05700000000002</v>
      </c>
      <c r="AK2199" s="123">
        <v>0</v>
      </c>
      <c r="AL2199" s="25">
        <v>0</v>
      </c>
      <c r="AM2199" s="25">
        <v>0</v>
      </c>
      <c r="AN2199" s="25">
        <v>0</v>
      </c>
      <c r="AO2199" s="109"/>
      <c r="AP2199" s="25">
        <v>0</v>
      </c>
      <c r="AQ2199" s="25">
        <v>238.464</v>
      </c>
      <c r="AR2199" s="25">
        <v>0</v>
      </c>
      <c r="AS2199" s="25">
        <v>0</v>
      </c>
      <c r="AT2199" s="25">
        <v>0</v>
      </c>
      <c r="AU2199" s="25">
        <v>902.98800000000006</v>
      </c>
      <c r="AW2199" t="str">
        <f t="shared" si="197"/>
        <v>Phạm Thanh Hà</v>
      </c>
      <c r="AX2199" s="27" t="str">
        <f t="shared" si="198"/>
        <v xml:space="preserve">Trần Thị Thúy Quỳnh </v>
      </c>
      <c r="AY2199" s="4" t="str">
        <f t="shared" si="199"/>
        <v>VIN+</v>
      </c>
    </row>
    <row r="2200" spans="1:51" outlineLevel="1" x14ac:dyDescent="0.25">
      <c r="A2200" s="4" t="s">
        <v>1104</v>
      </c>
      <c r="B2200" s="4" t="s">
        <v>797</v>
      </c>
      <c r="C2200" s="4" t="s">
        <v>451</v>
      </c>
      <c r="D2200" s="11" t="s">
        <v>776</v>
      </c>
      <c r="E2200" s="32" t="s">
        <v>574</v>
      </c>
      <c r="F2200" s="11" t="s">
        <v>710</v>
      </c>
      <c r="G2200" s="35">
        <v>5130870</v>
      </c>
      <c r="H2200" s="4" t="s">
        <v>1564</v>
      </c>
      <c r="I2200" s="4"/>
      <c r="J2200" s="4"/>
      <c r="K2200" s="4"/>
      <c r="L2200" s="4"/>
      <c r="M2200" s="33"/>
      <c r="N2200" s="38"/>
      <c r="O2200" s="33"/>
      <c r="P2200" s="244">
        <f t="shared" si="196"/>
        <v>778.11899999999991</v>
      </c>
      <c r="Q2200" s="25"/>
      <c r="R2200" s="25"/>
      <c r="S2200" s="25"/>
      <c r="T2200" s="109"/>
      <c r="U2200" s="25">
        <v>539.65499999999997</v>
      </c>
      <c r="V2200" s="25">
        <v>0</v>
      </c>
      <c r="W2200" s="25">
        <v>0</v>
      </c>
      <c r="X2200" s="25">
        <v>0</v>
      </c>
      <c r="Y2200" s="25">
        <v>0</v>
      </c>
      <c r="Z2200" s="25">
        <v>0</v>
      </c>
      <c r="AA2200" s="109"/>
      <c r="AB2200" s="25">
        <v>0</v>
      </c>
      <c r="AC2200" s="25">
        <v>0</v>
      </c>
      <c r="AD2200" s="25">
        <v>0</v>
      </c>
      <c r="AE2200" s="25">
        <v>0</v>
      </c>
      <c r="AF2200" s="25">
        <v>0</v>
      </c>
      <c r="AG2200" s="25">
        <v>0</v>
      </c>
      <c r="AH2200" s="109"/>
      <c r="AI2200" s="25">
        <v>0</v>
      </c>
      <c r="AJ2200" s="25">
        <v>0</v>
      </c>
      <c r="AK2200" s="123">
        <v>0</v>
      </c>
      <c r="AL2200" s="25">
        <v>0</v>
      </c>
      <c r="AM2200" s="25">
        <v>0</v>
      </c>
      <c r="AN2200" s="25">
        <v>0</v>
      </c>
      <c r="AO2200" s="109"/>
      <c r="AP2200" s="25">
        <v>0</v>
      </c>
      <c r="AQ2200" s="25">
        <v>238.464</v>
      </c>
      <c r="AR2200" s="25">
        <v>0</v>
      </c>
      <c r="AS2200" s="25">
        <v>0</v>
      </c>
      <c r="AT2200" s="25">
        <v>0</v>
      </c>
      <c r="AU2200" s="25">
        <v>0</v>
      </c>
      <c r="AW2200" t="str">
        <f t="shared" si="197"/>
        <v>Phạm Thanh Hà</v>
      </c>
      <c r="AX2200" s="27" t="str">
        <f t="shared" si="198"/>
        <v xml:space="preserve">Trần Thị Thúy Quỳnh </v>
      </c>
      <c r="AY2200" s="4" t="str">
        <f t="shared" si="199"/>
        <v>VIN+</v>
      </c>
    </row>
    <row r="2201" spans="1:51" outlineLevel="1" x14ac:dyDescent="0.25">
      <c r="A2201" s="4" t="s">
        <v>1104</v>
      </c>
      <c r="B2201" s="4" t="s">
        <v>797</v>
      </c>
      <c r="C2201" s="4" t="s">
        <v>451</v>
      </c>
      <c r="D2201" s="11" t="s">
        <v>776</v>
      </c>
      <c r="E2201" s="32" t="s">
        <v>574</v>
      </c>
      <c r="F2201" s="11" t="s">
        <v>710</v>
      </c>
      <c r="G2201" s="35">
        <v>5270071</v>
      </c>
      <c r="H2201" s="4" t="s">
        <v>1565</v>
      </c>
      <c r="I2201" s="4"/>
      <c r="J2201" s="4"/>
      <c r="K2201" s="4"/>
      <c r="L2201" s="4"/>
      <c r="M2201" s="33"/>
      <c r="N2201" s="38"/>
      <c r="O2201" s="33"/>
      <c r="P2201" s="244">
        <f t="shared" si="196"/>
        <v>359.05700000000002</v>
      </c>
      <c r="Q2201" s="25"/>
      <c r="R2201" s="25"/>
      <c r="S2201" s="25"/>
      <c r="T2201" s="109"/>
      <c r="U2201" s="25">
        <v>359.05700000000002</v>
      </c>
      <c r="V2201" s="25">
        <v>0</v>
      </c>
      <c r="W2201" s="25">
        <v>0</v>
      </c>
      <c r="X2201" s="25">
        <v>0</v>
      </c>
      <c r="Y2201" s="25">
        <v>0</v>
      </c>
      <c r="Z2201" s="25">
        <v>0</v>
      </c>
      <c r="AA2201" s="109"/>
      <c r="AB2201" s="25">
        <v>0</v>
      </c>
      <c r="AC2201" s="25">
        <v>0</v>
      </c>
      <c r="AD2201" s="25">
        <v>0</v>
      </c>
      <c r="AE2201" s="25">
        <v>0</v>
      </c>
      <c r="AF2201" s="25">
        <v>0</v>
      </c>
      <c r="AG2201" s="25">
        <v>0</v>
      </c>
      <c r="AH2201" s="109"/>
      <c r="AI2201" s="25">
        <v>0</v>
      </c>
      <c r="AJ2201" s="25">
        <v>0</v>
      </c>
      <c r="AK2201" s="123">
        <v>0</v>
      </c>
      <c r="AL2201" s="25">
        <v>0</v>
      </c>
      <c r="AM2201" s="25">
        <v>0</v>
      </c>
      <c r="AN2201" s="25">
        <v>0</v>
      </c>
      <c r="AO2201" s="109"/>
      <c r="AP2201" s="25">
        <v>0</v>
      </c>
      <c r="AQ2201" s="25">
        <v>0</v>
      </c>
      <c r="AR2201" s="25">
        <v>0</v>
      </c>
      <c r="AS2201" s="25">
        <v>0</v>
      </c>
      <c r="AT2201" s="25">
        <v>0</v>
      </c>
      <c r="AU2201" s="25">
        <v>0</v>
      </c>
      <c r="AW2201" t="str">
        <f t="shared" si="197"/>
        <v>Phạm Thanh Hà</v>
      </c>
      <c r="AX2201" s="27" t="str">
        <f t="shared" si="198"/>
        <v xml:space="preserve">Trần Thị Thúy Quỳnh </v>
      </c>
      <c r="AY2201" s="4" t="str">
        <f t="shared" si="199"/>
        <v>VIN+</v>
      </c>
    </row>
    <row r="2202" spans="1:51" outlineLevel="1" x14ac:dyDescent="0.25">
      <c r="A2202" s="4" t="s">
        <v>1104</v>
      </c>
      <c r="B2202" s="4" t="s">
        <v>797</v>
      </c>
      <c r="C2202" s="4" t="s">
        <v>451</v>
      </c>
      <c r="D2202" s="11" t="s">
        <v>776</v>
      </c>
      <c r="E2202" s="32" t="s">
        <v>574</v>
      </c>
      <c r="F2202" s="11" t="s">
        <v>710</v>
      </c>
      <c r="G2202" s="35">
        <v>5291216</v>
      </c>
      <c r="H2202" s="4" t="s">
        <v>1566</v>
      </c>
      <c r="I2202" s="4"/>
      <c r="J2202" s="4"/>
      <c r="K2202" s="4"/>
      <c r="L2202" s="4"/>
      <c r="M2202" s="33"/>
      <c r="N2202" s="38"/>
      <c r="O2202" s="33"/>
      <c r="P2202" s="244">
        <f t="shared" si="196"/>
        <v>662.55400000000009</v>
      </c>
      <c r="Q2202" s="25"/>
      <c r="R2202" s="25"/>
      <c r="S2202" s="25"/>
      <c r="T2202" s="109"/>
      <c r="U2202" s="25">
        <v>303.49700000000001</v>
      </c>
      <c r="V2202" s="25">
        <v>0</v>
      </c>
      <c r="W2202" s="25">
        <v>0</v>
      </c>
      <c r="X2202" s="25">
        <v>0</v>
      </c>
      <c r="Y2202" s="25">
        <v>0</v>
      </c>
      <c r="Z2202" s="25">
        <v>0</v>
      </c>
      <c r="AA2202" s="109"/>
      <c r="AB2202" s="25">
        <v>0</v>
      </c>
      <c r="AC2202" s="25">
        <v>0</v>
      </c>
      <c r="AD2202" s="25">
        <v>0</v>
      </c>
      <c r="AE2202" s="25">
        <v>0</v>
      </c>
      <c r="AF2202" s="25">
        <v>0</v>
      </c>
      <c r="AG2202" s="25">
        <v>0</v>
      </c>
      <c r="AH2202" s="109"/>
      <c r="AI2202" s="25">
        <v>0</v>
      </c>
      <c r="AJ2202" s="25">
        <v>0</v>
      </c>
      <c r="AK2202" s="123">
        <v>0</v>
      </c>
      <c r="AL2202" s="25">
        <v>0</v>
      </c>
      <c r="AM2202" s="25">
        <v>0</v>
      </c>
      <c r="AN2202" s="25">
        <v>0</v>
      </c>
      <c r="AO2202" s="109"/>
      <c r="AP2202" s="25">
        <v>0</v>
      </c>
      <c r="AQ2202" s="25">
        <v>359.05700000000002</v>
      </c>
      <c r="AR2202" s="25">
        <v>0</v>
      </c>
      <c r="AS2202" s="25">
        <v>0</v>
      </c>
      <c r="AT2202" s="25">
        <v>0</v>
      </c>
      <c r="AU2202" s="25">
        <v>0</v>
      </c>
      <c r="AW2202" t="str">
        <f t="shared" si="197"/>
        <v>Phạm Thanh Hà</v>
      </c>
      <c r="AX2202" s="27" t="str">
        <f t="shared" si="198"/>
        <v xml:space="preserve">Trần Thị Thúy Quỳnh </v>
      </c>
      <c r="AY2202" s="4" t="str">
        <f t="shared" si="199"/>
        <v>VIN+</v>
      </c>
    </row>
    <row r="2203" spans="1:51" outlineLevel="1" x14ac:dyDescent="0.25">
      <c r="A2203" s="4" t="s">
        <v>1104</v>
      </c>
      <c r="B2203" s="4" t="s">
        <v>797</v>
      </c>
      <c r="C2203" s="4" t="s">
        <v>451</v>
      </c>
      <c r="D2203" s="11" t="s">
        <v>776</v>
      </c>
      <c r="E2203" s="32" t="s">
        <v>574</v>
      </c>
      <c r="F2203" s="11" t="s">
        <v>710</v>
      </c>
      <c r="G2203" s="35">
        <v>5333460</v>
      </c>
      <c r="H2203" s="4" t="s">
        <v>1567</v>
      </c>
      <c r="I2203" s="4"/>
      <c r="J2203" s="4"/>
      <c r="K2203" s="4"/>
      <c r="L2203" s="4"/>
      <c r="M2203" s="33"/>
      <c r="N2203" s="38"/>
      <c r="O2203" s="33"/>
      <c r="P2203" s="244">
        <f t="shared" si="196"/>
        <v>1146.6490000000001</v>
      </c>
      <c r="Q2203" s="25"/>
      <c r="R2203" s="25"/>
      <c r="S2203" s="25"/>
      <c r="T2203" s="109"/>
      <c r="U2203" s="25">
        <v>606.99400000000003</v>
      </c>
      <c r="V2203" s="25">
        <v>0</v>
      </c>
      <c r="W2203" s="25">
        <v>0</v>
      </c>
      <c r="X2203" s="25">
        <v>0</v>
      </c>
      <c r="Y2203" s="25">
        <v>0</v>
      </c>
      <c r="Z2203" s="25">
        <v>0</v>
      </c>
      <c r="AA2203" s="109"/>
      <c r="AB2203" s="25">
        <v>0</v>
      </c>
      <c r="AC2203" s="25">
        <v>0</v>
      </c>
      <c r="AD2203" s="25">
        <v>0</v>
      </c>
      <c r="AE2203" s="25">
        <v>0</v>
      </c>
      <c r="AF2203" s="25">
        <v>0</v>
      </c>
      <c r="AG2203" s="25">
        <v>0</v>
      </c>
      <c r="AH2203" s="109"/>
      <c r="AI2203" s="25">
        <v>0</v>
      </c>
      <c r="AJ2203" s="25">
        <v>0</v>
      </c>
      <c r="AK2203" s="123">
        <v>0</v>
      </c>
      <c r="AL2203" s="25">
        <v>0</v>
      </c>
      <c r="AM2203" s="25">
        <v>0</v>
      </c>
      <c r="AN2203" s="25">
        <v>0</v>
      </c>
      <c r="AO2203" s="109"/>
      <c r="AP2203" s="25">
        <v>0</v>
      </c>
      <c r="AQ2203" s="25">
        <v>359.05700000000002</v>
      </c>
      <c r="AR2203" s="25">
        <v>0</v>
      </c>
      <c r="AS2203" s="25">
        <v>0</v>
      </c>
      <c r="AT2203" s="25">
        <v>0</v>
      </c>
      <c r="AU2203" s="25">
        <v>180.59800000000001</v>
      </c>
      <c r="AW2203" t="str">
        <f t="shared" si="197"/>
        <v>Phạm Thanh Hà</v>
      </c>
      <c r="AX2203" s="27" t="str">
        <f t="shared" si="198"/>
        <v xml:space="preserve">Trần Thị Thúy Quỳnh </v>
      </c>
      <c r="AY2203" s="4" t="str">
        <f t="shared" si="199"/>
        <v>VIN+</v>
      </c>
    </row>
    <row r="2204" spans="1:51" outlineLevel="1" x14ac:dyDescent="0.25">
      <c r="A2204" s="4" t="s">
        <v>1104</v>
      </c>
      <c r="B2204" s="4" t="s">
        <v>797</v>
      </c>
      <c r="C2204" s="4" t="s">
        <v>451</v>
      </c>
      <c r="D2204" s="11" t="s">
        <v>776</v>
      </c>
      <c r="E2204" s="32" t="s">
        <v>574</v>
      </c>
      <c r="F2204" s="11" t="s">
        <v>710</v>
      </c>
      <c r="G2204" s="35">
        <v>5339149</v>
      </c>
      <c r="H2204" s="4" t="s">
        <v>1568</v>
      </c>
      <c r="I2204" s="4"/>
      <c r="J2204" s="4"/>
      <c r="K2204" s="4"/>
      <c r="L2204" s="4"/>
      <c r="M2204" s="33"/>
      <c r="N2204" s="38"/>
      <c r="O2204" s="33"/>
      <c r="P2204" s="244">
        <f t="shared" si="196"/>
        <v>1380.6680000000001</v>
      </c>
      <c r="Q2204" s="25"/>
      <c r="R2204" s="25"/>
      <c r="S2204" s="25"/>
      <c r="T2204" s="109"/>
      <c r="U2204" s="25">
        <v>303.49700000000001</v>
      </c>
      <c r="V2204" s="25">
        <v>0</v>
      </c>
      <c r="W2204" s="25">
        <v>0</v>
      </c>
      <c r="X2204" s="25">
        <v>0</v>
      </c>
      <c r="Y2204" s="25">
        <v>0</v>
      </c>
      <c r="Z2204" s="25">
        <v>0</v>
      </c>
      <c r="AA2204" s="109"/>
      <c r="AB2204" s="25">
        <v>0</v>
      </c>
      <c r="AC2204" s="25">
        <v>0</v>
      </c>
      <c r="AD2204" s="25">
        <v>0</v>
      </c>
      <c r="AE2204" s="25">
        <v>0</v>
      </c>
      <c r="AF2204" s="25">
        <v>0</v>
      </c>
      <c r="AG2204" s="25">
        <v>0</v>
      </c>
      <c r="AH2204" s="109"/>
      <c r="AI2204" s="25">
        <v>0</v>
      </c>
      <c r="AJ2204" s="25">
        <v>0</v>
      </c>
      <c r="AK2204" s="123">
        <v>0</v>
      </c>
      <c r="AL2204" s="25">
        <v>0</v>
      </c>
      <c r="AM2204" s="25">
        <v>0</v>
      </c>
      <c r="AN2204" s="25">
        <v>0</v>
      </c>
      <c r="AO2204" s="109"/>
      <c r="AP2204" s="25">
        <v>0</v>
      </c>
      <c r="AQ2204" s="25">
        <v>359.05700000000002</v>
      </c>
      <c r="AR2204" s="25">
        <v>0</v>
      </c>
      <c r="AS2204" s="25">
        <v>0</v>
      </c>
      <c r="AT2204" s="25">
        <v>0</v>
      </c>
      <c r="AU2204" s="25">
        <v>718.11400000000003</v>
      </c>
      <c r="AW2204" t="str">
        <f t="shared" si="197"/>
        <v>Phạm Thanh Hà</v>
      </c>
      <c r="AX2204" s="27" t="str">
        <f t="shared" si="198"/>
        <v xml:space="preserve">Trần Thị Thúy Quỳnh </v>
      </c>
      <c r="AY2204" s="4" t="str">
        <f t="shared" si="199"/>
        <v>VIN+</v>
      </c>
    </row>
    <row r="2205" spans="1:51" outlineLevel="1" x14ac:dyDescent="0.25">
      <c r="A2205" s="4" t="s">
        <v>1104</v>
      </c>
      <c r="B2205" s="4" t="s">
        <v>797</v>
      </c>
      <c r="C2205" s="4" t="s">
        <v>451</v>
      </c>
      <c r="D2205" s="11" t="s">
        <v>776</v>
      </c>
      <c r="E2205" s="32" t="s">
        <v>574</v>
      </c>
      <c r="F2205" s="11" t="s">
        <v>710</v>
      </c>
      <c r="G2205" s="35">
        <v>5331583</v>
      </c>
      <c r="H2205" s="4" t="s">
        <v>1569</v>
      </c>
      <c r="I2205" s="4"/>
      <c r="J2205" s="4"/>
      <c r="K2205" s="4"/>
      <c r="L2205" s="4"/>
      <c r="M2205" s="33"/>
      <c r="N2205" s="38"/>
      <c r="O2205" s="33"/>
      <c r="P2205" s="244">
        <f t="shared" si="196"/>
        <v>1746.1389999999999</v>
      </c>
      <c r="Q2205" s="25"/>
      <c r="R2205" s="25"/>
      <c r="S2205" s="25"/>
      <c r="T2205" s="109"/>
      <c r="U2205" s="25">
        <v>1025.8869999999999</v>
      </c>
      <c r="V2205" s="25">
        <v>0</v>
      </c>
      <c r="W2205" s="25">
        <v>0</v>
      </c>
      <c r="X2205" s="25">
        <v>0</v>
      </c>
      <c r="Y2205" s="25">
        <v>0</v>
      </c>
      <c r="Z2205" s="25">
        <v>0</v>
      </c>
      <c r="AA2205" s="109"/>
      <c r="AB2205" s="25">
        <v>0</v>
      </c>
      <c r="AC2205" s="25">
        <v>0</v>
      </c>
      <c r="AD2205" s="25">
        <v>0</v>
      </c>
      <c r="AE2205" s="25">
        <v>0</v>
      </c>
      <c r="AF2205" s="25">
        <v>0</v>
      </c>
      <c r="AG2205" s="25">
        <v>0</v>
      </c>
      <c r="AH2205" s="109"/>
      <c r="AI2205" s="25">
        <v>0</v>
      </c>
      <c r="AJ2205" s="25">
        <v>0</v>
      </c>
      <c r="AK2205" s="123">
        <v>0</v>
      </c>
      <c r="AL2205" s="25">
        <v>0</v>
      </c>
      <c r="AM2205" s="25">
        <v>0</v>
      </c>
      <c r="AN2205" s="25">
        <v>0</v>
      </c>
      <c r="AO2205" s="109"/>
      <c r="AP2205" s="25">
        <v>0</v>
      </c>
      <c r="AQ2205" s="25">
        <v>0</v>
      </c>
      <c r="AR2205" s="25">
        <v>0</v>
      </c>
      <c r="AS2205" s="25">
        <v>0</v>
      </c>
      <c r="AT2205" s="25">
        <v>0</v>
      </c>
      <c r="AU2205" s="25">
        <v>720.25199999999995</v>
      </c>
      <c r="AW2205" t="str">
        <f t="shared" si="197"/>
        <v>Phạm Thanh Hà</v>
      </c>
      <c r="AX2205" s="27" t="str">
        <f t="shared" si="198"/>
        <v xml:space="preserve">Trần Thị Thúy Quỳnh </v>
      </c>
      <c r="AY2205" s="4" t="str">
        <f t="shared" si="199"/>
        <v>VIN+</v>
      </c>
    </row>
    <row r="2206" spans="1:51" outlineLevel="1" x14ac:dyDescent="0.25">
      <c r="A2206" s="4" t="s">
        <v>1104</v>
      </c>
      <c r="B2206" s="4" t="s">
        <v>797</v>
      </c>
      <c r="C2206" s="4" t="s">
        <v>451</v>
      </c>
      <c r="D2206" s="11" t="s">
        <v>776</v>
      </c>
      <c r="E2206" s="32" t="s">
        <v>574</v>
      </c>
      <c r="F2206" s="11" t="s">
        <v>710</v>
      </c>
      <c r="G2206" s="35">
        <v>5139954</v>
      </c>
      <c r="H2206" s="4" t="s">
        <v>1570</v>
      </c>
      <c r="I2206" s="4"/>
      <c r="J2206" s="4"/>
      <c r="K2206" s="4"/>
      <c r="L2206" s="4"/>
      <c r="M2206" s="33"/>
      <c r="N2206" s="38"/>
      <c r="O2206" s="33"/>
      <c r="P2206" s="244">
        <f t="shared" si="196"/>
        <v>180.59800000000001</v>
      </c>
      <c r="Q2206" s="25"/>
      <c r="R2206" s="25"/>
      <c r="S2206" s="25"/>
      <c r="T2206" s="109"/>
      <c r="U2206" s="25">
        <v>180.59800000000001</v>
      </c>
      <c r="V2206" s="25">
        <v>0</v>
      </c>
      <c r="W2206" s="25">
        <v>0</v>
      </c>
      <c r="X2206" s="25">
        <v>0</v>
      </c>
      <c r="Y2206" s="25">
        <v>0</v>
      </c>
      <c r="Z2206" s="25">
        <v>0</v>
      </c>
      <c r="AA2206" s="109"/>
      <c r="AB2206" s="25">
        <v>0</v>
      </c>
      <c r="AC2206" s="25">
        <v>0</v>
      </c>
      <c r="AD2206" s="25">
        <v>0</v>
      </c>
      <c r="AE2206" s="25">
        <v>0</v>
      </c>
      <c r="AF2206" s="25">
        <v>0</v>
      </c>
      <c r="AG2206" s="25">
        <v>0</v>
      </c>
      <c r="AH2206" s="109"/>
      <c r="AI2206" s="25">
        <v>0</v>
      </c>
      <c r="AJ2206" s="25">
        <v>0</v>
      </c>
      <c r="AK2206" s="123">
        <v>0</v>
      </c>
      <c r="AL2206" s="25">
        <v>0</v>
      </c>
      <c r="AM2206" s="25">
        <v>0</v>
      </c>
      <c r="AN2206" s="25">
        <v>0</v>
      </c>
      <c r="AO2206" s="109"/>
      <c r="AP2206" s="25">
        <v>0</v>
      </c>
      <c r="AQ2206" s="25">
        <v>0</v>
      </c>
      <c r="AR2206" s="25">
        <v>0</v>
      </c>
      <c r="AS2206" s="25">
        <v>0</v>
      </c>
      <c r="AT2206" s="25">
        <v>0</v>
      </c>
      <c r="AU2206" s="25">
        <v>0</v>
      </c>
      <c r="AW2206" t="str">
        <f t="shared" si="197"/>
        <v>Phạm Thanh Hà</v>
      </c>
      <c r="AX2206" s="27" t="str">
        <f t="shared" si="198"/>
        <v xml:space="preserve">Trần Thị Thúy Quỳnh </v>
      </c>
      <c r="AY2206" s="4" t="str">
        <f t="shared" si="199"/>
        <v>VIN+</v>
      </c>
    </row>
    <row r="2207" spans="1:51" outlineLevel="1" x14ac:dyDescent="0.25">
      <c r="A2207" s="4" t="s">
        <v>1104</v>
      </c>
      <c r="B2207" s="4" t="s">
        <v>797</v>
      </c>
      <c r="C2207" s="4" t="s">
        <v>451</v>
      </c>
      <c r="D2207" s="11" t="s">
        <v>776</v>
      </c>
      <c r="E2207" s="32" t="s">
        <v>574</v>
      </c>
      <c r="F2207" s="11" t="s">
        <v>710</v>
      </c>
      <c r="G2207" s="35">
        <v>5331109</v>
      </c>
      <c r="H2207" s="4" t="s">
        <v>1571</v>
      </c>
      <c r="I2207" s="4"/>
      <c r="J2207" s="4"/>
      <c r="K2207" s="4"/>
      <c r="L2207" s="4"/>
      <c r="M2207" s="33"/>
      <c r="N2207" s="38"/>
      <c r="O2207" s="33"/>
      <c r="P2207" s="244">
        <f t="shared" si="196"/>
        <v>599.66000000000008</v>
      </c>
      <c r="Q2207" s="25"/>
      <c r="R2207" s="25"/>
      <c r="S2207" s="25"/>
      <c r="T2207" s="109"/>
      <c r="U2207" s="25">
        <v>180.59800000000001</v>
      </c>
      <c r="V2207" s="25">
        <v>0</v>
      </c>
      <c r="W2207" s="25">
        <v>0</v>
      </c>
      <c r="X2207" s="25">
        <v>0</v>
      </c>
      <c r="Y2207" s="25">
        <v>0</v>
      </c>
      <c r="Z2207" s="25">
        <v>0</v>
      </c>
      <c r="AA2207" s="109"/>
      <c r="AB2207" s="25">
        <v>0</v>
      </c>
      <c r="AC2207" s="25">
        <v>0</v>
      </c>
      <c r="AD2207" s="25">
        <v>0</v>
      </c>
      <c r="AE2207" s="25">
        <v>0</v>
      </c>
      <c r="AF2207" s="25">
        <v>0</v>
      </c>
      <c r="AG2207" s="25">
        <v>0</v>
      </c>
      <c r="AH2207" s="109"/>
      <c r="AI2207" s="25">
        <v>0</v>
      </c>
      <c r="AJ2207" s="25">
        <v>0</v>
      </c>
      <c r="AK2207" s="123">
        <v>0</v>
      </c>
      <c r="AL2207" s="25">
        <v>0</v>
      </c>
      <c r="AM2207" s="25">
        <v>0</v>
      </c>
      <c r="AN2207" s="25">
        <v>0</v>
      </c>
      <c r="AO2207" s="109"/>
      <c r="AP2207" s="25">
        <v>0</v>
      </c>
      <c r="AQ2207" s="25">
        <v>238.464</v>
      </c>
      <c r="AR2207" s="25">
        <v>0</v>
      </c>
      <c r="AS2207" s="25">
        <v>0</v>
      </c>
      <c r="AT2207" s="25">
        <v>0</v>
      </c>
      <c r="AU2207" s="25">
        <v>180.59800000000001</v>
      </c>
      <c r="AW2207" t="str">
        <f t="shared" si="197"/>
        <v>Phạm Thanh Hà</v>
      </c>
      <c r="AX2207" s="27" t="str">
        <f t="shared" si="198"/>
        <v xml:space="preserve">Trần Thị Thúy Quỳnh </v>
      </c>
      <c r="AY2207" s="4" t="str">
        <f t="shared" si="199"/>
        <v>VIN+</v>
      </c>
    </row>
    <row r="2208" spans="1:51" outlineLevel="1" x14ac:dyDescent="0.25">
      <c r="A2208" s="4" t="s">
        <v>1104</v>
      </c>
      <c r="B2208" s="4" t="s">
        <v>797</v>
      </c>
      <c r="C2208" s="4" t="s">
        <v>451</v>
      </c>
      <c r="D2208" s="11" t="s">
        <v>776</v>
      </c>
      <c r="E2208" s="32" t="s">
        <v>574</v>
      </c>
      <c r="F2208" s="11" t="s">
        <v>710</v>
      </c>
      <c r="G2208" s="35">
        <v>5126943</v>
      </c>
      <c r="H2208" s="4" t="s">
        <v>1572</v>
      </c>
      <c r="I2208" s="4"/>
      <c r="J2208" s="4"/>
      <c r="K2208" s="4"/>
      <c r="L2208" s="4"/>
      <c r="M2208" s="33"/>
      <c r="N2208" s="38"/>
      <c r="O2208" s="33"/>
      <c r="P2208" s="244">
        <f t="shared" si="196"/>
        <v>838.12400000000002</v>
      </c>
      <c r="Q2208" s="25"/>
      <c r="R2208" s="25"/>
      <c r="S2208" s="25"/>
      <c r="T2208" s="109"/>
      <c r="U2208" s="25">
        <v>180.59800000000001</v>
      </c>
      <c r="V2208" s="25">
        <v>0</v>
      </c>
      <c r="W2208" s="25">
        <v>0</v>
      </c>
      <c r="X2208" s="25">
        <v>0</v>
      </c>
      <c r="Y2208" s="25">
        <v>0</v>
      </c>
      <c r="Z2208" s="25">
        <v>0</v>
      </c>
      <c r="AA2208" s="109"/>
      <c r="AB2208" s="25">
        <v>0</v>
      </c>
      <c r="AC2208" s="25">
        <v>0</v>
      </c>
      <c r="AD2208" s="25">
        <v>0</v>
      </c>
      <c r="AE2208" s="25">
        <v>0</v>
      </c>
      <c r="AF2208" s="25">
        <v>0</v>
      </c>
      <c r="AG2208" s="25">
        <v>0</v>
      </c>
      <c r="AH2208" s="109"/>
      <c r="AI2208" s="25">
        <v>0</v>
      </c>
      <c r="AJ2208" s="25">
        <v>0</v>
      </c>
      <c r="AK2208" s="123">
        <v>0</v>
      </c>
      <c r="AL2208" s="25">
        <v>0</v>
      </c>
      <c r="AM2208" s="25">
        <v>0</v>
      </c>
      <c r="AN2208" s="25">
        <v>0</v>
      </c>
      <c r="AO2208" s="109"/>
      <c r="AP2208" s="25">
        <v>0</v>
      </c>
      <c r="AQ2208" s="25">
        <v>476.928</v>
      </c>
      <c r="AR2208" s="25">
        <v>0</v>
      </c>
      <c r="AS2208" s="25">
        <v>0</v>
      </c>
      <c r="AT2208" s="25">
        <v>0</v>
      </c>
      <c r="AU2208" s="25">
        <v>180.59800000000001</v>
      </c>
      <c r="AW2208" t="str">
        <f t="shared" si="197"/>
        <v>Phạm Thanh Hà</v>
      </c>
      <c r="AX2208" s="27" t="str">
        <f t="shared" si="198"/>
        <v xml:space="preserve">Trần Thị Thúy Quỳnh </v>
      </c>
      <c r="AY2208" s="4" t="str">
        <f t="shared" si="199"/>
        <v>VIN+</v>
      </c>
    </row>
    <row r="2209" spans="1:51" outlineLevel="1" x14ac:dyDescent="0.25">
      <c r="A2209" s="4" t="s">
        <v>1104</v>
      </c>
      <c r="B2209" s="4" t="s">
        <v>797</v>
      </c>
      <c r="C2209" s="4" t="s">
        <v>451</v>
      </c>
      <c r="D2209" s="11" t="s">
        <v>776</v>
      </c>
      <c r="E2209" s="32" t="s">
        <v>574</v>
      </c>
      <c r="F2209" s="11" t="s">
        <v>710</v>
      </c>
      <c r="G2209" s="35">
        <v>5272747</v>
      </c>
      <c r="H2209" s="4" t="s">
        <v>1573</v>
      </c>
      <c r="I2209" s="4"/>
      <c r="J2209" s="4"/>
      <c r="K2209" s="4"/>
      <c r="L2209" s="4"/>
      <c r="M2209" s="33"/>
      <c r="N2209" s="38"/>
      <c r="O2209" s="33"/>
      <c r="P2209" s="244">
        <f t="shared" si="196"/>
        <v>361.19499999999999</v>
      </c>
      <c r="Q2209" s="25"/>
      <c r="R2209" s="25"/>
      <c r="S2209" s="25"/>
      <c r="T2209" s="109"/>
      <c r="U2209" s="25">
        <v>361.19499999999999</v>
      </c>
      <c r="V2209" s="25">
        <v>0</v>
      </c>
      <c r="W2209" s="25">
        <v>0</v>
      </c>
      <c r="X2209" s="25">
        <v>0</v>
      </c>
      <c r="Y2209" s="25">
        <v>0</v>
      </c>
      <c r="Z2209" s="25">
        <v>0</v>
      </c>
      <c r="AA2209" s="109"/>
      <c r="AB2209" s="25">
        <v>0</v>
      </c>
      <c r="AC2209" s="25">
        <v>0</v>
      </c>
      <c r="AD2209" s="25">
        <v>0</v>
      </c>
      <c r="AE2209" s="25">
        <v>0</v>
      </c>
      <c r="AF2209" s="25">
        <v>0</v>
      </c>
      <c r="AG2209" s="25">
        <v>0</v>
      </c>
      <c r="AH2209" s="109"/>
      <c r="AI2209" s="25">
        <v>0</v>
      </c>
      <c r="AJ2209" s="25">
        <v>0</v>
      </c>
      <c r="AK2209" s="123">
        <v>0</v>
      </c>
      <c r="AL2209" s="25">
        <v>0</v>
      </c>
      <c r="AM2209" s="25">
        <v>0</v>
      </c>
      <c r="AN2209" s="25">
        <v>0</v>
      </c>
      <c r="AO2209" s="109"/>
      <c r="AP2209" s="25">
        <v>0</v>
      </c>
      <c r="AQ2209" s="25">
        <v>0</v>
      </c>
      <c r="AR2209" s="25">
        <v>0</v>
      </c>
      <c r="AS2209" s="25">
        <v>0</v>
      </c>
      <c r="AT2209" s="25">
        <v>0</v>
      </c>
      <c r="AU2209" s="25">
        <v>0</v>
      </c>
      <c r="AW2209" t="str">
        <f t="shared" si="197"/>
        <v>Phạm Thanh Hà</v>
      </c>
      <c r="AX2209" s="27" t="str">
        <f t="shared" si="198"/>
        <v xml:space="preserve">Trần Thị Thúy Quỳnh </v>
      </c>
      <c r="AY2209" s="4" t="str">
        <f t="shared" si="199"/>
        <v>VIN+</v>
      </c>
    </row>
    <row r="2210" spans="1:51" outlineLevel="1" x14ac:dyDescent="0.25">
      <c r="A2210" s="4" t="s">
        <v>1104</v>
      </c>
      <c r="B2210" s="4" t="s">
        <v>797</v>
      </c>
      <c r="C2210" s="4" t="s">
        <v>451</v>
      </c>
      <c r="D2210" s="11" t="s">
        <v>776</v>
      </c>
      <c r="E2210" s="32" t="s">
        <v>574</v>
      </c>
      <c r="F2210" s="11" t="s">
        <v>710</v>
      </c>
      <c r="G2210" s="35">
        <v>5278495</v>
      </c>
      <c r="H2210" s="4" t="s">
        <v>3701</v>
      </c>
      <c r="I2210" s="4"/>
      <c r="J2210" s="4"/>
      <c r="K2210" s="4"/>
      <c r="L2210" s="4"/>
      <c r="M2210" s="33"/>
      <c r="N2210" s="38"/>
      <c r="O2210" s="33"/>
      <c r="P2210" s="244">
        <f t="shared" si="196"/>
        <v>359.05700000000002</v>
      </c>
      <c r="Q2210" s="25"/>
      <c r="R2210" s="25"/>
      <c r="S2210" s="25"/>
      <c r="T2210" s="109"/>
      <c r="U2210" s="25"/>
      <c r="V2210" s="25"/>
      <c r="W2210" s="25"/>
      <c r="X2210" s="25">
        <v>0</v>
      </c>
      <c r="Y2210" s="25"/>
      <c r="Z2210" s="25">
        <v>0</v>
      </c>
      <c r="AA2210" s="109"/>
      <c r="AB2210" s="25">
        <v>0</v>
      </c>
      <c r="AC2210" s="25">
        <v>0</v>
      </c>
      <c r="AD2210" s="25">
        <v>0</v>
      </c>
      <c r="AE2210" s="25">
        <v>0</v>
      </c>
      <c r="AF2210" s="25">
        <v>0</v>
      </c>
      <c r="AG2210" s="25">
        <v>0</v>
      </c>
      <c r="AH2210" s="109"/>
      <c r="AI2210" s="25">
        <v>0</v>
      </c>
      <c r="AJ2210" s="25">
        <v>0</v>
      </c>
      <c r="AK2210" s="123">
        <v>0</v>
      </c>
      <c r="AL2210" s="25">
        <v>0</v>
      </c>
      <c r="AM2210" s="25">
        <v>0</v>
      </c>
      <c r="AN2210" s="25">
        <v>0</v>
      </c>
      <c r="AO2210" s="109"/>
      <c r="AP2210" s="25">
        <v>0</v>
      </c>
      <c r="AQ2210" s="25">
        <v>0</v>
      </c>
      <c r="AR2210" s="25">
        <v>0</v>
      </c>
      <c r="AS2210" s="25">
        <v>0</v>
      </c>
      <c r="AT2210" s="25">
        <v>0</v>
      </c>
      <c r="AU2210" s="25">
        <v>359.05700000000002</v>
      </c>
      <c r="AW2210" t="str">
        <f t="shared" si="197"/>
        <v>Phạm Thanh Hà</v>
      </c>
      <c r="AX2210" s="27" t="str">
        <f t="shared" si="198"/>
        <v xml:space="preserve">Trần Thị Thúy Quỳnh </v>
      </c>
      <c r="AY2210" s="4" t="str">
        <f t="shared" si="199"/>
        <v>VIN+</v>
      </c>
    </row>
    <row r="2211" spans="1:51" outlineLevel="1" x14ac:dyDescent="0.25">
      <c r="A2211" s="4" t="s">
        <v>1104</v>
      </c>
      <c r="B2211" s="4" t="s">
        <v>797</v>
      </c>
      <c r="C2211" s="4" t="s">
        <v>451</v>
      </c>
      <c r="D2211" s="11" t="s">
        <v>776</v>
      </c>
      <c r="E2211" s="32" t="s">
        <v>574</v>
      </c>
      <c r="F2211" s="11" t="s">
        <v>710</v>
      </c>
      <c r="G2211" s="35">
        <v>5131253</v>
      </c>
      <c r="H2211" s="4" t="s">
        <v>3702</v>
      </c>
      <c r="I2211" s="4"/>
      <c r="J2211" s="4"/>
      <c r="K2211" s="4"/>
      <c r="L2211" s="4"/>
      <c r="M2211" s="33"/>
      <c r="N2211" s="38"/>
      <c r="O2211" s="33"/>
      <c r="P2211" s="244">
        <f t="shared" si="196"/>
        <v>0</v>
      </c>
      <c r="Q2211" s="25"/>
      <c r="R2211" s="25"/>
      <c r="S2211" s="25"/>
      <c r="T2211" s="109"/>
      <c r="U2211" s="25"/>
      <c r="V2211" s="25"/>
      <c r="W2211" s="25"/>
      <c r="X2211" s="25">
        <v>0</v>
      </c>
      <c r="Y2211" s="25"/>
      <c r="Z2211" s="25">
        <v>0</v>
      </c>
      <c r="AA2211" s="109"/>
      <c r="AB2211" s="25">
        <v>0</v>
      </c>
      <c r="AC2211" s="25">
        <v>0</v>
      </c>
      <c r="AD2211" s="25">
        <v>0</v>
      </c>
      <c r="AE2211" s="25">
        <v>0</v>
      </c>
      <c r="AF2211" s="25">
        <v>0</v>
      </c>
      <c r="AG2211" s="25">
        <v>0</v>
      </c>
      <c r="AH2211" s="109"/>
      <c r="AI2211" s="25">
        <v>0</v>
      </c>
      <c r="AJ2211" s="25">
        <v>0</v>
      </c>
      <c r="AK2211" s="123">
        <v>0</v>
      </c>
      <c r="AL2211" s="25">
        <v>0</v>
      </c>
      <c r="AM2211" s="25">
        <v>0</v>
      </c>
      <c r="AN2211" s="25">
        <v>0</v>
      </c>
      <c r="AO2211" s="109"/>
      <c r="AP2211" s="25">
        <v>0</v>
      </c>
      <c r="AQ2211" s="25">
        <v>0</v>
      </c>
      <c r="AR2211" s="25">
        <v>0</v>
      </c>
      <c r="AS2211" s="25">
        <v>0</v>
      </c>
      <c r="AT2211" s="25">
        <v>0</v>
      </c>
      <c r="AU2211" s="25">
        <v>0</v>
      </c>
      <c r="AW2211" t="str">
        <f t="shared" si="197"/>
        <v>Phạm Thanh Hà</v>
      </c>
      <c r="AX2211" s="27" t="str">
        <f t="shared" si="198"/>
        <v xml:space="preserve">Trần Thị Thúy Quỳnh </v>
      </c>
      <c r="AY2211" s="4" t="str">
        <f t="shared" si="199"/>
        <v>VIN+</v>
      </c>
    </row>
    <row r="2212" spans="1:51" outlineLevel="1" x14ac:dyDescent="0.25">
      <c r="A2212" s="4" t="s">
        <v>1104</v>
      </c>
      <c r="B2212" s="4" t="s">
        <v>797</v>
      </c>
      <c r="C2212" s="4" t="s">
        <v>451</v>
      </c>
      <c r="D2212" s="11" t="s">
        <v>776</v>
      </c>
      <c r="E2212" s="32" t="s">
        <v>574</v>
      </c>
      <c r="F2212" s="11" t="s">
        <v>710</v>
      </c>
      <c r="G2212" s="35">
        <v>5276712</v>
      </c>
      <c r="H2212" s="4" t="s">
        <v>3703</v>
      </c>
      <c r="I2212" s="4"/>
      <c r="J2212" s="4"/>
      <c r="K2212" s="4"/>
      <c r="L2212" s="4"/>
      <c r="M2212" s="33"/>
      <c r="N2212" s="38"/>
      <c r="O2212" s="33"/>
      <c r="P2212" s="244">
        <f t="shared" si="196"/>
        <v>1016.5830000000001</v>
      </c>
      <c r="Q2212" s="25"/>
      <c r="R2212" s="25"/>
      <c r="S2212" s="25"/>
      <c r="T2212" s="109"/>
      <c r="U2212" s="25"/>
      <c r="V2212" s="25"/>
      <c r="W2212" s="25"/>
      <c r="X2212" s="25">
        <v>0</v>
      </c>
      <c r="Y2212" s="25"/>
      <c r="Z2212" s="25">
        <v>0</v>
      </c>
      <c r="AA2212" s="109"/>
      <c r="AB2212" s="25">
        <v>0</v>
      </c>
      <c r="AC2212" s="25">
        <v>0</v>
      </c>
      <c r="AD2212" s="25">
        <v>0</v>
      </c>
      <c r="AE2212" s="25">
        <v>0</v>
      </c>
      <c r="AF2212" s="25">
        <v>0</v>
      </c>
      <c r="AG2212" s="25">
        <v>0</v>
      </c>
      <c r="AH2212" s="109"/>
      <c r="AI2212" s="25">
        <v>0</v>
      </c>
      <c r="AJ2212" s="25">
        <v>0</v>
      </c>
      <c r="AK2212" s="123">
        <v>0</v>
      </c>
      <c r="AL2212" s="25">
        <v>0</v>
      </c>
      <c r="AM2212" s="25">
        <v>0</v>
      </c>
      <c r="AN2212" s="25">
        <v>0</v>
      </c>
      <c r="AO2212" s="109"/>
      <c r="AP2212" s="25">
        <v>835.98500000000001</v>
      </c>
      <c r="AQ2212" s="25">
        <v>0</v>
      </c>
      <c r="AR2212" s="25">
        <v>0</v>
      </c>
      <c r="AS2212" s="25">
        <v>0</v>
      </c>
      <c r="AT2212" s="25">
        <v>0</v>
      </c>
      <c r="AU2212" s="25">
        <v>180.59800000000001</v>
      </c>
      <c r="AW2212" t="str">
        <f t="shared" si="197"/>
        <v>Phạm Thanh Hà</v>
      </c>
      <c r="AX2212" s="27" t="str">
        <f t="shared" si="198"/>
        <v xml:space="preserve">Trần Thị Thúy Quỳnh </v>
      </c>
      <c r="AY2212" s="4" t="str">
        <f t="shared" si="199"/>
        <v>VIN+</v>
      </c>
    </row>
    <row r="2213" spans="1:51" outlineLevel="1" x14ac:dyDescent="0.25">
      <c r="A2213" s="4" t="s">
        <v>1104</v>
      </c>
      <c r="B2213" s="4" t="s">
        <v>797</v>
      </c>
      <c r="C2213" s="4" t="s">
        <v>451</v>
      </c>
      <c r="D2213" s="11" t="s">
        <v>776</v>
      </c>
      <c r="E2213" s="32" t="s">
        <v>574</v>
      </c>
      <c r="F2213" s="11" t="s">
        <v>710</v>
      </c>
      <c r="G2213" s="35">
        <v>5278817</v>
      </c>
      <c r="H2213" s="4" t="s">
        <v>3704</v>
      </c>
      <c r="I2213" s="4"/>
      <c r="J2213" s="4"/>
      <c r="K2213" s="4"/>
      <c r="L2213" s="4"/>
      <c r="M2213" s="33"/>
      <c r="N2213" s="38"/>
      <c r="O2213" s="33"/>
      <c r="P2213" s="244">
        <f t="shared" si="196"/>
        <v>0</v>
      </c>
      <c r="Q2213" s="25"/>
      <c r="R2213" s="25"/>
      <c r="S2213" s="25"/>
      <c r="T2213" s="109"/>
      <c r="U2213" s="25"/>
      <c r="V2213" s="25"/>
      <c r="W2213" s="25"/>
      <c r="X2213" s="25">
        <v>0</v>
      </c>
      <c r="Y2213" s="25"/>
      <c r="Z2213" s="25">
        <v>0</v>
      </c>
      <c r="AA2213" s="109"/>
      <c r="AB2213" s="25">
        <v>0</v>
      </c>
      <c r="AC2213" s="25">
        <v>0</v>
      </c>
      <c r="AD2213" s="25">
        <v>0</v>
      </c>
      <c r="AE2213" s="25">
        <v>0</v>
      </c>
      <c r="AF2213" s="25">
        <v>0</v>
      </c>
      <c r="AG2213" s="25">
        <v>0</v>
      </c>
      <c r="AH2213" s="109"/>
      <c r="AI2213" s="25">
        <v>0</v>
      </c>
      <c r="AJ2213" s="25">
        <v>0</v>
      </c>
      <c r="AK2213" s="123">
        <v>0</v>
      </c>
      <c r="AL2213" s="25">
        <v>0</v>
      </c>
      <c r="AM2213" s="25">
        <v>0</v>
      </c>
      <c r="AN2213" s="25">
        <v>0</v>
      </c>
      <c r="AO2213" s="109"/>
      <c r="AP2213" s="25">
        <v>0</v>
      </c>
      <c r="AQ2213" s="25">
        <v>0</v>
      </c>
      <c r="AR2213" s="25">
        <v>0</v>
      </c>
      <c r="AS2213" s="25">
        <v>0</v>
      </c>
      <c r="AT2213" s="25">
        <v>0</v>
      </c>
      <c r="AU2213" s="25">
        <v>0</v>
      </c>
      <c r="AW2213" t="str">
        <f t="shared" si="197"/>
        <v>Phạm Thanh Hà</v>
      </c>
      <c r="AX2213" s="27" t="str">
        <f t="shared" si="198"/>
        <v xml:space="preserve">Trần Thị Thúy Quỳnh </v>
      </c>
      <c r="AY2213" s="4" t="str">
        <f t="shared" si="199"/>
        <v>VIN+</v>
      </c>
    </row>
    <row r="2214" spans="1:51" outlineLevel="1" x14ac:dyDescent="0.25">
      <c r="A2214" s="4" t="s">
        <v>1104</v>
      </c>
      <c r="B2214" s="4" t="s">
        <v>797</v>
      </c>
      <c r="C2214" s="4" t="s">
        <v>451</v>
      </c>
      <c r="D2214" s="11" t="s">
        <v>776</v>
      </c>
      <c r="E2214" s="32" t="s">
        <v>574</v>
      </c>
      <c r="F2214" s="11" t="s">
        <v>710</v>
      </c>
      <c r="G2214" s="35">
        <v>5276608</v>
      </c>
      <c r="H2214" s="4" t="s">
        <v>3705</v>
      </c>
      <c r="I2214" s="4"/>
      <c r="J2214" s="4"/>
      <c r="K2214" s="4"/>
      <c r="L2214" s="4"/>
      <c r="M2214" s="33"/>
      <c r="N2214" s="38"/>
      <c r="O2214" s="33"/>
      <c r="P2214" s="244">
        <f t="shared" si="196"/>
        <v>539.65499999999997</v>
      </c>
      <c r="Q2214" s="25"/>
      <c r="R2214" s="25"/>
      <c r="S2214" s="25"/>
      <c r="T2214" s="109"/>
      <c r="U2214" s="25"/>
      <c r="V2214" s="25"/>
      <c r="W2214" s="25"/>
      <c r="X2214" s="25">
        <v>0</v>
      </c>
      <c r="Y2214" s="25"/>
      <c r="Z2214" s="25">
        <v>0</v>
      </c>
      <c r="AA2214" s="109"/>
      <c r="AB2214" s="25">
        <v>0</v>
      </c>
      <c r="AC2214" s="25">
        <v>0</v>
      </c>
      <c r="AD2214" s="25">
        <v>0</v>
      </c>
      <c r="AE2214" s="25">
        <v>0</v>
      </c>
      <c r="AF2214" s="25">
        <v>0</v>
      </c>
      <c r="AG2214" s="25">
        <v>0</v>
      </c>
      <c r="AH2214" s="109"/>
      <c r="AI2214" s="25">
        <v>0</v>
      </c>
      <c r="AJ2214" s="25">
        <v>0</v>
      </c>
      <c r="AK2214" s="123">
        <v>0</v>
      </c>
      <c r="AL2214" s="25">
        <v>0</v>
      </c>
      <c r="AM2214" s="25">
        <v>0</v>
      </c>
      <c r="AN2214" s="25">
        <v>0</v>
      </c>
      <c r="AO2214" s="109"/>
      <c r="AP2214" s="25">
        <v>0</v>
      </c>
      <c r="AQ2214" s="25">
        <v>0</v>
      </c>
      <c r="AR2214" s="25">
        <v>0</v>
      </c>
      <c r="AS2214" s="25">
        <v>0</v>
      </c>
      <c r="AT2214" s="25">
        <v>0</v>
      </c>
      <c r="AU2214" s="25">
        <v>539.65499999999997</v>
      </c>
      <c r="AW2214" t="str">
        <f t="shared" si="197"/>
        <v>Phạm Thanh Hà</v>
      </c>
      <c r="AX2214" s="27" t="str">
        <f t="shared" si="198"/>
        <v xml:space="preserve">Trần Thị Thúy Quỳnh </v>
      </c>
      <c r="AY2214" s="4" t="str">
        <f t="shared" si="199"/>
        <v>VIN+</v>
      </c>
    </row>
    <row r="2215" spans="1:51" outlineLevel="1" x14ac:dyDescent="0.25">
      <c r="A2215" s="4" t="s">
        <v>1104</v>
      </c>
      <c r="B2215" s="4" t="s">
        <v>797</v>
      </c>
      <c r="C2215" s="4" t="s">
        <v>451</v>
      </c>
      <c r="D2215" s="11" t="s">
        <v>776</v>
      </c>
      <c r="E2215" s="32" t="s">
        <v>574</v>
      </c>
      <c r="F2215" s="11" t="s">
        <v>710</v>
      </c>
      <c r="G2215" s="35">
        <v>5139286</v>
      </c>
      <c r="H2215" s="4" t="s">
        <v>3706</v>
      </c>
      <c r="I2215" s="4"/>
      <c r="J2215" s="4"/>
      <c r="K2215" s="4"/>
      <c r="L2215" s="4"/>
      <c r="M2215" s="33"/>
      <c r="N2215" s="38"/>
      <c r="O2215" s="33"/>
      <c r="P2215" s="244">
        <f t="shared" si="196"/>
        <v>0</v>
      </c>
      <c r="Q2215" s="25"/>
      <c r="R2215" s="25"/>
      <c r="S2215" s="25"/>
      <c r="T2215" s="109"/>
      <c r="U2215" s="25"/>
      <c r="V2215" s="25"/>
      <c r="W2215" s="25"/>
      <c r="X2215" s="25">
        <v>0</v>
      </c>
      <c r="Y2215" s="25"/>
      <c r="Z2215" s="25">
        <v>0</v>
      </c>
      <c r="AA2215" s="109"/>
      <c r="AB2215" s="25">
        <v>0</v>
      </c>
      <c r="AC2215" s="25">
        <v>0</v>
      </c>
      <c r="AD2215" s="25">
        <v>0</v>
      </c>
      <c r="AE2215" s="25">
        <v>0</v>
      </c>
      <c r="AF2215" s="25">
        <v>0</v>
      </c>
      <c r="AG2215" s="25">
        <v>0</v>
      </c>
      <c r="AH2215" s="109"/>
      <c r="AI2215" s="25">
        <v>0</v>
      </c>
      <c r="AJ2215" s="25">
        <v>0</v>
      </c>
      <c r="AK2215" s="123">
        <v>0</v>
      </c>
      <c r="AL2215" s="25">
        <v>0</v>
      </c>
      <c r="AM2215" s="25">
        <v>0</v>
      </c>
      <c r="AN2215" s="25">
        <v>0</v>
      </c>
      <c r="AO2215" s="109"/>
      <c r="AP2215" s="25">
        <v>0</v>
      </c>
      <c r="AQ2215" s="25">
        <v>0</v>
      </c>
      <c r="AR2215" s="25">
        <v>0</v>
      </c>
      <c r="AS2215" s="25">
        <v>0</v>
      </c>
      <c r="AT2215" s="25">
        <v>0</v>
      </c>
      <c r="AU2215" s="25">
        <v>0</v>
      </c>
      <c r="AW2215" t="str">
        <f t="shared" si="197"/>
        <v>Phạm Thanh Hà</v>
      </c>
      <c r="AX2215" s="27" t="str">
        <f t="shared" si="198"/>
        <v xml:space="preserve">Trần Thị Thúy Quỳnh </v>
      </c>
      <c r="AY2215" s="4" t="str">
        <f t="shared" si="199"/>
        <v>VIN+</v>
      </c>
    </row>
    <row r="2216" spans="1:51" outlineLevel="1" x14ac:dyDescent="0.25">
      <c r="A2216" s="4" t="s">
        <v>1104</v>
      </c>
      <c r="B2216" s="4" t="s">
        <v>797</v>
      </c>
      <c r="C2216" s="4" t="s">
        <v>451</v>
      </c>
      <c r="D2216" s="11" t="s">
        <v>776</v>
      </c>
      <c r="E2216" s="32" t="s">
        <v>574</v>
      </c>
      <c r="F2216" s="11" t="s">
        <v>710</v>
      </c>
      <c r="G2216" s="35">
        <v>5133725</v>
      </c>
      <c r="H2216" s="4" t="s">
        <v>3707</v>
      </c>
      <c r="I2216" s="4"/>
      <c r="J2216" s="4"/>
      <c r="K2216" s="4"/>
      <c r="L2216" s="4"/>
      <c r="M2216" s="33"/>
      <c r="N2216" s="38"/>
      <c r="O2216" s="33"/>
      <c r="P2216" s="244">
        <f t="shared" si="196"/>
        <v>606.99400000000003</v>
      </c>
      <c r="Q2216" s="25"/>
      <c r="R2216" s="25"/>
      <c r="S2216" s="25"/>
      <c r="T2216" s="109"/>
      <c r="U2216" s="25"/>
      <c r="V2216" s="25"/>
      <c r="W2216" s="25"/>
      <c r="X2216" s="25">
        <v>0</v>
      </c>
      <c r="Y2216" s="25"/>
      <c r="Z2216" s="25">
        <v>0</v>
      </c>
      <c r="AA2216" s="109"/>
      <c r="AB2216" s="25">
        <v>0</v>
      </c>
      <c r="AC2216" s="25">
        <v>0</v>
      </c>
      <c r="AD2216" s="25">
        <v>0</v>
      </c>
      <c r="AE2216" s="25">
        <v>0</v>
      </c>
      <c r="AF2216" s="25">
        <v>0</v>
      </c>
      <c r="AG2216" s="25">
        <v>0</v>
      </c>
      <c r="AH2216" s="109"/>
      <c r="AI2216" s="25">
        <v>0</v>
      </c>
      <c r="AJ2216" s="25">
        <v>0</v>
      </c>
      <c r="AK2216" s="123">
        <v>0</v>
      </c>
      <c r="AL2216" s="25">
        <v>0</v>
      </c>
      <c r="AM2216" s="25">
        <v>0</v>
      </c>
      <c r="AN2216" s="25">
        <v>0</v>
      </c>
      <c r="AO2216" s="109"/>
      <c r="AP2216" s="25">
        <v>303.49700000000001</v>
      </c>
      <c r="AQ2216" s="25">
        <v>0</v>
      </c>
      <c r="AR2216" s="25">
        <v>0</v>
      </c>
      <c r="AS2216" s="25">
        <v>0</v>
      </c>
      <c r="AT2216" s="25">
        <v>0</v>
      </c>
      <c r="AU2216" s="25">
        <v>303.49700000000001</v>
      </c>
      <c r="AW2216" t="str">
        <f t="shared" si="197"/>
        <v>Phạm Thanh Hà</v>
      </c>
      <c r="AX2216" s="27" t="str">
        <f t="shared" si="198"/>
        <v xml:space="preserve">Trần Thị Thúy Quỳnh </v>
      </c>
      <c r="AY2216" s="4" t="str">
        <f t="shared" si="199"/>
        <v>VIN+</v>
      </c>
    </row>
    <row r="2217" spans="1:51" outlineLevel="1" x14ac:dyDescent="0.25">
      <c r="A2217" s="4" t="s">
        <v>1104</v>
      </c>
      <c r="B2217" s="4" t="s">
        <v>797</v>
      </c>
      <c r="C2217" s="4" t="s">
        <v>451</v>
      </c>
      <c r="D2217" s="11" t="s">
        <v>776</v>
      </c>
      <c r="E2217" s="32" t="s">
        <v>574</v>
      </c>
      <c r="F2217" s="11" t="s">
        <v>710</v>
      </c>
      <c r="G2217" s="35">
        <v>5145353</v>
      </c>
      <c r="H2217" s="4" t="s">
        <v>3708</v>
      </c>
      <c r="I2217" s="4"/>
      <c r="J2217" s="4"/>
      <c r="K2217" s="4"/>
      <c r="L2217" s="4"/>
      <c r="M2217" s="33"/>
      <c r="N2217" s="38"/>
      <c r="O2217" s="33"/>
      <c r="P2217" s="244">
        <f t="shared" si="196"/>
        <v>597.52099999999996</v>
      </c>
      <c r="Q2217" s="25"/>
      <c r="R2217" s="25"/>
      <c r="S2217" s="25"/>
      <c r="T2217" s="109"/>
      <c r="U2217" s="25"/>
      <c r="V2217" s="25"/>
      <c r="W2217" s="25"/>
      <c r="X2217" s="25">
        <v>0</v>
      </c>
      <c r="Y2217" s="25"/>
      <c r="Z2217" s="25">
        <v>0</v>
      </c>
      <c r="AA2217" s="109"/>
      <c r="AB2217" s="25">
        <v>0</v>
      </c>
      <c r="AC2217" s="25">
        <v>0</v>
      </c>
      <c r="AD2217" s="25">
        <v>0</v>
      </c>
      <c r="AE2217" s="25">
        <v>0</v>
      </c>
      <c r="AF2217" s="25">
        <v>0</v>
      </c>
      <c r="AG2217" s="25">
        <v>0</v>
      </c>
      <c r="AH2217" s="109"/>
      <c r="AI2217" s="25">
        <v>0</v>
      </c>
      <c r="AJ2217" s="25">
        <v>0</v>
      </c>
      <c r="AK2217" s="123">
        <v>0</v>
      </c>
      <c r="AL2217" s="25">
        <v>0</v>
      </c>
      <c r="AM2217" s="25">
        <v>0</v>
      </c>
      <c r="AN2217" s="25">
        <v>0</v>
      </c>
      <c r="AO2217" s="109"/>
      <c r="AP2217" s="25">
        <v>597.52099999999996</v>
      </c>
      <c r="AQ2217" s="25">
        <v>0</v>
      </c>
      <c r="AR2217" s="25">
        <v>0</v>
      </c>
      <c r="AS2217" s="25">
        <v>0</v>
      </c>
      <c r="AT2217" s="25">
        <v>0</v>
      </c>
      <c r="AU2217" s="25">
        <v>0</v>
      </c>
      <c r="AW2217" t="str">
        <f t="shared" si="197"/>
        <v>Phạm Thanh Hà</v>
      </c>
      <c r="AX2217" s="27" t="str">
        <f t="shared" si="198"/>
        <v xml:space="preserve">Trần Thị Thúy Quỳnh </v>
      </c>
      <c r="AY2217" s="4" t="str">
        <f t="shared" si="199"/>
        <v>VIN+</v>
      </c>
    </row>
    <row r="2218" spans="1:51" outlineLevel="1" x14ac:dyDescent="0.25">
      <c r="A2218" s="4" t="s">
        <v>1104</v>
      </c>
      <c r="B2218" s="4" t="s">
        <v>797</v>
      </c>
      <c r="C2218" s="4" t="s">
        <v>451</v>
      </c>
      <c r="D2218" s="11" t="s">
        <v>776</v>
      </c>
      <c r="E2218" s="32" t="s">
        <v>574</v>
      </c>
      <c r="F2218" s="11" t="s">
        <v>710</v>
      </c>
      <c r="G2218" s="35">
        <v>5135259</v>
      </c>
      <c r="H2218" s="4" t="s">
        <v>3709</v>
      </c>
      <c r="I2218" s="4"/>
      <c r="J2218" s="4"/>
      <c r="K2218" s="4"/>
      <c r="L2218" s="4"/>
      <c r="M2218" s="33"/>
      <c r="N2218" s="38"/>
      <c r="O2218" s="33"/>
      <c r="P2218" s="244">
        <f t="shared" si="196"/>
        <v>718.11400000000003</v>
      </c>
      <c r="Q2218" s="25"/>
      <c r="R2218" s="25"/>
      <c r="S2218" s="25"/>
      <c r="T2218" s="109"/>
      <c r="U2218" s="25"/>
      <c r="V2218" s="25"/>
      <c r="W2218" s="25"/>
      <c r="X2218" s="25">
        <v>0</v>
      </c>
      <c r="Y2218" s="25"/>
      <c r="Z2218" s="25">
        <v>0</v>
      </c>
      <c r="AA2218" s="109"/>
      <c r="AB2218" s="25">
        <v>0</v>
      </c>
      <c r="AC2218" s="25">
        <v>0</v>
      </c>
      <c r="AD2218" s="25">
        <v>0</v>
      </c>
      <c r="AE2218" s="25">
        <v>0</v>
      </c>
      <c r="AF2218" s="25">
        <v>0</v>
      </c>
      <c r="AG2218" s="25">
        <v>0</v>
      </c>
      <c r="AH2218" s="109"/>
      <c r="AI2218" s="25">
        <v>0</v>
      </c>
      <c r="AJ2218" s="25">
        <v>0</v>
      </c>
      <c r="AK2218" s="123">
        <v>0</v>
      </c>
      <c r="AL2218" s="25">
        <v>359.05700000000002</v>
      </c>
      <c r="AM2218" s="25">
        <v>0</v>
      </c>
      <c r="AN2218" s="25">
        <v>0</v>
      </c>
      <c r="AO2218" s="109"/>
      <c r="AP2218" s="25">
        <v>0</v>
      </c>
      <c r="AQ2218" s="25">
        <v>0</v>
      </c>
      <c r="AR2218" s="25">
        <v>0</v>
      </c>
      <c r="AS2218" s="25">
        <v>0</v>
      </c>
      <c r="AT2218" s="25">
        <v>0</v>
      </c>
      <c r="AU2218" s="25">
        <v>359.05700000000002</v>
      </c>
      <c r="AW2218" t="str">
        <f t="shared" si="197"/>
        <v>Phạm Thanh Hà</v>
      </c>
      <c r="AX2218" s="27" t="str">
        <f t="shared" si="198"/>
        <v xml:space="preserve">Trần Thị Thúy Quỳnh </v>
      </c>
      <c r="AY2218" s="4" t="str">
        <f t="shared" si="199"/>
        <v>VIN+</v>
      </c>
    </row>
    <row r="2219" spans="1:51" outlineLevel="1" x14ac:dyDescent="0.25">
      <c r="A2219" s="4" t="s">
        <v>1104</v>
      </c>
      <c r="B2219" s="4" t="s">
        <v>797</v>
      </c>
      <c r="C2219" s="4" t="s">
        <v>451</v>
      </c>
      <c r="D2219" s="11" t="s">
        <v>776</v>
      </c>
      <c r="E2219" s="32" t="s">
        <v>574</v>
      </c>
      <c r="F2219" s="11" t="s">
        <v>710</v>
      </c>
      <c r="G2219" s="35">
        <v>5273296</v>
      </c>
      <c r="H2219" s="4" t="s">
        <v>3710</v>
      </c>
      <c r="I2219" s="4"/>
      <c r="J2219" s="4"/>
      <c r="K2219" s="4"/>
      <c r="L2219" s="4"/>
      <c r="M2219" s="33"/>
      <c r="N2219" s="38"/>
      <c r="O2219" s="33"/>
      <c r="P2219" s="244">
        <f t="shared" si="196"/>
        <v>662.55400000000009</v>
      </c>
      <c r="Q2219" s="25"/>
      <c r="R2219" s="25"/>
      <c r="S2219" s="25"/>
      <c r="T2219" s="109"/>
      <c r="U2219" s="25"/>
      <c r="V2219" s="25"/>
      <c r="W2219" s="25"/>
      <c r="X2219" s="25">
        <v>0</v>
      </c>
      <c r="Y2219" s="25"/>
      <c r="Z2219" s="25">
        <v>0</v>
      </c>
      <c r="AA2219" s="109"/>
      <c r="AB2219" s="25">
        <v>0</v>
      </c>
      <c r="AC2219" s="25">
        <v>0</v>
      </c>
      <c r="AD2219" s="25">
        <v>0</v>
      </c>
      <c r="AE2219" s="25">
        <v>0</v>
      </c>
      <c r="AF2219" s="25">
        <v>0</v>
      </c>
      <c r="AG2219" s="25">
        <v>0</v>
      </c>
      <c r="AH2219" s="109"/>
      <c r="AI2219" s="25">
        <v>0</v>
      </c>
      <c r="AJ2219" s="25">
        <v>0</v>
      </c>
      <c r="AK2219" s="123">
        <v>0</v>
      </c>
      <c r="AL2219" s="25">
        <v>0</v>
      </c>
      <c r="AM2219" s="25">
        <v>0</v>
      </c>
      <c r="AN2219" s="25">
        <v>0</v>
      </c>
      <c r="AO2219" s="109"/>
      <c r="AP2219" s="25">
        <v>359.05700000000002</v>
      </c>
      <c r="AQ2219" s="25">
        <v>0</v>
      </c>
      <c r="AR2219" s="25">
        <v>0</v>
      </c>
      <c r="AS2219" s="25">
        <v>0</v>
      </c>
      <c r="AT2219" s="25">
        <v>0</v>
      </c>
      <c r="AU2219" s="25">
        <v>303.49700000000001</v>
      </c>
      <c r="AW2219" t="str">
        <f t="shared" si="197"/>
        <v>Phạm Thanh Hà</v>
      </c>
      <c r="AX2219" s="27" t="str">
        <f t="shared" si="198"/>
        <v xml:space="preserve">Trần Thị Thúy Quỳnh </v>
      </c>
      <c r="AY2219" s="4" t="str">
        <f t="shared" si="199"/>
        <v>VIN+</v>
      </c>
    </row>
    <row r="2220" spans="1:51" outlineLevel="1" x14ac:dyDescent="0.25">
      <c r="A2220" s="4" t="s">
        <v>1104</v>
      </c>
      <c r="B2220" s="4" t="s">
        <v>797</v>
      </c>
      <c r="C2220" s="4" t="s">
        <v>451</v>
      </c>
      <c r="D2220" s="11" t="s">
        <v>776</v>
      </c>
      <c r="E2220" s="32" t="s">
        <v>574</v>
      </c>
      <c r="F2220" s="11" t="s">
        <v>710</v>
      </c>
      <c r="G2220" s="35">
        <v>5331569</v>
      </c>
      <c r="H2220" s="4" t="s">
        <v>3711</v>
      </c>
      <c r="I2220" s="4"/>
      <c r="J2220" s="4"/>
      <c r="K2220" s="4"/>
      <c r="L2220" s="4"/>
      <c r="M2220" s="33"/>
      <c r="N2220" s="38"/>
      <c r="O2220" s="33"/>
      <c r="P2220" s="244">
        <f t="shared" si="196"/>
        <v>238.464</v>
      </c>
      <c r="Q2220" s="25"/>
      <c r="R2220" s="25"/>
      <c r="S2220" s="25"/>
      <c r="T2220" s="109"/>
      <c r="U2220" s="25"/>
      <c r="V2220" s="25"/>
      <c r="W2220" s="25"/>
      <c r="X2220" s="25">
        <v>0</v>
      </c>
      <c r="Y2220" s="25"/>
      <c r="Z2220" s="25">
        <v>0</v>
      </c>
      <c r="AA2220" s="109"/>
      <c r="AB2220" s="25">
        <v>0</v>
      </c>
      <c r="AC2220" s="25">
        <v>0</v>
      </c>
      <c r="AD2220" s="25">
        <v>0</v>
      </c>
      <c r="AE2220" s="25">
        <v>0</v>
      </c>
      <c r="AF2220" s="25">
        <v>0</v>
      </c>
      <c r="AG2220" s="25">
        <v>0</v>
      </c>
      <c r="AH2220" s="109"/>
      <c r="AI2220" s="25">
        <v>0</v>
      </c>
      <c r="AJ2220" s="25">
        <v>0</v>
      </c>
      <c r="AK2220" s="123">
        <v>0</v>
      </c>
      <c r="AL2220" s="25">
        <v>0</v>
      </c>
      <c r="AM2220" s="25">
        <v>0</v>
      </c>
      <c r="AN2220" s="25">
        <v>0</v>
      </c>
      <c r="AO2220" s="109"/>
      <c r="AP2220" s="25">
        <v>238.464</v>
      </c>
      <c r="AQ2220" s="25">
        <v>0</v>
      </c>
      <c r="AR2220" s="25">
        <v>0</v>
      </c>
      <c r="AS2220" s="25">
        <v>0</v>
      </c>
      <c r="AT2220" s="25">
        <v>0</v>
      </c>
      <c r="AU2220" s="25">
        <v>0</v>
      </c>
      <c r="AW2220" t="str">
        <f t="shared" si="197"/>
        <v>Phạm Thanh Hà</v>
      </c>
      <c r="AX2220" s="27" t="str">
        <f t="shared" si="198"/>
        <v xml:space="preserve">Trần Thị Thúy Quỳnh </v>
      </c>
      <c r="AY2220" s="4" t="str">
        <f t="shared" si="199"/>
        <v>VIN+</v>
      </c>
    </row>
    <row r="2221" spans="1:51" outlineLevel="1" x14ac:dyDescent="0.25">
      <c r="A2221" s="4" t="s">
        <v>1104</v>
      </c>
      <c r="B2221" s="4" t="s">
        <v>797</v>
      </c>
      <c r="C2221" s="4" t="s">
        <v>451</v>
      </c>
      <c r="D2221" s="11" t="s">
        <v>776</v>
      </c>
      <c r="E2221" s="32" t="s">
        <v>574</v>
      </c>
      <c r="F2221" s="11" t="s">
        <v>710</v>
      </c>
      <c r="G2221" s="35">
        <v>5299104</v>
      </c>
      <c r="H2221" s="4" t="s">
        <v>3712</v>
      </c>
      <c r="I2221" s="4"/>
      <c r="J2221" s="4"/>
      <c r="K2221" s="4"/>
      <c r="L2221" s="4"/>
      <c r="M2221" s="33"/>
      <c r="N2221" s="38"/>
      <c r="O2221" s="33"/>
      <c r="P2221" s="244">
        <f t="shared" si="196"/>
        <v>597.52099999999996</v>
      </c>
      <c r="Q2221" s="25"/>
      <c r="R2221" s="25"/>
      <c r="S2221" s="25"/>
      <c r="T2221" s="109"/>
      <c r="U2221" s="25"/>
      <c r="V2221" s="25"/>
      <c r="W2221" s="25"/>
      <c r="X2221" s="25">
        <v>0</v>
      </c>
      <c r="Y2221" s="25"/>
      <c r="Z2221" s="25">
        <v>0</v>
      </c>
      <c r="AA2221" s="109"/>
      <c r="AB2221" s="25">
        <v>0</v>
      </c>
      <c r="AC2221" s="25">
        <v>0</v>
      </c>
      <c r="AD2221" s="25">
        <v>0</v>
      </c>
      <c r="AE2221" s="25">
        <v>0</v>
      </c>
      <c r="AF2221" s="25">
        <v>0</v>
      </c>
      <c r="AG2221" s="25">
        <v>0</v>
      </c>
      <c r="AH2221" s="109"/>
      <c r="AI2221" s="25">
        <v>0</v>
      </c>
      <c r="AJ2221" s="25">
        <v>0</v>
      </c>
      <c r="AK2221" s="123">
        <v>0</v>
      </c>
      <c r="AL2221" s="25">
        <v>0</v>
      </c>
      <c r="AM2221" s="25">
        <v>0</v>
      </c>
      <c r="AN2221" s="25">
        <v>0</v>
      </c>
      <c r="AO2221" s="109"/>
      <c r="AP2221" s="25">
        <v>597.52099999999996</v>
      </c>
      <c r="AQ2221" s="25">
        <v>0</v>
      </c>
      <c r="AR2221" s="25">
        <v>0</v>
      </c>
      <c r="AS2221" s="25">
        <v>0</v>
      </c>
      <c r="AT2221" s="25">
        <v>0</v>
      </c>
      <c r="AU2221" s="25">
        <v>0</v>
      </c>
      <c r="AW2221" t="str">
        <f t="shared" si="197"/>
        <v>Phạm Thanh Hà</v>
      </c>
      <c r="AX2221" s="27" t="str">
        <f t="shared" si="198"/>
        <v xml:space="preserve">Trần Thị Thúy Quỳnh </v>
      </c>
      <c r="AY2221" s="4" t="str">
        <f t="shared" si="199"/>
        <v>VIN+</v>
      </c>
    </row>
    <row r="2222" spans="1:51" outlineLevel="1" x14ac:dyDescent="0.25">
      <c r="A2222" s="4" t="s">
        <v>1104</v>
      </c>
      <c r="B2222" s="4" t="s">
        <v>797</v>
      </c>
      <c r="C2222" s="4" t="s">
        <v>451</v>
      </c>
      <c r="D2222" s="11" t="s">
        <v>776</v>
      </c>
      <c r="E2222" s="32" t="s">
        <v>574</v>
      </c>
      <c r="F2222" s="11" t="s">
        <v>710</v>
      </c>
      <c r="G2222" s="35">
        <v>5274451</v>
      </c>
      <c r="H2222" s="4" t="s">
        <v>3713</v>
      </c>
      <c r="I2222" s="4"/>
      <c r="J2222" s="4"/>
      <c r="K2222" s="4"/>
      <c r="L2222" s="4"/>
      <c r="M2222" s="33"/>
      <c r="N2222" s="38"/>
      <c r="O2222" s="33"/>
      <c r="P2222" s="244">
        <f t="shared" si="196"/>
        <v>180.59800000000001</v>
      </c>
      <c r="Q2222" s="25"/>
      <c r="R2222" s="25"/>
      <c r="S2222" s="25"/>
      <c r="T2222" s="109"/>
      <c r="U2222" s="25"/>
      <c r="V2222" s="25"/>
      <c r="W2222" s="25"/>
      <c r="X2222" s="25">
        <v>0</v>
      </c>
      <c r="Y2222" s="25"/>
      <c r="Z2222" s="25">
        <v>0</v>
      </c>
      <c r="AA2222" s="109"/>
      <c r="AB2222" s="25">
        <v>0</v>
      </c>
      <c r="AC2222" s="25">
        <v>0</v>
      </c>
      <c r="AD2222" s="25">
        <v>0</v>
      </c>
      <c r="AE2222" s="25">
        <v>0</v>
      </c>
      <c r="AF2222" s="25">
        <v>0</v>
      </c>
      <c r="AG2222" s="25">
        <v>0</v>
      </c>
      <c r="AH2222" s="109"/>
      <c r="AI2222" s="25">
        <v>0</v>
      </c>
      <c r="AJ2222" s="25">
        <v>0</v>
      </c>
      <c r="AK2222" s="123">
        <v>0</v>
      </c>
      <c r="AL2222" s="25">
        <v>0</v>
      </c>
      <c r="AM2222" s="25">
        <v>0</v>
      </c>
      <c r="AN2222" s="25">
        <v>0</v>
      </c>
      <c r="AO2222" s="109"/>
      <c r="AP2222" s="25">
        <v>0</v>
      </c>
      <c r="AQ2222" s="25">
        <v>0</v>
      </c>
      <c r="AR2222" s="25">
        <v>0</v>
      </c>
      <c r="AS2222" s="25">
        <v>0</v>
      </c>
      <c r="AT2222" s="25">
        <v>0</v>
      </c>
      <c r="AU2222" s="25">
        <v>180.59800000000001</v>
      </c>
      <c r="AW2222" t="str">
        <f t="shared" si="197"/>
        <v>Phạm Thanh Hà</v>
      </c>
      <c r="AX2222" s="27" t="str">
        <f t="shared" si="198"/>
        <v xml:space="preserve">Trần Thị Thúy Quỳnh </v>
      </c>
      <c r="AY2222" s="4" t="str">
        <f t="shared" si="199"/>
        <v>VIN+</v>
      </c>
    </row>
    <row r="2223" spans="1:51" outlineLevel="1" x14ac:dyDescent="0.25">
      <c r="A2223" s="4" t="s">
        <v>1104</v>
      </c>
      <c r="B2223" s="4" t="s">
        <v>797</v>
      </c>
      <c r="C2223" s="4" t="s">
        <v>451</v>
      </c>
      <c r="D2223" s="11" t="s">
        <v>776</v>
      </c>
      <c r="E2223" s="32" t="s">
        <v>574</v>
      </c>
      <c r="F2223" s="11" t="s">
        <v>710</v>
      </c>
      <c r="G2223" s="35">
        <v>5279508</v>
      </c>
      <c r="H2223" s="4" t="s">
        <v>3714</v>
      </c>
      <c r="I2223" s="4"/>
      <c r="J2223" s="4"/>
      <c r="K2223" s="4"/>
      <c r="L2223" s="4"/>
      <c r="M2223" s="33"/>
      <c r="N2223" s="38"/>
      <c r="O2223" s="33"/>
      <c r="P2223" s="244">
        <f t="shared" si="196"/>
        <v>722.55899999999997</v>
      </c>
      <c r="Q2223" s="25"/>
      <c r="R2223" s="25"/>
      <c r="S2223" s="25"/>
      <c r="T2223" s="109"/>
      <c r="U2223" s="25"/>
      <c r="V2223" s="25"/>
      <c r="W2223" s="25"/>
      <c r="X2223" s="25">
        <v>0</v>
      </c>
      <c r="Y2223" s="25"/>
      <c r="Z2223" s="25">
        <v>0</v>
      </c>
      <c r="AA2223" s="109"/>
      <c r="AB2223" s="25">
        <v>0</v>
      </c>
      <c r="AC2223" s="25">
        <v>0</v>
      </c>
      <c r="AD2223" s="25">
        <v>0</v>
      </c>
      <c r="AE2223" s="25">
        <v>0</v>
      </c>
      <c r="AF2223" s="25">
        <v>0</v>
      </c>
      <c r="AG2223" s="25">
        <v>0</v>
      </c>
      <c r="AH2223" s="109"/>
      <c r="AI2223" s="25">
        <v>0</v>
      </c>
      <c r="AJ2223" s="25">
        <v>0</v>
      </c>
      <c r="AK2223" s="123">
        <v>0</v>
      </c>
      <c r="AL2223" s="25">
        <v>0</v>
      </c>
      <c r="AM2223" s="25">
        <v>0</v>
      </c>
      <c r="AN2223" s="25">
        <v>0</v>
      </c>
      <c r="AO2223" s="109"/>
      <c r="AP2223" s="25">
        <v>238.464</v>
      </c>
      <c r="AQ2223" s="25">
        <v>0</v>
      </c>
      <c r="AR2223" s="25">
        <v>0</v>
      </c>
      <c r="AS2223" s="25">
        <v>0</v>
      </c>
      <c r="AT2223" s="25">
        <v>0</v>
      </c>
      <c r="AU2223" s="25">
        <v>484.09500000000003</v>
      </c>
      <c r="AW2223" t="str">
        <f t="shared" si="197"/>
        <v>Phạm Thanh Hà</v>
      </c>
      <c r="AX2223" s="27" t="str">
        <f t="shared" si="198"/>
        <v xml:space="preserve">Trần Thị Thúy Quỳnh </v>
      </c>
      <c r="AY2223" s="4" t="str">
        <f t="shared" si="199"/>
        <v>VIN+</v>
      </c>
    </row>
    <row r="2224" spans="1:51" outlineLevel="1" x14ac:dyDescent="0.25">
      <c r="A2224" s="4" t="s">
        <v>1104</v>
      </c>
      <c r="B2224" s="4" t="s">
        <v>797</v>
      </c>
      <c r="C2224" s="4" t="s">
        <v>451</v>
      </c>
      <c r="D2224" s="11" t="s">
        <v>776</v>
      </c>
      <c r="E2224" s="32" t="s">
        <v>574</v>
      </c>
      <c r="F2224" s="11" t="s">
        <v>710</v>
      </c>
      <c r="G2224" s="35">
        <v>5273120</v>
      </c>
      <c r="H2224" s="4" t="s">
        <v>3715</v>
      </c>
      <c r="I2224" s="4"/>
      <c r="J2224" s="4"/>
      <c r="K2224" s="4"/>
      <c r="L2224" s="4"/>
      <c r="M2224" s="33"/>
      <c r="N2224" s="38"/>
      <c r="O2224" s="33"/>
      <c r="P2224" s="244">
        <f t="shared" si="196"/>
        <v>0</v>
      </c>
      <c r="Q2224" s="25"/>
      <c r="R2224" s="25"/>
      <c r="S2224" s="25"/>
      <c r="T2224" s="109"/>
      <c r="U2224" s="25"/>
      <c r="V2224" s="25"/>
      <c r="W2224" s="25"/>
      <c r="X2224" s="25">
        <v>0</v>
      </c>
      <c r="Y2224" s="25"/>
      <c r="Z2224" s="25">
        <v>0</v>
      </c>
      <c r="AA2224" s="109"/>
      <c r="AB2224" s="25">
        <v>0</v>
      </c>
      <c r="AC2224" s="25">
        <v>0</v>
      </c>
      <c r="AD2224" s="25">
        <v>0</v>
      </c>
      <c r="AE2224" s="25">
        <v>0</v>
      </c>
      <c r="AF2224" s="25">
        <v>0</v>
      </c>
      <c r="AG2224" s="25">
        <v>0</v>
      </c>
      <c r="AH2224" s="109"/>
      <c r="AI2224" s="25">
        <v>0</v>
      </c>
      <c r="AJ2224" s="25">
        <v>0</v>
      </c>
      <c r="AK2224" s="123">
        <v>0</v>
      </c>
      <c r="AL2224" s="25">
        <v>0</v>
      </c>
      <c r="AM2224" s="25">
        <v>0</v>
      </c>
      <c r="AN2224" s="25">
        <v>0</v>
      </c>
      <c r="AO2224" s="109"/>
      <c r="AP2224" s="25">
        <v>0</v>
      </c>
      <c r="AQ2224" s="25">
        <v>0</v>
      </c>
      <c r="AR2224" s="25">
        <v>0</v>
      </c>
      <c r="AS2224" s="25">
        <v>0</v>
      </c>
      <c r="AT2224" s="25">
        <v>0</v>
      </c>
      <c r="AU2224" s="25">
        <v>0</v>
      </c>
      <c r="AW2224" t="str">
        <f t="shared" si="197"/>
        <v>Phạm Thanh Hà</v>
      </c>
      <c r="AX2224" s="27" t="str">
        <f t="shared" si="198"/>
        <v xml:space="preserve">Trần Thị Thúy Quỳnh </v>
      </c>
      <c r="AY2224" s="4" t="str">
        <f t="shared" si="199"/>
        <v>VIN+</v>
      </c>
    </row>
    <row r="2225" spans="1:51" outlineLevel="1" x14ac:dyDescent="0.25">
      <c r="A2225" s="4" t="s">
        <v>1104</v>
      </c>
      <c r="B2225" s="4" t="s">
        <v>797</v>
      </c>
      <c r="C2225" s="4" t="s">
        <v>451</v>
      </c>
      <c r="D2225" s="11" t="s">
        <v>776</v>
      </c>
      <c r="E2225" s="32" t="s">
        <v>574</v>
      </c>
      <c r="F2225" s="11" t="s">
        <v>710</v>
      </c>
      <c r="G2225" s="35">
        <v>5339080</v>
      </c>
      <c r="H2225" s="4" t="s">
        <v>3716</v>
      </c>
      <c r="I2225" s="4"/>
      <c r="J2225" s="4"/>
      <c r="K2225" s="4"/>
      <c r="L2225" s="4"/>
      <c r="M2225" s="33"/>
      <c r="N2225" s="38"/>
      <c r="O2225" s="33"/>
      <c r="P2225" s="244">
        <f t="shared" si="196"/>
        <v>1077.171</v>
      </c>
      <c r="Q2225" s="25"/>
      <c r="R2225" s="25"/>
      <c r="S2225" s="25"/>
      <c r="T2225" s="109"/>
      <c r="U2225" s="25"/>
      <c r="V2225" s="25"/>
      <c r="W2225" s="25"/>
      <c r="X2225" s="25">
        <v>0</v>
      </c>
      <c r="Y2225" s="25"/>
      <c r="Z2225" s="25">
        <v>0</v>
      </c>
      <c r="AA2225" s="109"/>
      <c r="AB2225" s="25">
        <v>0</v>
      </c>
      <c r="AC2225" s="25">
        <v>0</v>
      </c>
      <c r="AD2225" s="25">
        <v>0</v>
      </c>
      <c r="AE2225" s="25">
        <v>0</v>
      </c>
      <c r="AF2225" s="25">
        <v>0</v>
      </c>
      <c r="AG2225" s="25">
        <v>0</v>
      </c>
      <c r="AH2225" s="109"/>
      <c r="AI2225" s="25">
        <v>0</v>
      </c>
      <c r="AJ2225" s="25">
        <v>0</v>
      </c>
      <c r="AK2225" s="123">
        <v>0</v>
      </c>
      <c r="AL2225" s="25">
        <v>718.11400000000003</v>
      </c>
      <c r="AM2225" s="25">
        <v>0</v>
      </c>
      <c r="AN2225" s="25">
        <v>0</v>
      </c>
      <c r="AO2225" s="109"/>
      <c r="AP2225" s="25">
        <v>0</v>
      </c>
      <c r="AQ2225" s="25">
        <v>0</v>
      </c>
      <c r="AR2225" s="25">
        <v>0</v>
      </c>
      <c r="AS2225" s="25">
        <v>0</v>
      </c>
      <c r="AT2225" s="25">
        <v>0</v>
      </c>
      <c r="AU2225" s="25">
        <v>359.05700000000002</v>
      </c>
      <c r="AW2225" t="str">
        <f t="shared" si="197"/>
        <v>Phạm Thanh Hà</v>
      </c>
      <c r="AX2225" s="27" t="str">
        <f t="shared" si="198"/>
        <v xml:space="preserve">Trần Thị Thúy Quỳnh </v>
      </c>
      <c r="AY2225" s="4" t="str">
        <f t="shared" si="199"/>
        <v>VIN+</v>
      </c>
    </row>
    <row r="2226" spans="1:51" outlineLevel="1" x14ac:dyDescent="0.25">
      <c r="A2226" s="4" t="s">
        <v>1104</v>
      </c>
      <c r="B2226" s="4" t="s">
        <v>797</v>
      </c>
      <c r="C2226" s="4" t="s">
        <v>451</v>
      </c>
      <c r="D2226" s="11" t="s">
        <v>776</v>
      </c>
      <c r="E2226" s="32" t="s">
        <v>574</v>
      </c>
      <c r="F2226" s="11" t="s">
        <v>710</v>
      </c>
      <c r="G2226" s="35">
        <v>5334926</v>
      </c>
      <c r="H2226" s="4" t="s">
        <v>3717</v>
      </c>
      <c r="I2226" s="4"/>
      <c r="J2226" s="4"/>
      <c r="K2226" s="4"/>
      <c r="L2226" s="4"/>
      <c r="M2226" s="33"/>
      <c r="N2226" s="38"/>
      <c r="O2226" s="33"/>
      <c r="P2226" s="244">
        <f t="shared" si="196"/>
        <v>238.464</v>
      </c>
      <c r="Q2226" s="25"/>
      <c r="R2226" s="25"/>
      <c r="S2226" s="25"/>
      <c r="T2226" s="109"/>
      <c r="U2226" s="25"/>
      <c r="V2226" s="25"/>
      <c r="W2226" s="25"/>
      <c r="X2226" s="25">
        <v>0</v>
      </c>
      <c r="Y2226" s="25"/>
      <c r="Z2226" s="25">
        <v>0</v>
      </c>
      <c r="AA2226" s="109"/>
      <c r="AB2226" s="25">
        <v>0</v>
      </c>
      <c r="AC2226" s="25">
        <v>0</v>
      </c>
      <c r="AD2226" s="25">
        <v>0</v>
      </c>
      <c r="AE2226" s="25">
        <v>0</v>
      </c>
      <c r="AF2226" s="25">
        <v>0</v>
      </c>
      <c r="AG2226" s="25">
        <v>0</v>
      </c>
      <c r="AH2226" s="109"/>
      <c r="AI2226" s="25">
        <v>0</v>
      </c>
      <c r="AJ2226" s="25">
        <v>0</v>
      </c>
      <c r="AK2226" s="123">
        <v>0</v>
      </c>
      <c r="AL2226" s="25">
        <v>238.464</v>
      </c>
      <c r="AM2226" s="25">
        <v>0</v>
      </c>
      <c r="AN2226" s="25">
        <v>0</v>
      </c>
      <c r="AO2226" s="109"/>
      <c r="AP2226" s="25">
        <v>0</v>
      </c>
      <c r="AQ2226" s="25">
        <v>0</v>
      </c>
      <c r="AR2226" s="25">
        <v>0</v>
      </c>
      <c r="AS2226" s="25">
        <v>0</v>
      </c>
      <c r="AT2226" s="25">
        <v>0</v>
      </c>
      <c r="AU2226" s="25">
        <v>0</v>
      </c>
      <c r="AW2226" t="str">
        <f t="shared" si="197"/>
        <v>Phạm Thanh Hà</v>
      </c>
      <c r="AX2226" s="27" t="str">
        <f t="shared" si="198"/>
        <v xml:space="preserve">Trần Thị Thúy Quỳnh </v>
      </c>
      <c r="AY2226" s="4" t="str">
        <f t="shared" si="199"/>
        <v>VIN+</v>
      </c>
    </row>
    <row r="2227" spans="1:51" outlineLevel="1" x14ac:dyDescent="0.25">
      <c r="A2227" s="4" t="s">
        <v>1104</v>
      </c>
      <c r="B2227" s="4" t="s">
        <v>797</v>
      </c>
      <c r="C2227" s="4" t="s">
        <v>451</v>
      </c>
      <c r="D2227" s="11" t="s">
        <v>776</v>
      </c>
      <c r="E2227" s="32" t="s">
        <v>574</v>
      </c>
      <c r="F2227" s="11" t="s">
        <v>710</v>
      </c>
      <c r="G2227" s="35">
        <v>5134302</v>
      </c>
      <c r="H2227" s="4" t="s">
        <v>3718</v>
      </c>
      <c r="I2227" s="4"/>
      <c r="J2227" s="4"/>
      <c r="K2227" s="4"/>
      <c r="L2227" s="4"/>
      <c r="M2227" s="33"/>
      <c r="N2227" s="38"/>
      <c r="O2227" s="33"/>
      <c r="P2227" s="244">
        <f t="shared" si="196"/>
        <v>0</v>
      </c>
      <c r="Q2227" s="25"/>
      <c r="R2227" s="25"/>
      <c r="S2227" s="25"/>
      <c r="T2227" s="109"/>
      <c r="U2227" s="25"/>
      <c r="V2227" s="25"/>
      <c r="W2227" s="25"/>
      <c r="X2227" s="25">
        <v>0</v>
      </c>
      <c r="Y2227" s="25"/>
      <c r="Z2227" s="25">
        <v>0</v>
      </c>
      <c r="AA2227" s="109"/>
      <c r="AB2227" s="25">
        <v>0</v>
      </c>
      <c r="AC2227" s="25">
        <v>0</v>
      </c>
      <c r="AD2227" s="25">
        <v>0</v>
      </c>
      <c r="AE2227" s="25">
        <v>0</v>
      </c>
      <c r="AF2227" s="25">
        <v>0</v>
      </c>
      <c r="AG2227" s="25">
        <v>0</v>
      </c>
      <c r="AH2227" s="109"/>
      <c r="AI2227" s="25">
        <v>0</v>
      </c>
      <c r="AJ2227" s="25">
        <v>0</v>
      </c>
      <c r="AK2227" s="123">
        <v>0</v>
      </c>
      <c r="AL2227" s="25">
        <v>0</v>
      </c>
      <c r="AM2227" s="25">
        <v>0</v>
      </c>
      <c r="AN2227" s="25">
        <v>0</v>
      </c>
      <c r="AO2227" s="109"/>
      <c r="AP2227" s="25">
        <v>0</v>
      </c>
      <c r="AQ2227" s="25">
        <v>0</v>
      </c>
      <c r="AR2227" s="25">
        <v>0</v>
      </c>
      <c r="AS2227" s="25">
        <v>0</v>
      </c>
      <c r="AT2227" s="25">
        <v>0</v>
      </c>
      <c r="AU2227" s="25">
        <v>0</v>
      </c>
      <c r="AW2227" t="str">
        <f t="shared" si="197"/>
        <v>Phạm Thanh Hà</v>
      </c>
      <c r="AX2227" s="27" t="str">
        <f t="shared" si="198"/>
        <v xml:space="preserve">Trần Thị Thúy Quỳnh </v>
      </c>
      <c r="AY2227" s="4" t="str">
        <f t="shared" si="199"/>
        <v>VIN+</v>
      </c>
    </row>
    <row r="2228" spans="1:51" outlineLevel="1" x14ac:dyDescent="0.25">
      <c r="A2228" s="4" t="s">
        <v>1104</v>
      </c>
      <c r="B2228" s="4" t="s">
        <v>797</v>
      </c>
      <c r="C2228" s="4" t="s">
        <v>451</v>
      </c>
      <c r="D2228" s="11" t="s">
        <v>776</v>
      </c>
      <c r="E2228" s="32" t="s">
        <v>574</v>
      </c>
      <c r="F2228" s="11" t="s">
        <v>710</v>
      </c>
      <c r="G2228" s="35">
        <v>5138249</v>
      </c>
      <c r="H2228" s="4" t="s">
        <v>3719</v>
      </c>
      <c r="I2228" s="4"/>
      <c r="J2228" s="4"/>
      <c r="K2228" s="4"/>
      <c r="L2228" s="4"/>
      <c r="M2228" s="33"/>
      <c r="N2228" s="38"/>
      <c r="O2228" s="33"/>
      <c r="P2228" s="244">
        <f t="shared" si="196"/>
        <v>0</v>
      </c>
      <c r="Q2228" s="25"/>
      <c r="R2228" s="25"/>
      <c r="S2228" s="25"/>
      <c r="T2228" s="109"/>
      <c r="U2228" s="25"/>
      <c r="V2228" s="25"/>
      <c r="W2228" s="25"/>
      <c r="X2228" s="25">
        <v>0</v>
      </c>
      <c r="Y2228" s="25"/>
      <c r="Z2228" s="25">
        <v>0</v>
      </c>
      <c r="AA2228" s="109"/>
      <c r="AB2228" s="25">
        <v>0</v>
      </c>
      <c r="AC2228" s="25">
        <v>0</v>
      </c>
      <c r="AD2228" s="25">
        <v>0</v>
      </c>
      <c r="AE2228" s="25">
        <v>0</v>
      </c>
      <c r="AF2228" s="25">
        <v>0</v>
      </c>
      <c r="AG2228" s="25">
        <v>0</v>
      </c>
      <c r="AH2228" s="109"/>
      <c r="AI2228" s="25">
        <v>0</v>
      </c>
      <c r="AJ2228" s="25">
        <v>0</v>
      </c>
      <c r="AK2228" s="123">
        <v>0</v>
      </c>
      <c r="AL2228" s="25">
        <v>0</v>
      </c>
      <c r="AM2228" s="25">
        <v>0</v>
      </c>
      <c r="AN2228" s="25">
        <v>0</v>
      </c>
      <c r="AO2228" s="109"/>
      <c r="AP2228" s="25">
        <v>0</v>
      </c>
      <c r="AQ2228" s="25">
        <v>0</v>
      </c>
      <c r="AR2228" s="25">
        <v>0</v>
      </c>
      <c r="AS2228" s="25">
        <v>0</v>
      </c>
      <c r="AT2228" s="25">
        <v>0</v>
      </c>
      <c r="AU2228" s="25">
        <v>0</v>
      </c>
      <c r="AW2228" t="str">
        <f t="shared" si="197"/>
        <v>Phạm Thanh Hà</v>
      </c>
      <c r="AX2228" s="27" t="str">
        <f t="shared" si="198"/>
        <v xml:space="preserve">Trần Thị Thúy Quỳnh </v>
      </c>
      <c r="AY2228" s="4" t="str">
        <f t="shared" si="199"/>
        <v>VIN+</v>
      </c>
    </row>
    <row r="2229" spans="1:51" outlineLevel="1" x14ac:dyDescent="0.25">
      <c r="A2229" s="4" t="s">
        <v>1104</v>
      </c>
      <c r="B2229" s="4" t="s">
        <v>797</v>
      </c>
      <c r="C2229" s="4" t="s">
        <v>451</v>
      </c>
      <c r="D2229" s="11" t="s">
        <v>776</v>
      </c>
      <c r="E2229" s="32" t="s">
        <v>574</v>
      </c>
      <c r="F2229" s="11" t="s">
        <v>710</v>
      </c>
      <c r="G2229" s="35">
        <v>5272996</v>
      </c>
      <c r="H2229" s="4" t="s">
        <v>3720</v>
      </c>
      <c r="I2229" s="4"/>
      <c r="J2229" s="4"/>
      <c r="K2229" s="4"/>
      <c r="L2229" s="4"/>
      <c r="M2229" s="33"/>
      <c r="N2229" s="38"/>
      <c r="O2229" s="33"/>
      <c r="P2229" s="244">
        <f t="shared" si="196"/>
        <v>0</v>
      </c>
      <c r="Q2229" s="25"/>
      <c r="R2229" s="25"/>
      <c r="S2229" s="25"/>
      <c r="T2229" s="109"/>
      <c r="U2229" s="25"/>
      <c r="V2229" s="25"/>
      <c r="W2229" s="25"/>
      <c r="X2229" s="25">
        <v>0</v>
      </c>
      <c r="Y2229" s="25"/>
      <c r="Z2229" s="25">
        <v>0</v>
      </c>
      <c r="AA2229" s="109"/>
      <c r="AB2229" s="25">
        <v>0</v>
      </c>
      <c r="AC2229" s="25">
        <v>0</v>
      </c>
      <c r="AD2229" s="25">
        <v>0</v>
      </c>
      <c r="AE2229" s="25">
        <v>0</v>
      </c>
      <c r="AF2229" s="25">
        <v>0</v>
      </c>
      <c r="AG2229" s="25">
        <v>0</v>
      </c>
      <c r="AH2229" s="109"/>
      <c r="AI2229" s="25">
        <v>0</v>
      </c>
      <c r="AJ2229" s="25">
        <v>0</v>
      </c>
      <c r="AK2229" s="123">
        <v>0</v>
      </c>
      <c r="AL2229" s="25">
        <v>0</v>
      </c>
      <c r="AM2229" s="25">
        <v>0</v>
      </c>
      <c r="AN2229" s="25">
        <v>0</v>
      </c>
      <c r="AO2229" s="109"/>
      <c r="AP2229" s="25">
        <v>0</v>
      </c>
      <c r="AQ2229" s="25">
        <v>0</v>
      </c>
      <c r="AR2229" s="25">
        <v>0</v>
      </c>
      <c r="AS2229" s="25">
        <v>0</v>
      </c>
      <c r="AT2229" s="25">
        <v>0</v>
      </c>
      <c r="AU2229" s="25">
        <v>0</v>
      </c>
      <c r="AW2229" t="str">
        <f t="shared" si="197"/>
        <v>Phạm Thanh Hà</v>
      </c>
      <c r="AX2229" s="27" t="str">
        <f t="shared" si="198"/>
        <v xml:space="preserve">Trần Thị Thúy Quỳnh </v>
      </c>
      <c r="AY2229" s="4" t="str">
        <f t="shared" si="199"/>
        <v>VIN+</v>
      </c>
    </row>
    <row r="2230" spans="1:51" outlineLevel="1" x14ac:dyDescent="0.25">
      <c r="A2230" s="4" t="s">
        <v>1104</v>
      </c>
      <c r="B2230" s="4" t="s">
        <v>797</v>
      </c>
      <c r="C2230" s="4" t="s">
        <v>451</v>
      </c>
      <c r="D2230" s="11" t="s">
        <v>776</v>
      </c>
      <c r="E2230" s="32" t="s">
        <v>574</v>
      </c>
      <c r="F2230" s="11" t="s">
        <v>710</v>
      </c>
      <c r="G2230" s="35">
        <v>5273061</v>
      </c>
      <c r="H2230" s="4" t="s">
        <v>3721</v>
      </c>
      <c r="I2230" s="4"/>
      <c r="J2230" s="4"/>
      <c r="K2230" s="4"/>
      <c r="L2230" s="4"/>
      <c r="M2230" s="33"/>
      <c r="N2230" s="38"/>
      <c r="O2230" s="33"/>
      <c r="P2230" s="244">
        <f t="shared" si="196"/>
        <v>597.52099999999996</v>
      </c>
      <c r="Q2230" s="25"/>
      <c r="R2230" s="25"/>
      <c r="S2230" s="25"/>
      <c r="T2230" s="109"/>
      <c r="U2230" s="25"/>
      <c r="V2230" s="25"/>
      <c r="W2230" s="25"/>
      <c r="X2230" s="25">
        <v>0</v>
      </c>
      <c r="Y2230" s="25"/>
      <c r="Z2230" s="25">
        <v>0</v>
      </c>
      <c r="AA2230" s="109"/>
      <c r="AB2230" s="25">
        <v>0</v>
      </c>
      <c r="AC2230" s="25">
        <v>0</v>
      </c>
      <c r="AD2230" s="25">
        <v>0</v>
      </c>
      <c r="AE2230" s="25">
        <v>0</v>
      </c>
      <c r="AF2230" s="25">
        <v>0</v>
      </c>
      <c r="AG2230" s="25">
        <v>0</v>
      </c>
      <c r="AH2230" s="109"/>
      <c r="AI2230" s="25">
        <v>0</v>
      </c>
      <c r="AJ2230" s="25">
        <v>0</v>
      </c>
      <c r="AK2230" s="123">
        <v>0</v>
      </c>
      <c r="AL2230" s="25">
        <v>0</v>
      </c>
      <c r="AM2230" s="25">
        <v>0</v>
      </c>
      <c r="AN2230" s="25">
        <v>0</v>
      </c>
      <c r="AO2230" s="109"/>
      <c r="AP2230" s="25">
        <v>0</v>
      </c>
      <c r="AQ2230" s="25">
        <v>597.52099999999996</v>
      </c>
      <c r="AR2230" s="25">
        <v>0</v>
      </c>
      <c r="AS2230" s="25">
        <v>0</v>
      </c>
      <c r="AT2230" s="25">
        <v>0</v>
      </c>
      <c r="AU2230" s="25">
        <v>0</v>
      </c>
      <c r="AW2230" t="str">
        <f t="shared" si="197"/>
        <v>Phạm Thanh Hà</v>
      </c>
      <c r="AX2230" s="27" t="str">
        <f t="shared" si="198"/>
        <v xml:space="preserve">Trần Thị Thúy Quỳnh </v>
      </c>
      <c r="AY2230" s="4" t="str">
        <f t="shared" si="199"/>
        <v>VIN+</v>
      </c>
    </row>
    <row r="2231" spans="1:51" outlineLevel="1" x14ac:dyDescent="0.25">
      <c r="A2231" s="4" t="s">
        <v>1104</v>
      </c>
      <c r="B2231" s="4" t="s">
        <v>797</v>
      </c>
      <c r="C2231" s="4" t="s">
        <v>451</v>
      </c>
      <c r="D2231" s="11" t="s">
        <v>776</v>
      </c>
      <c r="E2231" s="32" t="s">
        <v>574</v>
      </c>
      <c r="F2231" s="11" t="s">
        <v>710</v>
      </c>
      <c r="G2231" s="35">
        <v>5131516</v>
      </c>
      <c r="H2231" s="4" t="s">
        <v>3722</v>
      </c>
      <c r="I2231" s="4"/>
      <c r="J2231" s="4"/>
      <c r="K2231" s="4"/>
      <c r="L2231" s="4"/>
      <c r="M2231" s="33"/>
      <c r="N2231" s="38"/>
      <c r="O2231" s="33"/>
      <c r="P2231" s="244">
        <f t="shared" si="196"/>
        <v>359.05700000000002</v>
      </c>
      <c r="Q2231" s="25"/>
      <c r="R2231" s="25"/>
      <c r="S2231" s="25"/>
      <c r="T2231" s="109"/>
      <c r="U2231" s="25"/>
      <c r="V2231" s="25"/>
      <c r="W2231" s="25"/>
      <c r="X2231" s="25">
        <v>0</v>
      </c>
      <c r="Y2231" s="25"/>
      <c r="Z2231" s="25">
        <v>0</v>
      </c>
      <c r="AA2231" s="109"/>
      <c r="AB2231" s="25">
        <v>0</v>
      </c>
      <c r="AC2231" s="25">
        <v>0</v>
      </c>
      <c r="AD2231" s="25">
        <v>0</v>
      </c>
      <c r="AE2231" s="25">
        <v>0</v>
      </c>
      <c r="AF2231" s="25">
        <v>0</v>
      </c>
      <c r="AG2231" s="25">
        <v>0</v>
      </c>
      <c r="AH2231" s="109"/>
      <c r="AI2231" s="25">
        <v>0</v>
      </c>
      <c r="AJ2231" s="25">
        <v>0</v>
      </c>
      <c r="AK2231" s="123">
        <v>0</v>
      </c>
      <c r="AL2231" s="25">
        <v>359.05700000000002</v>
      </c>
      <c r="AM2231" s="25">
        <v>0</v>
      </c>
      <c r="AN2231" s="25">
        <v>0</v>
      </c>
      <c r="AO2231" s="109"/>
      <c r="AP2231" s="25">
        <v>0</v>
      </c>
      <c r="AQ2231" s="25">
        <v>0</v>
      </c>
      <c r="AR2231" s="25">
        <v>0</v>
      </c>
      <c r="AS2231" s="25">
        <v>0</v>
      </c>
      <c r="AT2231" s="25">
        <v>0</v>
      </c>
      <c r="AU2231" s="25">
        <v>0</v>
      </c>
      <c r="AW2231" t="str">
        <f t="shared" si="197"/>
        <v>Phạm Thanh Hà</v>
      </c>
      <c r="AX2231" s="27" t="str">
        <f t="shared" si="198"/>
        <v xml:space="preserve">Trần Thị Thúy Quỳnh </v>
      </c>
      <c r="AY2231" s="4" t="str">
        <f t="shared" si="199"/>
        <v>VIN+</v>
      </c>
    </row>
    <row r="2232" spans="1:51" outlineLevel="1" x14ac:dyDescent="0.25">
      <c r="A2232" s="4" t="s">
        <v>1104</v>
      </c>
      <c r="B2232" s="4" t="s">
        <v>797</v>
      </c>
      <c r="C2232" s="4" t="s">
        <v>451</v>
      </c>
      <c r="D2232" s="11" t="s">
        <v>776</v>
      </c>
      <c r="E2232" s="32" t="s">
        <v>574</v>
      </c>
      <c r="F2232" s="11" t="s">
        <v>710</v>
      </c>
      <c r="G2232" s="35">
        <v>5128204</v>
      </c>
      <c r="H2232" s="4" t="s">
        <v>3723</v>
      </c>
      <c r="I2232" s="4"/>
      <c r="J2232" s="4"/>
      <c r="K2232" s="4"/>
      <c r="L2232" s="4"/>
      <c r="M2232" s="33"/>
      <c r="N2232" s="38"/>
      <c r="O2232" s="33"/>
      <c r="P2232" s="244">
        <f t="shared" si="196"/>
        <v>0</v>
      </c>
      <c r="Q2232" s="25"/>
      <c r="R2232" s="25"/>
      <c r="S2232" s="25"/>
      <c r="T2232" s="109"/>
      <c r="U2232" s="25"/>
      <c r="V2232" s="25"/>
      <c r="W2232" s="25"/>
      <c r="X2232" s="25">
        <v>0</v>
      </c>
      <c r="Y2232" s="25"/>
      <c r="Z2232" s="25">
        <v>0</v>
      </c>
      <c r="AA2232" s="109"/>
      <c r="AB2232" s="25">
        <v>0</v>
      </c>
      <c r="AC2232" s="25">
        <v>0</v>
      </c>
      <c r="AD2232" s="25">
        <v>0</v>
      </c>
      <c r="AE2232" s="25">
        <v>0</v>
      </c>
      <c r="AF2232" s="25">
        <v>0</v>
      </c>
      <c r="AG2232" s="25">
        <v>0</v>
      </c>
      <c r="AH2232" s="109"/>
      <c r="AI2232" s="25">
        <v>0</v>
      </c>
      <c r="AJ2232" s="25">
        <v>0</v>
      </c>
      <c r="AK2232" s="123">
        <v>0</v>
      </c>
      <c r="AL2232" s="25">
        <v>0</v>
      </c>
      <c r="AM2232" s="25">
        <v>0</v>
      </c>
      <c r="AN2232" s="25">
        <v>0</v>
      </c>
      <c r="AO2232" s="109"/>
      <c r="AP2232" s="25">
        <v>0</v>
      </c>
      <c r="AQ2232" s="25">
        <v>0</v>
      </c>
      <c r="AR2232" s="25">
        <v>0</v>
      </c>
      <c r="AS2232" s="25">
        <v>0</v>
      </c>
      <c r="AT2232" s="25">
        <v>0</v>
      </c>
      <c r="AU2232" s="25">
        <v>0</v>
      </c>
      <c r="AW2232" t="str">
        <f t="shared" si="197"/>
        <v>Phạm Thanh Hà</v>
      </c>
      <c r="AX2232" s="27" t="str">
        <f t="shared" si="198"/>
        <v xml:space="preserve">Trần Thị Thúy Quỳnh </v>
      </c>
      <c r="AY2232" s="4" t="str">
        <f t="shared" si="199"/>
        <v>VIN+</v>
      </c>
    </row>
    <row r="2233" spans="1:51" outlineLevel="1" x14ac:dyDescent="0.25">
      <c r="A2233" s="4" t="s">
        <v>1104</v>
      </c>
      <c r="B2233" s="4" t="s">
        <v>797</v>
      </c>
      <c r="C2233" s="4" t="s">
        <v>451</v>
      </c>
      <c r="D2233" s="11" t="s">
        <v>776</v>
      </c>
      <c r="E2233" s="32" t="s">
        <v>574</v>
      </c>
      <c r="F2233" s="11" t="s">
        <v>710</v>
      </c>
      <c r="G2233" s="35">
        <v>5274693</v>
      </c>
      <c r="H2233" s="4" t="s">
        <v>3724</v>
      </c>
      <c r="I2233" s="4"/>
      <c r="J2233" s="4"/>
      <c r="K2233" s="4"/>
      <c r="L2233" s="4"/>
      <c r="M2233" s="33"/>
      <c r="N2233" s="38"/>
      <c r="O2233" s="33"/>
      <c r="P2233" s="244">
        <f t="shared" si="196"/>
        <v>541.79300000000001</v>
      </c>
      <c r="Q2233" s="25"/>
      <c r="R2233" s="25"/>
      <c r="S2233" s="25"/>
      <c r="T2233" s="109"/>
      <c r="U2233" s="25"/>
      <c r="V2233" s="25"/>
      <c r="W2233" s="25"/>
      <c r="X2233" s="25">
        <v>0</v>
      </c>
      <c r="Y2233" s="25"/>
      <c r="Z2233" s="25">
        <v>0</v>
      </c>
      <c r="AA2233" s="109"/>
      <c r="AB2233" s="25">
        <v>0</v>
      </c>
      <c r="AC2233" s="25">
        <v>0</v>
      </c>
      <c r="AD2233" s="25">
        <v>0</v>
      </c>
      <c r="AE2233" s="25">
        <v>0</v>
      </c>
      <c r="AF2233" s="25">
        <v>0</v>
      </c>
      <c r="AG2233" s="25">
        <v>0</v>
      </c>
      <c r="AH2233" s="109"/>
      <c r="AI2233" s="25">
        <v>0</v>
      </c>
      <c r="AJ2233" s="25">
        <v>0</v>
      </c>
      <c r="AK2233" s="123">
        <v>0</v>
      </c>
      <c r="AL2233" s="25">
        <v>0</v>
      </c>
      <c r="AM2233" s="25">
        <v>0</v>
      </c>
      <c r="AN2233" s="25">
        <v>0</v>
      </c>
      <c r="AO2233" s="109"/>
      <c r="AP2233" s="25">
        <v>0</v>
      </c>
      <c r="AQ2233" s="25">
        <v>0</v>
      </c>
      <c r="AR2233" s="25">
        <v>0</v>
      </c>
      <c r="AS2233" s="25">
        <v>0</v>
      </c>
      <c r="AT2233" s="25">
        <v>0</v>
      </c>
      <c r="AU2233" s="25">
        <v>541.79300000000001</v>
      </c>
      <c r="AW2233" t="str">
        <f t="shared" si="197"/>
        <v>Phạm Thanh Hà</v>
      </c>
      <c r="AX2233" s="27" t="str">
        <f t="shared" si="198"/>
        <v xml:space="preserve">Trần Thị Thúy Quỳnh </v>
      </c>
      <c r="AY2233" s="4" t="str">
        <f t="shared" si="199"/>
        <v>VIN+</v>
      </c>
    </row>
    <row r="2234" spans="1:51" outlineLevel="1" x14ac:dyDescent="0.25">
      <c r="A2234" s="4" t="s">
        <v>1104</v>
      </c>
      <c r="B2234" s="4" t="s">
        <v>797</v>
      </c>
      <c r="C2234" s="4" t="s">
        <v>451</v>
      </c>
      <c r="D2234" s="11" t="s">
        <v>776</v>
      </c>
      <c r="E2234" s="32" t="s">
        <v>574</v>
      </c>
      <c r="F2234" s="11" t="s">
        <v>710</v>
      </c>
      <c r="G2234" s="35">
        <v>5127814</v>
      </c>
      <c r="H2234" s="4" t="s">
        <v>3725</v>
      </c>
      <c r="I2234" s="4"/>
      <c r="J2234" s="4"/>
      <c r="K2234" s="4"/>
      <c r="L2234" s="4"/>
      <c r="M2234" s="33"/>
      <c r="N2234" s="38"/>
      <c r="O2234" s="33"/>
      <c r="P2234" s="244">
        <f t="shared" si="196"/>
        <v>359.05700000000002</v>
      </c>
      <c r="Q2234" s="25"/>
      <c r="R2234" s="25"/>
      <c r="S2234" s="25"/>
      <c r="T2234" s="109"/>
      <c r="U2234" s="25"/>
      <c r="V2234" s="25"/>
      <c r="W2234" s="25"/>
      <c r="X2234" s="25">
        <v>0</v>
      </c>
      <c r="Y2234" s="25"/>
      <c r="Z2234" s="25">
        <v>0</v>
      </c>
      <c r="AA2234" s="109"/>
      <c r="AB2234" s="25">
        <v>0</v>
      </c>
      <c r="AC2234" s="25">
        <v>0</v>
      </c>
      <c r="AD2234" s="25">
        <v>0</v>
      </c>
      <c r="AE2234" s="25">
        <v>0</v>
      </c>
      <c r="AF2234" s="25">
        <v>0</v>
      </c>
      <c r="AG2234" s="25">
        <v>0</v>
      </c>
      <c r="AH2234" s="109"/>
      <c r="AI2234" s="25">
        <v>0</v>
      </c>
      <c r="AJ2234" s="25">
        <v>0</v>
      </c>
      <c r="AK2234" s="123">
        <v>0</v>
      </c>
      <c r="AL2234" s="25">
        <v>0</v>
      </c>
      <c r="AM2234" s="25">
        <v>0</v>
      </c>
      <c r="AN2234" s="25">
        <v>0</v>
      </c>
      <c r="AO2234" s="109"/>
      <c r="AP2234" s="25">
        <v>359.05700000000002</v>
      </c>
      <c r="AQ2234" s="25">
        <v>0</v>
      </c>
      <c r="AR2234" s="25">
        <v>0</v>
      </c>
      <c r="AS2234" s="25">
        <v>0</v>
      </c>
      <c r="AT2234" s="25">
        <v>0</v>
      </c>
      <c r="AU2234" s="25">
        <v>0</v>
      </c>
      <c r="AW2234" t="str">
        <f t="shared" si="197"/>
        <v>Phạm Thanh Hà</v>
      </c>
      <c r="AX2234" s="27" t="str">
        <f t="shared" si="198"/>
        <v xml:space="preserve">Trần Thị Thúy Quỳnh </v>
      </c>
      <c r="AY2234" s="4" t="str">
        <f t="shared" si="199"/>
        <v>VIN+</v>
      </c>
    </row>
    <row r="2235" spans="1:51" outlineLevel="1" x14ac:dyDescent="0.25">
      <c r="A2235" s="4" t="s">
        <v>1104</v>
      </c>
      <c r="B2235" s="4" t="s">
        <v>797</v>
      </c>
      <c r="C2235" s="4" t="s">
        <v>451</v>
      </c>
      <c r="D2235" s="11" t="s">
        <v>776</v>
      </c>
      <c r="E2235" s="32" t="s">
        <v>574</v>
      </c>
      <c r="F2235" s="11" t="s">
        <v>710</v>
      </c>
      <c r="G2235" s="35">
        <v>5339170</v>
      </c>
      <c r="H2235" s="4" t="s">
        <v>3726</v>
      </c>
      <c r="I2235" s="4"/>
      <c r="J2235" s="4"/>
      <c r="K2235" s="4"/>
      <c r="L2235" s="4"/>
      <c r="M2235" s="33"/>
      <c r="N2235" s="38"/>
      <c r="O2235" s="33"/>
      <c r="P2235" s="244">
        <f t="shared" si="196"/>
        <v>910.49099999999999</v>
      </c>
      <c r="Q2235" s="25"/>
      <c r="R2235" s="25"/>
      <c r="S2235" s="25"/>
      <c r="T2235" s="109"/>
      <c r="U2235" s="25"/>
      <c r="V2235" s="25"/>
      <c r="W2235" s="25"/>
      <c r="X2235" s="25">
        <v>0</v>
      </c>
      <c r="Y2235" s="25"/>
      <c r="Z2235" s="25">
        <v>0</v>
      </c>
      <c r="AA2235" s="109"/>
      <c r="AB2235" s="25">
        <v>303.49700000000001</v>
      </c>
      <c r="AC2235" s="25">
        <v>0</v>
      </c>
      <c r="AD2235" s="25">
        <v>0</v>
      </c>
      <c r="AE2235" s="25">
        <v>0</v>
      </c>
      <c r="AF2235" s="25">
        <v>0</v>
      </c>
      <c r="AG2235" s="25">
        <v>0</v>
      </c>
      <c r="AH2235" s="109"/>
      <c r="AI2235" s="25">
        <v>0</v>
      </c>
      <c r="AJ2235" s="25">
        <v>0</v>
      </c>
      <c r="AK2235" s="123">
        <v>0</v>
      </c>
      <c r="AL2235" s="25">
        <v>0</v>
      </c>
      <c r="AM2235" s="25">
        <v>0</v>
      </c>
      <c r="AN2235" s="25">
        <v>0</v>
      </c>
      <c r="AO2235" s="109"/>
      <c r="AP2235" s="25">
        <v>0</v>
      </c>
      <c r="AQ2235" s="25">
        <v>0</v>
      </c>
      <c r="AR2235" s="25">
        <v>0</v>
      </c>
      <c r="AS2235" s="25">
        <v>0</v>
      </c>
      <c r="AT2235" s="25">
        <v>0</v>
      </c>
      <c r="AU2235" s="25">
        <v>606.99400000000003</v>
      </c>
      <c r="AW2235" t="str">
        <f t="shared" si="197"/>
        <v>Phạm Thanh Hà</v>
      </c>
      <c r="AX2235" s="27" t="str">
        <f t="shared" si="198"/>
        <v xml:space="preserve">Trần Thị Thúy Quỳnh </v>
      </c>
      <c r="AY2235" s="4" t="str">
        <f t="shared" si="199"/>
        <v>VIN+</v>
      </c>
    </row>
    <row r="2236" spans="1:51" outlineLevel="1" x14ac:dyDescent="0.25">
      <c r="A2236" s="4" t="s">
        <v>1104</v>
      </c>
      <c r="B2236" s="4" t="s">
        <v>797</v>
      </c>
      <c r="C2236" s="4" t="s">
        <v>451</v>
      </c>
      <c r="D2236" s="11" t="s">
        <v>776</v>
      </c>
      <c r="E2236" s="32" t="s">
        <v>574</v>
      </c>
      <c r="F2236" s="11" t="s">
        <v>710</v>
      </c>
      <c r="G2236" s="35">
        <v>5132470</v>
      </c>
      <c r="H2236" s="4" t="s">
        <v>3727</v>
      </c>
      <c r="I2236" s="4"/>
      <c r="J2236" s="4"/>
      <c r="K2236" s="4"/>
      <c r="L2236" s="4"/>
      <c r="M2236" s="33"/>
      <c r="N2236" s="38"/>
      <c r="O2236" s="33"/>
      <c r="P2236" s="244">
        <f t="shared" si="196"/>
        <v>1682.8040000000001</v>
      </c>
      <c r="Q2236" s="25"/>
      <c r="R2236" s="25"/>
      <c r="S2236" s="25"/>
      <c r="T2236" s="109"/>
      <c r="U2236" s="25"/>
      <c r="V2236" s="25"/>
      <c r="W2236" s="25"/>
      <c r="X2236" s="25">
        <v>0</v>
      </c>
      <c r="Y2236" s="25"/>
      <c r="Z2236" s="25">
        <v>0</v>
      </c>
      <c r="AA2236" s="109"/>
      <c r="AB2236" s="25">
        <v>0</v>
      </c>
      <c r="AC2236" s="25">
        <v>0</v>
      </c>
      <c r="AD2236" s="25">
        <v>0</v>
      </c>
      <c r="AE2236" s="25">
        <v>0</v>
      </c>
      <c r="AF2236" s="25">
        <v>0</v>
      </c>
      <c r="AG2236" s="25">
        <v>0</v>
      </c>
      <c r="AH2236" s="109"/>
      <c r="AI2236" s="25">
        <v>0</v>
      </c>
      <c r="AJ2236" s="25">
        <v>0</v>
      </c>
      <c r="AK2236" s="123">
        <v>0</v>
      </c>
      <c r="AL2236" s="25">
        <v>0</v>
      </c>
      <c r="AM2236" s="25">
        <v>0</v>
      </c>
      <c r="AN2236" s="25">
        <v>0</v>
      </c>
      <c r="AO2236" s="109"/>
      <c r="AP2236" s="25">
        <v>1079.866</v>
      </c>
      <c r="AQ2236" s="25">
        <v>0</v>
      </c>
      <c r="AR2236" s="25">
        <v>0</v>
      </c>
      <c r="AS2236" s="25">
        <v>0</v>
      </c>
      <c r="AT2236" s="25">
        <v>0</v>
      </c>
      <c r="AU2236" s="25">
        <v>602.93799999999999</v>
      </c>
      <c r="AW2236" t="str">
        <f t="shared" si="197"/>
        <v>Phạm Thanh Hà</v>
      </c>
      <c r="AX2236" s="27" t="str">
        <f t="shared" si="198"/>
        <v xml:space="preserve">Trần Thị Thúy Quỳnh </v>
      </c>
      <c r="AY2236" s="4" t="str">
        <f t="shared" si="199"/>
        <v>VIN+</v>
      </c>
    </row>
    <row r="2237" spans="1:51" outlineLevel="1" x14ac:dyDescent="0.25">
      <c r="A2237" s="4" t="s">
        <v>1104</v>
      </c>
      <c r="B2237" s="4" t="s">
        <v>797</v>
      </c>
      <c r="C2237" s="4" t="s">
        <v>451</v>
      </c>
      <c r="D2237" s="11" t="s">
        <v>776</v>
      </c>
      <c r="E2237" s="32" t="s">
        <v>574</v>
      </c>
      <c r="F2237" s="11" t="s">
        <v>710</v>
      </c>
      <c r="G2237" s="35">
        <v>5332641</v>
      </c>
      <c r="H2237" s="4" t="s">
        <v>3728</v>
      </c>
      <c r="I2237" s="4"/>
      <c r="J2237" s="4"/>
      <c r="K2237" s="4"/>
      <c r="L2237" s="4"/>
      <c r="M2237" s="33"/>
      <c r="N2237" s="38"/>
      <c r="O2237" s="33"/>
      <c r="P2237" s="244">
        <f t="shared" si="196"/>
        <v>359.05700000000002</v>
      </c>
      <c r="Q2237" s="25"/>
      <c r="R2237" s="25"/>
      <c r="S2237" s="25"/>
      <c r="T2237" s="109"/>
      <c r="U2237" s="25"/>
      <c r="V2237" s="25"/>
      <c r="W2237" s="25"/>
      <c r="X2237" s="25">
        <v>0</v>
      </c>
      <c r="Y2237" s="25"/>
      <c r="Z2237" s="25">
        <v>0</v>
      </c>
      <c r="AA2237" s="109"/>
      <c r="AB2237" s="25">
        <v>0</v>
      </c>
      <c r="AC2237" s="25">
        <v>0</v>
      </c>
      <c r="AD2237" s="25">
        <v>0</v>
      </c>
      <c r="AE2237" s="25">
        <v>0</v>
      </c>
      <c r="AF2237" s="25">
        <v>0</v>
      </c>
      <c r="AG2237" s="25">
        <v>0</v>
      </c>
      <c r="AH2237" s="109"/>
      <c r="AI2237" s="25">
        <v>0</v>
      </c>
      <c r="AJ2237" s="25">
        <v>0</v>
      </c>
      <c r="AK2237" s="123">
        <v>0</v>
      </c>
      <c r="AL2237" s="25">
        <v>0</v>
      </c>
      <c r="AM2237" s="25">
        <v>0</v>
      </c>
      <c r="AN2237" s="25">
        <v>0</v>
      </c>
      <c r="AO2237" s="109"/>
      <c r="AP2237" s="25">
        <v>0</v>
      </c>
      <c r="AQ2237" s="25">
        <v>0</v>
      </c>
      <c r="AR2237" s="25">
        <v>0</v>
      </c>
      <c r="AS2237" s="25">
        <v>0</v>
      </c>
      <c r="AT2237" s="25">
        <v>0</v>
      </c>
      <c r="AU2237" s="25">
        <v>359.05700000000002</v>
      </c>
      <c r="AW2237" t="str">
        <f t="shared" si="197"/>
        <v>Phạm Thanh Hà</v>
      </c>
      <c r="AX2237" s="27" t="str">
        <f t="shared" si="198"/>
        <v xml:space="preserve">Trần Thị Thúy Quỳnh </v>
      </c>
      <c r="AY2237" s="4" t="str">
        <f t="shared" si="199"/>
        <v>VIN+</v>
      </c>
    </row>
    <row r="2238" spans="1:51" outlineLevel="1" x14ac:dyDescent="0.25">
      <c r="A2238" s="4" t="s">
        <v>1104</v>
      </c>
      <c r="B2238" s="4" t="s">
        <v>797</v>
      </c>
      <c r="C2238" s="4" t="s">
        <v>451</v>
      </c>
      <c r="D2238" s="11" t="s">
        <v>776</v>
      </c>
      <c r="E2238" s="32" t="s">
        <v>574</v>
      </c>
      <c r="F2238" s="11" t="s">
        <v>710</v>
      </c>
      <c r="G2238" s="35">
        <v>5277690</v>
      </c>
      <c r="H2238" s="4" t="s">
        <v>3729</v>
      </c>
      <c r="I2238" s="4"/>
      <c r="J2238" s="4"/>
      <c r="K2238" s="4"/>
      <c r="L2238" s="4"/>
      <c r="M2238" s="33"/>
      <c r="N2238" s="38"/>
      <c r="O2238" s="33"/>
      <c r="P2238" s="244">
        <f t="shared" si="196"/>
        <v>303.49700000000001</v>
      </c>
      <c r="Q2238" s="25"/>
      <c r="R2238" s="25"/>
      <c r="S2238" s="25"/>
      <c r="T2238" s="109"/>
      <c r="U2238" s="25"/>
      <c r="V2238" s="25"/>
      <c r="W2238" s="25"/>
      <c r="X2238" s="25">
        <v>0</v>
      </c>
      <c r="Y2238" s="25"/>
      <c r="Z2238" s="25">
        <v>0</v>
      </c>
      <c r="AA2238" s="109"/>
      <c r="AB2238" s="25">
        <v>0</v>
      </c>
      <c r="AC2238" s="25">
        <v>0</v>
      </c>
      <c r="AD2238" s="25">
        <v>0</v>
      </c>
      <c r="AE2238" s="25">
        <v>0</v>
      </c>
      <c r="AF2238" s="25">
        <v>0</v>
      </c>
      <c r="AG2238" s="25">
        <v>0</v>
      </c>
      <c r="AH2238" s="109"/>
      <c r="AI2238" s="25">
        <v>0</v>
      </c>
      <c r="AJ2238" s="25">
        <v>0</v>
      </c>
      <c r="AK2238" s="123">
        <v>0</v>
      </c>
      <c r="AL2238" s="25">
        <v>303.49700000000001</v>
      </c>
      <c r="AM2238" s="25">
        <v>0</v>
      </c>
      <c r="AN2238" s="25">
        <v>0</v>
      </c>
      <c r="AO2238" s="109"/>
      <c r="AP2238" s="25">
        <v>0</v>
      </c>
      <c r="AQ2238" s="25">
        <v>0</v>
      </c>
      <c r="AR2238" s="25">
        <v>0</v>
      </c>
      <c r="AS2238" s="25">
        <v>0</v>
      </c>
      <c r="AT2238" s="25">
        <v>0</v>
      </c>
      <c r="AU2238" s="25">
        <v>0</v>
      </c>
      <c r="AW2238" t="str">
        <f t="shared" si="197"/>
        <v>Phạm Thanh Hà</v>
      </c>
      <c r="AX2238" s="27" t="str">
        <f t="shared" si="198"/>
        <v xml:space="preserve">Trần Thị Thúy Quỳnh </v>
      </c>
      <c r="AY2238" s="4" t="str">
        <f t="shared" si="199"/>
        <v>VIN+</v>
      </c>
    </row>
    <row r="2239" spans="1:51" outlineLevel="1" x14ac:dyDescent="0.25">
      <c r="A2239" s="4" t="s">
        <v>1104</v>
      </c>
      <c r="B2239" s="4" t="s">
        <v>797</v>
      </c>
      <c r="C2239" s="4" t="s">
        <v>451</v>
      </c>
      <c r="D2239" s="11" t="s">
        <v>776</v>
      </c>
      <c r="E2239" s="32" t="s">
        <v>574</v>
      </c>
      <c r="F2239" s="11" t="s">
        <v>710</v>
      </c>
      <c r="G2239" s="35">
        <v>5130119</v>
      </c>
      <c r="H2239" s="4" t="s">
        <v>3730</v>
      </c>
      <c r="I2239" s="4"/>
      <c r="J2239" s="4"/>
      <c r="K2239" s="4"/>
      <c r="L2239" s="4"/>
      <c r="M2239" s="33"/>
      <c r="N2239" s="38"/>
      <c r="O2239" s="33"/>
      <c r="P2239" s="244">
        <f t="shared" si="196"/>
        <v>0</v>
      </c>
      <c r="Q2239" s="25"/>
      <c r="R2239" s="25"/>
      <c r="S2239" s="25"/>
      <c r="T2239" s="109"/>
      <c r="U2239" s="25"/>
      <c r="V2239" s="25"/>
      <c r="W2239" s="25"/>
      <c r="X2239" s="25">
        <v>0</v>
      </c>
      <c r="Y2239" s="25"/>
      <c r="Z2239" s="25">
        <v>0</v>
      </c>
      <c r="AA2239" s="109"/>
      <c r="AB2239" s="25">
        <v>0</v>
      </c>
      <c r="AC2239" s="25">
        <v>0</v>
      </c>
      <c r="AD2239" s="25">
        <v>0</v>
      </c>
      <c r="AE2239" s="25">
        <v>0</v>
      </c>
      <c r="AF2239" s="25">
        <v>0</v>
      </c>
      <c r="AG2239" s="25">
        <v>0</v>
      </c>
      <c r="AH2239" s="109"/>
      <c r="AI2239" s="25">
        <v>0</v>
      </c>
      <c r="AJ2239" s="25">
        <v>0</v>
      </c>
      <c r="AK2239" s="123">
        <v>0</v>
      </c>
      <c r="AL2239" s="25">
        <v>0</v>
      </c>
      <c r="AM2239" s="25">
        <v>0</v>
      </c>
      <c r="AN2239" s="25">
        <v>0</v>
      </c>
      <c r="AO2239" s="109"/>
      <c r="AP2239" s="25">
        <v>0</v>
      </c>
      <c r="AQ2239" s="25">
        <v>0</v>
      </c>
      <c r="AR2239" s="25">
        <v>0</v>
      </c>
      <c r="AS2239" s="25">
        <v>0</v>
      </c>
      <c r="AT2239" s="25">
        <v>0</v>
      </c>
      <c r="AU2239" s="25">
        <v>0</v>
      </c>
      <c r="AW2239" t="str">
        <f t="shared" si="197"/>
        <v>Phạm Thanh Hà</v>
      </c>
      <c r="AX2239" s="27" t="str">
        <f t="shared" si="198"/>
        <v xml:space="preserve">Trần Thị Thúy Quỳnh </v>
      </c>
      <c r="AY2239" s="4" t="str">
        <f t="shared" si="199"/>
        <v>VIN+</v>
      </c>
    </row>
    <row r="2240" spans="1:51" outlineLevel="1" x14ac:dyDescent="0.25">
      <c r="A2240" s="4" t="s">
        <v>1104</v>
      </c>
      <c r="B2240" s="4" t="s">
        <v>797</v>
      </c>
      <c r="C2240" s="4" t="s">
        <v>451</v>
      </c>
      <c r="D2240" s="11" t="s">
        <v>776</v>
      </c>
      <c r="E2240" s="32" t="s">
        <v>574</v>
      </c>
      <c r="F2240" s="11" t="s">
        <v>710</v>
      </c>
      <c r="G2240" s="35">
        <v>5332627</v>
      </c>
      <c r="H2240" s="4" t="s">
        <v>3731</v>
      </c>
      <c r="I2240" s="4"/>
      <c r="J2240" s="4"/>
      <c r="K2240" s="4"/>
      <c r="L2240" s="4"/>
      <c r="M2240" s="33"/>
      <c r="N2240" s="38"/>
      <c r="O2240" s="33"/>
      <c r="P2240" s="244">
        <f t="shared" si="196"/>
        <v>359.05700000000002</v>
      </c>
      <c r="Q2240" s="25"/>
      <c r="R2240" s="25"/>
      <c r="S2240" s="25"/>
      <c r="T2240" s="109"/>
      <c r="U2240" s="25"/>
      <c r="V2240" s="25"/>
      <c r="W2240" s="25"/>
      <c r="X2240" s="25">
        <v>0</v>
      </c>
      <c r="Y2240" s="25"/>
      <c r="Z2240" s="25">
        <v>0</v>
      </c>
      <c r="AA2240" s="109"/>
      <c r="AB2240" s="25">
        <v>0</v>
      </c>
      <c r="AC2240" s="25">
        <v>0</v>
      </c>
      <c r="AD2240" s="25">
        <v>0</v>
      </c>
      <c r="AE2240" s="25">
        <v>0</v>
      </c>
      <c r="AF2240" s="25">
        <v>0</v>
      </c>
      <c r="AG2240" s="25">
        <v>0</v>
      </c>
      <c r="AH2240" s="109"/>
      <c r="AI2240" s="25">
        <v>0</v>
      </c>
      <c r="AJ2240" s="25">
        <v>0</v>
      </c>
      <c r="AK2240" s="123">
        <v>0</v>
      </c>
      <c r="AL2240" s="25">
        <v>0</v>
      </c>
      <c r="AM2240" s="25">
        <v>0</v>
      </c>
      <c r="AN2240" s="25">
        <v>0</v>
      </c>
      <c r="AO2240" s="109"/>
      <c r="AP2240" s="25">
        <v>359.05700000000002</v>
      </c>
      <c r="AQ2240" s="25">
        <v>0</v>
      </c>
      <c r="AR2240" s="25">
        <v>0</v>
      </c>
      <c r="AS2240" s="25">
        <v>0</v>
      </c>
      <c r="AT2240" s="25">
        <v>0</v>
      </c>
      <c r="AU2240" s="25">
        <v>0</v>
      </c>
      <c r="AW2240" t="str">
        <f t="shared" si="197"/>
        <v>Phạm Thanh Hà</v>
      </c>
      <c r="AX2240" s="27" t="str">
        <f t="shared" si="198"/>
        <v xml:space="preserve">Trần Thị Thúy Quỳnh </v>
      </c>
      <c r="AY2240" s="4" t="str">
        <f t="shared" si="199"/>
        <v>VIN+</v>
      </c>
    </row>
    <row r="2241" spans="1:51" outlineLevel="1" x14ac:dyDescent="0.25">
      <c r="A2241" s="4" t="s">
        <v>1104</v>
      </c>
      <c r="B2241" s="4" t="s">
        <v>797</v>
      </c>
      <c r="C2241" s="4" t="s">
        <v>451</v>
      </c>
      <c r="D2241" s="11" t="s">
        <v>776</v>
      </c>
      <c r="E2241" s="32" t="s">
        <v>574</v>
      </c>
      <c r="F2241" s="11" t="s">
        <v>710</v>
      </c>
      <c r="G2241" s="35">
        <v>5331846</v>
      </c>
      <c r="H2241" s="4" t="s">
        <v>3732</v>
      </c>
      <c r="I2241" s="4"/>
      <c r="J2241" s="4"/>
      <c r="K2241" s="4"/>
      <c r="L2241" s="4"/>
      <c r="M2241" s="33"/>
      <c r="N2241" s="38"/>
      <c r="O2241" s="33"/>
      <c r="P2241" s="244">
        <f t="shared" si="196"/>
        <v>476.928</v>
      </c>
      <c r="Q2241" s="25"/>
      <c r="R2241" s="25"/>
      <c r="S2241" s="25"/>
      <c r="T2241" s="109"/>
      <c r="U2241" s="25"/>
      <c r="V2241" s="25"/>
      <c r="W2241" s="25"/>
      <c r="X2241" s="25">
        <v>0</v>
      </c>
      <c r="Y2241" s="25"/>
      <c r="Z2241" s="25">
        <v>0</v>
      </c>
      <c r="AA2241" s="109"/>
      <c r="AB2241" s="25">
        <v>0</v>
      </c>
      <c r="AC2241" s="25">
        <v>0</v>
      </c>
      <c r="AD2241" s="25">
        <v>0</v>
      </c>
      <c r="AE2241" s="25">
        <v>0</v>
      </c>
      <c r="AF2241" s="25">
        <v>0</v>
      </c>
      <c r="AG2241" s="25">
        <v>0</v>
      </c>
      <c r="AH2241" s="109"/>
      <c r="AI2241" s="25">
        <v>0</v>
      </c>
      <c r="AJ2241" s="25">
        <v>0</v>
      </c>
      <c r="AK2241" s="123">
        <v>0</v>
      </c>
      <c r="AL2241" s="25">
        <v>0</v>
      </c>
      <c r="AM2241" s="25">
        <v>0</v>
      </c>
      <c r="AN2241" s="25">
        <v>0</v>
      </c>
      <c r="AO2241" s="109"/>
      <c r="AP2241" s="25">
        <v>476.928</v>
      </c>
      <c r="AQ2241" s="25">
        <v>0</v>
      </c>
      <c r="AR2241" s="25">
        <v>0</v>
      </c>
      <c r="AS2241" s="25">
        <v>0</v>
      </c>
      <c r="AT2241" s="25">
        <v>0</v>
      </c>
      <c r="AU2241" s="25">
        <v>0</v>
      </c>
      <c r="AW2241" t="str">
        <f t="shared" si="197"/>
        <v>Phạm Thanh Hà</v>
      </c>
      <c r="AX2241" s="27" t="str">
        <f t="shared" si="198"/>
        <v xml:space="preserve">Trần Thị Thúy Quỳnh </v>
      </c>
      <c r="AY2241" s="4" t="str">
        <f t="shared" si="199"/>
        <v>VIN+</v>
      </c>
    </row>
    <row r="2242" spans="1:51" outlineLevel="1" x14ac:dyDescent="0.25">
      <c r="A2242" s="4" t="s">
        <v>1104</v>
      </c>
      <c r="B2242" s="4" t="s">
        <v>797</v>
      </c>
      <c r="C2242" s="4" t="s">
        <v>451</v>
      </c>
      <c r="D2242" s="11" t="s">
        <v>776</v>
      </c>
      <c r="E2242" s="32" t="s">
        <v>574</v>
      </c>
      <c r="F2242" s="11" t="s">
        <v>710</v>
      </c>
      <c r="G2242" s="35">
        <v>5337954</v>
      </c>
      <c r="H2242" s="4" t="s">
        <v>3733</v>
      </c>
      <c r="I2242" s="4"/>
      <c r="J2242" s="4"/>
      <c r="K2242" s="4"/>
      <c r="L2242" s="4"/>
      <c r="M2242" s="33"/>
      <c r="N2242" s="38"/>
      <c r="O2242" s="33"/>
      <c r="P2242" s="244">
        <f t="shared" si="196"/>
        <v>597.52099999999996</v>
      </c>
      <c r="Q2242" s="25"/>
      <c r="R2242" s="25"/>
      <c r="S2242" s="25"/>
      <c r="T2242" s="109"/>
      <c r="U2242" s="25"/>
      <c r="V2242" s="25"/>
      <c r="W2242" s="25"/>
      <c r="X2242" s="25">
        <v>0</v>
      </c>
      <c r="Y2242" s="25"/>
      <c r="Z2242" s="25">
        <v>0</v>
      </c>
      <c r="AA2242" s="109"/>
      <c r="AB2242" s="25">
        <v>0</v>
      </c>
      <c r="AC2242" s="25">
        <v>0</v>
      </c>
      <c r="AD2242" s="25">
        <v>0</v>
      </c>
      <c r="AE2242" s="25">
        <v>0</v>
      </c>
      <c r="AF2242" s="25">
        <v>0</v>
      </c>
      <c r="AG2242" s="25">
        <v>0</v>
      </c>
      <c r="AH2242" s="109"/>
      <c r="AI2242" s="25">
        <v>0</v>
      </c>
      <c r="AJ2242" s="25">
        <v>0</v>
      </c>
      <c r="AK2242" s="123">
        <v>0</v>
      </c>
      <c r="AL2242" s="25">
        <v>0</v>
      </c>
      <c r="AM2242" s="25">
        <v>0</v>
      </c>
      <c r="AN2242" s="25">
        <v>0</v>
      </c>
      <c r="AO2242" s="109"/>
      <c r="AP2242" s="25">
        <v>238.464</v>
      </c>
      <c r="AQ2242" s="25">
        <v>0</v>
      </c>
      <c r="AR2242" s="25">
        <v>0</v>
      </c>
      <c r="AS2242" s="25">
        <v>0</v>
      </c>
      <c r="AT2242" s="25">
        <v>0</v>
      </c>
      <c r="AU2242" s="25">
        <v>359.05700000000002</v>
      </c>
      <c r="AW2242" t="str">
        <f t="shared" si="197"/>
        <v>Phạm Thanh Hà</v>
      </c>
      <c r="AX2242" s="27" t="str">
        <f t="shared" si="198"/>
        <v xml:space="preserve">Trần Thị Thúy Quỳnh </v>
      </c>
      <c r="AY2242" s="4" t="str">
        <f t="shared" si="199"/>
        <v>VIN+</v>
      </c>
    </row>
    <row r="2243" spans="1:51" outlineLevel="1" x14ac:dyDescent="0.25">
      <c r="A2243" s="4" t="s">
        <v>1104</v>
      </c>
      <c r="B2243" s="4" t="s">
        <v>797</v>
      </c>
      <c r="C2243" s="4" t="s">
        <v>451</v>
      </c>
      <c r="D2243" s="11" t="s">
        <v>776</v>
      </c>
      <c r="E2243" s="32" t="s">
        <v>574</v>
      </c>
      <c r="F2243" s="11" t="s">
        <v>710</v>
      </c>
      <c r="G2243" s="35">
        <v>5331213</v>
      </c>
      <c r="H2243" s="4" t="s">
        <v>3734</v>
      </c>
      <c r="I2243" s="4"/>
      <c r="J2243" s="4"/>
      <c r="K2243" s="4"/>
      <c r="L2243" s="4"/>
      <c r="M2243" s="33"/>
      <c r="N2243" s="38"/>
      <c r="O2243" s="33"/>
      <c r="P2243" s="244">
        <f t="shared" si="196"/>
        <v>0</v>
      </c>
      <c r="Q2243" s="25"/>
      <c r="R2243" s="25"/>
      <c r="S2243" s="25"/>
      <c r="T2243" s="109"/>
      <c r="U2243" s="25"/>
      <c r="V2243" s="25"/>
      <c r="W2243" s="25"/>
      <c r="X2243" s="25">
        <v>0</v>
      </c>
      <c r="Y2243" s="25"/>
      <c r="Z2243" s="25">
        <v>0</v>
      </c>
      <c r="AA2243" s="109"/>
      <c r="AB2243" s="25">
        <v>0</v>
      </c>
      <c r="AC2243" s="25">
        <v>0</v>
      </c>
      <c r="AD2243" s="25">
        <v>0</v>
      </c>
      <c r="AE2243" s="25">
        <v>0</v>
      </c>
      <c r="AF2243" s="25">
        <v>0</v>
      </c>
      <c r="AG2243" s="25">
        <v>0</v>
      </c>
      <c r="AH2243" s="109"/>
      <c r="AI2243" s="25">
        <v>0</v>
      </c>
      <c r="AJ2243" s="25">
        <v>0</v>
      </c>
      <c r="AK2243" s="123">
        <v>0</v>
      </c>
      <c r="AL2243" s="25">
        <v>0</v>
      </c>
      <c r="AM2243" s="25">
        <v>0</v>
      </c>
      <c r="AN2243" s="25">
        <v>0</v>
      </c>
      <c r="AO2243" s="109"/>
      <c r="AP2243" s="25">
        <v>0</v>
      </c>
      <c r="AQ2243" s="25">
        <v>0</v>
      </c>
      <c r="AR2243" s="25">
        <v>0</v>
      </c>
      <c r="AS2243" s="25">
        <v>0</v>
      </c>
      <c r="AT2243" s="25">
        <v>0</v>
      </c>
      <c r="AU2243" s="25">
        <v>0</v>
      </c>
      <c r="AW2243" t="str">
        <f t="shared" si="197"/>
        <v>Phạm Thanh Hà</v>
      </c>
      <c r="AX2243" s="27" t="str">
        <f t="shared" si="198"/>
        <v xml:space="preserve">Trần Thị Thúy Quỳnh </v>
      </c>
      <c r="AY2243" s="4" t="str">
        <f t="shared" si="199"/>
        <v>VIN+</v>
      </c>
    </row>
    <row r="2244" spans="1:51" outlineLevel="1" x14ac:dyDescent="0.25">
      <c r="A2244" s="4" t="s">
        <v>1104</v>
      </c>
      <c r="B2244" s="4" t="s">
        <v>797</v>
      </c>
      <c r="C2244" s="4" t="s">
        <v>451</v>
      </c>
      <c r="D2244" s="11" t="s">
        <v>776</v>
      </c>
      <c r="E2244" s="32" t="s">
        <v>574</v>
      </c>
      <c r="F2244" s="11" t="s">
        <v>710</v>
      </c>
      <c r="G2244" s="35">
        <v>5290954</v>
      </c>
      <c r="H2244" s="4" t="s">
        <v>3735</v>
      </c>
      <c r="I2244" s="4"/>
      <c r="J2244" s="4"/>
      <c r="K2244" s="4"/>
      <c r="L2244" s="4"/>
      <c r="M2244" s="33"/>
      <c r="N2244" s="38"/>
      <c r="O2244" s="33"/>
      <c r="P2244" s="244">
        <f t="shared" si="196"/>
        <v>778.11899999999991</v>
      </c>
      <c r="Q2244" s="25"/>
      <c r="R2244" s="25"/>
      <c r="S2244" s="25"/>
      <c r="T2244" s="109"/>
      <c r="U2244" s="25"/>
      <c r="V2244" s="25"/>
      <c r="W2244" s="25"/>
      <c r="X2244" s="25">
        <v>0</v>
      </c>
      <c r="Y2244" s="25"/>
      <c r="Z2244" s="25">
        <v>0</v>
      </c>
      <c r="AA2244" s="109"/>
      <c r="AB2244" s="25">
        <v>0</v>
      </c>
      <c r="AC2244" s="25">
        <v>0</v>
      </c>
      <c r="AD2244" s="25">
        <v>0</v>
      </c>
      <c r="AE2244" s="25">
        <v>0</v>
      </c>
      <c r="AF2244" s="25">
        <v>0</v>
      </c>
      <c r="AG2244" s="25">
        <v>0</v>
      </c>
      <c r="AH2244" s="109"/>
      <c r="AI2244" s="25">
        <v>0</v>
      </c>
      <c r="AJ2244" s="25">
        <v>0</v>
      </c>
      <c r="AK2244" s="123">
        <v>0</v>
      </c>
      <c r="AL2244" s="25">
        <v>0</v>
      </c>
      <c r="AM2244" s="25">
        <v>0</v>
      </c>
      <c r="AN2244" s="25">
        <v>0</v>
      </c>
      <c r="AO2244" s="109"/>
      <c r="AP2244" s="25">
        <v>238.464</v>
      </c>
      <c r="AQ2244" s="25">
        <v>0</v>
      </c>
      <c r="AR2244" s="25">
        <v>0</v>
      </c>
      <c r="AS2244" s="25">
        <v>0</v>
      </c>
      <c r="AT2244" s="25">
        <v>0</v>
      </c>
      <c r="AU2244" s="25">
        <v>539.65499999999997</v>
      </c>
      <c r="AW2244" t="str">
        <f t="shared" si="197"/>
        <v>Phạm Thanh Hà</v>
      </c>
      <c r="AX2244" s="27" t="str">
        <f t="shared" si="198"/>
        <v xml:space="preserve">Trần Thị Thúy Quỳnh </v>
      </c>
      <c r="AY2244" s="4" t="str">
        <f t="shared" si="199"/>
        <v>VIN+</v>
      </c>
    </row>
    <row r="2245" spans="1:51" outlineLevel="1" x14ac:dyDescent="0.25">
      <c r="A2245" s="4" t="s">
        <v>1104</v>
      </c>
      <c r="B2245" s="4" t="s">
        <v>797</v>
      </c>
      <c r="C2245" s="4" t="s">
        <v>451</v>
      </c>
      <c r="D2245" s="11" t="s">
        <v>776</v>
      </c>
      <c r="E2245" s="32" t="s">
        <v>574</v>
      </c>
      <c r="F2245" s="11" t="s">
        <v>710</v>
      </c>
      <c r="G2245" s="35">
        <v>5337594</v>
      </c>
      <c r="H2245" s="4" t="s">
        <v>3736</v>
      </c>
      <c r="I2245" s="4"/>
      <c r="J2245" s="4"/>
      <c r="K2245" s="4"/>
      <c r="L2245" s="4"/>
      <c r="M2245" s="33"/>
      <c r="N2245" s="38"/>
      <c r="O2245" s="33"/>
      <c r="P2245" s="244">
        <f t="shared" si="196"/>
        <v>0</v>
      </c>
      <c r="Q2245" s="25"/>
      <c r="R2245" s="25"/>
      <c r="S2245" s="25"/>
      <c r="T2245" s="109"/>
      <c r="U2245" s="25"/>
      <c r="V2245" s="25"/>
      <c r="W2245" s="25"/>
      <c r="X2245" s="25">
        <v>0</v>
      </c>
      <c r="Y2245" s="25"/>
      <c r="Z2245" s="25">
        <v>0</v>
      </c>
      <c r="AA2245" s="109"/>
      <c r="AB2245" s="25">
        <v>0</v>
      </c>
      <c r="AC2245" s="25">
        <v>0</v>
      </c>
      <c r="AD2245" s="25">
        <v>0</v>
      </c>
      <c r="AE2245" s="25">
        <v>0</v>
      </c>
      <c r="AF2245" s="25">
        <v>0</v>
      </c>
      <c r="AG2245" s="25">
        <v>0</v>
      </c>
      <c r="AH2245" s="109"/>
      <c r="AI2245" s="25">
        <v>0</v>
      </c>
      <c r="AJ2245" s="25">
        <v>0</v>
      </c>
      <c r="AK2245" s="123">
        <v>0</v>
      </c>
      <c r="AL2245" s="25">
        <v>0</v>
      </c>
      <c r="AM2245" s="25">
        <v>0</v>
      </c>
      <c r="AN2245" s="25">
        <v>0</v>
      </c>
      <c r="AO2245" s="109"/>
      <c r="AP2245" s="25">
        <v>0</v>
      </c>
      <c r="AQ2245" s="25">
        <v>0</v>
      </c>
      <c r="AR2245" s="25">
        <v>0</v>
      </c>
      <c r="AS2245" s="25">
        <v>0</v>
      </c>
      <c r="AT2245" s="25">
        <v>0</v>
      </c>
      <c r="AU2245" s="25">
        <v>0</v>
      </c>
      <c r="AW2245" t="str">
        <f t="shared" si="197"/>
        <v>Phạm Thanh Hà</v>
      </c>
      <c r="AX2245" s="27" t="str">
        <f t="shared" si="198"/>
        <v xml:space="preserve">Trần Thị Thúy Quỳnh </v>
      </c>
      <c r="AY2245" s="4" t="str">
        <f t="shared" si="199"/>
        <v>VIN+</v>
      </c>
    </row>
    <row r="2246" spans="1:51" outlineLevel="1" x14ac:dyDescent="0.25">
      <c r="A2246" s="4" t="s">
        <v>1104</v>
      </c>
      <c r="B2246" s="4" t="s">
        <v>797</v>
      </c>
      <c r="C2246" s="4" t="s">
        <v>451</v>
      </c>
      <c r="D2246" s="11" t="s">
        <v>776</v>
      </c>
      <c r="E2246" s="32" t="s">
        <v>574</v>
      </c>
      <c r="F2246" s="11" t="s">
        <v>710</v>
      </c>
      <c r="G2246" s="35">
        <v>5273331</v>
      </c>
      <c r="H2246" s="4" t="s">
        <v>3737</v>
      </c>
      <c r="I2246" s="4"/>
      <c r="J2246" s="4"/>
      <c r="K2246" s="4"/>
      <c r="L2246" s="4"/>
      <c r="M2246" s="33"/>
      <c r="N2246" s="38"/>
      <c r="O2246" s="33"/>
      <c r="P2246" s="244">
        <f t="shared" si="196"/>
        <v>180.59800000000001</v>
      </c>
      <c r="Q2246" s="25"/>
      <c r="R2246" s="25"/>
      <c r="S2246" s="25"/>
      <c r="T2246" s="109"/>
      <c r="U2246" s="25"/>
      <c r="V2246" s="25"/>
      <c r="W2246" s="25"/>
      <c r="X2246" s="25">
        <v>0</v>
      </c>
      <c r="Y2246" s="25"/>
      <c r="Z2246" s="25">
        <v>0</v>
      </c>
      <c r="AA2246" s="109"/>
      <c r="AB2246" s="25">
        <v>0</v>
      </c>
      <c r="AC2246" s="25">
        <v>0</v>
      </c>
      <c r="AD2246" s="25">
        <v>0</v>
      </c>
      <c r="AE2246" s="25">
        <v>0</v>
      </c>
      <c r="AF2246" s="25">
        <v>0</v>
      </c>
      <c r="AG2246" s="25">
        <v>0</v>
      </c>
      <c r="AH2246" s="109"/>
      <c r="AI2246" s="25">
        <v>0</v>
      </c>
      <c r="AJ2246" s="25">
        <v>0</v>
      </c>
      <c r="AK2246" s="123">
        <v>0</v>
      </c>
      <c r="AL2246" s="25">
        <v>0</v>
      </c>
      <c r="AM2246" s="25">
        <v>0</v>
      </c>
      <c r="AN2246" s="25">
        <v>0</v>
      </c>
      <c r="AO2246" s="109"/>
      <c r="AP2246" s="25">
        <v>0</v>
      </c>
      <c r="AQ2246" s="25">
        <v>0</v>
      </c>
      <c r="AR2246" s="25">
        <v>0</v>
      </c>
      <c r="AS2246" s="25">
        <v>0</v>
      </c>
      <c r="AT2246" s="25">
        <v>0</v>
      </c>
      <c r="AU2246" s="25">
        <v>180.59800000000001</v>
      </c>
      <c r="AW2246" t="str">
        <f t="shared" si="197"/>
        <v>Phạm Thanh Hà</v>
      </c>
      <c r="AX2246" s="27" t="str">
        <f t="shared" si="198"/>
        <v xml:space="preserve">Trần Thị Thúy Quỳnh </v>
      </c>
      <c r="AY2246" s="4" t="str">
        <f t="shared" si="199"/>
        <v>VIN+</v>
      </c>
    </row>
    <row r="2247" spans="1:51" outlineLevel="1" x14ac:dyDescent="0.25">
      <c r="A2247" s="4" t="s">
        <v>1104</v>
      </c>
      <c r="B2247" s="4" t="s">
        <v>797</v>
      </c>
      <c r="C2247" s="4" t="s">
        <v>451</v>
      </c>
      <c r="D2247" s="11" t="s">
        <v>776</v>
      </c>
      <c r="E2247" s="32" t="s">
        <v>574</v>
      </c>
      <c r="F2247" s="11" t="s">
        <v>710</v>
      </c>
      <c r="G2247" s="35">
        <v>5121450</v>
      </c>
      <c r="H2247" s="4" t="s">
        <v>3738</v>
      </c>
      <c r="I2247" s="4"/>
      <c r="J2247" s="4"/>
      <c r="K2247" s="4"/>
      <c r="L2247" s="4"/>
      <c r="M2247" s="33"/>
      <c r="N2247" s="38"/>
      <c r="O2247" s="33"/>
      <c r="P2247" s="244">
        <f t="shared" si="196"/>
        <v>238.464</v>
      </c>
      <c r="Q2247" s="25"/>
      <c r="R2247" s="25"/>
      <c r="S2247" s="25"/>
      <c r="T2247" s="109"/>
      <c r="U2247" s="25"/>
      <c r="V2247" s="25"/>
      <c r="W2247" s="25"/>
      <c r="X2247" s="25">
        <v>0</v>
      </c>
      <c r="Y2247" s="25"/>
      <c r="Z2247" s="25">
        <v>0</v>
      </c>
      <c r="AA2247" s="109"/>
      <c r="AB2247" s="25">
        <v>0</v>
      </c>
      <c r="AC2247" s="25">
        <v>0</v>
      </c>
      <c r="AD2247" s="25">
        <v>0</v>
      </c>
      <c r="AE2247" s="25">
        <v>0</v>
      </c>
      <c r="AF2247" s="25">
        <v>0</v>
      </c>
      <c r="AG2247" s="25">
        <v>0</v>
      </c>
      <c r="AH2247" s="109"/>
      <c r="AI2247" s="25">
        <v>0</v>
      </c>
      <c r="AJ2247" s="25">
        <v>0</v>
      </c>
      <c r="AK2247" s="123">
        <v>0</v>
      </c>
      <c r="AL2247" s="25">
        <v>0</v>
      </c>
      <c r="AM2247" s="25">
        <v>0</v>
      </c>
      <c r="AN2247" s="25">
        <v>0</v>
      </c>
      <c r="AO2247" s="109"/>
      <c r="AP2247" s="25">
        <v>238.464</v>
      </c>
      <c r="AQ2247" s="25">
        <v>0</v>
      </c>
      <c r="AR2247" s="25">
        <v>0</v>
      </c>
      <c r="AS2247" s="25">
        <v>0</v>
      </c>
      <c r="AT2247" s="25">
        <v>0</v>
      </c>
      <c r="AU2247" s="25">
        <v>0</v>
      </c>
      <c r="AW2247" t="str">
        <f t="shared" si="197"/>
        <v>Phạm Thanh Hà</v>
      </c>
      <c r="AX2247" s="27" t="str">
        <f t="shared" si="198"/>
        <v xml:space="preserve">Trần Thị Thúy Quỳnh </v>
      </c>
      <c r="AY2247" s="4" t="str">
        <f t="shared" si="199"/>
        <v>VIN+</v>
      </c>
    </row>
    <row r="2248" spans="1:51" outlineLevel="1" x14ac:dyDescent="0.25">
      <c r="A2248" s="4" t="s">
        <v>1104</v>
      </c>
      <c r="B2248" s="4" t="s">
        <v>797</v>
      </c>
      <c r="C2248" s="4" t="s">
        <v>451</v>
      </c>
      <c r="D2248" s="11" t="s">
        <v>776</v>
      </c>
      <c r="E2248" s="32" t="s">
        <v>574</v>
      </c>
      <c r="F2248" s="11" t="s">
        <v>710</v>
      </c>
      <c r="G2248" s="35">
        <v>5126628</v>
      </c>
      <c r="H2248" s="4" t="s">
        <v>3739</v>
      </c>
      <c r="I2248" s="4"/>
      <c r="J2248" s="4"/>
      <c r="K2248" s="4"/>
      <c r="L2248" s="4"/>
      <c r="M2248" s="33"/>
      <c r="N2248" s="38"/>
      <c r="O2248" s="33"/>
      <c r="P2248" s="244">
        <f t="shared" si="196"/>
        <v>1021.6110000000001</v>
      </c>
      <c r="Q2248" s="25"/>
      <c r="R2248" s="25"/>
      <c r="S2248" s="25"/>
      <c r="T2248" s="109"/>
      <c r="U2248" s="25"/>
      <c r="V2248" s="25"/>
      <c r="W2248" s="25"/>
      <c r="X2248" s="25">
        <v>0</v>
      </c>
      <c r="Y2248" s="25"/>
      <c r="Z2248" s="25">
        <v>0</v>
      </c>
      <c r="AA2248" s="109"/>
      <c r="AB2248" s="25">
        <v>303.49700000000001</v>
      </c>
      <c r="AC2248" s="25">
        <v>0</v>
      </c>
      <c r="AD2248" s="25">
        <v>0</v>
      </c>
      <c r="AE2248" s="25">
        <v>0</v>
      </c>
      <c r="AF2248" s="25">
        <v>0</v>
      </c>
      <c r="AG2248" s="25">
        <v>0</v>
      </c>
      <c r="AH2248" s="109"/>
      <c r="AI2248" s="25">
        <v>0</v>
      </c>
      <c r="AJ2248" s="25">
        <v>0</v>
      </c>
      <c r="AK2248" s="123">
        <v>0</v>
      </c>
      <c r="AL2248" s="25">
        <v>359.05700000000002</v>
      </c>
      <c r="AM2248" s="25">
        <v>0</v>
      </c>
      <c r="AN2248" s="25">
        <v>0</v>
      </c>
      <c r="AO2248" s="109"/>
      <c r="AP2248" s="25">
        <v>0</v>
      </c>
      <c r="AQ2248" s="25">
        <v>0</v>
      </c>
      <c r="AR2248" s="25">
        <v>0</v>
      </c>
      <c r="AS2248" s="25">
        <v>0</v>
      </c>
      <c r="AT2248" s="25">
        <v>0</v>
      </c>
      <c r="AU2248" s="25">
        <v>359.05700000000002</v>
      </c>
      <c r="AW2248" t="str">
        <f t="shared" si="197"/>
        <v>Phạm Thanh Hà</v>
      </c>
      <c r="AX2248" s="27" t="str">
        <f t="shared" si="198"/>
        <v xml:space="preserve">Trần Thị Thúy Quỳnh </v>
      </c>
      <c r="AY2248" s="4" t="str">
        <f t="shared" si="199"/>
        <v>VIN+</v>
      </c>
    </row>
    <row r="2249" spans="1:51" outlineLevel="1" x14ac:dyDescent="0.25">
      <c r="A2249" s="4" t="s">
        <v>1104</v>
      </c>
      <c r="B2249" s="4" t="s">
        <v>797</v>
      </c>
      <c r="C2249" s="4" t="s">
        <v>451</v>
      </c>
      <c r="D2249" s="11" t="s">
        <v>776</v>
      </c>
      <c r="E2249" s="32" t="s">
        <v>574</v>
      </c>
      <c r="F2249" s="11" t="s">
        <v>710</v>
      </c>
      <c r="G2249" s="35">
        <v>5274721</v>
      </c>
      <c r="H2249" s="4" t="s">
        <v>3740</v>
      </c>
      <c r="I2249" s="4"/>
      <c r="J2249" s="4"/>
      <c r="K2249" s="4"/>
      <c r="L2249" s="4"/>
      <c r="M2249" s="33"/>
      <c r="N2249" s="38"/>
      <c r="O2249" s="33"/>
      <c r="P2249" s="244">
        <f t="shared" si="196"/>
        <v>662.55400000000009</v>
      </c>
      <c r="Q2249" s="25"/>
      <c r="R2249" s="25"/>
      <c r="S2249" s="25"/>
      <c r="T2249" s="109"/>
      <c r="U2249" s="25"/>
      <c r="V2249" s="25"/>
      <c r="W2249" s="25"/>
      <c r="X2249" s="25">
        <v>0</v>
      </c>
      <c r="Y2249" s="25"/>
      <c r="Z2249" s="25">
        <v>0</v>
      </c>
      <c r="AA2249" s="109"/>
      <c r="AB2249" s="25">
        <v>0</v>
      </c>
      <c r="AC2249" s="25">
        <v>0</v>
      </c>
      <c r="AD2249" s="25">
        <v>0</v>
      </c>
      <c r="AE2249" s="25">
        <v>0</v>
      </c>
      <c r="AF2249" s="25">
        <v>0</v>
      </c>
      <c r="AG2249" s="25">
        <v>0</v>
      </c>
      <c r="AH2249" s="109"/>
      <c r="AI2249" s="25">
        <v>0</v>
      </c>
      <c r="AJ2249" s="25">
        <v>0</v>
      </c>
      <c r="AK2249" s="123">
        <v>0</v>
      </c>
      <c r="AL2249" s="25">
        <v>0</v>
      </c>
      <c r="AM2249" s="25">
        <v>0</v>
      </c>
      <c r="AN2249" s="25">
        <v>0</v>
      </c>
      <c r="AO2249" s="109"/>
      <c r="AP2249" s="25">
        <v>359.05700000000002</v>
      </c>
      <c r="AQ2249" s="25">
        <v>0</v>
      </c>
      <c r="AR2249" s="25">
        <v>0</v>
      </c>
      <c r="AS2249" s="25">
        <v>0</v>
      </c>
      <c r="AT2249" s="25">
        <v>0</v>
      </c>
      <c r="AU2249" s="25">
        <v>303.49700000000001</v>
      </c>
      <c r="AW2249" t="str">
        <f t="shared" si="197"/>
        <v>Phạm Thanh Hà</v>
      </c>
      <c r="AX2249" s="27" t="str">
        <f t="shared" si="198"/>
        <v xml:space="preserve">Trần Thị Thúy Quỳnh </v>
      </c>
      <c r="AY2249" s="4" t="str">
        <f t="shared" si="199"/>
        <v>VIN+</v>
      </c>
    </row>
    <row r="2250" spans="1:51" outlineLevel="1" x14ac:dyDescent="0.25">
      <c r="A2250" s="4" t="s">
        <v>1104</v>
      </c>
      <c r="B2250" s="4" t="s">
        <v>797</v>
      </c>
      <c r="C2250" s="4" t="s">
        <v>451</v>
      </c>
      <c r="D2250" s="11" t="s">
        <v>776</v>
      </c>
      <c r="E2250" s="32" t="s">
        <v>574</v>
      </c>
      <c r="F2250" s="11" t="s">
        <v>710</v>
      </c>
      <c r="G2250" s="35">
        <v>5332610</v>
      </c>
      <c r="H2250" s="4" t="s">
        <v>3741</v>
      </c>
      <c r="I2250" s="4"/>
      <c r="J2250" s="4"/>
      <c r="K2250" s="4"/>
      <c r="L2250" s="4"/>
      <c r="M2250" s="33"/>
      <c r="N2250" s="38"/>
      <c r="O2250" s="33"/>
      <c r="P2250" s="244">
        <f t="shared" ref="P2250:P2313" si="200">SUM(Q2250:AU2250)</f>
        <v>539.65499999999997</v>
      </c>
      <c r="Q2250" s="25"/>
      <c r="R2250" s="25"/>
      <c r="S2250" s="25"/>
      <c r="T2250" s="109"/>
      <c r="U2250" s="25"/>
      <c r="V2250" s="25"/>
      <c r="W2250" s="25"/>
      <c r="X2250" s="25">
        <v>0</v>
      </c>
      <c r="Y2250" s="25"/>
      <c r="Z2250" s="25">
        <v>0</v>
      </c>
      <c r="AA2250" s="109"/>
      <c r="AB2250" s="25">
        <v>0</v>
      </c>
      <c r="AC2250" s="25">
        <v>0</v>
      </c>
      <c r="AD2250" s="25">
        <v>0</v>
      </c>
      <c r="AE2250" s="25">
        <v>0</v>
      </c>
      <c r="AF2250" s="25">
        <v>0</v>
      </c>
      <c r="AG2250" s="25">
        <v>0</v>
      </c>
      <c r="AH2250" s="109"/>
      <c r="AI2250" s="25">
        <v>0</v>
      </c>
      <c r="AJ2250" s="25">
        <v>0</v>
      </c>
      <c r="AK2250" s="123">
        <v>0</v>
      </c>
      <c r="AL2250" s="25">
        <v>0</v>
      </c>
      <c r="AM2250" s="25">
        <v>0</v>
      </c>
      <c r="AN2250" s="25">
        <v>0</v>
      </c>
      <c r="AO2250" s="109"/>
      <c r="AP2250" s="25">
        <v>0</v>
      </c>
      <c r="AQ2250" s="25">
        <v>180.59800000000001</v>
      </c>
      <c r="AR2250" s="25">
        <v>0</v>
      </c>
      <c r="AS2250" s="25">
        <v>0</v>
      </c>
      <c r="AT2250" s="25">
        <v>0</v>
      </c>
      <c r="AU2250" s="25">
        <v>359.05700000000002</v>
      </c>
      <c r="AW2250" t="str">
        <f t="shared" ref="AW2250:AW2313" si="201">+C2250</f>
        <v>Phạm Thanh Hà</v>
      </c>
      <c r="AX2250" s="27" t="str">
        <f t="shared" ref="AX2250:AX2313" si="202">+E2250</f>
        <v xml:space="preserve">Trần Thị Thúy Quỳnh </v>
      </c>
      <c r="AY2250" s="4" t="str">
        <f t="shared" si="199"/>
        <v>VIN+</v>
      </c>
    </row>
    <row r="2251" spans="1:51" outlineLevel="1" x14ac:dyDescent="0.25">
      <c r="A2251" s="4" t="s">
        <v>1104</v>
      </c>
      <c r="B2251" s="4" t="s">
        <v>797</v>
      </c>
      <c r="C2251" s="4" t="s">
        <v>451</v>
      </c>
      <c r="D2251" s="11" t="s">
        <v>776</v>
      </c>
      <c r="E2251" s="32" t="s">
        <v>574</v>
      </c>
      <c r="F2251" s="11" t="s">
        <v>710</v>
      </c>
      <c r="G2251" s="35">
        <v>5121900</v>
      </c>
      <c r="H2251" s="4" t="s">
        <v>3742</v>
      </c>
      <c r="I2251" s="4"/>
      <c r="J2251" s="4"/>
      <c r="K2251" s="4"/>
      <c r="L2251" s="4"/>
      <c r="M2251" s="33"/>
      <c r="N2251" s="38"/>
      <c r="O2251" s="33"/>
      <c r="P2251" s="244">
        <f t="shared" si="200"/>
        <v>1619.1320000000001</v>
      </c>
      <c r="Q2251" s="25"/>
      <c r="R2251" s="25"/>
      <c r="S2251" s="25"/>
      <c r="T2251" s="109"/>
      <c r="U2251" s="25"/>
      <c r="V2251" s="25"/>
      <c r="W2251" s="25"/>
      <c r="X2251" s="25">
        <v>0</v>
      </c>
      <c r="Y2251" s="25"/>
      <c r="Z2251" s="25">
        <v>0</v>
      </c>
      <c r="AA2251" s="109"/>
      <c r="AB2251" s="25">
        <v>303.49700000000001</v>
      </c>
      <c r="AC2251" s="25">
        <v>0</v>
      </c>
      <c r="AD2251" s="25">
        <v>0</v>
      </c>
      <c r="AE2251" s="25">
        <v>0</v>
      </c>
      <c r="AF2251" s="25">
        <v>0</v>
      </c>
      <c r="AG2251" s="25">
        <v>0</v>
      </c>
      <c r="AH2251" s="109"/>
      <c r="AI2251" s="25">
        <v>0</v>
      </c>
      <c r="AJ2251" s="25">
        <v>0</v>
      </c>
      <c r="AK2251" s="123">
        <v>0</v>
      </c>
      <c r="AL2251" s="25">
        <v>718.11400000000003</v>
      </c>
      <c r="AM2251" s="25">
        <v>0</v>
      </c>
      <c r="AN2251" s="25">
        <v>0</v>
      </c>
      <c r="AO2251" s="109"/>
      <c r="AP2251" s="25">
        <v>0</v>
      </c>
      <c r="AQ2251" s="25">
        <v>238.464</v>
      </c>
      <c r="AR2251" s="25">
        <v>0</v>
      </c>
      <c r="AS2251" s="25">
        <v>0</v>
      </c>
      <c r="AT2251" s="25">
        <v>0</v>
      </c>
      <c r="AU2251" s="25">
        <v>359.05700000000002</v>
      </c>
      <c r="AW2251" t="str">
        <f t="shared" si="201"/>
        <v>Phạm Thanh Hà</v>
      </c>
      <c r="AX2251" s="27" t="str">
        <f t="shared" si="202"/>
        <v xml:space="preserve">Trần Thị Thúy Quỳnh </v>
      </c>
      <c r="AY2251" s="4" t="str">
        <f t="shared" si="199"/>
        <v>VIN+</v>
      </c>
    </row>
    <row r="2252" spans="1:51" outlineLevel="1" x14ac:dyDescent="0.25">
      <c r="A2252" s="4" t="s">
        <v>1104</v>
      </c>
      <c r="B2252" s="4" t="s">
        <v>797</v>
      </c>
      <c r="C2252" s="4" t="s">
        <v>451</v>
      </c>
      <c r="D2252" s="11" t="s">
        <v>776</v>
      </c>
      <c r="E2252" s="32" t="s">
        <v>574</v>
      </c>
      <c r="F2252" s="11" t="s">
        <v>710</v>
      </c>
      <c r="G2252" s="35">
        <v>5130254</v>
      </c>
      <c r="H2252" s="4" t="s">
        <v>3743</v>
      </c>
      <c r="I2252" s="4"/>
      <c r="J2252" s="4"/>
      <c r="K2252" s="4"/>
      <c r="L2252" s="4"/>
      <c r="M2252" s="33"/>
      <c r="N2252" s="38"/>
      <c r="O2252" s="33"/>
      <c r="P2252" s="244">
        <f t="shared" si="200"/>
        <v>238.464</v>
      </c>
      <c r="Q2252" s="25"/>
      <c r="R2252" s="25"/>
      <c r="S2252" s="25"/>
      <c r="T2252" s="109"/>
      <c r="U2252" s="25"/>
      <c r="V2252" s="25"/>
      <c r="W2252" s="25"/>
      <c r="X2252" s="25">
        <v>0</v>
      </c>
      <c r="Y2252" s="25"/>
      <c r="Z2252" s="25">
        <v>0</v>
      </c>
      <c r="AA2252" s="109"/>
      <c r="AB2252" s="25">
        <v>0</v>
      </c>
      <c r="AC2252" s="25">
        <v>0</v>
      </c>
      <c r="AD2252" s="25">
        <v>0</v>
      </c>
      <c r="AE2252" s="25">
        <v>0</v>
      </c>
      <c r="AF2252" s="25">
        <v>0</v>
      </c>
      <c r="AG2252" s="25">
        <v>0</v>
      </c>
      <c r="AH2252" s="109"/>
      <c r="AI2252" s="25">
        <v>0</v>
      </c>
      <c r="AJ2252" s="25">
        <v>0</v>
      </c>
      <c r="AK2252" s="123">
        <v>0</v>
      </c>
      <c r="AL2252" s="25">
        <v>238.464</v>
      </c>
      <c r="AM2252" s="25">
        <v>0</v>
      </c>
      <c r="AN2252" s="25">
        <v>0</v>
      </c>
      <c r="AO2252" s="109"/>
      <c r="AP2252" s="25">
        <v>0</v>
      </c>
      <c r="AQ2252" s="25">
        <v>0</v>
      </c>
      <c r="AR2252" s="25">
        <v>0</v>
      </c>
      <c r="AS2252" s="25">
        <v>0</v>
      </c>
      <c r="AT2252" s="25">
        <v>0</v>
      </c>
      <c r="AU2252" s="25">
        <v>0</v>
      </c>
      <c r="AW2252" t="str">
        <f t="shared" si="201"/>
        <v>Phạm Thanh Hà</v>
      </c>
      <c r="AX2252" s="27" t="str">
        <f t="shared" si="202"/>
        <v xml:space="preserve">Trần Thị Thúy Quỳnh </v>
      </c>
      <c r="AY2252" s="4" t="str">
        <f t="shared" si="199"/>
        <v>VIN+</v>
      </c>
    </row>
    <row r="2253" spans="1:51" outlineLevel="1" x14ac:dyDescent="0.25">
      <c r="A2253" s="4" t="s">
        <v>1104</v>
      </c>
      <c r="B2253" s="4" t="s">
        <v>797</v>
      </c>
      <c r="C2253" s="4" t="s">
        <v>451</v>
      </c>
      <c r="D2253" s="11" t="s">
        <v>776</v>
      </c>
      <c r="E2253" s="32" t="s">
        <v>574</v>
      </c>
      <c r="F2253" s="11" t="s">
        <v>710</v>
      </c>
      <c r="G2253" s="35">
        <v>5331877</v>
      </c>
      <c r="H2253" s="4" t="s">
        <v>3744</v>
      </c>
      <c r="I2253" s="4"/>
      <c r="J2253" s="4"/>
      <c r="K2253" s="4"/>
      <c r="L2253" s="4"/>
      <c r="M2253" s="33"/>
      <c r="N2253" s="38"/>
      <c r="O2253" s="33"/>
      <c r="P2253" s="244">
        <f t="shared" si="200"/>
        <v>0</v>
      </c>
      <c r="Q2253" s="25"/>
      <c r="R2253" s="25"/>
      <c r="S2253" s="25"/>
      <c r="T2253" s="109"/>
      <c r="U2253" s="25"/>
      <c r="V2253" s="25"/>
      <c r="W2253" s="25"/>
      <c r="X2253" s="25">
        <v>0</v>
      </c>
      <c r="Y2253" s="25"/>
      <c r="Z2253" s="25">
        <v>0</v>
      </c>
      <c r="AA2253" s="109"/>
      <c r="AB2253" s="25">
        <v>0</v>
      </c>
      <c r="AC2253" s="25">
        <v>0</v>
      </c>
      <c r="AD2253" s="25">
        <v>0</v>
      </c>
      <c r="AE2253" s="25">
        <v>0</v>
      </c>
      <c r="AF2253" s="25">
        <v>0</v>
      </c>
      <c r="AG2253" s="25">
        <v>0</v>
      </c>
      <c r="AH2253" s="109"/>
      <c r="AI2253" s="25">
        <v>0</v>
      </c>
      <c r="AJ2253" s="25">
        <v>0</v>
      </c>
      <c r="AK2253" s="123">
        <v>0</v>
      </c>
      <c r="AL2253" s="25">
        <v>0</v>
      </c>
      <c r="AM2253" s="25">
        <v>0</v>
      </c>
      <c r="AN2253" s="25">
        <v>0</v>
      </c>
      <c r="AO2253" s="109"/>
      <c r="AP2253" s="25">
        <v>0</v>
      </c>
      <c r="AQ2253" s="25">
        <v>0</v>
      </c>
      <c r="AR2253" s="25">
        <v>0</v>
      </c>
      <c r="AS2253" s="25">
        <v>0</v>
      </c>
      <c r="AT2253" s="25">
        <v>0</v>
      </c>
      <c r="AU2253" s="25">
        <v>0</v>
      </c>
      <c r="AW2253" t="str">
        <f t="shared" si="201"/>
        <v>Phạm Thanh Hà</v>
      </c>
      <c r="AX2253" s="27" t="str">
        <f t="shared" si="202"/>
        <v xml:space="preserve">Trần Thị Thúy Quỳnh </v>
      </c>
      <c r="AY2253" s="4" t="str">
        <f t="shared" si="199"/>
        <v>VIN+</v>
      </c>
    </row>
    <row r="2254" spans="1:51" outlineLevel="1" x14ac:dyDescent="0.25">
      <c r="A2254" s="4" t="s">
        <v>1104</v>
      </c>
      <c r="B2254" s="4" t="s">
        <v>797</v>
      </c>
      <c r="C2254" s="4" t="s">
        <v>451</v>
      </c>
      <c r="D2254" s="11" t="s">
        <v>776</v>
      </c>
      <c r="E2254" s="32" t="s">
        <v>574</v>
      </c>
      <c r="F2254" s="11" t="s">
        <v>710</v>
      </c>
      <c r="G2254" s="35">
        <v>5270033</v>
      </c>
      <c r="H2254" s="4" t="s">
        <v>3745</v>
      </c>
      <c r="I2254" s="4"/>
      <c r="J2254" s="4"/>
      <c r="K2254" s="4"/>
      <c r="L2254" s="4"/>
      <c r="M2254" s="33"/>
      <c r="N2254" s="38"/>
      <c r="O2254" s="33"/>
      <c r="P2254" s="244">
        <f t="shared" si="200"/>
        <v>0</v>
      </c>
      <c r="Q2254" s="25"/>
      <c r="R2254" s="25"/>
      <c r="S2254" s="25"/>
      <c r="T2254" s="109"/>
      <c r="U2254" s="25"/>
      <c r="V2254" s="25"/>
      <c r="W2254" s="25"/>
      <c r="X2254" s="25">
        <v>0</v>
      </c>
      <c r="Y2254" s="25"/>
      <c r="Z2254" s="25">
        <v>0</v>
      </c>
      <c r="AA2254" s="109"/>
      <c r="AB2254" s="25">
        <v>0</v>
      </c>
      <c r="AC2254" s="25">
        <v>0</v>
      </c>
      <c r="AD2254" s="25">
        <v>0</v>
      </c>
      <c r="AE2254" s="25">
        <v>0</v>
      </c>
      <c r="AF2254" s="25">
        <v>0</v>
      </c>
      <c r="AG2254" s="25">
        <v>0</v>
      </c>
      <c r="AH2254" s="109"/>
      <c r="AI2254" s="25">
        <v>0</v>
      </c>
      <c r="AJ2254" s="25">
        <v>0</v>
      </c>
      <c r="AK2254" s="123">
        <v>0</v>
      </c>
      <c r="AL2254" s="25">
        <v>0</v>
      </c>
      <c r="AM2254" s="25">
        <v>0</v>
      </c>
      <c r="AN2254" s="25">
        <v>0</v>
      </c>
      <c r="AO2254" s="109"/>
      <c r="AP2254" s="25">
        <v>0</v>
      </c>
      <c r="AQ2254" s="25">
        <v>0</v>
      </c>
      <c r="AR2254" s="25">
        <v>0</v>
      </c>
      <c r="AS2254" s="25">
        <v>0</v>
      </c>
      <c r="AT2254" s="25">
        <v>0</v>
      </c>
      <c r="AU2254" s="25">
        <v>0</v>
      </c>
      <c r="AW2254" t="str">
        <f t="shared" si="201"/>
        <v>Phạm Thanh Hà</v>
      </c>
      <c r="AX2254" s="27" t="str">
        <f t="shared" si="202"/>
        <v xml:space="preserve">Trần Thị Thúy Quỳnh </v>
      </c>
      <c r="AY2254" s="4" t="str">
        <f t="shared" si="199"/>
        <v>VIN+</v>
      </c>
    </row>
    <row r="2255" spans="1:51" outlineLevel="1" x14ac:dyDescent="0.25">
      <c r="A2255" s="4" t="s">
        <v>1104</v>
      </c>
      <c r="B2255" s="4" t="s">
        <v>797</v>
      </c>
      <c r="C2255" s="4" t="s">
        <v>451</v>
      </c>
      <c r="D2255" s="11" t="s">
        <v>776</v>
      </c>
      <c r="E2255" s="32" t="s">
        <v>574</v>
      </c>
      <c r="F2255" s="11" t="s">
        <v>710</v>
      </c>
      <c r="G2255" s="35">
        <v>5279522</v>
      </c>
      <c r="H2255" s="4" t="s">
        <v>3746</v>
      </c>
      <c r="I2255" s="4"/>
      <c r="J2255" s="4"/>
      <c r="K2255" s="4"/>
      <c r="L2255" s="4"/>
      <c r="M2255" s="33"/>
      <c r="N2255" s="38"/>
      <c r="O2255" s="33"/>
      <c r="P2255" s="244">
        <f t="shared" si="200"/>
        <v>0</v>
      </c>
      <c r="Q2255" s="25"/>
      <c r="R2255" s="25"/>
      <c r="S2255" s="25"/>
      <c r="T2255" s="109"/>
      <c r="U2255" s="25"/>
      <c r="V2255" s="25"/>
      <c r="W2255" s="25"/>
      <c r="X2255" s="25">
        <v>0</v>
      </c>
      <c r="Y2255" s="25"/>
      <c r="Z2255" s="25">
        <v>0</v>
      </c>
      <c r="AA2255" s="109"/>
      <c r="AB2255" s="25">
        <v>0</v>
      </c>
      <c r="AC2255" s="25">
        <v>0</v>
      </c>
      <c r="AD2255" s="25">
        <v>0</v>
      </c>
      <c r="AE2255" s="25">
        <v>0</v>
      </c>
      <c r="AF2255" s="25">
        <v>0</v>
      </c>
      <c r="AG2255" s="25">
        <v>0</v>
      </c>
      <c r="AH2255" s="109"/>
      <c r="AI2255" s="25">
        <v>0</v>
      </c>
      <c r="AJ2255" s="25">
        <v>0</v>
      </c>
      <c r="AK2255" s="123">
        <v>0</v>
      </c>
      <c r="AL2255" s="25">
        <v>0</v>
      </c>
      <c r="AM2255" s="25">
        <v>0</v>
      </c>
      <c r="AN2255" s="25">
        <v>0</v>
      </c>
      <c r="AO2255" s="109"/>
      <c r="AP2255" s="25">
        <v>0</v>
      </c>
      <c r="AQ2255" s="25">
        <v>0</v>
      </c>
      <c r="AR2255" s="25">
        <v>0</v>
      </c>
      <c r="AS2255" s="25">
        <v>0</v>
      </c>
      <c r="AT2255" s="25">
        <v>0</v>
      </c>
      <c r="AU2255" s="25">
        <v>0</v>
      </c>
      <c r="AW2255" t="str">
        <f t="shared" si="201"/>
        <v>Phạm Thanh Hà</v>
      </c>
      <c r="AX2255" s="27" t="str">
        <f t="shared" si="202"/>
        <v xml:space="preserve">Trần Thị Thúy Quỳnh </v>
      </c>
      <c r="AY2255" s="4" t="str">
        <f t="shared" si="199"/>
        <v>VIN+</v>
      </c>
    </row>
    <row r="2256" spans="1:51" outlineLevel="1" x14ac:dyDescent="0.25">
      <c r="A2256" s="4" t="s">
        <v>1104</v>
      </c>
      <c r="B2256" s="4" t="s">
        <v>797</v>
      </c>
      <c r="C2256" s="4" t="s">
        <v>451</v>
      </c>
      <c r="D2256" s="11" t="s">
        <v>776</v>
      </c>
      <c r="E2256" s="32" t="s">
        <v>574</v>
      </c>
      <c r="F2256" s="11" t="s">
        <v>710</v>
      </c>
      <c r="G2256" s="35">
        <v>5270998</v>
      </c>
      <c r="H2256" s="4" t="s">
        <v>3747</v>
      </c>
      <c r="I2256" s="4"/>
      <c r="J2256" s="4"/>
      <c r="K2256" s="4"/>
      <c r="L2256" s="4"/>
      <c r="M2256" s="33"/>
      <c r="N2256" s="38"/>
      <c r="O2256" s="33"/>
      <c r="P2256" s="244">
        <f t="shared" si="200"/>
        <v>238.464</v>
      </c>
      <c r="Q2256" s="25"/>
      <c r="R2256" s="25"/>
      <c r="S2256" s="25"/>
      <c r="T2256" s="109"/>
      <c r="U2256" s="25"/>
      <c r="V2256" s="25"/>
      <c r="W2256" s="25"/>
      <c r="X2256" s="25">
        <v>0</v>
      </c>
      <c r="Y2256" s="25"/>
      <c r="Z2256" s="25">
        <v>0</v>
      </c>
      <c r="AA2256" s="109"/>
      <c r="AB2256" s="25">
        <v>0</v>
      </c>
      <c r="AC2256" s="25">
        <v>0</v>
      </c>
      <c r="AD2256" s="25">
        <v>0</v>
      </c>
      <c r="AE2256" s="25">
        <v>0</v>
      </c>
      <c r="AF2256" s="25">
        <v>0</v>
      </c>
      <c r="AG2256" s="25">
        <v>0</v>
      </c>
      <c r="AH2256" s="109"/>
      <c r="AI2256" s="25">
        <v>0</v>
      </c>
      <c r="AJ2256" s="25">
        <v>238.464</v>
      </c>
      <c r="AK2256" s="123">
        <v>0</v>
      </c>
      <c r="AL2256" s="25">
        <v>0</v>
      </c>
      <c r="AM2256" s="25">
        <v>0</v>
      </c>
      <c r="AN2256" s="25">
        <v>0</v>
      </c>
      <c r="AO2256" s="109"/>
      <c r="AP2256" s="25">
        <v>0</v>
      </c>
      <c r="AQ2256" s="25">
        <v>0</v>
      </c>
      <c r="AR2256" s="25">
        <v>0</v>
      </c>
      <c r="AS2256" s="25">
        <v>0</v>
      </c>
      <c r="AT2256" s="25">
        <v>0</v>
      </c>
      <c r="AU2256" s="25">
        <v>0</v>
      </c>
      <c r="AW2256" t="str">
        <f t="shared" si="201"/>
        <v>Phạm Thanh Hà</v>
      </c>
      <c r="AX2256" s="27" t="str">
        <f t="shared" si="202"/>
        <v xml:space="preserve">Trần Thị Thúy Quỳnh </v>
      </c>
      <c r="AY2256" s="4" t="str">
        <f t="shared" ref="AY2256:AY2319" si="203">+B2256</f>
        <v>VIN+</v>
      </c>
    </row>
    <row r="2257" spans="1:51" outlineLevel="1" x14ac:dyDescent="0.25">
      <c r="A2257" s="4" t="s">
        <v>1104</v>
      </c>
      <c r="B2257" s="4" t="s">
        <v>797</v>
      </c>
      <c r="C2257" s="4" t="s">
        <v>451</v>
      </c>
      <c r="D2257" s="11" t="s">
        <v>776</v>
      </c>
      <c r="E2257" s="32" t="s">
        <v>574</v>
      </c>
      <c r="F2257" s="11" t="s">
        <v>710</v>
      </c>
      <c r="G2257" s="35">
        <v>5335406</v>
      </c>
      <c r="H2257" s="4" t="s">
        <v>3748</v>
      </c>
      <c r="I2257" s="4"/>
      <c r="J2257" s="4"/>
      <c r="K2257" s="4"/>
      <c r="L2257" s="4"/>
      <c r="M2257" s="33"/>
      <c r="N2257" s="38"/>
      <c r="O2257" s="33"/>
      <c r="P2257" s="244">
        <f t="shared" si="200"/>
        <v>718.11400000000003</v>
      </c>
      <c r="Q2257" s="25"/>
      <c r="R2257" s="25"/>
      <c r="S2257" s="25"/>
      <c r="T2257" s="109"/>
      <c r="U2257" s="25"/>
      <c r="V2257" s="25"/>
      <c r="W2257" s="25"/>
      <c r="X2257" s="25">
        <v>0</v>
      </c>
      <c r="Y2257" s="25"/>
      <c r="Z2257" s="25">
        <v>0</v>
      </c>
      <c r="AA2257" s="109"/>
      <c r="AB2257" s="25">
        <v>0</v>
      </c>
      <c r="AC2257" s="25">
        <v>0</v>
      </c>
      <c r="AD2257" s="25">
        <v>0</v>
      </c>
      <c r="AE2257" s="25">
        <v>0</v>
      </c>
      <c r="AF2257" s="25">
        <v>0</v>
      </c>
      <c r="AG2257" s="25">
        <v>0</v>
      </c>
      <c r="AH2257" s="109"/>
      <c r="AI2257" s="25">
        <v>0</v>
      </c>
      <c r="AJ2257" s="25">
        <v>0</v>
      </c>
      <c r="AK2257" s="123">
        <v>0</v>
      </c>
      <c r="AL2257" s="25">
        <v>0</v>
      </c>
      <c r="AM2257" s="25">
        <v>0</v>
      </c>
      <c r="AN2257" s="25">
        <v>0</v>
      </c>
      <c r="AO2257" s="109"/>
      <c r="AP2257" s="25">
        <v>0</v>
      </c>
      <c r="AQ2257" s="25">
        <v>0</v>
      </c>
      <c r="AR2257" s="25">
        <v>0</v>
      </c>
      <c r="AS2257" s="25">
        <v>0</v>
      </c>
      <c r="AT2257" s="25">
        <v>0</v>
      </c>
      <c r="AU2257" s="25">
        <v>718.11400000000003</v>
      </c>
      <c r="AW2257" t="str">
        <f t="shared" si="201"/>
        <v>Phạm Thanh Hà</v>
      </c>
      <c r="AX2257" s="27" t="str">
        <f t="shared" si="202"/>
        <v xml:space="preserve">Trần Thị Thúy Quỳnh </v>
      </c>
      <c r="AY2257" s="4" t="str">
        <f t="shared" si="203"/>
        <v>VIN+</v>
      </c>
    </row>
    <row r="2258" spans="1:51" outlineLevel="1" x14ac:dyDescent="0.25">
      <c r="A2258" s="4" t="s">
        <v>1104</v>
      </c>
      <c r="B2258" s="4" t="s">
        <v>797</v>
      </c>
      <c r="C2258" s="4" t="s">
        <v>451</v>
      </c>
      <c r="D2258" s="11" t="s">
        <v>776</v>
      </c>
      <c r="E2258" s="32" t="s">
        <v>574</v>
      </c>
      <c r="F2258" s="11" t="s">
        <v>710</v>
      </c>
      <c r="G2258" s="35">
        <v>5276639</v>
      </c>
      <c r="H2258" s="4" t="s">
        <v>3749</v>
      </c>
      <c r="I2258" s="4"/>
      <c r="J2258" s="4"/>
      <c r="K2258" s="4"/>
      <c r="L2258" s="4"/>
      <c r="M2258" s="33"/>
      <c r="N2258" s="38"/>
      <c r="O2258" s="33"/>
      <c r="P2258" s="244">
        <f t="shared" si="200"/>
        <v>541.96100000000001</v>
      </c>
      <c r="Q2258" s="25"/>
      <c r="R2258" s="25"/>
      <c r="S2258" s="25"/>
      <c r="T2258" s="109"/>
      <c r="U2258" s="25"/>
      <c r="V2258" s="25"/>
      <c r="W2258" s="25"/>
      <c r="X2258" s="25">
        <v>0</v>
      </c>
      <c r="Y2258" s="25"/>
      <c r="Z2258" s="25">
        <v>0</v>
      </c>
      <c r="AA2258" s="109"/>
      <c r="AB2258" s="25">
        <v>0</v>
      </c>
      <c r="AC2258" s="25">
        <v>0</v>
      </c>
      <c r="AD2258" s="25">
        <v>0</v>
      </c>
      <c r="AE2258" s="25">
        <v>0</v>
      </c>
      <c r="AF2258" s="25">
        <v>0</v>
      </c>
      <c r="AG2258" s="25">
        <v>0</v>
      </c>
      <c r="AH2258" s="109"/>
      <c r="AI2258" s="25">
        <v>0</v>
      </c>
      <c r="AJ2258" s="25">
        <v>238.464</v>
      </c>
      <c r="AK2258" s="123">
        <v>0</v>
      </c>
      <c r="AL2258" s="25">
        <v>0</v>
      </c>
      <c r="AM2258" s="25">
        <v>0</v>
      </c>
      <c r="AN2258" s="25">
        <v>0</v>
      </c>
      <c r="AO2258" s="109"/>
      <c r="AP2258" s="25">
        <v>0</v>
      </c>
      <c r="AQ2258" s="25">
        <v>0</v>
      </c>
      <c r="AR2258" s="25">
        <v>0</v>
      </c>
      <c r="AS2258" s="25">
        <v>0</v>
      </c>
      <c r="AT2258" s="25">
        <v>0</v>
      </c>
      <c r="AU2258" s="25">
        <v>303.49700000000001</v>
      </c>
      <c r="AW2258" t="str">
        <f t="shared" si="201"/>
        <v>Phạm Thanh Hà</v>
      </c>
      <c r="AX2258" s="27" t="str">
        <f t="shared" si="202"/>
        <v xml:space="preserve">Trần Thị Thúy Quỳnh </v>
      </c>
      <c r="AY2258" s="4" t="str">
        <f t="shared" si="203"/>
        <v>VIN+</v>
      </c>
    </row>
    <row r="2259" spans="1:51" outlineLevel="1" x14ac:dyDescent="0.25">
      <c r="A2259" s="4" t="s">
        <v>1104</v>
      </c>
      <c r="B2259" s="4" t="s">
        <v>797</v>
      </c>
      <c r="C2259" s="4" t="s">
        <v>451</v>
      </c>
      <c r="D2259" s="11" t="s">
        <v>776</v>
      </c>
      <c r="E2259" s="32" t="s">
        <v>574</v>
      </c>
      <c r="F2259" s="11" t="s">
        <v>710</v>
      </c>
      <c r="G2259" s="35">
        <v>5330605</v>
      </c>
      <c r="H2259" s="4" t="s">
        <v>3750</v>
      </c>
      <c r="I2259" s="4"/>
      <c r="J2259" s="4"/>
      <c r="K2259" s="4"/>
      <c r="L2259" s="4"/>
      <c r="M2259" s="33"/>
      <c r="N2259" s="38"/>
      <c r="O2259" s="33"/>
      <c r="P2259" s="244">
        <f t="shared" si="200"/>
        <v>597.52099999999996</v>
      </c>
      <c r="Q2259" s="25"/>
      <c r="R2259" s="25"/>
      <c r="S2259" s="25"/>
      <c r="T2259" s="109"/>
      <c r="U2259" s="25"/>
      <c r="V2259" s="25"/>
      <c r="W2259" s="25"/>
      <c r="X2259" s="25">
        <v>0</v>
      </c>
      <c r="Y2259" s="25"/>
      <c r="Z2259" s="25">
        <v>0</v>
      </c>
      <c r="AA2259" s="109"/>
      <c r="AB2259" s="25">
        <v>0</v>
      </c>
      <c r="AC2259" s="25">
        <v>0</v>
      </c>
      <c r="AD2259" s="25">
        <v>0</v>
      </c>
      <c r="AE2259" s="25">
        <v>0</v>
      </c>
      <c r="AF2259" s="25">
        <v>0</v>
      </c>
      <c r="AG2259" s="25">
        <v>0</v>
      </c>
      <c r="AH2259" s="109"/>
      <c r="AI2259" s="25">
        <v>0</v>
      </c>
      <c r="AJ2259" s="25">
        <v>0</v>
      </c>
      <c r="AK2259" s="123">
        <v>0</v>
      </c>
      <c r="AL2259" s="25">
        <v>0</v>
      </c>
      <c r="AM2259" s="25">
        <v>0</v>
      </c>
      <c r="AN2259" s="25">
        <v>0</v>
      </c>
      <c r="AO2259" s="109"/>
      <c r="AP2259" s="25">
        <v>0</v>
      </c>
      <c r="AQ2259" s="25">
        <v>0</v>
      </c>
      <c r="AR2259" s="25">
        <v>597.52099999999996</v>
      </c>
      <c r="AS2259" s="25">
        <v>0</v>
      </c>
      <c r="AT2259" s="25">
        <v>0</v>
      </c>
      <c r="AU2259" s="25">
        <v>0</v>
      </c>
      <c r="AW2259" t="str">
        <f t="shared" si="201"/>
        <v>Phạm Thanh Hà</v>
      </c>
      <c r="AX2259" s="27" t="str">
        <f t="shared" si="202"/>
        <v xml:space="preserve">Trần Thị Thúy Quỳnh </v>
      </c>
      <c r="AY2259" s="4" t="str">
        <f t="shared" si="203"/>
        <v>VIN+</v>
      </c>
    </row>
    <row r="2260" spans="1:51" outlineLevel="1" x14ac:dyDescent="0.25">
      <c r="A2260" s="4" t="s">
        <v>1104</v>
      </c>
      <c r="B2260" s="4" t="s">
        <v>797</v>
      </c>
      <c r="C2260" s="4" t="s">
        <v>451</v>
      </c>
      <c r="D2260" s="11" t="s">
        <v>776</v>
      </c>
      <c r="E2260" s="32" t="s">
        <v>574</v>
      </c>
      <c r="F2260" s="11" t="s">
        <v>710</v>
      </c>
      <c r="G2260" s="35">
        <v>5335624</v>
      </c>
      <c r="H2260" s="4" t="s">
        <v>3751</v>
      </c>
      <c r="I2260" s="4"/>
      <c r="J2260" s="4"/>
      <c r="K2260" s="4"/>
      <c r="L2260" s="4"/>
      <c r="M2260" s="33"/>
      <c r="N2260" s="38"/>
      <c r="O2260" s="33"/>
      <c r="P2260" s="244">
        <f t="shared" si="200"/>
        <v>0</v>
      </c>
      <c r="Q2260" s="25"/>
      <c r="R2260" s="25"/>
      <c r="S2260" s="25"/>
      <c r="T2260" s="109"/>
      <c r="U2260" s="25"/>
      <c r="V2260" s="25"/>
      <c r="W2260" s="25"/>
      <c r="X2260" s="25">
        <v>0</v>
      </c>
      <c r="Y2260" s="25"/>
      <c r="Z2260" s="25">
        <v>0</v>
      </c>
      <c r="AA2260" s="109"/>
      <c r="AB2260" s="25">
        <v>0</v>
      </c>
      <c r="AC2260" s="25">
        <v>0</v>
      </c>
      <c r="AD2260" s="25">
        <v>0</v>
      </c>
      <c r="AE2260" s="25">
        <v>0</v>
      </c>
      <c r="AF2260" s="25">
        <v>0</v>
      </c>
      <c r="AG2260" s="25">
        <v>0</v>
      </c>
      <c r="AH2260" s="109"/>
      <c r="AI2260" s="25">
        <v>0</v>
      </c>
      <c r="AJ2260" s="25">
        <v>0</v>
      </c>
      <c r="AK2260" s="123">
        <v>0</v>
      </c>
      <c r="AL2260" s="25">
        <v>0</v>
      </c>
      <c r="AM2260" s="25">
        <v>0</v>
      </c>
      <c r="AN2260" s="25">
        <v>0</v>
      </c>
      <c r="AO2260" s="109"/>
      <c r="AP2260" s="25">
        <v>0</v>
      </c>
      <c r="AQ2260" s="25">
        <v>0</v>
      </c>
      <c r="AR2260" s="25">
        <v>0</v>
      </c>
      <c r="AS2260" s="25">
        <v>0</v>
      </c>
      <c r="AT2260" s="25">
        <v>0</v>
      </c>
      <c r="AU2260" s="25">
        <v>0</v>
      </c>
      <c r="AW2260" t="str">
        <f t="shared" si="201"/>
        <v>Phạm Thanh Hà</v>
      </c>
      <c r="AX2260" s="27" t="str">
        <f t="shared" si="202"/>
        <v xml:space="preserve">Trần Thị Thúy Quỳnh </v>
      </c>
      <c r="AY2260" s="4" t="str">
        <f t="shared" si="203"/>
        <v>VIN+</v>
      </c>
    </row>
    <row r="2261" spans="1:51" outlineLevel="1" x14ac:dyDescent="0.25">
      <c r="A2261" s="4" t="s">
        <v>1104</v>
      </c>
      <c r="B2261" s="4" t="s">
        <v>797</v>
      </c>
      <c r="C2261" s="4" t="s">
        <v>451</v>
      </c>
      <c r="D2261" s="11" t="s">
        <v>776</v>
      </c>
      <c r="E2261" s="32" t="s">
        <v>574</v>
      </c>
      <c r="F2261" s="11" t="s">
        <v>710</v>
      </c>
      <c r="G2261" s="35">
        <v>5338489</v>
      </c>
      <c r="H2261" s="4" t="s">
        <v>3752</v>
      </c>
      <c r="I2261" s="4"/>
      <c r="J2261" s="4"/>
      <c r="K2261" s="4"/>
      <c r="L2261" s="4"/>
      <c r="M2261" s="33"/>
      <c r="N2261" s="38"/>
      <c r="O2261" s="33"/>
      <c r="P2261" s="244">
        <f t="shared" si="200"/>
        <v>238.464</v>
      </c>
      <c r="Q2261" s="25"/>
      <c r="R2261" s="25"/>
      <c r="S2261" s="25"/>
      <c r="T2261" s="109"/>
      <c r="U2261" s="25"/>
      <c r="V2261" s="25"/>
      <c r="W2261" s="25"/>
      <c r="X2261" s="25">
        <v>0</v>
      </c>
      <c r="Y2261" s="25"/>
      <c r="Z2261" s="25">
        <v>0</v>
      </c>
      <c r="AA2261" s="109"/>
      <c r="AB2261" s="25">
        <v>0</v>
      </c>
      <c r="AC2261" s="25">
        <v>0</v>
      </c>
      <c r="AD2261" s="25">
        <v>0</v>
      </c>
      <c r="AE2261" s="25">
        <v>0</v>
      </c>
      <c r="AF2261" s="25">
        <v>0</v>
      </c>
      <c r="AG2261" s="25">
        <v>0</v>
      </c>
      <c r="AH2261" s="109"/>
      <c r="AI2261" s="25">
        <v>0</v>
      </c>
      <c r="AJ2261" s="25">
        <v>238.464</v>
      </c>
      <c r="AK2261" s="123">
        <v>0</v>
      </c>
      <c r="AL2261" s="25">
        <v>0</v>
      </c>
      <c r="AM2261" s="25">
        <v>0</v>
      </c>
      <c r="AN2261" s="25">
        <v>0</v>
      </c>
      <c r="AO2261" s="109"/>
      <c r="AP2261" s="25">
        <v>0</v>
      </c>
      <c r="AQ2261" s="25">
        <v>0</v>
      </c>
      <c r="AR2261" s="25">
        <v>0</v>
      </c>
      <c r="AS2261" s="25">
        <v>0</v>
      </c>
      <c r="AT2261" s="25">
        <v>0</v>
      </c>
      <c r="AU2261" s="25">
        <v>0</v>
      </c>
      <c r="AW2261" t="str">
        <f t="shared" si="201"/>
        <v>Phạm Thanh Hà</v>
      </c>
      <c r="AX2261" s="27" t="str">
        <f t="shared" si="202"/>
        <v xml:space="preserve">Trần Thị Thúy Quỳnh </v>
      </c>
      <c r="AY2261" s="4" t="str">
        <f t="shared" si="203"/>
        <v>VIN+</v>
      </c>
    </row>
    <row r="2262" spans="1:51" outlineLevel="1" x14ac:dyDescent="0.25">
      <c r="A2262" s="4" t="s">
        <v>1104</v>
      </c>
      <c r="B2262" s="4" t="s">
        <v>797</v>
      </c>
      <c r="C2262" s="4" t="s">
        <v>451</v>
      </c>
      <c r="D2262" s="11" t="s">
        <v>776</v>
      </c>
      <c r="E2262" s="32" t="s">
        <v>574</v>
      </c>
      <c r="F2262" s="11" t="s">
        <v>710</v>
      </c>
      <c r="G2262" s="35">
        <v>5296415</v>
      </c>
      <c r="H2262" s="4" t="s">
        <v>3753</v>
      </c>
      <c r="I2262" s="4"/>
      <c r="J2262" s="4"/>
      <c r="K2262" s="4"/>
      <c r="L2262" s="4"/>
      <c r="M2262" s="33"/>
      <c r="N2262" s="38"/>
      <c r="O2262" s="33"/>
      <c r="P2262" s="244">
        <f t="shared" si="200"/>
        <v>0</v>
      </c>
      <c r="Q2262" s="25"/>
      <c r="R2262" s="25"/>
      <c r="S2262" s="25"/>
      <c r="T2262" s="109"/>
      <c r="U2262" s="25"/>
      <c r="V2262" s="25"/>
      <c r="W2262" s="25"/>
      <c r="X2262" s="25">
        <v>0</v>
      </c>
      <c r="Y2262" s="25"/>
      <c r="Z2262" s="25">
        <v>0</v>
      </c>
      <c r="AA2262" s="109"/>
      <c r="AB2262" s="25">
        <v>0</v>
      </c>
      <c r="AC2262" s="25">
        <v>0</v>
      </c>
      <c r="AD2262" s="25">
        <v>0</v>
      </c>
      <c r="AE2262" s="25">
        <v>0</v>
      </c>
      <c r="AF2262" s="25">
        <v>0</v>
      </c>
      <c r="AG2262" s="25">
        <v>0</v>
      </c>
      <c r="AH2262" s="109"/>
      <c r="AI2262" s="25">
        <v>0</v>
      </c>
      <c r="AJ2262" s="25">
        <v>0</v>
      </c>
      <c r="AK2262" s="123">
        <v>0</v>
      </c>
      <c r="AL2262" s="25">
        <v>0</v>
      </c>
      <c r="AM2262" s="25">
        <v>0</v>
      </c>
      <c r="AN2262" s="25">
        <v>0</v>
      </c>
      <c r="AO2262" s="109"/>
      <c r="AP2262" s="25">
        <v>0</v>
      </c>
      <c r="AQ2262" s="25">
        <v>0</v>
      </c>
      <c r="AR2262" s="25">
        <v>0</v>
      </c>
      <c r="AS2262" s="25">
        <v>0</v>
      </c>
      <c r="AT2262" s="25">
        <v>0</v>
      </c>
      <c r="AU2262" s="25">
        <v>0</v>
      </c>
      <c r="AW2262" t="str">
        <f t="shared" si="201"/>
        <v>Phạm Thanh Hà</v>
      </c>
      <c r="AX2262" s="27" t="str">
        <f t="shared" si="202"/>
        <v xml:space="preserve">Trần Thị Thúy Quỳnh </v>
      </c>
      <c r="AY2262" s="4" t="str">
        <f t="shared" si="203"/>
        <v>VIN+</v>
      </c>
    </row>
    <row r="2263" spans="1:51" outlineLevel="1" x14ac:dyDescent="0.25">
      <c r="A2263" s="4" t="s">
        <v>1104</v>
      </c>
      <c r="B2263" s="4" t="s">
        <v>797</v>
      </c>
      <c r="C2263" s="4" t="s">
        <v>451</v>
      </c>
      <c r="D2263" s="11" t="s">
        <v>776</v>
      </c>
      <c r="E2263" s="32" t="s">
        <v>574</v>
      </c>
      <c r="F2263" s="11" t="s">
        <v>710</v>
      </c>
      <c r="G2263" s="35">
        <v>5279788</v>
      </c>
      <c r="H2263" s="4" t="s">
        <v>3754</v>
      </c>
      <c r="I2263" s="4"/>
      <c r="J2263" s="4"/>
      <c r="K2263" s="4"/>
      <c r="L2263" s="4"/>
      <c r="M2263" s="33"/>
      <c r="N2263" s="38"/>
      <c r="O2263" s="33"/>
      <c r="P2263" s="244">
        <f t="shared" si="200"/>
        <v>238.464</v>
      </c>
      <c r="Q2263" s="25"/>
      <c r="R2263" s="25"/>
      <c r="S2263" s="25"/>
      <c r="T2263" s="109"/>
      <c r="U2263" s="25"/>
      <c r="V2263" s="25"/>
      <c r="W2263" s="25"/>
      <c r="X2263" s="25">
        <v>0</v>
      </c>
      <c r="Y2263" s="25"/>
      <c r="Z2263" s="25">
        <v>0</v>
      </c>
      <c r="AA2263" s="109"/>
      <c r="AB2263" s="25">
        <v>0</v>
      </c>
      <c r="AC2263" s="25">
        <v>0</v>
      </c>
      <c r="AD2263" s="25">
        <v>0</v>
      </c>
      <c r="AE2263" s="25">
        <v>0</v>
      </c>
      <c r="AF2263" s="25">
        <v>0</v>
      </c>
      <c r="AG2263" s="25">
        <v>0</v>
      </c>
      <c r="AH2263" s="109"/>
      <c r="AI2263" s="25">
        <v>0</v>
      </c>
      <c r="AJ2263" s="25">
        <v>0</v>
      </c>
      <c r="AK2263" s="123">
        <v>0</v>
      </c>
      <c r="AL2263" s="25">
        <v>0</v>
      </c>
      <c r="AM2263" s="25">
        <v>0</v>
      </c>
      <c r="AN2263" s="25">
        <v>0</v>
      </c>
      <c r="AO2263" s="109"/>
      <c r="AP2263" s="25">
        <v>238.464</v>
      </c>
      <c r="AQ2263" s="25">
        <v>0</v>
      </c>
      <c r="AR2263" s="25">
        <v>0</v>
      </c>
      <c r="AS2263" s="25">
        <v>0</v>
      </c>
      <c r="AT2263" s="25">
        <v>0</v>
      </c>
      <c r="AU2263" s="25">
        <v>0</v>
      </c>
      <c r="AW2263" t="str">
        <f t="shared" si="201"/>
        <v>Phạm Thanh Hà</v>
      </c>
      <c r="AX2263" s="27" t="str">
        <f t="shared" si="202"/>
        <v xml:space="preserve">Trần Thị Thúy Quỳnh </v>
      </c>
      <c r="AY2263" s="4" t="str">
        <f t="shared" si="203"/>
        <v>VIN+</v>
      </c>
    </row>
    <row r="2264" spans="1:51" outlineLevel="1" x14ac:dyDescent="0.25">
      <c r="A2264" s="4" t="s">
        <v>1104</v>
      </c>
      <c r="B2264" s="4" t="s">
        <v>797</v>
      </c>
      <c r="C2264" s="4" t="s">
        <v>451</v>
      </c>
      <c r="D2264" s="11" t="s">
        <v>776</v>
      </c>
      <c r="E2264" s="32" t="s">
        <v>574</v>
      </c>
      <c r="F2264" s="11" t="s">
        <v>710</v>
      </c>
      <c r="G2264" s="35">
        <v>5132463</v>
      </c>
      <c r="H2264" s="4" t="s">
        <v>3755</v>
      </c>
      <c r="I2264" s="4"/>
      <c r="J2264" s="4"/>
      <c r="K2264" s="4"/>
      <c r="L2264" s="4"/>
      <c r="M2264" s="33"/>
      <c r="N2264" s="38"/>
      <c r="O2264" s="33"/>
      <c r="P2264" s="244">
        <f t="shared" si="200"/>
        <v>0</v>
      </c>
      <c r="Q2264" s="25"/>
      <c r="R2264" s="25"/>
      <c r="S2264" s="25"/>
      <c r="T2264" s="109"/>
      <c r="U2264" s="25"/>
      <c r="V2264" s="25"/>
      <c r="W2264" s="25"/>
      <c r="X2264" s="25">
        <v>0</v>
      </c>
      <c r="Y2264" s="25"/>
      <c r="Z2264" s="25">
        <v>0</v>
      </c>
      <c r="AA2264" s="109"/>
      <c r="AB2264" s="25">
        <v>0</v>
      </c>
      <c r="AC2264" s="25">
        <v>0</v>
      </c>
      <c r="AD2264" s="25">
        <v>0</v>
      </c>
      <c r="AE2264" s="25">
        <v>0</v>
      </c>
      <c r="AF2264" s="25">
        <v>0</v>
      </c>
      <c r="AG2264" s="25">
        <v>0</v>
      </c>
      <c r="AH2264" s="109"/>
      <c r="AI2264" s="25">
        <v>0</v>
      </c>
      <c r="AJ2264" s="25">
        <v>0</v>
      </c>
      <c r="AK2264" s="123">
        <v>0</v>
      </c>
      <c r="AL2264" s="25">
        <v>0</v>
      </c>
      <c r="AM2264" s="25">
        <v>0</v>
      </c>
      <c r="AN2264" s="25">
        <v>0</v>
      </c>
      <c r="AO2264" s="109"/>
      <c r="AP2264" s="25">
        <v>0</v>
      </c>
      <c r="AQ2264" s="25">
        <v>0</v>
      </c>
      <c r="AR2264" s="25">
        <v>0</v>
      </c>
      <c r="AS2264" s="25">
        <v>0</v>
      </c>
      <c r="AT2264" s="25">
        <v>0</v>
      </c>
      <c r="AU2264" s="25">
        <v>0</v>
      </c>
      <c r="AW2264" t="str">
        <f t="shared" si="201"/>
        <v>Phạm Thanh Hà</v>
      </c>
      <c r="AX2264" s="27" t="str">
        <f t="shared" si="202"/>
        <v xml:space="preserve">Trần Thị Thúy Quỳnh </v>
      </c>
      <c r="AY2264" s="4" t="str">
        <f t="shared" si="203"/>
        <v>VIN+</v>
      </c>
    </row>
    <row r="2265" spans="1:51" outlineLevel="1" x14ac:dyDescent="0.25">
      <c r="A2265" s="4" t="s">
        <v>1104</v>
      </c>
      <c r="B2265" s="4" t="s">
        <v>797</v>
      </c>
      <c r="C2265" s="4" t="s">
        <v>451</v>
      </c>
      <c r="D2265" s="11" t="s">
        <v>776</v>
      </c>
      <c r="E2265" s="32" t="s">
        <v>574</v>
      </c>
      <c r="F2265" s="11" t="s">
        <v>710</v>
      </c>
      <c r="G2265" s="35">
        <v>5136469</v>
      </c>
      <c r="H2265" s="4" t="s">
        <v>3756</v>
      </c>
      <c r="I2265" s="4"/>
      <c r="J2265" s="4"/>
      <c r="K2265" s="4"/>
      <c r="L2265" s="4"/>
      <c r="M2265" s="33"/>
      <c r="N2265" s="38"/>
      <c r="O2265" s="33"/>
      <c r="P2265" s="244">
        <f t="shared" si="200"/>
        <v>0</v>
      </c>
      <c r="Q2265" s="25"/>
      <c r="R2265" s="25"/>
      <c r="S2265" s="25"/>
      <c r="T2265" s="109"/>
      <c r="U2265" s="25"/>
      <c r="V2265" s="25"/>
      <c r="W2265" s="25"/>
      <c r="X2265" s="25">
        <v>0</v>
      </c>
      <c r="Y2265" s="25"/>
      <c r="Z2265" s="25">
        <v>0</v>
      </c>
      <c r="AA2265" s="109"/>
      <c r="AB2265" s="25">
        <v>0</v>
      </c>
      <c r="AC2265" s="25">
        <v>0</v>
      </c>
      <c r="AD2265" s="25">
        <v>0</v>
      </c>
      <c r="AE2265" s="25">
        <v>0</v>
      </c>
      <c r="AF2265" s="25">
        <v>0</v>
      </c>
      <c r="AG2265" s="25">
        <v>0</v>
      </c>
      <c r="AH2265" s="109"/>
      <c r="AI2265" s="25">
        <v>0</v>
      </c>
      <c r="AJ2265" s="25">
        <v>0</v>
      </c>
      <c r="AK2265" s="123">
        <v>0</v>
      </c>
      <c r="AL2265" s="25">
        <v>0</v>
      </c>
      <c r="AM2265" s="25">
        <v>0</v>
      </c>
      <c r="AN2265" s="25">
        <v>0</v>
      </c>
      <c r="AO2265" s="109"/>
      <c r="AP2265" s="25">
        <v>0</v>
      </c>
      <c r="AQ2265" s="25">
        <v>0</v>
      </c>
      <c r="AR2265" s="25">
        <v>0</v>
      </c>
      <c r="AS2265" s="25">
        <v>0</v>
      </c>
      <c r="AT2265" s="25">
        <v>0</v>
      </c>
      <c r="AU2265" s="25">
        <v>0</v>
      </c>
      <c r="AW2265" t="str">
        <f t="shared" si="201"/>
        <v>Phạm Thanh Hà</v>
      </c>
      <c r="AX2265" s="27" t="str">
        <f t="shared" si="202"/>
        <v xml:space="preserve">Trần Thị Thúy Quỳnh </v>
      </c>
      <c r="AY2265" s="4" t="str">
        <f t="shared" si="203"/>
        <v>VIN+</v>
      </c>
    </row>
    <row r="2266" spans="1:51" outlineLevel="1" x14ac:dyDescent="0.25">
      <c r="A2266" s="4" t="s">
        <v>1104</v>
      </c>
      <c r="B2266" s="4" t="s">
        <v>797</v>
      </c>
      <c r="C2266" s="4" t="s">
        <v>451</v>
      </c>
      <c r="D2266" s="11" t="s">
        <v>776</v>
      </c>
      <c r="E2266" s="32" t="s">
        <v>574</v>
      </c>
      <c r="F2266" s="11" t="s">
        <v>710</v>
      </c>
      <c r="G2266" s="35">
        <v>5278398</v>
      </c>
      <c r="H2266" s="4" t="s">
        <v>3757</v>
      </c>
      <c r="I2266" s="4"/>
      <c r="J2266" s="4"/>
      <c r="K2266" s="4"/>
      <c r="L2266" s="4"/>
      <c r="M2266" s="33"/>
      <c r="N2266" s="38"/>
      <c r="O2266" s="33"/>
      <c r="P2266" s="244">
        <f t="shared" si="200"/>
        <v>238.464</v>
      </c>
      <c r="Q2266" s="25"/>
      <c r="R2266" s="25"/>
      <c r="S2266" s="25"/>
      <c r="T2266" s="109"/>
      <c r="U2266" s="25"/>
      <c r="V2266" s="25"/>
      <c r="W2266" s="25"/>
      <c r="X2266" s="25">
        <v>0</v>
      </c>
      <c r="Y2266" s="25"/>
      <c r="Z2266" s="25">
        <v>0</v>
      </c>
      <c r="AA2266" s="109"/>
      <c r="AB2266" s="25">
        <v>0</v>
      </c>
      <c r="AC2266" s="25">
        <v>0</v>
      </c>
      <c r="AD2266" s="25">
        <v>0</v>
      </c>
      <c r="AE2266" s="25">
        <v>0</v>
      </c>
      <c r="AF2266" s="25">
        <v>0</v>
      </c>
      <c r="AG2266" s="25">
        <v>0</v>
      </c>
      <c r="AH2266" s="109"/>
      <c r="AI2266" s="25">
        <v>0</v>
      </c>
      <c r="AJ2266" s="25">
        <v>238.464</v>
      </c>
      <c r="AK2266" s="123">
        <v>0</v>
      </c>
      <c r="AL2266" s="25">
        <v>0</v>
      </c>
      <c r="AM2266" s="25">
        <v>0</v>
      </c>
      <c r="AN2266" s="25">
        <v>0</v>
      </c>
      <c r="AO2266" s="109"/>
      <c r="AP2266" s="25">
        <v>0</v>
      </c>
      <c r="AQ2266" s="25">
        <v>0</v>
      </c>
      <c r="AR2266" s="25">
        <v>0</v>
      </c>
      <c r="AS2266" s="25">
        <v>0</v>
      </c>
      <c r="AT2266" s="25">
        <v>0</v>
      </c>
      <c r="AU2266" s="25">
        <v>0</v>
      </c>
      <c r="AW2266" t="str">
        <f t="shared" si="201"/>
        <v>Phạm Thanh Hà</v>
      </c>
      <c r="AX2266" s="27" t="str">
        <f t="shared" si="202"/>
        <v xml:space="preserve">Trần Thị Thúy Quỳnh </v>
      </c>
      <c r="AY2266" s="4" t="str">
        <f t="shared" si="203"/>
        <v>VIN+</v>
      </c>
    </row>
    <row r="2267" spans="1:51" outlineLevel="1" x14ac:dyDescent="0.25">
      <c r="A2267" s="4" t="s">
        <v>1104</v>
      </c>
      <c r="B2267" s="4" t="s">
        <v>797</v>
      </c>
      <c r="C2267" s="4" t="s">
        <v>451</v>
      </c>
      <c r="D2267" s="11" t="s">
        <v>776</v>
      </c>
      <c r="E2267" s="32" t="s">
        <v>574</v>
      </c>
      <c r="F2267" s="11" t="s">
        <v>710</v>
      </c>
      <c r="G2267" s="35">
        <v>5129940</v>
      </c>
      <c r="H2267" s="4" t="s">
        <v>3758</v>
      </c>
      <c r="I2267" s="4"/>
      <c r="J2267" s="4"/>
      <c r="K2267" s="4"/>
      <c r="L2267" s="4"/>
      <c r="M2267" s="33"/>
      <c r="N2267" s="38"/>
      <c r="O2267" s="33"/>
      <c r="P2267" s="244">
        <f t="shared" si="200"/>
        <v>0</v>
      </c>
      <c r="Q2267" s="25"/>
      <c r="R2267" s="25"/>
      <c r="S2267" s="25"/>
      <c r="T2267" s="109"/>
      <c r="U2267" s="25"/>
      <c r="V2267" s="25"/>
      <c r="W2267" s="25"/>
      <c r="X2267" s="25">
        <v>0</v>
      </c>
      <c r="Y2267" s="25"/>
      <c r="Z2267" s="25">
        <v>0</v>
      </c>
      <c r="AA2267" s="109"/>
      <c r="AB2267" s="25">
        <v>0</v>
      </c>
      <c r="AC2267" s="25">
        <v>0</v>
      </c>
      <c r="AD2267" s="25">
        <v>0</v>
      </c>
      <c r="AE2267" s="25">
        <v>0</v>
      </c>
      <c r="AF2267" s="25">
        <v>0</v>
      </c>
      <c r="AG2267" s="25">
        <v>0</v>
      </c>
      <c r="AH2267" s="109"/>
      <c r="AI2267" s="25">
        <v>0</v>
      </c>
      <c r="AJ2267" s="25">
        <v>0</v>
      </c>
      <c r="AK2267" s="123">
        <v>0</v>
      </c>
      <c r="AL2267" s="25">
        <v>0</v>
      </c>
      <c r="AM2267" s="25">
        <v>0</v>
      </c>
      <c r="AN2267" s="25">
        <v>0</v>
      </c>
      <c r="AO2267" s="109"/>
      <c r="AP2267" s="25">
        <v>0</v>
      </c>
      <c r="AQ2267" s="25">
        <v>0</v>
      </c>
      <c r="AR2267" s="25">
        <v>0</v>
      </c>
      <c r="AS2267" s="25">
        <v>0</v>
      </c>
      <c r="AT2267" s="25">
        <v>0</v>
      </c>
      <c r="AU2267" s="25">
        <v>0</v>
      </c>
      <c r="AW2267" t="str">
        <f t="shared" si="201"/>
        <v>Phạm Thanh Hà</v>
      </c>
      <c r="AX2267" s="27" t="str">
        <f t="shared" si="202"/>
        <v xml:space="preserve">Trần Thị Thúy Quỳnh </v>
      </c>
      <c r="AY2267" s="4" t="str">
        <f t="shared" si="203"/>
        <v>VIN+</v>
      </c>
    </row>
    <row r="2268" spans="1:51" outlineLevel="1" x14ac:dyDescent="0.25">
      <c r="A2268" s="4" t="s">
        <v>1104</v>
      </c>
      <c r="B2268" s="4" t="s">
        <v>797</v>
      </c>
      <c r="C2268" s="4" t="s">
        <v>451</v>
      </c>
      <c r="D2268" s="11" t="s">
        <v>776</v>
      </c>
      <c r="E2268" s="32" t="s">
        <v>574</v>
      </c>
      <c r="F2268" s="11" t="s">
        <v>710</v>
      </c>
      <c r="G2268" s="35">
        <v>5299111</v>
      </c>
      <c r="H2268" s="4" t="s">
        <v>3759</v>
      </c>
      <c r="I2268" s="4"/>
      <c r="J2268" s="4"/>
      <c r="K2268" s="4"/>
      <c r="L2268" s="4"/>
      <c r="M2268" s="33"/>
      <c r="N2268" s="38"/>
      <c r="O2268" s="33"/>
      <c r="P2268" s="244">
        <f t="shared" si="200"/>
        <v>238.464</v>
      </c>
      <c r="Q2268" s="25"/>
      <c r="R2268" s="25"/>
      <c r="S2268" s="25"/>
      <c r="T2268" s="109"/>
      <c r="U2268" s="25"/>
      <c r="V2268" s="25"/>
      <c r="W2268" s="25"/>
      <c r="X2268" s="25">
        <v>0</v>
      </c>
      <c r="Y2268" s="25"/>
      <c r="Z2268" s="25">
        <v>0</v>
      </c>
      <c r="AA2268" s="109"/>
      <c r="AB2268" s="25">
        <v>0</v>
      </c>
      <c r="AC2268" s="25">
        <v>0</v>
      </c>
      <c r="AD2268" s="25">
        <v>0</v>
      </c>
      <c r="AE2268" s="25">
        <v>0</v>
      </c>
      <c r="AF2268" s="25">
        <v>0</v>
      </c>
      <c r="AG2268" s="25">
        <v>0</v>
      </c>
      <c r="AH2268" s="109"/>
      <c r="AI2268" s="25">
        <v>0</v>
      </c>
      <c r="AJ2268" s="25">
        <v>0</v>
      </c>
      <c r="AK2268" s="123">
        <v>0</v>
      </c>
      <c r="AL2268" s="25">
        <v>0</v>
      </c>
      <c r="AM2268" s="25">
        <v>0</v>
      </c>
      <c r="AN2268" s="25">
        <v>0</v>
      </c>
      <c r="AO2268" s="109"/>
      <c r="AP2268" s="25">
        <v>0</v>
      </c>
      <c r="AQ2268" s="25">
        <v>0</v>
      </c>
      <c r="AR2268" s="25">
        <v>238.464</v>
      </c>
      <c r="AS2268" s="25">
        <v>0</v>
      </c>
      <c r="AT2268" s="25">
        <v>0</v>
      </c>
      <c r="AU2268" s="25">
        <v>0</v>
      </c>
      <c r="AW2268" t="str">
        <f t="shared" si="201"/>
        <v>Phạm Thanh Hà</v>
      </c>
      <c r="AX2268" s="27" t="str">
        <f t="shared" si="202"/>
        <v xml:space="preserve">Trần Thị Thúy Quỳnh </v>
      </c>
      <c r="AY2268" s="4" t="str">
        <f t="shared" si="203"/>
        <v>VIN+</v>
      </c>
    </row>
    <row r="2269" spans="1:51" outlineLevel="1" x14ac:dyDescent="0.25">
      <c r="A2269" s="4" t="s">
        <v>1104</v>
      </c>
      <c r="B2269" s="4" t="s">
        <v>797</v>
      </c>
      <c r="C2269" s="4" t="s">
        <v>451</v>
      </c>
      <c r="D2269" s="11" t="s">
        <v>776</v>
      </c>
      <c r="E2269" s="32" t="s">
        <v>574</v>
      </c>
      <c r="F2269" s="11" t="s">
        <v>710</v>
      </c>
      <c r="G2269" s="35">
        <v>5335617</v>
      </c>
      <c r="H2269" s="4" t="s">
        <v>3760</v>
      </c>
      <c r="I2269" s="4"/>
      <c r="J2269" s="4"/>
      <c r="K2269" s="4"/>
      <c r="L2269" s="4"/>
      <c r="M2269" s="33"/>
      <c r="N2269" s="38"/>
      <c r="O2269" s="33"/>
      <c r="P2269" s="244">
        <f t="shared" si="200"/>
        <v>606.99400000000003</v>
      </c>
      <c r="Q2269" s="25"/>
      <c r="R2269" s="25"/>
      <c r="S2269" s="25"/>
      <c r="T2269" s="109"/>
      <c r="U2269" s="25"/>
      <c r="V2269" s="25"/>
      <c r="W2269" s="25"/>
      <c r="X2269" s="25">
        <v>0</v>
      </c>
      <c r="Y2269" s="25"/>
      <c r="Z2269" s="25">
        <v>0</v>
      </c>
      <c r="AA2269" s="109"/>
      <c r="AB2269" s="25">
        <v>0</v>
      </c>
      <c r="AC2269" s="25">
        <v>0</v>
      </c>
      <c r="AD2269" s="25">
        <v>0</v>
      </c>
      <c r="AE2269" s="25">
        <v>0</v>
      </c>
      <c r="AF2269" s="25">
        <v>0</v>
      </c>
      <c r="AG2269" s="25">
        <v>0</v>
      </c>
      <c r="AH2269" s="109"/>
      <c r="AI2269" s="25">
        <v>0</v>
      </c>
      <c r="AJ2269" s="25">
        <v>303.49700000000001</v>
      </c>
      <c r="AK2269" s="123">
        <v>0</v>
      </c>
      <c r="AL2269" s="25">
        <v>0</v>
      </c>
      <c r="AM2269" s="25">
        <v>0</v>
      </c>
      <c r="AN2269" s="25">
        <v>0</v>
      </c>
      <c r="AO2269" s="109"/>
      <c r="AP2269" s="25">
        <v>0</v>
      </c>
      <c r="AQ2269" s="25">
        <v>0</v>
      </c>
      <c r="AR2269" s="25">
        <v>303.49700000000001</v>
      </c>
      <c r="AS2269" s="25">
        <v>0</v>
      </c>
      <c r="AT2269" s="25">
        <v>0</v>
      </c>
      <c r="AU2269" s="25">
        <v>0</v>
      </c>
      <c r="AW2269" t="str">
        <f t="shared" si="201"/>
        <v>Phạm Thanh Hà</v>
      </c>
      <c r="AX2269" s="27" t="str">
        <f t="shared" si="202"/>
        <v xml:space="preserve">Trần Thị Thúy Quỳnh </v>
      </c>
      <c r="AY2269" s="4" t="str">
        <f t="shared" si="203"/>
        <v>VIN+</v>
      </c>
    </row>
    <row r="2270" spans="1:51" outlineLevel="1" x14ac:dyDescent="0.25">
      <c r="A2270" s="4" t="s">
        <v>1104</v>
      </c>
      <c r="B2270" s="4" t="s">
        <v>797</v>
      </c>
      <c r="C2270" s="4" t="s">
        <v>451</v>
      </c>
      <c r="D2270" s="11" t="s">
        <v>776</v>
      </c>
      <c r="E2270" s="32" t="s">
        <v>574</v>
      </c>
      <c r="F2270" s="11" t="s">
        <v>710</v>
      </c>
      <c r="G2270" s="35">
        <v>5130278</v>
      </c>
      <c r="H2270" s="4" t="s">
        <v>3761</v>
      </c>
      <c r="I2270" s="4"/>
      <c r="J2270" s="4"/>
      <c r="K2270" s="4"/>
      <c r="L2270" s="4"/>
      <c r="M2270" s="33"/>
      <c r="N2270" s="38"/>
      <c r="O2270" s="33"/>
      <c r="P2270" s="244">
        <f t="shared" si="200"/>
        <v>238.464</v>
      </c>
      <c r="Q2270" s="25"/>
      <c r="R2270" s="25"/>
      <c r="S2270" s="25"/>
      <c r="T2270" s="109"/>
      <c r="U2270" s="25"/>
      <c r="V2270" s="25"/>
      <c r="W2270" s="25"/>
      <c r="X2270" s="25">
        <v>0</v>
      </c>
      <c r="Y2270" s="25"/>
      <c r="Z2270" s="25">
        <v>0</v>
      </c>
      <c r="AA2270" s="109"/>
      <c r="AB2270" s="25">
        <v>0</v>
      </c>
      <c r="AC2270" s="25">
        <v>0</v>
      </c>
      <c r="AD2270" s="25">
        <v>0</v>
      </c>
      <c r="AE2270" s="25">
        <v>0</v>
      </c>
      <c r="AF2270" s="25">
        <v>0</v>
      </c>
      <c r="AG2270" s="25">
        <v>0</v>
      </c>
      <c r="AH2270" s="109"/>
      <c r="AI2270" s="25">
        <v>0</v>
      </c>
      <c r="AJ2270" s="25">
        <v>238.464</v>
      </c>
      <c r="AK2270" s="123">
        <v>0</v>
      </c>
      <c r="AL2270" s="25">
        <v>0</v>
      </c>
      <c r="AM2270" s="25">
        <v>0</v>
      </c>
      <c r="AN2270" s="25">
        <v>0</v>
      </c>
      <c r="AO2270" s="109"/>
      <c r="AP2270" s="25">
        <v>0</v>
      </c>
      <c r="AQ2270" s="25">
        <v>0</v>
      </c>
      <c r="AR2270" s="25">
        <v>0</v>
      </c>
      <c r="AS2270" s="25">
        <v>0</v>
      </c>
      <c r="AT2270" s="25">
        <v>0</v>
      </c>
      <c r="AU2270" s="25">
        <v>0</v>
      </c>
      <c r="AW2270" t="str">
        <f t="shared" si="201"/>
        <v>Phạm Thanh Hà</v>
      </c>
      <c r="AX2270" s="27" t="str">
        <f t="shared" si="202"/>
        <v xml:space="preserve">Trần Thị Thúy Quỳnh </v>
      </c>
      <c r="AY2270" s="4" t="str">
        <f t="shared" si="203"/>
        <v>VIN+</v>
      </c>
    </row>
    <row r="2271" spans="1:51" outlineLevel="1" x14ac:dyDescent="0.25">
      <c r="A2271" s="4" t="s">
        <v>1104</v>
      </c>
      <c r="B2271" s="4" t="s">
        <v>797</v>
      </c>
      <c r="C2271" s="4" t="s">
        <v>451</v>
      </c>
      <c r="D2271" s="11" t="s">
        <v>776</v>
      </c>
      <c r="E2271" s="32" t="s">
        <v>574</v>
      </c>
      <c r="F2271" s="11" t="s">
        <v>710</v>
      </c>
      <c r="G2271" s="35">
        <v>5330335</v>
      </c>
      <c r="H2271" s="4" t="s">
        <v>2312</v>
      </c>
      <c r="I2271" s="4"/>
      <c r="J2271" s="4"/>
      <c r="K2271" s="4"/>
      <c r="L2271" s="4"/>
      <c r="M2271" s="33"/>
      <c r="N2271" s="38"/>
      <c r="O2271" s="33"/>
      <c r="P2271" s="244">
        <f t="shared" si="200"/>
        <v>1026.056</v>
      </c>
      <c r="Q2271" s="25"/>
      <c r="R2271" s="25"/>
      <c r="S2271" s="25"/>
      <c r="T2271" s="109"/>
      <c r="U2271" s="25"/>
      <c r="V2271" s="25"/>
      <c r="W2271" s="25"/>
      <c r="X2271" s="25">
        <v>0</v>
      </c>
      <c r="Y2271" s="25">
        <v>303.49700000000001</v>
      </c>
      <c r="Z2271" s="25">
        <v>0</v>
      </c>
      <c r="AA2271" s="109"/>
      <c r="AB2271" s="25">
        <v>0</v>
      </c>
      <c r="AC2271" s="25">
        <v>0</v>
      </c>
      <c r="AD2271" s="25">
        <v>0</v>
      </c>
      <c r="AE2271" s="25">
        <v>0</v>
      </c>
      <c r="AF2271" s="25">
        <v>0</v>
      </c>
      <c r="AG2271" s="25">
        <v>0</v>
      </c>
      <c r="AH2271" s="109"/>
      <c r="AI2271" s="25">
        <v>0</v>
      </c>
      <c r="AJ2271" s="25">
        <v>541.96100000000001</v>
      </c>
      <c r="AK2271" s="123">
        <v>0</v>
      </c>
      <c r="AL2271" s="25">
        <v>0</v>
      </c>
      <c r="AM2271" s="25">
        <v>0</v>
      </c>
      <c r="AN2271" s="25">
        <v>0</v>
      </c>
      <c r="AO2271" s="109"/>
      <c r="AP2271" s="25">
        <v>0</v>
      </c>
      <c r="AQ2271" s="25">
        <v>0</v>
      </c>
      <c r="AR2271" s="25">
        <v>0</v>
      </c>
      <c r="AS2271" s="25">
        <v>0</v>
      </c>
      <c r="AT2271" s="25">
        <v>0</v>
      </c>
      <c r="AU2271" s="25">
        <v>180.59800000000001</v>
      </c>
      <c r="AW2271" t="str">
        <f t="shared" si="201"/>
        <v>Phạm Thanh Hà</v>
      </c>
      <c r="AX2271" s="27" t="str">
        <f t="shared" si="202"/>
        <v xml:space="preserve">Trần Thị Thúy Quỳnh </v>
      </c>
      <c r="AY2271" s="4" t="str">
        <f t="shared" si="203"/>
        <v>VIN+</v>
      </c>
    </row>
    <row r="2272" spans="1:51" outlineLevel="1" x14ac:dyDescent="0.25">
      <c r="A2272" s="4" t="s">
        <v>1104</v>
      </c>
      <c r="B2272" s="4" t="s">
        <v>797</v>
      </c>
      <c r="C2272" s="4" t="s">
        <v>451</v>
      </c>
      <c r="D2272" s="11" t="s">
        <v>776</v>
      </c>
      <c r="E2272" s="32" t="s">
        <v>574</v>
      </c>
      <c r="F2272" s="11" t="s">
        <v>710</v>
      </c>
      <c r="G2272" s="35">
        <v>5139992</v>
      </c>
      <c r="H2272" s="4" t="s">
        <v>3762</v>
      </c>
      <c r="I2272" s="4"/>
      <c r="J2272" s="4"/>
      <c r="K2272" s="4"/>
      <c r="L2272" s="4"/>
      <c r="M2272" s="33"/>
      <c r="N2272" s="38"/>
      <c r="O2272" s="33"/>
      <c r="P2272" s="244">
        <f t="shared" si="200"/>
        <v>359.05700000000002</v>
      </c>
      <c r="Q2272" s="25"/>
      <c r="R2272" s="25"/>
      <c r="S2272" s="25"/>
      <c r="T2272" s="109"/>
      <c r="U2272" s="25"/>
      <c r="V2272" s="25"/>
      <c r="W2272" s="25"/>
      <c r="X2272" s="25">
        <v>0</v>
      </c>
      <c r="Y2272" s="25"/>
      <c r="Z2272" s="25">
        <v>0</v>
      </c>
      <c r="AA2272" s="109"/>
      <c r="AB2272" s="25">
        <v>0</v>
      </c>
      <c r="AC2272" s="25">
        <v>0</v>
      </c>
      <c r="AD2272" s="25">
        <v>0</v>
      </c>
      <c r="AE2272" s="25">
        <v>0</v>
      </c>
      <c r="AF2272" s="25">
        <v>0</v>
      </c>
      <c r="AG2272" s="25">
        <v>0</v>
      </c>
      <c r="AH2272" s="109"/>
      <c r="AI2272" s="25">
        <v>0</v>
      </c>
      <c r="AJ2272" s="25">
        <v>0</v>
      </c>
      <c r="AK2272" s="123">
        <v>0</v>
      </c>
      <c r="AL2272" s="25">
        <v>0</v>
      </c>
      <c r="AM2272" s="25">
        <v>0</v>
      </c>
      <c r="AN2272" s="25">
        <v>0</v>
      </c>
      <c r="AO2272" s="109"/>
      <c r="AP2272" s="25">
        <v>0</v>
      </c>
      <c r="AQ2272" s="25">
        <v>0</v>
      </c>
      <c r="AR2272" s="25">
        <v>0</v>
      </c>
      <c r="AS2272" s="25">
        <v>0</v>
      </c>
      <c r="AT2272" s="25">
        <v>0</v>
      </c>
      <c r="AU2272" s="25">
        <v>359.05700000000002</v>
      </c>
      <c r="AW2272" t="str">
        <f t="shared" si="201"/>
        <v>Phạm Thanh Hà</v>
      </c>
      <c r="AX2272" s="27" t="str">
        <f t="shared" si="202"/>
        <v xml:space="preserve">Trần Thị Thúy Quỳnh </v>
      </c>
      <c r="AY2272" s="4" t="str">
        <f t="shared" si="203"/>
        <v>VIN+</v>
      </c>
    </row>
    <row r="2273" spans="1:51" outlineLevel="1" x14ac:dyDescent="0.25">
      <c r="A2273" s="4" t="s">
        <v>1104</v>
      </c>
      <c r="B2273" s="4" t="s">
        <v>797</v>
      </c>
      <c r="C2273" s="4" t="s">
        <v>451</v>
      </c>
      <c r="D2273" s="11" t="s">
        <v>776</v>
      </c>
      <c r="E2273" s="32" t="s">
        <v>574</v>
      </c>
      <c r="F2273" s="11" t="s">
        <v>710</v>
      </c>
      <c r="G2273" s="35">
        <v>5138232</v>
      </c>
      <c r="H2273" s="4" t="s">
        <v>3763</v>
      </c>
      <c r="I2273" s="4"/>
      <c r="J2273" s="4"/>
      <c r="K2273" s="4"/>
      <c r="L2273" s="4"/>
      <c r="M2273" s="33"/>
      <c r="N2273" s="38"/>
      <c r="O2273" s="33"/>
      <c r="P2273" s="244">
        <f t="shared" si="200"/>
        <v>0</v>
      </c>
      <c r="Q2273" s="25"/>
      <c r="R2273" s="25"/>
      <c r="S2273" s="25"/>
      <c r="T2273" s="109"/>
      <c r="U2273" s="25"/>
      <c r="V2273" s="25"/>
      <c r="W2273" s="25"/>
      <c r="X2273" s="25">
        <v>0</v>
      </c>
      <c r="Y2273" s="25"/>
      <c r="Z2273" s="25">
        <v>0</v>
      </c>
      <c r="AA2273" s="109"/>
      <c r="AB2273" s="25">
        <v>0</v>
      </c>
      <c r="AC2273" s="25">
        <v>0</v>
      </c>
      <c r="AD2273" s="25">
        <v>0</v>
      </c>
      <c r="AE2273" s="25">
        <v>0</v>
      </c>
      <c r="AF2273" s="25">
        <v>0</v>
      </c>
      <c r="AG2273" s="25">
        <v>0</v>
      </c>
      <c r="AH2273" s="109"/>
      <c r="AI2273" s="25">
        <v>0</v>
      </c>
      <c r="AJ2273" s="25">
        <v>0</v>
      </c>
      <c r="AK2273" s="123">
        <v>0</v>
      </c>
      <c r="AL2273" s="25">
        <v>0</v>
      </c>
      <c r="AM2273" s="25">
        <v>0</v>
      </c>
      <c r="AN2273" s="25">
        <v>0</v>
      </c>
      <c r="AO2273" s="109"/>
      <c r="AP2273" s="25">
        <v>0</v>
      </c>
      <c r="AQ2273" s="25">
        <v>0</v>
      </c>
      <c r="AR2273" s="25">
        <v>0</v>
      </c>
      <c r="AS2273" s="25">
        <v>0</v>
      </c>
      <c r="AT2273" s="25">
        <v>0</v>
      </c>
      <c r="AU2273" s="25">
        <v>0</v>
      </c>
      <c r="AW2273" t="str">
        <f t="shared" si="201"/>
        <v>Phạm Thanh Hà</v>
      </c>
      <c r="AX2273" s="27" t="str">
        <f t="shared" si="202"/>
        <v xml:space="preserve">Trần Thị Thúy Quỳnh </v>
      </c>
      <c r="AY2273" s="4" t="str">
        <f t="shared" si="203"/>
        <v>VIN+</v>
      </c>
    </row>
    <row r="2274" spans="1:51" outlineLevel="1" x14ac:dyDescent="0.25">
      <c r="A2274" s="4" t="s">
        <v>1104</v>
      </c>
      <c r="B2274" s="4" t="s">
        <v>797</v>
      </c>
      <c r="C2274" s="4" t="s">
        <v>451</v>
      </c>
      <c r="D2274" s="11" t="s">
        <v>776</v>
      </c>
      <c r="E2274" s="32" t="s">
        <v>574</v>
      </c>
      <c r="F2274" s="11" t="s">
        <v>710</v>
      </c>
      <c r="G2274" s="35">
        <v>5333453</v>
      </c>
      <c r="H2274" s="4" t="s">
        <v>3764</v>
      </c>
      <c r="I2274" s="4"/>
      <c r="J2274" s="4"/>
      <c r="K2274" s="4"/>
      <c r="L2274" s="4"/>
      <c r="M2274" s="33"/>
      <c r="N2274" s="38"/>
      <c r="O2274" s="33"/>
      <c r="P2274" s="244">
        <f t="shared" si="200"/>
        <v>901.01800000000003</v>
      </c>
      <c r="Q2274" s="25"/>
      <c r="R2274" s="25"/>
      <c r="S2274" s="25"/>
      <c r="T2274" s="109"/>
      <c r="U2274" s="25"/>
      <c r="V2274" s="25"/>
      <c r="W2274" s="25"/>
      <c r="X2274" s="25">
        <v>0</v>
      </c>
      <c r="Y2274" s="25"/>
      <c r="Z2274" s="25">
        <v>0</v>
      </c>
      <c r="AA2274" s="109"/>
      <c r="AB2274" s="25">
        <v>0</v>
      </c>
      <c r="AC2274" s="25">
        <v>0</v>
      </c>
      <c r="AD2274" s="25">
        <v>0</v>
      </c>
      <c r="AE2274" s="25">
        <v>0</v>
      </c>
      <c r="AF2274" s="25">
        <v>0</v>
      </c>
      <c r="AG2274" s="25">
        <v>0</v>
      </c>
      <c r="AH2274" s="109"/>
      <c r="AI2274" s="25">
        <v>0</v>
      </c>
      <c r="AJ2274" s="25">
        <v>901.01800000000003</v>
      </c>
      <c r="AK2274" s="123">
        <v>0</v>
      </c>
      <c r="AL2274" s="25">
        <v>0</v>
      </c>
      <c r="AM2274" s="25">
        <v>0</v>
      </c>
      <c r="AN2274" s="25">
        <v>0</v>
      </c>
      <c r="AO2274" s="109"/>
      <c r="AP2274" s="25">
        <v>0</v>
      </c>
      <c r="AQ2274" s="25">
        <v>0</v>
      </c>
      <c r="AR2274" s="25">
        <v>0</v>
      </c>
      <c r="AS2274" s="25">
        <v>0</v>
      </c>
      <c r="AT2274" s="25">
        <v>0</v>
      </c>
      <c r="AU2274" s="25">
        <v>0</v>
      </c>
      <c r="AW2274" t="str">
        <f t="shared" si="201"/>
        <v>Phạm Thanh Hà</v>
      </c>
      <c r="AX2274" s="27" t="str">
        <f t="shared" si="202"/>
        <v xml:space="preserve">Trần Thị Thúy Quỳnh </v>
      </c>
      <c r="AY2274" s="4" t="str">
        <f t="shared" si="203"/>
        <v>VIN+</v>
      </c>
    </row>
    <row r="2275" spans="1:51" outlineLevel="1" x14ac:dyDescent="0.25">
      <c r="A2275" s="4" t="s">
        <v>1104</v>
      </c>
      <c r="B2275" s="4" t="s">
        <v>797</v>
      </c>
      <c r="C2275" s="4" t="s">
        <v>451</v>
      </c>
      <c r="D2275" s="11" t="s">
        <v>776</v>
      </c>
      <c r="E2275" s="32" t="s">
        <v>574</v>
      </c>
      <c r="F2275" s="11" t="s">
        <v>710</v>
      </c>
      <c r="G2275" s="35">
        <v>5333484</v>
      </c>
      <c r="H2275" s="4" t="s">
        <v>3765</v>
      </c>
      <c r="I2275" s="4"/>
      <c r="J2275" s="4"/>
      <c r="K2275" s="4"/>
      <c r="L2275" s="4"/>
      <c r="M2275" s="33"/>
      <c r="N2275" s="38"/>
      <c r="O2275" s="33"/>
      <c r="P2275" s="244">
        <f t="shared" si="200"/>
        <v>597.52099999999996</v>
      </c>
      <c r="Q2275" s="25"/>
      <c r="R2275" s="25"/>
      <c r="S2275" s="25"/>
      <c r="T2275" s="109"/>
      <c r="U2275" s="25"/>
      <c r="V2275" s="25"/>
      <c r="W2275" s="25"/>
      <c r="X2275" s="25">
        <v>0</v>
      </c>
      <c r="Y2275" s="25"/>
      <c r="Z2275" s="25">
        <v>0</v>
      </c>
      <c r="AA2275" s="109"/>
      <c r="AB2275" s="25">
        <v>0</v>
      </c>
      <c r="AC2275" s="25">
        <v>0</v>
      </c>
      <c r="AD2275" s="25">
        <v>0</v>
      </c>
      <c r="AE2275" s="25">
        <v>0</v>
      </c>
      <c r="AF2275" s="25">
        <v>0</v>
      </c>
      <c r="AG2275" s="25">
        <v>0</v>
      </c>
      <c r="AH2275" s="109"/>
      <c r="AI2275" s="25">
        <v>0</v>
      </c>
      <c r="AJ2275" s="25">
        <v>238.464</v>
      </c>
      <c r="AK2275" s="123">
        <v>0</v>
      </c>
      <c r="AL2275" s="25">
        <v>0</v>
      </c>
      <c r="AM2275" s="25">
        <v>0</v>
      </c>
      <c r="AN2275" s="25">
        <v>0</v>
      </c>
      <c r="AO2275" s="109"/>
      <c r="AP2275" s="25">
        <v>0</v>
      </c>
      <c r="AQ2275" s="25">
        <v>0</v>
      </c>
      <c r="AR2275" s="25">
        <v>0</v>
      </c>
      <c r="AS2275" s="25">
        <v>0</v>
      </c>
      <c r="AT2275" s="25">
        <v>0</v>
      </c>
      <c r="AU2275" s="25">
        <v>359.05700000000002</v>
      </c>
      <c r="AW2275" t="str">
        <f t="shared" si="201"/>
        <v>Phạm Thanh Hà</v>
      </c>
      <c r="AX2275" s="27" t="str">
        <f t="shared" si="202"/>
        <v xml:space="preserve">Trần Thị Thúy Quỳnh </v>
      </c>
      <c r="AY2275" s="4" t="str">
        <f t="shared" si="203"/>
        <v>VIN+</v>
      </c>
    </row>
    <row r="2276" spans="1:51" outlineLevel="1" x14ac:dyDescent="0.25">
      <c r="A2276" s="4" t="s">
        <v>1104</v>
      </c>
      <c r="B2276" s="4" t="s">
        <v>797</v>
      </c>
      <c r="C2276" s="4" t="s">
        <v>451</v>
      </c>
      <c r="D2276" s="11" t="s">
        <v>776</v>
      </c>
      <c r="E2276" s="32" t="s">
        <v>574</v>
      </c>
      <c r="F2276" s="11" t="s">
        <v>710</v>
      </c>
      <c r="G2276" s="35">
        <v>5135093</v>
      </c>
      <c r="H2276" s="4" t="s">
        <v>3766</v>
      </c>
      <c r="I2276" s="4"/>
      <c r="J2276" s="4"/>
      <c r="K2276" s="4"/>
      <c r="L2276" s="4"/>
      <c r="M2276" s="33"/>
      <c r="N2276" s="38"/>
      <c r="O2276" s="33"/>
      <c r="P2276" s="244">
        <f t="shared" si="200"/>
        <v>597.52099999999996</v>
      </c>
      <c r="Q2276" s="25"/>
      <c r="R2276" s="25"/>
      <c r="S2276" s="25"/>
      <c r="T2276" s="109"/>
      <c r="U2276" s="25"/>
      <c r="V2276" s="25"/>
      <c r="W2276" s="25"/>
      <c r="X2276" s="25">
        <v>0</v>
      </c>
      <c r="Y2276" s="25"/>
      <c r="Z2276" s="25">
        <v>0</v>
      </c>
      <c r="AA2276" s="109"/>
      <c r="AB2276" s="25">
        <v>0</v>
      </c>
      <c r="AC2276" s="25">
        <v>0</v>
      </c>
      <c r="AD2276" s="25">
        <v>0</v>
      </c>
      <c r="AE2276" s="25">
        <v>0</v>
      </c>
      <c r="AF2276" s="25">
        <v>0</v>
      </c>
      <c r="AG2276" s="25">
        <v>0</v>
      </c>
      <c r="AH2276" s="109"/>
      <c r="AI2276" s="25">
        <v>0</v>
      </c>
      <c r="AJ2276" s="25">
        <v>597.52099999999996</v>
      </c>
      <c r="AK2276" s="123">
        <v>0</v>
      </c>
      <c r="AL2276" s="25">
        <v>0</v>
      </c>
      <c r="AM2276" s="25">
        <v>0</v>
      </c>
      <c r="AN2276" s="25">
        <v>0</v>
      </c>
      <c r="AO2276" s="109"/>
      <c r="AP2276" s="25">
        <v>0</v>
      </c>
      <c r="AQ2276" s="25">
        <v>0</v>
      </c>
      <c r="AR2276" s="25">
        <v>0</v>
      </c>
      <c r="AS2276" s="25">
        <v>0</v>
      </c>
      <c r="AT2276" s="25">
        <v>0</v>
      </c>
      <c r="AU2276" s="25">
        <v>0</v>
      </c>
      <c r="AW2276" t="str">
        <f t="shared" si="201"/>
        <v>Phạm Thanh Hà</v>
      </c>
      <c r="AX2276" s="27" t="str">
        <f t="shared" si="202"/>
        <v xml:space="preserve">Trần Thị Thúy Quỳnh </v>
      </c>
      <c r="AY2276" s="4" t="str">
        <f t="shared" si="203"/>
        <v>VIN+</v>
      </c>
    </row>
    <row r="2277" spans="1:51" outlineLevel="1" x14ac:dyDescent="0.25">
      <c r="A2277" s="4" t="s">
        <v>1104</v>
      </c>
      <c r="B2277" s="4" t="s">
        <v>797</v>
      </c>
      <c r="C2277" s="4" t="s">
        <v>451</v>
      </c>
      <c r="D2277" s="11" t="s">
        <v>776</v>
      </c>
      <c r="E2277" s="32" t="s">
        <v>574</v>
      </c>
      <c r="F2277" s="11" t="s">
        <v>710</v>
      </c>
      <c r="G2277" s="35">
        <v>5272280</v>
      </c>
      <c r="H2277" s="4" t="s">
        <v>3767</v>
      </c>
      <c r="I2277" s="4"/>
      <c r="J2277" s="4"/>
      <c r="K2277" s="4"/>
      <c r="L2277" s="4"/>
      <c r="M2277" s="33"/>
      <c r="N2277" s="38"/>
      <c r="O2277" s="33"/>
      <c r="P2277" s="244">
        <f t="shared" si="200"/>
        <v>835.98500000000001</v>
      </c>
      <c r="Q2277" s="25"/>
      <c r="R2277" s="25"/>
      <c r="S2277" s="25"/>
      <c r="T2277" s="109"/>
      <c r="U2277" s="25"/>
      <c r="V2277" s="25"/>
      <c r="W2277" s="25"/>
      <c r="X2277" s="25">
        <v>0</v>
      </c>
      <c r="Y2277" s="25"/>
      <c r="Z2277" s="25">
        <v>0</v>
      </c>
      <c r="AA2277" s="109"/>
      <c r="AB2277" s="25">
        <v>0</v>
      </c>
      <c r="AC2277" s="25">
        <v>0</v>
      </c>
      <c r="AD2277" s="25">
        <v>0</v>
      </c>
      <c r="AE2277" s="25">
        <v>0</v>
      </c>
      <c r="AF2277" s="25">
        <v>0</v>
      </c>
      <c r="AG2277" s="25">
        <v>0</v>
      </c>
      <c r="AH2277" s="109"/>
      <c r="AI2277" s="25">
        <v>0</v>
      </c>
      <c r="AJ2277" s="25">
        <v>835.98500000000001</v>
      </c>
      <c r="AK2277" s="123">
        <v>0</v>
      </c>
      <c r="AL2277" s="25">
        <v>0</v>
      </c>
      <c r="AM2277" s="25">
        <v>0</v>
      </c>
      <c r="AN2277" s="25">
        <v>0</v>
      </c>
      <c r="AO2277" s="109"/>
      <c r="AP2277" s="25">
        <v>0</v>
      </c>
      <c r="AQ2277" s="25">
        <v>0</v>
      </c>
      <c r="AR2277" s="25">
        <v>0</v>
      </c>
      <c r="AS2277" s="25">
        <v>0</v>
      </c>
      <c r="AT2277" s="25">
        <v>0</v>
      </c>
      <c r="AU2277" s="25">
        <v>0</v>
      </c>
      <c r="AW2277" t="str">
        <f t="shared" si="201"/>
        <v>Phạm Thanh Hà</v>
      </c>
      <c r="AX2277" s="27" t="str">
        <f t="shared" si="202"/>
        <v xml:space="preserve">Trần Thị Thúy Quỳnh </v>
      </c>
      <c r="AY2277" s="4" t="str">
        <f t="shared" si="203"/>
        <v>VIN+</v>
      </c>
    </row>
    <row r="2278" spans="1:51" outlineLevel="1" x14ac:dyDescent="0.25">
      <c r="A2278" s="4" t="s">
        <v>1104</v>
      </c>
      <c r="B2278" s="4" t="s">
        <v>797</v>
      </c>
      <c r="C2278" s="4" t="s">
        <v>451</v>
      </c>
      <c r="D2278" s="11" t="s">
        <v>776</v>
      </c>
      <c r="E2278" s="32" t="s">
        <v>574</v>
      </c>
      <c r="F2278" s="11" t="s">
        <v>710</v>
      </c>
      <c r="G2278" s="35">
        <v>5296422</v>
      </c>
      <c r="H2278" s="4" t="s">
        <v>3768</v>
      </c>
      <c r="I2278" s="4"/>
      <c r="J2278" s="4"/>
      <c r="K2278" s="4"/>
      <c r="L2278" s="4"/>
      <c r="M2278" s="33"/>
      <c r="N2278" s="38"/>
      <c r="O2278" s="33"/>
      <c r="P2278" s="244">
        <f t="shared" si="200"/>
        <v>0</v>
      </c>
      <c r="Q2278" s="25"/>
      <c r="R2278" s="25"/>
      <c r="S2278" s="25"/>
      <c r="T2278" s="109"/>
      <c r="U2278" s="25"/>
      <c r="V2278" s="25"/>
      <c r="W2278" s="25"/>
      <c r="X2278" s="25">
        <v>0</v>
      </c>
      <c r="Y2278" s="25"/>
      <c r="Z2278" s="25">
        <v>0</v>
      </c>
      <c r="AA2278" s="109"/>
      <c r="AB2278" s="25">
        <v>0</v>
      </c>
      <c r="AC2278" s="25">
        <v>0</v>
      </c>
      <c r="AD2278" s="25">
        <v>0</v>
      </c>
      <c r="AE2278" s="25">
        <v>0</v>
      </c>
      <c r="AF2278" s="25">
        <v>0</v>
      </c>
      <c r="AG2278" s="25">
        <v>0</v>
      </c>
      <c r="AH2278" s="109"/>
      <c r="AI2278" s="25">
        <v>0</v>
      </c>
      <c r="AJ2278" s="25">
        <v>0</v>
      </c>
      <c r="AK2278" s="123">
        <v>0</v>
      </c>
      <c r="AL2278" s="25">
        <v>0</v>
      </c>
      <c r="AM2278" s="25">
        <v>0</v>
      </c>
      <c r="AN2278" s="25">
        <v>0</v>
      </c>
      <c r="AO2278" s="109"/>
      <c r="AP2278" s="25">
        <v>0</v>
      </c>
      <c r="AQ2278" s="25">
        <v>0</v>
      </c>
      <c r="AR2278" s="25">
        <v>0</v>
      </c>
      <c r="AS2278" s="25">
        <v>0</v>
      </c>
      <c r="AT2278" s="25">
        <v>0</v>
      </c>
      <c r="AU2278" s="25">
        <v>0</v>
      </c>
      <c r="AW2278" t="str">
        <f t="shared" si="201"/>
        <v>Phạm Thanh Hà</v>
      </c>
      <c r="AX2278" s="27" t="str">
        <f t="shared" si="202"/>
        <v xml:space="preserve">Trần Thị Thúy Quỳnh </v>
      </c>
      <c r="AY2278" s="4" t="str">
        <f t="shared" si="203"/>
        <v>VIN+</v>
      </c>
    </row>
    <row r="2279" spans="1:51" outlineLevel="1" x14ac:dyDescent="0.25">
      <c r="A2279" s="4" t="s">
        <v>1104</v>
      </c>
      <c r="B2279" s="4" t="s">
        <v>797</v>
      </c>
      <c r="C2279" s="4" t="s">
        <v>451</v>
      </c>
      <c r="D2279" s="11" t="s">
        <v>776</v>
      </c>
      <c r="E2279" s="32" t="s">
        <v>574</v>
      </c>
      <c r="F2279" s="11" t="s">
        <v>710</v>
      </c>
      <c r="G2279" s="35">
        <v>5298240</v>
      </c>
      <c r="H2279" s="4" t="s">
        <v>3769</v>
      </c>
      <c r="I2279" s="4"/>
      <c r="J2279" s="4"/>
      <c r="K2279" s="4"/>
      <c r="L2279" s="4"/>
      <c r="M2279" s="33"/>
      <c r="N2279" s="38"/>
      <c r="O2279" s="33"/>
      <c r="P2279" s="244">
        <f t="shared" si="200"/>
        <v>0</v>
      </c>
      <c r="Q2279" s="25"/>
      <c r="R2279" s="25"/>
      <c r="S2279" s="25"/>
      <c r="T2279" s="109"/>
      <c r="U2279" s="25"/>
      <c r="V2279" s="25"/>
      <c r="W2279" s="25"/>
      <c r="X2279" s="25">
        <v>0</v>
      </c>
      <c r="Y2279" s="25"/>
      <c r="Z2279" s="25">
        <v>0</v>
      </c>
      <c r="AA2279" s="109"/>
      <c r="AB2279" s="25">
        <v>0</v>
      </c>
      <c r="AC2279" s="25">
        <v>0</v>
      </c>
      <c r="AD2279" s="25">
        <v>0</v>
      </c>
      <c r="AE2279" s="25">
        <v>0</v>
      </c>
      <c r="AF2279" s="25">
        <v>0</v>
      </c>
      <c r="AG2279" s="25">
        <v>0</v>
      </c>
      <c r="AH2279" s="109"/>
      <c r="AI2279" s="25">
        <v>0</v>
      </c>
      <c r="AJ2279" s="25">
        <v>0</v>
      </c>
      <c r="AK2279" s="123">
        <v>0</v>
      </c>
      <c r="AL2279" s="25">
        <v>0</v>
      </c>
      <c r="AM2279" s="25">
        <v>0</v>
      </c>
      <c r="AN2279" s="25">
        <v>0</v>
      </c>
      <c r="AO2279" s="109"/>
      <c r="AP2279" s="25">
        <v>0</v>
      </c>
      <c r="AQ2279" s="25">
        <v>0</v>
      </c>
      <c r="AR2279" s="25">
        <v>0</v>
      </c>
      <c r="AS2279" s="25">
        <v>0</v>
      </c>
      <c r="AT2279" s="25">
        <v>0</v>
      </c>
      <c r="AU2279" s="25">
        <v>0</v>
      </c>
      <c r="AW2279" t="str">
        <f t="shared" si="201"/>
        <v>Phạm Thanh Hà</v>
      </c>
      <c r="AX2279" s="27" t="str">
        <f t="shared" si="202"/>
        <v xml:space="preserve">Trần Thị Thúy Quỳnh </v>
      </c>
      <c r="AY2279" s="4" t="str">
        <f t="shared" si="203"/>
        <v>VIN+</v>
      </c>
    </row>
    <row r="2280" spans="1:51" outlineLevel="1" x14ac:dyDescent="0.25">
      <c r="A2280" s="4" t="s">
        <v>1104</v>
      </c>
      <c r="B2280" s="4" t="s">
        <v>797</v>
      </c>
      <c r="C2280" s="4" t="s">
        <v>451</v>
      </c>
      <c r="D2280" s="11" t="s">
        <v>776</v>
      </c>
      <c r="E2280" s="32" t="s">
        <v>574</v>
      </c>
      <c r="F2280" s="11" t="s">
        <v>710</v>
      </c>
      <c r="G2280" s="35">
        <v>5292789</v>
      </c>
      <c r="H2280" s="4" t="s">
        <v>3770</v>
      </c>
      <c r="I2280" s="4"/>
      <c r="J2280" s="4"/>
      <c r="K2280" s="4"/>
      <c r="L2280" s="4"/>
      <c r="M2280" s="33"/>
      <c r="N2280" s="38"/>
      <c r="O2280" s="33"/>
      <c r="P2280" s="244">
        <f t="shared" si="200"/>
        <v>0</v>
      </c>
      <c r="Q2280" s="25"/>
      <c r="R2280" s="25"/>
      <c r="S2280" s="25"/>
      <c r="T2280" s="109"/>
      <c r="U2280" s="25"/>
      <c r="V2280" s="25"/>
      <c r="W2280" s="25"/>
      <c r="X2280" s="25">
        <v>0</v>
      </c>
      <c r="Y2280" s="25"/>
      <c r="Z2280" s="25">
        <v>0</v>
      </c>
      <c r="AA2280" s="109"/>
      <c r="AB2280" s="25">
        <v>0</v>
      </c>
      <c r="AC2280" s="25">
        <v>0</v>
      </c>
      <c r="AD2280" s="25">
        <v>0</v>
      </c>
      <c r="AE2280" s="25">
        <v>0</v>
      </c>
      <c r="AF2280" s="25">
        <v>0</v>
      </c>
      <c r="AG2280" s="25">
        <v>0</v>
      </c>
      <c r="AH2280" s="109"/>
      <c r="AI2280" s="25">
        <v>0</v>
      </c>
      <c r="AJ2280" s="25">
        <v>0</v>
      </c>
      <c r="AK2280" s="123">
        <v>0</v>
      </c>
      <c r="AL2280" s="25">
        <v>0</v>
      </c>
      <c r="AM2280" s="25">
        <v>0</v>
      </c>
      <c r="AN2280" s="25">
        <v>0</v>
      </c>
      <c r="AO2280" s="109"/>
      <c r="AP2280" s="25">
        <v>0</v>
      </c>
      <c r="AQ2280" s="25">
        <v>0</v>
      </c>
      <c r="AR2280" s="25">
        <v>0</v>
      </c>
      <c r="AS2280" s="25">
        <v>0</v>
      </c>
      <c r="AT2280" s="25">
        <v>0</v>
      </c>
      <c r="AU2280" s="25">
        <v>0</v>
      </c>
      <c r="AW2280" t="str">
        <f t="shared" si="201"/>
        <v>Phạm Thanh Hà</v>
      </c>
      <c r="AX2280" s="27" t="str">
        <f t="shared" si="202"/>
        <v xml:space="preserve">Trần Thị Thúy Quỳnh </v>
      </c>
      <c r="AY2280" s="4" t="str">
        <f t="shared" si="203"/>
        <v>VIN+</v>
      </c>
    </row>
    <row r="2281" spans="1:51" outlineLevel="1" x14ac:dyDescent="0.25">
      <c r="A2281" s="4" t="s">
        <v>1104</v>
      </c>
      <c r="B2281" s="4" t="s">
        <v>797</v>
      </c>
      <c r="C2281" s="4" t="s">
        <v>451</v>
      </c>
      <c r="D2281" s="11" t="s">
        <v>776</v>
      </c>
      <c r="E2281" s="32" t="s">
        <v>574</v>
      </c>
      <c r="F2281" s="11" t="s">
        <v>710</v>
      </c>
      <c r="G2281" s="35">
        <v>5293816</v>
      </c>
      <c r="H2281" s="4" t="s">
        <v>3771</v>
      </c>
      <c r="I2281" s="4"/>
      <c r="J2281" s="4"/>
      <c r="K2281" s="4"/>
      <c r="L2281" s="4"/>
      <c r="M2281" s="33"/>
      <c r="N2281" s="38"/>
      <c r="O2281" s="33"/>
      <c r="P2281" s="244">
        <f t="shared" si="200"/>
        <v>780.25700000000006</v>
      </c>
      <c r="Q2281" s="25"/>
      <c r="R2281" s="25"/>
      <c r="S2281" s="25"/>
      <c r="T2281" s="109"/>
      <c r="U2281" s="25"/>
      <c r="V2281" s="25"/>
      <c r="W2281" s="25"/>
      <c r="X2281" s="25">
        <v>0</v>
      </c>
      <c r="Y2281" s="25"/>
      <c r="Z2281" s="25">
        <v>0</v>
      </c>
      <c r="AA2281" s="109"/>
      <c r="AB2281" s="25">
        <v>0</v>
      </c>
      <c r="AC2281" s="25">
        <v>0</v>
      </c>
      <c r="AD2281" s="25">
        <v>0</v>
      </c>
      <c r="AE2281" s="25">
        <v>0</v>
      </c>
      <c r="AF2281" s="25">
        <v>0</v>
      </c>
      <c r="AG2281" s="25">
        <v>541.79300000000001</v>
      </c>
      <c r="AH2281" s="109"/>
      <c r="AI2281" s="25">
        <v>0</v>
      </c>
      <c r="AJ2281" s="25">
        <v>0</v>
      </c>
      <c r="AK2281" s="123">
        <v>0</v>
      </c>
      <c r="AL2281" s="25">
        <v>0</v>
      </c>
      <c r="AM2281" s="25">
        <v>0</v>
      </c>
      <c r="AN2281" s="25">
        <v>238.464</v>
      </c>
      <c r="AO2281" s="109"/>
      <c r="AP2281" s="25">
        <v>0</v>
      </c>
      <c r="AQ2281" s="25">
        <v>0</v>
      </c>
      <c r="AR2281" s="25">
        <v>0</v>
      </c>
      <c r="AS2281" s="25">
        <v>0</v>
      </c>
      <c r="AT2281" s="25">
        <v>0</v>
      </c>
      <c r="AU2281" s="25">
        <v>0</v>
      </c>
      <c r="AW2281" t="str">
        <f t="shared" si="201"/>
        <v>Phạm Thanh Hà</v>
      </c>
      <c r="AX2281" s="27" t="str">
        <f t="shared" si="202"/>
        <v xml:space="preserve">Trần Thị Thúy Quỳnh </v>
      </c>
      <c r="AY2281" s="4" t="str">
        <f t="shared" si="203"/>
        <v>VIN+</v>
      </c>
    </row>
    <row r="2282" spans="1:51" outlineLevel="1" x14ac:dyDescent="0.25">
      <c r="A2282" s="4" t="s">
        <v>1104</v>
      </c>
      <c r="B2282" s="4" t="s">
        <v>797</v>
      </c>
      <c r="C2282" s="4" t="s">
        <v>451</v>
      </c>
      <c r="D2282" s="11" t="s">
        <v>776</v>
      </c>
      <c r="E2282" s="32" t="s">
        <v>574</v>
      </c>
      <c r="F2282" s="11" t="s">
        <v>710</v>
      </c>
      <c r="G2282" s="35">
        <v>5272273</v>
      </c>
      <c r="H2282" s="4" t="s">
        <v>3772</v>
      </c>
      <c r="I2282" s="4"/>
      <c r="J2282" s="4"/>
      <c r="K2282" s="4"/>
      <c r="L2282" s="4"/>
      <c r="M2282" s="33"/>
      <c r="N2282" s="38"/>
      <c r="O2282" s="33"/>
      <c r="P2282" s="244">
        <f t="shared" si="200"/>
        <v>780.25700000000006</v>
      </c>
      <c r="Q2282" s="25"/>
      <c r="R2282" s="25"/>
      <c r="S2282" s="25"/>
      <c r="T2282" s="109"/>
      <c r="U2282" s="25"/>
      <c r="V2282" s="25"/>
      <c r="W2282" s="25"/>
      <c r="X2282" s="25">
        <v>0</v>
      </c>
      <c r="Y2282" s="25"/>
      <c r="Z2282" s="25">
        <v>0</v>
      </c>
      <c r="AA2282" s="109"/>
      <c r="AB2282" s="25">
        <v>0</v>
      </c>
      <c r="AC2282" s="25">
        <v>0</v>
      </c>
      <c r="AD2282" s="25">
        <v>0</v>
      </c>
      <c r="AE2282" s="25">
        <v>0</v>
      </c>
      <c r="AF2282" s="25">
        <v>0</v>
      </c>
      <c r="AG2282" s="25">
        <v>541.79300000000001</v>
      </c>
      <c r="AH2282" s="109"/>
      <c r="AI2282" s="25">
        <v>0</v>
      </c>
      <c r="AJ2282" s="25">
        <v>0</v>
      </c>
      <c r="AK2282" s="123">
        <v>0</v>
      </c>
      <c r="AL2282" s="25">
        <v>0</v>
      </c>
      <c r="AM2282" s="25">
        <v>0</v>
      </c>
      <c r="AN2282" s="25">
        <v>238.464</v>
      </c>
      <c r="AO2282" s="109"/>
      <c r="AP2282" s="25">
        <v>0</v>
      </c>
      <c r="AQ2282" s="25">
        <v>0</v>
      </c>
      <c r="AR2282" s="25">
        <v>0</v>
      </c>
      <c r="AS2282" s="25">
        <v>0</v>
      </c>
      <c r="AT2282" s="25">
        <v>0</v>
      </c>
      <c r="AU2282" s="25">
        <v>0</v>
      </c>
      <c r="AW2282" t="str">
        <f t="shared" si="201"/>
        <v>Phạm Thanh Hà</v>
      </c>
      <c r="AX2282" s="27" t="str">
        <f t="shared" si="202"/>
        <v xml:space="preserve">Trần Thị Thúy Quỳnh </v>
      </c>
      <c r="AY2282" s="4" t="str">
        <f t="shared" si="203"/>
        <v>VIN+</v>
      </c>
    </row>
    <row r="2283" spans="1:51" outlineLevel="1" x14ac:dyDescent="0.25">
      <c r="A2283" s="4" t="s">
        <v>1104</v>
      </c>
      <c r="B2283" s="4" t="s">
        <v>797</v>
      </c>
      <c r="C2283" s="4" t="s">
        <v>451</v>
      </c>
      <c r="D2283" s="11" t="s">
        <v>776</v>
      </c>
      <c r="E2283" s="32" t="s">
        <v>574</v>
      </c>
      <c r="F2283" s="11" t="s">
        <v>710</v>
      </c>
      <c r="G2283" s="35">
        <v>5133178</v>
      </c>
      <c r="H2283" s="4" t="s">
        <v>3773</v>
      </c>
      <c r="I2283" s="4"/>
      <c r="J2283" s="4"/>
      <c r="K2283" s="4"/>
      <c r="L2283" s="4"/>
      <c r="M2283" s="33"/>
      <c r="N2283" s="38"/>
      <c r="O2283" s="33"/>
      <c r="P2283" s="244">
        <f t="shared" si="200"/>
        <v>419.06200000000001</v>
      </c>
      <c r="Q2283" s="25"/>
      <c r="R2283" s="25"/>
      <c r="S2283" s="25"/>
      <c r="T2283" s="109"/>
      <c r="U2283" s="25"/>
      <c r="V2283" s="25"/>
      <c r="W2283" s="25"/>
      <c r="X2283" s="25">
        <v>0</v>
      </c>
      <c r="Y2283" s="25"/>
      <c r="Z2283" s="25">
        <v>0</v>
      </c>
      <c r="AA2283" s="109"/>
      <c r="AB2283" s="25">
        <v>0</v>
      </c>
      <c r="AC2283" s="25">
        <v>0</v>
      </c>
      <c r="AD2283" s="25">
        <v>0</v>
      </c>
      <c r="AE2283" s="25">
        <v>0</v>
      </c>
      <c r="AF2283" s="25">
        <v>0</v>
      </c>
      <c r="AG2283" s="25">
        <v>0</v>
      </c>
      <c r="AH2283" s="109"/>
      <c r="AI2283" s="25">
        <v>0</v>
      </c>
      <c r="AJ2283" s="25">
        <v>0</v>
      </c>
      <c r="AK2283" s="123">
        <v>0</v>
      </c>
      <c r="AL2283" s="25">
        <v>0</v>
      </c>
      <c r="AM2283" s="25">
        <v>0</v>
      </c>
      <c r="AN2283" s="25">
        <v>238.464</v>
      </c>
      <c r="AO2283" s="109"/>
      <c r="AP2283" s="25">
        <v>0</v>
      </c>
      <c r="AQ2283" s="25">
        <v>0</v>
      </c>
      <c r="AR2283" s="25">
        <v>0</v>
      </c>
      <c r="AS2283" s="25">
        <v>0</v>
      </c>
      <c r="AT2283" s="25">
        <v>0</v>
      </c>
      <c r="AU2283" s="25">
        <v>180.59800000000001</v>
      </c>
      <c r="AW2283" t="str">
        <f t="shared" si="201"/>
        <v>Phạm Thanh Hà</v>
      </c>
      <c r="AX2283" s="27" t="str">
        <f t="shared" si="202"/>
        <v xml:space="preserve">Trần Thị Thúy Quỳnh </v>
      </c>
      <c r="AY2283" s="4" t="str">
        <f t="shared" si="203"/>
        <v>VIN+</v>
      </c>
    </row>
    <row r="2284" spans="1:51" outlineLevel="1" x14ac:dyDescent="0.25">
      <c r="A2284" s="4" t="s">
        <v>1104</v>
      </c>
      <c r="B2284" s="4" t="s">
        <v>797</v>
      </c>
      <c r="C2284" s="4" t="s">
        <v>451</v>
      </c>
      <c r="D2284" s="11" t="s">
        <v>776</v>
      </c>
      <c r="E2284" s="32" t="s">
        <v>574</v>
      </c>
      <c r="F2284" s="11" t="s">
        <v>710</v>
      </c>
      <c r="G2284" s="35">
        <v>5130773</v>
      </c>
      <c r="H2284" s="4" t="s">
        <v>3774</v>
      </c>
      <c r="I2284" s="4"/>
      <c r="J2284" s="4"/>
      <c r="K2284" s="4"/>
      <c r="L2284" s="4"/>
      <c r="M2284" s="33"/>
      <c r="N2284" s="38"/>
      <c r="O2284" s="33"/>
      <c r="P2284" s="244">
        <f t="shared" si="200"/>
        <v>484.09500000000003</v>
      </c>
      <c r="Q2284" s="25"/>
      <c r="R2284" s="25"/>
      <c r="S2284" s="25"/>
      <c r="T2284" s="109"/>
      <c r="U2284" s="25"/>
      <c r="V2284" s="25"/>
      <c r="W2284" s="25"/>
      <c r="X2284" s="25">
        <v>0</v>
      </c>
      <c r="Y2284" s="25"/>
      <c r="Z2284" s="25">
        <v>0</v>
      </c>
      <c r="AA2284" s="109"/>
      <c r="AB2284" s="25">
        <v>0</v>
      </c>
      <c r="AC2284" s="25">
        <v>0</v>
      </c>
      <c r="AD2284" s="25">
        <v>0</v>
      </c>
      <c r="AE2284" s="25">
        <v>0</v>
      </c>
      <c r="AF2284" s="25">
        <v>0</v>
      </c>
      <c r="AG2284" s="25">
        <v>303.49700000000001</v>
      </c>
      <c r="AH2284" s="109"/>
      <c r="AI2284" s="25">
        <v>0</v>
      </c>
      <c r="AJ2284" s="25">
        <v>0</v>
      </c>
      <c r="AK2284" s="123">
        <v>0</v>
      </c>
      <c r="AL2284" s="25">
        <v>0</v>
      </c>
      <c r="AM2284" s="25">
        <v>0</v>
      </c>
      <c r="AN2284" s="25">
        <v>0</v>
      </c>
      <c r="AO2284" s="109"/>
      <c r="AP2284" s="25">
        <v>0</v>
      </c>
      <c r="AQ2284" s="25">
        <v>0</v>
      </c>
      <c r="AR2284" s="25">
        <v>0</v>
      </c>
      <c r="AS2284" s="25">
        <v>0</v>
      </c>
      <c r="AT2284" s="25">
        <v>0</v>
      </c>
      <c r="AU2284" s="25">
        <v>180.59800000000001</v>
      </c>
      <c r="AW2284" t="str">
        <f t="shared" si="201"/>
        <v>Phạm Thanh Hà</v>
      </c>
      <c r="AX2284" s="27" t="str">
        <f t="shared" si="202"/>
        <v xml:space="preserve">Trần Thị Thúy Quỳnh </v>
      </c>
      <c r="AY2284" s="4" t="str">
        <f t="shared" si="203"/>
        <v>VIN+</v>
      </c>
    </row>
    <row r="2285" spans="1:51" outlineLevel="1" x14ac:dyDescent="0.25">
      <c r="A2285" s="4" t="s">
        <v>1104</v>
      </c>
      <c r="B2285" s="4" t="s">
        <v>797</v>
      </c>
      <c r="C2285" s="4" t="s">
        <v>451</v>
      </c>
      <c r="D2285" s="11" t="s">
        <v>776</v>
      </c>
      <c r="E2285" s="32" t="s">
        <v>574</v>
      </c>
      <c r="F2285" s="11" t="s">
        <v>710</v>
      </c>
      <c r="G2285" s="35">
        <v>5338953</v>
      </c>
      <c r="H2285" s="4" t="s">
        <v>3775</v>
      </c>
      <c r="I2285" s="4"/>
      <c r="J2285" s="4"/>
      <c r="K2285" s="4"/>
      <c r="L2285" s="4"/>
      <c r="M2285" s="33"/>
      <c r="N2285" s="38"/>
      <c r="O2285" s="33"/>
      <c r="P2285" s="244">
        <f t="shared" si="200"/>
        <v>0</v>
      </c>
      <c r="Q2285" s="25"/>
      <c r="R2285" s="25"/>
      <c r="S2285" s="25"/>
      <c r="T2285" s="109"/>
      <c r="U2285" s="25"/>
      <c r="V2285" s="25"/>
      <c r="W2285" s="25"/>
      <c r="X2285" s="25">
        <v>0</v>
      </c>
      <c r="Y2285" s="25"/>
      <c r="Z2285" s="25">
        <v>0</v>
      </c>
      <c r="AA2285" s="109"/>
      <c r="AB2285" s="25">
        <v>0</v>
      </c>
      <c r="AC2285" s="25">
        <v>0</v>
      </c>
      <c r="AD2285" s="25">
        <v>0</v>
      </c>
      <c r="AE2285" s="25">
        <v>0</v>
      </c>
      <c r="AF2285" s="25">
        <v>0</v>
      </c>
      <c r="AG2285" s="25">
        <v>0</v>
      </c>
      <c r="AH2285" s="109"/>
      <c r="AI2285" s="25">
        <v>0</v>
      </c>
      <c r="AJ2285" s="25">
        <v>0</v>
      </c>
      <c r="AK2285" s="123">
        <v>0</v>
      </c>
      <c r="AL2285" s="25">
        <v>0</v>
      </c>
      <c r="AM2285" s="25">
        <v>0</v>
      </c>
      <c r="AN2285" s="25">
        <v>0</v>
      </c>
      <c r="AO2285" s="109"/>
      <c r="AP2285" s="25">
        <v>0</v>
      </c>
      <c r="AQ2285" s="25">
        <v>0</v>
      </c>
      <c r="AR2285" s="25">
        <v>0</v>
      </c>
      <c r="AS2285" s="25">
        <v>0</v>
      </c>
      <c r="AT2285" s="25">
        <v>0</v>
      </c>
      <c r="AU2285" s="25">
        <v>0</v>
      </c>
      <c r="AW2285" t="str">
        <f t="shared" si="201"/>
        <v>Phạm Thanh Hà</v>
      </c>
      <c r="AX2285" s="27" t="str">
        <f t="shared" si="202"/>
        <v xml:space="preserve">Trần Thị Thúy Quỳnh </v>
      </c>
      <c r="AY2285" s="4" t="str">
        <f t="shared" si="203"/>
        <v>VIN+</v>
      </c>
    </row>
    <row r="2286" spans="1:51" outlineLevel="1" x14ac:dyDescent="0.25">
      <c r="A2286" s="4" t="s">
        <v>1104</v>
      </c>
      <c r="B2286" s="4" t="s">
        <v>797</v>
      </c>
      <c r="C2286" s="4" t="s">
        <v>451</v>
      </c>
      <c r="D2286" s="11" t="s">
        <v>776</v>
      </c>
      <c r="E2286" s="32" t="s">
        <v>574</v>
      </c>
      <c r="F2286" s="11" t="s">
        <v>710</v>
      </c>
      <c r="G2286" s="35">
        <v>5294026</v>
      </c>
      <c r="H2286" s="4" t="s">
        <v>3776</v>
      </c>
      <c r="I2286" s="4"/>
      <c r="J2286" s="4"/>
      <c r="K2286" s="4"/>
      <c r="L2286" s="4"/>
      <c r="M2286" s="33"/>
      <c r="N2286" s="38"/>
      <c r="O2286" s="33"/>
      <c r="P2286" s="244">
        <f t="shared" si="200"/>
        <v>1199.318</v>
      </c>
      <c r="Q2286" s="25"/>
      <c r="R2286" s="25"/>
      <c r="S2286" s="25"/>
      <c r="T2286" s="109"/>
      <c r="U2286" s="25"/>
      <c r="V2286" s="25"/>
      <c r="W2286" s="25"/>
      <c r="X2286" s="25">
        <v>0</v>
      </c>
      <c r="Y2286" s="25"/>
      <c r="Z2286" s="25">
        <v>0</v>
      </c>
      <c r="AA2286" s="109"/>
      <c r="AB2286" s="25">
        <v>0</v>
      </c>
      <c r="AC2286" s="25">
        <v>0</v>
      </c>
      <c r="AD2286" s="25">
        <v>0</v>
      </c>
      <c r="AE2286" s="25">
        <v>0</v>
      </c>
      <c r="AF2286" s="25">
        <v>0</v>
      </c>
      <c r="AG2286" s="25">
        <v>1199.318</v>
      </c>
      <c r="AH2286" s="109"/>
      <c r="AI2286" s="25">
        <v>0</v>
      </c>
      <c r="AJ2286" s="25">
        <v>0</v>
      </c>
      <c r="AK2286" s="123">
        <v>0</v>
      </c>
      <c r="AL2286" s="25">
        <v>0</v>
      </c>
      <c r="AM2286" s="25">
        <v>0</v>
      </c>
      <c r="AN2286" s="25">
        <v>0</v>
      </c>
      <c r="AO2286" s="109"/>
      <c r="AP2286" s="25">
        <v>0</v>
      </c>
      <c r="AQ2286" s="25">
        <v>0</v>
      </c>
      <c r="AR2286" s="25">
        <v>0</v>
      </c>
      <c r="AS2286" s="25">
        <v>0</v>
      </c>
      <c r="AT2286" s="25">
        <v>0</v>
      </c>
      <c r="AU2286" s="25">
        <v>0</v>
      </c>
      <c r="AW2286" t="str">
        <f t="shared" si="201"/>
        <v>Phạm Thanh Hà</v>
      </c>
      <c r="AX2286" s="27" t="str">
        <f t="shared" si="202"/>
        <v xml:space="preserve">Trần Thị Thúy Quỳnh </v>
      </c>
      <c r="AY2286" s="4" t="str">
        <f t="shared" si="203"/>
        <v>VIN+</v>
      </c>
    </row>
    <row r="2287" spans="1:51" outlineLevel="1" x14ac:dyDescent="0.25">
      <c r="A2287" s="4" t="s">
        <v>1104</v>
      </c>
      <c r="B2287" s="4" t="s">
        <v>797</v>
      </c>
      <c r="C2287" s="4" t="s">
        <v>451</v>
      </c>
      <c r="D2287" s="11" t="s">
        <v>776</v>
      </c>
      <c r="E2287" s="32" t="s">
        <v>574</v>
      </c>
      <c r="F2287" s="11" t="s">
        <v>710</v>
      </c>
      <c r="G2287" s="35">
        <v>5133545</v>
      </c>
      <c r="H2287" s="4" t="s">
        <v>3777</v>
      </c>
      <c r="I2287" s="4"/>
      <c r="J2287" s="4"/>
      <c r="K2287" s="4"/>
      <c r="L2287" s="4"/>
      <c r="M2287" s="33"/>
      <c r="N2287" s="38"/>
      <c r="O2287" s="33"/>
      <c r="P2287" s="244">
        <f t="shared" si="200"/>
        <v>359.05700000000002</v>
      </c>
      <c r="Q2287" s="25"/>
      <c r="R2287" s="25"/>
      <c r="S2287" s="25"/>
      <c r="T2287" s="109"/>
      <c r="U2287" s="25"/>
      <c r="V2287" s="25"/>
      <c r="W2287" s="25"/>
      <c r="X2287" s="25">
        <v>0</v>
      </c>
      <c r="Y2287" s="25"/>
      <c r="Z2287" s="25">
        <v>0</v>
      </c>
      <c r="AA2287" s="109"/>
      <c r="AB2287" s="25">
        <v>0</v>
      </c>
      <c r="AC2287" s="25">
        <v>0</v>
      </c>
      <c r="AD2287" s="25">
        <v>0</v>
      </c>
      <c r="AE2287" s="25">
        <v>0</v>
      </c>
      <c r="AF2287" s="25">
        <v>0</v>
      </c>
      <c r="AG2287" s="25">
        <v>0</v>
      </c>
      <c r="AH2287" s="109"/>
      <c r="AI2287" s="25">
        <v>0</v>
      </c>
      <c r="AJ2287" s="25">
        <v>0</v>
      </c>
      <c r="AK2287" s="123">
        <v>0</v>
      </c>
      <c r="AL2287" s="25">
        <v>0</v>
      </c>
      <c r="AM2287" s="25">
        <v>0</v>
      </c>
      <c r="AN2287" s="25">
        <v>0</v>
      </c>
      <c r="AO2287" s="109"/>
      <c r="AP2287" s="25">
        <v>0</v>
      </c>
      <c r="AQ2287" s="25">
        <v>0</v>
      </c>
      <c r="AR2287" s="25">
        <v>0</v>
      </c>
      <c r="AS2287" s="25">
        <v>0</v>
      </c>
      <c r="AT2287" s="25">
        <v>0</v>
      </c>
      <c r="AU2287" s="25">
        <v>359.05700000000002</v>
      </c>
      <c r="AW2287" t="str">
        <f t="shared" si="201"/>
        <v>Phạm Thanh Hà</v>
      </c>
      <c r="AX2287" s="27" t="str">
        <f t="shared" si="202"/>
        <v xml:space="preserve">Trần Thị Thúy Quỳnh </v>
      </c>
      <c r="AY2287" s="4" t="str">
        <f t="shared" si="203"/>
        <v>VIN+</v>
      </c>
    </row>
    <row r="2288" spans="1:51" outlineLevel="1" x14ac:dyDescent="0.25">
      <c r="A2288" s="4" t="s">
        <v>1104</v>
      </c>
      <c r="B2288" s="4" t="s">
        <v>797</v>
      </c>
      <c r="C2288" s="4" t="s">
        <v>451</v>
      </c>
      <c r="D2288" s="11" t="s">
        <v>776</v>
      </c>
      <c r="E2288" s="32" t="s">
        <v>574</v>
      </c>
      <c r="F2288" s="11" t="s">
        <v>710</v>
      </c>
      <c r="G2288" s="35">
        <v>5272235</v>
      </c>
      <c r="H2288" s="4" t="s">
        <v>3778</v>
      </c>
      <c r="I2288" s="4"/>
      <c r="J2288" s="4"/>
      <c r="K2288" s="4"/>
      <c r="L2288" s="4"/>
      <c r="M2288" s="33"/>
      <c r="N2288" s="38"/>
      <c r="O2288" s="33"/>
      <c r="P2288" s="244">
        <f t="shared" si="200"/>
        <v>597.52099999999996</v>
      </c>
      <c r="Q2288" s="25"/>
      <c r="R2288" s="25"/>
      <c r="S2288" s="25"/>
      <c r="T2288" s="109"/>
      <c r="U2288" s="25"/>
      <c r="V2288" s="25"/>
      <c r="W2288" s="25"/>
      <c r="X2288" s="25">
        <v>0</v>
      </c>
      <c r="Y2288" s="25"/>
      <c r="Z2288" s="25">
        <v>0</v>
      </c>
      <c r="AA2288" s="109"/>
      <c r="AB2288" s="25">
        <v>0</v>
      </c>
      <c r="AC2288" s="25">
        <v>0</v>
      </c>
      <c r="AD2288" s="25">
        <v>0</v>
      </c>
      <c r="AE2288" s="25">
        <v>0</v>
      </c>
      <c r="AF2288" s="25">
        <v>0</v>
      </c>
      <c r="AG2288" s="25">
        <v>0</v>
      </c>
      <c r="AH2288" s="109"/>
      <c r="AI2288" s="25">
        <v>0</v>
      </c>
      <c r="AJ2288" s="25">
        <v>0</v>
      </c>
      <c r="AK2288" s="123">
        <v>0</v>
      </c>
      <c r="AL2288" s="25">
        <v>0</v>
      </c>
      <c r="AM2288" s="25">
        <v>0</v>
      </c>
      <c r="AN2288" s="25">
        <v>597.52099999999996</v>
      </c>
      <c r="AO2288" s="109"/>
      <c r="AP2288" s="25">
        <v>0</v>
      </c>
      <c r="AQ2288" s="25">
        <v>0</v>
      </c>
      <c r="AR2288" s="25">
        <v>0</v>
      </c>
      <c r="AS2288" s="25">
        <v>0</v>
      </c>
      <c r="AT2288" s="25">
        <v>0</v>
      </c>
      <c r="AU2288" s="25">
        <v>0</v>
      </c>
      <c r="AW2288" t="str">
        <f t="shared" si="201"/>
        <v>Phạm Thanh Hà</v>
      </c>
      <c r="AX2288" s="27" t="str">
        <f t="shared" si="202"/>
        <v xml:space="preserve">Trần Thị Thúy Quỳnh </v>
      </c>
      <c r="AY2288" s="4" t="str">
        <f t="shared" si="203"/>
        <v>VIN+</v>
      </c>
    </row>
    <row r="2289" spans="1:51" outlineLevel="1" x14ac:dyDescent="0.25">
      <c r="A2289" s="4" t="s">
        <v>1104</v>
      </c>
      <c r="B2289" s="4" t="s">
        <v>797</v>
      </c>
      <c r="C2289" s="4" t="s">
        <v>451</v>
      </c>
      <c r="D2289" s="11" t="s">
        <v>776</v>
      </c>
      <c r="E2289" s="32" t="s">
        <v>574</v>
      </c>
      <c r="F2289" s="11" t="s">
        <v>710</v>
      </c>
      <c r="G2289" s="35">
        <v>5293179</v>
      </c>
      <c r="H2289" s="4" t="s">
        <v>3779</v>
      </c>
      <c r="I2289" s="4"/>
      <c r="J2289" s="4"/>
      <c r="K2289" s="4"/>
      <c r="L2289" s="4"/>
      <c r="M2289" s="33"/>
      <c r="N2289" s="38"/>
      <c r="O2289" s="33"/>
      <c r="P2289" s="244">
        <f t="shared" si="200"/>
        <v>0</v>
      </c>
      <c r="Q2289" s="25"/>
      <c r="R2289" s="25"/>
      <c r="S2289" s="25"/>
      <c r="T2289" s="109"/>
      <c r="U2289" s="25"/>
      <c r="V2289" s="25"/>
      <c r="W2289" s="25"/>
      <c r="X2289" s="25">
        <v>0</v>
      </c>
      <c r="Y2289" s="25"/>
      <c r="Z2289" s="25">
        <v>0</v>
      </c>
      <c r="AA2289" s="109"/>
      <c r="AB2289" s="25">
        <v>0</v>
      </c>
      <c r="AC2289" s="25">
        <v>0</v>
      </c>
      <c r="AD2289" s="25">
        <v>0</v>
      </c>
      <c r="AE2289" s="25">
        <v>0</v>
      </c>
      <c r="AF2289" s="25">
        <v>0</v>
      </c>
      <c r="AG2289" s="25">
        <v>0</v>
      </c>
      <c r="AH2289" s="109"/>
      <c r="AI2289" s="25">
        <v>0</v>
      </c>
      <c r="AJ2289" s="25">
        <v>0</v>
      </c>
      <c r="AK2289" s="123">
        <v>0</v>
      </c>
      <c r="AL2289" s="25">
        <v>0</v>
      </c>
      <c r="AM2289" s="25">
        <v>0</v>
      </c>
      <c r="AN2289" s="25">
        <v>0</v>
      </c>
      <c r="AO2289" s="109"/>
      <c r="AP2289" s="25">
        <v>0</v>
      </c>
      <c r="AQ2289" s="25">
        <v>0</v>
      </c>
      <c r="AR2289" s="25">
        <v>0</v>
      </c>
      <c r="AS2289" s="25">
        <v>0</v>
      </c>
      <c r="AT2289" s="25">
        <v>0</v>
      </c>
      <c r="AU2289" s="25">
        <v>0</v>
      </c>
      <c r="AW2289" t="str">
        <f t="shared" si="201"/>
        <v>Phạm Thanh Hà</v>
      </c>
      <c r="AX2289" s="27" t="str">
        <f t="shared" si="202"/>
        <v xml:space="preserve">Trần Thị Thúy Quỳnh </v>
      </c>
      <c r="AY2289" s="4" t="str">
        <f t="shared" si="203"/>
        <v>VIN+</v>
      </c>
    </row>
    <row r="2290" spans="1:51" outlineLevel="1" x14ac:dyDescent="0.25">
      <c r="A2290" s="4" t="s">
        <v>1104</v>
      </c>
      <c r="B2290" s="4" t="s">
        <v>797</v>
      </c>
      <c r="C2290" s="4" t="s">
        <v>451</v>
      </c>
      <c r="D2290" s="11" t="s">
        <v>776</v>
      </c>
      <c r="E2290" s="32" t="s">
        <v>574</v>
      </c>
      <c r="F2290" s="11" t="s">
        <v>710</v>
      </c>
      <c r="G2290" s="35">
        <v>5272394</v>
      </c>
      <c r="H2290" s="4" t="s">
        <v>3780</v>
      </c>
      <c r="I2290" s="4"/>
      <c r="J2290" s="4"/>
      <c r="K2290" s="4"/>
      <c r="L2290" s="4"/>
      <c r="M2290" s="33"/>
      <c r="N2290" s="38"/>
      <c r="O2290" s="33"/>
      <c r="P2290" s="244">
        <f t="shared" si="200"/>
        <v>0</v>
      </c>
      <c r="Q2290" s="25"/>
      <c r="R2290" s="25"/>
      <c r="S2290" s="25"/>
      <c r="T2290" s="109"/>
      <c r="U2290" s="25"/>
      <c r="V2290" s="25"/>
      <c r="W2290" s="25"/>
      <c r="X2290" s="25">
        <v>0</v>
      </c>
      <c r="Y2290" s="25"/>
      <c r="Z2290" s="25">
        <v>0</v>
      </c>
      <c r="AA2290" s="109"/>
      <c r="AB2290" s="25">
        <v>0</v>
      </c>
      <c r="AC2290" s="25">
        <v>0</v>
      </c>
      <c r="AD2290" s="25">
        <v>0</v>
      </c>
      <c r="AE2290" s="25">
        <v>0</v>
      </c>
      <c r="AF2290" s="25">
        <v>0</v>
      </c>
      <c r="AG2290" s="25">
        <v>0</v>
      </c>
      <c r="AH2290" s="109"/>
      <c r="AI2290" s="25">
        <v>0</v>
      </c>
      <c r="AJ2290" s="25">
        <v>0</v>
      </c>
      <c r="AK2290" s="123">
        <v>0</v>
      </c>
      <c r="AL2290" s="25">
        <v>0</v>
      </c>
      <c r="AM2290" s="25">
        <v>0</v>
      </c>
      <c r="AN2290" s="25">
        <v>0</v>
      </c>
      <c r="AO2290" s="109"/>
      <c r="AP2290" s="25">
        <v>0</v>
      </c>
      <c r="AQ2290" s="25">
        <v>0</v>
      </c>
      <c r="AR2290" s="25">
        <v>0</v>
      </c>
      <c r="AS2290" s="25">
        <v>0</v>
      </c>
      <c r="AT2290" s="25">
        <v>0</v>
      </c>
      <c r="AU2290" s="25">
        <v>0</v>
      </c>
      <c r="AW2290" t="str">
        <f t="shared" si="201"/>
        <v>Phạm Thanh Hà</v>
      </c>
      <c r="AX2290" s="27" t="str">
        <f t="shared" si="202"/>
        <v xml:space="preserve">Trần Thị Thúy Quỳnh </v>
      </c>
      <c r="AY2290" s="4" t="str">
        <f t="shared" si="203"/>
        <v>VIN+</v>
      </c>
    </row>
    <row r="2291" spans="1:51" outlineLevel="1" x14ac:dyDescent="0.25">
      <c r="A2291" s="4" t="s">
        <v>1104</v>
      </c>
      <c r="B2291" s="4" t="s">
        <v>797</v>
      </c>
      <c r="C2291" s="4" t="s">
        <v>451</v>
      </c>
      <c r="D2291" s="11" t="s">
        <v>776</v>
      </c>
      <c r="E2291" s="32" t="s">
        <v>574</v>
      </c>
      <c r="F2291" s="11" t="s">
        <v>710</v>
      </c>
      <c r="G2291" s="35">
        <v>5132124</v>
      </c>
      <c r="H2291" s="4" t="s">
        <v>3781</v>
      </c>
      <c r="I2291" s="4"/>
      <c r="J2291" s="4"/>
      <c r="K2291" s="4"/>
      <c r="L2291" s="4"/>
      <c r="M2291" s="33"/>
      <c r="N2291" s="38"/>
      <c r="O2291" s="33"/>
      <c r="P2291" s="244">
        <f t="shared" si="200"/>
        <v>0</v>
      </c>
      <c r="Q2291" s="25"/>
      <c r="R2291" s="25"/>
      <c r="S2291" s="25"/>
      <c r="T2291" s="109"/>
      <c r="U2291" s="25"/>
      <c r="V2291" s="25"/>
      <c r="W2291" s="25"/>
      <c r="X2291" s="25">
        <v>0</v>
      </c>
      <c r="Y2291" s="25"/>
      <c r="Z2291" s="25">
        <v>0</v>
      </c>
      <c r="AA2291" s="109"/>
      <c r="AB2291" s="25">
        <v>0</v>
      </c>
      <c r="AC2291" s="25">
        <v>0</v>
      </c>
      <c r="AD2291" s="25">
        <v>0</v>
      </c>
      <c r="AE2291" s="25">
        <v>0</v>
      </c>
      <c r="AF2291" s="25">
        <v>0</v>
      </c>
      <c r="AG2291" s="25">
        <v>0</v>
      </c>
      <c r="AH2291" s="109"/>
      <c r="AI2291" s="25">
        <v>0</v>
      </c>
      <c r="AJ2291" s="25">
        <v>0</v>
      </c>
      <c r="AK2291" s="123">
        <v>0</v>
      </c>
      <c r="AL2291" s="25">
        <v>0</v>
      </c>
      <c r="AM2291" s="25">
        <v>0</v>
      </c>
      <c r="AN2291" s="25">
        <v>0</v>
      </c>
      <c r="AO2291" s="109"/>
      <c r="AP2291" s="25">
        <v>0</v>
      </c>
      <c r="AQ2291" s="25">
        <v>0</v>
      </c>
      <c r="AR2291" s="25">
        <v>0</v>
      </c>
      <c r="AS2291" s="25">
        <v>0</v>
      </c>
      <c r="AT2291" s="25">
        <v>0</v>
      </c>
      <c r="AU2291" s="25">
        <v>0</v>
      </c>
      <c r="AW2291" t="str">
        <f t="shared" si="201"/>
        <v>Phạm Thanh Hà</v>
      </c>
      <c r="AX2291" s="27" t="str">
        <f t="shared" si="202"/>
        <v xml:space="preserve">Trần Thị Thúy Quỳnh </v>
      </c>
      <c r="AY2291" s="4" t="str">
        <f t="shared" si="203"/>
        <v>VIN+</v>
      </c>
    </row>
    <row r="2292" spans="1:51" outlineLevel="1" x14ac:dyDescent="0.25">
      <c r="A2292" s="4" t="s">
        <v>1104</v>
      </c>
      <c r="B2292" s="4" t="s">
        <v>797</v>
      </c>
      <c r="C2292" s="4" t="s">
        <v>451</v>
      </c>
      <c r="D2292" s="11" t="s">
        <v>776</v>
      </c>
      <c r="E2292" s="32" t="s">
        <v>574</v>
      </c>
      <c r="F2292" s="11" t="s">
        <v>710</v>
      </c>
      <c r="G2292" s="35">
        <v>5271627</v>
      </c>
      <c r="H2292" s="4" t="s">
        <v>3782</v>
      </c>
      <c r="I2292" s="4"/>
      <c r="J2292" s="4"/>
      <c r="K2292" s="4"/>
      <c r="L2292" s="4"/>
      <c r="M2292" s="33"/>
      <c r="N2292" s="38"/>
      <c r="O2292" s="33"/>
      <c r="P2292" s="244">
        <f t="shared" si="200"/>
        <v>0</v>
      </c>
      <c r="Q2292" s="25"/>
      <c r="R2292" s="25"/>
      <c r="S2292" s="25"/>
      <c r="T2292" s="109"/>
      <c r="U2292" s="25"/>
      <c r="V2292" s="25"/>
      <c r="W2292" s="25"/>
      <c r="X2292" s="25">
        <v>0</v>
      </c>
      <c r="Y2292" s="25"/>
      <c r="Z2292" s="25">
        <v>0</v>
      </c>
      <c r="AA2292" s="109"/>
      <c r="AB2292" s="25">
        <v>0</v>
      </c>
      <c r="AC2292" s="25">
        <v>0</v>
      </c>
      <c r="AD2292" s="25">
        <v>0</v>
      </c>
      <c r="AE2292" s="25">
        <v>0</v>
      </c>
      <c r="AF2292" s="25">
        <v>0</v>
      </c>
      <c r="AG2292" s="25">
        <v>0</v>
      </c>
      <c r="AH2292" s="109"/>
      <c r="AI2292" s="25">
        <v>0</v>
      </c>
      <c r="AJ2292" s="25">
        <v>0</v>
      </c>
      <c r="AK2292" s="123">
        <v>0</v>
      </c>
      <c r="AL2292" s="25">
        <v>0</v>
      </c>
      <c r="AM2292" s="25">
        <v>0</v>
      </c>
      <c r="AN2292" s="25">
        <v>0</v>
      </c>
      <c r="AO2292" s="109"/>
      <c r="AP2292" s="25">
        <v>0</v>
      </c>
      <c r="AQ2292" s="25">
        <v>0</v>
      </c>
      <c r="AR2292" s="25">
        <v>0</v>
      </c>
      <c r="AS2292" s="25">
        <v>0</v>
      </c>
      <c r="AT2292" s="25">
        <v>0</v>
      </c>
      <c r="AU2292" s="25">
        <v>0</v>
      </c>
      <c r="AW2292" t="str">
        <f t="shared" si="201"/>
        <v>Phạm Thanh Hà</v>
      </c>
      <c r="AX2292" s="27" t="str">
        <f t="shared" si="202"/>
        <v xml:space="preserve">Trần Thị Thúy Quỳnh </v>
      </c>
      <c r="AY2292" s="4" t="str">
        <f t="shared" si="203"/>
        <v>VIN+</v>
      </c>
    </row>
    <row r="2293" spans="1:51" outlineLevel="1" x14ac:dyDescent="0.25">
      <c r="A2293" s="4" t="s">
        <v>1104</v>
      </c>
      <c r="B2293" s="4" t="s">
        <v>797</v>
      </c>
      <c r="C2293" s="4" t="s">
        <v>451</v>
      </c>
      <c r="D2293" s="11" t="s">
        <v>776</v>
      </c>
      <c r="E2293" s="32" t="s">
        <v>574</v>
      </c>
      <c r="F2293" s="11" t="s">
        <v>710</v>
      </c>
      <c r="G2293" s="35">
        <v>5130742</v>
      </c>
      <c r="H2293" s="4" t="s">
        <v>3783</v>
      </c>
      <c r="I2293" s="4"/>
      <c r="J2293" s="4"/>
      <c r="K2293" s="4"/>
      <c r="L2293" s="4"/>
      <c r="M2293" s="33"/>
      <c r="N2293" s="38"/>
      <c r="O2293" s="33"/>
      <c r="P2293" s="244">
        <f t="shared" si="200"/>
        <v>787.5920000000001</v>
      </c>
      <c r="Q2293" s="25"/>
      <c r="R2293" s="25"/>
      <c r="S2293" s="25"/>
      <c r="T2293" s="109"/>
      <c r="U2293" s="25"/>
      <c r="V2293" s="25"/>
      <c r="W2293" s="25"/>
      <c r="X2293" s="25">
        <v>0</v>
      </c>
      <c r="Y2293" s="25"/>
      <c r="Z2293" s="25">
        <v>0</v>
      </c>
      <c r="AA2293" s="109"/>
      <c r="AB2293" s="25">
        <v>0</v>
      </c>
      <c r="AC2293" s="25">
        <v>0</v>
      </c>
      <c r="AD2293" s="25">
        <v>0</v>
      </c>
      <c r="AE2293" s="25">
        <v>0</v>
      </c>
      <c r="AF2293" s="25">
        <v>0</v>
      </c>
      <c r="AG2293" s="25">
        <v>484.09500000000003</v>
      </c>
      <c r="AH2293" s="109"/>
      <c r="AI2293" s="25">
        <v>0</v>
      </c>
      <c r="AJ2293" s="25">
        <v>0</v>
      </c>
      <c r="AK2293" s="123">
        <v>0</v>
      </c>
      <c r="AL2293" s="25">
        <v>0</v>
      </c>
      <c r="AM2293" s="25">
        <v>0</v>
      </c>
      <c r="AN2293" s="25">
        <v>303.49700000000001</v>
      </c>
      <c r="AO2293" s="109"/>
      <c r="AP2293" s="25">
        <v>0</v>
      </c>
      <c r="AQ2293" s="25">
        <v>0</v>
      </c>
      <c r="AR2293" s="25">
        <v>0</v>
      </c>
      <c r="AS2293" s="25">
        <v>0</v>
      </c>
      <c r="AT2293" s="25">
        <v>0</v>
      </c>
      <c r="AU2293" s="25">
        <v>0</v>
      </c>
      <c r="AW2293" t="str">
        <f t="shared" si="201"/>
        <v>Phạm Thanh Hà</v>
      </c>
      <c r="AX2293" s="27" t="str">
        <f t="shared" si="202"/>
        <v xml:space="preserve">Trần Thị Thúy Quỳnh </v>
      </c>
      <c r="AY2293" s="4" t="str">
        <f t="shared" si="203"/>
        <v>VIN+</v>
      </c>
    </row>
    <row r="2294" spans="1:51" outlineLevel="1" x14ac:dyDescent="0.25">
      <c r="A2294" s="4" t="s">
        <v>1104</v>
      </c>
      <c r="B2294" s="4" t="s">
        <v>797</v>
      </c>
      <c r="C2294" s="4" t="s">
        <v>451</v>
      </c>
      <c r="D2294" s="11" t="s">
        <v>776</v>
      </c>
      <c r="E2294" s="32" t="s">
        <v>574</v>
      </c>
      <c r="F2294" s="11" t="s">
        <v>710</v>
      </c>
      <c r="G2294" s="35">
        <v>5297452</v>
      </c>
      <c r="H2294" s="4" t="s">
        <v>3784</v>
      </c>
      <c r="I2294" s="4"/>
      <c r="J2294" s="4"/>
      <c r="K2294" s="4"/>
      <c r="L2294" s="4"/>
      <c r="M2294" s="33"/>
      <c r="N2294" s="38"/>
      <c r="O2294" s="33"/>
      <c r="P2294" s="244">
        <f t="shared" si="200"/>
        <v>359.05700000000002</v>
      </c>
      <c r="Q2294" s="25"/>
      <c r="R2294" s="25"/>
      <c r="S2294" s="25"/>
      <c r="T2294" s="109"/>
      <c r="U2294" s="25"/>
      <c r="V2294" s="25"/>
      <c r="W2294" s="25"/>
      <c r="X2294" s="25">
        <v>0</v>
      </c>
      <c r="Y2294" s="25"/>
      <c r="Z2294" s="25">
        <v>0</v>
      </c>
      <c r="AA2294" s="109"/>
      <c r="AB2294" s="25">
        <v>0</v>
      </c>
      <c r="AC2294" s="25">
        <v>0</v>
      </c>
      <c r="AD2294" s="25">
        <v>0</v>
      </c>
      <c r="AE2294" s="25">
        <v>0</v>
      </c>
      <c r="AF2294" s="25">
        <v>0</v>
      </c>
      <c r="AG2294" s="25">
        <v>359.05700000000002</v>
      </c>
      <c r="AH2294" s="109"/>
      <c r="AI2294" s="25">
        <v>0</v>
      </c>
      <c r="AJ2294" s="25">
        <v>0</v>
      </c>
      <c r="AK2294" s="123">
        <v>0</v>
      </c>
      <c r="AL2294" s="25">
        <v>0</v>
      </c>
      <c r="AM2294" s="25">
        <v>0</v>
      </c>
      <c r="AN2294" s="25">
        <v>0</v>
      </c>
      <c r="AO2294" s="109"/>
      <c r="AP2294" s="25">
        <v>0</v>
      </c>
      <c r="AQ2294" s="25">
        <v>0</v>
      </c>
      <c r="AR2294" s="25">
        <v>0</v>
      </c>
      <c r="AS2294" s="25">
        <v>0</v>
      </c>
      <c r="AT2294" s="25">
        <v>0</v>
      </c>
      <c r="AU2294" s="25">
        <v>0</v>
      </c>
      <c r="AW2294" t="str">
        <f t="shared" si="201"/>
        <v>Phạm Thanh Hà</v>
      </c>
      <c r="AX2294" s="27" t="str">
        <f t="shared" si="202"/>
        <v xml:space="preserve">Trần Thị Thúy Quỳnh </v>
      </c>
      <c r="AY2294" s="4" t="str">
        <f t="shared" si="203"/>
        <v>VIN+</v>
      </c>
    </row>
    <row r="2295" spans="1:51" outlineLevel="1" x14ac:dyDescent="0.25">
      <c r="A2295" s="4" t="s">
        <v>1104</v>
      </c>
      <c r="B2295" s="4" t="s">
        <v>797</v>
      </c>
      <c r="C2295" s="4" t="s">
        <v>451</v>
      </c>
      <c r="D2295" s="11" t="s">
        <v>776</v>
      </c>
      <c r="E2295" s="32" t="s">
        <v>574</v>
      </c>
      <c r="F2295" s="11" t="s">
        <v>710</v>
      </c>
      <c r="G2295" s="35">
        <v>5277500</v>
      </c>
      <c r="H2295" s="4" t="s">
        <v>3785</v>
      </c>
      <c r="I2295" s="4"/>
      <c r="J2295" s="4"/>
      <c r="K2295" s="4"/>
      <c r="L2295" s="4"/>
      <c r="M2295" s="33"/>
      <c r="N2295" s="38"/>
      <c r="O2295" s="33"/>
      <c r="P2295" s="244">
        <f t="shared" si="200"/>
        <v>359.05700000000002</v>
      </c>
      <c r="Q2295" s="25"/>
      <c r="R2295" s="25"/>
      <c r="S2295" s="25"/>
      <c r="T2295" s="109"/>
      <c r="U2295" s="25"/>
      <c r="V2295" s="25"/>
      <c r="W2295" s="25"/>
      <c r="X2295" s="25">
        <v>0</v>
      </c>
      <c r="Y2295" s="25"/>
      <c r="Z2295" s="25">
        <v>0</v>
      </c>
      <c r="AA2295" s="109"/>
      <c r="AB2295" s="25">
        <v>0</v>
      </c>
      <c r="AC2295" s="25">
        <v>0</v>
      </c>
      <c r="AD2295" s="25">
        <v>0</v>
      </c>
      <c r="AE2295" s="25">
        <v>0</v>
      </c>
      <c r="AF2295" s="25">
        <v>0</v>
      </c>
      <c r="AG2295" s="25">
        <v>359.05700000000002</v>
      </c>
      <c r="AH2295" s="109"/>
      <c r="AI2295" s="25">
        <v>0</v>
      </c>
      <c r="AJ2295" s="25">
        <v>0</v>
      </c>
      <c r="AK2295" s="123">
        <v>0</v>
      </c>
      <c r="AL2295" s="25">
        <v>0</v>
      </c>
      <c r="AM2295" s="25">
        <v>0</v>
      </c>
      <c r="AN2295" s="25">
        <v>0</v>
      </c>
      <c r="AO2295" s="109"/>
      <c r="AP2295" s="25">
        <v>0</v>
      </c>
      <c r="AQ2295" s="25">
        <v>0</v>
      </c>
      <c r="AR2295" s="25">
        <v>0</v>
      </c>
      <c r="AS2295" s="25">
        <v>0</v>
      </c>
      <c r="AT2295" s="25">
        <v>0</v>
      </c>
      <c r="AU2295" s="25">
        <v>0</v>
      </c>
      <c r="AW2295" t="str">
        <f t="shared" si="201"/>
        <v>Phạm Thanh Hà</v>
      </c>
      <c r="AX2295" s="27" t="str">
        <f t="shared" si="202"/>
        <v xml:space="preserve">Trần Thị Thúy Quỳnh </v>
      </c>
      <c r="AY2295" s="4" t="str">
        <f t="shared" si="203"/>
        <v>VIN+</v>
      </c>
    </row>
    <row r="2296" spans="1:51" outlineLevel="1" x14ac:dyDescent="0.25">
      <c r="A2296" s="4" t="s">
        <v>1104</v>
      </c>
      <c r="B2296" s="4" t="s">
        <v>797</v>
      </c>
      <c r="C2296" s="4" t="s">
        <v>451</v>
      </c>
      <c r="D2296" s="11" t="s">
        <v>776</v>
      </c>
      <c r="E2296" s="32" t="s">
        <v>574</v>
      </c>
      <c r="F2296" s="11" t="s">
        <v>710</v>
      </c>
      <c r="G2296" s="35">
        <v>5133756</v>
      </c>
      <c r="H2296" s="4" t="s">
        <v>3786</v>
      </c>
      <c r="I2296" s="4"/>
      <c r="J2296" s="4"/>
      <c r="K2296" s="4"/>
      <c r="L2296" s="4"/>
      <c r="M2296" s="33"/>
      <c r="N2296" s="38"/>
      <c r="O2296" s="33"/>
      <c r="P2296" s="244">
        <f t="shared" si="200"/>
        <v>539.65499999999997</v>
      </c>
      <c r="Q2296" s="25"/>
      <c r="R2296" s="25"/>
      <c r="S2296" s="25"/>
      <c r="T2296" s="109"/>
      <c r="U2296" s="25"/>
      <c r="V2296" s="25"/>
      <c r="W2296" s="25"/>
      <c r="X2296" s="25">
        <v>0</v>
      </c>
      <c r="Y2296" s="25"/>
      <c r="Z2296" s="25">
        <v>0</v>
      </c>
      <c r="AA2296" s="109"/>
      <c r="AB2296" s="25">
        <v>0</v>
      </c>
      <c r="AC2296" s="25">
        <v>0</v>
      </c>
      <c r="AD2296" s="25">
        <v>0</v>
      </c>
      <c r="AE2296" s="25">
        <v>0</v>
      </c>
      <c r="AF2296" s="25">
        <v>0</v>
      </c>
      <c r="AG2296" s="25">
        <v>359.05700000000002</v>
      </c>
      <c r="AH2296" s="109"/>
      <c r="AI2296" s="25">
        <v>0</v>
      </c>
      <c r="AJ2296" s="25">
        <v>0</v>
      </c>
      <c r="AK2296" s="123">
        <v>0</v>
      </c>
      <c r="AL2296" s="25">
        <v>0</v>
      </c>
      <c r="AM2296" s="25">
        <v>0</v>
      </c>
      <c r="AN2296" s="25">
        <v>0</v>
      </c>
      <c r="AO2296" s="109"/>
      <c r="AP2296" s="25">
        <v>0</v>
      </c>
      <c r="AQ2296" s="25">
        <v>0</v>
      </c>
      <c r="AR2296" s="25">
        <v>0</v>
      </c>
      <c r="AS2296" s="25">
        <v>0</v>
      </c>
      <c r="AT2296" s="25">
        <v>0</v>
      </c>
      <c r="AU2296" s="25">
        <v>180.59800000000001</v>
      </c>
      <c r="AW2296" t="str">
        <f t="shared" si="201"/>
        <v>Phạm Thanh Hà</v>
      </c>
      <c r="AX2296" s="27" t="str">
        <f t="shared" si="202"/>
        <v xml:space="preserve">Trần Thị Thúy Quỳnh </v>
      </c>
      <c r="AY2296" s="4" t="str">
        <f t="shared" si="203"/>
        <v>VIN+</v>
      </c>
    </row>
    <row r="2297" spans="1:51" outlineLevel="1" x14ac:dyDescent="0.25">
      <c r="A2297" s="4" t="s">
        <v>1104</v>
      </c>
      <c r="B2297" s="4" t="s">
        <v>797</v>
      </c>
      <c r="C2297" s="4" t="s">
        <v>451</v>
      </c>
      <c r="D2297" s="11" t="s">
        <v>776</v>
      </c>
      <c r="E2297" s="32" t="s">
        <v>574</v>
      </c>
      <c r="F2297" s="11" t="s">
        <v>710</v>
      </c>
      <c r="G2297" s="35">
        <v>5136414</v>
      </c>
      <c r="H2297" s="4" t="s">
        <v>3787</v>
      </c>
      <c r="I2297" s="4"/>
      <c r="J2297" s="4"/>
      <c r="K2297" s="4"/>
      <c r="L2297" s="4"/>
      <c r="M2297" s="33"/>
      <c r="N2297" s="38"/>
      <c r="O2297" s="33"/>
      <c r="P2297" s="244">
        <f t="shared" si="200"/>
        <v>720.25199999999995</v>
      </c>
      <c r="Q2297" s="25"/>
      <c r="R2297" s="25"/>
      <c r="S2297" s="25"/>
      <c r="T2297" s="109"/>
      <c r="U2297" s="25"/>
      <c r="V2297" s="25"/>
      <c r="W2297" s="25"/>
      <c r="X2297" s="25">
        <v>0</v>
      </c>
      <c r="Y2297" s="25"/>
      <c r="Z2297" s="25">
        <v>0</v>
      </c>
      <c r="AA2297" s="109"/>
      <c r="AB2297" s="25">
        <v>0</v>
      </c>
      <c r="AC2297" s="25">
        <v>0</v>
      </c>
      <c r="AD2297" s="25">
        <v>0</v>
      </c>
      <c r="AE2297" s="25">
        <v>0</v>
      </c>
      <c r="AF2297" s="25">
        <v>0</v>
      </c>
      <c r="AG2297" s="25">
        <v>359.05700000000002</v>
      </c>
      <c r="AH2297" s="109"/>
      <c r="AI2297" s="25">
        <v>0</v>
      </c>
      <c r="AJ2297" s="25">
        <v>0</v>
      </c>
      <c r="AK2297" s="123">
        <v>0</v>
      </c>
      <c r="AL2297" s="25">
        <v>0</v>
      </c>
      <c r="AM2297" s="25">
        <v>0</v>
      </c>
      <c r="AN2297" s="25">
        <v>0</v>
      </c>
      <c r="AO2297" s="109"/>
      <c r="AP2297" s="25">
        <v>0</v>
      </c>
      <c r="AQ2297" s="25">
        <v>0</v>
      </c>
      <c r="AR2297" s="25">
        <v>0</v>
      </c>
      <c r="AS2297" s="25">
        <v>0</v>
      </c>
      <c r="AT2297" s="25">
        <v>0</v>
      </c>
      <c r="AU2297" s="25">
        <v>361.19499999999999</v>
      </c>
      <c r="AW2297" t="str">
        <f t="shared" si="201"/>
        <v>Phạm Thanh Hà</v>
      </c>
      <c r="AX2297" s="27" t="str">
        <f t="shared" si="202"/>
        <v xml:space="preserve">Trần Thị Thúy Quỳnh </v>
      </c>
      <c r="AY2297" s="4" t="str">
        <f t="shared" si="203"/>
        <v>VIN+</v>
      </c>
    </row>
    <row r="2298" spans="1:51" outlineLevel="1" x14ac:dyDescent="0.25">
      <c r="A2298" s="4" t="s">
        <v>1104</v>
      </c>
      <c r="B2298" s="4" t="s">
        <v>797</v>
      </c>
      <c r="C2298" s="4" t="s">
        <v>451</v>
      </c>
      <c r="D2298" s="11" t="s">
        <v>776</v>
      </c>
      <c r="E2298" s="32" t="s">
        <v>574</v>
      </c>
      <c r="F2298" s="11" t="s">
        <v>710</v>
      </c>
      <c r="G2298" s="35">
        <v>5296837</v>
      </c>
      <c r="H2298" s="4" t="s">
        <v>3788</v>
      </c>
      <c r="I2298" s="4"/>
      <c r="J2298" s="4"/>
      <c r="K2298" s="4"/>
      <c r="L2298" s="4"/>
      <c r="M2298" s="33"/>
      <c r="N2298" s="38"/>
      <c r="O2298" s="33"/>
      <c r="P2298" s="244">
        <f t="shared" si="200"/>
        <v>476.928</v>
      </c>
      <c r="Q2298" s="25"/>
      <c r="R2298" s="25"/>
      <c r="S2298" s="25"/>
      <c r="T2298" s="109"/>
      <c r="U2298" s="25"/>
      <c r="V2298" s="25"/>
      <c r="W2298" s="25"/>
      <c r="X2298" s="25">
        <v>0</v>
      </c>
      <c r="Y2298" s="25"/>
      <c r="Z2298" s="25">
        <v>0</v>
      </c>
      <c r="AA2298" s="109"/>
      <c r="AB2298" s="25">
        <v>0</v>
      </c>
      <c r="AC2298" s="25">
        <v>0</v>
      </c>
      <c r="AD2298" s="25">
        <v>0</v>
      </c>
      <c r="AE2298" s="25">
        <v>0</v>
      </c>
      <c r="AF2298" s="25">
        <v>0</v>
      </c>
      <c r="AG2298" s="25">
        <v>0</v>
      </c>
      <c r="AH2298" s="109"/>
      <c r="AI2298" s="25">
        <v>0</v>
      </c>
      <c r="AJ2298" s="25">
        <v>0</v>
      </c>
      <c r="AK2298" s="123">
        <v>0</v>
      </c>
      <c r="AL2298" s="25">
        <v>0</v>
      </c>
      <c r="AM2298" s="25">
        <v>0</v>
      </c>
      <c r="AN2298" s="25">
        <v>0</v>
      </c>
      <c r="AO2298" s="109"/>
      <c r="AP2298" s="25">
        <v>0</v>
      </c>
      <c r="AQ2298" s="25">
        <v>476.928</v>
      </c>
      <c r="AR2298" s="25">
        <v>0</v>
      </c>
      <c r="AS2298" s="25">
        <v>0</v>
      </c>
      <c r="AT2298" s="25">
        <v>0</v>
      </c>
      <c r="AU2298" s="25">
        <v>0</v>
      </c>
      <c r="AW2298" t="str">
        <f t="shared" si="201"/>
        <v>Phạm Thanh Hà</v>
      </c>
      <c r="AX2298" s="27" t="str">
        <f t="shared" si="202"/>
        <v xml:space="preserve">Trần Thị Thúy Quỳnh </v>
      </c>
      <c r="AY2298" s="4" t="str">
        <f t="shared" si="203"/>
        <v>VIN+</v>
      </c>
    </row>
    <row r="2299" spans="1:51" outlineLevel="1" x14ac:dyDescent="0.25">
      <c r="A2299" s="4" t="s">
        <v>1104</v>
      </c>
      <c r="B2299" s="4" t="s">
        <v>797</v>
      </c>
      <c r="C2299" s="4" t="s">
        <v>451</v>
      </c>
      <c r="D2299" s="11" t="s">
        <v>776</v>
      </c>
      <c r="E2299" s="32" t="s">
        <v>574</v>
      </c>
      <c r="F2299" s="11" t="s">
        <v>710</v>
      </c>
      <c r="G2299" s="35">
        <v>5122525</v>
      </c>
      <c r="H2299" s="4" t="s">
        <v>3789</v>
      </c>
      <c r="I2299" s="4"/>
      <c r="J2299" s="4"/>
      <c r="K2299" s="4"/>
      <c r="L2299" s="4"/>
      <c r="M2299" s="33"/>
      <c r="N2299" s="38"/>
      <c r="O2299" s="33"/>
      <c r="P2299" s="244">
        <f t="shared" si="200"/>
        <v>901.01800000000003</v>
      </c>
      <c r="Q2299" s="25"/>
      <c r="R2299" s="25"/>
      <c r="S2299" s="25"/>
      <c r="T2299" s="109"/>
      <c r="U2299" s="25"/>
      <c r="V2299" s="25"/>
      <c r="W2299" s="25"/>
      <c r="X2299" s="25">
        <v>0</v>
      </c>
      <c r="Y2299" s="25"/>
      <c r="Z2299" s="25">
        <v>0</v>
      </c>
      <c r="AA2299" s="109"/>
      <c r="AB2299" s="25">
        <v>0</v>
      </c>
      <c r="AC2299" s="25">
        <v>0</v>
      </c>
      <c r="AD2299" s="25">
        <v>0</v>
      </c>
      <c r="AE2299" s="25">
        <v>0</v>
      </c>
      <c r="AF2299" s="25">
        <v>0</v>
      </c>
      <c r="AG2299" s="25">
        <v>0</v>
      </c>
      <c r="AH2299" s="109"/>
      <c r="AI2299" s="25">
        <v>0</v>
      </c>
      <c r="AJ2299" s="25">
        <v>359.05700000000002</v>
      </c>
      <c r="AK2299" s="123">
        <v>0</v>
      </c>
      <c r="AL2299" s="25">
        <v>0</v>
      </c>
      <c r="AM2299" s="25">
        <v>0</v>
      </c>
      <c r="AN2299" s="25">
        <v>0</v>
      </c>
      <c r="AO2299" s="109"/>
      <c r="AP2299" s="25">
        <v>0</v>
      </c>
      <c r="AQ2299" s="25">
        <v>238.464</v>
      </c>
      <c r="AR2299" s="25">
        <v>0</v>
      </c>
      <c r="AS2299" s="25">
        <v>0</v>
      </c>
      <c r="AT2299" s="25">
        <v>0</v>
      </c>
      <c r="AU2299" s="25">
        <v>303.49700000000001</v>
      </c>
      <c r="AW2299" t="str">
        <f t="shared" si="201"/>
        <v>Phạm Thanh Hà</v>
      </c>
      <c r="AX2299" s="27" t="str">
        <f t="shared" si="202"/>
        <v xml:space="preserve">Trần Thị Thúy Quỳnh </v>
      </c>
      <c r="AY2299" s="4" t="str">
        <f t="shared" si="203"/>
        <v>VIN+</v>
      </c>
    </row>
    <row r="2300" spans="1:51" outlineLevel="1" x14ac:dyDescent="0.25">
      <c r="A2300" s="4" t="s">
        <v>1104</v>
      </c>
      <c r="B2300" s="4" t="s">
        <v>797</v>
      </c>
      <c r="C2300" s="4" t="s">
        <v>451</v>
      </c>
      <c r="D2300" s="11" t="s">
        <v>776</v>
      </c>
      <c r="E2300" s="32" t="s">
        <v>574</v>
      </c>
      <c r="F2300" s="11" t="s">
        <v>710</v>
      </c>
      <c r="G2300" s="35">
        <v>5122622</v>
      </c>
      <c r="H2300" s="4" t="s">
        <v>3790</v>
      </c>
      <c r="I2300" s="4"/>
      <c r="J2300" s="4"/>
      <c r="K2300" s="4"/>
      <c r="L2300" s="4"/>
      <c r="M2300" s="33"/>
      <c r="N2300" s="38"/>
      <c r="O2300" s="33"/>
      <c r="P2300" s="244">
        <f t="shared" si="200"/>
        <v>238.464</v>
      </c>
      <c r="Q2300" s="25"/>
      <c r="R2300" s="25"/>
      <c r="S2300" s="25"/>
      <c r="T2300" s="109"/>
      <c r="U2300" s="25"/>
      <c r="V2300" s="25"/>
      <c r="W2300" s="25"/>
      <c r="X2300" s="25">
        <v>0</v>
      </c>
      <c r="Y2300" s="25"/>
      <c r="Z2300" s="25">
        <v>0</v>
      </c>
      <c r="AA2300" s="109"/>
      <c r="AB2300" s="25">
        <v>0</v>
      </c>
      <c r="AC2300" s="25">
        <v>0</v>
      </c>
      <c r="AD2300" s="25">
        <v>0</v>
      </c>
      <c r="AE2300" s="25">
        <v>0</v>
      </c>
      <c r="AF2300" s="25">
        <v>0</v>
      </c>
      <c r="AG2300" s="25">
        <v>0</v>
      </c>
      <c r="AH2300" s="109"/>
      <c r="AI2300" s="25">
        <v>0</v>
      </c>
      <c r="AJ2300" s="25">
        <v>0</v>
      </c>
      <c r="AK2300" s="123">
        <v>0</v>
      </c>
      <c r="AL2300" s="25">
        <v>0</v>
      </c>
      <c r="AM2300" s="25">
        <v>0</v>
      </c>
      <c r="AN2300" s="25">
        <v>0</v>
      </c>
      <c r="AO2300" s="109"/>
      <c r="AP2300" s="25">
        <v>0</v>
      </c>
      <c r="AQ2300" s="25">
        <v>238.464</v>
      </c>
      <c r="AR2300" s="25">
        <v>0</v>
      </c>
      <c r="AS2300" s="25">
        <v>0</v>
      </c>
      <c r="AT2300" s="25">
        <v>0</v>
      </c>
      <c r="AU2300" s="25">
        <v>0</v>
      </c>
      <c r="AW2300" t="str">
        <f t="shared" si="201"/>
        <v>Phạm Thanh Hà</v>
      </c>
      <c r="AX2300" s="27" t="str">
        <f t="shared" si="202"/>
        <v xml:space="preserve">Trần Thị Thúy Quỳnh </v>
      </c>
      <c r="AY2300" s="4" t="str">
        <f t="shared" si="203"/>
        <v>VIN+</v>
      </c>
    </row>
    <row r="2301" spans="1:51" outlineLevel="1" x14ac:dyDescent="0.25">
      <c r="A2301" s="4" t="s">
        <v>1104</v>
      </c>
      <c r="B2301" s="4" t="s">
        <v>797</v>
      </c>
      <c r="C2301" s="4" t="s">
        <v>451</v>
      </c>
      <c r="D2301" s="11" t="s">
        <v>776</v>
      </c>
      <c r="E2301" s="32" t="s">
        <v>574</v>
      </c>
      <c r="F2301" s="11" t="s">
        <v>710</v>
      </c>
      <c r="G2301" s="35">
        <v>5129438</v>
      </c>
      <c r="H2301" s="4" t="s">
        <v>3791</v>
      </c>
      <c r="I2301" s="4"/>
      <c r="J2301" s="4"/>
      <c r="K2301" s="4"/>
      <c r="L2301" s="4"/>
      <c r="M2301" s="33"/>
      <c r="N2301" s="38"/>
      <c r="O2301" s="33"/>
      <c r="P2301" s="244">
        <f t="shared" si="200"/>
        <v>0</v>
      </c>
      <c r="Q2301" s="25"/>
      <c r="R2301" s="25"/>
      <c r="S2301" s="25"/>
      <c r="T2301" s="109"/>
      <c r="U2301" s="25"/>
      <c r="V2301" s="25"/>
      <c r="W2301" s="25"/>
      <c r="X2301" s="25">
        <v>0</v>
      </c>
      <c r="Y2301" s="25"/>
      <c r="Z2301" s="25">
        <v>0</v>
      </c>
      <c r="AA2301" s="109"/>
      <c r="AB2301" s="25">
        <v>0</v>
      </c>
      <c r="AC2301" s="25">
        <v>0</v>
      </c>
      <c r="AD2301" s="25">
        <v>0</v>
      </c>
      <c r="AE2301" s="25">
        <v>0</v>
      </c>
      <c r="AF2301" s="25">
        <v>0</v>
      </c>
      <c r="AG2301" s="25">
        <v>0</v>
      </c>
      <c r="AH2301" s="109"/>
      <c r="AI2301" s="25">
        <v>0</v>
      </c>
      <c r="AJ2301" s="25">
        <v>0</v>
      </c>
      <c r="AK2301" s="123">
        <v>0</v>
      </c>
      <c r="AL2301" s="25">
        <v>0</v>
      </c>
      <c r="AM2301" s="25">
        <v>0</v>
      </c>
      <c r="AN2301" s="25">
        <v>0</v>
      </c>
      <c r="AO2301" s="109"/>
      <c r="AP2301" s="25">
        <v>0</v>
      </c>
      <c r="AQ2301" s="25">
        <v>0</v>
      </c>
      <c r="AR2301" s="25">
        <v>0</v>
      </c>
      <c r="AS2301" s="25">
        <v>0</v>
      </c>
      <c r="AT2301" s="25">
        <v>0</v>
      </c>
      <c r="AU2301" s="25">
        <v>0</v>
      </c>
      <c r="AW2301" t="str">
        <f t="shared" si="201"/>
        <v>Phạm Thanh Hà</v>
      </c>
      <c r="AX2301" s="27" t="str">
        <f t="shared" si="202"/>
        <v xml:space="preserve">Trần Thị Thúy Quỳnh </v>
      </c>
      <c r="AY2301" s="4" t="str">
        <f t="shared" si="203"/>
        <v>VIN+</v>
      </c>
    </row>
    <row r="2302" spans="1:51" outlineLevel="1" x14ac:dyDescent="0.25">
      <c r="A2302" s="4" t="s">
        <v>1104</v>
      </c>
      <c r="B2302" s="4" t="s">
        <v>797</v>
      </c>
      <c r="C2302" s="4" t="s">
        <v>451</v>
      </c>
      <c r="D2302" s="11" t="s">
        <v>776</v>
      </c>
      <c r="E2302" s="32" t="s">
        <v>574</v>
      </c>
      <c r="F2302" s="11" t="s">
        <v>710</v>
      </c>
      <c r="G2302" s="35">
        <v>5295942</v>
      </c>
      <c r="H2302" s="4" t="s">
        <v>3792</v>
      </c>
      <c r="I2302" s="4"/>
      <c r="J2302" s="4"/>
      <c r="K2302" s="4"/>
      <c r="L2302" s="4"/>
      <c r="M2302" s="33"/>
      <c r="N2302" s="38"/>
      <c r="O2302" s="33"/>
      <c r="P2302" s="244">
        <f t="shared" si="200"/>
        <v>780.42499999999995</v>
      </c>
      <c r="Q2302" s="25"/>
      <c r="R2302" s="25"/>
      <c r="S2302" s="25"/>
      <c r="T2302" s="109"/>
      <c r="U2302" s="25"/>
      <c r="V2302" s="25"/>
      <c r="W2302" s="25"/>
      <c r="X2302" s="25">
        <v>0</v>
      </c>
      <c r="Y2302" s="25"/>
      <c r="Z2302" s="25">
        <v>0</v>
      </c>
      <c r="AA2302" s="109"/>
      <c r="AB2302" s="25">
        <v>0</v>
      </c>
      <c r="AC2302" s="25">
        <v>0</v>
      </c>
      <c r="AD2302" s="25">
        <v>0</v>
      </c>
      <c r="AE2302" s="25">
        <v>0</v>
      </c>
      <c r="AF2302" s="25">
        <v>0</v>
      </c>
      <c r="AG2302" s="25">
        <v>0</v>
      </c>
      <c r="AH2302" s="109"/>
      <c r="AI2302" s="25">
        <v>0</v>
      </c>
      <c r="AJ2302" s="25">
        <v>0</v>
      </c>
      <c r="AK2302" s="123">
        <v>0</v>
      </c>
      <c r="AL2302" s="25">
        <v>0</v>
      </c>
      <c r="AM2302" s="25">
        <v>0</v>
      </c>
      <c r="AN2302" s="25">
        <v>0</v>
      </c>
      <c r="AO2302" s="109"/>
      <c r="AP2302" s="25">
        <v>0</v>
      </c>
      <c r="AQ2302" s="25">
        <v>476.928</v>
      </c>
      <c r="AR2302" s="25">
        <v>0</v>
      </c>
      <c r="AS2302" s="25">
        <v>0</v>
      </c>
      <c r="AT2302" s="25">
        <v>0</v>
      </c>
      <c r="AU2302" s="25">
        <v>303.49700000000001</v>
      </c>
      <c r="AW2302" t="str">
        <f t="shared" si="201"/>
        <v>Phạm Thanh Hà</v>
      </c>
      <c r="AX2302" s="27" t="str">
        <f t="shared" si="202"/>
        <v xml:space="preserve">Trần Thị Thúy Quỳnh </v>
      </c>
      <c r="AY2302" s="4" t="str">
        <f t="shared" si="203"/>
        <v>VIN+</v>
      </c>
    </row>
    <row r="2303" spans="1:51" outlineLevel="1" x14ac:dyDescent="0.25">
      <c r="A2303" s="4" t="s">
        <v>1104</v>
      </c>
      <c r="B2303" s="4" t="s">
        <v>797</v>
      </c>
      <c r="C2303" s="4" t="s">
        <v>451</v>
      </c>
      <c r="D2303" s="11" t="s">
        <v>776</v>
      </c>
      <c r="E2303" s="32" t="s">
        <v>574</v>
      </c>
      <c r="F2303" s="11" t="s">
        <v>710</v>
      </c>
      <c r="G2303" s="35">
        <v>5131381</v>
      </c>
      <c r="H2303" s="4" t="s">
        <v>3793</v>
      </c>
      <c r="I2303" s="4"/>
      <c r="J2303" s="4"/>
      <c r="K2303" s="4"/>
      <c r="L2303" s="4"/>
      <c r="M2303" s="33"/>
      <c r="N2303" s="38"/>
      <c r="O2303" s="33"/>
      <c r="P2303" s="244">
        <f t="shared" si="200"/>
        <v>1500.6770000000001</v>
      </c>
      <c r="Q2303" s="25"/>
      <c r="R2303" s="25"/>
      <c r="S2303" s="25"/>
      <c r="T2303" s="109"/>
      <c r="U2303" s="25"/>
      <c r="V2303" s="25"/>
      <c r="W2303" s="25"/>
      <c r="X2303" s="25">
        <v>0</v>
      </c>
      <c r="Y2303" s="25"/>
      <c r="Z2303" s="25">
        <v>0</v>
      </c>
      <c r="AA2303" s="109"/>
      <c r="AB2303" s="25">
        <v>0</v>
      </c>
      <c r="AC2303" s="25">
        <v>0</v>
      </c>
      <c r="AD2303" s="25">
        <v>0</v>
      </c>
      <c r="AE2303" s="25">
        <v>0</v>
      </c>
      <c r="AF2303" s="25">
        <v>0</v>
      </c>
      <c r="AG2303" s="25">
        <v>0</v>
      </c>
      <c r="AH2303" s="109"/>
      <c r="AI2303" s="25">
        <v>0</v>
      </c>
      <c r="AJ2303" s="25">
        <v>359.05700000000002</v>
      </c>
      <c r="AK2303" s="123">
        <v>0</v>
      </c>
      <c r="AL2303" s="25">
        <v>0</v>
      </c>
      <c r="AM2303" s="25">
        <v>0</v>
      </c>
      <c r="AN2303" s="25">
        <v>0</v>
      </c>
      <c r="AO2303" s="109"/>
      <c r="AP2303" s="25">
        <v>0</v>
      </c>
      <c r="AQ2303" s="25">
        <v>476.928</v>
      </c>
      <c r="AR2303" s="25">
        <v>0</v>
      </c>
      <c r="AS2303" s="25">
        <v>0</v>
      </c>
      <c r="AT2303" s="25">
        <v>0</v>
      </c>
      <c r="AU2303" s="25">
        <v>664.69200000000001</v>
      </c>
      <c r="AW2303" t="str">
        <f t="shared" si="201"/>
        <v>Phạm Thanh Hà</v>
      </c>
      <c r="AX2303" s="27" t="str">
        <f t="shared" si="202"/>
        <v xml:space="preserve">Trần Thị Thúy Quỳnh </v>
      </c>
      <c r="AY2303" s="4" t="str">
        <f t="shared" si="203"/>
        <v>VIN+</v>
      </c>
    </row>
    <row r="2304" spans="1:51" outlineLevel="1" x14ac:dyDescent="0.25">
      <c r="A2304" s="4" t="s">
        <v>1104</v>
      </c>
      <c r="B2304" s="4" t="s">
        <v>797</v>
      </c>
      <c r="C2304" s="4" t="s">
        <v>451</v>
      </c>
      <c r="D2304" s="11" t="s">
        <v>776</v>
      </c>
      <c r="E2304" s="32" t="s">
        <v>574</v>
      </c>
      <c r="F2304" s="11" t="s">
        <v>710</v>
      </c>
      <c r="G2304" s="35">
        <v>5276781</v>
      </c>
      <c r="H2304" s="4" t="s">
        <v>3794</v>
      </c>
      <c r="I2304" s="4"/>
      <c r="J2304" s="4"/>
      <c r="K2304" s="4"/>
      <c r="L2304" s="4"/>
      <c r="M2304" s="33"/>
      <c r="N2304" s="38"/>
      <c r="O2304" s="33"/>
      <c r="P2304" s="244">
        <f t="shared" si="200"/>
        <v>180.59800000000001</v>
      </c>
      <c r="Q2304" s="25"/>
      <c r="R2304" s="25"/>
      <c r="S2304" s="25"/>
      <c r="T2304" s="109"/>
      <c r="U2304" s="25"/>
      <c r="V2304" s="25"/>
      <c r="W2304" s="25"/>
      <c r="X2304" s="25">
        <v>0</v>
      </c>
      <c r="Y2304" s="25"/>
      <c r="Z2304" s="25">
        <v>0</v>
      </c>
      <c r="AA2304" s="109"/>
      <c r="AB2304" s="25">
        <v>0</v>
      </c>
      <c r="AC2304" s="25">
        <v>0</v>
      </c>
      <c r="AD2304" s="25">
        <v>0</v>
      </c>
      <c r="AE2304" s="25">
        <v>0</v>
      </c>
      <c r="AF2304" s="25">
        <v>0</v>
      </c>
      <c r="AG2304" s="25">
        <v>0</v>
      </c>
      <c r="AH2304" s="109"/>
      <c r="AI2304" s="25">
        <v>0</v>
      </c>
      <c r="AJ2304" s="25">
        <v>0</v>
      </c>
      <c r="AK2304" s="123">
        <v>0</v>
      </c>
      <c r="AL2304" s="25">
        <v>0</v>
      </c>
      <c r="AM2304" s="25">
        <v>0</v>
      </c>
      <c r="AN2304" s="25">
        <v>0</v>
      </c>
      <c r="AO2304" s="109"/>
      <c r="AP2304" s="25">
        <v>0</v>
      </c>
      <c r="AQ2304" s="25">
        <v>0</v>
      </c>
      <c r="AR2304" s="25">
        <v>0</v>
      </c>
      <c r="AS2304" s="25">
        <v>0</v>
      </c>
      <c r="AT2304" s="25">
        <v>0</v>
      </c>
      <c r="AU2304" s="25">
        <v>180.59800000000001</v>
      </c>
      <c r="AW2304" t="str">
        <f t="shared" si="201"/>
        <v>Phạm Thanh Hà</v>
      </c>
      <c r="AX2304" s="27" t="str">
        <f t="shared" si="202"/>
        <v xml:space="preserve">Trần Thị Thúy Quỳnh </v>
      </c>
      <c r="AY2304" s="4" t="str">
        <f t="shared" si="203"/>
        <v>VIN+</v>
      </c>
    </row>
    <row r="2305" spans="1:51" outlineLevel="1" x14ac:dyDescent="0.25">
      <c r="A2305" s="4" t="s">
        <v>1104</v>
      </c>
      <c r="B2305" s="4" t="s">
        <v>797</v>
      </c>
      <c r="C2305" s="4" t="s">
        <v>451</v>
      </c>
      <c r="D2305" s="11" t="s">
        <v>776</v>
      </c>
      <c r="E2305" s="32" t="s">
        <v>574</v>
      </c>
      <c r="F2305" s="11" t="s">
        <v>710</v>
      </c>
      <c r="G2305" s="35">
        <v>5273843</v>
      </c>
      <c r="H2305" s="4" t="s">
        <v>3795</v>
      </c>
      <c r="I2305" s="4"/>
      <c r="J2305" s="4"/>
      <c r="K2305" s="4"/>
      <c r="L2305" s="4"/>
      <c r="M2305" s="33"/>
      <c r="N2305" s="38"/>
      <c r="O2305" s="33"/>
      <c r="P2305" s="244">
        <f t="shared" si="200"/>
        <v>662.55400000000009</v>
      </c>
      <c r="Q2305" s="25"/>
      <c r="R2305" s="25"/>
      <c r="S2305" s="25"/>
      <c r="T2305" s="109"/>
      <c r="U2305" s="25"/>
      <c r="V2305" s="25"/>
      <c r="W2305" s="25"/>
      <c r="X2305" s="25">
        <v>0</v>
      </c>
      <c r="Y2305" s="25"/>
      <c r="Z2305" s="25">
        <v>0</v>
      </c>
      <c r="AA2305" s="109"/>
      <c r="AB2305" s="25">
        <v>0</v>
      </c>
      <c r="AC2305" s="25">
        <v>0</v>
      </c>
      <c r="AD2305" s="25">
        <v>303.49700000000001</v>
      </c>
      <c r="AE2305" s="25">
        <v>0</v>
      </c>
      <c r="AF2305" s="25">
        <v>0</v>
      </c>
      <c r="AG2305" s="25">
        <v>0</v>
      </c>
      <c r="AH2305" s="109"/>
      <c r="AI2305" s="25">
        <v>0</v>
      </c>
      <c r="AJ2305" s="25">
        <v>359.05700000000002</v>
      </c>
      <c r="AK2305" s="123">
        <v>0</v>
      </c>
      <c r="AL2305" s="25">
        <v>0</v>
      </c>
      <c r="AM2305" s="25">
        <v>0</v>
      </c>
      <c r="AN2305" s="25">
        <v>0</v>
      </c>
      <c r="AO2305" s="109"/>
      <c r="AP2305" s="25">
        <v>0</v>
      </c>
      <c r="AQ2305" s="25">
        <v>0</v>
      </c>
      <c r="AR2305" s="25">
        <v>0</v>
      </c>
      <c r="AS2305" s="25">
        <v>0</v>
      </c>
      <c r="AT2305" s="25">
        <v>0</v>
      </c>
      <c r="AU2305" s="25">
        <v>0</v>
      </c>
      <c r="AW2305" t="str">
        <f t="shared" si="201"/>
        <v>Phạm Thanh Hà</v>
      </c>
      <c r="AX2305" s="27" t="str">
        <f t="shared" si="202"/>
        <v xml:space="preserve">Trần Thị Thúy Quỳnh </v>
      </c>
      <c r="AY2305" s="4" t="str">
        <f t="shared" si="203"/>
        <v>VIN+</v>
      </c>
    </row>
    <row r="2306" spans="1:51" outlineLevel="1" x14ac:dyDescent="0.25">
      <c r="A2306" s="4" t="s">
        <v>1104</v>
      </c>
      <c r="B2306" s="4" t="s">
        <v>797</v>
      </c>
      <c r="C2306" s="4" t="s">
        <v>451</v>
      </c>
      <c r="D2306" s="11" t="s">
        <v>776</v>
      </c>
      <c r="E2306" s="32" t="s">
        <v>574</v>
      </c>
      <c r="F2306" s="11" t="s">
        <v>710</v>
      </c>
      <c r="G2306" s="35">
        <v>5129414</v>
      </c>
      <c r="H2306" s="4" t="s">
        <v>3796</v>
      </c>
      <c r="I2306" s="4"/>
      <c r="J2306" s="4"/>
      <c r="K2306" s="4"/>
      <c r="L2306" s="4"/>
      <c r="M2306" s="33"/>
      <c r="N2306" s="38"/>
      <c r="O2306" s="33"/>
      <c r="P2306" s="244">
        <f t="shared" si="200"/>
        <v>0</v>
      </c>
      <c r="Q2306" s="25"/>
      <c r="R2306" s="25"/>
      <c r="S2306" s="25"/>
      <c r="T2306" s="109"/>
      <c r="U2306" s="25"/>
      <c r="V2306" s="25"/>
      <c r="W2306" s="25"/>
      <c r="X2306" s="25">
        <v>0</v>
      </c>
      <c r="Y2306" s="25"/>
      <c r="Z2306" s="25">
        <v>0</v>
      </c>
      <c r="AA2306" s="109"/>
      <c r="AB2306" s="25">
        <v>0</v>
      </c>
      <c r="AC2306" s="25">
        <v>0</v>
      </c>
      <c r="AD2306" s="25">
        <v>0</v>
      </c>
      <c r="AE2306" s="25">
        <v>0</v>
      </c>
      <c r="AF2306" s="25">
        <v>0</v>
      </c>
      <c r="AG2306" s="25">
        <v>0</v>
      </c>
      <c r="AH2306" s="109"/>
      <c r="AI2306" s="25">
        <v>0</v>
      </c>
      <c r="AJ2306" s="25">
        <v>0</v>
      </c>
      <c r="AK2306" s="123">
        <v>0</v>
      </c>
      <c r="AL2306" s="25">
        <v>0</v>
      </c>
      <c r="AM2306" s="25">
        <v>0</v>
      </c>
      <c r="AN2306" s="25">
        <v>0</v>
      </c>
      <c r="AO2306" s="109"/>
      <c r="AP2306" s="25">
        <v>0</v>
      </c>
      <c r="AQ2306" s="25">
        <v>0</v>
      </c>
      <c r="AR2306" s="25">
        <v>0</v>
      </c>
      <c r="AS2306" s="25">
        <v>0</v>
      </c>
      <c r="AT2306" s="25">
        <v>0</v>
      </c>
      <c r="AU2306" s="25">
        <v>0</v>
      </c>
      <c r="AW2306" t="str">
        <f t="shared" si="201"/>
        <v>Phạm Thanh Hà</v>
      </c>
      <c r="AX2306" s="27" t="str">
        <f t="shared" si="202"/>
        <v xml:space="preserve">Trần Thị Thúy Quỳnh </v>
      </c>
      <c r="AY2306" s="4" t="str">
        <f t="shared" si="203"/>
        <v>VIN+</v>
      </c>
    </row>
    <row r="2307" spans="1:51" outlineLevel="1" x14ac:dyDescent="0.25">
      <c r="A2307" s="4" t="s">
        <v>1104</v>
      </c>
      <c r="B2307" s="4" t="s">
        <v>797</v>
      </c>
      <c r="C2307" s="4" t="s">
        <v>451</v>
      </c>
      <c r="D2307" s="11" t="s">
        <v>776</v>
      </c>
      <c r="E2307" s="32" t="s">
        <v>574</v>
      </c>
      <c r="F2307" s="11" t="s">
        <v>710</v>
      </c>
      <c r="G2307" s="35">
        <v>5331590</v>
      </c>
      <c r="H2307" s="4" t="s">
        <v>3797</v>
      </c>
      <c r="I2307" s="4"/>
      <c r="J2307" s="4"/>
      <c r="K2307" s="4"/>
      <c r="L2307" s="4"/>
      <c r="M2307" s="33"/>
      <c r="N2307" s="38"/>
      <c r="O2307" s="33"/>
      <c r="P2307" s="244">
        <f t="shared" si="200"/>
        <v>0</v>
      </c>
      <c r="Q2307" s="25"/>
      <c r="R2307" s="25"/>
      <c r="S2307" s="25"/>
      <c r="T2307" s="109"/>
      <c r="U2307" s="25"/>
      <c r="V2307" s="25"/>
      <c r="W2307" s="25"/>
      <c r="X2307" s="25">
        <v>0</v>
      </c>
      <c r="Y2307" s="25"/>
      <c r="Z2307" s="25">
        <v>0</v>
      </c>
      <c r="AA2307" s="109"/>
      <c r="AB2307" s="25">
        <v>0</v>
      </c>
      <c r="AC2307" s="25">
        <v>0</v>
      </c>
      <c r="AD2307" s="25">
        <v>0</v>
      </c>
      <c r="AE2307" s="25">
        <v>0</v>
      </c>
      <c r="AF2307" s="25">
        <v>0</v>
      </c>
      <c r="AG2307" s="25">
        <v>0</v>
      </c>
      <c r="AH2307" s="109"/>
      <c r="AI2307" s="25">
        <v>0</v>
      </c>
      <c r="AJ2307" s="25">
        <v>0</v>
      </c>
      <c r="AK2307" s="123">
        <v>0</v>
      </c>
      <c r="AL2307" s="25">
        <v>0</v>
      </c>
      <c r="AM2307" s="25">
        <v>0</v>
      </c>
      <c r="AN2307" s="25">
        <v>0</v>
      </c>
      <c r="AO2307" s="109"/>
      <c r="AP2307" s="25">
        <v>0</v>
      </c>
      <c r="AQ2307" s="25">
        <v>0</v>
      </c>
      <c r="AR2307" s="25">
        <v>0</v>
      </c>
      <c r="AS2307" s="25">
        <v>0</v>
      </c>
      <c r="AT2307" s="25">
        <v>0</v>
      </c>
      <c r="AU2307" s="25">
        <v>0</v>
      </c>
      <c r="AW2307" t="str">
        <f t="shared" si="201"/>
        <v>Phạm Thanh Hà</v>
      </c>
      <c r="AX2307" s="27" t="str">
        <f t="shared" si="202"/>
        <v xml:space="preserve">Trần Thị Thúy Quỳnh </v>
      </c>
      <c r="AY2307" s="4" t="str">
        <f t="shared" si="203"/>
        <v>VIN+</v>
      </c>
    </row>
    <row r="2308" spans="1:51" outlineLevel="1" x14ac:dyDescent="0.25">
      <c r="A2308" s="4" t="s">
        <v>1104</v>
      </c>
      <c r="B2308" s="4" t="s">
        <v>797</v>
      </c>
      <c r="C2308" s="4" t="s">
        <v>451</v>
      </c>
      <c r="D2308" s="11" t="s">
        <v>776</v>
      </c>
      <c r="E2308" s="32" t="s">
        <v>574</v>
      </c>
      <c r="F2308" s="11" t="s">
        <v>710</v>
      </c>
      <c r="G2308" s="35">
        <v>5121467</v>
      </c>
      <c r="H2308" s="4" t="s">
        <v>3798</v>
      </c>
      <c r="I2308" s="4"/>
      <c r="J2308" s="4"/>
      <c r="K2308" s="4"/>
      <c r="L2308" s="4"/>
      <c r="M2308" s="33"/>
      <c r="N2308" s="38"/>
      <c r="O2308" s="33"/>
      <c r="P2308" s="244">
        <f t="shared" si="200"/>
        <v>539.65499999999997</v>
      </c>
      <c r="Q2308" s="25"/>
      <c r="R2308" s="25"/>
      <c r="S2308" s="25"/>
      <c r="T2308" s="109"/>
      <c r="U2308" s="25"/>
      <c r="V2308" s="25"/>
      <c r="W2308" s="25"/>
      <c r="X2308" s="25">
        <v>0</v>
      </c>
      <c r="Y2308" s="25"/>
      <c r="Z2308" s="25">
        <v>0</v>
      </c>
      <c r="AA2308" s="109"/>
      <c r="AB2308" s="25">
        <v>0</v>
      </c>
      <c r="AC2308" s="25">
        <v>0</v>
      </c>
      <c r="AD2308" s="25">
        <v>0</v>
      </c>
      <c r="AE2308" s="25">
        <v>0</v>
      </c>
      <c r="AF2308" s="25">
        <v>0</v>
      </c>
      <c r="AG2308" s="25">
        <v>0</v>
      </c>
      <c r="AH2308" s="109"/>
      <c r="AI2308" s="25">
        <v>0</v>
      </c>
      <c r="AJ2308" s="25">
        <v>359.05700000000002</v>
      </c>
      <c r="AK2308" s="123">
        <v>0</v>
      </c>
      <c r="AL2308" s="25">
        <v>0</v>
      </c>
      <c r="AM2308" s="25">
        <v>0</v>
      </c>
      <c r="AN2308" s="25">
        <v>0</v>
      </c>
      <c r="AO2308" s="109"/>
      <c r="AP2308" s="25">
        <v>0</v>
      </c>
      <c r="AQ2308" s="25">
        <v>0</v>
      </c>
      <c r="AR2308" s="25">
        <v>0</v>
      </c>
      <c r="AS2308" s="25">
        <v>0</v>
      </c>
      <c r="AT2308" s="25">
        <v>0</v>
      </c>
      <c r="AU2308" s="25">
        <v>180.59800000000001</v>
      </c>
      <c r="AW2308" t="str">
        <f t="shared" si="201"/>
        <v>Phạm Thanh Hà</v>
      </c>
      <c r="AX2308" s="27" t="str">
        <f t="shared" si="202"/>
        <v xml:space="preserve">Trần Thị Thúy Quỳnh </v>
      </c>
      <c r="AY2308" s="4" t="str">
        <f t="shared" si="203"/>
        <v>VIN+</v>
      </c>
    </row>
    <row r="2309" spans="1:51" outlineLevel="1" x14ac:dyDescent="0.25">
      <c r="A2309" s="4" t="s">
        <v>1104</v>
      </c>
      <c r="B2309" s="4" t="s">
        <v>797</v>
      </c>
      <c r="C2309" s="4" t="s">
        <v>451</v>
      </c>
      <c r="D2309" s="11" t="s">
        <v>776</v>
      </c>
      <c r="E2309" s="32" t="s">
        <v>574</v>
      </c>
      <c r="F2309" s="11" t="s">
        <v>710</v>
      </c>
      <c r="G2309" s="35">
        <v>5126839</v>
      </c>
      <c r="H2309" s="4" t="s">
        <v>3799</v>
      </c>
      <c r="I2309" s="4"/>
      <c r="J2309" s="4"/>
      <c r="K2309" s="4"/>
      <c r="L2309" s="4"/>
      <c r="M2309" s="33"/>
      <c r="N2309" s="38"/>
      <c r="O2309" s="33"/>
      <c r="P2309" s="244">
        <f t="shared" si="200"/>
        <v>361.19499999999999</v>
      </c>
      <c r="Q2309" s="25"/>
      <c r="R2309" s="25"/>
      <c r="S2309" s="25"/>
      <c r="T2309" s="109"/>
      <c r="U2309" s="25"/>
      <c r="V2309" s="25"/>
      <c r="W2309" s="25"/>
      <c r="X2309" s="25">
        <v>0</v>
      </c>
      <c r="Y2309" s="25"/>
      <c r="Z2309" s="25">
        <v>0</v>
      </c>
      <c r="AA2309" s="109"/>
      <c r="AB2309" s="25">
        <v>0</v>
      </c>
      <c r="AC2309" s="25">
        <v>0</v>
      </c>
      <c r="AD2309" s="25">
        <v>0</v>
      </c>
      <c r="AE2309" s="25">
        <v>0</v>
      </c>
      <c r="AF2309" s="25">
        <v>0</v>
      </c>
      <c r="AG2309" s="25">
        <v>0</v>
      </c>
      <c r="AH2309" s="109"/>
      <c r="AI2309" s="25">
        <v>0</v>
      </c>
      <c r="AJ2309" s="25">
        <v>0</v>
      </c>
      <c r="AK2309" s="123">
        <v>0</v>
      </c>
      <c r="AL2309" s="25">
        <v>0</v>
      </c>
      <c r="AM2309" s="25">
        <v>0</v>
      </c>
      <c r="AN2309" s="25">
        <v>0</v>
      </c>
      <c r="AO2309" s="109"/>
      <c r="AP2309" s="25">
        <v>0</v>
      </c>
      <c r="AQ2309" s="25">
        <v>0</v>
      </c>
      <c r="AR2309" s="25">
        <v>0</v>
      </c>
      <c r="AS2309" s="25">
        <v>0</v>
      </c>
      <c r="AT2309" s="25">
        <v>0</v>
      </c>
      <c r="AU2309" s="25">
        <v>361.19499999999999</v>
      </c>
      <c r="AW2309" t="str">
        <f t="shared" si="201"/>
        <v>Phạm Thanh Hà</v>
      </c>
      <c r="AX2309" s="27" t="str">
        <f t="shared" si="202"/>
        <v xml:space="preserve">Trần Thị Thúy Quỳnh </v>
      </c>
      <c r="AY2309" s="4" t="str">
        <f t="shared" si="203"/>
        <v>VIN+</v>
      </c>
    </row>
    <row r="2310" spans="1:51" outlineLevel="1" x14ac:dyDescent="0.25">
      <c r="A2310" s="4" t="s">
        <v>1104</v>
      </c>
      <c r="B2310" s="4" t="s">
        <v>797</v>
      </c>
      <c r="C2310" s="4" t="s">
        <v>451</v>
      </c>
      <c r="D2310" s="11" t="s">
        <v>776</v>
      </c>
      <c r="E2310" s="32" t="s">
        <v>574</v>
      </c>
      <c r="F2310" s="11" t="s">
        <v>710</v>
      </c>
      <c r="G2310" s="35">
        <v>5273203</v>
      </c>
      <c r="H2310" s="4" t="s">
        <v>3800</v>
      </c>
      <c r="I2310" s="4"/>
      <c r="J2310" s="4"/>
      <c r="K2310" s="4"/>
      <c r="L2310" s="4"/>
      <c r="M2310" s="33"/>
      <c r="N2310" s="38"/>
      <c r="O2310" s="33"/>
      <c r="P2310" s="244">
        <f t="shared" si="200"/>
        <v>359.05700000000002</v>
      </c>
      <c r="Q2310" s="25"/>
      <c r="R2310" s="25"/>
      <c r="S2310" s="25"/>
      <c r="T2310" s="109"/>
      <c r="U2310" s="25"/>
      <c r="V2310" s="25"/>
      <c r="W2310" s="25"/>
      <c r="X2310" s="25">
        <v>0</v>
      </c>
      <c r="Y2310" s="25"/>
      <c r="Z2310" s="25">
        <v>0</v>
      </c>
      <c r="AA2310" s="109"/>
      <c r="AB2310" s="25">
        <v>0</v>
      </c>
      <c r="AC2310" s="25">
        <v>0</v>
      </c>
      <c r="AD2310" s="25">
        <v>0</v>
      </c>
      <c r="AE2310" s="25">
        <v>0</v>
      </c>
      <c r="AF2310" s="25">
        <v>0</v>
      </c>
      <c r="AG2310" s="25">
        <v>0</v>
      </c>
      <c r="AH2310" s="109"/>
      <c r="AI2310" s="25">
        <v>0</v>
      </c>
      <c r="AJ2310" s="25">
        <v>0</v>
      </c>
      <c r="AK2310" s="123">
        <v>0</v>
      </c>
      <c r="AL2310" s="25">
        <v>0</v>
      </c>
      <c r="AM2310" s="25">
        <v>0</v>
      </c>
      <c r="AN2310" s="25">
        <v>0</v>
      </c>
      <c r="AO2310" s="109"/>
      <c r="AP2310" s="25">
        <v>0</v>
      </c>
      <c r="AQ2310" s="25">
        <v>359.05700000000002</v>
      </c>
      <c r="AR2310" s="25">
        <v>0</v>
      </c>
      <c r="AS2310" s="25">
        <v>0</v>
      </c>
      <c r="AT2310" s="25">
        <v>0</v>
      </c>
      <c r="AU2310" s="25">
        <v>0</v>
      </c>
      <c r="AW2310" t="str">
        <f t="shared" si="201"/>
        <v>Phạm Thanh Hà</v>
      </c>
      <c r="AX2310" s="27" t="str">
        <f t="shared" si="202"/>
        <v xml:space="preserve">Trần Thị Thúy Quỳnh </v>
      </c>
      <c r="AY2310" s="4" t="str">
        <f t="shared" si="203"/>
        <v>VIN+</v>
      </c>
    </row>
    <row r="2311" spans="1:51" outlineLevel="1" x14ac:dyDescent="0.25">
      <c r="A2311" s="4" t="s">
        <v>1104</v>
      </c>
      <c r="B2311" s="4" t="s">
        <v>797</v>
      </c>
      <c r="C2311" s="4" t="s">
        <v>451</v>
      </c>
      <c r="D2311" s="11" t="s">
        <v>776</v>
      </c>
      <c r="E2311" s="32" t="s">
        <v>574</v>
      </c>
      <c r="F2311" s="11" t="s">
        <v>710</v>
      </c>
      <c r="G2311" s="35">
        <v>5126576</v>
      </c>
      <c r="H2311" s="4" t="s">
        <v>3801</v>
      </c>
      <c r="I2311" s="4"/>
      <c r="J2311" s="4"/>
      <c r="K2311" s="4"/>
      <c r="L2311" s="4"/>
      <c r="M2311" s="33"/>
      <c r="N2311" s="38"/>
      <c r="O2311" s="33"/>
      <c r="P2311" s="244">
        <f t="shared" si="200"/>
        <v>0</v>
      </c>
      <c r="Q2311" s="25"/>
      <c r="R2311" s="25"/>
      <c r="S2311" s="25"/>
      <c r="T2311" s="109"/>
      <c r="U2311" s="25"/>
      <c r="V2311" s="25"/>
      <c r="W2311" s="25"/>
      <c r="X2311" s="25">
        <v>0</v>
      </c>
      <c r="Y2311" s="25"/>
      <c r="Z2311" s="25">
        <v>0</v>
      </c>
      <c r="AA2311" s="109"/>
      <c r="AB2311" s="25">
        <v>0</v>
      </c>
      <c r="AC2311" s="25">
        <v>0</v>
      </c>
      <c r="AD2311" s="25">
        <v>0</v>
      </c>
      <c r="AE2311" s="25">
        <v>0</v>
      </c>
      <c r="AF2311" s="25">
        <v>0</v>
      </c>
      <c r="AG2311" s="25">
        <v>0</v>
      </c>
      <c r="AH2311" s="109"/>
      <c r="AI2311" s="25">
        <v>0</v>
      </c>
      <c r="AJ2311" s="25">
        <v>0</v>
      </c>
      <c r="AK2311" s="123">
        <v>0</v>
      </c>
      <c r="AL2311" s="25">
        <v>0</v>
      </c>
      <c r="AM2311" s="25">
        <v>0</v>
      </c>
      <c r="AN2311" s="25">
        <v>0</v>
      </c>
      <c r="AO2311" s="109"/>
      <c r="AP2311" s="25">
        <v>0</v>
      </c>
      <c r="AQ2311" s="25">
        <v>0</v>
      </c>
      <c r="AR2311" s="25">
        <v>0</v>
      </c>
      <c r="AS2311" s="25">
        <v>0</v>
      </c>
      <c r="AT2311" s="25">
        <v>0</v>
      </c>
      <c r="AU2311" s="25">
        <v>0</v>
      </c>
      <c r="AW2311" t="str">
        <f t="shared" si="201"/>
        <v>Phạm Thanh Hà</v>
      </c>
      <c r="AX2311" s="27" t="str">
        <f t="shared" si="202"/>
        <v xml:space="preserve">Trần Thị Thúy Quỳnh </v>
      </c>
      <c r="AY2311" s="4" t="str">
        <f t="shared" si="203"/>
        <v>VIN+</v>
      </c>
    </row>
    <row r="2312" spans="1:51" outlineLevel="1" x14ac:dyDescent="0.25">
      <c r="A2312" s="4" t="s">
        <v>1104</v>
      </c>
      <c r="B2312" s="4" t="s">
        <v>797</v>
      </c>
      <c r="C2312" s="4" t="s">
        <v>451</v>
      </c>
      <c r="D2312" s="11" t="s">
        <v>776</v>
      </c>
      <c r="E2312" s="32" t="s">
        <v>574</v>
      </c>
      <c r="F2312" s="11" t="s">
        <v>710</v>
      </c>
      <c r="G2312" s="35">
        <v>5127876</v>
      </c>
      <c r="H2312" s="4" t="s">
        <v>3802</v>
      </c>
      <c r="I2312" s="4"/>
      <c r="J2312" s="4"/>
      <c r="K2312" s="4"/>
      <c r="L2312" s="4"/>
      <c r="M2312" s="33"/>
      <c r="N2312" s="38"/>
      <c r="O2312" s="33"/>
      <c r="P2312" s="244">
        <f t="shared" si="200"/>
        <v>0</v>
      </c>
      <c r="Q2312" s="25"/>
      <c r="R2312" s="25"/>
      <c r="S2312" s="25"/>
      <c r="T2312" s="109"/>
      <c r="U2312" s="25"/>
      <c r="V2312" s="25"/>
      <c r="W2312" s="25"/>
      <c r="X2312" s="25">
        <v>0</v>
      </c>
      <c r="Y2312" s="25"/>
      <c r="Z2312" s="25">
        <v>0</v>
      </c>
      <c r="AA2312" s="109"/>
      <c r="AB2312" s="25">
        <v>0</v>
      </c>
      <c r="AC2312" s="25">
        <v>0</v>
      </c>
      <c r="AD2312" s="25">
        <v>0</v>
      </c>
      <c r="AE2312" s="25">
        <v>0</v>
      </c>
      <c r="AF2312" s="25">
        <v>0</v>
      </c>
      <c r="AG2312" s="25">
        <v>0</v>
      </c>
      <c r="AH2312" s="109"/>
      <c r="AI2312" s="25">
        <v>0</v>
      </c>
      <c r="AJ2312" s="25">
        <v>0</v>
      </c>
      <c r="AK2312" s="123">
        <v>0</v>
      </c>
      <c r="AL2312" s="25">
        <v>0</v>
      </c>
      <c r="AM2312" s="25">
        <v>0</v>
      </c>
      <c r="AN2312" s="25">
        <v>0</v>
      </c>
      <c r="AO2312" s="109"/>
      <c r="AP2312" s="25">
        <v>0</v>
      </c>
      <c r="AQ2312" s="25">
        <v>0</v>
      </c>
      <c r="AR2312" s="25">
        <v>0</v>
      </c>
      <c r="AS2312" s="25">
        <v>0</v>
      </c>
      <c r="AT2312" s="25">
        <v>0</v>
      </c>
      <c r="AU2312" s="25">
        <v>0</v>
      </c>
      <c r="AW2312" t="str">
        <f t="shared" si="201"/>
        <v>Phạm Thanh Hà</v>
      </c>
      <c r="AX2312" s="27" t="str">
        <f t="shared" si="202"/>
        <v xml:space="preserve">Trần Thị Thúy Quỳnh </v>
      </c>
      <c r="AY2312" s="4" t="str">
        <f t="shared" si="203"/>
        <v>VIN+</v>
      </c>
    </row>
    <row r="2313" spans="1:51" outlineLevel="1" x14ac:dyDescent="0.25">
      <c r="A2313" s="4" t="s">
        <v>1104</v>
      </c>
      <c r="B2313" s="4" t="s">
        <v>797</v>
      </c>
      <c r="C2313" s="4" t="s">
        <v>451</v>
      </c>
      <c r="D2313" s="11" t="s">
        <v>776</v>
      </c>
      <c r="E2313" s="32" t="s">
        <v>574</v>
      </c>
      <c r="F2313" s="11" t="s">
        <v>710</v>
      </c>
      <c r="G2313" s="35">
        <v>5120693</v>
      </c>
      <c r="H2313" s="4" t="s">
        <v>3803</v>
      </c>
      <c r="I2313" s="4"/>
      <c r="J2313" s="4"/>
      <c r="K2313" s="4"/>
      <c r="L2313" s="4"/>
      <c r="M2313" s="33"/>
      <c r="N2313" s="38"/>
      <c r="O2313" s="33"/>
      <c r="P2313" s="244">
        <f t="shared" si="200"/>
        <v>359.05700000000002</v>
      </c>
      <c r="Q2313" s="25"/>
      <c r="R2313" s="25"/>
      <c r="S2313" s="25"/>
      <c r="T2313" s="109"/>
      <c r="U2313" s="25"/>
      <c r="V2313" s="25"/>
      <c r="W2313" s="25"/>
      <c r="X2313" s="25">
        <v>0</v>
      </c>
      <c r="Y2313" s="25"/>
      <c r="Z2313" s="25">
        <v>0</v>
      </c>
      <c r="AA2313" s="109"/>
      <c r="AB2313" s="25">
        <v>0</v>
      </c>
      <c r="AC2313" s="25">
        <v>0</v>
      </c>
      <c r="AD2313" s="25">
        <v>0</v>
      </c>
      <c r="AE2313" s="25">
        <v>0</v>
      </c>
      <c r="AF2313" s="25">
        <v>0</v>
      </c>
      <c r="AG2313" s="25">
        <v>0</v>
      </c>
      <c r="AH2313" s="109"/>
      <c r="AI2313" s="25">
        <v>0</v>
      </c>
      <c r="AJ2313" s="25">
        <v>0</v>
      </c>
      <c r="AK2313" s="123">
        <v>0</v>
      </c>
      <c r="AL2313" s="25">
        <v>0</v>
      </c>
      <c r="AM2313" s="25">
        <v>0</v>
      </c>
      <c r="AN2313" s="25">
        <v>0</v>
      </c>
      <c r="AO2313" s="109"/>
      <c r="AP2313" s="25">
        <v>0</v>
      </c>
      <c r="AQ2313" s="25">
        <v>0</v>
      </c>
      <c r="AR2313" s="25">
        <v>0</v>
      </c>
      <c r="AS2313" s="25">
        <v>0</v>
      </c>
      <c r="AT2313" s="25">
        <v>0</v>
      </c>
      <c r="AU2313" s="25">
        <v>359.05700000000002</v>
      </c>
      <c r="AW2313" t="str">
        <f t="shared" si="201"/>
        <v>Phạm Thanh Hà</v>
      </c>
      <c r="AX2313" s="27" t="str">
        <f t="shared" si="202"/>
        <v xml:space="preserve">Trần Thị Thúy Quỳnh </v>
      </c>
      <c r="AY2313" s="4" t="str">
        <f t="shared" si="203"/>
        <v>VIN+</v>
      </c>
    </row>
    <row r="2314" spans="1:51" outlineLevel="1" x14ac:dyDescent="0.25">
      <c r="A2314" s="4" t="s">
        <v>1104</v>
      </c>
      <c r="B2314" s="4" t="s">
        <v>797</v>
      </c>
      <c r="C2314" s="4" t="s">
        <v>451</v>
      </c>
      <c r="D2314" s="11" t="s">
        <v>776</v>
      </c>
      <c r="E2314" s="32" t="s">
        <v>574</v>
      </c>
      <c r="F2314" s="11" t="s">
        <v>710</v>
      </c>
      <c r="G2314" s="35">
        <v>5127236</v>
      </c>
      <c r="H2314" s="4" t="s">
        <v>3804</v>
      </c>
      <c r="I2314" s="4"/>
      <c r="J2314" s="4"/>
      <c r="K2314" s="4"/>
      <c r="L2314" s="4"/>
      <c r="M2314" s="33"/>
      <c r="N2314" s="38"/>
      <c r="O2314" s="33"/>
      <c r="P2314" s="244">
        <f t="shared" ref="P2314:P2377" si="204">SUM(Q2314:AU2314)</f>
        <v>0</v>
      </c>
      <c r="Q2314" s="25"/>
      <c r="R2314" s="25"/>
      <c r="S2314" s="25"/>
      <c r="T2314" s="109"/>
      <c r="U2314" s="25"/>
      <c r="V2314" s="25"/>
      <c r="W2314" s="25"/>
      <c r="X2314" s="25">
        <v>0</v>
      </c>
      <c r="Y2314" s="25"/>
      <c r="Z2314" s="25">
        <v>0</v>
      </c>
      <c r="AA2314" s="109"/>
      <c r="AB2314" s="25">
        <v>0</v>
      </c>
      <c r="AC2314" s="25">
        <v>0</v>
      </c>
      <c r="AD2314" s="25">
        <v>0</v>
      </c>
      <c r="AE2314" s="25">
        <v>0</v>
      </c>
      <c r="AF2314" s="25">
        <v>0</v>
      </c>
      <c r="AG2314" s="25">
        <v>0</v>
      </c>
      <c r="AH2314" s="109"/>
      <c r="AI2314" s="25">
        <v>0</v>
      </c>
      <c r="AJ2314" s="25">
        <v>0</v>
      </c>
      <c r="AK2314" s="123">
        <v>0</v>
      </c>
      <c r="AL2314" s="25">
        <v>0</v>
      </c>
      <c r="AM2314" s="25">
        <v>0</v>
      </c>
      <c r="AN2314" s="25">
        <v>0</v>
      </c>
      <c r="AO2314" s="109"/>
      <c r="AP2314" s="25">
        <v>0</v>
      </c>
      <c r="AQ2314" s="25">
        <v>0</v>
      </c>
      <c r="AR2314" s="25">
        <v>0</v>
      </c>
      <c r="AS2314" s="25">
        <v>0</v>
      </c>
      <c r="AT2314" s="25">
        <v>0</v>
      </c>
      <c r="AU2314" s="25">
        <v>0</v>
      </c>
      <c r="AW2314" t="str">
        <f t="shared" ref="AW2314:AW2377" si="205">+C2314</f>
        <v>Phạm Thanh Hà</v>
      </c>
      <c r="AX2314" s="27" t="str">
        <f t="shared" ref="AX2314:AX2377" si="206">+E2314</f>
        <v xml:space="preserve">Trần Thị Thúy Quỳnh </v>
      </c>
      <c r="AY2314" s="4" t="str">
        <f t="shared" si="203"/>
        <v>VIN+</v>
      </c>
    </row>
    <row r="2315" spans="1:51" outlineLevel="1" x14ac:dyDescent="0.25">
      <c r="A2315" s="4" t="s">
        <v>1104</v>
      </c>
      <c r="B2315" s="4" t="s">
        <v>797</v>
      </c>
      <c r="C2315" s="4" t="s">
        <v>451</v>
      </c>
      <c r="D2315" s="11" t="s">
        <v>776</v>
      </c>
      <c r="E2315" s="32" t="s">
        <v>574</v>
      </c>
      <c r="F2315" s="11" t="s">
        <v>710</v>
      </c>
      <c r="G2315" s="35">
        <v>5135633</v>
      </c>
      <c r="H2315" s="4" t="s">
        <v>3805</v>
      </c>
      <c r="I2315" s="4"/>
      <c r="J2315" s="4"/>
      <c r="K2315" s="4"/>
      <c r="L2315" s="4"/>
      <c r="M2315" s="33"/>
      <c r="N2315" s="38"/>
      <c r="O2315" s="33"/>
      <c r="P2315" s="244">
        <f t="shared" si="204"/>
        <v>1807.8420000000001</v>
      </c>
      <c r="Q2315" s="25"/>
      <c r="R2315" s="25"/>
      <c r="S2315" s="25"/>
      <c r="T2315" s="109"/>
      <c r="U2315" s="25"/>
      <c r="V2315" s="25"/>
      <c r="W2315" s="25"/>
      <c r="X2315" s="25">
        <v>0</v>
      </c>
      <c r="Y2315" s="25"/>
      <c r="Z2315" s="25">
        <v>0</v>
      </c>
      <c r="AA2315" s="109"/>
      <c r="AB2315" s="25">
        <v>0</v>
      </c>
      <c r="AC2315" s="25">
        <v>0</v>
      </c>
      <c r="AD2315" s="25">
        <v>0</v>
      </c>
      <c r="AE2315" s="25">
        <v>0</v>
      </c>
      <c r="AF2315" s="25">
        <v>0</v>
      </c>
      <c r="AG2315" s="25">
        <v>0</v>
      </c>
      <c r="AH2315" s="109"/>
      <c r="AI2315" s="25">
        <v>0</v>
      </c>
      <c r="AJ2315" s="25">
        <v>0</v>
      </c>
      <c r="AK2315" s="123">
        <v>0</v>
      </c>
      <c r="AL2315" s="25">
        <v>0</v>
      </c>
      <c r="AM2315" s="25">
        <v>0</v>
      </c>
      <c r="AN2315" s="25">
        <v>0</v>
      </c>
      <c r="AO2315" s="109"/>
      <c r="AP2315" s="25">
        <v>0</v>
      </c>
      <c r="AQ2315" s="25">
        <v>1383.3630000000001</v>
      </c>
      <c r="AR2315" s="25">
        <v>0</v>
      </c>
      <c r="AS2315" s="25">
        <v>0</v>
      </c>
      <c r="AT2315" s="25">
        <v>0</v>
      </c>
      <c r="AU2315" s="25">
        <v>424.47900000000004</v>
      </c>
      <c r="AW2315" t="str">
        <f t="shared" si="205"/>
        <v>Phạm Thanh Hà</v>
      </c>
      <c r="AX2315" s="27" t="str">
        <f t="shared" si="206"/>
        <v xml:space="preserve">Trần Thị Thúy Quỳnh </v>
      </c>
      <c r="AY2315" s="4" t="str">
        <f t="shared" si="203"/>
        <v>VIN+</v>
      </c>
    </row>
    <row r="2316" spans="1:51" outlineLevel="1" x14ac:dyDescent="0.25">
      <c r="A2316" s="4" t="s">
        <v>1104</v>
      </c>
      <c r="B2316" s="4" t="s">
        <v>797</v>
      </c>
      <c r="C2316" s="4" t="s">
        <v>451</v>
      </c>
      <c r="D2316" s="11" t="s">
        <v>776</v>
      </c>
      <c r="E2316" s="32" t="s">
        <v>574</v>
      </c>
      <c r="F2316" s="11" t="s">
        <v>710</v>
      </c>
      <c r="G2316" s="35">
        <v>5124848</v>
      </c>
      <c r="H2316" s="4" t="s">
        <v>3806</v>
      </c>
      <c r="I2316" s="4"/>
      <c r="J2316" s="4"/>
      <c r="K2316" s="4"/>
      <c r="L2316" s="4"/>
      <c r="M2316" s="33"/>
      <c r="N2316" s="38"/>
      <c r="O2316" s="33"/>
      <c r="P2316" s="244">
        <f t="shared" si="204"/>
        <v>238.464</v>
      </c>
      <c r="Q2316" s="25"/>
      <c r="R2316" s="25"/>
      <c r="S2316" s="25"/>
      <c r="T2316" s="109"/>
      <c r="U2316" s="25"/>
      <c r="V2316" s="25"/>
      <c r="W2316" s="25"/>
      <c r="X2316" s="25">
        <v>0</v>
      </c>
      <c r="Y2316" s="25"/>
      <c r="Z2316" s="25">
        <v>0</v>
      </c>
      <c r="AA2316" s="109"/>
      <c r="AB2316" s="25">
        <v>0</v>
      </c>
      <c r="AC2316" s="25">
        <v>0</v>
      </c>
      <c r="AD2316" s="25">
        <v>0</v>
      </c>
      <c r="AE2316" s="25">
        <v>0</v>
      </c>
      <c r="AF2316" s="25">
        <v>0</v>
      </c>
      <c r="AG2316" s="25">
        <v>0</v>
      </c>
      <c r="AH2316" s="109"/>
      <c r="AI2316" s="25">
        <v>0</v>
      </c>
      <c r="AJ2316" s="25">
        <v>0</v>
      </c>
      <c r="AK2316" s="123">
        <v>0</v>
      </c>
      <c r="AL2316" s="25">
        <v>0</v>
      </c>
      <c r="AM2316" s="25">
        <v>0</v>
      </c>
      <c r="AN2316" s="25">
        <v>0</v>
      </c>
      <c r="AO2316" s="109"/>
      <c r="AP2316" s="25">
        <v>0</v>
      </c>
      <c r="AQ2316" s="25">
        <v>238.464</v>
      </c>
      <c r="AR2316" s="25">
        <v>0</v>
      </c>
      <c r="AS2316" s="25">
        <v>0</v>
      </c>
      <c r="AT2316" s="25">
        <v>0</v>
      </c>
      <c r="AU2316" s="25">
        <v>0</v>
      </c>
      <c r="AW2316" t="str">
        <f t="shared" si="205"/>
        <v>Phạm Thanh Hà</v>
      </c>
      <c r="AX2316" s="27" t="str">
        <f t="shared" si="206"/>
        <v xml:space="preserve">Trần Thị Thúy Quỳnh </v>
      </c>
      <c r="AY2316" s="4" t="str">
        <f t="shared" si="203"/>
        <v>VIN+</v>
      </c>
    </row>
    <row r="2317" spans="1:51" outlineLevel="1" x14ac:dyDescent="0.25">
      <c r="A2317" s="4" t="s">
        <v>1104</v>
      </c>
      <c r="B2317" s="4" t="s">
        <v>797</v>
      </c>
      <c r="C2317" s="4" t="s">
        <v>451</v>
      </c>
      <c r="D2317" s="11" t="s">
        <v>776</v>
      </c>
      <c r="E2317" s="32" t="s">
        <v>574</v>
      </c>
      <c r="F2317" s="11" t="s">
        <v>710</v>
      </c>
      <c r="G2317" s="35">
        <v>5127689</v>
      </c>
      <c r="H2317" s="4" t="s">
        <v>3807</v>
      </c>
      <c r="I2317" s="4"/>
      <c r="J2317" s="4"/>
      <c r="K2317" s="4"/>
      <c r="L2317" s="4"/>
      <c r="M2317" s="33"/>
      <c r="N2317" s="38"/>
      <c r="O2317" s="33"/>
      <c r="P2317" s="244">
        <f t="shared" si="204"/>
        <v>597.52099999999996</v>
      </c>
      <c r="Q2317" s="25"/>
      <c r="R2317" s="25"/>
      <c r="S2317" s="25"/>
      <c r="T2317" s="109"/>
      <c r="U2317" s="25"/>
      <c r="V2317" s="25"/>
      <c r="W2317" s="25"/>
      <c r="X2317" s="25">
        <v>0</v>
      </c>
      <c r="Y2317" s="25"/>
      <c r="Z2317" s="25">
        <v>0</v>
      </c>
      <c r="AA2317" s="109"/>
      <c r="AB2317" s="25">
        <v>0</v>
      </c>
      <c r="AC2317" s="25">
        <v>0</v>
      </c>
      <c r="AD2317" s="25">
        <v>0</v>
      </c>
      <c r="AE2317" s="25">
        <v>0</v>
      </c>
      <c r="AF2317" s="25">
        <v>0</v>
      </c>
      <c r="AG2317" s="25">
        <v>0</v>
      </c>
      <c r="AH2317" s="109"/>
      <c r="AI2317" s="25">
        <v>359.05700000000002</v>
      </c>
      <c r="AJ2317" s="25">
        <v>0</v>
      </c>
      <c r="AK2317" s="123">
        <v>0</v>
      </c>
      <c r="AL2317" s="25">
        <v>0</v>
      </c>
      <c r="AM2317" s="25">
        <v>0</v>
      </c>
      <c r="AN2317" s="25">
        <v>0</v>
      </c>
      <c r="AO2317" s="109"/>
      <c r="AP2317" s="25">
        <v>0</v>
      </c>
      <c r="AQ2317" s="25">
        <v>238.464</v>
      </c>
      <c r="AR2317" s="25">
        <v>0</v>
      </c>
      <c r="AS2317" s="25">
        <v>0</v>
      </c>
      <c r="AT2317" s="25">
        <v>0</v>
      </c>
      <c r="AU2317" s="25">
        <v>0</v>
      </c>
      <c r="AW2317" t="str">
        <f t="shared" si="205"/>
        <v>Phạm Thanh Hà</v>
      </c>
      <c r="AX2317" s="27" t="str">
        <f t="shared" si="206"/>
        <v xml:space="preserve">Trần Thị Thúy Quỳnh </v>
      </c>
      <c r="AY2317" s="4" t="str">
        <f t="shared" si="203"/>
        <v>VIN+</v>
      </c>
    </row>
    <row r="2318" spans="1:51" outlineLevel="1" x14ac:dyDescent="0.25">
      <c r="A2318" s="4" t="s">
        <v>1104</v>
      </c>
      <c r="B2318" s="4" t="s">
        <v>797</v>
      </c>
      <c r="C2318" s="4" t="s">
        <v>451</v>
      </c>
      <c r="D2318" s="11" t="s">
        <v>776</v>
      </c>
      <c r="E2318" s="32" t="s">
        <v>574</v>
      </c>
      <c r="F2318" s="11" t="s">
        <v>710</v>
      </c>
      <c r="G2318" s="35">
        <v>5333505</v>
      </c>
      <c r="H2318" s="4" t="s">
        <v>3808</v>
      </c>
      <c r="I2318" s="4"/>
      <c r="J2318" s="4"/>
      <c r="K2318" s="4"/>
      <c r="L2318" s="4"/>
      <c r="M2318" s="33"/>
      <c r="N2318" s="38"/>
      <c r="O2318" s="33"/>
      <c r="P2318" s="244">
        <f t="shared" si="204"/>
        <v>303.49700000000001</v>
      </c>
      <c r="Q2318" s="25"/>
      <c r="R2318" s="25"/>
      <c r="S2318" s="25"/>
      <c r="T2318" s="109"/>
      <c r="U2318" s="25"/>
      <c r="V2318" s="25"/>
      <c r="W2318" s="25"/>
      <c r="X2318" s="25">
        <v>0</v>
      </c>
      <c r="Y2318" s="25"/>
      <c r="Z2318" s="25">
        <v>0</v>
      </c>
      <c r="AA2318" s="109"/>
      <c r="AB2318" s="25">
        <v>0</v>
      </c>
      <c r="AC2318" s="25">
        <v>0</v>
      </c>
      <c r="AD2318" s="25">
        <v>0</v>
      </c>
      <c r="AE2318" s="25">
        <v>0</v>
      </c>
      <c r="AF2318" s="25">
        <v>0</v>
      </c>
      <c r="AG2318" s="25">
        <v>0</v>
      </c>
      <c r="AH2318" s="109"/>
      <c r="AI2318" s="25">
        <v>0</v>
      </c>
      <c r="AJ2318" s="25">
        <v>0</v>
      </c>
      <c r="AK2318" s="123">
        <v>0</v>
      </c>
      <c r="AL2318" s="25">
        <v>0</v>
      </c>
      <c r="AM2318" s="25">
        <v>0</v>
      </c>
      <c r="AN2318" s="25">
        <v>0</v>
      </c>
      <c r="AO2318" s="109"/>
      <c r="AP2318" s="25">
        <v>0</v>
      </c>
      <c r="AQ2318" s="25">
        <v>0</v>
      </c>
      <c r="AR2318" s="25">
        <v>303.49700000000001</v>
      </c>
      <c r="AS2318" s="25">
        <v>0</v>
      </c>
      <c r="AT2318" s="25">
        <v>0</v>
      </c>
      <c r="AU2318" s="25">
        <v>0</v>
      </c>
      <c r="AW2318" t="str">
        <f t="shared" si="205"/>
        <v>Phạm Thanh Hà</v>
      </c>
      <c r="AX2318" s="27" t="str">
        <f t="shared" si="206"/>
        <v xml:space="preserve">Trần Thị Thúy Quỳnh </v>
      </c>
      <c r="AY2318" s="4" t="str">
        <f t="shared" si="203"/>
        <v>VIN+</v>
      </c>
    </row>
    <row r="2319" spans="1:51" outlineLevel="1" x14ac:dyDescent="0.25">
      <c r="A2319" s="4" t="s">
        <v>1104</v>
      </c>
      <c r="B2319" s="4" t="s">
        <v>797</v>
      </c>
      <c r="C2319" s="4" t="s">
        <v>451</v>
      </c>
      <c r="D2319" s="11" t="s">
        <v>776</v>
      </c>
      <c r="E2319" s="32" t="s">
        <v>574</v>
      </c>
      <c r="F2319" s="11" t="s">
        <v>710</v>
      </c>
      <c r="G2319" s="35">
        <v>5135062</v>
      </c>
      <c r="H2319" s="4" t="s">
        <v>1632</v>
      </c>
      <c r="I2319" s="4"/>
      <c r="J2319" s="4"/>
      <c r="K2319" s="4"/>
      <c r="L2319" s="4"/>
      <c r="M2319" s="33"/>
      <c r="N2319" s="38"/>
      <c r="O2319" s="33"/>
      <c r="P2319" s="244">
        <f t="shared" si="204"/>
        <v>361.19499999999999</v>
      </c>
      <c r="Q2319" s="25"/>
      <c r="R2319" s="25"/>
      <c r="S2319" s="25"/>
      <c r="T2319" s="109"/>
      <c r="U2319" s="25">
        <v>361.19499999999999</v>
      </c>
      <c r="V2319" s="25"/>
      <c r="W2319" s="25"/>
      <c r="X2319" s="25">
        <v>0</v>
      </c>
      <c r="Y2319" s="25"/>
      <c r="Z2319" s="25">
        <v>0</v>
      </c>
      <c r="AA2319" s="109"/>
      <c r="AB2319" s="25">
        <v>0</v>
      </c>
      <c r="AC2319" s="25">
        <v>0</v>
      </c>
      <c r="AD2319" s="25">
        <v>0</v>
      </c>
      <c r="AE2319" s="25">
        <v>0</v>
      </c>
      <c r="AF2319" s="25">
        <v>0</v>
      </c>
      <c r="AG2319" s="25">
        <v>0</v>
      </c>
      <c r="AH2319" s="109"/>
      <c r="AI2319" s="25">
        <v>0</v>
      </c>
      <c r="AJ2319" s="25">
        <v>0</v>
      </c>
      <c r="AK2319" s="123">
        <v>0</v>
      </c>
      <c r="AL2319" s="25">
        <v>0</v>
      </c>
      <c r="AM2319" s="25">
        <v>0</v>
      </c>
      <c r="AN2319" s="25">
        <v>0</v>
      </c>
      <c r="AO2319" s="109"/>
      <c r="AP2319" s="25">
        <v>0</v>
      </c>
      <c r="AQ2319" s="25">
        <v>0</v>
      </c>
      <c r="AR2319" s="25">
        <v>0</v>
      </c>
      <c r="AS2319" s="25">
        <v>0</v>
      </c>
      <c r="AT2319" s="25">
        <v>0</v>
      </c>
      <c r="AU2319" s="25">
        <v>0</v>
      </c>
      <c r="AW2319" t="str">
        <f t="shared" si="205"/>
        <v>Phạm Thanh Hà</v>
      </c>
      <c r="AX2319" s="27" t="str">
        <f t="shared" si="206"/>
        <v xml:space="preserve">Trần Thị Thúy Quỳnh </v>
      </c>
      <c r="AY2319" s="4" t="str">
        <f t="shared" si="203"/>
        <v>VIN+</v>
      </c>
    </row>
    <row r="2320" spans="1:51" outlineLevel="1" x14ac:dyDescent="0.25">
      <c r="A2320" s="4" t="s">
        <v>1104</v>
      </c>
      <c r="B2320" s="4" t="s">
        <v>797</v>
      </c>
      <c r="C2320" s="4" t="s">
        <v>451</v>
      </c>
      <c r="D2320" s="11" t="s">
        <v>776</v>
      </c>
      <c r="E2320" s="32" t="s">
        <v>574</v>
      </c>
      <c r="F2320" s="11" t="s">
        <v>710</v>
      </c>
      <c r="G2320" s="35">
        <v>5130676</v>
      </c>
      <c r="H2320" s="4" t="s">
        <v>3809</v>
      </c>
      <c r="I2320" s="4"/>
      <c r="J2320" s="4"/>
      <c r="K2320" s="4"/>
      <c r="L2320" s="4"/>
      <c r="M2320" s="33"/>
      <c r="N2320" s="38"/>
      <c r="O2320" s="33"/>
      <c r="P2320" s="244">
        <f t="shared" si="204"/>
        <v>180.59800000000001</v>
      </c>
      <c r="Q2320" s="25"/>
      <c r="R2320" s="25"/>
      <c r="S2320" s="25"/>
      <c r="T2320" s="109"/>
      <c r="U2320" s="25"/>
      <c r="V2320" s="25"/>
      <c r="W2320" s="25"/>
      <c r="X2320" s="25">
        <v>0</v>
      </c>
      <c r="Y2320" s="25"/>
      <c r="Z2320" s="25">
        <v>0</v>
      </c>
      <c r="AA2320" s="109"/>
      <c r="AB2320" s="25">
        <v>0</v>
      </c>
      <c r="AC2320" s="25">
        <v>0</v>
      </c>
      <c r="AD2320" s="25">
        <v>0</v>
      </c>
      <c r="AE2320" s="25">
        <v>0</v>
      </c>
      <c r="AF2320" s="25">
        <v>0</v>
      </c>
      <c r="AG2320" s="25">
        <v>0</v>
      </c>
      <c r="AH2320" s="109"/>
      <c r="AI2320" s="25">
        <v>0</v>
      </c>
      <c r="AJ2320" s="25">
        <v>0</v>
      </c>
      <c r="AK2320" s="123">
        <v>0</v>
      </c>
      <c r="AL2320" s="25">
        <v>0</v>
      </c>
      <c r="AM2320" s="25">
        <v>0</v>
      </c>
      <c r="AN2320" s="25">
        <v>0</v>
      </c>
      <c r="AO2320" s="109"/>
      <c r="AP2320" s="25">
        <v>0</v>
      </c>
      <c r="AQ2320" s="25">
        <v>180.59800000000001</v>
      </c>
      <c r="AR2320" s="25">
        <v>0</v>
      </c>
      <c r="AS2320" s="25">
        <v>0</v>
      </c>
      <c r="AT2320" s="25">
        <v>0</v>
      </c>
      <c r="AU2320" s="25">
        <v>0</v>
      </c>
      <c r="AW2320" t="str">
        <f t="shared" si="205"/>
        <v>Phạm Thanh Hà</v>
      </c>
      <c r="AX2320" s="27" t="str">
        <f t="shared" si="206"/>
        <v xml:space="preserve">Trần Thị Thúy Quỳnh </v>
      </c>
      <c r="AY2320" s="4" t="str">
        <f t="shared" ref="AY2320:AY2383" si="207">+B2320</f>
        <v>VIN+</v>
      </c>
    </row>
    <row r="2321" spans="1:51" outlineLevel="1" x14ac:dyDescent="0.25">
      <c r="A2321" s="4" t="s">
        <v>1104</v>
      </c>
      <c r="B2321" s="4" t="s">
        <v>797</v>
      </c>
      <c r="C2321" s="4" t="s">
        <v>451</v>
      </c>
      <c r="D2321" s="11" t="s">
        <v>776</v>
      </c>
      <c r="E2321" s="32" t="s">
        <v>574</v>
      </c>
      <c r="F2321" s="11" t="s">
        <v>710</v>
      </c>
      <c r="G2321" s="35">
        <v>5335752</v>
      </c>
      <c r="H2321" s="4" t="s">
        <v>3810</v>
      </c>
      <c r="I2321" s="4"/>
      <c r="J2321" s="4"/>
      <c r="K2321" s="4"/>
      <c r="L2321" s="4"/>
      <c r="M2321" s="33"/>
      <c r="N2321" s="38"/>
      <c r="O2321" s="33"/>
      <c r="P2321" s="244">
        <f t="shared" si="204"/>
        <v>238.464</v>
      </c>
      <c r="Q2321" s="25"/>
      <c r="R2321" s="25"/>
      <c r="S2321" s="25"/>
      <c r="T2321" s="109"/>
      <c r="U2321" s="25"/>
      <c r="V2321" s="25"/>
      <c r="W2321" s="25"/>
      <c r="X2321" s="25">
        <v>0</v>
      </c>
      <c r="Y2321" s="25"/>
      <c r="Z2321" s="25">
        <v>0</v>
      </c>
      <c r="AA2321" s="109"/>
      <c r="AB2321" s="25">
        <v>0</v>
      </c>
      <c r="AC2321" s="25">
        <v>0</v>
      </c>
      <c r="AD2321" s="25">
        <v>0</v>
      </c>
      <c r="AE2321" s="25">
        <v>0</v>
      </c>
      <c r="AF2321" s="25">
        <v>0</v>
      </c>
      <c r="AG2321" s="25">
        <v>0</v>
      </c>
      <c r="AH2321" s="109"/>
      <c r="AI2321" s="25">
        <v>0</v>
      </c>
      <c r="AJ2321" s="25">
        <v>238.464</v>
      </c>
      <c r="AK2321" s="123">
        <v>0</v>
      </c>
      <c r="AL2321" s="25">
        <v>0</v>
      </c>
      <c r="AM2321" s="25">
        <v>0</v>
      </c>
      <c r="AN2321" s="25">
        <v>0</v>
      </c>
      <c r="AO2321" s="109"/>
      <c r="AP2321" s="25">
        <v>0</v>
      </c>
      <c r="AQ2321" s="25">
        <v>0</v>
      </c>
      <c r="AR2321" s="25">
        <v>0</v>
      </c>
      <c r="AS2321" s="25">
        <v>0</v>
      </c>
      <c r="AT2321" s="25">
        <v>0</v>
      </c>
      <c r="AU2321" s="25">
        <v>0</v>
      </c>
      <c r="AW2321" t="str">
        <f t="shared" si="205"/>
        <v>Phạm Thanh Hà</v>
      </c>
      <c r="AX2321" s="27" t="str">
        <f t="shared" si="206"/>
        <v xml:space="preserve">Trần Thị Thúy Quỳnh </v>
      </c>
      <c r="AY2321" s="4" t="str">
        <f t="shared" si="207"/>
        <v>VIN+</v>
      </c>
    </row>
    <row r="2322" spans="1:51" outlineLevel="1" x14ac:dyDescent="0.25">
      <c r="A2322" s="4" t="s">
        <v>1104</v>
      </c>
      <c r="B2322" s="4" t="s">
        <v>797</v>
      </c>
      <c r="C2322" s="4" t="s">
        <v>451</v>
      </c>
      <c r="D2322" s="11" t="s">
        <v>776</v>
      </c>
      <c r="E2322" s="32" t="s">
        <v>574</v>
      </c>
      <c r="F2322" s="11" t="s">
        <v>710</v>
      </c>
      <c r="G2322" s="35">
        <v>5300860</v>
      </c>
      <c r="H2322" s="4" t="s">
        <v>3811</v>
      </c>
      <c r="I2322" s="4"/>
      <c r="J2322" s="4"/>
      <c r="K2322" s="4"/>
      <c r="L2322" s="4"/>
      <c r="M2322" s="33"/>
      <c r="N2322" s="38"/>
      <c r="O2322" s="33"/>
      <c r="P2322" s="244">
        <f t="shared" si="204"/>
        <v>0</v>
      </c>
      <c r="Q2322" s="25"/>
      <c r="R2322" s="25"/>
      <c r="S2322" s="25"/>
      <c r="T2322" s="109"/>
      <c r="U2322" s="25"/>
      <c r="V2322" s="25"/>
      <c r="W2322" s="25"/>
      <c r="X2322" s="25">
        <v>0</v>
      </c>
      <c r="Y2322" s="25"/>
      <c r="Z2322" s="25">
        <v>0</v>
      </c>
      <c r="AA2322" s="109"/>
      <c r="AB2322" s="25">
        <v>0</v>
      </c>
      <c r="AC2322" s="25">
        <v>0</v>
      </c>
      <c r="AD2322" s="25">
        <v>0</v>
      </c>
      <c r="AE2322" s="25">
        <v>0</v>
      </c>
      <c r="AF2322" s="25">
        <v>0</v>
      </c>
      <c r="AG2322" s="25">
        <v>0</v>
      </c>
      <c r="AH2322" s="109"/>
      <c r="AI2322" s="25">
        <v>0</v>
      </c>
      <c r="AJ2322" s="25">
        <v>0</v>
      </c>
      <c r="AK2322" s="123">
        <v>0</v>
      </c>
      <c r="AL2322" s="25">
        <v>0</v>
      </c>
      <c r="AM2322" s="25">
        <v>0</v>
      </c>
      <c r="AN2322" s="25">
        <v>0</v>
      </c>
      <c r="AO2322" s="109"/>
      <c r="AP2322" s="25">
        <v>0</v>
      </c>
      <c r="AQ2322" s="25">
        <v>0</v>
      </c>
      <c r="AR2322" s="25">
        <v>0</v>
      </c>
      <c r="AS2322" s="25">
        <v>0</v>
      </c>
      <c r="AT2322" s="25">
        <v>0</v>
      </c>
      <c r="AU2322" s="25">
        <v>0</v>
      </c>
      <c r="AW2322" t="str">
        <f t="shared" si="205"/>
        <v>Phạm Thanh Hà</v>
      </c>
      <c r="AX2322" s="27" t="str">
        <f t="shared" si="206"/>
        <v xml:space="preserve">Trần Thị Thúy Quỳnh </v>
      </c>
      <c r="AY2322" s="4" t="str">
        <f t="shared" si="207"/>
        <v>VIN+</v>
      </c>
    </row>
    <row r="2323" spans="1:51" outlineLevel="1" x14ac:dyDescent="0.25">
      <c r="A2323" s="4" t="s">
        <v>1104</v>
      </c>
      <c r="B2323" s="4" t="s">
        <v>797</v>
      </c>
      <c r="C2323" s="4" t="s">
        <v>451</v>
      </c>
      <c r="D2323" s="11" t="s">
        <v>776</v>
      </c>
      <c r="E2323" s="32" t="s">
        <v>574</v>
      </c>
      <c r="F2323" s="11" t="s">
        <v>710</v>
      </c>
      <c r="G2323" s="35">
        <v>5129957</v>
      </c>
      <c r="H2323" s="4" t="s">
        <v>3812</v>
      </c>
      <c r="I2323" s="4"/>
      <c r="J2323" s="4"/>
      <c r="K2323" s="4"/>
      <c r="L2323" s="4"/>
      <c r="M2323" s="33"/>
      <c r="N2323" s="38"/>
      <c r="O2323" s="33"/>
      <c r="P2323" s="244">
        <f t="shared" si="204"/>
        <v>956.57799999999997</v>
      </c>
      <c r="Q2323" s="25"/>
      <c r="R2323" s="25"/>
      <c r="S2323" s="25"/>
      <c r="T2323" s="109"/>
      <c r="U2323" s="25"/>
      <c r="V2323" s="25"/>
      <c r="W2323" s="25"/>
      <c r="X2323" s="25">
        <v>0</v>
      </c>
      <c r="Y2323" s="25"/>
      <c r="Z2323" s="25">
        <v>0</v>
      </c>
      <c r="AA2323" s="109"/>
      <c r="AB2323" s="25">
        <v>0</v>
      </c>
      <c r="AC2323" s="25">
        <v>0</v>
      </c>
      <c r="AD2323" s="25">
        <v>0</v>
      </c>
      <c r="AE2323" s="25">
        <v>0</v>
      </c>
      <c r="AF2323" s="25">
        <v>0</v>
      </c>
      <c r="AG2323" s="25">
        <v>0</v>
      </c>
      <c r="AH2323" s="109"/>
      <c r="AI2323" s="25">
        <v>0</v>
      </c>
      <c r="AJ2323" s="25">
        <v>0</v>
      </c>
      <c r="AK2323" s="123">
        <v>0</v>
      </c>
      <c r="AL2323" s="25">
        <v>0</v>
      </c>
      <c r="AM2323" s="25">
        <v>0</v>
      </c>
      <c r="AN2323" s="25">
        <v>0</v>
      </c>
      <c r="AO2323" s="109"/>
      <c r="AP2323" s="25">
        <v>238.464</v>
      </c>
      <c r="AQ2323" s="25">
        <v>0</v>
      </c>
      <c r="AR2323" s="25">
        <v>0</v>
      </c>
      <c r="AS2323" s="25">
        <v>0</v>
      </c>
      <c r="AT2323" s="25">
        <v>0</v>
      </c>
      <c r="AU2323" s="25">
        <v>718.11400000000003</v>
      </c>
      <c r="AW2323" t="str">
        <f t="shared" si="205"/>
        <v>Phạm Thanh Hà</v>
      </c>
      <c r="AX2323" s="27" t="str">
        <f t="shared" si="206"/>
        <v xml:space="preserve">Trần Thị Thúy Quỳnh </v>
      </c>
      <c r="AY2323" s="4" t="str">
        <f t="shared" si="207"/>
        <v>VIN+</v>
      </c>
    </row>
    <row r="2324" spans="1:51" outlineLevel="1" x14ac:dyDescent="0.25">
      <c r="A2324" s="4" t="s">
        <v>1104</v>
      </c>
      <c r="B2324" s="4" t="s">
        <v>797</v>
      </c>
      <c r="C2324" s="4" t="s">
        <v>451</v>
      </c>
      <c r="D2324" s="11" t="s">
        <v>776</v>
      </c>
      <c r="E2324" s="32" t="s">
        <v>574</v>
      </c>
      <c r="F2324" s="11" t="s">
        <v>710</v>
      </c>
      <c r="G2324" s="35">
        <v>5332087</v>
      </c>
      <c r="H2324" s="4" t="s">
        <v>3813</v>
      </c>
      <c r="I2324" s="4"/>
      <c r="J2324" s="4"/>
      <c r="K2324" s="4"/>
      <c r="L2324" s="4"/>
      <c r="M2324" s="33"/>
      <c r="N2324" s="38"/>
      <c r="O2324" s="33"/>
      <c r="P2324" s="244">
        <f t="shared" si="204"/>
        <v>835.98500000000001</v>
      </c>
      <c r="Q2324" s="25"/>
      <c r="R2324" s="25"/>
      <c r="S2324" s="25"/>
      <c r="T2324" s="109"/>
      <c r="U2324" s="25"/>
      <c r="V2324" s="25"/>
      <c r="W2324" s="25"/>
      <c r="X2324" s="25">
        <v>0</v>
      </c>
      <c r="Y2324" s="25"/>
      <c r="Z2324" s="25">
        <v>0</v>
      </c>
      <c r="AA2324" s="109"/>
      <c r="AB2324" s="25">
        <v>0</v>
      </c>
      <c r="AC2324" s="25">
        <v>0</v>
      </c>
      <c r="AD2324" s="25">
        <v>0</v>
      </c>
      <c r="AE2324" s="25">
        <v>0</v>
      </c>
      <c r="AF2324" s="25">
        <v>0</v>
      </c>
      <c r="AG2324" s="25">
        <v>0</v>
      </c>
      <c r="AH2324" s="109"/>
      <c r="AI2324" s="25">
        <v>0</v>
      </c>
      <c r="AJ2324" s="25">
        <v>0</v>
      </c>
      <c r="AK2324" s="123">
        <v>0</v>
      </c>
      <c r="AL2324" s="25">
        <v>0</v>
      </c>
      <c r="AM2324" s="25">
        <v>0</v>
      </c>
      <c r="AN2324" s="25">
        <v>0</v>
      </c>
      <c r="AO2324" s="109"/>
      <c r="AP2324" s="25">
        <v>476.928</v>
      </c>
      <c r="AQ2324" s="25">
        <v>0</v>
      </c>
      <c r="AR2324" s="25">
        <v>0</v>
      </c>
      <c r="AS2324" s="25">
        <v>0</v>
      </c>
      <c r="AT2324" s="25">
        <v>0</v>
      </c>
      <c r="AU2324" s="25">
        <v>359.05700000000002</v>
      </c>
      <c r="AW2324" t="str">
        <f t="shared" si="205"/>
        <v>Phạm Thanh Hà</v>
      </c>
      <c r="AX2324" s="27" t="str">
        <f t="shared" si="206"/>
        <v xml:space="preserve">Trần Thị Thúy Quỳnh </v>
      </c>
      <c r="AY2324" s="4" t="str">
        <f t="shared" si="207"/>
        <v>VIN+</v>
      </c>
    </row>
    <row r="2325" spans="1:51" outlineLevel="1" x14ac:dyDescent="0.25">
      <c r="A2325" s="4" t="s">
        <v>1104</v>
      </c>
      <c r="B2325" s="4" t="s">
        <v>797</v>
      </c>
      <c r="C2325" s="4" t="s">
        <v>451</v>
      </c>
      <c r="D2325" s="11" t="s">
        <v>776</v>
      </c>
      <c r="E2325" s="32" t="s">
        <v>574</v>
      </c>
      <c r="F2325" s="11" t="s">
        <v>710</v>
      </c>
      <c r="G2325" s="35">
        <v>5292606</v>
      </c>
      <c r="H2325" s="4" t="s">
        <v>3814</v>
      </c>
      <c r="I2325" s="4"/>
      <c r="J2325" s="4"/>
      <c r="K2325" s="4"/>
      <c r="L2325" s="4"/>
      <c r="M2325" s="33"/>
      <c r="N2325" s="38"/>
      <c r="O2325" s="33"/>
      <c r="P2325" s="244">
        <f t="shared" si="204"/>
        <v>0</v>
      </c>
      <c r="Q2325" s="25"/>
      <c r="R2325" s="25"/>
      <c r="S2325" s="25"/>
      <c r="T2325" s="109"/>
      <c r="U2325" s="25"/>
      <c r="V2325" s="25"/>
      <c r="W2325" s="25"/>
      <c r="X2325" s="25">
        <v>0</v>
      </c>
      <c r="Y2325" s="25"/>
      <c r="Z2325" s="25">
        <v>0</v>
      </c>
      <c r="AA2325" s="109"/>
      <c r="AB2325" s="25">
        <v>0</v>
      </c>
      <c r="AC2325" s="25">
        <v>0</v>
      </c>
      <c r="AD2325" s="25">
        <v>0</v>
      </c>
      <c r="AE2325" s="25">
        <v>0</v>
      </c>
      <c r="AF2325" s="25">
        <v>0</v>
      </c>
      <c r="AG2325" s="25">
        <v>0</v>
      </c>
      <c r="AH2325" s="109"/>
      <c r="AI2325" s="25">
        <v>0</v>
      </c>
      <c r="AJ2325" s="25">
        <v>0</v>
      </c>
      <c r="AK2325" s="123">
        <v>0</v>
      </c>
      <c r="AL2325" s="25">
        <v>0</v>
      </c>
      <c r="AM2325" s="25">
        <v>0</v>
      </c>
      <c r="AN2325" s="25">
        <v>0</v>
      </c>
      <c r="AO2325" s="109"/>
      <c r="AP2325" s="25">
        <v>0</v>
      </c>
      <c r="AQ2325" s="25">
        <v>0</v>
      </c>
      <c r="AR2325" s="25">
        <v>0</v>
      </c>
      <c r="AS2325" s="25">
        <v>0</v>
      </c>
      <c r="AT2325" s="25">
        <v>0</v>
      </c>
      <c r="AU2325" s="25">
        <v>0</v>
      </c>
      <c r="AW2325" t="str">
        <f t="shared" si="205"/>
        <v>Phạm Thanh Hà</v>
      </c>
      <c r="AX2325" s="27" t="str">
        <f t="shared" si="206"/>
        <v xml:space="preserve">Trần Thị Thúy Quỳnh </v>
      </c>
      <c r="AY2325" s="4" t="str">
        <f t="shared" si="207"/>
        <v>VIN+</v>
      </c>
    </row>
    <row r="2326" spans="1:51" outlineLevel="1" x14ac:dyDescent="0.25">
      <c r="A2326" s="4" t="s">
        <v>1104</v>
      </c>
      <c r="B2326" s="4" t="s">
        <v>797</v>
      </c>
      <c r="C2326" s="4" t="s">
        <v>451</v>
      </c>
      <c r="D2326" s="11" t="s">
        <v>776</v>
      </c>
      <c r="E2326" s="32" t="s">
        <v>574</v>
      </c>
      <c r="F2326" s="11" t="s">
        <v>710</v>
      </c>
      <c r="G2326" s="35">
        <v>5133109</v>
      </c>
      <c r="H2326" s="4" t="s">
        <v>3815</v>
      </c>
      <c r="I2326" s="4"/>
      <c r="J2326" s="4"/>
      <c r="K2326" s="4"/>
      <c r="L2326" s="4"/>
      <c r="M2326" s="33"/>
      <c r="N2326" s="38"/>
      <c r="O2326" s="33"/>
      <c r="P2326" s="244">
        <f t="shared" si="204"/>
        <v>0</v>
      </c>
      <c r="Q2326" s="25"/>
      <c r="R2326" s="25"/>
      <c r="S2326" s="25"/>
      <c r="T2326" s="109"/>
      <c r="U2326" s="25"/>
      <c r="V2326" s="25"/>
      <c r="W2326" s="25"/>
      <c r="X2326" s="25">
        <v>0</v>
      </c>
      <c r="Y2326" s="25"/>
      <c r="Z2326" s="25">
        <v>0</v>
      </c>
      <c r="AA2326" s="109"/>
      <c r="AB2326" s="25">
        <v>0</v>
      </c>
      <c r="AC2326" s="25">
        <v>0</v>
      </c>
      <c r="AD2326" s="25">
        <v>0</v>
      </c>
      <c r="AE2326" s="25">
        <v>0</v>
      </c>
      <c r="AF2326" s="25">
        <v>0</v>
      </c>
      <c r="AG2326" s="25">
        <v>0</v>
      </c>
      <c r="AH2326" s="109"/>
      <c r="AI2326" s="25">
        <v>0</v>
      </c>
      <c r="AJ2326" s="25">
        <v>0</v>
      </c>
      <c r="AK2326" s="123">
        <v>0</v>
      </c>
      <c r="AL2326" s="25">
        <v>0</v>
      </c>
      <c r="AM2326" s="25">
        <v>0</v>
      </c>
      <c r="AN2326" s="25">
        <v>0</v>
      </c>
      <c r="AO2326" s="109"/>
      <c r="AP2326" s="25">
        <v>0</v>
      </c>
      <c r="AQ2326" s="25">
        <v>0</v>
      </c>
      <c r="AR2326" s="25">
        <v>0</v>
      </c>
      <c r="AS2326" s="25">
        <v>0</v>
      </c>
      <c r="AT2326" s="25">
        <v>0</v>
      </c>
      <c r="AU2326" s="25">
        <v>0</v>
      </c>
      <c r="AW2326" t="str">
        <f t="shared" si="205"/>
        <v>Phạm Thanh Hà</v>
      </c>
      <c r="AX2326" s="27" t="str">
        <f t="shared" si="206"/>
        <v xml:space="preserve">Trần Thị Thúy Quỳnh </v>
      </c>
      <c r="AY2326" s="4" t="str">
        <f t="shared" si="207"/>
        <v>VIN+</v>
      </c>
    </row>
    <row r="2327" spans="1:51" outlineLevel="1" x14ac:dyDescent="0.25">
      <c r="A2327" s="4" t="s">
        <v>1104</v>
      </c>
      <c r="B2327" s="4" t="s">
        <v>797</v>
      </c>
      <c r="C2327" s="4" t="s">
        <v>451</v>
      </c>
      <c r="D2327" s="11" t="s">
        <v>776</v>
      </c>
      <c r="E2327" s="32" t="s">
        <v>574</v>
      </c>
      <c r="F2327" s="11" t="s">
        <v>710</v>
      </c>
      <c r="G2327" s="35">
        <v>5295717</v>
      </c>
      <c r="H2327" s="4" t="s">
        <v>3816</v>
      </c>
      <c r="I2327" s="4"/>
      <c r="J2327" s="4"/>
      <c r="K2327" s="4"/>
      <c r="L2327" s="4"/>
      <c r="M2327" s="33"/>
      <c r="N2327" s="38"/>
      <c r="O2327" s="33"/>
      <c r="P2327" s="244">
        <f t="shared" si="204"/>
        <v>0</v>
      </c>
      <c r="Q2327" s="25"/>
      <c r="R2327" s="25"/>
      <c r="S2327" s="25"/>
      <c r="T2327" s="109"/>
      <c r="U2327" s="25"/>
      <c r="V2327" s="25"/>
      <c r="W2327" s="25"/>
      <c r="X2327" s="25">
        <v>0</v>
      </c>
      <c r="Y2327" s="25"/>
      <c r="Z2327" s="25">
        <v>0</v>
      </c>
      <c r="AA2327" s="109"/>
      <c r="AB2327" s="25">
        <v>0</v>
      </c>
      <c r="AC2327" s="25">
        <v>0</v>
      </c>
      <c r="AD2327" s="25">
        <v>0</v>
      </c>
      <c r="AE2327" s="25">
        <v>0</v>
      </c>
      <c r="AF2327" s="25">
        <v>0</v>
      </c>
      <c r="AG2327" s="25">
        <v>0</v>
      </c>
      <c r="AH2327" s="109"/>
      <c r="AI2327" s="25">
        <v>0</v>
      </c>
      <c r="AJ2327" s="25">
        <v>0</v>
      </c>
      <c r="AK2327" s="123">
        <v>0</v>
      </c>
      <c r="AL2327" s="25">
        <v>0</v>
      </c>
      <c r="AM2327" s="25">
        <v>0</v>
      </c>
      <c r="AN2327" s="25">
        <v>0</v>
      </c>
      <c r="AO2327" s="109"/>
      <c r="AP2327" s="25">
        <v>0</v>
      </c>
      <c r="AQ2327" s="25">
        <v>0</v>
      </c>
      <c r="AR2327" s="25">
        <v>0</v>
      </c>
      <c r="AS2327" s="25">
        <v>0</v>
      </c>
      <c r="AT2327" s="25">
        <v>0</v>
      </c>
      <c r="AU2327" s="25">
        <v>0</v>
      </c>
      <c r="AW2327" t="str">
        <f t="shared" si="205"/>
        <v>Phạm Thanh Hà</v>
      </c>
      <c r="AX2327" s="27" t="str">
        <f t="shared" si="206"/>
        <v xml:space="preserve">Trần Thị Thúy Quỳnh </v>
      </c>
      <c r="AY2327" s="4" t="str">
        <f t="shared" si="207"/>
        <v>VIN+</v>
      </c>
    </row>
    <row r="2328" spans="1:51" outlineLevel="1" x14ac:dyDescent="0.25">
      <c r="A2328" s="4" t="s">
        <v>1104</v>
      </c>
      <c r="B2328" s="4" t="s">
        <v>797</v>
      </c>
      <c r="C2328" s="4" t="s">
        <v>451</v>
      </c>
      <c r="D2328" s="11" t="s">
        <v>776</v>
      </c>
      <c r="E2328" s="32" t="s">
        <v>574</v>
      </c>
      <c r="F2328" s="11" t="s">
        <v>710</v>
      </c>
      <c r="G2328" s="35">
        <v>5273722</v>
      </c>
      <c r="H2328" s="4" t="s">
        <v>3817</v>
      </c>
      <c r="I2328" s="4"/>
      <c r="J2328" s="4"/>
      <c r="K2328" s="4"/>
      <c r="L2328" s="4"/>
      <c r="M2328" s="33"/>
      <c r="N2328" s="38"/>
      <c r="O2328" s="33"/>
      <c r="P2328" s="244">
        <f t="shared" si="204"/>
        <v>238.464</v>
      </c>
      <c r="Q2328" s="25"/>
      <c r="R2328" s="25"/>
      <c r="S2328" s="25"/>
      <c r="T2328" s="109"/>
      <c r="U2328" s="25"/>
      <c r="V2328" s="25"/>
      <c r="W2328" s="25"/>
      <c r="X2328" s="25">
        <v>0</v>
      </c>
      <c r="Y2328" s="25"/>
      <c r="Z2328" s="25">
        <v>0</v>
      </c>
      <c r="AA2328" s="109"/>
      <c r="AB2328" s="25">
        <v>0</v>
      </c>
      <c r="AC2328" s="25">
        <v>0</v>
      </c>
      <c r="AD2328" s="25">
        <v>0</v>
      </c>
      <c r="AE2328" s="25">
        <v>0</v>
      </c>
      <c r="AF2328" s="25">
        <v>0</v>
      </c>
      <c r="AG2328" s="25">
        <v>0</v>
      </c>
      <c r="AH2328" s="109"/>
      <c r="AI2328" s="25">
        <v>0</v>
      </c>
      <c r="AJ2328" s="25">
        <v>0</v>
      </c>
      <c r="AK2328" s="123">
        <v>0</v>
      </c>
      <c r="AL2328" s="25">
        <v>0</v>
      </c>
      <c r="AM2328" s="25">
        <v>0</v>
      </c>
      <c r="AN2328" s="25">
        <v>0</v>
      </c>
      <c r="AO2328" s="109"/>
      <c r="AP2328" s="25">
        <v>0</v>
      </c>
      <c r="AQ2328" s="25">
        <v>238.464</v>
      </c>
      <c r="AR2328" s="25">
        <v>0</v>
      </c>
      <c r="AS2328" s="25">
        <v>0</v>
      </c>
      <c r="AT2328" s="25">
        <v>0</v>
      </c>
      <c r="AU2328" s="25">
        <v>0</v>
      </c>
      <c r="AW2328" t="str">
        <f t="shared" si="205"/>
        <v>Phạm Thanh Hà</v>
      </c>
      <c r="AX2328" s="27" t="str">
        <f t="shared" si="206"/>
        <v xml:space="preserve">Trần Thị Thúy Quỳnh </v>
      </c>
      <c r="AY2328" s="4" t="str">
        <f t="shared" si="207"/>
        <v>VIN+</v>
      </c>
    </row>
    <row r="2329" spans="1:51" outlineLevel="1" x14ac:dyDescent="0.25">
      <c r="A2329" s="4" t="s">
        <v>1104</v>
      </c>
      <c r="B2329" s="4" t="s">
        <v>797</v>
      </c>
      <c r="C2329" s="4" t="s">
        <v>451</v>
      </c>
      <c r="D2329" s="11" t="s">
        <v>776</v>
      </c>
      <c r="E2329" s="32" t="s">
        <v>574</v>
      </c>
      <c r="F2329" s="11" t="s">
        <v>710</v>
      </c>
      <c r="G2329" s="35">
        <v>5124765</v>
      </c>
      <c r="H2329" s="4" t="s">
        <v>3818</v>
      </c>
      <c r="I2329" s="4"/>
      <c r="J2329" s="4"/>
      <c r="K2329" s="4"/>
      <c r="L2329" s="4"/>
      <c r="M2329" s="33"/>
      <c r="N2329" s="38"/>
      <c r="O2329" s="33"/>
      <c r="P2329" s="244">
        <f t="shared" si="204"/>
        <v>0</v>
      </c>
      <c r="Q2329" s="25"/>
      <c r="R2329" s="25"/>
      <c r="S2329" s="25"/>
      <c r="T2329" s="109"/>
      <c r="U2329" s="25"/>
      <c r="V2329" s="25"/>
      <c r="W2329" s="25"/>
      <c r="X2329" s="25">
        <v>0</v>
      </c>
      <c r="Y2329" s="25"/>
      <c r="Z2329" s="25">
        <v>0</v>
      </c>
      <c r="AA2329" s="109"/>
      <c r="AB2329" s="25">
        <v>0</v>
      </c>
      <c r="AC2329" s="25">
        <v>0</v>
      </c>
      <c r="AD2329" s="25">
        <v>0</v>
      </c>
      <c r="AE2329" s="25">
        <v>0</v>
      </c>
      <c r="AF2329" s="25">
        <v>0</v>
      </c>
      <c r="AG2329" s="25">
        <v>0</v>
      </c>
      <c r="AH2329" s="109"/>
      <c r="AI2329" s="25">
        <v>0</v>
      </c>
      <c r="AJ2329" s="25">
        <v>0</v>
      </c>
      <c r="AK2329" s="123">
        <v>0</v>
      </c>
      <c r="AL2329" s="25">
        <v>0</v>
      </c>
      <c r="AM2329" s="25">
        <v>0</v>
      </c>
      <c r="AN2329" s="25">
        <v>0</v>
      </c>
      <c r="AO2329" s="109"/>
      <c r="AP2329" s="25">
        <v>0</v>
      </c>
      <c r="AQ2329" s="25">
        <v>0</v>
      </c>
      <c r="AR2329" s="25">
        <v>0</v>
      </c>
      <c r="AS2329" s="25">
        <v>0</v>
      </c>
      <c r="AT2329" s="25">
        <v>0</v>
      </c>
      <c r="AU2329" s="25">
        <v>0</v>
      </c>
      <c r="AW2329" t="str">
        <f t="shared" si="205"/>
        <v>Phạm Thanh Hà</v>
      </c>
      <c r="AX2329" s="27" t="str">
        <f t="shared" si="206"/>
        <v xml:space="preserve">Trần Thị Thúy Quỳnh </v>
      </c>
      <c r="AY2329" s="4" t="str">
        <f t="shared" si="207"/>
        <v>VIN+</v>
      </c>
    </row>
    <row r="2330" spans="1:51" outlineLevel="1" x14ac:dyDescent="0.25">
      <c r="A2330" s="4" t="s">
        <v>1104</v>
      </c>
      <c r="B2330" s="4" t="s">
        <v>797</v>
      </c>
      <c r="C2330" s="4" t="s">
        <v>451</v>
      </c>
      <c r="D2330" s="11" t="s">
        <v>776</v>
      </c>
      <c r="E2330" s="32" t="s">
        <v>574</v>
      </c>
      <c r="F2330" s="11" t="s">
        <v>710</v>
      </c>
      <c r="G2330" s="35">
        <v>5126237</v>
      </c>
      <c r="H2330" s="4" t="s">
        <v>3819</v>
      </c>
      <c r="I2330" s="4"/>
      <c r="J2330" s="4"/>
      <c r="K2330" s="4"/>
      <c r="L2330" s="4"/>
      <c r="M2330" s="33"/>
      <c r="N2330" s="38"/>
      <c r="O2330" s="33"/>
      <c r="P2330" s="244">
        <f t="shared" si="204"/>
        <v>903.15700000000004</v>
      </c>
      <c r="Q2330" s="25"/>
      <c r="R2330" s="25"/>
      <c r="S2330" s="25"/>
      <c r="T2330" s="109"/>
      <c r="U2330" s="25"/>
      <c r="V2330" s="25"/>
      <c r="W2330" s="25"/>
      <c r="X2330" s="25">
        <v>0</v>
      </c>
      <c r="Y2330" s="25"/>
      <c r="Z2330" s="25">
        <v>0</v>
      </c>
      <c r="AA2330" s="109"/>
      <c r="AB2330" s="25">
        <v>0</v>
      </c>
      <c r="AC2330" s="25">
        <v>0</v>
      </c>
      <c r="AD2330" s="25">
        <v>0</v>
      </c>
      <c r="AE2330" s="25">
        <v>0</v>
      </c>
      <c r="AF2330" s="25">
        <v>0</v>
      </c>
      <c r="AG2330" s="25">
        <v>0</v>
      </c>
      <c r="AH2330" s="109"/>
      <c r="AI2330" s="25">
        <v>0</v>
      </c>
      <c r="AJ2330" s="25">
        <v>0</v>
      </c>
      <c r="AK2330" s="123">
        <v>0</v>
      </c>
      <c r="AL2330" s="25">
        <v>0</v>
      </c>
      <c r="AM2330" s="25">
        <v>0</v>
      </c>
      <c r="AN2330" s="25">
        <v>0</v>
      </c>
      <c r="AO2330" s="109"/>
      <c r="AP2330" s="25">
        <v>0</v>
      </c>
      <c r="AQ2330" s="25">
        <v>419.06200000000001</v>
      </c>
      <c r="AR2330" s="25">
        <v>0</v>
      </c>
      <c r="AS2330" s="25">
        <v>0</v>
      </c>
      <c r="AT2330" s="25">
        <v>0</v>
      </c>
      <c r="AU2330" s="25">
        <v>484.09500000000003</v>
      </c>
      <c r="AW2330" t="str">
        <f t="shared" si="205"/>
        <v>Phạm Thanh Hà</v>
      </c>
      <c r="AX2330" s="27" t="str">
        <f t="shared" si="206"/>
        <v xml:space="preserve">Trần Thị Thúy Quỳnh </v>
      </c>
      <c r="AY2330" s="4" t="str">
        <f t="shared" si="207"/>
        <v>VIN+</v>
      </c>
    </row>
    <row r="2331" spans="1:51" outlineLevel="1" x14ac:dyDescent="0.25">
      <c r="A2331" s="4" t="s">
        <v>1104</v>
      </c>
      <c r="B2331" s="4" t="s">
        <v>797</v>
      </c>
      <c r="C2331" s="4" t="s">
        <v>451</v>
      </c>
      <c r="D2331" s="11" t="s">
        <v>776</v>
      </c>
      <c r="E2331" s="32" t="s">
        <v>574</v>
      </c>
      <c r="F2331" s="11" t="s">
        <v>710</v>
      </c>
      <c r="G2331" s="35">
        <v>5296989</v>
      </c>
      <c r="H2331" s="4" t="s">
        <v>3820</v>
      </c>
      <c r="I2331" s="4"/>
      <c r="J2331" s="4"/>
      <c r="K2331" s="4"/>
      <c r="L2331" s="4"/>
      <c r="M2331" s="33"/>
      <c r="N2331" s="38"/>
      <c r="O2331" s="33"/>
      <c r="P2331" s="244">
        <f t="shared" si="204"/>
        <v>359.05700000000002</v>
      </c>
      <c r="Q2331" s="25"/>
      <c r="R2331" s="25"/>
      <c r="S2331" s="25"/>
      <c r="T2331" s="109"/>
      <c r="U2331" s="25"/>
      <c r="V2331" s="25"/>
      <c r="W2331" s="25"/>
      <c r="X2331" s="25">
        <v>0</v>
      </c>
      <c r="Y2331" s="25"/>
      <c r="Z2331" s="25">
        <v>0</v>
      </c>
      <c r="AA2331" s="109"/>
      <c r="AB2331" s="25">
        <v>0</v>
      </c>
      <c r="AC2331" s="25">
        <v>0</v>
      </c>
      <c r="AD2331" s="25">
        <v>0</v>
      </c>
      <c r="AE2331" s="25">
        <v>0</v>
      </c>
      <c r="AF2331" s="25">
        <v>0</v>
      </c>
      <c r="AG2331" s="25">
        <v>0</v>
      </c>
      <c r="AH2331" s="109"/>
      <c r="AI2331" s="25">
        <v>0</v>
      </c>
      <c r="AJ2331" s="25">
        <v>0</v>
      </c>
      <c r="AK2331" s="123">
        <v>0</v>
      </c>
      <c r="AL2331" s="25">
        <v>0</v>
      </c>
      <c r="AM2331" s="25">
        <v>0</v>
      </c>
      <c r="AN2331" s="25">
        <v>0</v>
      </c>
      <c r="AO2331" s="109"/>
      <c r="AP2331" s="25">
        <v>0</v>
      </c>
      <c r="AQ2331" s="25">
        <v>0</v>
      </c>
      <c r="AR2331" s="25">
        <v>359.05700000000002</v>
      </c>
      <c r="AS2331" s="25">
        <v>0</v>
      </c>
      <c r="AT2331" s="25">
        <v>0</v>
      </c>
      <c r="AU2331" s="25">
        <v>0</v>
      </c>
      <c r="AW2331" t="str">
        <f t="shared" si="205"/>
        <v>Phạm Thanh Hà</v>
      </c>
      <c r="AX2331" s="27" t="str">
        <f t="shared" si="206"/>
        <v xml:space="preserve">Trần Thị Thúy Quỳnh </v>
      </c>
      <c r="AY2331" s="4" t="str">
        <f t="shared" si="207"/>
        <v>VIN+</v>
      </c>
    </row>
    <row r="2332" spans="1:51" outlineLevel="1" x14ac:dyDescent="0.25">
      <c r="A2332" s="4" t="s">
        <v>1104</v>
      </c>
      <c r="B2332" s="4" t="s">
        <v>797</v>
      </c>
      <c r="C2332" s="4" t="s">
        <v>451</v>
      </c>
      <c r="D2332" s="11" t="s">
        <v>776</v>
      </c>
      <c r="E2332" s="32" t="s">
        <v>574</v>
      </c>
      <c r="F2332" s="11" t="s">
        <v>710</v>
      </c>
      <c r="G2332" s="35">
        <v>5295177</v>
      </c>
      <c r="H2332" s="4" t="s">
        <v>3821</v>
      </c>
      <c r="I2332" s="4"/>
      <c r="J2332" s="4"/>
      <c r="K2332" s="4"/>
      <c r="L2332" s="4"/>
      <c r="M2332" s="33"/>
      <c r="N2332" s="38"/>
      <c r="O2332" s="33"/>
      <c r="P2332" s="244">
        <f t="shared" si="204"/>
        <v>0</v>
      </c>
      <c r="Q2332" s="25"/>
      <c r="R2332" s="25"/>
      <c r="S2332" s="25"/>
      <c r="T2332" s="109"/>
      <c r="U2332" s="25"/>
      <c r="V2332" s="25"/>
      <c r="W2332" s="25"/>
      <c r="X2332" s="25">
        <v>0</v>
      </c>
      <c r="Y2332" s="25"/>
      <c r="Z2332" s="25">
        <v>0</v>
      </c>
      <c r="AA2332" s="109"/>
      <c r="AB2332" s="25">
        <v>0</v>
      </c>
      <c r="AC2332" s="25">
        <v>0</v>
      </c>
      <c r="AD2332" s="25">
        <v>0</v>
      </c>
      <c r="AE2332" s="25">
        <v>0</v>
      </c>
      <c r="AF2332" s="25">
        <v>0</v>
      </c>
      <c r="AG2332" s="25">
        <v>0</v>
      </c>
      <c r="AH2332" s="109"/>
      <c r="AI2332" s="25">
        <v>0</v>
      </c>
      <c r="AJ2332" s="25">
        <v>0</v>
      </c>
      <c r="AK2332" s="123">
        <v>0</v>
      </c>
      <c r="AL2332" s="25">
        <v>0</v>
      </c>
      <c r="AM2332" s="25">
        <v>0</v>
      </c>
      <c r="AN2332" s="25">
        <v>0</v>
      </c>
      <c r="AO2332" s="109"/>
      <c r="AP2332" s="25">
        <v>0</v>
      </c>
      <c r="AQ2332" s="25">
        <v>0</v>
      </c>
      <c r="AR2332" s="25">
        <v>0</v>
      </c>
      <c r="AS2332" s="25">
        <v>0</v>
      </c>
      <c r="AT2332" s="25">
        <v>0</v>
      </c>
      <c r="AU2332" s="25">
        <v>0</v>
      </c>
      <c r="AW2332" t="str">
        <f t="shared" si="205"/>
        <v>Phạm Thanh Hà</v>
      </c>
      <c r="AX2332" s="27" t="str">
        <f t="shared" si="206"/>
        <v xml:space="preserve">Trần Thị Thúy Quỳnh </v>
      </c>
      <c r="AY2332" s="4" t="str">
        <f t="shared" si="207"/>
        <v>VIN+</v>
      </c>
    </row>
    <row r="2333" spans="1:51" outlineLevel="1" x14ac:dyDescent="0.25">
      <c r="A2333" s="4" t="s">
        <v>1104</v>
      </c>
      <c r="B2333" s="4" t="s">
        <v>797</v>
      </c>
      <c r="C2333" s="4" t="s">
        <v>451</v>
      </c>
      <c r="D2333" s="11" t="s">
        <v>776</v>
      </c>
      <c r="E2333" s="32" t="s">
        <v>574</v>
      </c>
      <c r="F2333" s="11" t="s">
        <v>710</v>
      </c>
      <c r="G2333" s="35">
        <v>5297296</v>
      </c>
      <c r="H2333" s="4" t="s">
        <v>3822</v>
      </c>
      <c r="I2333" s="4"/>
      <c r="J2333" s="4"/>
      <c r="K2333" s="4"/>
      <c r="L2333" s="4"/>
      <c r="M2333" s="33"/>
      <c r="N2333" s="38"/>
      <c r="O2333" s="33"/>
      <c r="P2333" s="244">
        <f t="shared" si="204"/>
        <v>0</v>
      </c>
      <c r="Q2333" s="25"/>
      <c r="R2333" s="25"/>
      <c r="S2333" s="25"/>
      <c r="T2333" s="109"/>
      <c r="U2333" s="25"/>
      <c r="V2333" s="25"/>
      <c r="W2333" s="25"/>
      <c r="X2333" s="25">
        <v>0</v>
      </c>
      <c r="Y2333" s="25"/>
      <c r="Z2333" s="25">
        <v>0</v>
      </c>
      <c r="AA2333" s="109"/>
      <c r="AB2333" s="25">
        <v>0</v>
      </c>
      <c r="AC2333" s="25">
        <v>0</v>
      </c>
      <c r="AD2333" s="25">
        <v>0</v>
      </c>
      <c r="AE2333" s="25">
        <v>0</v>
      </c>
      <c r="AF2333" s="25">
        <v>0</v>
      </c>
      <c r="AG2333" s="25">
        <v>0</v>
      </c>
      <c r="AH2333" s="109"/>
      <c r="AI2333" s="25">
        <v>0</v>
      </c>
      <c r="AJ2333" s="25">
        <v>0</v>
      </c>
      <c r="AK2333" s="123">
        <v>0</v>
      </c>
      <c r="AL2333" s="25">
        <v>0</v>
      </c>
      <c r="AM2333" s="25">
        <v>0</v>
      </c>
      <c r="AN2333" s="25">
        <v>0</v>
      </c>
      <c r="AO2333" s="109"/>
      <c r="AP2333" s="25">
        <v>0</v>
      </c>
      <c r="AQ2333" s="25">
        <v>0</v>
      </c>
      <c r="AR2333" s="25">
        <v>0</v>
      </c>
      <c r="AS2333" s="25">
        <v>0</v>
      </c>
      <c r="AT2333" s="25">
        <v>0</v>
      </c>
      <c r="AU2333" s="25">
        <v>0</v>
      </c>
      <c r="AW2333" t="str">
        <f t="shared" si="205"/>
        <v>Phạm Thanh Hà</v>
      </c>
      <c r="AX2333" s="27" t="str">
        <f t="shared" si="206"/>
        <v xml:space="preserve">Trần Thị Thúy Quỳnh </v>
      </c>
      <c r="AY2333" s="4" t="str">
        <f t="shared" si="207"/>
        <v>VIN+</v>
      </c>
    </row>
    <row r="2334" spans="1:51" outlineLevel="1" x14ac:dyDescent="0.25">
      <c r="A2334" s="4" t="s">
        <v>1104</v>
      </c>
      <c r="B2334" s="4" t="s">
        <v>797</v>
      </c>
      <c r="C2334" s="4" t="s">
        <v>451</v>
      </c>
      <c r="D2334" s="11" t="s">
        <v>776</v>
      </c>
      <c r="E2334" s="32" t="s">
        <v>574</v>
      </c>
      <c r="F2334" s="11" t="s">
        <v>710</v>
      </c>
      <c r="G2334" s="35">
        <v>5290819</v>
      </c>
      <c r="H2334" s="4" t="s">
        <v>3823</v>
      </c>
      <c r="I2334" s="4"/>
      <c r="J2334" s="4"/>
      <c r="K2334" s="4"/>
      <c r="L2334" s="4"/>
      <c r="M2334" s="33"/>
      <c r="N2334" s="38"/>
      <c r="O2334" s="33"/>
      <c r="P2334" s="244">
        <f t="shared" si="204"/>
        <v>1139.3139999999999</v>
      </c>
      <c r="Q2334" s="25"/>
      <c r="R2334" s="25"/>
      <c r="S2334" s="25"/>
      <c r="T2334" s="109"/>
      <c r="U2334" s="25"/>
      <c r="V2334" s="25"/>
      <c r="W2334" s="25"/>
      <c r="X2334" s="25">
        <v>0</v>
      </c>
      <c r="Y2334" s="25"/>
      <c r="Z2334" s="25">
        <v>0</v>
      </c>
      <c r="AA2334" s="109"/>
      <c r="AB2334" s="25">
        <v>0</v>
      </c>
      <c r="AC2334" s="25">
        <v>0</v>
      </c>
      <c r="AD2334" s="25">
        <v>0</v>
      </c>
      <c r="AE2334" s="25">
        <v>0</v>
      </c>
      <c r="AF2334" s="25">
        <v>0</v>
      </c>
      <c r="AG2334" s="25">
        <v>780.25699999999995</v>
      </c>
      <c r="AH2334" s="109"/>
      <c r="AI2334" s="25">
        <v>0</v>
      </c>
      <c r="AJ2334" s="25">
        <v>0</v>
      </c>
      <c r="AK2334" s="123">
        <v>0</v>
      </c>
      <c r="AL2334" s="25">
        <v>0</v>
      </c>
      <c r="AM2334" s="25">
        <v>0</v>
      </c>
      <c r="AN2334" s="25">
        <v>359.05700000000002</v>
      </c>
      <c r="AO2334" s="109"/>
      <c r="AP2334" s="25">
        <v>0</v>
      </c>
      <c r="AQ2334" s="25">
        <v>0</v>
      </c>
      <c r="AR2334" s="25">
        <v>0</v>
      </c>
      <c r="AS2334" s="25">
        <v>0</v>
      </c>
      <c r="AT2334" s="25">
        <v>0</v>
      </c>
      <c r="AU2334" s="25">
        <v>0</v>
      </c>
      <c r="AW2334" t="str">
        <f t="shared" si="205"/>
        <v>Phạm Thanh Hà</v>
      </c>
      <c r="AX2334" s="27" t="str">
        <f t="shared" si="206"/>
        <v xml:space="preserve">Trần Thị Thúy Quỳnh </v>
      </c>
      <c r="AY2334" s="4" t="str">
        <f t="shared" si="207"/>
        <v>VIN+</v>
      </c>
    </row>
    <row r="2335" spans="1:51" outlineLevel="1" x14ac:dyDescent="0.25">
      <c r="A2335" s="4" t="s">
        <v>1104</v>
      </c>
      <c r="B2335" s="4" t="s">
        <v>797</v>
      </c>
      <c r="C2335" s="4" t="s">
        <v>451</v>
      </c>
      <c r="D2335" s="11" t="s">
        <v>776</v>
      </c>
      <c r="E2335" s="32" t="s">
        <v>574</v>
      </c>
      <c r="F2335" s="11" t="s">
        <v>710</v>
      </c>
      <c r="G2335" s="35">
        <v>5291489</v>
      </c>
      <c r="H2335" s="4" t="s">
        <v>3824</v>
      </c>
      <c r="I2335" s="4"/>
      <c r="J2335" s="4"/>
      <c r="K2335" s="4"/>
      <c r="L2335" s="4"/>
      <c r="M2335" s="33"/>
      <c r="N2335" s="38"/>
      <c r="O2335" s="33"/>
      <c r="P2335" s="244">
        <f t="shared" si="204"/>
        <v>0</v>
      </c>
      <c r="Q2335" s="25"/>
      <c r="R2335" s="25"/>
      <c r="S2335" s="25"/>
      <c r="T2335" s="109"/>
      <c r="U2335" s="25"/>
      <c r="V2335" s="25"/>
      <c r="W2335" s="25"/>
      <c r="X2335" s="25">
        <v>0</v>
      </c>
      <c r="Y2335" s="25"/>
      <c r="Z2335" s="25">
        <v>0</v>
      </c>
      <c r="AA2335" s="109"/>
      <c r="AB2335" s="25">
        <v>0</v>
      </c>
      <c r="AC2335" s="25">
        <v>0</v>
      </c>
      <c r="AD2335" s="25">
        <v>0</v>
      </c>
      <c r="AE2335" s="25">
        <v>0</v>
      </c>
      <c r="AF2335" s="25">
        <v>0</v>
      </c>
      <c r="AG2335" s="25">
        <v>0</v>
      </c>
      <c r="AH2335" s="109"/>
      <c r="AI2335" s="25">
        <v>0</v>
      </c>
      <c r="AJ2335" s="25">
        <v>0</v>
      </c>
      <c r="AK2335" s="123">
        <v>0</v>
      </c>
      <c r="AL2335" s="25">
        <v>0</v>
      </c>
      <c r="AM2335" s="25">
        <v>0</v>
      </c>
      <c r="AN2335" s="25">
        <v>0</v>
      </c>
      <c r="AO2335" s="109"/>
      <c r="AP2335" s="25">
        <v>0</v>
      </c>
      <c r="AQ2335" s="25">
        <v>0</v>
      </c>
      <c r="AR2335" s="25">
        <v>0</v>
      </c>
      <c r="AS2335" s="25">
        <v>0</v>
      </c>
      <c r="AT2335" s="25">
        <v>0</v>
      </c>
      <c r="AU2335" s="25">
        <v>0</v>
      </c>
      <c r="AW2335" t="str">
        <f t="shared" si="205"/>
        <v>Phạm Thanh Hà</v>
      </c>
      <c r="AX2335" s="27" t="str">
        <f t="shared" si="206"/>
        <v xml:space="preserve">Trần Thị Thúy Quỳnh </v>
      </c>
      <c r="AY2335" s="4" t="str">
        <f t="shared" si="207"/>
        <v>VIN+</v>
      </c>
    </row>
    <row r="2336" spans="1:51" outlineLevel="1" x14ac:dyDescent="0.25">
      <c r="A2336" s="4" t="s">
        <v>1104</v>
      </c>
      <c r="B2336" s="4" t="s">
        <v>797</v>
      </c>
      <c r="C2336" s="4" t="s">
        <v>451</v>
      </c>
      <c r="D2336" s="11" t="s">
        <v>776</v>
      </c>
      <c r="E2336" s="32" t="s">
        <v>574</v>
      </c>
      <c r="F2336" s="11" t="s">
        <v>710</v>
      </c>
      <c r="G2336" s="35">
        <v>5132854</v>
      </c>
      <c r="H2336" s="4" t="s">
        <v>3825</v>
      </c>
      <c r="I2336" s="4"/>
      <c r="J2336" s="4"/>
      <c r="K2336" s="4"/>
      <c r="L2336" s="4"/>
      <c r="M2336" s="33"/>
      <c r="N2336" s="38"/>
      <c r="O2336" s="33"/>
      <c r="P2336" s="244">
        <f t="shared" si="204"/>
        <v>238.464</v>
      </c>
      <c r="Q2336" s="25"/>
      <c r="R2336" s="25"/>
      <c r="S2336" s="25"/>
      <c r="T2336" s="109"/>
      <c r="U2336" s="25"/>
      <c r="V2336" s="25"/>
      <c r="W2336" s="25"/>
      <c r="X2336" s="25">
        <v>0</v>
      </c>
      <c r="Y2336" s="25"/>
      <c r="Z2336" s="25">
        <v>0</v>
      </c>
      <c r="AA2336" s="109"/>
      <c r="AB2336" s="25">
        <v>0</v>
      </c>
      <c r="AC2336" s="25">
        <v>0</v>
      </c>
      <c r="AD2336" s="25">
        <v>0</v>
      </c>
      <c r="AE2336" s="25">
        <v>0</v>
      </c>
      <c r="AF2336" s="25">
        <v>0</v>
      </c>
      <c r="AG2336" s="25">
        <v>0</v>
      </c>
      <c r="AH2336" s="109"/>
      <c r="AI2336" s="25">
        <v>0</v>
      </c>
      <c r="AJ2336" s="25">
        <v>0</v>
      </c>
      <c r="AK2336" s="123">
        <v>0</v>
      </c>
      <c r="AL2336" s="25">
        <v>0</v>
      </c>
      <c r="AM2336" s="25">
        <v>0</v>
      </c>
      <c r="AN2336" s="25">
        <v>238.464</v>
      </c>
      <c r="AO2336" s="109"/>
      <c r="AP2336" s="25">
        <v>0</v>
      </c>
      <c r="AQ2336" s="25">
        <v>0</v>
      </c>
      <c r="AR2336" s="25">
        <v>0</v>
      </c>
      <c r="AS2336" s="25">
        <v>0</v>
      </c>
      <c r="AT2336" s="25">
        <v>0</v>
      </c>
      <c r="AU2336" s="25">
        <v>0</v>
      </c>
      <c r="AW2336" t="str">
        <f t="shared" si="205"/>
        <v>Phạm Thanh Hà</v>
      </c>
      <c r="AX2336" s="27" t="str">
        <f t="shared" si="206"/>
        <v xml:space="preserve">Trần Thị Thúy Quỳnh </v>
      </c>
      <c r="AY2336" s="4" t="str">
        <f t="shared" si="207"/>
        <v>VIN+</v>
      </c>
    </row>
    <row r="2337" spans="1:51" outlineLevel="1" x14ac:dyDescent="0.25">
      <c r="A2337" s="4" t="s">
        <v>1104</v>
      </c>
      <c r="B2337" s="4" t="s">
        <v>797</v>
      </c>
      <c r="C2337" s="4" t="s">
        <v>451</v>
      </c>
      <c r="D2337" s="11" t="s">
        <v>776</v>
      </c>
      <c r="E2337" s="32" t="s">
        <v>574</v>
      </c>
      <c r="F2337" s="11" t="s">
        <v>710</v>
      </c>
      <c r="G2337" s="35">
        <v>5293193</v>
      </c>
      <c r="H2337" s="4" t="s">
        <v>3826</v>
      </c>
      <c r="I2337" s="4"/>
      <c r="J2337" s="4"/>
      <c r="K2337" s="4"/>
      <c r="L2337" s="4"/>
      <c r="M2337" s="33"/>
      <c r="N2337" s="38"/>
      <c r="O2337" s="33"/>
      <c r="P2337" s="244">
        <f t="shared" si="204"/>
        <v>0</v>
      </c>
      <c r="Q2337" s="25"/>
      <c r="R2337" s="25"/>
      <c r="S2337" s="25"/>
      <c r="T2337" s="109"/>
      <c r="U2337" s="25"/>
      <c r="V2337" s="25"/>
      <c r="W2337" s="25"/>
      <c r="X2337" s="25">
        <v>0</v>
      </c>
      <c r="Y2337" s="25"/>
      <c r="Z2337" s="25">
        <v>0</v>
      </c>
      <c r="AA2337" s="109"/>
      <c r="AB2337" s="25">
        <v>0</v>
      </c>
      <c r="AC2337" s="25">
        <v>0</v>
      </c>
      <c r="AD2337" s="25">
        <v>0</v>
      </c>
      <c r="AE2337" s="25">
        <v>0</v>
      </c>
      <c r="AF2337" s="25">
        <v>0</v>
      </c>
      <c r="AG2337" s="25">
        <v>0</v>
      </c>
      <c r="AH2337" s="109"/>
      <c r="AI2337" s="25">
        <v>0</v>
      </c>
      <c r="AJ2337" s="25">
        <v>0</v>
      </c>
      <c r="AK2337" s="123">
        <v>0</v>
      </c>
      <c r="AL2337" s="25">
        <v>0</v>
      </c>
      <c r="AM2337" s="25">
        <v>0</v>
      </c>
      <c r="AN2337" s="25">
        <v>0</v>
      </c>
      <c r="AO2337" s="109"/>
      <c r="AP2337" s="25">
        <v>0</v>
      </c>
      <c r="AQ2337" s="25">
        <v>0</v>
      </c>
      <c r="AR2337" s="25">
        <v>0</v>
      </c>
      <c r="AS2337" s="25">
        <v>0</v>
      </c>
      <c r="AT2337" s="25">
        <v>0</v>
      </c>
      <c r="AU2337" s="25">
        <v>0</v>
      </c>
      <c r="AW2337" t="str">
        <f t="shared" si="205"/>
        <v>Phạm Thanh Hà</v>
      </c>
      <c r="AX2337" s="27" t="str">
        <f t="shared" si="206"/>
        <v xml:space="preserve">Trần Thị Thúy Quỳnh </v>
      </c>
      <c r="AY2337" s="4" t="str">
        <f t="shared" si="207"/>
        <v>VIN+</v>
      </c>
    </row>
    <row r="2338" spans="1:51" outlineLevel="1" x14ac:dyDescent="0.25">
      <c r="A2338" s="4" t="s">
        <v>1104</v>
      </c>
      <c r="B2338" s="4" t="s">
        <v>797</v>
      </c>
      <c r="C2338" s="4" t="s">
        <v>451</v>
      </c>
      <c r="D2338" s="11" t="s">
        <v>776</v>
      </c>
      <c r="E2338" s="32" t="s">
        <v>574</v>
      </c>
      <c r="F2338" s="11" t="s">
        <v>710</v>
      </c>
      <c r="G2338" s="35">
        <v>5128176</v>
      </c>
      <c r="H2338" s="4" t="s">
        <v>3827</v>
      </c>
      <c r="I2338" s="4"/>
      <c r="J2338" s="4"/>
      <c r="K2338" s="4"/>
      <c r="L2338" s="4"/>
      <c r="M2338" s="33"/>
      <c r="N2338" s="38"/>
      <c r="O2338" s="33"/>
      <c r="P2338" s="244">
        <f t="shared" si="204"/>
        <v>662.55400000000009</v>
      </c>
      <c r="Q2338" s="25"/>
      <c r="R2338" s="25"/>
      <c r="S2338" s="25"/>
      <c r="T2338" s="109"/>
      <c r="U2338" s="25"/>
      <c r="V2338" s="25"/>
      <c r="W2338" s="25"/>
      <c r="X2338" s="25">
        <v>0</v>
      </c>
      <c r="Y2338" s="25"/>
      <c r="Z2338" s="25">
        <v>0</v>
      </c>
      <c r="AA2338" s="109"/>
      <c r="AB2338" s="25">
        <v>0</v>
      </c>
      <c r="AC2338" s="25">
        <v>0</v>
      </c>
      <c r="AD2338" s="25">
        <v>0</v>
      </c>
      <c r="AE2338" s="25">
        <v>0</v>
      </c>
      <c r="AF2338" s="25">
        <v>0</v>
      </c>
      <c r="AG2338" s="25">
        <v>0</v>
      </c>
      <c r="AH2338" s="109"/>
      <c r="AI2338" s="25">
        <v>359.05700000000002</v>
      </c>
      <c r="AJ2338" s="25">
        <v>0</v>
      </c>
      <c r="AK2338" s="123">
        <v>0</v>
      </c>
      <c r="AL2338" s="25">
        <v>0</v>
      </c>
      <c r="AM2338" s="25">
        <v>0</v>
      </c>
      <c r="AN2338" s="25">
        <v>0</v>
      </c>
      <c r="AO2338" s="109"/>
      <c r="AP2338" s="25">
        <v>0</v>
      </c>
      <c r="AQ2338" s="25">
        <v>303.49700000000001</v>
      </c>
      <c r="AR2338" s="25">
        <v>0</v>
      </c>
      <c r="AS2338" s="25">
        <v>0</v>
      </c>
      <c r="AT2338" s="25">
        <v>0</v>
      </c>
      <c r="AU2338" s="25">
        <v>0</v>
      </c>
      <c r="AW2338" t="str">
        <f t="shared" si="205"/>
        <v>Phạm Thanh Hà</v>
      </c>
      <c r="AX2338" s="27" t="str">
        <f t="shared" si="206"/>
        <v xml:space="preserve">Trần Thị Thúy Quỳnh </v>
      </c>
      <c r="AY2338" s="4" t="str">
        <f t="shared" si="207"/>
        <v>VIN+</v>
      </c>
    </row>
    <row r="2339" spans="1:51" outlineLevel="1" x14ac:dyDescent="0.25">
      <c r="A2339" s="4" t="s">
        <v>1104</v>
      </c>
      <c r="B2339" s="4" t="s">
        <v>797</v>
      </c>
      <c r="C2339" s="4" t="s">
        <v>451</v>
      </c>
      <c r="D2339" s="11" t="s">
        <v>776</v>
      </c>
      <c r="E2339" s="32" t="s">
        <v>574</v>
      </c>
      <c r="F2339" s="11" t="s">
        <v>710</v>
      </c>
      <c r="G2339" s="35">
        <v>5134250</v>
      </c>
      <c r="H2339" s="4" t="s">
        <v>3828</v>
      </c>
      <c r="I2339" s="4"/>
      <c r="J2339" s="4"/>
      <c r="K2339" s="4"/>
      <c r="L2339" s="4"/>
      <c r="M2339" s="33"/>
      <c r="N2339" s="38"/>
      <c r="O2339" s="33"/>
      <c r="P2339" s="244">
        <f t="shared" si="204"/>
        <v>597.52099999999996</v>
      </c>
      <c r="Q2339" s="25"/>
      <c r="R2339" s="25"/>
      <c r="S2339" s="25"/>
      <c r="T2339" s="109"/>
      <c r="U2339" s="25"/>
      <c r="V2339" s="25"/>
      <c r="W2339" s="25"/>
      <c r="X2339" s="25">
        <v>0</v>
      </c>
      <c r="Y2339" s="25"/>
      <c r="Z2339" s="25">
        <v>0</v>
      </c>
      <c r="AA2339" s="109"/>
      <c r="AB2339" s="25">
        <v>0</v>
      </c>
      <c r="AC2339" s="25">
        <v>0</v>
      </c>
      <c r="AD2339" s="25">
        <v>0</v>
      </c>
      <c r="AE2339" s="25">
        <v>0</v>
      </c>
      <c r="AF2339" s="25">
        <v>0</v>
      </c>
      <c r="AG2339" s="25">
        <v>597.52099999999996</v>
      </c>
      <c r="AH2339" s="109"/>
      <c r="AI2339" s="25">
        <v>0</v>
      </c>
      <c r="AJ2339" s="25">
        <v>0</v>
      </c>
      <c r="AK2339" s="123">
        <v>0</v>
      </c>
      <c r="AL2339" s="25">
        <v>0</v>
      </c>
      <c r="AM2339" s="25">
        <v>0</v>
      </c>
      <c r="AN2339" s="25">
        <v>0</v>
      </c>
      <c r="AO2339" s="109"/>
      <c r="AP2339" s="25">
        <v>0</v>
      </c>
      <c r="AQ2339" s="25">
        <v>0</v>
      </c>
      <c r="AR2339" s="25">
        <v>0</v>
      </c>
      <c r="AS2339" s="25">
        <v>0</v>
      </c>
      <c r="AT2339" s="25">
        <v>0</v>
      </c>
      <c r="AU2339" s="25">
        <v>0</v>
      </c>
      <c r="AW2339" t="str">
        <f t="shared" si="205"/>
        <v>Phạm Thanh Hà</v>
      </c>
      <c r="AX2339" s="27" t="str">
        <f t="shared" si="206"/>
        <v xml:space="preserve">Trần Thị Thúy Quỳnh </v>
      </c>
      <c r="AY2339" s="4" t="str">
        <f t="shared" si="207"/>
        <v>VIN+</v>
      </c>
    </row>
    <row r="2340" spans="1:51" outlineLevel="1" x14ac:dyDescent="0.25">
      <c r="A2340" s="4" t="s">
        <v>1104</v>
      </c>
      <c r="B2340" s="4" t="s">
        <v>797</v>
      </c>
      <c r="C2340" s="4" t="s">
        <v>451</v>
      </c>
      <c r="D2340" s="11" t="s">
        <v>776</v>
      </c>
      <c r="E2340" s="32" t="s">
        <v>574</v>
      </c>
      <c r="F2340" s="11" t="s">
        <v>710</v>
      </c>
      <c r="G2340" s="35">
        <v>5291458</v>
      </c>
      <c r="H2340" s="4" t="s">
        <v>3829</v>
      </c>
      <c r="I2340" s="4"/>
      <c r="J2340" s="4"/>
      <c r="K2340" s="4"/>
      <c r="L2340" s="4"/>
      <c r="M2340" s="33"/>
      <c r="N2340" s="38"/>
      <c r="O2340" s="33"/>
      <c r="P2340" s="244">
        <f t="shared" si="204"/>
        <v>359.05700000000002</v>
      </c>
      <c r="Q2340" s="25"/>
      <c r="R2340" s="25"/>
      <c r="S2340" s="25"/>
      <c r="T2340" s="109"/>
      <c r="U2340" s="25"/>
      <c r="V2340" s="25"/>
      <c r="W2340" s="25"/>
      <c r="X2340" s="25">
        <v>0</v>
      </c>
      <c r="Y2340" s="25"/>
      <c r="Z2340" s="25">
        <v>0</v>
      </c>
      <c r="AA2340" s="109"/>
      <c r="AB2340" s="25">
        <v>0</v>
      </c>
      <c r="AC2340" s="25">
        <v>0</v>
      </c>
      <c r="AD2340" s="25">
        <v>0</v>
      </c>
      <c r="AE2340" s="25">
        <v>0</v>
      </c>
      <c r="AF2340" s="25">
        <v>0</v>
      </c>
      <c r="AG2340" s="25">
        <v>359.05700000000002</v>
      </c>
      <c r="AH2340" s="109"/>
      <c r="AI2340" s="25">
        <v>0</v>
      </c>
      <c r="AJ2340" s="25">
        <v>0</v>
      </c>
      <c r="AK2340" s="123">
        <v>0</v>
      </c>
      <c r="AL2340" s="25">
        <v>0</v>
      </c>
      <c r="AM2340" s="25">
        <v>0</v>
      </c>
      <c r="AN2340" s="25">
        <v>0</v>
      </c>
      <c r="AO2340" s="109"/>
      <c r="AP2340" s="25">
        <v>0</v>
      </c>
      <c r="AQ2340" s="25">
        <v>0</v>
      </c>
      <c r="AR2340" s="25">
        <v>0</v>
      </c>
      <c r="AS2340" s="25">
        <v>0</v>
      </c>
      <c r="AT2340" s="25">
        <v>0</v>
      </c>
      <c r="AU2340" s="25">
        <v>0</v>
      </c>
      <c r="AW2340" t="str">
        <f t="shared" si="205"/>
        <v>Phạm Thanh Hà</v>
      </c>
      <c r="AX2340" s="27" t="str">
        <f t="shared" si="206"/>
        <v xml:space="preserve">Trần Thị Thúy Quỳnh </v>
      </c>
      <c r="AY2340" s="4" t="str">
        <f t="shared" si="207"/>
        <v>VIN+</v>
      </c>
    </row>
    <row r="2341" spans="1:51" outlineLevel="1" x14ac:dyDescent="0.25">
      <c r="A2341" s="4" t="s">
        <v>1104</v>
      </c>
      <c r="B2341" s="4" t="s">
        <v>797</v>
      </c>
      <c r="C2341" s="4" t="s">
        <v>451</v>
      </c>
      <c r="D2341" s="11" t="s">
        <v>776</v>
      </c>
      <c r="E2341" s="32" t="s">
        <v>574</v>
      </c>
      <c r="F2341" s="11" t="s">
        <v>710</v>
      </c>
      <c r="G2341" s="35">
        <v>5300206</v>
      </c>
      <c r="H2341" s="4" t="s">
        <v>3830</v>
      </c>
      <c r="I2341" s="4"/>
      <c r="J2341" s="4"/>
      <c r="K2341" s="4"/>
      <c r="L2341" s="4"/>
      <c r="M2341" s="33"/>
      <c r="N2341" s="38"/>
      <c r="O2341" s="33"/>
      <c r="P2341" s="244">
        <f t="shared" si="204"/>
        <v>778.11900000000003</v>
      </c>
      <c r="Q2341" s="25"/>
      <c r="R2341" s="25"/>
      <c r="S2341" s="25"/>
      <c r="T2341" s="109"/>
      <c r="U2341" s="25"/>
      <c r="V2341" s="25"/>
      <c r="W2341" s="25"/>
      <c r="X2341" s="25">
        <v>0</v>
      </c>
      <c r="Y2341" s="25"/>
      <c r="Z2341" s="25">
        <v>0</v>
      </c>
      <c r="AA2341" s="109"/>
      <c r="AB2341" s="25">
        <v>0</v>
      </c>
      <c r="AC2341" s="25">
        <v>0</v>
      </c>
      <c r="AD2341" s="25">
        <v>0</v>
      </c>
      <c r="AE2341" s="25">
        <v>0</v>
      </c>
      <c r="AF2341" s="25">
        <v>0</v>
      </c>
      <c r="AG2341" s="25">
        <v>778.11900000000003</v>
      </c>
      <c r="AH2341" s="109"/>
      <c r="AI2341" s="25">
        <v>0</v>
      </c>
      <c r="AJ2341" s="25">
        <v>0</v>
      </c>
      <c r="AK2341" s="123">
        <v>0</v>
      </c>
      <c r="AL2341" s="25">
        <v>0</v>
      </c>
      <c r="AM2341" s="25">
        <v>0</v>
      </c>
      <c r="AN2341" s="25">
        <v>0</v>
      </c>
      <c r="AO2341" s="109"/>
      <c r="AP2341" s="25">
        <v>0</v>
      </c>
      <c r="AQ2341" s="25">
        <v>0</v>
      </c>
      <c r="AR2341" s="25">
        <v>0</v>
      </c>
      <c r="AS2341" s="25">
        <v>0</v>
      </c>
      <c r="AT2341" s="25">
        <v>0</v>
      </c>
      <c r="AU2341" s="25">
        <v>0</v>
      </c>
      <c r="AW2341" t="str">
        <f t="shared" si="205"/>
        <v>Phạm Thanh Hà</v>
      </c>
      <c r="AX2341" s="27" t="str">
        <f t="shared" si="206"/>
        <v xml:space="preserve">Trần Thị Thúy Quỳnh </v>
      </c>
      <c r="AY2341" s="4" t="str">
        <f t="shared" si="207"/>
        <v>VIN+</v>
      </c>
    </row>
    <row r="2342" spans="1:51" outlineLevel="1" x14ac:dyDescent="0.25">
      <c r="A2342" s="4" t="s">
        <v>1104</v>
      </c>
      <c r="B2342" s="4" t="s">
        <v>797</v>
      </c>
      <c r="C2342" s="4" t="s">
        <v>451</v>
      </c>
      <c r="D2342" s="11" t="s">
        <v>776</v>
      </c>
      <c r="E2342" s="32" t="s">
        <v>574</v>
      </c>
      <c r="F2342" s="11" t="s">
        <v>710</v>
      </c>
      <c r="G2342" s="35">
        <v>5295108</v>
      </c>
      <c r="H2342" s="4" t="s">
        <v>3831</v>
      </c>
      <c r="I2342" s="4"/>
      <c r="J2342" s="4"/>
      <c r="K2342" s="4"/>
      <c r="L2342" s="4"/>
      <c r="M2342" s="33"/>
      <c r="N2342" s="38"/>
      <c r="O2342" s="33"/>
      <c r="P2342" s="244">
        <f t="shared" si="204"/>
        <v>956.57799999999997</v>
      </c>
      <c r="Q2342" s="25"/>
      <c r="R2342" s="25"/>
      <c r="S2342" s="25"/>
      <c r="T2342" s="109"/>
      <c r="U2342" s="25"/>
      <c r="V2342" s="25"/>
      <c r="W2342" s="25"/>
      <c r="X2342" s="25">
        <v>0</v>
      </c>
      <c r="Y2342" s="25"/>
      <c r="Z2342" s="25">
        <v>0</v>
      </c>
      <c r="AA2342" s="109"/>
      <c r="AB2342" s="25">
        <v>0</v>
      </c>
      <c r="AC2342" s="25">
        <v>0</v>
      </c>
      <c r="AD2342" s="25">
        <v>0</v>
      </c>
      <c r="AE2342" s="25">
        <v>0</v>
      </c>
      <c r="AF2342" s="25">
        <v>0</v>
      </c>
      <c r="AG2342" s="25">
        <v>0</v>
      </c>
      <c r="AH2342" s="109"/>
      <c r="AI2342" s="25">
        <v>0</v>
      </c>
      <c r="AJ2342" s="25">
        <v>238.464</v>
      </c>
      <c r="AK2342" s="123">
        <v>0</v>
      </c>
      <c r="AL2342" s="25">
        <v>0</v>
      </c>
      <c r="AM2342" s="25">
        <v>0</v>
      </c>
      <c r="AN2342" s="25">
        <v>0</v>
      </c>
      <c r="AO2342" s="109"/>
      <c r="AP2342" s="25">
        <v>0</v>
      </c>
      <c r="AQ2342" s="25">
        <v>0</v>
      </c>
      <c r="AR2342" s="25">
        <v>359.05700000000002</v>
      </c>
      <c r="AS2342" s="25">
        <v>0</v>
      </c>
      <c r="AT2342" s="25">
        <v>0</v>
      </c>
      <c r="AU2342" s="25">
        <v>359.05700000000002</v>
      </c>
      <c r="AW2342" t="str">
        <f t="shared" si="205"/>
        <v>Phạm Thanh Hà</v>
      </c>
      <c r="AX2342" s="27" t="str">
        <f t="shared" si="206"/>
        <v xml:space="preserve">Trần Thị Thúy Quỳnh </v>
      </c>
      <c r="AY2342" s="4" t="str">
        <f t="shared" si="207"/>
        <v>VIN+</v>
      </c>
    </row>
    <row r="2343" spans="1:51" outlineLevel="1" x14ac:dyDescent="0.25">
      <c r="A2343" s="4" t="s">
        <v>1104</v>
      </c>
      <c r="B2343" s="4" t="s">
        <v>797</v>
      </c>
      <c r="C2343" s="4" t="s">
        <v>451</v>
      </c>
      <c r="D2343" s="11" t="s">
        <v>776</v>
      </c>
      <c r="E2343" s="32" t="s">
        <v>574</v>
      </c>
      <c r="F2343" s="11" t="s">
        <v>710</v>
      </c>
      <c r="G2343" s="35">
        <v>5278402</v>
      </c>
      <c r="H2343" s="4" t="s">
        <v>3832</v>
      </c>
      <c r="I2343" s="4"/>
      <c r="J2343" s="4"/>
      <c r="K2343" s="4"/>
      <c r="L2343" s="4"/>
      <c r="M2343" s="33"/>
      <c r="N2343" s="38"/>
      <c r="O2343" s="33"/>
      <c r="P2343" s="244">
        <f t="shared" si="204"/>
        <v>0</v>
      </c>
      <c r="Q2343" s="25"/>
      <c r="R2343" s="25"/>
      <c r="S2343" s="25"/>
      <c r="T2343" s="109"/>
      <c r="U2343" s="25"/>
      <c r="V2343" s="25"/>
      <c r="W2343" s="25"/>
      <c r="X2343" s="25">
        <v>0</v>
      </c>
      <c r="Y2343" s="25"/>
      <c r="Z2343" s="25">
        <v>0</v>
      </c>
      <c r="AA2343" s="109"/>
      <c r="AB2343" s="25">
        <v>0</v>
      </c>
      <c r="AC2343" s="25">
        <v>0</v>
      </c>
      <c r="AD2343" s="25">
        <v>0</v>
      </c>
      <c r="AE2343" s="25">
        <v>0</v>
      </c>
      <c r="AF2343" s="25">
        <v>0</v>
      </c>
      <c r="AG2343" s="25">
        <v>0</v>
      </c>
      <c r="AH2343" s="109"/>
      <c r="AI2343" s="25">
        <v>0</v>
      </c>
      <c r="AJ2343" s="25">
        <v>0</v>
      </c>
      <c r="AK2343" s="123">
        <v>0</v>
      </c>
      <c r="AL2343" s="25">
        <v>0</v>
      </c>
      <c r="AM2343" s="25">
        <v>0</v>
      </c>
      <c r="AN2343" s="25">
        <v>0</v>
      </c>
      <c r="AO2343" s="109"/>
      <c r="AP2343" s="25">
        <v>0</v>
      </c>
      <c r="AQ2343" s="25">
        <v>0</v>
      </c>
      <c r="AR2343" s="25">
        <v>0</v>
      </c>
      <c r="AS2343" s="25">
        <v>0</v>
      </c>
      <c r="AT2343" s="25">
        <v>0</v>
      </c>
      <c r="AU2343" s="25">
        <v>0</v>
      </c>
      <c r="AW2343" t="str">
        <f t="shared" si="205"/>
        <v>Phạm Thanh Hà</v>
      </c>
      <c r="AX2343" s="27" t="str">
        <f t="shared" si="206"/>
        <v xml:space="preserve">Trần Thị Thúy Quỳnh </v>
      </c>
      <c r="AY2343" s="4" t="str">
        <f t="shared" si="207"/>
        <v>VIN+</v>
      </c>
    </row>
    <row r="2344" spans="1:51" outlineLevel="1" x14ac:dyDescent="0.25">
      <c r="A2344" s="4" t="s">
        <v>1104</v>
      </c>
      <c r="B2344" s="4" t="s">
        <v>797</v>
      </c>
      <c r="C2344" s="4" t="s">
        <v>451</v>
      </c>
      <c r="D2344" s="11" t="s">
        <v>776</v>
      </c>
      <c r="E2344" s="32" t="s">
        <v>574</v>
      </c>
      <c r="F2344" s="11" t="s">
        <v>710</v>
      </c>
      <c r="G2344" s="35">
        <v>5120804</v>
      </c>
      <c r="H2344" s="4" t="s">
        <v>3833</v>
      </c>
      <c r="I2344" s="4"/>
      <c r="J2344" s="4"/>
      <c r="K2344" s="4"/>
      <c r="L2344" s="4"/>
      <c r="M2344" s="33"/>
      <c r="N2344" s="38"/>
      <c r="O2344" s="33"/>
      <c r="P2344" s="244">
        <f t="shared" si="204"/>
        <v>238.464</v>
      </c>
      <c r="Q2344" s="25"/>
      <c r="R2344" s="25"/>
      <c r="S2344" s="25"/>
      <c r="T2344" s="109"/>
      <c r="U2344" s="25"/>
      <c r="V2344" s="25"/>
      <c r="W2344" s="25"/>
      <c r="X2344" s="25">
        <v>0</v>
      </c>
      <c r="Y2344" s="25"/>
      <c r="Z2344" s="25">
        <v>0</v>
      </c>
      <c r="AA2344" s="109"/>
      <c r="AB2344" s="25">
        <v>0</v>
      </c>
      <c r="AC2344" s="25">
        <v>0</v>
      </c>
      <c r="AD2344" s="25">
        <v>0</v>
      </c>
      <c r="AE2344" s="25">
        <v>0</v>
      </c>
      <c r="AF2344" s="25">
        <v>0</v>
      </c>
      <c r="AG2344" s="25">
        <v>0</v>
      </c>
      <c r="AH2344" s="109"/>
      <c r="AI2344" s="25">
        <v>0</v>
      </c>
      <c r="AJ2344" s="25">
        <v>0</v>
      </c>
      <c r="AK2344" s="123">
        <v>0</v>
      </c>
      <c r="AL2344" s="25">
        <v>0</v>
      </c>
      <c r="AM2344" s="25">
        <v>0</v>
      </c>
      <c r="AN2344" s="25">
        <v>0</v>
      </c>
      <c r="AO2344" s="109"/>
      <c r="AP2344" s="25">
        <v>0</v>
      </c>
      <c r="AQ2344" s="25">
        <v>238.464</v>
      </c>
      <c r="AR2344" s="25">
        <v>0</v>
      </c>
      <c r="AS2344" s="25">
        <v>0</v>
      </c>
      <c r="AT2344" s="25">
        <v>0</v>
      </c>
      <c r="AU2344" s="25">
        <v>0</v>
      </c>
      <c r="AW2344" t="str">
        <f t="shared" si="205"/>
        <v>Phạm Thanh Hà</v>
      </c>
      <c r="AX2344" s="27" t="str">
        <f t="shared" si="206"/>
        <v xml:space="preserve">Trần Thị Thúy Quỳnh </v>
      </c>
      <c r="AY2344" s="4" t="str">
        <f t="shared" si="207"/>
        <v>VIN+</v>
      </c>
    </row>
    <row r="2345" spans="1:51" outlineLevel="1" x14ac:dyDescent="0.25">
      <c r="A2345" s="4" t="s">
        <v>1104</v>
      </c>
      <c r="B2345" s="4" t="s">
        <v>797</v>
      </c>
      <c r="C2345" s="4" t="s">
        <v>451</v>
      </c>
      <c r="D2345" s="11" t="s">
        <v>776</v>
      </c>
      <c r="E2345" s="32" t="s">
        <v>574</v>
      </c>
      <c r="F2345" s="11" t="s">
        <v>710</v>
      </c>
      <c r="G2345" s="35">
        <v>5129580</v>
      </c>
      <c r="H2345" s="4" t="s">
        <v>3834</v>
      </c>
      <c r="I2345" s="4"/>
      <c r="J2345" s="4"/>
      <c r="K2345" s="4"/>
      <c r="L2345" s="4"/>
      <c r="M2345" s="33"/>
      <c r="N2345" s="38"/>
      <c r="O2345" s="33"/>
      <c r="P2345" s="244">
        <f t="shared" si="204"/>
        <v>0</v>
      </c>
      <c r="Q2345" s="25"/>
      <c r="R2345" s="25"/>
      <c r="S2345" s="25"/>
      <c r="T2345" s="109"/>
      <c r="U2345" s="25"/>
      <c r="V2345" s="25"/>
      <c r="W2345" s="25"/>
      <c r="X2345" s="25">
        <v>0</v>
      </c>
      <c r="Y2345" s="25"/>
      <c r="Z2345" s="25">
        <v>0</v>
      </c>
      <c r="AA2345" s="109"/>
      <c r="AB2345" s="25">
        <v>0</v>
      </c>
      <c r="AC2345" s="25">
        <v>0</v>
      </c>
      <c r="AD2345" s="25">
        <v>0</v>
      </c>
      <c r="AE2345" s="25">
        <v>0</v>
      </c>
      <c r="AF2345" s="25">
        <v>0</v>
      </c>
      <c r="AG2345" s="25">
        <v>0</v>
      </c>
      <c r="AH2345" s="109"/>
      <c r="AI2345" s="25">
        <v>0</v>
      </c>
      <c r="AJ2345" s="25">
        <v>0</v>
      </c>
      <c r="AK2345" s="123">
        <v>0</v>
      </c>
      <c r="AL2345" s="25">
        <v>0</v>
      </c>
      <c r="AM2345" s="25">
        <v>0</v>
      </c>
      <c r="AN2345" s="25">
        <v>0</v>
      </c>
      <c r="AO2345" s="109"/>
      <c r="AP2345" s="25">
        <v>0</v>
      </c>
      <c r="AQ2345" s="25">
        <v>0</v>
      </c>
      <c r="AR2345" s="25">
        <v>0</v>
      </c>
      <c r="AS2345" s="25">
        <v>0</v>
      </c>
      <c r="AT2345" s="25">
        <v>0</v>
      </c>
      <c r="AU2345" s="25">
        <v>0</v>
      </c>
      <c r="AW2345" t="str">
        <f t="shared" si="205"/>
        <v>Phạm Thanh Hà</v>
      </c>
      <c r="AX2345" s="27" t="str">
        <f t="shared" si="206"/>
        <v xml:space="preserve">Trần Thị Thúy Quỳnh </v>
      </c>
      <c r="AY2345" s="4" t="str">
        <f t="shared" si="207"/>
        <v>VIN+</v>
      </c>
    </row>
    <row r="2346" spans="1:51" outlineLevel="1" x14ac:dyDescent="0.25">
      <c r="A2346" s="4" t="s">
        <v>1104</v>
      </c>
      <c r="B2346" s="4" t="s">
        <v>797</v>
      </c>
      <c r="C2346" s="4" t="s">
        <v>451</v>
      </c>
      <c r="D2346" s="11" t="s">
        <v>776</v>
      </c>
      <c r="E2346" s="32" t="s">
        <v>574</v>
      </c>
      <c r="F2346" s="11" t="s">
        <v>710</v>
      </c>
      <c r="G2346" s="35">
        <v>5126213</v>
      </c>
      <c r="H2346" s="4" t="s">
        <v>3835</v>
      </c>
      <c r="I2346" s="4"/>
      <c r="J2346" s="4"/>
      <c r="K2346" s="4"/>
      <c r="L2346" s="4"/>
      <c r="M2346" s="33"/>
      <c r="N2346" s="38"/>
      <c r="O2346" s="33"/>
      <c r="P2346" s="244">
        <f t="shared" si="204"/>
        <v>0</v>
      </c>
      <c r="Q2346" s="25"/>
      <c r="R2346" s="25"/>
      <c r="S2346" s="25"/>
      <c r="T2346" s="109"/>
      <c r="U2346" s="25"/>
      <c r="V2346" s="25"/>
      <c r="W2346" s="25"/>
      <c r="X2346" s="25">
        <v>0</v>
      </c>
      <c r="Y2346" s="25"/>
      <c r="Z2346" s="25">
        <v>0</v>
      </c>
      <c r="AA2346" s="109"/>
      <c r="AB2346" s="25">
        <v>0</v>
      </c>
      <c r="AC2346" s="25">
        <v>0</v>
      </c>
      <c r="AD2346" s="25">
        <v>0</v>
      </c>
      <c r="AE2346" s="25">
        <v>0</v>
      </c>
      <c r="AF2346" s="25">
        <v>0</v>
      </c>
      <c r="AG2346" s="25">
        <v>0</v>
      </c>
      <c r="AH2346" s="109"/>
      <c r="AI2346" s="25">
        <v>0</v>
      </c>
      <c r="AJ2346" s="25">
        <v>0</v>
      </c>
      <c r="AK2346" s="123">
        <v>0</v>
      </c>
      <c r="AL2346" s="25">
        <v>0</v>
      </c>
      <c r="AM2346" s="25">
        <v>0</v>
      </c>
      <c r="AN2346" s="25">
        <v>0</v>
      </c>
      <c r="AO2346" s="109"/>
      <c r="AP2346" s="25">
        <v>0</v>
      </c>
      <c r="AQ2346" s="25">
        <v>0</v>
      </c>
      <c r="AR2346" s="25">
        <v>0</v>
      </c>
      <c r="AS2346" s="25">
        <v>0</v>
      </c>
      <c r="AT2346" s="25">
        <v>0</v>
      </c>
      <c r="AU2346" s="25">
        <v>0</v>
      </c>
      <c r="AW2346" t="str">
        <f t="shared" si="205"/>
        <v>Phạm Thanh Hà</v>
      </c>
      <c r="AX2346" s="27" t="str">
        <f t="shared" si="206"/>
        <v xml:space="preserve">Trần Thị Thúy Quỳnh </v>
      </c>
      <c r="AY2346" s="4" t="str">
        <f t="shared" si="207"/>
        <v>VIN+</v>
      </c>
    </row>
    <row r="2347" spans="1:51" outlineLevel="1" x14ac:dyDescent="0.25">
      <c r="A2347" s="4" t="s">
        <v>1104</v>
      </c>
      <c r="B2347" s="4" t="s">
        <v>797</v>
      </c>
      <c r="C2347" s="4" t="s">
        <v>451</v>
      </c>
      <c r="D2347" s="11" t="s">
        <v>776</v>
      </c>
      <c r="E2347" s="32" t="s">
        <v>574</v>
      </c>
      <c r="F2347" s="11" t="s">
        <v>710</v>
      </c>
      <c r="G2347" s="35">
        <v>5271696</v>
      </c>
      <c r="H2347" s="4" t="s">
        <v>3836</v>
      </c>
      <c r="I2347" s="4"/>
      <c r="J2347" s="4"/>
      <c r="K2347" s="4"/>
      <c r="L2347" s="4"/>
      <c r="M2347" s="33"/>
      <c r="N2347" s="38"/>
      <c r="O2347" s="33"/>
      <c r="P2347" s="244">
        <f t="shared" si="204"/>
        <v>0</v>
      </c>
      <c r="Q2347" s="25"/>
      <c r="R2347" s="25"/>
      <c r="S2347" s="25"/>
      <c r="T2347" s="109"/>
      <c r="U2347" s="25"/>
      <c r="V2347" s="25"/>
      <c r="W2347" s="25"/>
      <c r="X2347" s="25">
        <v>0</v>
      </c>
      <c r="Y2347" s="25"/>
      <c r="Z2347" s="25">
        <v>0</v>
      </c>
      <c r="AA2347" s="109"/>
      <c r="AB2347" s="25">
        <v>0</v>
      </c>
      <c r="AC2347" s="25">
        <v>0</v>
      </c>
      <c r="AD2347" s="25">
        <v>0</v>
      </c>
      <c r="AE2347" s="25">
        <v>0</v>
      </c>
      <c r="AF2347" s="25">
        <v>0</v>
      </c>
      <c r="AG2347" s="25">
        <v>0</v>
      </c>
      <c r="AH2347" s="109"/>
      <c r="AI2347" s="25">
        <v>0</v>
      </c>
      <c r="AJ2347" s="25">
        <v>0</v>
      </c>
      <c r="AK2347" s="123">
        <v>0</v>
      </c>
      <c r="AL2347" s="25">
        <v>0</v>
      </c>
      <c r="AM2347" s="25">
        <v>0</v>
      </c>
      <c r="AN2347" s="25">
        <v>0</v>
      </c>
      <c r="AO2347" s="109"/>
      <c r="AP2347" s="25">
        <v>0</v>
      </c>
      <c r="AQ2347" s="25">
        <v>0</v>
      </c>
      <c r="AR2347" s="25">
        <v>0</v>
      </c>
      <c r="AS2347" s="25">
        <v>0</v>
      </c>
      <c r="AT2347" s="25">
        <v>0</v>
      </c>
      <c r="AU2347" s="25">
        <v>0</v>
      </c>
      <c r="AW2347" t="str">
        <f t="shared" si="205"/>
        <v>Phạm Thanh Hà</v>
      </c>
      <c r="AX2347" s="27" t="str">
        <f t="shared" si="206"/>
        <v xml:space="preserve">Trần Thị Thúy Quỳnh </v>
      </c>
      <c r="AY2347" s="4" t="str">
        <f t="shared" si="207"/>
        <v>VIN+</v>
      </c>
    </row>
    <row r="2348" spans="1:51" outlineLevel="1" x14ac:dyDescent="0.25">
      <c r="A2348" s="4" t="s">
        <v>1104</v>
      </c>
      <c r="B2348" s="4" t="s">
        <v>797</v>
      </c>
      <c r="C2348" s="4" t="s">
        <v>451</v>
      </c>
      <c r="D2348" s="11" t="s">
        <v>776</v>
      </c>
      <c r="E2348" s="32" t="s">
        <v>574</v>
      </c>
      <c r="F2348" s="11" t="s">
        <v>710</v>
      </c>
      <c r="G2348" s="35">
        <v>5273407</v>
      </c>
      <c r="H2348" s="4" t="s">
        <v>3837</v>
      </c>
      <c r="I2348" s="4"/>
      <c r="J2348" s="4"/>
      <c r="K2348" s="4"/>
      <c r="L2348" s="4"/>
      <c r="M2348" s="33"/>
      <c r="N2348" s="38"/>
      <c r="O2348" s="33"/>
      <c r="P2348" s="244">
        <f t="shared" si="204"/>
        <v>0</v>
      </c>
      <c r="Q2348" s="25"/>
      <c r="R2348" s="25"/>
      <c r="S2348" s="25"/>
      <c r="T2348" s="109"/>
      <c r="U2348" s="25"/>
      <c r="V2348" s="25"/>
      <c r="W2348" s="25"/>
      <c r="X2348" s="25">
        <v>0</v>
      </c>
      <c r="Y2348" s="25"/>
      <c r="Z2348" s="25">
        <v>0</v>
      </c>
      <c r="AA2348" s="109"/>
      <c r="AB2348" s="25">
        <v>0</v>
      </c>
      <c r="AC2348" s="25">
        <v>0</v>
      </c>
      <c r="AD2348" s="25">
        <v>0</v>
      </c>
      <c r="AE2348" s="25">
        <v>0</v>
      </c>
      <c r="AF2348" s="25">
        <v>0</v>
      </c>
      <c r="AG2348" s="25">
        <v>0</v>
      </c>
      <c r="AH2348" s="109"/>
      <c r="AI2348" s="25">
        <v>0</v>
      </c>
      <c r="AJ2348" s="25">
        <v>0</v>
      </c>
      <c r="AK2348" s="123">
        <v>0</v>
      </c>
      <c r="AL2348" s="25">
        <v>0</v>
      </c>
      <c r="AM2348" s="25">
        <v>0</v>
      </c>
      <c r="AN2348" s="25">
        <v>0</v>
      </c>
      <c r="AO2348" s="109"/>
      <c r="AP2348" s="25">
        <v>0</v>
      </c>
      <c r="AQ2348" s="25">
        <v>0</v>
      </c>
      <c r="AR2348" s="25">
        <v>0</v>
      </c>
      <c r="AS2348" s="25">
        <v>0</v>
      </c>
      <c r="AT2348" s="25">
        <v>0</v>
      </c>
      <c r="AU2348" s="25">
        <v>0</v>
      </c>
      <c r="AW2348" t="str">
        <f t="shared" si="205"/>
        <v>Phạm Thanh Hà</v>
      </c>
      <c r="AX2348" s="27" t="str">
        <f t="shared" si="206"/>
        <v xml:space="preserve">Trần Thị Thúy Quỳnh </v>
      </c>
      <c r="AY2348" s="4" t="str">
        <f t="shared" si="207"/>
        <v>VIN+</v>
      </c>
    </row>
    <row r="2349" spans="1:51" outlineLevel="1" x14ac:dyDescent="0.25">
      <c r="A2349" s="4" t="s">
        <v>1104</v>
      </c>
      <c r="B2349" s="4" t="s">
        <v>797</v>
      </c>
      <c r="C2349" s="4" t="s">
        <v>451</v>
      </c>
      <c r="D2349" s="11" t="s">
        <v>776</v>
      </c>
      <c r="E2349" s="32" t="s">
        <v>574</v>
      </c>
      <c r="F2349" s="11" t="s">
        <v>710</v>
      </c>
      <c r="G2349" s="35">
        <v>5292578</v>
      </c>
      <c r="H2349" s="4" t="s">
        <v>3838</v>
      </c>
      <c r="I2349" s="4"/>
      <c r="J2349" s="4"/>
      <c r="K2349" s="4"/>
      <c r="L2349" s="4"/>
      <c r="M2349" s="33"/>
      <c r="N2349" s="38"/>
      <c r="O2349" s="33"/>
      <c r="P2349" s="244">
        <f t="shared" si="204"/>
        <v>0</v>
      </c>
      <c r="Q2349" s="25"/>
      <c r="R2349" s="25"/>
      <c r="S2349" s="25"/>
      <c r="T2349" s="109"/>
      <c r="U2349" s="25"/>
      <c r="V2349" s="25"/>
      <c r="W2349" s="25"/>
      <c r="X2349" s="25">
        <v>0</v>
      </c>
      <c r="Y2349" s="25"/>
      <c r="Z2349" s="25">
        <v>0</v>
      </c>
      <c r="AA2349" s="109"/>
      <c r="AB2349" s="25">
        <v>0</v>
      </c>
      <c r="AC2349" s="25">
        <v>0</v>
      </c>
      <c r="AD2349" s="25">
        <v>0</v>
      </c>
      <c r="AE2349" s="25">
        <v>0</v>
      </c>
      <c r="AF2349" s="25">
        <v>0</v>
      </c>
      <c r="AG2349" s="25">
        <v>0</v>
      </c>
      <c r="AH2349" s="109"/>
      <c r="AI2349" s="25">
        <v>0</v>
      </c>
      <c r="AJ2349" s="25">
        <v>0</v>
      </c>
      <c r="AK2349" s="123">
        <v>0</v>
      </c>
      <c r="AL2349" s="25">
        <v>0</v>
      </c>
      <c r="AM2349" s="25">
        <v>0</v>
      </c>
      <c r="AN2349" s="25">
        <v>0</v>
      </c>
      <c r="AO2349" s="109"/>
      <c r="AP2349" s="25">
        <v>0</v>
      </c>
      <c r="AQ2349" s="25">
        <v>0</v>
      </c>
      <c r="AR2349" s="25">
        <v>0</v>
      </c>
      <c r="AS2349" s="25">
        <v>0</v>
      </c>
      <c r="AT2349" s="25">
        <v>0</v>
      </c>
      <c r="AU2349" s="25">
        <v>0</v>
      </c>
      <c r="AW2349" t="str">
        <f t="shared" si="205"/>
        <v>Phạm Thanh Hà</v>
      </c>
      <c r="AX2349" s="27" t="str">
        <f t="shared" si="206"/>
        <v xml:space="preserve">Trần Thị Thúy Quỳnh </v>
      </c>
      <c r="AY2349" s="4" t="str">
        <f t="shared" si="207"/>
        <v>VIN+</v>
      </c>
    </row>
    <row r="2350" spans="1:51" outlineLevel="1" x14ac:dyDescent="0.25">
      <c r="A2350" s="4" t="s">
        <v>1104</v>
      </c>
      <c r="B2350" s="4" t="s">
        <v>797</v>
      </c>
      <c r="C2350" s="4" t="s">
        <v>451</v>
      </c>
      <c r="D2350" s="11" t="s">
        <v>776</v>
      </c>
      <c r="E2350" s="32" t="s">
        <v>574</v>
      </c>
      <c r="F2350" s="11" t="s">
        <v>710</v>
      </c>
      <c r="G2350" s="35">
        <v>5133123</v>
      </c>
      <c r="H2350" s="4" t="s">
        <v>3839</v>
      </c>
      <c r="I2350" s="4"/>
      <c r="J2350" s="4"/>
      <c r="K2350" s="4"/>
      <c r="L2350" s="4"/>
      <c r="M2350" s="33"/>
      <c r="N2350" s="38"/>
      <c r="O2350" s="33"/>
      <c r="P2350" s="244">
        <f t="shared" si="204"/>
        <v>0</v>
      </c>
      <c r="Q2350" s="25"/>
      <c r="R2350" s="25"/>
      <c r="S2350" s="25"/>
      <c r="T2350" s="109"/>
      <c r="U2350" s="25"/>
      <c r="V2350" s="25"/>
      <c r="W2350" s="25"/>
      <c r="X2350" s="25">
        <v>0</v>
      </c>
      <c r="Y2350" s="25"/>
      <c r="Z2350" s="25">
        <v>0</v>
      </c>
      <c r="AA2350" s="109"/>
      <c r="AB2350" s="25">
        <v>0</v>
      </c>
      <c r="AC2350" s="25">
        <v>0</v>
      </c>
      <c r="AD2350" s="25">
        <v>0</v>
      </c>
      <c r="AE2350" s="25">
        <v>0</v>
      </c>
      <c r="AF2350" s="25">
        <v>0</v>
      </c>
      <c r="AG2350" s="25">
        <v>0</v>
      </c>
      <c r="AH2350" s="109"/>
      <c r="AI2350" s="25">
        <v>0</v>
      </c>
      <c r="AJ2350" s="25">
        <v>0</v>
      </c>
      <c r="AK2350" s="123">
        <v>0</v>
      </c>
      <c r="AL2350" s="25">
        <v>0</v>
      </c>
      <c r="AM2350" s="25">
        <v>0</v>
      </c>
      <c r="AN2350" s="25">
        <v>0</v>
      </c>
      <c r="AO2350" s="109"/>
      <c r="AP2350" s="25">
        <v>0</v>
      </c>
      <c r="AQ2350" s="25">
        <v>0</v>
      </c>
      <c r="AR2350" s="25">
        <v>0</v>
      </c>
      <c r="AS2350" s="25">
        <v>0</v>
      </c>
      <c r="AT2350" s="25">
        <v>0</v>
      </c>
      <c r="AU2350" s="25">
        <v>0</v>
      </c>
      <c r="AW2350" t="str">
        <f t="shared" si="205"/>
        <v>Phạm Thanh Hà</v>
      </c>
      <c r="AX2350" s="27" t="str">
        <f t="shared" si="206"/>
        <v xml:space="preserve">Trần Thị Thúy Quỳnh </v>
      </c>
      <c r="AY2350" s="4" t="str">
        <f t="shared" si="207"/>
        <v>VIN+</v>
      </c>
    </row>
    <row r="2351" spans="1:51" outlineLevel="1" x14ac:dyDescent="0.25">
      <c r="A2351" s="4" t="s">
        <v>1104</v>
      </c>
      <c r="B2351" s="4" t="s">
        <v>797</v>
      </c>
      <c r="C2351" s="4" t="s">
        <v>451</v>
      </c>
      <c r="D2351" s="11" t="s">
        <v>776</v>
      </c>
      <c r="E2351" s="32" t="s">
        <v>574</v>
      </c>
      <c r="F2351" s="11" t="s">
        <v>710</v>
      </c>
      <c r="G2351" s="35">
        <v>5296567</v>
      </c>
      <c r="H2351" s="4" t="s">
        <v>2310</v>
      </c>
      <c r="I2351" s="4"/>
      <c r="J2351" s="4"/>
      <c r="K2351" s="4"/>
      <c r="L2351" s="4"/>
      <c r="M2351" s="33"/>
      <c r="N2351" s="38"/>
      <c r="O2351" s="33"/>
      <c r="P2351" s="244">
        <f t="shared" si="204"/>
        <v>901.01800000000003</v>
      </c>
      <c r="Q2351" s="25"/>
      <c r="R2351" s="25"/>
      <c r="S2351" s="25"/>
      <c r="T2351" s="109"/>
      <c r="U2351" s="25"/>
      <c r="V2351" s="25"/>
      <c r="W2351" s="25"/>
      <c r="X2351" s="25">
        <v>0</v>
      </c>
      <c r="Y2351" s="25">
        <v>303.49700000000001</v>
      </c>
      <c r="Z2351" s="25">
        <v>0</v>
      </c>
      <c r="AA2351" s="109"/>
      <c r="AB2351" s="25">
        <v>0</v>
      </c>
      <c r="AC2351" s="25">
        <v>0</v>
      </c>
      <c r="AD2351" s="25">
        <v>0</v>
      </c>
      <c r="AE2351" s="25">
        <v>0</v>
      </c>
      <c r="AF2351" s="25">
        <v>0</v>
      </c>
      <c r="AG2351" s="25">
        <v>0</v>
      </c>
      <c r="AH2351" s="109"/>
      <c r="AI2351" s="25">
        <v>0</v>
      </c>
      <c r="AJ2351" s="25">
        <v>238.464</v>
      </c>
      <c r="AK2351" s="123">
        <v>0</v>
      </c>
      <c r="AL2351" s="25">
        <v>0</v>
      </c>
      <c r="AM2351" s="25">
        <v>0</v>
      </c>
      <c r="AN2351" s="25">
        <v>0</v>
      </c>
      <c r="AO2351" s="109"/>
      <c r="AP2351" s="25">
        <v>0</v>
      </c>
      <c r="AQ2351" s="25">
        <v>0</v>
      </c>
      <c r="AR2351" s="25">
        <v>0</v>
      </c>
      <c r="AS2351" s="25">
        <v>0</v>
      </c>
      <c r="AT2351" s="25">
        <v>0</v>
      </c>
      <c r="AU2351" s="25">
        <v>359.05700000000002</v>
      </c>
      <c r="AW2351" t="str">
        <f t="shared" si="205"/>
        <v>Phạm Thanh Hà</v>
      </c>
      <c r="AX2351" s="27" t="str">
        <f t="shared" si="206"/>
        <v xml:space="preserve">Trần Thị Thúy Quỳnh </v>
      </c>
      <c r="AY2351" s="4" t="str">
        <f t="shared" si="207"/>
        <v>VIN+</v>
      </c>
    </row>
    <row r="2352" spans="1:51" outlineLevel="1" x14ac:dyDescent="0.25">
      <c r="A2352" s="4" t="s">
        <v>1104</v>
      </c>
      <c r="B2352" s="4" t="s">
        <v>797</v>
      </c>
      <c r="C2352" s="4" t="s">
        <v>451</v>
      </c>
      <c r="D2352" s="11" t="s">
        <v>776</v>
      </c>
      <c r="E2352" s="32" t="s">
        <v>574</v>
      </c>
      <c r="F2352" s="11" t="s">
        <v>710</v>
      </c>
      <c r="G2352" s="35">
        <v>5336782</v>
      </c>
      <c r="H2352" s="4" t="s">
        <v>3840</v>
      </c>
      <c r="I2352" s="4"/>
      <c r="J2352" s="4"/>
      <c r="K2352" s="4"/>
      <c r="L2352" s="4"/>
      <c r="M2352" s="33"/>
      <c r="N2352" s="38"/>
      <c r="O2352" s="33"/>
      <c r="P2352" s="244">
        <f t="shared" si="204"/>
        <v>0</v>
      </c>
      <c r="Q2352" s="25"/>
      <c r="R2352" s="25"/>
      <c r="S2352" s="25"/>
      <c r="T2352" s="109"/>
      <c r="U2352" s="25"/>
      <c r="V2352" s="25"/>
      <c r="W2352" s="25"/>
      <c r="X2352" s="25">
        <v>0</v>
      </c>
      <c r="Y2352" s="25"/>
      <c r="Z2352" s="25">
        <v>0</v>
      </c>
      <c r="AA2352" s="109"/>
      <c r="AB2352" s="25">
        <v>0</v>
      </c>
      <c r="AC2352" s="25">
        <v>0</v>
      </c>
      <c r="AD2352" s="25">
        <v>0</v>
      </c>
      <c r="AE2352" s="25">
        <v>0</v>
      </c>
      <c r="AF2352" s="25">
        <v>0</v>
      </c>
      <c r="AG2352" s="25">
        <v>0</v>
      </c>
      <c r="AH2352" s="109"/>
      <c r="AI2352" s="25">
        <v>0</v>
      </c>
      <c r="AJ2352" s="25">
        <v>0</v>
      </c>
      <c r="AK2352" s="123">
        <v>0</v>
      </c>
      <c r="AL2352" s="25">
        <v>0</v>
      </c>
      <c r="AM2352" s="25">
        <v>0</v>
      </c>
      <c r="AN2352" s="25">
        <v>0</v>
      </c>
      <c r="AO2352" s="109"/>
      <c r="AP2352" s="25">
        <v>0</v>
      </c>
      <c r="AQ2352" s="25">
        <v>0</v>
      </c>
      <c r="AR2352" s="25">
        <v>0</v>
      </c>
      <c r="AS2352" s="25">
        <v>0</v>
      </c>
      <c r="AT2352" s="25">
        <v>0</v>
      </c>
      <c r="AU2352" s="25">
        <v>0</v>
      </c>
      <c r="AW2352" t="str">
        <f t="shared" si="205"/>
        <v>Phạm Thanh Hà</v>
      </c>
      <c r="AX2352" s="27" t="str">
        <f t="shared" si="206"/>
        <v xml:space="preserve">Trần Thị Thúy Quỳnh </v>
      </c>
      <c r="AY2352" s="4" t="str">
        <f t="shared" si="207"/>
        <v>VIN+</v>
      </c>
    </row>
    <row r="2353" spans="1:51" outlineLevel="1" x14ac:dyDescent="0.25">
      <c r="A2353" s="4" t="s">
        <v>1104</v>
      </c>
      <c r="B2353" s="4" t="s">
        <v>797</v>
      </c>
      <c r="C2353" s="4" t="s">
        <v>451</v>
      </c>
      <c r="D2353" s="11" t="s">
        <v>776</v>
      </c>
      <c r="E2353" s="32" t="s">
        <v>574</v>
      </c>
      <c r="F2353" s="11" t="s">
        <v>710</v>
      </c>
      <c r="G2353" s="35">
        <v>5131374</v>
      </c>
      <c r="H2353" s="4" t="s">
        <v>3841</v>
      </c>
      <c r="I2353" s="4"/>
      <c r="J2353" s="4"/>
      <c r="K2353" s="4"/>
      <c r="L2353" s="4"/>
      <c r="M2353" s="33"/>
      <c r="N2353" s="38"/>
      <c r="O2353" s="33"/>
      <c r="P2353" s="244">
        <f t="shared" si="204"/>
        <v>662.55400000000009</v>
      </c>
      <c r="Q2353" s="25"/>
      <c r="R2353" s="25"/>
      <c r="S2353" s="25"/>
      <c r="T2353" s="109"/>
      <c r="U2353" s="25"/>
      <c r="V2353" s="25"/>
      <c r="W2353" s="25"/>
      <c r="X2353" s="25">
        <v>0</v>
      </c>
      <c r="Y2353" s="25"/>
      <c r="Z2353" s="25">
        <v>0</v>
      </c>
      <c r="AA2353" s="109"/>
      <c r="AB2353" s="25">
        <v>0</v>
      </c>
      <c r="AC2353" s="25">
        <v>0</v>
      </c>
      <c r="AD2353" s="25">
        <v>0</v>
      </c>
      <c r="AE2353" s="25">
        <v>0</v>
      </c>
      <c r="AF2353" s="25">
        <v>0</v>
      </c>
      <c r="AG2353" s="25">
        <v>0</v>
      </c>
      <c r="AH2353" s="109"/>
      <c r="AI2353" s="25">
        <v>0</v>
      </c>
      <c r="AJ2353" s="25">
        <v>359.05700000000002</v>
      </c>
      <c r="AK2353" s="123">
        <v>0</v>
      </c>
      <c r="AL2353" s="25">
        <v>0</v>
      </c>
      <c r="AM2353" s="25">
        <v>0</v>
      </c>
      <c r="AN2353" s="25">
        <v>0</v>
      </c>
      <c r="AO2353" s="109"/>
      <c r="AP2353" s="25">
        <v>0</v>
      </c>
      <c r="AQ2353" s="25">
        <v>0</v>
      </c>
      <c r="AR2353" s="25">
        <v>0</v>
      </c>
      <c r="AS2353" s="25">
        <v>0</v>
      </c>
      <c r="AT2353" s="25">
        <v>0</v>
      </c>
      <c r="AU2353" s="25">
        <v>303.49700000000001</v>
      </c>
      <c r="AW2353" t="str">
        <f t="shared" si="205"/>
        <v>Phạm Thanh Hà</v>
      </c>
      <c r="AX2353" s="27" t="str">
        <f t="shared" si="206"/>
        <v xml:space="preserve">Trần Thị Thúy Quỳnh </v>
      </c>
      <c r="AY2353" s="4" t="str">
        <f t="shared" si="207"/>
        <v>VIN+</v>
      </c>
    </row>
    <row r="2354" spans="1:51" outlineLevel="1" x14ac:dyDescent="0.25">
      <c r="A2354" s="4" t="s">
        <v>1104</v>
      </c>
      <c r="B2354" s="4" t="s">
        <v>797</v>
      </c>
      <c r="C2354" s="4" t="s">
        <v>451</v>
      </c>
      <c r="D2354" s="11" t="s">
        <v>776</v>
      </c>
      <c r="E2354" s="32" t="s">
        <v>574</v>
      </c>
      <c r="F2354" s="11" t="s">
        <v>710</v>
      </c>
      <c r="G2354" s="35">
        <v>5337587</v>
      </c>
      <c r="H2354" s="4" t="s">
        <v>3842</v>
      </c>
      <c r="I2354" s="4"/>
      <c r="J2354" s="4"/>
      <c r="K2354" s="4"/>
      <c r="L2354" s="4"/>
      <c r="M2354" s="33"/>
      <c r="N2354" s="38"/>
      <c r="O2354" s="33"/>
      <c r="P2354" s="244">
        <f t="shared" si="204"/>
        <v>541.96100000000001</v>
      </c>
      <c r="Q2354" s="25"/>
      <c r="R2354" s="25"/>
      <c r="S2354" s="25"/>
      <c r="T2354" s="109"/>
      <c r="U2354" s="25"/>
      <c r="V2354" s="25"/>
      <c r="W2354" s="25"/>
      <c r="X2354" s="25">
        <v>0</v>
      </c>
      <c r="Y2354" s="25"/>
      <c r="Z2354" s="25">
        <v>0</v>
      </c>
      <c r="AA2354" s="109"/>
      <c r="AB2354" s="25">
        <v>0</v>
      </c>
      <c r="AC2354" s="25">
        <v>303.49700000000001</v>
      </c>
      <c r="AD2354" s="25">
        <v>0</v>
      </c>
      <c r="AE2354" s="25">
        <v>0</v>
      </c>
      <c r="AF2354" s="25">
        <v>0</v>
      </c>
      <c r="AG2354" s="25">
        <v>0</v>
      </c>
      <c r="AH2354" s="109"/>
      <c r="AI2354" s="25">
        <v>0</v>
      </c>
      <c r="AJ2354" s="25">
        <v>0</v>
      </c>
      <c r="AK2354" s="123">
        <v>0</v>
      </c>
      <c r="AL2354" s="25">
        <v>0</v>
      </c>
      <c r="AM2354" s="25">
        <v>0</v>
      </c>
      <c r="AN2354" s="25">
        <v>0</v>
      </c>
      <c r="AO2354" s="109"/>
      <c r="AP2354" s="25">
        <v>0</v>
      </c>
      <c r="AQ2354" s="25">
        <v>0</v>
      </c>
      <c r="AR2354" s="25">
        <v>0</v>
      </c>
      <c r="AS2354" s="25">
        <v>0</v>
      </c>
      <c r="AT2354" s="25">
        <v>0</v>
      </c>
      <c r="AU2354" s="25">
        <v>238.464</v>
      </c>
      <c r="AW2354" t="str">
        <f t="shared" si="205"/>
        <v>Phạm Thanh Hà</v>
      </c>
      <c r="AX2354" s="27" t="str">
        <f t="shared" si="206"/>
        <v xml:space="preserve">Trần Thị Thúy Quỳnh </v>
      </c>
      <c r="AY2354" s="4" t="str">
        <f t="shared" si="207"/>
        <v>VIN+</v>
      </c>
    </row>
    <row r="2355" spans="1:51" outlineLevel="1" x14ac:dyDescent="0.25">
      <c r="A2355" s="4" t="s">
        <v>1104</v>
      </c>
      <c r="B2355" s="4" t="s">
        <v>797</v>
      </c>
      <c r="C2355" s="4" t="s">
        <v>451</v>
      </c>
      <c r="D2355" s="11" t="s">
        <v>776</v>
      </c>
      <c r="E2355" s="32" t="s">
        <v>574</v>
      </c>
      <c r="F2355" s="11" t="s">
        <v>710</v>
      </c>
      <c r="G2355" s="35">
        <v>5124149</v>
      </c>
      <c r="H2355" s="4" t="s">
        <v>3843</v>
      </c>
      <c r="I2355" s="4"/>
      <c r="J2355" s="4"/>
      <c r="K2355" s="4"/>
      <c r="L2355" s="4"/>
      <c r="M2355" s="33"/>
      <c r="N2355" s="38"/>
      <c r="O2355" s="33"/>
      <c r="P2355" s="244">
        <f t="shared" si="204"/>
        <v>835.9849999999999</v>
      </c>
      <c r="Q2355" s="25"/>
      <c r="R2355" s="25"/>
      <c r="S2355" s="25"/>
      <c r="T2355" s="109"/>
      <c r="U2355" s="25"/>
      <c r="V2355" s="25"/>
      <c r="W2355" s="25"/>
      <c r="X2355" s="25">
        <v>0</v>
      </c>
      <c r="Y2355" s="25"/>
      <c r="Z2355" s="25">
        <v>0</v>
      </c>
      <c r="AA2355" s="109"/>
      <c r="AB2355" s="25">
        <v>0</v>
      </c>
      <c r="AC2355" s="25">
        <v>0</v>
      </c>
      <c r="AD2355" s="25">
        <v>0</v>
      </c>
      <c r="AE2355" s="25">
        <v>0</v>
      </c>
      <c r="AF2355" s="25">
        <v>0</v>
      </c>
      <c r="AG2355" s="25">
        <v>0</v>
      </c>
      <c r="AH2355" s="109"/>
      <c r="AI2355" s="25">
        <v>0</v>
      </c>
      <c r="AJ2355" s="25">
        <v>0</v>
      </c>
      <c r="AK2355" s="123">
        <v>0</v>
      </c>
      <c r="AL2355" s="25">
        <v>0</v>
      </c>
      <c r="AM2355" s="25">
        <v>0</v>
      </c>
      <c r="AN2355" s="25">
        <v>0</v>
      </c>
      <c r="AO2355" s="109"/>
      <c r="AP2355" s="25">
        <v>0</v>
      </c>
      <c r="AQ2355" s="25">
        <v>597.52099999999996</v>
      </c>
      <c r="AR2355" s="25">
        <v>238.464</v>
      </c>
      <c r="AS2355" s="25">
        <v>0</v>
      </c>
      <c r="AT2355" s="25">
        <v>0</v>
      </c>
      <c r="AU2355" s="25">
        <v>0</v>
      </c>
      <c r="AW2355" t="str">
        <f t="shared" si="205"/>
        <v>Phạm Thanh Hà</v>
      </c>
      <c r="AX2355" s="27" t="str">
        <f t="shared" si="206"/>
        <v xml:space="preserve">Trần Thị Thúy Quỳnh </v>
      </c>
      <c r="AY2355" s="4" t="str">
        <f t="shared" si="207"/>
        <v>VIN+</v>
      </c>
    </row>
    <row r="2356" spans="1:51" outlineLevel="1" x14ac:dyDescent="0.25">
      <c r="A2356" s="4" t="s">
        <v>1104</v>
      </c>
      <c r="B2356" s="4" t="s">
        <v>797</v>
      </c>
      <c r="C2356" s="4" t="s">
        <v>451</v>
      </c>
      <c r="D2356" s="11" t="s">
        <v>776</v>
      </c>
      <c r="E2356" s="32" t="s">
        <v>574</v>
      </c>
      <c r="F2356" s="11" t="s">
        <v>710</v>
      </c>
      <c r="G2356" s="35">
        <v>5335105</v>
      </c>
      <c r="H2356" s="4" t="s">
        <v>3844</v>
      </c>
      <c r="I2356" s="4"/>
      <c r="J2356" s="4"/>
      <c r="K2356" s="4"/>
      <c r="L2356" s="4"/>
      <c r="M2356" s="33"/>
      <c r="N2356" s="38"/>
      <c r="O2356" s="33"/>
      <c r="P2356" s="244">
        <f t="shared" si="204"/>
        <v>419.06200000000001</v>
      </c>
      <c r="Q2356" s="25"/>
      <c r="R2356" s="25"/>
      <c r="S2356" s="25"/>
      <c r="T2356" s="109"/>
      <c r="U2356" s="25"/>
      <c r="V2356" s="25"/>
      <c r="W2356" s="25"/>
      <c r="X2356" s="25">
        <v>0</v>
      </c>
      <c r="Y2356" s="25"/>
      <c r="Z2356" s="25">
        <v>0</v>
      </c>
      <c r="AA2356" s="109"/>
      <c r="AB2356" s="25">
        <v>0</v>
      </c>
      <c r="AC2356" s="25">
        <v>0</v>
      </c>
      <c r="AD2356" s="25">
        <v>0</v>
      </c>
      <c r="AE2356" s="25">
        <v>0</v>
      </c>
      <c r="AF2356" s="25">
        <v>0</v>
      </c>
      <c r="AG2356" s="25">
        <v>0</v>
      </c>
      <c r="AH2356" s="109"/>
      <c r="AI2356" s="25">
        <v>0</v>
      </c>
      <c r="AJ2356" s="25">
        <v>0</v>
      </c>
      <c r="AK2356" s="123">
        <v>0</v>
      </c>
      <c r="AL2356" s="25">
        <v>0</v>
      </c>
      <c r="AM2356" s="25">
        <v>0</v>
      </c>
      <c r="AN2356" s="25">
        <v>0</v>
      </c>
      <c r="AO2356" s="109"/>
      <c r="AP2356" s="25">
        <v>0</v>
      </c>
      <c r="AQ2356" s="25">
        <v>0</v>
      </c>
      <c r="AR2356" s="25">
        <v>238.464</v>
      </c>
      <c r="AS2356" s="25">
        <v>0</v>
      </c>
      <c r="AT2356" s="25">
        <v>0</v>
      </c>
      <c r="AU2356" s="25">
        <v>180.59800000000001</v>
      </c>
      <c r="AW2356" t="str">
        <f t="shared" si="205"/>
        <v>Phạm Thanh Hà</v>
      </c>
      <c r="AX2356" s="27" t="str">
        <f t="shared" si="206"/>
        <v xml:space="preserve">Trần Thị Thúy Quỳnh </v>
      </c>
      <c r="AY2356" s="4" t="str">
        <f t="shared" si="207"/>
        <v>VIN+</v>
      </c>
    </row>
    <row r="2357" spans="1:51" outlineLevel="1" x14ac:dyDescent="0.25">
      <c r="A2357" s="4" t="s">
        <v>1104</v>
      </c>
      <c r="B2357" s="4" t="s">
        <v>797</v>
      </c>
      <c r="C2357" s="4" t="s">
        <v>451</v>
      </c>
      <c r="D2357" s="11" t="s">
        <v>776</v>
      </c>
      <c r="E2357" s="32" t="s">
        <v>574</v>
      </c>
      <c r="F2357" s="11" t="s">
        <v>710</v>
      </c>
      <c r="G2357" s="35">
        <v>5330740</v>
      </c>
      <c r="H2357" s="4" t="s">
        <v>3845</v>
      </c>
      <c r="I2357" s="4"/>
      <c r="J2357" s="4"/>
      <c r="K2357" s="4"/>
      <c r="L2357" s="4"/>
      <c r="M2357" s="33"/>
      <c r="N2357" s="38"/>
      <c r="O2357" s="33"/>
      <c r="P2357" s="244">
        <f t="shared" si="204"/>
        <v>0</v>
      </c>
      <c r="Q2357" s="25"/>
      <c r="R2357" s="25"/>
      <c r="S2357" s="25"/>
      <c r="T2357" s="109"/>
      <c r="U2357" s="25"/>
      <c r="V2357" s="25"/>
      <c r="W2357" s="25"/>
      <c r="X2357" s="25">
        <v>0</v>
      </c>
      <c r="Y2357" s="25"/>
      <c r="Z2357" s="25">
        <v>0</v>
      </c>
      <c r="AA2357" s="109"/>
      <c r="AB2357" s="25">
        <v>0</v>
      </c>
      <c r="AC2357" s="25">
        <v>0</v>
      </c>
      <c r="AD2357" s="25">
        <v>0</v>
      </c>
      <c r="AE2357" s="25">
        <v>0</v>
      </c>
      <c r="AF2357" s="25">
        <v>0</v>
      </c>
      <c r="AG2357" s="25">
        <v>0</v>
      </c>
      <c r="AH2357" s="109"/>
      <c r="AI2357" s="25">
        <v>0</v>
      </c>
      <c r="AJ2357" s="25">
        <v>0</v>
      </c>
      <c r="AK2357" s="123">
        <v>0</v>
      </c>
      <c r="AL2357" s="25">
        <v>0</v>
      </c>
      <c r="AM2357" s="25">
        <v>0</v>
      </c>
      <c r="AN2357" s="25">
        <v>0</v>
      </c>
      <c r="AO2357" s="109"/>
      <c r="AP2357" s="25">
        <v>0</v>
      </c>
      <c r="AQ2357" s="25">
        <v>0</v>
      </c>
      <c r="AR2357" s="25">
        <v>0</v>
      </c>
      <c r="AS2357" s="25">
        <v>0</v>
      </c>
      <c r="AT2357" s="25">
        <v>0</v>
      </c>
      <c r="AU2357" s="25">
        <v>0</v>
      </c>
      <c r="AW2357" t="str">
        <f t="shared" si="205"/>
        <v>Phạm Thanh Hà</v>
      </c>
      <c r="AX2357" s="27" t="str">
        <f t="shared" si="206"/>
        <v xml:space="preserve">Trần Thị Thúy Quỳnh </v>
      </c>
      <c r="AY2357" s="4" t="str">
        <f t="shared" si="207"/>
        <v>VIN+</v>
      </c>
    </row>
    <row r="2358" spans="1:51" outlineLevel="1" x14ac:dyDescent="0.25">
      <c r="A2358" s="4" t="s">
        <v>1104</v>
      </c>
      <c r="B2358" s="4" t="s">
        <v>797</v>
      </c>
      <c r="C2358" s="4" t="s">
        <v>451</v>
      </c>
      <c r="D2358" s="11" t="s">
        <v>776</v>
      </c>
      <c r="E2358" s="32" t="s">
        <v>574</v>
      </c>
      <c r="F2358" s="11" t="s">
        <v>710</v>
      </c>
      <c r="G2358" s="35">
        <v>5130313</v>
      </c>
      <c r="H2358" s="4" t="s">
        <v>3846</v>
      </c>
      <c r="I2358" s="4"/>
      <c r="J2358" s="4"/>
      <c r="K2358" s="4"/>
      <c r="L2358" s="4"/>
      <c r="M2358" s="33"/>
      <c r="N2358" s="38"/>
      <c r="O2358" s="33"/>
      <c r="P2358" s="244">
        <f t="shared" si="204"/>
        <v>238.464</v>
      </c>
      <c r="Q2358" s="25"/>
      <c r="R2358" s="25"/>
      <c r="S2358" s="25"/>
      <c r="T2358" s="109"/>
      <c r="U2358" s="25"/>
      <c r="V2358" s="25"/>
      <c r="W2358" s="25"/>
      <c r="X2358" s="25">
        <v>0</v>
      </c>
      <c r="Y2358" s="25"/>
      <c r="Z2358" s="25">
        <v>0</v>
      </c>
      <c r="AA2358" s="109"/>
      <c r="AB2358" s="25">
        <v>0</v>
      </c>
      <c r="AC2358" s="25">
        <v>0</v>
      </c>
      <c r="AD2358" s="25">
        <v>0</v>
      </c>
      <c r="AE2358" s="25">
        <v>0</v>
      </c>
      <c r="AF2358" s="25">
        <v>0</v>
      </c>
      <c r="AG2358" s="25">
        <v>238.464</v>
      </c>
      <c r="AH2358" s="109"/>
      <c r="AI2358" s="25">
        <v>0</v>
      </c>
      <c r="AJ2358" s="25">
        <v>0</v>
      </c>
      <c r="AK2358" s="123">
        <v>0</v>
      </c>
      <c r="AL2358" s="25">
        <v>0</v>
      </c>
      <c r="AM2358" s="25">
        <v>0</v>
      </c>
      <c r="AN2358" s="25">
        <v>0</v>
      </c>
      <c r="AO2358" s="109"/>
      <c r="AP2358" s="25">
        <v>0</v>
      </c>
      <c r="AQ2358" s="25">
        <v>0</v>
      </c>
      <c r="AR2358" s="25">
        <v>0</v>
      </c>
      <c r="AS2358" s="25">
        <v>0</v>
      </c>
      <c r="AT2358" s="25">
        <v>0</v>
      </c>
      <c r="AU2358" s="25">
        <v>0</v>
      </c>
      <c r="AW2358" t="str">
        <f t="shared" si="205"/>
        <v>Phạm Thanh Hà</v>
      </c>
      <c r="AX2358" s="27" t="str">
        <f t="shared" si="206"/>
        <v xml:space="preserve">Trần Thị Thúy Quỳnh </v>
      </c>
      <c r="AY2358" s="4" t="str">
        <f t="shared" si="207"/>
        <v>VIN+</v>
      </c>
    </row>
    <row r="2359" spans="1:51" outlineLevel="1" x14ac:dyDescent="0.25">
      <c r="A2359" s="4" t="s">
        <v>1104</v>
      </c>
      <c r="B2359" s="4" t="s">
        <v>797</v>
      </c>
      <c r="C2359" s="4" t="s">
        <v>451</v>
      </c>
      <c r="D2359" s="11" t="s">
        <v>776</v>
      </c>
      <c r="E2359" s="32" t="s">
        <v>574</v>
      </c>
      <c r="F2359" s="11" t="s">
        <v>710</v>
      </c>
      <c r="G2359" s="35">
        <v>5296820</v>
      </c>
      <c r="H2359" s="4" t="s">
        <v>3847</v>
      </c>
      <c r="I2359" s="4"/>
      <c r="J2359" s="4"/>
      <c r="K2359" s="4"/>
      <c r="L2359" s="4"/>
      <c r="M2359" s="33"/>
      <c r="N2359" s="38"/>
      <c r="O2359" s="33"/>
      <c r="P2359" s="244">
        <f t="shared" si="204"/>
        <v>359.05700000000002</v>
      </c>
      <c r="Q2359" s="25"/>
      <c r="R2359" s="25"/>
      <c r="S2359" s="25"/>
      <c r="T2359" s="109"/>
      <c r="U2359" s="25"/>
      <c r="V2359" s="25"/>
      <c r="W2359" s="25"/>
      <c r="X2359" s="25">
        <v>0</v>
      </c>
      <c r="Y2359" s="25"/>
      <c r="Z2359" s="25">
        <v>0</v>
      </c>
      <c r="AA2359" s="109"/>
      <c r="AB2359" s="25">
        <v>0</v>
      </c>
      <c r="AC2359" s="25">
        <v>0</v>
      </c>
      <c r="AD2359" s="25">
        <v>0</v>
      </c>
      <c r="AE2359" s="25">
        <v>0</v>
      </c>
      <c r="AF2359" s="25">
        <v>0</v>
      </c>
      <c r="AG2359" s="25">
        <v>0</v>
      </c>
      <c r="AH2359" s="109"/>
      <c r="AI2359" s="25">
        <v>0</v>
      </c>
      <c r="AJ2359" s="25">
        <v>0</v>
      </c>
      <c r="AK2359" s="123">
        <v>0</v>
      </c>
      <c r="AL2359" s="25">
        <v>0</v>
      </c>
      <c r="AM2359" s="25">
        <v>0</v>
      </c>
      <c r="AN2359" s="25">
        <v>0</v>
      </c>
      <c r="AO2359" s="109"/>
      <c r="AP2359" s="25">
        <v>0</v>
      </c>
      <c r="AQ2359" s="25">
        <v>0</v>
      </c>
      <c r="AR2359" s="25">
        <v>0</v>
      </c>
      <c r="AS2359" s="25">
        <v>0</v>
      </c>
      <c r="AT2359" s="25">
        <v>0</v>
      </c>
      <c r="AU2359" s="25">
        <v>359.05700000000002</v>
      </c>
      <c r="AW2359" t="str">
        <f t="shared" si="205"/>
        <v>Phạm Thanh Hà</v>
      </c>
      <c r="AX2359" s="27" t="str">
        <f t="shared" si="206"/>
        <v xml:space="preserve">Trần Thị Thúy Quỳnh </v>
      </c>
      <c r="AY2359" s="4" t="str">
        <f t="shared" si="207"/>
        <v>VIN+</v>
      </c>
    </row>
    <row r="2360" spans="1:51" outlineLevel="1" x14ac:dyDescent="0.25">
      <c r="A2360" s="4" t="s">
        <v>1104</v>
      </c>
      <c r="B2360" s="4" t="s">
        <v>797</v>
      </c>
      <c r="C2360" s="4" t="s">
        <v>451</v>
      </c>
      <c r="D2360" s="11" t="s">
        <v>776</v>
      </c>
      <c r="E2360" s="32" t="s">
        <v>574</v>
      </c>
      <c r="F2360" s="11" t="s">
        <v>710</v>
      </c>
      <c r="G2360" s="35">
        <v>5290826</v>
      </c>
      <c r="H2360" s="4" t="s">
        <v>3848</v>
      </c>
      <c r="I2360" s="4"/>
      <c r="J2360" s="4"/>
      <c r="K2360" s="4"/>
      <c r="L2360" s="4"/>
      <c r="M2360" s="33"/>
      <c r="N2360" s="38"/>
      <c r="O2360" s="33"/>
      <c r="P2360" s="244">
        <f t="shared" si="204"/>
        <v>361.19499999999999</v>
      </c>
      <c r="Q2360" s="25"/>
      <c r="R2360" s="25"/>
      <c r="S2360" s="25"/>
      <c r="T2360" s="109"/>
      <c r="U2360" s="25"/>
      <c r="V2360" s="25"/>
      <c r="W2360" s="25"/>
      <c r="X2360" s="25">
        <v>0</v>
      </c>
      <c r="Y2360" s="25"/>
      <c r="Z2360" s="25">
        <v>0</v>
      </c>
      <c r="AA2360" s="109"/>
      <c r="AB2360" s="25">
        <v>0</v>
      </c>
      <c r="AC2360" s="25">
        <v>0</v>
      </c>
      <c r="AD2360" s="25">
        <v>0</v>
      </c>
      <c r="AE2360" s="25">
        <v>0</v>
      </c>
      <c r="AF2360" s="25">
        <v>0</v>
      </c>
      <c r="AG2360" s="25">
        <v>0</v>
      </c>
      <c r="AH2360" s="109"/>
      <c r="AI2360" s="25">
        <v>0</v>
      </c>
      <c r="AJ2360" s="25">
        <v>0</v>
      </c>
      <c r="AK2360" s="123">
        <v>0</v>
      </c>
      <c r="AL2360" s="25">
        <v>0</v>
      </c>
      <c r="AM2360" s="25">
        <v>0</v>
      </c>
      <c r="AN2360" s="25">
        <v>0</v>
      </c>
      <c r="AO2360" s="109"/>
      <c r="AP2360" s="25">
        <v>0</v>
      </c>
      <c r="AQ2360" s="25">
        <v>0</v>
      </c>
      <c r="AR2360" s="25">
        <v>0</v>
      </c>
      <c r="AS2360" s="25">
        <v>0</v>
      </c>
      <c r="AT2360" s="25">
        <v>0</v>
      </c>
      <c r="AU2360" s="25">
        <v>361.19499999999999</v>
      </c>
      <c r="AW2360" t="str">
        <f t="shared" si="205"/>
        <v>Phạm Thanh Hà</v>
      </c>
      <c r="AX2360" s="27" t="str">
        <f t="shared" si="206"/>
        <v xml:space="preserve">Trần Thị Thúy Quỳnh </v>
      </c>
      <c r="AY2360" s="4" t="str">
        <f t="shared" si="207"/>
        <v>VIN+</v>
      </c>
    </row>
    <row r="2361" spans="1:51" outlineLevel="1" x14ac:dyDescent="0.25">
      <c r="A2361" s="4" t="s">
        <v>1104</v>
      </c>
      <c r="B2361" s="4" t="s">
        <v>797</v>
      </c>
      <c r="C2361" s="4" t="s">
        <v>451</v>
      </c>
      <c r="D2361" s="11" t="s">
        <v>776</v>
      </c>
      <c r="E2361" s="32" t="s">
        <v>574</v>
      </c>
      <c r="F2361" s="11" t="s">
        <v>710</v>
      </c>
      <c r="G2361" s="35">
        <v>5333408</v>
      </c>
      <c r="H2361" s="4" t="s">
        <v>3849</v>
      </c>
      <c r="I2361" s="4"/>
      <c r="J2361" s="4"/>
      <c r="K2361" s="4"/>
      <c r="L2361" s="4"/>
      <c r="M2361" s="33"/>
      <c r="N2361" s="38"/>
      <c r="O2361" s="33"/>
      <c r="P2361" s="244">
        <f t="shared" si="204"/>
        <v>359.05700000000002</v>
      </c>
      <c r="Q2361" s="25"/>
      <c r="R2361" s="25"/>
      <c r="S2361" s="25"/>
      <c r="T2361" s="109"/>
      <c r="U2361" s="25"/>
      <c r="V2361" s="25"/>
      <c r="W2361" s="25"/>
      <c r="X2361" s="25">
        <v>0</v>
      </c>
      <c r="Y2361" s="25"/>
      <c r="Z2361" s="25">
        <v>0</v>
      </c>
      <c r="AA2361" s="109"/>
      <c r="AB2361" s="25">
        <v>0</v>
      </c>
      <c r="AC2361" s="25">
        <v>0</v>
      </c>
      <c r="AD2361" s="25">
        <v>0</v>
      </c>
      <c r="AE2361" s="25">
        <v>0</v>
      </c>
      <c r="AF2361" s="25">
        <v>0</v>
      </c>
      <c r="AG2361" s="25">
        <v>0</v>
      </c>
      <c r="AH2361" s="109"/>
      <c r="AI2361" s="25">
        <v>0</v>
      </c>
      <c r="AJ2361" s="25">
        <v>0</v>
      </c>
      <c r="AK2361" s="123">
        <v>0</v>
      </c>
      <c r="AL2361" s="25">
        <v>0</v>
      </c>
      <c r="AM2361" s="25">
        <v>0</v>
      </c>
      <c r="AN2361" s="25">
        <v>0</v>
      </c>
      <c r="AO2361" s="109"/>
      <c r="AP2361" s="25">
        <v>359.05700000000002</v>
      </c>
      <c r="AQ2361" s="25">
        <v>0</v>
      </c>
      <c r="AR2361" s="25">
        <v>0</v>
      </c>
      <c r="AS2361" s="25">
        <v>0</v>
      </c>
      <c r="AT2361" s="25">
        <v>0</v>
      </c>
      <c r="AU2361" s="25">
        <v>0</v>
      </c>
      <c r="AW2361" t="str">
        <f t="shared" si="205"/>
        <v>Phạm Thanh Hà</v>
      </c>
      <c r="AX2361" s="27" t="str">
        <f t="shared" si="206"/>
        <v xml:space="preserve">Trần Thị Thúy Quỳnh </v>
      </c>
      <c r="AY2361" s="4" t="str">
        <f t="shared" si="207"/>
        <v>VIN+</v>
      </c>
    </row>
    <row r="2362" spans="1:51" outlineLevel="1" x14ac:dyDescent="0.25">
      <c r="A2362" s="4" t="s">
        <v>1104</v>
      </c>
      <c r="B2362" s="4" t="s">
        <v>797</v>
      </c>
      <c r="C2362" s="4" t="s">
        <v>451</v>
      </c>
      <c r="D2362" s="11" t="s">
        <v>776</v>
      </c>
      <c r="E2362" s="32" t="s">
        <v>574</v>
      </c>
      <c r="F2362" s="11" t="s">
        <v>710</v>
      </c>
      <c r="G2362" s="35">
        <v>5339097</v>
      </c>
      <c r="H2362" s="4" t="s">
        <v>3850</v>
      </c>
      <c r="I2362" s="4"/>
      <c r="J2362" s="4"/>
      <c r="K2362" s="4"/>
      <c r="L2362" s="4"/>
      <c r="M2362" s="33"/>
      <c r="N2362" s="38"/>
      <c r="O2362" s="33"/>
      <c r="P2362" s="244">
        <f t="shared" si="204"/>
        <v>541.96100000000001</v>
      </c>
      <c r="Q2362" s="25"/>
      <c r="R2362" s="25"/>
      <c r="S2362" s="25"/>
      <c r="T2362" s="109"/>
      <c r="U2362" s="25"/>
      <c r="V2362" s="25"/>
      <c r="W2362" s="25"/>
      <c r="X2362" s="25">
        <v>0</v>
      </c>
      <c r="Y2362" s="25"/>
      <c r="Z2362" s="25">
        <v>0</v>
      </c>
      <c r="AA2362" s="109"/>
      <c r="AB2362" s="25">
        <v>0</v>
      </c>
      <c r="AC2362" s="25">
        <v>0</v>
      </c>
      <c r="AD2362" s="25">
        <v>0</v>
      </c>
      <c r="AE2362" s="25">
        <v>0</v>
      </c>
      <c r="AF2362" s="25">
        <v>0</v>
      </c>
      <c r="AG2362" s="25">
        <v>0</v>
      </c>
      <c r="AH2362" s="109"/>
      <c r="AI2362" s="25">
        <v>0</v>
      </c>
      <c r="AJ2362" s="25">
        <v>0</v>
      </c>
      <c r="AK2362" s="123">
        <v>0</v>
      </c>
      <c r="AL2362" s="25">
        <v>0</v>
      </c>
      <c r="AM2362" s="25">
        <v>0</v>
      </c>
      <c r="AN2362" s="25">
        <v>0</v>
      </c>
      <c r="AO2362" s="109"/>
      <c r="AP2362" s="25">
        <v>238.464</v>
      </c>
      <c r="AQ2362" s="25">
        <v>0</v>
      </c>
      <c r="AR2362" s="25">
        <v>0</v>
      </c>
      <c r="AS2362" s="25">
        <v>0</v>
      </c>
      <c r="AT2362" s="25">
        <v>0</v>
      </c>
      <c r="AU2362" s="25">
        <v>303.49700000000001</v>
      </c>
      <c r="AW2362" t="str">
        <f t="shared" si="205"/>
        <v>Phạm Thanh Hà</v>
      </c>
      <c r="AX2362" s="27" t="str">
        <f t="shared" si="206"/>
        <v xml:space="preserve">Trần Thị Thúy Quỳnh </v>
      </c>
      <c r="AY2362" s="4" t="str">
        <f t="shared" si="207"/>
        <v>VIN+</v>
      </c>
    </row>
    <row r="2363" spans="1:51" outlineLevel="1" x14ac:dyDescent="0.25">
      <c r="A2363" s="4" t="s">
        <v>1104</v>
      </c>
      <c r="B2363" s="4" t="s">
        <v>797</v>
      </c>
      <c r="C2363" s="4" t="s">
        <v>451</v>
      </c>
      <c r="D2363" s="11" t="s">
        <v>776</v>
      </c>
      <c r="E2363" s="32" t="s">
        <v>574</v>
      </c>
      <c r="F2363" s="11" t="s">
        <v>710</v>
      </c>
      <c r="G2363" s="35">
        <v>5120288</v>
      </c>
      <c r="H2363" s="4" t="s">
        <v>3851</v>
      </c>
      <c r="I2363" s="4"/>
      <c r="J2363" s="4"/>
      <c r="K2363" s="4"/>
      <c r="L2363" s="4"/>
      <c r="M2363" s="33"/>
      <c r="N2363" s="38"/>
      <c r="O2363" s="33"/>
      <c r="P2363" s="244">
        <f t="shared" si="204"/>
        <v>198.72</v>
      </c>
      <c r="Q2363" s="25"/>
      <c r="R2363" s="25"/>
      <c r="S2363" s="25"/>
      <c r="T2363" s="109"/>
      <c r="U2363" s="25"/>
      <c r="V2363" s="25"/>
      <c r="W2363" s="25"/>
      <c r="X2363" s="25">
        <v>0</v>
      </c>
      <c r="Y2363" s="25"/>
      <c r="Z2363" s="25">
        <v>0</v>
      </c>
      <c r="AA2363" s="109"/>
      <c r="AB2363" s="25">
        <v>0</v>
      </c>
      <c r="AC2363" s="25">
        <v>0</v>
      </c>
      <c r="AD2363" s="25">
        <v>0</v>
      </c>
      <c r="AE2363" s="25">
        <v>0</v>
      </c>
      <c r="AF2363" s="25">
        <v>0</v>
      </c>
      <c r="AG2363" s="25">
        <v>0</v>
      </c>
      <c r="AH2363" s="109"/>
      <c r="AI2363" s="25">
        <v>0</v>
      </c>
      <c r="AJ2363" s="25">
        <v>0</v>
      </c>
      <c r="AK2363" s="123">
        <v>0</v>
      </c>
      <c r="AL2363" s="25">
        <v>198.72</v>
      </c>
      <c r="AM2363" s="25">
        <v>0</v>
      </c>
      <c r="AN2363" s="25">
        <v>0</v>
      </c>
      <c r="AO2363" s="109"/>
      <c r="AP2363" s="25">
        <v>0</v>
      </c>
      <c r="AQ2363" s="25">
        <v>0</v>
      </c>
      <c r="AR2363" s="25">
        <v>0</v>
      </c>
      <c r="AS2363" s="25">
        <v>0</v>
      </c>
      <c r="AT2363" s="25">
        <v>0</v>
      </c>
      <c r="AU2363" s="25">
        <v>0</v>
      </c>
      <c r="AW2363" t="str">
        <f t="shared" si="205"/>
        <v>Phạm Thanh Hà</v>
      </c>
      <c r="AX2363" s="27" t="str">
        <f t="shared" si="206"/>
        <v xml:space="preserve">Trần Thị Thúy Quỳnh </v>
      </c>
      <c r="AY2363" s="4" t="str">
        <f t="shared" si="207"/>
        <v>VIN+</v>
      </c>
    </row>
    <row r="2364" spans="1:51" outlineLevel="1" x14ac:dyDescent="0.25">
      <c r="A2364" s="4" t="s">
        <v>1104</v>
      </c>
      <c r="B2364" s="4" t="s">
        <v>797</v>
      </c>
      <c r="C2364" s="4" t="s">
        <v>451</v>
      </c>
      <c r="D2364" s="11" t="s">
        <v>776</v>
      </c>
      <c r="E2364" s="32" t="s">
        <v>574</v>
      </c>
      <c r="F2364" s="11" t="s">
        <v>710</v>
      </c>
      <c r="G2364" s="35">
        <v>5330612</v>
      </c>
      <c r="H2364" s="4" t="s">
        <v>3852</v>
      </c>
      <c r="I2364" s="4"/>
      <c r="J2364" s="4"/>
      <c r="K2364" s="4"/>
      <c r="L2364" s="4"/>
      <c r="M2364" s="33"/>
      <c r="N2364" s="38"/>
      <c r="O2364" s="33"/>
      <c r="P2364" s="244">
        <f t="shared" si="204"/>
        <v>238.464</v>
      </c>
      <c r="Q2364" s="25"/>
      <c r="R2364" s="25"/>
      <c r="S2364" s="25"/>
      <c r="T2364" s="109"/>
      <c r="U2364" s="25"/>
      <c r="V2364" s="25"/>
      <c r="W2364" s="25"/>
      <c r="X2364" s="25">
        <v>0</v>
      </c>
      <c r="Y2364" s="25"/>
      <c r="Z2364" s="25">
        <v>0</v>
      </c>
      <c r="AA2364" s="109"/>
      <c r="AB2364" s="25">
        <v>0</v>
      </c>
      <c r="AC2364" s="25">
        <v>0</v>
      </c>
      <c r="AD2364" s="25">
        <v>0</v>
      </c>
      <c r="AE2364" s="25">
        <v>0</v>
      </c>
      <c r="AF2364" s="25">
        <v>0</v>
      </c>
      <c r="AG2364" s="25">
        <v>0</v>
      </c>
      <c r="AH2364" s="109"/>
      <c r="AI2364" s="25">
        <v>0</v>
      </c>
      <c r="AJ2364" s="25">
        <v>0</v>
      </c>
      <c r="AK2364" s="123">
        <v>0</v>
      </c>
      <c r="AL2364" s="25">
        <v>0</v>
      </c>
      <c r="AM2364" s="25">
        <v>0</v>
      </c>
      <c r="AN2364" s="25">
        <v>0</v>
      </c>
      <c r="AO2364" s="109"/>
      <c r="AP2364" s="25">
        <v>238.464</v>
      </c>
      <c r="AQ2364" s="25">
        <v>0</v>
      </c>
      <c r="AR2364" s="25">
        <v>0</v>
      </c>
      <c r="AS2364" s="25">
        <v>0</v>
      </c>
      <c r="AT2364" s="25">
        <v>0</v>
      </c>
      <c r="AU2364" s="25">
        <v>0</v>
      </c>
      <c r="AW2364" t="str">
        <f t="shared" si="205"/>
        <v>Phạm Thanh Hà</v>
      </c>
      <c r="AX2364" s="27" t="str">
        <f t="shared" si="206"/>
        <v xml:space="preserve">Trần Thị Thúy Quỳnh </v>
      </c>
      <c r="AY2364" s="4" t="str">
        <f t="shared" si="207"/>
        <v>VIN+</v>
      </c>
    </row>
    <row r="2365" spans="1:51" outlineLevel="1" x14ac:dyDescent="0.25">
      <c r="A2365" s="4" t="s">
        <v>1104</v>
      </c>
      <c r="B2365" s="4" t="s">
        <v>797</v>
      </c>
      <c r="C2365" s="4" t="s">
        <v>451</v>
      </c>
      <c r="D2365" s="11" t="s">
        <v>776</v>
      </c>
      <c r="E2365" s="32" t="s">
        <v>574</v>
      </c>
      <c r="F2365" s="11" t="s">
        <v>710</v>
      </c>
      <c r="G2365" s="35">
        <v>5127229</v>
      </c>
      <c r="H2365" s="4" t="s">
        <v>3853</v>
      </c>
      <c r="I2365" s="4"/>
      <c r="J2365" s="4"/>
      <c r="K2365" s="4"/>
      <c r="L2365" s="4"/>
      <c r="M2365" s="33"/>
      <c r="N2365" s="38"/>
      <c r="O2365" s="33"/>
      <c r="P2365" s="244">
        <f t="shared" si="204"/>
        <v>597.52099999999996</v>
      </c>
      <c r="Q2365" s="25"/>
      <c r="R2365" s="25"/>
      <c r="S2365" s="25"/>
      <c r="T2365" s="109"/>
      <c r="U2365" s="25"/>
      <c r="V2365" s="25"/>
      <c r="W2365" s="25"/>
      <c r="X2365" s="25">
        <v>0</v>
      </c>
      <c r="Y2365" s="25"/>
      <c r="Z2365" s="25">
        <v>0</v>
      </c>
      <c r="AA2365" s="109"/>
      <c r="AB2365" s="25">
        <v>0</v>
      </c>
      <c r="AC2365" s="25">
        <v>0</v>
      </c>
      <c r="AD2365" s="25">
        <v>0</v>
      </c>
      <c r="AE2365" s="25">
        <v>0</v>
      </c>
      <c r="AF2365" s="25">
        <v>0</v>
      </c>
      <c r="AG2365" s="25">
        <v>0</v>
      </c>
      <c r="AH2365" s="109"/>
      <c r="AI2365" s="25">
        <v>0</v>
      </c>
      <c r="AJ2365" s="25">
        <v>0</v>
      </c>
      <c r="AK2365" s="123">
        <v>0</v>
      </c>
      <c r="AL2365" s="25">
        <v>0</v>
      </c>
      <c r="AM2365" s="25">
        <v>0</v>
      </c>
      <c r="AN2365" s="25">
        <v>0</v>
      </c>
      <c r="AO2365" s="109"/>
      <c r="AP2365" s="25">
        <v>238.464</v>
      </c>
      <c r="AQ2365" s="25">
        <v>0</v>
      </c>
      <c r="AR2365" s="25">
        <v>0</v>
      </c>
      <c r="AS2365" s="25">
        <v>0</v>
      </c>
      <c r="AT2365" s="25">
        <v>0</v>
      </c>
      <c r="AU2365" s="25">
        <v>359.05700000000002</v>
      </c>
      <c r="AW2365" t="str">
        <f t="shared" si="205"/>
        <v>Phạm Thanh Hà</v>
      </c>
      <c r="AX2365" s="27" t="str">
        <f t="shared" si="206"/>
        <v xml:space="preserve">Trần Thị Thúy Quỳnh </v>
      </c>
      <c r="AY2365" s="4" t="str">
        <f t="shared" si="207"/>
        <v>VIN+</v>
      </c>
    </row>
    <row r="2366" spans="1:51" outlineLevel="1" x14ac:dyDescent="0.25">
      <c r="A2366" s="4" t="s">
        <v>1104</v>
      </c>
      <c r="B2366" s="4" t="s">
        <v>797</v>
      </c>
      <c r="C2366" s="4" t="s">
        <v>451</v>
      </c>
      <c r="D2366" s="11" t="s">
        <v>776</v>
      </c>
      <c r="E2366" s="32" t="s">
        <v>574</v>
      </c>
      <c r="F2366" s="11" t="s">
        <v>710</v>
      </c>
      <c r="G2366" s="35">
        <v>5331884</v>
      </c>
      <c r="H2366" s="4" t="s">
        <v>3854</v>
      </c>
      <c r="I2366" s="4"/>
      <c r="J2366" s="4"/>
      <c r="K2366" s="4"/>
      <c r="L2366" s="4"/>
      <c r="M2366" s="33"/>
      <c r="N2366" s="38"/>
      <c r="O2366" s="33"/>
      <c r="P2366" s="244">
        <f t="shared" si="204"/>
        <v>303.49700000000001</v>
      </c>
      <c r="Q2366" s="25"/>
      <c r="R2366" s="25"/>
      <c r="S2366" s="25"/>
      <c r="T2366" s="109"/>
      <c r="U2366" s="25"/>
      <c r="V2366" s="25"/>
      <c r="W2366" s="25"/>
      <c r="X2366" s="25">
        <v>0</v>
      </c>
      <c r="Y2366" s="25"/>
      <c r="Z2366" s="25">
        <v>0</v>
      </c>
      <c r="AA2366" s="109"/>
      <c r="AB2366" s="25">
        <v>0</v>
      </c>
      <c r="AC2366" s="25">
        <v>0</v>
      </c>
      <c r="AD2366" s="25">
        <v>0</v>
      </c>
      <c r="AE2366" s="25">
        <v>0</v>
      </c>
      <c r="AF2366" s="25">
        <v>0</v>
      </c>
      <c r="AG2366" s="25">
        <v>0</v>
      </c>
      <c r="AH2366" s="109"/>
      <c r="AI2366" s="25">
        <v>0</v>
      </c>
      <c r="AJ2366" s="25">
        <v>0</v>
      </c>
      <c r="AK2366" s="123">
        <v>0</v>
      </c>
      <c r="AL2366" s="25">
        <v>0</v>
      </c>
      <c r="AM2366" s="25">
        <v>0</v>
      </c>
      <c r="AN2366" s="25">
        <v>0</v>
      </c>
      <c r="AO2366" s="109"/>
      <c r="AP2366" s="25">
        <v>303.49700000000001</v>
      </c>
      <c r="AQ2366" s="25">
        <v>0</v>
      </c>
      <c r="AR2366" s="25">
        <v>0</v>
      </c>
      <c r="AS2366" s="25">
        <v>0</v>
      </c>
      <c r="AT2366" s="25">
        <v>0</v>
      </c>
      <c r="AU2366" s="25">
        <v>0</v>
      </c>
      <c r="AW2366" t="str">
        <f t="shared" si="205"/>
        <v>Phạm Thanh Hà</v>
      </c>
      <c r="AX2366" s="27" t="str">
        <f t="shared" si="206"/>
        <v xml:space="preserve">Trần Thị Thúy Quỳnh </v>
      </c>
      <c r="AY2366" s="4" t="str">
        <f t="shared" si="207"/>
        <v>VIN+</v>
      </c>
    </row>
    <row r="2367" spans="1:51" outlineLevel="1" x14ac:dyDescent="0.25">
      <c r="A2367" s="4" t="s">
        <v>1104</v>
      </c>
      <c r="B2367" s="4" t="s">
        <v>797</v>
      </c>
      <c r="C2367" s="4" t="s">
        <v>451</v>
      </c>
      <c r="D2367" s="11" t="s">
        <v>776</v>
      </c>
      <c r="E2367" s="32" t="s">
        <v>574</v>
      </c>
      <c r="F2367" s="11" t="s">
        <v>710</v>
      </c>
      <c r="G2367" s="35">
        <v>5335392</v>
      </c>
      <c r="H2367" s="4" t="s">
        <v>3855</v>
      </c>
      <c r="I2367" s="4"/>
      <c r="J2367" s="4"/>
      <c r="K2367" s="4"/>
      <c r="L2367" s="4"/>
      <c r="M2367" s="33"/>
      <c r="N2367" s="38"/>
      <c r="O2367" s="33"/>
      <c r="P2367" s="244">
        <f t="shared" si="204"/>
        <v>0</v>
      </c>
      <c r="Q2367" s="25"/>
      <c r="R2367" s="25"/>
      <c r="S2367" s="25"/>
      <c r="T2367" s="109"/>
      <c r="U2367" s="25"/>
      <c r="V2367" s="25"/>
      <c r="W2367" s="25"/>
      <c r="X2367" s="25">
        <v>0</v>
      </c>
      <c r="Y2367" s="25"/>
      <c r="Z2367" s="25">
        <v>0</v>
      </c>
      <c r="AA2367" s="109"/>
      <c r="AB2367" s="25">
        <v>0</v>
      </c>
      <c r="AC2367" s="25">
        <v>0</v>
      </c>
      <c r="AD2367" s="25">
        <v>0</v>
      </c>
      <c r="AE2367" s="25">
        <v>0</v>
      </c>
      <c r="AF2367" s="25">
        <v>0</v>
      </c>
      <c r="AG2367" s="25">
        <v>0</v>
      </c>
      <c r="AH2367" s="109"/>
      <c r="AI2367" s="25">
        <v>0</v>
      </c>
      <c r="AJ2367" s="25">
        <v>0</v>
      </c>
      <c r="AK2367" s="123">
        <v>0</v>
      </c>
      <c r="AL2367" s="25">
        <v>0</v>
      </c>
      <c r="AM2367" s="25">
        <v>0</v>
      </c>
      <c r="AN2367" s="25">
        <v>0</v>
      </c>
      <c r="AO2367" s="109"/>
      <c r="AP2367" s="25">
        <v>0</v>
      </c>
      <c r="AQ2367" s="25">
        <v>0</v>
      </c>
      <c r="AR2367" s="25">
        <v>0</v>
      </c>
      <c r="AS2367" s="25">
        <v>0</v>
      </c>
      <c r="AT2367" s="25">
        <v>0</v>
      </c>
      <c r="AU2367" s="25">
        <v>0</v>
      </c>
      <c r="AW2367" t="str">
        <f t="shared" si="205"/>
        <v>Phạm Thanh Hà</v>
      </c>
      <c r="AX2367" s="27" t="str">
        <f t="shared" si="206"/>
        <v xml:space="preserve">Trần Thị Thúy Quỳnh </v>
      </c>
      <c r="AY2367" s="4" t="str">
        <f t="shared" si="207"/>
        <v>VIN+</v>
      </c>
    </row>
    <row r="2368" spans="1:51" outlineLevel="1" x14ac:dyDescent="0.25">
      <c r="A2368" s="4" t="s">
        <v>1104</v>
      </c>
      <c r="B2368" s="4" t="s">
        <v>797</v>
      </c>
      <c r="C2368" s="4" t="s">
        <v>451</v>
      </c>
      <c r="D2368" s="11" t="s">
        <v>776</v>
      </c>
      <c r="E2368" s="32" t="s">
        <v>574</v>
      </c>
      <c r="F2368" s="11" t="s">
        <v>710</v>
      </c>
      <c r="G2368" s="35">
        <v>5337684</v>
      </c>
      <c r="H2368" s="4" t="s">
        <v>3856</v>
      </c>
      <c r="I2368" s="4"/>
      <c r="J2368" s="4"/>
      <c r="K2368" s="4"/>
      <c r="L2368" s="4"/>
      <c r="M2368" s="33"/>
      <c r="N2368" s="38"/>
      <c r="O2368" s="33"/>
      <c r="P2368" s="244">
        <f t="shared" si="204"/>
        <v>238.464</v>
      </c>
      <c r="Q2368" s="25"/>
      <c r="R2368" s="25"/>
      <c r="S2368" s="25"/>
      <c r="T2368" s="109"/>
      <c r="U2368" s="25"/>
      <c r="V2368" s="25"/>
      <c r="W2368" s="25"/>
      <c r="X2368" s="25">
        <v>0</v>
      </c>
      <c r="Y2368" s="25"/>
      <c r="Z2368" s="25">
        <v>0</v>
      </c>
      <c r="AA2368" s="109"/>
      <c r="AB2368" s="25">
        <v>0</v>
      </c>
      <c r="AC2368" s="25">
        <v>0</v>
      </c>
      <c r="AD2368" s="25">
        <v>0</v>
      </c>
      <c r="AE2368" s="25">
        <v>0</v>
      </c>
      <c r="AF2368" s="25">
        <v>0</v>
      </c>
      <c r="AG2368" s="25">
        <v>0</v>
      </c>
      <c r="AH2368" s="109"/>
      <c r="AI2368" s="25">
        <v>0</v>
      </c>
      <c r="AJ2368" s="25">
        <v>0</v>
      </c>
      <c r="AK2368" s="123">
        <v>0</v>
      </c>
      <c r="AL2368" s="25">
        <v>0</v>
      </c>
      <c r="AM2368" s="25">
        <v>0</v>
      </c>
      <c r="AN2368" s="25">
        <v>0</v>
      </c>
      <c r="AO2368" s="109"/>
      <c r="AP2368" s="25">
        <v>238.464</v>
      </c>
      <c r="AQ2368" s="25">
        <v>0</v>
      </c>
      <c r="AR2368" s="25">
        <v>0</v>
      </c>
      <c r="AS2368" s="25">
        <v>0</v>
      </c>
      <c r="AT2368" s="25">
        <v>0</v>
      </c>
      <c r="AU2368" s="25">
        <v>0</v>
      </c>
      <c r="AW2368" t="str">
        <f t="shared" si="205"/>
        <v>Phạm Thanh Hà</v>
      </c>
      <c r="AX2368" s="27" t="str">
        <f t="shared" si="206"/>
        <v xml:space="preserve">Trần Thị Thúy Quỳnh </v>
      </c>
      <c r="AY2368" s="4" t="str">
        <f t="shared" si="207"/>
        <v>VIN+</v>
      </c>
    </row>
    <row r="2369" spans="1:51" outlineLevel="1" x14ac:dyDescent="0.25">
      <c r="A2369" s="4" t="s">
        <v>1104</v>
      </c>
      <c r="B2369" s="4" t="s">
        <v>797</v>
      </c>
      <c r="C2369" s="4" t="s">
        <v>451</v>
      </c>
      <c r="D2369" s="11" t="s">
        <v>776</v>
      </c>
      <c r="E2369" s="32" t="s">
        <v>574</v>
      </c>
      <c r="F2369" s="11" t="s">
        <v>710</v>
      </c>
      <c r="G2369" s="35">
        <v>5330885</v>
      </c>
      <c r="H2369" s="4" t="s">
        <v>3857</v>
      </c>
      <c r="I2369" s="4"/>
      <c r="J2369" s="4"/>
      <c r="K2369" s="4"/>
      <c r="L2369" s="4"/>
      <c r="M2369" s="33"/>
      <c r="N2369" s="38"/>
      <c r="O2369" s="33"/>
      <c r="P2369" s="244">
        <f t="shared" si="204"/>
        <v>0</v>
      </c>
      <c r="Q2369" s="25"/>
      <c r="R2369" s="25"/>
      <c r="S2369" s="25"/>
      <c r="T2369" s="109"/>
      <c r="U2369" s="25"/>
      <c r="V2369" s="25"/>
      <c r="W2369" s="25"/>
      <c r="X2369" s="25">
        <v>0</v>
      </c>
      <c r="Y2369" s="25"/>
      <c r="Z2369" s="25">
        <v>0</v>
      </c>
      <c r="AA2369" s="109"/>
      <c r="AB2369" s="25">
        <v>0</v>
      </c>
      <c r="AC2369" s="25">
        <v>0</v>
      </c>
      <c r="AD2369" s="25">
        <v>0</v>
      </c>
      <c r="AE2369" s="25">
        <v>0</v>
      </c>
      <c r="AF2369" s="25">
        <v>0</v>
      </c>
      <c r="AG2369" s="25">
        <v>0</v>
      </c>
      <c r="AH2369" s="109"/>
      <c r="AI2369" s="25">
        <v>0</v>
      </c>
      <c r="AJ2369" s="25">
        <v>0</v>
      </c>
      <c r="AK2369" s="123">
        <v>0</v>
      </c>
      <c r="AL2369" s="25">
        <v>0</v>
      </c>
      <c r="AM2369" s="25">
        <v>0</v>
      </c>
      <c r="AN2369" s="25">
        <v>0</v>
      </c>
      <c r="AO2369" s="109"/>
      <c r="AP2369" s="25">
        <v>0</v>
      </c>
      <c r="AQ2369" s="25">
        <v>0</v>
      </c>
      <c r="AR2369" s="25">
        <v>0</v>
      </c>
      <c r="AS2369" s="25">
        <v>0</v>
      </c>
      <c r="AT2369" s="25">
        <v>0</v>
      </c>
      <c r="AU2369" s="25">
        <v>0</v>
      </c>
      <c r="AW2369" t="str">
        <f t="shared" si="205"/>
        <v>Phạm Thanh Hà</v>
      </c>
      <c r="AX2369" s="27" t="str">
        <f t="shared" si="206"/>
        <v xml:space="preserve">Trần Thị Thúy Quỳnh </v>
      </c>
      <c r="AY2369" s="4" t="str">
        <f t="shared" si="207"/>
        <v>VIN+</v>
      </c>
    </row>
    <row r="2370" spans="1:51" outlineLevel="1" x14ac:dyDescent="0.25">
      <c r="A2370" s="4" t="s">
        <v>1104</v>
      </c>
      <c r="B2370" s="4" t="s">
        <v>797</v>
      </c>
      <c r="C2370" s="4" t="s">
        <v>451</v>
      </c>
      <c r="D2370" s="11" t="s">
        <v>776</v>
      </c>
      <c r="E2370" s="32" t="s">
        <v>574</v>
      </c>
      <c r="F2370" s="11" t="s">
        <v>710</v>
      </c>
      <c r="G2370" s="35">
        <v>5120143</v>
      </c>
      <c r="H2370" s="4" t="s">
        <v>3858</v>
      </c>
      <c r="I2370" s="4"/>
      <c r="J2370" s="4"/>
      <c r="K2370" s="4"/>
      <c r="L2370" s="4"/>
      <c r="M2370" s="33"/>
      <c r="N2370" s="38"/>
      <c r="O2370" s="33"/>
      <c r="P2370" s="244">
        <f t="shared" si="204"/>
        <v>843.15200000000004</v>
      </c>
      <c r="Q2370" s="25"/>
      <c r="R2370" s="25"/>
      <c r="S2370" s="25"/>
      <c r="T2370" s="109"/>
      <c r="U2370" s="25"/>
      <c r="V2370" s="25"/>
      <c r="W2370" s="25"/>
      <c r="X2370" s="25">
        <v>0</v>
      </c>
      <c r="Y2370" s="25"/>
      <c r="Z2370" s="25">
        <v>0</v>
      </c>
      <c r="AA2370" s="109"/>
      <c r="AB2370" s="25">
        <v>0</v>
      </c>
      <c r="AC2370" s="25">
        <v>0</v>
      </c>
      <c r="AD2370" s="25">
        <v>303.49700000000001</v>
      </c>
      <c r="AE2370" s="25">
        <v>0</v>
      </c>
      <c r="AF2370" s="25">
        <v>0</v>
      </c>
      <c r="AG2370" s="25">
        <v>0</v>
      </c>
      <c r="AH2370" s="109"/>
      <c r="AI2370" s="25">
        <v>0</v>
      </c>
      <c r="AJ2370" s="25">
        <v>0</v>
      </c>
      <c r="AK2370" s="123">
        <v>0</v>
      </c>
      <c r="AL2370" s="25">
        <v>0</v>
      </c>
      <c r="AM2370" s="25">
        <v>0</v>
      </c>
      <c r="AN2370" s="25">
        <v>0</v>
      </c>
      <c r="AO2370" s="109"/>
      <c r="AP2370" s="25">
        <v>0</v>
      </c>
      <c r="AQ2370" s="25">
        <v>0</v>
      </c>
      <c r="AR2370" s="25">
        <v>0</v>
      </c>
      <c r="AS2370" s="25">
        <v>0</v>
      </c>
      <c r="AT2370" s="25">
        <v>0</v>
      </c>
      <c r="AU2370" s="25">
        <v>539.65499999999997</v>
      </c>
      <c r="AW2370" t="str">
        <f t="shared" si="205"/>
        <v>Phạm Thanh Hà</v>
      </c>
      <c r="AX2370" s="27" t="str">
        <f t="shared" si="206"/>
        <v xml:space="preserve">Trần Thị Thúy Quỳnh </v>
      </c>
      <c r="AY2370" s="4" t="str">
        <f t="shared" si="207"/>
        <v>VIN+</v>
      </c>
    </row>
    <row r="2371" spans="1:51" outlineLevel="1" x14ac:dyDescent="0.25">
      <c r="A2371" s="4" t="s">
        <v>1104</v>
      </c>
      <c r="B2371" s="4" t="s">
        <v>797</v>
      </c>
      <c r="C2371" s="4" t="s">
        <v>451</v>
      </c>
      <c r="D2371" s="11" t="s">
        <v>776</v>
      </c>
      <c r="E2371" s="32" t="s">
        <v>574</v>
      </c>
      <c r="F2371" s="11" t="s">
        <v>710</v>
      </c>
      <c r="G2371" s="35">
        <v>5331936</v>
      </c>
      <c r="H2371" s="4" t="s">
        <v>3859</v>
      </c>
      <c r="I2371" s="4"/>
      <c r="J2371" s="4"/>
      <c r="K2371" s="4"/>
      <c r="L2371" s="4"/>
      <c r="M2371" s="33"/>
      <c r="N2371" s="38"/>
      <c r="O2371" s="33"/>
      <c r="P2371" s="244">
        <f t="shared" si="204"/>
        <v>238.464</v>
      </c>
      <c r="Q2371" s="25"/>
      <c r="R2371" s="25"/>
      <c r="S2371" s="25"/>
      <c r="T2371" s="109"/>
      <c r="U2371" s="25"/>
      <c r="V2371" s="25"/>
      <c r="W2371" s="25"/>
      <c r="X2371" s="25">
        <v>0</v>
      </c>
      <c r="Y2371" s="25"/>
      <c r="Z2371" s="25">
        <v>0</v>
      </c>
      <c r="AA2371" s="109"/>
      <c r="AB2371" s="25">
        <v>0</v>
      </c>
      <c r="AC2371" s="25">
        <v>0</v>
      </c>
      <c r="AD2371" s="25">
        <v>0</v>
      </c>
      <c r="AE2371" s="25">
        <v>0</v>
      </c>
      <c r="AF2371" s="25">
        <v>0</v>
      </c>
      <c r="AG2371" s="25">
        <v>0</v>
      </c>
      <c r="AH2371" s="109"/>
      <c r="AI2371" s="25">
        <v>0</v>
      </c>
      <c r="AJ2371" s="25">
        <v>0</v>
      </c>
      <c r="AK2371" s="123">
        <v>0</v>
      </c>
      <c r="AL2371" s="25">
        <v>0</v>
      </c>
      <c r="AM2371" s="25">
        <v>0</v>
      </c>
      <c r="AN2371" s="25">
        <v>0</v>
      </c>
      <c r="AO2371" s="109"/>
      <c r="AP2371" s="25">
        <v>0</v>
      </c>
      <c r="AQ2371" s="25">
        <v>238.464</v>
      </c>
      <c r="AR2371" s="25">
        <v>0</v>
      </c>
      <c r="AS2371" s="25">
        <v>0</v>
      </c>
      <c r="AT2371" s="25">
        <v>0</v>
      </c>
      <c r="AU2371" s="25">
        <v>0</v>
      </c>
      <c r="AW2371" t="str">
        <f t="shared" si="205"/>
        <v>Phạm Thanh Hà</v>
      </c>
      <c r="AX2371" s="27" t="str">
        <f t="shared" si="206"/>
        <v xml:space="preserve">Trần Thị Thúy Quỳnh </v>
      </c>
      <c r="AY2371" s="4" t="str">
        <f t="shared" si="207"/>
        <v>VIN+</v>
      </c>
    </row>
    <row r="2372" spans="1:51" outlineLevel="1" x14ac:dyDescent="0.25">
      <c r="A2372" s="4" t="s">
        <v>1104</v>
      </c>
      <c r="B2372" s="4" t="s">
        <v>797</v>
      </c>
      <c r="C2372" s="4" t="s">
        <v>451</v>
      </c>
      <c r="D2372" s="11" t="s">
        <v>776</v>
      </c>
      <c r="E2372" s="32" t="s">
        <v>574</v>
      </c>
      <c r="F2372" s="11" t="s">
        <v>710</v>
      </c>
      <c r="G2372" s="35">
        <v>5332250</v>
      </c>
      <c r="H2372" s="4" t="s">
        <v>3860</v>
      </c>
      <c r="I2372" s="4"/>
      <c r="J2372" s="4"/>
      <c r="K2372" s="4"/>
      <c r="L2372" s="4"/>
      <c r="M2372" s="33"/>
      <c r="N2372" s="38"/>
      <c r="O2372" s="33"/>
      <c r="P2372" s="244">
        <f t="shared" si="204"/>
        <v>180.59800000000001</v>
      </c>
      <c r="Q2372" s="25"/>
      <c r="R2372" s="25"/>
      <c r="S2372" s="25"/>
      <c r="T2372" s="109"/>
      <c r="U2372" s="25"/>
      <c r="V2372" s="25"/>
      <c r="W2372" s="25"/>
      <c r="X2372" s="25">
        <v>0</v>
      </c>
      <c r="Y2372" s="25"/>
      <c r="Z2372" s="25">
        <v>0</v>
      </c>
      <c r="AA2372" s="109"/>
      <c r="AB2372" s="25">
        <v>0</v>
      </c>
      <c r="AC2372" s="25">
        <v>0</v>
      </c>
      <c r="AD2372" s="25">
        <v>0</v>
      </c>
      <c r="AE2372" s="25">
        <v>0</v>
      </c>
      <c r="AF2372" s="25">
        <v>0</v>
      </c>
      <c r="AG2372" s="25">
        <v>0</v>
      </c>
      <c r="AH2372" s="109"/>
      <c r="AI2372" s="25">
        <v>0</v>
      </c>
      <c r="AJ2372" s="25">
        <v>0</v>
      </c>
      <c r="AK2372" s="123">
        <v>0</v>
      </c>
      <c r="AL2372" s="25">
        <v>0</v>
      </c>
      <c r="AM2372" s="25">
        <v>0</v>
      </c>
      <c r="AN2372" s="25">
        <v>0</v>
      </c>
      <c r="AO2372" s="109"/>
      <c r="AP2372" s="25">
        <v>0</v>
      </c>
      <c r="AQ2372" s="25">
        <v>0</v>
      </c>
      <c r="AR2372" s="25">
        <v>0</v>
      </c>
      <c r="AS2372" s="25">
        <v>0</v>
      </c>
      <c r="AT2372" s="25">
        <v>0</v>
      </c>
      <c r="AU2372" s="25">
        <v>180.59800000000001</v>
      </c>
      <c r="AW2372" t="str">
        <f t="shared" si="205"/>
        <v>Phạm Thanh Hà</v>
      </c>
      <c r="AX2372" s="27" t="str">
        <f t="shared" si="206"/>
        <v xml:space="preserve">Trần Thị Thúy Quỳnh </v>
      </c>
      <c r="AY2372" s="4" t="str">
        <f t="shared" si="207"/>
        <v>VIN+</v>
      </c>
    </row>
    <row r="2373" spans="1:51" outlineLevel="1" x14ac:dyDescent="0.25">
      <c r="A2373" s="4" t="s">
        <v>1104</v>
      </c>
      <c r="B2373" s="4" t="s">
        <v>797</v>
      </c>
      <c r="C2373" s="4" t="s">
        <v>451</v>
      </c>
      <c r="D2373" s="11" t="s">
        <v>776</v>
      </c>
      <c r="E2373" s="32" t="s">
        <v>574</v>
      </c>
      <c r="F2373" s="11" t="s">
        <v>710</v>
      </c>
      <c r="G2373" s="35">
        <v>5296747</v>
      </c>
      <c r="H2373" s="4" t="s">
        <v>3861</v>
      </c>
      <c r="I2373" s="4"/>
      <c r="J2373" s="4"/>
      <c r="K2373" s="4"/>
      <c r="L2373" s="4"/>
      <c r="M2373" s="33"/>
      <c r="N2373" s="38"/>
      <c r="O2373" s="33"/>
      <c r="P2373" s="244">
        <f t="shared" si="204"/>
        <v>0</v>
      </c>
      <c r="Q2373" s="25"/>
      <c r="R2373" s="25"/>
      <c r="S2373" s="25"/>
      <c r="T2373" s="109"/>
      <c r="U2373" s="25"/>
      <c r="V2373" s="25"/>
      <c r="W2373" s="25"/>
      <c r="X2373" s="25">
        <v>0</v>
      </c>
      <c r="Y2373" s="25"/>
      <c r="Z2373" s="25">
        <v>0</v>
      </c>
      <c r="AA2373" s="109"/>
      <c r="AB2373" s="25">
        <v>0</v>
      </c>
      <c r="AC2373" s="25">
        <v>0</v>
      </c>
      <c r="AD2373" s="25">
        <v>0</v>
      </c>
      <c r="AE2373" s="25">
        <v>0</v>
      </c>
      <c r="AF2373" s="25">
        <v>0</v>
      </c>
      <c r="AG2373" s="25">
        <v>0</v>
      </c>
      <c r="AH2373" s="109"/>
      <c r="AI2373" s="25">
        <v>0</v>
      </c>
      <c r="AJ2373" s="25">
        <v>0</v>
      </c>
      <c r="AK2373" s="123">
        <v>0</v>
      </c>
      <c r="AL2373" s="25">
        <v>0</v>
      </c>
      <c r="AM2373" s="25">
        <v>0</v>
      </c>
      <c r="AN2373" s="25">
        <v>0</v>
      </c>
      <c r="AO2373" s="109"/>
      <c r="AP2373" s="25">
        <v>0</v>
      </c>
      <c r="AQ2373" s="25">
        <v>0</v>
      </c>
      <c r="AR2373" s="25">
        <v>0</v>
      </c>
      <c r="AS2373" s="25">
        <v>0</v>
      </c>
      <c r="AT2373" s="25">
        <v>0</v>
      </c>
      <c r="AU2373" s="25">
        <v>0</v>
      </c>
      <c r="AW2373" t="str">
        <f t="shared" si="205"/>
        <v>Phạm Thanh Hà</v>
      </c>
      <c r="AX2373" s="27" t="str">
        <f t="shared" si="206"/>
        <v xml:space="preserve">Trần Thị Thúy Quỳnh </v>
      </c>
      <c r="AY2373" s="4" t="str">
        <f t="shared" si="207"/>
        <v>VIN+</v>
      </c>
    </row>
    <row r="2374" spans="1:51" outlineLevel="1" x14ac:dyDescent="0.25">
      <c r="A2374" s="4" t="s">
        <v>1104</v>
      </c>
      <c r="B2374" s="4" t="s">
        <v>797</v>
      </c>
      <c r="C2374" s="4" t="s">
        <v>451</v>
      </c>
      <c r="D2374" s="11" t="s">
        <v>776</v>
      </c>
      <c r="E2374" s="32" t="s">
        <v>574</v>
      </c>
      <c r="F2374" s="11" t="s">
        <v>710</v>
      </c>
      <c r="G2374" s="35">
        <v>5301845</v>
      </c>
      <c r="H2374" s="4" t="s">
        <v>3862</v>
      </c>
      <c r="I2374" s="4"/>
      <c r="J2374" s="4"/>
      <c r="K2374" s="4"/>
      <c r="L2374" s="4"/>
      <c r="M2374" s="33"/>
      <c r="N2374" s="38"/>
      <c r="O2374" s="33"/>
      <c r="P2374" s="244">
        <f t="shared" si="204"/>
        <v>1026.056</v>
      </c>
      <c r="Q2374" s="25"/>
      <c r="R2374" s="25"/>
      <c r="S2374" s="25"/>
      <c r="T2374" s="109"/>
      <c r="U2374" s="25"/>
      <c r="V2374" s="25"/>
      <c r="W2374" s="25"/>
      <c r="X2374" s="25">
        <v>0</v>
      </c>
      <c r="Y2374" s="25"/>
      <c r="Z2374" s="25">
        <v>0</v>
      </c>
      <c r="AA2374" s="109"/>
      <c r="AB2374" s="25">
        <v>0</v>
      </c>
      <c r="AC2374" s="25">
        <v>0</v>
      </c>
      <c r="AD2374" s="25">
        <v>0</v>
      </c>
      <c r="AE2374" s="25">
        <v>0</v>
      </c>
      <c r="AF2374" s="25">
        <v>0</v>
      </c>
      <c r="AG2374" s="25">
        <v>541.96100000000001</v>
      </c>
      <c r="AH2374" s="109"/>
      <c r="AI2374" s="25">
        <v>0</v>
      </c>
      <c r="AJ2374" s="25">
        <v>0</v>
      </c>
      <c r="AK2374" s="123">
        <v>0</v>
      </c>
      <c r="AL2374" s="25">
        <v>0</v>
      </c>
      <c r="AM2374" s="25">
        <v>0</v>
      </c>
      <c r="AN2374" s="25">
        <v>303.49700000000001</v>
      </c>
      <c r="AO2374" s="109"/>
      <c r="AP2374" s="25">
        <v>0</v>
      </c>
      <c r="AQ2374" s="25">
        <v>0</v>
      </c>
      <c r="AR2374" s="25">
        <v>0</v>
      </c>
      <c r="AS2374" s="25">
        <v>0</v>
      </c>
      <c r="AT2374" s="25">
        <v>0</v>
      </c>
      <c r="AU2374" s="25">
        <v>180.59800000000001</v>
      </c>
      <c r="AW2374" t="str">
        <f t="shared" si="205"/>
        <v>Phạm Thanh Hà</v>
      </c>
      <c r="AX2374" s="27" t="str">
        <f t="shared" si="206"/>
        <v xml:space="preserve">Trần Thị Thúy Quỳnh </v>
      </c>
      <c r="AY2374" s="4" t="str">
        <f t="shared" si="207"/>
        <v>VIN+</v>
      </c>
    </row>
    <row r="2375" spans="1:51" outlineLevel="1" x14ac:dyDescent="0.25">
      <c r="A2375" s="4" t="s">
        <v>1104</v>
      </c>
      <c r="B2375" s="4" t="s">
        <v>797</v>
      </c>
      <c r="C2375" s="4" t="s">
        <v>451</v>
      </c>
      <c r="D2375" s="11" t="s">
        <v>776</v>
      </c>
      <c r="E2375" s="32" t="s">
        <v>574</v>
      </c>
      <c r="F2375" s="11" t="s">
        <v>710</v>
      </c>
      <c r="G2375" s="35">
        <v>5336353</v>
      </c>
      <c r="H2375" s="4" t="s">
        <v>3863</v>
      </c>
      <c r="I2375" s="4"/>
      <c r="J2375" s="4"/>
      <c r="K2375" s="4"/>
      <c r="L2375" s="4"/>
      <c r="M2375" s="33"/>
      <c r="N2375" s="38"/>
      <c r="O2375" s="33"/>
      <c r="P2375" s="244">
        <f t="shared" si="204"/>
        <v>1269.548</v>
      </c>
      <c r="Q2375" s="25"/>
      <c r="R2375" s="25"/>
      <c r="S2375" s="25"/>
      <c r="T2375" s="109"/>
      <c r="U2375" s="25"/>
      <c r="V2375" s="25"/>
      <c r="W2375" s="25"/>
      <c r="X2375" s="25">
        <v>0</v>
      </c>
      <c r="Y2375" s="25"/>
      <c r="Z2375" s="25">
        <v>0</v>
      </c>
      <c r="AA2375" s="109"/>
      <c r="AB2375" s="25">
        <v>0</v>
      </c>
      <c r="AC2375" s="25">
        <v>0</v>
      </c>
      <c r="AD2375" s="25">
        <v>0</v>
      </c>
      <c r="AE2375" s="25">
        <v>0</v>
      </c>
      <c r="AF2375" s="25">
        <v>0</v>
      </c>
      <c r="AG2375" s="25">
        <v>0</v>
      </c>
      <c r="AH2375" s="109"/>
      <c r="AI2375" s="25">
        <v>0</v>
      </c>
      <c r="AJ2375" s="25">
        <v>0</v>
      </c>
      <c r="AK2375" s="123">
        <v>0</v>
      </c>
      <c r="AL2375" s="25">
        <v>662.55399999999997</v>
      </c>
      <c r="AM2375" s="25">
        <v>0</v>
      </c>
      <c r="AN2375" s="25">
        <v>0</v>
      </c>
      <c r="AO2375" s="109"/>
      <c r="AP2375" s="25">
        <v>303.49700000000001</v>
      </c>
      <c r="AQ2375" s="25">
        <v>0</v>
      </c>
      <c r="AR2375" s="25">
        <v>0</v>
      </c>
      <c r="AS2375" s="25">
        <v>0</v>
      </c>
      <c r="AT2375" s="25">
        <v>0</v>
      </c>
      <c r="AU2375" s="25">
        <v>303.49700000000001</v>
      </c>
      <c r="AW2375" t="str">
        <f t="shared" si="205"/>
        <v>Phạm Thanh Hà</v>
      </c>
      <c r="AX2375" s="27" t="str">
        <f t="shared" si="206"/>
        <v xml:space="preserve">Trần Thị Thúy Quỳnh </v>
      </c>
      <c r="AY2375" s="4" t="str">
        <f t="shared" si="207"/>
        <v>VIN+</v>
      </c>
    </row>
    <row r="2376" spans="1:51" outlineLevel="1" x14ac:dyDescent="0.25">
      <c r="A2376" s="4" t="s">
        <v>1104</v>
      </c>
      <c r="B2376" s="4" t="s">
        <v>797</v>
      </c>
      <c r="C2376" s="4" t="s">
        <v>451</v>
      </c>
      <c r="D2376" s="11" t="s">
        <v>776</v>
      </c>
      <c r="E2376" s="32" t="s">
        <v>574</v>
      </c>
      <c r="F2376" s="11" t="s">
        <v>710</v>
      </c>
      <c r="G2376" s="35">
        <v>5137707</v>
      </c>
      <c r="H2376" s="4" t="s">
        <v>3864</v>
      </c>
      <c r="I2376" s="4"/>
      <c r="J2376" s="4"/>
      <c r="K2376" s="4"/>
      <c r="L2376" s="4"/>
      <c r="M2376" s="33"/>
      <c r="N2376" s="38"/>
      <c r="O2376" s="33"/>
      <c r="P2376" s="244">
        <f t="shared" si="204"/>
        <v>419.06200000000001</v>
      </c>
      <c r="Q2376" s="25"/>
      <c r="R2376" s="25"/>
      <c r="S2376" s="25"/>
      <c r="T2376" s="109"/>
      <c r="U2376" s="25"/>
      <c r="V2376" s="25"/>
      <c r="W2376" s="25"/>
      <c r="X2376" s="25">
        <v>0</v>
      </c>
      <c r="Y2376" s="25"/>
      <c r="Z2376" s="25">
        <v>0</v>
      </c>
      <c r="AA2376" s="109"/>
      <c r="AB2376" s="25">
        <v>0</v>
      </c>
      <c r="AC2376" s="25">
        <v>0</v>
      </c>
      <c r="AD2376" s="25">
        <v>0</v>
      </c>
      <c r="AE2376" s="25">
        <v>0</v>
      </c>
      <c r="AF2376" s="25">
        <v>0</v>
      </c>
      <c r="AG2376" s="25">
        <v>0</v>
      </c>
      <c r="AH2376" s="109"/>
      <c r="AI2376" s="25">
        <v>0</v>
      </c>
      <c r="AJ2376" s="25">
        <v>0</v>
      </c>
      <c r="AK2376" s="123">
        <v>0</v>
      </c>
      <c r="AL2376" s="25">
        <v>0</v>
      </c>
      <c r="AM2376" s="25">
        <v>0</v>
      </c>
      <c r="AN2376" s="25">
        <v>0</v>
      </c>
      <c r="AO2376" s="109"/>
      <c r="AP2376" s="25">
        <v>0</v>
      </c>
      <c r="AQ2376" s="25">
        <v>0</v>
      </c>
      <c r="AR2376" s="25">
        <v>0</v>
      </c>
      <c r="AS2376" s="25">
        <v>0</v>
      </c>
      <c r="AT2376" s="25">
        <v>0</v>
      </c>
      <c r="AU2376" s="25">
        <v>419.06200000000001</v>
      </c>
      <c r="AW2376" t="str">
        <f t="shared" si="205"/>
        <v>Phạm Thanh Hà</v>
      </c>
      <c r="AX2376" s="27" t="str">
        <f t="shared" si="206"/>
        <v xml:space="preserve">Trần Thị Thúy Quỳnh </v>
      </c>
      <c r="AY2376" s="4" t="str">
        <f t="shared" si="207"/>
        <v>VIN+</v>
      </c>
    </row>
    <row r="2377" spans="1:51" outlineLevel="1" x14ac:dyDescent="0.25">
      <c r="A2377" s="4" t="s">
        <v>1104</v>
      </c>
      <c r="B2377" s="4" t="s">
        <v>797</v>
      </c>
      <c r="C2377" s="4" t="s">
        <v>451</v>
      </c>
      <c r="D2377" s="11" t="s">
        <v>776</v>
      </c>
      <c r="E2377" s="32" t="s">
        <v>574</v>
      </c>
      <c r="F2377" s="11" t="s">
        <v>710</v>
      </c>
      <c r="G2377" s="35">
        <v>5137015</v>
      </c>
      <c r="H2377" s="4" t="s">
        <v>2311</v>
      </c>
      <c r="I2377" s="4"/>
      <c r="J2377" s="4"/>
      <c r="K2377" s="4"/>
      <c r="L2377" s="4"/>
      <c r="M2377" s="33"/>
      <c r="N2377" s="38"/>
      <c r="O2377" s="33"/>
      <c r="P2377" s="244">
        <f t="shared" si="204"/>
        <v>845.45800000000008</v>
      </c>
      <c r="Q2377" s="25"/>
      <c r="R2377" s="25"/>
      <c r="S2377" s="25"/>
      <c r="T2377" s="109"/>
      <c r="U2377" s="25"/>
      <c r="V2377" s="25"/>
      <c r="W2377" s="25"/>
      <c r="X2377" s="25">
        <v>0</v>
      </c>
      <c r="Y2377" s="25">
        <v>303.49700000000001</v>
      </c>
      <c r="Z2377" s="25">
        <v>0</v>
      </c>
      <c r="AA2377" s="109"/>
      <c r="AB2377" s="25">
        <v>0</v>
      </c>
      <c r="AC2377" s="25">
        <v>0</v>
      </c>
      <c r="AD2377" s="25">
        <v>0</v>
      </c>
      <c r="AE2377" s="25">
        <v>0</v>
      </c>
      <c r="AF2377" s="25">
        <v>0</v>
      </c>
      <c r="AG2377" s="25">
        <v>0</v>
      </c>
      <c r="AH2377" s="109"/>
      <c r="AI2377" s="25">
        <v>0</v>
      </c>
      <c r="AJ2377" s="25">
        <v>541.96100000000001</v>
      </c>
      <c r="AK2377" s="123">
        <v>0</v>
      </c>
      <c r="AL2377" s="25">
        <v>0</v>
      </c>
      <c r="AM2377" s="25">
        <v>0</v>
      </c>
      <c r="AN2377" s="25">
        <v>0</v>
      </c>
      <c r="AO2377" s="109"/>
      <c r="AP2377" s="25">
        <v>0</v>
      </c>
      <c r="AQ2377" s="25">
        <v>0</v>
      </c>
      <c r="AR2377" s="25">
        <v>0</v>
      </c>
      <c r="AS2377" s="25">
        <v>0</v>
      </c>
      <c r="AT2377" s="25">
        <v>0</v>
      </c>
      <c r="AU2377" s="25">
        <v>0</v>
      </c>
      <c r="AW2377" t="str">
        <f t="shared" si="205"/>
        <v>Phạm Thanh Hà</v>
      </c>
      <c r="AX2377" s="27" t="str">
        <f t="shared" si="206"/>
        <v xml:space="preserve">Trần Thị Thúy Quỳnh </v>
      </c>
      <c r="AY2377" s="4" t="str">
        <f t="shared" si="207"/>
        <v>VIN+</v>
      </c>
    </row>
    <row r="2378" spans="1:51" outlineLevel="1" x14ac:dyDescent="0.25">
      <c r="A2378" s="4" t="s">
        <v>1104</v>
      </c>
      <c r="B2378" s="4" t="s">
        <v>797</v>
      </c>
      <c r="C2378" s="4" t="s">
        <v>451</v>
      </c>
      <c r="D2378" s="11" t="s">
        <v>776</v>
      </c>
      <c r="E2378" s="32" t="s">
        <v>574</v>
      </c>
      <c r="F2378" s="11" t="s">
        <v>710</v>
      </c>
      <c r="G2378" s="35">
        <v>5271274</v>
      </c>
      <c r="H2378" s="4" t="s">
        <v>3865</v>
      </c>
      <c r="I2378" s="4"/>
      <c r="J2378" s="4"/>
      <c r="K2378" s="4"/>
      <c r="L2378" s="4"/>
      <c r="M2378" s="33"/>
      <c r="N2378" s="38"/>
      <c r="O2378" s="33"/>
      <c r="P2378" s="244">
        <f t="shared" ref="P2378:P2441" si="208">SUM(Q2378:AU2378)</f>
        <v>359.05700000000002</v>
      </c>
      <c r="Q2378" s="25"/>
      <c r="R2378" s="25"/>
      <c r="S2378" s="25"/>
      <c r="T2378" s="109"/>
      <c r="U2378" s="25"/>
      <c r="V2378" s="25"/>
      <c r="W2378" s="25"/>
      <c r="X2378" s="25">
        <v>0</v>
      </c>
      <c r="Y2378" s="25"/>
      <c r="Z2378" s="25">
        <v>0</v>
      </c>
      <c r="AA2378" s="109"/>
      <c r="AB2378" s="25">
        <v>0</v>
      </c>
      <c r="AC2378" s="25">
        <v>0</v>
      </c>
      <c r="AD2378" s="25">
        <v>0</v>
      </c>
      <c r="AE2378" s="25">
        <v>0</v>
      </c>
      <c r="AF2378" s="25">
        <v>0</v>
      </c>
      <c r="AG2378" s="25">
        <v>0</v>
      </c>
      <c r="AH2378" s="109"/>
      <c r="AI2378" s="25">
        <v>0</v>
      </c>
      <c r="AJ2378" s="25">
        <v>0</v>
      </c>
      <c r="AK2378" s="123">
        <v>0</v>
      </c>
      <c r="AL2378" s="25">
        <v>0</v>
      </c>
      <c r="AM2378" s="25">
        <v>0</v>
      </c>
      <c r="AN2378" s="25">
        <v>0</v>
      </c>
      <c r="AO2378" s="109"/>
      <c r="AP2378" s="25">
        <v>359.05700000000002</v>
      </c>
      <c r="AQ2378" s="25">
        <v>0</v>
      </c>
      <c r="AR2378" s="25">
        <v>0</v>
      </c>
      <c r="AS2378" s="25">
        <v>0</v>
      </c>
      <c r="AT2378" s="25">
        <v>0</v>
      </c>
      <c r="AU2378" s="25">
        <v>0</v>
      </c>
      <c r="AW2378" t="str">
        <f t="shared" ref="AW2378:AW2441" si="209">+C2378</f>
        <v>Phạm Thanh Hà</v>
      </c>
      <c r="AX2378" s="27" t="str">
        <f t="shared" ref="AX2378:AX2441" si="210">+E2378</f>
        <v xml:space="preserve">Trần Thị Thúy Quỳnh </v>
      </c>
      <c r="AY2378" s="4" t="str">
        <f t="shared" si="207"/>
        <v>VIN+</v>
      </c>
    </row>
    <row r="2379" spans="1:51" outlineLevel="1" x14ac:dyDescent="0.25">
      <c r="A2379" s="4" t="s">
        <v>1104</v>
      </c>
      <c r="B2379" s="4" t="s">
        <v>797</v>
      </c>
      <c r="C2379" s="4" t="s">
        <v>451</v>
      </c>
      <c r="D2379" s="11" t="s">
        <v>776</v>
      </c>
      <c r="E2379" s="32" t="s">
        <v>574</v>
      </c>
      <c r="F2379" s="11" t="s">
        <v>710</v>
      </c>
      <c r="G2379" s="35">
        <v>5292149</v>
      </c>
      <c r="H2379" s="4" t="s">
        <v>3866</v>
      </c>
      <c r="I2379" s="4"/>
      <c r="J2379" s="4"/>
      <c r="K2379" s="4"/>
      <c r="L2379" s="4"/>
      <c r="M2379" s="33"/>
      <c r="N2379" s="38"/>
      <c r="O2379" s="33"/>
      <c r="P2379" s="244">
        <f t="shared" si="208"/>
        <v>1.9999999994979589E-4</v>
      </c>
      <c r="Q2379" s="25"/>
      <c r="R2379" s="25"/>
      <c r="S2379" s="25"/>
      <c r="T2379" s="109"/>
      <c r="U2379" s="25"/>
      <c r="V2379" s="25"/>
      <c r="W2379" s="25"/>
      <c r="X2379" s="25">
        <v>0</v>
      </c>
      <c r="Y2379" s="25"/>
      <c r="Z2379" s="25">
        <v>0</v>
      </c>
      <c r="AA2379" s="109"/>
      <c r="AB2379" s="25">
        <v>0</v>
      </c>
      <c r="AC2379" s="25">
        <v>0</v>
      </c>
      <c r="AD2379" s="25">
        <v>0</v>
      </c>
      <c r="AE2379" s="25">
        <v>0</v>
      </c>
      <c r="AF2379" s="25">
        <v>0</v>
      </c>
      <c r="AG2379" s="25">
        <v>0</v>
      </c>
      <c r="AH2379" s="109"/>
      <c r="AI2379" s="25">
        <v>0</v>
      </c>
      <c r="AJ2379" s="25">
        <v>0</v>
      </c>
      <c r="AK2379" s="123">
        <v>0</v>
      </c>
      <c r="AL2379" s="25">
        <v>359.05700000000002</v>
      </c>
      <c r="AM2379" s="25">
        <v>0</v>
      </c>
      <c r="AN2379" s="25">
        <v>0</v>
      </c>
      <c r="AO2379" s="109"/>
      <c r="AP2379" s="25">
        <v>0</v>
      </c>
      <c r="AQ2379" s="25">
        <v>0</v>
      </c>
      <c r="AR2379" s="25">
        <v>0</v>
      </c>
      <c r="AS2379" s="25">
        <v>0</v>
      </c>
      <c r="AT2379" s="25">
        <v>0</v>
      </c>
      <c r="AU2379" s="25">
        <v>-359.05680000000007</v>
      </c>
      <c r="AW2379" t="str">
        <f t="shared" si="209"/>
        <v>Phạm Thanh Hà</v>
      </c>
      <c r="AX2379" s="27" t="str">
        <f t="shared" si="210"/>
        <v xml:space="preserve">Trần Thị Thúy Quỳnh </v>
      </c>
      <c r="AY2379" s="4" t="str">
        <f t="shared" si="207"/>
        <v>VIN+</v>
      </c>
    </row>
    <row r="2380" spans="1:51" outlineLevel="1" x14ac:dyDescent="0.25">
      <c r="A2380" s="4" t="s">
        <v>1104</v>
      </c>
      <c r="B2380" s="4" t="s">
        <v>797</v>
      </c>
      <c r="C2380" s="4" t="s">
        <v>451</v>
      </c>
      <c r="D2380" s="11" t="s">
        <v>776</v>
      </c>
      <c r="E2380" s="32" t="s">
        <v>574</v>
      </c>
      <c r="F2380" s="11" t="s">
        <v>710</v>
      </c>
      <c r="G2380" s="35">
        <v>5279425</v>
      </c>
      <c r="H2380" s="4" t="s">
        <v>3867</v>
      </c>
      <c r="I2380" s="4"/>
      <c r="J2380" s="4"/>
      <c r="K2380" s="4"/>
      <c r="L2380" s="4"/>
      <c r="M2380" s="33"/>
      <c r="N2380" s="38"/>
      <c r="O2380" s="33"/>
      <c r="P2380" s="244">
        <f t="shared" si="208"/>
        <v>874.36799999999971</v>
      </c>
      <c r="Q2380" s="25"/>
      <c r="R2380" s="25"/>
      <c r="S2380" s="25"/>
      <c r="T2380" s="109"/>
      <c r="U2380" s="25"/>
      <c r="V2380" s="25"/>
      <c r="W2380" s="25"/>
      <c r="X2380" s="25">
        <v>0</v>
      </c>
      <c r="Y2380" s="25"/>
      <c r="Z2380" s="25">
        <v>0</v>
      </c>
      <c r="AA2380" s="109"/>
      <c r="AB2380" s="25">
        <v>0</v>
      </c>
      <c r="AC2380" s="25">
        <v>0</v>
      </c>
      <c r="AD2380" s="25">
        <v>0</v>
      </c>
      <c r="AE2380" s="25">
        <v>0</v>
      </c>
      <c r="AF2380" s="25">
        <v>0</v>
      </c>
      <c r="AG2380" s="25">
        <v>0</v>
      </c>
      <c r="AH2380" s="109"/>
      <c r="AI2380" s="25">
        <v>0</v>
      </c>
      <c r="AJ2380" s="25">
        <v>0</v>
      </c>
      <c r="AK2380" s="123">
        <v>0</v>
      </c>
      <c r="AL2380" s="25">
        <v>476.928</v>
      </c>
      <c r="AM2380" s="25">
        <v>0</v>
      </c>
      <c r="AN2380" s="25">
        <v>0</v>
      </c>
      <c r="AO2380" s="109"/>
      <c r="AP2380" s="25">
        <v>0</v>
      </c>
      <c r="AQ2380" s="25">
        <v>397.44</v>
      </c>
      <c r="AR2380" s="25">
        <v>0</v>
      </c>
      <c r="AS2380" s="25">
        <v>476.928</v>
      </c>
      <c r="AT2380" s="25">
        <v>0</v>
      </c>
      <c r="AU2380" s="25">
        <v>-476.92800000000005</v>
      </c>
      <c r="AW2380" t="str">
        <f t="shared" si="209"/>
        <v>Phạm Thanh Hà</v>
      </c>
      <c r="AX2380" s="27" t="str">
        <f t="shared" si="210"/>
        <v xml:space="preserve">Trần Thị Thúy Quỳnh </v>
      </c>
      <c r="AY2380" s="4" t="str">
        <f t="shared" si="207"/>
        <v>VIN+</v>
      </c>
    </row>
    <row r="2381" spans="1:51" outlineLevel="1" x14ac:dyDescent="0.25">
      <c r="A2381" s="4" t="s">
        <v>1104</v>
      </c>
      <c r="B2381" s="4" t="s">
        <v>797</v>
      </c>
      <c r="C2381" s="4" t="s">
        <v>451</v>
      </c>
      <c r="D2381" s="11" t="s">
        <v>776</v>
      </c>
      <c r="E2381" s="32" t="s">
        <v>574</v>
      </c>
      <c r="F2381" s="11" t="s">
        <v>710</v>
      </c>
      <c r="G2381" s="35">
        <v>5278488</v>
      </c>
      <c r="H2381" s="4" t="s">
        <v>3868</v>
      </c>
      <c r="I2381" s="4"/>
      <c r="J2381" s="4"/>
      <c r="K2381" s="4"/>
      <c r="L2381" s="4"/>
      <c r="M2381" s="33"/>
      <c r="N2381" s="38"/>
      <c r="O2381" s="33"/>
      <c r="P2381" s="244">
        <f t="shared" si="208"/>
        <v>953.85599999999999</v>
      </c>
      <c r="Q2381" s="25"/>
      <c r="R2381" s="25"/>
      <c r="S2381" s="25"/>
      <c r="T2381" s="109"/>
      <c r="U2381" s="25"/>
      <c r="V2381" s="25"/>
      <c r="W2381" s="25"/>
      <c r="X2381" s="25">
        <v>0</v>
      </c>
      <c r="Y2381" s="25"/>
      <c r="Z2381" s="25">
        <v>0</v>
      </c>
      <c r="AA2381" s="109"/>
      <c r="AB2381" s="25">
        <v>0</v>
      </c>
      <c r="AC2381" s="25">
        <v>0</v>
      </c>
      <c r="AD2381" s="25">
        <v>0</v>
      </c>
      <c r="AE2381" s="25">
        <v>0</v>
      </c>
      <c r="AF2381" s="25">
        <v>0</v>
      </c>
      <c r="AG2381" s="25">
        <v>0</v>
      </c>
      <c r="AH2381" s="109"/>
      <c r="AI2381" s="25">
        <v>0</v>
      </c>
      <c r="AJ2381" s="25">
        <v>0</v>
      </c>
      <c r="AK2381" s="123">
        <v>0</v>
      </c>
      <c r="AL2381" s="25">
        <v>238.464</v>
      </c>
      <c r="AM2381" s="25">
        <v>0</v>
      </c>
      <c r="AN2381" s="25">
        <v>0</v>
      </c>
      <c r="AO2381" s="109"/>
      <c r="AP2381" s="25">
        <v>0</v>
      </c>
      <c r="AQ2381" s="25">
        <v>0</v>
      </c>
      <c r="AR2381" s="25">
        <v>0</v>
      </c>
      <c r="AS2381" s="25">
        <v>715.39200000000005</v>
      </c>
      <c r="AT2381" s="25">
        <v>0</v>
      </c>
      <c r="AU2381" s="25">
        <v>0</v>
      </c>
      <c r="AW2381" t="str">
        <f t="shared" si="209"/>
        <v>Phạm Thanh Hà</v>
      </c>
      <c r="AX2381" s="27" t="str">
        <f t="shared" si="210"/>
        <v xml:space="preserve">Trần Thị Thúy Quỳnh </v>
      </c>
      <c r="AY2381" s="4" t="str">
        <f t="shared" si="207"/>
        <v>VIN+</v>
      </c>
    </row>
    <row r="2382" spans="1:51" outlineLevel="1" x14ac:dyDescent="0.25">
      <c r="A2382" s="4" t="s">
        <v>1104</v>
      </c>
      <c r="B2382" s="4" t="s">
        <v>797</v>
      </c>
      <c r="C2382" s="4" t="s">
        <v>451</v>
      </c>
      <c r="D2382" s="11" t="s">
        <v>776</v>
      </c>
      <c r="E2382" s="32" t="s">
        <v>574</v>
      </c>
      <c r="F2382" s="11" t="s">
        <v>710</v>
      </c>
      <c r="G2382" s="35">
        <v>5297175</v>
      </c>
      <c r="H2382" s="4" t="s">
        <v>3869</v>
      </c>
      <c r="I2382" s="4"/>
      <c r="J2382" s="4"/>
      <c r="K2382" s="4"/>
      <c r="L2382" s="4"/>
      <c r="M2382" s="33"/>
      <c r="N2382" s="38"/>
      <c r="O2382" s="33"/>
      <c r="P2382" s="244">
        <f t="shared" si="208"/>
        <v>238.464</v>
      </c>
      <c r="Q2382" s="25"/>
      <c r="R2382" s="25"/>
      <c r="S2382" s="25"/>
      <c r="T2382" s="109"/>
      <c r="U2382" s="25"/>
      <c r="V2382" s="25"/>
      <c r="W2382" s="25"/>
      <c r="X2382" s="25">
        <v>0</v>
      </c>
      <c r="Y2382" s="25"/>
      <c r="Z2382" s="25">
        <v>0</v>
      </c>
      <c r="AA2382" s="109"/>
      <c r="AB2382" s="25">
        <v>0</v>
      </c>
      <c r="AC2382" s="25">
        <v>0</v>
      </c>
      <c r="AD2382" s="25">
        <v>0</v>
      </c>
      <c r="AE2382" s="25">
        <v>0</v>
      </c>
      <c r="AF2382" s="25">
        <v>0</v>
      </c>
      <c r="AG2382" s="25">
        <v>0</v>
      </c>
      <c r="AH2382" s="109"/>
      <c r="AI2382" s="25">
        <v>0</v>
      </c>
      <c r="AJ2382" s="25">
        <v>0</v>
      </c>
      <c r="AK2382" s="123">
        <v>0</v>
      </c>
      <c r="AL2382" s="25">
        <v>238.464</v>
      </c>
      <c r="AM2382" s="25">
        <v>0</v>
      </c>
      <c r="AN2382" s="25">
        <v>0</v>
      </c>
      <c r="AO2382" s="109"/>
      <c r="AP2382" s="25">
        <v>0</v>
      </c>
      <c r="AQ2382" s="25">
        <v>0</v>
      </c>
      <c r="AR2382" s="25">
        <v>0</v>
      </c>
      <c r="AS2382" s="25">
        <v>0</v>
      </c>
      <c r="AT2382" s="25">
        <v>0</v>
      </c>
      <c r="AU2382" s="25">
        <v>0</v>
      </c>
      <c r="AW2382" t="str">
        <f t="shared" si="209"/>
        <v>Phạm Thanh Hà</v>
      </c>
      <c r="AX2382" s="27" t="str">
        <f t="shared" si="210"/>
        <v xml:space="preserve">Trần Thị Thúy Quỳnh </v>
      </c>
      <c r="AY2382" s="4" t="str">
        <f t="shared" si="207"/>
        <v>VIN+</v>
      </c>
    </row>
    <row r="2383" spans="1:51" outlineLevel="1" x14ac:dyDescent="0.25">
      <c r="A2383" s="4" t="s">
        <v>1104</v>
      </c>
      <c r="B2383" s="4" t="s">
        <v>797</v>
      </c>
      <c r="C2383" s="4" t="s">
        <v>451</v>
      </c>
      <c r="D2383" s="11" t="s">
        <v>776</v>
      </c>
      <c r="E2383" s="32" t="s">
        <v>574</v>
      </c>
      <c r="F2383" s="11" t="s">
        <v>710</v>
      </c>
      <c r="G2383" s="35">
        <v>5271267</v>
      </c>
      <c r="H2383" s="4" t="s">
        <v>3870</v>
      </c>
      <c r="I2383" s="4"/>
      <c r="J2383" s="4"/>
      <c r="K2383" s="4"/>
      <c r="L2383" s="4"/>
      <c r="M2383" s="33"/>
      <c r="N2383" s="38"/>
      <c r="O2383" s="33"/>
      <c r="P2383" s="244">
        <f t="shared" si="208"/>
        <v>0</v>
      </c>
      <c r="Q2383" s="25"/>
      <c r="R2383" s="25"/>
      <c r="S2383" s="25"/>
      <c r="T2383" s="109"/>
      <c r="U2383" s="25"/>
      <c r="V2383" s="25"/>
      <c r="W2383" s="25"/>
      <c r="X2383" s="25">
        <v>0</v>
      </c>
      <c r="Y2383" s="25"/>
      <c r="Z2383" s="25">
        <v>0</v>
      </c>
      <c r="AA2383" s="109"/>
      <c r="AB2383" s="25">
        <v>0</v>
      </c>
      <c r="AC2383" s="25">
        <v>0</v>
      </c>
      <c r="AD2383" s="25">
        <v>0</v>
      </c>
      <c r="AE2383" s="25">
        <v>0</v>
      </c>
      <c r="AF2383" s="25">
        <v>0</v>
      </c>
      <c r="AG2383" s="25">
        <v>0</v>
      </c>
      <c r="AH2383" s="109"/>
      <c r="AI2383" s="25">
        <v>0</v>
      </c>
      <c r="AJ2383" s="25">
        <v>0</v>
      </c>
      <c r="AK2383" s="123">
        <v>0</v>
      </c>
      <c r="AL2383" s="25">
        <v>0</v>
      </c>
      <c r="AM2383" s="25">
        <v>0</v>
      </c>
      <c r="AN2383" s="25">
        <v>0</v>
      </c>
      <c r="AO2383" s="109"/>
      <c r="AP2383" s="25">
        <v>0</v>
      </c>
      <c r="AQ2383" s="25">
        <v>0</v>
      </c>
      <c r="AR2383" s="25">
        <v>0</v>
      </c>
      <c r="AS2383" s="25">
        <v>0</v>
      </c>
      <c r="AT2383" s="25">
        <v>0</v>
      </c>
      <c r="AU2383" s="25">
        <v>0</v>
      </c>
      <c r="AW2383" t="str">
        <f t="shared" si="209"/>
        <v>Phạm Thanh Hà</v>
      </c>
      <c r="AX2383" s="27" t="str">
        <f t="shared" si="210"/>
        <v xml:space="preserve">Trần Thị Thúy Quỳnh </v>
      </c>
      <c r="AY2383" s="4" t="str">
        <f t="shared" si="207"/>
        <v>VIN+</v>
      </c>
    </row>
    <row r="2384" spans="1:51" outlineLevel="1" x14ac:dyDescent="0.25">
      <c r="A2384" s="4" t="s">
        <v>1104</v>
      </c>
      <c r="B2384" s="4" t="s">
        <v>797</v>
      </c>
      <c r="C2384" s="4" t="s">
        <v>451</v>
      </c>
      <c r="D2384" s="11" t="s">
        <v>776</v>
      </c>
      <c r="E2384" s="32" t="s">
        <v>574</v>
      </c>
      <c r="F2384" s="11" t="s">
        <v>710</v>
      </c>
      <c r="G2384" s="35">
        <v>5139684</v>
      </c>
      <c r="H2384" s="4" t="s">
        <v>3871</v>
      </c>
      <c r="I2384" s="4"/>
      <c r="J2384" s="4"/>
      <c r="K2384" s="4"/>
      <c r="L2384" s="4"/>
      <c r="M2384" s="33"/>
      <c r="N2384" s="38"/>
      <c r="O2384" s="33"/>
      <c r="P2384" s="244">
        <f t="shared" si="208"/>
        <v>1312.913</v>
      </c>
      <c r="Q2384" s="25"/>
      <c r="R2384" s="25"/>
      <c r="S2384" s="25"/>
      <c r="T2384" s="109"/>
      <c r="U2384" s="25"/>
      <c r="V2384" s="25"/>
      <c r="W2384" s="25"/>
      <c r="X2384" s="25">
        <v>0</v>
      </c>
      <c r="Y2384" s="25"/>
      <c r="Z2384" s="25">
        <v>0</v>
      </c>
      <c r="AA2384" s="109"/>
      <c r="AB2384" s="25">
        <v>0</v>
      </c>
      <c r="AC2384" s="25">
        <v>0</v>
      </c>
      <c r="AD2384" s="25">
        <v>0</v>
      </c>
      <c r="AE2384" s="25">
        <v>0</v>
      </c>
      <c r="AF2384" s="25">
        <v>0</v>
      </c>
      <c r="AG2384" s="25">
        <v>0</v>
      </c>
      <c r="AH2384" s="109"/>
      <c r="AI2384" s="25">
        <v>0</v>
      </c>
      <c r="AJ2384" s="25">
        <v>0</v>
      </c>
      <c r="AK2384" s="123">
        <v>0</v>
      </c>
      <c r="AL2384" s="25">
        <v>953.85599999999999</v>
      </c>
      <c r="AM2384" s="25">
        <v>0</v>
      </c>
      <c r="AN2384" s="25">
        <v>0</v>
      </c>
      <c r="AO2384" s="109"/>
      <c r="AP2384" s="25">
        <v>0</v>
      </c>
      <c r="AQ2384" s="25">
        <v>0</v>
      </c>
      <c r="AR2384" s="25">
        <v>0</v>
      </c>
      <c r="AS2384" s="25">
        <v>359.05700000000002</v>
      </c>
      <c r="AT2384" s="25">
        <v>0</v>
      </c>
      <c r="AU2384" s="25">
        <v>0</v>
      </c>
      <c r="AW2384" t="str">
        <f t="shared" si="209"/>
        <v>Phạm Thanh Hà</v>
      </c>
      <c r="AX2384" s="27" t="str">
        <f t="shared" si="210"/>
        <v xml:space="preserve">Trần Thị Thúy Quỳnh </v>
      </c>
      <c r="AY2384" s="4" t="str">
        <f t="shared" ref="AY2384:AY2462" si="211">+B2384</f>
        <v>VIN+</v>
      </c>
    </row>
    <row r="2385" spans="1:51" outlineLevel="1" x14ac:dyDescent="0.25">
      <c r="A2385" s="4" t="s">
        <v>1104</v>
      </c>
      <c r="B2385" s="4" t="s">
        <v>797</v>
      </c>
      <c r="C2385" s="4" t="s">
        <v>451</v>
      </c>
      <c r="D2385" s="11" t="s">
        <v>776</v>
      </c>
      <c r="E2385" s="32" t="s">
        <v>574</v>
      </c>
      <c r="F2385" s="11" t="s">
        <v>710</v>
      </c>
      <c r="G2385" s="35">
        <v>5272484</v>
      </c>
      <c r="H2385" s="4" t="s">
        <v>3872</v>
      </c>
      <c r="I2385" s="4"/>
      <c r="J2385" s="4"/>
      <c r="K2385" s="4"/>
      <c r="L2385" s="4"/>
      <c r="M2385" s="33"/>
      <c r="N2385" s="38"/>
      <c r="O2385" s="33"/>
      <c r="P2385" s="244">
        <f t="shared" si="208"/>
        <v>0</v>
      </c>
      <c r="Q2385" s="25"/>
      <c r="R2385" s="25"/>
      <c r="S2385" s="25"/>
      <c r="T2385" s="109"/>
      <c r="U2385" s="25"/>
      <c r="V2385" s="25"/>
      <c r="W2385" s="25"/>
      <c r="X2385" s="25">
        <v>0</v>
      </c>
      <c r="Y2385" s="25"/>
      <c r="Z2385" s="25">
        <v>0</v>
      </c>
      <c r="AA2385" s="109"/>
      <c r="AB2385" s="25">
        <v>0</v>
      </c>
      <c r="AC2385" s="25">
        <v>0</v>
      </c>
      <c r="AD2385" s="25">
        <v>0</v>
      </c>
      <c r="AE2385" s="25">
        <v>0</v>
      </c>
      <c r="AF2385" s="25">
        <v>0</v>
      </c>
      <c r="AG2385" s="25">
        <v>0</v>
      </c>
      <c r="AH2385" s="109"/>
      <c r="AI2385" s="25">
        <v>0</v>
      </c>
      <c r="AJ2385" s="25">
        <v>0</v>
      </c>
      <c r="AK2385" s="123">
        <v>0</v>
      </c>
      <c r="AL2385" s="25">
        <v>0</v>
      </c>
      <c r="AM2385" s="25">
        <v>0</v>
      </c>
      <c r="AN2385" s="25">
        <v>0</v>
      </c>
      <c r="AO2385" s="109"/>
      <c r="AP2385" s="25">
        <v>0</v>
      </c>
      <c r="AQ2385" s="25">
        <v>0</v>
      </c>
      <c r="AR2385" s="25">
        <v>0</v>
      </c>
      <c r="AS2385" s="25">
        <v>0</v>
      </c>
      <c r="AT2385" s="25">
        <v>0</v>
      </c>
      <c r="AU2385" s="25">
        <v>0</v>
      </c>
      <c r="AW2385" t="str">
        <f t="shared" si="209"/>
        <v>Phạm Thanh Hà</v>
      </c>
      <c r="AX2385" s="27" t="str">
        <f t="shared" si="210"/>
        <v xml:space="preserve">Trần Thị Thúy Quỳnh </v>
      </c>
      <c r="AY2385" s="4" t="str">
        <f t="shared" si="211"/>
        <v>VIN+</v>
      </c>
    </row>
    <row r="2386" spans="1:51" outlineLevel="1" x14ac:dyDescent="0.25">
      <c r="A2386" s="4" t="s">
        <v>1104</v>
      </c>
      <c r="B2386" s="4" t="s">
        <v>797</v>
      </c>
      <c r="C2386" s="4" t="s">
        <v>451</v>
      </c>
      <c r="D2386" s="11" t="s">
        <v>776</v>
      </c>
      <c r="E2386" s="32" t="s">
        <v>574</v>
      </c>
      <c r="F2386" s="11" t="s">
        <v>710</v>
      </c>
      <c r="G2386" s="35">
        <v>5290442</v>
      </c>
      <c r="H2386" s="4" t="s">
        <v>3873</v>
      </c>
      <c r="I2386" s="4"/>
      <c r="J2386" s="4"/>
      <c r="K2386" s="4"/>
      <c r="L2386" s="4"/>
      <c r="M2386" s="33"/>
      <c r="N2386" s="38"/>
      <c r="O2386" s="33"/>
      <c r="P2386" s="244">
        <f t="shared" si="208"/>
        <v>238.464</v>
      </c>
      <c r="Q2386" s="25"/>
      <c r="R2386" s="25"/>
      <c r="S2386" s="25"/>
      <c r="T2386" s="109"/>
      <c r="U2386" s="25"/>
      <c r="V2386" s="25"/>
      <c r="W2386" s="25"/>
      <c r="X2386" s="25">
        <v>0</v>
      </c>
      <c r="Y2386" s="25"/>
      <c r="Z2386" s="25">
        <v>0</v>
      </c>
      <c r="AA2386" s="109"/>
      <c r="AB2386" s="25">
        <v>0</v>
      </c>
      <c r="AC2386" s="25">
        <v>0</v>
      </c>
      <c r="AD2386" s="25">
        <v>0</v>
      </c>
      <c r="AE2386" s="25">
        <v>0</v>
      </c>
      <c r="AF2386" s="25">
        <v>0</v>
      </c>
      <c r="AG2386" s="25">
        <v>0</v>
      </c>
      <c r="AH2386" s="109"/>
      <c r="AI2386" s="25">
        <v>0</v>
      </c>
      <c r="AJ2386" s="25">
        <v>0</v>
      </c>
      <c r="AK2386" s="123">
        <v>0</v>
      </c>
      <c r="AL2386" s="25">
        <v>0</v>
      </c>
      <c r="AM2386" s="25">
        <v>0</v>
      </c>
      <c r="AN2386" s="25">
        <v>0</v>
      </c>
      <c r="AO2386" s="109"/>
      <c r="AP2386" s="25">
        <v>238.464</v>
      </c>
      <c r="AQ2386" s="25">
        <v>0</v>
      </c>
      <c r="AR2386" s="25">
        <v>0</v>
      </c>
      <c r="AS2386" s="25">
        <v>0</v>
      </c>
      <c r="AT2386" s="25">
        <v>0</v>
      </c>
      <c r="AU2386" s="25">
        <v>0</v>
      </c>
      <c r="AW2386" t="str">
        <f t="shared" si="209"/>
        <v>Phạm Thanh Hà</v>
      </c>
      <c r="AX2386" s="27" t="str">
        <f t="shared" si="210"/>
        <v xml:space="preserve">Trần Thị Thúy Quỳnh </v>
      </c>
      <c r="AY2386" s="4" t="str">
        <f t="shared" si="211"/>
        <v>VIN+</v>
      </c>
    </row>
    <row r="2387" spans="1:51" outlineLevel="1" x14ac:dyDescent="0.25">
      <c r="A2387" s="4" t="s">
        <v>1104</v>
      </c>
      <c r="B2387" s="4" t="s">
        <v>797</v>
      </c>
      <c r="C2387" s="4" t="s">
        <v>451</v>
      </c>
      <c r="D2387" s="11" t="s">
        <v>776</v>
      </c>
      <c r="E2387" s="32" t="s">
        <v>574</v>
      </c>
      <c r="F2387" s="11" t="s">
        <v>710</v>
      </c>
      <c r="G2387" s="35">
        <v>5279366</v>
      </c>
      <c r="H2387" s="4" t="s">
        <v>3874</v>
      </c>
      <c r="I2387" s="4"/>
      <c r="J2387" s="4"/>
      <c r="K2387" s="4"/>
      <c r="L2387" s="4"/>
      <c r="M2387" s="33"/>
      <c r="N2387" s="38"/>
      <c r="O2387" s="33"/>
      <c r="P2387" s="244">
        <f t="shared" si="208"/>
        <v>238.464</v>
      </c>
      <c r="Q2387" s="25"/>
      <c r="R2387" s="25"/>
      <c r="S2387" s="25"/>
      <c r="T2387" s="109"/>
      <c r="U2387" s="25"/>
      <c r="V2387" s="25"/>
      <c r="W2387" s="25"/>
      <c r="X2387" s="25">
        <v>0</v>
      </c>
      <c r="Y2387" s="25"/>
      <c r="Z2387" s="25">
        <v>0</v>
      </c>
      <c r="AA2387" s="109"/>
      <c r="AB2387" s="25">
        <v>0</v>
      </c>
      <c r="AC2387" s="25">
        <v>0</v>
      </c>
      <c r="AD2387" s="25">
        <v>0</v>
      </c>
      <c r="AE2387" s="25">
        <v>0</v>
      </c>
      <c r="AF2387" s="25">
        <v>0</v>
      </c>
      <c r="AG2387" s="25">
        <v>0</v>
      </c>
      <c r="AH2387" s="109"/>
      <c r="AI2387" s="25">
        <v>0</v>
      </c>
      <c r="AJ2387" s="25">
        <v>0</v>
      </c>
      <c r="AK2387" s="123">
        <v>0</v>
      </c>
      <c r="AL2387" s="25">
        <v>0</v>
      </c>
      <c r="AM2387" s="25">
        <v>0</v>
      </c>
      <c r="AN2387" s="25">
        <v>0</v>
      </c>
      <c r="AO2387" s="109"/>
      <c r="AP2387" s="25">
        <v>238.464</v>
      </c>
      <c r="AQ2387" s="25">
        <v>0</v>
      </c>
      <c r="AR2387" s="25">
        <v>0</v>
      </c>
      <c r="AS2387" s="25">
        <v>0</v>
      </c>
      <c r="AT2387" s="25">
        <v>0</v>
      </c>
      <c r="AU2387" s="25">
        <v>0</v>
      </c>
      <c r="AW2387" t="str">
        <f t="shared" si="209"/>
        <v>Phạm Thanh Hà</v>
      </c>
      <c r="AX2387" s="27" t="str">
        <f t="shared" si="210"/>
        <v xml:space="preserve">Trần Thị Thúy Quỳnh </v>
      </c>
      <c r="AY2387" s="4" t="str">
        <f t="shared" si="211"/>
        <v>VIN+</v>
      </c>
    </row>
    <row r="2388" spans="1:51" outlineLevel="1" x14ac:dyDescent="0.25">
      <c r="A2388" s="4" t="s">
        <v>1104</v>
      </c>
      <c r="B2388" s="4" t="s">
        <v>797</v>
      </c>
      <c r="C2388" s="4" t="s">
        <v>451</v>
      </c>
      <c r="D2388" s="11" t="s">
        <v>776</v>
      </c>
      <c r="E2388" s="32" t="s">
        <v>574</v>
      </c>
      <c r="F2388" s="11" t="s">
        <v>710</v>
      </c>
      <c r="G2388" s="35">
        <v>5290480</v>
      </c>
      <c r="H2388" s="4" t="s">
        <v>3875</v>
      </c>
      <c r="I2388" s="4"/>
      <c r="J2388" s="4"/>
      <c r="K2388" s="4"/>
      <c r="L2388" s="4"/>
      <c r="M2388" s="33"/>
      <c r="N2388" s="38"/>
      <c r="O2388" s="33"/>
      <c r="P2388" s="244">
        <f t="shared" si="208"/>
        <v>599.65899999999999</v>
      </c>
      <c r="Q2388" s="25"/>
      <c r="R2388" s="25"/>
      <c r="S2388" s="25"/>
      <c r="T2388" s="109"/>
      <c r="U2388" s="25"/>
      <c r="V2388" s="25"/>
      <c r="W2388" s="25"/>
      <c r="X2388" s="25">
        <v>0</v>
      </c>
      <c r="Y2388" s="25"/>
      <c r="Z2388" s="25">
        <v>0</v>
      </c>
      <c r="AA2388" s="109"/>
      <c r="AB2388" s="25">
        <v>0</v>
      </c>
      <c r="AC2388" s="25">
        <v>0</v>
      </c>
      <c r="AD2388" s="25">
        <v>0</v>
      </c>
      <c r="AE2388" s="25">
        <v>0</v>
      </c>
      <c r="AF2388" s="25">
        <v>0</v>
      </c>
      <c r="AG2388" s="25">
        <v>0</v>
      </c>
      <c r="AH2388" s="109"/>
      <c r="AI2388" s="25">
        <v>0</v>
      </c>
      <c r="AJ2388" s="25">
        <v>0</v>
      </c>
      <c r="AK2388" s="123">
        <v>0</v>
      </c>
      <c r="AL2388" s="25">
        <v>0</v>
      </c>
      <c r="AM2388" s="25">
        <v>0</v>
      </c>
      <c r="AN2388" s="25">
        <v>0</v>
      </c>
      <c r="AO2388" s="109"/>
      <c r="AP2388" s="25">
        <v>0</v>
      </c>
      <c r="AQ2388" s="25">
        <v>0</v>
      </c>
      <c r="AR2388" s="25">
        <v>0</v>
      </c>
      <c r="AS2388" s="25">
        <v>599.65899999999999</v>
      </c>
      <c r="AT2388" s="25">
        <v>0</v>
      </c>
      <c r="AU2388" s="25">
        <v>0</v>
      </c>
      <c r="AW2388" t="str">
        <f t="shared" si="209"/>
        <v>Phạm Thanh Hà</v>
      </c>
      <c r="AX2388" s="27" t="str">
        <f t="shared" si="210"/>
        <v xml:space="preserve">Trần Thị Thúy Quỳnh </v>
      </c>
      <c r="AY2388" s="4" t="str">
        <f t="shared" si="211"/>
        <v>VIN+</v>
      </c>
    </row>
    <row r="2389" spans="1:51" outlineLevel="1" x14ac:dyDescent="0.25">
      <c r="A2389" s="4" t="s">
        <v>1104</v>
      </c>
      <c r="B2389" s="4" t="s">
        <v>797</v>
      </c>
      <c r="C2389" s="4" t="s">
        <v>451</v>
      </c>
      <c r="D2389" s="11" t="s">
        <v>776</v>
      </c>
      <c r="E2389" s="32" t="s">
        <v>574</v>
      </c>
      <c r="F2389" s="11" t="s">
        <v>710</v>
      </c>
      <c r="G2389" s="35">
        <v>5293342</v>
      </c>
      <c r="H2389" s="4" t="s">
        <v>3876</v>
      </c>
      <c r="I2389" s="4"/>
      <c r="J2389" s="4"/>
      <c r="K2389" s="4"/>
      <c r="L2389" s="4"/>
      <c r="M2389" s="33"/>
      <c r="N2389" s="38"/>
      <c r="O2389" s="33"/>
      <c r="P2389" s="244">
        <f t="shared" si="208"/>
        <v>238.464</v>
      </c>
      <c r="Q2389" s="25"/>
      <c r="R2389" s="25"/>
      <c r="S2389" s="25"/>
      <c r="T2389" s="109"/>
      <c r="U2389" s="25"/>
      <c r="V2389" s="25"/>
      <c r="W2389" s="25"/>
      <c r="X2389" s="25">
        <v>0</v>
      </c>
      <c r="Y2389" s="25"/>
      <c r="Z2389" s="25">
        <v>0</v>
      </c>
      <c r="AA2389" s="109"/>
      <c r="AB2389" s="25">
        <v>0</v>
      </c>
      <c r="AC2389" s="25">
        <v>0</v>
      </c>
      <c r="AD2389" s="25">
        <v>0</v>
      </c>
      <c r="AE2389" s="25">
        <v>0</v>
      </c>
      <c r="AF2389" s="25">
        <v>0</v>
      </c>
      <c r="AG2389" s="25">
        <v>0</v>
      </c>
      <c r="AH2389" s="109"/>
      <c r="AI2389" s="25">
        <v>0</v>
      </c>
      <c r="AJ2389" s="25">
        <v>0</v>
      </c>
      <c r="AK2389" s="123">
        <v>0</v>
      </c>
      <c r="AL2389" s="25">
        <v>0</v>
      </c>
      <c r="AM2389" s="25">
        <v>0</v>
      </c>
      <c r="AN2389" s="25">
        <v>0</v>
      </c>
      <c r="AO2389" s="109"/>
      <c r="AP2389" s="25">
        <v>238.464</v>
      </c>
      <c r="AQ2389" s="25">
        <v>0</v>
      </c>
      <c r="AR2389" s="25">
        <v>0</v>
      </c>
      <c r="AS2389" s="25">
        <v>0</v>
      </c>
      <c r="AT2389" s="25">
        <v>0</v>
      </c>
      <c r="AU2389" s="25">
        <v>0</v>
      </c>
      <c r="AW2389" t="str">
        <f t="shared" si="209"/>
        <v>Phạm Thanh Hà</v>
      </c>
      <c r="AX2389" s="27" t="str">
        <f t="shared" si="210"/>
        <v xml:space="preserve">Trần Thị Thúy Quỳnh </v>
      </c>
      <c r="AY2389" s="4" t="str">
        <f t="shared" si="211"/>
        <v>VIN+</v>
      </c>
    </row>
    <row r="2390" spans="1:51" outlineLevel="1" x14ac:dyDescent="0.25">
      <c r="A2390" s="4" t="s">
        <v>1104</v>
      </c>
      <c r="B2390" s="4" t="s">
        <v>797</v>
      </c>
      <c r="C2390" s="4" t="s">
        <v>451</v>
      </c>
      <c r="D2390" s="11" t="s">
        <v>776</v>
      </c>
      <c r="E2390" s="32" t="s">
        <v>574</v>
      </c>
      <c r="F2390" s="11" t="s">
        <v>710</v>
      </c>
      <c r="G2390" s="35">
        <v>5271748</v>
      </c>
      <c r="H2390" s="4" t="s">
        <v>3877</v>
      </c>
      <c r="I2390" s="4"/>
      <c r="J2390" s="4"/>
      <c r="K2390" s="4"/>
      <c r="L2390" s="4"/>
      <c r="M2390" s="33"/>
      <c r="N2390" s="38"/>
      <c r="O2390" s="33"/>
      <c r="P2390" s="244">
        <f t="shared" si="208"/>
        <v>2514.9520000000002</v>
      </c>
      <c r="Q2390" s="25"/>
      <c r="R2390" s="25"/>
      <c r="S2390" s="25"/>
      <c r="T2390" s="109"/>
      <c r="U2390" s="25"/>
      <c r="V2390" s="25"/>
      <c r="W2390" s="25"/>
      <c r="X2390" s="25">
        <v>0</v>
      </c>
      <c r="Y2390" s="25"/>
      <c r="Z2390" s="25">
        <v>0</v>
      </c>
      <c r="AA2390" s="109"/>
      <c r="AB2390" s="25">
        <v>0</v>
      </c>
      <c r="AC2390" s="25">
        <v>0</v>
      </c>
      <c r="AD2390" s="25">
        <v>0</v>
      </c>
      <c r="AE2390" s="25">
        <v>0</v>
      </c>
      <c r="AF2390" s="25">
        <v>0</v>
      </c>
      <c r="AG2390" s="25">
        <v>0</v>
      </c>
      <c r="AH2390" s="109"/>
      <c r="AI2390" s="25">
        <v>0</v>
      </c>
      <c r="AJ2390" s="25">
        <v>1315.634</v>
      </c>
      <c r="AK2390" s="123">
        <v>0</v>
      </c>
      <c r="AL2390" s="25">
        <v>0</v>
      </c>
      <c r="AM2390" s="25">
        <v>0</v>
      </c>
      <c r="AN2390" s="25">
        <v>0</v>
      </c>
      <c r="AO2390" s="109"/>
      <c r="AP2390" s="25">
        <v>0</v>
      </c>
      <c r="AQ2390" s="25">
        <v>0</v>
      </c>
      <c r="AR2390" s="25">
        <v>0</v>
      </c>
      <c r="AS2390" s="25">
        <v>1199.318</v>
      </c>
      <c r="AT2390" s="25">
        <v>0</v>
      </c>
      <c r="AU2390" s="25">
        <v>0</v>
      </c>
      <c r="AW2390" t="str">
        <f t="shared" si="209"/>
        <v>Phạm Thanh Hà</v>
      </c>
      <c r="AX2390" s="27" t="str">
        <f t="shared" si="210"/>
        <v xml:space="preserve">Trần Thị Thúy Quỳnh </v>
      </c>
      <c r="AY2390" s="4" t="str">
        <f t="shared" si="211"/>
        <v>VIN+</v>
      </c>
    </row>
    <row r="2391" spans="1:51" outlineLevel="1" x14ac:dyDescent="0.25">
      <c r="A2391" s="4" t="s">
        <v>1104</v>
      </c>
      <c r="B2391" s="4" t="s">
        <v>797</v>
      </c>
      <c r="C2391" s="4" t="s">
        <v>451</v>
      </c>
      <c r="D2391" s="11" t="s">
        <v>776</v>
      </c>
      <c r="E2391" s="32" t="s">
        <v>574</v>
      </c>
      <c r="F2391" s="11" t="s">
        <v>710</v>
      </c>
      <c r="G2391" s="35">
        <v>5139677</v>
      </c>
      <c r="H2391" s="4" t="s">
        <v>3878</v>
      </c>
      <c r="I2391" s="4"/>
      <c r="J2391" s="4"/>
      <c r="K2391" s="4"/>
      <c r="L2391" s="4"/>
      <c r="M2391" s="33"/>
      <c r="N2391" s="38"/>
      <c r="O2391" s="33"/>
      <c r="P2391" s="244">
        <f t="shared" si="208"/>
        <v>238.464</v>
      </c>
      <c r="Q2391" s="25"/>
      <c r="R2391" s="25"/>
      <c r="S2391" s="25"/>
      <c r="T2391" s="109"/>
      <c r="U2391" s="25"/>
      <c r="V2391" s="25"/>
      <c r="W2391" s="25"/>
      <c r="X2391" s="25">
        <v>0</v>
      </c>
      <c r="Y2391" s="25"/>
      <c r="Z2391" s="25">
        <v>0</v>
      </c>
      <c r="AA2391" s="109"/>
      <c r="AB2391" s="25">
        <v>0</v>
      </c>
      <c r="AC2391" s="25">
        <v>0</v>
      </c>
      <c r="AD2391" s="25">
        <v>0</v>
      </c>
      <c r="AE2391" s="25">
        <v>0</v>
      </c>
      <c r="AF2391" s="25">
        <v>0</v>
      </c>
      <c r="AG2391" s="25">
        <v>0</v>
      </c>
      <c r="AH2391" s="109"/>
      <c r="AI2391" s="25">
        <v>0</v>
      </c>
      <c r="AJ2391" s="25">
        <v>0</v>
      </c>
      <c r="AK2391" s="123">
        <v>0</v>
      </c>
      <c r="AL2391" s="25">
        <v>0</v>
      </c>
      <c r="AM2391" s="25">
        <v>0</v>
      </c>
      <c r="AN2391" s="25">
        <v>0</v>
      </c>
      <c r="AO2391" s="109"/>
      <c r="AP2391" s="25">
        <v>238.464</v>
      </c>
      <c r="AQ2391" s="25">
        <v>0</v>
      </c>
      <c r="AR2391" s="25">
        <v>0</v>
      </c>
      <c r="AS2391" s="25">
        <v>0</v>
      </c>
      <c r="AT2391" s="25">
        <v>0</v>
      </c>
      <c r="AU2391" s="25">
        <v>0</v>
      </c>
      <c r="AW2391" t="str">
        <f t="shared" si="209"/>
        <v>Phạm Thanh Hà</v>
      </c>
      <c r="AX2391" s="27" t="str">
        <f t="shared" si="210"/>
        <v xml:space="preserve">Trần Thị Thúy Quỳnh </v>
      </c>
      <c r="AY2391" s="4" t="str">
        <f t="shared" si="211"/>
        <v>VIN+</v>
      </c>
    </row>
    <row r="2392" spans="1:51" outlineLevel="1" x14ac:dyDescent="0.25">
      <c r="A2392" s="4" t="s">
        <v>1104</v>
      </c>
      <c r="B2392" s="4" t="s">
        <v>797</v>
      </c>
      <c r="C2392" s="4" t="s">
        <v>451</v>
      </c>
      <c r="D2392" s="11" t="s">
        <v>776</v>
      </c>
      <c r="E2392" s="32" t="s">
        <v>574</v>
      </c>
      <c r="F2392" s="11" t="s">
        <v>710</v>
      </c>
      <c r="G2392" s="35">
        <v>5139691</v>
      </c>
      <c r="H2392" s="4" t="s">
        <v>3879</v>
      </c>
      <c r="I2392" s="4"/>
      <c r="J2392" s="4"/>
      <c r="K2392" s="4"/>
      <c r="L2392" s="4"/>
      <c r="M2392" s="33"/>
      <c r="N2392" s="38"/>
      <c r="O2392" s="33"/>
      <c r="P2392" s="244">
        <f t="shared" si="208"/>
        <v>597.52099999999996</v>
      </c>
      <c r="Q2392" s="25"/>
      <c r="R2392" s="25"/>
      <c r="S2392" s="25"/>
      <c r="T2392" s="109"/>
      <c r="U2392" s="25"/>
      <c r="V2392" s="25"/>
      <c r="W2392" s="25"/>
      <c r="X2392" s="25">
        <v>0</v>
      </c>
      <c r="Y2392" s="25"/>
      <c r="Z2392" s="25">
        <v>0</v>
      </c>
      <c r="AA2392" s="109"/>
      <c r="AB2392" s="25">
        <v>0</v>
      </c>
      <c r="AC2392" s="25">
        <v>0</v>
      </c>
      <c r="AD2392" s="25">
        <v>0</v>
      </c>
      <c r="AE2392" s="25">
        <v>0</v>
      </c>
      <c r="AF2392" s="25">
        <v>0</v>
      </c>
      <c r="AG2392" s="25">
        <v>0</v>
      </c>
      <c r="AH2392" s="109"/>
      <c r="AI2392" s="25">
        <v>0</v>
      </c>
      <c r="AJ2392" s="25">
        <v>0</v>
      </c>
      <c r="AK2392" s="123">
        <v>0</v>
      </c>
      <c r="AL2392" s="25">
        <v>0</v>
      </c>
      <c r="AM2392" s="25">
        <v>0</v>
      </c>
      <c r="AN2392" s="25">
        <v>0</v>
      </c>
      <c r="AO2392" s="109"/>
      <c r="AP2392" s="25">
        <v>597.52099999999996</v>
      </c>
      <c r="AQ2392" s="25">
        <v>0</v>
      </c>
      <c r="AR2392" s="25">
        <v>0</v>
      </c>
      <c r="AS2392" s="25">
        <v>0</v>
      </c>
      <c r="AT2392" s="25">
        <v>0</v>
      </c>
      <c r="AU2392" s="25">
        <v>0</v>
      </c>
      <c r="AW2392" t="str">
        <f t="shared" si="209"/>
        <v>Phạm Thanh Hà</v>
      </c>
      <c r="AX2392" s="27" t="str">
        <f t="shared" si="210"/>
        <v xml:space="preserve">Trần Thị Thúy Quỳnh </v>
      </c>
      <c r="AY2392" s="4" t="str">
        <f t="shared" si="211"/>
        <v>VIN+</v>
      </c>
    </row>
    <row r="2393" spans="1:51" outlineLevel="1" x14ac:dyDescent="0.25">
      <c r="A2393" s="4" t="s">
        <v>1104</v>
      </c>
      <c r="B2393" s="4" t="s">
        <v>797</v>
      </c>
      <c r="C2393" s="4" t="s">
        <v>451</v>
      </c>
      <c r="D2393" s="11" t="s">
        <v>776</v>
      </c>
      <c r="E2393" s="32" t="s">
        <v>574</v>
      </c>
      <c r="F2393" s="11" t="s">
        <v>710</v>
      </c>
      <c r="G2393" s="35">
        <v>5271731</v>
      </c>
      <c r="H2393" s="4" t="s">
        <v>3880</v>
      </c>
      <c r="I2393" s="4"/>
      <c r="J2393" s="4"/>
      <c r="K2393" s="4"/>
      <c r="L2393" s="4"/>
      <c r="M2393" s="33"/>
      <c r="N2393" s="38"/>
      <c r="O2393" s="33"/>
      <c r="P2393" s="244">
        <f t="shared" si="208"/>
        <v>0</v>
      </c>
      <c r="Q2393" s="25"/>
      <c r="R2393" s="25"/>
      <c r="S2393" s="25"/>
      <c r="T2393" s="109"/>
      <c r="U2393" s="25"/>
      <c r="V2393" s="25"/>
      <c r="W2393" s="25"/>
      <c r="X2393" s="25">
        <v>0</v>
      </c>
      <c r="Y2393" s="25"/>
      <c r="Z2393" s="25">
        <v>0</v>
      </c>
      <c r="AA2393" s="109"/>
      <c r="AB2393" s="25">
        <v>0</v>
      </c>
      <c r="AC2393" s="25">
        <v>0</v>
      </c>
      <c r="AD2393" s="25">
        <v>0</v>
      </c>
      <c r="AE2393" s="25">
        <v>0</v>
      </c>
      <c r="AF2393" s="25">
        <v>0</v>
      </c>
      <c r="AG2393" s="25">
        <v>0</v>
      </c>
      <c r="AH2393" s="109"/>
      <c r="AI2393" s="25">
        <v>0</v>
      </c>
      <c r="AJ2393" s="25">
        <v>0</v>
      </c>
      <c r="AK2393" s="123">
        <v>0</v>
      </c>
      <c r="AL2393" s="25">
        <v>0</v>
      </c>
      <c r="AM2393" s="25">
        <v>0</v>
      </c>
      <c r="AN2393" s="25">
        <v>0</v>
      </c>
      <c r="AO2393" s="109"/>
      <c r="AP2393" s="25">
        <v>0</v>
      </c>
      <c r="AQ2393" s="25">
        <v>0</v>
      </c>
      <c r="AR2393" s="25">
        <v>0</v>
      </c>
      <c r="AS2393" s="25">
        <v>0</v>
      </c>
      <c r="AT2393" s="25">
        <v>0</v>
      </c>
      <c r="AU2393" s="25">
        <v>0</v>
      </c>
      <c r="AW2393" t="str">
        <f t="shared" si="209"/>
        <v>Phạm Thanh Hà</v>
      </c>
      <c r="AX2393" s="27" t="str">
        <f t="shared" si="210"/>
        <v xml:space="preserve">Trần Thị Thúy Quỳnh </v>
      </c>
      <c r="AY2393" s="4" t="str">
        <f t="shared" si="211"/>
        <v>VIN+</v>
      </c>
    </row>
    <row r="2394" spans="1:51" outlineLevel="1" x14ac:dyDescent="0.25">
      <c r="A2394" s="4" t="s">
        <v>1104</v>
      </c>
      <c r="B2394" s="4" t="s">
        <v>797</v>
      </c>
      <c r="C2394" s="4" t="s">
        <v>451</v>
      </c>
      <c r="D2394" s="11" t="s">
        <v>776</v>
      </c>
      <c r="E2394" s="32" t="s">
        <v>574</v>
      </c>
      <c r="F2394" s="11" t="s">
        <v>710</v>
      </c>
      <c r="G2394" s="35">
        <v>5299889</v>
      </c>
      <c r="H2394" s="4" t="s">
        <v>3881</v>
      </c>
      <c r="I2394" s="4"/>
      <c r="J2394" s="4"/>
      <c r="K2394" s="4"/>
      <c r="L2394" s="4"/>
      <c r="M2394" s="33"/>
      <c r="N2394" s="38"/>
      <c r="O2394" s="33"/>
      <c r="P2394" s="244">
        <f t="shared" si="208"/>
        <v>0</v>
      </c>
      <c r="Q2394" s="25"/>
      <c r="R2394" s="25"/>
      <c r="S2394" s="25"/>
      <c r="T2394" s="109"/>
      <c r="U2394" s="25"/>
      <c r="V2394" s="25"/>
      <c r="W2394" s="25"/>
      <c r="X2394" s="25">
        <v>0</v>
      </c>
      <c r="Y2394" s="25"/>
      <c r="Z2394" s="25">
        <v>0</v>
      </c>
      <c r="AA2394" s="109"/>
      <c r="AB2394" s="25">
        <v>0</v>
      </c>
      <c r="AC2394" s="25">
        <v>0</v>
      </c>
      <c r="AD2394" s="25">
        <v>0</v>
      </c>
      <c r="AE2394" s="25">
        <v>0</v>
      </c>
      <c r="AF2394" s="25">
        <v>0</v>
      </c>
      <c r="AG2394" s="25">
        <v>0</v>
      </c>
      <c r="AH2394" s="109"/>
      <c r="AI2394" s="25">
        <v>0</v>
      </c>
      <c r="AJ2394" s="25">
        <v>0</v>
      </c>
      <c r="AK2394" s="123">
        <v>0</v>
      </c>
      <c r="AL2394" s="25">
        <v>0</v>
      </c>
      <c r="AM2394" s="25">
        <v>0</v>
      </c>
      <c r="AN2394" s="25">
        <v>0</v>
      </c>
      <c r="AO2394" s="109"/>
      <c r="AP2394" s="25">
        <v>0</v>
      </c>
      <c r="AQ2394" s="25">
        <v>0</v>
      </c>
      <c r="AR2394" s="25">
        <v>0</v>
      </c>
      <c r="AS2394" s="25">
        <v>0</v>
      </c>
      <c r="AT2394" s="25">
        <v>0</v>
      </c>
      <c r="AU2394" s="25">
        <v>0</v>
      </c>
      <c r="AW2394" t="str">
        <f t="shared" si="209"/>
        <v>Phạm Thanh Hà</v>
      </c>
      <c r="AX2394" s="27" t="str">
        <f t="shared" si="210"/>
        <v xml:space="preserve">Trần Thị Thúy Quỳnh </v>
      </c>
      <c r="AY2394" s="4" t="str">
        <f t="shared" si="211"/>
        <v>VIN+</v>
      </c>
    </row>
    <row r="2395" spans="1:51" outlineLevel="1" x14ac:dyDescent="0.25">
      <c r="A2395" s="4" t="s">
        <v>1104</v>
      </c>
      <c r="B2395" s="4" t="s">
        <v>797</v>
      </c>
      <c r="C2395" s="4" t="s">
        <v>451</v>
      </c>
      <c r="D2395" s="11" t="s">
        <v>776</v>
      </c>
      <c r="E2395" s="32" t="s">
        <v>574</v>
      </c>
      <c r="F2395" s="11" t="s">
        <v>710</v>
      </c>
      <c r="G2395" s="35">
        <v>5139750</v>
      </c>
      <c r="H2395" s="4" t="s">
        <v>3882</v>
      </c>
      <c r="I2395" s="4"/>
      <c r="J2395" s="4"/>
      <c r="K2395" s="4"/>
      <c r="L2395" s="4"/>
      <c r="M2395" s="33"/>
      <c r="N2395" s="38"/>
      <c r="O2395" s="33"/>
      <c r="P2395" s="244">
        <f t="shared" si="208"/>
        <v>0</v>
      </c>
      <c r="Q2395" s="25"/>
      <c r="R2395" s="25"/>
      <c r="S2395" s="25"/>
      <c r="T2395" s="109"/>
      <c r="U2395" s="25"/>
      <c r="V2395" s="25"/>
      <c r="W2395" s="25"/>
      <c r="X2395" s="25">
        <v>0</v>
      </c>
      <c r="Y2395" s="25"/>
      <c r="Z2395" s="25">
        <v>0</v>
      </c>
      <c r="AA2395" s="109"/>
      <c r="AB2395" s="25">
        <v>0</v>
      </c>
      <c r="AC2395" s="25">
        <v>0</v>
      </c>
      <c r="AD2395" s="25">
        <v>0</v>
      </c>
      <c r="AE2395" s="25">
        <v>0</v>
      </c>
      <c r="AF2395" s="25">
        <v>0</v>
      </c>
      <c r="AG2395" s="25">
        <v>0</v>
      </c>
      <c r="AH2395" s="109"/>
      <c r="AI2395" s="25">
        <v>0</v>
      </c>
      <c r="AJ2395" s="25">
        <v>0</v>
      </c>
      <c r="AK2395" s="123">
        <v>0</v>
      </c>
      <c r="AL2395" s="25">
        <v>0</v>
      </c>
      <c r="AM2395" s="25">
        <v>0</v>
      </c>
      <c r="AN2395" s="25">
        <v>0</v>
      </c>
      <c r="AO2395" s="109"/>
      <c r="AP2395" s="25">
        <v>0</v>
      </c>
      <c r="AQ2395" s="25">
        <v>0</v>
      </c>
      <c r="AR2395" s="25">
        <v>0</v>
      </c>
      <c r="AS2395" s="25">
        <v>0</v>
      </c>
      <c r="AT2395" s="25">
        <v>0</v>
      </c>
      <c r="AU2395" s="25">
        <v>0</v>
      </c>
      <c r="AW2395" t="str">
        <f t="shared" si="209"/>
        <v>Phạm Thanh Hà</v>
      </c>
      <c r="AX2395" s="27" t="str">
        <f t="shared" si="210"/>
        <v xml:space="preserve">Trần Thị Thúy Quỳnh </v>
      </c>
      <c r="AY2395" s="4" t="str">
        <f t="shared" si="211"/>
        <v>VIN+</v>
      </c>
    </row>
    <row r="2396" spans="1:51" outlineLevel="1" x14ac:dyDescent="0.25">
      <c r="A2396" s="4" t="s">
        <v>1104</v>
      </c>
      <c r="B2396" s="4" t="s">
        <v>797</v>
      </c>
      <c r="C2396" s="4" t="s">
        <v>451</v>
      </c>
      <c r="D2396" s="11" t="s">
        <v>776</v>
      </c>
      <c r="E2396" s="32" t="s">
        <v>574</v>
      </c>
      <c r="F2396" s="11" t="s">
        <v>710</v>
      </c>
      <c r="G2396" s="35">
        <v>5293207</v>
      </c>
      <c r="H2396" s="4" t="s">
        <v>3883</v>
      </c>
      <c r="I2396" s="4"/>
      <c r="J2396" s="4"/>
      <c r="K2396" s="4"/>
      <c r="L2396" s="4"/>
      <c r="M2396" s="33"/>
      <c r="N2396" s="38"/>
      <c r="O2396" s="33"/>
      <c r="P2396" s="244">
        <f t="shared" si="208"/>
        <v>657.52600000000007</v>
      </c>
      <c r="Q2396" s="25"/>
      <c r="R2396" s="25"/>
      <c r="S2396" s="25"/>
      <c r="T2396" s="109"/>
      <c r="U2396" s="25"/>
      <c r="V2396" s="25"/>
      <c r="W2396" s="25"/>
      <c r="X2396" s="25">
        <v>0</v>
      </c>
      <c r="Y2396" s="25"/>
      <c r="Z2396" s="25">
        <v>0</v>
      </c>
      <c r="AA2396" s="109"/>
      <c r="AB2396" s="25">
        <v>0</v>
      </c>
      <c r="AC2396" s="25">
        <v>0</v>
      </c>
      <c r="AD2396" s="25">
        <v>0</v>
      </c>
      <c r="AE2396" s="25">
        <v>0</v>
      </c>
      <c r="AF2396" s="25">
        <v>0</v>
      </c>
      <c r="AG2396" s="25">
        <v>0</v>
      </c>
      <c r="AH2396" s="109"/>
      <c r="AI2396" s="25">
        <v>0</v>
      </c>
      <c r="AJ2396" s="25">
        <v>0</v>
      </c>
      <c r="AK2396" s="123">
        <v>476.928</v>
      </c>
      <c r="AL2396" s="25">
        <v>0</v>
      </c>
      <c r="AM2396" s="25">
        <v>0</v>
      </c>
      <c r="AN2396" s="25">
        <v>0</v>
      </c>
      <c r="AO2396" s="109"/>
      <c r="AP2396" s="25">
        <v>0</v>
      </c>
      <c r="AQ2396" s="25">
        <v>0</v>
      </c>
      <c r="AR2396" s="25">
        <v>0</v>
      </c>
      <c r="AS2396" s="25">
        <v>0</v>
      </c>
      <c r="AT2396" s="25">
        <v>0</v>
      </c>
      <c r="AU2396" s="25">
        <v>180.59800000000001</v>
      </c>
      <c r="AW2396" t="str">
        <f t="shared" si="209"/>
        <v>Phạm Thanh Hà</v>
      </c>
      <c r="AX2396" s="27" t="str">
        <f t="shared" si="210"/>
        <v xml:space="preserve">Trần Thị Thúy Quỳnh </v>
      </c>
      <c r="AY2396" s="4" t="str">
        <f t="shared" si="211"/>
        <v>VIN+</v>
      </c>
    </row>
    <row r="2397" spans="1:51" outlineLevel="1" x14ac:dyDescent="0.25">
      <c r="A2397" s="4" t="s">
        <v>1104</v>
      </c>
      <c r="B2397" s="4" t="s">
        <v>797</v>
      </c>
      <c r="C2397" s="4" t="s">
        <v>451</v>
      </c>
      <c r="D2397" s="11" t="s">
        <v>776</v>
      </c>
      <c r="E2397" s="32" t="s">
        <v>574</v>
      </c>
      <c r="F2397" s="11" t="s">
        <v>710</v>
      </c>
      <c r="G2397" s="35">
        <v>5293702</v>
      </c>
      <c r="H2397" s="4" t="s">
        <v>3884</v>
      </c>
      <c r="I2397" s="4"/>
      <c r="J2397" s="4"/>
      <c r="K2397" s="4"/>
      <c r="L2397" s="4"/>
      <c r="M2397" s="33"/>
      <c r="N2397" s="38"/>
      <c r="O2397" s="33"/>
      <c r="P2397" s="244">
        <f t="shared" si="208"/>
        <v>0</v>
      </c>
      <c r="Q2397" s="25"/>
      <c r="R2397" s="25"/>
      <c r="S2397" s="25"/>
      <c r="T2397" s="109"/>
      <c r="U2397" s="25"/>
      <c r="V2397" s="25"/>
      <c r="W2397" s="25"/>
      <c r="X2397" s="25">
        <v>0</v>
      </c>
      <c r="Y2397" s="25"/>
      <c r="Z2397" s="25">
        <v>0</v>
      </c>
      <c r="AA2397" s="109"/>
      <c r="AB2397" s="25">
        <v>0</v>
      </c>
      <c r="AC2397" s="25">
        <v>0</v>
      </c>
      <c r="AD2397" s="25">
        <v>0</v>
      </c>
      <c r="AE2397" s="25">
        <v>0</v>
      </c>
      <c r="AF2397" s="25">
        <v>0</v>
      </c>
      <c r="AG2397" s="25">
        <v>0</v>
      </c>
      <c r="AH2397" s="109"/>
      <c r="AI2397" s="25">
        <v>0</v>
      </c>
      <c r="AJ2397" s="25">
        <v>0</v>
      </c>
      <c r="AK2397" s="123">
        <v>0</v>
      </c>
      <c r="AL2397" s="25">
        <v>0</v>
      </c>
      <c r="AM2397" s="25">
        <v>0</v>
      </c>
      <c r="AN2397" s="25">
        <v>0</v>
      </c>
      <c r="AO2397" s="109"/>
      <c r="AP2397" s="25">
        <v>0</v>
      </c>
      <c r="AQ2397" s="25">
        <v>0</v>
      </c>
      <c r="AR2397" s="25">
        <v>0</v>
      </c>
      <c r="AS2397" s="25">
        <v>0</v>
      </c>
      <c r="AT2397" s="25">
        <v>0</v>
      </c>
      <c r="AU2397" s="25">
        <v>0</v>
      </c>
      <c r="AW2397" t="str">
        <f t="shared" si="209"/>
        <v>Phạm Thanh Hà</v>
      </c>
      <c r="AX2397" s="27" t="str">
        <f t="shared" si="210"/>
        <v xml:space="preserve">Trần Thị Thúy Quỳnh </v>
      </c>
      <c r="AY2397" s="4" t="str">
        <f t="shared" si="211"/>
        <v>VIN+</v>
      </c>
    </row>
    <row r="2398" spans="1:51" outlineLevel="1" x14ac:dyDescent="0.25">
      <c r="A2398" s="4" t="s">
        <v>1104</v>
      </c>
      <c r="B2398" s="4" t="s">
        <v>797</v>
      </c>
      <c r="C2398" s="4" t="s">
        <v>451</v>
      </c>
      <c r="D2398" s="11" t="s">
        <v>776</v>
      </c>
      <c r="E2398" s="32" t="s">
        <v>574</v>
      </c>
      <c r="F2398" s="11" t="s">
        <v>710</v>
      </c>
      <c r="G2398" s="35">
        <v>5291344</v>
      </c>
      <c r="H2398" s="4" t="s">
        <v>3885</v>
      </c>
      <c r="I2398" s="4"/>
      <c r="J2398" s="4"/>
      <c r="K2398" s="4"/>
      <c r="L2398" s="4"/>
      <c r="M2398" s="33"/>
      <c r="N2398" s="38"/>
      <c r="O2398" s="33"/>
      <c r="P2398" s="244">
        <f t="shared" si="208"/>
        <v>1317.7739999999999</v>
      </c>
      <c r="Q2398" s="25"/>
      <c r="R2398" s="25"/>
      <c r="S2398" s="25"/>
      <c r="T2398" s="109"/>
      <c r="U2398" s="25"/>
      <c r="V2398" s="25"/>
      <c r="W2398" s="25"/>
      <c r="X2398" s="25">
        <v>0</v>
      </c>
      <c r="Y2398" s="25"/>
      <c r="Z2398" s="25">
        <v>0</v>
      </c>
      <c r="AA2398" s="109"/>
      <c r="AB2398" s="25">
        <v>0</v>
      </c>
      <c r="AC2398" s="25">
        <v>0</v>
      </c>
      <c r="AD2398" s="25">
        <v>0</v>
      </c>
      <c r="AE2398" s="25">
        <v>0</v>
      </c>
      <c r="AF2398" s="25">
        <v>0</v>
      </c>
      <c r="AG2398" s="25">
        <v>0</v>
      </c>
      <c r="AH2398" s="109"/>
      <c r="AI2398" s="25">
        <v>0</v>
      </c>
      <c r="AJ2398" s="25">
        <v>0</v>
      </c>
      <c r="AK2398" s="123">
        <v>238.464</v>
      </c>
      <c r="AL2398" s="25">
        <v>0</v>
      </c>
      <c r="AM2398" s="25">
        <v>0</v>
      </c>
      <c r="AN2398" s="25">
        <v>0</v>
      </c>
      <c r="AO2398" s="109"/>
      <c r="AP2398" s="25">
        <v>180.59800000000001</v>
      </c>
      <c r="AQ2398" s="25">
        <v>0</v>
      </c>
      <c r="AR2398" s="25">
        <v>0</v>
      </c>
      <c r="AS2398" s="25">
        <v>0</v>
      </c>
      <c r="AT2398" s="25">
        <v>0</v>
      </c>
      <c r="AU2398" s="25">
        <v>898.71199999999999</v>
      </c>
      <c r="AW2398" t="str">
        <f t="shared" si="209"/>
        <v>Phạm Thanh Hà</v>
      </c>
      <c r="AX2398" s="27" t="str">
        <f t="shared" si="210"/>
        <v xml:space="preserve">Trần Thị Thúy Quỳnh </v>
      </c>
      <c r="AY2398" s="4" t="str">
        <f t="shared" si="211"/>
        <v>VIN+</v>
      </c>
    </row>
    <row r="2399" spans="1:51" outlineLevel="1" x14ac:dyDescent="0.25">
      <c r="A2399" s="4" t="s">
        <v>1104</v>
      </c>
      <c r="B2399" s="4" t="s">
        <v>797</v>
      </c>
      <c r="C2399" s="4" t="s">
        <v>451</v>
      </c>
      <c r="D2399" s="11" t="s">
        <v>776</v>
      </c>
      <c r="E2399" s="32" t="s">
        <v>574</v>
      </c>
      <c r="F2399" s="11" t="s">
        <v>710</v>
      </c>
      <c r="G2399" s="35">
        <v>5291368</v>
      </c>
      <c r="H2399" s="4" t="s">
        <v>3886</v>
      </c>
      <c r="I2399" s="4"/>
      <c r="J2399" s="4"/>
      <c r="K2399" s="4"/>
      <c r="L2399" s="4"/>
      <c r="M2399" s="33"/>
      <c r="N2399" s="38"/>
      <c r="O2399" s="33"/>
      <c r="P2399" s="244">
        <f t="shared" si="208"/>
        <v>180.59800000000001</v>
      </c>
      <c r="Q2399" s="25"/>
      <c r="R2399" s="25"/>
      <c r="S2399" s="25"/>
      <c r="T2399" s="109"/>
      <c r="U2399" s="25"/>
      <c r="V2399" s="25"/>
      <c r="W2399" s="25"/>
      <c r="X2399" s="25">
        <v>0</v>
      </c>
      <c r="Y2399" s="25"/>
      <c r="Z2399" s="25">
        <v>0</v>
      </c>
      <c r="AA2399" s="109"/>
      <c r="AB2399" s="25">
        <v>0</v>
      </c>
      <c r="AC2399" s="25">
        <v>0</v>
      </c>
      <c r="AD2399" s="25">
        <v>0</v>
      </c>
      <c r="AE2399" s="25">
        <v>0</v>
      </c>
      <c r="AF2399" s="25">
        <v>0</v>
      </c>
      <c r="AG2399" s="25">
        <v>0</v>
      </c>
      <c r="AH2399" s="109"/>
      <c r="AI2399" s="25">
        <v>0</v>
      </c>
      <c r="AJ2399" s="25">
        <v>0</v>
      </c>
      <c r="AK2399" s="123">
        <v>0</v>
      </c>
      <c r="AL2399" s="25">
        <v>0</v>
      </c>
      <c r="AM2399" s="25">
        <v>0</v>
      </c>
      <c r="AN2399" s="25">
        <v>0</v>
      </c>
      <c r="AO2399" s="109"/>
      <c r="AP2399" s="25">
        <v>180.59800000000001</v>
      </c>
      <c r="AQ2399" s="25">
        <v>0</v>
      </c>
      <c r="AR2399" s="25">
        <v>0</v>
      </c>
      <c r="AS2399" s="25">
        <v>0</v>
      </c>
      <c r="AT2399" s="25">
        <v>0</v>
      </c>
      <c r="AU2399" s="25">
        <v>0</v>
      </c>
      <c r="AW2399" t="str">
        <f t="shared" si="209"/>
        <v>Phạm Thanh Hà</v>
      </c>
      <c r="AX2399" s="27" t="str">
        <f t="shared" si="210"/>
        <v xml:space="preserve">Trần Thị Thúy Quỳnh </v>
      </c>
      <c r="AY2399" s="4" t="str">
        <f t="shared" si="211"/>
        <v>VIN+</v>
      </c>
    </row>
    <row r="2400" spans="1:51" outlineLevel="1" x14ac:dyDescent="0.25">
      <c r="A2400" s="4" t="s">
        <v>1104</v>
      </c>
      <c r="B2400" s="4" t="s">
        <v>797</v>
      </c>
      <c r="C2400" s="4" t="s">
        <v>451</v>
      </c>
      <c r="D2400" s="11" t="s">
        <v>776</v>
      </c>
      <c r="E2400" s="32" t="s">
        <v>574</v>
      </c>
      <c r="F2400" s="11" t="s">
        <v>710</v>
      </c>
      <c r="G2400" s="35">
        <v>5290594</v>
      </c>
      <c r="H2400" s="4" t="s">
        <v>3887</v>
      </c>
      <c r="I2400" s="4"/>
      <c r="J2400" s="4"/>
      <c r="K2400" s="4"/>
      <c r="L2400" s="4"/>
      <c r="M2400" s="33"/>
      <c r="N2400" s="38"/>
      <c r="O2400" s="33"/>
      <c r="P2400" s="244">
        <f t="shared" si="208"/>
        <v>1910.434</v>
      </c>
      <c r="Q2400" s="25"/>
      <c r="R2400" s="25"/>
      <c r="S2400" s="25"/>
      <c r="T2400" s="109"/>
      <c r="U2400" s="25"/>
      <c r="V2400" s="25"/>
      <c r="W2400" s="25"/>
      <c r="X2400" s="25">
        <v>0</v>
      </c>
      <c r="Y2400" s="25"/>
      <c r="Z2400" s="25">
        <v>0</v>
      </c>
      <c r="AA2400" s="109"/>
      <c r="AB2400" s="25">
        <v>0</v>
      </c>
      <c r="AC2400" s="25">
        <v>0</v>
      </c>
      <c r="AD2400" s="25">
        <v>0</v>
      </c>
      <c r="AE2400" s="25">
        <v>0</v>
      </c>
      <c r="AF2400" s="25">
        <v>0</v>
      </c>
      <c r="AG2400" s="25">
        <v>0</v>
      </c>
      <c r="AH2400" s="109"/>
      <c r="AI2400" s="25">
        <v>0</v>
      </c>
      <c r="AJ2400" s="25">
        <v>0</v>
      </c>
      <c r="AK2400" s="123">
        <v>0</v>
      </c>
      <c r="AL2400" s="25">
        <v>1312.913</v>
      </c>
      <c r="AM2400" s="25">
        <v>0</v>
      </c>
      <c r="AN2400" s="25">
        <v>0</v>
      </c>
      <c r="AO2400" s="109"/>
      <c r="AP2400" s="25">
        <v>0</v>
      </c>
      <c r="AQ2400" s="25">
        <v>0</v>
      </c>
      <c r="AR2400" s="25">
        <v>0</v>
      </c>
      <c r="AS2400" s="25">
        <v>597.52099999999996</v>
      </c>
      <c r="AT2400" s="25">
        <v>0</v>
      </c>
      <c r="AU2400" s="25">
        <v>0</v>
      </c>
      <c r="AW2400" t="str">
        <f t="shared" si="209"/>
        <v>Phạm Thanh Hà</v>
      </c>
      <c r="AX2400" s="27" t="str">
        <f t="shared" si="210"/>
        <v xml:space="preserve">Trần Thị Thúy Quỳnh </v>
      </c>
      <c r="AY2400" s="4" t="str">
        <f t="shared" si="211"/>
        <v>VIN+</v>
      </c>
    </row>
    <row r="2401" spans="1:51" outlineLevel="1" x14ac:dyDescent="0.25">
      <c r="A2401" s="4" t="s">
        <v>1104</v>
      </c>
      <c r="B2401" s="4" t="s">
        <v>797</v>
      </c>
      <c r="C2401" s="4" t="s">
        <v>451</v>
      </c>
      <c r="D2401" s="11" t="s">
        <v>776</v>
      </c>
      <c r="E2401" s="32" t="s">
        <v>574</v>
      </c>
      <c r="F2401" s="11" t="s">
        <v>710</v>
      </c>
      <c r="G2401" s="35">
        <v>5293951</v>
      </c>
      <c r="H2401" s="4" t="s">
        <v>3888</v>
      </c>
      <c r="I2401" s="4"/>
      <c r="J2401" s="4"/>
      <c r="K2401" s="4"/>
      <c r="L2401" s="4"/>
      <c r="M2401" s="33"/>
      <c r="N2401" s="38"/>
      <c r="O2401" s="33"/>
      <c r="P2401" s="244">
        <f t="shared" si="208"/>
        <v>1493.511</v>
      </c>
      <c r="Q2401" s="25"/>
      <c r="R2401" s="25"/>
      <c r="S2401" s="25"/>
      <c r="T2401" s="109"/>
      <c r="U2401" s="25"/>
      <c r="V2401" s="25"/>
      <c r="W2401" s="25"/>
      <c r="X2401" s="25">
        <v>0</v>
      </c>
      <c r="Y2401" s="25"/>
      <c r="Z2401" s="25">
        <v>0</v>
      </c>
      <c r="AA2401" s="109"/>
      <c r="AB2401" s="25">
        <v>0</v>
      </c>
      <c r="AC2401" s="25">
        <v>0</v>
      </c>
      <c r="AD2401" s="25">
        <v>0</v>
      </c>
      <c r="AE2401" s="25">
        <v>0</v>
      </c>
      <c r="AF2401" s="25">
        <v>0</v>
      </c>
      <c r="AG2401" s="25">
        <v>0</v>
      </c>
      <c r="AH2401" s="109"/>
      <c r="AI2401" s="25">
        <v>0</v>
      </c>
      <c r="AJ2401" s="25">
        <v>0</v>
      </c>
      <c r="AK2401" s="123">
        <v>0</v>
      </c>
      <c r="AL2401" s="25">
        <v>476.928</v>
      </c>
      <c r="AM2401" s="25">
        <v>0</v>
      </c>
      <c r="AN2401" s="25">
        <v>0</v>
      </c>
      <c r="AO2401" s="109"/>
      <c r="AP2401" s="25">
        <v>359.05700000000002</v>
      </c>
      <c r="AQ2401" s="25">
        <v>0</v>
      </c>
      <c r="AR2401" s="25">
        <v>0</v>
      </c>
      <c r="AS2401" s="25">
        <v>657.52599999999995</v>
      </c>
      <c r="AT2401" s="25">
        <v>0</v>
      </c>
      <c r="AU2401" s="25">
        <v>0</v>
      </c>
      <c r="AW2401" t="str">
        <f t="shared" si="209"/>
        <v>Phạm Thanh Hà</v>
      </c>
      <c r="AX2401" s="27" t="str">
        <f t="shared" si="210"/>
        <v xml:space="preserve">Trần Thị Thúy Quỳnh </v>
      </c>
      <c r="AY2401" s="4" t="str">
        <f t="shared" si="211"/>
        <v>VIN+</v>
      </c>
    </row>
    <row r="2402" spans="1:51" outlineLevel="1" x14ac:dyDescent="0.25">
      <c r="A2402" s="4" t="s">
        <v>1104</v>
      </c>
      <c r="B2402" s="4" t="s">
        <v>797</v>
      </c>
      <c r="C2402" s="4" t="s">
        <v>451</v>
      </c>
      <c r="D2402" s="11" t="s">
        <v>776</v>
      </c>
      <c r="E2402" s="32" t="s">
        <v>574</v>
      </c>
      <c r="F2402" s="11" t="s">
        <v>710</v>
      </c>
      <c r="G2402" s="35">
        <v>5272477</v>
      </c>
      <c r="H2402" s="4" t="s">
        <v>3889</v>
      </c>
      <c r="I2402" s="4"/>
      <c r="J2402" s="4"/>
      <c r="K2402" s="4"/>
      <c r="L2402" s="4"/>
      <c r="M2402" s="33"/>
      <c r="N2402" s="38"/>
      <c r="O2402" s="33"/>
      <c r="P2402" s="244">
        <f t="shared" si="208"/>
        <v>0</v>
      </c>
      <c r="Q2402" s="25"/>
      <c r="R2402" s="25"/>
      <c r="S2402" s="25"/>
      <c r="T2402" s="109"/>
      <c r="U2402" s="25"/>
      <c r="V2402" s="25"/>
      <c r="W2402" s="25"/>
      <c r="X2402" s="25">
        <v>0</v>
      </c>
      <c r="Y2402" s="25"/>
      <c r="Z2402" s="25">
        <v>0</v>
      </c>
      <c r="AA2402" s="109"/>
      <c r="AB2402" s="25">
        <v>0</v>
      </c>
      <c r="AC2402" s="25">
        <v>0</v>
      </c>
      <c r="AD2402" s="25">
        <v>0</v>
      </c>
      <c r="AE2402" s="25">
        <v>0</v>
      </c>
      <c r="AF2402" s="25">
        <v>0</v>
      </c>
      <c r="AG2402" s="25">
        <v>0</v>
      </c>
      <c r="AH2402" s="109"/>
      <c r="AI2402" s="25">
        <v>0</v>
      </c>
      <c r="AJ2402" s="25">
        <v>0</v>
      </c>
      <c r="AK2402" s="123">
        <v>0</v>
      </c>
      <c r="AL2402" s="25">
        <v>0</v>
      </c>
      <c r="AM2402" s="25">
        <v>0</v>
      </c>
      <c r="AN2402" s="25">
        <v>0</v>
      </c>
      <c r="AO2402" s="109"/>
      <c r="AP2402" s="25">
        <v>0</v>
      </c>
      <c r="AQ2402" s="25">
        <v>0</v>
      </c>
      <c r="AR2402" s="25">
        <v>0</v>
      </c>
      <c r="AS2402" s="25">
        <v>0</v>
      </c>
      <c r="AT2402" s="25">
        <v>0</v>
      </c>
      <c r="AU2402" s="25">
        <v>0</v>
      </c>
      <c r="AW2402" t="str">
        <f t="shared" si="209"/>
        <v>Phạm Thanh Hà</v>
      </c>
      <c r="AX2402" s="27" t="str">
        <f t="shared" si="210"/>
        <v xml:space="preserve">Trần Thị Thúy Quỳnh </v>
      </c>
      <c r="AY2402" s="4" t="str">
        <f t="shared" si="211"/>
        <v>VIN+</v>
      </c>
    </row>
    <row r="2403" spans="1:51" outlineLevel="1" x14ac:dyDescent="0.25">
      <c r="A2403" s="4" t="s">
        <v>1104</v>
      </c>
      <c r="B2403" s="4" t="s">
        <v>797</v>
      </c>
      <c r="C2403" s="4" t="s">
        <v>451</v>
      </c>
      <c r="D2403" s="11" t="s">
        <v>776</v>
      </c>
      <c r="E2403" s="32" t="s">
        <v>574</v>
      </c>
      <c r="F2403" s="11" t="s">
        <v>710</v>
      </c>
      <c r="G2403" s="35">
        <v>5279401</v>
      </c>
      <c r="H2403" s="4" t="s">
        <v>3890</v>
      </c>
      <c r="I2403" s="4"/>
      <c r="J2403" s="4"/>
      <c r="K2403" s="4"/>
      <c r="L2403" s="4"/>
      <c r="M2403" s="33"/>
      <c r="N2403" s="38"/>
      <c r="O2403" s="33"/>
      <c r="P2403" s="244">
        <f t="shared" si="208"/>
        <v>0</v>
      </c>
      <c r="Q2403" s="25"/>
      <c r="R2403" s="25"/>
      <c r="S2403" s="25"/>
      <c r="T2403" s="109"/>
      <c r="U2403" s="25"/>
      <c r="V2403" s="25"/>
      <c r="W2403" s="25"/>
      <c r="X2403" s="25">
        <v>0</v>
      </c>
      <c r="Y2403" s="25"/>
      <c r="Z2403" s="25">
        <v>0</v>
      </c>
      <c r="AA2403" s="109"/>
      <c r="AB2403" s="25">
        <v>0</v>
      </c>
      <c r="AC2403" s="25">
        <v>0</v>
      </c>
      <c r="AD2403" s="25">
        <v>0</v>
      </c>
      <c r="AE2403" s="25">
        <v>0</v>
      </c>
      <c r="AF2403" s="25">
        <v>0</v>
      </c>
      <c r="AG2403" s="25">
        <v>0</v>
      </c>
      <c r="AH2403" s="109"/>
      <c r="AI2403" s="25">
        <v>0</v>
      </c>
      <c r="AJ2403" s="25">
        <v>0</v>
      </c>
      <c r="AK2403" s="123">
        <v>0</v>
      </c>
      <c r="AL2403" s="25">
        <v>0</v>
      </c>
      <c r="AM2403" s="25">
        <v>0</v>
      </c>
      <c r="AN2403" s="25">
        <v>0</v>
      </c>
      <c r="AO2403" s="109"/>
      <c r="AP2403" s="25">
        <v>0</v>
      </c>
      <c r="AQ2403" s="25">
        <v>0</v>
      </c>
      <c r="AR2403" s="25">
        <v>0</v>
      </c>
      <c r="AS2403" s="25">
        <v>0</v>
      </c>
      <c r="AT2403" s="25">
        <v>0</v>
      </c>
      <c r="AU2403" s="25">
        <v>0</v>
      </c>
      <c r="AW2403" t="str">
        <f t="shared" si="209"/>
        <v>Phạm Thanh Hà</v>
      </c>
      <c r="AX2403" s="27" t="str">
        <f t="shared" si="210"/>
        <v xml:space="preserve">Trần Thị Thúy Quỳnh </v>
      </c>
      <c r="AY2403" s="4" t="str">
        <f t="shared" si="211"/>
        <v>VIN+</v>
      </c>
    </row>
    <row r="2404" spans="1:51" outlineLevel="1" x14ac:dyDescent="0.25">
      <c r="A2404" s="4" t="s">
        <v>1104</v>
      </c>
      <c r="B2404" s="4" t="s">
        <v>797</v>
      </c>
      <c r="C2404" s="4" t="s">
        <v>451</v>
      </c>
      <c r="D2404" s="11" t="s">
        <v>776</v>
      </c>
      <c r="E2404" s="32" t="s">
        <v>574</v>
      </c>
      <c r="F2404" s="11" t="s">
        <v>710</v>
      </c>
      <c r="G2404" s="35">
        <v>5272408</v>
      </c>
      <c r="H2404" s="4" t="s">
        <v>3891</v>
      </c>
      <c r="I2404" s="4"/>
      <c r="J2404" s="4"/>
      <c r="K2404" s="4"/>
      <c r="L2404" s="4"/>
      <c r="M2404" s="33"/>
      <c r="N2404" s="38"/>
      <c r="O2404" s="33"/>
      <c r="P2404" s="244">
        <f t="shared" si="208"/>
        <v>597.52099999999996</v>
      </c>
      <c r="Q2404" s="25"/>
      <c r="R2404" s="25"/>
      <c r="S2404" s="25"/>
      <c r="T2404" s="109"/>
      <c r="U2404" s="25"/>
      <c r="V2404" s="25"/>
      <c r="W2404" s="25"/>
      <c r="X2404" s="25">
        <v>0</v>
      </c>
      <c r="Y2404" s="25"/>
      <c r="Z2404" s="25">
        <v>0</v>
      </c>
      <c r="AA2404" s="109"/>
      <c r="AB2404" s="25">
        <v>0</v>
      </c>
      <c r="AC2404" s="25">
        <v>0</v>
      </c>
      <c r="AD2404" s="25">
        <v>0</v>
      </c>
      <c r="AE2404" s="25">
        <v>0</v>
      </c>
      <c r="AF2404" s="25">
        <v>0</v>
      </c>
      <c r="AG2404" s="25">
        <v>0</v>
      </c>
      <c r="AH2404" s="109"/>
      <c r="AI2404" s="25">
        <v>0</v>
      </c>
      <c r="AJ2404" s="25">
        <v>0</v>
      </c>
      <c r="AK2404" s="123">
        <v>0</v>
      </c>
      <c r="AL2404" s="25">
        <v>0</v>
      </c>
      <c r="AM2404" s="25">
        <v>0</v>
      </c>
      <c r="AN2404" s="25">
        <v>0</v>
      </c>
      <c r="AO2404" s="109"/>
      <c r="AP2404" s="25">
        <v>597.52099999999996</v>
      </c>
      <c r="AQ2404" s="25">
        <v>0</v>
      </c>
      <c r="AR2404" s="25">
        <v>0</v>
      </c>
      <c r="AS2404" s="25">
        <v>0</v>
      </c>
      <c r="AT2404" s="25">
        <v>0</v>
      </c>
      <c r="AU2404" s="25">
        <v>0</v>
      </c>
      <c r="AW2404" t="str">
        <f t="shared" si="209"/>
        <v>Phạm Thanh Hà</v>
      </c>
      <c r="AX2404" s="27" t="str">
        <f t="shared" si="210"/>
        <v xml:space="preserve">Trần Thị Thúy Quỳnh </v>
      </c>
      <c r="AY2404" s="4" t="str">
        <f t="shared" si="211"/>
        <v>VIN+</v>
      </c>
    </row>
    <row r="2405" spans="1:51" outlineLevel="1" x14ac:dyDescent="0.25">
      <c r="A2405" s="4" t="s">
        <v>1104</v>
      </c>
      <c r="B2405" s="4" t="s">
        <v>797</v>
      </c>
      <c r="C2405" s="4" t="s">
        <v>451</v>
      </c>
      <c r="D2405" s="11" t="s">
        <v>776</v>
      </c>
      <c r="E2405" s="32" t="s">
        <v>574</v>
      </c>
      <c r="F2405" s="11" t="s">
        <v>710</v>
      </c>
      <c r="G2405" s="35">
        <v>5139767</v>
      </c>
      <c r="H2405" s="4" t="s">
        <v>3892</v>
      </c>
      <c r="I2405" s="4"/>
      <c r="J2405" s="4"/>
      <c r="K2405" s="4"/>
      <c r="L2405" s="4"/>
      <c r="M2405" s="33"/>
      <c r="N2405" s="38"/>
      <c r="O2405" s="33"/>
      <c r="P2405" s="244">
        <f t="shared" si="208"/>
        <v>1195.0419999999999</v>
      </c>
      <c r="Q2405" s="25"/>
      <c r="R2405" s="25"/>
      <c r="S2405" s="25"/>
      <c r="T2405" s="109"/>
      <c r="U2405" s="25"/>
      <c r="V2405" s="25"/>
      <c r="W2405" s="25"/>
      <c r="X2405" s="25">
        <v>0</v>
      </c>
      <c r="Y2405" s="25"/>
      <c r="Z2405" s="25">
        <v>0</v>
      </c>
      <c r="AA2405" s="109"/>
      <c r="AB2405" s="25">
        <v>0</v>
      </c>
      <c r="AC2405" s="25">
        <v>0</v>
      </c>
      <c r="AD2405" s="25">
        <v>0</v>
      </c>
      <c r="AE2405" s="25">
        <v>0</v>
      </c>
      <c r="AF2405" s="25">
        <v>0</v>
      </c>
      <c r="AG2405" s="25">
        <v>0</v>
      </c>
      <c r="AH2405" s="109"/>
      <c r="AI2405" s="25">
        <v>0</v>
      </c>
      <c r="AJ2405" s="25">
        <v>597.52099999999996</v>
      </c>
      <c r="AK2405" s="123">
        <v>0</v>
      </c>
      <c r="AL2405" s="25">
        <v>0</v>
      </c>
      <c r="AM2405" s="25">
        <v>0</v>
      </c>
      <c r="AN2405" s="25">
        <v>0</v>
      </c>
      <c r="AO2405" s="109"/>
      <c r="AP2405" s="25">
        <v>0</v>
      </c>
      <c r="AQ2405" s="25">
        <v>0</v>
      </c>
      <c r="AR2405" s="25">
        <v>0</v>
      </c>
      <c r="AS2405" s="25">
        <v>597.52099999999996</v>
      </c>
      <c r="AT2405" s="25">
        <v>0</v>
      </c>
      <c r="AU2405" s="25">
        <v>0</v>
      </c>
      <c r="AW2405" t="str">
        <f t="shared" si="209"/>
        <v>Phạm Thanh Hà</v>
      </c>
      <c r="AX2405" s="27" t="str">
        <f t="shared" si="210"/>
        <v xml:space="preserve">Trần Thị Thúy Quỳnh </v>
      </c>
      <c r="AY2405" s="4" t="str">
        <f t="shared" si="211"/>
        <v>VIN+</v>
      </c>
    </row>
    <row r="2406" spans="1:51" outlineLevel="1" x14ac:dyDescent="0.25">
      <c r="A2406" s="4" t="s">
        <v>1104</v>
      </c>
      <c r="B2406" s="4" t="s">
        <v>797</v>
      </c>
      <c r="C2406" s="4" t="s">
        <v>451</v>
      </c>
      <c r="D2406" s="11" t="s">
        <v>776</v>
      </c>
      <c r="E2406" s="32" t="s">
        <v>574</v>
      </c>
      <c r="F2406" s="11" t="s">
        <v>710</v>
      </c>
      <c r="G2406" s="35">
        <v>5294251</v>
      </c>
      <c r="H2406" s="4" t="s">
        <v>3893</v>
      </c>
      <c r="I2406" s="4"/>
      <c r="J2406" s="4"/>
      <c r="K2406" s="4"/>
      <c r="L2406" s="4"/>
      <c r="M2406" s="33"/>
      <c r="N2406" s="38"/>
      <c r="O2406" s="33"/>
      <c r="P2406" s="244">
        <f t="shared" si="208"/>
        <v>238.464</v>
      </c>
      <c r="Q2406" s="25"/>
      <c r="R2406" s="25"/>
      <c r="S2406" s="25"/>
      <c r="T2406" s="109"/>
      <c r="U2406" s="25"/>
      <c r="V2406" s="25"/>
      <c r="W2406" s="25"/>
      <c r="X2406" s="25">
        <v>0</v>
      </c>
      <c r="Y2406" s="25"/>
      <c r="Z2406" s="25">
        <v>0</v>
      </c>
      <c r="AA2406" s="109"/>
      <c r="AB2406" s="25">
        <v>0</v>
      </c>
      <c r="AC2406" s="25">
        <v>0</v>
      </c>
      <c r="AD2406" s="25">
        <v>0</v>
      </c>
      <c r="AE2406" s="25">
        <v>0</v>
      </c>
      <c r="AF2406" s="25">
        <v>0</v>
      </c>
      <c r="AG2406" s="25">
        <v>0</v>
      </c>
      <c r="AH2406" s="109"/>
      <c r="AI2406" s="25">
        <v>0</v>
      </c>
      <c r="AJ2406" s="25">
        <v>0</v>
      </c>
      <c r="AK2406" s="123">
        <v>0</v>
      </c>
      <c r="AL2406" s="25">
        <v>0</v>
      </c>
      <c r="AM2406" s="25">
        <v>0</v>
      </c>
      <c r="AN2406" s="25">
        <v>0</v>
      </c>
      <c r="AO2406" s="109"/>
      <c r="AP2406" s="25">
        <v>238.464</v>
      </c>
      <c r="AQ2406" s="25">
        <v>0</v>
      </c>
      <c r="AR2406" s="25">
        <v>0</v>
      </c>
      <c r="AS2406" s="25">
        <v>0</v>
      </c>
      <c r="AT2406" s="25">
        <v>0</v>
      </c>
      <c r="AU2406" s="25">
        <v>0</v>
      </c>
      <c r="AW2406" t="str">
        <f t="shared" si="209"/>
        <v>Phạm Thanh Hà</v>
      </c>
      <c r="AX2406" s="27" t="str">
        <f t="shared" si="210"/>
        <v xml:space="preserve">Trần Thị Thúy Quỳnh </v>
      </c>
      <c r="AY2406" s="4" t="str">
        <f t="shared" si="211"/>
        <v>VIN+</v>
      </c>
    </row>
    <row r="2407" spans="1:51" outlineLevel="1" x14ac:dyDescent="0.25">
      <c r="A2407" s="4" t="s">
        <v>1104</v>
      </c>
      <c r="B2407" s="4" t="s">
        <v>797</v>
      </c>
      <c r="C2407" s="4" t="s">
        <v>451</v>
      </c>
      <c r="D2407" s="11" t="s">
        <v>776</v>
      </c>
      <c r="E2407" s="32" t="s">
        <v>574</v>
      </c>
      <c r="F2407" s="11" t="s">
        <v>710</v>
      </c>
      <c r="G2407" s="35">
        <v>5295423</v>
      </c>
      <c r="H2407" s="4" t="s">
        <v>3894</v>
      </c>
      <c r="I2407" s="4"/>
      <c r="J2407" s="4"/>
      <c r="K2407" s="4"/>
      <c r="L2407" s="4"/>
      <c r="M2407" s="33"/>
      <c r="N2407" s="38"/>
      <c r="O2407" s="33"/>
      <c r="P2407" s="244">
        <f t="shared" si="208"/>
        <v>180.59800000000001</v>
      </c>
      <c r="Q2407" s="25"/>
      <c r="R2407" s="25"/>
      <c r="S2407" s="25"/>
      <c r="T2407" s="109"/>
      <c r="U2407" s="25"/>
      <c r="V2407" s="25"/>
      <c r="W2407" s="25"/>
      <c r="X2407" s="25">
        <v>0</v>
      </c>
      <c r="Y2407" s="25"/>
      <c r="Z2407" s="25">
        <v>0</v>
      </c>
      <c r="AA2407" s="109"/>
      <c r="AB2407" s="25">
        <v>0</v>
      </c>
      <c r="AC2407" s="25">
        <v>0</v>
      </c>
      <c r="AD2407" s="25">
        <v>0</v>
      </c>
      <c r="AE2407" s="25">
        <v>0</v>
      </c>
      <c r="AF2407" s="25">
        <v>0</v>
      </c>
      <c r="AG2407" s="25">
        <v>0</v>
      </c>
      <c r="AH2407" s="109"/>
      <c r="AI2407" s="25">
        <v>0</v>
      </c>
      <c r="AJ2407" s="25">
        <v>0</v>
      </c>
      <c r="AK2407" s="123">
        <v>0</v>
      </c>
      <c r="AL2407" s="25">
        <v>0</v>
      </c>
      <c r="AM2407" s="25">
        <v>0</v>
      </c>
      <c r="AN2407" s="25">
        <v>0</v>
      </c>
      <c r="AO2407" s="109"/>
      <c r="AP2407" s="25">
        <v>0</v>
      </c>
      <c r="AQ2407" s="25">
        <v>0</v>
      </c>
      <c r="AR2407" s="25">
        <v>0</v>
      </c>
      <c r="AS2407" s="25">
        <v>180.59800000000001</v>
      </c>
      <c r="AT2407" s="25">
        <v>0</v>
      </c>
      <c r="AU2407" s="25">
        <v>0</v>
      </c>
      <c r="AW2407" t="str">
        <f t="shared" si="209"/>
        <v>Phạm Thanh Hà</v>
      </c>
      <c r="AX2407" s="27" t="str">
        <f t="shared" si="210"/>
        <v xml:space="preserve">Trần Thị Thúy Quỳnh </v>
      </c>
      <c r="AY2407" s="4" t="str">
        <f t="shared" si="211"/>
        <v>VIN+</v>
      </c>
    </row>
    <row r="2408" spans="1:51" outlineLevel="1" x14ac:dyDescent="0.25">
      <c r="A2408" s="4" t="s">
        <v>1104</v>
      </c>
      <c r="B2408" s="4" t="s">
        <v>797</v>
      </c>
      <c r="C2408" s="4" t="s">
        <v>451</v>
      </c>
      <c r="D2408" s="11" t="s">
        <v>776</v>
      </c>
      <c r="E2408" s="32" t="s">
        <v>574</v>
      </c>
      <c r="F2408" s="11" t="s">
        <v>710</v>
      </c>
      <c r="G2408" s="35">
        <v>5295388</v>
      </c>
      <c r="H2408" s="4" t="s">
        <v>3895</v>
      </c>
      <c r="I2408" s="4"/>
      <c r="J2408" s="4"/>
      <c r="K2408" s="4"/>
      <c r="L2408" s="4"/>
      <c r="M2408" s="33"/>
      <c r="N2408" s="38"/>
      <c r="O2408" s="33"/>
      <c r="P2408" s="244">
        <f t="shared" si="208"/>
        <v>238.464</v>
      </c>
      <c r="Q2408" s="25"/>
      <c r="R2408" s="25"/>
      <c r="S2408" s="25"/>
      <c r="T2408" s="109"/>
      <c r="U2408" s="25"/>
      <c r="V2408" s="25"/>
      <c r="W2408" s="25"/>
      <c r="X2408" s="25">
        <v>0</v>
      </c>
      <c r="Y2408" s="25"/>
      <c r="Z2408" s="25">
        <v>0</v>
      </c>
      <c r="AA2408" s="109"/>
      <c r="AB2408" s="25">
        <v>0</v>
      </c>
      <c r="AC2408" s="25">
        <v>0</v>
      </c>
      <c r="AD2408" s="25">
        <v>0</v>
      </c>
      <c r="AE2408" s="25">
        <v>0</v>
      </c>
      <c r="AF2408" s="25">
        <v>0</v>
      </c>
      <c r="AG2408" s="25">
        <v>0</v>
      </c>
      <c r="AH2408" s="109"/>
      <c r="AI2408" s="25">
        <v>0</v>
      </c>
      <c r="AJ2408" s="25">
        <v>0</v>
      </c>
      <c r="AK2408" s="123">
        <v>238.464</v>
      </c>
      <c r="AL2408" s="25">
        <v>0</v>
      </c>
      <c r="AM2408" s="25">
        <v>0</v>
      </c>
      <c r="AN2408" s="25">
        <v>0</v>
      </c>
      <c r="AO2408" s="109"/>
      <c r="AP2408" s="25">
        <v>0</v>
      </c>
      <c r="AQ2408" s="25">
        <v>0</v>
      </c>
      <c r="AR2408" s="25">
        <v>0</v>
      </c>
      <c r="AS2408" s="25">
        <v>0</v>
      </c>
      <c r="AT2408" s="25">
        <v>0</v>
      </c>
      <c r="AU2408" s="25">
        <v>0</v>
      </c>
      <c r="AW2408" t="str">
        <f t="shared" si="209"/>
        <v>Phạm Thanh Hà</v>
      </c>
      <c r="AX2408" s="27" t="str">
        <f t="shared" si="210"/>
        <v xml:space="preserve">Trần Thị Thúy Quỳnh </v>
      </c>
      <c r="AY2408" s="4" t="str">
        <f t="shared" si="211"/>
        <v>VIN+</v>
      </c>
    </row>
    <row r="2409" spans="1:51" outlineLevel="1" x14ac:dyDescent="0.25">
      <c r="A2409" s="4" t="s">
        <v>1104</v>
      </c>
      <c r="B2409" s="4" t="s">
        <v>797</v>
      </c>
      <c r="C2409" s="4" t="s">
        <v>451</v>
      </c>
      <c r="D2409" s="11" t="s">
        <v>776</v>
      </c>
      <c r="E2409" s="32" t="s">
        <v>574</v>
      </c>
      <c r="F2409" s="11" t="s">
        <v>710</v>
      </c>
      <c r="G2409" s="35">
        <v>5293937</v>
      </c>
      <c r="H2409" s="4" t="s">
        <v>3896</v>
      </c>
      <c r="I2409" s="4"/>
      <c r="J2409" s="4"/>
      <c r="K2409" s="4"/>
      <c r="L2409" s="4"/>
      <c r="M2409" s="33"/>
      <c r="N2409" s="38"/>
      <c r="O2409" s="33"/>
      <c r="P2409" s="244">
        <f t="shared" si="208"/>
        <v>476.928</v>
      </c>
      <c r="Q2409" s="25"/>
      <c r="R2409" s="25"/>
      <c r="S2409" s="25"/>
      <c r="T2409" s="109"/>
      <c r="U2409" s="25"/>
      <c r="V2409" s="25"/>
      <c r="W2409" s="25"/>
      <c r="X2409" s="25">
        <v>0</v>
      </c>
      <c r="Y2409" s="25"/>
      <c r="Z2409" s="25">
        <v>0</v>
      </c>
      <c r="AA2409" s="109"/>
      <c r="AB2409" s="25">
        <v>0</v>
      </c>
      <c r="AC2409" s="25">
        <v>0</v>
      </c>
      <c r="AD2409" s="25">
        <v>0</v>
      </c>
      <c r="AE2409" s="25">
        <v>0</v>
      </c>
      <c r="AF2409" s="25">
        <v>0</v>
      </c>
      <c r="AG2409" s="25">
        <v>0</v>
      </c>
      <c r="AH2409" s="109"/>
      <c r="AI2409" s="25">
        <v>0</v>
      </c>
      <c r="AJ2409" s="25">
        <v>0</v>
      </c>
      <c r="AK2409" s="123">
        <v>0</v>
      </c>
      <c r="AL2409" s="25">
        <v>0</v>
      </c>
      <c r="AM2409" s="25">
        <v>0</v>
      </c>
      <c r="AN2409" s="25">
        <v>0</v>
      </c>
      <c r="AO2409" s="109"/>
      <c r="AP2409" s="25">
        <v>476.928</v>
      </c>
      <c r="AQ2409" s="25">
        <v>0</v>
      </c>
      <c r="AR2409" s="25">
        <v>0</v>
      </c>
      <c r="AS2409" s="25">
        <v>0</v>
      </c>
      <c r="AT2409" s="25">
        <v>0</v>
      </c>
      <c r="AU2409" s="25">
        <v>0</v>
      </c>
      <c r="AW2409" t="str">
        <f t="shared" si="209"/>
        <v>Phạm Thanh Hà</v>
      </c>
      <c r="AX2409" s="27" t="str">
        <f t="shared" si="210"/>
        <v xml:space="preserve">Trần Thị Thúy Quỳnh </v>
      </c>
      <c r="AY2409" s="4" t="str">
        <f t="shared" si="211"/>
        <v>VIN+</v>
      </c>
    </row>
    <row r="2410" spans="1:51" outlineLevel="1" x14ac:dyDescent="0.25">
      <c r="A2410" s="4" t="s">
        <v>1104</v>
      </c>
      <c r="B2410" s="4" t="s">
        <v>797</v>
      </c>
      <c r="C2410" s="4" t="s">
        <v>451</v>
      </c>
      <c r="D2410" s="11" t="s">
        <v>776</v>
      </c>
      <c r="E2410" s="32" t="s">
        <v>574</v>
      </c>
      <c r="F2410" s="11" t="s">
        <v>710</v>
      </c>
      <c r="G2410" s="35">
        <v>5139743</v>
      </c>
      <c r="H2410" s="4" t="s">
        <v>3897</v>
      </c>
      <c r="I2410" s="4"/>
      <c r="J2410" s="4"/>
      <c r="K2410" s="4"/>
      <c r="L2410" s="4"/>
      <c r="M2410" s="33"/>
      <c r="N2410" s="38"/>
      <c r="O2410" s="33"/>
      <c r="P2410" s="244">
        <f t="shared" si="208"/>
        <v>238.464</v>
      </c>
      <c r="Q2410" s="25"/>
      <c r="R2410" s="25"/>
      <c r="S2410" s="25"/>
      <c r="T2410" s="109"/>
      <c r="U2410" s="25"/>
      <c r="V2410" s="25"/>
      <c r="W2410" s="25"/>
      <c r="X2410" s="25">
        <v>0</v>
      </c>
      <c r="Y2410" s="25"/>
      <c r="Z2410" s="25">
        <v>0</v>
      </c>
      <c r="AA2410" s="109"/>
      <c r="AB2410" s="25">
        <v>0</v>
      </c>
      <c r="AC2410" s="25">
        <v>0</v>
      </c>
      <c r="AD2410" s="25">
        <v>0</v>
      </c>
      <c r="AE2410" s="25">
        <v>0</v>
      </c>
      <c r="AF2410" s="25">
        <v>0</v>
      </c>
      <c r="AG2410" s="25">
        <v>0</v>
      </c>
      <c r="AH2410" s="109"/>
      <c r="AI2410" s="25">
        <v>0</v>
      </c>
      <c r="AJ2410" s="25">
        <v>0</v>
      </c>
      <c r="AK2410" s="123">
        <v>0</v>
      </c>
      <c r="AL2410" s="25">
        <v>0</v>
      </c>
      <c r="AM2410" s="25">
        <v>0</v>
      </c>
      <c r="AN2410" s="25">
        <v>0</v>
      </c>
      <c r="AO2410" s="109"/>
      <c r="AP2410" s="25">
        <v>238.464</v>
      </c>
      <c r="AQ2410" s="25">
        <v>0</v>
      </c>
      <c r="AR2410" s="25">
        <v>0</v>
      </c>
      <c r="AS2410" s="25">
        <v>0</v>
      </c>
      <c r="AT2410" s="25">
        <v>0</v>
      </c>
      <c r="AU2410" s="25">
        <v>0</v>
      </c>
      <c r="AW2410" t="str">
        <f t="shared" si="209"/>
        <v>Phạm Thanh Hà</v>
      </c>
      <c r="AX2410" s="27" t="str">
        <f t="shared" si="210"/>
        <v xml:space="preserve">Trần Thị Thúy Quỳnh </v>
      </c>
      <c r="AY2410" s="4" t="str">
        <f t="shared" si="211"/>
        <v>VIN+</v>
      </c>
    </row>
    <row r="2411" spans="1:51" outlineLevel="1" x14ac:dyDescent="0.25">
      <c r="A2411" s="4" t="s">
        <v>1104</v>
      </c>
      <c r="B2411" s="4" t="s">
        <v>797</v>
      </c>
      <c r="C2411" s="4" t="s">
        <v>451</v>
      </c>
      <c r="D2411" s="11" t="s">
        <v>776</v>
      </c>
      <c r="E2411" s="32" t="s">
        <v>574</v>
      </c>
      <c r="F2411" s="11" t="s">
        <v>710</v>
      </c>
      <c r="G2411" s="35">
        <v>5139705</v>
      </c>
      <c r="H2411" s="4" t="s">
        <v>3898</v>
      </c>
      <c r="I2411" s="4"/>
      <c r="J2411" s="4"/>
      <c r="K2411" s="4"/>
      <c r="L2411" s="4"/>
      <c r="M2411" s="33"/>
      <c r="N2411" s="38"/>
      <c r="O2411" s="33"/>
      <c r="P2411" s="244">
        <f t="shared" si="208"/>
        <v>0</v>
      </c>
      <c r="Q2411" s="25"/>
      <c r="R2411" s="25"/>
      <c r="S2411" s="25"/>
      <c r="T2411" s="109"/>
      <c r="U2411" s="25"/>
      <c r="V2411" s="25"/>
      <c r="W2411" s="25"/>
      <c r="X2411" s="25">
        <v>0</v>
      </c>
      <c r="Y2411" s="25"/>
      <c r="Z2411" s="25">
        <v>0</v>
      </c>
      <c r="AA2411" s="109"/>
      <c r="AB2411" s="25">
        <v>0</v>
      </c>
      <c r="AC2411" s="25">
        <v>0</v>
      </c>
      <c r="AD2411" s="25">
        <v>0</v>
      </c>
      <c r="AE2411" s="25">
        <v>0</v>
      </c>
      <c r="AF2411" s="25">
        <v>0</v>
      </c>
      <c r="AG2411" s="25">
        <v>0</v>
      </c>
      <c r="AH2411" s="109"/>
      <c r="AI2411" s="25">
        <v>0</v>
      </c>
      <c r="AJ2411" s="25">
        <v>0</v>
      </c>
      <c r="AK2411" s="123">
        <v>0</v>
      </c>
      <c r="AL2411" s="25">
        <v>0</v>
      </c>
      <c r="AM2411" s="25">
        <v>0</v>
      </c>
      <c r="AN2411" s="25">
        <v>0</v>
      </c>
      <c r="AO2411" s="109"/>
      <c r="AP2411" s="25">
        <v>0</v>
      </c>
      <c r="AQ2411" s="25">
        <v>0</v>
      </c>
      <c r="AR2411" s="25">
        <v>0</v>
      </c>
      <c r="AS2411" s="25">
        <v>0</v>
      </c>
      <c r="AT2411" s="25">
        <v>0</v>
      </c>
      <c r="AU2411" s="25">
        <v>0</v>
      </c>
      <c r="AW2411" t="str">
        <f t="shared" si="209"/>
        <v>Phạm Thanh Hà</v>
      </c>
      <c r="AX2411" s="27" t="str">
        <f t="shared" si="210"/>
        <v xml:space="preserve">Trần Thị Thúy Quỳnh </v>
      </c>
      <c r="AY2411" s="4" t="str">
        <f t="shared" si="211"/>
        <v>VIN+</v>
      </c>
    </row>
    <row r="2412" spans="1:51" outlineLevel="1" x14ac:dyDescent="0.25">
      <c r="A2412" s="4" t="s">
        <v>1104</v>
      </c>
      <c r="B2412" s="4" t="s">
        <v>797</v>
      </c>
      <c r="C2412" s="4" t="s">
        <v>451</v>
      </c>
      <c r="D2412" s="11" t="s">
        <v>776</v>
      </c>
      <c r="E2412" s="32" t="s">
        <v>574</v>
      </c>
      <c r="F2412" s="11" t="s">
        <v>710</v>
      </c>
      <c r="G2412" s="35">
        <v>5293269</v>
      </c>
      <c r="H2412" s="4" t="s">
        <v>3899</v>
      </c>
      <c r="I2412" s="4"/>
      <c r="J2412" s="4"/>
      <c r="K2412" s="4"/>
      <c r="L2412" s="4"/>
      <c r="M2412" s="33"/>
      <c r="N2412" s="38"/>
      <c r="O2412" s="33"/>
      <c r="P2412" s="244">
        <f t="shared" si="208"/>
        <v>0</v>
      </c>
      <c r="Q2412" s="25"/>
      <c r="R2412" s="25"/>
      <c r="S2412" s="25"/>
      <c r="T2412" s="109"/>
      <c r="U2412" s="25"/>
      <c r="V2412" s="25"/>
      <c r="W2412" s="25"/>
      <c r="X2412" s="25">
        <v>0</v>
      </c>
      <c r="Y2412" s="25"/>
      <c r="Z2412" s="25">
        <v>0</v>
      </c>
      <c r="AA2412" s="109"/>
      <c r="AB2412" s="25">
        <v>0</v>
      </c>
      <c r="AC2412" s="25">
        <v>0</v>
      </c>
      <c r="AD2412" s="25">
        <v>0</v>
      </c>
      <c r="AE2412" s="25">
        <v>0</v>
      </c>
      <c r="AF2412" s="25">
        <v>0</v>
      </c>
      <c r="AG2412" s="25">
        <v>0</v>
      </c>
      <c r="AH2412" s="109"/>
      <c r="AI2412" s="25">
        <v>0</v>
      </c>
      <c r="AJ2412" s="25">
        <v>0</v>
      </c>
      <c r="AK2412" s="123">
        <v>0</v>
      </c>
      <c r="AL2412" s="25">
        <v>0</v>
      </c>
      <c r="AM2412" s="25">
        <v>0</v>
      </c>
      <c r="AN2412" s="25">
        <v>0</v>
      </c>
      <c r="AO2412" s="109"/>
      <c r="AP2412" s="25">
        <v>0</v>
      </c>
      <c r="AQ2412" s="25">
        <v>0</v>
      </c>
      <c r="AR2412" s="25">
        <v>0</v>
      </c>
      <c r="AS2412" s="25">
        <v>0</v>
      </c>
      <c r="AT2412" s="25">
        <v>0</v>
      </c>
      <c r="AU2412" s="25">
        <v>0</v>
      </c>
      <c r="AW2412" t="str">
        <f t="shared" si="209"/>
        <v>Phạm Thanh Hà</v>
      </c>
      <c r="AX2412" s="27" t="str">
        <f t="shared" si="210"/>
        <v xml:space="preserve">Trần Thị Thúy Quỳnh </v>
      </c>
      <c r="AY2412" s="4" t="str">
        <f t="shared" si="211"/>
        <v>VIN+</v>
      </c>
    </row>
    <row r="2413" spans="1:51" outlineLevel="1" x14ac:dyDescent="0.25">
      <c r="A2413" s="4" t="s">
        <v>1104</v>
      </c>
      <c r="B2413" s="4" t="s">
        <v>797</v>
      </c>
      <c r="C2413" s="4" t="s">
        <v>451</v>
      </c>
      <c r="D2413" s="11" t="s">
        <v>776</v>
      </c>
      <c r="E2413" s="32" t="s">
        <v>574</v>
      </c>
      <c r="F2413" s="11" t="s">
        <v>710</v>
      </c>
      <c r="G2413" s="35">
        <v>5272415</v>
      </c>
      <c r="H2413" s="4" t="s">
        <v>3900</v>
      </c>
      <c r="I2413" s="4"/>
      <c r="J2413" s="4"/>
      <c r="K2413" s="4"/>
      <c r="L2413" s="4"/>
      <c r="M2413" s="33"/>
      <c r="N2413" s="38"/>
      <c r="O2413" s="33"/>
      <c r="P2413" s="244">
        <f t="shared" si="208"/>
        <v>238.464</v>
      </c>
      <c r="Q2413" s="25"/>
      <c r="R2413" s="25"/>
      <c r="S2413" s="25"/>
      <c r="T2413" s="109"/>
      <c r="U2413" s="25"/>
      <c r="V2413" s="25"/>
      <c r="W2413" s="25"/>
      <c r="X2413" s="25">
        <v>0</v>
      </c>
      <c r="Y2413" s="25"/>
      <c r="Z2413" s="25">
        <v>0</v>
      </c>
      <c r="AA2413" s="109"/>
      <c r="AB2413" s="25">
        <v>0</v>
      </c>
      <c r="AC2413" s="25">
        <v>0</v>
      </c>
      <c r="AD2413" s="25">
        <v>0</v>
      </c>
      <c r="AE2413" s="25">
        <v>0</v>
      </c>
      <c r="AF2413" s="25">
        <v>0</v>
      </c>
      <c r="AG2413" s="25">
        <v>0</v>
      </c>
      <c r="AH2413" s="109"/>
      <c r="AI2413" s="25">
        <v>0</v>
      </c>
      <c r="AJ2413" s="25">
        <v>238.464</v>
      </c>
      <c r="AK2413" s="123">
        <v>0</v>
      </c>
      <c r="AL2413" s="25">
        <v>0</v>
      </c>
      <c r="AM2413" s="25">
        <v>0</v>
      </c>
      <c r="AN2413" s="25">
        <v>0</v>
      </c>
      <c r="AO2413" s="109"/>
      <c r="AP2413" s="25">
        <v>0</v>
      </c>
      <c r="AQ2413" s="25">
        <v>0</v>
      </c>
      <c r="AR2413" s="25">
        <v>0</v>
      </c>
      <c r="AS2413" s="25">
        <v>0</v>
      </c>
      <c r="AT2413" s="25">
        <v>0</v>
      </c>
      <c r="AU2413" s="25">
        <v>0</v>
      </c>
      <c r="AW2413" t="str">
        <f t="shared" si="209"/>
        <v>Phạm Thanh Hà</v>
      </c>
      <c r="AX2413" s="27" t="str">
        <f t="shared" si="210"/>
        <v xml:space="preserve">Trần Thị Thúy Quỳnh </v>
      </c>
      <c r="AY2413" s="4" t="str">
        <f t="shared" si="211"/>
        <v>VIN+</v>
      </c>
    </row>
    <row r="2414" spans="1:51" outlineLevel="1" x14ac:dyDescent="0.25">
      <c r="A2414" s="4" t="s">
        <v>1104</v>
      </c>
      <c r="B2414" s="4" t="s">
        <v>797</v>
      </c>
      <c r="C2414" s="4" t="s">
        <v>451</v>
      </c>
      <c r="D2414" s="11" t="s">
        <v>776</v>
      </c>
      <c r="E2414" s="32" t="s">
        <v>574</v>
      </c>
      <c r="F2414" s="11" t="s">
        <v>710</v>
      </c>
      <c r="G2414" s="35">
        <v>5291375</v>
      </c>
      <c r="H2414" s="4" t="s">
        <v>3901</v>
      </c>
      <c r="I2414" s="4"/>
      <c r="J2414" s="4"/>
      <c r="K2414" s="4"/>
      <c r="L2414" s="4"/>
      <c r="M2414" s="33"/>
      <c r="N2414" s="38"/>
      <c r="O2414" s="33"/>
      <c r="P2414" s="244">
        <f t="shared" si="208"/>
        <v>0</v>
      </c>
      <c r="Q2414" s="25"/>
      <c r="R2414" s="25"/>
      <c r="S2414" s="25"/>
      <c r="T2414" s="109"/>
      <c r="U2414" s="25"/>
      <c r="V2414" s="25"/>
      <c r="W2414" s="25"/>
      <c r="X2414" s="25">
        <v>0</v>
      </c>
      <c r="Y2414" s="25"/>
      <c r="Z2414" s="25">
        <v>0</v>
      </c>
      <c r="AA2414" s="109"/>
      <c r="AB2414" s="25">
        <v>0</v>
      </c>
      <c r="AC2414" s="25">
        <v>0</v>
      </c>
      <c r="AD2414" s="25">
        <v>0</v>
      </c>
      <c r="AE2414" s="25">
        <v>0</v>
      </c>
      <c r="AF2414" s="25">
        <v>0</v>
      </c>
      <c r="AG2414" s="25">
        <v>0</v>
      </c>
      <c r="AH2414" s="109"/>
      <c r="AI2414" s="25">
        <v>0</v>
      </c>
      <c r="AJ2414" s="25">
        <v>0</v>
      </c>
      <c r="AK2414" s="123">
        <v>0</v>
      </c>
      <c r="AL2414" s="25">
        <v>0</v>
      </c>
      <c r="AM2414" s="25">
        <v>0</v>
      </c>
      <c r="AN2414" s="25">
        <v>0</v>
      </c>
      <c r="AO2414" s="109"/>
      <c r="AP2414" s="25">
        <v>0</v>
      </c>
      <c r="AQ2414" s="25">
        <v>0</v>
      </c>
      <c r="AR2414" s="25">
        <v>0</v>
      </c>
      <c r="AS2414" s="25">
        <v>0</v>
      </c>
      <c r="AT2414" s="25">
        <v>0</v>
      </c>
      <c r="AU2414" s="25">
        <v>0</v>
      </c>
      <c r="AW2414" t="str">
        <f t="shared" si="209"/>
        <v>Phạm Thanh Hà</v>
      </c>
      <c r="AX2414" s="27" t="str">
        <f t="shared" si="210"/>
        <v xml:space="preserve">Trần Thị Thúy Quỳnh </v>
      </c>
      <c r="AY2414" s="4" t="str">
        <f t="shared" si="211"/>
        <v>VIN+</v>
      </c>
    </row>
    <row r="2415" spans="1:51" outlineLevel="1" x14ac:dyDescent="0.25">
      <c r="A2415" s="4" t="s">
        <v>1104</v>
      </c>
      <c r="B2415" s="4" t="s">
        <v>797</v>
      </c>
      <c r="C2415" s="4" t="s">
        <v>451</v>
      </c>
      <c r="D2415" s="11" t="s">
        <v>776</v>
      </c>
      <c r="E2415" s="32" t="s">
        <v>574</v>
      </c>
      <c r="F2415" s="11" t="s">
        <v>710</v>
      </c>
      <c r="G2415" s="35">
        <v>5291382</v>
      </c>
      <c r="H2415" s="4" t="s">
        <v>3902</v>
      </c>
      <c r="I2415" s="4"/>
      <c r="J2415" s="4"/>
      <c r="K2415" s="4"/>
      <c r="L2415" s="4"/>
      <c r="M2415" s="33"/>
      <c r="N2415" s="38"/>
      <c r="O2415" s="33"/>
      <c r="P2415" s="244">
        <f t="shared" si="208"/>
        <v>0</v>
      </c>
      <c r="Q2415" s="25"/>
      <c r="R2415" s="25"/>
      <c r="S2415" s="25"/>
      <c r="T2415" s="109"/>
      <c r="U2415" s="25"/>
      <c r="V2415" s="25"/>
      <c r="W2415" s="25"/>
      <c r="X2415" s="25">
        <v>0</v>
      </c>
      <c r="Y2415" s="25"/>
      <c r="Z2415" s="25">
        <v>0</v>
      </c>
      <c r="AA2415" s="109"/>
      <c r="AB2415" s="25">
        <v>0</v>
      </c>
      <c r="AC2415" s="25">
        <v>0</v>
      </c>
      <c r="AD2415" s="25">
        <v>0</v>
      </c>
      <c r="AE2415" s="25">
        <v>0</v>
      </c>
      <c r="AF2415" s="25">
        <v>0</v>
      </c>
      <c r="AG2415" s="25">
        <v>0</v>
      </c>
      <c r="AH2415" s="109"/>
      <c r="AI2415" s="25">
        <v>0</v>
      </c>
      <c r="AJ2415" s="25">
        <v>0</v>
      </c>
      <c r="AK2415" s="123">
        <v>0</v>
      </c>
      <c r="AL2415" s="25">
        <v>0</v>
      </c>
      <c r="AM2415" s="25">
        <v>0</v>
      </c>
      <c r="AN2415" s="25">
        <v>0</v>
      </c>
      <c r="AO2415" s="109"/>
      <c r="AP2415" s="25">
        <v>0</v>
      </c>
      <c r="AQ2415" s="25">
        <v>0</v>
      </c>
      <c r="AR2415" s="25">
        <v>0</v>
      </c>
      <c r="AS2415" s="25">
        <v>0</v>
      </c>
      <c r="AT2415" s="25">
        <v>0</v>
      </c>
      <c r="AU2415" s="25">
        <v>0</v>
      </c>
      <c r="AW2415" t="str">
        <f t="shared" si="209"/>
        <v>Phạm Thanh Hà</v>
      </c>
      <c r="AX2415" s="27" t="str">
        <f t="shared" si="210"/>
        <v xml:space="preserve">Trần Thị Thúy Quỳnh </v>
      </c>
      <c r="AY2415" s="4" t="str">
        <f t="shared" si="211"/>
        <v>VIN+</v>
      </c>
    </row>
    <row r="2416" spans="1:51" outlineLevel="1" x14ac:dyDescent="0.25">
      <c r="A2416" s="4" t="s">
        <v>1104</v>
      </c>
      <c r="B2416" s="4" t="s">
        <v>797</v>
      </c>
      <c r="C2416" s="4" t="s">
        <v>451</v>
      </c>
      <c r="D2416" s="11" t="s">
        <v>776</v>
      </c>
      <c r="E2416" s="32" t="s">
        <v>574</v>
      </c>
      <c r="F2416" s="11" t="s">
        <v>710</v>
      </c>
      <c r="G2416" s="35">
        <v>5291399</v>
      </c>
      <c r="H2416" s="4" t="s">
        <v>3903</v>
      </c>
      <c r="I2416" s="4"/>
      <c r="J2416" s="4"/>
      <c r="K2416" s="4"/>
      <c r="L2416" s="4"/>
      <c r="M2416" s="33"/>
      <c r="N2416" s="38"/>
      <c r="O2416" s="33"/>
      <c r="P2416" s="244">
        <f t="shared" si="208"/>
        <v>180.59800000000001</v>
      </c>
      <c r="Q2416" s="25"/>
      <c r="R2416" s="25"/>
      <c r="S2416" s="25"/>
      <c r="T2416" s="109"/>
      <c r="U2416" s="25"/>
      <c r="V2416" s="25"/>
      <c r="W2416" s="25"/>
      <c r="X2416" s="25">
        <v>0</v>
      </c>
      <c r="Y2416" s="25"/>
      <c r="Z2416" s="25">
        <v>0</v>
      </c>
      <c r="AA2416" s="109"/>
      <c r="AB2416" s="25">
        <v>0</v>
      </c>
      <c r="AC2416" s="25">
        <v>0</v>
      </c>
      <c r="AD2416" s="25">
        <v>0</v>
      </c>
      <c r="AE2416" s="25">
        <v>0</v>
      </c>
      <c r="AF2416" s="25">
        <v>0</v>
      </c>
      <c r="AG2416" s="25">
        <v>0</v>
      </c>
      <c r="AH2416" s="109"/>
      <c r="AI2416" s="25">
        <v>0</v>
      </c>
      <c r="AJ2416" s="25">
        <v>0</v>
      </c>
      <c r="AK2416" s="123">
        <v>0</v>
      </c>
      <c r="AL2416" s="25">
        <v>0</v>
      </c>
      <c r="AM2416" s="25">
        <v>0</v>
      </c>
      <c r="AN2416" s="25">
        <v>0</v>
      </c>
      <c r="AO2416" s="109"/>
      <c r="AP2416" s="25">
        <v>180.59800000000001</v>
      </c>
      <c r="AQ2416" s="25">
        <v>0</v>
      </c>
      <c r="AR2416" s="25">
        <v>0</v>
      </c>
      <c r="AS2416" s="25">
        <v>0</v>
      </c>
      <c r="AT2416" s="25">
        <v>0</v>
      </c>
      <c r="AU2416" s="25">
        <v>0</v>
      </c>
      <c r="AW2416" t="str">
        <f t="shared" si="209"/>
        <v>Phạm Thanh Hà</v>
      </c>
      <c r="AX2416" s="27" t="str">
        <f t="shared" si="210"/>
        <v xml:space="preserve">Trần Thị Thúy Quỳnh </v>
      </c>
      <c r="AY2416" s="4" t="str">
        <f t="shared" si="211"/>
        <v>VIN+</v>
      </c>
    </row>
    <row r="2417" spans="1:51" outlineLevel="1" x14ac:dyDescent="0.25">
      <c r="A2417" s="4" t="s">
        <v>1104</v>
      </c>
      <c r="B2417" s="4" t="s">
        <v>797</v>
      </c>
      <c r="C2417" s="4" t="s">
        <v>451</v>
      </c>
      <c r="D2417" s="11" t="s">
        <v>776</v>
      </c>
      <c r="E2417" s="32" t="s">
        <v>574</v>
      </c>
      <c r="F2417" s="11" t="s">
        <v>710</v>
      </c>
      <c r="G2417" s="35">
        <v>5301191</v>
      </c>
      <c r="H2417" s="4" t="s">
        <v>3904</v>
      </c>
      <c r="I2417" s="4"/>
      <c r="J2417" s="4"/>
      <c r="K2417" s="4"/>
      <c r="L2417" s="4"/>
      <c r="M2417" s="33"/>
      <c r="N2417" s="38"/>
      <c r="O2417" s="33"/>
      <c r="P2417" s="244">
        <f t="shared" si="208"/>
        <v>599.66000000000008</v>
      </c>
      <c r="Q2417" s="25"/>
      <c r="R2417" s="25"/>
      <c r="S2417" s="25"/>
      <c r="T2417" s="109"/>
      <c r="U2417" s="25"/>
      <c r="V2417" s="25"/>
      <c r="W2417" s="25"/>
      <c r="X2417" s="25">
        <v>0</v>
      </c>
      <c r="Y2417" s="25"/>
      <c r="Z2417" s="25">
        <v>0</v>
      </c>
      <c r="AA2417" s="109"/>
      <c r="AB2417" s="25">
        <v>0</v>
      </c>
      <c r="AC2417" s="25">
        <v>0</v>
      </c>
      <c r="AD2417" s="25">
        <v>0</v>
      </c>
      <c r="AE2417" s="25">
        <v>0</v>
      </c>
      <c r="AF2417" s="25">
        <v>0</v>
      </c>
      <c r="AG2417" s="25">
        <v>0</v>
      </c>
      <c r="AH2417" s="109"/>
      <c r="AI2417" s="25">
        <v>0</v>
      </c>
      <c r="AJ2417" s="25">
        <v>0</v>
      </c>
      <c r="AK2417" s="123">
        <v>0</v>
      </c>
      <c r="AL2417" s="25">
        <v>0</v>
      </c>
      <c r="AM2417" s="25">
        <v>0</v>
      </c>
      <c r="AN2417" s="25">
        <v>0</v>
      </c>
      <c r="AO2417" s="109"/>
      <c r="AP2417" s="25">
        <v>180.59800000000001</v>
      </c>
      <c r="AQ2417" s="25">
        <v>0</v>
      </c>
      <c r="AR2417" s="25">
        <v>0</v>
      </c>
      <c r="AS2417" s="25">
        <v>419.06200000000001</v>
      </c>
      <c r="AT2417" s="25">
        <v>0</v>
      </c>
      <c r="AU2417" s="25">
        <v>0</v>
      </c>
      <c r="AW2417" t="str">
        <f t="shared" si="209"/>
        <v>Phạm Thanh Hà</v>
      </c>
      <c r="AX2417" s="27" t="str">
        <f t="shared" si="210"/>
        <v xml:space="preserve">Trần Thị Thúy Quỳnh </v>
      </c>
      <c r="AY2417" s="4" t="str">
        <f t="shared" si="211"/>
        <v>VIN+</v>
      </c>
    </row>
    <row r="2418" spans="1:51" x14ac:dyDescent="0.25">
      <c r="A2418" s="4" t="s">
        <v>1104</v>
      </c>
      <c r="B2418" s="4" t="s">
        <v>797</v>
      </c>
      <c r="C2418" s="4" t="s">
        <v>451</v>
      </c>
      <c r="D2418" s="11" t="s">
        <v>776</v>
      </c>
      <c r="E2418" s="32" t="s">
        <v>574</v>
      </c>
      <c r="F2418" s="11" t="s">
        <v>710</v>
      </c>
      <c r="G2418" s="35">
        <v>5301755</v>
      </c>
      <c r="H2418" s="4" t="s">
        <v>3905</v>
      </c>
      <c r="I2418" s="4"/>
      <c r="J2418" s="4"/>
      <c r="K2418" s="4"/>
      <c r="L2418" s="4"/>
      <c r="M2418" s="33"/>
      <c r="N2418" s="38"/>
      <c r="O2418" s="33"/>
      <c r="P2418" s="244">
        <f t="shared" si="208"/>
        <v>1433.5059999999999</v>
      </c>
      <c r="Q2418" s="25"/>
      <c r="R2418" s="25"/>
      <c r="S2418" s="25"/>
      <c r="T2418" s="109"/>
      <c r="U2418" s="25"/>
      <c r="V2418" s="25"/>
      <c r="W2418" s="25"/>
      <c r="X2418" s="25">
        <v>0</v>
      </c>
      <c r="Y2418" s="25"/>
      <c r="Z2418" s="25">
        <v>0</v>
      </c>
      <c r="AA2418" s="109"/>
      <c r="AB2418" s="25">
        <v>0</v>
      </c>
      <c r="AC2418" s="25">
        <v>0</v>
      </c>
      <c r="AD2418" s="25">
        <v>0</v>
      </c>
      <c r="AE2418" s="25">
        <v>0</v>
      </c>
      <c r="AF2418" s="25">
        <v>0</v>
      </c>
      <c r="AG2418" s="25">
        <v>0</v>
      </c>
      <c r="AH2418" s="109"/>
      <c r="AI2418" s="25">
        <v>0</v>
      </c>
      <c r="AJ2418" s="25">
        <v>0</v>
      </c>
      <c r="AK2418" s="123">
        <v>0</v>
      </c>
      <c r="AL2418" s="25">
        <v>597.52099999999996</v>
      </c>
      <c r="AM2418" s="25">
        <v>0</v>
      </c>
      <c r="AN2418" s="25">
        <v>0</v>
      </c>
      <c r="AO2418" s="109"/>
      <c r="AP2418" s="25">
        <v>0</v>
      </c>
      <c r="AQ2418" s="25">
        <v>0</v>
      </c>
      <c r="AR2418" s="25">
        <v>0</v>
      </c>
      <c r="AS2418" s="25">
        <v>835.98500000000001</v>
      </c>
      <c r="AT2418" s="25">
        <v>0</v>
      </c>
      <c r="AU2418" s="25">
        <v>0</v>
      </c>
      <c r="AW2418" t="str">
        <f t="shared" si="209"/>
        <v>Phạm Thanh Hà</v>
      </c>
      <c r="AX2418" s="27" t="str">
        <f t="shared" si="210"/>
        <v xml:space="preserve">Trần Thị Thúy Quỳnh </v>
      </c>
      <c r="AY2418" s="4" t="str">
        <f t="shared" si="211"/>
        <v>VIN+</v>
      </c>
    </row>
    <row r="2419" spans="1:51" x14ac:dyDescent="0.25">
      <c r="A2419" s="4" t="s">
        <v>1104</v>
      </c>
      <c r="B2419" s="4" t="s">
        <v>797</v>
      </c>
      <c r="C2419" s="4" t="s">
        <v>451</v>
      </c>
      <c r="D2419" s="11" t="s">
        <v>776</v>
      </c>
      <c r="E2419" s="32" t="s">
        <v>574</v>
      </c>
      <c r="F2419" s="11" t="s">
        <v>710</v>
      </c>
      <c r="G2419" s="35">
        <v>5301973</v>
      </c>
      <c r="H2419" s="4" t="s">
        <v>5233</v>
      </c>
      <c r="I2419" s="4"/>
      <c r="J2419" s="4"/>
      <c r="K2419" s="4"/>
      <c r="L2419" s="4"/>
      <c r="M2419" s="33"/>
      <c r="N2419" s="38"/>
      <c r="O2419" s="33"/>
      <c r="P2419" s="244">
        <f t="shared" si="208"/>
        <v>778.11900000000003</v>
      </c>
      <c r="Q2419" s="25"/>
      <c r="R2419" s="25"/>
      <c r="S2419" s="25"/>
      <c r="T2419" s="109"/>
      <c r="U2419" s="25"/>
      <c r="V2419" s="25"/>
      <c r="W2419" s="25"/>
      <c r="X2419" s="25"/>
      <c r="Y2419" s="25"/>
      <c r="Z2419" s="25"/>
      <c r="AA2419" s="109"/>
      <c r="AB2419" s="25"/>
      <c r="AC2419" s="25"/>
      <c r="AD2419" s="25"/>
      <c r="AE2419" s="25"/>
      <c r="AF2419" s="25"/>
      <c r="AG2419" s="25">
        <v>778.11900000000003</v>
      </c>
      <c r="AH2419" s="109"/>
      <c r="AI2419" s="25">
        <v>0</v>
      </c>
      <c r="AJ2419" s="25">
        <v>0</v>
      </c>
      <c r="AK2419" s="123">
        <v>0</v>
      </c>
      <c r="AL2419" s="25">
        <v>0</v>
      </c>
      <c r="AM2419" s="25">
        <v>0</v>
      </c>
      <c r="AN2419" s="25">
        <v>0</v>
      </c>
      <c r="AO2419" s="109"/>
      <c r="AP2419" s="25">
        <v>0</v>
      </c>
      <c r="AQ2419" s="25">
        <v>0</v>
      </c>
      <c r="AR2419" s="25">
        <v>0</v>
      </c>
      <c r="AS2419" s="25">
        <v>0</v>
      </c>
      <c r="AT2419" s="25">
        <v>0</v>
      </c>
      <c r="AU2419" s="25">
        <v>0</v>
      </c>
      <c r="AW2419" t="str">
        <f t="shared" si="209"/>
        <v>Phạm Thanh Hà</v>
      </c>
      <c r="AX2419" s="27" t="str">
        <f t="shared" si="210"/>
        <v xml:space="preserve">Trần Thị Thúy Quỳnh </v>
      </c>
      <c r="AY2419" s="4" t="str">
        <f t="shared" si="211"/>
        <v>VIN+</v>
      </c>
    </row>
    <row r="2420" spans="1:51" x14ac:dyDescent="0.25">
      <c r="A2420" s="4" t="s">
        <v>1104</v>
      </c>
      <c r="B2420" s="4" t="s">
        <v>797</v>
      </c>
      <c r="C2420" s="4" t="s">
        <v>451</v>
      </c>
      <c r="D2420" s="11" t="s">
        <v>776</v>
      </c>
      <c r="E2420" s="32" t="s">
        <v>574</v>
      </c>
      <c r="F2420" s="11" t="s">
        <v>710</v>
      </c>
      <c r="G2420" s="35">
        <v>5301911</v>
      </c>
      <c r="H2420" s="4" t="s">
        <v>5234</v>
      </c>
      <c r="I2420" s="4"/>
      <c r="J2420" s="4"/>
      <c r="K2420" s="4"/>
      <c r="L2420" s="4"/>
      <c r="M2420" s="33"/>
      <c r="N2420" s="38"/>
      <c r="O2420" s="33"/>
      <c r="P2420" s="244">
        <f t="shared" si="208"/>
        <v>778.11900000000003</v>
      </c>
      <c r="Q2420" s="25"/>
      <c r="R2420" s="25"/>
      <c r="S2420" s="25"/>
      <c r="T2420" s="109"/>
      <c r="U2420" s="25"/>
      <c r="V2420" s="25"/>
      <c r="W2420" s="25"/>
      <c r="X2420" s="25"/>
      <c r="Y2420" s="25"/>
      <c r="Z2420" s="25"/>
      <c r="AA2420" s="109"/>
      <c r="AB2420" s="25"/>
      <c r="AC2420" s="25"/>
      <c r="AD2420" s="25"/>
      <c r="AE2420" s="25"/>
      <c r="AF2420" s="25"/>
      <c r="AG2420" s="25">
        <v>778.11900000000003</v>
      </c>
      <c r="AH2420" s="109"/>
      <c r="AI2420" s="25">
        <v>0</v>
      </c>
      <c r="AJ2420" s="25">
        <v>0</v>
      </c>
      <c r="AK2420" s="123">
        <v>0</v>
      </c>
      <c r="AL2420" s="25">
        <v>0</v>
      </c>
      <c r="AM2420" s="25">
        <v>0</v>
      </c>
      <c r="AN2420" s="25">
        <v>0</v>
      </c>
      <c r="AO2420" s="109"/>
      <c r="AP2420" s="25">
        <v>0</v>
      </c>
      <c r="AQ2420" s="25">
        <v>0</v>
      </c>
      <c r="AR2420" s="25">
        <v>0</v>
      </c>
      <c r="AS2420" s="25">
        <v>0</v>
      </c>
      <c r="AT2420" s="25">
        <v>0</v>
      </c>
      <c r="AU2420" s="25">
        <v>0</v>
      </c>
      <c r="AW2420" t="str">
        <f t="shared" si="209"/>
        <v>Phạm Thanh Hà</v>
      </c>
      <c r="AX2420" s="27" t="str">
        <f t="shared" si="210"/>
        <v xml:space="preserve">Trần Thị Thúy Quỳnh </v>
      </c>
      <c r="AY2420" s="4" t="str">
        <f t="shared" si="211"/>
        <v>VIN+</v>
      </c>
    </row>
    <row r="2421" spans="1:51" x14ac:dyDescent="0.25">
      <c r="A2421" s="4" t="s">
        <v>1104</v>
      </c>
      <c r="B2421" s="4" t="s">
        <v>797</v>
      </c>
      <c r="C2421" s="4" t="s">
        <v>451</v>
      </c>
      <c r="D2421" s="11" t="s">
        <v>776</v>
      </c>
      <c r="E2421" s="32" t="s">
        <v>574</v>
      </c>
      <c r="F2421" s="11" t="s">
        <v>710</v>
      </c>
      <c r="G2421" s="35">
        <v>5137053</v>
      </c>
      <c r="H2421" s="4" t="s">
        <v>5235</v>
      </c>
      <c r="I2421" s="4"/>
      <c r="J2421" s="4"/>
      <c r="K2421" s="4"/>
      <c r="L2421" s="4"/>
      <c r="M2421" s="33"/>
      <c r="N2421" s="38"/>
      <c r="O2421" s="33"/>
      <c r="P2421" s="244">
        <f t="shared" si="208"/>
        <v>1139.3140000000001</v>
      </c>
      <c r="Q2421" s="25"/>
      <c r="R2421" s="25"/>
      <c r="S2421" s="25"/>
      <c r="T2421" s="109"/>
      <c r="U2421" s="25"/>
      <c r="V2421" s="25"/>
      <c r="W2421" s="25"/>
      <c r="X2421" s="25"/>
      <c r="Y2421" s="25"/>
      <c r="Z2421" s="25"/>
      <c r="AA2421" s="109"/>
      <c r="AB2421" s="25"/>
      <c r="AC2421" s="25"/>
      <c r="AD2421" s="25"/>
      <c r="AE2421" s="25"/>
      <c r="AF2421" s="25"/>
      <c r="AG2421" s="25">
        <v>1139.3140000000001</v>
      </c>
      <c r="AH2421" s="109"/>
      <c r="AI2421" s="25">
        <v>0</v>
      </c>
      <c r="AJ2421" s="25">
        <v>0</v>
      </c>
      <c r="AK2421" s="123">
        <v>0</v>
      </c>
      <c r="AL2421" s="25">
        <v>0</v>
      </c>
      <c r="AM2421" s="25">
        <v>0</v>
      </c>
      <c r="AN2421" s="25">
        <v>0</v>
      </c>
      <c r="AO2421" s="109"/>
      <c r="AP2421" s="25">
        <v>0</v>
      </c>
      <c r="AQ2421" s="25">
        <v>0</v>
      </c>
      <c r="AR2421" s="25">
        <v>0</v>
      </c>
      <c r="AS2421" s="25">
        <v>0</v>
      </c>
      <c r="AT2421" s="25">
        <v>0</v>
      </c>
      <c r="AU2421" s="25">
        <v>0</v>
      </c>
      <c r="AW2421" t="str">
        <f t="shared" si="209"/>
        <v>Phạm Thanh Hà</v>
      </c>
      <c r="AX2421" s="27" t="str">
        <f t="shared" si="210"/>
        <v xml:space="preserve">Trần Thị Thúy Quỳnh </v>
      </c>
      <c r="AY2421" s="4" t="str">
        <f t="shared" si="211"/>
        <v>VIN+</v>
      </c>
    </row>
    <row r="2422" spans="1:51" x14ac:dyDescent="0.25">
      <c r="A2422" s="4" t="s">
        <v>1104</v>
      </c>
      <c r="B2422" s="4" t="s">
        <v>797</v>
      </c>
      <c r="C2422" s="4" t="s">
        <v>451</v>
      </c>
      <c r="D2422" s="11" t="s">
        <v>776</v>
      </c>
      <c r="E2422" s="32" t="s">
        <v>574</v>
      </c>
      <c r="F2422" s="11" t="s">
        <v>710</v>
      </c>
      <c r="G2422" s="35">
        <v>5136476</v>
      </c>
      <c r="H2422" s="4" t="s">
        <v>5236</v>
      </c>
      <c r="I2422" s="4"/>
      <c r="J2422" s="4"/>
      <c r="K2422" s="4"/>
      <c r="L2422" s="4"/>
      <c r="M2422" s="33"/>
      <c r="N2422" s="38"/>
      <c r="O2422" s="33"/>
      <c r="P2422" s="244">
        <f t="shared" si="208"/>
        <v>1319.9109999999998</v>
      </c>
      <c r="Q2422" s="25"/>
      <c r="R2422" s="25"/>
      <c r="S2422" s="25"/>
      <c r="T2422" s="109"/>
      <c r="U2422" s="25"/>
      <c r="V2422" s="25"/>
      <c r="W2422" s="25"/>
      <c r="X2422" s="25"/>
      <c r="Y2422" s="25"/>
      <c r="Z2422" s="25"/>
      <c r="AA2422" s="109"/>
      <c r="AB2422" s="25"/>
      <c r="AC2422" s="25"/>
      <c r="AD2422" s="25"/>
      <c r="AE2422" s="25"/>
      <c r="AF2422" s="25"/>
      <c r="AG2422" s="25">
        <v>1081.4469999999999</v>
      </c>
      <c r="AH2422" s="109"/>
      <c r="AI2422" s="25">
        <v>0</v>
      </c>
      <c r="AJ2422" s="25">
        <v>0</v>
      </c>
      <c r="AK2422" s="123">
        <v>0</v>
      </c>
      <c r="AL2422" s="25">
        <v>0</v>
      </c>
      <c r="AM2422" s="25">
        <v>0</v>
      </c>
      <c r="AN2422" s="25">
        <v>238.464</v>
      </c>
      <c r="AO2422" s="109"/>
      <c r="AP2422" s="25">
        <v>0</v>
      </c>
      <c r="AQ2422" s="25">
        <v>0</v>
      </c>
      <c r="AR2422" s="25">
        <v>0</v>
      </c>
      <c r="AS2422" s="25">
        <v>0</v>
      </c>
      <c r="AT2422" s="25">
        <v>0</v>
      </c>
      <c r="AU2422" s="25">
        <v>0</v>
      </c>
      <c r="AW2422" t="str">
        <f t="shared" si="209"/>
        <v>Phạm Thanh Hà</v>
      </c>
      <c r="AX2422" s="27" t="str">
        <f t="shared" si="210"/>
        <v xml:space="preserve">Trần Thị Thúy Quỳnh </v>
      </c>
      <c r="AY2422" s="4" t="str">
        <f t="shared" si="211"/>
        <v>VIN+</v>
      </c>
    </row>
    <row r="2423" spans="1:51" x14ac:dyDescent="0.25">
      <c r="A2423" s="4" t="s">
        <v>1104</v>
      </c>
      <c r="B2423" s="4" t="s">
        <v>797</v>
      </c>
      <c r="C2423" s="4" t="s">
        <v>451</v>
      </c>
      <c r="D2423" s="11" t="s">
        <v>776</v>
      </c>
      <c r="E2423" s="32" t="s">
        <v>574</v>
      </c>
      <c r="F2423" s="11" t="s">
        <v>710</v>
      </c>
      <c r="G2423" s="35">
        <v>5139307</v>
      </c>
      <c r="H2423" s="4" t="s">
        <v>5237</v>
      </c>
      <c r="I2423" s="4"/>
      <c r="J2423" s="4"/>
      <c r="K2423" s="4"/>
      <c r="L2423" s="4"/>
      <c r="M2423" s="33"/>
      <c r="N2423" s="38"/>
      <c r="O2423" s="33"/>
      <c r="P2423" s="244">
        <f t="shared" si="208"/>
        <v>1199.318</v>
      </c>
      <c r="Q2423" s="25"/>
      <c r="R2423" s="25"/>
      <c r="S2423" s="25"/>
      <c r="T2423" s="109"/>
      <c r="U2423" s="25"/>
      <c r="V2423" s="25"/>
      <c r="W2423" s="25"/>
      <c r="X2423" s="25"/>
      <c r="Y2423" s="25"/>
      <c r="Z2423" s="25"/>
      <c r="AA2423" s="109"/>
      <c r="AB2423" s="25"/>
      <c r="AC2423" s="25"/>
      <c r="AD2423" s="25"/>
      <c r="AE2423" s="25"/>
      <c r="AF2423" s="25"/>
      <c r="AG2423" s="25">
        <v>1199.318</v>
      </c>
      <c r="AH2423" s="109"/>
      <c r="AI2423" s="25">
        <v>0</v>
      </c>
      <c r="AJ2423" s="25">
        <v>0</v>
      </c>
      <c r="AK2423" s="123">
        <v>0</v>
      </c>
      <c r="AL2423" s="25">
        <v>0</v>
      </c>
      <c r="AM2423" s="25">
        <v>0</v>
      </c>
      <c r="AN2423" s="25">
        <v>0</v>
      </c>
      <c r="AO2423" s="109"/>
      <c r="AP2423" s="25">
        <v>0</v>
      </c>
      <c r="AQ2423" s="25">
        <v>0</v>
      </c>
      <c r="AR2423" s="25">
        <v>0</v>
      </c>
      <c r="AS2423" s="25">
        <v>0</v>
      </c>
      <c r="AT2423" s="25">
        <v>0</v>
      </c>
      <c r="AU2423" s="25">
        <v>0</v>
      </c>
      <c r="AW2423" t="str">
        <f t="shared" si="209"/>
        <v>Phạm Thanh Hà</v>
      </c>
      <c r="AX2423" s="27" t="str">
        <f t="shared" si="210"/>
        <v xml:space="preserve">Trần Thị Thúy Quỳnh </v>
      </c>
      <c r="AY2423" s="4" t="str">
        <f t="shared" si="211"/>
        <v>VIN+</v>
      </c>
    </row>
    <row r="2424" spans="1:51" x14ac:dyDescent="0.25">
      <c r="A2424" s="4" t="s">
        <v>1104</v>
      </c>
      <c r="B2424" s="4" t="s">
        <v>797</v>
      </c>
      <c r="C2424" s="4" t="s">
        <v>451</v>
      </c>
      <c r="D2424" s="11" t="s">
        <v>776</v>
      </c>
      <c r="E2424" s="32" t="s">
        <v>574</v>
      </c>
      <c r="F2424" s="11" t="s">
        <v>710</v>
      </c>
      <c r="G2424" s="35">
        <v>5278426</v>
      </c>
      <c r="H2424" s="4" t="s">
        <v>5238</v>
      </c>
      <c r="I2424" s="4"/>
      <c r="J2424" s="4"/>
      <c r="K2424" s="4"/>
      <c r="L2424" s="4"/>
      <c r="M2424" s="33"/>
      <c r="N2424" s="38"/>
      <c r="O2424" s="33"/>
      <c r="P2424" s="244">
        <f t="shared" si="208"/>
        <v>780.25699999999995</v>
      </c>
      <c r="Q2424" s="25"/>
      <c r="R2424" s="25"/>
      <c r="S2424" s="25"/>
      <c r="T2424" s="109"/>
      <c r="U2424" s="25"/>
      <c r="V2424" s="25"/>
      <c r="W2424" s="25"/>
      <c r="X2424" s="25"/>
      <c r="Y2424" s="25"/>
      <c r="Z2424" s="25"/>
      <c r="AA2424" s="109"/>
      <c r="AB2424" s="25"/>
      <c r="AC2424" s="25"/>
      <c r="AD2424" s="25"/>
      <c r="AE2424" s="25"/>
      <c r="AF2424" s="25"/>
      <c r="AG2424" s="25">
        <v>780.25699999999995</v>
      </c>
      <c r="AH2424" s="109"/>
      <c r="AI2424" s="25">
        <v>0</v>
      </c>
      <c r="AJ2424" s="25">
        <v>0</v>
      </c>
      <c r="AK2424" s="123">
        <v>0</v>
      </c>
      <c r="AL2424" s="25">
        <v>0</v>
      </c>
      <c r="AM2424" s="25">
        <v>0</v>
      </c>
      <c r="AN2424" s="25">
        <v>0</v>
      </c>
      <c r="AO2424" s="109"/>
      <c r="AP2424" s="25">
        <v>0</v>
      </c>
      <c r="AQ2424" s="25">
        <v>0</v>
      </c>
      <c r="AR2424" s="25">
        <v>0</v>
      </c>
      <c r="AS2424" s="25">
        <v>0</v>
      </c>
      <c r="AT2424" s="25">
        <v>0</v>
      </c>
      <c r="AU2424" s="25">
        <v>0</v>
      </c>
      <c r="AW2424" t="str">
        <f t="shared" si="209"/>
        <v>Phạm Thanh Hà</v>
      </c>
      <c r="AX2424" s="27" t="str">
        <f t="shared" si="210"/>
        <v xml:space="preserve">Trần Thị Thúy Quỳnh </v>
      </c>
      <c r="AY2424" s="4" t="str">
        <f t="shared" si="211"/>
        <v>VIN+</v>
      </c>
    </row>
    <row r="2425" spans="1:51" x14ac:dyDescent="0.25">
      <c r="A2425" s="4" t="s">
        <v>1104</v>
      </c>
      <c r="B2425" s="4" t="s">
        <v>797</v>
      </c>
      <c r="C2425" s="4" t="s">
        <v>451</v>
      </c>
      <c r="D2425" s="11" t="s">
        <v>776</v>
      </c>
      <c r="E2425" s="32" t="s">
        <v>574</v>
      </c>
      <c r="F2425" s="11" t="s">
        <v>710</v>
      </c>
      <c r="G2425" s="35">
        <v>5271724</v>
      </c>
      <c r="H2425" s="4" t="s">
        <v>5239</v>
      </c>
      <c r="I2425" s="4"/>
      <c r="J2425" s="4"/>
      <c r="K2425" s="4"/>
      <c r="L2425" s="4"/>
      <c r="M2425" s="33"/>
      <c r="N2425" s="38"/>
      <c r="O2425" s="33"/>
      <c r="P2425" s="244">
        <f t="shared" si="208"/>
        <v>902.98800000000006</v>
      </c>
      <c r="Q2425" s="25"/>
      <c r="R2425" s="25"/>
      <c r="S2425" s="25"/>
      <c r="T2425" s="109"/>
      <c r="U2425" s="25"/>
      <c r="V2425" s="25"/>
      <c r="W2425" s="25"/>
      <c r="X2425" s="25"/>
      <c r="Y2425" s="25"/>
      <c r="Z2425" s="25"/>
      <c r="AA2425" s="109"/>
      <c r="AB2425" s="25"/>
      <c r="AC2425" s="25"/>
      <c r="AD2425" s="25"/>
      <c r="AE2425" s="25"/>
      <c r="AF2425" s="25"/>
      <c r="AG2425" s="25">
        <v>902.98800000000006</v>
      </c>
      <c r="AH2425" s="109"/>
      <c r="AI2425" s="25">
        <v>0</v>
      </c>
      <c r="AJ2425" s="25">
        <v>0</v>
      </c>
      <c r="AK2425" s="123">
        <v>0</v>
      </c>
      <c r="AL2425" s="25">
        <v>0</v>
      </c>
      <c r="AM2425" s="25">
        <v>0</v>
      </c>
      <c r="AN2425" s="25">
        <v>0</v>
      </c>
      <c r="AO2425" s="109"/>
      <c r="AP2425" s="25">
        <v>0</v>
      </c>
      <c r="AQ2425" s="25">
        <v>0</v>
      </c>
      <c r="AR2425" s="25">
        <v>0</v>
      </c>
      <c r="AS2425" s="25">
        <v>0</v>
      </c>
      <c r="AT2425" s="25">
        <v>0</v>
      </c>
      <c r="AU2425" s="25">
        <v>0</v>
      </c>
      <c r="AW2425" t="str">
        <f t="shared" si="209"/>
        <v>Phạm Thanh Hà</v>
      </c>
      <c r="AX2425" s="27" t="str">
        <f t="shared" si="210"/>
        <v xml:space="preserve">Trần Thị Thúy Quỳnh </v>
      </c>
      <c r="AY2425" s="4" t="str">
        <f t="shared" si="211"/>
        <v>VIN+</v>
      </c>
    </row>
    <row r="2426" spans="1:51" x14ac:dyDescent="0.25">
      <c r="A2426" s="4" t="s">
        <v>1104</v>
      </c>
      <c r="B2426" s="4" t="s">
        <v>797</v>
      </c>
      <c r="C2426" s="4" t="s">
        <v>451</v>
      </c>
      <c r="D2426" s="11" t="s">
        <v>776</v>
      </c>
      <c r="E2426" s="32" t="s">
        <v>574</v>
      </c>
      <c r="F2426" s="11" t="s">
        <v>710</v>
      </c>
      <c r="G2426" s="35">
        <v>5294538</v>
      </c>
      <c r="H2426" s="4" t="s">
        <v>5240</v>
      </c>
      <c r="I2426" s="4"/>
      <c r="J2426" s="4"/>
      <c r="K2426" s="4"/>
      <c r="L2426" s="4"/>
      <c r="M2426" s="33"/>
      <c r="N2426" s="38"/>
      <c r="O2426" s="33"/>
      <c r="P2426" s="244">
        <f t="shared" si="208"/>
        <v>541.79300000000001</v>
      </c>
      <c r="Q2426" s="25"/>
      <c r="R2426" s="25"/>
      <c r="S2426" s="25"/>
      <c r="T2426" s="109"/>
      <c r="U2426" s="25"/>
      <c r="V2426" s="25"/>
      <c r="W2426" s="25"/>
      <c r="X2426" s="25"/>
      <c r="Y2426" s="25"/>
      <c r="Z2426" s="25"/>
      <c r="AA2426" s="109"/>
      <c r="AB2426" s="25"/>
      <c r="AC2426" s="25"/>
      <c r="AD2426" s="25"/>
      <c r="AE2426" s="25"/>
      <c r="AF2426" s="25"/>
      <c r="AG2426" s="25">
        <v>541.79300000000001</v>
      </c>
      <c r="AH2426" s="109"/>
      <c r="AI2426" s="25">
        <v>0</v>
      </c>
      <c r="AJ2426" s="25">
        <v>0</v>
      </c>
      <c r="AK2426" s="123">
        <v>0</v>
      </c>
      <c r="AL2426" s="25">
        <v>0</v>
      </c>
      <c r="AM2426" s="25">
        <v>0</v>
      </c>
      <c r="AN2426" s="25">
        <v>0</v>
      </c>
      <c r="AO2426" s="109"/>
      <c r="AP2426" s="25">
        <v>0</v>
      </c>
      <c r="AQ2426" s="25">
        <v>0</v>
      </c>
      <c r="AR2426" s="25">
        <v>0</v>
      </c>
      <c r="AS2426" s="25">
        <v>0</v>
      </c>
      <c r="AT2426" s="25">
        <v>0</v>
      </c>
      <c r="AU2426" s="25">
        <v>0</v>
      </c>
      <c r="AW2426" t="str">
        <f t="shared" si="209"/>
        <v>Phạm Thanh Hà</v>
      </c>
      <c r="AX2426" s="27" t="str">
        <f t="shared" si="210"/>
        <v xml:space="preserve">Trần Thị Thúy Quỳnh </v>
      </c>
      <c r="AY2426" s="4" t="str">
        <f t="shared" si="211"/>
        <v>VIN+</v>
      </c>
    </row>
    <row r="2427" spans="1:51" x14ac:dyDescent="0.25">
      <c r="A2427" s="4" t="s">
        <v>1104</v>
      </c>
      <c r="B2427" s="4" t="s">
        <v>797</v>
      </c>
      <c r="C2427" s="4" t="s">
        <v>451</v>
      </c>
      <c r="D2427" s="11" t="s">
        <v>776</v>
      </c>
      <c r="E2427" s="32" t="s">
        <v>574</v>
      </c>
      <c r="F2427" s="11" t="s">
        <v>710</v>
      </c>
      <c r="G2427" s="35">
        <v>5301250</v>
      </c>
      <c r="H2427" s="4" t="s">
        <v>5267</v>
      </c>
      <c r="I2427" s="4"/>
      <c r="J2427" s="4"/>
      <c r="K2427" s="4"/>
      <c r="L2427" s="4"/>
      <c r="M2427" s="33"/>
      <c r="N2427" s="38"/>
      <c r="O2427" s="33"/>
      <c r="P2427" s="244">
        <f t="shared" si="208"/>
        <v>238.464</v>
      </c>
      <c r="Q2427" s="25"/>
      <c r="R2427" s="25"/>
      <c r="S2427" s="25"/>
      <c r="T2427" s="109"/>
      <c r="U2427" s="25"/>
      <c r="V2427" s="25"/>
      <c r="W2427" s="25"/>
      <c r="X2427" s="25"/>
      <c r="Y2427" s="25"/>
      <c r="Z2427" s="25"/>
      <c r="AA2427" s="109"/>
      <c r="AB2427" s="25"/>
      <c r="AC2427" s="25"/>
      <c r="AD2427" s="25"/>
      <c r="AE2427" s="25"/>
      <c r="AF2427" s="25"/>
      <c r="AG2427" s="25">
        <v>0</v>
      </c>
      <c r="AH2427" s="109"/>
      <c r="AI2427" s="25">
        <v>0</v>
      </c>
      <c r="AJ2427" s="25">
        <v>238.464</v>
      </c>
      <c r="AK2427" s="123">
        <v>0</v>
      </c>
      <c r="AL2427" s="25">
        <v>0</v>
      </c>
      <c r="AM2427" s="25">
        <v>0</v>
      </c>
      <c r="AN2427" s="25">
        <v>0</v>
      </c>
      <c r="AO2427" s="109"/>
      <c r="AP2427" s="25">
        <v>0</v>
      </c>
      <c r="AQ2427" s="25">
        <v>0</v>
      </c>
      <c r="AR2427" s="25">
        <v>0</v>
      </c>
      <c r="AS2427" s="25">
        <v>0</v>
      </c>
      <c r="AT2427" s="25">
        <v>0</v>
      </c>
      <c r="AU2427" s="25">
        <v>0</v>
      </c>
      <c r="AW2427" t="str">
        <f t="shared" si="209"/>
        <v>Phạm Thanh Hà</v>
      </c>
      <c r="AX2427" s="27" t="str">
        <f t="shared" si="210"/>
        <v xml:space="preserve">Trần Thị Thúy Quỳnh </v>
      </c>
      <c r="AY2427" s="4" t="str">
        <f t="shared" si="211"/>
        <v>VIN+</v>
      </c>
    </row>
    <row r="2428" spans="1:51" x14ac:dyDescent="0.25">
      <c r="A2428" s="4" t="s">
        <v>1104</v>
      </c>
      <c r="B2428" s="4" t="s">
        <v>797</v>
      </c>
      <c r="C2428" s="4" t="s">
        <v>451</v>
      </c>
      <c r="D2428" s="11" t="s">
        <v>776</v>
      </c>
      <c r="E2428" s="32" t="s">
        <v>574</v>
      </c>
      <c r="F2428" s="11" t="s">
        <v>710</v>
      </c>
      <c r="G2428" s="35">
        <v>5137714</v>
      </c>
      <c r="H2428" s="4" t="s">
        <v>5268</v>
      </c>
      <c r="I2428" s="4"/>
      <c r="J2428" s="4"/>
      <c r="K2428" s="4"/>
      <c r="L2428" s="4"/>
      <c r="M2428" s="33"/>
      <c r="N2428" s="38"/>
      <c r="O2428" s="33"/>
      <c r="P2428" s="244">
        <f t="shared" si="208"/>
        <v>903.15699999999993</v>
      </c>
      <c r="Q2428" s="25"/>
      <c r="R2428" s="25"/>
      <c r="S2428" s="25"/>
      <c r="T2428" s="109"/>
      <c r="U2428" s="25"/>
      <c r="V2428" s="25"/>
      <c r="W2428" s="25"/>
      <c r="X2428" s="25"/>
      <c r="Y2428" s="25"/>
      <c r="Z2428" s="25"/>
      <c r="AA2428" s="109"/>
      <c r="AB2428" s="25"/>
      <c r="AC2428" s="25"/>
      <c r="AD2428" s="25"/>
      <c r="AE2428" s="25"/>
      <c r="AF2428" s="25"/>
      <c r="AG2428" s="25">
        <v>0</v>
      </c>
      <c r="AH2428" s="109"/>
      <c r="AI2428" s="25">
        <v>0</v>
      </c>
      <c r="AJ2428" s="25">
        <v>303.49700000000001</v>
      </c>
      <c r="AK2428" s="123">
        <v>0</v>
      </c>
      <c r="AL2428" s="25">
        <v>0</v>
      </c>
      <c r="AM2428" s="25">
        <v>0</v>
      </c>
      <c r="AN2428" s="25">
        <v>0</v>
      </c>
      <c r="AO2428" s="109"/>
      <c r="AP2428" s="25">
        <v>0</v>
      </c>
      <c r="AQ2428" s="25">
        <v>419.06200000000001</v>
      </c>
      <c r="AR2428" s="25">
        <v>0</v>
      </c>
      <c r="AS2428" s="25">
        <v>0</v>
      </c>
      <c r="AT2428" s="25">
        <v>0</v>
      </c>
      <c r="AU2428" s="25">
        <v>180.59800000000001</v>
      </c>
      <c r="AW2428" t="str">
        <f t="shared" si="209"/>
        <v>Phạm Thanh Hà</v>
      </c>
      <c r="AX2428" s="27" t="str">
        <f t="shared" si="210"/>
        <v xml:space="preserve">Trần Thị Thúy Quỳnh </v>
      </c>
      <c r="AY2428" s="4" t="str">
        <f t="shared" si="211"/>
        <v>VIN+</v>
      </c>
    </row>
    <row r="2429" spans="1:51" x14ac:dyDescent="0.25">
      <c r="A2429" s="4" t="s">
        <v>1104</v>
      </c>
      <c r="B2429" s="4" t="s">
        <v>797</v>
      </c>
      <c r="C2429" s="4" t="s">
        <v>451</v>
      </c>
      <c r="D2429" s="11" t="s">
        <v>776</v>
      </c>
      <c r="E2429" s="32" t="s">
        <v>574</v>
      </c>
      <c r="F2429" s="11" t="s">
        <v>710</v>
      </c>
      <c r="G2429" s="35">
        <v>5296370</v>
      </c>
      <c r="H2429" s="4" t="s">
        <v>5364</v>
      </c>
      <c r="I2429" s="4"/>
      <c r="J2429" s="4"/>
      <c r="K2429" s="4"/>
      <c r="L2429" s="4"/>
      <c r="M2429" s="33"/>
      <c r="N2429" s="38"/>
      <c r="O2429" s="33"/>
      <c r="P2429" s="244">
        <f t="shared" si="208"/>
        <v>359.05700000000002</v>
      </c>
      <c r="Q2429" s="25"/>
      <c r="R2429" s="25"/>
      <c r="S2429" s="25"/>
      <c r="T2429" s="109"/>
      <c r="U2429" s="25"/>
      <c r="V2429" s="25"/>
      <c r="W2429" s="25"/>
      <c r="X2429" s="25">
        <v>0</v>
      </c>
      <c r="Y2429" s="25"/>
      <c r="Z2429" s="25">
        <v>0</v>
      </c>
      <c r="AA2429" s="109"/>
      <c r="AB2429" s="25">
        <v>0</v>
      </c>
      <c r="AC2429" s="25">
        <v>0</v>
      </c>
      <c r="AD2429" s="25">
        <v>0</v>
      </c>
      <c r="AE2429" s="25">
        <v>0</v>
      </c>
      <c r="AF2429" s="25">
        <v>0</v>
      </c>
      <c r="AG2429" s="25">
        <v>0</v>
      </c>
      <c r="AH2429" s="109"/>
      <c r="AI2429" s="25">
        <v>0</v>
      </c>
      <c r="AJ2429" s="25">
        <v>0</v>
      </c>
      <c r="AK2429" s="123">
        <v>0</v>
      </c>
      <c r="AL2429" s="25">
        <v>359.05700000000002</v>
      </c>
      <c r="AM2429" s="25">
        <v>0</v>
      </c>
      <c r="AN2429" s="25">
        <v>0</v>
      </c>
      <c r="AO2429" s="109"/>
      <c r="AP2429" s="25">
        <v>0</v>
      </c>
      <c r="AQ2429" s="25">
        <v>0</v>
      </c>
      <c r="AR2429" s="25">
        <v>0</v>
      </c>
      <c r="AS2429" s="25">
        <v>0</v>
      </c>
      <c r="AT2429" s="25">
        <v>0</v>
      </c>
      <c r="AU2429" s="25">
        <v>0</v>
      </c>
      <c r="AW2429" t="str">
        <f t="shared" si="209"/>
        <v>Phạm Thanh Hà</v>
      </c>
      <c r="AX2429" s="27" t="str">
        <f t="shared" si="210"/>
        <v xml:space="preserve">Trần Thị Thúy Quỳnh </v>
      </c>
      <c r="AY2429" s="4" t="str">
        <f t="shared" si="211"/>
        <v>VIN+</v>
      </c>
    </row>
    <row r="2430" spans="1:51" x14ac:dyDescent="0.25">
      <c r="A2430" s="4" t="s">
        <v>1104</v>
      </c>
      <c r="B2430" s="4" t="s">
        <v>797</v>
      </c>
      <c r="C2430" s="4" t="s">
        <v>451</v>
      </c>
      <c r="D2430" s="11" t="s">
        <v>776</v>
      </c>
      <c r="E2430" s="32" t="s">
        <v>574</v>
      </c>
      <c r="F2430" s="11" t="s">
        <v>710</v>
      </c>
      <c r="G2430" s="35">
        <v>5127890</v>
      </c>
      <c r="H2430" s="4" t="s">
        <v>5367</v>
      </c>
      <c r="I2430" s="4"/>
      <c r="J2430" s="4"/>
      <c r="K2430" s="4"/>
      <c r="L2430" s="4"/>
      <c r="M2430" s="33"/>
      <c r="N2430" s="38"/>
      <c r="O2430" s="33"/>
      <c r="P2430" s="244">
        <f t="shared" si="208"/>
        <v>359.05700000000002</v>
      </c>
      <c r="Q2430" s="25"/>
      <c r="R2430" s="25"/>
      <c r="S2430" s="25"/>
      <c r="T2430" s="109"/>
      <c r="U2430" s="25"/>
      <c r="V2430" s="25"/>
      <c r="W2430" s="25"/>
      <c r="X2430" s="25"/>
      <c r="Y2430" s="25"/>
      <c r="Z2430" s="25"/>
      <c r="AA2430" s="109"/>
      <c r="AB2430" s="25"/>
      <c r="AC2430" s="25"/>
      <c r="AD2430" s="25"/>
      <c r="AE2430" s="25"/>
      <c r="AF2430" s="25"/>
      <c r="AG2430" s="25"/>
      <c r="AH2430" s="109"/>
      <c r="AI2430" s="25"/>
      <c r="AJ2430" s="25"/>
      <c r="AK2430" s="123"/>
      <c r="AL2430" s="25">
        <v>359.05700000000002</v>
      </c>
      <c r="AM2430" s="25">
        <v>0</v>
      </c>
      <c r="AN2430" s="25">
        <v>0</v>
      </c>
      <c r="AO2430" s="109"/>
      <c r="AP2430" s="25">
        <v>0</v>
      </c>
      <c r="AQ2430" s="25">
        <v>0</v>
      </c>
      <c r="AR2430" s="25">
        <v>0</v>
      </c>
      <c r="AS2430" s="25">
        <v>0</v>
      </c>
      <c r="AT2430" s="25">
        <v>0</v>
      </c>
      <c r="AU2430" s="25">
        <v>0</v>
      </c>
      <c r="AW2430" t="str">
        <f t="shared" si="209"/>
        <v>Phạm Thanh Hà</v>
      </c>
      <c r="AX2430" s="27" t="str">
        <f t="shared" si="210"/>
        <v xml:space="preserve">Trần Thị Thúy Quỳnh </v>
      </c>
      <c r="AY2430" s="4"/>
    </row>
    <row r="2431" spans="1:51" x14ac:dyDescent="0.25">
      <c r="A2431" s="4" t="s">
        <v>1104</v>
      </c>
      <c r="B2431" s="4" t="s">
        <v>797</v>
      </c>
      <c r="C2431" s="4" t="s">
        <v>451</v>
      </c>
      <c r="D2431" s="11" t="s">
        <v>776</v>
      </c>
      <c r="E2431" s="32" t="s">
        <v>574</v>
      </c>
      <c r="F2431" s="11" t="s">
        <v>710</v>
      </c>
      <c r="G2431" s="35">
        <v>5290345</v>
      </c>
      <c r="H2431" s="4" t="s">
        <v>5445</v>
      </c>
      <c r="I2431" s="4"/>
      <c r="J2431" s="4"/>
      <c r="K2431" s="4"/>
      <c r="L2431" s="4"/>
      <c r="M2431" s="33"/>
      <c r="N2431" s="38"/>
      <c r="O2431" s="33"/>
      <c r="P2431" s="244">
        <f t="shared" si="208"/>
        <v>597.52099999999996</v>
      </c>
      <c r="Q2431" s="25"/>
      <c r="R2431" s="25"/>
      <c r="S2431" s="25"/>
      <c r="T2431" s="109"/>
      <c r="U2431" s="25"/>
      <c r="V2431" s="25"/>
      <c r="W2431" s="25"/>
      <c r="X2431" s="25"/>
      <c r="Y2431" s="25"/>
      <c r="Z2431" s="25"/>
      <c r="AA2431" s="109"/>
      <c r="AB2431" s="25"/>
      <c r="AC2431" s="25"/>
      <c r="AD2431" s="25"/>
      <c r="AE2431" s="25"/>
      <c r="AF2431" s="25"/>
      <c r="AG2431" s="25"/>
      <c r="AH2431" s="109"/>
      <c r="AI2431" s="25"/>
      <c r="AJ2431" s="25"/>
      <c r="AK2431" s="123"/>
      <c r="AL2431" s="25">
        <v>0</v>
      </c>
      <c r="AM2431" s="25">
        <v>0</v>
      </c>
      <c r="AN2431" s="25">
        <v>597.52099999999996</v>
      </c>
      <c r="AO2431" s="109"/>
      <c r="AP2431" s="25">
        <v>0</v>
      </c>
      <c r="AQ2431" s="25">
        <v>0</v>
      </c>
      <c r="AR2431" s="25">
        <v>0</v>
      </c>
      <c r="AS2431" s="25">
        <v>0</v>
      </c>
      <c r="AT2431" s="25">
        <v>0</v>
      </c>
      <c r="AU2431" s="25">
        <v>0</v>
      </c>
      <c r="AW2431" t="str">
        <f t="shared" si="209"/>
        <v>Phạm Thanh Hà</v>
      </c>
      <c r="AX2431" s="27" t="str">
        <f t="shared" si="210"/>
        <v xml:space="preserve">Trần Thị Thúy Quỳnh </v>
      </c>
      <c r="AY2431" s="4"/>
    </row>
    <row r="2432" spans="1:51" x14ac:dyDescent="0.25">
      <c r="A2432" s="4" t="s">
        <v>1104</v>
      </c>
      <c r="B2432" s="4" t="s">
        <v>797</v>
      </c>
      <c r="C2432" s="4" t="s">
        <v>451</v>
      </c>
      <c r="D2432" s="11" t="s">
        <v>776</v>
      </c>
      <c r="E2432" s="32" t="s">
        <v>574</v>
      </c>
      <c r="F2432" s="11" t="s">
        <v>710</v>
      </c>
      <c r="G2432" s="35">
        <v>5299346</v>
      </c>
      <c r="H2432" s="4" t="s">
        <v>5446</v>
      </c>
      <c r="I2432" s="4"/>
      <c r="J2432" s="4"/>
      <c r="K2432" s="4"/>
      <c r="L2432" s="4"/>
      <c r="M2432" s="33"/>
      <c r="N2432" s="38"/>
      <c r="O2432" s="33"/>
      <c r="P2432" s="244">
        <f t="shared" si="208"/>
        <v>238.464</v>
      </c>
      <c r="Q2432" s="25"/>
      <c r="R2432" s="25"/>
      <c r="S2432" s="25"/>
      <c r="T2432" s="109"/>
      <c r="U2432" s="25"/>
      <c r="V2432" s="25"/>
      <c r="W2432" s="25"/>
      <c r="X2432" s="25"/>
      <c r="Y2432" s="25"/>
      <c r="Z2432" s="25"/>
      <c r="AA2432" s="109"/>
      <c r="AB2432" s="25"/>
      <c r="AC2432" s="25"/>
      <c r="AD2432" s="25"/>
      <c r="AE2432" s="25"/>
      <c r="AF2432" s="25"/>
      <c r="AG2432" s="25"/>
      <c r="AH2432" s="109"/>
      <c r="AI2432" s="25"/>
      <c r="AJ2432" s="25"/>
      <c r="AK2432" s="123"/>
      <c r="AL2432" s="25">
        <v>0</v>
      </c>
      <c r="AM2432" s="25">
        <v>0</v>
      </c>
      <c r="AN2432" s="25">
        <v>238.464</v>
      </c>
      <c r="AO2432" s="109"/>
      <c r="AP2432" s="25">
        <v>0</v>
      </c>
      <c r="AQ2432" s="25">
        <v>0</v>
      </c>
      <c r="AR2432" s="25">
        <v>0</v>
      </c>
      <c r="AS2432" s="25">
        <v>0</v>
      </c>
      <c r="AT2432" s="25">
        <v>0</v>
      </c>
      <c r="AU2432" s="25">
        <v>0</v>
      </c>
      <c r="AW2432" t="str">
        <f t="shared" si="209"/>
        <v>Phạm Thanh Hà</v>
      </c>
      <c r="AX2432" s="27" t="str">
        <f t="shared" si="210"/>
        <v xml:space="preserve">Trần Thị Thúy Quỳnh </v>
      </c>
      <c r="AY2432" s="4"/>
    </row>
    <row r="2433" spans="1:51" x14ac:dyDescent="0.25">
      <c r="A2433" s="4" t="s">
        <v>1104</v>
      </c>
      <c r="B2433" s="4" t="s">
        <v>797</v>
      </c>
      <c r="C2433" s="4" t="s">
        <v>451</v>
      </c>
      <c r="D2433" s="11" t="s">
        <v>776</v>
      </c>
      <c r="E2433" s="32" t="s">
        <v>574</v>
      </c>
      <c r="F2433" s="11" t="s">
        <v>710</v>
      </c>
      <c r="G2433" s="35">
        <v>5291351</v>
      </c>
      <c r="H2433" s="4" t="s">
        <v>5451</v>
      </c>
      <c r="I2433" s="4"/>
      <c r="J2433" s="4"/>
      <c r="K2433" s="4"/>
      <c r="L2433" s="4"/>
      <c r="M2433" s="33"/>
      <c r="N2433" s="38"/>
      <c r="O2433" s="33"/>
      <c r="P2433" s="244">
        <f t="shared" si="208"/>
        <v>238.464</v>
      </c>
      <c r="Q2433" s="25"/>
      <c r="R2433" s="25"/>
      <c r="S2433" s="25"/>
      <c r="T2433" s="109"/>
      <c r="U2433" s="25"/>
      <c r="V2433" s="25"/>
      <c r="W2433" s="25"/>
      <c r="X2433" s="25"/>
      <c r="Y2433" s="25"/>
      <c r="Z2433" s="25"/>
      <c r="AA2433" s="109"/>
      <c r="AB2433" s="25"/>
      <c r="AC2433" s="25"/>
      <c r="AD2433" s="25"/>
      <c r="AE2433" s="25"/>
      <c r="AF2433" s="25"/>
      <c r="AG2433" s="25"/>
      <c r="AH2433" s="109"/>
      <c r="AI2433" s="25"/>
      <c r="AJ2433" s="25"/>
      <c r="AK2433" s="123"/>
      <c r="AL2433" s="25">
        <v>0</v>
      </c>
      <c r="AM2433" s="25">
        <v>0</v>
      </c>
      <c r="AN2433" s="25">
        <v>0</v>
      </c>
      <c r="AO2433" s="109"/>
      <c r="AP2433" s="25">
        <v>238.464</v>
      </c>
      <c r="AQ2433" s="25">
        <v>0</v>
      </c>
      <c r="AR2433" s="25">
        <v>0</v>
      </c>
      <c r="AS2433" s="25">
        <v>0</v>
      </c>
      <c r="AT2433" s="25">
        <v>0</v>
      </c>
      <c r="AU2433" s="25">
        <v>0</v>
      </c>
      <c r="AW2433" t="str">
        <f t="shared" si="209"/>
        <v>Phạm Thanh Hà</v>
      </c>
      <c r="AX2433" s="27" t="str">
        <f t="shared" si="210"/>
        <v xml:space="preserve">Trần Thị Thúy Quỳnh </v>
      </c>
      <c r="AY2433" s="4"/>
    </row>
    <row r="2434" spans="1:51" x14ac:dyDescent="0.25">
      <c r="A2434" s="4" t="s">
        <v>1104</v>
      </c>
      <c r="B2434" s="4" t="s">
        <v>797</v>
      </c>
      <c r="C2434" s="4" t="s">
        <v>451</v>
      </c>
      <c r="D2434" s="11" t="s">
        <v>776</v>
      </c>
      <c r="E2434" s="32" t="s">
        <v>574</v>
      </c>
      <c r="F2434" s="11" t="s">
        <v>710</v>
      </c>
      <c r="G2434" s="35">
        <v>5293920</v>
      </c>
      <c r="H2434" s="4" t="s">
        <v>5452</v>
      </c>
      <c r="I2434" s="4"/>
      <c r="J2434" s="4"/>
      <c r="K2434" s="4"/>
      <c r="L2434" s="4"/>
      <c r="M2434" s="33"/>
      <c r="N2434" s="38"/>
      <c r="O2434" s="33"/>
      <c r="P2434" s="244">
        <f t="shared" si="208"/>
        <v>238.464</v>
      </c>
      <c r="Q2434" s="25"/>
      <c r="R2434" s="25"/>
      <c r="S2434" s="25"/>
      <c r="T2434" s="109"/>
      <c r="U2434" s="25"/>
      <c r="V2434" s="25"/>
      <c r="W2434" s="25"/>
      <c r="X2434" s="25"/>
      <c r="Y2434" s="25"/>
      <c r="Z2434" s="25"/>
      <c r="AA2434" s="109"/>
      <c r="AB2434" s="25"/>
      <c r="AC2434" s="25"/>
      <c r="AD2434" s="25"/>
      <c r="AE2434" s="25"/>
      <c r="AF2434" s="25"/>
      <c r="AG2434" s="25"/>
      <c r="AH2434" s="109"/>
      <c r="AI2434" s="25"/>
      <c r="AJ2434" s="25"/>
      <c r="AK2434" s="123"/>
      <c r="AL2434" s="25"/>
      <c r="AM2434" s="25"/>
      <c r="AN2434" s="25"/>
      <c r="AO2434" s="109"/>
      <c r="AP2434" s="25">
        <v>238.464</v>
      </c>
      <c r="AQ2434" s="25">
        <v>0</v>
      </c>
      <c r="AR2434" s="25">
        <v>0</v>
      </c>
      <c r="AS2434" s="25">
        <v>0</v>
      </c>
      <c r="AT2434" s="25">
        <v>0</v>
      </c>
      <c r="AU2434" s="25">
        <v>0</v>
      </c>
      <c r="AW2434" t="str">
        <f t="shared" si="209"/>
        <v>Phạm Thanh Hà</v>
      </c>
      <c r="AX2434" s="27" t="str">
        <f t="shared" si="210"/>
        <v xml:space="preserve">Trần Thị Thúy Quỳnh </v>
      </c>
      <c r="AY2434" s="4"/>
    </row>
    <row r="2435" spans="1:51" x14ac:dyDescent="0.25">
      <c r="A2435" s="4" t="s">
        <v>1104</v>
      </c>
      <c r="B2435" s="4" t="s">
        <v>797</v>
      </c>
      <c r="C2435" s="4" t="s">
        <v>451</v>
      </c>
      <c r="D2435" s="11" t="s">
        <v>776</v>
      </c>
      <c r="E2435" s="32" t="s">
        <v>574</v>
      </c>
      <c r="F2435" s="11" t="s">
        <v>710</v>
      </c>
      <c r="G2435" s="35">
        <v>5302017</v>
      </c>
      <c r="H2435" s="4" t="s">
        <v>5459</v>
      </c>
      <c r="I2435" s="4"/>
      <c r="J2435" s="4"/>
      <c r="K2435" s="4"/>
      <c r="L2435" s="4"/>
      <c r="M2435" s="33"/>
      <c r="N2435" s="38"/>
      <c r="O2435" s="33"/>
      <c r="P2435" s="244">
        <f t="shared" si="208"/>
        <v>835.98500000000001</v>
      </c>
      <c r="Q2435" s="25"/>
      <c r="R2435" s="25"/>
      <c r="S2435" s="25"/>
      <c r="T2435" s="109"/>
      <c r="U2435" s="25"/>
      <c r="V2435" s="25"/>
      <c r="W2435" s="25"/>
      <c r="X2435" s="25"/>
      <c r="Y2435" s="25"/>
      <c r="Z2435" s="25"/>
      <c r="AA2435" s="109"/>
      <c r="AB2435" s="25"/>
      <c r="AC2435" s="25"/>
      <c r="AD2435" s="25"/>
      <c r="AE2435" s="25"/>
      <c r="AF2435" s="25"/>
      <c r="AG2435" s="25"/>
      <c r="AH2435" s="109"/>
      <c r="AI2435" s="25"/>
      <c r="AJ2435" s="25"/>
      <c r="AK2435" s="123"/>
      <c r="AL2435" s="25"/>
      <c r="AM2435" s="25"/>
      <c r="AN2435" s="25"/>
      <c r="AO2435" s="109"/>
      <c r="AP2435" s="25">
        <v>835.98500000000001</v>
      </c>
      <c r="AQ2435" s="25">
        <v>0</v>
      </c>
      <c r="AR2435" s="25">
        <v>0</v>
      </c>
      <c r="AS2435" s="25">
        <v>0</v>
      </c>
      <c r="AT2435" s="25">
        <v>0</v>
      </c>
      <c r="AU2435" s="25">
        <v>0</v>
      </c>
      <c r="AW2435" t="str">
        <f t="shared" si="209"/>
        <v>Phạm Thanh Hà</v>
      </c>
      <c r="AX2435" s="27" t="str">
        <f t="shared" si="210"/>
        <v xml:space="preserve">Trần Thị Thúy Quỳnh </v>
      </c>
      <c r="AY2435" s="4"/>
    </row>
    <row r="2436" spans="1:51" x14ac:dyDescent="0.25">
      <c r="A2436" s="4" t="s">
        <v>1104</v>
      </c>
      <c r="B2436" s="4" t="s">
        <v>797</v>
      </c>
      <c r="C2436" s="4" t="s">
        <v>451</v>
      </c>
      <c r="D2436" s="11" t="s">
        <v>776</v>
      </c>
      <c r="E2436" s="32" t="s">
        <v>574</v>
      </c>
      <c r="F2436" s="11" t="s">
        <v>710</v>
      </c>
      <c r="G2436" s="35">
        <v>5129348</v>
      </c>
      <c r="H2436" s="4" t="s">
        <v>5463</v>
      </c>
      <c r="I2436" s="4"/>
      <c r="J2436" s="4"/>
      <c r="K2436" s="4"/>
      <c r="L2436" s="4"/>
      <c r="M2436" s="33"/>
      <c r="N2436" s="38"/>
      <c r="O2436" s="33"/>
      <c r="P2436" s="244">
        <f t="shared" si="208"/>
        <v>597.52099999999996</v>
      </c>
      <c r="Q2436" s="25"/>
      <c r="R2436" s="25"/>
      <c r="S2436" s="25"/>
      <c r="T2436" s="109"/>
      <c r="U2436" s="25"/>
      <c r="V2436" s="25"/>
      <c r="W2436" s="25"/>
      <c r="X2436" s="25"/>
      <c r="Y2436" s="25"/>
      <c r="Z2436" s="25"/>
      <c r="AA2436" s="109"/>
      <c r="AB2436" s="25"/>
      <c r="AC2436" s="25"/>
      <c r="AD2436" s="25"/>
      <c r="AE2436" s="25"/>
      <c r="AF2436" s="25"/>
      <c r="AG2436" s="25"/>
      <c r="AH2436" s="109"/>
      <c r="AI2436" s="25"/>
      <c r="AJ2436" s="25"/>
      <c r="AK2436" s="123"/>
      <c r="AL2436" s="25"/>
      <c r="AM2436" s="25"/>
      <c r="AN2436" s="25"/>
      <c r="AO2436" s="109"/>
      <c r="AP2436" s="25">
        <v>597.52099999999996</v>
      </c>
      <c r="AQ2436" s="25">
        <v>0</v>
      </c>
      <c r="AR2436" s="25">
        <v>0</v>
      </c>
      <c r="AS2436" s="25">
        <v>0</v>
      </c>
      <c r="AT2436" s="25">
        <v>0</v>
      </c>
      <c r="AU2436" s="25">
        <v>0</v>
      </c>
      <c r="AW2436" t="str">
        <f t="shared" si="209"/>
        <v>Phạm Thanh Hà</v>
      </c>
      <c r="AX2436" s="27" t="str">
        <f t="shared" si="210"/>
        <v xml:space="preserve">Trần Thị Thúy Quỳnh </v>
      </c>
      <c r="AY2436" s="4"/>
    </row>
    <row r="2437" spans="1:51" x14ac:dyDescent="0.25">
      <c r="A2437" s="4" t="s">
        <v>1104</v>
      </c>
      <c r="B2437" s="4" t="s">
        <v>797</v>
      </c>
      <c r="C2437" s="4" t="s">
        <v>451</v>
      </c>
      <c r="D2437" s="11" t="s">
        <v>776</v>
      </c>
      <c r="E2437" s="32" t="s">
        <v>574</v>
      </c>
      <c r="F2437" s="11" t="s">
        <v>710</v>
      </c>
      <c r="G2437" s="35">
        <v>5129137</v>
      </c>
      <c r="H2437" s="4" t="s">
        <v>5464</v>
      </c>
      <c r="I2437" s="4"/>
      <c r="J2437" s="4"/>
      <c r="K2437" s="4"/>
      <c r="L2437" s="4"/>
      <c r="M2437" s="33"/>
      <c r="N2437" s="38"/>
      <c r="O2437" s="33"/>
      <c r="P2437" s="244">
        <f t="shared" si="208"/>
        <v>238.464</v>
      </c>
      <c r="Q2437" s="25"/>
      <c r="R2437" s="25"/>
      <c r="S2437" s="25"/>
      <c r="T2437" s="109"/>
      <c r="U2437" s="25"/>
      <c r="V2437" s="25"/>
      <c r="W2437" s="25"/>
      <c r="X2437" s="25"/>
      <c r="Y2437" s="25"/>
      <c r="Z2437" s="25"/>
      <c r="AA2437" s="109"/>
      <c r="AB2437" s="25"/>
      <c r="AC2437" s="25"/>
      <c r="AD2437" s="25"/>
      <c r="AE2437" s="25"/>
      <c r="AF2437" s="25"/>
      <c r="AG2437" s="25"/>
      <c r="AH2437" s="109"/>
      <c r="AI2437" s="25"/>
      <c r="AJ2437" s="25"/>
      <c r="AK2437" s="123"/>
      <c r="AL2437" s="25"/>
      <c r="AM2437" s="25"/>
      <c r="AN2437" s="25"/>
      <c r="AO2437" s="109"/>
      <c r="AP2437" s="25">
        <v>238.464</v>
      </c>
      <c r="AQ2437" s="25">
        <v>0</v>
      </c>
      <c r="AR2437" s="25">
        <v>0</v>
      </c>
      <c r="AS2437" s="25">
        <v>0</v>
      </c>
      <c r="AT2437" s="25">
        <v>0</v>
      </c>
      <c r="AU2437" s="25">
        <v>0</v>
      </c>
      <c r="AW2437" t="str">
        <f t="shared" si="209"/>
        <v>Phạm Thanh Hà</v>
      </c>
      <c r="AX2437" s="27" t="str">
        <f t="shared" si="210"/>
        <v xml:space="preserve">Trần Thị Thúy Quỳnh </v>
      </c>
      <c r="AY2437" s="4"/>
    </row>
    <row r="2438" spans="1:51" x14ac:dyDescent="0.25">
      <c r="A2438" s="4" t="s">
        <v>1104</v>
      </c>
      <c r="B2438" s="4" t="s">
        <v>797</v>
      </c>
      <c r="C2438" s="4" t="s">
        <v>451</v>
      </c>
      <c r="D2438" s="11" t="s">
        <v>776</v>
      </c>
      <c r="E2438" s="32" t="s">
        <v>574</v>
      </c>
      <c r="F2438" s="11" t="s">
        <v>710</v>
      </c>
      <c r="G2438" s="35">
        <v>5273300</v>
      </c>
      <c r="H2438" s="4" t="s">
        <v>5465</v>
      </c>
      <c r="I2438" s="4"/>
      <c r="J2438" s="4"/>
      <c r="K2438" s="4"/>
      <c r="L2438" s="4"/>
      <c r="M2438" s="33"/>
      <c r="N2438" s="38"/>
      <c r="O2438" s="33"/>
      <c r="P2438" s="244">
        <f t="shared" si="208"/>
        <v>835.98500000000001</v>
      </c>
      <c r="Q2438" s="25"/>
      <c r="R2438" s="25"/>
      <c r="S2438" s="25"/>
      <c r="T2438" s="109"/>
      <c r="U2438" s="25"/>
      <c r="V2438" s="25"/>
      <c r="W2438" s="25"/>
      <c r="X2438" s="25"/>
      <c r="Y2438" s="25"/>
      <c r="Z2438" s="25"/>
      <c r="AA2438" s="109"/>
      <c r="AB2438" s="25"/>
      <c r="AC2438" s="25"/>
      <c r="AD2438" s="25"/>
      <c r="AE2438" s="25"/>
      <c r="AF2438" s="25"/>
      <c r="AG2438" s="25"/>
      <c r="AH2438" s="109"/>
      <c r="AI2438" s="25"/>
      <c r="AJ2438" s="25"/>
      <c r="AK2438" s="123"/>
      <c r="AL2438" s="25"/>
      <c r="AM2438" s="25"/>
      <c r="AN2438" s="25"/>
      <c r="AO2438" s="109"/>
      <c r="AP2438" s="25">
        <v>476.928</v>
      </c>
      <c r="AQ2438" s="25">
        <v>0</v>
      </c>
      <c r="AR2438" s="25">
        <v>0</v>
      </c>
      <c r="AS2438" s="25">
        <v>0</v>
      </c>
      <c r="AT2438" s="25">
        <v>0</v>
      </c>
      <c r="AU2438" s="25">
        <v>359.05700000000002</v>
      </c>
      <c r="AW2438" t="str">
        <f t="shared" si="209"/>
        <v>Phạm Thanh Hà</v>
      </c>
      <c r="AX2438" s="27" t="str">
        <f t="shared" si="210"/>
        <v xml:space="preserve">Trần Thị Thúy Quỳnh </v>
      </c>
      <c r="AY2438" s="4"/>
    </row>
    <row r="2439" spans="1:51" x14ac:dyDescent="0.25">
      <c r="A2439" s="4" t="s">
        <v>1104</v>
      </c>
      <c r="B2439" s="4" t="s">
        <v>797</v>
      </c>
      <c r="C2439" s="4" t="s">
        <v>451</v>
      </c>
      <c r="D2439" s="11" t="s">
        <v>776</v>
      </c>
      <c r="E2439" s="32" t="s">
        <v>574</v>
      </c>
      <c r="F2439" s="11" t="s">
        <v>710</v>
      </c>
      <c r="G2439" s="35">
        <v>5302107</v>
      </c>
      <c r="H2439" s="4" t="s">
        <v>5466</v>
      </c>
      <c r="I2439" s="4"/>
      <c r="J2439" s="4"/>
      <c r="K2439" s="4"/>
      <c r="L2439" s="4"/>
      <c r="M2439" s="33"/>
      <c r="N2439" s="38"/>
      <c r="O2439" s="33"/>
      <c r="P2439" s="244">
        <f t="shared" si="208"/>
        <v>1197.18</v>
      </c>
      <c r="Q2439" s="25"/>
      <c r="R2439" s="25"/>
      <c r="S2439" s="25"/>
      <c r="T2439" s="109"/>
      <c r="U2439" s="25"/>
      <c r="V2439" s="25"/>
      <c r="W2439" s="25"/>
      <c r="X2439" s="25"/>
      <c r="Y2439" s="25"/>
      <c r="Z2439" s="25"/>
      <c r="AA2439" s="109"/>
      <c r="AB2439" s="25"/>
      <c r="AC2439" s="25"/>
      <c r="AD2439" s="25"/>
      <c r="AE2439" s="25"/>
      <c r="AF2439" s="25"/>
      <c r="AG2439" s="25"/>
      <c r="AH2439" s="109"/>
      <c r="AI2439" s="25"/>
      <c r="AJ2439" s="25"/>
      <c r="AK2439" s="123"/>
      <c r="AL2439" s="25"/>
      <c r="AM2439" s="25"/>
      <c r="AN2439" s="25"/>
      <c r="AO2439" s="109"/>
      <c r="AP2439" s="25">
        <v>1197.18</v>
      </c>
      <c r="AQ2439" s="25">
        <v>0</v>
      </c>
      <c r="AR2439" s="25">
        <v>0</v>
      </c>
      <c r="AS2439" s="25">
        <v>0</v>
      </c>
      <c r="AT2439" s="25">
        <v>0</v>
      </c>
      <c r="AU2439" s="25">
        <v>0</v>
      </c>
      <c r="AW2439" t="str">
        <f t="shared" si="209"/>
        <v>Phạm Thanh Hà</v>
      </c>
      <c r="AX2439" s="27" t="str">
        <f t="shared" si="210"/>
        <v xml:space="preserve">Trần Thị Thúy Quỳnh </v>
      </c>
      <c r="AY2439" s="4"/>
    </row>
    <row r="2440" spans="1:51" x14ac:dyDescent="0.25">
      <c r="A2440" s="4" t="s">
        <v>1104</v>
      </c>
      <c r="B2440" s="4" t="s">
        <v>797</v>
      </c>
      <c r="C2440" s="4" t="s">
        <v>451</v>
      </c>
      <c r="D2440" s="11" t="s">
        <v>776</v>
      </c>
      <c r="E2440" s="32" t="s">
        <v>574</v>
      </c>
      <c r="F2440" s="11" t="s">
        <v>710</v>
      </c>
      <c r="G2440" s="35">
        <v>5302031</v>
      </c>
      <c r="H2440" s="4" t="s">
        <v>5467</v>
      </c>
      <c r="I2440" s="4"/>
      <c r="J2440" s="4"/>
      <c r="K2440" s="4"/>
      <c r="L2440" s="4"/>
      <c r="M2440" s="33"/>
      <c r="N2440" s="38"/>
      <c r="O2440" s="33"/>
      <c r="P2440" s="244">
        <f t="shared" si="208"/>
        <v>835.98500000000001</v>
      </c>
      <c r="Q2440" s="25"/>
      <c r="R2440" s="25"/>
      <c r="S2440" s="25"/>
      <c r="T2440" s="109"/>
      <c r="U2440" s="25"/>
      <c r="V2440" s="25"/>
      <c r="W2440" s="25"/>
      <c r="X2440" s="25"/>
      <c r="Y2440" s="25"/>
      <c r="Z2440" s="25"/>
      <c r="AA2440" s="109"/>
      <c r="AB2440" s="25"/>
      <c r="AC2440" s="25"/>
      <c r="AD2440" s="25"/>
      <c r="AE2440" s="25"/>
      <c r="AF2440" s="25"/>
      <c r="AG2440" s="25"/>
      <c r="AH2440" s="109"/>
      <c r="AI2440" s="25"/>
      <c r="AJ2440" s="25"/>
      <c r="AK2440" s="123"/>
      <c r="AL2440" s="25"/>
      <c r="AM2440" s="25"/>
      <c r="AN2440" s="25"/>
      <c r="AO2440" s="109"/>
      <c r="AP2440" s="25">
        <v>835.98500000000001</v>
      </c>
      <c r="AQ2440" s="25">
        <v>0</v>
      </c>
      <c r="AR2440" s="25">
        <v>0</v>
      </c>
      <c r="AS2440" s="25">
        <v>0</v>
      </c>
      <c r="AT2440" s="25">
        <v>0</v>
      </c>
      <c r="AU2440" s="25">
        <v>0</v>
      </c>
      <c r="AW2440" t="str">
        <f t="shared" si="209"/>
        <v>Phạm Thanh Hà</v>
      </c>
      <c r="AX2440" s="27" t="str">
        <f t="shared" si="210"/>
        <v xml:space="preserve">Trần Thị Thúy Quỳnh </v>
      </c>
      <c r="AY2440" s="4"/>
    </row>
    <row r="2441" spans="1:51" x14ac:dyDescent="0.25">
      <c r="A2441" s="4" t="s">
        <v>1104</v>
      </c>
      <c r="B2441" s="4" t="s">
        <v>797</v>
      </c>
      <c r="C2441" s="4" t="s">
        <v>451</v>
      </c>
      <c r="D2441" s="11" t="s">
        <v>776</v>
      </c>
      <c r="E2441" s="32" t="s">
        <v>574</v>
      </c>
      <c r="F2441" s="11" t="s">
        <v>710</v>
      </c>
      <c r="G2441" s="35">
        <v>5120558</v>
      </c>
      <c r="H2441" s="4" t="s">
        <v>5529</v>
      </c>
      <c r="I2441" s="4"/>
      <c r="J2441" s="4"/>
      <c r="K2441" s="4"/>
      <c r="L2441" s="4"/>
      <c r="M2441" s="33"/>
      <c r="N2441" s="38"/>
      <c r="O2441" s="33"/>
      <c r="P2441" s="244">
        <f t="shared" si="208"/>
        <v>662.55400000000009</v>
      </c>
      <c r="Q2441" s="25"/>
      <c r="R2441" s="25"/>
      <c r="S2441" s="25"/>
      <c r="T2441" s="109"/>
      <c r="U2441" s="25"/>
      <c r="V2441" s="25"/>
      <c r="W2441" s="25"/>
      <c r="X2441" s="25"/>
      <c r="Y2441" s="25"/>
      <c r="Z2441" s="25"/>
      <c r="AA2441" s="109"/>
      <c r="AB2441" s="25"/>
      <c r="AC2441" s="25"/>
      <c r="AD2441" s="25"/>
      <c r="AE2441" s="25"/>
      <c r="AF2441" s="25"/>
      <c r="AG2441" s="25"/>
      <c r="AH2441" s="109"/>
      <c r="AI2441" s="25"/>
      <c r="AJ2441" s="25"/>
      <c r="AK2441" s="123"/>
      <c r="AL2441" s="25"/>
      <c r="AM2441" s="25"/>
      <c r="AN2441" s="25"/>
      <c r="AO2441" s="109"/>
      <c r="AP2441" s="25">
        <v>0</v>
      </c>
      <c r="AQ2441" s="25">
        <v>0</v>
      </c>
      <c r="AR2441" s="25">
        <v>0</v>
      </c>
      <c r="AS2441" s="25">
        <v>0</v>
      </c>
      <c r="AT2441" s="25">
        <v>0</v>
      </c>
      <c r="AU2441" s="25">
        <v>662.55400000000009</v>
      </c>
      <c r="AW2441" t="str">
        <f t="shared" si="209"/>
        <v>Phạm Thanh Hà</v>
      </c>
      <c r="AX2441" s="27" t="str">
        <f t="shared" si="210"/>
        <v xml:space="preserve">Trần Thị Thúy Quỳnh </v>
      </c>
      <c r="AY2441" s="4"/>
    </row>
    <row r="2442" spans="1:51" x14ac:dyDescent="0.25">
      <c r="A2442" s="4" t="s">
        <v>1104</v>
      </c>
      <c r="B2442" s="4" t="s">
        <v>797</v>
      </c>
      <c r="C2442" s="4" t="s">
        <v>451</v>
      </c>
      <c r="D2442" s="11" t="s">
        <v>776</v>
      </c>
      <c r="E2442" s="32" t="s">
        <v>574</v>
      </c>
      <c r="F2442" s="11" t="s">
        <v>710</v>
      </c>
      <c r="G2442" s="35">
        <v>5124118</v>
      </c>
      <c r="H2442" s="4" t="s">
        <v>5531</v>
      </c>
      <c r="I2442" s="4"/>
      <c r="J2442" s="4"/>
      <c r="K2442" s="4"/>
      <c r="L2442" s="4"/>
      <c r="M2442" s="33"/>
      <c r="N2442" s="38"/>
      <c r="O2442" s="33"/>
      <c r="P2442" s="244">
        <f t="shared" ref="P2442:P2505" si="212">SUM(Q2442:AU2442)</f>
        <v>359.05700000000002</v>
      </c>
      <c r="Q2442" s="25"/>
      <c r="R2442" s="25"/>
      <c r="S2442" s="25"/>
      <c r="T2442" s="109"/>
      <c r="U2442" s="25"/>
      <c r="V2442" s="25"/>
      <c r="W2442" s="25"/>
      <c r="X2442" s="25"/>
      <c r="Y2442" s="25"/>
      <c r="Z2442" s="25"/>
      <c r="AA2442" s="109"/>
      <c r="AB2442" s="25"/>
      <c r="AC2442" s="25"/>
      <c r="AD2442" s="25"/>
      <c r="AE2442" s="25"/>
      <c r="AF2442" s="25"/>
      <c r="AG2442" s="25"/>
      <c r="AH2442" s="109"/>
      <c r="AI2442" s="25"/>
      <c r="AJ2442" s="25"/>
      <c r="AK2442" s="123"/>
      <c r="AL2442" s="25"/>
      <c r="AM2442" s="25"/>
      <c r="AN2442" s="25"/>
      <c r="AO2442" s="109"/>
      <c r="AP2442" s="25">
        <v>0</v>
      </c>
      <c r="AQ2442" s="25">
        <v>0</v>
      </c>
      <c r="AR2442" s="25">
        <v>0</v>
      </c>
      <c r="AS2442" s="25">
        <v>0</v>
      </c>
      <c r="AT2442" s="25">
        <v>0</v>
      </c>
      <c r="AU2442" s="25">
        <v>359.05700000000002</v>
      </c>
      <c r="AW2442" t="str">
        <f t="shared" ref="AW2442:AW2505" si="213">+C2442</f>
        <v>Phạm Thanh Hà</v>
      </c>
      <c r="AX2442" s="27" t="str">
        <f t="shared" ref="AX2442:AX2505" si="214">+E2442</f>
        <v xml:space="preserve">Trần Thị Thúy Quỳnh </v>
      </c>
      <c r="AY2442" s="4"/>
    </row>
    <row r="2443" spans="1:51" x14ac:dyDescent="0.25">
      <c r="A2443" s="4"/>
      <c r="B2443" s="4"/>
      <c r="C2443" s="4"/>
      <c r="D2443" s="11"/>
      <c r="E2443" s="32"/>
      <c r="F2443" s="11"/>
      <c r="G2443" s="35"/>
      <c r="H2443" s="4"/>
      <c r="I2443" s="4"/>
      <c r="J2443" s="4"/>
      <c r="K2443" s="4"/>
      <c r="L2443" s="4"/>
      <c r="M2443" s="33"/>
      <c r="N2443" s="38"/>
      <c r="O2443" s="33"/>
      <c r="P2443" s="244">
        <f t="shared" si="212"/>
        <v>0</v>
      </c>
      <c r="Q2443" s="25"/>
      <c r="R2443" s="25"/>
      <c r="S2443" s="25"/>
      <c r="T2443" s="109"/>
      <c r="U2443" s="25"/>
      <c r="V2443" s="25"/>
      <c r="W2443" s="25"/>
      <c r="X2443" s="25"/>
      <c r="Y2443" s="25"/>
      <c r="Z2443" s="25"/>
      <c r="AA2443" s="109"/>
      <c r="AB2443" s="25"/>
      <c r="AC2443" s="25"/>
      <c r="AD2443" s="25"/>
      <c r="AE2443" s="25"/>
      <c r="AF2443" s="25"/>
      <c r="AG2443" s="25"/>
      <c r="AH2443" s="109"/>
      <c r="AI2443" s="25"/>
      <c r="AJ2443" s="25"/>
      <c r="AK2443" s="123"/>
      <c r="AL2443" s="25"/>
      <c r="AM2443" s="25"/>
      <c r="AN2443" s="25"/>
      <c r="AO2443" s="109"/>
      <c r="AP2443" s="25">
        <v>0</v>
      </c>
      <c r="AQ2443" s="25">
        <v>0</v>
      </c>
      <c r="AR2443" s="25">
        <v>0</v>
      </c>
      <c r="AS2443" s="25">
        <v>0</v>
      </c>
      <c r="AT2443" s="25">
        <v>0</v>
      </c>
      <c r="AU2443" s="25">
        <v>0</v>
      </c>
      <c r="AW2443">
        <f t="shared" si="213"/>
        <v>0</v>
      </c>
      <c r="AX2443" s="27">
        <f t="shared" si="214"/>
        <v>0</v>
      </c>
      <c r="AY2443" s="4"/>
    </row>
    <row r="2444" spans="1:51" x14ac:dyDescent="0.25">
      <c r="A2444" s="4"/>
      <c r="B2444" s="4"/>
      <c r="C2444" s="4"/>
      <c r="D2444" s="11"/>
      <c r="E2444" s="32"/>
      <c r="F2444" s="11"/>
      <c r="G2444" s="35"/>
      <c r="H2444" s="4"/>
      <c r="I2444" s="4"/>
      <c r="J2444" s="4"/>
      <c r="K2444" s="4"/>
      <c r="L2444" s="4"/>
      <c r="M2444" s="33"/>
      <c r="N2444" s="38"/>
      <c r="O2444" s="33"/>
      <c r="P2444" s="244">
        <f t="shared" si="212"/>
        <v>0</v>
      </c>
      <c r="Q2444" s="25"/>
      <c r="R2444" s="25"/>
      <c r="S2444" s="25"/>
      <c r="T2444" s="109"/>
      <c r="U2444" s="25"/>
      <c r="V2444" s="25"/>
      <c r="W2444" s="25"/>
      <c r="X2444" s="25"/>
      <c r="Y2444" s="25"/>
      <c r="Z2444" s="25"/>
      <c r="AA2444" s="109"/>
      <c r="AB2444" s="25"/>
      <c r="AC2444" s="25"/>
      <c r="AD2444" s="25"/>
      <c r="AE2444" s="25"/>
      <c r="AF2444" s="25"/>
      <c r="AG2444" s="25"/>
      <c r="AH2444" s="109"/>
      <c r="AI2444" s="25"/>
      <c r="AJ2444" s="25"/>
      <c r="AK2444" s="123"/>
      <c r="AL2444" s="25">
        <v>0</v>
      </c>
      <c r="AM2444" s="25">
        <v>0</v>
      </c>
      <c r="AN2444" s="25">
        <v>0</v>
      </c>
      <c r="AO2444" s="109"/>
      <c r="AP2444" s="25">
        <v>0</v>
      </c>
      <c r="AQ2444" s="25">
        <v>0</v>
      </c>
      <c r="AR2444" s="25">
        <v>0</v>
      </c>
      <c r="AS2444" s="25">
        <v>0</v>
      </c>
      <c r="AT2444" s="25">
        <v>0</v>
      </c>
      <c r="AU2444" s="25">
        <v>0</v>
      </c>
      <c r="AW2444">
        <f t="shared" si="213"/>
        <v>0</v>
      </c>
      <c r="AX2444" s="27">
        <f t="shared" si="214"/>
        <v>0</v>
      </c>
      <c r="AY2444" s="4"/>
    </row>
    <row r="2445" spans="1:51" x14ac:dyDescent="0.25">
      <c r="A2445" s="4"/>
      <c r="B2445" s="4"/>
      <c r="C2445" s="4"/>
      <c r="D2445" s="11"/>
      <c r="E2445" s="32"/>
      <c r="F2445" s="11"/>
      <c r="G2445" s="35"/>
      <c r="H2445" s="4"/>
      <c r="I2445" s="4"/>
      <c r="J2445" s="4"/>
      <c r="K2445" s="4"/>
      <c r="L2445" s="4"/>
      <c r="M2445" s="33"/>
      <c r="N2445" s="38"/>
      <c r="O2445" s="33"/>
      <c r="P2445" s="244">
        <f t="shared" si="212"/>
        <v>0</v>
      </c>
      <c r="Q2445" s="25"/>
      <c r="R2445" s="25"/>
      <c r="S2445" s="25"/>
      <c r="T2445" s="109"/>
      <c r="U2445" s="25"/>
      <c r="V2445" s="25"/>
      <c r="W2445" s="25"/>
      <c r="X2445" s="25">
        <v>0</v>
      </c>
      <c r="Y2445" s="25"/>
      <c r="Z2445" s="25">
        <v>0</v>
      </c>
      <c r="AA2445" s="109"/>
      <c r="AB2445" s="25">
        <v>0</v>
      </c>
      <c r="AC2445" s="25">
        <v>0</v>
      </c>
      <c r="AD2445" s="25">
        <v>0</v>
      </c>
      <c r="AE2445" s="25">
        <v>0</v>
      </c>
      <c r="AF2445" s="25">
        <v>0</v>
      </c>
      <c r="AG2445" s="25">
        <v>0</v>
      </c>
      <c r="AH2445" s="109"/>
      <c r="AI2445" s="25">
        <v>0</v>
      </c>
      <c r="AJ2445" s="25">
        <v>0</v>
      </c>
      <c r="AK2445" s="123">
        <v>0</v>
      </c>
      <c r="AL2445" s="25">
        <v>0</v>
      </c>
      <c r="AM2445" s="25">
        <v>0</v>
      </c>
      <c r="AN2445" s="25">
        <v>0</v>
      </c>
      <c r="AO2445" s="109"/>
      <c r="AP2445" s="25">
        <v>0</v>
      </c>
      <c r="AQ2445" s="25">
        <v>0</v>
      </c>
      <c r="AR2445" s="25">
        <v>0</v>
      </c>
      <c r="AS2445" s="25">
        <v>0</v>
      </c>
      <c r="AT2445" s="25">
        <v>0</v>
      </c>
      <c r="AU2445" s="25">
        <v>0</v>
      </c>
      <c r="AW2445">
        <f t="shared" si="213"/>
        <v>0</v>
      </c>
      <c r="AX2445" s="27">
        <f t="shared" si="214"/>
        <v>0</v>
      </c>
      <c r="AY2445" s="4">
        <f>+B2445</f>
        <v>0</v>
      </c>
    </row>
    <row r="2446" spans="1:51" x14ac:dyDescent="0.25">
      <c r="A2446" s="4" t="s">
        <v>1104</v>
      </c>
      <c r="B2446" s="4" t="s">
        <v>797</v>
      </c>
      <c r="C2446" s="4" t="s">
        <v>451</v>
      </c>
      <c r="D2446" s="107" t="s">
        <v>779</v>
      </c>
      <c r="E2446" s="85" t="s">
        <v>683</v>
      </c>
      <c r="F2446" s="107"/>
      <c r="G2446" s="35"/>
      <c r="H2446" s="57" t="s">
        <v>1252</v>
      </c>
      <c r="I2446" s="4"/>
      <c r="J2446" s="4"/>
      <c r="K2446" s="4"/>
      <c r="L2446" s="4">
        <v>236</v>
      </c>
      <c r="M2446" s="33">
        <v>167752.6517613334</v>
      </c>
      <c r="N2446" s="38">
        <f t="shared" si="86"/>
        <v>8.5799472880206729E-2</v>
      </c>
      <c r="O2446" s="33">
        <f t="shared" si="87"/>
        <v>193735.48335557416</v>
      </c>
      <c r="P2446" s="244">
        <f t="shared" si="212"/>
        <v>0</v>
      </c>
      <c r="Q2446" s="25">
        <v>0</v>
      </c>
      <c r="R2446" s="25">
        <v>0</v>
      </c>
      <c r="S2446" s="25">
        <v>0</v>
      </c>
      <c r="T2446" s="109"/>
      <c r="U2446" s="25">
        <v>0</v>
      </c>
      <c r="V2446" s="25">
        <v>0</v>
      </c>
      <c r="W2446" s="25">
        <v>0</v>
      </c>
      <c r="X2446" s="25">
        <v>0</v>
      </c>
      <c r="Y2446" s="25">
        <v>0</v>
      </c>
      <c r="Z2446" s="25">
        <v>0</v>
      </c>
      <c r="AA2446" s="109"/>
      <c r="AB2446" s="25">
        <v>0</v>
      </c>
      <c r="AC2446" s="25">
        <v>0</v>
      </c>
      <c r="AD2446" s="25">
        <v>0</v>
      </c>
      <c r="AE2446" s="25">
        <v>0</v>
      </c>
      <c r="AF2446" s="25">
        <v>0</v>
      </c>
      <c r="AG2446" s="25">
        <v>0</v>
      </c>
      <c r="AH2446" s="109"/>
      <c r="AI2446" s="25">
        <v>0</v>
      </c>
      <c r="AJ2446" s="25">
        <v>0</v>
      </c>
      <c r="AK2446" s="123">
        <v>0</v>
      </c>
      <c r="AL2446" s="25">
        <v>0</v>
      </c>
      <c r="AM2446" s="25">
        <v>0</v>
      </c>
      <c r="AN2446" s="25">
        <v>0</v>
      </c>
      <c r="AO2446" s="109"/>
      <c r="AP2446" s="25">
        <v>0</v>
      </c>
      <c r="AQ2446" s="25">
        <v>0</v>
      </c>
      <c r="AR2446" s="25">
        <v>0</v>
      </c>
      <c r="AS2446" s="25">
        <v>0</v>
      </c>
      <c r="AT2446" s="25">
        <v>0</v>
      </c>
      <c r="AU2446" s="25">
        <v>0</v>
      </c>
      <c r="AW2446" t="str">
        <f t="shared" si="213"/>
        <v>Phạm Thanh Hà</v>
      </c>
      <c r="AX2446" s="27" t="str">
        <f t="shared" si="214"/>
        <v>Hoàng Phương Lê</v>
      </c>
      <c r="AY2446" s="4" t="str">
        <f t="shared" si="211"/>
        <v>VIN+</v>
      </c>
    </row>
    <row r="2447" spans="1:51" x14ac:dyDescent="0.25">
      <c r="A2447" s="4" t="s">
        <v>1104</v>
      </c>
      <c r="B2447" s="4" t="s">
        <v>797</v>
      </c>
      <c r="C2447" s="4" t="s">
        <v>451</v>
      </c>
      <c r="D2447" s="11" t="s">
        <v>779</v>
      </c>
      <c r="E2447" s="32" t="s">
        <v>683</v>
      </c>
      <c r="F2447" s="11" t="s">
        <v>710</v>
      </c>
      <c r="G2447" s="35">
        <v>5274174</v>
      </c>
      <c r="H2447" s="4" t="s">
        <v>903</v>
      </c>
      <c r="I2447" s="4"/>
      <c r="J2447" s="4"/>
      <c r="K2447" s="4"/>
      <c r="L2447" s="4"/>
      <c r="M2447" s="33"/>
      <c r="N2447" s="38"/>
      <c r="O2447" s="33"/>
      <c r="P2447" s="244">
        <f t="shared" si="212"/>
        <v>1382.806</v>
      </c>
      <c r="Q2447" s="25"/>
      <c r="R2447" s="25">
        <v>303.49700000000001</v>
      </c>
      <c r="S2447" s="25">
        <v>0</v>
      </c>
      <c r="T2447" s="109"/>
      <c r="U2447" s="25">
        <v>0</v>
      </c>
      <c r="V2447" s="25">
        <v>0</v>
      </c>
      <c r="W2447" s="25">
        <v>0</v>
      </c>
      <c r="X2447" s="25">
        <v>0</v>
      </c>
      <c r="Y2447" s="25">
        <v>0</v>
      </c>
      <c r="Z2447" s="25">
        <v>0</v>
      </c>
      <c r="AA2447" s="109"/>
      <c r="AB2447" s="25">
        <v>0</v>
      </c>
      <c r="AC2447" s="25">
        <v>0</v>
      </c>
      <c r="AD2447" s="25">
        <v>0</v>
      </c>
      <c r="AE2447" s="25">
        <v>0</v>
      </c>
      <c r="AF2447" s="25">
        <v>0</v>
      </c>
      <c r="AG2447" s="25">
        <v>0</v>
      </c>
      <c r="AH2447" s="109"/>
      <c r="AI2447" s="25">
        <v>0</v>
      </c>
      <c r="AJ2447" s="25">
        <v>0</v>
      </c>
      <c r="AK2447" s="123">
        <v>0</v>
      </c>
      <c r="AL2447" s="25">
        <v>0</v>
      </c>
      <c r="AM2447" s="25">
        <v>0</v>
      </c>
      <c r="AN2447" s="25">
        <v>0</v>
      </c>
      <c r="AO2447" s="109"/>
      <c r="AP2447" s="25">
        <v>0</v>
      </c>
      <c r="AQ2447" s="25">
        <v>359.05700000000002</v>
      </c>
      <c r="AR2447" s="25">
        <v>0</v>
      </c>
      <c r="AS2447" s="25">
        <v>0</v>
      </c>
      <c r="AT2447" s="25">
        <v>0</v>
      </c>
      <c r="AU2447" s="25">
        <v>720.25199999999995</v>
      </c>
      <c r="AW2447" t="str">
        <f t="shared" si="213"/>
        <v>Phạm Thanh Hà</v>
      </c>
      <c r="AX2447" s="27" t="str">
        <f t="shared" si="214"/>
        <v>Hoàng Phương Lê</v>
      </c>
      <c r="AY2447" s="4" t="str">
        <f t="shared" si="211"/>
        <v>VIN+</v>
      </c>
    </row>
    <row r="2448" spans="1:51" outlineLevel="1" x14ac:dyDescent="0.25">
      <c r="A2448" s="4" t="s">
        <v>1104</v>
      </c>
      <c r="B2448" s="4" t="s">
        <v>797</v>
      </c>
      <c r="C2448" s="4" t="s">
        <v>451</v>
      </c>
      <c r="D2448" s="11" t="s">
        <v>779</v>
      </c>
      <c r="E2448" s="32" t="s">
        <v>683</v>
      </c>
      <c r="F2448" s="11" t="s">
        <v>710</v>
      </c>
      <c r="G2448" s="35">
        <v>5133192</v>
      </c>
      <c r="H2448" s="4" t="s">
        <v>1437</v>
      </c>
      <c r="I2448" s="4"/>
      <c r="J2448" s="4"/>
      <c r="K2448" s="4"/>
      <c r="L2448" s="4"/>
      <c r="M2448" s="33"/>
      <c r="N2448" s="38"/>
      <c r="O2448" s="33"/>
      <c r="P2448" s="244">
        <f t="shared" si="212"/>
        <v>898.71199999999999</v>
      </c>
      <c r="Q2448" s="25"/>
      <c r="R2448" s="25">
        <v>0</v>
      </c>
      <c r="S2448" s="25">
        <v>359.05700000000002</v>
      </c>
      <c r="T2448" s="109"/>
      <c r="U2448" s="25">
        <v>0</v>
      </c>
      <c r="V2448" s="25">
        <v>0</v>
      </c>
      <c r="W2448" s="25">
        <v>0</v>
      </c>
      <c r="X2448" s="25">
        <v>0</v>
      </c>
      <c r="Y2448" s="25">
        <v>0</v>
      </c>
      <c r="Z2448" s="25">
        <v>0</v>
      </c>
      <c r="AA2448" s="109"/>
      <c r="AB2448" s="25">
        <v>0</v>
      </c>
      <c r="AC2448" s="25">
        <v>0</v>
      </c>
      <c r="AD2448" s="25">
        <v>0</v>
      </c>
      <c r="AE2448" s="25">
        <v>0</v>
      </c>
      <c r="AF2448" s="25">
        <v>0</v>
      </c>
      <c r="AG2448" s="25">
        <v>0</v>
      </c>
      <c r="AH2448" s="109"/>
      <c r="AI2448" s="25">
        <v>0</v>
      </c>
      <c r="AJ2448" s="25">
        <v>0</v>
      </c>
      <c r="AK2448" s="123">
        <v>0</v>
      </c>
      <c r="AL2448" s="25">
        <v>359.05700000000002</v>
      </c>
      <c r="AM2448" s="25">
        <v>0</v>
      </c>
      <c r="AN2448" s="25">
        <v>0</v>
      </c>
      <c r="AO2448" s="109"/>
      <c r="AP2448" s="25">
        <v>0</v>
      </c>
      <c r="AQ2448" s="25">
        <v>0</v>
      </c>
      <c r="AR2448" s="25">
        <v>0</v>
      </c>
      <c r="AS2448" s="25">
        <v>0</v>
      </c>
      <c r="AT2448" s="25">
        <v>0</v>
      </c>
      <c r="AU2448" s="25">
        <v>180.59800000000001</v>
      </c>
      <c r="AW2448" t="str">
        <f t="shared" si="213"/>
        <v>Phạm Thanh Hà</v>
      </c>
      <c r="AX2448" s="27" t="str">
        <f t="shared" si="214"/>
        <v>Hoàng Phương Lê</v>
      </c>
      <c r="AY2448" s="4" t="str">
        <f t="shared" si="211"/>
        <v>VIN+</v>
      </c>
    </row>
    <row r="2449" spans="1:51" outlineLevel="1" x14ac:dyDescent="0.25">
      <c r="A2449" s="4" t="s">
        <v>1104</v>
      </c>
      <c r="B2449" s="4" t="s">
        <v>797</v>
      </c>
      <c r="C2449" s="4" t="s">
        <v>451</v>
      </c>
      <c r="D2449" s="11" t="s">
        <v>779</v>
      </c>
      <c r="E2449" s="32" t="s">
        <v>683</v>
      </c>
      <c r="F2449" s="11" t="s">
        <v>710</v>
      </c>
      <c r="G2449" s="35">
        <v>5337044</v>
      </c>
      <c r="H2449" s="4" t="s">
        <v>1438</v>
      </c>
      <c r="I2449" s="4"/>
      <c r="J2449" s="4"/>
      <c r="K2449" s="4"/>
      <c r="L2449" s="4"/>
      <c r="M2449" s="33"/>
      <c r="N2449" s="38"/>
      <c r="O2449" s="33"/>
      <c r="P2449" s="244">
        <f t="shared" si="212"/>
        <v>1509.373</v>
      </c>
      <c r="Q2449" s="25"/>
      <c r="R2449" s="25">
        <v>0</v>
      </c>
      <c r="S2449" s="25">
        <v>1021.611</v>
      </c>
      <c r="T2449" s="109"/>
      <c r="U2449" s="25">
        <v>0</v>
      </c>
      <c r="V2449" s="25">
        <v>0</v>
      </c>
      <c r="W2449" s="25">
        <v>0</v>
      </c>
      <c r="X2449" s="25">
        <v>0</v>
      </c>
      <c r="Y2449" s="25">
        <v>0</v>
      </c>
      <c r="Z2449" s="25">
        <v>0</v>
      </c>
      <c r="AA2449" s="109"/>
      <c r="AB2449" s="25">
        <v>0</v>
      </c>
      <c r="AC2449" s="25">
        <v>0</v>
      </c>
      <c r="AD2449" s="25">
        <v>243.881</v>
      </c>
      <c r="AE2449" s="25">
        <v>0</v>
      </c>
      <c r="AF2449" s="25">
        <v>0</v>
      </c>
      <c r="AG2449" s="25">
        <v>0</v>
      </c>
      <c r="AH2449" s="109"/>
      <c r="AI2449" s="25">
        <v>0</v>
      </c>
      <c r="AJ2449" s="25">
        <v>0</v>
      </c>
      <c r="AK2449" s="123">
        <v>0</v>
      </c>
      <c r="AL2449" s="25">
        <v>0</v>
      </c>
      <c r="AM2449" s="25">
        <v>0</v>
      </c>
      <c r="AN2449" s="25">
        <v>0</v>
      </c>
      <c r="AO2449" s="109"/>
      <c r="AP2449" s="25">
        <v>0</v>
      </c>
      <c r="AQ2449" s="25">
        <v>0</v>
      </c>
      <c r="AR2449" s="25">
        <v>0</v>
      </c>
      <c r="AS2449" s="25">
        <v>0</v>
      </c>
      <c r="AT2449" s="25">
        <v>0</v>
      </c>
      <c r="AU2449" s="25">
        <v>243.881</v>
      </c>
      <c r="AW2449" t="str">
        <f t="shared" si="213"/>
        <v>Phạm Thanh Hà</v>
      </c>
      <c r="AX2449" s="27" t="str">
        <f t="shared" si="214"/>
        <v>Hoàng Phương Lê</v>
      </c>
      <c r="AY2449" s="4" t="str">
        <f t="shared" si="211"/>
        <v>VIN+</v>
      </c>
    </row>
    <row r="2450" spans="1:51" outlineLevel="1" x14ac:dyDescent="0.25">
      <c r="A2450" s="4" t="s">
        <v>1104</v>
      </c>
      <c r="B2450" s="4" t="s">
        <v>797</v>
      </c>
      <c r="C2450" s="4" t="s">
        <v>451</v>
      </c>
      <c r="D2450" s="11" t="s">
        <v>779</v>
      </c>
      <c r="E2450" s="32" t="s">
        <v>683</v>
      </c>
      <c r="F2450" s="11" t="s">
        <v>710</v>
      </c>
      <c r="G2450" s="35">
        <v>5299429</v>
      </c>
      <c r="H2450" s="4" t="s">
        <v>1439</v>
      </c>
      <c r="I2450" s="4"/>
      <c r="J2450" s="4"/>
      <c r="K2450" s="4"/>
      <c r="L2450" s="4"/>
      <c r="M2450" s="33"/>
      <c r="N2450" s="38"/>
      <c r="O2450" s="33"/>
      <c r="P2450" s="244">
        <f t="shared" si="212"/>
        <v>484.09500000000003</v>
      </c>
      <c r="Q2450" s="25"/>
      <c r="R2450" s="25">
        <v>0</v>
      </c>
      <c r="S2450" s="25">
        <v>303.49700000000001</v>
      </c>
      <c r="T2450" s="109"/>
      <c r="U2450" s="25">
        <v>0</v>
      </c>
      <c r="V2450" s="25">
        <v>0</v>
      </c>
      <c r="W2450" s="25">
        <v>0</v>
      </c>
      <c r="X2450" s="25">
        <v>0</v>
      </c>
      <c r="Y2450" s="25">
        <v>0</v>
      </c>
      <c r="Z2450" s="25">
        <v>0</v>
      </c>
      <c r="AA2450" s="109"/>
      <c r="AB2450" s="25">
        <v>0</v>
      </c>
      <c r="AC2450" s="25">
        <v>0</v>
      </c>
      <c r="AD2450" s="25">
        <v>0</v>
      </c>
      <c r="AE2450" s="25">
        <v>0</v>
      </c>
      <c r="AF2450" s="25">
        <v>0</v>
      </c>
      <c r="AG2450" s="25">
        <v>0</v>
      </c>
      <c r="AH2450" s="109"/>
      <c r="AI2450" s="25">
        <v>0</v>
      </c>
      <c r="AJ2450" s="25">
        <v>0</v>
      </c>
      <c r="AK2450" s="123">
        <v>0</v>
      </c>
      <c r="AL2450" s="25">
        <v>0</v>
      </c>
      <c r="AM2450" s="25">
        <v>0</v>
      </c>
      <c r="AN2450" s="25">
        <v>0</v>
      </c>
      <c r="AO2450" s="109"/>
      <c r="AP2450" s="25">
        <v>0</v>
      </c>
      <c r="AQ2450" s="25">
        <v>0</v>
      </c>
      <c r="AR2450" s="25">
        <v>0</v>
      </c>
      <c r="AS2450" s="25">
        <v>0</v>
      </c>
      <c r="AT2450" s="25">
        <v>0</v>
      </c>
      <c r="AU2450" s="25">
        <v>180.59800000000001</v>
      </c>
      <c r="AW2450" t="str">
        <f t="shared" si="213"/>
        <v>Phạm Thanh Hà</v>
      </c>
      <c r="AX2450" s="27" t="str">
        <f t="shared" si="214"/>
        <v>Hoàng Phương Lê</v>
      </c>
      <c r="AY2450" s="4" t="str">
        <f t="shared" si="211"/>
        <v>VIN+</v>
      </c>
    </row>
    <row r="2451" spans="1:51" outlineLevel="1" x14ac:dyDescent="0.25">
      <c r="A2451" s="4" t="s">
        <v>1104</v>
      </c>
      <c r="B2451" s="4" t="s">
        <v>797</v>
      </c>
      <c r="C2451" s="4" t="s">
        <v>451</v>
      </c>
      <c r="D2451" s="11" t="s">
        <v>779</v>
      </c>
      <c r="E2451" s="32" t="s">
        <v>683</v>
      </c>
      <c r="F2451" s="11" t="s">
        <v>710</v>
      </c>
      <c r="G2451" s="35">
        <v>5334933</v>
      </c>
      <c r="H2451" s="4" t="s">
        <v>1574</v>
      </c>
      <c r="I2451" s="4"/>
      <c r="J2451" s="4"/>
      <c r="K2451" s="4"/>
      <c r="L2451" s="4"/>
      <c r="M2451" s="33"/>
      <c r="N2451" s="38"/>
      <c r="O2451" s="33"/>
      <c r="P2451" s="244">
        <f t="shared" si="212"/>
        <v>1322.2179999999998</v>
      </c>
      <c r="Q2451" s="25"/>
      <c r="R2451" s="25"/>
      <c r="S2451" s="25"/>
      <c r="T2451" s="109"/>
      <c r="U2451" s="25">
        <v>845.29</v>
      </c>
      <c r="V2451" s="25">
        <v>0</v>
      </c>
      <c r="W2451" s="25">
        <v>0</v>
      </c>
      <c r="X2451" s="25">
        <v>0</v>
      </c>
      <c r="Y2451" s="25">
        <v>0</v>
      </c>
      <c r="Z2451" s="25">
        <v>0</v>
      </c>
      <c r="AA2451" s="109"/>
      <c r="AB2451" s="25">
        <v>0</v>
      </c>
      <c r="AC2451" s="25">
        <v>0</v>
      </c>
      <c r="AD2451" s="25">
        <v>0</v>
      </c>
      <c r="AE2451" s="25">
        <v>0</v>
      </c>
      <c r="AF2451" s="25">
        <v>0</v>
      </c>
      <c r="AG2451" s="25">
        <v>0</v>
      </c>
      <c r="AH2451" s="109"/>
      <c r="AI2451" s="25">
        <v>0</v>
      </c>
      <c r="AJ2451" s="25">
        <v>0</v>
      </c>
      <c r="AK2451" s="123">
        <v>0</v>
      </c>
      <c r="AL2451" s="25">
        <v>0</v>
      </c>
      <c r="AM2451" s="25">
        <v>0</v>
      </c>
      <c r="AN2451" s="25">
        <v>0</v>
      </c>
      <c r="AO2451" s="109"/>
      <c r="AP2451" s="25">
        <v>0</v>
      </c>
      <c r="AQ2451" s="25">
        <v>476.928</v>
      </c>
      <c r="AR2451" s="25">
        <v>0</v>
      </c>
      <c r="AS2451" s="25">
        <v>0</v>
      </c>
      <c r="AT2451" s="25">
        <v>0</v>
      </c>
      <c r="AU2451" s="25">
        <v>0</v>
      </c>
      <c r="AW2451" t="str">
        <f t="shared" si="213"/>
        <v>Phạm Thanh Hà</v>
      </c>
      <c r="AX2451" s="27" t="str">
        <f t="shared" si="214"/>
        <v>Hoàng Phương Lê</v>
      </c>
      <c r="AY2451" s="4" t="str">
        <f t="shared" si="211"/>
        <v>VIN+</v>
      </c>
    </row>
    <row r="2452" spans="1:51" outlineLevel="1" x14ac:dyDescent="0.25">
      <c r="A2452" s="4" t="s">
        <v>1104</v>
      </c>
      <c r="B2452" s="4" t="s">
        <v>797</v>
      </c>
      <c r="C2452" s="4" t="s">
        <v>451</v>
      </c>
      <c r="D2452" s="11" t="s">
        <v>779</v>
      </c>
      <c r="E2452" s="32" t="s">
        <v>683</v>
      </c>
      <c r="F2452" s="11" t="s">
        <v>710</v>
      </c>
      <c r="G2452" s="35">
        <v>5121917</v>
      </c>
      <c r="H2452" s="4" t="s">
        <v>1586</v>
      </c>
      <c r="I2452" s="4"/>
      <c r="J2452" s="4"/>
      <c r="K2452" s="4"/>
      <c r="L2452" s="4"/>
      <c r="M2452" s="33"/>
      <c r="N2452" s="38"/>
      <c r="O2452" s="33"/>
      <c r="P2452" s="244">
        <f t="shared" si="212"/>
        <v>2873.4259999999999</v>
      </c>
      <c r="Q2452" s="25"/>
      <c r="R2452" s="25"/>
      <c r="S2452" s="25"/>
      <c r="T2452" s="109"/>
      <c r="U2452" s="25">
        <v>720.25199999999995</v>
      </c>
      <c r="V2452" s="25">
        <v>0</v>
      </c>
      <c r="W2452" s="25">
        <v>0</v>
      </c>
      <c r="X2452" s="25">
        <v>0</v>
      </c>
      <c r="Y2452" s="25">
        <v>0</v>
      </c>
      <c r="Z2452" s="25">
        <v>0</v>
      </c>
      <c r="AA2452" s="109"/>
      <c r="AB2452" s="25">
        <v>0</v>
      </c>
      <c r="AC2452" s="25">
        <v>0</v>
      </c>
      <c r="AD2452" s="25">
        <v>0</v>
      </c>
      <c r="AE2452" s="25">
        <v>0</v>
      </c>
      <c r="AF2452" s="25">
        <v>0</v>
      </c>
      <c r="AG2452" s="25">
        <v>0</v>
      </c>
      <c r="AH2452" s="109"/>
      <c r="AI2452" s="25">
        <v>0</v>
      </c>
      <c r="AJ2452" s="25">
        <v>0</v>
      </c>
      <c r="AK2452" s="123">
        <v>0</v>
      </c>
      <c r="AL2452" s="25">
        <v>715.39200000000005</v>
      </c>
      <c r="AM2452" s="25">
        <v>0</v>
      </c>
      <c r="AN2452" s="25">
        <v>0</v>
      </c>
      <c r="AO2452" s="109"/>
      <c r="AP2452" s="25">
        <v>0</v>
      </c>
      <c r="AQ2452" s="25">
        <v>0</v>
      </c>
      <c r="AR2452" s="25">
        <v>0</v>
      </c>
      <c r="AS2452" s="25">
        <v>1437.7819999999999</v>
      </c>
      <c r="AT2452" s="25">
        <v>0</v>
      </c>
      <c r="AU2452" s="25">
        <v>0</v>
      </c>
      <c r="AW2452" t="str">
        <f t="shared" si="213"/>
        <v>Phạm Thanh Hà</v>
      </c>
      <c r="AX2452" s="27" t="str">
        <f t="shared" si="214"/>
        <v>Hoàng Phương Lê</v>
      </c>
      <c r="AY2452" s="4" t="str">
        <f t="shared" si="211"/>
        <v>VIN+</v>
      </c>
    </row>
    <row r="2453" spans="1:51" outlineLevel="1" x14ac:dyDescent="0.25">
      <c r="A2453" s="4" t="s">
        <v>1104</v>
      </c>
      <c r="B2453" s="4" t="s">
        <v>797</v>
      </c>
      <c r="C2453" s="4" t="s">
        <v>451</v>
      </c>
      <c r="D2453" s="11" t="s">
        <v>779</v>
      </c>
      <c r="E2453" s="32" t="s">
        <v>683</v>
      </c>
      <c r="F2453" s="11" t="s">
        <v>710</v>
      </c>
      <c r="G2453" s="35">
        <v>5331521</v>
      </c>
      <c r="H2453" s="4" t="s">
        <v>1587</v>
      </c>
      <c r="I2453" s="4"/>
      <c r="J2453" s="4"/>
      <c r="K2453" s="4"/>
      <c r="L2453" s="4"/>
      <c r="M2453" s="33"/>
      <c r="N2453" s="38"/>
      <c r="O2453" s="33"/>
      <c r="P2453" s="244">
        <f t="shared" si="212"/>
        <v>2945.6260000000002</v>
      </c>
      <c r="Q2453" s="25"/>
      <c r="R2453" s="25"/>
      <c r="S2453" s="25"/>
      <c r="T2453" s="109"/>
      <c r="U2453" s="25">
        <v>664.69200000000001</v>
      </c>
      <c r="V2453" s="25">
        <v>0</v>
      </c>
      <c r="W2453" s="25">
        <v>0</v>
      </c>
      <c r="X2453" s="25">
        <v>0</v>
      </c>
      <c r="Y2453" s="25">
        <v>0</v>
      </c>
      <c r="Z2453" s="25">
        <v>0</v>
      </c>
      <c r="AA2453" s="109"/>
      <c r="AB2453" s="25">
        <v>0</v>
      </c>
      <c r="AC2453" s="25">
        <v>303.49700000000001</v>
      </c>
      <c r="AD2453" s="25">
        <v>0</v>
      </c>
      <c r="AE2453" s="25">
        <v>0</v>
      </c>
      <c r="AF2453" s="25">
        <v>0</v>
      </c>
      <c r="AG2453" s="25">
        <v>0</v>
      </c>
      <c r="AH2453" s="109"/>
      <c r="AI2453" s="25">
        <v>0</v>
      </c>
      <c r="AJ2453" s="25">
        <v>0</v>
      </c>
      <c r="AK2453" s="123">
        <v>0</v>
      </c>
      <c r="AL2453" s="25">
        <v>0</v>
      </c>
      <c r="AM2453" s="25">
        <v>0</v>
      </c>
      <c r="AN2453" s="25">
        <v>0</v>
      </c>
      <c r="AO2453" s="109"/>
      <c r="AP2453" s="25">
        <v>0</v>
      </c>
      <c r="AQ2453" s="25">
        <v>0</v>
      </c>
      <c r="AR2453" s="25">
        <v>0</v>
      </c>
      <c r="AS2453" s="25">
        <v>1977.4369999999999</v>
      </c>
      <c r="AT2453" s="25">
        <v>0</v>
      </c>
      <c r="AU2453" s="25">
        <v>0</v>
      </c>
      <c r="AW2453" t="str">
        <f t="shared" si="213"/>
        <v>Phạm Thanh Hà</v>
      </c>
      <c r="AX2453" s="27" t="str">
        <f t="shared" si="214"/>
        <v>Hoàng Phương Lê</v>
      </c>
      <c r="AY2453" s="4" t="str">
        <f t="shared" si="211"/>
        <v>VIN+</v>
      </c>
    </row>
    <row r="2454" spans="1:51" outlineLevel="1" x14ac:dyDescent="0.25">
      <c r="A2454" s="4" t="s">
        <v>1104</v>
      </c>
      <c r="B2454" s="4" t="s">
        <v>797</v>
      </c>
      <c r="C2454" s="4" t="s">
        <v>451</v>
      </c>
      <c r="D2454" s="11" t="s">
        <v>779</v>
      </c>
      <c r="E2454" s="32" t="s">
        <v>683</v>
      </c>
      <c r="F2454" s="11" t="s">
        <v>710</v>
      </c>
      <c r="G2454" s="35">
        <v>5330311</v>
      </c>
      <c r="H2454" s="4" t="s">
        <v>1588</v>
      </c>
      <c r="I2454" s="4"/>
      <c r="J2454" s="4"/>
      <c r="K2454" s="4"/>
      <c r="L2454" s="4"/>
      <c r="M2454" s="33"/>
      <c r="N2454" s="38"/>
      <c r="O2454" s="33"/>
      <c r="P2454" s="244">
        <f t="shared" si="212"/>
        <v>1861.873</v>
      </c>
      <c r="Q2454" s="25"/>
      <c r="R2454" s="25"/>
      <c r="S2454" s="25"/>
      <c r="T2454" s="109"/>
      <c r="U2454" s="25">
        <v>180.59800000000001</v>
      </c>
      <c r="V2454" s="25">
        <v>0</v>
      </c>
      <c r="W2454" s="25">
        <v>0</v>
      </c>
      <c r="X2454" s="25">
        <v>0</v>
      </c>
      <c r="Y2454" s="25">
        <v>0</v>
      </c>
      <c r="Z2454" s="25">
        <v>0</v>
      </c>
      <c r="AA2454" s="109"/>
      <c r="AB2454" s="25">
        <v>0</v>
      </c>
      <c r="AC2454" s="25">
        <v>0</v>
      </c>
      <c r="AD2454" s="25">
        <v>0</v>
      </c>
      <c r="AE2454" s="25">
        <v>0</v>
      </c>
      <c r="AF2454" s="25">
        <v>0</v>
      </c>
      <c r="AG2454" s="25">
        <v>0</v>
      </c>
      <c r="AH2454" s="109"/>
      <c r="AI2454" s="25">
        <v>0</v>
      </c>
      <c r="AJ2454" s="25">
        <v>0</v>
      </c>
      <c r="AK2454" s="123">
        <v>0</v>
      </c>
      <c r="AL2454" s="25">
        <v>359.05700000000002</v>
      </c>
      <c r="AM2454" s="25">
        <v>0</v>
      </c>
      <c r="AN2454" s="25">
        <v>0</v>
      </c>
      <c r="AO2454" s="109"/>
      <c r="AP2454" s="25">
        <v>303.49700000000001</v>
      </c>
      <c r="AQ2454" s="25">
        <v>0</v>
      </c>
      <c r="AR2454" s="25">
        <v>0</v>
      </c>
      <c r="AS2454" s="25">
        <v>1018.721</v>
      </c>
      <c r="AT2454" s="25">
        <v>0</v>
      </c>
      <c r="AU2454" s="25">
        <v>0</v>
      </c>
      <c r="AW2454" t="str">
        <f t="shared" si="213"/>
        <v>Phạm Thanh Hà</v>
      </c>
      <c r="AX2454" s="27" t="str">
        <f t="shared" si="214"/>
        <v>Hoàng Phương Lê</v>
      </c>
      <c r="AY2454" s="4" t="str">
        <f t="shared" si="211"/>
        <v>VIN+</v>
      </c>
    </row>
    <row r="2455" spans="1:51" outlineLevel="1" x14ac:dyDescent="0.25">
      <c r="A2455" s="4" t="s">
        <v>1104</v>
      </c>
      <c r="B2455" s="4" t="s">
        <v>797</v>
      </c>
      <c r="C2455" s="4" t="s">
        <v>451</v>
      </c>
      <c r="D2455" s="11" t="s">
        <v>779</v>
      </c>
      <c r="E2455" s="32" t="s">
        <v>683</v>
      </c>
      <c r="F2455" s="11" t="s">
        <v>710</v>
      </c>
      <c r="G2455" s="35">
        <v>5338621</v>
      </c>
      <c r="H2455" s="4" t="s">
        <v>1589</v>
      </c>
      <c r="I2455" s="4"/>
      <c r="J2455" s="4"/>
      <c r="K2455" s="4"/>
      <c r="L2455" s="4"/>
      <c r="M2455" s="33"/>
      <c r="N2455" s="38"/>
      <c r="O2455" s="33"/>
      <c r="P2455" s="244">
        <f t="shared" si="212"/>
        <v>3058.8850000000002</v>
      </c>
      <c r="Q2455" s="25"/>
      <c r="R2455" s="25"/>
      <c r="S2455" s="25"/>
      <c r="T2455" s="109"/>
      <c r="U2455" s="25">
        <v>541.79300000000001</v>
      </c>
      <c r="V2455" s="25">
        <v>0</v>
      </c>
      <c r="W2455" s="25">
        <v>0</v>
      </c>
      <c r="X2455" s="25">
        <v>0</v>
      </c>
      <c r="Y2455" s="25">
        <v>0</v>
      </c>
      <c r="Z2455" s="25">
        <v>0</v>
      </c>
      <c r="AA2455" s="109"/>
      <c r="AB2455" s="25">
        <v>0</v>
      </c>
      <c r="AC2455" s="25">
        <v>0</v>
      </c>
      <c r="AD2455" s="25">
        <v>0</v>
      </c>
      <c r="AE2455" s="25">
        <v>0</v>
      </c>
      <c r="AF2455" s="25">
        <v>0</v>
      </c>
      <c r="AG2455" s="25">
        <v>0</v>
      </c>
      <c r="AH2455" s="109"/>
      <c r="AI2455" s="25">
        <v>0</v>
      </c>
      <c r="AJ2455" s="25">
        <v>0</v>
      </c>
      <c r="AK2455" s="123">
        <v>0</v>
      </c>
      <c r="AL2455" s="25">
        <v>0</v>
      </c>
      <c r="AM2455" s="25">
        <v>0</v>
      </c>
      <c r="AN2455" s="25">
        <v>0</v>
      </c>
      <c r="AO2455" s="109"/>
      <c r="AP2455" s="25">
        <v>835.98500000000001</v>
      </c>
      <c r="AQ2455" s="25">
        <v>0</v>
      </c>
      <c r="AR2455" s="25">
        <v>0</v>
      </c>
      <c r="AS2455" s="25">
        <v>1681.107</v>
      </c>
      <c r="AT2455" s="25">
        <v>0</v>
      </c>
      <c r="AU2455" s="25">
        <v>0</v>
      </c>
      <c r="AW2455" t="str">
        <f t="shared" si="213"/>
        <v>Phạm Thanh Hà</v>
      </c>
      <c r="AX2455" s="27" t="str">
        <f t="shared" si="214"/>
        <v>Hoàng Phương Lê</v>
      </c>
      <c r="AY2455" s="4" t="str">
        <f t="shared" si="211"/>
        <v>VIN+</v>
      </c>
    </row>
    <row r="2456" spans="1:51" outlineLevel="1" x14ac:dyDescent="0.25">
      <c r="A2456" s="4" t="s">
        <v>1104</v>
      </c>
      <c r="B2456" s="4" t="s">
        <v>797</v>
      </c>
      <c r="C2456" s="4" t="s">
        <v>451</v>
      </c>
      <c r="D2456" s="11" t="s">
        <v>779</v>
      </c>
      <c r="E2456" s="32" t="s">
        <v>683</v>
      </c>
      <c r="F2456" s="11" t="s">
        <v>710</v>
      </c>
      <c r="G2456" s="35">
        <v>5294486</v>
      </c>
      <c r="H2456" s="4" t="s">
        <v>1590</v>
      </c>
      <c r="I2456" s="4"/>
      <c r="J2456" s="4"/>
      <c r="K2456" s="4"/>
      <c r="L2456" s="4"/>
      <c r="M2456" s="33"/>
      <c r="N2456" s="38"/>
      <c r="O2456" s="33"/>
      <c r="P2456" s="244">
        <f t="shared" si="212"/>
        <v>1197.181</v>
      </c>
      <c r="Q2456" s="25"/>
      <c r="R2456" s="25"/>
      <c r="S2456" s="25"/>
      <c r="T2456" s="109"/>
      <c r="U2456" s="25">
        <v>180.59800000000001</v>
      </c>
      <c r="V2456" s="25">
        <v>0</v>
      </c>
      <c r="W2456" s="25">
        <v>0</v>
      </c>
      <c r="X2456" s="25">
        <v>0</v>
      </c>
      <c r="Y2456" s="25">
        <v>0</v>
      </c>
      <c r="Z2456" s="25">
        <v>0</v>
      </c>
      <c r="AA2456" s="109"/>
      <c r="AB2456" s="25">
        <v>0</v>
      </c>
      <c r="AC2456" s="25">
        <v>0</v>
      </c>
      <c r="AD2456" s="25">
        <v>0</v>
      </c>
      <c r="AE2456" s="25">
        <v>0</v>
      </c>
      <c r="AF2456" s="25">
        <v>0</v>
      </c>
      <c r="AG2456" s="25">
        <v>0</v>
      </c>
      <c r="AH2456" s="109"/>
      <c r="AI2456" s="25">
        <v>0</v>
      </c>
      <c r="AJ2456" s="25">
        <v>0</v>
      </c>
      <c r="AK2456" s="123">
        <v>0</v>
      </c>
      <c r="AL2456" s="25">
        <v>0</v>
      </c>
      <c r="AM2456" s="25">
        <v>0</v>
      </c>
      <c r="AN2456" s="25">
        <v>0</v>
      </c>
      <c r="AO2456" s="109"/>
      <c r="AP2456" s="25">
        <v>476.928</v>
      </c>
      <c r="AQ2456" s="25">
        <v>0</v>
      </c>
      <c r="AR2456" s="25">
        <v>0</v>
      </c>
      <c r="AS2456" s="25">
        <v>539.65499999999997</v>
      </c>
      <c r="AT2456" s="25">
        <v>0</v>
      </c>
      <c r="AU2456" s="25">
        <v>0</v>
      </c>
      <c r="AW2456" t="str">
        <f t="shared" si="213"/>
        <v>Phạm Thanh Hà</v>
      </c>
      <c r="AX2456" s="27" t="str">
        <f t="shared" si="214"/>
        <v>Hoàng Phương Lê</v>
      </c>
      <c r="AY2456" s="4" t="str">
        <f t="shared" si="211"/>
        <v>VIN+</v>
      </c>
    </row>
    <row r="2457" spans="1:51" outlineLevel="1" x14ac:dyDescent="0.25">
      <c r="A2457" s="4" t="s">
        <v>1104</v>
      </c>
      <c r="B2457" s="4" t="s">
        <v>797</v>
      </c>
      <c r="C2457" s="4" t="s">
        <v>451</v>
      </c>
      <c r="D2457" s="11" t="s">
        <v>779</v>
      </c>
      <c r="E2457" s="32" t="s">
        <v>683</v>
      </c>
      <c r="F2457" s="11" t="s">
        <v>710</v>
      </c>
      <c r="G2457" s="35">
        <v>5120354</v>
      </c>
      <c r="H2457" s="4" t="s">
        <v>1591</v>
      </c>
      <c r="I2457" s="4"/>
      <c r="J2457" s="4"/>
      <c r="K2457" s="4"/>
      <c r="L2457" s="4"/>
      <c r="M2457" s="33"/>
      <c r="N2457" s="38"/>
      <c r="O2457" s="33"/>
      <c r="P2457" s="244">
        <f t="shared" si="212"/>
        <v>1016.583</v>
      </c>
      <c r="Q2457" s="25"/>
      <c r="R2457" s="25"/>
      <c r="S2457" s="25"/>
      <c r="T2457" s="109"/>
      <c r="U2457" s="25">
        <v>180.59800000000001</v>
      </c>
      <c r="V2457" s="25">
        <v>0</v>
      </c>
      <c r="W2457" s="25">
        <v>0</v>
      </c>
      <c r="X2457" s="25">
        <v>0</v>
      </c>
      <c r="Y2457" s="25">
        <v>0</v>
      </c>
      <c r="Z2457" s="25">
        <v>0</v>
      </c>
      <c r="AA2457" s="109"/>
      <c r="AB2457" s="25">
        <v>0</v>
      </c>
      <c r="AC2457" s="25">
        <v>0</v>
      </c>
      <c r="AD2457" s="25">
        <v>0</v>
      </c>
      <c r="AE2457" s="25">
        <v>0</v>
      </c>
      <c r="AF2457" s="25">
        <v>0</v>
      </c>
      <c r="AG2457" s="25">
        <v>0</v>
      </c>
      <c r="AH2457" s="109"/>
      <c r="AI2457" s="25">
        <v>0</v>
      </c>
      <c r="AJ2457" s="25">
        <v>0</v>
      </c>
      <c r="AK2457" s="123">
        <v>0</v>
      </c>
      <c r="AL2457" s="25">
        <v>0</v>
      </c>
      <c r="AM2457" s="25">
        <v>0</v>
      </c>
      <c r="AN2457" s="25">
        <v>0</v>
      </c>
      <c r="AO2457" s="109"/>
      <c r="AP2457" s="25">
        <v>359.05700000000002</v>
      </c>
      <c r="AQ2457" s="25">
        <v>0</v>
      </c>
      <c r="AR2457" s="25">
        <v>0</v>
      </c>
      <c r="AS2457" s="25">
        <v>476.928</v>
      </c>
      <c r="AT2457" s="25">
        <v>0</v>
      </c>
      <c r="AU2457" s="25">
        <v>0</v>
      </c>
      <c r="AW2457" t="str">
        <f t="shared" si="213"/>
        <v>Phạm Thanh Hà</v>
      </c>
      <c r="AX2457" s="27" t="str">
        <f t="shared" si="214"/>
        <v>Hoàng Phương Lê</v>
      </c>
      <c r="AY2457" s="4" t="str">
        <f t="shared" si="211"/>
        <v>VIN+</v>
      </c>
    </row>
    <row r="2458" spans="1:51" outlineLevel="1" x14ac:dyDescent="0.25">
      <c r="A2458" s="4" t="s">
        <v>1104</v>
      </c>
      <c r="B2458" s="4" t="s">
        <v>797</v>
      </c>
      <c r="C2458" s="4" t="s">
        <v>451</v>
      </c>
      <c r="D2458" s="11" t="s">
        <v>779</v>
      </c>
      <c r="E2458" s="32" t="s">
        <v>683</v>
      </c>
      <c r="F2458" s="11" t="s">
        <v>710</v>
      </c>
      <c r="G2458" s="35">
        <v>5121865</v>
      </c>
      <c r="H2458" s="4" t="s">
        <v>1592</v>
      </c>
      <c r="I2458" s="4"/>
      <c r="J2458" s="4"/>
      <c r="K2458" s="4"/>
      <c r="L2458" s="4"/>
      <c r="M2458" s="33"/>
      <c r="N2458" s="38"/>
      <c r="O2458" s="33"/>
      <c r="P2458" s="244">
        <f t="shared" si="212"/>
        <v>3114.6120000000001</v>
      </c>
      <c r="Q2458" s="25"/>
      <c r="R2458" s="25"/>
      <c r="S2458" s="25"/>
      <c r="T2458" s="109"/>
      <c r="U2458" s="25">
        <v>180.59800000000001</v>
      </c>
      <c r="V2458" s="25">
        <v>0</v>
      </c>
      <c r="W2458" s="25">
        <v>0</v>
      </c>
      <c r="X2458" s="25">
        <v>0</v>
      </c>
      <c r="Y2458" s="25">
        <v>0</v>
      </c>
      <c r="Z2458" s="25">
        <v>0</v>
      </c>
      <c r="AA2458" s="109"/>
      <c r="AB2458" s="25">
        <v>0</v>
      </c>
      <c r="AC2458" s="25">
        <v>0</v>
      </c>
      <c r="AD2458" s="25">
        <v>0</v>
      </c>
      <c r="AE2458" s="25">
        <v>0</v>
      </c>
      <c r="AF2458" s="25">
        <v>0</v>
      </c>
      <c r="AG2458" s="25">
        <v>0</v>
      </c>
      <c r="AH2458" s="109"/>
      <c r="AI2458" s="25">
        <v>0</v>
      </c>
      <c r="AJ2458" s="25">
        <v>0</v>
      </c>
      <c r="AK2458" s="123">
        <v>0</v>
      </c>
      <c r="AL2458" s="25">
        <v>0</v>
      </c>
      <c r="AM2458" s="25">
        <v>0</v>
      </c>
      <c r="AN2458" s="25">
        <v>0</v>
      </c>
      <c r="AO2458" s="109"/>
      <c r="AP2458" s="25">
        <v>715.39200000000005</v>
      </c>
      <c r="AQ2458" s="25">
        <v>0</v>
      </c>
      <c r="AR2458" s="25">
        <v>0</v>
      </c>
      <c r="AS2458" s="25">
        <v>2218.6219999999998</v>
      </c>
      <c r="AT2458" s="25">
        <v>0</v>
      </c>
      <c r="AU2458" s="25">
        <v>0</v>
      </c>
      <c r="AW2458" t="str">
        <f t="shared" si="213"/>
        <v>Phạm Thanh Hà</v>
      </c>
      <c r="AX2458" s="27" t="str">
        <f t="shared" si="214"/>
        <v>Hoàng Phương Lê</v>
      </c>
      <c r="AY2458" s="4" t="str">
        <f t="shared" si="211"/>
        <v>VIN+</v>
      </c>
    </row>
    <row r="2459" spans="1:51" outlineLevel="1" x14ac:dyDescent="0.25">
      <c r="A2459" s="4" t="s">
        <v>1104</v>
      </c>
      <c r="B2459" s="4" t="s">
        <v>797</v>
      </c>
      <c r="C2459" s="4" t="s">
        <v>451</v>
      </c>
      <c r="D2459" s="11" t="s">
        <v>779</v>
      </c>
      <c r="E2459" s="32" t="s">
        <v>683</v>
      </c>
      <c r="F2459" s="11" t="s">
        <v>710</v>
      </c>
      <c r="G2459" s="35">
        <v>5276660</v>
      </c>
      <c r="H2459" s="4" t="s">
        <v>1593</v>
      </c>
      <c r="I2459" s="4"/>
      <c r="J2459" s="4"/>
      <c r="K2459" s="4"/>
      <c r="L2459" s="4"/>
      <c r="M2459" s="33"/>
      <c r="N2459" s="38"/>
      <c r="O2459" s="33"/>
      <c r="P2459" s="244">
        <f t="shared" si="212"/>
        <v>1317.7729999999999</v>
      </c>
      <c r="Q2459" s="25"/>
      <c r="R2459" s="25"/>
      <c r="S2459" s="25"/>
      <c r="T2459" s="109"/>
      <c r="U2459" s="25">
        <v>361.19499999999999</v>
      </c>
      <c r="V2459" s="25">
        <v>0</v>
      </c>
      <c r="W2459" s="25">
        <v>0</v>
      </c>
      <c r="X2459" s="25">
        <v>0</v>
      </c>
      <c r="Y2459" s="25">
        <v>0</v>
      </c>
      <c r="Z2459" s="25">
        <v>0</v>
      </c>
      <c r="AA2459" s="109"/>
      <c r="AB2459" s="25">
        <v>0</v>
      </c>
      <c r="AC2459" s="25">
        <v>0</v>
      </c>
      <c r="AD2459" s="25">
        <v>0</v>
      </c>
      <c r="AE2459" s="25">
        <v>0</v>
      </c>
      <c r="AF2459" s="25">
        <v>0</v>
      </c>
      <c r="AG2459" s="25">
        <v>0</v>
      </c>
      <c r="AH2459" s="109"/>
      <c r="AI2459" s="25">
        <v>0</v>
      </c>
      <c r="AJ2459" s="25">
        <v>0</v>
      </c>
      <c r="AK2459" s="123">
        <v>0</v>
      </c>
      <c r="AL2459" s="25">
        <v>0</v>
      </c>
      <c r="AM2459" s="25">
        <v>0</v>
      </c>
      <c r="AN2459" s="25">
        <v>0</v>
      </c>
      <c r="AO2459" s="109"/>
      <c r="AP2459" s="25">
        <v>359.05700000000002</v>
      </c>
      <c r="AQ2459" s="25">
        <v>0</v>
      </c>
      <c r="AR2459" s="25">
        <v>0</v>
      </c>
      <c r="AS2459" s="25">
        <v>597.52099999999996</v>
      </c>
      <c r="AT2459" s="25">
        <v>0</v>
      </c>
      <c r="AU2459" s="25">
        <v>0</v>
      </c>
      <c r="AW2459" t="str">
        <f t="shared" si="213"/>
        <v>Phạm Thanh Hà</v>
      </c>
      <c r="AX2459" s="27" t="str">
        <f t="shared" si="214"/>
        <v>Hoàng Phương Lê</v>
      </c>
      <c r="AY2459" s="4" t="str">
        <f t="shared" si="211"/>
        <v>VIN+</v>
      </c>
    </row>
    <row r="2460" spans="1:51" outlineLevel="1" x14ac:dyDescent="0.25">
      <c r="A2460" s="4" t="s">
        <v>1104</v>
      </c>
      <c r="B2460" s="4" t="s">
        <v>797</v>
      </c>
      <c r="C2460" s="4" t="s">
        <v>451</v>
      </c>
      <c r="D2460" s="11" t="s">
        <v>779</v>
      </c>
      <c r="E2460" s="32" t="s">
        <v>683</v>
      </c>
      <c r="F2460" s="11" t="s">
        <v>710</v>
      </c>
      <c r="G2460" s="35">
        <v>5339215</v>
      </c>
      <c r="H2460" s="4" t="s">
        <v>1594</v>
      </c>
      <c r="I2460" s="4"/>
      <c r="J2460" s="4"/>
      <c r="K2460" s="4"/>
      <c r="L2460" s="4"/>
      <c r="M2460" s="33"/>
      <c r="N2460" s="38"/>
      <c r="O2460" s="33"/>
      <c r="P2460" s="244">
        <f t="shared" si="212"/>
        <v>1016.5830000000001</v>
      </c>
      <c r="Q2460" s="25"/>
      <c r="R2460" s="25"/>
      <c r="S2460" s="25"/>
      <c r="T2460" s="109"/>
      <c r="U2460" s="25">
        <v>180.59800000000001</v>
      </c>
      <c r="V2460" s="25">
        <v>0</v>
      </c>
      <c r="W2460" s="25">
        <v>0</v>
      </c>
      <c r="X2460" s="25">
        <v>0</v>
      </c>
      <c r="Y2460" s="25">
        <v>0</v>
      </c>
      <c r="Z2460" s="25">
        <v>0</v>
      </c>
      <c r="AA2460" s="109"/>
      <c r="AB2460" s="25">
        <v>0</v>
      </c>
      <c r="AC2460" s="25">
        <v>0</v>
      </c>
      <c r="AD2460" s="25">
        <v>0</v>
      </c>
      <c r="AE2460" s="25">
        <v>0</v>
      </c>
      <c r="AF2460" s="25">
        <v>0</v>
      </c>
      <c r="AG2460" s="25">
        <v>0</v>
      </c>
      <c r="AH2460" s="109"/>
      <c r="AI2460" s="25">
        <v>0</v>
      </c>
      <c r="AJ2460" s="25">
        <v>0</v>
      </c>
      <c r="AK2460" s="123">
        <v>0</v>
      </c>
      <c r="AL2460" s="25">
        <v>0</v>
      </c>
      <c r="AM2460" s="25">
        <v>0</v>
      </c>
      <c r="AN2460" s="25">
        <v>0</v>
      </c>
      <c r="AO2460" s="109"/>
      <c r="AP2460" s="25">
        <v>835.98500000000001</v>
      </c>
      <c r="AQ2460" s="25">
        <v>0</v>
      </c>
      <c r="AR2460" s="25">
        <v>0</v>
      </c>
      <c r="AS2460" s="25">
        <v>0</v>
      </c>
      <c r="AT2460" s="25">
        <v>0</v>
      </c>
      <c r="AU2460" s="25">
        <v>0</v>
      </c>
      <c r="AW2460" t="str">
        <f t="shared" si="213"/>
        <v>Phạm Thanh Hà</v>
      </c>
      <c r="AX2460" s="27" t="str">
        <f t="shared" si="214"/>
        <v>Hoàng Phương Lê</v>
      </c>
      <c r="AY2460" s="4" t="str">
        <f t="shared" si="211"/>
        <v>VIN+</v>
      </c>
    </row>
    <row r="2461" spans="1:51" outlineLevel="1" x14ac:dyDescent="0.25">
      <c r="A2461" s="4" t="s">
        <v>1104</v>
      </c>
      <c r="B2461" s="4" t="s">
        <v>797</v>
      </c>
      <c r="C2461" s="4" t="s">
        <v>451</v>
      </c>
      <c r="D2461" s="11" t="s">
        <v>779</v>
      </c>
      <c r="E2461" s="32" t="s">
        <v>683</v>
      </c>
      <c r="F2461" s="11" t="s">
        <v>710</v>
      </c>
      <c r="G2461" s="35">
        <v>5272709</v>
      </c>
      <c r="H2461" s="4" t="s">
        <v>1595</v>
      </c>
      <c r="I2461" s="4"/>
      <c r="J2461" s="4"/>
      <c r="K2461" s="4"/>
      <c r="L2461" s="4"/>
      <c r="M2461" s="33"/>
      <c r="N2461" s="38"/>
      <c r="O2461" s="33"/>
      <c r="P2461" s="244">
        <f t="shared" si="212"/>
        <v>778.11899999999991</v>
      </c>
      <c r="Q2461" s="25"/>
      <c r="R2461" s="25"/>
      <c r="S2461" s="25"/>
      <c r="T2461" s="109"/>
      <c r="U2461" s="25">
        <v>180.59800000000001</v>
      </c>
      <c r="V2461" s="25">
        <v>0</v>
      </c>
      <c r="W2461" s="25">
        <v>0</v>
      </c>
      <c r="X2461" s="25">
        <v>0</v>
      </c>
      <c r="Y2461" s="25">
        <v>0</v>
      </c>
      <c r="Z2461" s="25">
        <v>0</v>
      </c>
      <c r="AA2461" s="109"/>
      <c r="AB2461" s="25">
        <v>0</v>
      </c>
      <c r="AC2461" s="25">
        <v>0</v>
      </c>
      <c r="AD2461" s="25">
        <v>0</v>
      </c>
      <c r="AE2461" s="25">
        <v>0</v>
      </c>
      <c r="AF2461" s="25">
        <v>0</v>
      </c>
      <c r="AG2461" s="25">
        <v>0</v>
      </c>
      <c r="AH2461" s="109"/>
      <c r="AI2461" s="25">
        <v>0</v>
      </c>
      <c r="AJ2461" s="25">
        <v>0</v>
      </c>
      <c r="AK2461" s="123">
        <v>0</v>
      </c>
      <c r="AL2461" s="25">
        <v>359.05700000000002</v>
      </c>
      <c r="AM2461" s="25">
        <v>0</v>
      </c>
      <c r="AN2461" s="25">
        <v>0</v>
      </c>
      <c r="AO2461" s="109"/>
      <c r="AP2461" s="25">
        <v>238.464</v>
      </c>
      <c r="AQ2461" s="25">
        <v>0</v>
      </c>
      <c r="AR2461" s="25">
        <v>0</v>
      </c>
      <c r="AS2461" s="25">
        <v>0</v>
      </c>
      <c r="AT2461" s="25">
        <v>0</v>
      </c>
      <c r="AU2461" s="25">
        <v>0</v>
      </c>
      <c r="AW2461" t="str">
        <f t="shared" si="213"/>
        <v>Phạm Thanh Hà</v>
      </c>
      <c r="AX2461" s="27" t="str">
        <f t="shared" si="214"/>
        <v>Hoàng Phương Lê</v>
      </c>
      <c r="AY2461" s="4" t="str">
        <f t="shared" si="211"/>
        <v>VIN+</v>
      </c>
    </row>
    <row r="2462" spans="1:51" outlineLevel="1" x14ac:dyDescent="0.25">
      <c r="A2462" s="4" t="s">
        <v>1104</v>
      </c>
      <c r="B2462" s="4" t="s">
        <v>797</v>
      </c>
      <c r="C2462" s="4" t="s">
        <v>451</v>
      </c>
      <c r="D2462" s="11" t="s">
        <v>779</v>
      </c>
      <c r="E2462" s="32" t="s">
        <v>683</v>
      </c>
      <c r="F2462" s="11" t="s">
        <v>710</v>
      </c>
      <c r="G2462" s="35">
        <v>5337099</v>
      </c>
      <c r="H2462" s="4" t="s">
        <v>1596</v>
      </c>
      <c r="I2462" s="4"/>
      <c r="J2462" s="4"/>
      <c r="K2462" s="4"/>
      <c r="L2462" s="4"/>
      <c r="M2462" s="33"/>
      <c r="N2462" s="38"/>
      <c r="O2462" s="33"/>
      <c r="P2462" s="244">
        <f t="shared" si="212"/>
        <v>1329.5529999999999</v>
      </c>
      <c r="Q2462" s="25"/>
      <c r="R2462" s="25"/>
      <c r="S2462" s="25"/>
      <c r="T2462" s="109"/>
      <c r="U2462" s="25">
        <v>303.49700000000001</v>
      </c>
      <c r="V2462" s="25">
        <v>0</v>
      </c>
      <c r="W2462" s="25">
        <v>0</v>
      </c>
      <c r="X2462" s="25">
        <v>0</v>
      </c>
      <c r="Y2462" s="25">
        <v>0</v>
      </c>
      <c r="Z2462" s="25">
        <v>0</v>
      </c>
      <c r="AA2462" s="109"/>
      <c r="AB2462" s="25">
        <v>0</v>
      </c>
      <c r="AC2462" s="25">
        <v>0</v>
      </c>
      <c r="AD2462" s="25">
        <v>0</v>
      </c>
      <c r="AE2462" s="25">
        <v>0</v>
      </c>
      <c r="AF2462" s="25">
        <v>0</v>
      </c>
      <c r="AG2462" s="25">
        <v>0</v>
      </c>
      <c r="AH2462" s="109"/>
      <c r="AI2462" s="25">
        <v>0</v>
      </c>
      <c r="AJ2462" s="25">
        <v>0</v>
      </c>
      <c r="AK2462" s="123">
        <v>0</v>
      </c>
      <c r="AL2462" s="25">
        <v>0</v>
      </c>
      <c r="AM2462" s="25">
        <v>0</v>
      </c>
      <c r="AN2462" s="25">
        <v>0</v>
      </c>
      <c r="AO2462" s="109"/>
      <c r="AP2462" s="25">
        <v>303.49700000000001</v>
      </c>
      <c r="AQ2462" s="25">
        <v>0</v>
      </c>
      <c r="AR2462" s="25">
        <v>0</v>
      </c>
      <c r="AS2462" s="25">
        <v>722.55899999999997</v>
      </c>
      <c r="AT2462" s="25">
        <v>0</v>
      </c>
      <c r="AU2462" s="25">
        <v>0</v>
      </c>
      <c r="AW2462" t="str">
        <f t="shared" si="213"/>
        <v>Phạm Thanh Hà</v>
      </c>
      <c r="AX2462" s="27" t="str">
        <f t="shared" si="214"/>
        <v>Hoàng Phương Lê</v>
      </c>
      <c r="AY2462" s="4" t="str">
        <f t="shared" si="211"/>
        <v>VIN+</v>
      </c>
    </row>
    <row r="2463" spans="1:51" outlineLevel="1" x14ac:dyDescent="0.25">
      <c r="A2463" s="4" t="s">
        <v>1104</v>
      </c>
      <c r="B2463" s="4" t="s">
        <v>797</v>
      </c>
      <c r="C2463" s="4" t="s">
        <v>451</v>
      </c>
      <c r="D2463" s="11" t="s">
        <v>779</v>
      </c>
      <c r="E2463" s="32" t="s">
        <v>683</v>
      </c>
      <c r="F2463" s="11" t="s">
        <v>710</v>
      </c>
      <c r="G2463" s="35">
        <v>5129379</v>
      </c>
      <c r="H2463" s="4" t="s">
        <v>1597</v>
      </c>
      <c r="I2463" s="4"/>
      <c r="J2463" s="4"/>
      <c r="K2463" s="4"/>
      <c r="L2463" s="4"/>
      <c r="M2463" s="33"/>
      <c r="N2463" s="38"/>
      <c r="O2463" s="33"/>
      <c r="P2463" s="244">
        <f t="shared" si="212"/>
        <v>180.59800000000001</v>
      </c>
      <c r="Q2463" s="25"/>
      <c r="R2463" s="25"/>
      <c r="S2463" s="25"/>
      <c r="T2463" s="109"/>
      <c r="U2463" s="25">
        <v>180.59800000000001</v>
      </c>
      <c r="V2463" s="25">
        <v>0</v>
      </c>
      <c r="W2463" s="25">
        <v>0</v>
      </c>
      <c r="X2463" s="25">
        <v>0</v>
      </c>
      <c r="Y2463" s="25">
        <v>0</v>
      </c>
      <c r="Z2463" s="25">
        <v>0</v>
      </c>
      <c r="AA2463" s="109"/>
      <c r="AB2463" s="25">
        <v>0</v>
      </c>
      <c r="AC2463" s="25">
        <v>0</v>
      </c>
      <c r="AD2463" s="25">
        <v>0</v>
      </c>
      <c r="AE2463" s="25">
        <v>0</v>
      </c>
      <c r="AF2463" s="25">
        <v>0</v>
      </c>
      <c r="AG2463" s="25">
        <v>0</v>
      </c>
      <c r="AH2463" s="109"/>
      <c r="AI2463" s="25">
        <v>0</v>
      </c>
      <c r="AJ2463" s="25">
        <v>0</v>
      </c>
      <c r="AK2463" s="123">
        <v>0</v>
      </c>
      <c r="AL2463" s="25">
        <v>0</v>
      </c>
      <c r="AM2463" s="25">
        <v>0</v>
      </c>
      <c r="AN2463" s="25">
        <v>0</v>
      </c>
      <c r="AO2463" s="109"/>
      <c r="AP2463" s="25">
        <v>0</v>
      </c>
      <c r="AQ2463" s="25">
        <v>0</v>
      </c>
      <c r="AR2463" s="25">
        <v>0</v>
      </c>
      <c r="AS2463" s="25">
        <v>0</v>
      </c>
      <c r="AT2463" s="25">
        <v>0</v>
      </c>
      <c r="AU2463" s="25">
        <v>0</v>
      </c>
      <c r="AW2463" t="str">
        <f t="shared" si="213"/>
        <v>Phạm Thanh Hà</v>
      </c>
      <c r="AX2463" s="27" t="str">
        <f t="shared" si="214"/>
        <v>Hoàng Phương Lê</v>
      </c>
      <c r="AY2463" s="4" t="str">
        <f t="shared" ref="AY2463:AY2526" si="215">+B2463</f>
        <v>VIN+</v>
      </c>
    </row>
    <row r="2464" spans="1:51" outlineLevel="1" x14ac:dyDescent="0.25">
      <c r="A2464" s="4" t="s">
        <v>1104</v>
      </c>
      <c r="B2464" s="4" t="s">
        <v>797</v>
      </c>
      <c r="C2464" s="4" t="s">
        <v>451</v>
      </c>
      <c r="D2464" s="11" t="s">
        <v>779</v>
      </c>
      <c r="E2464" s="32" t="s">
        <v>683</v>
      </c>
      <c r="F2464" s="11" t="s">
        <v>710</v>
      </c>
      <c r="G2464" s="35">
        <v>5123285</v>
      </c>
      <c r="H2464" s="4" t="s">
        <v>1598</v>
      </c>
      <c r="I2464" s="4"/>
      <c r="J2464" s="4"/>
      <c r="K2464" s="4"/>
      <c r="L2464" s="4"/>
      <c r="M2464" s="33"/>
      <c r="N2464" s="38"/>
      <c r="O2464" s="33"/>
      <c r="P2464" s="244">
        <f t="shared" si="212"/>
        <v>3437.0570000000002</v>
      </c>
      <c r="Q2464" s="25"/>
      <c r="R2464" s="25"/>
      <c r="S2464" s="25"/>
      <c r="T2464" s="109"/>
      <c r="U2464" s="25">
        <v>361.19499999999999</v>
      </c>
      <c r="V2464" s="25">
        <v>0</v>
      </c>
      <c r="W2464" s="25">
        <v>0</v>
      </c>
      <c r="X2464" s="25">
        <v>0</v>
      </c>
      <c r="Y2464" s="25">
        <v>0</v>
      </c>
      <c r="Z2464" s="25">
        <v>0</v>
      </c>
      <c r="AA2464" s="109"/>
      <c r="AB2464" s="25">
        <v>0</v>
      </c>
      <c r="AC2464" s="25">
        <v>606.995</v>
      </c>
      <c r="AD2464" s="25">
        <v>0</v>
      </c>
      <c r="AE2464" s="25">
        <v>0</v>
      </c>
      <c r="AF2464" s="25">
        <v>0</v>
      </c>
      <c r="AG2464" s="25">
        <v>0</v>
      </c>
      <c r="AH2464" s="109"/>
      <c r="AI2464" s="25">
        <v>0</v>
      </c>
      <c r="AJ2464" s="25">
        <v>0</v>
      </c>
      <c r="AK2464" s="123">
        <v>0</v>
      </c>
      <c r="AL2464" s="25">
        <v>0</v>
      </c>
      <c r="AM2464" s="25">
        <v>0</v>
      </c>
      <c r="AN2464" s="25">
        <v>0</v>
      </c>
      <c r="AO2464" s="109"/>
      <c r="AP2464" s="25">
        <v>0</v>
      </c>
      <c r="AQ2464" s="25">
        <v>0</v>
      </c>
      <c r="AR2464" s="25">
        <v>0</v>
      </c>
      <c r="AS2464" s="25">
        <v>2468.8670000000002</v>
      </c>
      <c r="AT2464" s="25">
        <v>0</v>
      </c>
      <c r="AU2464" s="25">
        <v>0</v>
      </c>
      <c r="AW2464" t="str">
        <f t="shared" si="213"/>
        <v>Phạm Thanh Hà</v>
      </c>
      <c r="AX2464" s="27" t="str">
        <f t="shared" si="214"/>
        <v>Hoàng Phương Lê</v>
      </c>
      <c r="AY2464" s="4" t="str">
        <f t="shared" si="215"/>
        <v>VIN+</v>
      </c>
    </row>
    <row r="2465" spans="1:51" outlineLevel="1" x14ac:dyDescent="0.25">
      <c r="A2465" s="4" t="s">
        <v>1104</v>
      </c>
      <c r="B2465" s="4" t="s">
        <v>797</v>
      </c>
      <c r="C2465" s="4" t="s">
        <v>451</v>
      </c>
      <c r="D2465" s="11" t="s">
        <v>779</v>
      </c>
      <c r="E2465" s="32" t="s">
        <v>683</v>
      </c>
      <c r="F2465" s="11" t="s">
        <v>710</v>
      </c>
      <c r="G2465" s="35">
        <v>5131592</v>
      </c>
      <c r="H2465" s="4" t="s">
        <v>1599</v>
      </c>
      <c r="I2465" s="4"/>
      <c r="J2465" s="4"/>
      <c r="K2465" s="4"/>
      <c r="L2465" s="4"/>
      <c r="M2465" s="33"/>
      <c r="N2465" s="38"/>
      <c r="O2465" s="33"/>
      <c r="P2465" s="244">
        <f t="shared" si="212"/>
        <v>539.65499999999997</v>
      </c>
      <c r="Q2465" s="25"/>
      <c r="R2465" s="25"/>
      <c r="S2465" s="25"/>
      <c r="T2465" s="109"/>
      <c r="U2465" s="25">
        <v>180.59800000000001</v>
      </c>
      <c r="V2465" s="25">
        <v>0</v>
      </c>
      <c r="W2465" s="25">
        <v>0</v>
      </c>
      <c r="X2465" s="25">
        <v>0</v>
      </c>
      <c r="Y2465" s="25">
        <v>0</v>
      </c>
      <c r="Z2465" s="25">
        <v>0</v>
      </c>
      <c r="AA2465" s="109"/>
      <c r="AB2465" s="25">
        <v>0</v>
      </c>
      <c r="AC2465" s="25">
        <v>0</v>
      </c>
      <c r="AD2465" s="25">
        <v>0</v>
      </c>
      <c r="AE2465" s="25">
        <v>0</v>
      </c>
      <c r="AF2465" s="25">
        <v>0</v>
      </c>
      <c r="AG2465" s="25">
        <v>0</v>
      </c>
      <c r="AH2465" s="109"/>
      <c r="AI2465" s="25">
        <v>0</v>
      </c>
      <c r="AJ2465" s="25">
        <v>0</v>
      </c>
      <c r="AK2465" s="123">
        <v>0</v>
      </c>
      <c r="AL2465" s="25">
        <v>0</v>
      </c>
      <c r="AM2465" s="25">
        <v>0</v>
      </c>
      <c r="AN2465" s="25">
        <v>0</v>
      </c>
      <c r="AO2465" s="109"/>
      <c r="AP2465" s="25">
        <v>359.05700000000002</v>
      </c>
      <c r="AQ2465" s="25">
        <v>0</v>
      </c>
      <c r="AR2465" s="25">
        <v>0</v>
      </c>
      <c r="AS2465" s="25">
        <v>0</v>
      </c>
      <c r="AT2465" s="25">
        <v>0</v>
      </c>
      <c r="AU2465" s="25">
        <v>0</v>
      </c>
      <c r="AW2465" t="str">
        <f t="shared" si="213"/>
        <v>Phạm Thanh Hà</v>
      </c>
      <c r="AX2465" s="27" t="str">
        <f t="shared" si="214"/>
        <v>Hoàng Phương Lê</v>
      </c>
      <c r="AY2465" s="4" t="str">
        <f t="shared" si="215"/>
        <v>VIN+</v>
      </c>
    </row>
    <row r="2466" spans="1:51" outlineLevel="1" x14ac:dyDescent="0.25">
      <c r="A2466" s="4" t="s">
        <v>1104</v>
      </c>
      <c r="B2466" s="4" t="s">
        <v>797</v>
      </c>
      <c r="C2466" s="4" t="s">
        <v>451</v>
      </c>
      <c r="D2466" s="11" t="s">
        <v>779</v>
      </c>
      <c r="E2466" s="32" t="s">
        <v>683</v>
      </c>
      <c r="F2466" s="11" t="s">
        <v>710</v>
      </c>
      <c r="G2466" s="35">
        <v>5330854</v>
      </c>
      <c r="H2466" s="4" t="s">
        <v>1600</v>
      </c>
      <c r="I2466" s="4"/>
      <c r="J2466" s="4"/>
      <c r="K2466" s="4"/>
      <c r="L2466" s="4"/>
      <c r="M2466" s="33"/>
      <c r="N2466" s="38"/>
      <c r="O2466" s="33"/>
      <c r="P2466" s="244">
        <f t="shared" si="212"/>
        <v>958.71599999999989</v>
      </c>
      <c r="Q2466" s="25"/>
      <c r="R2466" s="25"/>
      <c r="S2466" s="25"/>
      <c r="T2466" s="109"/>
      <c r="U2466" s="25">
        <v>720.25199999999995</v>
      </c>
      <c r="V2466" s="25">
        <v>0</v>
      </c>
      <c r="W2466" s="25">
        <v>0</v>
      </c>
      <c r="X2466" s="25">
        <v>0</v>
      </c>
      <c r="Y2466" s="25">
        <v>0</v>
      </c>
      <c r="Z2466" s="25">
        <v>0</v>
      </c>
      <c r="AA2466" s="109"/>
      <c r="AB2466" s="25">
        <v>0</v>
      </c>
      <c r="AC2466" s="25">
        <v>0</v>
      </c>
      <c r="AD2466" s="25">
        <v>0</v>
      </c>
      <c r="AE2466" s="25">
        <v>0</v>
      </c>
      <c r="AF2466" s="25">
        <v>0</v>
      </c>
      <c r="AG2466" s="25">
        <v>0</v>
      </c>
      <c r="AH2466" s="109"/>
      <c r="AI2466" s="25">
        <v>0</v>
      </c>
      <c r="AJ2466" s="25">
        <v>0</v>
      </c>
      <c r="AK2466" s="123">
        <v>0</v>
      </c>
      <c r="AL2466" s="25">
        <v>0</v>
      </c>
      <c r="AM2466" s="25">
        <v>0</v>
      </c>
      <c r="AN2466" s="25">
        <v>0</v>
      </c>
      <c r="AO2466" s="109"/>
      <c r="AP2466" s="25">
        <v>0</v>
      </c>
      <c r="AQ2466" s="25">
        <v>0</v>
      </c>
      <c r="AR2466" s="25">
        <v>0</v>
      </c>
      <c r="AS2466" s="25">
        <v>238.464</v>
      </c>
      <c r="AT2466" s="25">
        <v>0</v>
      </c>
      <c r="AU2466" s="25">
        <v>0</v>
      </c>
      <c r="AW2466" t="str">
        <f t="shared" si="213"/>
        <v>Phạm Thanh Hà</v>
      </c>
      <c r="AX2466" s="27" t="str">
        <f t="shared" si="214"/>
        <v>Hoàng Phương Lê</v>
      </c>
      <c r="AY2466" s="4" t="str">
        <f t="shared" si="215"/>
        <v>VIN+</v>
      </c>
    </row>
    <row r="2467" spans="1:51" outlineLevel="1" x14ac:dyDescent="0.25">
      <c r="A2467" s="4" t="s">
        <v>1104</v>
      </c>
      <c r="B2467" s="4" t="s">
        <v>797</v>
      </c>
      <c r="C2467" s="4" t="s">
        <v>451</v>
      </c>
      <c r="D2467" s="11" t="s">
        <v>779</v>
      </c>
      <c r="E2467" s="32" t="s">
        <v>683</v>
      </c>
      <c r="F2467" s="11" t="s">
        <v>710</v>
      </c>
      <c r="G2467" s="35">
        <v>5330643</v>
      </c>
      <c r="H2467" s="4" t="s">
        <v>1601</v>
      </c>
      <c r="I2467" s="4"/>
      <c r="J2467" s="4"/>
      <c r="K2467" s="4"/>
      <c r="L2467" s="4"/>
      <c r="M2467" s="33"/>
      <c r="N2467" s="38"/>
      <c r="O2467" s="33"/>
      <c r="P2467" s="244">
        <f t="shared" si="212"/>
        <v>541.7940000000001</v>
      </c>
      <c r="Q2467" s="25"/>
      <c r="R2467" s="25"/>
      <c r="S2467" s="25"/>
      <c r="T2467" s="109"/>
      <c r="U2467" s="25">
        <v>180.59800000000001</v>
      </c>
      <c r="V2467" s="25">
        <v>0</v>
      </c>
      <c r="W2467" s="25">
        <v>0</v>
      </c>
      <c r="X2467" s="25">
        <v>0</v>
      </c>
      <c r="Y2467" s="25">
        <v>0</v>
      </c>
      <c r="Z2467" s="25">
        <v>0</v>
      </c>
      <c r="AA2467" s="109"/>
      <c r="AB2467" s="25">
        <v>0</v>
      </c>
      <c r="AC2467" s="25">
        <v>0</v>
      </c>
      <c r="AD2467" s="25">
        <v>0</v>
      </c>
      <c r="AE2467" s="25">
        <v>0</v>
      </c>
      <c r="AF2467" s="25">
        <v>0</v>
      </c>
      <c r="AG2467" s="25">
        <v>0</v>
      </c>
      <c r="AH2467" s="109"/>
      <c r="AI2467" s="25">
        <v>0</v>
      </c>
      <c r="AJ2467" s="25">
        <v>0</v>
      </c>
      <c r="AK2467" s="123">
        <v>0</v>
      </c>
      <c r="AL2467" s="25">
        <v>0</v>
      </c>
      <c r="AM2467" s="25">
        <v>0</v>
      </c>
      <c r="AN2467" s="25">
        <v>0</v>
      </c>
      <c r="AO2467" s="109"/>
      <c r="AP2467" s="25">
        <v>180.59800000000001</v>
      </c>
      <c r="AQ2467" s="25">
        <v>0</v>
      </c>
      <c r="AR2467" s="25">
        <v>0</v>
      </c>
      <c r="AS2467" s="25">
        <v>180.59800000000001</v>
      </c>
      <c r="AT2467" s="25">
        <v>0</v>
      </c>
      <c r="AU2467" s="25">
        <v>0</v>
      </c>
      <c r="AW2467" t="str">
        <f t="shared" si="213"/>
        <v>Phạm Thanh Hà</v>
      </c>
      <c r="AX2467" s="27" t="str">
        <f t="shared" si="214"/>
        <v>Hoàng Phương Lê</v>
      </c>
      <c r="AY2467" s="4" t="str">
        <f t="shared" si="215"/>
        <v>VIN+</v>
      </c>
    </row>
    <row r="2468" spans="1:51" outlineLevel="1" x14ac:dyDescent="0.25">
      <c r="A2468" s="4" t="s">
        <v>1104</v>
      </c>
      <c r="B2468" s="4" t="s">
        <v>797</v>
      </c>
      <c r="C2468" s="4" t="s">
        <v>451</v>
      </c>
      <c r="D2468" s="11" t="s">
        <v>779</v>
      </c>
      <c r="E2468" s="32" t="s">
        <v>683</v>
      </c>
      <c r="F2468" s="11" t="s">
        <v>710</v>
      </c>
      <c r="G2468" s="35">
        <v>5335745</v>
      </c>
      <c r="H2468" s="4" t="s">
        <v>1602</v>
      </c>
      <c r="I2468" s="4"/>
      <c r="J2468" s="4"/>
      <c r="K2468" s="4"/>
      <c r="L2468" s="4"/>
      <c r="M2468" s="33"/>
      <c r="N2468" s="38"/>
      <c r="O2468" s="33"/>
      <c r="P2468" s="244">
        <f t="shared" si="212"/>
        <v>1199.319</v>
      </c>
      <c r="Q2468" s="25"/>
      <c r="R2468" s="25"/>
      <c r="S2468" s="25"/>
      <c r="T2468" s="109"/>
      <c r="U2468" s="25">
        <v>541.79300000000001</v>
      </c>
      <c r="V2468" s="25">
        <v>0</v>
      </c>
      <c r="W2468" s="25">
        <v>0</v>
      </c>
      <c r="X2468" s="25">
        <v>0</v>
      </c>
      <c r="Y2468" s="25">
        <v>0</v>
      </c>
      <c r="Z2468" s="25">
        <v>0</v>
      </c>
      <c r="AA2468" s="109"/>
      <c r="AB2468" s="25">
        <v>0</v>
      </c>
      <c r="AC2468" s="25">
        <v>0</v>
      </c>
      <c r="AD2468" s="25">
        <v>0</v>
      </c>
      <c r="AE2468" s="25">
        <v>0</v>
      </c>
      <c r="AF2468" s="25">
        <v>0</v>
      </c>
      <c r="AG2468" s="25">
        <v>0</v>
      </c>
      <c r="AH2468" s="109"/>
      <c r="AI2468" s="25">
        <v>0</v>
      </c>
      <c r="AJ2468" s="25">
        <v>0</v>
      </c>
      <c r="AK2468" s="123">
        <v>0</v>
      </c>
      <c r="AL2468" s="25">
        <v>476.928</v>
      </c>
      <c r="AM2468" s="25">
        <v>0</v>
      </c>
      <c r="AN2468" s="25">
        <v>0</v>
      </c>
      <c r="AO2468" s="109"/>
      <c r="AP2468" s="25">
        <v>0</v>
      </c>
      <c r="AQ2468" s="25">
        <v>0</v>
      </c>
      <c r="AR2468" s="25">
        <v>0</v>
      </c>
      <c r="AS2468" s="25">
        <v>180.59800000000001</v>
      </c>
      <c r="AT2468" s="25">
        <v>0</v>
      </c>
      <c r="AU2468" s="25">
        <v>0</v>
      </c>
      <c r="AW2468" t="str">
        <f t="shared" si="213"/>
        <v>Phạm Thanh Hà</v>
      </c>
      <c r="AX2468" s="27" t="str">
        <f t="shared" si="214"/>
        <v>Hoàng Phương Lê</v>
      </c>
      <c r="AY2468" s="4" t="str">
        <f t="shared" si="215"/>
        <v>VIN+</v>
      </c>
    </row>
    <row r="2469" spans="1:51" outlineLevel="1" x14ac:dyDescent="0.25">
      <c r="A2469" s="4" t="s">
        <v>1104</v>
      </c>
      <c r="B2469" s="4" t="s">
        <v>797</v>
      </c>
      <c r="C2469" s="4" t="s">
        <v>451</v>
      </c>
      <c r="D2469" s="11" t="s">
        <v>779</v>
      </c>
      <c r="E2469" s="32" t="s">
        <v>683</v>
      </c>
      <c r="F2469" s="11" t="s">
        <v>710</v>
      </c>
      <c r="G2469" s="35">
        <v>5333446</v>
      </c>
      <c r="H2469" s="4" t="s">
        <v>1603</v>
      </c>
      <c r="I2469" s="4"/>
      <c r="J2469" s="4"/>
      <c r="K2469" s="4"/>
      <c r="L2469" s="4"/>
      <c r="M2469" s="33"/>
      <c r="N2469" s="38"/>
      <c r="O2469" s="33"/>
      <c r="P2469" s="244">
        <f t="shared" si="212"/>
        <v>1377.7779999999998</v>
      </c>
      <c r="Q2469" s="25"/>
      <c r="R2469" s="25"/>
      <c r="S2469" s="25"/>
      <c r="T2469" s="109"/>
      <c r="U2469" s="25">
        <v>720.25199999999995</v>
      </c>
      <c r="V2469" s="25">
        <v>0</v>
      </c>
      <c r="W2469" s="25">
        <v>0</v>
      </c>
      <c r="X2469" s="25">
        <v>0</v>
      </c>
      <c r="Y2469" s="25">
        <v>0</v>
      </c>
      <c r="Z2469" s="25">
        <v>0</v>
      </c>
      <c r="AA2469" s="109"/>
      <c r="AB2469" s="25">
        <v>0</v>
      </c>
      <c r="AC2469" s="25">
        <v>0</v>
      </c>
      <c r="AD2469" s="25">
        <v>0</v>
      </c>
      <c r="AE2469" s="25">
        <v>0</v>
      </c>
      <c r="AF2469" s="25">
        <v>0</v>
      </c>
      <c r="AG2469" s="25">
        <v>0</v>
      </c>
      <c r="AH2469" s="109"/>
      <c r="AI2469" s="25">
        <v>0</v>
      </c>
      <c r="AJ2469" s="25">
        <v>0</v>
      </c>
      <c r="AK2469" s="123">
        <v>0</v>
      </c>
      <c r="AL2469" s="25">
        <v>0</v>
      </c>
      <c r="AM2469" s="25">
        <v>0</v>
      </c>
      <c r="AN2469" s="25">
        <v>0</v>
      </c>
      <c r="AO2469" s="109"/>
      <c r="AP2469" s="25">
        <v>476.928</v>
      </c>
      <c r="AQ2469" s="25">
        <v>0</v>
      </c>
      <c r="AR2469" s="25">
        <v>0</v>
      </c>
      <c r="AS2469" s="25">
        <v>180.59800000000001</v>
      </c>
      <c r="AT2469" s="25">
        <v>0</v>
      </c>
      <c r="AU2469" s="25">
        <v>0</v>
      </c>
      <c r="AW2469" t="str">
        <f t="shared" si="213"/>
        <v>Phạm Thanh Hà</v>
      </c>
      <c r="AX2469" s="27" t="str">
        <f t="shared" si="214"/>
        <v>Hoàng Phương Lê</v>
      </c>
      <c r="AY2469" s="4" t="str">
        <f t="shared" si="215"/>
        <v>VIN+</v>
      </c>
    </row>
    <row r="2470" spans="1:51" outlineLevel="1" x14ac:dyDescent="0.25">
      <c r="A2470" s="4" t="s">
        <v>1104</v>
      </c>
      <c r="B2470" s="4" t="s">
        <v>797</v>
      </c>
      <c r="C2470" s="4" t="s">
        <v>451</v>
      </c>
      <c r="D2470" s="11" t="s">
        <v>779</v>
      </c>
      <c r="E2470" s="32" t="s">
        <v>683</v>
      </c>
      <c r="F2470" s="11" t="s">
        <v>710</v>
      </c>
      <c r="G2470" s="35">
        <v>5126642</v>
      </c>
      <c r="H2470" s="4" t="s">
        <v>1604</v>
      </c>
      <c r="I2470" s="4"/>
      <c r="J2470" s="4"/>
      <c r="K2470" s="4"/>
      <c r="L2470" s="4"/>
      <c r="M2470" s="33"/>
      <c r="N2470" s="38"/>
      <c r="O2470" s="33"/>
      <c r="P2470" s="244">
        <f t="shared" si="212"/>
        <v>968.19</v>
      </c>
      <c r="Q2470" s="25"/>
      <c r="R2470" s="25"/>
      <c r="S2470" s="25"/>
      <c r="T2470" s="109"/>
      <c r="U2470" s="25">
        <v>180.59800000000001</v>
      </c>
      <c r="V2470" s="25">
        <v>0</v>
      </c>
      <c r="W2470" s="25">
        <v>0</v>
      </c>
      <c r="X2470" s="25">
        <v>0</v>
      </c>
      <c r="Y2470" s="25">
        <v>0</v>
      </c>
      <c r="Z2470" s="25">
        <v>0</v>
      </c>
      <c r="AA2470" s="109"/>
      <c r="AB2470" s="25">
        <v>0</v>
      </c>
      <c r="AC2470" s="25">
        <v>0</v>
      </c>
      <c r="AD2470" s="25">
        <v>0</v>
      </c>
      <c r="AE2470" s="25">
        <v>0</v>
      </c>
      <c r="AF2470" s="25">
        <v>0</v>
      </c>
      <c r="AG2470" s="25">
        <v>0</v>
      </c>
      <c r="AH2470" s="109"/>
      <c r="AI2470" s="25">
        <v>0</v>
      </c>
      <c r="AJ2470" s="25">
        <v>0</v>
      </c>
      <c r="AK2470" s="123">
        <v>0</v>
      </c>
      <c r="AL2470" s="25">
        <v>0</v>
      </c>
      <c r="AM2470" s="25">
        <v>0</v>
      </c>
      <c r="AN2470" s="25">
        <v>0</v>
      </c>
      <c r="AO2470" s="109"/>
      <c r="AP2470" s="25">
        <v>0</v>
      </c>
      <c r="AQ2470" s="25">
        <v>0</v>
      </c>
      <c r="AR2470" s="25">
        <v>0</v>
      </c>
      <c r="AS2470" s="25">
        <v>787.59199999999998</v>
      </c>
      <c r="AT2470" s="25">
        <v>0</v>
      </c>
      <c r="AU2470" s="25">
        <v>0</v>
      </c>
      <c r="AW2470" t="str">
        <f t="shared" si="213"/>
        <v>Phạm Thanh Hà</v>
      </c>
      <c r="AX2470" s="27" t="str">
        <f t="shared" si="214"/>
        <v>Hoàng Phương Lê</v>
      </c>
      <c r="AY2470" s="4" t="str">
        <f t="shared" si="215"/>
        <v>VIN+</v>
      </c>
    </row>
    <row r="2471" spans="1:51" outlineLevel="1" x14ac:dyDescent="0.25">
      <c r="A2471" s="4" t="s">
        <v>1104</v>
      </c>
      <c r="B2471" s="4" t="s">
        <v>797</v>
      </c>
      <c r="C2471" s="4" t="s">
        <v>451</v>
      </c>
      <c r="D2471" s="11" t="s">
        <v>779</v>
      </c>
      <c r="E2471" s="32" t="s">
        <v>683</v>
      </c>
      <c r="F2471" s="11" t="s">
        <v>710</v>
      </c>
      <c r="G2471" s="35">
        <v>5130320</v>
      </c>
      <c r="H2471" s="4" t="s">
        <v>1605</v>
      </c>
      <c r="I2471" s="4"/>
      <c r="J2471" s="4"/>
      <c r="K2471" s="4"/>
      <c r="L2471" s="4"/>
      <c r="M2471" s="33"/>
      <c r="N2471" s="38"/>
      <c r="O2471" s="33"/>
      <c r="P2471" s="244">
        <f t="shared" si="212"/>
        <v>2155.8969999999999</v>
      </c>
      <c r="Q2471" s="25"/>
      <c r="R2471" s="25"/>
      <c r="S2471" s="25"/>
      <c r="T2471" s="109"/>
      <c r="U2471" s="25">
        <v>180.59800000000001</v>
      </c>
      <c r="V2471" s="25">
        <v>0</v>
      </c>
      <c r="W2471" s="25">
        <v>0</v>
      </c>
      <c r="X2471" s="25">
        <v>0</v>
      </c>
      <c r="Y2471" s="25">
        <v>0</v>
      </c>
      <c r="Z2471" s="25">
        <v>0</v>
      </c>
      <c r="AA2471" s="109"/>
      <c r="AB2471" s="25">
        <v>0</v>
      </c>
      <c r="AC2471" s="25">
        <v>0</v>
      </c>
      <c r="AD2471" s="25">
        <v>0</v>
      </c>
      <c r="AE2471" s="25">
        <v>0</v>
      </c>
      <c r="AF2471" s="25">
        <v>0</v>
      </c>
      <c r="AG2471" s="25">
        <v>0</v>
      </c>
      <c r="AH2471" s="109"/>
      <c r="AI2471" s="25">
        <v>0</v>
      </c>
      <c r="AJ2471" s="25">
        <v>0</v>
      </c>
      <c r="AK2471" s="123">
        <v>0</v>
      </c>
      <c r="AL2471" s="25">
        <v>0</v>
      </c>
      <c r="AM2471" s="25">
        <v>0</v>
      </c>
      <c r="AN2471" s="25">
        <v>0</v>
      </c>
      <c r="AO2471" s="109"/>
      <c r="AP2471" s="25">
        <v>0</v>
      </c>
      <c r="AQ2471" s="25">
        <v>0</v>
      </c>
      <c r="AR2471" s="25">
        <v>359.05700000000002</v>
      </c>
      <c r="AS2471" s="25">
        <v>1616.242</v>
      </c>
      <c r="AT2471" s="25">
        <v>0</v>
      </c>
      <c r="AU2471" s="25">
        <v>0</v>
      </c>
      <c r="AW2471" t="str">
        <f t="shared" si="213"/>
        <v>Phạm Thanh Hà</v>
      </c>
      <c r="AX2471" s="27" t="str">
        <f t="shared" si="214"/>
        <v>Hoàng Phương Lê</v>
      </c>
      <c r="AY2471" s="4" t="str">
        <f t="shared" si="215"/>
        <v>VIN+</v>
      </c>
    </row>
    <row r="2472" spans="1:51" outlineLevel="1" x14ac:dyDescent="0.25">
      <c r="A2472" s="4" t="s">
        <v>1104</v>
      </c>
      <c r="B2472" s="4" t="s">
        <v>797</v>
      </c>
      <c r="C2472" s="4" t="s">
        <v>451</v>
      </c>
      <c r="D2472" s="11" t="s">
        <v>779</v>
      </c>
      <c r="E2472" s="32" t="s">
        <v>683</v>
      </c>
      <c r="F2472" s="11" t="s">
        <v>710</v>
      </c>
      <c r="G2472" s="35">
        <v>5122712</v>
      </c>
      <c r="H2472" s="4" t="s">
        <v>1686</v>
      </c>
      <c r="I2472" s="4"/>
      <c r="J2472" s="4"/>
      <c r="K2472" s="4"/>
      <c r="L2472" s="4"/>
      <c r="M2472" s="33"/>
      <c r="N2472" s="38"/>
      <c r="O2472" s="33"/>
      <c r="P2472" s="244">
        <f t="shared" si="212"/>
        <v>2591.5969999999998</v>
      </c>
      <c r="Q2472" s="25"/>
      <c r="R2472" s="25"/>
      <c r="S2472" s="25"/>
      <c r="T2472" s="109"/>
      <c r="U2472" s="25"/>
      <c r="V2472" s="25">
        <v>1384.944</v>
      </c>
      <c r="W2472" s="25">
        <v>0</v>
      </c>
      <c r="X2472" s="25">
        <v>0</v>
      </c>
      <c r="Y2472" s="25">
        <v>0</v>
      </c>
      <c r="Z2472" s="25">
        <v>0</v>
      </c>
      <c r="AA2472" s="109"/>
      <c r="AB2472" s="25">
        <v>303.49700000000001</v>
      </c>
      <c r="AC2472" s="25">
        <v>0</v>
      </c>
      <c r="AD2472" s="25">
        <v>0</v>
      </c>
      <c r="AE2472" s="25">
        <v>0</v>
      </c>
      <c r="AF2472" s="25">
        <v>0</v>
      </c>
      <c r="AG2472" s="25">
        <v>0</v>
      </c>
      <c r="AH2472" s="109"/>
      <c r="AI2472" s="25">
        <v>0</v>
      </c>
      <c r="AJ2472" s="25">
        <v>0</v>
      </c>
      <c r="AK2472" s="123">
        <v>238.464</v>
      </c>
      <c r="AL2472" s="25">
        <v>0</v>
      </c>
      <c r="AM2472" s="25">
        <v>0</v>
      </c>
      <c r="AN2472" s="25">
        <v>0</v>
      </c>
      <c r="AO2472" s="109"/>
      <c r="AP2472" s="25">
        <v>0</v>
      </c>
      <c r="AQ2472" s="25">
        <v>0</v>
      </c>
      <c r="AR2472" s="25">
        <v>0</v>
      </c>
      <c r="AS2472" s="25">
        <v>0</v>
      </c>
      <c r="AT2472" s="25">
        <v>0</v>
      </c>
      <c r="AU2472" s="25">
        <v>664.69200000000001</v>
      </c>
      <c r="AW2472" t="str">
        <f t="shared" si="213"/>
        <v>Phạm Thanh Hà</v>
      </c>
      <c r="AX2472" s="27" t="str">
        <f t="shared" si="214"/>
        <v>Hoàng Phương Lê</v>
      </c>
      <c r="AY2472" s="4" t="str">
        <f t="shared" si="215"/>
        <v>VIN+</v>
      </c>
    </row>
    <row r="2473" spans="1:51" outlineLevel="1" x14ac:dyDescent="0.25">
      <c r="A2473" s="4" t="s">
        <v>1104</v>
      </c>
      <c r="B2473" s="4" t="s">
        <v>797</v>
      </c>
      <c r="C2473" s="4" t="s">
        <v>451</v>
      </c>
      <c r="D2473" s="11" t="s">
        <v>779</v>
      </c>
      <c r="E2473" s="32" t="s">
        <v>683</v>
      </c>
      <c r="F2473" s="11" t="s">
        <v>710</v>
      </c>
      <c r="G2473" s="35">
        <v>5338410</v>
      </c>
      <c r="H2473" s="4" t="s">
        <v>1687</v>
      </c>
      <c r="I2473" s="4"/>
      <c r="J2473" s="4"/>
      <c r="K2473" s="4"/>
      <c r="L2473" s="4"/>
      <c r="M2473" s="33"/>
      <c r="N2473" s="38"/>
      <c r="O2473" s="33"/>
      <c r="P2473" s="244">
        <f t="shared" si="212"/>
        <v>903.15700000000004</v>
      </c>
      <c r="Q2473" s="25"/>
      <c r="R2473" s="25"/>
      <c r="S2473" s="25"/>
      <c r="T2473" s="109"/>
      <c r="U2473" s="25"/>
      <c r="V2473" s="25">
        <v>484.09500000000003</v>
      </c>
      <c r="W2473" s="25">
        <v>0</v>
      </c>
      <c r="X2473" s="25">
        <v>0</v>
      </c>
      <c r="Y2473" s="25">
        <v>0</v>
      </c>
      <c r="Z2473" s="25">
        <v>0</v>
      </c>
      <c r="AA2473" s="109"/>
      <c r="AB2473" s="25">
        <v>0</v>
      </c>
      <c r="AC2473" s="25">
        <v>0</v>
      </c>
      <c r="AD2473" s="25">
        <v>0</v>
      </c>
      <c r="AE2473" s="25">
        <v>0</v>
      </c>
      <c r="AF2473" s="25">
        <v>0</v>
      </c>
      <c r="AG2473" s="25">
        <v>0</v>
      </c>
      <c r="AH2473" s="109"/>
      <c r="AI2473" s="25">
        <v>0</v>
      </c>
      <c r="AJ2473" s="25">
        <v>0</v>
      </c>
      <c r="AK2473" s="123">
        <v>419.06200000000001</v>
      </c>
      <c r="AL2473" s="25">
        <v>0</v>
      </c>
      <c r="AM2473" s="25">
        <v>0</v>
      </c>
      <c r="AN2473" s="25">
        <v>0</v>
      </c>
      <c r="AO2473" s="109"/>
      <c r="AP2473" s="25">
        <v>0</v>
      </c>
      <c r="AQ2473" s="25">
        <v>0</v>
      </c>
      <c r="AR2473" s="25">
        <v>0</v>
      </c>
      <c r="AS2473" s="25">
        <v>0</v>
      </c>
      <c r="AT2473" s="25">
        <v>0</v>
      </c>
      <c r="AU2473" s="25">
        <v>0</v>
      </c>
      <c r="AW2473" t="str">
        <f t="shared" si="213"/>
        <v>Phạm Thanh Hà</v>
      </c>
      <c r="AX2473" s="27" t="str">
        <f t="shared" si="214"/>
        <v>Hoàng Phương Lê</v>
      </c>
      <c r="AY2473" s="4" t="str">
        <f t="shared" si="215"/>
        <v>VIN+</v>
      </c>
    </row>
    <row r="2474" spans="1:51" outlineLevel="1" x14ac:dyDescent="0.25">
      <c r="A2474" s="4" t="s">
        <v>1104</v>
      </c>
      <c r="B2474" s="4" t="s">
        <v>797</v>
      </c>
      <c r="C2474" s="4" t="s">
        <v>451</v>
      </c>
      <c r="D2474" s="11" t="s">
        <v>779</v>
      </c>
      <c r="E2474" s="32" t="s">
        <v>683</v>
      </c>
      <c r="F2474" s="11" t="s">
        <v>710</v>
      </c>
      <c r="G2474" s="35">
        <v>5121436</v>
      </c>
      <c r="H2474" s="4" t="s">
        <v>1688</v>
      </c>
      <c r="I2474" s="4"/>
      <c r="J2474" s="4"/>
      <c r="K2474" s="4"/>
      <c r="L2474" s="4"/>
      <c r="M2474" s="33"/>
      <c r="N2474" s="38"/>
      <c r="O2474" s="33"/>
      <c r="P2474" s="244">
        <f t="shared" si="212"/>
        <v>1445.1179999999999</v>
      </c>
      <c r="Q2474" s="25"/>
      <c r="R2474" s="25"/>
      <c r="S2474" s="25"/>
      <c r="T2474" s="109"/>
      <c r="U2474" s="25"/>
      <c r="V2474" s="25">
        <v>180.59800000000001</v>
      </c>
      <c r="W2474" s="25">
        <v>0</v>
      </c>
      <c r="X2474" s="25">
        <v>0</v>
      </c>
      <c r="Y2474" s="25">
        <v>0</v>
      </c>
      <c r="Z2474" s="25">
        <v>0</v>
      </c>
      <c r="AA2474" s="109"/>
      <c r="AB2474" s="25">
        <v>0</v>
      </c>
      <c r="AC2474" s="25">
        <v>0</v>
      </c>
      <c r="AD2474" s="25">
        <v>0</v>
      </c>
      <c r="AE2474" s="25">
        <v>0</v>
      </c>
      <c r="AF2474" s="25">
        <v>0</v>
      </c>
      <c r="AG2474" s="25">
        <v>0</v>
      </c>
      <c r="AH2474" s="109"/>
      <c r="AI2474" s="25">
        <v>0</v>
      </c>
      <c r="AJ2474" s="25">
        <v>0</v>
      </c>
      <c r="AK2474" s="123">
        <v>541.96100000000001</v>
      </c>
      <c r="AL2474" s="25">
        <v>0</v>
      </c>
      <c r="AM2474" s="25">
        <v>0</v>
      </c>
      <c r="AN2474" s="25">
        <v>0</v>
      </c>
      <c r="AO2474" s="109"/>
      <c r="AP2474" s="25">
        <v>0</v>
      </c>
      <c r="AQ2474" s="25">
        <v>0</v>
      </c>
      <c r="AR2474" s="25">
        <v>238.464</v>
      </c>
      <c r="AS2474" s="25">
        <v>0</v>
      </c>
      <c r="AT2474" s="25">
        <v>0</v>
      </c>
      <c r="AU2474" s="25">
        <v>484.09500000000003</v>
      </c>
      <c r="AW2474" t="str">
        <f t="shared" si="213"/>
        <v>Phạm Thanh Hà</v>
      </c>
      <c r="AX2474" s="27" t="str">
        <f t="shared" si="214"/>
        <v>Hoàng Phương Lê</v>
      </c>
      <c r="AY2474" s="4" t="str">
        <f t="shared" si="215"/>
        <v>VIN+</v>
      </c>
    </row>
    <row r="2475" spans="1:51" outlineLevel="1" x14ac:dyDescent="0.25">
      <c r="A2475" s="4" t="s">
        <v>1104</v>
      </c>
      <c r="B2475" s="4" t="s">
        <v>797</v>
      </c>
      <c r="C2475" s="4" t="s">
        <v>451</v>
      </c>
      <c r="D2475" s="11" t="s">
        <v>779</v>
      </c>
      <c r="E2475" s="32" t="s">
        <v>683</v>
      </c>
      <c r="F2475" s="11" t="s">
        <v>710</v>
      </c>
      <c r="G2475" s="35">
        <v>5135965</v>
      </c>
      <c r="H2475" s="4" t="s">
        <v>1689</v>
      </c>
      <c r="I2475" s="4"/>
      <c r="J2475" s="4"/>
      <c r="K2475" s="4"/>
      <c r="L2475" s="4"/>
      <c r="M2475" s="33"/>
      <c r="N2475" s="38"/>
      <c r="O2475" s="33"/>
      <c r="P2475" s="244">
        <f t="shared" si="212"/>
        <v>720.25299999999993</v>
      </c>
      <c r="Q2475" s="25"/>
      <c r="R2475" s="25"/>
      <c r="S2475" s="25"/>
      <c r="T2475" s="109"/>
      <c r="U2475" s="25"/>
      <c r="V2475" s="25">
        <v>180.59800000000001</v>
      </c>
      <c r="W2475" s="25">
        <v>0</v>
      </c>
      <c r="X2475" s="25">
        <v>0</v>
      </c>
      <c r="Y2475" s="25">
        <v>0</v>
      </c>
      <c r="Z2475" s="25">
        <v>0</v>
      </c>
      <c r="AA2475" s="109"/>
      <c r="AB2475" s="25">
        <v>0</v>
      </c>
      <c r="AC2475" s="25">
        <v>0</v>
      </c>
      <c r="AD2475" s="25">
        <v>0</v>
      </c>
      <c r="AE2475" s="25">
        <v>0</v>
      </c>
      <c r="AF2475" s="25">
        <v>0</v>
      </c>
      <c r="AG2475" s="25">
        <v>0</v>
      </c>
      <c r="AH2475" s="109"/>
      <c r="AI2475" s="25">
        <v>0</v>
      </c>
      <c r="AJ2475" s="25">
        <v>0</v>
      </c>
      <c r="AK2475" s="123">
        <v>0</v>
      </c>
      <c r="AL2475" s="25">
        <v>0</v>
      </c>
      <c r="AM2475" s="25">
        <v>0</v>
      </c>
      <c r="AN2475" s="25">
        <v>0</v>
      </c>
      <c r="AO2475" s="109"/>
      <c r="AP2475" s="25">
        <v>0</v>
      </c>
      <c r="AQ2475" s="25">
        <v>0</v>
      </c>
      <c r="AR2475" s="25">
        <v>0</v>
      </c>
      <c r="AS2475" s="25">
        <v>0</v>
      </c>
      <c r="AT2475" s="25">
        <v>0</v>
      </c>
      <c r="AU2475" s="25">
        <v>539.65499999999997</v>
      </c>
      <c r="AW2475" t="str">
        <f t="shared" si="213"/>
        <v>Phạm Thanh Hà</v>
      </c>
      <c r="AX2475" s="27" t="str">
        <f t="shared" si="214"/>
        <v>Hoàng Phương Lê</v>
      </c>
      <c r="AY2475" s="4" t="str">
        <f t="shared" si="215"/>
        <v>VIN+</v>
      </c>
    </row>
    <row r="2476" spans="1:51" outlineLevel="1" x14ac:dyDescent="0.25">
      <c r="A2476" s="4" t="s">
        <v>1104</v>
      </c>
      <c r="B2476" s="4" t="s">
        <v>797</v>
      </c>
      <c r="C2476" s="4" t="s">
        <v>451</v>
      </c>
      <c r="D2476" s="11" t="s">
        <v>779</v>
      </c>
      <c r="E2476" s="32" t="s">
        <v>683</v>
      </c>
      <c r="F2476" s="11" t="s">
        <v>710</v>
      </c>
      <c r="G2476" s="35">
        <v>5126462</v>
      </c>
      <c r="H2476" s="4" t="s">
        <v>1690</v>
      </c>
      <c r="I2476" s="4"/>
      <c r="J2476" s="4"/>
      <c r="K2476" s="4"/>
      <c r="L2476" s="4"/>
      <c r="M2476" s="33"/>
      <c r="N2476" s="38"/>
      <c r="O2476" s="33"/>
      <c r="P2476" s="244">
        <f t="shared" si="212"/>
        <v>2938.2909999999997</v>
      </c>
      <c r="Q2476" s="25"/>
      <c r="R2476" s="25"/>
      <c r="S2476" s="25"/>
      <c r="T2476" s="109"/>
      <c r="U2476" s="25"/>
      <c r="V2476" s="25">
        <v>722.39</v>
      </c>
      <c r="W2476" s="25">
        <v>0</v>
      </c>
      <c r="X2476" s="25">
        <v>0</v>
      </c>
      <c r="Y2476" s="25">
        <v>0</v>
      </c>
      <c r="Z2476" s="25">
        <v>0</v>
      </c>
      <c r="AA2476" s="109"/>
      <c r="AB2476" s="25">
        <v>0</v>
      </c>
      <c r="AC2476" s="25">
        <v>0</v>
      </c>
      <c r="AD2476" s="25">
        <v>0</v>
      </c>
      <c r="AE2476" s="25">
        <v>0</v>
      </c>
      <c r="AF2476" s="25">
        <v>0</v>
      </c>
      <c r="AG2476" s="25">
        <v>0</v>
      </c>
      <c r="AH2476" s="109"/>
      <c r="AI2476" s="25">
        <v>0</v>
      </c>
      <c r="AJ2476" s="25">
        <v>0</v>
      </c>
      <c r="AK2476" s="123">
        <v>1977.4369999999999</v>
      </c>
      <c r="AL2476" s="25">
        <v>0</v>
      </c>
      <c r="AM2476" s="25">
        <v>0</v>
      </c>
      <c r="AN2476" s="25">
        <v>0</v>
      </c>
      <c r="AO2476" s="109"/>
      <c r="AP2476" s="25">
        <v>0</v>
      </c>
      <c r="AQ2476" s="25">
        <v>0</v>
      </c>
      <c r="AR2476" s="25">
        <v>0</v>
      </c>
      <c r="AS2476" s="25">
        <v>0</v>
      </c>
      <c r="AT2476" s="25">
        <v>0</v>
      </c>
      <c r="AU2476" s="25">
        <v>238.464</v>
      </c>
      <c r="AW2476" t="str">
        <f t="shared" si="213"/>
        <v>Phạm Thanh Hà</v>
      </c>
      <c r="AX2476" s="27" t="str">
        <f t="shared" si="214"/>
        <v>Hoàng Phương Lê</v>
      </c>
      <c r="AY2476" s="4" t="str">
        <f t="shared" si="215"/>
        <v>VIN+</v>
      </c>
    </row>
    <row r="2477" spans="1:51" outlineLevel="1" x14ac:dyDescent="0.25">
      <c r="A2477" s="4" t="s">
        <v>1104</v>
      </c>
      <c r="B2477" s="4" t="s">
        <v>797</v>
      </c>
      <c r="C2477" s="4" t="s">
        <v>451</v>
      </c>
      <c r="D2477" s="11" t="s">
        <v>779</v>
      </c>
      <c r="E2477" s="32" t="s">
        <v>683</v>
      </c>
      <c r="F2477" s="11" t="s">
        <v>710</v>
      </c>
      <c r="G2477" s="35">
        <v>5338849</v>
      </c>
      <c r="H2477" s="4" t="s">
        <v>1691</v>
      </c>
      <c r="I2477" s="4"/>
      <c r="J2477" s="4"/>
      <c r="K2477" s="4"/>
      <c r="L2477" s="4"/>
      <c r="M2477" s="33"/>
      <c r="N2477" s="38"/>
      <c r="O2477" s="33"/>
      <c r="P2477" s="244">
        <f t="shared" si="212"/>
        <v>2574.9580000000001</v>
      </c>
      <c r="Q2477" s="25"/>
      <c r="R2477" s="25"/>
      <c r="S2477" s="25"/>
      <c r="T2477" s="109"/>
      <c r="U2477" s="25"/>
      <c r="V2477" s="25">
        <v>361.19499999999999</v>
      </c>
      <c r="W2477" s="25">
        <v>0</v>
      </c>
      <c r="X2477" s="25">
        <v>0</v>
      </c>
      <c r="Y2477" s="25">
        <v>0</v>
      </c>
      <c r="Z2477" s="25">
        <v>0</v>
      </c>
      <c r="AA2477" s="109"/>
      <c r="AB2477" s="25">
        <v>0</v>
      </c>
      <c r="AC2477" s="25">
        <v>0</v>
      </c>
      <c r="AD2477" s="25">
        <v>0</v>
      </c>
      <c r="AE2477" s="25">
        <v>0</v>
      </c>
      <c r="AF2477" s="25">
        <v>0</v>
      </c>
      <c r="AG2477" s="25">
        <v>0</v>
      </c>
      <c r="AH2477" s="109"/>
      <c r="AI2477" s="25">
        <v>0</v>
      </c>
      <c r="AJ2477" s="25">
        <v>0</v>
      </c>
      <c r="AK2477" s="123">
        <v>1377.778</v>
      </c>
      <c r="AL2477" s="25">
        <v>0</v>
      </c>
      <c r="AM2477" s="25">
        <v>0</v>
      </c>
      <c r="AN2477" s="25">
        <v>0</v>
      </c>
      <c r="AO2477" s="109"/>
      <c r="AP2477" s="25">
        <v>0</v>
      </c>
      <c r="AQ2477" s="25">
        <v>0</v>
      </c>
      <c r="AR2477" s="25">
        <v>0</v>
      </c>
      <c r="AS2477" s="25">
        <v>0</v>
      </c>
      <c r="AT2477" s="25">
        <v>0</v>
      </c>
      <c r="AU2477" s="25">
        <v>835.98500000000001</v>
      </c>
      <c r="AW2477" t="str">
        <f t="shared" si="213"/>
        <v>Phạm Thanh Hà</v>
      </c>
      <c r="AX2477" s="27" t="str">
        <f t="shared" si="214"/>
        <v>Hoàng Phương Lê</v>
      </c>
      <c r="AY2477" s="4" t="str">
        <f t="shared" si="215"/>
        <v>VIN+</v>
      </c>
    </row>
    <row r="2478" spans="1:51" outlineLevel="1" x14ac:dyDescent="0.25">
      <c r="A2478" s="4" t="s">
        <v>1104</v>
      </c>
      <c r="B2478" s="4" t="s">
        <v>797</v>
      </c>
      <c r="C2478" s="4" t="s">
        <v>451</v>
      </c>
      <c r="D2478" s="11" t="s">
        <v>779</v>
      </c>
      <c r="E2478" s="32" t="s">
        <v>683</v>
      </c>
      <c r="F2478" s="11" t="s">
        <v>710</v>
      </c>
      <c r="G2478" s="35">
        <v>5330892</v>
      </c>
      <c r="H2478" s="4" t="s">
        <v>1693</v>
      </c>
      <c r="I2478" s="4"/>
      <c r="J2478" s="4"/>
      <c r="K2478" s="4"/>
      <c r="L2478" s="4"/>
      <c r="M2478" s="33"/>
      <c r="N2478" s="38"/>
      <c r="O2478" s="33"/>
      <c r="P2478" s="244">
        <f t="shared" si="212"/>
        <v>903.15599999999995</v>
      </c>
      <c r="Q2478" s="25"/>
      <c r="R2478" s="25"/>
      <c r="S2478" s="25"/>
      <c r="T2478" s="109"/>
      <c r="U2478" s="25"/>
      <c r="V2478" s="25">
        <v>303.49700000000001</v>
      </c>
      <c r="W2478" s="25">
        <v>0</v>
      </c>
      <c r="X2478" s="25">
        <v>0</v>
      </c>
      <c r="Y2478" s="25">
        <v>0</v>
      </c>
      <c r="Z2478" s="25">
        <v>0</v>
      </c>
      <c r="AA2478" s="109"/>
      <c r="AB2478" s="25">
        <v>0</v>
      </c>
      <c r="AC2478" s="25">
        <v>0</v>
      </c>
      <c r="AD2478" s="25">
        <v>0</v>
      </c>
      <c r="AE2478" s="25">
        <v>0</v>
      </c>
      <c r="AF2478" s="25">
        <v>0</v>
      </c>
      <c r="AG2478" s="25">
        <v>0</v>
      </c>
      <c r="AH2478" s="109"/>
      <c r="AI2478" s="25">
        <v>0</v>
      </c>
      <c r="AJ2478" s="25">
        <v>0</v>
      </c>
      <c r="AK2478" s="123">
        <v>0</v>
      </c>
      <c r="AL2478" s="25">
        <v>0</v>
      </c>
      <c r="AM2478" s="25">
        <v>0</v>
      </c>
      <c r="AN2478" s="25">
        <v>0</v>
      </c>
      <c r="AO2478" s="109"/>
      <c r="AP2478" s="25">
        <v>238.464</v>
      </c>
      <c r="AQ2478" s="25">
        <v>0</v>
      </c>
      <c r="AR2478" s="25">
        <v>0</v>
      </c>
      <c r="AS2478" s="25">
        <v>0</v>
      </c>
      <c r="AT2478" s="25">
        <v>0</v>
      </c>
      <c r="AU2478" s="25">
        <v>361.19499999999999</v>
      </c>
      <c r="AW2478" t="str">
        <f t="shared" si="213"/>
        <v>Phạm Thanh Hà</v>
      </c>
      <c r="AX2478" s="27" t="str">
        <f t="shared" si="214"/>
        <v>Hoàng Phương Lê</v>
      </c>
      <c r="AY2478" s="4" t="str">
        <f t="shared" si="215"/>
        <v>VIN+</v>
      </c>
    </row>
    <row r="2479" spans="1:51" outlineLevel="1" x14ac:dyDescent="0.25">
      <c r="A2479" s="4" t="s">
        <v>1104</v>
      </c>
      <c r="B2479" s="4" t="s">
        <v>797</v>
      </c>
      <c r="C2479" s="4" t="s">
        <v>451</v>
      </c>
      <c r="D2479" s="11" t="s">
        <v>779</v>
      </c>
      <c r="E2479" s="32" t="s">
        <v>683</v>
      </c>
      <c r="F2479" s="11" t="s">
        <v>710</v>
      </c>
      <c r="G2479" s="35">
        <v>5333837</v>
      </c>
      <c r="H2479" s="4" t="s">
        <v>1694</v>
      </c>
      <c r="I2479" s="4"/>
      <c r="J2479" s="4"/>
      <c r="K2479" s="4"/>
      <c r="L2479" s="4"/>
      <c r="M2479" s="33"/>
      <c r="N2479" s="38"/>
      <c r="O2479" s="33"/>
      <c r="P2479" s="244">
        <f t="shared" si="212"/>
        <v>541.79300000000001</v>
      </c>
      <c r="Q2479" s="25"/>
      <c r="R2479" s="25"/>
      <c r="S2479" s="25"/>
      <c r="T2479" s="109"/>
      <c r="U2479" s="25"/>
      <c r="V2479" s="25">
        <v>361.19499999999999</v>
      </c>
      <c r="W2479" s="25">
        <v>0</v>
      </c>
      <c r="X2479" s="25">
        <v>0</v>
      </c>
      <c r="Y2479" s="25">
        <v>0</v>
      </c>
      <c r="Z2479" s="25">
        <v>0</v>
      </c>
      <c r="AA2479" s="109"/>
      <c r="AB2479" s="25">
        <v>0</v>
      </c>
      <c r="AC2479" s="25">
        <v>0</v>
      </c>
      <c r="AD2479" s="25">
        <v>0</v>
      </c>
      <c r="AE2479" s="25">
        <v>0</v>
      </c>
      <c r="AF2479" s="25">
        <v>0</v>
      </c>
      <c r="AG2479" s="25">
        <v>0</v>
      </c>
      <c r="AH2479" s="109"/>
      <c r="AI2479" s="25">
        <v>0</v>
      </c>
      <c r="AJ2479" s="25">
        <v>0</v>
      </c>
      <c r="AK2479" s="123">
        <v>0</v>
      </c>
      <c r="AL2479" s="25">
        <v>0</v>
      </c>
      <c r="AM2479" s="25">
        <v>0</v>
      </c>
      <c r="AN2479" s="25">
        <v>0</v>
      </c>
      <c r="AO2479" s="109"/>
      <c r="AP2479" s="25">
        <v>0</v>
      </c>
      <c r="AQ2479" s="25">
        <v>0</v>
      </c>
      <c r="AR2479" s="25">
        <v>0</v>
      </c>
      <c r="AS2479" s="25">
        <v>0</v>
      </c>
      <c r="AT2479" s="25">
        <v>0</v>
      </c>
      <c r="AU2479" s="25">
        <v>180.59800000000001</v>
      </c>
      <c r="AW2479" t="str">
        <f t="shared" si="213"/>
        <v>Phạm Thanh Hà</v>
      </c>
      <c r="AX2479" s="27" t="str">
        <f t="shared" si="214"/>
        <v>Hoàng Phương Lê</v>
      </c>
      <c r="AY2479" s="4" t="str">
        <f t="shared" si="215"/>
        <v>VIN+</v>
      </c>
    </row>
    <row r="2480" spans="1:51" outlineLevel="1" x14ac:dyDescent="0.25">
      <c r="A2480" s="4" t="s">
        <v>1104</v>
      </c>
      <c r="B2480" s="4" t="s">
        <v>797</v>
      </c>
      <c r="C2480" s="4" t="s">
        <v>451</v>
      </c>
      <c r="D2480" s="11" t="s">
        <v>779</v>
      </c>
      <c r="E2480" s="32" t="s">
        <v>683</v>
      </c>
      <c r="F2480" s="11" t="s">
        <v>710</v>
      </c>
      <c r="G2480" s="35">
        <v>5127582</v>
      </c>
      <c r="H2480" s="4" t="s">
        <v>1695</v>
      </c>
      <c r="I2480" s="4"/>
      <c r="J2480" s="4"/>
      <c r="K2480" s="4"/>
      <c r="L2480" s="4"/>
      <c r="M2480" s="33"/>
      <c r="N2480" s="38"/>
      <c r="O2480" s="33"/>
      <c r="P2480" s="244">
        <f t="shared" si="212"/>
        <v>1748.4460000000001</v>
      </c>
      <c r="Q2480" s="25"/>
      <c r="R2480" s="25"/>
      <c r="S2480" s="25"/>
      <c r="T2480" s="109"/>
      <c r="U2480" s="25"/>
      <c r="V2480" s="25">
        <v>902.98800000000006</v>
      </c>
      <c r="W2480" s="25">
        <v>0</v>
      </c>
      <c r="X2480" s="25">
        <v>0</v>
      </c>
      <c r="Y2480" s="25">
        <v>0</v>
      </c>
      <c r="Z2480" s="25">
        <v>0</v>
      </c>
      <c r="AA2480" s="109"/>
      <c r="AB2480" s="25">
        <v>303.49700000000001</v>
      </c>
      <c r="AC2480" s="25">
        <v>0</v>
      </c>
      <c r="AD2480" s="25">
        <v>0</v>
      </c>
      <c r="AE2480" s="25">
        <v>0</v>
      </c>
      <c r="AF2480" s="25">
        <v>0</v>
      </c>
      <c r="AG2480" s="25">
        <v>0</v>
      </c>
      <c r="AH2480" s="109"/>
      <c r="AI2480" s="25">
        <v>0</v>
      </c>
      <c r="AJ2480" s="25">
        <v>0</v>
      </c>
      <c r="AK2480" s="123">
        <v>541.96100000000001</v>
      </c>
      <c r="AL2480" s="25">
        <v>0</v>
      </c>
      <c r="AM2480" s="25">
        <v>0</v>
      </c>
      <c r="AN2480" s="25">
        <v>0</v>
      </c>
      <c r="AO2480" s="109"/>
      <c r="AP2480" s="25">
        <v>0</v>
      </c>
      <c r="AQ2480" s="25">
        <v>0</v>
      </c>
      <c r="AR2480" s="25">
        <v>0</v>
      </c>
      <c r="AS2480" s="25">
        <v>0</v>
      </c>
      <c r="AT2480" s="25">
        <v>0</v>
      </c>
      <c r="AU2480" s="25">
        <v>0</v>
      </c>
      <c r="AW2480" t="str">
        <f t="shared" si="213"/>
        <v>Phạm Thanh Hà</v>
      </c>
      <c r="AX2480" s="27" t="str">
        <f t="shared" si="214"/>
        <v>Hoàng Phương Lê</v>
      </c>
      <c r="AY2480" s="4" t="str">
        <f t="shared" si="215"/>
        <v>VIN+</v>
      </c>
    </row>
    <row r="2481" spans="1:51" outlineLevel="1" x14ac:dyDescent="0.25">
      <c r="A2481" s="4" t="s">
        <v>1104</v>
      </c>
      <c r="B2481" s="4" t="s">
        <v>797</v>
      </c>
      <c r="C2481" s="4" t="s">
        <v>451</v>
      </c>
      <c r="D2481" s="11" t="s">
        <v>779</v>
      </c>
      <c r="E2481" s="32" t="s">
        <v>683</v>
      </c>
      <c r="F2481" s="11" t="s">
        <v>710</v>
      </c>
      <c r="G2481" s="35">
        <v>5136528</v>
      </c>
      <c r="H2481" s="4" t="s">
        <v>1696</v>
      </c>
      <c r="I2481" s="4"/>
      <c r="J2481" s="4"/>
      <c r="K2481" s="4"/>
      <c r="L2481" s="4"/>
      <c r="M2481" s="33"/>
      <c r="N2481" s="38"/>
      <c r="O2481" s="33"/>
      <c r="P2481" s="244">
        <f t="shared" si="212"/>
        <v>1264.521</v>
      </c>
      <c r="Q2481" s="25"/>
      <c r="R2481" s="25"/>
      <c r="S2481" s="25"/>
      <c r="T2481" s="109"/>
      <c r="U2481" s="25"/>
      <c r="V2481" s="25">
        <v>180.59800000000001</v>
      </c>
      <c r="W2481" s="25">
        <v>0</v>
      </c>
      <c r="X2481" s="25">
        <v>0</v>
      </c>
      <c r="Y2481" s="25">
        <v>0</v>
      </c>
      <c r="Z2481" s="25">
        <v>0</v>
      </c>
      <c r="AA2481" s="109"/>
      <c r="AB2481" s="25">
        <v>0</v>
      </c>
      <c r="AC2481" s="25">
        <v>0</v>
      </c>
      <c r="AD2481" s="25">
        <v>0</v>
      </c>
      <c r="AE2481" s="25">
        <v>0</v>
      </c>
      <c r="AF2481" s="25">
        <v>0</v>
      </c>
      <c r="AG2481" s="25">
        <v>0</v>
      </c>
      <c r="AH2481" s="109"/>
      <c r="AI2481" s="25">
        <v>0</v>
      </c>
      <c r="AJ2481" s="25">
        <v>0</v>
      </c>
      <c r="AK2481" s="123">
        <v>0</v>
      </c>
      <c r="AL2481" s="25">
        <v>0</v>
      </c>
      <c r="AM2481" s="25">
        <v>0</v>
      </c>
      <c r="AN2481" s="25">
        <v>0</v>
      </c>
      <c r="AO2481" s="109"/>
      <c r="AP2481" s="25">
        <v>1083.923</v>
      </c>
      <c r="AQ2481" s="25">
        <v>0</v>
      </c>
      <c r="AR2481" s="25">
        <v>0</v>
      </c>
      <c r="AS2481" s="25">
        <v>0</v>
      </c>
      <c r="AT2481" s="25">
        <v>0</v>
      </c>
      <c r="AU2481" s="25">
        <v>0</v>
      </c>
      <c r="AW2481" t="str">
        <f t="shared" si="213"/>
        <v>Phạm Thanh Hà</v>
      </c>
      <c r="AX2481" s="27" t="str">
        <f t="shared" si="214"/>
        <v>Hoàng Phương Lê</v>
      </c>
      <c r="AY2481" s="4" t="str">
        <f t="shared" si="215"/>
        <v>VIN+</v>
      </c>
    </row>
    <row r="2482" spans="1:51" outlineLevel="1" x14ac:dyDescent="0.25">
      <c r="A2482" s="4" t="s">
        <v>1104</v>
      </c>
      <c r="B2482" s="4" t="s">
        <v>797</v>
      </c>
      <c r="C2482" s="4" t="s">
        <v>451</v>
      </c>
      <c r="D2482" s="11" t="s">
        <v>779</v>
      </c>
      <c r="E2482" s="32" t="s">
        <v>683</v>
      </c>
      <c r="F2482" s="11" t="s">
        <v>710</v>
      </c>
      <c r="G2482" s="35">
        <v>5136296</v>
      </c>
      <c r="H2482" s="4" t="s">
        <v>2136</v>
      </c>
      <c r="I2482" s="4"/>
      <c r="J2482" s="4"/>
      <c r="K2482" s="4"/>
      <c r="L2482" s="4"/>
      <c r="M2482" s="33"/>
      <c r="N2482" s="38"/>
      <c r="O2482" s="33"/>
      <c r="P2482" s="244">
        <f t="shared" si="212"/>
        <v>1315.0509999999999</v>
      </c>
      <c r="Q2482" s="25"/>
      <c r="R2482" s="25"/>
      <c r="S2482" s="25"/>
      <c r="T2482" s="109"/>
      <c r="U2482" s="25"/>
      <c r="V2482" s="25"/>
      <c r="W2482" s="25"/>
      <c r="X2482" s="25">
        <v>361.19499999999999</v>
      </c>
      <c r="Y2482" s="25">
        <v>0</v>
      </c>
      <c r="Z2482" s="25">
        <v>0</v>
      </c>
      <c r="AA2482" s="109"/>
      <c r="AB2482" s="25">
        <v>0</v>
      </c>
      <c r="AC2482" s="25">
        <v>0</v>
      </c>
      <c r="AD2482" s="25">
        <v>0</v>
      </c>
      <c r="AE2482" s="25">
        <v>0</v>
      </c>
      <c r="AF2482" s="25">
        <v>0</v>
      </c>
      <c r="AG2482" s="25">
        <v>0</v>
      </c>
      <c r="AH2482" s="109"/>
      <c r="AI2482" s="25">
        <v>0</v>
      </c>
      <c r="AJ2482" s="25">
        <v>953.85599999999999</v>
      </c>
      <c r="AK2482" s="123">
        <v>0</v>
      </c>
      <c r="AL2482" s="25">
        <v>0</v>
      </c>
      <c r="AM2482" s="25">
        <v>0</v>
      </c>
      <c r="AN2482" s="25">
        <v>0</v>
      </c>
      <c r="AO2482" s="109"/>
      <c r="AP2482" s="25">
        <v>0</v>
      </c>
      <c r="AQ2482" s="25">
        <v>0</v>
      </c>
      <c r="AR2482" s="25">
        <v>0</v>
      </c>
      <c r="AS2482" s="25">
        <v>0</v>
      </c>
      <c r="AT2482" s="25">
        <v>0</v>
      </c>
      <c r="AU2482" s="25">
        <v>0</v>
      </c>
      <c r="AW2482" t="str">
        <f t="shared" si="213"/>
        <v>Phạm Thanh Hà</v>
      </c>
      <c r="AX2482" s="27" t="str">
        <f t="shared" si="214"/>
        <v>Hoàng Phương Lê</v>
      </c>
      <c r="AY2482" s="4" t="str">
        <f t="shared" si="215"/>
        <v>VIN+</v>
      </c>
    </row>
    <row r="2483" spans="1:51" outlineLevel="1" x14ac:dyDescent="0.25">
      <c r="A2483" s="4" t="s">
        <v>1104</v>
      </c>
      <c r="B2483" s="4" t="s">
        <v>797</v>
      </c>
      <c r="C2483" s="4" t="s">
        <v>451</v>
      </c>
      <c r="D2483" s="11" t="s">
        <v>779</v>
      </c>
      <c r="E2483" s="32" t="s">
        <v>683</v>
      </c>
      <c r="F2483" s="11" t="s">
        <v>710</v>
      </c>
      <c r="G2483" s="35">
        <v>5135747</v>
      </c>
      <c r="H2483" s="4" t="s">
        <v>2169</v>
      </c>
      <c r="I2483" s="4"/>
      <c r="J2483" s="4"/>
      <c r="K2483" s="4"/>
      <c r="L2483" s="4"/>
      <c r="M2483" s="33"/>
      <c r="N2483" s="38"/>
      <c r="O2483" s="33"/>
      <c r="P2483" s="244">
        <f t="shared" si="212"/>
        <v>180.59800000000001</v>
      </c>
      <c r="Q2483" s="25"/>
      <c r="R2483" s="25"/>
      <c r="S2483" s="25"/>
      <c r="T2483" s="109"/>
      <c r="U2483" s="25"/>
      <c r="V2483" s="25"/>
      <c r="W2483" s="25"/>
      <c r="X2483" s="25">
        <v>180.59800000000001</v>
      </c>
      <c r="Y2483" s="25">
        <v>0</v>
      </c>
      <c r="Z2483" s="25">
        <v>0</v>
      </c>
      <c r="AA2483" s="109"/>
      <c r="AB2483" s="25">
        <v>0</v>
      </c>
      <c r="AC2483" s="25">
        <v>0</v>
      </c>
      <c r="AD2483" s="25">
        <v>0</v>
      </c>
      <c r="AE2483" s="25">
        <v>0</v>
      </c>
      <c r="AF2483" s="25">
        <v>0</v>
      </c>
      <c r="AG2483" s="25">
        <v>0</v>
      </c>
      <c r="AH2483" s="109"/>
      <c r="AI2483" s="25">
        <v>0</v>
      </c>
      <c r="AJ2483" s="25">
        <v>0</v>
      </c>
      <c r="AK2483" s="123">
        <v>0</v>
      </c>
      <c r="AL2483" s="25">
        <v>0</v>
      </c>
      <c r="AM2483" s="25">
        <v>0</v>
      </c>
      <c r="AN2483" s="25">
        <v>0</v>
      </c>
      <c r="AO2483" s="109"/>
      <c r="AP2483" s="25">
        <v>0</v>
      </c>
      <c r="AQ2483" s="25">
        <v>0</v>
      </c>
      <c r="AR2483" s="25">
        <v>0</v>
      </c>
      <c r="AS2483" s="25">
        <v>0</v>
      </c>
      <c r="AT2483" s="25">
        <v>0</v>
      </c>
      <c r="AU2483" s="25">
        <v>0</v>
      </c>
      <c r="AW2483" t="str">
        <f t="shared" si="213"/>
        <v>Phạm Thanh Hà</v>
      </c>
      <c r="AX2483" s="27" t="str">
        <f t="shared" si="214"/>
        <v>Hoàng Phương Lê</v>
      </c>
      <c r="AY2483" s="4" t="str">
        <f t="shared" si="215"/>
        <v>VIN+</v>
      </c>
    </row>
    <row r="2484" spans="1:51" outlineLevel="1" x14ac:dyDescent="0.25">
      <c r="A2484" s="4" t="s">
        <v>1104</v>
      </c>
      <c r="B2484" s="4" t="s">
        <v>797</v>
      </c>
      <c r="C2484" s="4" t="s">
        <v>451</v>
      </c>
      <c r="D2484" s="11" t="s">
        <v>779</v>
      </c>
      <c r="E2484" s="32" t="s">
        <v>683</v>
      </c>
      <c r="F2484" s="11" t="s">
        <v>710</v>
      </c>
      <c r="G2484" s="35">
        <v>5278471</v>
      </c>
      <c r="H2484" s="4" t="s">
        <v>2170</v>
      </c>
      <c r="I2484" s="4"/>
      <c r="J2484" s="4"/>
      <c r="K2484" s="4"/>
      <c r="L2484" s="4"/>
      <c r="M2484" s="33"/>
      <c r="N2484" s="38"/>
      <c r="O2484" s="33"/>
      <c r="P2484" s="244">
        <f t="shared" si="212"/>
        <v>419.06200000000001</v>
      </c>
      <c r="Q2484" s="25"/>
      <c r="R2484" s="25"/>
      <c r="S2484" s="25"/>
      <c r="T2484" s="109"/>
      <c r="U2484" s="25"/>
      <c r="V2484" s="25"/>
      <c r="W2484" s="25"/>
      <c r="X2484" s="25">
        <v>180.59800000000001</v>
      </c>
      <c r="Y2484" s="25">
        <v>0</v>
      </c>
      <c r="Z2484" s="25">
        <v>0</v>
      </c>
      <c r="AA2484" s="109"/>
      <c r="AB2484" s="25">
        <v>0</v>
      </c>
      <c r="AC2484" s="25">
        <v>0</v>
      </c>
      <c r="AD2484" s="25">
        <v>0</v>
      </c>
      <c r="AE2484" s="25">
        <v>0</v>
      </c>
      <c r="AF2484" s="25">
        <v>0</v>
      </c>
      <c r="AG2484" s="25">
        <v>0</v>
      </c>
      <c r="AH2484" s="109"/>
      <c r="AI2484" s="25">
        <v>0</v>
      </c>
      <c r="AJ2484" s="25">
        <v>238.464</v>
      </c>
      <c r="AK2484" s="123">
        <v>0</v>
      </c>
      <c r="AL2484" s="25">
        <v>0</v>
      </c>
      <c r="AM2484" s="25">
        <v>0</v>
      </c>
      <c r="AN2484" s="25">
        <v>0</v>
      </c>
      <c r="AO2484" s="109"/>
      <c r="AP2484" s="25">
        <v>0</v>
      </c>
      <c r="AQ2484" s="25">
        <v>0</v>
      </c>
      <c r="AR2484" s="25">
        <v>0</v>
      </c>
      <c r="AS2484" s="25">
        <v>0</v>
      </c>
      <c r="AT2484" s="25">
        <v>0</v>
      </c>
      <c r="AU2484" s="25">
        <v>0</v>
      </c>
      <c r="AW2484" t="str">
        <f t="shared" si="213"/>
        <v>Phạm Thanh Hà</v>
      </c>
      <c r="AX2484" s="27" t="str">
        <f t="shared" si="214"/>
        <v>Hoàng Phương Lê</v>
      </c>
      <c r="AY2484" s="4" t="str">
        <f t="shared" si="215"/>
        <v>VIN+</v>
      </c>
    </row>
    <row r="2485" spans="1:51" outlineLevel="1" x14ac:dyDescent="0.25">
      <c r="A2485" s="4" t="s">
        <v>1104</v>
      </c>
      <c r="B2485" s="4" t="s">
        <v>797</v>
      </c>
      <c r="C2485" s="4" t="s">
        <v>451</v>
      </c>
      <c r="D2485" s="11" t="s">
        <v>779</v>
      </c>
      <c r="E2485" s="32" t="s">
        <v>683</v>
      </c>
      <c r="F2485" s="11" t="s">
        <v>710</v>
      </c>
      <c r="G2485" s="35">
        <v>5123050</v>
      </c>
      <c r="H2485" s="4" t="s">
        <v>3906</v>
      </c>
      <c r="I2485" s="4"/>
      <c r="J2485" s="4"/>
      <c r="K2485" s="4"/>
      <c r="L2485" s="4"/>
      <c r="M2485" s="33"/>
      <c r="N2485" s="38"/>
      <c r="O2485" s="33"/>
      <c r="P2485" s="244">
        <f t="shared" si="212"/>
        <v>0</v>
      </c>
      <c r="Q2485" s="25"/>
      <c r="R2485" s="25"/>
      <c r="S2485" s="25"/>
      <c r="T2485" s="109"/>
      <c r="U2485" s="25"/>
      <c r="V2485" s="25"/>
      <c r="W2485" s="25"/>
      <c r="X2485" s="25">
        <v>0</v>
      </c>
      <c r="Y2485" s="25"/>
      <c r="Z2485" s="25">
        <v>0</v>
      </c>
      <c r="AA2485" s="109"/>
      <c r="AB2485" s="25">
        <v>0</v>
      </c>
      <c r="AC2485" s="25">
        <v>0</v>
      </c>
      <c r="AD2485" s="25">
        <v>0</v>
      </c>
      <c r="AE2485" s="25">
        <v>0</v>
      </c>
      <c r="AF2485" s="25">
        <v>0</v>
      </c>
      <c r="AG2485" s="25">
        <v>0</v>
      </c>
      <c r="AH2485" s="109"/>
      <c r="AI2485" s="25">
        <v>0</v>
      </c>
      <c r="AJ2485" s="25">
        <v>0</v>
      </c>
      <c r="AK2485" s="123">
        <v>0</v>
      </c>
      <c r="AL2485" s="25">
        <v>0</v>
      </c>
      <c r="AM2485" s="25">
        <v>0</v>
      </c>
      <c r="AN2485" s="25">
        <v>0</v>
      </c>
      <c r="AO2485" s="109"/>
      <c r="AP2485" s="25">
        <v>0</v>
      </c>
      <c r="AQ2485" s="25">
        <v>0</v>
      </c>
      <c r="AR2485" s="25">
        <v>0</v>
      </c>
      <c r="AS2485" s="25">
        <v>0</v>
      </c>
      <c r="AT2485" s="25">
        <v>0</v>
      </c>
      <c r="AU2485" s="25">
        <v>0</v>
      </c>
      <c r="AW2485" t="str">
        <f t="shared" si="213"/>
        <v>Phạm Thanh Hà</v>
      </c>
      <c r="AX2485" s="27" t="str">
        <f t="shared" si="214"/>
        <v>Hoàng Phương Lê</v>
      </c>
      <c r="AY2485" s="4" t="str">
        <f t="shared" si="215"/>
        <v>VIN+</v>
      </c>
    </row>
    <row r="2486" spans="1:51" outlineLevel="1" x14ac:dyDescent="0.25">
      <c r="A2486" s="4" t="s">
        <v>1104</v>
      </c>
      <c r="B2486" s="4" t="s">
        <v>797</v>
      </c>
      <c r="C2486" s="4" t="s">
        <v>451</v>
      </c>
      <c r="D2486" s="11" t="s">
        <v>779</v>
      </c>
      <c r="E2486" s="32" t="s">
        <v>683</v>
      </c>
      <c r="F2486" s="11" t="s">
        <v>710</v>
      </c>
      <c r="G2486" s="35">
        <v>5127018</v>
      </c>
      <c r="H2486" s="4" t="s">
        <v>3907</v>
      </c>
      <c r="I2486" s="4"/>
      <c r="J2486" s="4"/>
      <c r="K2486" s="4"/>
      <c r="L2486" s="4"/>
      <c r="M2486" s="33"/>
      <c r="N2486" s="38"/>
      <c r="O2486" s="33"/>
      <c r="P2486" s="244">
        <f t="shared" si="212"/>
        <v>1377.778</v>
      </c>
      <c r="Q2486" s="25"/>
      <c r="R2486" s="25"/>
      <c r="S2486" s="25"/>
      <c r="T2486" s="109"/>
      <c r="U2486" s="25"/>
      <c r="V2486" s="25"/>
      <c r="W2486" s="25"/>
      <c r="X2486" s="25">
        <v>0</v>
      </c>
      <c r="Y2486" s="25"/>
      <c r="Z2486" s="25">
        <v>0</v>
      </c>
      <c r="AA2486" s="109"/>
      <c r="AB2486" s="25">
        <v>0</v>
      </c>
      <c r="AC2486" s="25">
        <v>0</v>
      </c>
      <c r="AD2486" s="25">
        <v>0</v>
      </c>
      <c r="AE2486" s="25">
        <v>0</v>
      </c>
      <c r="AF2486" s="25">
        <v>0</v>
      </c>
      <c r="AG2486" s="25">
        <v>0</v>
      </c>
      <c r="AH2486" s="109"/>
      <c r="AI2486" s="25">
        <v>0</v>
      </c>
      <c r="AJ2486" s="25">
        <v>0</v>
      </c>
      <c r="AK2486" s="123">
        <v>541.79300000000001</v>
      </c>
      <c r="AL2486" s="25">
        <v>0</v>
      </c>
      <c r="AM2486" s="25">
        <v>0</v>
      </c>
      <c r="AN2486" s="25">
        <v>0</v>
      </c>
      <c r="AO2486" s="109"/>
      <c r="AP2486" s="25">
        <v>0</v>
      </c>
      <c r="AQ2486" s="25">
        <v>0</v>
      </c>
      <c r="AR2486" s="25">
        <v>835.98500000000001</v>
      </c>
      <c r="AS2486" s="25">
        <v>0</v>
      </c>
      <c r="AT2486" s="25">
        <v>0</v>
      </c>
      <c r="AU2486" s="25">
        <v>0</v>
      </c>
      <c r="AW2486" t="str">
        <f t="shared" si="213"/>
        <v>Phạm Thanh Hà</v>
      </c>
      <c r="AX2486" s="27" t="str">
        <f t="shared" si="214"/>
        <v>Hoàng Phương Lê</v>
      </c>
      <c r="AY2486" s="4" t="str">
        <f t="shared" si="215"/>
        <v>VIN+</v>
      </c>
    </row>
    <row r="2487" spans="1:51" outlineLevel="1" x14ac:dyDescent="0.25">
      <c r="A2487" s="4" t="s">
        <v>1104</v>
      </c>
      <c r="B2487" s="4" t="s">
        <v>797</v>
      </c>
      <c r="C2487" s="4" t="s">
        <v>451</v>
      </c>
      <c r="D2487" s="11" t="s">
        <v>779</v>
      </c>
      <c r="E2487" s="32" t="s">
        <v>683</v>
      </c>
      <c r="F2487" s="11" t="s">
        <v>710</v>
      </c>
      <c r="G2487" s="35">
        <v>5126611</v>
      </c>
      <c r="H2487" s="4" t="s">
        <v>3908</v>
      </c>
      <c r="I2487" s="4"/>
      <c r="J2487" s="4"/>
      <c r="K2487" s="4"/>
      <c r="L2487" s="4"/>
      <c r="M2487" s="33"/>
      <c r="N2487" s="38"/>
      <c r="O2487" s="33"/>
      <c r="P2487" s="244">
        <f t="shared" si="212"/>
        <v>0</v>
      </c>
      <c r="Q2487" s="25"/>
      <c r="R2487" s="25"/>
      <c r="S2487" s="25"/>
      <c r="T2487" s="109"/>
      <c r="U2487" s="25"/>
      <c r="V2487" s="25"/>
      <c r="W2487" s="25"/>
      <c r="X2487" s="25">
        <v>0</v>
      </c>
      <c r="Y2487" s="25"/>
      <c r="Z2487" s="25">
        <v>0</v>
      </c>
      <c r="AA2487" s="109"/>
      <c r="AB2487" s="25">
        <v>0</v>
      </c>
      <c r="AC2487" s="25">
        <v>0</v>
      </c>
      <c r="AD2487" s="25">
        <v>0</v>
      </c>
      <c r="AE2487" s="25">
        <v>0</v>
      </c>
      <c r="AF2487" s="25">
        <v>0</v>
      </c>
      <c r="AG2487" s="25">
        <v>0</v>
      </c>
      <c r="AH2487" s="109"/>
      <c r="AI2487" s="25">
        <v>0</v>
      </c>
      <c r="AJ2487" s="25">
        <v>0</v>
      </c>
      <c r="AK2487" s="123">
        <v>0</v>
      </c>
      <c r="AL2487" s="25">
        <v>0</v>
      </c>
      <c r="AM2487" s="25">
        <v>0</v>
      </c>
      <c r="AN2487" s="25">
        <v>0</v>
      </c>
      <c r="AO2487" s="109"/>
      <c r="AP2487" s="25">
        <v>0</v>
      </c>
      <c r="AQ2487" s="25">
        <v>0</v>
      </c>
      <c r="AR2487" s="25">
        <v>0</v>
      </c>
      <c r="AS2487" s="25">
        <v>0</v>
      </c>
      <c r="AT2487" s="25">
        <v>0</v>
      </c>
      <c r="AU2487" s="25">
        <v>0</v>
      </c>
      <c r="AW2487" t="str">
        <f t="shared" si="213"/>
        <v>Phạm Thanh Hà</v>
      </c>
      <c r="AX2487" s="27" t="str">
        <f t="shared" si="214"/>
        <v>Hoàng Phương Lê</v>
      </c>
      <c r="AY2487" s="4" t="str">
        <f t="shared" si="215"/>
        <v>VIN+</v>
      </c>
    </row>
    <row r="2488" spans="1:51" outlineLevel="1" x14ac:dyDescent="0.25">
      <c r="A2488" s="4" t="s">
        <v>1104</v>
      </c>
      <c r="B2488" s="4" t="s">
        <v>797</v>
      </c>
      <c r="C2488" s="4" t="s">
        <v>451</v>
      </c>
      <c r="D2488" s="11" t="s">
        <v>779</v>
      </c>
      <c r="E2488" s="32" t="s">
        <v>683</v>
      </c>
      <c r="F2488" s="11" t="s">
        <v>710</v>
      </c>
      <c r="G2488" s="35">
        <v>5277278</v>
      </c>
      <c r="H2488" s="4" t="s">
        <v>3909</v>
      </c>
      <c r="I2488" s="4"/>
      <c r="J2488" s="4"/>
      <c r="K2488" s="4"/>
      <c r="L2488" s="4"/>
      <c r="M2488" s="33"/>
      <c r="N2488" s="38"/>
      <c r="O2488" s="33"/>
      <c r="P2488" s="244">
        <f t="shared" si="212"/>
        <v>238.464</v>
      </c>
      <c r="Q2488" s="25"/>
      <c r="R2488" s="25"/>
      <c r="S2488" s="25"/>
      <c r="T2488" s="109"/>
      <c r="U2488" s="25"/>
      <c r="V2488" s="25"/>
      <c r="W2488" s="25"/>
      <c r="X2488" s="25">
        <v>0</v>
      </c>
      <c r="Y2488" s="25"/>
      <c r="Z2488" s="25">
        <v>0</v>
      </c>
      <c r="AA2488" s="109"/>
      <c r="AB2488" s="25">
        <v>0</v>
      </c>
      <c r="AC2488" s="25">
        <v>0</v>
      </c>
      <c r="AD2488" s="25">
        <v>0</v>
      </c>
      <c r="AE2488" s="25">
        <v>0</v>
      </c>
      <c r="AF2488" s="25">
        <v>0</v>
      </c>
      <c r="AG2488" s="25">
        <v>0</v>
      </c>
      <c r="AH2488" s="109"/>
      <c r="AI2488" s="25">
        <v>0</v>
      </c>
      <c r="AJ2488" s="25">
        <v>0</v>
      </c>
      <c r="AK2488" s="123">
        <v>0</v>
      </c>
      <c r="AL2488" s="25">
        <v>0</v>
      </c>
      <c r="AM2488" s="25">
        <v>0</v>
      </c>
      <c r="AN2488" s="25">
        <v>0</v>
      </c>
      <c r="AO2488" s="109"/>
      <c r="AP2488" s="25">
        <v>0</v>
      </c>
      <c r="AQ2488" s="25">
        <v>0</v>
      </c>
      <c r="AR2488" s="25">
        <v>238.464</v>
      </c>
      <c r="AS2488" s="25">
        <v>0</v>
      </c>
      <c r="AT2488" s="25">
        <v>0</v>
      </c>
      <c r="AU2488" s="25">
        <v>0</v>
      </c>
      <c r="AW2488" t="str">
        <f t="shared" si="213"/>
        <v>Phạm Thanh Hà</v>
      </c>
      <c r="AX2488" s="27" t="str">
        <f t="shared" si="214"/>
        <v>Hoàng Phương Lê</v>
      </c>
      <c r="AY2488" s="4" t="str">
        <f t="shared" si="215"/>
        <v>VIN+</v>
      </c>
    </row>
    <row r="2489" spans="1:51" outlineLevel="1" x14ac:dyDescent="0.25">
      <c r="A2489" s="4" t="s">
        <v>1104</v>
      </c>
      <c r="B2489" s="4" t="s">
        <v>797</v>
      </c>
      <c r="C2489" s="4" t="s">
        <v>451</v>
      </c>
      <c r="D2489" s="11" t="s">
        <v>779</v>
      </c>
      <c r="E2489" s="32" t="s">
        <v>683</v>
      </c>
      <c r="F2489" s="11" t="s">
        <v>710</v>
      </c>
      <c r="G2489" s="35">
        <v>5124073</v>
      </c>
      <c r="H2489" s="4" t="s">
        <v>3910</v>
      </c>
      <c r="I2489" s="4"/>
      <c r="J2489" s="4"/>
      <c r="K2489" s="4"/>
      <c r="L2489" s="4"/>
      <c r="M2489" s="33"/>
      <c r="N2489" s="38"/>
      <c r="O2489" s="33"/>
      <c r="P2489" s="244">
        <f t="shared" si="212"/>
        <v>238.464</v>
      </c>
      <c r="Q2489" s="25"/>
      <c r="R2489" s="25"/>
      <c r="S2489" s="25"/>
      <c r="T2489" s="109"/>
      <c r="U2489" s="25"/>
      <c r="V2489" s="25"/>
      <c r="W2489" s="25"/>
      <c r="X2489" s="25">
        <v>0</v>
      </c>
      <c r="Y2489" s="25"/>
      <c r="Z2489" s="25">
        <v>0</v>
      </c>
      <c r="AA2489" s="109"/>
      <c r="AB2489" s="25">
        <v>0</v>
      </c>
      <c r="AC2489" s="25">
        <v>0</v>
      </c>
      <c r="AD2489" s="25">
        <v>0</v>
      </c>
      <c r="AE2489" s="25">
        <v>0</v>
      </c>
      <c r="AF2489" s="25">
        <v>0</v>
      </c>
      <c r="AG2489" s="25">
        <v>0</v>
      </c>
      <c r="AH2489" s="109"/>
      <c r="AI2489" s="25">
        <v>0</v>
      </c>
      <c r="AJ2489" s="25">
        <v>0</v>
      </c>
      <c r="AK2489" s="123">
        <v>0</v>
      </c>
      <c r="AL2489" s="25">
        <v>0</v>
      </c>
      <c r="AM2489" s="25">
        <v>0</v>
      </c>
      <c r="AN2489" s="25">
        <v>0</v>
      </c>
      <c r="AO2489" s="109"/>
      <c r="AP2489" s="25">
        <v>0</v>
      </c>
      <c r="AQ2489" s="25">
        <v>0</v>
      </c>
      <c r="AR2489" s="25">
        <v>238.464</v>
      </c>
      <c r="AS2489" s="25">
        <v>0</v>
      </c>
      <c r="AT2489" s="25">
        <v>0</v>
      </c>
      <c r="AU2489" s="25">
        <v>0</v>
      </c>
      <c r="AW2489" t="str">
        <f t="shared" si="213"/>
        <v>Phạm Thanh Hà</v>
      </c>
      <c r="AX2489" s="27" t="str">
        <f t="shared" si="214"/>
        <v>Hoàng Phương Lê</v>
      </c>
      <c r="AY2489" s="4" t="str">
        <f t="shared" si="215"/>
        <v>VIN+</v>
      </c>
    </row>
    <row r="2490" spans="1:51" outlineLevel="1" x14ac:dyDescent="0.25">
      <c r="A2490" s="4" t="s">
        <v>1104</v>
      </c>
      <c r="B2490" s="4" t="s">
        <v>797</v>
      </c>
      <c r="C2490" s="4" t="s">
        <v>451</v>
      </c>
      <c r="D2490" s="11" t="s">
        <v>779</v>
      </c>
      <c r="E2490" s="32" t="s">
        <v>683</v>
      </c>
      <c r="F2490" s="11" t="s">
        <v>710</v>
      </c>
      <c r="G2490" s="35">
        <v>5271205</v>
      </c>
      <c r="H2490" s="4" t="s">
        <v>3911</v>
      </c>
      <c r="I2490" s="4"/>
      <c r="J2490" s="4"/>
      <c r="K2490" s="4"/>
      <c r="L2490" s="4"/>
      <c r="M2490" s="33"/>
      <c r="N2490" s="38"/>
      <c r="O2490" s="33"/>
      <c r="P2490" s="244">
        <f t="shared" si="212"/>
        <v>541.79300000000001</v>
      </c>
      <c r="Q2490" s="25"/>
      <c r="R2490" s="25"/>
      <c r="S2490" s="25"/>
      <c r="T2490" s="109"/>
      <c r="U2490" s="25"/>
      <c r="V2490" s="25"/>
      <c r="W2490" s="25"/>
      <c r="X2490" s="25">
        <v>0</v>
      </c>
      <c r="Y2490" s="25"/>
      <c r="Z2490" s="25">
        <v>0</v>
      </c>
      <c r="AA2490" s="109"/>
      <c r="AB2490" s="25">
        <v>0</v>
      </c>
      <c r="AC2490" s="25">
        <v>0</v>
      </c>
      <c r="AD2490" s="25">
        <v>0</v>
      </c>
      <c r="AE2490" s="25">
        <v>0</v>
      </c>
      <c r="AF2490" s="25">
        <v>0</v>
      </c>
      <c r="AG2490" s="25">
        <v>0</v>
      </c>
      <c r="AH2490" s="109"/>
      <c r="AI2490" s="25">
        <v>0</v>
      </c>
      <c r="AJ2490" s="25">
        <v>0</v>
      </c>
      <c r="AK2490" s="123">
        <v>541.79300000000001</v>
      </c>
      <c r="AL2490" s="25">
        <v>0</v>
      </c>
      <c r="AM2490" s="25">
        <v>0</v>
      </c>
      <c r="AN2490" s="25">
        <v>0</v>
      </c>
      <c r="AO2490" s="109"/>
      <c r="AP2490" s="25">
        <v>0</v>
      </c>
      <c r="AQ2490" s="25">
        <v>0</v>
      </c>
      <c r="AR2490" s="25">
        <v>0</v>
      </c>
      <c r="AS2490" s="25">
        <v>0</v>
      </c>
      <c r="AT2490" s="25">
        <v>0</v>
      </c>
      <c r="AU2490" s="25">
        <v>0</v>
      </c>
      <c r="AW2490" t="str">
        <f t="shared" si="213"/>
        <v>Phạm Thanh Hà</v>
      </c>
      <c r="AX2490" s="27" t="str">
        <f t="shared" si="214"/>
        <v>Hoàng Phương Lê</v>
      </c>
      <c r="AY2490" s="4" t="str">
        <f t="shared" si="215"/>
        <v>VIN+</v>
      </c>
    </row>
    <row r="2491" spans="1:51" outlineLevel="1" x14ac:dyDescent="0.25">
      <c r="A2491" s="4" t="s">
        <v>1104</v>
      </c>
      <c r="B2491" s="4" t="s">
        <v>797</v>
      </c>
      <c r="C2491" s="4" t="s">
        <v>451</v>
      </c>
      <c r="D2491" s="11" t="s">
        <v>779</v>
      </c>
      <c r="E2491" s="32" t="s">
        <v>683</v>
      </c>
      <c r="F2491" s="11" t="s">
        <v>710</v>
      </c>
      <c r="G2491" s="35">
        <v>5270756</v>
      </c>
      <c r="H2491" s="4" t="s">
        <v>3912</v>
      </c>
      <c r="I2491" s="4"/>
      <c r="J2491" s="4"/>
      <c r="K2491" s="4"/>
      <c r="L2491" s="4"/>
      <c r="M2491" s="33"/>
      <c r="N2491" s="38"/>
      <c r="O2491" s="33"/>
      <c r="P2491" s="244">
        <f t="shared" si="212"/>
        <v>901.40700000000004</v>
      </c>
      <c r="Q2491" s="25"/>
      <c r="R2491" s="25"/>
      <c r="S2491" s="25"/>
      <c r="T2491" s="109"/>
      <c r="U2491" s="25"/>
      <c r="V2491" s="25"/>
      <c r="W2491" s="25"/>
      <c r="X2491" s="25">
        <v>0</v>
      </c>
      <c r="Y2491" s="25"/>
      <c r="Z2491" s="25">
        <v>0</v>
      </c>
      <c r="AA2491" s="109"/>
      <c r="AB2491" s="25">
        <v>0</v>
      </c>
      <c r="AC2491" s="25">
        <v>0</v>
      </c>
      <c r="AD2491" s="25">
        <v>0</v>
      </c>
      <c r="AE2491" s="25">
        <v>0</v>
      </c>
      <c r="AF2491" s="25">
        <v>0</v>
      </c>
      <c r="AG2491" s="25">
        <v>0</v>
      </c>
      <c r="AH2491" s="109"/>
      <c r="AI2491" s="25">
        <v>0</v>
      </c>
      <c r="AJ2491" s="25">
        <v>0</v>
      </c>
      <c r="AK2491" s="123">
        <v>243.881</v>
      </c>
      <c r="AL2491" s="25">
        <v>0</v>
      </c>
      <c r="AM2491" s="25">
        <v>0</v>
      </c>
      <c r="AN2491" s="25">
        <v>0</v>
      </c>
      <c r="AO2491" s="109"/>
      <c r="AP2491" s="25">
        <v>0</v>
      </c>
      <c r="AQ2491" s="25">
        <v>0</v>
      </c>
      <c r="AR2491" s="25">
        <v>238.464</v>
      </c>
      <c r="AS2491" s="25">
        <v>0</v>
      </c>
      <c r="AT2491" s="25">
        <v>0</v>
      </c>
      <c r="AU2491" s="25">
        <v>419.06200000000001</v>
      </c>
      <c r="AW2491" t="str">
        <f t="shared" si="213"/>
        <v>Phạm Thanh Hà</v>
      </c>
      <c r="AX2491" s="27" t="str">
        <f t="shared" si="214"/>
        <v>Hoàng Phương Lê</v>
      </c>
      <c r="AY2491" s="4" t="str">
        <f t="shared" si="215"/>
        <v>VIN+</v>
      </c>
    </row>
    <row r="2492" spans="1:51" outlineLevel="1" x14ac:dyDescent="0.25">
      <c r="A2492" s="4" t="s">
        <v>1104</v>
      </c>
      <c r="B2492" s="4" t="s">
        <v>797</v>
      </c>
      <c r="C2492" s="4" t="s">
        <v>451</v>
      </c>
      <c r="D2492" s="11" t="s">
        <v>779</v>
      </c>
      <c r="E2492" s="32" t="s">
        <v>683</v>
      </c>
      <c r="F2492" s="11" t="s">
        <v>710</v>
      </c>
      <c r="G2492" s="35">
        <v>5270794</v>
      </c>
      <c r="H2492" s="4" t="s">
        <v>3913</v>
      </c>
      <c r="I2492" s="4"/>
      <c r="J2492" s="4"/>
      <c r="K2492" s="4"/>
      <c r="L2492" s="4"/>
      <c r="M2492" s="33"/>
      <c r="N2492" s="38"/>
      <c r="O2492" s="33"/>
      <c r="P2492" s="244">
        <f t="shared" si="212"/>
        <v>0</v>
      </c>
      <c r="Q2492" s="25"/>
      <c r="R2492" s="25"/>
      <c r="S2492" s="25"/>
      <c r="T2492" s="109"/>
      <c r="U2492" s="25"/>
      <c r="V2492" s="25"/>
      <c r="W2492" s="25"/>
      <c r="X2492" s="25">
        <v>0</v>
      </c>
      <c r="Y2492" s="25"/>
      <c r="Z2492" s="25">
        <v>0</v>
      </c>
      <c r="AA2492" s="109"/>
      <c r="AB2492" s="25">
        <v>0</v>
      </c>
      <c r="AC2492" s="25">
        <v>0</v>
      </c>
      <c r="AD2492" s="25">
        <v>0</v>
      </c>
      <c r="AE2492" s="25">
        <v>0</v>
      </c>
      <c r="AF2492" s="25">
        <v>0</v>
      </c>
      <c r="AG2492" s="25">
        <v>0</v>
      </c>
      <c r="AH2492" s="109"/>
      <c r="AI2492" s="25">
        <v>0</v>
      </c>
      <c r="AJ2492" s="25">
        <v>0</v>
      </c>
      <c r="AK2492" s="123">
        <v>0</v>
      </c>
      <c r="AL2492" s="25">
        <v>0</v>
      </c>
      <c r="AM2492" s="25">
        <v>0</v>
      </c>
      <c r="AN2492" s="25">
        <v>0</v>
      </c>
      <c r="AO2492" s="109"/>
      <c r="AP2492" s="25">
        <v>0</v>
      </c>
      <c r="AQ2492" s="25">
        <v>0</v>
      </c>
      <c r="AR2492" s="25">
        <v>0</v>
      </c>
      <c r="AS2492" s="25">
        <v>0</v>
      </c>
      <c r="AT2492" s="25">
        <v>0</v>
      </c>
      <c r="AU2492" s="25">
        <v>0</v>
      </c>
      <c r="AW2492" t="str">
        <f t="shared" si="213"/>
        <v>Phạm Thanh Hà</v>
      </c>
      <c r="AX2492" s="27" t="str">
        <f t="shared" si="214"/>
        <v>Hoàng Phương Lê</v>
      </c>
      <c r="AY2492" s="4" t="str">
        <f t="shared" si="215"/>
        <v>VIN+</v>
      </c>
    </row>
    <row r="2493" spans="1:51" outlineLevel="1" x14ac:dyDescent="0.25">
      <c r="A2493" s="4" t="s">
        <v>1104</v>
      </c>
      <c r="B2493" s="4" t="s">
        <v>797</v>
      </c>
      <c r="C2493" s="4" t="s">
        <v>451</v>
      </c>
      <c r="D2493" s="11" t="s">
        <v>779</v>
      </c>
      <c r="E2493" s="32" t="s">
        <v>683</v>
      </c>
      <c r="F2493" s="11" t="s">
        <v>710</v>
      </c>
      <c r="G2493" s="35">
        <v>5270981</v>
      </c>
      <c r="H2493" s="4" t="s">
        <v>3914</v>
      </c>
      <c r="I2493" s="4"/>
      <c r="J2493" s="4"/>
      <c r="K2493" s="4"/>
      <c r="L2493" s="4"/>
      <c r="M2493" s="33"/>
      <c r="N2493" s="38"/>
      <c r="O2493" s="33"/>
      <c r="P2493" s="244">
        <f t="shared" si="212"/>
        <v>956.57799999999997</v>
      </c>
      <c r="Q2493" s="25"/>
      <c r="R2493" s="25"/>
      <c r="S2493" s="25"/>
      <c r="T2493" s="109"/>
      <c r="U2493" s="25"/>
      <c r="V2493" s="25"/>
      <c r="W2493" s="25"/>
      <c r="X2493" s="25">
        <v>0</v>
      </c>
      <c r="Y2493" s="25"/>
      <c r="Z2493" s="25">
        <v>0</v>
      </c>
      <c r="AA2493" s="109"/>
      <c r="AB2493" s="25">
        <v>0</v>
      </c>
      <c r="AC2493" s="25">
        <v>0</v>
      </c>
      <c r="AD2493" s="25">
        <v>0</v>
      </c>
      <c r="AE2493" s="25">
        <v>0</v>
      </c>
      <c r="AF2493" s="25">
        <v>0</v>
      </c>
      <c r="AG2493" s="25">
        <v>0</v>
      </c>
      <c r="AH2493" s="109"/>
      <c r="AI2493" s="25">
        <v>0</v>
      </c>
      <c r="AJ2493" s="25">
        <v>0</v>
      </c>
      <c r="AK2493" s="123">
        <v>597.52099999999996</v>
      </c>
      <c r="AL2493" s="25">
        <v>0</v>
      </c>
      <c r="AM2493" s="25">
        <v>0</v>
      </c>
      <c r="AN2493" s="25">
        <v>0</v>
      </c>
      <c r="AO2493" s="109"/>
      <c r="AP2493" s="25">
        <v>0</v>
      </c>
      <c r="AQ2493" s="25">
        <v>0</v>
      </c>
      <c r="AR2493" s="25">
        <v>359.05700000000002</v>
      </c>
      <c r="AS2493" s="25">
        <v>0</v>
      </c>
      <c r="AT2493" s="25">
        <v>0</v>
      </c>
      <c r="AU2493" s="25">
        <v>0</v>
      </c>
      <c r="AW2493" t="str">
        <f t="shared" si="213"/>
        <v>Phạm Thanh Hà</v>
      </c>
      <c r="AX2493" s="27" t="str">
        <f t="shared" si="214"/>
        <v>Hoàng Phương Lê</v>
      </c>
      <c r="AY2493" s="4" t="str">
        <f t="shared" si="215"/>
        <v>VIN+</v>
      </c>
    </row>
    <row r="2494" spans="1:51" outlineLevel="1" x14ac:dyDescent="0.25">
      <c r="A2494" s="4" t="s">
        <v>1104</v>
      </c>
      <c r="B2494" s="4" t="s">
        <v>797</v>
      </c>
      <c r="C2494" s="4" t="s">
        <v>451</v>
      </c>
      <c r="D2494" s="11" t="s">
        <v>779</v>
      </c>
      <c r="E2494" s="32" t="s">
        <v>683</v>
      </c>
      <c r="F2494" s="11" t="s">
        <v>710</v>
      </c>
      <c r="G2494" s="35">
        <v>5131215</v>
      </c>
      <c r="H2494" s="4" t="s">
        <v>3915</v>
      </c>
      <c r="I2494" s="4"/>
      <c r="J2494" s="4"/>
      <c r="K2494" s="4"/>
      <c r="L2494" s="4"/>
      <c r="M2494" s="33"/>
      <c r="N2494" s="38"/>
      <c r="O2494" s="33"/>
      <c r="P2494" s="244">
        <f t="shared" si="212"/>
        <v>541.79300000000001</v>
      </c>
      <c r="Q2494" s="25"/>
      <c r="R2494" s="25"/>
      <c r="S2494" s="25"/>
      <c r="T2494" s="109"/>
      <c r="U2494" s="25"/>
      <c r="V2494" s="25"/>
      <c r="W2494" s="25"/>
      <c r="X2494" s="25">
        <v>0</v>
      </c>
      <c r="Y2494" s="25"/>
      <c r="Z2494" s="25">
        <v>0</v>
      </c>
      <c r="AA2494" s="109"/>
      <c r="AB2494" s="25">
        <v>0</v>
      </c>
      <c r="AC2494" s="25">
        <v>0</v>
      </c>
      <c r="AD2494" s="25">
        <v>0</v>
      </c>
      <c r="AE2494" s="25">
        <v>0</v>
      </c>
      <c r="AF2494" s="25">
        <v>0</v>
      </c>
      <c r="AG2494" s="25">
        <v>0</v>
      </c>
      <c r="AH2494" s="109"/>
      <c r="AI2494" s="25">
        <v>0</v>
      </c>
      <c r="AJ2494" s="25">
        <v>0</v>
      </c>
      <c r="AK2494" s="123">
        <v>541.79300000000001</v>
      </c>
      <c r="AL2494" s="25">
        <v>0</v>
      </c>
      <c r="AM2494" s="25">
        <v>0</v>
      </c>
      <c r="AN2494" s="25">
        <v>0</v>
      </c>
      <c r="AO2494" s="109"/>
      <c r="AP2494" s="25">
        <v>0</v>
      </c>
      <c r="AQ2494" s="25">
        <v>0</v>
      </c>
      <c r="AR2494" s="25">
        <v>0</v>
      </c>
      <c r="AS2494" s="25">
        <v>0</v>
      </c>
      <c r="AT2494" s="25">
        <v>0</v>
      </c>
      <c r="AU2494" s="25">
        <v>0</v>
      </c>
      <c r="AW2494" t="str">
        <f t="shared" si="213"/>
        <v>Phạm Thanh Hà</v>
      </c>
      <c r="AX2494" s="27" t="str">
        <f t="shared" si="214"/>
        <v>Hoàng Phương Lê</v>
      </c>
      <c r="AY2494" s="4" t="str">
        <f t="shared" si="215"/>
        <v>VIN+</v>
      </c>
    </row>
    <row r="2495" spans="1:51" outlineLevel="1" x14ac:dyDescent="0.25">
      <c r="A2495" s="4" t="s">
        <v>1104</v>
      </c>
      <c r="B2495" s="4" t="s">
        <v>797</v>
      </c>
      <c r="C2495" s="4" t="s">
        <v>451</v>
      </c>
      <c r="D2495" s="11" t="s">
        <v>779</v>
      </c>
      <c r="E2495" s="32" t="s">
        <v>683</v>
      </c>
      <c r="F2495" s="11" t="s">
        <v>710</v>
      </c>
      <c r="G2495" s="35">
        <v>5293214</v>
      </c>
      <c r="H2495" s="4" t="s">
        <v>3916</v>
      </c>
      <c r="I2495" s="4"/>
      <c r="J2495" s="4"/>
      <c r="K2495" s="4"/>
      <c r="L2495" s="4"/>
      <c r="M2495" s="33"/>
      <c r="N2495" s="38"/>
      <c r="O2495" s="33"/>
      <c r="P2495" s="244">
        <f t="shared" si="212"/>
        <v>778.11900000000003</v>
      </c>
      <c r="Q2495" s="25"/>
      <c r="R2495" s="25"/>
      <c r="S2495" s="25"/>
      <c r="T2495" s="109"/>
      <c r="U2495" s="25"/>
      <c r="V2495" s="25"/>
      <c r="W2495" s="25"/>
      <c r="X2495" s="25">
        <v>0</v>
      </c>
      <c r="Y2495" s="25"/>
      <c r="Z2495" s="25">
        <v>0</v>
      </c>
      <c r="AA2495" s="109"/>
      <c r="AB2495" s="25">
        <v>0</v>
      </c>
      <c r="AC2495" s="25">
        <v>0</v>
      </c>
      <c r="AD2495" s="25">
        <v>0</v>
      </c>
      <c r="AE2495" s="25">
        <v>0</v>
      </c>
      <c r="AF2495" s="25">
        <v>0</v>
      </c>
      <c r="AG2495" s="25">
        <v>0</v>
      </c>
      <c r="AH2495" s="109"/>
      <c r="AI2495" s="25">
        <v>0</v>
      </c>
      <c r="AJ2495" s="25">
        <v>0</v>
      </c>
      <c r="AK2495" s="123">
        <v>778.11900000000003</v>
      </c>
      <c r="AL2495" s="25">
        <v>0</v>
      </c>
      <c r="AM2495" s="25">
        <v>0</v>
      </c>
      <c r="AN2495" s="25">
        <v>0</v>
      </c>
      <c r="AO2495" s="109"/>
      <c r="AP2495" s="25">
        <v>0</v>
      </c>
      <c r="AQ2495" s="25">
        <v>0</v>
      </c>
      <c r="AR2495" s="25">
        <v>0</v>
      </c>
      <c r="AS2495" s="25">
        <v>0</v>
      </c>
      <c r="AT2495" s="25">
        <v>0</v>
      </c>
      <c r="AU2495" s="25">
        <v>0</v>
      </c>
      <c r="AW2495" t="str">
        <f t="shared" si="213"/>
        <v>Phạm Thanh Hà</v>
      </c>
      <c r="AX2495" s="27" t="str">
        <f t="shared" si="214"/>
        <v>Hoàng Phương Lê</v>
      </c>
      <c r="AY2495" s="4" t="str">
        <f t="shared" si="215"/>
        <v>VIN+</v>
      </c>
    </row>
    <row r="2496" spans="1:51" outlineLevel="1" x14ac:dyDescent="0.25">
      <c r="A2496" s="4" t="s">
        <v>1104</v>
      </c>
      <c r="B2496" s="4" t="s">
        <v>797</v>
      </c>
      <c r="C2496" s="4" t="s">
        <v>451</v>
      </c>
      <c r="D2496" s="11" t="s">
        <v>779</v>
      </c>
      <c r="E2496" s="32" t="s">
        <v>683</v>
      </c>
      <c r="F2496" s="11" t="s">
        <v>710</v>
      </c>
      <c r="G2496" s="35">
        <v>5120901</v>
      </c>
      <c r="H2496" s="4" t="s">
        <v>3917</v>
      </c>
      <c r="I2496" s="4"/>
      <c r="J2496" s="4"/>
      <c r="K2496" s="4"/>
      <c r="L2496" s="4"/>
      <c r="M2496" s="33"/>
      <c r="N2496" s="38"/>
      <c r="O2496" s="33"/>
      <c r="P2496" s="244">
        <f t="shared" si="212"/>
        <v>180.59800000000001</v>
      </c>
      <c r="Q2496" s="25"/>
      <c r="R2496" s="25"/>
      <c r="S2496" s="25"/>
      <c r="T2496" s="109"/>
      <c r="U2496" s="25"/>
      <c r="V2496" s="25"/>
      <c r="W2496" s="25"/>
      <c r="X2496" s="25">
        <v>0</v>
      </c>
      <c r="Y2496" s="25"/>
      <c r="Z2496" s="25">
        <v>0</v>
      </c>
      <c r="AA2496" s="109"/>
      <c r="AB2496" s="25">
        <v>0</v>
      </c>
      <c r="AC2496" s="25">
        <v>0</v>
      </c>
      <c r="AD2496" s="25">
        <v>0</v>
      </c>
      <c r="AE2496" s="25">
        <v>0</v>
      </c>
      <c r="AF2496" s="25">
        <v>0</v>
      </c>
      <c r="AG2496" s="25">
        <v>0</v>
      </c>
      <c r="AH2496" s="109"/>
      <c r="AI2496" s="25">
        <v>0</v>
      </c>
      <c r="AJ2496" s="25">
        <v>0</v>
      </c>
      <c r="AK2496" s="123">
        <v>0</v>
      </c>
      <c r="AL2496" s="25">
        <v>0</v>
      </c>
      <c r="AM2496" s="25">
        <v>0</v>
      </c>
      <c r="AN2496" s="25">
        <v>0</v>
      </c>
      <c r="AO2496" s="109"/>
      <c r="AP2496" s="25">
        <v>0</v>
      </c>
      <c r="AQ2496" s="25">
        <v>0</v>
      </c>
      <c r="AR2496" s="25">
        <v>0</v>
      </c>
      <c r="AS2496" s="25">
        <v>0</v>
      </c>
      <c r="AT2496" s="25">
        <v>0</v>
      </c>
      <c r="AU2496" s="25">
        <v>180.59800000000001</v>
      </c>
      <c r="AW2496" t="str">
        <f t="shared" si="213"/>
        <v>Phạm Thanh Hà</v>
      </c>
      <c r="AX2496" s="27" t="str">
        <f t="shared" si="214"/>
        <v>Hoàng Phương Lê</v>
      </c>
      <c r="AY2496" s="4" t="str">
        <f t="shared" si="215"/>
        <v>VIN+</v>
      </c>
    </row>
    <row r="2497" spans="1:51" outlineLevel="1" x14ac:dyDescent="0.25">
      <c r="A2497" s="4" t="s">
        <v>1104</v>
      </c>
      <c r="B2497" s="4" t="s">
        <v>797</v>
      </c>
      <c r="C2497" s="4" t="s">
        <v>451</v>
      </c>
      <c r="D2497" s="11" t="s">
        <v>779</v>
      </c>
      <c r="E2497" s="32" t="s">
        <v>683</v>
      </c>
      <c r="F2497" s="11" t="s">
        <v>710</v>
      </c>
      <c r="G2497" s="35">
        <v>5123133</v>
      </c>
      <c r="H2497" s="4" t="s">
        <v>3918</v>
      </c>
      <c r="I2497" s="4"/>
      <c r="J2497" s="4"/>
      <c r="K2497" s="4"/>
      <c r="L2497" s="4"/>
      <c r="M2497" s="33"/>
      <c r="N2497" s="38"/>
      <c r="O2497" s="33"/>
      <c r="P2497" s="244">
        <f t="shared" si="212"/>
        <v>0</v>
      </c>
      <c r="Q2497" s="25"/>
      <c r="R2497" s="25"/>
      <c r="S2497" s="25"/>
      <c r="T2497" s="109"/>
      <c r="U2497" s="25"/>
      <c r="V2497" s="25"/>
      <c r="W2497" s="25"/>
      <c r="X2497" s="25">
        <v>0</v>
      </c>
      <c r="Y2497" s="25"/>
      <c r="Z2497" s="25">
        <v>0</v>
      </c>
      <c r="AA2497" s="109"/>
      <c r="AB2497" s="25">
        <v>0</v>
      </c>
      <c r="AC2497" s="25">
        <v>0</v>
      </c>
      <c r="AD2497" s="25">
        <v>0</v>
      </c>
      <c r="AE2497" s="25">
        <v>0</v>
      </c>
      <c r="AF2497" s="25">
        <v>0</v>
      </c>
      <c r="AG2497" s="25">
        <v>0</v>
      </c>
      <c r="AH2497" s="109"/>
      <c r="AI2497" s="25">
        <v>0</v>
      </c>
      <c r="AJ2497" s="25">
        <v>0</v>
      </c>
      <c r="AK2497" s="123">
        <v>0</v>
      </c>
      <c r="AL2497" s="25">
        <v>0</v>
      </c>
      <c r="AM2497" s="25">
        <v>0</v>
      </c>
      <c r="AN2497" s="25">
        <v>0</v>
      </c>
      <c r="AO2497" s="109"/>
      <c r="AP2497" s="25">
        <v>0</v>
      </c>
      <c r="AQ2497" s="25">
        <v>0</v>
      </c>
      <c r="AR2497" s="25">
        <v>0</v>
      </c>
      <c r="AS2497" s="25">
        <v>0</v>
      </c>
      <c r="AT2497" s="25">
        <v>0</v>
      </c>
      <c r="AU2497" s="25">
        <v>0</v>
      </c>
      <c r="AW2497" t="str">
        <f t="shared" si="213"/>
        <v>Phạm Thanh Hà</v>
      </c>
      <c r="AX2497" s="27" t="str">
        <f t="shared" si="214"/>
        <v>Hoàng Phương Lê</v>
      </c>
      <c r="AY2497" s="4" t="str">
        <f t="shared" si="215"/>
        <v>VIN+</v>
      </c>
    </row>
    <row r="2498" spans="1:51" outlineLevel="1" x14ac:dyDescent="0.25">
      <c r="A2498" s="4" t="s">
        <v>1104</v>
      </c>
      <c r="B2498" s="4" t="s">
        <v>797</v>
      </c>
      <c r="C2498" s="4" t="s">
        <v>451</v>
      </c>
      <c r="D2498" s="11" t="s">
        <v>779</v>
      </c>
      <c r="E2498" s="32" t="s">
        <v>683</v>
      </c>
      <c r="F2498" s="11" t="s">
        <v>710</v>
      </c>
      <c r="G2498" s="35">
        <v>5128477</v>
      </c>
      <c r="H2498" s="4" t="s">
        <v>3919</v>
      </c>
      <c r="I2498" s="4"/>
      <c r="J2498" s="4"/>
      <c r="K2498" s="4"/>
      <c r="L2498" s="4"/>
      <c r="M2498" s="33"/>
      <c r="N2498" s="38"/>
      <c r="O2498" s="33"/>
      <c r="P2498" s="244">
        <f t="shared" si="212"/>
        <v>597.52099999999996</v>
      </c>
      <c r="Q2498" s="25"/>
      <c r="R2498" s="25"/>
      <c r="S2498" s="25"/>
      <c r="T2498" s="109"/>
      <c r="U2498" s="25"/>
      <c r="V2498" s="25"/>
      <c r="W2498" s="25"/>
      <c r="X2498" s="25">
        <v>0</v>
      </c>
      <c r="Y2498" s="25"/>
      <c r="Z2498" s="25">
        <v>0</v>
      </c>
      <c r="AA2498" s="109"/>
      <c r="AB2498" s="25">
        <v>0</v>
      </c>
      <c r="AC2498" s="25">
        <v>0</v>
      </c>
      <c r="AD2498" s="25">
        <v>0</v>
      </c>
      <c r="AE2498" s="25">
        <v>0</v>
      </c>
      <c r="AF2498" s="25">
        <v>0</v>
      </c>
      <c r="AG2498" s="25">
        <v>0</v>
      </c>
      <c r="AH2498" s="109"/>
      <c r="AI2498" s="25">
        <v>0</v>
      </c>
      <c r="AJ2498" s="25">
        <v>0</v>
      </c>
      <c r="AK2498" s="123">
        <v>0</v>
      </c>
      <c r="AL2498" s="25">
        <v>0</v>
      </c>
      <c r="AM2498" s="25">
        <v>0</v>
      </c>
      <c r="AN2498" s="25">
        <v>0</v>
      </c>
      <c r="AO2498" s="109"/>
      <c r="AP2498" s="25">
        <v>0</v>
      </c>
      <c r="AQ2498" s="25">
        <v>0</v>
      </c>
      <c r="AR2498" s="25">
        <v>597.52099999999996</v>
      </c>
      <c r="AS2498" s="25">
        <v>0</v>
      </c>
      <c r="AT2498" s="25">
        <v>0</v>
      </c>
      <c r="AU2498" s="25">
        <v>0</v>
      </c>
      <c r="AW2498" t="str">
        <f t="shared" si="213"/>
        <v>Phạm Thanh Hà</v>
      </c>
      <c r="AX2498" s="27" t="str">
        <f t="shared" si="214"/>
        <v>Hoàng Phương Lê</v>
      </c>
      <c r="AY2498" s="4" t="str">
        <f t="shared" si="215"/>
        <v>VIN+</v>
      </c>
    </row>
    <row r="2499" spans="1:51" outlineLevel="1" x14ac:dyDescent="0.25">
      <c r="A2499" s="4" t="s">
        <v>1104</v>
      </c>
      <c r="B2499" s="4" t="s">
        <v>797</v>
      </c>
      <c r="C2499" s="4" t="s">
        <v>451</v>
      </c>
      <c r="D2499" s="11" t="s">
        <v>779</v>
      </c>
      <c r="E2499" s="32" t="s">
        <v>683</v>
      </c>
      <c r="F2499" s="11" t="s">
        <v>710</v>
      </c>
      <c r="G2499" s="35">
        <v>5133213</v>
      </c>
      <c r="H2499" s="4" t="s">
        <v>3920</v>
      </c>
      <c r="I2499" s="4"/>
      <c r="J2499" s="4"/>
      <c r="K2499" s="4"/>
      <c r="L2499" s="4"/>
      <c r="M2499" s="33"/>
      <c r="N2499" s="38"/>
      <c r="O2499" s="33"/>
      <c r="P2499" s="244">
        <f t="shared" si="212"/>
        <v>1146.6490000000001</v>
      </c>
      <c r="Q2499" s="25"/>
      <c r="R2499" s="25"/>
      <c r="S2499" s="25"/>
      <c r="T2499" s="109"/>
      <c r="U2499" s="25"/>
      <c r="V2499" s="25"/>
      <c r="W2499" s="25"/>
      <c r="X2499" s="25">
        <v>0</v>
      </c>
      <c r="Y2499" s="25"/>
      <c r="Z2499" s="25">
        <v>0</v>
      </c>
      <c r="AA2499" s="109"/>
      <c r="AB2499" s="25">
        <v>0</v>
      </c>
      <c r="AC2499" s="25">
        <v>0</v>
      </c>
      <c r="AD2499" s="25">
        <v>0</v>
      </c>
      <c r="AE2499" s="25">
        <v>0</v>
      </c>
      <c r="AF2499" s="25">
        <v>0</v>
      </c>
      <c r="AG2499" s="25">
        <v>0</v>
      </c>
      <c r="AH2499" s="109"/>
      <c r="AI2499" s="25">
        <v>0</v>
      </c>
      <c r="AJ2499" s="25">
        <v>0</v>
      </c>
      <c r="AK2499" s="123">
        <v>484.09500000000003</v>
      </c>
      <c r="AL2499" s="25">
        <v>0</v>
      </c>
      <c r="AM2499" s="25">
        <v>0</v>
      </c>
      <c r="AN2499" s="25">
        <v>0</v>
      </c>
      <c r="AO2499" s="109"/>
      <c r="AP2499" s="25">
        <v>0</v>
      </c>
      <c r="AQ2499" s="25">
        <v>0</v>
      </c>
      <c r="AR2499" s="25">
        <v>359.05700000000002</v>
      </c>
      <c r="AS2499" s="25">
        <v>0</v>
      </c>
      <c r="AT2499" s="25">
        <v>0</v>
      </c>
      <c r="AU2499" s="25">
        <v>303.49700000000001</v>
      </c>
      <c r="AW2499" t="str">
        <f t="shared" si="213"/>
        <v>Phạm Thanh Hà</v>
      </c>
      <c r="AX2499" s="27" t="str">
        <f t="shared" si="214"/>
        <v>Hoàng Phương Lê</v>
      </c>
      <c r="AY2499" s="4" t="str">
        <f t="shared" si="215"/>
        <v>VIN+</v>
      </c>
    </row>
    <row r="2500" spans="1:51" outlineLevel="1" x14ac:dyDescent="0.25">
      <c r="A2500" s="4" t="s">
        <v>1104</v>
      </c>
      <c r="B2500" s="4" t="s">
        <v>797</v>
      </c>
      <c r="C2500" s="4" t="s">
        <v>451</v>
      </c>
      <c r="D2500" s="11" t="s">
        <v>779</v>
      </c>
      <c r="E2500" s="32" t="s">
        <v>683</v>
      </c>
      <c r="F2500" s="11" t="s">
        <v>710</v>
      </c>
      <c r="G2500" s="35">
        <v>5129663</v>
      </c>
      <c r="H2500" s="4" t="s">
        <v>3921</v>
      </c>
      <c r="I2500" s="4"/>
      <c r="J2500" s="4"/>
      <c r="K2500" s="4"/>
      <c r="L2500" s="4"/>
      <c r="M2500" s="33"/>
      <c r="N2500" s="38"/>
      <c r="O2500" s="33"/>
      <c r="P2500" s="244">
        <f t="shared" si="212"/>
        <v>1137.1759999999999</v>
      </c>
      <c r="Q2500" s="25"/>
      <c r="R2500" s="25"/>
      <c r="S2500" s="25"/>
      <c r="T2500" s="109"/>
      <c r="U2500" s="25"/>
      <c r="V2500" s="25"/>
      <c r="W2500" s="25"/>
      <c r="X2500" s="25">
        <v>0</v>
      </c>
      <c r="Y2500" s="25"/>
      <c r="Z2500" s="25">
        <v>0</v>
      </c>
      <c r="AA2500" s="109"/>
      <c r="AB2500" s="25">
        <v>0</v>
      </c>
      <c r="AC2500" s="25">
        <v>0</v>
      </c>
      <c r="AD2500" s="25">
        <v>0</v>
      </c>
      <c r="AE2500" s="25">
        <v>0</v>
      </c>
      <c r="AF2500" s="25">
        <v>0</v>
      </c>
      <c r="AG2500" s="25">
        <v>0</v>
      </c>
      <c r="AH2500" s="109"/>
      <c r="AI2500" s="25">
        <v>0</v>
      </c>
      <c r="AJ2500" s="25">
        <v>0</v>
      </c>
      <c r="AK2500" s="123">
        <v>0</v>
      </c>
      <c r="AL2500" s="25">
        <v>0</v>
      </c>
      <c r="AM2500" s="25">
        <v>0</v>
      </c>
      <c r="AN2500" s="25">
        <v>0</v>
      </c>
      <c r="AO2500" s="109"/>
      <c r="AP2500" s="25">
        <v>0</v>
      </c>
      <c r="AQ2500" s="25">
        <v>0</v>
      </c>
      <c r="AR2500" s="25">
        <v>359.05700000000002</v>
      </c>
      <c r="AS2500" s="25">
        <v>0</v>
      </c>
      <c r="AT2500" s="25">
        <v>0</v>
      </c>
      <c r="AU2500" s="25">
        <v>778.11899999999991</v>
      </c>
      <c r="AW2500" t="str">
        <f t="shared" si="213"/>
        <v>Phạm Thanh Hà</v>
      </c>
      <c r="AX2500" s="27" t="str">
        <f t="shared" si="214"/>
        <v>Hoàng Phương Lê</v>
      </c>
      <c r="AY2500" s="4" t="str">
        <f t="shared" si="215"/>
        <v>VIN+</v>
      </c>
    </row>
    <row r="2501" spans="1:51" outlineLevel="1" x14ac:dyDescent="0.25">
      <c r="A2501" s="4" t="s">
        <v>1104</v>
      </c>
      <c r="B2501" s="4" t="s">
        <v>797</v>
      </c>
      <c r="C2501" s="4" t="s">
        <v>451</v>
      </c>
      <c r="D2501" s="11" t="s">
        <v>779</v>
      </c>
      <c r="E2501" s="32" t="s">
        <v>683</v>
      </c>
      <c r="F2501" s="11" t="s">
        <v>710</v>
      </c>
      <c r="G2501" s="35">
        <v>5125487</v>
      </c>
      <c r="H2501" s="4" t="s">
        <v>3922</v>
      </c>
      <c r="I2501" s="4"/>
      <c r="J2501" s="4"/>
      <c r="K2501" s="4"/>
      <c r="L2501" s="4"/>
      <c r="M2501" s="33"/>
      <c r="N2501" s="38"/>
      <c r="O2501" s="33"/>
      <c r="P2501" s="244">
        <f t="shared" si="212"/>
        <v>359.05700000000002</v>
      </c>
      <c r="Q2501" s="25"/>
      <c r="R2501" s="25"/>
      <c r="S2501" s="25"/>
      <c r="T2501" s="109"/>
      <c r="U2501" s="25"/>
      <c r="V2501" s="25"/>
      <c r="W2501" s="25"/>
      <c r="X2501" s="25">
        <v>0</v>
      </c>
      <c r="Y2501" s="25"/>
      <c r="Z2501" s="25">
        <v>0</v>
      </c>
      <c r="AA2501" s="109"/>
      <c r="AB2501" s="25">
        <v>0</v>
      </c>
      <c r="AC2501" s="25">
        <v>0</v>
      </c>
      <c r="AD2501" s="25">
        <v>0</v>
      </c>
      <c r="AE2501" s="25">
        <v>0</v>
      </c>
      <c r="AF2501" s="25">
        <v>0</v>
      </c>
      <c r="AG2501" s="25">
        <v>0</v>
      </c>
      <c r="AH2501" s="109"/>
      <c r="AI2501" s="25">
        <v>0</v>
      </c>
      <c r="AJ2501" s="25">
        <v>0</v>
      </c>
      <c r="AK2501" s="123">
        <v>0</v>
      </c>
      <c r="AL2501" s="25">
        <v>0</v>
      </c>
      <c r="AM2501" s="25">
        <v>0</v>
      </c>
      <c r="AN2501" s="25">
        <v>0</v>
      </c>
      <c r="AO2501" s="109"/>
      <c r="AP2501" s="25">
        <v>0</v>
      </c>
      <c r="AQ2501" s="25">
        <v>0</v>
      </c>
      <c r="AR2501" s="25">
        <v>359.05700000000002</v>
      </c>
      <c r="AS2501" s="25">
        <v>0</v>
      </c>
      <c r="AT2501" s="25">
        <v>0</v>
      </c>
      <c r="AU2501" s="25">
        <v>0</v>
      </c>
      <c r="AW2501" t="str">
        <f t="shared" si="213"/>
        <v>Phạm Thanh Hà</v>
      </c>
      <c r="AX2501" s="27" t="str">
        <f t="shared" si="214"/>
        <v>Hoàng Phương Lê</v>
      </c>
      <c r="AY2501" s="4" t="str">
        <f t="shared" si="215"/>
        <v>VIN+</v>
      </c>
    </row>
    <row r="2502" spans="1:51" outlineLevel="1" x14ac:dyDescent="0.25">
      <c r="A2502" s="4" t="s">
        <v>1104</v>
      </c>
      <c r="B2502" s="4" t="s">
        <v>797</v>
      </c>
      <c r="C2502" s="4" t="s">
        <v>451</v>
      </c>
      <c r="D2502" s="11" t="s">
        <v>779</v>
      </c>
      <c r="E2502" s="32" t="s">
        <v>683</v>
      </c>
      <c r="F2502" s="11" t="s">
        <v>710</v>
      </c>
      <c r="G2502" s="35">
        <v>5131350</v>
      </c>
      <c r="H2502" s="4" t="s">
        <v>3923</v>
      </c>
      <c r="I2502" s="4"/>
      <c r="J2502" s="4"/>
      <c r="K2502" s="4"/>
      <c r="L2502" s="4"/>
      <c r="M2502" s="33"/>
      <c r="N2502" s="38"/>
      <c r="O2502" s="33"/>
      <c r="P2502" s="244">
        <f t="shared" si="212"/>
        <v>359.05700000000002</v>
      </c>
      <c r="Q2502" s="25"/>
      <c r="R2502" s="25"/>
      <c r="S2502" s="25"/>
      <c r="T2502" s="109"/>
      <c r="U2502" s="25"/>
      <c r="V2502" s="25"/>
      <c r="W2502" s="25"/>
      <c r="X2502" s="25">
        <v>0</v>
      </c>
      <c r="Y2502" s="25"/>
      <c r="Z2502" s="25">
        <v>0</v>
      </c>
      <c r="AA2502" s="109"/>
      <c r="AB2502" s="25">
        <v>0</v>
      </c>
      <c r="AC2502" s="25">
        <v>0</v>
      </c>
      <c r="AD2502" s="25">
        <v>0</v>
      </c>
      <c r="AE2502" s="25">
        <v>0</v>
      </c>
      <c r="AF2502" s="25">
        <v>0</v>
      </c>
      <c r="AG2502" s="25">
        <v>0</v>
      </c>
      <c r="AH2502" s="109"/>
      <c r="AI2502" s="25">
        <v>0</v>
      </c>
      <c r="AJ2502" s="25">
        <v>0</v>
      </c>
      <c r="AK2502" s="123">
        <v>0</v>
      </c>
      <c r="AL2502" s="25">
        <v>0</v>
      </c>
      <c r="AM2502" s="25">
        <v>0</v>
      </c>
      <c r="AN2502" s="25">
        <v>0</v>
      </c>
      <c r="AO2502" s="109"/>
      <c r="AP2502" s="25">
        <v>0</v>
      </c>
      <c r="AQ2502" s="25">
        <v>0</v>
      </c>
      <c r="AR2502" s="25">
        <v>359.05700000000002</v>
      </c>
      <c r="AS2502" s="25">
        <v>0</v>
      </c>
      <c r="AT2502" s="25">
        <v>0</v>
      </c>
      <c r="AU2502" s="25">
        <v>0</v>
      </c>
      <c r="AW2502" t="str">
        <f t="shared" si="213"/>
        <v>Phạm Thanh Hà</v>
      </c>
      <c r="AX2502" s="27" t="str">
        <f t="shared" si="214"/>
        <v>Hoàng Phương Lê</v>
      </c>
      <c r="AY2502" s="4" t="str">
        <f t="shared" si="215"/>
        <v>VIN+</v>
      </c>
    </row>
    <row r="2503" spans="1:51" outlineLevel="1" x14ac:dyDescent="0.25">
      <c r="A2503" s="4" t="s">
        <v>1104</v>
      </c>
      <c r="B2503" s="4" t="s">
        <v>797</v>
      </c>
      <c r="C2503" s="4" t="s">
        <v>451</v>
      </c>
      <c r="D2503" s="11" t="s">
        <v>779</v>
      </c>
      <c r="E2503" s="32" t="s">
        <v>683</v>
      </c>
      <c r="F2503" s="11" t="s">
        <v>710</v>
      </c>
      <c r="G2503" s="35">
        <v>5122570</v>
      </c>
      <c r="H2503" s="4" t="s">
        <v>3924</v>
      </c>
      <c r="I2503" s="4"/>
      <c r="J2503" s="4"/>
      <c r="K2503" s="4"/>
      <c r="L2503" s="4"/>
      <c r="M2503" s="33"/>
      <c r="N2503" s="38"/>
      <c r="O2503" s="33"/>
      <c r="P2503" s="244">
        <f t="shared" si="212"/>
        <v>359.05700000000002</v>
      </c>
      <c r="Q2503" s="25"/>
      <c r="R2503" s="25"/>
      <c r="S2503" s="25"/>
      <c r="T2503" s="109"/>
      <c r="U2503" s="25"/>
      <c r="V2503" s="25"/>
      <c r="W2503" s="25"/>
      <c r="X2503" s="25">
        <v>0</v>
      </c>
      <c r="Y2503" s="25"/>
      <c r="Z2503" s="25">
        <v>0</v>
      </c>
      <c r="AA2503" s="109"/>
      <c r="AB2503" s="25">
        <v>0</v>
      </c>
      <c r="AC2503" s="25">
        <v>0</v>
      </c>
      <c r="AD2503" s="25">
        <v>0</v>
      </c>
      <c r="AE2503" s="25">
        <v>0</v>
      </c>
      <c r="AF2503" s="25">
        <v>0</v>
      </c>
      <c r="AG2503" s="25">
        <v>0</v>
      </c>
      <c r="AH2503" s="109"/>
      <c r="AI2503" s="25">
        <v>0</v>
      </c>
      <c r="AJ2503" s="25">
        <v>0</v>
      </c>
      <c r="AK2503" s="123">
        <v>0</v>
      </c>
      <c r="AL2503" s="25">
        <v>0</v>
      </c>
      <c r="AM2503" s="25">
        <v>0</v>
      </c>
      <c r="AN2503" s="25">
        <v>0</v>
      </c>
      <c r="AO2503" s="109"/>
      <c r="AP2503" s="25">
        <v>0</v>
      </c>
      <c r="AQ2503" s="25">
        <v>0</v>
      </c>
      <c r="AR2503" s="25">
        <v>359.05700000000002</v>
      </c>
      <c r="AS2503" s="25">
        <v>0</v>
      </c>
      <c r="AT2503" s="25">
        <v>0</v>
      </c>
      <c r="AU2503" s="25">
        <v>0</v>
      </c>
      <c r="AW2503" t="str">
        <f t="shared" si="213"/>
        <v>Phạm Thanh Hà</v>
      </c>
      <c r="AX2503" s="27" t="str">
        <f t="shared" si="214"/>
        <v>Hoàng Phương Lê</v>
      </c>
      <c r="AY2503" s="4" t="str">
        <f t="shared" si="215"/>
        <v>VIN+</v>
      </c>
    </row>
    <row r="2504" spans="1:51" outlineLevel="1" x14ac:dyDescent="0.25">
      <c r="A2504" s="4" t="s">
        <v>1104</v>
      </c>
      <c r="B2504" s="4" t="s">
        <v>797</v>
      </c>
      <c r="C2504" s="4" t="s">
        <v>451</v>
      </c>
      <c r="D2504" s="11" t="s">
        <v>779</v>
      </c>
      <c r="E2504" s="32" t="s">
        <v>683</v>
      </c>
      <c r="F2504" s="11" t="s">
        <v>710</v>
      </c>
      <c r="G2504" s="35">
        <v>5126846</v>
      </c>
      <c r="H2504" s="4" t="s">
        <v>3925</v>
      </c>
      <c r="I2504" s="4"/>
      <c r="J2504" s="4"/>
      <c r="K2504" s="4"/>
      <c r="L2504" s="4"/>
      <c r="M2504" s="33"/>
      <c r="N2504" s="38"/>
      <c r="O2504" s="33"/>
      <c r="P2504" s="244">
        <f t="shared" si="212"/>
        <v>359.05700000000002</v>
      </c>
      <c r="Q2504" s="25"/>
      <c r="R2504" s="25"/>
      <c r="S2504" s="25"/>
      <c r="T2504" s="109"/>
      <c r="U2504" s="25"/>
      <c r="V2504" s="25"/>
      <c r="W2504" s="25"/>
      <c r="X2504" s="25">
        <v>0</v>
      </c>
      <c r="Y2504" s="25"/>
      <c r="Z2504" s="25">
        <v>0</v>
      </c>
      <c r="AA2504" s="109"/>
      <c r="AB2504" s="25">
        <v>0</v>
      </c>
      <c r="AC2504" s="25">
        <v>0</v>
      </c>
      <c r="AD2504" s="25">
        <v>0</v>
      </c>
      <c r="AE2504" s="25">
        <v>0</v>
      </c>
      <c r="AF2504" s="25">
        <v>0</v>
      </c>
      <c r="AG2504" s="25">
        <v>0</v>
      </c>
      <c r="AH2504" s="109"/>
      <c r="AI2504" s="25">
        <v>0</v>
      </c>
      <c r="AJ2504" s="25">
        <v>0</v>
      </c>
      <c r="AK2504" s="123">
        <v>0</v>
      </c>
      <c r="AL2504" s="25">
        <v>0</v>
      </c>
      <c r="AM2504" s="25">
        <v>0</v>
      </c>
      <c r="AN2504" s="25">
        <v>0</v>
      </c>
      <c r="AO2504" s="109"/>
      <c r="AP2504" s="25">
        <v>0</v>
      </c>
      <c r="AQ2504" s="25">
        <v>0</v>
      </c>
      <c r="AR2504" s="25">
        <v>359.05700000000002</v>
      </c>
      <c r="AS2504" s="25">
        <v>0</v>
      </c>
      <c r="AT2504" s="25">
        <v>0</v>
      </c>
      <c r="AU2504" s="25">
        <v>0</v>
      </c>
      <c r="AW2504" t="str">
        <f t="shared" si="213"/>
        <v>Phạm Thanh Hà</v>
      </c>
      <c r="AX2504" s="27" t="str">
        <f t="shared" si="214"/>
        <v>Hoàng Phương Lê</v>
      </c>
      <c r="AY2504" s="4" t="str">
        <f t="shared" si="215"/>
        <v>VIN+</v>
      </c>
    </row>
    <row r="2505" spans="1:51" outlineLevel="1" x14ac:dyDescent="0.25">
      <c r="A2505" s="4" t="s">
        <v>1104</v>
      </c>
      <c r="B2505" s="4" t="s">
        <v>797</v>
      </c>
      <c r="C2505" s="4" t="s">
        <v>451</v>
      </c>
      <c r="D2505" s="11" t="s">
        <v>779</v>
      </c>
      <c r="E2505" s="32" t="s">
        <v>683</v>
      </c>
      <c r="F2505" s="11" t="s">
        <v>710</v>
      </c>
      <c r="G2505" s="35">
        <v>5127409</v>
      </c>
      <c r="H2505" s="4" t="s">
        <v>3926</v>
      </c>
      <c r="I2505" s="4"/>
      <c r="J2505" s="4"/>
      <c r="K2505" s="4"/>
      <c r="L2505" s="4"/>
      <c r="M2505" s="33"/>
      <c r="N2505" s="38"/>
      <c r="O2505" s="33"/>
      <c r="P2505" s="244">
        <f t="shared" si="212"/>
        <v>476.928</v>
      </c>
      <c r="Q2505" s="25"/>
      <c r="R2505" s="25"/>
      <c r="S2505" s="25"/>
      <c r="T2505" s="109"/>
      <c r="U2505" s="25"/>
      <c r="V2505" s="25"/>
      <c r="W2505" s="25"/>
      <c r="X2505" s="25">
        <v>0</v>
      </c>
      <c r="Y2505" s="25"/>
      <c r="Z2505" s="25">
        <v>0</v>
      </c>
      <c r="AA2505" s="109"/>
      <c r="AB2505" s="25">
        <v>0</v>
      </c>
      <c r="AC2505" s="25">
        <v>0</v>
      </c>
      <c r="AD2505" s="25">
        <v>0</v>
      </c>
      <c r="AE2505" s="25">
        <v>0</v>
      </c>
      <c r="AF2505" s="25">
        <v>0</v>
      </c>
      <c r="AG2505" s="25">
        <v>0</v>
      </c>
      <c r="AH2505" s="109"/>
      <c r="AI2505" s="25">
        <v>0</v>
      </c>
      <c r="AJ2505" s="25">
        <v>0</v>
      </c>
      <c r="AK2505" s="123">
        <v>238.464</v>
      </c>
      <c r="AL2505" s="25">
        <v>0</v>
      </c>
      <c r="AM2505" s="25">
        <v>0</v>
      </c>
      <c r="AN2505" s="25">
        <v>0</v>
      </c>
      <c r="AO2505" s="109"/>
      <c r="AP2505" s="25">
        <v>0</v>
      </c>
      <c r="AQ2505" s="25">
        <v>0</v>
      </c>
      <c r="AR2505" s="25">
        <v>238.464</v>
      </c>
      <c r="AS2505" s="25">
        <v>0</v>
      </c>
      <c r="AT2505" s="25">
        <v>0</v>
      </c>
      <c r="AU2505" s="25">
        <v>0</v>
      </c>
      <c r="AW2505" t="str">
        <f t="shared" si="213"/>
        <v>Phạm Thanh Hà</v>
      </c>
      <c r="AX2505" s="27" t="str">
        <f t="shared" si="214"/>
        <v>Hoàng Phương Lê</v>
      </c>
      <c r="AY2505" s="4" t="str">
        <f t="shared" si="215"/>
        <v>VIN+</v>
      </c>
    </row>
    <row r="2506" spans="1:51" outlineLevel="1" x14ac:dyDescent="0.25">
      <c r="A2506" s="4" t="s">
        <v>1104</v>
      </c>
      <c r="B2506" s="4" t="s">
        <v>797</v>
      </c>
      <c r="C2506" s="4" t="s">
        <v>451</v>
      </c>
      <c r="D2506" s="11" t="s">
        <v>779</v>
      </c>
      <c r="E2506" s="32" t="s">
        <v>683</v>
      </c>
      <c r="F2506" s="11" t="s">
        <v>710</v>
      </c>
      <c r="G2506" s="35">
        <v>5128626</v>
      </c>
      <c r="H2506" s="4" t="s">
        <v>3927</v>
      </c>
      <c r="I2506" s="4"/>
      <c r="J2506" s="4"/>
      <c r="K2506" s="4"/>
      <c r="L2506" s="4"/>
      <c r="M2506" s="33"/>
      <c r="N2506" s="38"/>
      <c r="O2506" s="33"/>
      <c r="P2506" s="244">
        <f t="shared" ref="P2506:P2569" si="216">SUM(Q2506:AU2506)</f>
        <v>359.05700000000002</v>
      </c>
      <c r="Q2506" s="25"/>
      <c r="R2506" s="25"/>
      <c r="S2506" s="25"/>
      <c r="T2506" s="109"/>
      <c r="U2506" s="25"/>
      <c r="V2506" s="25"/>
      <c r="W2506" s="25"/>
      <c r="X2506" s="25">
        <v>0</v>
      </c>
      <c r="Y2506" s="25"/>
      <c r="Z2506" s="25">
        <v>0</v>
      </c>
      <c r="AA2506" s="109"/>
      <c r="AB2506" s="25">
        <v>0</v>
      </c>
      <c r="AC2506" s="25">
        <v>0</v>
      </c>
      <c r="AD2506" s="25">
        <v>0</v>
      </c>
      <c r="AE2506" s="25">
        <v>0</v>
      </c>
      <c r="AF2506" s="25">
        <v>0</v>
      </c>
      <c r="AG2506" s="25">
        <v>0</v>
      </c>
      <c r="AH2506" s="109"/>
      <c r="AI2506" s="25">
        <v>0</v>
      </c>
      <c r="AJ2506" s="25">
        <v>0</v>
      </c>
      <c r="AK2506" s="123">
        <v>0</v>
      </c>
      <c r="AL2506" s="25">
        <v>0</v>
      </c>
      <c r="AM2506" s="25">
        <v>0</v>
      </c>
      <c r="AN2506" s="25">
        <v>0</v>
      </c>
      <c r="AO2506" s="109"/>
      <c r="AP2506" s="25">
        <v>0</v>
      </c>
      <c r="AQ2506" s="25">
        <v>0</v>
      </c>
      <c r="AR2506" s="25">
        <v>359.05700000000002</v>
      </c>
      <c r="AS2506" s="25">
        <v>0</v>
      </c>
      <c r="AT2506" s="25">
        <v>0</v>
      </c>
      <c r="AU2506" s="25">
        <v>0</v>
      </c>
      <c r="AW2506" t="str">
        <f t="shared" ref="AW2506:AW2569" si="217">+C2506</f>
        <v>Phạm Thanh Hà</v>
      </c>
      <c r="AX2506" s="27" t="str">
        <f t="shared" ref="AX2506:AX2569" si="218">+E2506</f>
        <v>Hoàng Phương Lê</v>
      </c>
      <c r="AY2506" s="4" t="str">
        <f t="shared" si="215"/>
        <v>VIN+</v>
      </c>
    </row>
    <row r="2507" spans="1:51" outlineLevel="1" x14ac:dyDescent="0.25">
      <c r="A2507" s="4" t="s">
        <v>1104</v>
      </c>
      <c r="B2507" s="4" t="s">
        <v>797</v>
      </c>
      <c r="C2507" s="4" t="s">
        <v>451</v>
      </c>
      <c r="D2507" s="11" t="s">
        <v>779</v>
      </c>
      <c r="E2507" s="32" t="s">
        <v>683</v>
      </c>
      <c r="F2507" s="11" t="s">
        <v>710</v>
      </c>
      <c r="G2507" s="35">
        <v>5121799</v>
      </c>
      <c r="H2507" s="4" t="s">
        <v>3928</v>
      </c>
      <c r="I2507" s="4"/>
      <c r="J2507" s="4"/>
      <c r="K2507" s="4"/>
      <c r="L2507" s="4"/>
      <c r="M2507" s="33"/>
      <c r="N2507" s="38"/>
      <c r="O2507" s="33"/>
      <c r="P2507" s="244">
        <f t="shared" si="216"/>
        <v>238.464</v>
      </c>
      <c r="Q2507" s="25"/>
      <c r="R2507" s="25"/>
      <c r="S2507" s="25"/>
      <c r="T2507" s="109"/>
      <c r="U2507" s="25"/>
      <c r="V2507" s="25"/>
      <c r="W2507" s="25"/>
      <c r="X2507" s="25">
        <v>0</v>
      </c>
      <c r="Y2507" s="25"/>
      <c r="Z2507" s="25">
        <v>0</v>
      </c>
      <c r="AA2507" s="109"/>
      <c r="AB2507" s="25">
        <v>0</v>
      </c>
      <c r="AC2507" s="25">
        <v>0</v>
      </c>
      <c r="AD2507" s="25">
        <v>0</v>
      </c>
      <c r="AE2507" s="25">
        <v>0</v>
      </c>
      <c r="AF2507" s="25">
        <v>0</v>
      </c>
      <c r="AG2507" s="25">
        <v>0</v>
      </c>
      <c r="AH2507" s="109"/>
      <c r="AI2507" s="25">
        <v>0</v>
      </c>
      <c r="AJ2507" s="25">
        <v>0</v>
      </c>
      <c r="AK2507" s="123">
        <v>238.464</v>
      </c>
      <c r="AL2507" s="25">
        <v>0</v>
      </c>
      <c r="AM2507" s="25">
        <v>0</v>
      </c>
      <c r="AN2507" s="25">
        <v>0</v>
      </c>
      <c r="AO2507" s="109"/>
      <c r="AP2507" s="25">
        <v>0</v>
      </c>
      <c r="AQ2507" s="25">
        <v>0</v>
      </c>
      <c r="AR2507" s="25">
        <v>0</v>
      </c>
      <c r="AS2507" s="25">
        <v>0</v>
      </c>
      <c r="AT2507" s="25">
        <v>0</v>
      </c>
      <c r="AU2507" s="25">
        <v>0</v>
      </c>
      <c r="AW2507" t="str">
        <f t="shared" si="217"/>
        <v>Phạm Thanh Hà</v>
      </c>
      <c r="AX2507" s="27" t="str">
        <f t="shared" si="218"/>
        <v>Hoàng Phương Lê</v>
      </c>
      <c r="AY2507" s="4" t="str">
        <f t="shared" si="215"/>
        <v>VIN+</v>
      </c>
    </row>
    <row r="2508" spans="1:51" outlineLevel="1" x14ac:dyDescent="0.25">
      <c r="A2508" s="4" t="s">
        <v>1104</v>
      </c>
      <c r="B2508" s="4" t="s">
        <v>797</v>
      </c>
      <c r="C2508" s="4" t="s">
        <v>451</v>
      </c>
      <c r="D2508" s="11" t="s">
        <v>779</v>
      </c>
      <c r="E2508" s="32" t="s">
        <v>683</v>
      </c>
      <c r="F2508" s="11" t="s">
        <v>710</v>
      </c>
      <c r="G2508" s="35">
        <v>5330878</v>
      </c>
      <c r="H2508" s="4" t="s">
        <v>3929</v>
      </c>
      <c r="I2508" s="4"/>
      <c r="J2508" s="4"/>
      <c r="K2508" s="4"/>
      <c r="L2508" s="4"/>
      <c r="M2508" s="33"/>
      <c r="N2508" s="38"/>
      <c r="O2508" s="33"/>
      <c r="P2508" s="244">
        <f t="shared" si="216"/>
        <v>539.65499999999997</v>
      </c>
      <c r="Q2508" s="25"/>
      <c r="R2508" s="25"/>
      <c r="S2508" s="25"/>
      <c r="T2508" s="109"/>
      <c r="U2508" s="25"/>
      <c r="V2508" s="25"/>
      <c r="W2508" s="25"/>
      <c r="X2508" s="25">
        <v>0</v>
      </c>
      <c r="Y2508" s="25"/>
      <c r="Z2508" s="25">
        <v>0</v>
      </c>
      <c r="AA2508" s="109"/>
      <c r="AB2508" s="25">
        <v>0</v>
      </c>
      <c r="AC2508" s="25">
        <v>0</v>
      </c>
      <c r="AD2508" s="25">
        <v>0</v>
      </c>
      <c r="AE2508" s="25">
        <v>0</v>
      </c>
      <c r="AF2508" s="25">
        <v>0</v>
      </c>
      <c r="AG2508" s="25">
        <v>0</v>
      </c>
      <c r="AH2508" s="109"/>
      <c r="AI2508" s="25">
        <v>0</v>
      </c>
      <c r="AJ2508" s="25">
        <v>0</v>
      </c>
      <c r="AK2508" s="123">
        <v>0</v>
      </c>
      <c r="AL2508" s="25">
        <v>0</v>
      </c>
      <c r="AM2508" s="25">
        <v>0</v>
      </c>
      <c r="AN2508" s="25">
        <v>0</v>
      </c>
      <c r="AO2508" s="109"/>
      <c r="AP2508" s="25">
        <v>0</v>
      </c>
      <c r="AQ2508" s="25">
        <v>0</v>
      </c>
      <c r="AR2508" s="25">
        <v>0</v>
      </c>
      <c r="AS2508" s="25">
        <v>0</v>
      </c>
      <c r="AT2508" s="25">
        <v>0</v>
      </c>
      <c r="AU2508" s="25">
        <v>539.65499999999997</v>
      </c>
      <c r="AW2508" t="str">
        <f t="shared" si="217"/>
        <v>Phạm Thanh Hà</v>
      </c>
      <c r="AX2508" s="27" t="str">
        <f t="shared" si="218"/>
        <v>Hoàng Phương Lê</v>
      </c>
      <c r="AY2508" s="4" t="str">
        <f t="shared" si="215"/>
        <v>VIN+</v>
      </c>
    </row>
    <row r="2509" spans="1:51" outlineLevel="1" x14ac:dyDescent="0.25">
      <c r="A2509" s="4" t="s">
        <v>1104</v>
      </c>
      <c r="B2509" s="4" t="s">
        <v>797</v>
      </c>
      <c r="C2509" s="4" t="s">
        <v>451</v>
      </c>
      <c r="D2509" s="11" t="s">
        <v>779</v>
      </c>
      <c r="E2509" s="32" t="s">
        <v>683</v>
      </c>
      <c r="F2509" s="11" t="s">
        <v>710</v>
      </c>
      <c r="G2509" s="35">
        <v>5273445</v>
      </c>
      <c r="H2509" s="4" t="s">
        <v>3930</v>
      </c>
      <c r="I2509" s="4"/>
      <c r="J2509" s="4"/>
      <c r="K2509" s="4"/>
      <c r="L2509" s="4"/>
      <c r="M2509" s="33"/>
      <c r="N2509" s="38"/>
      <c r="O2509" s="33"/>
      <c r="P2509" s="244">
        <f t="shared" si="216"/>
        <v>0</v>
      </c>
      <c r="Q2509" s="25"/>
      <c r="R2509" s="25"/>
      <c r="S2509" s="25"/>
      <c r="T2509" s="109"/>
      <c r="U2509" s="25"/>
      <c r="V2509" s="25"/>
      <c r="W2509" s="25"/>
      <c r="X2509" s="25">
        <v>0</v>
      </c>
      <c r="Y2509" s="25"/>
      <c r="Z2509" s="25">
        <v>0</v>
      </c>
      <c r="AA2509" s="109"/>
      <c r="AB2509" s="25">
        <v>0</v>
      </c>
      <c r="AC2509" s="25">
        <v>0</v>
      </c>
      <c r="AD2509" s="25">
        <v>0</v>
      </c>
      <c r="AE2509" s="25">
        <v>0</v>
      </c>
      <c r="AF2509" s="25">
        <v>0</v>
      </c>
      <c r="AG2509" s="25">
        <v>0</v>
      </c>
      <c r="AH2509" s="109"/>
      <c r="AI2509" s="25">
        <v>0</v>
      </c>
      <c r="AJ2509" s="25">
        <v>0</v>
      </c>
      <c r="AK2509" s="123">
        <v>0</v>
      </c>
      <c r="AL2509" s="25">
        <v>0</v>
      </c>
      <c r="AM2509" s="25">
        <v>0</v>
      </c>
      <c r="AN2509" s="25">
        <v>0</v>
      </c>
      <c r="AO2509" s="109"/>
      <c r="AP2509" s="25">
        <v>0</v>
      </c>
      <c r="AQ2509" s="25">
        <v>0</v>
      </c>
      <c r="AR2509" s="25">
        <v>0</v>
      </c>
      <c r="AS2509" s="25">
        <v>0</v>
      </c>
      <c r="AT2509" s="25">
        <v>0</v>
      </c>
      <c r="AU2509" s="25">
        <v>0</v>
      </c>
      <c r="AW2509" t="str">
        <f t="shared" si="217"/>
        <v>Phạm Thanh Hà</v>
      </c>
      <c r="AX2509" s="27" t="str">
        <f t="shared" si="218"/>
        <v>Hoàng Phương Lê</v>
      </c>
      <c r="AY2509" s="4" t="str">
        <f t="shared" si="215"/>
        <v>VIN+</v>
      </c>
    </row>
    <row r="2510" spans="1:51" outlineLevel="1" x14ac:dyDescent="0.25">
      <c r="A2510" s="4" t="s">
        <v>1104</v>
      </c>
      <c r="B2510" s="4" t="s">
        <v>797</v>
      </c>
      <c r="C2510" s="4" t="s">
        <v>451</v>
      </c>
      <c r="D2510" s="11" t="s">
        <v>779</v>
      </c>
      <c r="E2510" s="32" t="s">
        <v>683</v>
      </c>
      <c r="F2510" s="11" t="s">
        <v>710</v>
      </c>
      <c r="G2510" s="35">
        <v>5133130</v>
      </c>
      <c r="H2510" s="4" t="s">
        <v>3931</v>
      </c>
      <c r="I2510" s="4"/>
      <c r="J2510" s="4"/>
      <c r="K2510" s="4"/>
      <c r="L2510" s="4"/>
      <c r="M2510" s="33"/>
      <c r="N2510" s="38"/>
      <c r="O2510" s="33"/>
      <c r="P2510" s="244">
        <f t="shared" si="216"/>
        <v>662.55400000000009</v>
      </c>
      <c r="Q2510" s="25"/>
      <c r="R2510" s="25"/>
      <c r="S2510" s="25"/>
      <c r="T2510" s="109"/>
      <c r="U2510" s="25"/>
      <c r="V2510" s="25"/>
      <c r="W2510" s="25"/>
      <c r="X2510" s="25">
        <v>0</v>
      </c>
      <c r="Y2510" s="25"/>
      <c r="Z2510" s="25">
        <v>0</v>
      </c>
      <c r="AA2510" s="109"/>
      <c r="AB2510" s="25">
        <v>0</v>
      </c>
      <c r="AC2510" s="25">
        <v>0</v>
      </c>
      <c r="AD2510" s="25">
        <v>303.49700000000001</v>
      </c>
      <c r="AE2510" s="25">
        <v>0</v>
      </c>
      <c r="AF2510" s="25">
        <v>0</v>
      </c>
      <c r="AG2510" s="25">
        <v>0</v>
      </c>
      <c r="AH2510" s="109"/>
      <c r="AI2510" s="25">
        <v>0</v>
      </c>
      <c r="AJ2510" s="25">
        <v>0</v>
      </c>
      <c r="AK2510" s="123">
        <v>0</v>
      </c>
      <c r="AL2510" s="25">
        <v>359.05700000000002</v>
      </c>
      <c r="AM2510" s="25">
        <v>0</v>
      </c>
      <c r="AN2510" s="25">
        <v>0</v>
      </c>
      <c r="AO2510" s="109"/>
      <c r="AP2510" s="25">
        <v>0</v>
      </c>
      <c r="AQ2510" s="25">
        <v>0</v>
      </c>
      <c r="AR2510" s="25">
        <v>0</v>
      </c>
      <c r="AS2510" s="25">
        <v>0</v>
      </c>
      <c r="AT2510" s="25">
        <v>0</v>
      </c>
      <c r="AU2510" s="25">
        <v>0</v>
      </c>
      <c r="AW2510" t="str">
        <f t="shared" si="217"/>
        <v>Phạm Thanh Hà</v>
      </c>
      <c r="AX2510" s="27" t="str">
        <f t="shared" si="218"/>
        <v>Hoàng Phương Lê</v>
      </c>
      <c r="AY2510" s="4" t="str">
        <f t="shared" si="215"/>
        <v>VIN+</v>
      </c>
    </row>
    <row r="2511" spans="1:51" outlineLevel="1" x14ac:dyDescent="0.25">
      <c r="A2511" s="4" t="s">
        <v>1104</v>
      </c>
      <c r="B2511" s="4" t="s">
        <v>797</v>
      </c>
      <c r="C2511" s="4" t="s">
        <v>451</v>
      </c>
      <c r="D2511" s="11" t="s">
        <v>779</v>
      </c>
      <c r="E2511" s="32" t="s">
        <v>683</v>
      </c>
      <c r="F2511" s="11" t="s">
        <v>710</v>
      </c>
      <c r="G2511" s="35">
        <v>5133521</v>
      </c>
      <c r="H2511" s="4" t="s">
        <v>3932</v>
      </c>
      <c r="I2511" s="4"/>
      <c r="J2511" s="4"/>
      <c r="K2511" s="4"/>
      <c r="L2511" s="4"/>
      <c r="M2511" s="33"/>
      <c r="N2511" s="38"/>
      <c r="O2511" s="33"/>
      <c r="P2511" s="244">
        <f t="shared" si="216"/>
        <v>0</v>
      </c>
      <c r="Q2511" s="25"/>
      <c r="R2511" s="25"/>
      <c r="S2511" s="25"/>
      <c r="T2511" s="109"/>
      <c r="U2511" s="25"/>
      <c r="V2511" s="25"/>
      <c r="W2511" s="25"/>
      <c r="X2511" s="25">
        <v>0</v>
      </c>
      <c r="Y2511" s="25"/>
      <c r="Z2511" s="25">
        <v>0</v>
      </c>
      <c r="AA2511" s="109"/>
      <c r="AB2511" s="25">
        <v>0</v>
      </c>
      <c r="AC2511" s="25">
        <v>0</v>
      </c>
      <c r="AD2511" s="25">
        <v>0</v>
      </c>
      <c r="AE2511" s="25">
        <v>0</v>
      </c>
      <c r="AF2511" s="25">
        <v>0</v>
      </c>
      <c r="AG2511" s="25">
        <v>0</v>
      </c>
      <c r="AH2511" s="109"/>
      <c r="AI2511" s="25">
        <v>0</v>
      </c>
      <c r="AJ2511" s="25">
        <v>0</v>
      </c>
      <c r="AK2511" s="123">
        <v>0</v>
      </c>
      <c r="AL2511" s="25">
        <v>0</v>
      </c>
      <c r="AM2511" s="25">
        <v>0</v>
      </c>
      <c r="AN2511" s="25">
        <v>0</v>
      </c>
      <c r="AO2511" s="109"/>
      <c r="AP2511" s="25">
        <v>0</v>
      </c>
      <c r="AQ2511" s="25">
        <v>0</v>
      </c>
      <c r="AR2511" s="25">
        <v>0</v>
      </c>
      <c r="AS2511" s="25">
        <v>0</v>
      </c>
      <c r="AT2511" s="25">
        <v>0</v>
      </c>
      <c r="AU2511" s="25">
        <v>0</v>
      </c>
      <c r="AW2511" t="str">
        <f t="shared" si="217"/>
        <v>Phạm Thanh Hà</v>
      </c>
      <c r="AX2511" s="27" t="str">
        <f t="shared" si="218"/>
        <v>Hoàng Phương Lê</v>
      </c>
      <c r="AY2511" s="4" t="str">
        <f t="shared" si="215"/>
        <v>VIN+</v>
      </c>
    </row>
    <row r="2512" spans="1:51" outlineLevel="1" x14ac:dyDescent="0.25">
      <c r="A2512" s="4" t="s">
        <v>1104</v>
      </c>
      <c r="B2512" s="4" t="s">
        <v>797</v>
      </c>
      <c r="C2512" s="4" t="s">
        <v>451</v>
      </c>
      <c r="D2512" s="11" t="s">
        <v>779</v>
      </c>
      <c r="E2512" s="32" t="s">
        <v>683</v>
      </c>
      <c r="F2512" s="11" t="s">
        <v>710</v>
      </c>
      <c r="G2512" s="35">
        <v>5130375</v>
      </c>
      <c r="H2512" s="4" t="s">
        <v>3933</v>
      </c>
      <c r="I2512" s="4"/>
      <c r="J2512" s="4"/>
      <c r="K2512" s="4"/>
      <c r="L2512" s="4"/>
      <c r="M2512" s="33"/>
      <c r="N2512" s="38"/>
      <c r="O2512" s="33"/>
      <c r="P2512" s="244">
        <f t="shared" si="216"/>
        <v>657.52600000000007</v>
      </c>
      <c r="Q2512" s="25"/>
      <c r="R2512" s="25"/>
      <c r="S2512" s="25"/>
      <c r="T2512" s="109"/>
      <c r="U2512" s="25"/>
      <c r="V2512" s="25"/>
      <c r="W2512" s="25"/>
      <c r="X2512" s="25">
        <v>0</v>
      </c>
      <c r="Y2512" s="25"/>
      <c r="Z2512" s="25">
        <v>0</v>
      </c>
      <c r="AA2512" s="109"/>
      <c r="AB2512" s="25">
        <v>0</v>
      </c>
      <c r="AC2512" s="25">
        <v>0</v>
      </c>
      <c r="AD2512" s="25">
        <v>0</v>
      </c>
      <c r="AE2512" s="25">
        <v>0</v>
      </c>
      <c r="AF2512" s="25">
        <v>0</v>
      </c>
      <c r="AG2512" s="25">
        <v>0</v>
      </c>
      <c r="AH2512" s="109"/>
      <c r="AI2512" s="25">
        <v>0</v>
      </c>
      <c r="AJ2512" s="25">
        <v>0</v>
      </c>
      <c r="AK2512" s="123">
        <v>0</v>
      </c>
      <c r="AL2512" s="25">
        <v>0</v>
      </c>
      <c r="AM2512" s="25">
        <v>0</v>
      </c>
      <c r="AN2512" s="25">
        <v>0</v>
      </c>
      <c r="AO2512" s="109"/>
      <c r="AP2512" s="25">
        <v>476.928</v>
      </c>
      <c r="AQ2512" s="25">
        <v>0</v>
      </c>
      <c r="AR2512" s="25">
        <v>0</v>
      </c>
      <c r="AS2512" s="25">
        <v>0</v>
      </c>
      <c r="AT2512" s="25">
        <v>0</v>
      </c>
      <c r="AU2512" s="25">
        <v>180.59800000000001</v>
      </c>
      <c r="AW2512" t="str">
        <f t="shared" si="217"/>
        <v>Phạm Thanh Hà</v>
      </c>
      <c r="AX2512" s="27" t="str">
        <f t="shared" si="218"/>
        <v>Hoàng Phương Lê</v>
      </c>
      <c r="AY2512" s="4" t="str">
        <f t="shared" si="215"/>
        <v>VIN+</v>
      </c>
    </row>
    <row r="2513" spans="1:51" outlineLevel="1" x14ac:dyDescent="0.25">
      <c r="A2513" s="4" t="s">
        <v>1104</v>
      </c>
      <c r="B2513" s="4" t="s">
        <v>797</v>
      </c>
      <c r="C2513" s="4" t="s">
        <v>451</v>
      </c>
      <c r="D2513" s="11" t="s">
        <v>779</v>
      </c>
      <c r="E2513" s="32" t="s">
        <v>683</v>
      </c>
      <c r="F2513" s="11" t="s">
        <v>710</v>
      </c>
      <c r="G2513" s="35">
        <v>5124592</v>
      </c>
      <c r="H2513" s="4" t="s">
        <v>3934</v>
      </c>
      <c r="I2513" s="4"/>
      <c r="J2513" s="4"/>
      <c r="K2513" s="4"/>
      <c r="L2513" s="4"/>
      <c r="M2513" s="33"/>
      <c r="N2513" s="38"/>
      <c r="O2513" s="33"/>
      <c r="P2513" s="244">
        <f t="shared" si="216"/>
        <v>0</v>
      </c>
      <c r="Q2513" s="25"/>
      <c r="R2513" s="25"/>
      <c r="S2513" s="25"/>
      <c r="T2513" s="109"/>
      <c r="U2513" s="25"/>
      <c r="V2513" s="25"/>
      <c r="W2513" s="25"/>
      <c r="X2513" s="25">
        <v>0</v>
      </c>
      <c r="Y2513" s="25"/>
      <c r="Z2513" s="25">
        <v>0</v>
      </c>
      <c r="AA2513" s="109"/>
      <c r="AB2513" s="25">
        <v>0</v>
      </c>
      <c r="AC2513" s="25">
        <v>0</v>
      </c>
      <c r="AD2513" s="25">
        <v>0</v>
      </c>
      <c r="AE2513" s="25">
        <v>0</v>
      </c>
      <c r="AF2513" s="25">
        <v>0</v>
      </c>
      <c r="AG2513" s="25">
        <v>0</v>
      </c>
      <c r="AH2513" s="109"/>
      <c r="AI2513" s="25">
        <v>0</v>
      </c>
      <c r="AJ2513" s="25">
        <v>0</v>
      </c>
      <c r="AK2513" s="123">
        <v>0</v>
      </c>
      <c r="AL2513" s="25">
        <v>0</v>
      </c>
      <c r="AM2513" s="25">
        <v>0</v>
      </c>
      <c r="AN2513" s="25">
        <v>0</v>
      </c>
      <c r="AO2513" s="109"/>
      <c r="AP2513" s="25">
        <v>0</v>
      </c>
      <c r="AQ2513" s="25">
        <v>0</v>
      </c>
      <c r="AR2513" s="25">
        <v>0</v>
      </c>
      <c r="AS2513" s="25">
        <v>0</v>
      </c>
      <c r="AT2513" s="25">
        <v>0</v>
      </c>
      <c r="AU2513" s="25">
        <v>0</v>
      </c>
      <c r="AW2513" t="str">
        <f t="shared" si="217"/>
        <v>Phạm Thanh Hà</v>
      </c>
      <c r="AX2513" s="27" t="str">
        <f t="shared" si="218"/>
        <v>Hoàng Phương Lê</v>
      </c>
      <c r="AY2513" s="4" t="str">
        <f t="shared" si="215"/>
        <v>VIN+</v>
      </c>
    </row>
    <row r="2514" spans="1:51" outlineLevel="1" x14ac:dyDescent="0.25">
      <c r="A2514" s="4" t="s">
        <v>1104</v>
      </c>
      <c r="B2514" s="4" t="s">
        <v>797</v>
      </c>
      <c r="C2514" s="4" t="s">
        <v>451</v>
      </c>
      <c r="D2514" s="11" t="s">
        <v>779</v>
      </c>
      <c r="E2514" s="32" t="s">
        <v>683</v>
      </c>
      <c r="F2514" s="11" t="s">
        <v>710</v>
      </c>
      <c r="G2514" s="35">
        <v>5297199</v>
      </c>
      <c r="H2514" s="4" t="s">
        <v>3935</v>
      </c>
      <c r="I2514" s="4"/>
      <c r="J2514" s="4"/>
      <c r="K2514" s="4"/>
      <c r="L2514" s="4"/>
      <c r="M2514" s="33"/>
      <c r="N2514" s="38"/>
      <c r="O2514" s="33"/>
      <c r="P2514" s="244">
        <f t="shared" si="216"/>
        <v>0</v>
      </c>
      <c r="Q2514" s="25"/>
      <c r="R2514" s="25"/>
      <c r="S2514" s="25"/>
      <c r="T2514" s="109"/>
      <c r="U2514" s="25"/>
      <c r="V2514" s="25"/>
      <c r="W2514" s="25"/>
      <c r="X2514" s="25">
        <v>0</v>
      </c>
      <c r="Y2514" s="25"/>
      <c r="Z2514" s="25">
        <v>0</v>
      </c>
      <c r="AA2514" s="109"/>
      <c r="AB2514" s="25">
        <v>0</v>
      </c>
      <c r="AC2514" s="25">
        <v>0</v>
      </c>
      <c r="AD2514" s="25">
        <v>0</v>
      </c>
      <c r="AE2514" s="25">
        <v>0</v>
      </c>
      <c r="AF2514" s="25">
        <v>0</v>
      </c>
      <c r="AG2514" s="25">
        <v>0</v>
      </c>
      <c r="AH2514" s="109"/>
      <c r="AI2514" s="25">
        <v>0</v>
      </c>
      <c r="AJ2514" s="25">
        <v>0</v>
      </c>
      <c r="AK2514" s="123">
        <v>0</v>
      </c>
      <c r="AL2514" s="25">
        <v>0</v>
      </c>
      <c r="AM2514" s="25">
        <v>0</v>
      </c>
      <c r="AN2514" s="25">
        <v>0</v>
      </c>
      <c r="AO2514" s="109"/>
      <c r="AP2514" s="25">
        <v>0</v>
      </c>
      <c r="AQ2514" s="25">
        <v>0</v>
      </c>
      <c r="AR2514" s="25">
        <v>0</v>
      </c>
      <c r="AS2514" s="25">
        <v>0</v>
      </c>
      <c r="AT2514" s="25">
        <v>0</v>
      </c>
      <c r="AU2514" s="25">
        <v>0</v>
      </c>
      <c r="AW2514" t="str">
        <f t="shared" si="217"/>
        <v>Phạm Thanh Hà</v>
      </c>
      <c r="AX2514" s="27" t="str">
        <f t="shared" si="218"/>
        <v>Hoàng Phương Lê</v>
      </c>
      <c r="AY2514" s="4" t="str">
        <f t="shared" si="215"/>
        <v>VIN+</v>
      </c>
    </row>
    <row r="2515" spans="1:51" outlineLevel="1" x14ac:dyDescent="0.25">
      <c r="A2515" s="4" t="s">
        <v>1104</v>
      </c>
      <c r="B2515" s="4" t="s">
        <v>797</v>
      </c>
      <c r="C2515" s="4" t="s">
        <v>451</v>
      </c>
      <c r="D2515" s="11" t="s">
        <v>779</v>
      </c>
      <c r="E2515" s="32" t="s">
        <v>683</v>
      </c>
      <c r="F2515" s="11" t="s">
        <v>710</v>
      </c>
      <c r="G2515" s="35">
        <v>5274600</v>
      </c>
      <c r="H2515" s="4" t="s">
        <v>3936</v>
      </c>
      <c r="I2515" s="4"/>
      <c r="J2515" s="4"/>
      <c r="K2515" s="4"/>
      <c r="L2515" s="4"/>
      <c r="M2515" s="33"/>
      <c r="N2515" s="38"/>
      <c r="O2515" s="33"/>
      <c r="P2515" s="244">
        <f t="shared" si="216"/>
        <v>900.85</v>
      </c>
      <c r="Q2515" s="25"/>
      <c r="R2515" s="25"/>
      <c r="S2515" s="25"/>
      <c r="T2515" s="109"/>
      <c r="U2515" s="25"/>
      <c r="V2515" s="25"/>
      <c r="W2515" s="25"/>
      <c r="X2515" s="25">
        <v>0</v>
      </c>
      <c r="Y2515" s="25"/>
      <c r="Z2515" s="25">
        <v>0</v>
      </c>
      <c r="AA2515" s="109"/>
      <c r="AB2515" s="25">
        <v>0</v>
      </c>
      <c r="AC2515" s="25">
        <v>0</v>
      </c>
      <c r="AD2515" s="25">
        <v>0</v>
      </c>
      <c r="AE2515" s="25">
        <v>0</v>
      </c>
      <c r="AF2515" s="25">
        <v>0</v>
      </c>
      <c r="AG2515" s="25">
        <v>0</v>
      </c>
      <c r="AH2515" s="109"/>
      <c r="AI2515" s="25">
        <v>0</v>
      </c>
      <c r="AJ2515" s="25">
        <v>0</v>
      </c>
      <c r="AK2515" s="123">
        <v>541.79300000000001</v>
      </c>
      <c r="AL2515" s="25">
        <v>0</v>
      </c>
      <c r="AM2515" s="25">
        <v>0</v>
      </c>
      <c r="AN2515" s="25">
        <v>0</v>
      </c>
      <c r="AO2515" s="109"/>
      <c r="AP2515" s="25">
        <v>359.05700000000002</v>
      </c>
      <c r="AQ2515" s="25">
        <v>0</v>
      </c>
      <c r="AR2515" s="25">
        <v>0</v>
      </c>
      <c r="AS2515" s="25">
        <v>0</v>
      </c>
      <c r="AT2515" s="25">
        <v>0</v>
      </c>
      <c r="AU2515" s="25">
        <v>0</v>
      </c>
      <c r="AW2515" t="str">
        <f t="shared" si="217"/>
        <v>Phạm Thanh Hà</v>
      </c>
      <c r="AX2515" s="27" t="str">
        <f t="shared" si="218"/>
        <v>Hoàng Phương Lê</v>
      </c>
      <c r="AY2515" s="4" t="str">
        <f t="shared" si="215"/>
        <v>VIN+</v>
      </c>
    </row>
    <row r="2516" spans="1:51" outlineLevel="1" x14ac:dyDescent="0.25">
      <c r="A2516" s="4" t="s">
        <v>1104</v>
      </c>
      <c r="B2516" s="4" t="s">
        <v>797</v>
      </c>
      <c r="C2516" s="4" t="s">
        <v>451</v>
      </c>
      <c r="D2516" s="11" t="s">
        <v>779</v>
      </c>
      <c r="E2516" s="32" t="s">
        <v>683</v>
      </c>
      <c r="F2516" s="11" t="s">
        <v>710</v>
      </c>
      <c r="G2516" s="35">
        <v>5126057</v>
      </c>
      <c r="H2516" s="4" t="s">
        <v>3937</v>
      </c>
      <c r="I2516" s="4"/>
      <c r="J2516" s="4"/>
      <c r="K2516" s="4"/>
      <c r="L2516" s="4"/>
      <c r="M2516" s="33"/>
      <c r="N2516" s="38"/>
      <c r="O2516" s="33"/>
      <c r="P2516" s="244">
        <f t="shared" si="216"/>
        <v>597.52099999999996</v>
      </c>
      <c r="Q2516" s="25"/>
      <c r="R2516" s="25"/>
      <c r="S2516" s="25"/>
      <c r="T2516" s="109"/>
      <c r="U2516" s="25"/>
      <c r="V2516" s="25"/>
      <c r="W2516" s="25"/>
      <c r="X2516" s="25">
        <v>0</v>
      </c>
      <c r="Y2516" s="25"/>
      <c r="Z2516" s="25">
        <v>0</v>
      </c>
      <c r="AA2516" s="109"/>
      <c r="AB2516" s="25">
        <v>0</v>
      </c>
      <c r="AC2516" s="25">
        <v>0</v>
      </c>
      <c r="AD2516" s="25">
        <v>0</v>
      </c>
      <c r="AE2516" s="25">
        <v>0</v>
      </c>
      <c r="AF2516" s="25">
        <v>0</v>
      </c>
      <c r="AG2516" s="25">
        <v>0</v>
      </c>
      <c r="AH2516" s="109"/>
      <c r="AI2516" s="25">
        <v>0</v>
      </c>
      <c r="AJ2516" s="25">
        <v>0</v>
      </c>
      <c r="AK2516" s="123">
        <v>238.464</v>
      </c>
      <c r="AL2516" s="25">
        <v>0</v>
      </c>
      <c r="AM2516" s="25">
        <v>0</v>
      </c>
      <c r="AN2516" s="25">
        <v>0</v>
      </c>
      <c r="AO2516" s="109"/>
      <c r="AP2516" s="25">
        <v>359.05700000000002</v>
      </c>
      <c r="AQ2516" s="25">
        <v>0</v>
      </c>
      <c r="AR2516" s="25">
        <v>0</v>
      </c>
      <c r="AS2516" s="25">
        <v>0</v>
      </c>
      <c r="AT2516" s="25">
        <v>0</v>
      </c>
      <c r="AU2516" s="25">
        <v>0</v>
      </c>
      <c r="AW2516" t="str">
        <f t="shared" si="217"/>
        <v>Phạm Thanh Hà</v>
      </c>
      <c r="AX2516" s="27" t="str">
        <f t="shared" si="218"/>
        <v>Hoàng Phương Lê</v>
      </c>
      <c r="AY2516" s="4" t="str">
        <f t="shared" si="215"/>
        <v>VIN+</v>
      </c>
    </row>
    <row r="2517" spans="1:51" outlineLevel="1" x14ac:dyDescent="0.25">
      <c r="A2517" s="4" t="s">
        <v>1104</v>
      </c>
      <c r="B2517" s="4" t="s">
        <v>797</v>
      </c>
      <c r="C2517" s="4" t="s">
        <v>451</v>
      </c>
      <c r="D2517" s="11" t="s">
        <v>779</v>
      </c>
      <c r="E2517" s="32" t="s">
        <v>683</v>
      </c>
      <c r="F2517" s="11" t="s">
        <v>710</v>
      </c>
      <c r="G2517" s="35">
        <v>5139127</v>
      </c>
      <c r="H2517" s="4" t="s">
        <v>3938</v>
      </c>
      <c r="I2517" s="4"/>
      <c r="J2517" s="4"/>
      <c r="K2517" s="4"/>
      <c r="L2517" s="4"/>
      <c r="M2517" s="33"/>
      <c r="N2517" s="38"/>
      <c r="O2517" s="33"/>
      <c r="P2517" s="244">
        <f t="shared" si="216"/>
        <v>2225.9580000000001</v>
      </c>
      <c r="Q2517" s="25"/>
      <c r="R2517" s="25"/>
      <c r="S2517" s="25"/>
      <c r="T2517" s="109"/>
      <c r="U2517" s="25"/>
      <c r="V2517" s="25"/>
      <c r="W2517" s="25"/>
      <c r="X2517" s="25">
        <v>0</v>
      </c>
      <c r="Y2517" s="25"/>
      <c r="Z2517" s="25">
        <v>0</v>
      </c>
      <c r="AA2517" s="109"/>
      <c r="AB2517" s="25">
        <v>0</v>
      </c>
      <c r="AC2517" s="25">
        <v>0</v>
      </c>
      <c r="AD2517" s="25">
        <v>0</v>
      </c>
      <c r="AE2517" s="25">
        <v>0</v>
      </c>
      <c r="AF2517" s="25">
        <v>0</v>
      </c>
      <c r="AG2517" s="25">
        <v>0</v>
      </c>
      <c r="AH2517" s="109"/>
      <c r="AI2517" s="25">
        <v>0</v>
      </c>
      <c r="AJ2517" s="25">
        <v>0</v>
      </c>
      <c r="AK2517" s="123">
        <v>662.55399999999997</v>
      </c>
      <c r="AL2517" s="25">
        <v>0</v>
      </c>
      <c r="AM2517" s="25">
        <v>0</v>
      </c>
      <c r="AN2517" s="25">
        <v>0</v>
      </c>
      <c r="AO2517" s="109"/>
      <c r="AP2517" s="25">
        <v>0</v>
      </c>
      <c r="AQ2517" s="25">
        <v>0</v>
      </c>
      <c r="AR2517" s="25">
        <v>0</v>
      </c>
      <c r="AS2517" s="25">
        <v>0</v>
      </c>
      <c r="AT2517" s="25">
        <v>0</v>
      </c>
      <c r="AU2517" s="25">
        <v>1563.404</v>
      </c>
      <c r="AW2517" t="str">
        <f t="shared" si="217"/>
        <v>Phạm Thanh Hà</v>
      </c>
      <c r="AX2517" s="27" t="str">
        <f t="shared" si="218"/>
        <v>Hoàng Phương Lê</v>
      </c>
      <c r="AY2517" s="4" t="str">
        <f t="shared" si="215"/>
        <v>VIN+</v>
      </c>
    </row>
    <row r="2518" spans="1:51" outlineLevel="1" x14ac:dyDescent="0.25">
      <c r="A2518" s="4" t="s">
        <v>1104</v>
      </c>
      <c r="B2518" s="4" t="s">
        <v>797</v>
      </c>
      <c r="C2518" s="4" t="s">
        <v>451</v>
      </c>
      <c r="D2518" s="11" t="s">
        <v>779</v>
      </c>
      <c r="E2518" s="32" t="s">
        <v>683</v>
      </c>
      <c r="F2518" s="11" t="s">
        <v>710</v>
      </c>
      <c r="G2518" s="35">
        <v>5120859</v>
      </c>
      <c r="H2518" s="4" t="s">
        <v>3939</v>
      </c>
      <c r="I2518" s="4"/>
      <c r="J2518" s="4"/>
      <c r="K2518" s="4"/>
      <c r="L2518" s="4"/>
      <c r="M2518" s="33"/>
      <c r="N2518" s="38"/>
      <c r="O2518" s="33"/>
      <c r="P2518" s="244">
        <f t="shared" si="216"/>
        <v>1016.583</v>
      </c>
      <c r="Q2518" s="25"/>
      <c r="R2518" s="25"/>
      <c r="S2518" s="25"/>
      <c r="T2518" s="109"/>
      <c r="U2518" s="25"/>
      <c r="V2518" s="25"/>
      <c r="W2518" s="25"/>
      <c r="X2518" s="25">
        <v>0</v>
      </c>
      <c r="Y2518" s="25"/>
      <c r="Z2518" s="25">
        <v>0</v>
      </c>
      <c r="AA2518" s="109"/>
      <c r="AB2518" s="25">
        <v>0</v>
      </c>
      <c r="AC2518" s="25">
        <v>0</v>
      </c>
      <c r="AD2518" s="25">
        <v>0</v>
      </c>
      <c r="AE2518" s="25">
        <v>0</v>
      </c>
      <c r="AF2518" s="25">
        <v>0</v>
      </c>
      <c r="AG2518" s="25">
        <v>0</v>
      </c>
      <c r="AH2518" s="109"/>
      <c r="AI2518" s="25">
        <v>0</v>
      </c>
      <c r="AJ2518" s="25">
        <v>0</v>
      </c>
      <c r="AK2518" s="123">
        <v>0</v>
      </c>
      <c r="AL2518" s="25">
        <v>359.05700000000002</v>
      </c>
      <c r="AM2518" s="25">
        <v>0</v>
      </c>
      <c r="AN2518" s="25">
        <v>0</v>
      </c>
      <c r="AO2518" s="109"/>
      <c r="AP2518" s="25">
        <v>238.464</v>
      </c>
      <c r="AQ2518" s="25">
        <v>0</v>
      </c>
      <c r="AR2518" s="25">
        <v>0</v>
      </c>
      <c r="AS2518" s="25">
        <v>419.06200000000001</v>
      </c>
      <c r="AT2518" s="25">
        <v>0</v>
      </c>
      <c r="AU2518" s="25">
        <v>0</v>
      </c>
      <c r="AW2518" t="str">
        <f t="shared" si="217"/>
        <v>Phạm Thanh Hà</v>
      </c>
      <c r="AX2518" s="27" t="str">
        <f t="shared" si="218"/>
        <v>Hoàng Phương Lê</v>
      </c>
      <c r="AY2518" s="4" t="str">
        <f t="shared" si="215"/>
        <v>VIN+</v>
      </c>
    </row>
    <row r="2519" spans="1:51" outlineLevel="1" x14ac:dyDescent="0.25">
      <c r="A2519" s="4" t="s">
        <v>1104</v>
      </c>
      <c r="B2519" s="4" t="s">
        <v>797</v>
      </c>
      <c r="C2519" s="4" t="s">
        <v>451</v>
      </c>
      <c r="D2519" s="11" t="s">
        <v>779</v>
      </c>
      <c r="E2519" s="32" t="s">
        <v>683</v>
      </c>
      <c r="F2519" s="11" t="s">
        <v>710</v>
      </c>
      <c r="G2519" s="35">
        <v>5129542</v>
      </c>
      <c r="H2519" s="4" t="s">
        <v>3940</v>
      </c>
      <c r="I2519" s="4"/>
      <c r="J2519" s="4"/>
      <c r="K2519" s="4"/>
      <c r="L2519" s="4"/>
      <c r="M2519" s="33"/>
      <c r="N2519" s="38"/>
      <c r="O2519" s="33"/>
      <c r="P2519" s="244">
        <f t="shared" si="216"/>
        <v>359.05700000000002</v>
      </c>
      <c r="Q2519" s="25"/>
      <c r="R2519" s="25"/>
      <c r="S2519" s="25"/>
      <c r="T2519" s="109"/>
      <c r="U2519" s="25"/>
      <c r="V2519" s="25"/>
      <c r="W2519" s="25"/>
      <c r="X2519" s="25">
        <v>0</v>
      </c>
      <c r="Y2519" s="25"/>
      <c r="Z2519" s="25">
        <v>0</v>
      </c>
      <c r="AA2519" s="109"/>
      <c r="AB2519" s="25">
        <v>0</v>
      </c>
      <c r="AC2519" s="25">
        <v>0</v>
      </c>
      <c r="AD2519" s="25">
        <v>0</v>
      </c>
      <c r="AE2519" s="25">
        <v>0</v>
      </c>
      <c r="AF2519" s="25">
        <v>0</v>
      </c>
      <c r="AG2519" s="25">
        <v>0</v>
      </c>
      <c r="AH2519" s="109"/>
      <c r="AI2519" s="25">
        <v>0</v>
      </c>
      <c r="AJ2519" s="25">
        <v>0</v>
      </c>
      <c r="AK2519" s="123">
        <v>0</v>
      </c>
      <c r="AL2519" s="25">
        <v>359.05700000000002</v>
      </c>
      <c r="AM2519" s="25">
        <v>0</v>
      </c>
      <c r="AN2519" s="25">
        <v>0</v>
      </c>
      <c r="AO2519" s="109"/>
      <c r="AP2519" s="25">
        <v>0</v>
      </c>
      <c r="AQ2519" s="25">
        <v>0</v>
      </c>
      <c r="AR2519" s="25">
        <v>0</v>
      </c>
      <c r="AS2519" s="25">
        <v>0</v>
      </c>
      <c r="AT2519" s="25">
        <v>0</v>
      </c>
      <c r="AU2519" s="25">
        <v>0</v>
      </c>
      <c r="AW2519" t="str">
        <f t="shared" si="217"/>
        <v>Phạm Thanh Hà</v>
      </c>
      <c r="AX2519" s="27" t="str">
        <f t="shared" si="218"/>
        <v>Hoàng Phương Lê</v>
      </c>
      <c r="AY2519" s="4" t="str">
        <f t="shared" si="215"/>
        <v>VIN+</v>
      </c>
    </row>
    <row r="2520" spans="1:51" outlineLevel="1" x14ac:dyDescent="0.25">
      <c r="A2520" s="4" t="s">
        <v>1104</v>
      </c>
      <c r="B2520" s="4" t="s">
        <v>797</v>
      </c>
      <c r="C2520" s="4" t="s">
        <v>451</v>
      </c>
      <c r="D2520" s="11" t="s">
        <v>779</v>
      </c>
      <c r="E2520" s="32" t="s">
        <v>683</v>
      </c>
      <c r="F2520" s="11" t="s">
        <v>710</v>
      </c>
      <c r="G2520" s="35">
        <v>5120679</v>
      </c>
      <c r="H2520" s="4" t="s">
        <v>3941</v>
      </c>
      <c r="I2520" s="4"/>
      <c r="J2520" s="4"/>
      <c r="K2520" s="4"/>
      <c r="L2520" s="4"/>
      <c r="M2520" s="33"/>
      <c r="N2520" s="38"/>
      <c r="O2520" s="33"/>
      <c r="P2520" s="244">
        <f t="shared" si="216"/>
        <v>238.464</v>
      </c>
      <c r="Q2520" s="25"/>
      <c r="R2520" s="25"/>
      <c r="S2520" s="25"/>
      <c r="T2520" s="109"/>
      <c r="U2520" s="25"/>
      <c r="V2520" s="25"/>
      <c r="W2520" s="25"/>
      <c r="X2520" s="25">
        <v>0</v>
      </c>
      <c r="Y2520" s="25"/>
      <c r="Z2520" s="25">
        <v>0</v>
      </c>
      <c r="AA2520" s="109"/>
      <c r="AB2520" s="25">
        <v>0</v>
      </c>
      <c r="AC2520" s="25">
        <v>0</v>
      </c>
      <c r="AD2520" s="25">
        <v>0</v>
      </c>
      <c r="AE2520" s="25">
        <v>0</v>
      </c>
      <c r="AF2520" s="25">
        <v>0</v>
      </c>
      <c r="AG2520" s="25">
        <v>0</v>
      </c>
      <c r="AH2520" s="109"/>
      <c r="AI2520" s="25">
        <v>0</v>
      </c>
      <c r="AJ2520" s="25">
        <v>0</v>
      </c>
      <c r="AK2520" s="123">
        <v>0</v>
      </c>
      <c r="AL2520" s="25">
        <v>0</v>
      </c>
      <c r="AM2520" s="25">
        <v>0</v>
      </c>
      <c r="AN2520" s="25">
        <v>0</v>
      </c>
      <c r="AO2520" s="109"/>
      <c r="AP2520" s="25">
        <v>238.464</v>
      </c>
      <c r="AQ2520" s="25">
        <v>0</v>
      </c>
      <c r="AR2520" s="25">
        <v>0</v>
      </c>
      <c r="AS2520" s="25">
        <v>0</v>
      </c>
      <c r="AT2520" s="25">
        <v>0</v>
      </c>
      <c r="AU2520" s="25">
        <v>0</v>
      </c>
      <c r="AW2520" t="str">
        <f t="shared" si="217"/>
        <v>Phạm Thanh Hà</v>
      </c>
      <c r="AX2520" s="27" t="str">
        <f t="shared" si="218"/>
        <v>Hoàng Phương Lê</v>
      </c>
      <c r="AY2520" s="4" t="str">
        <f t="shared" si="215"/>
        <v>VIN+</v>
      </c>
    </row>
    <row r="2521" spans="1:51" outlineLevel="1" x14ac:dyDescent="0.25">
      <c r="A2521" s="4" t="s">
        <v>1104</v>
      </c>
      <c r="B2521" s="4" t="s">
        <v>797</v>
      </c>
      <c r="C2521" s="4" t="s">
        <v>451</v>
      </c>
      <c r="D2521" s="11" t="s">
        <v>779</v>
      </c>
      <c r="E2521" s="32" t="s">
        <v>683</v>
      </c>
      <c r="F2521" s="11" t="s">
        <v>710</v>
      </c>
      <c r="G2521" s="35">
        <v>5332274</v>
      </c>
      <c r="H2521" s="4" t="s">
        <v>3942</v>
      </c>
      <c r="I2521" s="4"/>
      <c r="J2521" s="4"/>
      <c r="K2521" s="4"/>
      <c r="L2521" s="4"/>
      <c r="M2521" s="33"/>
      <c r="N2521" s="38"/>
      <c r="O2521" s="33"/>
      <c r="P2521" s="244">
        <f t="shared" si="216"/>
        <v>419.06200000000001</v>
      </c>
      <c r="Q2521" s="25"/>
      <c r="R2521" s="25"/>
      <c r="S2521" s="25"/>
      <c r="T2521" s="109"/>
      <c r="U2521" s="25"/>
      <c r="V2521" s="25"/>
      <c r="W2521" s="25"/>
      <c r="X2521" s="25">
        <v>0</v>
      </c>
      <c r="Y2521" s="25"/>
      <c r="Z2521" s="25">
        <v>0</v>
      </c>
      <c r="AA2521" s="109"/>
      <c r="AB2521" s="25">
        <v>0</v>
      </c>
      <c r="AC2521" s="25">
        <v>0</v>
      </c>
      <c r="AD2521" s="25">
        <v>0</v>
      </c>
      <c r="AE2521" s="25">
        <v>0</v>
      </c>
      <c r="AF2521" s="25">
        <v>0</v>
      </c>
      <c r="AG2521" s="25">
        <v>0</v>
      </c>
      <c r="AH2521" s="109"/>
      <c r="AI2521" s="25">
        <v>0</v>
      </c>
      <c r="AJ2521" s="25">
        <v>0</v>
      </c>
      <c r="AK2521" s="123">
        <v>0</v>
      </c>
      <c r="AL2521" s="25">
        <v>0</v>
      </c>
      <c r="AM2521" s="25">
        <v>0</v>
      </c>
      <c r="AN2521" s="25">
        <v>0</v>
      </c>
      <c r="AO2521" s="109"/>
      <c r="AP2521" s="25">
        <v>0</v>
      </c>
      <c r="AQ2521" s="25">
        <v>0</v>
      </c>
      <c r="AR2521" s="25">
        <v>0</v>
      </c>
      <c r="AS2521" s="25">
        <v>419.06200000000001</v>
      </c>
      <c r="AT2521" s="25">
        <v>0</v>
      </c>
      <c r="AU2521" s="25">
        <v>0</v>
      </c>
      <c r="AW2521" t="str">
        <f t="shared" si="217"/>
        <v>Phạm Thanh Hà</v>
      </c>
      <c r="AX2521" s="27" t="str">
        <f t="shared" si="218"/>
        <v>Hoàng Phương Lê</v>
      </c>
      <c r="AY2521" s="4" t="str">
        <f t="shared" si="215"/>
        <v>VIN+</v>
      </c>
    </row>
    <row r="2522" spans="1:51" outlineLevel="1" x14ac:dyDescent="0.25">
      <c r="A2522" s="4" t="s">
        <v>1104</v>
      </c>
      <c r="B2522" s="4" t="s">
        <v>797</v>
      </c>
      <c r="C2522" s="4" t="s">
        <v>451</v>
      </c>
      <c r="D2522" s="11" t="s">
        <v>779</v>
      </c>
      <c r="E2522" s="32" t="s">
        <v>683</v>
      </c>
      <c r="F2522" s="11" t="s">
        <v>710</v>
      </c>
      <c r="G2522" s="35">
        <v>5273597</v>
      </c>
      <c r="H2522" s="4" t="s">
        <v>3943</v>
      </c>
      <c r="I2522" s="4"/>
      <c r="J2522" s="4"/>
      <c r="K2522" s="4"/>
      <c r="L2522" s="4"/>
      <c r="M2522" s="33"/>
      <c r="N2522" s="38"/>
      <c r="O2522" s="33"/>
      <c r="P2522" s="244">
        <f t="shared" si="216"/>
        <v>778.11899999999991</v>
      </c>
      <c r="Q2522" s="25"/>
      <c r="R2522" s="25"/>
      <c r="S2522" s="25"/>
      <c r="T2522" s="109"/>
      <c r="U2522" s="25"/>
      <c r="V2522" s="25"/>
      <c r="W2522" s="25"/>
      <c r="X2522" s="25">
        <v>0</v>
      </c>
      <c r="Y2522" s="25"/>
      <c r="Z2522" s="25">
        <v>0</v>
      </c>
      <c r="AA2522" s="109"/>
      <c r="AB2522" s="25">
        <v>0</v>
      </c>
      <c r="AC2522" s="25">
        <v>0</v>
      </c>
      <c r="AD2522" s="25">
        <v>0</v>
      </c>
      <c r="AE2522" s="25">
        <v>0</v>
      </c>
      <c r="AF2522" s="25">
        <v>0</v>
      </c>
      <c r="AG2522" s="25">
        <v>0</v>
      </c>
      <c r="AH2522" s="109"/>
      <c r="AI2522" s="25">
        <v>0</v>
      </c>
      <c r="AJ2522" s="25">
        <v>0</v>
      </c>
      <c r="AK2522" s="123">
        <v>0</v>
      </c>
      <c r="AL2522" s="25">
        <v>359.05700000000002</v>
      </c>
      <c r="AM2522" s="25">
        <v>0</v>
      </c>
      <c r="AN2522" s="25">
        <v>0</v>
      </c>
      <c r="AO2522" s="109"/>
      <c r="AP2522" s="25">
        <v>238.464</v>
      </c>
      <c r="AQ2522" s="25">
        <v>0</v>
      </c>
      <c r="AR2522" s="25">
        <v>0</v>
      </c>
      <c r="AS2522" s="25">
        <v>180.59800000000001</v>
      </c>
      <c r="AT2522" s="25">
        <v>0</v>
      </c>
      <c r="AU2522" s="25">
        <v>0</v>
      </c>
      <c r="AW2522" t="str">
        <f t="shared" si="217"/>
        <v>Phạm Thanh Hà</v>
      </c>
      <c r="AX2522" s="27" t="str">
        <f t="shared" si="218"/>
        <v>Hoàng Phương Lê</v>
      </c>
      <c r="AY2522" s="4" t="str">
        <f t="shared" si="215"/>
        <v>VIN+</v>
      </c>
    </row>
    <row r="2523" spans="1:51" outlineLevel="1" x14ac:dyDescent="0.25">
      <c r="A2523" s="4" t="s">
        <v>1104</v>
      </c>
      <c r="B2523" s="4" t="s">
        <v>797</v>
      </c>
      <c r="C2523" s="4" t="s">
        <v>451</v>
      </c>
      <c r="D2523" s="11" t="s">
        <v>779</v>
      </c>
      <c r="E2523" s="32" t="s">
        <v>683</v>
      </c>
      <c r="F2523" s="11" t="s">
        <v>710</v>
      </c>
      <c r="G2523" s="35">
        <v>5121007</v>
      </c>
      <c r="H2523" s="4" t="s">
        <v>3944</v>
      </c>
      <c r="I2523" s="4"/>
      <c r="J2523" s="4"/>
      <c r="K2523" s="4"/>
      <c r="L2523" s="4"/>
      <c r="M2523" s="33"/>
      <c r="N2523" s="38"/>
      <c r="O2523" s="33"/>
      <c r="P2523" s="244">
        <f t="shared" si="216"/>
        <v>835.98540000000003</v>
      </c>
      <c r="Q2523" s="25"/>
      <c r="R2523" s="25"/>
      <c r="S2523" s="25"/>
      <c r="T2523" s="109"/>
      <c r="U2523" s="25"/>
      <c r="V2523" s="25"/>
      <c r="W2523" s="25"/>
      <c r="X2523" s="25">
        <v>0</v>
      </c>
      <c r="Y2523" s="25"/>
      <c r="Z2523" s="25">
        <v>0</v>
      </c>
      <c r="AA2523" s="109"/>
      <c r="AB2523" s="25">
        <v>0</v>
      </c>
      <c r="AC2523" s="25">
        <v>0</v>
      </c>
      <c r="AD2523" s="25">
        <v>0</v>
      </c>
      <c r="AE2523" s="25">
        <v>0</v>
      </c>
      <c r="AF2523" s="25">
        <v>0</v>
      </c>
      <c r="AG2523" s="25">
        <v>0</v>
      </c>
      <c r="AH2523" s="109"/>
      <c r="AI2523" s="25">
        <v>0</v>
      </c>
      <c r="AJ2523" s="25">
        <v>0</v>
      </c>
      <c r="AK2523" s="123">
        <v>0</v>
      </c>
      <c r="AL2523" s="25">
        <v>0</v>
      </c>
      <c r="AM2523" s="25">
        <v>0</v>
      </c>
      <c r="AN2523" s="25">
        <v>0</v>
      </c>
      <c r="AO2523" s="109"/>
      <c r="AP2523" s="25">
        <v>359.05700000000002</v>
      </c>
      <c r="AQ2523" s="25">
        <v>0</v>
      </c>
      <c r="AR2523" s="25">
        <v>0</v>
      </c>
      <c r="AS2523" s="25">
        <v>657.52599999999995</v>
      </c>
      <c r="AT2523" s="25">
        <v>0</v>
      </c>
      <c r="AU2523" s="25">
        <v>-180.5976</v>
      </c>
      <c r="AW2523" t="str">
        <f t="shared" si="217"/>
        <v>Phạm Thanh Hà</v>
      </c>
      <c r="AX2523" s="27" t="str">
        <f t="shared" si="218"/>
        <v>Hoàng Phương Lê</v>
      </c>
      <c r="AY2523" s="4" t="str">
        <f t="shared" si="215"/>
        <v>VIN+</v>
      </c>
    </row>
    <row r="2524" spans="1:51" outlineLevel="1" x14ac:dyDescent="0.25">
      <c r="A2524" s="4" t="s">
        <v>1104</v>
      </c>
      <c r="B2524" s="4" t="s">
        <v>797</v>
      </c>
      <c r="C2524" s="4" t="s">
        <v>451</v>
      </c>
      <c r="D2524" s="11" t="s">
        <v>779</v>
      </c>
      <c r="E2524" s="32" t="s">
        <v>683</v>
      </c>
      <c r="F2524" s="11" t="s">
        <v>710</v>
      </c>
      <c r="G2524" s="35">
        <v>5120963</v>
      </c>
      <c r="H2524" s="4" t="s">
        <v>3945</v>
      </c>
      <c r="I2524" s="4"/>
      <c r="J2524" s="4"/>
      <c r="K2524" s="4"/>
      <c r="L2524" s="4"/>
      <c r="M2524" s="33"/>
      <c r="N2524" s="38"/>
      <c r="O2524" s="33"/>
      <c r="P2524" s="244">
        <f t="shared" si="216"/>
        <v>180.59800000000001</v>
      </c>
      <c r="Q2524" s="25"/>
      <c r="R2524" s="25"/>
      <c r="S2524" s="25"/>
      <c r="T2524" s="109"/>
      <c r="U2524" s="25"/>
      <c r="V2524" s="25"/>
      <c r="W2524" s="25"/>
      <c r="X2524" s="25">
        <v>0</v>
      </c>
      <c r="Y2524" s="25"/>
      <c r="Z2524" s="25">
        <v>0</v>
      </c>
      <c r="AA2524" s="109"/>
      <c r="AB2524" s="25">
        <v>0</v>
      </c>
      <c r="AC2524" s="25">
        <v>0</v>
      </c>
      <c r="AD2524" s="25">
        <v>0</v>
      </c>
      <c r="AE2524" s="25">
        <v>0</v>
      </c>
      <c r="AF2524" s="25">
        <v>0</v>
      </c>
      <c r="AG2524" s="25">
        <v>0</v>
      </c>
      <c r="AH2524" s="109"/>
      <c r="AI2524" s="25">
        <v>0</v>
      </c>
      <c r="AJ2524" s="25">
        <v>0</v>
      </c>
      <c r="AK2524" s="123">
        <v>0</v>
      </c>
      <c r="AL2524" s="25">
        <v>0</v>
      </c>
      <c r="AM2524" s="25">
        <v>0</v>
      </c>
      <c r="AN2524" s="25">
        <v>0</v>
      </c>
      <c r="AO2524" s="109"/>
      <c r="AP2524" s="25">
        <v>180.59800000000001</v>
      </c>
      <c r="AQ2524" s="25">
        <v>0</v>
      </c>
      <c r="AR2524" s="25">
        <v>0</v>
      </c>
      <c r="AS2524" s="25">
        <v>0</v>
      </c>
      <c r="AT2524" s="25">
        <v>0</v>
      </c>
      <c r="AU2524" s="25">
        <v>0</v>
      </c>
      <c r="AW2524" t="str">
        <f t="shared" si="217"/>
        <v>Phạm Thanh Hà</v>
      </c>
      <c r="AX2524" s="27" t="str">
        <f t="shared" si="218"/>
        <v>Hoàng Phương Lê</v>
      </c>
      <c r="AY2524" s="4" t="str">
        <f t="shared" si="215"/>
        <v>VIN+</v>
      </c>
    </row>
    <row r="2525" spans="1:51" outlineLevel="1" x14ac:dyDescent="0.25">
      <c r="A2525" s="4" t="s">
        <v>1104</v>
      </c>
      <c r="B2525" s="4" t="s">
        <v>797</v>
      </c>
      <c r="C2525" s="4" t="s">
        <v>451</v>
      </c>
      <c r="D2525" s="11" t="s">
        <v>779</v>
      </c>
      <c r="E2525" s="32" t="s">
        <v>683</v>
      </c>
      <c r="F2525" s="11" t="s">
        <v>710</v>
      </c>
      <c r="G2525" s="35">
        <v>5120721</v>
      </c>
      <c r="H2525" s="4" t="s">
        <v>3946</v>
      </c>
      <c r="I2525" s="4"/>
      <c r="J2525" s="4"/>
      <c r="K2525" s="4"/>
      <c r="L2525" s="4"/>
      <c r="M2525" s="33"/>
      <c r="N2525" s="38"/>
      <c r="O2525" s="33"/>
      <c r="P2525" s="244">
        <f t="shared" si="216"/>
        <v>539.65499999999997</v>
      </c>
      <c r="Q2525" s="25"/>
      <c r="R2525" s="25"/>
      <c r="S2525" s="25"/>
      <c r="T2525" s="109"/>
      <c r="U2525" s="25"/>
      <c r="V2525" s="25"/>
      <c r="W2525" s="25"/>
      <c r="X2525" s="25">
        <v>0</v>
      </c>
      <c r="Y2525" s="25"/>
      <c r="Z2525" s="25">
        <v>0</v>
      </c>
      <c r="AA2525" s="109"/>
      <c r="AB2525" s="25">
        <v>0</v>
      </c>
      <c r="AC2525" s="25">
        <v>0</v>
      </c>
      <c r="AD2525" s="25">
        <v>0</v>
      </c>
      <c r="AE2525" s="25">
        <v>0</v>
      </c>
      <c r="AF2525" s="25">
        <v>0</v>
      </c>
      <c r="AG2525" s="25">
        <v>0</v>
      </c>
      <c r="AH2525" s="109"/>
      <c r="AI2525" s="25">
        <v>0</v>
      </c>
      <c r="AJ2525" s="25">
        <v>0</v>
      </c>
      <c r="AK2525" s="123">
        <v>0</v>
      </c>
      <c r="AL2525" s="25">
        <v>0</v>
      </c>
      <c r="AM2525" s="25">
        <v>0</v>
      </c>
      <c r="AN2525" s="25">
        <v>0</v>
      </c>
      <c r="AO2525" s="109"/>
      <c r="AP2525" s="25">
        <v>0</v>
      </c>
      <c r="AQ2525" s="25">
        <v>0</v>
      </c>
      <c r="AR2525" s="25">
        <v>0</v>
      </c>
      <c r="AS2525" s="25">
        <v>539.65499999999997</v>
      </c>
      <c r="AT2525" s="25">
        <v>0</v>
      </c>
      <c r="AU2525" s="25">
        <v>0</v>
      </c>
      <c r="AW2525" t="str">
        <f t="shared" si="217"/>
        <v>Phạm Thanh Hà</v>
      </c>
      <c r="AX2525" s="27" t="str">
        <f t="shared" si="218"/>
        <v>Hoàng Phương Lê</v>
      </c>
      <c r="AY2525" s="4" t="str">
        <f t="shared" si="215"/>
        <v>VIN+</v>
      </c>
    </row>
    <row r="2526" spans="1:51" outlineLevel="1" x14ac:dyDescent="0.25">
      <c r="A2526" s="4" t="s">
        <v>1104</v>
      </c>
      <c r="B2526" s="4" t="s">
        <v>797</v>
      </c>
      <c r="C2526" s="4" t="s">
        <v>451</v>
      </c>
      <c r="D2526" s="11" t="s">
        <v>779</v>
      </c>
      <c r="E2526" s="32" t="s">
        <v>683</v>
      </c>
      <c r="F2526" s="11" t="s">
        <v>710</v>
      </c>
      <c r="G2526" s="35">
        <v>5336616</v>
      </c>
      <c r="H2526" s="4" t="s">
        <v>3947</v>
      </c>
      <c r="I2526" s="4"/>
      <c r="J2526" s="4"/>
      <c r="K2526" s="4"/>
      <c r="L2526" s="4"/>
      <c r="M2526" s="33"/>
      <c r="N2526" s="38"/>
      <c r="O2526" s="33"/>
      <c r="P2526" s="244">
        <f t="shared" si="216"/>
        <v>778.11900000000003</v>
      </c>
      <c r="Q2526" s="25"/>
      <c r="R2526" s="25"/>
      <c r="S2526" s="25"/>
      <c r="T2526" s="109"/>
      <c r="U2526" s="25"/>
      <c r="V2526" s="25"/>
      <c r="W2526" s="25"/>
      <c r="X2526" s="25">
        <v>0</v>
      </c>
      <c r="Y2526" s="25"/>
      <c r="Z2526" s="25">
        <v>0</v>
      </c>
      <c r="AA2526" s="109"/>
      <c r="AB2526" s="25">
        <v>0</v>
      </c>
      <c r="AC2526" s="25">
        <v>0</v>
      </c>
      <c r="AD2526" s="25">
        <v>0</v>
      </c>
      <c r="AE2526" s="25">
        <v>0</v>
      </c>
      <c r="AF2526" s="25">
        <v>0</v>
      </c>
      <c r="AG2526" s="25">
        <v>0</v>
      </c>
      <c r="AH2526" s="109"/>
      <c r="AI2526" s="25">
        <v>0</v>
      </c>
      <c r="AJ2526" s="25">
        <v>0</v>
      </c>
      <c r="AK2526" s="123">
        <v>0</v>
      </c>
      <c r="AL2526" s="25">
        <v>0</v>
      </c>
      <c r="AM2526" s="25">
        <v>0</v>
      </c>
      <c r="AN2526" s="25">
        <v>0</v>
      </c>
      <c r="AO2526" s="109"/>
      <c r="AP2526" s="25">
        <v>359.05700000000002</v>
      </c>
      <c r="AQ2526" s="25">
        <v>0</v>
      </c>
      <c r="AR2526" s="25">
        <v>0</v>
      </c>
      <c r="AS2526" s="25">
        <v>419.06200000000001</v>
      </c>
      <c r="AT2526" s="25">
        <v>0</v>
      </c>
      <c r="AU2526" s="25">
        <v>0</v>
      </c>
      <c r="AW2526" t="str">
        <f t="shared" si="217"/>
        <v>Phạm Thanh Hà</v>
      </c>
      <c r="AX2526" s="27" t="str">
        <f t="shared" si="218"/>
        <v>Hoàng Phương Lê</v>
      </c>
      <c r="AY2526" s="4" t="str">
        <f t="shared" si="215"/>
        <v>VIN+</v>
      </c>
    </row>
    <row r="2527" spans="1:51" outlineLevel="1" x14ac:dyDescent="0.25">
      <c r="A2527" s="4" t="s">
        <v>1104</v>
      </c>
      <c r="B2527" s="4" t="s">
        <v>797</v>
      </c>
      <c r="C2527" s="4" t="s">
        <v>451</v>
      </c>
      <c r="D2527" s="11" t="s">
        <v>779</v>
      </c>
      <c r="E2527" s="32" t="s">
        <v>683</v>
      </c>
      <c r="F2527" s="11" t="s">
        <v>710</v>
      </c>
      <c r="G2527" s="35">
        <v>5133154</v>
      </c>
      <c r="H2527" s="4" t="s">
        <v>3948</v>
      </c>
      <c r="I2527" s="4"/>
      <c r="J2527" s="4"/>
      <c r="K2527" s="4"/>
      <c r="L2527" s="4"/>
      <c r="M2527" s="33"/>
      <c r="N2527" s="38"/>
      <c r="O2527" s="33"/>
      <c r="P2527" s="244">
        <f t="shared" si="216"/>
        <v>238.464</v>
      </c>
      <c r="Q2527" s="25"/>
      <c r="R2527" s="25"/>
      <c r="S2527" s="25"/>
      <c r="T2527" s="109"/>
      <c r="U2527" s="25"/>
      <c r="V2527" s="25"/>
      <c r="W2527" s="25"/>
      <c r="X2527" s="25">
        <v>0</v>
      </c>
      <c r="Y2527" s="25"/>
      <c r="Z2527" s="25">
        <v>0</v>
      </c>
      <c r="AA2527" s="109"/>
      <c r="AB2527" s="25">
        <v>0</v>
      </c>
      <c r="AC2527" s="25">
        <v>0</v>
      </c>
      <c r="AD2527" s="25">
        <v>0</v>
      </c>
      <c r="AE2527" s="25">
        <v>0</v>
      </c>
      <c r="AF2527" s="25">
        <v>0</v>
      </c>
      <c r="AG2527" s="25">
        <v>0</v>
      </c>
      <c r="AH2527" s="109"/>
      <c r="AI2527" s="25">
        <v>0</v>
      </c>
      <c r="AJ2527" s="25">
        <v>0</v>
      </c>
      <c r="AK2527" s="123">
        <v>0</v>
      </c>
      <c r="AL2527" s="25">
        <v>0</v>
      </c>
      <c r="AM2527" s="25">
        <v>0</v>
      </c>
      <c r="AN2527" s="25">
        <v>0</v>
      </c>
      <c r="AO2527" s="109"/>
      <c r="AP2527" s="25">
        <v>238.464</v>
      </c>
      <c r="AQ2527" s="25">
        <v>0</v>
      </c>
      <c r="AR2527" s="25">
        <v>0</v>
      </c>
      <c r="AS2527" s="25">
        <v>0</v>
      </c>
      <c r="AT2527" s="25">
        <v>0</v>
      </c>
      <c r="AU2527" s="25">
        <v>0</v>
      </c>
      <c r="AW2527" t="str">
        <f t="shared" si="217"/>
        <v>Phạm Thanh Hà</v>
      </c>
      <c r="AX2527" s="27" t="str">
        <f t="shared" si="218"/>
        <v>Hoàng Phương Lê</v>
      </c>
      <c r="AY2527" s="4" t="str">
        <f t="shared" ref="AY2527:AY2590" si="219">+B2527</f>
        <v>VIN+</v>
      </c>
    </row>
    <row r="2528" spans="1:51" outlineLevel="1" x14ac:dyDescent="0.25">
      <c r="A2528" s="4" t="s">
        <v>1104</v>
      </c>
      <c r="B2528" s="4" t="s">
        <v>797</v>
      </c>
      <c r="C2528" s="4" t="s">
        <v>451</v>
      </c>
      <c r="D2528" s="11" t="s">
        <v>779</v>
      </c>
      <c r="E2528" s="32" t="s">
        <v>683</v>
      </c>
      <c r="F2528" s="11" t="s">
        <v>710</v>
      </c>
      <c r="G2528" s="35">
        <v>5272899</v>
      </c>
      <c r="H2528" s="4" t="s">
        <v>3949</v>
      </c>
      <c r="I2528" s="4"/>
      <c r="J2528" s="4"/>
      <c r="K2528" s="4"/>
      <c r="L2528" s="4"/>
      <c r="M2528" s="33"/>
      <c r="N2528" s="38"/>
      <c r="O2528" s="33"/>
      <c r="P2528" s="244">
        <f t="shared" si="216"/>
        <v>0</v>
      </c>
      <c r="Q2528" s="25"/>
      <c r="R2528" s="25"/>
      <c r="S2528" s="25"/>
      <c r="T2528" s="109"/>
      <c r="U2528" s="25"/>
      <c r="V2528" s="25"/>
      <c r="W2528" s="25"/>
      <c r="X2528" s="25">
        <v>0</v>
      </c>
      <c r="Y2528" s="25"/>
      <c r="Z2528" s="25">
        <v>0</v>
      </c>
      <c r="AA2528" s="109"/>
      <c r="AB2528" s="25">
        <v>0</v>
      </c>
      <c r="AC2528" s="25">
        <v>0</v>
      </c>
      <c r="AD2528" s="25">
        <v>0</v>
      </c>
      <c r="AE2528" s="25">
        <v>0</v>
      </c>
      <c r="AF2528" s="25">
        <v>0</v>
      </c>
      <c r="AG2528" s="25">
        <v>0</v>
      </c>
      <c r="AH2528" s="109"/>
      <c r="AI2528" s="25">
        <v>0</v>
      </c>
      <c r="AJ2528" s="25">
        <v>0</v>
      </c>
      <c r="AK2528" s="123">
        <v>0</v>
      </c>
      <c r="AL2528" s="25">
        <v>0</v>
      </c>
      <c r="AM2528" s="25">
        <v>0</v>
      </c>
      <c r="AN2528" s="25">
        <v>0</v>
      </c>
      <c r="AO2528" s="109"/>
      <c r="AP2528" s="25">
        <v>0</v>
      </c>
      <c r="AQ2528" s="25">
        <v>0</v>
      </c>
      <c r="AR2528" s="25">
        <v>0</v>
      </c>
      <c r="AS2528" s="25">
        <v>0</v>
      </c>
      <c r="AT2528" s="25">
        <v>0</v>
      </c>
      <c r="AU2528" s="25">
        <v>0</v>
      </c>
      <c r="AW2528" t="str">
        <f t="shared" si="217"/>
        <v>Phạm Thanh Hà</v>
      </c>
      <c r="AX2528" s="27" t="str">
        <f t="shared" si="218"/>
        <v>Hoàng Phương Lê</v>
      </c>
      <c r="AY2528" s="4" t="str">
        <f t="shared" si="219"/>
        <v>VIN+</v>
      </c>
    </row>
    <row r="2529" spans="1:51" outlineLevel="1" x14ac:dyDescent="0.25">
      <c r="A2529" s="4" t="s">
        <v>1104</v>
      </c>
      <c r="B2529" s="4" t="s">
        <v>797</v>
      </c>
      <c r="C2529" s="4" t="s">
        <v>451</v>
      </c>
      <c r="D2529" s="11" t="s">
        <v>779</v>
      </c>
      <c r="E2529" s="32" t="s">
        <v>683</v>
      </c>
      <c r="F2529" s="11" t="s">
        <v>710</v>
      </c>
      <c r="G2529" s="35">
        <v>5272370</v>
      </c>
      <c r="H2529" s="4" t="s">
        <v>3950</v>
      </c>
      <c r="I2529" s="4"/>
      <c r="J2529" s="4"/>
      <c r="K2529" s="4"/>
      <c r="L2529" s="4"/>
      <c r="M2529" s="33"/>
      <c r="N2529" s="38"/>
      <c r="O2529" s="33"/>
      <c r="P2529" s="244">
        <f t="shared" si="216"/>
        <v>778.11899999999991</v>
      </c>
      <c r="Q2529" s="25"/>
      <c r="R2529" s="25"/>
      <c r="S2529" s="25"/>
      <c r="T2529" s="109"/>
      <c r="U2529" s="25"/>
      <c r="V2529" s="25"/>
      <c r="W2529" s="25"/>
      <c r="X2529" s="25">
        <v>0</v>
      </c>
      <c r="Y2529" s="25"/>
      <c r="Z2529" s="25">
        <v>0</v>
      </c>
      <c r="AA2529" s="109"/>
      <c r="AB2529" s="25">
        <v>0</v>
      </c>
      <c r="AC2529" s="25">
        <v>0</v>
      </c>
      <c r="AD2529" s="25">
        <v>0</v>
      </c>
      <c r="AE2529" s="25">
        <v>0</v>
      </c>
      <c r="AF2529" s="25">
        <v>0</v>
      </c>
      <c r="AG2529" s="25">
        <v>0</v>
      </c>
      <c r="AH2529" s="109"/>
      <c r="AI2529" s="25">
        <v>0</v>
      </c>
      <c r="AJ2529" s="25">
        <v>0</v>
      </c>
      <c r="AK2529" s="123">
        <v>0</v>
      </c>
      <c r="AL2529" s="25">
        <v>359.05700000000002</v>
      </c>
      <c r="AM2529" s="25">
        <v>0</v>
      </c>
      <c r="AN2529" s="25">
        <v>0</v>
      </c>
      <c r="AO2529" s="109"/>
      <c r="AP2529" s="25">
        <v>238.464</v>
      </c>
      <c r="AQ2529" s="25">
        <v>0</v>
      </c>
      <c r="AR2529" s="25">
        <v>0</v>
      </c>
      <c r="AS2529" s="25">
        <v>180.59800000000001</v>
      </c>
      <c r="AT2529" s="25">
        <v>0</v>
      </c>
      <c r="AU2529" s="25">
        <v>0</v>
      </c>
      <c r="AW2529" t="str">
        <f t="shared" si="217"/>
        <v>Phạm Thanh Hà</v>
      </c>
      <c r="AX2529" s="27" t="str">
        <f t="shared" si="218"/>
        <v>Hoàng Phương Lê</v>
      </c>
      <c r="AY2529" s="4" t="str">
        <f t="shared" si="219"/>
        <v>VIN+</v>
      </c>
    </row>
    <row r="2530" spans="1:51" outlineLevel="1" x14ac:dyDescent="0.25">
      <c r="A2530" s="4" t="s">
        <v>1104</v>
      </c>
      <c r="B2530" s="4" t="s">
        <v>797</v>
      </c>
      <c r="C2530" s="4" t="s">
        <v>451</v>
      </c>
      <c r="D2530" s="11" t="s">
        <v>779</v>
      </c>
      <c r="E2530" s="32" t="s">
        <v>683</v>
      </c>
      <c r="F2530" s="11" t="s">
        <v>710</v>
      </c>
      <c r="G2530" s="35">
        <v>5135204</v>
      </c>
      <c r="H2530" s="4" t="s">
        <v>3951</v>
      </c>
      <c r="I2530" s="4"/>
      <c r="J2530" s="4"/>
      <c r="K2530" s="4"/>
      <c r="L2530" s="4"/>
      <c r="M2530" s="33"/>
      <c r="N2530" s="38"/>
      <c r="O2530" s="33"/>
      <c r="P2530" s="244">
        <f t="shared" si="216"/>
        <v>898.71199999999999</v>
      </c>
      <c r="Q2530" s="25"/>
      <c r="R2530" s="25"/>
      <c r="S2530" s="25"/>
      <c r="T2530" s="109"/>
      <c r="U2530" s="25"/>
      <c r="V2530" s="25"/>
      <c r="W2530" s="25"/>
      <c r="X2530" s="25">
        <v>0</v>
      </c>
      <c r="Y2530" s="25"/>
      <c r="Z2530" s="25">
        <v>0</v>
      </c>
      <c r="AA2530" s="109"/>
      <c r="AB2530" s="25">
        <v>0</v>
      </c>
      <c r="AC2530" s="25">
        <v>0</v>
      </c>
      <c r="AD2530" s="25">
        <v>0</v>
      </c>
      <c r="AE2530" s="25">
        <v>0</v>
      </c>
      <c r="AF2530" s="25">
        <v>0</v>
      </c>
      <c r="AG2530" s="25">
        <v>0</v>
      </c>
      <c r="AH2530" s="109"/>
      <c r="AI2530" s="25">
        <v>0</v>
      </c>
      <c r="AJ2530" s="25">
        <v>0</v>
      </c>
      <c r="AK2530" s="123">
        <v>0</v>
      </c>
      <c r="AL2530" s="25">
        <v>0</v>
      </c>
      <c r="AM2530" s="25">
        <v>0</v>
      </c>
      <c r="AN2530" s="25">
        <v>0</v>
      </c>
      <c r="AO2530" s="109"/>
      <c r="AP2530" s="25">
        <v>359.05700000000002</v>
      </c>
      <c r="AQ2530" s="25">
        <v>0</v>
      </c>
      <c r="AR2530" s="25">
        <v>0</v>
      </c>
      <c r="AS2530" s="25">
        <v>539.65499999999997</v>
      </c>
      <c r="AT2530" s="25">
        <v>0</v>
      </c>
      <c r="AU2530" s="25">
        <v>0</v>
      </c>
      <c r="AW2530" t="str">
        <f t="shared" si="217"/>
        <v>Phạm Thanh Hà</v>
      </c>
      <c r="AX2530" s="27" t="str">
        <f t="shared" si="218"/>
        <v>Hoàng Phương Lê</v>
      </c>
      <c r="AY2530" s="4" t="str">
        <f t="shared" si="219"/>
        <v>VIN+</v>
      </c>
    </row>
    <row r="2531" spans="1:51" outlineLevel="1" x14ac:dyDescent="0.25">
      <c r="A2531" s="4" t="s">
        <v>1104</v>
      </c>
      <c r="B2531" s="4" t="s">
        <v>797</v>
      </c>
      <c r="C2531" s="4" t="s">
        <v>451</v>
      </c>
      <c r="D2531" s="11" t="s">
        <v>779</v>
      </c>
      <c r="E2531" s="32" t="s">
        <v>683</v>
      </c>
      <c r="F2531" s="11" t="s">
        <v>710</v>
      </c>
      <c r="G2531" s="35">
        <v>5120769</v>
      </c>
      <c r="H2531" s="4" t="s">
        <v>3952</v>
      </c>
      <c r="I2531" s="4"/>
      <c r="J2531" s="4"/>
      <c r="K2531" s="4"/>
      <c r="L2531" s="4"/>
      <c r="M2531" s="33"/>
      <c r="N2531" s="38"/>
      <c r="O2531" s="33"/>
      <c r="P2531" s="244">
        <f t="shared" si="216"/>
        <v>1016.583</v>
      </c>
      <c r="Q2531" s="25"/>
      <c r="R2531" s="25"/>
      <c r="S2531" s="25"/>
      <c r="T2531" s="109"/>
      <c r="U2531" s="25"/>
      <c r="V2531" s="25"/>
      <c r="W2531" s="25"/>
      <c r="X2531" s="25">
        <v>0</v>
      </c>
      <c r="Y2531" s="25"/>
      <c r="Z2531" s="25">
        <v>0</v>
      </c>
      <c r="AA2531" s="109"/>
      <c r="AB2531" s="25">
        <v>0</v>
      </c>
      <c r="AC2531" s="25">
        <v>0</v>
      </c>
      <c r="AD2531" s="25">
        <v>0</v>
      </c>
      <c r="AE2531" s="25">
        <v>0</v>
      </c>
      <c r="AF2531" s="25">
        <v>0</v>
      </c>
      <c r="AG2531" s="25">
        <v>0</v>
      </c>
      <c r="AH2531" s="109"/>
      <c r="AI2531" s="25">
        <v>0</v>
      </c>
      <c r="AJ2531" s="25">
        <v>0</v>
      </c>
      <c r="AK2531" s="123">
        <v>0</v>
      </c>
      <c r="AL2531" s="25">
        <v>0</v>
      </c>
      <c r="AM2531" s="25">
        <v>0</v>
      </c>
      <c r="AN2531" s="25">
        <v>0</v>
      </c>
      <c r="AO2531" s="109"/>
      <c r="AP2531" s="25">
        <v>0</v>
      </c>
      <c r="AQ2531" s="25">
        <v>0</v>
      </c>
      <c r="AR2531" s="25">
        <v>0</v>
      </c>
      <c r="AS2531" s="25">
        <v>1016.583</v>
      </c>
      <c r="AT2531" s="25">
        <v>0</v>
      </c>
      <c r="AU2531" s="25">
        <v>0</v>
      </c>
      <c r="AW2531" t="str">
        <f t="shared" si="217"/>
        <v>Phạm Thanh Hà</v>
      </c>
      <c r="AX2531" s="27" t="str">
        <f t="shared" si="218"/>
        <v>Hoàng Phương Lê</v>
      </c>
      <c r="AY2531" s="4" t="str">
        <f t="shared" si="219"/>
        <v>VIN+</v>
      </c>
    </row>
    <row r="2532" spans="1:51" outlineLevel="1" x14ac:dyDescent="0.25">
      <c r="A2532" s="4" t="s">
        <v>1104</v>
      </c>
      <c r="B2532" s="4" t="s">
        <v>797</v>
      </c>
      <c r="C2532" s="4" t="s">
        <v>451</v>
      </c>
      <c r="D2532" s="11" t="s">
        <v>779</v>
      </c>
      <c r="E2532" s="32" t="s">
        <v>683</v>
      </c>
      <c r="F2532" s="11" t="s">
        <v>710</v>
      </c>
      <c r="G2532" s="35">
        <v>5128875</v>
      </c>
      <c r="H2532" s="4" t="s">
        <v>3953</v>
      </c>
      <c r="I2532" s="4"/>
      <c r="J2532" s="4"/>
      <c r="K2532" s="4"/>
      <c r="L2532" s="4"/>
      <c r="M2532" s="33"/>
      <c r="N2532" s="38"/>
      <c r="O2532" s="33"/>
      <c r="P2532" s="244">
        <f t="shared" si="216"/>
        <v>597.52099999999996</v>
      </c>
      <c r="Q2532" s="25"/>
      <c r="R2532" s="25"/>
      <c r="S2532" s="25"/>
      <c r="T2532" s="109"/>
      <c r="U2532" s="25"/>
      <c r="V2532" s="25"/>
      <c r="W2532" s="25"/>
      <c r="X2532" s="25">
        <v>0</v>
      </c>
      <c r="Y2532" s="25"/>
      <c r="Z2532" s="25">
        <v>0</v>
      </c>
      <c r="AA2532" s="109"/>
      <c r="AB2532" s="25">
        <v>0</v>
      </c>
      <c r="AC2532" s="25">
        <v>0</v>
      </c>
      <c r="AD2532" s="25">
        <v>0</v>
      </c>
      <c r="AE2532" s="25">
        <v>0</v>
      </c>
      <c r="AF2532" s="25">
        <v>0</v>
      </c>
      <c r="AG2532" s="25">
        <v>0</v>
      </c>
      <c r="AH2532" s="109"/>
      <c r="AI2532" s="25">
        <v>0</v>
      </c>
      <c r="AJ2532" s="25">
        <v>0</v>
      </c>
      <c r="AK2532" s="123">
        <v>0</v>
      </c>
      <c r="AL2532" s="25">
        <v>0</v>
      </c>
      <c r="AM2532" s="25">
        <v>0</v>
      </c>
      <c r="AN2532" s="25">
        <v>0</v>
      </c>
      <c r="AO2532" s="109"/>
      <c r="AP2532" s="25">
        <v>597.52099999999996</v>
      </c>
      <c r="AQ2532" s="25">
        <v>0</v>
      </c>
      <c r="AR2532" s="25">
        <v>0</v>
      </c>
      <c r="AS2532" s="25">
        <v>0</v>
      </c>
      <c r="AT2532" s="25">
        <v>0</v>
      </c>
      <c r="AU2532" s="25">
        <v>0</v>
      </c>
      <c r="AW2532" t="str">
        <f t="shared" si="217"/>
        <v>Phạm Thanh Hà</v>
      </c>
      <c r="AX2532" s="27" t="str">
        <f t="shared" si="218"/>
        <v>Hoàng Phương Lê</v>
      </c>
      <c r="AY2532" s="4" t="str">
        <f t="shared" si="219"/>
        <v>VIN+</v>
      </c>
    </row>
    <row r="2533" spans="1:51" outlineLevel="1" x14ac:dyDescent="0.25">
      <c r="A2533" s="4" t="s">
        <v>1104</v>
      </c>
      <c r="B2533" s="4" t="s">
        <v>797</v>
      </c>
      <c r="C2533" s="4" t="s">
        <v>451</v>
      </c>
      <c r="D2533" s="11" t="s">
        <v>779</v>
      </c>
      <c r="E2533" s="32" t="s">
        <v>683</v>
      </c>
      <c r="F2533" s="11" t="s">
        <v>710</v>
      </c>
      <c r="G2533" s="35">
        <v>5278509</v>
      </c>
      <c r="H2533" s="4" t="s">
        <v>3954</v>
      </c>
      <c r="I2533" s="4"/>
      <c r="J2533" s="4"/>
      <c r="K2533" s="4"/>
      <c r="L2533" s="4"/>
      <c r="M2533" s="33"/>
      <c r="N2533" s="38"/>
      <c r="O2533" s="33"/>
      <c r="P2533" s="244">
        <f t="shared" si="216"/>
        <v>238.464</v>
      </c>
      <c r="Q2533" s="25"/>
      <c r="R2533" s="25"/>
      <c r="S2533" s="25"/>
      <c r="T2533" s="109"/>
      <c r="U2533" s="25"/>
      <c r="V2533" s="25"/>
      <c r="W2533" s="25"/>
      <c r="X2533" s="25">
        <v>0</v>
      </c>
      <c r="Y2533" s="25"/>
      <c r="Z2533" s="25">
        <v>0</v>
      </c>
      <c r="AA2533" s="109"/>
      <c r="AB2533" s="25">
        <v>0</v>
      </c>
      <c r="AC2533" s="25">
        <v>0</v>
      </c>
      <c r="AD2533" s="25">
        <v>0</v>
      </c>
      <c r="AE2533" s="25">
        <v>0</v>
      </c>
      <c r="AF2533" s="25">
        <v>0</v>
      </c>
      <c r="AG2533" s="25">
        <v>0</v>
      </c>
      <c r="AH2533" s="109"/>
      <c r="AI2533" s="25">
        <v>0</v>
      </c>
      <c r="AJ2533" s="25">
        <v>0</v>
      </c>
      <c r="AK2533" s="123">
        <v>0</v>
      </c>
      <c r="AL2533" s="25">
        <v>0</v>
      </c>
      <c r="AM2533" s="25">
        <v>0</v>
      </c>
      <c r="AN2533" s="25">
        <v>0</v>
      </c>
      <c r="AO2533" s="109"/>
      <c r="AP2533" s="25">
        <v>238.464</v>
      </c>
      <c r="AQ2533" s="25">
        <v>0</v>
      </c>
      <c r="AR2533" s="25">
        <v>0</v>
      </c>
      <c r="AS2533" s="25">
        <v>0</v>
      </c>
      <c r="AT2533" s="25">
        <v>0</v>
      </c>
      <c r="AU2533" s="25">
        <v>0</v>
      </c>
      <c r="AW2533" t="str">
        <f t="shared" si="217"/>
        <v>Phạm Thanh Hà</v>
      </c>
      <c r="AX2533" s="27" t="str">
        <f t="shared" si="218"/>
        <v>Hoàng Phương Lê</v>
      </c>
      <c r="AY2533" s="4" t="str">
        <f t="shared" si="219"/>
        <v>VIN+</v>
      </c>
    </row>
    <row r="2534" spans="1:51" outlineLevel="1" x14ac:dyDescent="0.25">
      <c r="A2534" s="4" t="s">
        <v>1104</v>
      </c>
      <c r="B2534" s="4" t="s">
        <v>797</v>
      </c>
      <c r="C2534" s="4" t="s">
        <v>451</v>
      </c>
      <c r="D2534" s="11" t="s">
        <v>779</v>
      </c>
      <c r="E2534" s="32" t="s">
        <v>683</v>
      </c>
      <c r="F2534" s="11" t="s">
        <v>710</v>
      </c>
      <c r="G2534" s="35">
        <v>5338960</v>
      </c>
      <c r="H2534" s="4" t="s">
        <v>3955</v>
      </c>
      <c r="I2534" s="4"/>
      <c r="J2534" s="4"/>
      <c r="K2534" s="4"/>
      <c r="L2534" s="4"/>
      <c r="M2534" s="33"/>
      <c r="N2534" s="38"/>
      <c r="O2534" s="33"/>
      <c r="P2534" s="244">
        <f t="shared" si="216"/>
        <v>238.464</v>
      </c>
      <c r="Q2534" s="25"/>
      <c r="R2534" s="25"/>
      <c r="S2534" s="25"/>
      <c r="T2534" s="109"/>
      <c r="U2534" s="25"/>
      <c r="V2534" s="25"/>
      <c r="W2534" s="25"/>
      <c r="X2534" s="25">
        <v>0</v>
      </c>
      <c r="Y2534" s="25"/>
      <c r="Z2534" s="25">
        <v>0</v>
      </c>
      <c r="AA2534" s="109"/>
      <c r="AB2534" s="25">
        <v>0</v>
      </c>
      <c r="AC2534" s="25">
        <v>0</v>
      </c>
      <c r="AD2534" s="25">
        <v>0</v>
      </c>
      <c r="AE2534" s="25">
        <v>0</v>
      </c>
      <c r="AF2534" s="25">
        <v>0</v>
      </c>
      <c r="AG2534" s="25">
        <v>0</v>
      </c>
      <c r="AH2534" s="109"/>
      <c r="AI2534" s="25">
        <v>0</v>
      </c>
      <c r="AJ2534" s="25">
        <v>0</v>
      </c>
      <c r="AK2534" s="123">
        <v>0</v>
      </c>
      <c r="AL2534" s="25">
        <v>0</v>
      </c>
      <c r="AM2534" s="25">
        <v>0</v>
      </c>
      <c r="AN2534" s="25">
        <v>0</v>
      </c>
      <c r="AO2534" s="109"/>
      <c r="AP2534" s="25">
        <v>238.464</v>
      </c>
      <c r="AQ2534" s="25">
        <v>0</v>
      </c>
      <c r="AR2534" s="25">
        <v>0</v>
      </c>
      <c r="AS2534" s="25">
        <v>0</v>
      </c>
      <c r="AT2534" s="25">
        <v>0</v>
      </c>
      <c r="AU2534" s="25">
        <v>0</v>
      </c>
      <c r="AW2534" t="str">
        <f t="shared" si="217"/>
        <v>Phạm Thanh Hà</v>
      </c>
      <c r="AX2534" s="27" t="str">
        <f t="shared" si="218"/>
        <v>Hoàng Phương Lê</v>
      </c>
      <c r="AY2534" s="4" t="str">
        <f t="shared" si="219"/>
        <v>VIN+</v>
      </c>
    </row>
    <row r="2535" spans="1:51" outlineLevel="1" x14ac:dyDescent="0.25">
      <c r="A2535" s="4" t="s">
        <v>1104</v>
      </c>
      <c r="B2535" s="4" t="s">
        <v>797</v>
      </c>
      <c r="C2535" s="4" t="s">
        <v>451</v>
      </c>
      <c r="D2535" s="11" t="s">
        <v>779</v>
      </c>
      <c r="E2535" s="32" t="s">
        <v>683</v>
      </c>
      <c r="F2535" s="11" t="s">
        <v>710</v>
      </c>
      <c r="G2535" s="35">
        <v>5128114</v>
      </c>
      <c r="H2535" s="4" t="s">
        <v>3956</v>
      </c>
      <c r="I2535" s="4"/>
      <c r="J2535" s="4"/>
      <c r="K2535" s="4"/>
      <c r="L2535" s="4"/>
      <c r="M2535" s="33"/>
      <c r="N2535" s="38"/>
      <c r="O2535" s="33"/>
      <c r="P2535" s="244">
        <f t="shared" si="216"/>
        <v>238.464</v>
      </c>
      <c r="Q2535" s="25"/>
      <c r="R2535" s="25"/>
      <c r="S2535" s="25"/>
      <c r="T2535" s="109"/>
      <c r="U2535" s="25"/>
      <c r="V2535" s="25"/>
      <c r="W2535" s="25"/>
      <c r="X2535" s="25">
        <v>0</v>
      </c>
      <c r="Y2535" s="25"/>
      <c r="Z2535" s="25">
        <v>0</v>
      </c>
      <c r="AA2535" s="109"/>
      <c r="AB2535" s="25">
        <v>0</v>
      </c>
      <c r="AC2535" s="25">
        <v>0</v>
      </c>
      <c r="AD2535" s="25">
        <v>0</v>
      </c>
      <c r="AE2535" s="25">
        <v>0</v>
      </c>
      <c r="AF2535" s="25">
        <v>0</v>
      </c>
      <c r="AG2535" s="25">
        <v>0</v>
      </c>
      <c r="AH2535" s="109"/>
      <c r="AI2535" s="25">
        <v>0</v>
      </c>
      <c r="AJ2535" s="25">
        <v>0</v>
      </c>
      <c r="AK2535" s="123">
        <v>0</v>
      </c>
      <c r="AL2535" s="25">
        <v>0</v>
      </c>
      <c r="AM2535" s="25">
        <v>0</v>
      </c>
      <c r="AN2535" s="25">
        <v>0</v>
      </c>
      <c r="AO2535" s="109"/>
      <c r="AP2535" s="25">
        <v>238.464</v>
      </c>
      <c r="AQ2535" s="25">
        <v>0</v>
      </c>
      <c r="AR2535" s="25">
        <v>0</v>
      </c>
      <c r="AS2535" s="25">
        <v>0</v>
      </c>
      <c r="AT2535" s="25">
        <v>0</v>
      </c>
      <c r="AU2535" s="25">
        <v>0</v>
      </c>
      <c r="AW2535" t="str">
        <f t="shared" si="217"/>
        <v>Phạm Thanh Hà</v>
      </c>
      <c r="AX2535" s="27" t="str">
        <f t="shared" si="218"/>
        <v>Hoàng Phương Lê</v>
      </c>
      <c r="AY2535" s="4" t="str">
        <f t="shared" si="219"/>
        <v>VIN+</v>
      </c>
    </row>
    <row r="2536" spans="1:51" outlineLevel="1" x14ac:dyDescent="0.25">
      <c r="A2536" s="4" t="s">
        <v>1104</v>
      </c>
      <c r="B2536" s="4" t="s">
        <v>797</v>
      </c>
      <c r="C2536" s="4" t="s">
        <v>451</v>
      </c>
      <c r="D2536" s="11" t="s">
        <v>779</v>
      </c>
      <c r="E2536" s="32" t="s">
        <v>683</v>
      </c>
      <c r="F2536" s="11" t="s">
        <v>710</v>
      </c>
      <c r="G2536" s="35">
        <v>5127599</v>
      </c>
      <c r="H2536" s="4" t="s">
        <v>3957</v>
      </c>
      <c r="I2536" s="4"/>
      <c r="J2536" s="4"/>
      <c r="K2536" s="4"/>
      <c r="L2536" s="4"/>
      <c r="M2536" s="33"/>
      <c r="N2536" s="38"/>
      <c r="O2536" s="33"/>
      <c r="P2536" s="244">
        <f t="shared" si="216"/>
        <v>419.06200000000001</v>
      </c>
      <c r="Q2536" s="25"/>
      <c r="R2536" s="25"/>
      <c r="S2536" s="25"/>
      <c r="T2536" s="109"/>
      <c r="U2536" s="25"/>
      <c r="V2536" s="25"/>
      <c r="W2536" s="25"/>
      <c r="X2536" s="25">
        <v>0</v>
      </c>
      <c r="Y2536" s="25"/>
      <c r="Z2536" s="25">
        <v>0</v>
      </c>
      <c r="AA2536" s="109"/>
      <c r="AB2536" s="25">
        <v>0</v>
      </c>
      <c r="AC2536" s="25">
        <v>0</v>
      </c>
      <c r="AD2536" s="25">
        <v>0</v>
      </c>
      <c r="AE2536" s="25">
        <v>0</v>
      </c>
      <c r="AF2536" s="25">
        <v>0</v>
      </c>
      <c r="AG2536" s="25">
        <v>0</v>
      </c>
      <c r="AH2536" s="109"/>
      <c r="AI2536" s="25">
        <v>0</v>
      </c>
      <c r="AJ2536" s="25">
        <v>0</v>
      </c>
      <c r="AK2536" s="123">
        <v>0</v>
      </c>
      <c r="AL2536" s="25">
        <v>0</v>
      </c>
      <c r="AM2536" s="25">
        <v>0</v>
      </c>
      <c r="AN2536" s="25">
        <v>0</v>
      </c>
      <c r="AO2536" s="109"/>
      <c r="AP2536" s="25">
        <v>238.464</v>
      </c>
      <c r="AQ2536" s="25">
        <v>0</v>
      </c>
      <c r="AR2536" s="25">
        <v>0</v>
      </c>
      <c r="AS2536" s="25">
        <v>180.59800000000001</v>
      </c>
      <c r="AT2536" s="25">
        <v>0</v>
      </c>
      <c r="AU2536" s="25">
        <v>0</v>
      </c>
      <c r="AW2536" t="str">
        <f t="shared" si="217"/>
        <v>Phạm Thanh Hà</v>
      </c>
      <c r="AX2536" s="27" t="str">
        <f t="shared" si="218"/>
        <v>Hoàng Phương Lê</v>
      </c>
      <c r="AY2536" s="4" t="str">
        <f t="shared" si="219"/>
        <v>VIN+</v>
      </c>
    </row>
    <row r="2537" spans="1:51" outlineLevel="1" x14ac:dyDescent="0.25">
      <c r="A2537" s="4" t="s">
        <v>1104</v>
      </c>
      <c r="B2537" s="4" t="s">
        <v>797</v>
      </c>
      <c r="C2537" s="4" t="s">
        <v>451</v>
      </c>
      <c r="D2537" s="11" t="s">
        <v>779</v>
      </c>
      <c r="E2537" s="32" t="s">
        <v>683</v>
      </c>
      <c r="F2537" s="11" t="s">
        <v>710</v>
      </c>
      <c r="G2537" s="35">
        <v>5124246</v>
      </c>
      <c r="H2537" s="4" t="s">
        <v>3958</v>
      </c>
      <c r="I2537" s="4"/>
      <c r="J2537" s="4"/>
      <c r="K2537" s="4"/>
      <c r="L2537" s="4"/>
      <c r="M2537" s="33"/>
      <c r="N2537" s="38"/>
      <c r="O2537" s="33"/>
      <c r="P2537" s="244">
        <f t="shared" si="216"/>
        <v>597.52099999999996</v>
      </c>
      <c r="Q2537" s="25"/>
      <c r="R2537" s="25"/>
      <c r="S2537" s="25"/>
      <c r="T2537" s="109"/>
      <c r="U2537" s="25"/>
      <c r="V2537" s="25"/>
      <c r="W2537" s="25"/>
      <c r="X2537" s="25">
        <v>0</v>
      </c>
      <c r="Y2537" s="25"/>
      <c r="Z2537" s="25">
        <v>0</v>
      </c>
      <c r="AA2537" s="109"/>
      <c r="AB2537" s="25">
        <v>0</v>
      </c>
      <c r="AC2537" s="25">
        <v>0</v>
      </c>
      <c r="AD2537" s="25">
        <v>0</v>
      </c>
      <c r="AE2537" s="25">
        <v>0</v>
      </c>
      <c r="AF2537" s="25">
        <v>0</v>
      </c>
      <c r="AG2537" s="25">
        <v>0</v>
      </c>
      <c r="AH2537" s="109"/>
      <c r="AI2537" s="25">
        <v>0</v>
      </c>
      <c r="AJ2537" s="25">
        <v>0</v>
      </c>
      <c r="AK2537" s="123">
        <v>0</v>
      </c>
      <c r="AL2537" s="25">
        <v>0</v>
      </c>
      <c r="AM2537" s="25">
        <v>0</v>
      </c>
      <c r="AN2537" s="25">
        <v>0</v>
      </c>
      <c r="AO2537" s="109"/>
      <c r="AP2537" s="25">
        <v>597.52099999999996</v>
      </c>
      <c r="AQ2537" s="25">
        <v>0</v>
      </c>
      <c r="AR2537" s="25">
        <v>0</v>
      </c>
      <c r="AS2537" s="25">
        <v>0</v>
      </c>
      <c r="AT2537" s="25">
        <v>0</v>
      </c>
      <c r="AU2537" s="25">
        <v>0</v>
      </c>
      <c r="AW2537" t="str">
        <f t="shared" si="217"/>
        <v>Phạm Thanh Hà</v>
      </c>
      <c r="AX2537" s="27" t="str">
        <f t="shared" si="218"/>
        <v>Hoàng Phương Lê</v>
      </c>
      <c r="AY2537" s="4" t="str">
        <f t="shared" si="219"/>
        <v>VIN+</v>
      </c>
    </row>
    <row r="2538" spans="1:51" outlineLevel="1" x14ac:dyDescent="0.25">
      <c r="A2538" s="4" t="s">
        <v>1104</v>
      </c>
      <c r="B2538" s="4" t="s">
        <v>797</v>
      </c>
      <c r="C2538" s="4" t="s">
        <v>451</v>
      </c>
      <c r="D2538" s="11" t="s">
        <v>779</v>
      </c>
      <c r="E2538" s="32" t="s">
        <v>683</v>
      </c>
      <c r="F2538" s="11" t="s">
        <v>710</v>
      </c>
      <c r="G2538" s="35">
        <v>5126192</v>
      </c>
      <c r="H2538" s="4" t="s">
        <v>3959</v>
      </c>
      <c r="I2538" s="4"/>
      <c r="J2538" s="4"/>
      <c r="K2538" s="4"/>
      <c r="L2538" s="4"/>
      <c r="M2538" s="33"/>
      <c r="N2538" s="38"/>
      <c r="O2538" s="33"/>
      <c r="P2538" s="244">
        <f t="shared" si="216"/>
        <v>238.464</v>
      </c>
      <c r="Q2538" s="25"/>
      <c r="R2538" s="25"/>
      <c r="S2538" s="25"/>
      <c r="T2538" s="109"/>
      <c r="U2538" s="25"/>
      <c r="V2538" s="25"/>
      <c r="W2538" s="25"/>
      <c r="X2538" s="25">
        <v>0</v>
      </c>
      <c r="Y2538" s="25"/>
      <c r="Z2538" s="25">
        <v>0</v>
      </c>
      <c r="AA2538" s="109"/>
      <c r="AB2538" s="25">
        <v>0</v>
      </c>
      <c r="AC2538" s="25">
        <v>0</v>
      </c>
      <c r="AD2538" s="25">
        <v>0</v>
      </c>
      <c r="AE2538" s="25">
        <v>0</v>
      </c>
      <c r="AF2538" s="25">
        <v>0</v>
      </c>
      <c r="AG2538" s="25">
        <v>0</v>
      </c>
      <c r="AH2538" s="109"/>
      <c r="AI2538" s="25">
        <v>0</v>
      </c>
      <c r="AJ2538" s="25">
        <v>0</v>
      </c>
      <c r="AK2538" s="123">
        <v>0</v>
      </c>
      <c r="AL2538" s="25">
        <v>0</v>
      </c>
      <c r="AM2538" s="25">
        <v>0</v>
      </c>
      <c r="AN2538" s="25">
        <v>0</v>
      </c>
      <c r="AO2538" s="109"/>
      <c r="AP2538" s="25">
        <v>238.464</v>
      </c>
      <c r="AQ2538" s="25">
        <v>0</v>
      </c>
      <c r="AR2538" s="25">
        <v>0</v>
      </c>
      <c r="AS2538" s="25">
        <v>0</v>
      </c>
      <c r="AT2538" s="25">
        <v>0</v>
      </c>
      <c r="AU2538" s="25">
        <v>0</v>
      </c>
      <c r="AW2538" t="str">
        <f t="shared" si="217"/>
        <v>Phạm Thanh Hà</v>
      </c>
      <c r="AX2538" s="27" t="str">
        <f t="shared" si="218"/>
        <v>Hoàng Phương Lê</v>
      </c>
      <c r="AY2538" s="4" t="str">
        <f t="shared" si="219"/>
        <v>VIN+</v>
      </c>
    </row>
    <row r="2539" spans="1:51" outlineLevel="1" x14ac:dyDescent="0.25">
      <c r="A2539" s="4" t="s">
        <v>1104</v>
      </c>
      <c r="B2539" s="4" t="s">
        <v>797</v>
      </c>
      <c r="C2539" s="4" t="s">
        <v>451</v>
      </c>
      <c r="D2539" s="11" t="s">
        <v>779</v>
      </c>
      <c r="E2539" s="32" t="s">
        <v>683</v>
      </c>
      <c r="F2539" s="11" t="s">
        <v>710</v>
      </c>
      <c r="G2539" s="35">
        <v>5120330</v>
      </c>
      <c r="H2539" s="4" t="s">
        <v>3960</v>
      </c>
      <c r="I2539" s="4"/>
      <c r="J2539" s="4"/>
      <c r="K2539" s="4"/>
      <c r="L2539" s="4"/>
      <c r="M2539" s="33"/>
      <c r="N2539" s="38"/>
      <c r="O2539" s="33"/>
      <c r="P2539" s="244">
        <f t="shared" si="216"/>
        <v>961.02300000000002</v>
      </c>
      <c r="Q2539" s="25"/>
      <c r="R2539" s="25"/>
      <c r="S2539" s="25"/>
      <c r="T2539" s="109"/>
      <c r="U2539" s="25"/>
      <c r="V2539" s="25"/>
      <c r="W2539" s="25"/>
      <c r="X2539" s="25">
        <v>0</v>
      </c>
      <c r="Y2539" s="25"/>
      <c r="Z2539" s="25">
        <v>0</v>
      </c>
      <c r="AA2539" s="109"/>
      <c r="AB2539" s="25">
        <v>0</v>
      </c>
      <c r="AC2539" s="25">
        <v>0</v>
      </c>
      <c r="AD2539" s="25">
        <v>0</v>
      </c>
      <c r="AE2539" s="25">
        <v>0</v>
      </c>
      <c r="AF2539" s="25">
        <v>0</v>
      </c>
      <c r="AG2539" s="25">
        <v>0</v>
      </c>
      <c r="AH2539" s="109"/>
      <c r="AI2539" s="25">
        <v>0</v>
      </c>
      <c r="AJ2539" s="25">
        <v>0</v>
      </c>
      <c r="AK2539" s="123">
        <v>0</v>
      </c>
      <c r="AL2539" s="25">
        <v>0</v>
      </c>
      <c r="AM2539" s="25">
        <v>0</v>
      </c>
      <c r="AN2539" s="25">
        <v>0</v>
      </c>
      <c r="AO2539" s="109"/>
      <c r="AP2539" s="25">
        <v>476.928</v>
      </c>
      <c r="AQ2539" s="25">
        <v>0</v>
      </c>
      <c r="AR2539" s="25">
        <v>0</v>
      </c>
      <c r="AS2539" s="25">
        <v>484.09500000000003</v>
      </c>
      <c r="AT2539" s="25">
        <v>0</v>
      </c>
      <c r="AU2539" s="25">
        <v>0</v>
      </c>
      <c r="AW2539" t="str">
        <f t="shared" si="217"/>
        <v>Phạm Thanh Hà</v>
      </c>
      <c r="AX2539" s="27" t="str">
        <f t="shared" si="218"/>
        <v>Hoàng Phương Lê</v>
      </c>
      <c r="AY2539" s="4" t="str">
        <f t="shared" si="219"/>
        <v>VIN+</v>
      </c>
    </row>
    <row r="2540" spans="1:51" outlineLevel="1" x14ac:dyDescent="0.25">
      <c r="A2540" s="4" t="s">
        <v>1104</v>
      </c>
      <c r="B2540" s="4" t="s">
        <v>797</v>
      </c>
      <c r="C2540" s="4" t="s">
        <v>451</v>
      </c>
      <c r="D2540" s="11" t="s">
        <v>779</v>
      </c>
      <c r="E2540" s="32" t="s">
        <v>683</v>
      </c>
      <c r="F2540" s="11" t="s">
        <v>710</v>
      </c>
      <c r="G2540" s="35">
        <v>5120648</v>
      </c>
      <c r="H2540" s="4" t="s">
        <v>3961</v>
      </c>
      <c r="I2540" s="4"/>
      <c r="J2540" s="4"/>
      <c r="K2540" s="4"/>
      <c r="L2540" s="4"/>
      <c r="M2540" s="33"/>
      <c r="N2540" s="38"/>
      <c r="O2540" s="33"/>
      <c r="P2540" s="244">
        <f t="shared" si="216"/>
        <v>238.464</v>
      </c>
      <c r="Q2540" s="25"/>
      <c r="R2540" s="25"/>
      <c r="S2540" s="25"/>
      <c r="T2540" s="109"/>
      <c r="U2540" s="25"/>
      <c r="V2540" s="25"/>
      <c r="W2540" s="25"/>
      <c r="X2540" s="25">
        <v>0</v>
      </c>
      <c r="Y2540" s="25"/>
      <c r="Z2540" s="25">
        <v>0</v>
      </c>
      <c r="AA2540" s="109"/>
      <c r="AB2540" s="25">
        <v>0</v>
      </c>
      <c r="AC2540" s="25">
        <v>0</v>
      </c>
      <c r="AD2540" s="25">
        <v>0</v>
      </c>
      <c r="AE2540" s="25">
        <v>0</v>
      </c>
      <c r="AF2540" s="25">
        <v>0</v>
      </c>
      <c r="AG2540" s="25">
        <v>0</v>
      </c>
      <c r="AH2540" s="109"/>
      <c r="AI2540" s="25">
        <v>0</v>
      </c>
      <c r="AJ2540" s="25">
        <v>0</v>
      </c>
      <c r="AK2540" s="123">
        <v>0</v>
      </c>
      <c r="AL2540" s="25">
        <v>0</v>
      </c>
      <c r="AM2540" s="25">
        <v>0</v>
      </c>
      <c r="AN2540" s="25">
        <v>0</v>
      </c>
      <c r="AO2540" s="109"/>
      <c r="AP2540" s="25">
        <v>238.464</v>
      </c>
      <c r="AQ2540" s="25">
        <v>0</v>
      </c>
      <c r="AR2540" s="25">
        <v>0</v>
      </c>
      <c r="AS2540" s="25">
        <v>0</v>
      </c>
      <c r="AT2540" s="25">
        <v>0</v>
      </c>
      <c r="AU2540" s="25">
        <v>0</v>
      </c>
      <c r="AW2540" t="str">
        <f t="shared" si="217"/>
        <v>Phạm Thanh Hà</v>
      </c>
      <c r="AX2540" s="27" t="str">
        <f t="shared" si="218"/>
        <v>Hoàng Phương Lê</v>
      </c>
      <c r="AY2540" s="4" t="str">
        <f t="shared" si="219"/>
        <v>VIN+</v>
      </c>
    </row>
    <row r="2541" spans="1:51" outlineLevel="1" x14ac:dyDescent="0.25">
      <c r="A2541" s="4" t="s">
        <v>1104</v>
      </c>
      <c r="B2541" s="4" t="s">
        <v>797</v>
      </c>
      <c r="C2541" s="4" t="s">
        <v>451</v>
      </c>
      <c r="D2541" s="11" t="s">
        <v>779</v>
      </c>
      <c r="E2541" s="32" t="s">
        <v>683</v>
      </c>
      <c r="F2541" s="11" t="s">
        <v>710</v>
      </c>
      <c r="G2541" s="35">
        <v>5334902</v>
      </c>
      <c r="H2541" s="4" t="s">
        <v>3962</v>
      </c>
      <c r="I2541" s="4"/>
      <c r="J2541" s="4"/>
      <c r="K2541" s="4"/>
      <c r="L2541" s="4"/>
      <c r="M2541" s="33"/>
      <c r="N2541" s="38"/>
      <c r="O2541" s="33"/>
      <c r="P2541" s="244">
        <f t="shared" si="216"/>
        <v>0</v>
      </c>
      <c r="Q2541" s="25"/>
      <c r="R2541" s="25"/>
      <c r="S2541" s="25"/>
      <c r="T2541" s="109"/>
      <c r="U2541" s="25"/>
      <c r="V2541" s="25"/>
      <c r="W2541" s="25"/>
      <c r="X2541" s="25">
        <v>0</v>
      </c>
      <c r="Y2541" s="25"/>
      <c r="Z2541" s="25">
        <v>0</v>
      </c>
      <c r="AA2541" s="109"/>
      <c r="AB2541" s="25">
        <v>0</v>
      </c>
      <c r="AC2541" s="25">
        <v>0</v>
      </c>
      <c r="AD2541" s="25">
        <v>0</v>
      </c>
      <c r="AE2541" s="25">
        <v>0</v>
      </c>
      <c r="AF2541" s="25">
        <v>0</v>
      </c>
      <c r="AG2541" s="25">
        <v>0</v>
      </c>
      <c r="AH2541" s="109"/>
      <c r="AI2541" s="25">
        <v>0</v>
      </c>
      <c r="AJ2541" s="25">
        <v>0</v>
      </c>
      <c r="AK2541" s="123">
        <v>0</v>
      </c>
      <c r="AL2541" s="25">
        <v>0</v>
      </c>
      <c r="AM2541" s="25">
        <v>0</v>
      </c>
      <c r="AN2541" s="25">
        <v>0</v>
      </c>
      <c r="AO2541" s="109"/>
      <c r="AP2541" s="25">
        <v>0</v>
      </c>
      <c r="AQ2541" s="25">
        <v>0</v>
      </c>
      <c r="AR2541" s="25">
        <v>0</v>
      </c>
      <c r="AS2541" s="25">
        <v>0</v>
      </c>
      <c r="AT2541" s="25">
        <v>0</v>
      </c>
      <c r="AU2541" s="25">
        <v>0</v>
      </c>
      <c r="AW2541" t="str">
        <f t="shared" si="217"/>
        <v>Phạm Thanh Hà</v>
      </c>
      <c r="AX2541" s="27" t="str">
        <f t="shared" si="218"/>
        <v>Hoàng Phương Lê</v>
      </c>
      <c r="AY2541" s="4" t="str">
        <f t="shared" si="219"/>
        <v>VIN+</v>
      </c>
    </row>
    <row r="2542" spans="1:51" outlineLevel="1" x14ac:dyDescent="0.25">
      <c r="A2542" s="4" t="s">
        <v>1104</v>
      </c>
      <c r="B2542" s="4" t="s">
        <v>797</v>
      </c>
      <c r="C2542" s="4" t="s">
        <v>451</v>
      </c>
      <c r="D2542" s="11" t="s">
        <v>779</v>
      </c>
      <c r="E2542" s="32" t="s">
        <v>683</v>
      </c>
      <c r="F2542" s="11" t="s">
        <v>710</v>
      </c>
      <c r="G2542" s="35">
        <v>5126583</v>
      </c>
      <c r="H2542" s="4" t="s">
        <v>3963</v>
      </c>
      <c r="I2542" s="4"/>
      <c r="J2542" s="4"/>
      <c r="K2542" s="4"/>
      <c r="L2542" s="4"/>
      <c r="M2542" s="33"/>
      <c r="N2542" s="38"/>
      <c r="O2542" s="33"/>
      <c r="P2542" s="244">
        <f t="shared" si="216"/>
        <v>238.464</v>
      </c>
      <c r="Q2542" s="25"/>
      <c r="R2542" s="25"/>
      <c r="S2542" s="25"/>
      <c r="T2542" s="109"/>
      <c r="U2542" s="25"/>
      <c r="V2542" s="25"/>
      <c r="W2542" s="25"/>
      <c r="X2542" s="25">
        <v>0</v>
      </c>
      <c r="Y2542" s="25"/>
      <c r="Z2542" s="25">
        <v>0</v>
      </c>
      <c r="AA2542" s="109"/>
      <c r="AB2542" s="25">
        <v>0</v>
      </c>
      <c r="AC2542" s="25">
        <v>0</v>
      </c>
      <c r="AD2542" s="25">
        <v>0</v>
      </c>
      <c r="AE2542" s="25">
        <v>0</v>
      </c>
      <c r="AF2542" s="25">
        <v>0</v>
      </c>
      <c r="AG2542" s="25">
        <v>0</v>
      </c>
      <c r="AH2542" s="109"/>
      <c r="AI2542" s="25">
        <v>0</v>
      </c>
      <c r="AJ2542" s="25">
        <v>0</v>
      </c>
      <c r="AK2542" s="123">
        <v>0</v>
      </c>
      <c r="AL2542" s="25">
        <v>0</v>
      </c>
      <c r="AM2542" s="25">
        <v>0</v>
      </c>
      <c r="AN2542" s="25">
        <v>0</v>
      </c>
      <c r="AO2542" s="109"/>
      <c r="AP2542" s="25">
        <v>238.464</v>
      </c>
      <c r="AQ2542" s="25">
        <v>0</v>
      </c>
      <c r="AR2542" s="25">
        <v>0</v>
      </c>
      <c r="AS2542" s="25">
        <v>0</v>
      </c>
      <c r="AT2542" s="25">
        <v>0</v>
      </c>
      <c r="AU2542" s="25">
        <v>0</v>
      </c>
      <c r="AW2542" t="str">
        <f t="shared" si="217"/>
        <v>Phạm Thanh Hà</v>
      </c>
      <c r="AX2542" s="27" t="str">
        <f t="shared" si="218"/>
        <v>Hoàng Phương Lê</v>
      </c>
      <c r="AY2542" s="4" t="str">
        <f t="shared" si="219"/>
        <v>VIN+</v>
      </c>
    </row>
    <row r="2543" spans="1:51" outlineLevel="1" x14ac:dyDescent="0.25">
      <c r="A2543" s="4" t="s">
        <v>1104</v>
      </c>
      <c r="B2543" s="4" t="s">
        <v>797</v>
      </c>
      <c r="C2543" s="4" t="s">
        <v>451</v>
      </c>
      <c r="D2543" s="11" t="s">
        <v>779</v>
      </c>
      <c r="E2543" s="32" t="s">
        <v>683</v>
      </c>
      <c r="F2543" s="11" t="s">
        <v>710</v>
      </c>
      <c r="G2543" s="35">
        <v>5125553</v>
      </c>
      <c r="H2543" s="4" t="s">
        <v>3964</v>
      </c>
      <c r="I2543" s="4"/>
      <c r="J2543" s="4"/>
      <c r="K2543" s="4"/>
      <c r="L2543" s="4"/>
      <c r="M2543" s="33"/>
      <c r="N2543" s="38"/>
      <c r="O2543" s="33"/>
      <c r="P2543" s="244">
        <f t="shared" si="216"/>
        <v>539.65499999999997</v>
      </c>
      <c r="Q2543" s="25"/>
      <c r="R2543" s="25"/>
      <c r="S2543" s="25"/>
      <c r="T2543" s="109"/>
      <c r="U2543" s="25"/>
      <c r="V2543" s="25"/>
      <c r="W2543" s="25"/>
      <c r="X2543" s="25">
        <v>0</v>
      </c>
      <c r="Y2543" s="25"/>
      <c r="Z2543" s="25">
        <v>0</v>
      </c>
      <c r="AA2543" s="109"/>
      <c r="AB2543" s="25">
        <v>0</v>
      </c>
      <c r="AC2543" s="25">
        <v>0</v>
      </c>
      <c r="AD2543" s="25">
        <v>0</v>
      </c>
      <c r="AE2543" s="25">
        <v>0</v>
      </c>
      <c r="AF2543" s="25">
        <v>0</v>
      </c>
      <c r="AG2543" s="25">
        <v>0</v>
      </c>
      <c r="AH2543" s="109"/>
      <c r="AI2543" s="25">
        <v>0</v>
      </c>
      <c r="AJ2543" s="25">
        <v>0</v>
      </c>
      <c r="AK2543" s="123">
        <v>0</v>
      </c>
      <c r="AL2543" s="25">
        <v>0</v>
      </c>
      <c r="AM2543" s="25">
        <v>0</v>
      </c>
      <c r="AN2543" s="25">
        <v>0</v>
      </c>
      <c r="AO2543" s="109"/>
      <c r="AP2543" s="25">
        <v>0</v>
      </c>
      <c r="AQ2543" s="25">
        <v>0</v>
      </c>
      <c r="AR2543" s="25">
        <v>0</v>
      </c>
      <c r="AS2543" s="25">
        <v>539.65499999999997</v>
      </c>
      <c r="AT2543" s="25">
        <v>0</v>
      </c>
      <c r="AU2543" s="25">
        <v>0</v>
      </c>
      <c r="AW2543" t="str">
        <f t="shared" si="217"/>
        <v>Phạm Thanh Hà</v>
      </c>
      <c r="AX2543" s="27" t="str">
        <f t="shared" si="218"/>
        <v>Hoàng Phương Lê</v>
      </c>
      <c r="AY2543" s="4" t="str">
        <f t="shared" si="219"/>
        <v>VIN+</v>
      </c>
    </row>
    <row r="2544" spans="1:51" outlineLevel="1" x14ac:dyDescent="0.25">
      <c r="A2544" s="4" t="s">
        <v>1104</v>
      </c>
      <c r="B2544" s="4" t="s">
        <v>797</v>
      </c>
      <c r="C2544" s="4" t="s">
        <v>451</v>
      </c>
      <c r="D2544" s="11" t="s">
        <v>779</v>
      </c>
      <c r="E2544" s="32" t="s">
        <v>683</v>
      </c>
      <c r="F2544" s="11" t="s">
        <v>710</v>
      </c>
      <c r="G2544" s="35">
        <v>5121498</v>
      </c>
      <c r="H2544" s="4" t="s">
        <v>3965</v>
      </c>
      <c r="I2544" s="4"/>
      <c r="J2544" s="4"/>
      <c r="K2544" s="4"/>
      <c r="L2544" s="4"/>
      <c r="M2544" s="33"/>
      <c r="N2544" s="38"/>
      <c r="O2544" s="33"/>
      <c r="P2544" s="244">
        <f t="shared" si="216"/>
        <v>778.11900000000003</v>
      </c>
      <c r="Q2544" s="25"/>
      <c r="R2544" s="25"/>
      <c r="S2544" s="25"/>
      <c r="T2544" s="109"/>
      <c r="U2544" s="25"/>
      <c r="V2544" s="25"/>
      <c r="W2544" s="25"/>
      <c r="X2544" s="25">
        <v>0</v>
      </c>
      <c r="Y2544" s="25"/>
      <c r="Z2544" s="25">
        <v>0</v>
      </c>
      <c r="AA2544" s="109"/>
      <c r="AB2544" s="25">
        <v>0</v>
      </c>
      <c r="AC2544" s="25">
        <v>0</v>
      </c>
      <c r="AD2544" s="25">
        <v>0</v>
      </c>
      <c r="AE2544" s="25">
        <v>0</v>
      </c>
      <c r="AF2544" s="25">
        <v>0</v>
      </c>
      <c r="AG2544" s="25">
        <v>0</v>
      </c>
      <c r="AH2544" s="109"/>
      <c r="AI2544" s="25">
        <v>0</v>
      </c>
      <c r="AJ2544" s="25">
        <v>0</v>
      </c>
      <c r="AK2544" s="123">
        <v>0</v>
      </c>
      <c r="AL2544" s="25">
        <v>0</v>
      </c>
      <c r="AM2544" s="25">
        <v>0</v>
      </c>
      <c r="AN2544" s="25">
        <v>0</v>
      </c>
      <c r="AO2544" s="109"/>
      <c r="AP2544" s="25">
        <v>0</v>
      </c>
      <c r="AQ2544" s="25">
        <v>0</v>
      </c>
      <c r="AR2544" s="25">
        <v>0</v>
      </c>
      <c r="AS2544" s="25">
        <v>778.11900000000003</v>
      </c>
      <c r="AT2544" s="25">
        <v>0</v>
      </c>
      <c r="AU2544" s="25">
        <v>0</v>
      </c>
      <c r="AW2544" t="str">
        <f t="shared" si="217"/>
        <v>Phạm Thanh Hà</v>
      </c>
      <c r="AX2544" s="27" t="str">
        <f t="shared" si="218"/>
        <v>Hoàng Phương Lê</v>
      </c>
      <c r="AY2544" s="4" t="str">
        <f t="shared" si="219"/>
        <v>VIN+</v>
      </c>
    </row>
    <row r="2545" spans="1:51" outlineLevel="1" x14ac:dyDescent="0.25">
      <c r="A2545" s="4" t="s">
        <v>1104</v>
      </c>
      <c r="B2545" s="4" t="s">
        <v>797</v>
      </c>
      <c r="C2545" s="4" t="s">
        <v>451</v>
      </c>
      <c r="D2545" s="11" t="s">
        <v>779</v>
      </c>
      <c r="E2545" s="32" t="s">
        <v>683</v>
      </c>
      <c r="F2545" s="11" t="s">
        <v>710</v>
      </c>
      <c r="G2545" s="35">
        <v>5338517</v>
      </c>
      <c r="H2545" s="4" t="s">
        <v>3966</v>
      </c>
      <c r="I2545" s="4"/>
      <c r="J2545" s="4"/>
      <c r="K2545" s="4"/>
      <c r="L2545" s="4"/>
      <c r="M2545" s="33"/>
      <c r="N2545" s="38"/>
      <c r="O2545" s="33"/>
      <c r="P2545" s="244">
        <f t="shared" si="216"/>
        <v>180.59800000000001</v>
      </c>
      <c r="Q2545" s="25"/>
      <c r="R2545" s="25"/>
      <c r="S2545" s="25"/>
      <c r="T2545" s="109"/>
      <c r="U2545" s="25"/>
      <c r="V2545" s="25"/>
      <c r="W2545" s="25"/>
      <c r="X2545" s="25">
        <v>0</v>
      </c>
      <c r="Y2545" s="25"/>
      <c r="Z2545" s="25">
        <v>0</v>
      </c>
      <c r="AA2545" s="109"/>
      <c r="AB2545" s="25">
        <v>0</v>
      </c>
      <c r="AC2545" s="25">
        <v>0</v>
      </c>
      <c r="AD2545" s="25">
        <v>0</v>
      </c>
      <c r="AE2545" s="25">
        <v>0</v>
      </c>
      <c r="AF2545" s="25">
        <v>0</v>
      </c>
      <c r="AG2545" s="25">
        <v>0</v>
      </c>
      <c r="AH2545" s="109"/>
      <c r="AI2545" s="25">
        <v>0</v>
      </c>
      <c r="AJ2545" s="25">
        <v>0</v>
      </c>
      <c r="AK2545" s="123">
        <v>0</v>
      </c>
      <c r="AL2545" s="25">
        <v>0</v>
      </c>
      <c r="AM2545" s="25">
        <v>0</v>
      </c>
      <c r="AN2545" s="25">
        <v>0</v>
      </c>
      <c r="AO2545" s="109"/>
      <c r="AP2545" s="25">
        <v>0</v>
      </c>
      <c r="AQ2545" s="25">
        <v>0</v>
      </c>
      <c r="AR2545" s="25">
        <v>0</v>
      </c>
      <c r="AS2545" s="25">
        <v>180.59800000000001</v>
      </c>
      <c r="AT2545" s="25">
        <v>0</v>
      </c>
      <c r="AU2545" s="25">
        <v>0</v>
      </c>
      <c r="AW2545" t="str">
        <f t="shared" si="217"/>
        <v>Phạm Thanh Hà</v>
      </c>
      <c r="AX2545" s="27" t="str">
        <f t="shared" si="218"/>
        <v>Hoàng Phương Lê</v>
      </c>
      <c r="AY2545" s="4" t="str">
        <f t="shared" si="219"/>
        <v>VIN+</v>
      </c>
    </row>
    <row r="2546" spans="1:51" outlineLevel="1" x14ac:dyDescent="0.25">
      <c r="A2546" s="4" t="s">
        <v>1104</v>
      </c>
      <c r="B2546" s="4" t="s">
        <v>797</v>
      </c>
      <c r="C2546" s="4" t="s">
        <v>451</v>
      </c>
      <c r="D2546" s="11" t="s">
        <v>779</v>
      </c>
      <c r="E2546" s="32" t="s">
        <v>683</v>
      </c>
      <c r="F2546" s="11" t="s">
        <v>710</v>
      </c>
      <c r="G2546" s="35">
        <v>5121474</v>
      </c>
      <c r="H2546" s="4" t="s">
        <v>3967</v>
      </c>
      <c r="I2546" s="4"/>
      <c r="J2546" s="4"/>
      <c r="K2546" s="4"/>
      <c r="L2546" s="4"/>
      <c r="M2546" s="33"/>
      <c r="N2546" s="38"/>
      <c r="O2546" s="33"/>
      <c r="P2546" s="244">
        <f t="shared" si="216"/>
        <v>0</v>
      </c>
      <c r="Q2546" s="25"/>
      <c r="R2546" s="25"/>
      <c r="S2546" s="25"/>
      <c r="T2546" s="109"/>
      <c r="U2546" s="25"/>
      <c r="V2546" s="25"/>
      <c r="W2546" s="25"/>
      <c r="X2546" s="25">
        <v>0</v>
      </c>
      <c r="Y2546" s="25"/>
      <c r="Z2546" s="25">
        <v>0</v>
      </c>
      <c r="AA2546" s="109"/>
      <c r="AB2546" s="25">
        <v>0</v>
      </c>
      <c r="AC2546" s="25">
        <v>0</v>
      </c>
      <c r="AD2546" s="25">
        <v>0</v>
      </c>
      <c r="AE2546" s="25">
        <v>0</v>
      </c>
      <c r="AF2546" s="25">
        <v>0</v>
      </c>
      <c r="AG2546" s="25">
        <v>0</v>
      </c>
      <c r="AH2546" s="109"/>
      <c r="AI2546" s="25">
        <v>0</v>
      </c>
      <c r="AJ2546" s="25">
        <v>0</v>
      </c>
      <c r="AK2546" s="123">
        <v>0</v>
      </c>
      <c r="AL2546" s="25">
        <v>0</v>
      </c>
      <c r="AM2546" s="25">
        <v>0</v>
      </c>
      <c r="AN2546" s="25">
        <v>0</v>
      </c>
      <c r="AO2546" s="109"/>
      <c r="AP2546" s="25">
        <v>0</v>
      </c>
      <c r="AQ2546" s="25">
        <v>0</v>
      </c>
      <c r="AR2546" s="25">
        <v>0</v>
      </c>
      <c r="AS2546" s="25">
        <v>0</v>
      </c>
      <c r="AT2546" s="25">
        <v>0</v>
      </c>
      <c r="AU2546" s="25">
        <v>0</v>
      </c>
      <c r="AW2546" t="str">
        <f t="shared" si="217"/>
        <v>Phạm Thanh Hà</v>
      </c>
      <c r="AX2546" s="27" t="str">
        <f t="shared" si="218"/>
        <v>Hoàng Phương Lê</v>
      </c>
      <c r="AY2546" s="4" t="str">
        <f t="shared" si="219"/>
        <v>VIN+</v>
      </c>
    </row>
    <row r="2547" spans="1:51" outlineLevel="1" x14ac:dyDescent="0.25">
      <c r="A2547" s="4" t="s">
        <v>1104</v>
      </c>
      <c r="B2547" s="4" t="s">
        <v>797</v>
      </c>
      <c r="C2547" s="4" t="s">
        <v>451</v>
      </c>
      <c r="D2547" s="11" t="s">
        <v>779</v>
      </c>
      <c r="E2547" s="32" t="s">
        <v>683</v>
      </c>
      <c r="F2547" s="11" t="s">
        <v>710</v>
      </c>
      <c r="G2547" s="35">
        <v>5124367</v>
      </c>
      <c r="H2547" s="4" t="s">
        <v>3968</v>
      </c>
      <c r="I2547" s="4"/>
      <c r="J2547" s="4"/>
      <c r="K2547" s="4"/>
      <c r="L2547" s="4"/>
      <c r="M2547" s="33"/>
      <c r="N2547" s="38"/>
      <c r="O2547" s="33"/>
      <c r="P2547" s="244">
        <f t="shared" si="216"/>
        <v>359.05700000000002</v>
      </c>
      <c r="Q2547" s="25"/>
      <c r="R2547" s="25"/>
      <c r="S2547" s="25"/>
      <c r="T2547" s="109"/>
      <c r="U2547" s="25"/>
      <c r="V2547" s="25"/>
      <c r="W2547" s="25"/>
      <c r="X2547" s="25">
        <v>0</v>
      </c>
      <c r="Y2547" s="25"/>
      <c r="Z2547" s="25">
        <v>0</v>
      </c>
      <c r="AA2547" s="109"/>
      <c r="AB2547" s="25">
        <v>0</v>
      </c>
      <c r="AC2547" s="25">
        <v>0</v>
      </c>
      <c r="AD2547" s="25">
        <v>0</v>
      </c>
      <c r="AE2547" s="25">
        <v>0</v>
      </c>
      <c r="AF2547" s="25">
        <v>0</v>
      </c>
      <c r="AG2547" s="25">
        <v>0</v>
      </c>
      <c r="AH2547" s="109"/>
      <c r="AI2547" s="25">
        <v>0</v>
      </c>
      <c r="AJ2547" s="25">
        <v>0</v>
      </c>
      <c r="AK2547" s="123">
        <v>0</v>
      </c>
      <c r="AL2547" s="25">
        <v>0</v>
      </c>
      <c r="AM2547" s="25">
        <v>0</v>
      </c>
      <c r="AN2547" s="25">
        <v>0</v>
      </c>
      <c r="AO2547" s="109"/>
      <c r="AP2547" s="25">
        <v>359.05700000000002</v>
      </c>
      <c r="AQ2547" s="25">
        <v>0</v>
      </c>
      <c r="AR2547" s="25">
        <v>0</v>
      </c>
      <c r="AS2547" s="25">
        <v>0</v>
      </c>
      <c r="AT2547" s="25">
        <v>0</v>
      </c>
      <c r="AU2547" s="25">
        <v>0</v>
      </c>
      <c r="AW2547" t="str">
        <f t="shared" si="217"/>
        <v>Phạm Thanh Hà</v>
      </c>
      <c r="AX2547" s="27" t="str">
        <f t="shared" si="218"/>
        <v>Hoàng Phương Lê</v>
      </c>
      <c r="AY2547" s="4" t="str">
        <f t="shared" si="219"/>
        <v>VIN+</v>
      </c>
    </row>
    <row r="2548" spans="1:51" outlineLevel="1" x14ac:dyDescent="0.25">
      <c r="A2548" s="4" t="s">
        <v>1104</v>
      </c>
      <c r="B2548" s="4" t="s">
        <v>797</v>
      </c>
      <c r="C2548" s="4" t="s">
        <v>451</v>
      </c>
      <c r="D2548" s="11" t="s">
        <v>779</v>
      </c>
      <c r="E2548" s="32" t="s">
        <v>683</v>
      </c>
      <c r="F2548" s="11" t="s">
        <v>710</v>
      </c>
      <c r="G2548" s="35">
        <v>5338638</v>
      </c>
      <c r="H2548" s="4" t="s">
        <v>3969</v>
      </c>
      <c r="I2548" s="4"/>
      <c r="J2548" s="4"/>
      <c r="K2548" s="4"/>
      <c r="L2548" s="4"/>
      <c r="M2548" s="33"/>
      <c r="N2548" s="38"/>
      <c r="O2548" s="33"/>
      <c r="P2548" s="244">
        <f t="shared" si="216"/>
        <v>359.05700000000002</v>
      </c>
      <c r="Q2548" s="25"/>
      <c r="R2548" s="25"/>
      <c r="S2548" s="25"/>
      <c r="T2548" s="109"/>
      <c r="U2548" s="25"/>
      <c r="V2548" s="25"/>
      <c r="W2548" s="25"/>
      <c r="X2548" s="25">
        <v>0</v>
      </c>
      <c r="Y2548" s="25"/>
      <c r="Z2548" s="25">
        <v>0</v>
      </c>
      <c r="AA2548" s="109"/>
      <c r="AB2548" s="25">
        <v>0</v>
      </c>
      <c r="AC2548" s="25">
        <v>0</v>
      </c>
      <c r="AD2548" s="25">
        <v>0</v>
      </c>
      <c r="AE2548" s="25">
        <v>0</v>
      </c>
      <c r="AF2548" s="25">
        <v>0</v>
      </c>
      <c r="AG2548" s="25">
        <v>0</v>
      </c>
      <c r="AH2548" s="109"/>
      <c r="AI2548" s="25">
        <v>0</v>
      </c>
      <c r="AJ2548" s="25">
        <v>0</v>
      </c>
      <c r="AK2548" s="123">
        <v>0</v>
      </c>
      <c r="AL2548" s="25">
        <v>0</v>
      </c>
      <c r="AM2548" s="25">
        <v>0</v>
      </c>
      <c r="AN2548" s="25">
        <v>0</v>
      </c>
      <c r="AO2548" s="109"/>
      <c r="AP2548" s="25">
        <v>359.05700000000002</v>
      </c>
      <c r="AQ2548" s="25">
        <v>0</v>
      </c>
      <c r="AR2548" s="25">
        <v>0</v>
      </c>
      <c r="AS2548" s="25">
        <v>0</v>
      </c>
      <c r="AT2548" s="25">
        <v>0</v>
      </c>
      <c r="AU2548" s="25">
        <v>0</v>
      </c>
      <c r="AW2548" t="str">
        <f t="shared" si="217"/>
        <v>Phạm Thanh Hà</v>
      </c>
      <c r="AX2548" s="27" t="str">
        <f t="shared" si="218"/>
        <v>Hoàng Phương Lê</v>
      </c>
      <c r="AY2548" s="4" t="str">
        <f t="shared" si="219"/>
        <v>VIN+</v>
      </c>
    </row>
    <row r="2549" spans="1:51" outlineLevel="1" x14ac:dyDescent="0.25">
      <c r="A2549" s="4" t="s">
        <v>1104</v>
      </c>
      <c r="B2549" s="4" t="s">
        <v>797</v>
      </c>
      <c r="C2549" s="4" t="s">
        <v>451</v>
      </c>
      <c r="D2549" s="11" t="s">
        <v>779</v>
      </c>
      <c r="E2549" s="32" t="s">
        <v>683</v>
      </c>
      <c r="F2549" s="11" t="s">
        <v>710</v>
      </c>
      <c r="G2549" s="35">
        <v>5120600</v>
      </c>
      <c r="H2549" s="4" t="s">
        <v>3970</v>
      </c>
      <c r="I2549" s="4"/>
      <c r="J2549" s="4"/>
      <c r="K2549" s="4"/>
      <c r="L2549" s="4"/>
      <c r="M2549" s="33"/>
      <c r="N2549" s="38"/>
      <c r="O2549" s="33"/>
      <c r="P2549" s="244">
        <f t="shared" si="216"/>
        <v>597.52099999999996</v>
      </c>
      <c r="Q2549" s="25"/>
      <c r="R2549" s="25"/>
      <c r="S2549" s="25"/>
      <c r="T2549" s="109"/>
      <c r="U2549" s="25"/>
      <c r="V2549" s="25"/>
      <c r="W2549" s="25"/>
      <c r="X2549" s="25">
        <v>0</v>
      </c>
      <c r="Y2549" s="25"/>
      <c r="Z2549" s="25">
        <v>0</v>
      </c>
      <c r="AA2549" s="109"/>
      <c r="AB2549" s="25">
        <v>0</v>
      </c>
      <c r="AC2549" s="25">
        <v>0</v>
      </c>
      <c r="AD2549" s="25">
        <v>0</v>
      </c>
      <c r="AE2549" s="25">
        <v>0</v>
      </c>
      <c r="AF2549" s="25">
        <v>0</v>
      </c>
      <c r="AG2549" s="25">
        <v>0</v>
      </c>
      <c r="AH2549" s="109"/>
      <c r="AI2549" s="25">
        <v>0</v>
      </c>
      <c r="AJ2549" s="25">
        <v>0</v>
      </c>
      <c r="AK2549" s="123">
        <v>0</v>
      </c>
      <c r="AL2549" s="25">
        <v>0</v>
      </c>
      <c r="AM2549" s="25">
        <v>0</v>
      </c>
      <c r="AN2549" s="25">
        <v>0</v>
      </c>
      <c r="AO2549" s="109"/>
      <c r="AP2549" s="25">
        <v>597.52099999999996</v>
      </c>
      <c r="AQ2549" s="25">
        <v>0</v>
      </c>
      <c r="AR2549" s="25">
        <v>0</v>
      </c>
      <c r="AS2549" s="25">
        <v>0</v>
      </c>
      <c r="AT2549" s="25">
        <v>0</v>
      </c>
      <c r="AU2549" s="25">
        <v>0</v>
      </c>
      <c r="AW2549" t="str">
        <f t="shared" si="217"/>
        <v>Phạm Thanh Hà</v>
      </c>
      <c r="AX2549" s="27" t="str">
        <f t="shared" si="218"/>
        <v>Hoàng Phương Lê</v>
      </c>
      <c r="AY2549" s="4" t="str">
        <f t="shared" si="219"/>
        <v>VIN+</v>
      </c>
    </row>
    <row r="2550" spans="1:51" outlineLevel="1" x14ac:dyDescent="0.25">
      <c r="A2550" s="4" t="s">
        <v>1104</v>
      </c>
      <c r="B2550" s="4" t="s">
        <v>797</v>
      </c>
      <c r="C2550" s="4" t="s">
        <v>451</v>
      </c>
      <c r="D2550" s="11" t="s">
        <v>779</v>
      </c>
      <c r="E2550" s="32" t="s">
        <v>683</v>
      </c>
      <c r="F2550" s="11" t="s">
        <v>710</v>
      </c>
      <c r="G2550" s="35">
        <v>5133095</v>
      </c>
      <c r="H2550" s="4" t="s">
        <v>3971</v>
      </c>
      <c r="I2550" s="4"/>
      <c r="J2550" s="4"/>
      <c r="K2550" s="4"/>
      <c r="L2550" s="4"/>
      <c r="M2550" s="33"/>
      <c r="N2550" s="38"/>
      <c r="O2550" s="33"/>
      <c r="P2550" s="244">
        <f t="shared" si="216"/>
        <v>778.11900000000003</v>
      </c>
      <c r="Q2550" s="25"/>
      <c r="R2550" s="25"/>
      <c r="S2550" s="25"/>
      <c r="T2550" s="109"/>
      <c r="U2550" s="25"/>
      <c r="V2550" s="25"/>
      <c r="W2550" s="25"/>
      <c r="X2550" s="25">
        <v>0</v>
      </c>
      <c r="Y2550" s="25"/>
      <c r="Z2550" s="25">
        <v>0</v>
      </c>
      <c r="AA2550" s="109"/>
      <c r="AB2550" s="25">
        <v>0</v>
      </c>
      <c r="AC2550" s="25">
        <v>0</v>
      </c>
      <c r="AD2550" s="25">
        <v>0</v>
      </c>
      <c r="AE2550" s="25">
        <v>0</v>
      </c>
      <c r="AF2550" s="25">
        <v>0</v>
      </c>
      <c r="AG2550" s="25">
        <v>0</v>
      </c>
      <c r="AH2550" s="109"/>
      <c r="AI2550" s="25">
        <v>0</v>
      </c>
      <c r="AJ2550" s="25">
        <v>0</v>
      </c>
      <c r="AK2550" s="123">
        <v>0</v>
      </c>
      <c r="AL2550" s="25">
        <v>0</v>
      </c>
      <c r="AM2550" s="25">
        <v>0</v>
      </c>
      <c r="AN2550" s="25">
        <v>0</v>
      </c>
      <c r="AO2550" s="109"/>
      <c r="AP2550" s="25">
        <v>359.05700000000002</v>
      </c>
      <c r="AQ2550" s="25">
        <v>0</v>
      </c>
      <c r="AR2550" s="25">
        <v>0</v>
      </c>
      <c r="AS2550" s="25">
        <v>419.06200000000001</v>
      </c>
      <c r="AT2550" s="25">
        <v>0</v>
      </c>
      <c r="AU2550" s="25">
        <v>0</v>
      </c>
      <c r="AW2550" t="str">
        <f t="shared" si="217"/>
        <v>Phạm Thanh Hà</v>
      </c>
      <c r="AX2550" s="27" t="str">
        <f t="shared" si="218"/>
        <v>Hoàng Phương Lê</v>
      </c>
      <c r="AY2550" s="4" t="str">
        <f t="shared" si="219"/>
        <v>VIN+</v>
      </c>
    </row>
    <row r="2551" spans="1:51" outlineLevel="1" x14ac:dyDescent="0.25">
      <c r="A2551" s="4" t="s">
        <v>1104</v>
      </c>
      <c r="B2551" s="4" t="s">
        <v>797</v>
      </c>
      <c r="C2551" s="4" t="s">
        <v>451</v>
      </c>
      <c r="D2551" s="11" t="s">
        <v>779</v>
      </c>
      <c r="E2551" s="32" t="s">
        <v>683</v>
      </c>
      <c r="F2551" s="11" t="s">
        <v>710</v>
      </c>
      <c r="G2551" s="35">
        <v>5121412</v>
      </c>
      <c r="H2551" s="4" t="s">
        <v>3972</v>
      </c>
      <c r="I2551" s="4"/>
      <c r="J2551" s="4"/>
      <c r="K2551" s="4"/>
      <c r="L2551" s="4"/>
      <c r="M2551" s="33"/>
      <c r="N2551" s="38"/>
      <c r="O2551" s="33"/>
      <c r="P2551" s="244">
        <f t="shared" si="216"/>
        <v>359.05700000000002</v>
      </c>
      <c r="Q2551" s="25"/>
      <c r="R2551" s="25"/>
      <c r="S2551" s="25"/>
      <c r="T2551" s="109"/>
      <c r="U2551" s="25"/>
      <c r="V2551" s="25"/>
      <c r="W2551" s="25"/>
      <c r="X2551" s="25">
        <v>0</v>
      </c>
      <c r="Y2551" s="25"/>
      <c r="Z2551" s="25">
        <v>0</v>
      </c>
      <c r="AA2551" s="109"/>
      <c r="AB2551" s="25">
        <v>0</v>
      </c>
      <c r="AC2551" s="25">
        <v>0</v>
      </c>
      <c r="AD2551" s="25">
        <v>0</v>
      </c>
      <c r="AE2551" s="25">
        <v>0</v>
      </c>
      <c r="AF2551" s="25">
        <v>0</v>
      </c>
      <c r="AG2551" s="25">
        <v>0</v>
      </c>
      <c r="AH2551" s="109"/>
      <c r="AI2551" s="25">
        <v>0</v>
      </c>
      <c r="AJ2551" s="25">
        <v>0</v>
      </c>
      <c r="AK2551" s="123">
        <v>0</v>
      </c>
      <c r="AL2551" s="25">
        <v>0</v>
      </c>
      <c r="AM2551" s="25">
        <v>0</v>
      </c>
      <c r="AN2551" s="25">
        <v>0</v>
      </c>
      <c r="AO2551" s="109"/>
      <c r="AP2551" s="25">
        <v>359.05700000000002</v>
      </c>
      <c r="AQ2551" s="25">
        <v>0</v>
      </c>
      <c r="AR2551" s="25">
        <v>0</v>
      </c>
      <c r="AS2551" s="25">
        <v>0</v>
      </c>
      <c r="AT2551" s="25">
        <v>0</v>
      </c>
      <c r="AU2551" s="25">
        <v>0</v>
      </c>
      <c r="AW2551" t="str">
        <f t="shared" si="217"/>
        <v>Phạm Thanh Hà</v>
      </c>
      <c r="AX2551" s="27" t="str">
        <f t="shared" si="218"/>
        <v>Hoàng Phương Lê</v>
      </c>
      <c r="AY2551" s="4" t="str">
        <f t="shared" si="219"/>
        <v>VIN+</v>
      </c>
    </row>
    <row r="2552" spans="1:51" outlineLevel="1" x14ac:dyDescent="0.25">
      <c r="A2552" s="4" t="s">
        <v>1104</v>
      </c>
      <c r="B2552" s="4" t="s">
        <v>797</v>
      </c>
      <c r="C2552" s="4" t="s">
        <v>451</v>
      </c>
      <c r="D2552" s="11" t="s">
        <v>779</v>
      </c>
      <c r="E2552" s="32" t="s">
        <v>683</v>
      </c>
      <c r="F2552" s="11" t="s">
        <v>710</v>
      </c>
      <c r="G2552" s="35">
        <v>5122608</v>
      </c>
      <c r="H2552" s="4" t="s">
        <v>3973</v>
      </c>
      <c r="I2552" s="4"/>
      <c r="J2552" s="4"/>
      <c r="K2552" s="4"/>
      <c r="L2552" s="4"/>
      <c r="M2552" s="33"/>
      <c r="N2552" s="38"/>
      <c r="O2552" s="33"/>
      <c r="P2552" s="244">
        <f t="shared" si="216"/>
        <v>359.05700000000002</v>
      </c>
      <c r="Q2552" s="25"/>
      <c r="R2552" s="25"/>
      <c r="S2552" s="25"/>
      <c r="T2552" s="109"/>
      <c r="U2552" s="25"/>
      <c r="V2552" s="25"/>
      <c r="W2552" s="25"/>
      <c r="X2552" s="25">
        <v>0</v>
      </c>
      <c r="Y2552" s="25"/>
      <c r="Z2552" s="25">
        <v>0</v>
      </c>
      <c r="AA2552" s="109"/>
      <c r="AB2552" s="25">
        <v>0</v>
      </c>
      <c r="AC2552" s="25">
        <v>0</v>
      </c>
      <c r="AD2552" s="25">
        <v>0</v>
      </c>
      <c r="AE2552" s="25">
        <v>0</v>
      </c>
      <c r="AF2552" s="25">
        <v>0</v>
      </c>
      <c r="AG2552" s="25">
        <v>0</v>
      </c>
      <c r="AH2552" s="109"/>
      <c r="AI2552" s="25">
        <v>0</v>
      </c>
      <c r="AJ2552" s="25">
        <v>0</v>
      </c>
      <c r="AK2552" s="123">
        <v>0</v>
      </c>
      <c r="AL2552" s="25">
        <v>0</v>
      </c>
      <c r="AM2552" s="25">
        <v>0</v>
      </c>
      <c r="AN2552" s="25">
        <v>0</v>
      </c>
      <c r="AO2552" s="109"/>
      <c r="AP2552" s="25">
        <v>359.05700000000002</v>
      </c>
      <c r="AQ2552" s="25">
        <v>0</v>
      </c>
      <c r="AR2552" s="25">
        <v>0</v>
      </c>
      <c r="AS2552" s="25">
        <v>0</v>
      </c>
      <c r="AT2552" s="25">
        <v>0</v>
      </c>
      <c r="AU2552" s="25">
        <v>0</v>
      </c>
      <c r="AW2552" t="str">
        <f t="shared" si="217"/>
        <v>Phạm Thanh Hà</v>
      </c>
      <c r="AX2552" s="27" t="str">
        <f t="shared" si="218"/>
        <v>Hoàng Phương Lê</v>
      </c>
      <c r="AY2552" s="4" t="str">
        <f t="shared" si="219"/>
        <v>VIN+</v>
      </c>
    </row>
    <row r="2553" spans="1:51" outlineLevel="1" x14ac:dyDescent="0.25">
      <c r="A2553" s="4" t="s">
        <v>1104</v>
      </c>
      <c r="B2553" s="4" t="s">
        <v>797</v>
      </c>
      <c r="C2553" s="4" t="s">
        <v>451</v>
      </c>
      <c r="D2553" s="11" t="s">
        <v>779</v>
      </c>
      <c r="E2553" s="32" t="s">
        <v>683</v>
      </c>
      <c r="F2553" s="11" t="s">
        <v>710</v>
      </c>
      <c r="G2553" s="35">
        <v>5331185</v>
      </c>
      <c r="H2553" s="4" t="s">
        <v>3974</v>
      </c>
      <c r="I2553" s="4"/>
      <c r="J2553" s="4"/>
      <c r="K2553" s="4"/>
      <c r="L2553" s="4"/>
      <c r="M2553" s="33"/>
      <c r="N2553" s="38"/>
      <c r="O2553" s="33"/>
      <c r="P2553" s="244">
        <f t="shared" si="216"/>
        <v>1320.08</v>
      </c>
      <c r="Q2553" s="25"/>
      <c r="R2553" s="25"/>
      <c r="S2553" s="25"/>
      <c r="T2553" s="109"/>
      <c r="U2553" s="25"/>
      <c r="V2553" s="25"/>
      <c r="W2553" s="25"/>
      <c r="X2553" s="25">
        <v>0</v>
      </c>
      <c r="Y2553" s="25"/>
      <c r="Z2553" s="25">
        <v>0</v>
      </c>
      <c r="AA2553" s="109"/>
      <c r="AB2553" s="25">
        <v>0</v>
      </c>
      <c r="AC2553" s="25">
        <v>0</v>
      </c>
      <c r="AD2553" s="25">
        <v>0</v>
      </c>
      <c r="AE2553" s="25">
        <v>0</v>
      </c>
      <c r="AF2553" s="25">
        <v>0</v>
      </c>
      <c r="AG2553" s="25">
        <v>0</v>
      </c>
      <c r="AH2553" s="109"/>
      <c r="AI2553" s="25">
        <v>0</v>
      </c>
      <c r="AJ2553" s="25">
        <v>0</v>
      </c>
      <c r="AK2553" s="123">
        <v>0</v>
      </c>
      <c r="AL2553" s="25">
        <v>662.55399999999997</v>
      </c>
      <c r="AM2553" s="25">
        <v>0</v>
      </c>
      <c r="AN2553" s="25">
        <v>0</v>
      </c>
      <c r="AO2553" s="109"/>
      <c r="AP2553" s="25">
        <v>238.464</v>
      </c>
      <c r="AQ2553" s="25">
        <v>0</v>
      </c>
      <c r="AR2553" s="25">
        <v>0</v>
      </c>
      <c r="AS2553" s="25">
        <v>419.06200000000001</v>
      </c>
      <c r="AT2553" s="25">
        <v>0</v>
      </c>
      <c r="AU2553" s="25">
        <v>0</v>
      </c>
      <c r="AW2553" t="str">
        <f t="shared" si="217"/>
        <v>Phạm Thanh Hà</v>
      </c>
      <c r="AX2553" s="27" t="str">
        <f t="shared" si="218"/>
        <v>Hoàng Phương Lê</v>
      </c>
      <c r="AY2553" s="4" t="str">
        <f t="shared" si="219"/>
        <v>VIN+</v>
      </c>
    </row>
    <row r="2554" spans="1:51" outlineLevel="1" x14ac:dyDescent="0.25">
      <c r="A2554" s="4" t="s">
        <v>1104</v>
      </c>
      <c r="B2554" s="4" t="s">
        <v>797</v>
      </c>
      <c r="C2554" s="4" t="s">
        <v>451</v>
      </c>
      <c r="D2554" s="11" t="s">
        <v>779</v>
      </c>
      <c r="E2554" s="32" t="s">
        <v>683</v>
      </c>
      <c r="F2554" s="11" t="s">
        <v>710</v>
      </c>
      <c r="G2554" s="35">
        <v>5135176</v>
      </c>
      <c r="H2554" s="4" t="s">
        <v>3975</v>
      </c>
      <c r="I2554" s="4"/>
      <c r="J2554" s="4"/>
      <c r="K2554" s="4"/>
      <c r="L2554" s="4"/>
      <c r="M2554" s="33"/>
      <c r="N2554" s="38"/>
      <c r="O2554" s="33"/>
      <c r="P2554" s="244">
        <f t="shared" si="216"/>
        <v>238.464</v>
      </c>
      <c r="Q2554" s="25"/>
      <c r="R2554" s="25"/>
      <c r="S2554" s="25"/>
      <c r="T2554" s="109"/>
      <c r="U2554" s="25"/>
      <c r="V2554" s="25"/>
      <c r="W2554" s="25"/>
      <c r="X2554" s="25">
        <v>0</v>
      </c>
      <c r="Y2554" s="25"/>
      <c r="Z2554" s="25">
        <v>0</v>
      </c>
      <c r="AA2554" s="109"/>
      <c r="AB2554" s="25">
        <v>0</v>
      </c>
      <c r="AC2554" s="25">
        <v>0</v>
      </c>
      <c r="AD2554" s="25">
        <v>0</v>
      </c>
      <c r="AE2554" s="25">
        <v>0</v>
      </c>
      <c r="AF2554" s="25">
        <v>0</v>
      </c>
      <c r="AG2554" s="25">
        <v>0</v>
      </c>
      <c r="AH2554" s="109"/>
      <c r="AI2554" s="25">
        <v>0</v>
      </c>
      <c r="AJ2554" s="25">
        <v>0</v>
      </c>
      <c r="AK2554" s="123">
        <v>0</v>
      </c>
      <c r="AL2554" s="25">
        <v>0</v>
      </c>
      <c r="AM2554" s="25">
        <v>0</v>
      </c>
      <c r="AN2554" s="25">
        <v>0</v>
      </c>
      <c r="AO2554" s="109"/>
      <c r="AP2554" s="25">
        <v>238.464</v>
      </c>
      <c r="AQ2554" s="25">
        <v>0</v>
      </c>
      <c r="AR2554" s="25">
        <v>0</v>
      </c>
      <c r="AS2554" s="25">
        <v>0</v>
      </c>
      <c r="AT2554" s="25">
        <v>0</v>
      </c>
      <c r="AU2554" s="25">
        <v>0</v>
      </c>
      <c r="AW2554" t="str">
        <f t="shared" si="217"/>
        <v>Phạm Thanh Hà</v>
      </c>
      <c r="AX2554" s="27" t="str">
        <f t="shared" si="218"/>
        <v>Hoàng Phương Lê</v>
      </c>
      <c r="AY2554" s="4" t="str">
        <f t="shared" si="219"/>
        <v>VIN+</v>
      </c>
    </row>
    <row r="2555" spans="1:51" outlineLevel="1" x14ac:dyDescent="0.25">
      <c r="A2555" s="4" t="s">
        <v>1104</v>
      </c>
      <c r="B2555" s="4" t="s">
        <v>797</v>
      </c>
      <c r="C2555" s="4" t="s">
        <v>451</v>
      </c>
      <c r="D2555" s="11" t="s">
        <v>779</v>
      </c>
      <c r="E2555" s="32" t="s">
        <v>683</v>
      </c>
      <c r="F2555" s="11" t="s">
        <v>710</v>
      </c>
      <c r="G2555" s="35">
        <v>5271250</v>
      </c>
      <c r="H2555" s="4" t="s">
        <v>3976</v>
      </c>
      <c r="I2555" s="4"/>
      <c r="J2555" s="4"/>
      <c r="K2555" s="4"/>
      <c r="L2555" s="4"/>
      <c r="M2555" s="33"/>
      <c r="N2555" s="38"/>
      <c r="O2555" s="33"/>
      <c r="P2555" s="244">
        <f t="shared" si="216"/>
        <v>778.11899999999991</v>
      </c>
      <c r="Q2555" s="25"/>
      <c r="R2555" s="25"/>
      <c r="S2555" s="25"/>
      <c r="T2555" s="109"/>
      <c r="U2555" s="25"/>
      <c r="V2555" s="25"/>
      <c r="W2555" s="25"/>
      <c r="X2555" s="25">
        <v>0</v>
      </c>
      <c r="Y2555" s="25"/>
      <c r="Z2555" s="25">
        <v>0</v>
      </c>
      <c r="AA2555" s="109"/>
      <c r="AB2555" s="25">
        <v>0</v>
      </c>
      <c r="AC2555" s="25">
        <v>0</v>
      </c>
      <c r="AD2555" s="25">
        <v>0</v>
      </c>
      <c r="AE2555" s="25">
        <v>0</v>
      </c>
      <c r="AF2555" s="25">
        <v>0</v>
      </c>
      <c r="AG2555" s="25">
        <v>0</v>
      </c>
      <c r="AH2555" s="109"/>
      <c r="AI2555" s="25">
        <v>0</v>
      </c>
      <c r="AJ2555" s="25">
        <v>0</v>
      </c>
      <c r="AK2555" s="123">
        <v>0</v>
      </c>
      <c r="AL2555" s="25">
        <v>0</v>
      </c>
      <c r="AM2555" s="25">
        <v>0</v>
      </c>
      <c r="AN2555" s="25">
        <v>0</v>
      </c>
      <c r="AO2555" s="109"/>
      <c r="AP2555" s="25">
        <v>597.52099999999996</v>
      </c>
      <c r="AQ2555" s="25">
        <v>0</v>
      </c>
      <c r="AR2555" s="25">
        <v>0</v>
      </c>
      <c r="AS2555" s="25">
        <v>180.59800000000001</v>
      </c>
      <c r="AT2555" s="25">
        <v>0</v>
      </c>
      <c r="AU2555" s="25">
        <v>0</v>
      </c>
      <c r="AW2555" t="str">
        <f t="shared" si="217"/>
        <v>Phạm Thanh Hà</v>
      </c>
      <c r="AX2555" s="27" t="str">
        <f t="shared" si="218"/>
        <v>Hoàng Phương Lê</v>
      </c>
      <c r="AY2555" s="4" t="str">
        <f t="shared" si="219"/>
        <v>VIN+</v>
      </c>
    </row>
    <row r="2556" spans="1:51" outlineLevel="1" x14ac:dyDescent="0.25">
      <c r="A2556" s="4" t="s">
        <v>1104</v>
      </c>
      <c r="B2556" s="4" t="s">
        <v>797</v>
      </c>
      <c r="C2556" s="4" t="s">
        <v>451</v>
      </c>
      <c r="D2556" s="11" t="s">
        <v>779</v>
      </c>
      <c r="E2556" s="32" t="s">
        <v>683</v>
      </c>
      <c r="F2556" s="11" t="s">
        <v>710</v>
      </c>
      <c r="G2556" s="35">
        <v>5122750</v>
      </c>
      <c r="H2556" s="4" t="s">
        <v>3977</v>
      </c>
      <c r="I2556" s="4"/>
      <c r="J2556" s="4"/>
      <c r="K2556" s="4"/>
      <c r="L2556" s="4"/>
      <c r="M2556" s="33"/>
      <c r="N2556" s="38"/>
      <c r="O2556" s="33"/>
      <c r="P2556" s="244">
        <f t="shared" si="216"/>
        <v>597.52099999999996</v>
      </c>
      <c r="Q2556" s="25"/>
      <c r="R2556" s="25"/>
      <c r="S2556" s="25"/>
      <c r="T2556" s="109"/>
      <c r="U2556" s="25"/>
      <c r="V2556" s="25"/>
      <c r="W2556" s="25"/>
      <c r="X2556" s="25">
        <v>0</v>
      </c>
      <c r="Y2556" s="25"/>
      <c r="Z2556" s="25">
        <v>0</v>
      </c>
      <c r="AA2556" s="109"/>
      <c r="AB2556" s="25">
        <v>0</v>
      </c>
      <c r="AC2556" s="25">
        <v>0</v>
      </c>
      <c r="AD2556" s="25">
        <v>0</v>
      </c>
      <c r="AE2556" s="25">
        <v>0</v>
      </c>
      <c r="AF2556" s="25">
        <v>0</v>
      </c>
      <c r="AG2556" s="25">
        <v>0</v>
      </c>
      <c r="AH2556" s="109"/>
      <c r="AI2556" s="25">
        <v>0</v>
      </c>
      <c r="AJ2556" s="25">
        <v>0</v>
      </c>
      <c r="AK2556" s="123">
        <v>0</v>
      </c>
      <c r="AL2556" s="25">
        <v>238.464</v>
      </c>
      <c r="AM2556" s="25">
        <v>0</v>
      </c>
      <c r="AN2556" s="25">
        <v>0</v>
      </c>
      <c r="AO2556" s="109"/>
      <c r="AP2556" s="25">
        <v>359.05700000000002</v>
      </c>
      <c r="AQ2556" s="25">
        <v>0</v>
      </c>
      <c r="AR2556" s="25">
        <v>0</v>
      </c>
      <c r="AS2556" s="25">
        <v>0</v>
      </c>
      <c r="AT2556" s="25">
        <v>0</v>
      </c>
      <c r="AU2556" s="25">
        <v>0</v>
      </c>
      <c r="AW2556" t="str">
        <f t="shared" si="217"/>
        <v>Phạm Thanh Hà</v>
      </c>
      <c r="AX2556" s="27" t="str">
        <f t="shared" si="218"/>
        <v>Hoàng Phương Lê</v>
      </c>
      <c r="AY2556" s="4" t="str">
        <f t="shared" si="219"/>
        <v>VIN+</v>
      </c>
    </row>
    <row r="2557" spans="1:51" outlineLevel="1" x14ac:dyDescent="0.25">
      <c r="A2557" s="4" t="s">
        <v>1104</v>
      </c>
      <c r="B2557" s="4" t="s">
        <v>797</v>
      </c>
      <c r="C2557" s="4" t="s">
        <v>451</v>
      </c>
      <c r="D2557" s="11" t="s">
        <v>779</v>
      </c>
      <c r="E2557" s="32" t="s">
        <v>683</v>
      </c>
      <c r="F2557" s="11" t="s">
        <v>710</v>
      </c>
      <c r="G2557" s="35">
        <v>5330788</v>
      </c>
      <c r="H2557" s="4" t="s">
        <v>3978</v>
      </c>
      <c r="I2557" s="4"/>
      <c r="J2557" s="4"/>
      <c r="K2557" s="4"/>
      <c r="L2557" s="4"/>
      <c r="M2557" s="33"/>
      <c r="N2557" s="38"/>
      <c r="O2557" s="33"/>
      <c r="P2557" s="244">
        <f t="shared" si="216"/>
        <v>2035.3030000000001</v>
      </c>
      <c r="Q2557" s="25"/>
      <c r="R2557" s="25"/>
      <c r="S2557" s="25"/>
      <c r="T2557" s="109"/>
      <c r="U2557" s="25"/>
      <c r="V2557" s="25"/>
      <c r="W2557" s="25"/>
      <c r="X2557" s="25">
        <v>0</v>
      </c>
      <c r="Y2557" s="25"/>
      <c r="Z2557" s="25">
        <v>0</v>
      </c>
      <c r="AA2557" s="109"/>
      <c r="AB2557" s="25">
        <v>0</v>
      </c>
      <c r="AC2557" s="25">
        <v>0</v>
      </c>
      <c r="AD2557" s="25">
        <v>0</v>
      </c>
      <c r="AE2557" s="25">
        <v>0</v>
      </c>
      <c r="AF2557" s="25">
        <v>0</v>
      </c>
      <c r="AG2557" s="25">
        <v>0</v>
      </c>
      <c r="AH2557" s="109"/>
      <c r="AI2557" s="25">
        <v>0</v>
      </c>
      <c r="AJ2557" s="25">
        <v>0</v>
      </c>
      <c r="AK2557" s="123">
        <v>0</v>
      </c>
      <c r="AL2557" s="25">
        <v>0</v>
      </c>
      <c r="AM2557" s="25">
        <v>0</v>
      </c>
      <c r="AN2557" s="25">
        <v>0</v>
      </c>
      <c r="AO2557" s="109"/>
      <c r="AP2557" s="25">
        <v>359.05700000000002</v>
      </c>
      <c r="AQ2557" s="25">
        <v>0</v>
      </c>
      <c r="AR2557" s="25">
        <v>0</v>
      </c>
      <c r="AS2557" s="25">
        <v>1676.2460000000001</v>
      </c>
      <c r="AT2557" s="25">
        <v>0</v>
      </c>
      <c r="AU2557" s="25">
        <v>0</v>
      </c>
      <c r="AW2557" t="str">
        <f t="shared" si="217"/>
        <v>Phạm Thanh Hà</v>
      </c>
      <c r="AX2557" s="27" t="str">
        <f t="shared" si="218"/>
        <v>Hoàng Phương Lê</v>
      </c>
      <c r="AY2557" s="4" t="str">
        <f t="shared" si="219"/>
        <v>VIN+</v>
      </c>
    </row>
    <row r="2558" spans="1:51" outlineLevel="1" x14ac:dyDescent="0.25">
      <c r="A2558" s="4" t="s">
        <v>1104</v>
      </c>
      <c r="B2558" s="4" t="s">
        <v>797</v>
      </c>
      <c r="C2558" s="4" t="s">
        <v>451</v>
      </c>
      <c r="D2558" s="11" t="s">
        <v>779</v>
      </c>
      <c r="E2558" s="32" t="s">
        <v>683</v>
      </c>
      <c r="F2558" s="11" t="s">
        <v>710</v>
      </c>
      <c r="G2558" s="35">
        <v>5122857</v>
      </c>
      <c r="H2558" s="4" t="s">
        <v>3979</v>
      </c>
      <c r="I2558" s="4"/>
      <c r="J2558" s="4"/>
      <c r="K2558" s="4"/>
      <c r="L2558" s="4"/>
      <c r="M2558" s="33"/>
      <c r="N2558" s="38"/>
      <c r="O2558" s="33"/>
      <c r="P2558" s="244">
        <f t="shared" si="216"/>
        <v>359.05700000000002</v>
      </c>
      <c r="Q2558" s="25"/>
      <c r="R2558" s="25"/>
      <c r="S2558" s="25"/>
      <c r="T2558" s="109"/>
      <c r="U2558" s="25"/>
      <c r="V2558" s="25"/>
      <c r="W2558" s="25"/>
      <c r="X2558" s="25">
        <v>0</v>
      </c>
      <c r="Y2558" s="25"/>
      <c r="Z2558" s="25">
        <v>0</v>
      </c>
      <c r="AA2558" s="109"/>
      <c r="AB2558" s="25">
        <v>0</v>
      </c>
      <c r="AC2558" s="25">
        <v>0</v>
      </c>
      <c r="AD2558" s="25">
        <v>0</v>
      </c>
      <c r="AE2558" s="25">
        <v>0</v>
      </c>
      <c r="AF2558" s="25">
        <v>0</v>
      </c>
      <c r="AG2558" s="25">
        <v>0</v>
      </c>
      <c r="AH2558" s="109"/>
      <c r="AI2558" s="25">
        <v>0</v>
      </c>
      <c r="AJ2558" s="25">
        <v>0</v>
      </c>
      <c r="AK2558" s="123">
        <v>0</v>
      </c>
      <c r="AL2558" s="25">
        <v>0</v>
      </c>
      <c r="AM2558" s="25">
        <v>0</v>
      </c>
      <c r="AN2558" s="25">
        <v>0</v>
      </c>
      <c r="AO2558" s="109"/>
      <c r="AP2558" s="25">
        <v>359.05700000000002</v>
      </c>
      <c r="AQ2558" s="25">
        <v>0</v>
      </c>
      <c r="AR2558" s="25">
        <v>0</v>
      </c>
      <c r="AS2558" s="25">
        <v>0</v>
      </c>
      <c r="AT2558" s="25">
        <v>0</v>
      </c>
      <c r="AU2558" s="25">
        <v>0</v>
      </c>
      <c r="AW2558" t="str">
        <f t="shared" si="217"/>
        <v>Phạm Thanh Hà</v>
      </c>
      <c r="AX2558" s="27" t="str">
        <f t="shared" si="218"/>
        <v>Hoàng Phương Lê</v>
      </c>
      <c r="AY2558" s="4" t="str">
        <f t="shared" si="219"/>
        <v>VIN+</v>
      </c>
    </row>
    <row r="2559" spans="1:51" outlineLevel="1" x14ac:dyDescent="0.25">
      <c r="A2559" s="4" t="s">
        <v>1104</v>
      </c>
      <c r="B2559" s="4" t="s">
        <v>797</v>
      </c>
      <c r="C2559" s="4" t="s">
        <v>451</v>
      </c>
      <c r="D2559" s="11" t="s">
        <v>779</v>
      </c>
      <c r="E2559" s="32" t="s">
        <v>683</v>
      </c>
      <c r="F2559" s="11" t="s">
        <v>710</v>
      </c>
      <c r="G2559" s="35">
        <v>5335932</v>
      </c>
      <c r="H2559" s="4" t="s">
        <v>3980</v>
      </c>
      <c r="I2559" s="4"/>
      <c r="J2559" s="4"/>
      <c r="K2559" s="4"/>
      <c r="L2559" s="4"/>
      <c r="M2559" s="33"/>
      <c r="N2559" s="38"/>
      <c r="O2559" s="33"/>
      <c r="P2559" s="244">
        <f t="shared" si="216"/>
        <v>838.12400000000002</v>
      </c>
      <c r="Q2559" s="25"/>
      <c r="R2559" s="25"/>
      <c r="S2559" s="25"/>
      <c r="T2559" s="109"/>
      <c r="U2559" s="25"/>
      <c r="V2559" s="25"/>
      <c r="W2559" s="25"/>
      <c r="X2559" s="25">
        <v>0</v>
      </c>
      <c r="Y2559" s="25"/>
      <c r="Z2559" s="25">
        <v>0</v>
      </c>
      <c r="AA2559" s="109"/>
      <c r="AB2559" s="25">
        <v>0</v>
      </c>
      <c r="AC2559" s="25">
        <v>0</v>
      </c>
      <c r="AD2559" s="25">
        <v>0</v>
      </c>
      <c r="AE2559" s="25">
        <v>0</v>
      </c>
      <c r="AF2559" s="25">
        <v>0</v>
      </c>
      <c r="AG2559" s="25">
        <v>0</v>
      </c>
      <c r="AH2559" s="109"/>
      <c r="AI2559" s="25">
        <v>0</v>
      </c>
      <c r="AJ2559" s="25">
        <v>0</v>
      </c>
      <c r="AK2559" s="123">
        <v>0</v>
      </c>
      <c r="AL2559" s="25">
        <v>0</v>
      </c>
      <c r="AM2559" s="25">
        <v>0</v>
      </c>
      <c r="AN2559" s="25">
        <v>0</v>
      </c>
      <c r="AO2559" s="109"/>
      <c r="AP2559" s="25">
        <v>419.06200000000001</v>
      </c>
      <c r="AQ2559" s="25">
        <v>0</v>
      </c>
      <c r="AR2559" s="25">
        <v>0</v>
      </c>
      <c r="AS2559" s="25">
        <v>419.06200000000001</v>
      </c>
      <c r="AT2559" s="25">
        <v>0</v>
      </c>
      <c r="AU2559" s="25">
        <v>0</v>
      </c>
      <c r="AW2559" t="str">
        <f t="shared" si="217"/>
        <v>Phạm Thanh Hà</v>
      </c>
      <c r="AX2559" s="27" t="str">
        <f t="shared" si="218"/>
        <v>Hoàng Phương Lê</v>
      </c>
      <c r="AY2559" s="4" t="str">
        <f t="shared" si="219"/>
        <v>VIN+</v>
      </c>
    </row>
    <row r="2560" spans="1:51" outlineLevel="1" x14ac:dyDescent="0.25">
      <c r="A2560" s="4" t="s">
        <v>1104</v>
      </c>
      <c r="B2560" s="4" t="s">
        <v>797</v>
      </c>
      <c r="C2560" s="4" t="s">
        <v>451</v>
      </c>
      <c r="D2560" s="11" t="s">
        <v>779</v>
      </c>
      <c r="E2560" s="32" t="s">
        <v>683</v>
      </c>
      <c r="F2560" s="11" t="s">
        <v>710</v>
      </c>
      <c r="G2560" s="35">
        <v>5273580</v>
      </c>
      <c r="H2560" s="4" t="s">
        <v>3981</v>
      </c>
      <c r="I2560" s="4"/>
      <c r="J2560" s="4"/>
      <c r="K2560" s="4"/>
      <c r="L2560" s="4"/>
      <c r="M2560" s="33"/>
      <c r="N2560" s="38"/>
      <c r="O2560" s="33"/>
      <c r="P2560" s="244">
        <f t="shared" si="216"/>
        <v>0</v>
      </c>
      <c r="Q2560" s="25"/>
      <c r="R2560" s="25"/>
      <c r="S2560" s="25"/>
      <c r="T2560" s="109"/>
      <c r="U2560" s="25"/>
      <c r="V2560" s="25"/>
      <c r="W2560" s="25"/>
      <c r="X2560" s="25">
        <v>0</v>
      </c>
      <c r="Y2560" s="25"/>
      <c r="Z2560" s="25">
        <v>0</v>
      </c>
      <c r="AA2560" s="109"/>
      <c r="AB2560" s="25">
        <v>0</v>
      </c>
      <c r="AC2560" s="25">
        <v>0</v>
      </c>
      <c r="AD2560" s="25">
        <v>0</v>
      </c>
      <c r="AE2560" s="25">
        <v>0</v>
      </c>
      <c r="AF2560" s="25">
        <v>0</v>
      </c>
      <c r="AG2560" s="25">
        <v>0</v>
      </c>
      <c r="AH2560" s="109"/>
      <c r="AI2560" s="25">
        <v>0</v>
      </c>
      <c r="AJ2560" s="25">
        <v>0</v>
      </c>
      <c r="AK2560" s="123">
        <v>0</v>
      </c>
      <c r="AL2560" s="25">
        <v>0</v>
      </c>
      <c r="AM2560" s="25">
        <v>0</v>
      </c>
      <c r="AN2560" s="25">
        <v>0</v>
      </c>
      <c r="AO2560" s="109"/>
      <c r="AP2560" s="25">
        <v>0</v>
      </c>
      <c r="AQ2560" s="25">
        <v>0</v>
      </c>
      <c r="AR2560" s="25">
        <v>0</v>
      </c>
      <c r="AS2560" s="25">
        <v>0</v>
      </c>
      <c r="AT2560" s="25">
        <v>0</v>
      </c>
      <c r="AU2560" s="25">
        <v>0</v>
      </c>
      <c r="AW2560" t="str">
        <f t="shared" si="217"/>
        <v>Phạm Thanh Hà</v>
      </c>
      <c r="AX2560" s="27" t="str">
        <f t="shared" si="218"/>
        <v>Hoàng Phương Lê</v>
      </c>
      <c r="AY2560" s="4" t="str">
        <f t="shared" si="219"/>
        <v>VIN+</v>
      </c>
    </row>
    <row r="2561" spans="1:51" outlineLevel="1" x14ac:dyDescent="0.25">
      <c r="A2561" s="4" t="s">
        <v>1104</v>
      </c>
      <c r="B2561" s="4" t="s">
        <v>797</v>
      </c>
      <c r="C2561" s="4" t="s">
        <v>451</v>
      </c>
      <c r="D2561" s="11" t="s">
        <v>779</v>
      </c>
      <c r="E2561" s="32" t="s">
        <v>683</v>
      </c>
      <c r="F2561" s="11" t="s">
        <v>710</v>
      </c>
      <c r="G2561" s="35">
        <v>5127485</v>
      </c>
      <c r="H2561" s="4" t="s">
        <v>3982</v>
      </c>
      <c r="I2561" s="4"/>
      <c r="J2561" s="4"/>
      <c r="K2561" s="4"/>
      <c r="L2561" s="4"/>
      <c r="M2561" s="33"/>
      <c r="N2561" s="38"/>
      <c r="O2561" s="33"/>
      <c r="P2561" s="244">
        <f t="shared" si="216"/>
        <v>359.05700000000002</v>
      </c>
      <c r="Q2561" s="25"/>
      <c r="R2561" s="25"/>
      <c r="S2561" s="25"/>
      <c r="T2561" s="109"/>
      <c r="U2561" s="25"/>
      <c r="V2561" s="25"/>
      <c r="W2561" s="25"/>
      <c r="X2561" s="25">
        <v>0</v>
      </c>
      <c r="Y2561" s="25"/>
      <c r="Z2561" s="25">
        <v>0</v>
      </c>
      <c r="AA2561" s="109"/>
      <c r="AB2561" s="25">
        <v>0</v>
      </c>
      <c r="AC2561" s="25">
        <v>0</v>
      </c>
      <c r="AD2561" s="25">
        <v>0</v>
      </c>
      <c r="AE2561" s="25">
        <v>0</v>
      </c>
      <c r="AF2561" s="25">
        <v>0</v>
      </c>
      <c r="AG2561" s="25">
        <v>0</v>
      </c>
      <c r="AH2561" s="109"/>
      <c r="AI2561" s="25">
        <v>0</v>
      </c>
      <c r="AJ2561" s="25">
        <v>0</v>
      </c>
      <c r="AK2561" s="123">
        <v>0</v>
      </c>
      <c r="AL2561" s="25">
        <v>359.05700000000002</v>
      </c>
      <c r="AM2561" s="25">
        <v>0</v>
      </c>
      <c r="AN2561" s="25">
        <v>0</v>
      </c>
      <c r="AO2561" s="109"/>
      <c r="AP2561" s="25">
        <v>0</v>
      </c>
      <c r="AQ2561" s="25">
        <v>0</v>
      </c>
      <c r="AR2561" s="25">
        <v>0</v>
      </c>
      <c r="AS2561" s="25">
        <v>0</v>
      </c>
      <c r="AT2561" s="25">
        <v>0</v>
      </c>
      <c r="AU2561" s="25">
        <v>0</v>
      </c>
      <c r="AW2561" t="str">
        <f t="shared" si="217"/>
        <v>Phạm Thanh Hà</v>
      </c>
      <c r="AX2561" s="27" t="str">
        <f t="shared" si="218"/>
        <v>Hoàng Phương Lê</v>
      </c>
      <c r="AY2561" s="4" t="str">
        <f t="shared" si="219"/>
        <v>VIN+</v>
      </c>
    </row>
    <row r="2562" spans="1:51" outlineLevel="1" x14ac:dyDescent="0.25">
      <c r="A2562" s="4" t="s">
        <v>1104</v>
      </c>
      <c r="B2562" s="4" t="s">
        <v>797</v>
      </c>
      <c r="C2562" s="4" t="s">
        <v>451</v>
      </c>
      <c r="D2562" s="11" t="s">
        <v>779</v>
      </c>
      <c r="E2562" s="32" t="s">
        <v>683</v>
      </c>
      <c r="F2562" s="11" t="s">
        <v>710</v>
      </c>
      <c r="G2562" s="35">
        <v>5123292</v>
      </c>
      <c r="H2562" s="4" t="s">
        <v>3983</v>
      </c>
      <c r="I2562" s="4"/>
      <c r="J2562" s="4"/>
      <c r="K2562" s="4"/>
      <c r="L2562" s="4"/>
      <c r="M2562" s="33"/>
      <c r="N2562" s="38"/>
      <c r="O2562" s="33"/>
      <c r="P2562" s="244">
        <f t="shared" si="216"/>
        <v>484.09500000000003</v>
      </c>
      <c r="Q2562" s="25"/>
      <c r="R2562" s="25"/>
      <c r="S2562" s="25"/>
      <c r="T2562" s="109"/>
      <c r="U2562" s="25"/>
      <c r="V2562" s="25"/>
      <c r="W2562" s="25"/>
      <c r="X2562" s="25">
        <v>0</v>
      </c>
      <c r="Y2562" s="25"/>
      <c r="Z2562" s="25">
        <v>0</v>
      </c>
      <c r="AA2562" s="109"/>
      <c r="AB2562" s="25">
        <v>0</v>
      </c>
      <c r="AC2562" s="25">
        <v>0</v>
      </c>
      <c r="AD2562" s="25">
        <v>0</v>
      </c>
      <c r="AE2562" s="25">
        <v>0</v>
      </c>
      <c r="AF2562" s="25">
        <v>0</v>
      </c>
      <c r="AG2562" s="25">
        <v>0</v>
      </c>
      <c r="AH2562" s="109"/>
      <c r="AI2562" s="25">
        <v>0</v>
      </c>
      <c r="AJ2562" s="25">
        <v>0</v>
      </c>
      <c r="AK2562" s="123">
        <v>0</v>
      </c>
      <c r="AL2562" s="25">
        <v>0</v>
      </c>
      <c r="AM2562" s="25">
        <v>0</v>
      </c>
      <c r="AN2562" s="25">
        <v>0</v>
      </c>
      <c r="AO2562" s="109"/>
      <c r="AP2562" s="25">
        <v>0</v>
      </c>
      <c r="AQ2562" s="25">
        <v>0</v>
      </c>
      <c r="AR2562" s="25">
        <v>0</v>
      </c>
      <c r="AS2562" s="25">
        <v>484.09500000000003</v>
      </c>
      <c r="AT2562" s="25">
        <v>0</v>
      </c>
      <c r="AU2562" s="25">
        <v>0</v>
      </c>
      <c r="AW2562" t="str">
        <f t="shared" si="217"/>
        <v>Phạm Thanh Hà</v>
      </c>
      <c r="AX2562" s="27" t="str">
        <f t="shared" si="218"/>
        <v>Hoàng Phương Lê</v>
      </c>
      <c r="AY2562" s="4" t="str">
        <f t="shared" si="219"/>
        <v>VIN+</v>
      </c>
    </row>
    <row r="2563" spans="1:51" outlineLevel="1" x14ac:dyDescent="0.25">
      <c r="A2563" s="4" t="s">
        <v>1104</v>
      </c>
      <c r="B2563" s="4" t="s">
        <v>797</v>
      </c>
      <c r="C2563" s="4" t="s">
        <v>451</v>
      </c>
      <c r="D2563" s="11" t="s">
        <v>779</v>
      </c>
      <c r="E2563" s="32" t="s">
        <v>683</v>
      </c>
      <c r="F2563" s="11" t="s">
        <v>710</v>
      </c>
      <c r="G2563" s="35">
        <v>5126659</v>
      </c>
      <c r="H2563" s="4" t="s">
        <v>3984</v>
      </c>
      <c r="I2563" s="4"/>
      <c r="J2563" s="4"/>
      <c r="K2563" s="4"/>
      <c r="L2563" s="4"/>
      <c r="M2563" s="33"/>
      <c r="N2563" s="38"/>
      <c r="O2563" s="33"/>
      <c r="P2563" s="244">
        <f t="shared" si="216"/>
        <v>359.05700000000002</v>
      </c>
      <c r="Q2563" s="25"/>
      <c r="R2563" s="25"/>
      <c r="S2563" s="25"/>
      <c r="T2563" s="109"/>
      <c r="U2563" s="25"/>
      <c r="V2563" s="25"/>
      <c r="W2563" s="25"/>
      <c r="X2563" s="25">
        <v>0</v>
      </c>
      <c r="Y2563" s="25"/>
      <c r="Z2563" s="25">
        <v>0</v>
      </c>
      <c r="AA2563" s="109"/>
      <c r="AB2563" s="25">
        <v>0</v>
      </c>
      <c r="AC2563" s="25">
        <v>0</v>
      </c>
      <c r="AD2563" s="25">
        <v>0</v>
      </c>
      <c r="AE2563" s="25">
        <v>0</v>
      </c>
      <c r="AF2563" s="25">
        <v>0</v>
      </c>
      <c r="AG2563" s="25">
        <v>0</v>
      </c>
      <c r="AH2563" s="109"/>
      <c r="AI2563" s="25">
        <v>0</v>
      </c>
      <c r="AJ2563" s="25">
        <v>0</v>
      </c>
      <c r="AK2563" s="123">
        <v>0</v>
      </c>
      <c r="AL2563" s="25">
        <v>0</v>
      </c>
      <c r="AM2563" s="25">
        <v>0</v>
      </c>
      <c r="AN2563" s="25">
        <v>0</v>
      </c>
      <c r="AO2563" s="109"/>
      <c r="AP2563" s="25">
        <v>359.05700000000002</v>
      </c>
      <c r="AQ2563" s="25">
        <v>0</v>
      </c>
      <c r="AR2563" s="25">
        <v>0</v>
      </c>
      <c r="AS2563" s="25">
        <v>0</v>
      </c>
      <c r="AT2563" s="25">
        <v>0</v>
      </c>
      <c r="AU2563" s="25">
        <v>0</v>
      </c>
      <c r="AW2563" t="str">
        <f t="shared" si="217"/>
        <v>Phạm Thanh Hà</v>
      </c>
      <c r="AX2563" s="27" t="str">
        <f t="shared" si="218"/>
        <v>Hoàng Phương Lê</v>
      </c>
      <c r="AY2563" s="4" t="str">
        <f t="shared" si="219"/>
        <v>VIN+</v>
      </c>
    </row>
    <row r="2564" spans="1:51" outlineLevel="1" x14ac:dyDescent="0.25">
      <c r="A2564" s="4" t="s">
        <v>1104</v>
      </c>
      <c r="B2564" s="4" t="s">
        <v>797</v>
      </c>
      <c r="C2564" s="4" t="s">
        <v>451</v>
      </c>
      <c r="D2564" s="11" t="s">
        <v>779</v>
      </c>
      <c r="E2564" s="32" t="s">
        <v>683</v>
      </c>
      <c r="F2564" s="11" t="s">
        <v>710</v>
      </c>
      <c r="G2564" s="35">
        <v>5128529</v>
      </c>
      <c r="H2564" s="4" t="s">
        <v>3985</v>
      </c>
      <c r="I2564" s="4"/>
      <c r="J2564" s="4"/>
      <c r="K2564" s="4"/>
      <c r="L2564" s="4"/>
      <c r="M2564" s="33"/>
      <c r="N2564" s="38"/>
      <c r="O2564" s="33"/>
      <c r="P2564" s="244">
        <f t="shared" si="216"/>
        <v>359.05700000000002</v>
      </c>
      <c r="Q2564" s="25"/>
      <c r="R2564" s="25"/>
      <c r="S2564" s="25"/>
      <c r="T2564" s="109"/>
      <c r="U2564" s="25"/>
      <c r="V2564" s="25"/>
      <c r="W2564" s="25"/>
      <c r="X2564" s="25">
        <v>0</v>
      </c>
      <c r="Y2564" s="25"/>
      <c r="Z2564" s="25">
        <v>0</v>
      </c>
      <c r="AA2564" s="109"/>
      <c r="AB2564" s="25">
        <v>0</v>
      </c>
      <c r="AC2564" s="25">
        <v>0</v>
      </c>
      <c r="AD2564" s="25">
        <v>0</v>
      </c>
      <c r="AE2564" s="25">
        <v>0</v>
      </c>
      <c r="AF2564" s="25">
        <v>0</v>
      </c>
      <c r="AG2564" s="25">
        <v>0</v>
      </c>
      <c r="AH2564" s="109"/>
      <c r="AI2564" s="25">
        <v>0</v>
      </c>
      <c r="AJ2564" s="25">
        <v>0</v>
      </c>
      <c r="AK2564" s="123">
        <v>0</v>
      </c>
      <c r="AL2564" s="25">
        <v>0</v>
      </c>
      <c r="AM2564" s="25">
        <v>0</v>
      </c>
      <c r="AN2564" s="25">
        <v>0</v>
      </c>
      <c r="AO2564" s="109"/>
      <c r="AP2564" s="25">
        <v>0</v>
      </c>
      <c r="AQ2564" s="25">
        <v>359.05700000000002</v>
      </c>
      <c r="AR2564" s="25">
        <v>0</v>
      </c>
      <c r="AS2564" s="25">
        <v>0</v>
      </c>
      <c r="AT2564" s="25">
        <v>0</v>
      </c>
      <c r="AU2564" s="25">
        <v>0</v>
      </c>
      <c r="AW2564" t="str">
        <f t="shared" si="217"/>
        <v>Phạm Thanh Hà</v>
      </c>
      <c r="AX2564" s="27" t="str">
        <f t="shared" si="218"/>
        <v>Hoàng Phương Lê</v>
      </c>
      <c r="AY2564" s="4" t="str">
        <f t="shared" si="219"/>
        <v>VIN+</v>
      </c>
    </row>
    <row r="2565" spans="1:51" outlineLevel="1" x14ac:dyDescent="0.25">
      <c r="A2565" s="4" t="s">
        <v>1104</v>
      </c>
      <c r="B2565" s="4" t="s">
        <v>797</v>
      </c>
      <c r="C2565" s="4" t="s">
        <v>451</v>
      </c>
      <c r="D2565" s="11" t="s">
        <v>779</v>
      </c>
      <c r="E2565" s="32" t="s">
        <v>683</v>
      </c>
      <c r="F2565" s="11" t="s">
        <v>710</v>
      </c>
      <c r="G2565" s="35">
        <v>5122729</v>
      </c>
      <c r="H2565" s="4" t="s">
        <v>3986</v>
      </c>
      <c r="I2565" s="4"/>
      <c r="J2565" s="4"/>
      <c r="K2565" s="4"/>
      <c r="L2565" s="4"/>
      <c r="M2565" s="33"/>
      <c r="N2565" s="38"/>
      <c r="O2565" s="33"/>
      <c r="P2565" s="244">
        <f t="shared" si="216"/>
        <v>835.98500000000001</v>
      </c>
      <c r="Q2565" s="25"/>
      <c r="R2565" s="25"/>
      <c r="S2565" s="25"/>
      <c r="T2565" s="109"/>
      <c r="U2565" s="25"/>
      <c r="V2565" s="25"/>
      <c r="W2565" s="25"/>
      <c r="X2565" s="25">
        <v>0</v>
      </c>
      <c r="Y2565" s="25"/>
      <c r="Z2565" s="25">
        <v>0</v>
      </c>
      <c r="AA2565" s="109"/>
      <c r="AB2565" s="25">
        <v>0</v>
      </c>
      <c r="AC2565" s="25">
        <v>0</v>
      </c>
      <c r="AD2565" s="25">
        <v>0</v>
      </c>
      <c r="AE2565" s="25">
        <v>0</v>
      </c>
      <c r="AF2565" s="25">
        <v>0</v>
      </c>
      <c r="AG2565" s="25">
        <v>0</v>
      </c>
      <c r="AH2565" s="109"/>
      <c r="AI2565" s="25">
        <v>0</v>
      </c>
      <c r="AJ2565" s="25">
        <v>0</v>
      </c>
      <c r="AK2565" s="123">
        <v>0</v>
      </c>
      <c r="AL2565" s="25">
        <v>0</v>
      </c>
      <c r="AM2565" s="25">
        <v>0</v>
      </c>
      <c r="AN2565" s="25">
        <v>0</v>
      </c>
      <c r="AO2565" s="109"/>
      <c r="AP2565" s="25">
        <v>0</v>
      </c>
      <c r="AQ2565" s="25">
        <v>0</v>
      </c>
      <c r="AR2565" s="25">
        <v>835.98500000000001</v>
      </c>
      <c r="AS2565" s="25">
        <v>0</v>
      </c>
      <c r="AT2565" s="25">
        <v>0</v>
      </c>
      <c r="AU2565" s="25">
        <v>0</v>
      </c>
      <c r="AW2565" t="str">
        <f t="shared" si="217"/>
        <v>Phạm Thanh Hà</v>
      </c>
      <c r="AX2565" s="27" t="str">
        <f t="shared" si="218"/>
        <v>Hoàng Phương Lê</v>
      </c>
      <c r="AY2565" s="4" t="str">
        <f t="shared" si="219"/>
        <v>VIN+</v>
      </c>
    </row>
    <row r="2566" spans="1:51" outlineLevel="1" x14ac:dyDescent="0.25">
      <c r="A2566" s="4" t="s">
        <v>1104</v>
      </c>
      <c r="B2566" s="4" t="s">
        <v>797</v>
      </c>
      <c r="C2566" s="4" t="s">
        <v>451</v>
      </c>
      <c r="D2566" s="11" t="s">
        <v>779</v>
      </c>
      <c r="E2566" s="32" t="s">
        <v>683</v>
      </c>
      <c r="F2566" s="11" t="s">
        <v>710</v>
      </c>
      <c r="G2566" s="35">
        <v>5126244</v>
      </c>
      <c r="H2566" s="4" t="s">
        <v>3987</v>
      </c>
      <c r="I2566" s="4"/>
      <c r="J2566" s="4"/>
      <c r="K2566" s="4"/>
      <c r="L2566" s="4"/>
      <c r="M2566" s="33"/>
      <c r="N2566" s="38"/>
      <c r="O2566" s="33"/>
      <c r="P2566" s="244">
        <f t="shared" si="216"/>
        <v>0</v>
      </c>
      <c r="Q2566" s="25"/>
      <c r="R2566" s="25"/>
      <c r="S2566" s="25"/>
      <c r="T2566" s="109"/>
      <c r="U2566" s="25"/>
      <c r="V2566" s="25"/>
      <c r="W2566" s="25"/>
      <c r="X2566" s="25">
        <v>0</v>
      </c>
      <c r="Y2566" s="25"/>
      <c r="Z2566" s="25">
        <v>0</v>
      </c>
      <c r="AA2566" s="109"/>
      <c r="AB2566" s="25">
        <v>0</v>
      </c>
      <c r="AC2566" s="25">
        <v>0</v>
      </c>
      <c r="AD2566" s="25">
        <v>0</v>
      </c>
      <c r="AE2566" s="25">
        <v>0</v>
      </c>
      <c r="AF2566" s="25">
        <v>0</v>
      </c>
      <c r="AG2566" s="25">
        <v>0</v>
      </c>
      <c r="AH2566" s="109"/>
      <c r="AI2566" s="25">
        <v>0</v>
      </c>
      <c r="AJ2566" s="25">
        <v>0</v>
      </c>
      <c r="AK2566" s="123">
        <v>0</v>
      </c>
      <c r="AL2566" s="25">
        <v>0</v>
      </c>
      <c r="AM2566" s="25">
        <v>0</v>
      </c>
      <c r="AN2566" s="25">
        <v>0</v>
      </c>
      <c r="AO2566" s="109"/>
      <c r="AP2566" s="25">
        <v>0</v>
      </c>
      <c r="AQ2566" s="25">
        <v>0</v>
      </c>
      <c r="AR2566" s="25">
        <v>0</v>
      </c>
      <c r="AS2566" s="25">
        <v>0</v>
      </c>
      <c r="AT2566" s="25">
        <v>0</v>
      </c>
      <c r="AU2566" s="25">
        <v>0</v>
      </c>
      <c r="AW2566" t="str">
        <f t="shared" si="217"/>
        <v>Phạm Thanh Hà</v>
      </c>
      <c r="AX2566" s="27" t="str">
        <f t="shared" si="218"/>
        <v>Hoàng Phương Lê</v>
      </c>
      <c r="AY2566" s="4" t="str">
        <f t="shared" si="219"/>
        <v>VIN+</v>
      </c>
    </row>
    <row r="2567" spans="1:51" outlineLevel="1" x14ac:dyDescent="0.25">
      <c r="A2567" s="4" t="s">
        <v>1104</v>
      </c>
      <c r="B2567" s="4" t="s">
        <v>797</v>
      </c>
      <c r="C2567" s="4" t="s">
        <v>451</v>
      </c>
      <c r="D2567" s="11" t="s">
        <v>779</v>
      </c>
      <c r="E2567" s="32" t="s">
        <v>683</v>
      </c>
      <c r="F2567" s="11" t="s">
        <v>710</v>
      </c>
      <c r="G2567" s="35">
        <v>5335738</v>
      </c>
      <c r="H2567" s="4" t="s">
        <v>3988</v>
      </c>
      <c r="I2567" s="4"/>
      <c r="J2567" s="4"/>
      <c r="K2567" s="4"/>
      <c r="L2567" s="4"/>
      <c r="M2567" s="33"/>
      <c r="N2567" s="38"/>
      <c r="O2567" s="33"/>
      <c r="P2567" s="244">
        <f t="shared" si="216"/>
        <v>778.11900000000003</v>
      </c>
      <c r="Q2567" s="25"/>
      <c r="R2567" s="25"/>
      <c r="S2567" s="25"/>
      <c r="T2567" s="109"/>
      <c r="U2567" s="25"/>
      <c r="V2567" s="25"/>
      <c r="W2567" s="25"/>
      <c r="X2567" s="25">
        <v>0</v>
      </c>
      <c r="Y2567" s="25"/>
      <c r="Z2567" s="25">
        <v>0</v>
      </c>
      <c r="AA2567" s="109"/>
      <c r="AB2567" s="25">
        <v>0</v>
      </c>
      <c r="AC2567" s="25">
        <v>0</v>
      </c>
      <c r="AD2567" s="25">
        <v>0</v>
      </c>
      <c r="AE2567" s="25">
        <v>0</v>
      </c>
      <c r="AF2567" s="25">
        <v>0</v>
      </c>
      <c r="AG2567" s="25">
        <v>0</v>
      </c>
      <c r="AH2567" s="109"/>
      <c r="AI2567" s="25">
        <v>0</v>
      </c>
      <c r="AJ2567" s="25">
        <v>0</v>
      </c>
      <c r="AK2567" s="123">
        <v>0</v>
      </c>
      <c r="AL2567" s="25">
        <v>0</v>
      </c>
      <c r="AM2567" s="25">
        <v>0</v>
      </c>
      <c r="AN2567" s="25">
        <v>0</v>
      </c>
      <c r="AO2567" s="109"/>
      <c r="AP2567" s="25">
        <v>0</v>
      </c>
      <c r="AQ2567" s="25">
        <v>0</v>
      </c>
      <c r="AR2567" s="25">
        <v>0</v>
      </c>
      <c r="AS2567" s="25">
        <v>778.11900000000003</v>
      </c>
      <c r="AT2567" s="25">
        <v>0</v>
      </c>
      <c r="AU2567" s="25">
        <v>0</v>
      </c>
      <c r="AW2567" t="str">
        <f t="shared" si="217"/>
        <v>Phạm Thanh Hà</v>
      </c>
      <c r="AX2567" s="27" t="str">
        <f t="shared" si="218"/>
        <v>Hoàng Phương Lê</v>
      </c>
      <c r="AY2567" s="4" t="str">
        <f t="shared" si="219"/>
        <v>VIN+</v>
      </c>
    </row>
    <row r="2568" spans="1:51" outlineLevel="1" x14ac:dyDescent="0.25">
      <c r="A2568" s="4" t="s">
        <v>1104</v>
      </c>
      <c r="B2568" s="4" t="s">
        <v>797</v>
      </c>
      <c r="C2568" s="4" t="s">
        <v>451</v>
      </c>
      <c r="D2568" s="11" t="s">
        <v>779</v>
      </c>
      <c r="E2568" s="32" t="s">
        <v>683</v>
      </c>
      <c r="F2568" s="11" t="s">
        <v>710</v>
      </c>
      <c r="G2568" s="35">
        <v>5122563</v>
      </c>
      <c r="H2568" s="4" t="s">
        <v>3989</v>
      </c>
      <c r="I2568" s="4"/>
      <c r="J2568" s="4"/>
      <c r="K2568" s="4"/>
      <c r="L2568" s="4"/>
      <c r="M2568" s="33"/>
      <c r="N2568" s="38"/>
      <c r="O2568" s="33"/>
      <c r="P2568" s="244">
        <f t="shared" si="216"/>
        <v>238.464</v>
      </c>
      <c r="Q2568" s="25"/>
      <c r="R2568" s="25"/>
      <c r="S2568" s="25"/>
      <c r="T2568" s="109"/>
      <c r="U2568" s="25"/>
      <c r="V2568" s="25"/>
      <c r="W2568" s="25"/>
      <c r="X2568" s="25">
        <v>0</v>
      </c>
      <c r="Y2568" s="25"/>
      <c r="Z2568" s="25">
        <v>0</v>
      </c>
      <c r="AA2568" s="109"/>
      <c r="AB2568" s="25">
        <v>0</v>
      </c>
      <c r="AC2568" s="25">
        <v>0</v>
      </c>
      <c r="AD2568" s="25">
        <v>0</v>
      </c>
      <c r="AE2568" s="25">
        <v>0</v>
      </c>
      <c r="AF2568" s="25">
        <v>0</v>
      </c>
      <c r="AG2568" s="25">
        <v>0</v>
      </c>
      <c r="AH2568" s="109"/>
      <c r="AI2568" s="25">
        <v>0</v>
      </c>
      <c r="AJ2568" s="25">
        <v>0</v>
      </c>
      <c r="AK2568" s="123">
        <v>0</v>
      </c>
      <c r="AL2568" s="25">
        <v>0</v>
      </c>
      <c r="AM2568" s="25">
        <v>0</v>
      </c>
      <c r="AN2568" s="25">
        <v>0</v>
      </c>
      <c r="AO2568" s="109"/>
      <c r="AP2568" s="25">
        <v>0</v>
      </c>
      <c r="AQ2568" s="25">
        <v>238.464</v>
      </c>
      <c r="AR2568" s="25">
        <v>0</v>
      </c>
      <c r="AS2568" s="25">
        <v>0</v>
      </c>
      <c r="AT2568" s="25">
        <v>0</v>
      </c>
      <c r="AU2568" s="25">
        <v>0</v>
      </c>
      <c r="AW2568" t="str">
        <f t="shared" si="217"/>
        <v>Phạm Thanh Hà</v>
      </c>
      <c r="AX2568" s="27" t="str">
        <f t="shared" si="218"/>
        <v>Hoàng Phương Lê</v>
      </c>
      <c r="AY2568" s="4" t="str">
        <f t="shared" si="219"/>
        <v>VIN+</v>
      </c>
    </row>
    <row r="2569" spans="1:51" outlineLevel="1" x14ac:dyDescent="0.25">
      <c r="A2569" s="4" t="s">
        <v>1104</v>
      </c>
      <c r="B2569" s="4" t="s">
        <v>797</v>
      </c>
      <c r="C2569" s="4" t="s">
        <v>451</v>
      </c>
      <c r="D2569" s="11" t="s">
        <v>779</v>
      </c>
      <c r="E2569" s="32" t="s">
        <v>683</v>
      </c>
      <c r="F2569" s="11" t="s">
        <v>710</v>
      </c>
      <c r="G2569" s="35">
        <v>5130863</v>
      </c>
      <c r="H2569" s="4" t="s">
        <v>3990</v>
      </c>
      <c r="I2569" s="4"/>
      <c r="J2569" s="4"/>
      <c r="K2569" s="4"/>
      <c r="L2569" s="4"/>
      <c r="M2569" s="33"/>
      <c r="N2569" s="38"/>
      <c r="O2569" s="33"/>
      <c r="P2569" s="244">
        <f t="shared" si="216"/>
        <v>303.49671999999998</v>
      </c>
      <c r="Q2569" s="25"/>
      <c r="R2569" s="25"/>
      <c r="S2569" s="25"/>
      <c r="T2569" s="109"/>
      <c r="U2569" s="25"/>
      <c r="V2569" s="25"/>
      <c r="W2569" s="25"/>
      <c r="X2569" s="25">
        <v>0</v>
      </c>
      <c r="Y2569" s="25"/>
      <c r="Z2569" s="25">
        <v>0</v>
      </c>
      <c r="AA2569" s="109"/>
      <c r="AB2569" s="25">
        <v>0</v>
      </c>
      <c r="AC2569" s="25">
        <v>303.49700000000001</v>
      </c>
      <c r="AD2569" s="25">
        <v>0</v>
      </c>
      <c r="AE2569" s="25">
        <v>0</v>
      </c>
      <c r="AF2569" s="25">
        <v>0</v>
      </c>
      <c r="AG2569" s="25">
        <v>0</v>
      </c>
      <c r="AH2569" s="109"/>
      <c r="AI2569" s="25">
        <v>0</v>
      </c>
      <c r="AJ2569" s="25">
        <v>0</v>
      </c>
      <c r="AK2569" s="123">
        <v>0</v>
      </c>
      <c r="AL2569" s="25">
        <v>541.96100000000001</v>
      </c>
      <c r="AM2569" s="25">
        <v>0</v>
      </c>
      <c r="AN2569" s="25">
        <v>0</v>
      </c>
      <c r="AO2569" s="109"/>
      <c r="AP2569" s="25">
        <v>0</v>
      </c>
      <c r="AQ2569" s="25">
        <v>0</v>
      </c>
      <c r="AR2569" s="25">
        <v>0</v>
      </c>
      <c r="AS2569" s="25">
        <v>0</v>
      </c>
      <c r="AT2569" s="25">
        <v>0</v>
      </c>
      <c r="AU2569" s="25">
        <v>-541.9612800000001</v>
      </c>
      <c r="AW2569" t="str">
        <f t="shared" si="217"/>
        <v>Phạm Thanh Hà</v>
      </c>
      <c r="AX2569" s="27" t="str">
        <f t="shared" si="218"/>
        <v>Hoàng Phương Lê</v>
      </c>
      <c r="AY2569" s="4" t="str">
        <f t="shared" si="219"/>
        <v>VIN+</v>
      </c>
    </row>
    <row r="2570" spans="1:51" outlineLevel="1" x14ac:dyDescent="0.25">
      <c r="A2570" s="4" t="s">
        <v>1104</v>
      </c>
      <c r="B2570" s="4" t="s">
        <v>797</v>
      </c>
      <c r="C2570" s="4" t="s">
        <v>451</v>
      </c>
      <c r="D2570" s="11" t="s">
        <v>779</v>
      </c>
      <c r="E2570" s="32" t="s">
        <v>683</v>
      </c>
      <c r="F2570" s="11" t="s">
        <v>710</v>
      </c>
      <c r="G2570" s="35">
        <v>5127942</v>
      </c>
      <c r="H2570" s="4" t="s">
        <v>3991</v>
      </c>
      <c r="I2570" s="4"/>
      <c r="J2570" s="4"/>
      <c r="K2570" s="4"/>
      <c r="L2570" s="4"/>
      <c r="M2570" s="33"/>
      <c r="N2570" s="38"/>
      <c r="O2570" s="33"/>
      <c r="P2570" s="244">
        <f t="shared" ref="P2570:P2633" si="220">SUM(Q2570:AU2570)</f>
        <v>1023.749</v>
      </c>
      <c r="Q2570" s="25"/>
      <c r="R2570" s="25"/>
      <c r="S2570" s="25"/>
      <c r="T2570" s="109"/>
      <c r="U2570" s="25"/>
      <c r="V2570" s="25"/>
      <c r="W2570" s="25"/>
      <c r="X2570" s="25">
        <v>0</v>
      </c>
      <c r="Y2570" s="25"/>
      <c r="Z2570" s="25">
        <v>0</v>
      </c>
      <c r="AA2570" s="109"/>
      <c r="AB2570" s="25">
        <v>0</v>
      </c>
      <c r="AC2570" s="25">
        <v>303.49700000000001</v>
      </c>
      <c r="AD2570" s="25">
        <v>0</v>
      </c>
      <c r="AE2570" s="25">
        <v>0</v>
      </c>
      <c r="AF2570" s="25">
        <v>0</v>
      </c>
      <c r="AG2570" s="25">
        <v>0</v>
      </c>
      <c r="AH2570" s="109"/>
      <c r="AI2570" s="25">
        <v>0</v>
      </c>
      <c r="AJ2570" s="25">
        <v>0</v>
      </c>
      <c r="AK2570" s="123">
        <v>0</v>
      </c>
      <c r="AL2570" s="25">
        <v>0</v>
      </c>
      <c r="AM2570" s="25">
        <v>0</v>
      </c>
      <c r="AN2570" s="25">
        <v>0</v>
      </c>
      <c r="AO2570" s="109"/>
      <c r="AP2570" s="25">
        <v>0</v>
      </c>
      <c r="AQ2570" s="25">
        <v>0</v>
      </c>
      <c r="AR2570" s="25">
        <v>0</v>
      </c>
      <c r="AS2570" s="25">
        <v>720.25199999999995</v>
      </c>
      <c r="AT2570" s="25">
        <v>0</v>
      </c>
      <c r="AU2570" s="25">
        <v>0</v>
      </c>
      <c r="AW2570" t="str">
        <f t="shared" ref="AW2570:AW2633" si="221">+C2570</f>
        <v>Phạm Thanh Hà</v>
      </c>
      <c r="AX2570" s="27" t="str">
        <f t="shared" ref="AX2570:AX2633" si="222">+E2570</f>
        <v>Hoàng Phương Lê</v>
      </c>
      <c r="AY2570" s="4" t="str">
        <f t="shared" si="219"/>
        <v>VIN+</v>
      </c>
    </row>
    <row r="2571" spans="1:51" outlineLevel="1" x14ac:dyDescent="0.25">
      <c r="A2571" s="4" t="s">
        <v>1104</v>
      </c>
      <c r="B2571" s="4" t="s">
        <v>797</v>
      </c>
      <c r="C2571" s="4" t="s">
        <v>451</v>
      </c>
      <c r="D2571" s="11" t="s">
        <v>779</v>
      </c>
      <c r="E2571" s="32" t="s">
        <v>683</v>
      </c>
      <c r="F2571" s="11" t="s">
        <v>710</v>
      </c>
      <c r="G2571" s="35">
        <v>5129573</v>
      </c>
      <c r="H2571" s="4" t="s">
        <v>3992</v>
      </c>
      <c r="I2571" s="4"/>
      <c r="J2571" s="4"/>
      <c r="K2571" s="4"/>
      <c r="L2571" s="4"/>
      <c r="M2571" s="33"/>
      <c r="N2571" s="38"/>
      <c r="O2571" s="33"/>
      <c r="P2571" s="244">
        <f t="shared" si="220"/>
        <v>539.65499999999997</v>
      </c>
      <c r="Q2571" s="25"/>
      <c r="R2571" s="25"/>
      <c r="S2571" s="25"/>
      <c r="T2571" s="109"/>
      <c r="U2571" s="25"/>
      <c r="V2571" s="25"/>
      <c r="W2571" s="25"/>
      <c r="X2571" s="25">
        <v>0</v>
      </c>
      <c r="Y2571" s="25"/>
      <c r="Z2571" s="25">
        <v>0</v>
      </c>
      <c r="AA2571" s="109"/>
      <c r="AB2571" s="25">
        <v>0</v>
      </c>
      <c r="AC2571" s="25">
        <v>0</v>
      </c>
      <c r="AD2571" s="25">
        <v>0</v>
      </c>
      <c r="AE2571" s="25">
        <v>0</v>
      </c>
      <c r="AF2571" s="25">
        <v>0</v>
      </c>
      <c r="AG2571" s="25">
        <v>0</v>
      </c>
      <c r="AH2571" s="109"/>
      <c r="AI2571" s="25">
        <v>0</v>
      </c>
      <c r="AJ2571" s="25">
        <v>0</v>
      </c>
      <c r="AK2571" s="123">
        <v>0</v>
      </c>
      <c r="AL2571" s="25">
        <v>0</v>
      </c>
      <c r="AM2571" s="25">
        <v>0</v>
      </c>
      <c r="AN2571" s="25">
        <v>0</v>
      </c>
      <c r="AO2571" s="109"/>
      <c r="AP2571" s="25">
        <v>0</v>
      </c>
      <c r="AQ2571" s="25">
        <v>0</v>
      </c>
      <c r="AR2571" s="25">
        <v>0</v>
      </c>
      <c r="AS2571" s="25">
        <v>539.65499999999997</v>
      </c>
      <c r="AT2571" s="25">
        <v>0</v>
      </c>
      <c r="AU2571" s="25">
        <v>0</v>
      </c>
      <c r="AW2571" t="str">
        <f t="shared" si="221"/>
        <v>Phạm Thanh Hà</v>
      </c>
      <c r="AX2571" s="27" t="str">
        <f t="shared" si="222"/>
        <v>Hoàng Phương Lê</v>
      </c>
      <c r="AY2571" s="4" t="str">
        <f t="shared" si="219"/>
        <v>VIN+</v>
      </c>
    </row>
    <row r="2572" spans="1:51" outlineLevel="1" x14ac:dyDescent="0.25">
      <c r="A2572" s="4" t="s">
        <v>1104</v>
      </c>
      <c r="B2572" s="4" t="s">
        <v>797</v>
      </c>
      <c r="C2572" s="4" t="s">
        <v>451</v>
      </c>
      <c r="D2572" s="11" t="s">
        <v>779</v>
      </c>
      <c r="E2572" s="32" t="s">
        <v>683</v>
      </c>
      <c r="F2572" s="11" t="s">
        <v>710</v>
      </c>
      <c r="G2572" s="35">
        <v>5129296</v>
      </c>
      <c r="H2572" s="4" t="s">
        <v>3993</v>
      </c>
      <c r="I2572" s="4"/>
      <c r="J2572" s="4"/>
      <c r="K2572" s="4"/>
      <c r="L2572" s="4"/>
      <c r="M2572" s="33"/>
      <c r="N2572" s="38"/>
      <c r="O2572" s="33"/>
      <c r="P2572" s="244">
        <f t="shared" si="220"/>
        <v>961.02300000000002</v>
      </c>
      <c r="Q2572" s="25"/>
      <c r="R2572" s="25"/>
      <c r="S2572" s="25"/>
      <c r="T2572" s="109"/>
      <c r="U2572" s="25"/>
      <c r="V2572" s="25"/>
      <c r="W2572" s="25"/>
      <c r="X2572" s="25">
        <v>0</v>
      </c>
      <c r="Y2572" s="25"/>
      <c r="Z2572" s="25">
        <v>0</v>
      </c>
      <c r="AA2572" s="109"/>
      <c r="AB2572" s="25">
        <v>0</v>
      </c>
      <c r="AC2572" s="25">
        <v>303.49700000000001</v>
      </c>
      <c r="AD2572" s="25">
        <v>0</v>
      </c>
      <c r="AE2572" s="25">
        <v>0</v>
      </c>
      <c r="AF2572" s="25">
        <v>0</v>
      </c>
      <c r="AG2572" s="25">
        <v>0</v>
      </c>
      <c r="AH2572" s="109"/>
      <c r="AI2572" s="25">
        <v>0</v>
      </c>
      <c r="AJ2572" s="25">
        <v>0</v>
      </c>
      <c r="AK2572" s="123">
        <v>0</v>
      </c>
      <c r="AL2572" s="25">
        <v>0</v>
      </c>
      <c r="AM2572" s="25">
        <v>0</v>
      </c>
      <c r="AN2572" s="25">
        <v>0</v>
      </c>
      <c r="AO2572" s="109"/>
      <c r="AP2572" s="25">
        <v>238.464</v>
      </c>
      <c r="AQ2572" s="25">
        <v>0</v>
      </c>
      <c r="AR2572" s="25">
        <v>0</v>
      </c>
      <c r="AS2572" s="25">
        <v>419.06200000000001</v>
      </c>
      <c r="AT2572" s="25">
        <v>0</v>
      </c>
      <c r="AU2572" s="25">
        <v>0</v>
      </c>
      <c r="AW2572" t="str">
        <f t="shared" si="221"/>
        <v>Phạm Thanh Hà</v>
      </c>
      <c r="AX2572" s="27" t="str">
        <f t="shared" si="222"/>
        <v>Hoàng Phương Lê</v>
      </c>
      <c r="AY2572" s="4" t="str">
        <f t="shared" si="219"/>
        <v>VIN+</v>
      </c>
    </row>
    <row r="2573" spans="1:51" outlineLevel="1" x14ac:dyDescent="0.25">
      <c r="A2573" s="4" t="s">
        <v>1104</v>
      </c>
      <c r="B2573" s="4" t="s">
        <v>797</v>
      </c>
      <c r="C2573" s="4" t="s">
        <v>451</v>
      </c>
      <c r="D2573" s="11" t="s">
        <v>779</v>
      </c>
      <c r="E2573" s="32" t="s">
        <v>683</v>
      </c>
      <c r="F2573" s="11" t="s">
        <v>710</v>
      </c>
      <c r="G2573" s="35">
        <v>5121841</v>
      </c>
      <c r="H2573" s="4" t="s">
        <v>3994</v>
      </c>
      <c r="I2573" s="4"/>
      <c r="J2573" s="4"/>
      <c r="K2573" s="4"/>
      <c r="L2573" s="4"/>
      <c r="M2573" s="33"/>
      <c r="N2573" s="38"/>
      <c r="O2573" s="33"/>
      <c r="P2573" s="244">
        <f t="shared" si="220"/>
        <v>597.52099999999996</v>
      </c>
      <c r="Q2573" s="25"/>
      <c r="R2573" s="25"/>
      <c r="S2573" s="25"/>
      <c r="T2573" s="109"/>
      <c r="U2573" s="25"/>
      <c r="V2573" s="25"/>
      <c r="W2573" s="25"/>
      <c r="X2573" s="25">
        <v>0</v>
      </c>
      <c r="Y2573" s="25"/>
      <c r="Z2573" s="25">
        <v>0</v>
      </c>
      <c r="AA2573" s="109"/>
      <c r="AB2573" s="25">
        <v>0</v>
      </c>
      <c r="AC2573" s="25">
        <v>0</v>
      </c>
      <c r="AD2573" s="25">
        <v>0</v>
      </c>
      <c r="AE2573" s="25">
        <v>0</v>
      </c>
      <c r="AF2573" s="25">
        <v>0</v>
      </c>
      <c r="AG2573" s="25">
        <v>0</v>
      </c>
      <c r="AH2573" s="109"/>
      <c r="AI2573" s="25">
        <v>0</v>
      </c>
      <c r="AJ2573" s="25">
        <v>0</v>
      </c>
      <c r="AK2573" s="123">
        <v>0</v>
      </c>
      <c r="AL2573" s="25">
        <v>359.05700000000002</v>
      </c>
      <c r="AM2573" s="25">
        <v>0</v>
      </c>
      <c r="AN2573" s="25">
        <v>0</v>
      </c>
      <c r="AO2573" s="109"/>
      <c r="AP2573" s="25">
        <v>238.464</v>
      </c>
      <c r="AQ2573" s="25">
        <v>0</v>
      </c>
      <c r="AR2573" s="25">
        <v>0</v>
      </c>
      <c r="AS2573" s="25">
        <v>0</v>
      </c>
      <c r="AT2573" s="25">
        <v>0</v>
      </c>
      <c r="AU2573" s="25">
        <v>0</v>
      </c>
      <c r="AW2573" t="str">
        <f t="shared" si="221"/>
        <v>Phạm Thanh Hà</v>
      </c>
      <c r="AX2573" s="27" t="str">
        <f t="shared" si="222"/>
        <v>Hoàng Phương Lê</v>
      </c>
      <c r="AY2573" s="4" t="str">
        <f t="shared" si="219"/>
        <v>VIN+</v>
      </c>
    </row>
    <row r="2574" spans="1:51" outlineLevel="1" x14ac:dyDescent="0.25">
      <c r="A2574" s="4" t="s">
        <v>1104</v>
      </c>
      <c r="B2574" s="4" t="s">
        <v>797</v>
      </c>
      <c r="C2574" s="4" t="s">
        <v>451</v>
      </c>
      <c r="D2574" s="11" t="s">
        <v>779</v>
      </c>
      <c r="E2574" s="32" t="s">
        <v>683</v>
      </c>
      <c r="F2574" s="11" t="s">
        <v>710</v>
      </c>
      <c r="G2574" s="35">
        <v>5270763</v>
      </c>
      <c r="H2574" s="4" t="s">
        <v>3995</v>
      </c>
      <c r="I2574" s="4"/>
      <c r="J2574" s="4"/>
      <c r="K2574" s="4"/>
      <c r="L2574" s="4"/>
      <c r="M2574" s="33"/>
      <c r="N2574" s="38"/>
      <c r="O2574" s="33"/>
      <c r="P2574" s="244">
        <f t="shared" si="220"/>
        <v>238.464</v>
      </c>
      <c r="Q2574" s="25"/>
      <c r="R2574" s="25"/>
      <c r="S2574" s="25"/>
      <c r="T2574" s="109"/>
      <c r="U2574" s="25"/>
      <c r="V2574" s="25"/>
      <c r="W2574" s="25"/>
      <c r="X2574" s="25">
        <v>0</v>
      </c>
      <c r="Y2574" s="25"/>
      <c r="Z2574" s="25">
        <v>0</v>
      </c>
      <c r="AA2574" s="109"/>
      <c r="AB2574" s="25">
        <v>0</v>
      </c>
      <c r="AC2574" s="25">
        <v>0</v>
      </c>
      <c r="AD2574" s="25">
        <v>0</v>
      </c>
      <c r="AE2574" s="25">
        <v>0</v>
      </c>
      <c r="AF2574" s="25">
        <v>0</v>
      </c>
      <c r="AG2574" s="25">
        <v>0</v>
      </c>
      <c r="AH2574" s="109"/>
      <c r="AI2574" s="25">
        <v>0</v>
      </c>
      <c r="AJ2574" s="25">
        <v>0</v>
      </c>
      <c r="AK2574" s="123">
        <v>0</v>
      </c>
      <c r="AL2574" s="25">
        <v>238.464</v>
      </c>
      <c r="AM2574" s="25">
        <v>0</v>
      </c>
      <c r="AN2574" s="25">
        <v>0</v>
      </c>
      <c r="AO2574" s="109"/>
      <c r="AP2574" s="25">
        <v>0</v>
      </c>
      <c r="AQ2574" s="25">
        <v>0</v>
      </c>
      <c r="AR2574" s="25">
        <v>0</v>
      </c>
      <c r="AS2574" s="25">
        <v>0</v>
      </c>
      <c r="AT2574" s="25">
        <v>0</v>
      </c>
      <c r="AU2574" s="25">
        <v>0</v>
      </c>
      <c r="AW2574" t="str">
        <f t="shared" si="221"/>
        <v>Phạm Thanh Hà</v>
      </c>
      <c r="AX2574" s="27" t="str">
        <f t="shared" si="222"/>
        <v>Hoàng Phương Lê</v>
      </c>
      <c r="AY2574" s="4" t="str">
        <f t="shared" si="219"/>
        <v>VIN+</v>
      </c>
    </row>
    <row r="2575" spans="1:51" outlineLevel="1" x14ac:dyDescent="0.25">
      <c r="A2575" s="4" t="s">
        <v>1104</v>
      </c>
      <c r="B2575" s="4" t="s">
        <v>797</v>
      </c>
      <c r="C2575" s="4" t="s">
        <v>451</v>
      </c>
      <c r="D2575" s="11" t="s">
        <v>779</v>
      </c>
      <c r="E2575" s="32" t="s">
        <v>683</v>
      </c>
      <c r="F2575" s="11" t="s">
        <v>710</v>
      </c>
      <c r="G2575" s="35">
        <v>5128792</v>
      </c>
      <c r="H2575" s="4" t="s">
        <v>3996</v>
      </c>
      <c r="I2575" s="4"/>
      <c r="J2575" s="4"/>
      <c r="K2575" s="4"/>
      <c r="L2575" s="4"/>
      <c r="M2575" s="33"/>
      <c r="N2575" s="38"/>
      <c r="O2575" s="33"/>
      <c r="P2575" s="244">
        <f t="shared" si="220"/>
        <v>835.9849999999999</v>
      </c>
      <c r="Q2575" s="25"/>
      <c r="R2575" s="25"/>
      <c r="S2575" s="25"/>
      <c r="T2575" s="109"/>
      <c r="U2575" s="25"/>
      <c r="V2575" s="25"/>
      <c r="W2575" s="25"/>
      <c r="X2575" s="25">
        <v>0</v>
      </c>
      <c r="Y2575" s="25"/>
      <c r="Z2575" s="25">
        <v>0</v>
      </c>
      <c r="AA2575" s="109"/>
      <c r="AB2575" s="25">
        <v>0</v>
      </c>
      <c r="AC2575" s="25">
        <v>0</v>
      </c>
      <c r="AD2575" s="25">
        <v>0</v>
      </c>
      <c r="AE2575" s="25">
        <v>0</v>
      </c>
      <c r="AF2575" s="25">
        <v>0</v>
      </c>
      <c r="AG2575" s="25">
        <v>0</v>
      </c>
      <c r="AH2575" s="109"/>
      <c r="AI2575" s="25">
        <v>0</v>
      </c>
      <c r="AJ2575" s="25">
        <v>0</v>
      </c>
      <c r="AK2575" s="123">
        <v>0</v>
      </c>
      <c r="AL2575" s="25">
        <v>238.464</v>
      </c>
      <c r="AM2575" s="25">
        <v>0</v>
      </c>
      <c r="AN2575" s="25">
        <v>0</v>
      </c>
      <c r="AO2575" s="109"/>
      <c r="AP2575" s="25">
        <v>0</v>
      </c>
      <c r="AQ2575" s="25">
        <v>0</v>
      </c>
      <c r="AR2575" s="25">
        <v>0</v>
      </c>
      <c r="AS2575" s="25">
        <v>597.52099999999996</v>
      </c>
      <c r="AT2575" s="25">
        <v>0</v>
      </c>
      <c r="AU2575" s="25">
        <v>0</v>
      </c>
      <c r="AW2575" t="str">
        <f t="shared" si="221"/>
        <v>Phạm Thanh Hà</v>
      </c>
      <c r="AX2575" s="27" t="str">
        <f t="shared" si="222"/>
        <v>Hoàng Phương Lê</v>
      </c>
      <c r="AY2575" s="4" t="str">
        <f t="shared" si="219"/>
        <v>VIN+</v>
      </c>
    </row>
    <row r="2576" spans="1:51" outlineLevel="1" x14ac:dyDescent="0.25">
      <c r="A2576" s="4" t="s">
        <v>1104</v>
      </c>
      <c r="B2576" s="4" t="s">
        <v>797</v>
      </c>
      <c r="C2576" s="4" t="s">
        <v>451</v>
      </c>
      <c r="D2576" s="11" t="s">
        <v>779</v>
      </c>
      <c r="E2576" s="32" t="s">
        <v>683</v>
      </c>
      <c r="F2576" s="11" t="s">
        <v>710</v>
      </c>
      <c r="G2576" s="35">
        <v>5126974</v>
      </c>
      <c r="H2576" s="4" t="s">
        <v>3997</v>
      </c>
      <c r="I2576" s="4"/>
      <c r="J2576" s="4"/>
      <c r="K2576" s="4"/>
      <c r="L2576" s="4"/>
      <c r="M2576" s="33"/>
      <c r="N2576" s="38"/>
      <c r="O2576" s="33"/>
      <c r="P2576" s="244">
        <f t="shared" si="220"/>
        <v>541.96100000000001</v>
      </c>
      <c r="Q2576" s="25"/>
      <c r="R2576" s="25"/>
      <c r="S2576" s="25"/>
      <c r="T2576" s="109"/>
      <c r="U2576" s="25"/>
      <c r="V2576" s="25"/>
      <c r="W2576" s="25"/>
      <c r="X2576" s="25">
        <v>0</v>
      </c>
      <c r="Y2576" s="25"/>
      <c r="Z2576" s="25">
        <v>0</v>
      </c>
      <c r="AA2576" s="109"/>
      <c r="AB2576" s="25">
        <v>0</v>
      </c>
      <c r="AC2576" s="25">
        <v>0</v>
      </c>
      <c r="AD2576" s="25">
        <v>0</v>
      </c>
      <c r="AE2576" s="25">
        <v>0</v>
      </c>
      <c r="AF2576" s="25">
        <v>0</v>
      </c>
      <c r="AG2576" s="25">
        <v>0</v>
      </c>
      <c r="AH2576" s="109"/>
      <c r="AI2576" s="25">
        <v>0</v>
      </c>
      <c r="AJ2576" s="25">
        <v>0</v>
      </c>
      <c r="AK2576" s="123">
        <v>0</v>
      </c>
      <c r="AL2576" s="25">
        <v>238.464</v>
      </c>
      <c r="AM2576" s="25">
        <v>0</v>
      </c>
      <c r="AN2576" s="25">
        <v>0</v>
      </c>
      <c r="AO2576" s="109"/>
      <c r="AP2576" s="25">
        <v>303.49700000000001</v>
      </c>
      <c r="AQ2576" s="25">
        <v>0</v>
      </c>
      <c r="AR2576" s="25">
        <v>0</v>
      </c>
      <c r="AS2576" s="25">
        <v>0</v>
      </c>
      <c r="AT2576" s="25">
        <v>0</v>
      </c>
      <c r="AU2576" s="25">
        <v>0</v>
      </c>
      <c r="AW2576" t="str">
        <f t="shared" si="221"/>
        <v>Phạm Thanh Hà</v>
      </c>
      <c r="AX2576" s="27" t="str">
        <f t="shared" si="222"/>
        <v>Hoàng Phương Lê</v>
      </c>
      <c r="AY2576" s="4" t="str">
        <f t="shared" si="219"/>
        <v>VIN+</v>
      </c>
    </row>
    <row r="2577" spans="1:51" outlineLevel="1" x14ac:dyDescent="0.25">
      <c r="A2577" s="4" t="s">
        <v>1104</v>
      </c>
      <c r="B2577" s="4" t="s">
        <v>797</v>
      </c>
      <c r="C2577" s="4" t="s">
        <v>451</v>
      </c>
      <c r="D2577" s="11" t="s">
        <v>779</v>
      </c>
      <c r="E2577" s="32" t="s">
        <v>683</v>
      </c>
      <c r="F2577" s="11" t="s">
        <v>710</v>
      </c>
      <c r="G2577" s="35">
        <v>5127845</v>
      </c>
      <c r="H2577" s="4" t="s">
        <v>3998</v>
      </c>
      <c r="I2577" s="4"/>
      <c r="J2577" s="4"/>
      <c r="K2577" s="4"/>
      <c r="L2577" s="4"/>
      <c r="M2577" s="33"/>
      <c r="N2577" s="38"/>
      <c r="O2577" s="33"/>
      <c r="P2577" s="244">
        <f t="shared" si="220"/>
        <v>238.464</v>
      </c>
      <c r="Q2577" s="25"/>
      <c r="R2577" s="25"/>
      <c r="S2577" s="25"/>
      <c r="T2577" s="109"/>
      <c r="U2577" s="25"/>
      <c r="V2577" s="25"/>
      <c r="W2577" s="25"/>
      <c r="X2577" s="25">
        <v>0</v>
      </c>
      <c r="Y2577" s="25"/>
      <c r="Z2577" s="25">
        <v>0</v>
      </c>
      <c r="AA2577" s="109"/>
      <c r="AB2577" s="25">
        <v>0</v>
      </c>
      <c r="AC2577" s="25">
        <v>0</v>
      </c>
      <c r="AD2577" s="25">
        <v>0</v>
      </c>
      <c r="AE2577" s="25">
        <v>0</v>
      </c>
      <c r="AF2577" s="25">
        <v>0</v>
      </c>
      <c r="AG2577" s="25">
        <v>0</v>
      </c>
      <c r="AH2577" s="109"/>
      <c r="AI2577" s="25">
        <v>0</v>
      </c>
      <c r="AJ2577" s="25">
        <v>0</v>
      </c>
      <c r="AK2577" s="123">
        <v>0</v>
      </c>
      <c r="AL2577" s="25">
        <v>0</v>
      </c>
      <c r="AM2577" s="25">
        <v>0</v>
      </c>
      <c r="AN2577" s="25">
        <v>0</v>
      </c>
      <c r="AO2577" s="109"/>
      <c r="AP2577" s="25">
        <v>238.464</v>
      </c>
      <c r="AQ2577" s="25">
        <v>0</v>
      </c>
      <c r="AR2577" s="25">
        <v>0</v>
      </c>
      <c r="AS2577" s="25">
        <v>0</v>
      </c>
      <c r="AT2577" s="25">
        <v>0</v>
      </c>
      <c r="AU2577" s="25">
        <v>0</v>
      </c>
      <c r="AW2577" t="str">
        <f t="shared" si="221"/>
        <v>Phạm Thanh Hà</v>
      </c>
      <c r="AX2577" s="27" t="str">
        <f t="shared" si="222"/>
        <v>Hoàng Phương Lê</v>
      </c>
      <c r="AY2577" s="4" t="str">
        <f t="shared" si="219"/>
        <v>VIN+</v>
      </c>
    </row>
    <row r="2578" spans="1:51" outlineLevel="1" x14ac:dyDescent="0.25">
      <c r="A2578" s="4" t="s">
        <v>1104</v>
      </c>
      <c r="B2578" s="4" t="s">
        <v>797</v>
      </c>
      <c r="C2578" s="4" t="s">
        <v>451</v>
      </c>
      <c r="D2578" s="11" t="s">
        <v>779</v>
      </c>
      <c r="E2578" s="32" t="s">
        <v>683</v>
      </c>
      <c r="F2578" s="11" t="s">
        <v>710</v>
      </c>
      <c r="G2578" s="35">
        <v>5120949</v>
      </c>
      <c r="H2578" s="4" t="s">
        <v>3999</v>
      </c>
      <c r="I2578" s="4"/>
      <c r="J2578" s="4"/>
      <c r="K2578" s="4"/>
      <c r="L2578" s="4"/>
      <c r="M2578" s="33"/>
      <c r="N2578" s="38"/>
      <c r="O2578" s="33"/>
      <c r="P2578" s="244">
        <f t="shared" si="220"/>
        <v>541.96100000000001</v>
      </c>
      <c r="Q2578" s="25"/>
      <c r="R2578" s="25"/>
      <c r="S2578" s="25"/>
      <c r="T2578" s="109"/>
      <c r="U2578" s="25"/>
      <c r="V2578" s="25"/>
      <c r="W2578" s="25"/>
      <c r="X2578" s="25">
        <v>0</v>
      </c>
      <c r="Y2578" s="25"/>
      <c r="Z2578" s="25">
        <v>0</v>
      </c>
      <c r="AA2578" s="109"/>
      <c r="AB2578" s="25">
        <v>0</v>
      </c>
      <c r="AC2578" s="25">
        <v>0</v>
      </c>
      <c r="AD2578" s="25">
        <v>0</v>
      </c>
      <c r="AE2578" s="25">
        <v>0</v>
      </c>
      <c r="AF2578" s="25">
        <v>0</v>
      </c>
      <c r="AG2578" s="25">
        <v>0</v>
      </c>
      <c r="AH2578" s="109"/>
      <c r="AI2578" s="25">
        <v>0</v>
      </c>
      <c r="AJ2578" s="25">
        <v>0</v>
      </c>
      <c r="AK2578" s="123">
        <v>0</v>
      </c>
      <c r="AL2578" s="25">
        <v>0</v>
      </c>
      <c r="AM2578" s="25">
        <v>0</v>
      </c>
      <c r="AN2578" s="25">
        <v>0</v>
      </c>
      <c r="AO2578" s="109"/>
      <c r="AP2578" s="25">
        <v>541.96100000000001</v>
      </c>
      <c r="AQ2578" s="25">
        <v>0</v>
      </c>
      <c r="AR2578" s="25">
        <v>0</v>
      </c>
      <c r="AS2578" s="25">
        <v>0</v>
      </c>
      <c r="AT2578" s="25">
        <v>0</v>
      </c>
      <c r="AU2578" s="25">
        <v>0</v>
      </c>
      <c r="AW2578" t="str">
        <f t="shared" si="221"/>
        <v>Phạm Thanh Hà</v>
      </c>
      <c r="AX2578" s="27" t="str">
        <f t="shared" si="222"/>
        <v>Hoàng Phương Lê</v>
      </c>
      <c r="AY2578" s="4" t="str">
        <f t="shared" si="219"/>
        <v>VIN+</v>
      </c>
    </row>
    <row r="2579" spans="1:51" outlineLevel="1" x14ac:dyDescent="0.25">
      <c r="A2579" s="4" t="s">
        <v>1104</v>
      </c>
      <c r="B2579" s="4" t="s">
        <v>797</v>
      </c>
      <c r="C2579" s="4" t="s">
        <v>451</v>
      </c>
      <c r="D2579" s="11" t="s">
        <v>779</v>
      </c>
      <c r="E2579" s="32" t="s">
        <v>683</v>
      </c>
      <c r="F2579" s="11" t="s">
        <v>710</v>
      </c>
      <c r="G2579" s="35">
        <v>5125560</v>
      </c>
      <c r="H2579" s="4" t="s">
        <v>4000</v>
      </c>
      <c r="I2579" s="4"/>
      <c r="J2579" s="4"/>
      <c r="K2579" s="4"/>
      <c r="L2579" s="4"/>
      <c r="M2579" s="33"/>
      <c r="N2579" s="38"/>
      <c r="O2579" s="33"/>
      <c r="P2579" s="244">
        <f t="shared" si="220"/>
        <v>484.09500000000003</v>
      </c>
      <c r="Q2579" s="25"/>
      <c r="R2579" s="25"/>
      <c r="S2579" s="25"/>
      <c r="T2579" s="109"/>
      <c r="U2579" s="25"/>
      <c r="V2579" s="25"/>
      <c r="W2579" s="25"/>
      <c r="X2579" s="25">
        <v>0</v>
      </c>
      <c r="Y2579" s="25"/>
      <c r="Z2579" s="25">
        <v>0</v>
      </c>
      <c r="AA2579" s="109"/>
      <c r="AB2579" s="25">
        <v>0</v>
      </c>
      <c r="AC2579" s="25">
        <v>0</v>
      </c>
      <c r="AD2579" s="25">
        <v>0</v>
      </c>
      <c r="AE2579" s="25">
        <v>0</v>
      </c>
      <c r="AF2579" s="25">
        <v>0</v>
      </c>
      <c r="AG2579" s="25">
        <v>0</v>
      </c>
      <c r="AH2579" s="109"/>
      <c r="AI2579" s="25">
        <v>0</v>
      </c>
      <c r="AJ2579" s="25">
        <v>0</v>
      </c>
      <c r="AK2579" s="123">
        <v>0</v>
      </c>
      <c r="AL2579" s="25">
        <v>0</v>
      </c>
      <c r="AM2579" s="25">
        <v>0</v>
      </c>
      <c r="AN2579" s="25">
        <v>0</v>
      </c>
      <c r="AO2579" s="109"/>
      <c r="AP2579" s="25">
        <v>0</v>
      </c>
      <c r="AQ2579" s="25">
        <v>0</v>
      </c>
      <c r="AR2579" s="25">
        <v>0</v>
      </c>
      <c r="AS2579" s="25">
        <v>484.09500000000003</v>
      </c>
      <c r="AT2579" s="25">
        <v>0</v>
      </c>
      <c r="AU2579" s="25">
        <v>0</v>
      </c>
      <c r="AW2579" t="str">
        <f t="shared" si="221"/>
        <v>Phạm Thanh Hà</v>
      </c>
      <c r="AX2579" s="27" t="str">
        <f t="shared" si="222"/>
        <v>Hoàng Phương Lê</v>
      </c>
      <c r="AY2579" s="4" t="str">
        <f t="shared" si="219"/>
        <v>VIN+</v>
      </c>
    </row>
    <row r="2580" spans="1:51" outlineLevel="1" x14ac:dyDescent="0.25">
      <c r="A2580" s="4" t="s">
        <v>1104</v>
      </c>
      <c r="B2580" s="4" t="s">
        <v>797</v>
      </c>
      <c r="C2580" s="4" t="s">
        <v>451</v>
      </c>
      <c r="D2580" s="11" t="s">
        <v>779</v>
      </c>
      <c r="E2580" s="32" t="s">
        <v>683</v>
      </c>
      <c r="F2580" s="11" t="s">
        <v>710</v>
      </c>
      <c r="G2580" s="35">
        <v>5278187</v>
      </c>
      <c r="H2580" s="4" t="s">
        <v>4001</v>
      </c>
      <c r="I2580" s="4"/>
      <c r="J2580" s="4"/>
      <c r="K2580" s="4"/>
      <c r="L2580" s="4"/>
      <c r="M2580" s="33"/>
      <c r="N2580" s="38"/>
      <c r="O2580" s="33"/>
      <c r="P2580" s="244">
        <f t="shared" si="220"/>
        <v>1329.5529999999999</v>
      </c>
      <c r="Q2580" s="25"/>
      <c r="R2580" s="25"/>
      <c r="S2580" s="25"/>
      <c r="T2580" s="109"/>
      <c r="U2580" s="25"/>
      <c r="V2580" s="25"/>
      <c r="W2580" s="25"/>
      <c r="X2580" s="25">
        <v>0</v>
      </c>
      <c r="Y2580" s="25"/>
      <c r="Z2580" s="25">
        <v>0</v>
      </c>
      <c r="AA2580" s="109"/>
      <c r="AB2580" s="25">
        <v>0</v>
      </c>
      <c r="AC2580" s="25">
        <v>0</v>
      </c>
      <c r="AD2580" s="25">
        <v>0</v>
      </c>
      <c r="AE2580" s="25">
        <v>0</v>
      </c>
      <c r="AF2580" s="25">
        <v>0</v>
      </c>
      <c r="AG2580" s="25">
        <v>0</v>
      </c>
      <c r="AH2580" s="109"/>
      <c r="AI2580" s="25">
        <v>303.49700000000001</v>
      </c>
      <c r="AJ2580" s="25">
        <v>0</v>
      </c>
      <c r="AK2580" s="123">
        <v>0</v>
      </c>
      <c r="AL2580" s="25">
        <v>0</v>
      </c>
      <c r="AM2580" s="25">
        <v>0</v>
      </c>
      <c r="AN2580" s="25">
        <v>0</v>
      </c>
      <c r="AO2580" s="109"/>
      <c r="AP2580" s="25">
        <v>0</v>
      </c>
      <c r="AQ2580" s="25">
        <v>845.45799999999997</v>
      </c>
      <c r="AR2580" s="25">
        <v>0</v>
      </c>
      <c r="AS2580" s="25">
        <v>0</v>
      </c>
      <c r="AT2580" s="25">
        <v>0</v>
      </c>
      <c r="AU2580" s="25">
        <v>180.59800000000001</v>
      </c>
      <c r="AW2580" t="str">
        <f t="shared" si="221"/>
        <v>Phạm Thanh Hà</v>
      </c>
      <c r="AX2580" s="27" t="str">
        <f t="shared" si="222"/>
        <v>Hoàng Phương Lê</v>
      </c>
      <c r="AY2580" s="4" t="str">
        <f t="shared" si="219"/>
        <v>VIN+</v>
      </c>
    </row>
    <row r="2581" spans="1:51" outlineLevel="1" x14ac:dyDescent="0.25">
      <c r="A2581" s="4" t="s">
        <v>1104</v>
      </c>
      <c r="B2581" s="4" t="s">
        <v>797</v>
      </c>
      <c r="C2581" s="4" t="s">
        <v>451</v>
      </c>
      <c r="D2581" s="11" t="s">
        <v>779</v>
      </c>
      <c r="E2581" s="32" t="s">
        <v>683</v>
      </c>
      <c r="F2581" s="11" t="s">
        <v>710</v>
      </c>
      <c r="G2581" s="35">
        <v>5136490</v>
      </c>
      <c r="H2581" s="4" t="s">
        <v>4002</v>
      </c>
      <c r="I2581" s="4"/>
      <c r="J2581" s="4"/>
      <c r="K2581" s="4"/>
      <c r="L2581" s="4"/>
      <c r="M2581" s="33"/>
      <c r="N2581" s="38"/>
      <c r="O2581" s="33"/>
      <c r="P2581" s="244">
        <f t="shared" si="220"/>
        <v>599.65899999999999</v>
      </c>
      <c r="Q2581" s="25"/>
      <c r="R2581" s="25"/>
      <c r="S2581" s="25"/>
      <c r="T2581" s="109"/>
      <c r="U2581" s="25"/>
      <c r="V2581" s="25"/>
      <c r="W2581" s="25"/>
      <c r="X2581" s="25">
        <v>0</v>
      </c>
      <c r="Y2581" s="25"/>
      <c r="Z2581" s="25">
        <v>0</v>
      </c>
      <c r="AA2581" s="109"/>
      <c r="AB2581" s="25">
        <v>0</v>
      </c>
      <c r="AC2581" s="25">
        <v>0</v>
      </c>
      <c r="AD2581" s="25">
        <v>0</v>
      </c>
      <c r="AE2581" s="25">
        <v>0</v>
      </c>
      <c r="AF2581" s="25">
        <v>0</v>
      </c>
      <c r="AG2581" s="25">
        <v>0</v>
      </c>
      <c r="AH2581" s="109"/>
      <c r="AI2581" s="25">
        <v>0</v>
      </c>
      <c r="AJ2581" s="25">
        <v>0</v>
      </c>
      <c r="AK2581" s="123">
        <v>0</v>
      </c>
      <c r="AL2581" s="25">
        <v>238.464</v>
      </c>
      <c r="AM2581" s="25">
        <v>0</v>
      </c>
      <c r="AN2581" s="25">
        <v>0</v>
      </c>
      <c r="AO2581" s="109"/>
      <c r="AP2581" s="25">
        <v>0</v>
      </c>
      <c r="AQ2581" s="25">
        <v>0</v>
      </c>
      <c r="AR2581" s="25">
        <v>0</v>
      </c>
      <c r="AS2581" s="25">
        <v>361.19499999999999</v>
      </c>
      <c r="AT2581" s="25">
        <v>0</v>
      </c>
      <c r="AU2581" s="25">
        <v>0</v>
      </c>
      <c r="AW2581" t="str">
        <f t="shared" si="221"/>
        <v>Phạm Thanh Hà</v>
      </c>
      <c r="AX2581" s="27" t="str">
        <f t="shared" si="222"/>
        <v>Hoàng Phương Lê</v>
      </c>
      <c r="AY2581" s="4" t="str">
        <f t="shared" si="219"/>
        <v>VIN+</v>
      </c>
    </row>
    <row r="2582" spans="1:51" outlineLevel="1" x14ac:dyDescent="0.25">
      <c r="A2582" s="4" t="s">
        <v>1104</v>
      </c>
      <c r="B2582" s="4" t="s">
        <v>797</v>
      </c>
      <c r="C2582" s="4" t="s">
        <v>451</v>
      </c>
      <c r="D2582" s="11" t="s">
        <v>779</v>
      </c>
      <c r="E2582" s="32" t="s">
        <v>683</v>
      </c>
      <c r="F2582" s="11" t="s">
        <v>710</v>
      </c>
      <c r="G2582" s="35">
        <v>5123140</v>
      </c>
      <c r="H2582" s="4" t="s">
        <v>4003</v>
      </c>
      <c r="I2582" s="4"/>
      <c r="J2582" s="4"/>
      <c r="K2582" s="4"/>
      <c r="L2582" s="4"/>
      <c r="M2582" s="33"/>
      <c r="N2582" s="38"/>
      <c r="O2582" s="33"/>
      <c r="P2582" s="244">
        <f t="shared" si="220"/>
        <v>359.05700000000002</v>
      </c>
      <c r="Q2582" s="25"/>
      <c r="R2582" s="25"/>
      <c r="S2582" s="25"/>
      <c r="T2582" s="109"/>
      <c r="U2582" s="25"/>
      <c r="V2582" s="25"/>
      <c r="W2582" s="25"/>
      <c r="X2582" s="25">
        <v>0</v>
      </c>
      <c r="Y2582" s="25"/>
      <c r="Z2582" s="25">
        <v>0</v>
      </c>
      <c r="AA2582" s="109"/>
      <c r="AB2582" s="25">
        <v>0</v>
      </c>
      <c r="AC2582" s="25">
        <v>0</v>
      </c>
      <c r="AD2582" s="25">
        <v>0</v>
      </c>
      <c r="AE2582" s="25">
        <v>0</v>
      </c>
      <c r="AF2582" s="25">
        <v>0</v>
      </c>
      <c r="AG2582" s="25">
        <v>0</v>
      </c>
      <c r="AH2582" s="109"/>
      <c r="AI2582" s="25">
        <v>0</v>
      </c>
      <c r="AJ2582" s="25">
        <v>0</v>
      </c>
      <c r="AK2582" s="123">
        <v>0</v>
      </c>
      <c r="AL2582" s="25">
        <v>0</v>
      </c>
      <c r="AM2582" s="25">
        <v>0</v>
      </c>
      <c r="AN2582" s="25">
        <v>0</v>
      </c>
      <c r="AO2582" s="109"/>
      <c r="AP2582" s="25">
        <v>359.05700000000002</v>
      </c>
      <c r="AQ2582" s="25">
        <v>0</v>
      </c>
      <c r="AR2582" s="25">
        <v>0</v>
      </c>
      <c r="AS2582" s="25">
        <v>0</v>
      </c>
      <c r="AT2582" s="25">
        <v>0</v>
      </c>
      <c r="AU2582" s="25">
        <v>0</v>
      </c>
      <c r="AW2582" t="str">
        <f t="shared" si="221"/>
        <v>Phạm Thanh Hà</v>
      </c>
      <c r="AX2582" s="27" t="str">
        <f t="shared" si="222"/>
        <v>Hoàng Phương Lê</v>
      </c>
      <c r="AY2582" s="4" t="str">
        <f t="shared" si="219"/>
        <v>VIN+</v>
      </c>
    </row>
    <row r="2583" spans="1:51" outlineLevel="1" x14ac:dyDescent="0.25">
      <c r="A2583" s="4" t="s">
        <v>1104</v>
      </c>
      <c r="B2583" s="4" t="s">
        <v>797</v>
      </c>
      <c r="C2583" s="4" t="s">
        <v>451</v>
      </c>
      <c r="D2583" s="11" t="s">
        <v>779</v>
      </c>
      <c r="E2583" s="32" t="s">
        <v>683</v>
      </c>
      <c r="F2583" s="11" t="s">
        <v>710</v>
      </c>
      <c r="G2583" s="35">
        <v>5127748</v>
      </c>
      <c r="H2583" s="4" t="s">
        <v>4004</v>
      </c>
      <c r="I2583" s="4"/>
      <c r="J2583" s="4"/>
      <c r="K2583" s="4"/>
      <c r="L2583" s="4"/>
      <c r="M2583" s="33"/>
      <c r="N2583" s="38"/>
      <c r="O2583" s="33"/>
      <c r="P2583" s="244">
        <f t="shared" si="220"/>
        <v>359.05700000000002</v>
      </c>
      <c r="Q2583" s="25"/>
      <c r="R2583" s="25"/>
      <c r="S2583" s="25"/>
      <c r="T2583" s="109"/>
      <c r="U2583" s="25"/>
      <c r="V2583" s="25"/>
      <c r="W2583" s="25"/>
      <c r="X2583" s="25">
        <v>0</v>
      </c>
      <c r="Y2583" s="25"/>
      <c r="Z2583" s="25">
        <v>0</v>
      </c>
      <c r="AA2583" s="109"/>
      <c r="AB2583" s="25">
        <v>0</v>
      </c>
      <c r="AC2583" s="25">
        <v>0</v>
      </c>
      <c r="AD2583" s="25">
        <v>0</v>
      </c>
      <c r="AE2583" s="25">
        <v>0</v>
      </c>
      <c r="AF2583" s="25">
        <v>0</v>
      </c>
      <c r="AG2583" s="25">
        <v>0</v>
      </c>
      <c r="AH2583" s="109"/>
      <c r="AI2583" s="25">
        <v>0</v>
      </c>
      <c r="AJ2583" s="25">
        <v>0</v>
      </c>
      <c r="AK2583" s="123">
        <v>0</v>
      </c>
      <c r="AL2583" s="25">
        <v>0</v>
      </c>
      <c r="AM2583" s="25">
        <v>0</v>
      </c>
      <c r="AN2583" s="25">
        <v>0</v>
      </c>
      <c r="AO2583" s="109"/>
      <c r="AP2583" s="25">
        <v>0</v>
      </c>
      <c r="AQ2583" s="25">
        <v>359.05700000000002</v>
      </c>
      <c r="AR2583" s="25">
        <v>0</v>
      </c>
      <c r="AS2583" s="25">
        <v>0</v>
      </c>
      <c r="AT2583" s="25">
        <v>0</v>
      </c>
      <c r="AU2583" s="25">
        <v>0</v>
      </c>
      <c r="AW2583" t="str">
        <f t="shared" si="221"/>
        <v>Phạm Thanh Hà</v>
      </c>
      <c r="AX2583" s="27" t="str">
        <f t="shared" si="222"/>
        <v>Hoàng Phương Lê</v>
      </c>
      <c r="AY2583" s="4" t="str">
        <f t="shared" si="219"/>
        <v>VIN+</v>
      </c>
    </row>
    <row r="2584" spans="1:51" outlineLevel="1" x14ac:dyDescent="0.25">
      <c r="A2584" s="4" t="s">
        <v>1104</v>
      </c>
      <c r="B2584" s="4" t="s">
        <v>797</v>
      </c>
      <c r="C2584" s="4" t="s">
        <v>451</v>
      </c>
      <c r="D2584" s="11" t="s">
        <v>779</v>
      </c>
      <c r="E2584" s="32" t="s">
        <v>683</v>
      </c>
      <c r="F2584" s="11" t="s">
        <v>710</v>
      </c>
      <c r="G2584" s="35">
        <v>5300213</v>
      </c>
      <c r="H2584" s="4" t="s">
        <v>4005</v>
      </c>
      <c r="I2584" s="4"/>
      <c r="J2584" s="4"/>
      <c r="K2584" s="4"/>
      <c r="L2584" s="4"/>
      <c r="M2584" s="33"/>
      <c r="N2584" s="38"/>
      <c r="O2584" s="33"/>
      <c r="P2584" s="244">
        <f t="shared" si="220"/>
        <v>597.52099999999996</v>
      </c>
      <c r="Q2584" s="25"/>
      <c r="R2584" s="25"/>
      <c r="S2584" s="25"/>
      <c r="T2584" s="109"/>
      <c r="U2584" s="25"/>
      <c r="V2584" s="25"/>
      <c r="W2584" s="25"/>
      <c r="X2584" s="25">
        <v>0</v>
      </c>
      <c r="Y2584" s="25"/>
      <c r="Z2584" s="25">
        <v>0</v>
      </c>
      <c r="AA2584" s="109"/>
      <c r="AB2584" s="25">
        <v>0</v>
      </c>
      <c r="AC2584" s="25">
        <v>0</v>
      </c>
      <c r="AD2584" s="25">
        <v>0</v>
      </c>
      <c r="AE2584" s="25">
        <v>0</v>
      </c>
      <c r="AF2584" s="25">
        <v>0</v>
      </c>
      <c r="AG2584" s="25">
        <v>0</v>
      </c>
      <c r="AH2584" s="109"/>
      <c r="AI2584" s="25">
        <v>0</v>
      </c>
      <c r="AJ2584" s="25">
        <v>0</v>
      </c>
      <c r="AK2584" s="123">
        <v>0</v>
      </c>
      <c r="AL2584" s="25">
        <v>0</v>
      </c>
      <c r="AM2584" s="25">
        <v>0</v>
      </c>
      <c r="AN2584" s="25">
        <v>0</v>
      </c>
      <c r="AO2584" s="109"/>
      <c r="AP2584" s="25">
        <v>238.464</v>
      </c>
      <c r="AQ2584" s="25">
        <v>0</v>
      </c>
      <c r="AR2584" s="25">
        <v>0</v>
      </c>
      <c r="AS2584" s="25">
        <v>359.05700000000002</v>
      </c>
      <c r="AT2584" s="25">
        <v>0</v>
      </c>
      <c r="AU2584" s="25">
        <v>0</v>
      </c>
      <c r="AW2584" t="str">
        <f t="shared" si="221"/>
        <v>Phạm Thanh Hà</v>
      </c>
      <c r="AX2584" s="27" t="str">
        <f t="shared" si="222"/>
        <v>Hoàng Phương Lê</v>
      </c>
      <c r="AY2584" s="4" t="str">
        <f t="shared" si="219"/>
        <v>VIN+</v>
      </c>
    </row>
    <row r="2585" spans="1:51" outlineLevel="1" x14ac:dyDescent="0.25">
      <c r="A2585" s="4" t="s">
        <v>1104</v>
      </c>
      <c r="B2585" s="4" t="s">
        <v>797</v>
      </c>
      <c r="C2585" s="4" t="s">
        <v>451</v>
      </c>
      <c r="D2585" s="11" t="s">
        <v>779</v>
      </c>
      <c r="E2585" s="32" t="s">
        <v>683</v>
      </c>
      <c r="F2585" s="11" t="s">
        <v>710</v>
      </c>
      <c r="G2585" s="35">
        <v>5121751</v>
      </c>
      <c r="H2585" s="4" t="s">
        <v>4006</v>
      </c>
      <c r="I2585" s="4"/>
      <c r="J2585" s="4"/>
      <c r="K2585" s="4"/>
      <c r="L2585" s="4"/>
      <c r="M2585" s="33"/>
      <c r="N2585" s="38"/>
      <c r="O2585" s="33"/>
      <c r="P2585" s="244">
        <f t="shared" si="220"/>
        <v>419.06200000000001</v>
      </c>
      <c r="Q2585" s="25"/>
      <c r="R2585" s="25"/>
      <c r="S2585" s="25"/>
      <c r="T2585" s="109"/>
      <c r="U2585" s="25"/>
      <c r="V2585" s="25"/>
      <c r="W2585" s="25"/>
      <c r="X2585" s="25">
        <v>0</v>
      </c>
      <c r="Y2585" s="25"/>
      <c r="Z2585" s="25">
        <v>0</v>
      </c>
      <c r="AA2585" s="109"/>
      <c r="AB2585" s="25">
        <v>0</v>
      </c>
      <c r="AC2585" s="25">
        <v>0</v>
      </c>
      <c r="AD2585" s="25">
        <v>0</v>
      </c>
      <c r="AE2585" s="25">
        <v>0</v>
      </c>
      <c r="AF2585" s="25">
        <v>0</v>
      </c>
      <c r="AG2585" s="25">
        <v>0</v>
      </c>
      <c r="AH2585" s="109"/>
      <c r="AI2585" s="25">
        <v>0</v>
      </c>
      <c r="AJ2585" s="25">
        <v>0</v>
      </c>
      <c r="AK2585" s="123">
        <v>0</v>
      </c>
      <c r="AL2585" s="25">
        <v>0</v>
      </c>
      <c r="AM2585" s="25">
        <v>0</v>
      </c>
      <c r="AN2585" s="25">
        <v>0</v>
      </c>
      <c r="AO2585" s="109"/>
      <c r="AP2585" s="25">
        <v>0</v>
      </c>
      <c r="AQ2585" s="25">
        <v>0</v>
      </c>
      <c r="AR2585" s="25">
        <v>0</v>
      </c>
      <c r="AS2585" s="25">
        <v>419.06200000000001</v>
      </c>
      <c r="AT2585" s="25">
        <v>0</v>
      </c>
      <c r="AU2585" s="25">
        <v>0</v>
      </c>
      <c r="AW2585" t="str">
        <f t="shared" si="221"/>
        <v>Phạm Thanh Hà</v>
      </c>
      <c r="AX2585" s="27" t="str">
        <f t="shared" si="222"/>
        <v>Hoàng Phương Lê</v>
      </c>
      <c r="AY2585" s="4" t="str">
        <f t="shared" si="219"/>
        <v>VIN+</v>
      </c>
    </row>
    <row r="2586" spans="1:51" outlineLevel="1" x14ac:dyDescent="0.25">
      <c r="A2586" s="4" t="s">
        <v>1104</v>
      </c>
      <c r="B2586" s="4" t="s">
        <v>797</v>
      </c>
      <c r="C2586" s="4" t="s">
        <v>451</v>
      </c>
      <c r="D2586" s="11" t="s">
        <v>779</v>
      </c>
      <c r="E2586" s="32" t="s">
        <v>683</v>
      </c>
      <c r="F2586" s="11" t="s">
        <v>710</v>
      </c>
      <c r="G2586" s="35">
        <v>5122615</v>
      </c>
      <c r="H2586" s="4" t="s">
        <v>4007</v>
      </c>
      <c r="I2586" s="4"/>
      <c r="J2586" s="4"/>
      <c r="K2586" s="4"/>
      <c r="L2586" s="4"/>
      <c r="M2586" s="33"/>
      <c r="N2586" s="38"/>
      <c r="O2586" s="33"/>
      <c r="P2586" s="244">
        <f t="shared" si="220"/>
        <v>303.49700000000001</v>
      </c>
      <c r="Q2586" s="25"/>
      <c r="R2586" s="25"/>
      <c r="S2586" s="25"/>
      <c r="T2586" s="109"/>
      <c r="U2586" s="25"/>
      <c r="V2586" s="25"/>
      <c r="W2586" s="25"/>
      <c r="X2586" s="25">
        <v>0</v>
      </c>
      <c r="Y2586" s="25"/>
      <c r="Z2586" s="25">
        <v>0</v>
      </c>
      <c r="AA2586" s="109"/>
      <c r="AB2586" s="25">
        <v>0</v>
      </c>
      <c r="AC2586" s="25">
        <v>0</v>
      </c>
      <c r="AD2586" s="25">
        <v>0</v>
      </c>
      <c r="AE2586" s="25">
        <v>0</v>
      </c>
      <c r="AF2586" s="25">
        <v>0</v>
      </c>
      <c r="AG2586" s="25">
        <v>0</v>
      </c>
      <c r="AH2586" s="109"/>
      <c r="AI2586" s="25">
        <v>0</v>
      </c>
      <c r="AJ2586" s="25">
        <v>0</v>
      </c>
      <c r="AK2586" s="123">
        <v>0</v>
      </c>
      <c r="AL2586" s="25">
        <v>0</v>
      </c>
      <c r="AM2586" s="25">
        <v>0</v>
      </c>
      <c r="AN2586" s="25">
        <v>0</v>
      </c>
      <c r="AO2586" s="109"/>
      <c r="AP2586" s="25">
        <v>303.49700000000001</v>
      </c>
      <c r="AQ2586" s="25">
        <v>0</v>
      </c>
      <c r="AR2586" s="25">
        <v>0</v>
      </c>
      <c r="AS2586" s="25">
        <v>0</v>
      </c>
      <c r="AT2586" s="25">
        <v>0</v>
      </c>
      <c r="AU2586" s="25">
        <v>0</v>
      </c>
      <c r="AW2586" t="str">
        <f t="shared" si="221"/>
        <v>Phạm Thanh Hà</v>
      </c>
      <c r="AX2586" s="27" t="str">
        <f t="shared" si="222"/>
        <v>Hoàng Phương Lê</v>
      </c>
      <c r="AY2586" s="4" t="str">
        <f t="shared" si="219"/>
        <v>VIN+</v>
      </c>
    </row>
    <row r="2587" spans="1:51" outlineLevel="1" x14ac:dyDescent="0.25">
      <c r="A2587" s="4" t="s">
        <v>1104</v>
      </c>
      <c r="B2587" s="4" t="s">
        <v>797</v>
      </c>
      <c r="C2587" s="4" t="s">
        <v>451</v>
      </c>
      <c r="D2587" s="11" t="s">
        <v>779</v>
      </c>
      <c r="E2587" s="32" t="s">
        <v>683</v>
      </c>
      <c r="F2587" s="11" t="s">
        <v>710</v>
      </c>
      <c r="G2587" s="35">
        <v>5277119</v>
      </c>
      <c r="H2587" s="4" t="s">
        <v>4008</v>
      </c>
      <c r="I2587" s="4"/>
      <c r="J2587" s="4"/>
      <c r="K2587" s="4"/>
      <c r="L2587" s="4"/>
      <c r="M2587" s="33"/>
      <c r="N2587" s="38"/>
      <c r="O2587" s="33"/>
      <c r="P2587" s="244">
        <f t="shared" si="220"/>
        <v>0</v>
      </c>
      <c r="Q2587" s="25"/>
      <c r="R2587" s="25"/>
      <c r="S2587" s="25"/>
      <c r="T2587" s="109"/>
      <c r="U2587" s="25"/>
      <c r="V2587" s="25"/>
      <c r="W2587" s="25"/>
      <c r="X2587" s="25">
        <v>0</v>
      </c>
      <c r="Y2587" s="25"/>
      <c r="Z2587" s="25">
        <v>0</v>
      </c>
      <c r="AA2587" s="109"/>
      <c r="AB2587" s="25">
        <v>0</v>
      </c>
      <c r="AC2587" s="25">
        <v>0</v>
      </c>
      <c r="AD2587" s="25">
        <v>0</v>
      </c>
      <c r="AE2587" s="25">
        <v>0</v>
      </c>
      <c r="AF2587" s="25">
        <v>0</v>
      </c>
      <c r="AG2587" s="25">
        <v>0</v>
      </c>
      <c r="AH2587" s="109"/>
      <c r="AI2587" s="25">
        <v>0</v>
      </c>
      <c r="AJ2587" s="25">
        <v>0</v>
      </c>
      <c r="AK2587" s="123">
        <v>0</v>
      </c>
      <c r="AL2587" s="25">
        <v>0</v>
      </c>
      <c r="AM2587" s="25">
        <v>0</v>
      </c>
      <c r="AN2587" s="25">
        <v>0</v>
      </c>
      <c r="AO2587" s="109"/>
      <c r="AP2587" s="25">
        <v>0</v>
      </c>
      <c r="AQ2587" s="25">
        <v>0</v>
      </c>
      <c r="AR2587" s="25">
        <v>0</v>
      </c>
      <c r="AS2587" s="25">
        <v>0</v>
      </c>
      <c r="AT2587" s="25">
        <v>0</v>
      </c>
      <c r="AU2587" s="25">
        <v>0</v>
      </c>
      <c r="AW2587" t="str">
        <f t="shared" si="221"/>
        <v>Phạm Thanh Hà</v>
      </c>
      <c r="AX2587" s="27" t="str">
        <f t="shared" si="222"/>
        <v>Hoàng Phương Lê</v>
      </c>
      <c r="AY2587" s="4" t="str">
        <f t="shared" si="219"/>
        <v>VIN+</v>
      </c>
    </row>
    <row r="2588" spans="1:51" outlineLevel="1" x14ac:dyDescent="0.25">
      <c r="A2588" s="4" t="s">
        <v>1104</v>
      </c>
      <c r="B2588" s="4" t="s">
        <v>797</v>
      </c>
      <c r="C2588" s="4" t="s">
        <v>451</v>
      </c>
      <c r="D2588" s="11" t="s">
        <v>779</v>
      </c>
      <c r="E2588" s="32" t="s">
        <v>683</v>
      </c>
      <c r="F2588" s="11" t="s">
        <v>710</v>
      </c>
      <c r="G2588" s="35">
        <v>5139172</v>
      </c>
      <c r="H2588" s="4" t="s">
        <v>4009</v>
      </c>
      <c r="I2588" s="4"/>
      <c r="J2588" s="4"/>
      <c r="K2588" s="4"/>
      <c r="L2588" s="4"/>
      <c r="M2588" s="33"/>
      <c r="N2588" s="38"/>
      <c r="O2588" s="33"/>
      <c r="P2588" s="244">
        <f t="shared" si="220"/>
        <v>722.55899999999997</v>
      </c>
      <c r="Q2588" s="25"/>
      <c r="R2588" s="25"/>
      <c r="S2588" s="25"/>
      <c r="T2588" s="109"/>
      <c r="U2588" s="25"/>
      <c r="V2588" s="25"/>
      <c r="W2588" s="25"/>
      <c r="X2588" s="25">
        <v>0</v>
      </c>
      <c r="Y2588" s="25"/>
      <c r="Z2588" s="25">
        <v>0</v>
      </c>
      <c r="AA2588" s="109"/>
      <c r="AB2588" s="25">
        <v>0</v>
      </c>
      <c r="AC2588" s="25">
        <v>303.49700000000001</v>
      </c>
      <c r="AD2588" s="25">
        <v>0</v>
      </c>
      <c r="AE2588" s="25">
        <v>0</v>
      </c>
      <c r="AF2588" s="25">
        <v>0</v>
      </c>
      <c r="AG2588" s="25">
        <v>0</v>
      </c>
      <c r="AH2588" s="109"/>
      <c r="AI2588" s="25">
        <v>0</v>
      </c>
      <c r="AJ2588" s="25">
        <v>0</v>
      </c>
      <c r="AK2588" s="123">
        <v>0</v>
      </c>
      <c r="AL2588" s="25">
        <v>238.464</v>
      </c>
      <c r="AM2588" s="25">
        <v>0</v>
      </c>
      <c r="AN2588" s="25">
        <v>0</v>
      </c>
      <c r="AO2588" s="109"/>
      <c r="AP2588" s="25">
        <v>0</v>
      </c>
      <c r="AQ2588" s="25">
        <v>0</v>
      </c>
      <c r="AR2588" s="25">
        <v>0</v>
      </c>
      <c r="AS2588" s="25">
        <v>180.59800000000001</v>
      </c>
      <c r="AT2588" s="25">
        <v>0</v>
      </c>
      <c r="AU2588" s="25">
        <v>0</v>
      </c>
      <c r="AW2588" t="str">
        <f t="shared" si="221"/>
        <v>Phạm Thanh Hà</v>
      </c>
      <c r="AX2588" s="27" t="str">
        <f t="shared" si="222"/>
        <v>Hoàng Phương Lê</v>
      </c>
      <c r="AY2588" s="4" t="str">
        <f t="shared" si="219"/>
        <v>VIN+</v>
      </c>
    </row>
    <row r="2589" spans="1:51" outlineLevel="1" x14ac:dyDescent="0.25">
      <c r="A2589" s="4" t="s">
        <v>1104</v>
      </c>
      <c r="B2589" s="4" t="s">
        <v>797</v>
      </c>
      <c r="C2589" s="4" t="s">
        <v>451</v>
      </c>
      <c r="D2589" s="11" t="s">
        <v>779</v>
      </c>
      <c r="E2589" s="32" t="s">
        <v>683</v>
      </c>
      <c r="F2589" s="11" t="s">
        <v>710</v>
      </c>
      <c r="G2589" s="35">
        <v>5290200</v>
      </c>
      <c r="H2589" s="4" t="s">
        <v>4010</v>
      </c>
      <c r="I2589" s="4"/>
      <c r="J2589" s="4"/>
      <c r="K2589" s="4"/>
      <c r="L2589" s="4"/>
      <c r="M2589" s="33"/>
      <c r="N2589" s="38"/>
      <c r="O2589" s="33"/>
      <c r="P2589" s="244">
        <f t="shared" si="220"/>
        <v>664.69200000000001</v>
      </c>
      <c r="Q2589" s="25"/>
      <c r="R2589" s="25"/>
      <c r="S2589" s="25"/>
      <c r="T2589" s="109"/>
      <c r="U2589" s="25"/>
      <c r="V2589" s="25"/>
      <c r="W2589" s="25"/>
      <c r="X2589" s="25">
        <v>0</v>
      </c>
      <c r="Y2589" s="25"/>
      <c r="Z2589" s="25">
        <v>0</v>
      </c>
      <c r="AA2589" s="109"/>
      <c r="AB2589" s="25">
        <v>0</v>
      </c>
      <c r="AC2589" s="25">
        <v>0</v>
      </c>
      <c r="AD2589" s="25">
        <v>303.49700000000001</v>
      </c>
      <c r="AE2589" s="25">
        <v>0</v>
      </c>
      <c r="AF2589" s="25">
        <v>0</v>
      </c>
      <c r="AG2589" s="25">
        <v>0</v>
      </c>
      <c r="AH2589" s="109"/>
      <c r="AI2589" s="25">
        <v>0</v>
      </c>
      <c r="AJ2589" s="25">
        <v>0</v>
      </c>
      <c r="AK2589" s="123">
        <v>0</v>
      </c>
      <c r="AL2589" s="25">
        <v>0</v>
      </c>
      <c r="AM2589" s="25">
        <v>0</v>
      </c>
      <c r="AN2589" s="25">
        <v>0</v>
      </c>
      <c r="AO2589" s="109"/>
      <c r="AP2589" s="25">
        <v>0</v>
      </c>
      <c r="AQ2589" s="25">
        <v>0</v>
      </c>
      <c r="AR2589" s="25">
        <v>0</v>
      </c>
      <c r="AS2589" s="25">
        <v>0</v>
      </c>
      <c r="AT2589" s="25">
        <v>0</v>
      </c>
      <c r="AU2589" s="25">
        <v>361.19499999999999</v>
      </c>
      <c r="AW2589" t="str">
        <f t="shared" si="221"/>
        <v>Phạm Thanh Hà</v>
      </c>
      <c r="AX2589" s="27" t="str">
        <f t="shared" si="222"/>
        <v>Hoàng Phương Lê</v>
      </c>
      <c r="AY2589" s="4" t="str">
        <f t="shared" si="219"/>
        <v>VIN+</v>
      </c>
    </row>
    <row r="2590" spans="1:51" outlineLevel="1" x14ac:dyDescent="0.25">
      <c r="A2590" s="4" t="s">
        <v>1104</v>
      </c>
      <c r="B2590" s="4" t="s">
        <v>797</v>
      </c>
      <c r="C2590" s="4" t="s">
        <v>451</v>
      </c>
      <c r="D2590" s="11" t="s">
        <v>779</v>
      </c>
      <c r="E2590" s="32" t="s">
        <v>683</v>
      </c>
      <c r="F2590" s="11" t="s">
        <v>710</v>
      </c>
      <c r="G2590" s="35">
        <v>5295724</v>
      </c>
      <c r="H2590" s="4" t="s">
        <v>4011</v>
      </c>
      <c r="I2590" s="4"/>
      <c r="J2590" s="4"/>
      <c r="K2590" s="4"/>
      <c r="L2590" s="4"/>
      <c r="M2590" s="33"/>
      <c r="N2590" s="38"/>
      <c r="O2590" s="33"/>
      <c r="P2590" s="244">
        <f t="shared" si="220"/>
        <v>722.55899999999997</v>
      </c>
      <c r="Q2590" s="25"/>
      <c r="R2590" s="25"/>
      <c r="S2590" s="25"/>
      <c r="T2590" s="109"/>
      <c r="U2590" s="25"/>
      <c r="V2590" s="25"/>
      <c r="W2590" s="25"/>
      <c r="X2590" s="25">
        <v>0</v>
      </c>
      <c r="Y2590" s="25"/>
      <c r="Z2590" s="25">
        <v>0</v>
      </c>
      <c r="AA2590" s="109"/>
      <c r="AB2590" s="25">
        <v>0</v>
      </c>
      <c r="AC2590" s="25">
        <v>0</v>
      </c>
      <c r="AD2590" s="25">
        <v>0</v>
      </c>
      <c r="AE2590" s="25">
        <v>0</v>
      </c>
      <c r="AF2590" s="25">
        <v>0</v>
      </c>
      <c r="AG2590" s="25">
        <v>0</v>
      </c>
      <c r="AH2590" s="109"/>
      <c r="AI2590" s="25">
        <v>0</v>
      </c>
      <c r="AJ2590" s="25">
        <v>0</v>
      </c>
      <c r="AK2590" s="123">
        <v>722.55899999999997</v>
      </c>
      <c r="AL2590" s="25">
        <v>0</v>
      </c>
      <c r="AM2590" s="25">
        <v>0</v>
      </c>
      <c r="AN2590" s="25">
        <v>0</v>
      </c>
      <c r="AO2590" s="109"/>
      <c r="AP2590" s="25">
        <v>0</v>
      </c>
      <c r="AQ2590" s="25">
        <v>0</v>
      </c>
      <c r="AR2590" s="25">
        <v>0</v>
      </c>
      <c r="AS2590" s="25">
        <v>0</v>
      </c>
      <c r="AT2590" s="25">
        <v>0</v>
      </c>
      <c r="AU2590" s="25">
        <v>0</v>
      </c>
      <c r="AW2590" t="str">
        <f t="shared" si="221"/>
        <v>Phạm Thanh Hà</v>
      </c>
      <c r="AX2590" s="27" t="str">
        <f t="shared" si="222"/>
        <v>Hoàng Phương Lê</v>
      </c>
      <c r="AY2590" s="4" t="str">
        <f t="shared" si="219"/>
        <v>VIN+</v>
      </c>
    </row>
    <row r="2591" spans="1:51" outlineLevel="1" x14ac:dyDescent="0.25">
      <c r="A2591" s="4" t="s">
        <v>1104</v>
      </c>
      <c r="B2591" s="4" t="s">
        <v>797</v>
      </c>
      <c r="C2591" s="4" t="s">
        <v>451</v>
      </c>
      <c r="D2591" s="11" t="s">
        <v>779</v>
      </c>
      <c r="E2591" s="32" t="s">
        <v>683</v>
      </c>
      <c r="F2591" s="11" t="s">
        <v>710</v>
      </c>
      <c r="G2591" s="35">
        <v>5126763</v>
      </c>
      <c r="H2591" s="4" t="s">
        <v>4012</v>
      </c>
      <c r="I2591" s="4"/>
      <c r="J2591" s="4"/>
      <c r="K2591" s="4"/>
      <c r="L2591" s="4"/>
      <c r="M2591" s="33"/>
      <c r="N2591" s="38"/>
      <c r="O2591" s="33"/>
      <c r="P2591" s="244">
        <f t="shared" si="220"/>
        <v>1026.056</v>
      </c>
      <c r="Q2591" s="25"/>
      <c r="R2591" s="25"/>
      <c r="S2591" s="25"/>
      <c r="T2591" s="109"/>
      <c r="U2591" s="25"/>
      <c r="V2591" s="25"/>
      <c r="W2591" s="25"/>
      <c r="X2591" s="25">
        <v>0</v>
      </c>
      <c r="Y2591" s="25"/>
      <c r="Z2591" s="25">
        <v>0</v>
      </c>
      <c r="AA2591" s="109"/>
      <c r="AB2591" s="25">
        <v>0</v>
      </c>
      <c r="AC2591" s="25">
        <v>303.49700000000001</v>
      </c>
      <c r="AD2591" s="25">
        <v>0</v>
      </c>
      <c r="AE2591" s="25">
        <v>0</v>
      </c>
      <c r="AF2591" s="25">
        <v>0</v>
      </c>
      <c r="AG2591" s="25">
        <v>0</v>
      </c>
      <c r="AH2591" s="109"/>
      <c r="AI2591" s="25">
        <v>0</v>
      </c>
      <c r="AJ2591" s="25">
        <v>0</v>
      </c>
      <c r="AK2591" s="123">
        <v>0</v>
      </c>
      <c r="AL2591" s="25">
        <v>0</v>
      </c>
      <c r="AM2591" s="25">
        <v>0</v>
      </c>
      <c r="AN2591" s="25">
        <v>0</v>
      </c>
      <c r="AO2591" s="109"/>
      <c r="AP2591" s="25">
        <v>238.464</v>
      </c>
      <c r="AQ2591" s="25">
        <v>0</v>
      </c>
      <c r="AR2591" s="25">
        <v>0</v>
      </c>
      <c r="AS2591" s="25">
        <v>484.09500000000003</v>
      </c>
      <c r="AT2591" s="25">
        <v>0</v>
      </c>
      <c r="AU2591" s="25">
        <v>0</v>
      </c>
      <c r="AW2591" t="str">
        <f t="shared" si="221"/>
        <v>Phạm Thanh Hà</v>
      </c>
      <c r="AX2591" s="27" t="str">
        <f t="shared" si="222"/>
        <v>Hoàng Phương Lê</v>
      </c>
      <c r="AY2591" s="4" t="str">
        <f t="shared" ref="AY2591:AY2654" si="223">+B2591</f>
        <v>VIN+</v>
      </c>
    </row>
    <row r="2592" spans="1:51" outlineLevel="1" x14ac:dyDescent="0.25">
      <c r="A2592" s="4" t="s">
        <v>1104</v>
      </c>
      <c r="B2592" s="4" t="s">
        <v>797</v>
      </c>
      <c r="C2592" s="4" t="s">
        <v>451</v>
      </c>
      <c r="D2592" s="11" t="s">
        <v>779</v>
      </c>
      <c r="E2592" s="32" t="s">
        <v>683</v>
      </c>
      <c r="F2592" s="11" t="s">
        <v>710</v>
      </c>
      <c r="G2592" s="35">
        <v>5125854</v>
      </c>
      <c r="H2592" s="4" t="s">
        <v>4013</v>
      </c>
      <c r="I2592" s="4"/>
      <c r="J2592" s="4"/>
      <c r="K2592" s="4"/>
      <c r="L2592" s="4"/>
      <c r="M2592" s="33"/>
      <c r="N2592" s="38"/>
      <c r="O2592" s="33"/>
      <c r="P2592" s="244">
        <f t="shared" si="220"/>
        <v>0</v>
      </c>
      <c r="Q2592" s="25"/>
      <c r="R2592" s="25"/>
      <c r="S2592" s="25"/>
      <c r="T2592" s="109"/>
      <c r="U2592" s="25"/>
      <c r="V2592" s="25"/>
      <c r="W2592" s="25"/>
      <c r="X2592" s="25">
        <v>0</v>
      </c>
      <c r="Y2592" s="25"/>
      <c r="Z2592" s="25">
        <v>0</v>
      </c>
      <c r="AA2592" s="109"/>
      <c r="AB2592" s="25">
        <v>0</v>
      </c>
      <c r="AC2592" s="25">
        <v>0</v>
      </c>
      <c r="AD2592" s="25">
        <v>0</v>
      </c>
      <c r="AE2592" s="25">
        <v>0</v>
      </c>
      <c r="AF2592" s="25">
        <v>0</v>
      </c>
      <c r="AG2592" s="25">
        <v>0</v>
      </c>
      <c r="AH2592" s="109"/>
      <c r="AI2592" s="25">
        <v>0</v>
      </c>
      <c r="AJ2592" s="25">
        <v>0</v>
      </c>
      <c r="AK2592" s="123">
        <v>0</v>
      </c>
      <c r="AL2592" s="25">
        <v>0</v>
      </c>
      <c r="AM2592" s="25">
        <v>0</v>
      </c>
      <c r="AN2592" s="25">
        <v>0</v>
      </c>
      <c r="AO2592" s="109"/>
      <c r="AP2592" s="25">
        <v>0</v>
      </c>
      <c r="AQ2592" s="25">
        <v>0</v>
      </c>
      <c r="AR2592" s="25">
        <v>0</v>
      </c>
      <c r="AS2592" s="25">
        <v>0</v>
      </c>
      <c r="AT2592" s="25">
        <v>0</v>
      </c>
      <c r="AU2592" s="25">
        <v>0</v>
      </c>
      <c r="AW2592" t="str">
        <f t="shared" si="221"/>
        <v>Phạm Thanh Hà</v>
      </c>
      <c r="AX2592" s="27" t="str">
        <f t="shared" si="222"/>
        <v>Hoàng Phương Lê</v>
      </c>
      <c r="AY2592" s="4" t="str">
        <f t="shared" si="223"/>
        <v>VIN+</v>
      </c>
    </row>
    <row r="2593" spans="1:51" outlineLevel="1" x14ac:dyDescent="0.25">
      <c r="A2593" s="4" t="s">
        <v>1104</v>
      </c>
      <c r="B2593" s="4" t="s">
        <v>797</v>
      </c>
      <c r="C2593" s="4" t="s">
        <v>451</v>
      </c>
      <c r="D2593" s="11" t="s">
        <v>779</v>
      </c>
      <c r="E2593" s="32" t="s">
        <v>683</v>
      </c>
      <c r="F2593" s="11" t="s">
        <v>710</v>
      </c>
      <c r="G2593" s="35">
        <v>5127205</v>
      </c>
      <c r="H2593" s="4" t="s">
        <v>4014</v>
      </c>
      <c r="I2593" s="4"/>
      <c r="J2593" s="4"/>
      <c r="K2593" s="4"/>
      <c r="L2593" s="4"/>
      <c r="M2593" s="33"/>
      <c r="N2593" s="38"/>
      <c r="O2593" s="33"/>
      <c r="P2593" s="244">
        <f t="shared" si="220"/>
        <v>662.55400000000009</v>
      </c>
      <c r="Q2593" s="25"/>
      <c r="R2593" s="25"/>
      <c r="S2593" s="25"/>
      <c r="T2593" s="109"/>
      <c r="U2593" s="25"/>
      <c r="V2593" s="25"/>
      <c r="W2593" s="25"/>
      <c r="X2593" s="25">
        <v>0</v>
      </c>
      <c r="Y2593" s="25"/>
      <c r="Z2593" s="25">
        <v>0</v>
      </c>
      <c r="AA2593" s="109"/>
      <c r="AB2593" s="25">
        <v>0</v>
      </c>
      <c r="AC2593" s="25">
        <v>0</v>
      </c>
      <c r="AD2593" s="25">
        <v>0</v>
      </c>
      <c r="AE2593" s="25">
        <v>0</v>
      </c>
      <c r="AF2593" s="25">
        <v>0</v>
      </c>
      <c r="AG2593" s="25">
        <v>0</v>
      </c>
      <c r="AH2593" s="109"/>
      <c r="AI2593" s="25">
        <v>0</v>
      </c>
      <c r="AJ2593" s="25">
        <v>0</v>
      </c>
      <c r="AK2593" s="123">
        <v>0</v>
      </c>
      <c r="AL2593" s="25">
        <v>303.49700000000001</v>
      </c>
      <c r="AM2593" s="25">
        <v>0</v>
      </c>
      <c r="AN2593" s="25">
        <v>0</v>
      </c>
      <c r="AO2593" s="109"/>
      <c r="AP2593" s="25">
        <v>0</v>
      </c>
      <c r="AQ2593" s="25">
        <v>0</v>
      </c>
      <c r="AR2593" s="25">
        <v>0</v>
      </c>
      <c r="AS2593" s="25">
        <v>359.05700000000002</v>
      </c>
      <c r="AT2593" s="25">
        <v>0</v>
      </c>
      <c r="AU2593" s="25">
        <v>0</v>
      </c>
      <c r="AW2593" t="str">
        <f t="shared" si="221"/>
        <v>Phạm Thanh Hà</v>
      </c>
      <c r="AX2593" s="27" t="str">
        <f t="shared" si="222"/>
        <v>Hoàng Phương Lê</v>
      </c>
      <c r="AY2593" s="4" t="str">
        <f t="shared" si="223"/>
        <v>VIN+</v>
      </c>
    </row>
    <row r="2594" spans="1:51" outlineLevel="1" x14ac:dyDescent="0.25">
      <c r="A2594" s="4" t="s">
        <v>1104</v>
      </c>
      <c r="B2594" s="4" t="s">
        <v>797</v>
      </c>
      <c r="C2594" s="4" t="s">
        <v>451</v>
      </c>
      <c r="D2594" s="11" t="s">
        <v>779</v>
      </c>
      <c r="E2594" s="32" t="s">
        <v>683</v>
      </c>
      <c r="F2594" s="11" t="s">
        <v>710</v>
      </c>
      <c r="G2594" s="35">
        <v>5297746</v>
      </c>
      <c r="H2594" s="4" t="s">
        <v>4015</v>
      </c>
      <c r="I2594" s="4"/>
      <c r="J2594" s="4"/>
      <c r="K2594" s="4"/>
      <c r="L2594" s="4"/>
      <c r="M2594" s="33"/>
      <c r="N2594" s="38"/>
      <c r="O2594" s="33"/>
      <c r="P2594" s="244">
        <f t="shared" si="220"/>
        <v>1365.2730000000001</v>
      </c>
      <c r="Q2594" s="25"/>
      <c r="R2594" s="25"/>
      <c r="S2594" s="25"/>
      <c r="T2594" s="109"/>
      <c r="U2594" s="25"/>
      <c r="V2594" s="25"/>
      <c r="W2594" s="25"/>
      <c r="X2594" s="25">
        <v>0</v>
      </c>
      <c r="Y2594" s="25"/>
      <c r="Z2594" s="25">
        <v>0</v>
      </c>
      <c r="AA2594" s="109"/>
      <c r="AB2594" s="25">
        <v>0</v>
      </c>
      <c r="AC2594" s="25">
        <v>0</v>
      </c>
      <c r="AD2594" s="25">
        <v>0</v>
      </c>
      <c r="AE2594" s="25">
        <v>0</v>
      </c>
      <c r="AF2594" s="25">
        <v>0</v>
      </c>
      <c r="AG2594" s="25">
        <v>0</v>
      </c>
      <c r="AH2594" s="109"/>
      <c r="AI2594" s="25">
        <v>0</v>
      </c>
      <c r="AJ2594" s="25">
        <v>1061.7760000000001</v>
      </c>
      <c r="AK2594" s="123">
        <v>0</v>
      </c>
      <c r="AL2594" s="25">
        <v>0</v>
      </c>
      <c r="AM2594" s="25">
        <v>0</v>
      </c>
      <c r="AN2594" s="25">
        <v>0</v>
      </c>
      <c r="AO2594" s="109"/>
      <c r="AP2594" s="25">
        <v>0</v>
      </c>
      <c r="AQ2594" s="25">
        <v>0</v>
      </c>
      <c r="AR2594" s="25">
        <v>0</v>
      </c>
      <c r="AS2594" s="25">
        <v>0</v>
      </c>
      <c r="AT2594" s="25">
        <v>0</v>
      </c>
      <c r="AU2594" s="25">
        <v>303.49700000000001</v>
      </c>
      <c r="AW2594" t="str">
        <f t="shared" si="221"/>
        <v>Phạm Thanh Hà</v>
      </c>
      <c r="AX2594" s="27" t="str">
        <f t="shared" si="222"/>
        <v>Hoàng Phương Lê</v>
      </c>
      <c r="AY2594" s="4" t="str">
        <f t="shared" si="223"/>
        <v>VIN+</v>
      </c>
    </row>
    <row r="2595" spans="1:51" outlineLevel="1" x14ac:dyDescent="0.25">
      <c r="A2595" s="4" t="s">
        <v>1104</v>
      </c>
      <c r="B2595" s="4" t="s">
        <v>797</v>
      </c>
      <c r="C2595" s="4" t="s">
        <v>451</v>
      </c>
      <c r="D2595" s="11" t="s">
        <v>779</v>
      </c>
      <c r="E2595" s="32" t="s">
        <v>683</v>
      </c>
      <c r="F2595" s="11" t="s">
        <v>710</v>
      </c>
      <c r="G2595" s="35">
        <v>5299630</v>
      </c>
      <c r="H2595" s="4" t="s">
        <v>4016</v>
      </c>
      <c r="I2595" s="4"/>
      <c r="J2595" s="4"/>
      <c r="K2595" s="4"/>
      <c r="L2595" s="4"/>
      <c r="M2595" s="33"/>
      <c r="N2595" s="38"/>
      <c r="O2595" s="33"/>
      <c r="P2595" s="244">
        <f t="shared" si="220"/>
        <v>238.464</v>
      </c>
      <c r="Q2595" s="25"/>
      <c r="R2595" s="25"/>
      <c r="S2595" s="25"/>
      <c r="T2595" s="109"/>
      <c r="U2595" s="25"/>
      <c r="V2595" s="25"/>
      <c r="W2595" s="25"/>
      <c r="X2595" s="25">
        <v>0</v>
      </c>
      <c r="Y2595" s="25"/>
      <c r="Z2595" s="25">
        <v>0</v>
      </c>
      <c r="AA2595" s="109"/>
      <c r="AB2595" s="25">
        <v>0</v>
      </c>
      <c r="AC2595" s="25">
        <v>0</v>
      </c>
      <c r="AD2595" s="25">
        <v>0</v>
      </c>
      <c r="AE2595" s="25">
        <v>0</v>
      </c>
      <c r="AF2595" s="25">
        <v>0</v>
      </c>
      <c r="AG2595" s="25">
        <v>0</v>
      </c>
      <c r="AH2595" s="109"/>
      <c r="AI2595" s="25">
        <v>0</v>
      </c>
      <c r="AJ2595" s="25">
        <v>0</v>
      </c>
      <c r="AK2595" s="123">
        <v>238.464</v>
      </c>
      <c r="AL2595" s="25">
        <v>0</v>
      </c>
      <c r="AM2595" s="25">
        <v>0</v>
      </c>
      <c r="AN2595" s="25">
        <v>0</v>
      </c>
      <c r="AO2595" s="109"/>
      <c r="AP2595" s="25">
        <v>0</v>
      </c>
      <c r="AQ2595" s="25">
        <v>0</v>
      </c>
      <c r="AR2595" s="25">
        <v>0</v>
      </c>
      <c r="AS2595" s="25">
        <v>0</v>
      </c>
      <c r="AT2595" s="25">
        <v>0</v>
      </c>
      <c r="AU2595" s="25">
        <v>0</v>
      </c>
      <c r="AW2595" t="str">
        <f t="shared" si="221"/>
        <v>Phạm Thanh Hà</v>
      </c>
      <c r="AX2595" s="27" t="str">
        <f t="shared" si="222"/>
        <v>Hoàng Phương Lê</v>
      </c>
      <c r="AY2595" s="4" t="str">
        <f t="shared" si="223"/>
        <v>VIN+</v>
      </c>
    </row>
    <row r="2596" spans="1:51" outlineLevel="1" x14ac:dyDescent="0.25">
      <c r="A2596" s="4" t="s">
        <v>1104</v>
      </c>
      <c r="B2596" s="4" t="s">
        <v>797</v>
      </c>
      <c r="C2596" s="4" t="s">
        <v>451</v>
      </c>
      <c r="D2596" s="11" t="s">
        <v>779</v>
      </c>
      <c r="E2596" s="32" t="s">
        <v>683</v>
      </c>
      <c r="F2596" s="11" t="s">
        <v>710</v>
      </c>
      <c r="G2596" s="35">
        <v>5127696</v>
      </c>
      <c r="H2596" s="4" t="s">
        <v>4017</v>
      </c>
      <c r="I2596" s="4"/>
      <c r="J2596" s="4"/>
      <c r="K2596" s="4"/>
      <c r="L2596" s="4"/>
      <c r="M2596" s="33"/>
      <c r="N2596" s="38"/>
      <c r="O2596" s="33"/>
      <c r="P2596" s="244">
        <f t="shared" si="220"/>
        <v>238.464</v>
      </c>
      <c r="Q2596" s="25"/>
      <c r="R2596" s="25"/>
      <c r="S2596" s="25"/>
      <c r="T2596" s="109"/>
      <c r="U2596" s="25"/>
      <c r="V2596" s="25"/>
      <c r="W2596" s="25"/>
      <c r="X2596" s="25">
        <v>0</v>
      </c>
      <c r="Y2596" s="25"/>
      <c r="Z2596" s="25">
        <v>0</v>
      </c>
      <c r="AA2596" s="109"/>
      <c r="AB2596" s="25">
        <v>0</v>
      </c>
      <c r="AC2596" s="25">
        <v>0</v>
      </c>
      <c r="AD2596" s="25">
        <v>0</v>
      </c>
      <c r="AE2596" s="25">
        <v>0</v>
      </c>
      <c r="AF2596" s="25">
        <v>0</v>
      </c>
      <c r="AG2596" s="25">
        <v>0</v>
      </c>
      <c r="AH2596" s="109"/>
      <c r="AI2596" s="25">
        <v>0</v>
      </c>
      <c r="AJ2596" s="25">
        <v>0</v>
      </c>
      <c r="AK2596" s="123">
        <v>0</v>
      </c>
      <c r="AL2596" s="25">
        <v>238.464</v>
      </c>
      <c r="AM2596" s="25">
        <v>0</v>
      </c>
      <c r="AN2596" s="25">
        <v>0</v>
      </c>
      <c r="AO2596" s="109"/>
      <c r="AP2596" s="25">
        <v>0</v>
      </c>
      <c r="AQ2596" s="25">
        <v>0</v>
      </c>
      <c r="AR2596" s="25">
        <v>0</v>
      </c>
      <c r="AS2596" s="25">
        <v>0</v>
      </c>
      <c r="AT2596" s="25">
        <v>0</v>
      </c>
      <c r="AU2596" s="25">
        <v>0</v>
      </c>
      <c r="AW2596" t="str">
        <f t="shared" si="221"/>
        <v>Phạm Thanh Hà</v>
      </c>
      <c r="AX2596" s="27" t="str">
        <f t="shared" si="222"/>
        <v>Hoàng Phương Lê</v>
      </c>
      <c r="AY2596" s="4" t="str">
        <f t="shared" si="223"/>
        <v>VIN+</v>
      </c>
    </row>
    <row r="2597" spans="1:51" outlineLevel="1" x14ac:dyDescent="0.25">
      <c r="A2597" s="4" t="s">
        <v>1104</v>
      </c>
      <c r="B2597" s="4" t="s">
        <v>797</v>
      </c>
      <c r="C2597" s="4" t="s">
        <v>451</v>
      </c>
      <c r="D2597" s="11" t="s">
        <v>779</v>
      </c>
      <c r="E2597" s="32" t="s">
        <v>683</v>
      </c>
      <c r="F2597" s="11" t="s">
        <v>710</v>
      </c>
      <c r="G2597" s="35">
        <v>5125591</v>
      </c>
      <c r="H2597" s="4" t="s">
        <v>4018</v>
      </c>
      <c r="I2597" s="4"/>
      <c r="J2597" s="4"/>
      <c r="K2597" s="4"/>
      <c r="L2597" s="4"/>
      <c r="M2597" s="33"/>
      <c r="N2597" s="38"/>
      <c r="O2597" s="33"/>
      <c r="P2597" s="244">
        <f t="shared" si="220"/>
        <v>0</v>
      </c>
      <c r="Q2597" s="25"/>
      <c r="R2597" s="25"/>
      <c r="S2597" s="25"/>
      <c r="T2597" s="109"/>
      <c r="U2597" s="25"/>
      <c r="V2597" s="25"/>
      <c r="W2597" s="25"/>
      <c r="X2597" s="25">
        <v>0</v>
      </c>
      <c r="Y2597" s="25"/>
      <c r="Z2597" s="25">
        <v>0</v>
      </c>
      <c r="AA2597" s="109"/>
      <c r="AB2597" s="25">
        <v>0</v>
      </c>
      <c r="AC2597" s="25">
        <v>0</v>
      </c>
      <c r="AD2597" s="25">
        <v>0</v>
      </c>
      <c r="AE2597" s="25">
        <v>0</v>
      </c>
      <c r="AF2597" s="25">
        <v>0</v>
      </c>
      <c r="AG2597" s="25">
        <v>0</v>
      </c>
      <c r="AH2597" s="109"/>
      <c r="AI2597" s="25">
        <v>0</v>
      </c>
      <c r="AJ2597" s="25">
        <v>0</v>
      </c>
      <c r="AK2597" s="123">
        <v>0</v>
      </c>
      <c r="AL2597" s="25">
        <v>0</v>
      </c>
      <c r="AM2597" s="25">
        <v>0</v>
      </c>
      <c r="AN2597" s="25">
        <v>0</v>
      </c>
      <c r="AO2597" s="109"/>
      <c r="AP2597" s="25">
        <v>0</v>
      </c>
      <c r="AQ2597" s="25">
        <v>0</v>
      </c>
      <c r="AR2597" s="25">
        <v>0</v>
      </c>
      <c r="AS2597" s="25">
        <v>0</v>
      </c>
      <c r="AT2597" s="25">
        <v>0</v>
      </c>
      <c r="AU2597" s="25">
        <v>0</v>
      </c>
      <c r="AW2597" t="str">
        <f t="shared" si="221"/>
        <v>Phạm Thanh Hà</v>
      </c>
      <c r="AX2597" s="27" t="str">
        <f t="shared" si="222"/>
        <v>Hoàng Phương Lê</v>
      </c>
      <c r="AY2597" s="4" t="str">
        <f t="shared" si="223"/>
        <v>VIN+</v>
      </c>
    </row>
    <row r="2598" spans="1:51" outlineLevel="1" x14ac:dyDescent="0.25">
      <c r="A2598" s="4" t="s">
        <v>1104</v>
      </c>
      <c r="B2598" s="4" t="s">
        <v>797</v>
      </c>
      <c r="C2598" s="4" t="s">
        <v>451</v>
      </c>
      <c r="D2598" s="11" t="s">
        <v>779</v>
      </c>
      <c r="E2598" s="32" t="s">
        <v>683</v>
      </c>
      <c r="F2598" s="11" t="s">
        <v>710</v>
      </c>
      <c r="G2598" s="35">
        <v>5331507</v>
      </c>
      <c r="H2598" s="4" t="s">
        <v>4019</v>
      </c>
      <c r="I2598" s="4"/>
      <c r="J2598" s="4"/>
      <c r="K2598" s="4"/>
      <c r="L2598" s="4"/>
      <c r="M2598" s="33"/>
      <c r="N2598" s="38"/>
      <c r="O2598" s="33"/>
      <c r="P2598" s="244">
        <f t="shared" si="220"/>
        <v>0</v>
      </c>
      <c r="Q2598" s="25"/>
      <c r="R2598" s="25"/>
      <c r="S2598" s="25"/>
      <c r="T2598" s="109"/>
      <c r="U2598" s="25"/>
      <c r="V2598" s="25"/>
      <c r="W2598" s="25"/>
      <c r="X2598" s="25">
        <v>0</v>
      </c>
      <c r="Y2598" s="25"/>
      <c r="Z2598" s="25">
        <v>0</v>
      </c>
      <c r="AA2598" s="109"/>
      <c r="AB2598" s="25">
        <v>0</v>
      </c>
      <c r="AC2598" s="25">
        <v>0</v>
      </c>
      <c r="AD2598" s="25">
        <v>0</v>
      </c>
      <c r="AE2598" s="25">
        <v>0</v>
      </c>
      <c r="AF2598" s="25">
        <v>0</v>
      </c>
      <c r="AG2598" s="25">
        <v>0</v>
      </c>
      <c r="AH2598" s="109"/>
      <c r="AI2598" s="25">
        <v>0</v>
      </c>
      <c r="AJ2598" s="25">
        <v>0</v>
      </c>
      <c r="AK2598" s="123">
        <v>0</v>
      </c>
      <c r="AL2598" s="25">
        <v>0</v>
      </c>
      <c r="AM2598" s="25">
        <v>0</v>
      </c>
      <c r="AN2598" s="25">
        <v>0</v>
      </c>
      <c r="AO2598" s="109"/>
      <c r="AP2598" s="25">
        <v>0</v>
      </c>
      <c r="AQ2598" s="25">
        <v>0</v>
      </c>
      <c r="AR2598" s="25">
        <v>0</v>
      </c>
      <c r="AS2598" s="25">
        <v>0</v>
      </c>
      <c r="AT2598" s="25">
        <v>0</v>
      </c>
      <c r="AU2598" s="25">
        <v>0</v>
      </c>
      <c r="AW2598" t="str">
        <f t="shared" si="221"/>
        <v>Phạm Thanh Hà</v>
      </c>
      <c r="AX2598" s="27" t="str">
        <f t="shared" si="222"/>
        <v>Hoàng Phương Lê</v>
      </c>
      <c r="AY2598" s="4" t="str">
        <f t="shared" si="223"/>
        <v>VIN+</v>
      </c>
    </row>
    <row r="2599" spans="1:51" outlineLevel="1" x14ac:dyDescent="0.25">
      <c r="A2599" s="4" t="s">
        <v>1104</v>
      </c>
      <c r="B2599" s="4" t="s">
        <v>797</v>
      </c>
      <c r="C2599" s="4" t="s">
        <v>451</v>
      </c>
      <c r="D2599" s="11" t="s">
        <v>779</v>
      </c>
      <c r="E2599" s="32" t="s">
        <v>683</v>
      </c>
      <c r="F2599" s="11" t="s">
        <v>710</v>
      </c>
      <c r="G2599" s="35">
        <v>5336955</v>
      </c>
      <c r="H2599" s="4" t="s">
        <v>4020</v>
      </c>
      <c r="I2599" s="4"/>
      <c r="J2599" s="4"/>
      <c r="K2599" s="4"/>
      <c r="L2599" s="4"/>
      <c r="M2599" s="33"/>
      <c r="N2599" s="38"/>
      <c r="O2599" s="33"/>
      <c r="P2599" s="244">
        <f t="shared" si="220"/>
        <v>597.52099999999996</v>
      </c>
      <c r="Q2599" s="25"/>
      <c r="R2599" s="25"/>
      <c r="S2599" s="25"/>
      <c r="T2599" s="109"/>
      <c r="U2599" s="25"/>
      <c r="V2599" s="25"/>
      <c r="W2599" s="25"/>
      <c r="X2599" s="25">
        <v>0</v>
      </c>
      <c r="Y2599" s="25"/>
      <c r="Z2599" s="25">
        <v>0</v>
      </c>
      <c r="AA2599" s="109"/>
      <c r="AB2599" s="25">
        <v>0</v>
      </c>
      <c r="AC2599" s="25">
        <v>0</v>
      </c>
      <c r="AD2599" s="25">
        <v>0</v>
      </c>
      <c r="AE2599" s="25">
        <v>0</v>
      </c>
      <c r="AF2599" s="25">
        <v>0</v>
      </c>
      <c r="AG2599" s="25">
        <v>0</v>
      </c>
      <c r="AH2599" s="109"/>
      <c r="AI2599" s="25">
        <v>0</v>
      </c>
      <c r="AJ2599" s="25">
        <v>0</v>
      </c>
      <c r="AK2599" s="123">
        <v>0</v>
      </c>
      <c r="AL2599" s="25">
        <v>0</v>
      </c>
      <c r="AM2599" s="25">
        <v>0</v>
      </c>
      <c r="AN2599" s="25">
        <v>0</v>
      </c>
      <c r="AO2599" s="109"/>
      <c r="AP2599" s="25">
        <v>597.52099999999996</v>
      </c>
      <c r="AQ2599" s="25">
        <v>0</v>
      </c>
      <c r="AR2599" s="25">
        <v>0</v>
      </c>
      <c r="AS2599" s="25">
        <v>0</v>
      </c>
      <c r="AT2599" s="25">
        <v>0</v>
      </c>
      <c r="AU2599" s="25">
        <v>0</v>
      </c>
      <c r="AW2599" t="str">
        <f t="shared" si="221"/>
        <v>Phạm Thanh Hà</v>
      </c>
      <c r="AX2599" s="27" t="str">
        <f t="shared" si="222"/>
        <v>Hoàng Phương Lê</v>
      </c>
      <c r="AY2599" s="4" t="str">
        <f t="shared" si="223"/>
        <v>VIN+</v>
      </c>
    </row>
    <row r="2600" spans="1:51" outlineLevel="1" x14ac:dyDescent="0.25">
      <c r="A2600" s="4" t="s">
        <v>1104</v>
      </c>
      <c r="B2600" s="4" t="s">
        <v>797</v>
      </c>
      <c r="C2600" s="4" t="s">
        <v>451</v>
      </c>
      <c r="D2600" s="11" t="s">
        <v>779</v>
      </c>
      <c r="E2600" s="32" t="s">
        <v>683</v>
      </c>
      <c r="F2600" s="11" t="s">
        <v>710</v>
      </c>
      <c r="G2600" s="35">
        <v>5301160</v>
      </c>
      <c r="H2600" s="4" t="s">
        <v>4021</v>
      </c>
      <c r="I2600" s="4"/>
      <c r="J2600" s="4"/>
      <c r="K2600" s="4"/>
      <c r="L2600" s="4"/>
      <c r="M2600" s="33"/>
      <c r="N2600" s="38"/>
      <c r="O2600" s="33"/>
      <c r="P2600" s="244">
        <f t="shared" si="220"/>
        <v>303.49700000000001</v>
      </c>
      <c r="Q2600" s="25"/>
      <c r="R2600" s="25"/>
      <c r="S2600" s="25"/>
      <c r="T2600" s="109"/>
      <c r="U2600" s="25"/>
      <c r="V2600" s="25"/>
      <c r="W2600" s="25"/>
      <c r="X2600" s="25">
        <v>0</v>
      </c>
      <c r="Y2600" s="25"/>
      <c r="Z2600" s="25">
        <v>0</v>
      </c>
      <c r="AA2600" s="109"/>
      <c r="AB2600" s="25">
        <v>0</v>
      </c>
      <c r="AC2600" s="25">
        <v>0</v>
      </c>
      <c r="AD2600" s="25">
        <v>0</v>
      </c>
      <c r="AE2600" s="25">
        <v>0</v>
      </c>
      <c r="AF2600" s="25">
        <v>0</v>
      </c>
      <c r="AG2600" s="25">
        <v>0</v>
      </c>
      <c r="AH2600" s="109"/>
      <c r="AI2600" s="25">
        <v>0</v>
      </c>
      <c r="AJ2600" s="25">
        <v>0</v>
      </c>
      <c r="AK2600" s="123">
        <v>303.49700000000001</v>
      </c>
      <c r="AL2600" s="25">
        <v>0</v>
      </c>
      <c r="AM2600" s="25">
        <v>0</v>
      </c>
      <c r="AN2600" s="25">
        <v>0</v>
      </c>
      <c r="AO2600" s="109"/>
      <c r="AP2600" s="25">
        <v>0</v>
      </c>
      <c r="AQ2600" s="25">
        <v>0</v>
      </c>
      <c r="AR2600" s="25">
        <v>0</v>
      </c>
      <c r="AS2600" s="25">
        <v>0</v>
      </c>
      <c r="AT2600" s="25">
        <v>0</v>
      </c>
      <c r="AU2600" s="25">
        <v>0</v>
      </c>
      <c r="AW2600" t="str">
        <f t="shared" si="221"/>
        <v>Phạm Thanh Hà</v>
      </c>
      <c r="AX2600" s="27" t="str">
        <f t="shared" si="222"/>
        <v>Hoàng Phương Lê</v>
      </c>
      <c r="AY2600" s="4" t="str">
        <f t="shared" si="223"/>
        <v>VIN+</v>
      </c>
    </row>
    <row r="2601" spans="1:51" outlineLevel="1" x14ac:dyDescent="0.25">
      <c r="A2601" s="4" t="s">
        <v>1104</v>
      </c>
      <c r="B2601" s="4" t="s">
        <v>797</v>
      </c>
      <c r="C2601" s="4" t="s">
        <v>451</v>
      </c>
      <c r="D2601" s="11" t="s">
        <v>779</v>
      </c>
      <c r="E2601" s="32" t="s">
        <v>683</v>
      </c>
      <c r="F2601" s="11" t="s">
        <v>710</v>
      </c>
      <c r="G2601" s="35">
        <v>5124253</v>
      </c>
      <c r="H2601" s="4" t="s">
        <v>4022</v>
      </c>
      <c r="I2601" s="4"/>
      <c r="J2601" s="4"/>
      <c r="K2601" s="4"/>
      <c r="L2601" s="4"/>
      <c r="M2601" s="33"/>
      <c r="N2601" s="38"/>
      <c r="O2601" s="33"/>
      <c r="P2601" s="244">
        <f t="shared" si="220"/>
        <v>303.49700000000001</v>
      </c>
      <c r="Q2601" s="25"/>
      <c r="R2601" s="25"/>
      <c r="S2601" s="25"/>
      <c r="T2601" s="109"/>
      <c r="U2601" s="25"/>
      <c r="V2601" s="25"/>
      <c r="W2601" s="25"/>
      <c r="X2601" s="25">
        <v>0</v>
      </c>
      <c r="Y2601" s="25"/>
      <c r="Z2601" s="25">
        <v>0</v>
      </c>
      <c r="AA2601" s="109"/>
      <c r="AB2601" s="25">
        <v>0</v>
      </c>
      <c r="AC2601" s="25">
        <v>0</v>
      </c>
      <c r="AD2601" s="25">
        <v>0</v>
      </c>
      <c r="AE2601" s="25">
        <v>0</v>
      </c>
      <c r="AF2601" s="25">
        <v>0</v>
      </c>
      <c r="AG2601" s="25">
        <v>0</v>
      </c>
      <c r="AH2601" s="109"/>
      <c r="AI2601" s="25">
        <v>0</v>
      </c>
      <c r="AJ2601" s="25">
        <v>0</v>
      </c>
      <c r="AK2601" s="123">
        <v>0</v>
      </c>
      <c r="AL2601" s="25">
        <v>0</v>
      </c>
      <c r="AM2601" s="25">
        <v>0</v>
      </c>
      <c r="AN2601" s="25">
        <v>0</v>
      </c>
      <c r="AO2601" s="109"/>
      <c r="AP2601" s="25">
        <v>303.49700000000001</v>
      </c>
      <c r="AQ2601" s="25">
        <v>0</v>
      </c>
      <c r="AR2601" s="25">
        <v>0</v>
      </c>
      <c r="AS2601" s="25">
        <v>0</v>
      </c>
      <c r="AT2601" s="25">
        <v>0</v>
      </c>
      <c r="AU2601" s="25">
        <v>0</v>
      </c>
      <c r="AW2601" t="str">
        <f t="shared" si="221"/>
        <v>Phạm Thanh Hà</v>
      </c>
      <c r="AX2601" s="27" t="str">
        <f t="shared" si="222"/>
        <v>Hoàng Phương Lê</v>
      </c>
      <c r="AY2601" s="4" t="str">
        <f t="shared" si="223"/>
        <v>VIN+</v>
      </c>
    </row>
    <row r="2602" spans="1:51" outlineLevel="1" x14ac:dyDescent="0.25">
      <c r="A2602" s="4" t="s">
        <v>1104</v>
      </c>
      <c r="B2602" s="4" t="s">
        <v>797</v>
      </c>
      <c r="C2602" s="4" t="s">
        <v>451</v>
      </c>
      <c r="D2602" s="11" t="s">
        <v>779</v>
      </c>
      <c r="E2602" s="32" t="s">
        <v>683</v>
      </c>
      <c r="F2602" s="11" t="s">
        <v>710</v>
      </c>
      <c r="G2602" s="35">
        <v>5276736</v>
      </c>
      <c r="H2602" s="4" t="s">
        <v>4023</v>
      </c>
      <c r="I2602" s="4"/>
      <c r="J2602" s="4"/>
      <c r="K2602" s="4"/>
      <c r="L2602" s="4"/>
      <c r="M2602" s="33"/>
      <c r="N2602" s="38"/>
      <c r="O2602" s="33"/>
      <c r="P2602" s="244">
        <f t="shared" si="220"/>
        <v>361.19600000000003</v>
      </c>
      <c r="Q2602" s="25"/>
      <c r="R2602" s="25"/>
      <c r="S2602" s="25"/>
      <c r="T2602" s="109"/>
      <c r="U2602" s="25"/>
      <c r="V2602" s="25"/>
      <c r="W2602" s="25"/>
      <c r="X2602" s="25">
        <v>0</v>
      </c>
      <c r="Y2602" s="25"/>
      <c r="Z2602" s="25">
        <v>0</v>
      </c>
      <c r="AA2602" s="109"/>
      <c r="AB2602" s="25">
        <v>0</v>
      </c>
      <c r="AC2602" s="25">
        <v>0</v>
      </c>
      <c r="AD2602" s="25">
        <v>0</v>
      </c>
      <c r="AE2602" s="25">
        <v>0</v>
      </c>
      <c r="AF2602" s="25">
        <v>0</v>
      </c>
      <c r="AG2602" s="25">
        <v>0</v>
      </c>
      <c r="AH2602" s="109"/>
      <c r="AI2602" s="25">
        <v>0</v>
      </c>
      <c r="AJ2602" s="25">
        <v>0</v>
      </c>
      <c r="AK2602" s="123">
        <v>0</v>
      </c>
      <c r="AL2602" s="25">
        <v>0</v>
      </c>
      <c r="AM2602" s="25">
        <v>0</v>
      </c>
      <c r="AN2602" s="25">
        <v>0</v>
      </c>
      <c r="AO2602" s="109"/>
      <c r="AP2602" s="25">
        <v>180.59800000000001</v>
      </c>
      <c r="AQ2602" s="25">
        <v>0</v>
      </c>
      <c r="AR2602" s="25">
        <v>0</v>
      </c>
      <c r="AS2602" s="25">
        <v>0</v>
      </c>
      <c r="AT2602" s="25">
        <v>0</v>
      </c>
      <c r="AU2602" s="25">
        <v>180.59800000000001</v>
      </c>
      <c r="AW2602" t="str">
        <f t="shared" si="221"/>
        <v>Phạm Thanh Hà</v>
      </c>
      <c r="AX2602" s="27" t="str">
        <f t="shared" si="222"/>
        <v>Hoàng Phương Lê</v>
      </c>
      <c r="AY2602" s="4" t="str">
        <f t="shared" si="223"/>
        <v>VIN+</v>
      </c>
    </row>
    <row r="2603" spans="1:51" outlineLevel="1" x14ac:dyDescent="0.25">
      <c r="A2603" s="4" t="s">
        <v>1104</v>
      </c>
      <c r="B2603" s="4" t="s">
        <v>797</v>
      </c>
      <c r="C2603" s="4" t="s">
        <v>451</v>
      </c>
      <c r="D2603" s="11" t="s">
        <v>779</v>
      </c>
      <c r="E2603" s="32" t="s">
        <v>683</v>
      </c>
      <c r="F2603" s="11" t="s">
        <v>710</v>
      </c>
      <c r="G2603" s="35">
        <v>5279553</v>
      </c>
      <c r="H2603" s="4" t="s">
        <v>4024</v>
      </c>
      <c r="I2603" s="4"/>
      <c r="J2603" s="4"/>
      <c r="K2603" s="4"/>
      <c r="L2603" s="4"/>
      <c r="M2603" s="33"/>
      <c r="N2603" s="38"/>
      <c r="O2603" s="33"/>
      <c r="P2603" s="244">
        <f t="shared" si="220"/>
        <v>359.05700000000002</v>
      </c>
      <c r="Q2603" s="25"/>
      <c r="R2603" s="25"/>
      <c r="S2603" s="25"/>
      <c r="T2603" s="109"/>
      <c r="U2603" s="25"/>
      <c r="V2603" s="25"/>
      <c r="W2603" s="25"/>
      <c r="X2603" s="25">
        <v>0</v>
      </c>
      <c r="Y2603" s="25"/>
      <c r="Z2603" s="25">
        <v>0</v>
      </c>
      <c r="AA2603" s="109"/>
      <c r="AB2603" s="25">
        <v>0</v>
      </c>
      <c r="AC2603" s="25">
        <v>0</v>
      </c>
      <c r="AD2603" s="25">
        <v>0</v>
      </c>
      <c r="AE2603" s="25">
        <v>0</v>
      </c>
      <c r="AF2603" s="25">
        <v>0</v>
      </c>
      <c r="AG2603" s="25">
        <v>0</v>
      </c>
      <c r="AH2603" s="109"/>
      <c r="AI2603" s="25">
        <v>0</v>
      </c>
      <c r="AJ2603" s="25">
        <v>0</v>
      </c>
      <c r="AK2603" s="123">
        <v>0</v>
      </c>
      <c r="AL2603" s="25">
        <v>0</v>
      </c>
      <c r="AM2603" s="25">
        <v>0</v>
      </c>
      <c r="AN2603" s="25">
        <v>0</v>
      </c>
      <c r="AO2603" s="109"/>
      <c r="AP2603" s="25">
        <v>0</v>
      </c>
      <c r="AQ2603" s="25">
        <v>0</v>
      </c>
      <c r="AR2603" s="25">
        <v>0</v>
      </c>
      <c r="AS2603" s="25">
        <v>0</v>
      </c>
      <c r="AT2603" s="25">
        <v>0</v>
      </c>
      <c r="AU2603" s="25">
        <v>359.05700000000002</v>
      </c>
      <c r="AW2603" t="str">
        <f t="shared" si="221"/>
        <v>Phạm Thanh Hà</v>
      </c>
      <c r="AX2603" s="27" t="str">
        <f t="shared" si="222"/>
        <v>Hoàng Phương Lê</v>
      </c>
      <c r="AY2603" s="4" t="str">
        <f t="shared" si="223"/>
        <v>VIN+</v>
      </c>
    </row>
    <row r="2604" spans="1:51" outlineLevel="1" x14ac:dyDescent="0.25">
      <c r="A2604" s="4" t="s">
        <v>1104</v>
      </c>
      <c r="B2604" s="4" t="s">
        <v>797</v>
      </c>
      <c r="C2604" s="4" t="s">
        <v>451</v>
      </c>
      <c r="D2604" s="11" t="s">
        <v>779</v>
      </c>
      <c r="E2604" s="32" t="s">
        <v>683</v>
      </c>
      <c r="F2604" s="11" t="s">
        <v>710</v>
      </c>
      <c r="G2604" s="35">
        <v>5129490</v>
      </c>
      <c r="H2604" s="4" t="s">
        <v>4025</v>
      </c>
      <c r="I2604" s="4"/>
      <c r="J2604" s="4"/>
      <c r="K2604" s="4"/>
      <c r="L2604" s="4"/>
      <c r="M2604" s="33"/>
      <c r="N2604" s="38"/>
      <c r="O2604" s="33"/>
      <c r="P2604" s="244">
        <f t="shared" si="220"/>
        <v>838.12300000000005</v>
      </c>
      <c r="Q2604" s="25"/>
      <c r="R2604" s="25"/>
      <c r="S2604" s="25"/>
      <c r="T2604" s="109"/>
      <c r="U2604" s="25"/>
      <c r="V2604" s="25"/>
      <c r="W2604" s="25"/>
      <c r="X2604" s="25">
        <v>0</v>
      </c>
      <c r="Y2604" s="25"/>
      <c r="Z2604" s="25">
        <v>0</v>
      </c>
      <c r="AA2604" s="109"/>
      <c r="AB2604" s="25">
        <v>0</v>
      </c>
      <c r="AC2604" s="25">
        <v>0</v>
      </c>
      <c r="AD2604" s="25">
        <v>0</v>
      </c>
      <c r="AE2604" s="25">
        <v>0</v>
      </c>
      <c r="AF2604" s="25">
        <v>0</v>
      </c>
      <c r="AG2604" s="25">
        <v>0</v>
      </c>
      <c r="AH2604" s="109"/>
      <c r="AI2604" s="25">
        <v>0</v>
      </c>
      <c r="AJ2604" s="25">
        <v>0</v>
      </c>
      <c r="AK2604" s="123">
        <v>0</v>
      </c>
      <c r="AL2604" s="25">
        <v>0</v>
      </c>
      <c r="AM2604" s="25">
        <v>0</v>
      </c>
      <c r="AN2604" s="25">
        <v>0</v>
      </c>
      <c r="AO2604" s="109"/>
      <c r="AP2604" s="25">
        <v>476.928</v>
      </c>
      <c r="AQ2604" s="25">
        <v>0</v>
      </c>
      <c r="AR2604" s="25">
        <v>0</v>
      </c>
      <c r="AS2604" s="25">
        <v>0</v>
      </c>
      <c r="AT2604" s="25">
        <v>0</v>
      </c>
      <c r="AU2604" s="25">
        <v>361.19499999999999</v>
      </c>
      <c r="AW2604" t="str">
        <f t="shared" si="221"/>
        <v>Phạm Thanh Hà</v>
      </c>
      <c r="AX2604" s="27" t="str">
        <f t="shared" si="222"/>
        <v>Hoàng Phương Lê</v>
      </c>
      <c r="AY2604" s="4" t="str">
        <f t="shared" si="223"/>
        <v>VIN+</v>
      </c>
    </row>
    <row r="2605" spans="1:51" outlineLevel="1" x14ac:dyDescent="0.25">
      <c r="A2605" s="4" t="s">
        <v>1104</v>
      </c>
      <c r="B2605" s="4" t="s">
        <v>797</v>
      </c>
      <c r="C2605" s="4" t="s">
        <v>451</v>
      </c>
      <c r="D2605" s="11" t="s">
        <v>779</v>
      </c>
      <c r="E2605" s="32" t="s">
        <v>683</v>
      </c>
      <c r="F2605" s="11" t="s">
        <v>710</v>
      </c>
      <c r="G2605" s="35">
        <v>5336595</v>
      </c>
      <c r="H2605" s="4" t="s">
        <v>4026</v>
      </c>
      <c r="I2605" s="4"/>
      <c r="J2605" s="4"/>
      <c r="K2605" s="4"/>
      <c r="L2605" s="4"/>
      <c r="M2605" s="33"/>
      <c r="N2605" s="38"/>
      <c r="O2605" s="33"/>
      <c r="P2605" s="244">
        <f t="shared" si="220"/>
        <v>1320.08</v>
      </c>
      <c r="Q2605" s="25"/>
      <c r="R2605" s="25"/>
      <c r="S2605" s="25"/>
      <c r="T2605" s="109"/>
      <c r="U2605" s="25"/>
      <c r="V2605" s="25"/>
      <c r="W2605" s="25"/>
      <c r="X2605" s="25">
        <v>0</v>
      </c>
      <c r="Y2605" s="25"/>
      <c r="Z2605" s="25">
        <v>0</v>
      </c>
      <c r="AA2605" s="109"/>
      <c r="AB2605" s="25">
        <v>0</v>
      </c>
      <c r="AC2605" s="25">
        <v>0</v>
      </c>
      <c r="AD2605" s="25">
        <v>0</v>
      </c>
      <c r="AE2605" s="25">
        <v>0</v>
      </c>
      <c r="AF2605" s="25">
        <v>0</v>
      </c>
      <c r="AG2605" s="25">
        <v>0</v>
      </c>
      <c r="AH2605" s="109"/>
      <c r="AI2605" s="25">
        <v>0</v>
      </c>
      <c r="AJ2605" s="25">
        <v>0</v>
      </c>
      <c r="AK2605" s="123">
        <v>0</v>
      </c>
      <c r="AL2605" s="25">
        <v>0</v>
      </c>
      <c r="AM2605" s="25">
        <v>0</v>
      </c>
      <c r="AN2605" s="25">
        <v>0</v>
      </c>
      <c r="AO2605" s="109"/>
      <c r="AP2605" s="25">
        <v>0</v>
      </c>
      <c r="AQ2605" s="25">
        <v>835.98500000000001</v>
      </c>
      <c r="AR2605" s="25">
        <v>0</v>
      </c>
      <c r="AS2605" s="25">
        <v>0</v>
      </c>
      <c r="AT2605" s="25">
        <v>0</v>
      </c>
      <c r="AU2605" s="25">
        <v>484.09500000000003</v>
      </c>
      <c r="AW2605" t="str">
        <f t="shared" si="221"/>
        <v>Phạm Thanh Hà</v>
      </c>
      <c r="AX2605" s="27" t="str">
        <f t="shared" si="222"/>
        <v>Hoàng Phương Lê</v>
      </c>
      <c r="AY2605" s="4" t="str">
        <f t="shared" si="223"/>
        <v>VIN+</v>
      </c>
    </row>
    <row r="2606" spans="1:51" outlineLevel="1" x14ac:dyDescent="0.25">
      <c r="A2606" s="4" t="s">
        <v>1104</v>
      </c>
      <c r="B2606" s="4" t="s">
        <v>797</v>
      </c>
      <c r="C2606" s="4" t="s">
        <v>451</v>
      </c>
      <c r="D2606" s="11" t="s">
        <v>779</v>
      </c>
      <c r="E2606" s="32" t="s">
        <v>683</v>
      </c>
      <c r="F2606" s="11" t="s">
        <v>710</v>
      </c>
      <c r="G2606" s="35">
        <v>5120150</v>
      </c>
      <c r="H2606" s="4" t="s">
        <v>4027</v>
      </c>
      <c r="I2606" s="4"/>
      <c r="J2606" s="4"/>
      <c r="K2606" s="4"/>
      <c r="L2606" s="4"/>
      <c r="M2606" s="33"/>
      <c r="N2606" s="38"/>
      <c r="O2606" s="33"/>
      <c r="P2606" s="244">
        <f t="shared" si="220"/>
        <v>2284.77</v>
      </c>
      <c r="Q2606" s="25"/>
      <c r="R2606" s="25"/>
      <c r="S2606" s="25"/>
      <c r="T2606" s="109"/>
      <c r="U2606" s="25"/>
      <c r="V2606" s="25"/>
      <c r="W2606" s="25"/>
      <c r="X2606" s="25">
        <v>0</v>
      </c>
      <c r="Y2606" s="25"/>
      <c r="Z2606" s="25">
        <v>0</v>
      </c>
      <c r="AA2606" s="109"/>
      <c r="AB2606" s="25">
        <v>303.49700000000001</v>
      </c>
      <c r="AC2606" s="25">
        <v>0</v>
      </c>
      <c r="AD2606" s="25">
        <v>0</v>
      </c>
      <c r="AE2606" s="25">
        <v>0</v>
      </c>
      <c r="AF2606" s="25">
        <v>0</v>
      </c>
      <c r="AG2606" s="25">
        <v>0</v>
      </c>
      <c r="AH2606" s="109"/>
      <c r="AI2606" s="25">
        <v>0</v>
      </c>
      <c r="AJ2606" s="25">
        <v>0</v>
      </c>
      <c r="AK2606" s="123">
        <v>482.34500000000003</v>
      </c>
      <c r="AL2606" s="25">
        <v>0</v>
      </c>
      <c r="AM2606" s="25">
        <v>0</v>
      </c>
      <c r="AN2606" s="25">
        <v>0</v>
      </c>
      <c r="AO2606" s="109"/>
      <c r="AP2606" s="25">
        <v>720.80899999999997</v>
      </c>
      <c r="AQ2606" s="25">
        <v>0</v>
      </c>
      <c r="AR2606" s="25">
        <v>597.52099999999996</v>
      </c>
      <c r="AS2606" s="25">
        <v>0</v>
      </c>
      <c r="AT2606" s="25">
        <v>0</v>
      </c>
      <c r="AU2606" s="25">
        <v>180.59800000000001</v>
      </c>
      <c r="AW2606" t="str">
        <f t="shared" si="221"/>
        <v>Phạm Thanh Hà</v>
      </c>
      <c r="AX2606" s="27" t="str">
        <f t="shared" si="222"/>
        <v>Hoàng Phương Lê</v>
      </c>
      <c r="AY2606" s="4" t="str">
        <f t="shared" si="223"/>
        <v>VIN+</v>
      </c>
    </row>
    <row r="2607" spans="1:51" outlineLevel="1" x14ac:dyDescent="0.25">
      <c r="A2607" s="4" t="s">
        <v>1104</v>
      </c>
      <c r="B2607" s="4" t="s">
        <v>797</v>
      </c>
      <c r="C2607" s="4" t="s">
        <v>451</v>
      </c>
      <c r="D2607" s="11" t="s">
        <v>779</v>
      </c>
      <c r="E2607" s="32" t="s">
        <v>683</v>
      </c>
      <c r="F2607" s="11" t="s">
        <v>710</v>
      </c>
      <c r="G2607" s="35">
        <v>5270787</v>
      </c>
      <c r="H2607" s="4" t="s">
        <v>4028</v>
      </c>
      <c r="I2607" s="4"/>
      <c r="J2607" s="4"/>
      <c r="K2607" s="4"/>
      <c r="L2607" s="4"/>
      <c r="M2607" s="33"/>
      <c r="N2607" s="38"/>
      <c r="O2607" s="33"/>
      <c r="P2607" s="244">
        <f t="shared" si="220"/>
        <v>968.18900000000008</v>
      </c>
      <c r="Q2607" s="25"/>
      <c r="R2607" s="25"/>
      <c r="S2607" s="25"/>
      <c r="T2607" s="109"/>
      <c r="U2607" s="25"/>
      <c r="V2607" s="25"/>
      <c r="W2607" s="25"/>
      <c r="X2607" s="25">
        <v>0</v>
      </c>
      <c r="Y2607" s="25"/>
      <c r="Z2607" s="25">
        <v>0</v>
      </c>
      <c r="AA2607" s="109"/>
      <c r="AB2607" s="25">
        <v>0</v>
      </c>
      <c r="AC2607" s="25">
        <v>0</v>
      </c>
      <c r="AD2607" s="25">
        <v>0</v>
      </c>
      <c r="AE2607" s="25">
        <v>0</v>
      </c>
      <c r="AF2607" s="25">
        <v>0</v>
      </c>
      <c r="AG2607" s="25">
        <v>0</v>
      </c>
      <c r="AH2607" s="109"/>
      <c r="AI2607" s="25">
        <v>0</v>
      </c>
      <c r="AJ2607" s="25">
        <v>0</v>
      </c>
      <c r="AK2607" s="123">
        <v>0</v>
      </c>
      <c r="AL2607" s="25">
        <v>0</v>
      </c>
      <c r="AM2607" s="25">
        <v>0</v>
      </c>
      <c r="AN2607" s="25">
        <v>0</v>
      </c>
      <c r="AO2607" s="109"/>
      <c r="AP2607" s="25">
        <v>0</v>
      </c>
      <c r="AQ2607" s="25">
        <v>0</v>
      </c>
      <c r="AR2607" s="25">
        <v>0</v>
      </c>
      <c r="AS2607" s="25">
        <v>0</v>
      </c>
      <c r="AT2607" s="25">
        <v>0</v>
      </c>
      <c r="AU2607" s="25">
        <v>968.18900000000008</v>
      </c>
      <c r="AW2607" t="str">
        <f t="shared" si="221"/>
        <v>Phạm Thanh Hà</v>
      </c>
      <c r="AX2607" s="27" t="str">
        <f t="shared" si="222"/>
        <v>Hoàng Phương Lê</v>
      </c>
      <c r="AY2607" s="4" t="str">
        <f t="shared" si="223"/>
        <v>VIN+</v>
      </c>
    </row>
    <row r="2608" spans="1:51" outlineLevel="1" x14ac:dyDescent="0.25">
      <c r="A2608" s="4" t="s">
        <v>1104</v>
      </c>
      <c r="B2608" s="4" t="s">
        <v>797</v>
      </c>
      <c r="C2608" s="4" t="s">
        <v>451</v>
      </c>
      <c r="D2608" s="11" t="s">
        <v>779</v>
      </c>
      <c r="E2608" s="32" t="s">
        <v>683</v>
      </c>
      <c r="F2608" s="11" t="s">
        <v>710</v>
      </c>
      <c r="G2608" s="35">
        <v>5126251</v>
      </c>
      <c r="H2608" s="4" t="s">
        <v>4029</v>
      </c>
      <c r="I2608" s="4"/>
      <c r="J2608" s="4"/>
      <c r="K2608" s="4"/>
      <c r="L2608" s="4"/>
      <c r="M2608" s="33"/>
      <c r="N2608" s="38"/>
      <c r="O2608" s="33"/>
      <c r="P2608" s="244">
        <f t="shared" si="220"/>
        <v>1623.577</v>
      </c>
      <c r="Q2608" s="25"/>
      <c r="R2608" s="25"/>
      <c r="S2608" s="25"/>
      <c r="T2608" s="109"/>
      <c r="U2608" s="25"/>
      <c r="V2608" s="25"/>
      <c r="W2608" s="25"/>
      <c r="X2608" s="25">
        <v>0</v>
      </c>
      <c r="Y2608" s="25"/>
      <c r="Z2608" s="25">
        <v>0</v>
      </c>
      <c r="AA2608" s="109"/>
      <c r="AB2608" s="25">
        <v>0</v>
      </c>
      <c r="AC2608" s="25">
        <v>0</v>
      </c>
      <c r="AD2608" s="25">
        <v>0</v>
      </c>
      <c r="AE2608" s="25">
        <v>0</v>
      </c>
      <c r="AF2608" s="25">
        <v>0</v>
      </c>
      <c r="AG2608" s="25">
        <v>0</v>
      </c>
      <c r="AH2608" s="109"/>
      <c r="AI2608" s="25">
        <v>0</v>
      </c>
      <c r="AJ2608" s="25">
        <v>0</v>
      </c>
      <c r="AK2608" s="123">
        <v>0</v>
      </c>
      <c r="AL2608" s="25">
        <v>0</v>
      </c>
      <c r="AM2608" s="25">
        <v>0</v>
      </c>
      <c r="AN2608" s="25">
        <v>0</v>
      </c>
      <c r="AO2608" s="109"/>
      <c r="AP2608" s="25">
        <v>835.98500000000001</v>
      </c>
      <c r="AQ2608" s="25">
        <v>0</v>
      </c>
      <c r="AR2608" s="25">
        <v>0</v>
      </c>
      <c r="AS2608" s="25">
        <v>787.59199999999998</v>
      </c>
      <c r="AT2608" s="25">
        <v>0</v>
      </c>
      <c r="AU2608" s="25">
        <v>0</v>
      </c>
      <c r="AW2608" t="str">
        <f t="shared" si="221"/>
        <v>Phạm Thanh Hà</v>
      </c>
      <c r="AX2608" s="27" t="str">
        <f t="shared" si="222"/>
        <v>Hoàng Phương Lê</v>
      </c>
      <c r="AY2608" s="4" t="str">
        <f t="shared" si="223"/>
        <v>VIN+</v>
      </c>
    </row>
    <row r="2609" spans="1:51" outlineLevel="1" x14ac:dyDescent="0.25">
      <c r="A2609" s="4" t="s">
        <v>1104</v>
      </c>
      <c r="B2609" s="4" t="s">
        <v>797</v>
      </c>
      <c r="C2609" s="4" t="s">
        <v>451</v>
      </c>
      <c r="D2609" s="11" t="s">
        <v>779</v>
      </c>
      <c r="E2609" s="32" t="s">
        <v>683</v>
      </c>
      <c r="F2609" s="11" t="s">
        <v>710</v>
      </c>
      <c r="G2609" s="35">
        <v>5272152</v>
      </c>
      <c r="H2609" s="4" t="s">
        <v>4030</v>
      </c>
      <c r="I2609" s="4"/>
      <c r="J2609" s="4"/>
      <c r="K2609" s="4"/>
      <c r="L2609" s="4"/>
      <c r="M2609" s="33"/>
      <c r="N2609" s="38"/>
      <c r="O2609" s="33"/>
      <c r="P2609" s="244">
        <f t="shared" si="220"/>
        <v>476.928</v>
      </c>
      <c r="Q2609" s="25"/>
      <c r="R2609" s="25"/>
      <c r="S2609" s="25"/>
      <c r="T2609" s="109"/>
      <c r="U2609" s="25"/>
      <c r="V2609" s="25"/>
      <c r="W2609" s="25"/>
      <c r="X2609" s="25">
        <v>0</v>
      </c>
      <c r="Y2609" s="25"/>
      <c r="Z2609" s="25">
        <v>0</v>
      </c>
      <c r="AA2609" s="109"/>
      <c r="AB2609" s="25">
        <v>0</v>
      </c>
      <c r="AC2609" s="25">
        <v>0</v>
      </c>
      <c r="AD2609" s="25">
        <v>0</v>
      </c>
      <c r="AE2609" s="25">
        <v>0</v>
      </c>
      <c r="AF2609" s="25">
        <v>0</v>
      </c>
      <c r="AG2609" s="25">
        <v>0</v>
      </c>
      <c r="AH2609" s="109"/>
      <c r="AI2609" s="25">
        <v>0</v>
      </c>
      <c r="AJ2609" s="25">
        <v>0</v>
      </c>
      <c r="AK2609" s="123">
        <v>0</v>
      </c>
      <c r="AL2609" s="25">
        <v>0</v>
      </c>
      <c r="AM2609" s="25">
        <v>0</v>
      </c>
      <c r="AN2609" s="25">
        <v>0</v>
      </c>
      <c r="AO2609" s="109"/>
      <c r="AP2609" s="25">
        <v>476.928</v>
      </c>
      <c r="AQ2609" s="25">
        <v>0</v>
      </c>
      <c r="AR2609" s="25">
        <v>0</v>
      </c>
      <c r="AS2609" s="25">
        <v>0</v>
      </c>
      <c r="AT2609" s="25">
        <v>0</v>
      </c>
      <c r="AU2609" s="25">
        <v>0</v>
      </c>
      <c r="AW2609" t="str">
        <f t="shared" si="221"/>
        <v>Phạm Thanh Hà</v>
      </c>
      <c r="AX2609" s="27" t="str">
        <f t="shared" si="222"/>
        <v>Hoàng Phương Lê</v>
      </c>
      <c r="AY2609" s="4" t="str">
        <f t="shared" si="223"/>
        <v>VIN+</v>
      </c>
    </row>
    <row r="2610" spans="1:51" outlineLevel="1" x14ac:dyDescent="0.25">
      <c r="A2610" s="4" t="s">
        <v>1104</v>
      </c>
      <c r="B2610" s="4" t="s">
        <v>797</v>
      </c>
      <c r="C2610" s="4" t="s">
        <v>451</v>
      </c>
      <c r="D2610" s="11" t="s">
        <v>779</v>
      </c>
      <c r="E2610" s="32" t="s">
        <v>683</v>
      </c>
      <c r="F2610" s="11" t="s">
        <v>710</v>
      </c>
      <c r="G2610" s="35">
        <v>5129476</v>
      </c>
      <c r="H2610" s="4" t="s">
        <v>4031</v>
      </c>
      <c r="I2610" s="4"/>
      <c r="J2610" s="4"/>
      <c r="K2610" s="4"/>
      <c r="L2610" s="4"/>
      <c r="M2610" s="33"/>
      <c r="N2610" s="38"/>
      <c r="O2610" s="33"/>
      <c r="P2610" s="244">
        <f t="shared" si="220"/>
        <v>541.96100000000001</v>
      </c>
      <c r="Q2610" s="25"/>
      <c r="R2610" s="25"/>
      <c r="S2610" s="25"/>
      <c r="T2610" s="109"/>
      <c r="U2610" s="25"/>
      <c r="V2610" s="25"/>
      <c r="W2610" s="25"/>
      <c r="X2610" s="25">
        <v>0</v>
      </c>
      <c r="Y2610" s="25"/>
      <c r="Z2610" s="25">
        <v>0</v>
      </c>
      <c r="AA2610" s="109"/>
      <c r="AB2610" s="25">
        <v>0</v>
      </c>
      <c r="AC2610" s="25">
        <v>0</v>
      </c>
      <c r="AD2610" s="25">
        <v>0</v>
      </c>
      <c r="AE2610" s="25">
        <v>0</v>
      </c>
      <c r="AF2610" s="25">
        <v>0</v>
      </c>
      <c r="AG2610" s="25">
        <v>0</v>
      </c>
      <c r="AH2610" s="109"/>
      <c r="AI2610" s="25">
        <v>0</v>
      </c>
      <c r="AJ2610" s="25">
        <v>0</v>
      </c>
      <c r="AK2610" s="123">
        <v>0</v>
      </c>
      <c r="AL2610" s="25">
        <v>0</v>
      </c>
      <c r="AM2610" s="25">
        <v>0</v>
      </c>
      <c r="AN2610" s="25">
        <v>0</v>
      </c>
      <c r="AO2610" s="109"/>
      <c r="AP2610" s="25">
        <v>0</v>
      </c>
      <c r="AQ2610" s="25">
        <v>0</v>
      </c>
      <c r="AR2610" s="25">
        <v>0</v>
      </c>
      <c r="AS2610" s="25">
        <v>541.96100000000001</v>
      </c>
      <c r="AT2610" s="25">
        <v>0</v>
      </c>
      <c r="AU2610" s="25">
        <v>0</v>
      </c>
      <c r="AW2610" t="str">
        <f t="shared" si="221"/>
        <v>Phạm Thanh Hà</v>
      </c>
      <c r="AX2610" s="27" t="str">
        <f t="shared" si="222"/>
        <v>Hoàng Phương Lê</v>
      </c>
      <c r="AY2610" s="4" t="str">
        <f t="shared" si="223"/>
        <v>VIN+</v>
      </c>
    </row>
    <row r="2611" spans="1:51" outlineLevel="1" x14ac:dyDescent="0.25">
      <c r="A2611" s="4" t="s">
        <v>1104</v>
      </c>
      <c r="B2611" s="4" t="s">
        <v>797</v>
      </c>
      <c r="C2611" s="4" t="s">
        <v>451</v>
      </c>
      <c r="D2611" s="11" t="s">
        <v>779</v>
      </c>
      <c r="E2611" s="32" t="s">
        <v>683</v>
      </c>
      <c r="F2611" s="11" t="s">
        <v>710</v>
      </c>
      <c r="G2611" s="35">
        <v>5337767</v>
      </c>
      <c r="H2611" s="4" t="s">
        <v>4032</v>
      </c>
      <c r="I2611" s="4"/>
      <c r="J2611" s="4"/>
      <c r="K2611" s="4"/>
      <c r="L2611" s="4"/>
      <c r="M2611" s="33"/>
      <c r="N2611" s="38"/>
      <c r="O2611" s="33"/>
      <c r="P2611" s="244">
        <f t="shared" si="220"/>
        <v>238.464</v>
      </c>
      <c r="Q2611" s="25"/>
      <c r="R2611" s="25"/>
      <c r="S2611" s="25"/>
      <c r="T2611" s="109"/>
      <c r="U2611" s="25"/>
      <c r="V2611" s="25"/>
      <c r="W2611" s="25"/>
      <c r="X2611" s="25">
        <v>0</v>
      </c>
      <c r="Y2611" s="25"/>
      <c r="Z2611" s="25">
        <v>0</v>
      </c>
      <c r="AA2611" s="109"/>
      <c r="AB2611" s="25">
        <v>0</v>
      </c>
      <c r="AC2611" s="25">
        <v>0</v>
      </c>
      <c r="AD2611" s="25">
        <v>0</v>
      </c>
      <c r="AE2611" s="25">
        <v>0</v>
      </c>
      <c r="AF2611" s="25">
        <v>0</v>
      </c>
      <c r="AG2611" s="25">
        <v>0</v>
      </c>
      <c r="AH2611" s="109"/>
      <c r="AI2611" s="25">
        <v>0</v>
      </c>
      <c r="AJ2611" s="25">
        <v>0</v>
      </c>
      <c r="AK2611" s="123">
        <v>0</v>
      </c>
      <c r="AL2611" s="25">
        <v>238.464</v>
      </c>
      <c r="AM2611" s="25">
        <v>0</v>
      </c>
      <c r="AN2611" s="25">
        <v>0</v>
      </c>
      <c r="AO2611" s="109"/>
      <c r="AP2611" s="25">
        <v>0</v>
      </c>
      <c r="AQ2611" s="25">
        <v>0</v>
      </c>
      <c r="AR2611" s="25">
        <v>0</v>
      </c>
      <c r="AS2611" s="25">
        <v>0</v>
      </c>
      <c r="AT2611" s="25">
        <v>0</v>
      </c>
      <c r="AU2611" s="25">
        <v>0</v>
      </c>
      <c r="AW2611" t="str">
        <f t="shared" si="221"/>
        <v>Phạm Thanh Hà</v>
      </c>
      <c r="AX2611" s="27" t="str">
        <f t="shared" si="222"/>
        <v>Hoàng Phương Lê</v>
      </c>
      <c r="AY2611" s="4" t="str">
        <f t="shared" si="223"/>
        <v>VIN+</v>
      </c>
    </row>
    <row r="2612" spans="1:51" outlineLevel="1" x14ac:dyDescent="0.25">
      <c r="A2612" s="4" t="s">
        <v>1104</v>
      </c>
      <c r="B2612" s="4" t="s">
        <v>797</v>
      </c>
      <c r="C2612" s="4" t="s">
        <v>451</v>
      </c>
      <c r="D2612" s="11" t="s">
        <v>779</v>
      </c>
      <c r="E2612" s="32" t="s">
        <v>683</v>
      </c>
      <c r="F2612" s="11" t="s">
        <v>710</v>
      </c>
      <c r="G2612" s="35">
        <v>5122895</v>
      </c>
      <c r="H2612" s="4" t="s">
        <v>4033</v>
      </c>
      <c r="I2612" s="4"/>
      <c r="J2612" s="4"/>
      <c r="K2612" s="4"/>
      <c r="L2612" s="4"/>
      <c r="M2612" s="33"/>
      <c r="N2612" s="38"/>
      <c r="O2612" s="33"/>
      <c r="P2612" s="244">
        <f t="shared" si="220"/>
        <v>662.55399999999997</v>
      </c>
      <c r="Q2612" s="25"/>
      <c r="R2612" s="25"/>
      <c r="S2612" s="25"/>
      <c r="T2612" s="109"/>
      <c r="U2612" s="25"/>
      <c r="V2612" s="25"/>
      <c r="W2612" s="25"/>
      <c r="X2612" s="25">
        <v>0</v>
      </c>
      <c r="Y2612" s="25"/>
      <c r="Z2612" s="25">
        <v>0</v>
      </c>
      <c r="AA2612" s="109"/>
      <c r="AB2612" s="25">
        <v>0</v>
      </c>
      <c r="AC2612" s="25">
        <v>0</v>
      </c>
      <c r="AD2612" s="25">
        <v>0</v>
      </c>
      <c r="AE2612" s="25">
        <v>0</v>
      </c>
      <c r="AF2612" s="25">
        <v>0</v>
      </c>
      <c r="AG2612" s="25">
        <v>0</v>
      </c>
      <c r="AH2612" s="109"/>
      <c r="AI2612" s="25">
        <v>0</v>
      </c>
      <c r="AJ2612" s="25">
        <v>0</v>
      </c>
      <c r="AK2612" s="123">
        <v>0</v>
      </c>
      <c r="AL2612" s="25">
        <v>0</v>
      </c>
      <c r="AM2612" s="25">
        <v>0</v>
      </c>
      <c r="AN2612" s="25">
        <v>0</v>
      </c>
      <c r="AO2612" s="109"/>
      <c r="AP2612" s="25">
        <v>0</v>
      </c>
      <c r="AQ2612" s="25">
        <v>0</v>
      </c>
      <c r="AR2612" s="25">
        <v>0</v>
      </c>
      <c r="AS2612" s="25">
        <v>662.55399999999997</v>
      </c>
      <c r="AT2612" s="25">
        <v>0</v>
      </c>
      <c r="AU2612" s="25">
        <v>0</v>
      </c>
      <c r="AW2612" t="str">
        <f t="shared" si="221"/>
        <v>Phạm Thanh Hà</v>
      </c>
      <c r="AX2612" s="27" t="str">
        <f t="shared" si="222"/>
        <v>Hoàng Phương Lê</v>
      </c>
      <c r="AY2612" s="4" t="str">
        <f t="shared" si="223"/>
        <v>VIN+</v>
      </c>
    </row>
    <row r="2613" spans="1:51" outlineLevel="1" x14ac:dyDescent="0.25">
      <c r="A2613" s="4" t="s">
        <v>1104</v>
      </c>
      <c r="B2613" s="4" t="s">
        <v>797</v>
      </c>
      <c r="C2613" s="4" t="s">
        <v>451</v>
      </c>
      <c r="D2613" s="11" t="s">
        <v>779</v>
      </c>
      <c r="E2613" s="32" t="s">
        <v>683</v>
      </c>
      <c r="F2613" s="11" t="s">
        <v>710</v>
      </c>
      <c r="G2613" s="35">
        <v>5130133</v>
      </c>
      <c r="H2613" s="4" t="s">
        <v>4034</v>
      </c>
      <c r="I2613" s="4"/>
      <c r="J2613" s="4"/>
      <c r="K2613" s="4"/>
      <c r="L2613" s="4"/>
      <c r="M2613" s="33"/>
      <c r="N2613" s="38"/>
      <c r="O2613" s="33"/>
      <c r="P2613" s="244">
        <f t="shared" si="220"/>
        <v>361.19600000000003</v>
      </c>
      <c r="Q2613" s="25"/>
      <c r="R2613" s="25"/>
      <c r="S2613" s="25"/>
      <c r="T2613" s="109"/>
      <c r="U2613" s="25"/>
      <c r="V2613" s="25"/>
      <c r="W2613" s="25"/>
      <c r="X2613" s="25">
        <v>0</v>
      </c>
      <c r="Y2613" s="25"/>
      <c r="Z2613" s="25">
        <v>0</v>
      </c>
      <c r="AA2613" s="109"/>
      <c r="AB2613" s="25">
        <v>0</v>
      </c>
      <c r="AC2613" s="25">
        <v>0</v>
      </c>
      <c r="AD2613" s="25">
        <v>0</v>
      </c>
      <c r="AE2613" s="25">
        <v>0</v>
      </c>
      <c r="AF2613" s="25">
        <v>0</v>
      </c>
      <c r="AG2613" s="25">
        <v>0</v>
      </c>
      <c r="AH2613" s="109"/>
      <c r="AI2613" s="25">
        <v>0</v>
      </c>
      <c r="AJ2613" s="25">
        <v>0</v>
      </c>
      <c r="AK2613" s="123">
        <v>0</v>
      </c>
      <c r="AL2613" s="25">
        <v>0</v>
      </c>
      <c r="AM2613" s="25">
        <v>0</v>
      </c>
      <c r="AN2613" s="25">
        <v>0</v>
      </c>
      <c r="AO2613" s="109"/>
      <c r="AP2613" s="25">
        <v>180.59800000000001</v>
      </c>
      <c r="AQ2613" s="25">
        <v>0</v>
      </c>
      <c r="AR2613" s="25">
        <v>0</v>
      </c>
      <c r="AS2613" s="25">
        <v>0</v>
      </c>
      <c r="AT2613" s="25">
        <v>0</v>
      </c>
      <c r="AU2613" s="25">
        <v>180.59800000000001</v>
      </c>
      <c r="AW2613" t="str">
        <f t="shared" si="221"/>
        <v>Phạm Thanh Hà</v>
      </c>
      <c r="AX2613" s="27" t="str">
        <f t="shared" si="222"/>
        <v>Hoàng Phương Lê</v>
      </c>
      <c r="AY2613" s="4" t="str">
        <f t="shared" si="223"/>
        <v>VIN+</v>
      </c>
    </row>
    <row r="2614" spans="1:51" outlineLevel="1" x14ac:dyDescent="0.25">
      <c r="A2614" s="4" t="s">
        <v>1104</v>
      </c>
      <c r="B2614" s="4" t="s">
        <v>797</v>
      </c>
      <c r="C2614" s="4" t="s">
        <v>451</v>
      </c>
      <c r="D2614" s="11" t="s">
        <v>779</v>
      </c>
      <c r="E2614" s="32" t="s">
        <v>683</v>
      </c>
      <c r="F2614" s="11" t="s">
        <v>710</v>
      </c>
      <c r="G2614" s="35">
        <v>5125494</v>
      </c>
      <c r="H2614" s="4" t="s">
        <v>4035</v>
      </c>
      <c r="I2614" s="4"/>
      <c r="J2614" s="4"/>
      <c r="K2614" s="4"/>
      <c r="L2614" s="4"/>
      <c r="M2614" s="33"/>
      <c r="N2614" s="38"/>
      <c r="O2614" s="33"/>
      <c r="P2614" s="244">
        <f t="shared" si="220"/>
        <v>2100.5050000000001</v>
      </c>
      <c r="Q2614" s="25"/>
      <c r="R2614" s="25"/>
      <c r="S2614" s="25"/>
      <c r="T2614" s="109"/>
      <c r="U2614" s="25"/>
      <c r="V2614" s="25"/>
      <c r="W2614" s="25"/>
      <c r="X2614" s="25">
        <v>0</v>
      </c>
      <c r="Y2614" s="25"/>
      <c r="Z2614" s="25">
        <v>0</v>
      </c>
      <c r="AA2614" s="109"/>
      <c r="AB2614" s="25">
        <v>0</v>
      </c>
      <c r="AC2614" s="25">
        <v>0</v>
      </c>
      <c r="AD2614" s="25">
        <v>0</v>
      </c>
      <c r="AE2614" s="25">
        <v>0</v>
      </c>
      <c r="AF2614" s="25">
        <v>0</v>
      </c>
      <c r="AG2614" s="25">
        <v>0</v>
      </c>
      <c r="AH2614" s="109"/>
      <c r="AI2614" s="25">
        <v>0</v>
      </c>
      <c r="AJ2614" s="25">
        <v>0</v>
      </c>
      <c r="AK2614" s="123">
        <v>0</v>
      </c>
      <c r="AL2614" s="25">
        <v>303.49700000000001</v>
      </c>
      <c r="AM2614" s="25">
        <v>0</v>
      </c>
      <c r="AN2614" s="25">
        <v>0</v>
      </c>
      <c r="AO2614" s="109"/>
      <c r="AP2614" s="25">
        <v>953.85599999999999</v>
      </c>
      <c r="AQ2614" s="25">
        <v>0</v>
      </c>
      <c r="AR2614" s="25">
        <v>0</v>
      </c>
      <c r="AS2614" s="25">
        <v>843.15200000000004</v>
      </c>
      <c r="AT2614" s="25">
        <v>0</v>
      </c>
      <c r="AU2614" s="25">
        <v>0</v>
      </c>
      <c r="AW2614" t="str">
        <f t="shared" si="221"/>
        <v>Phạm Thanh Hà</v>
      </c>
      <c r="AX2614" s="27" t="str">
        <f t="shared" si="222"/>
        <v>Hoàng Phương Lê</v>
      </c>
      <c r="AY2614" s="4" t="str">
        <f t="shared" si="223"/>
        <v>VIN+</v>
      </c>
    </row>
    <row r="2615" spans="1:51" outlineLevel="1" x14ac:dyDescent="0.25">
      <c r="A2615" s="4" t="s">
        <v>1104</v>
      </c>
      <c r="B2615" s="4" t="s">
        <v>797</v>
      </c>
      <c r="C2615" s="4" t="s">
        <v>451</v>
      </c>
      <c r="D2615" s="11" t="s">
        <v>779</v>
      </c>
      <c r="E2615" s="32" t="s">
        <v>683</v>
      </c>
      <c r="F2615" s="11" t="s">
        <v>710</v>
      </c>
      <c r="G2615" s="35">
        <v>5120257</v>
      </c>
      <c r="H2615" s="4" t="s">
        <v>4036</v>
      </c>
      <c r="I2615" s="4"/>
      <c r="J2615" s="4"/>
      <c r="K2615" s="4"/>
      <c r="L2615" s="4"/>
      <c r="M2615" s="33"/>
      <c r="N2615" s="38"/>
      <c r="O2615" s="33"/>
      <c r="P2615" s="244">
        <f t="shared" si="220"/>
        <v>1869.2080000000001</v>
      </c>
      <c r="Q2615" s="25"/>
      <c r="R2615" s="25"/>
      <c r="S2615" s="25"/>
      <c r="T2615" s="109"/>
      <c r="U2615" s="25"/>
      <c r="V2615" s="25"/>
      <c r="W2615" s="25"/>
      <c r="X2615" s="25">
        <v>0</v>
      </c>
      <c r="Y2615" s="25"/>
      <c r="Z2615" s="25">
        <v>0</v>
      </c>
      <c r="AA2615" s="109"/>
      <c r="AB2615" s="25">
        <v>0</v>
      </c>
      <c r="AC2615" s="25">
        <v>0</v>
      </c>
      <c r="AD2615" s="25">
        <v>0</v>
      </c>
      <c r="AE2615" s="25">
        <v>0</v>
      </c>
      <c r="AF2615" s="25">
        <v>0</v>
      </c>
      <c r="AG2615" s="25">
        <v>0</v>
      </c>
      <c r="AH2615" s="109"/>
      <c r="AI2615" s="25">
        <v>0</v>
      </c>
      <c r="AJ2615" s="25">
        <v>0</v>
      </c>
      <c r="AK2615" s="123">
        <v>0</v>
      </c>
      <c r="AL2615" s="25">
        <v>359.05700000000002</v>
      </c>
      <c r="AM2615" s="25">
        <v>0</v>
      </c>
      <c r="AN2615" s="25">
        <v>0</v>
      </c>
      <c r="AO2615" s="109"/>
      <c r="AP2615" s="25">
        <v>0</v>
      </c>
      <c r="AQ2615" s="25">
        <v>0</v>
      </c>
      <c r="AR2615" s="25">
        <v>0</v>
      </c>
      <c r="AS2615" s="25">
        <v>1510.1510000000001</v>
      </c>
      <c r="AT2615" s="25">
        <v>0</v>
      </c>
      <c r="AU2615" s="25">
        <v>0</v>
      </c>
      <c r="AW2615" t="str">
        <f t="shared" si="221"/>
        <v>Phạm Thanh Hà</v>
      </c>
      <c r="AX2615" s="27" t="str">
        <f t="shared" si="222"/>
        <v>Hoàng Phương Lê</v>
      </c>
      <c r="AY2615" s="4" t="str">
        <f t="shared" si="223"/>
        <v>VIN+</v>
      </c>
    </row>
    <row r="2616" spans="1:51" outlineLevel="1" x14ac:dyDescent="0.25">
      <c r="A2616" s="4" t="s">
        <v>1104</v>
      </c>
      <c r="B2616" s="4" t="s">
        <v>797</v>
      </c>
      <c r="C2616" s="4" t="s">
        <v>451</v>
      </c>
      <c r="D2616" s="11" t="s">
        <v>779</v>
      </c>
      <c r="E2616" s="32" t="s">
        <v>683</v>
      </c>
      <c r="F2616" s="11" t="s">
        <v>710</v>
      </c>
      <c r="G2616" s="35">
        <v>5134461</v>
      </c>
      <c r="H2616" s="4" t="s">
        <v>4037</v>
      </c>
      <c r="I2616" s="4"/>
      <c r="J2616" s="4"/>
      <c r="K2616" s="4"/>
      <c r="L2616" s="4"/>
      <c r="M2616" s="33"/>
      <c r="N2616" s="38"/>
      <c r="O2616" s="33"/>
      <c r="P2616" s="244">
        <f t="shared" si="220"/>
        <v>1204.5160000000001</v>
      </c>
      <c r="Q2616" s="25"/>
      <c r="R2616" s="25"/>
      <c r="S2616" s="25"/>
      <c r="T2616" s="109"/>
      <c r="U2616" s="25"/>
      <c r="V2616" s="25"/>
      <c r="W2616" s="25"/>
      <c r="X2616" s="25">
        <v>0</v>
      </c>
      <c r="Y2616" s="25"/>
      <c r="Z2616" s="25">
        <v>0</v>
      </c>
      <c r="AA2616" s="109"/>
      <c r="AB2616" s="25">
        <v>0</v>
      </c>
      <c r="AC2616" s="25">
        <v>0</v>
      </c>
      <c r="AD2616" s="25">
        <v>0</v>
      </c>
      <c r="AE2616" s="25">
        <v>0</v>
      </c>
      <c r="AF2616" s="25">
        <v>0</v>
      </c>
      <c r="AG2616" s="25">
        <v>0</v>
      </c>
      <c r="AH2616" s="109"/>
      <c r="AI2616" s="25">
        <v>0</v>
      </c>
      <c r="AJ2616" s="25">
        <v>0</v>
      </c>
      <c r="AK2616" s="123">
        <v>597.52099999999996</v>
      </c>
      <c r="AL2616" s="25">
        <v>0</v>
      </c>
      <c r="AM2616" s="25">
        <v>0</v>
      </c>
      <c r="AN2616" s="25">
        <v>0</v>
      </c>
      <c r="AO2616" s="109"/>
      <c r="AP2616" s="25">
        <v>0</v>
      </c>
      <c r="AQ2616" s="25">
        <v>0</v>
      </c>
      <c r="AR2616" s="25">
        <v>0</v>
      </c>
      <c r="AS2616" s="25">
        <v>0</v>
      </c>
      <c r="AT2616" s="25">
        <v>0</v>
      </c>
      <c r="AU2616" s="25">
        <v>606.995</v>
      </c>
      <c r="AW2616" t="str">
        <f t="shared" si="221"/>
        <v>Phạm Thanh Hà</v>
      </c>
      <c r="AX2616" s="27" t="str">
        <f t="shared" si="222"/>
        <v>Hoàng Phương Lê</v>
      </c>
      <c r="AY2616" s="4" t="str">
        <f t="shared" si="223"/>
        <v>VIN+</v>
      </c>
    </row>
    <row r="2617" spans="1:51" outlineLevel="1" x14ac:dyDescent="0.25">
      <c r="A2617" s="4" t="s">
        <v>1104</v>
      </c>
      <c r="B2617" s="4" t="s">
        <v>797</v>
      </c>
      <c r="C2617" s="4" t="s">
        <v>451</v>
      </c>
      <c r="D2617" s="11" t="s">
        <v>779</v>
      </c>
      <c r="E2617" s="32" t="s">
        <v>683</v>
      </c>
      <c r="F2617" s="11" t="s">
        <v>710</v>
      </c>
      <c r="G2617" s="35">
        <v>5300697</v>
      </c>
      <c r="H2617" s="4" t="s">
        <v>4038</v>
      </c>
      <c r="I2617" s="4"/>
      <c r="J2617" s="4"/>
      <c r="K2617" s="4"/>
      <c r="L2617" s="4"/>
      <c r="M2617" s="33"/>
      <c r="N2617" s="38"/>
      <c r="O2617" s="33"/>
      <c r="P2617" s="244">
        <f t="shared" si="220"/>
        <v>238.464</v>
      </c>
      <c r="Q2617" s="25"/>
      <c r="R2617" s="25"/>
      <c r="S2617" s="25"/>
      <c r="T2617" s="109"/>
      <c r="U2617" s="25"/>
      <c r="V2617" s="25"/>
      <c r="W2617" s="25"/>
      <c r="X2617" s="25">
        <v>0</v>
      </c>
      <c r="Y2617" s="25"/>
      <c r="Z2617" s="25">
        <v>0</v>
      </c>
      <c r="AA2617" s="109"/>
      <c r="AB2617" s="25">
        <v>0</v>
      </c>
      <c r="AC2617" s="25">
        <v>0</v>
      </c>
      <c r="AD2617" s="25">
        <v>0</v>
      </c>
      <c r="AE2617" s="25">
        <v>0</v>
      </c>
      <c r="AF2617" s="25">
        <v>0</v>
      </c>
      <c r="AG2617" s="25">
        <v>0</v>
      </c>
      <c r="AH2617" s="109"/>
      <c r="AI2617" s="25">
        <v>0</v>
      </c>
      <c r="AJ2617" s="25">
        <v>0</v>
      </c>
      <c r="AK2617" s="123">
        <v>238.464</v>
      </c>
      <c r="AL2617" s="25">
        <v>0</v>
      </c>
      <c r="AM2617" s="25">
        <v>0</v>
      </c>
      <c r="AN2617" s="25">
        <v>0</v>
      </c>
      <c r="AO2617" s="109"/>
      <c r="AP2617" s="25">
        <v>0</v>
      </c>
      <c r="AQ2617" s="25">
        <v>0</v>
      </c>
      <c r="AR2617" s="25">
        <v>0</v>
      </c>
      <c r="AS2617" s="25">
        <v>0</v>
      </c>
      <c r="AT2617" s="25">
        <v>0</v>
      </c>
      <c r="AU2617" s="25">
        <v>0</v>
      </c>
      <c r="AW2617" t="str">
        <f t="shared" si="221"/>
        <v>Phạm Thanh Hà</v>
      </c>
      <c r="AX2617" s="27" t="str">
        <f t="shared" si="222"/>
        <v>Hoàng Phương Lê</v>
      </c>
      <c r="AY2617" s="4" t="str">
        <f t="shared" si="223"/>
        <v>VIN+</v>
      </c>
    </row>
    <row r="2618" spans="1:51" outlineLevel="1" x14ac:dyDescent="0.25">
      <c r="A2618" s="4" t="s">
        <v>1104</v>
      </c>
      <c r="B2618" s="4" t="s">
        <v>797</v>
      </c>
      <c r="C2618" s="4" t="s">
        <v>451</v>
      </c>
      <c r="D2618" s="11" t="s">
        <v>779</v>
      </c>
      <c r="E2618" s="32" t="s">
        <v>683</v>
      </c>
      <c r="F2618" s="11" t="s">
        <v>710</v>
      </c>
      <c r="G2618" s="35">
        <v>5300659</v>
      </c>
      <c r="H2618" s="4" t="s">
        <v>4039</v>
      </c>
      <c r="I2618" s="4"/>
      <c r="J2618" s="4"/>
      <c r="K2618" s="4"/>
      <c r="L2618" s="4"/>
      <c r="M2618" s="33"/>
      <c r="N2618" s="38"/>
      <c r="O2618" s="33"/>
      <c r="P2618" s="244">
        <f t="shared" si="220"/>
        <v>238.464</v>
      </c>
      <c r="Q2618" s="25"/>
      <c r="R2618" s="25"/>
      <c r="S2618" s="25"/>
      <c r="T2618" s="109"/>
      <c r="U2618" s="25"/>
      <c r="V2618" s="25"/>
      <c r="W2618" s="25"/>
      <c r="X2618" s="25">
        <v>0</v>
      </c>
      <c r="Y2618" s="25"/>
      <c r="Z2618" s="25">
        <v>0</v>
      </c>
      <c r="AA2618" s="109"/>
      <c r="AB2618" s="25">
        <v>0</v>
      </c>
      <c r="AC2618" s="25">
        <v>0</v>
      </c>
      <c r="AD2618" s="25">
        <v>0</v>
      </c>
      <c r="AE2618" s="25">
        <v>0</v>
      </c>
      <c r="AF2618" s="25">
        <v>0</v>
      </c>
      <c r="AG2618" s="25">
        <v>0</v>
      </c>
      <c r="AH2618" s="109"/>
      <c r="AI2618" s="25">
        <v>0</v>
      </c>
      <c r="AJ2618" s="25">
        <v>0</v>
      </c>
      <c r="AK2618" s="123">
        <v>238.464</v>
      </c>
      <c r="AL2618" s="25">
        <v>0</v>
      </c>
      <c r="AM2618" s="25">
        <v>0</v>
      </c>
      <c r="AN2618" s="25">
        <v>0</v>
      </c>
      <c r="AO2618" s="109"/>
      <c r="AP2618" s="25">
        <v>0</v>
      </c>
      <c r="AQ2618" s="25">
        <v>0</v>
      </c>
      <c r="AR2618" s="25">
        <v>0</v>
      </c>
      <c r="AS2618" s="25">
        <v>0</v>
      </c>
      <c r="AT2618" s="25">
        <v>0</v>
      </c>
      <c r="AU2618" s="25">
        <v>0</v>
      </c>
      <c r="AW2618" t="str">
        <f t="shared" si="221"/>
        <v>Phạm Thanh Hà</v>
      </c>
      <c r="AX2618" s="27" t="str">
        <f t="shared" si="222"/>
        <v>Hoàng Phương Lê</v>
      </c>
      <c r="AY2618" s="4" t="str">
        <f t="shared" si="223"/>
        <v>VIN+</v>
      </c>
    </row>
    <row r="2619" spans="1:51" outlineLevel="1" x14ac:dyDescent="0.25">
      <c r="A2619" s="4" t="s">
        <v>1104</v>
      </c>
      <c r="B2619" s="4" t="s">
        <v>797</v>
      </c>
      <c r="C2619" s="4" t="s">
        <v>451</v>
      </c>
      <c r="D2619" s="11" t="s">
        <v>779</v>
      </c>
      <c r="E2619" s="32" t="s">
        <v>683</v>
      </c>
      <c r="F2619" s="11" t="s">
        <v>710</v>
      </c>
      <c r="G2619" s="35">
        <v>5294576</v>
      </c>
      <c r="H2619" s="4" t="s">
        <v>4040</v>
      </c>
      <c r="I2619" s="4"/>
      <c r="J2619" s="4"/>
      <c r="K2619" s="4"/>
      <c r="L2619" s="4"/>
      <c r="M2619" s="33"/>
      <c r="N2619" s="38"/>
      <c r="O2619" s="33"/>
      <c r="P2619" s="244">
        <f t="shared" si="220"/>
        <v>359.05700000000002</v>
      </c>
      <c r="Q2619" s="25"/>
      <c r="R2619" s="25"/>
      <c r="S2619" s="25"/>
      <c r="T2619" s="109"/>
      <c r="U2619" s="25"/>
      <c r="V2619" s="25"/>
      <c r="W2619" s="25"/>
      <c r="X2619" s="25">
        <v>0</v>
      </c>
      <c r="Y2619" s="25"/>
      <c r="Z2619" s="25">
        <v>0</v>
      </c>
      <c r="AA2619" s="109"/>
      <c r="AB2619" s="25">
        <v>0</v>
      </c>
      <c r="AC2619" s="25">
        <v>0</v>
      </c>
      <c r="AD2619" s="25">
        <v>0</v>
      </c>
      <c r="AE2619" s="25">
        <v>0</v>
      </c>
      <c r="AF2619" s="25">
        <v>0</v>
      </c>
      <c r="AG2619" s="25">
        <v>0</v>
      </c>
      <c r="AH2619" s="109"/>
      <c r="AI2619" s="25">
        <v>0</v>
      </c>
      <c r="AJ2619" s="25">
        <v>0</v>
      </c>
      <c r="AK2619" s="123">
        <v>359.05700000000002</v>
      </c>
      <c r="AL2619" s="25">
        <v>0</v>
      </c>
      <c r="AM2619" s="25">
        <v>0</v>
      </c>
      <c r="AN2619" s="25">
        <v>0</v>
      </c>
      <c r="AO2619" s="109"/>
      <c r="AP2619" s="25">
        <v>0</v>
      </c>
      <c r="AQ2619" s="25">
        <v>0</v>
      </c>
      <c r="AR2619" s="25">
        <v>0</v>
      </c>
      <c r="AS2619" s="25">
        <v>0</v>
      </c>
      <c r="AT2619" s="25">
        <v>0</v>
      </c>
      <c r="AU2619" s="25">
        <v>0</v>
      </c>
      <c r="AW2619" t="str">
        <f t="shared" si="221"/>
        <v>Phạm Thanh Hà</v>
      </c>
      <c r="AX2619" s="27" t="str">
        <f t="shared" si="222"/>
        <v>Hoàng Phương Lê</v>
      </c>
      <c r="AY2619" s="4" t="str">
        <f t="shared" si="223"/>
        <v>VIN+</v>
      </c>
    </row>
    <row r="2620" spans="1:51" outlineLevel="1" x14ac:dyDescent="0.25">
      <c r="A2620" s="4" t="s">
        <v>1104</v>
      </c>
      <c r="B2620" s="4" t="s">
        <v>797</v>
      </c>
      <c r="C2620" s="4" t="s">
        <v>451</v>
      </c>
      <c r="D2620" s="11" t="s">
        <v>779</v>
      </c>
      <c r="E2620" s="32" t="s">
        <v>683</v>
      </c>
      <c r="F2620" s="11" t="s">
        <v>710</v>
      </c>
      <c r="G2620" s="35">
        <v>5294040</v>
      </c>
      <c r="H2620" s="4" t="s">
        <v>4041</v>
      </c>
      <c r="I2620" s="4"/>
      <c r="J2620" s="4"/>
      <c r="K2620" s="4"/>
      <c r="L2620" s="4"/>
      <c r="M2620" s="33"/>
      <c r="N2620" s="38"/>
      <c r="O2620" s="33"/>
      <c r="P2620" s="244">
        <f t="shared" si="220"/>
        <v>476.928</v>
      </c>
      <c r="Q2620" s="25"/>
      <c r="R2620" s="25"/>
      <c r="S2620" s="25"/>
      <c r="T2620" s="109"/>
      <c r="U2620" s="25"/>
      <c r="V2620" s="25"/>
      <c r="W2620" s="25"/>
      <c r="X2620" s="25">
        <v>0</v>
      </c>
      <c r="Y2620" s="25"/>
      <c r="Z2620" s="25">
        <v>0</v>
      </c>
      <c r="AA2620" s="109"/>
      <c r="AB2620" s="25">
        <v>0</v>
      </c>
      <c r="AC2620" s="25">
        <v>0</v>
      </c>
      <c r="AD2620" s="25">
        <v>0</v>
      </c>
      <c r="AE2620" s="25">
        <v>0</v>
      </c>
      <c r="AF2620" s="25">
        <v>0</v>
      </c>
      <c r="AG2620" s="25">
        <v>0</v>
      </c>
      <c r="AH2620" s="109"/>
      <c r="AI2620" s="25">
        <v>0</v>
      </c>
      <c r="AJ2620" s="25">
        <v>0</v>
      </c>
      <c r="AK2620" s="123">
        <v>238.464</v>
      </c>
      <c r="AL2620" s="25">
        <v>0</v>
      </c>
      <c r="AM2620" s="25">
        <v>0</v>
      </c>
      <c r="AN2620" s="25">
        <v>0</v>
      </c>
      <c r="AO2620" s="109"/>
      <c r="AP2620" s="25">
        <v>0</v>
      </c>
      <c r="AQ2620" s="25">
        <v>238.464</v>
      </c>
      <c r="AR2620" s="25">
        <v>0</v>
      </c>
      <c r="AS2620" s="25">
        <v>0</v>
      </c>
      <c r="AT2620" s="25">
        <v>0</v>
      </c>
      <c r="AU2620" s="25">
        <v>0</v>
      </c>
      <c r="AW2620" t="str">
        <f t="shared" si="221"/>
        <v>Phạm Thanh Hà</v>
      </c>
      <c r="AX2620" s="27" t="str">
        <f t="shared" si="222"/>
        <v>Hoàng Phương Lê</v>
      </c>
      <c r="AY2620" s="4" t="str">
        <f t="shared" si="223"/>
        <v>VIN+</v>
      </c>
    </row>
    <row r="2621" spans="1:51" outlineLevel="1" x14ac:dyDescent="0.25">
      <c r="A2621" s="4" t="s">
        <v>1104</v>
      </c>
      <c r="B2621" s="4" t="s">
        <v>797</v>
      </c>
      <c r="C2621" s="4" t="s">
        <v>451</v>
      </c>
      <c r="D2621" s="11" t="s">
        <v>779</v>
      </c>
      <c r="E2621" s="32" t="s">
        <v>683</v>
      </c>
      <c r="F2621" s="11" t="s">
        <v>710</v>
      </c>
      <c r="G2621" s="35">
        <v>5294583</v>
      </c>
      <c r="H2621" s="4" t="s">
        <v>4042</v>
      </c>
      <c r="I2621" s="4"/>
      <c r="J2621" s="4"/>
      <c r="K2621" s="4"/>
      <c r="L2621" s="4"/>
      <c r="M2621" s="33"/>
      <c r="N2621" s="38"/>
      <c r="O2621" s="33"/>
      <c r="P2621" s="244">
        <f t="shared" si="220"/>
        <v>238.464</v>
      </c>
      <c r="Q2621" s="25"/>
      <c r="R2621" s="25"/>
      <c r="S2621" s="25"/>
      <c r="T2621" s="109"/>
      <c r="U2621" s="25"/>
      <c r="V2621" s="25"/>
      <c r="W2621" s="25"/>
      <c r="X2621" s="25">
        <v>0</v>
      </c>
      <c r="Y2621" s="25"/>
      <c r="Z2621" s="25">
        <v>0</v>
      </c>
      <c r="AA2621" s="109"/>
      <c r="AB2621" s="25">
        <v>0</v>
      </c>
      <c r="AC2621" s="25">
        <v>0</v>
      </c>
      <c r="AD2621" s="25">
        <v>0</v>
      </c>
      <c r="AE2621" s="25">
        <v>0</v>
      </c>
      <c r="AF2621" s="25">
        <v>0</v>
      </c>
      <c r="AG2621" s="25">
        <v>0</v>
      </c>
      <c r="AH2621" s="109"/>
      <c r="AI2621" s="25">
        <v>0</v>
      </c>
      <c r="AJ2621" s="25">
        <v>0</v>
      </c>
      <c r="AK2621" s="123">
        <v>0</v>
      </c>
      <c r="AL2621" s="25">
        <v>0</v>
      </c>
      <c r="AM2621" s="25">
        <v>0</v>
      </c>
      <c r="AN2621" s="25">
        <v>0</v>
      </c>
      <c r="AO2621" s="109"/>
      <c r="AP2621" s="25">
        <v>0</v>
      </c>
      <c r="AQ2621" s="25">
        <v>238.464</v>
      </c>
      <c r="AR2621" s="25">
        <v>0</v>
      </c>
      <c r="AS2621" s="25">
        <v>0</v>
      </c>
      <c r="AT2621" s="25">
        <v>0</v>
      </c>
      <c r="AU2621" s="25">
        <v>0</v>
      </c>
      <c r="AW2621" t="str">
        <f t="shared" si="221"/>
        <v>Phạm Thanh Hà</v>
      </c>
      <c r="AX2621" s="27" t="str">
        <f t="shared" si="222"/>
        <v>Hoàng Phương Lê</v>
      </c>
      <c r="AY2621" s="4" t="str">
        <f t="shared" si="223"/>
        <v>VIN+</v>
      </c>
    </row>
    <row r="2622" spans="1:51" outlineLevel="1" x14ac:dyDescent="0.25">
      <c r="A2622" s="4" t="s">
        <v>1104</v>
      </c>
      <c r="B2622" s="4" t="s">
        <v>797</v>
      </c>
      <c r="C2622" s="4" t="s">
        <v>451</v>
      </c>
      <c r="D2622" s="11" t="s">
        <v>779</v>
      </c>
      <c r="E2622" s="32" t="s">
        <v>683</v>
      </c>
      <c r="F2622" s="11" t="s">
        <v>710</v>
      </c>
      <c r="G2622" s="35">
        <v>5299647</v>
      </c>
      <c r="H2622" s="4" t="s">
        <v>4043</v>
      </c>
      <c r="I2622" s="4"/>
      <c r="J2622" s="4"/>
      <c r="K2622" s="4"/>
      <c r="L2622" s="4"/>
      <c r="M2622" s="33"/>
      <c r="N2622" s="38"/>
      <c r="O2622" s="33"/>
      <c r="P2622" s="244">
        <f t="shared" si="220"/>
        <v>476.928</v>
      </c>
      <c r="Q2622" s="25"/>
      <c r="R2622" s="25"/>
      <c r="S2622" s="25"/>
      <c r="T2622" s="109"/>
      <c r="U2622" s="25"/>
      <c r="V2622" s="25"/>
      <c r="W2622" s="25"/>
      <c r="X2622" s="25">
        <v>0</v>
      </c>
      <c r="Y2622" s="25"/>
      <c r="Z2622" s="25">
        <v>0</v>
      </c>
      <c r="AA2622" s="109"/>
      <c r="AB2622" s="25">
        <v>0</v>
      </c>
      <c r="AC2622" s="25">
        <v>0</v>
      </c>
      <c r="AD2622" s="25">
        <v>0</v>
      </c>
      <c r="AE2622" s="25">
        <v>0</v>
      </c>
      <c r="AF2622" s="25">
        <v>0</v>
      </c>
      <c r="AG2622" s="25">
        <v>0</v>
      </c>
      <c r="AH2622" s="109"/>
      <c r="AI2622" s="25">
        <v>0</v>
      </c>
      <c r="AJ2622" s="25">
        <v>0</v>
      </c>
      <c r="AK2622" s="123">
        <v>238.464</v>
      </c>
      <c r="AL2622" s="25">
        <v>0</v>
      </c>
      <c r="AM2622" s="25">
        <v>0</v>
      </c>
      <c r="AN2622" s="25">
        <v>0</v>
      </c>
      <c r="AO2622" s="109"/>
      <c r="AP2622" s="25">
        <v>0</v>
      </c>
      <c r="AQ2622" s="25">
        <v>238.464</v>
      </c>
      <c r="AR2622" s="25">
        <v>0</v>
      </c>
      <c r="AS2622" s="25">
        <v>0</v>
      </c>
      <c r="AT2622" s="25">
        <v>0</v>
      </c>
      <c r="AU2622" s="25">
        <v>0</v>
      </c>
      <c r="AW2622" t="str">
        <f t="shared" si="221"/>
        <v>Phạm Thanh Hà</v>
      </c>
      <c r="AX2622" s="27" t="str">
        <f t="shared" si="222"/>
        <v>Hoàng Phương Lê</v>
      </c>
      <c r="AY2622" s="4" t="str">
        <f t="shared" si="223"/>
        <v>VIN+</v>
      </c>
    </row>
    <row r="2623" spans="1:51" outlineLevel="1" x14ac:dyDescent="0.25">
      <c r="A2623" s="4" t="s">
        <v>1104</v>
      </c>
      <c r="B2623" s="4" t="s">
        <v>797</v>
      </c>
      <c r="C2623" s="4" t="s">
        <v>451</v>
      </c>
      <c r="D2623" s="11" t="s">
        <v>779</v>
      </c>
      <c r="E2623" s="32" t="s">
        <v>683</v>
      </c>
      <c r="F2623" s="11" t="s">
        <v>710</v>
      </c>
      <c r="G2623" s="35">
        <v>5299900</v>
      </c>
      <c r="H2623" s="4" t="s">
        <v>4044</v>
      </c>
      <c r="I2623" s="4"/>
      <c r="J2623" s="4"/>
      <c r="K2623" s="4"/>
      <c r="L2623" s="4"/>
      <c r="M2623" s="33"/>
      <c r="N2623" s="38"/>
      <c r="O2623" s="33"/>
      <c r="P2623" s="244">
        <f t="shared" si="220"/>
        <v>0</v>
      </c>
      <c r="Q2623" s="25"/>
      <c r="R2623" s="25"/>
      <c r="S2623" s="25"/>
      <c r="T2623" s="109"/>
      <c r="U2623" s="25"/>
      <c r="V2623" s="25"/>
      <c r="W2623" s="25"/>
      <c r="X2623" s="25">
        <v>0</v>
      </c>
      <c r="Y2623" s="25"/>
      <c r="Z2623" s="25">
        <v>0</v>
      </c>
      <c r="AA2623" s="109"/>
      <c r="AB2623" s="25">
        <v>0</v>
      </c>
      <c r="AC2623" s="25">
        <v>0</v>
      </c>
      <c r="AD2623" s="25">
        <v>0</v>
      </c>
      <c r="AE2623" s="25">
        <v>0</v>
      </c>
      <c r="AF2623" s="25">
        <v>0</v>
      </c>
      <c r="AG2623" s="25">
        <v>0</v>
      </c>
      <c r="AH2623" s="109"/>
      <c r="AI2623" s="25">
        <v>0</v>
      </c>
      <c r="AJ2623" s="25">
        <v>0</v>
      </c>
      <c r="AK2623" s="123">
        <v>0</v>
      </c>
      <c r="AL2623" s="25">
        <v>0</v>
      </c>
      <c r="AM2623" s="25">
        <v>0</v>
      </c>
      <c r="AN2623" s="25">
        <v>0</v>
      </c>
      <c r="AO2623" s="109"/>
      <c r="AP2623" s="25">
        <v>0</v>
      </c>
      <c r="AQ2623" s="25">
        <v>0</v>
      </c>
      <c r="AR2623" s="25">
        <v>0</v>
      </c>
      <c r="AS2623" s="25">
        <v>0</v>
      </c>
      <c r="AT2623" s="25">
        <v>0</v>
      </c>
      <c r="AU2623" s="25">
        <v>0</v>
      </c>
      <c r="AW2623" t="str">
        <f t="shared" si="221"/>
        <v>Phạm Thanh Hà</v>
      </c>
      <c r="AX2623" s="27" t="str">
        <f t="shared" si="222"/>
        <v>Hoàng Phương Lê</v>
      </c>
      <c r="AY2623" s="4" t="str">
        <f t="shared" si="223"/>
        <v>VIN+</v>
      </c>
    </row>
    <row r="2624" spans="1:51" outlineLevel="1" x14ac:dyDescent="0.25">
      <c r="A2624" s="4" t="s">
        <v>1104</v>
      </c>
      <c r="B2624" s="4" t="s">
        <v>797</v>
      </c>
      <c r="C2624" s="4" t="s">
        <v>451</v>
      </c>
      <c r="D2624" s="11" t="s">
        <v>779</v>
      </c>
      <c r="E2624" s="32" t="s">
        <v>683</v>
      </c>
      <c r="F2624" s="11" t="s">
        <v>710</v>
      </c>
      <c r="G2624" s="35">
        <v>5299197</v>
      </c>
      <c r="H2624" s="4" t="s">
        <v>4045</v>
      </c>
      <c r="I2624" s="4"/>
      <c r="J2624" s="4"/>
      <c r="K2624" s="4"/>
      <c r="L2624" s="4"/>
      <c r="M2624" s="33"/>
      <c r="N2624" s="38"/>
      <c r="O2624" s="33"/>
      <c r="P2624" s="244">
        <f t="shared" si="220"/>
        <v>956.57799999999997</v>
      </c>
      <c r="Q2624" s="25"/>
      <c r="R2624" s="25"/>
      <c r="S2624" s="25"/>
      <c r="T2624" s="109"/>
      <c r="U2624" s="25"/>
      <c r="V2624" s="25"/>
      <c r="W2624" s="25"/>
      <c r="X2624" s="25">
        <v>0</v>
      </c>
      <c r="Y2624" s="25"/>
      <c r="Z2624" s="25">
        <v>0</v>
      </c>
      <c r="AA2624" s="109"/>
      <c r="AB2624" s="25">
        <v>0</v>
      </c>
      <c r="AC2624" s="25">
        <v>0</v>
      </c>
      <c r="AD2624" s="25">
        <v>0</v>
      </c>
      <c r="AE2624" s="25">
        <v>0</v>
      </c>
      <c r="AF2624" s="25">
        <v>0</v>
      </c>
      <c r="AG2624" s="25">
        <v>0</v>
      </c>
      <c r="AH2624" s="109"/>
      <c r="AI2624" s="25">
        <v>0</v>
      </c>
      <c r="AJ2624" s="25">
        <v>0</v>
      </c>
      <c r="AK2624" s="123">
        <v>0</v>
      </c>
      <c r="AL2624" s="25">
        <v>597.52099999999996</v>
      </c>
      <c r="AM2624" s="25">
        <v>0</v>
      </c>
      <c r="AN2624" s="25">
        <v>0</v>
      </c>
      <c r="AO2624" s="109"/>
      <c r="AP2624" s="25">
        <v>0</v>
      </c>
      <c r="AQ2624" s="25">
        <v>0</v>
      </c>
      <c r="AR2624" s="25">
        <v>0</v>
      </c>
      <c r="AS2624" s="25">
        <v>0</v>
      </c>
      <c r="AT2624" s="25">
        <v>359.05700000000002</v>
      </c>
      <c r="AU2624" s="25">
        <v>0</v>
      </c>
      <c r="AW2624" t="str">
        <f t="shared" si="221"/>
        <v>Phạm Thanh Hà</v>
      </c>
      <c r="AX2624" s="27" t="str">
        <f t="shared" si="222"/>
        <v>Hoàng Phương Lê</v>
      </c>
      <c r="AY2624" s="4" t="str">
        <f t="shared" si="223"/>
        <v>VIN+</v>
      </c>
    </row>
    <row r="2625" spans="1:51" outlineLevel="1" x14ac:dyDescent="0.25">
      <c r="A2625" s="4" t="s">
        <v>1104</v>
      </c>
      <c r="B2625" s="4" t="s">
        <v>797</v>
      </c>
      <c r="C2625" s="4" t="s">
        <v>451</v>
      </c>
      <c r="D2625" s="11" t="s">
        <v>779</v>
      </c>
      <c r="E2625" s="32" t="s">
        <v>683</v>
      </c>
      <c r="F2625" s="11" t="s">
        <v>710</v>
      </c>
      <c r="G2625" s="35">
        <v>5299315</v>
      </c>
      <c r="H2625" s="4" t="s">
        <v>4046</v>
      </c>
      <c r="I2625" s="4"/>
      <c r="J2625" s="4"/>
      <c r="K2625" s="4"/>
      <c r="L2625" s="4"/>
      <c r="M2625" s="33"/>
      <c r="N2625" s="38"/>
      <c r="O2625" s="33"/>
      <c r="P2625" s="244">
        <f t="shared" si="220"/>
        <v>597.52099999999996</v>
      </c>
      <c r="Q2625" s="25"/>
      <c r="R2625" s="25"/>
      <c r="S2625" s="25"/>
      <c r="T2625" s="109"/>
      <c r="U2625" s="25"/>
      <c r="V2625" s="25"/>
      <c r="W2625" s="25"/>
      <c r="X2625" s="25">
        <v>0</v>
      </c>
      <c r="Y2625" s="25"/>
      <c r="Z2625" s="25">
        <v>0</v>
      </c>
      <c r="AA2625" s="109"/>
      <c r="AB2625" s="25">
        <v>0</v>
      </c>
      <c r="AC2625" s="25">
        <v>0</v>
      </c>
      <c r="AD2625" s="25">
        <v>0</v>
      </c>
      <c r="AE2625" s="25">
        <v>0</v>
      </c>
      <c r="AF2625" s="25">
        <v>0</v>
      </c>
      <c r="AG2625" s="25">
        <v>0</v>
      </c>
      <c r="AH2625" s="109"/>
      <c r="AI2625" s="25">
        <v>0</v>
      </c>
      <c r="AJ2625" s="25">
        <v>597.52099999999996</v>
      </c>
      <c r="AK2625" s="123">
        <v>0</v>
      </c>
      <c r="AL2625" s="25">
        <v>0</v>
      </c>
      <c r="AM2625" s="25">
        <v>0</v>
      </c>
      <c r="AN2625" s="25">
        <v>0</v>
      </c>
      <c r="AO2625" s="109"/>
      <c r="AP2625" s="25">
        <v>0</v>
      </c>
      <c r="AQ2625" s="25">
        <v>0</v>
      </c>
      <c r="AR2625" s="25">
        <v>0</v>
      </c>
      <c r="AS2625" s="25">
        <v>0</v>
      </c>
      <c r="AT2625" s="25">
        <v>0</v>
      </c>
      <c r="AU2625" s="25">
        <v>0</v>
      </c>
      <c r="AW2625" t="str">
        <f t="shared" si="221"/>
        <v>Phạm Thanh Hà</v>
      </c>
      <c r="AX2625" s="27" t="str">
        <f t="shared" si="222"/>
        <v>Hoàng Phương Lê</v>
      </c>
      <c r="AY2625" s="4" t="str">
        <f t="shared" si="223"/>
        <v>VIN+</v>
      </c>
    </row>
    <row r="2626" spans="1:51" outlineLevel="1" x14ac:dyDescent="0.25">
      <c r="A2626" s="4" t="s">
        <v>1104</v>
      </c>
      <c r="B2626" s="4" t="s">
        <v>797</v>
      </c>
      <c r="C2626" s="4" t="s">
        <v>451</v>
      </c>
      <c r="D2626" s="11" t="s">
        <v>779</v>
      </c>
      <c r="E2626" s="32" t="s">
        <v>683</v>
      </c>
      <c r="F2626" s="11" t="s">
        <v>710</v>
      </c>
      <c r="G2626" s="35">
        <v>5277472</v>
      </c>
      <c r="H2626" s="4" t="s">
        <v>4047</v>
      </c>
      <c r="I2626" s="4"/>
      <c r="J2626" s="4"/>
      <c r="K2626" s="4"/>
      <c r="L2626" s="4"/>
      <c r="M2626" s="33"/>
      <c r="N2626" s="38"/>
      <c r="O2626" s="33"/>
      <c r="P2626" s="244">
        <f t="shared" si="220"/>
        <v>0</v>
      </c>
      <c r="Q2626" s="25"/>
      <c r="R2626" s="25"/>
      <c r="S2626" s="25"/>
      <c r="T2626" s="109"/>
      <c r="U2626" s="25"/>
      <c r="V2626" s="25"/>
      <c r="W2626" s="25"/>
      <c r="X2626" s="25">
        <v>0</v>
      </c>
      <c r="Y2626" s="25"/>
      <c r="Z2626" s="25">
        <v>0</v>
      </c>
      <c r="AA2626" s="109"/>
      <c r="AB2626" s="25">
        <v>0</v>
      </c>
      <c r="AC2626" s="25">
        <v>0</v>
      </c>
      <c r="AD2626" s="25">
        <v>0</v>
      </c>
      <c r="AE2626" s="25">
        <v>0</v>
      </c>
      <c r="AF2626" s="25">
        <v>0</v>
      </c>
      <c r="AG2626" s="25">
        <v>0</v>
      </c>
      <c r="AH2626" s="109"/>
      <c r="AI2626" s="25">
        <v>0</v>
      </c>
      <c r="AJ2626" s="25">
        <v>0</v>
      </c>
      <c r="AK2626" s="123">
        <v>0</v>
      </c>
      <c r="AL2626" s="25">
        <v>0</v>
      </c>
      <c r="AM2626" s="25">
        <v>0</v>
      </c>
      <c r="AN2626" s="25">
        <v>0</v>
      </c>
      <c r="AO2626" s="109"/>
      <c r="AP2626" s="25">
        <v>0</v>
      </c>
      <c r="AQ2626" s="25">
        <v>0</v>
      </c>
      <c r="AR2626" s="25">
        <v>0</v>
      </c>
      <c r="AS2626" s="25">
        <v>0</v>
      </c>
      <c r="AT2626" s="25">
        <v>0</v>
      </c>
      <c r="AU2626" s="25">
        <v>0</v>
      </c>
      <c r="AW2626" t="str">
        <f t="shared" si="221"/>
        <v>Phạm Thanh Hà</v>
      </c>
      <c r="AX2626" s="27" t="str">
        <f t="shared" si="222"/>
        <v>Hoàng Phương Lê</v>
      </c>
      <c r="AY2626" s="4" t="str">
        <f t="shared" si="223"/>
        <v>VIN+</v>
      </c>
    </row>
    <row r="2627" spans="1:51" outlineLevel="1" x14ac:dyDescent="0.25">
      <c r="A2627" s="4" t="s">
        <v>1104</v>
      </c>
      <c r="B2627" s="4" t="s">
        <v>797</v>
      </c>
      <c r="C2627" s="4" t="s">
        <v>451</v>
      </c>
      <c r="D2627" s="11" t="s">
        <v>779</v>
      </c>
      <c r="E2627" s="32" t="s">
        <v>683</v>
      </c>
      <c r="F2627" s="11" t="s">
        <v>710</v>
      </c>
      <c r="G2627" s="35">
        <v>5136300</v>
      </c>
      <c r="H2627" s="4" t="s">
        <v>4048</v>
      </c>
      <c r="I2627" s="4"/>
      <c r="J2627" s="4"/>
      <c r="K2627" s="4"/>
      <c r="L2627" s="4"/>
      <c r="M2627" s="33"/>
      <c r="N2627" s="38"/>
      <c r="O2627" s="33"/>
      <c r="P2627" s="244">
        <f t="shared" si="220"/>
        <v>0</v>
      </c>
      <c r="Q2627" s="25"/>
      <c r="R2627" s="25"/>
      <c r="S2627" s="25"/>
      <c r="T2627" s="109"/>
      <c r="U2627" s="25"/>
      <c r="V2627" s="25"/>
      <c r="W2627" s="25"/>
      <c r="X2627" s="25">
        <v>0</v>
      </c>
      <c r="Y2627" s="25"/>
      <c r="Z2627" s="25">
        <v>0</v>
      </c>
      <c r="AA2627" s="109"/>
      <c r="AB2627" s="25">
        <v>0</v>
      </c>
      <c r="AC2627" s="25">
        <v>0</v>
      </c>
      <c r="AD2627" s="25">
        <v>0</v>
      </c>
      <c r="AE2627" s="25">
        <v>0</v>
      </c>
      <c r="AF2627" s="25">
        <v>0</v>
      </c>
      <c r="AG2627" s="25">
        <v>0</v>
      </c>
      <c r="AH2627" s="109"/>
      <c r="AI2627" s="25">
        <v>0</v>
      </c>
      <c r="AJ2627" s="25">
        <v>0</v>
      </c>
      <c r="AK2627" s="123">
        <v>0</v>
      </c>
      <c r="AL2627" s="25">
        <v>0</v>
      </c>
      <c r="AM2627" s="25">
        <v>0</v>
      </c>
      <c r="AN2627" s="25">
        <v>0</v>
      </c>
      <c r="AO2627" s="109"/>
      <c r="AP2627" s="25">
        <v>0</v>
      </c>
      <c r="AQ2627" s="25">
        <v>0</v>
      </c>
      <c r="AR2627" s="25">
        <v>0</v>
      </c>
      <c r="AS2627" s="25">
        <v>0</v>
      </c>
      <c r="AT2627" s="25">
        <v>0</v>
      </c>
      <c r="AU2627" s="25">
        <v>0</v>
      </c>
      <c r="AW2627" t="str">
        <f t="shared" si="221"/>
        <v>Phạm Thanh Hà</v>
      </c>
      <c r="AX2627" s="27" t="str">
        <f t="shared" si="222"/>
        <v>Hoàng Phương Lê</v>
      </c>
      <c r="AY2627" s="4" t="str">
        <f t="shared" si="223"/>
        <v>VIN+</v>
      </c>
    </row>
    <row r="2628" spans="1:51" outlineLevel="1" x14ac:dyDescent="0.25">
      <c r="A2628" s="4" t="s">
        <v>1104</v>
      </c>
      <c r="B2628" s="4" t="s">
        <v>797</v>
      </c>
      <c r="C2628" s="4" t="s">
        <v>451</v>
      </c>
      <c r="D2628" s="11" t="s">
        <v>779</v>
      </c>
      <c r="E2628" s="32" t="s">
        <v>683</v>
      </c>
      <c r="F2628" s="11" t="s">
        <v>710</v>
      </c>
      <c r="G2628" s="35">
        <v>5276895</v>
      </c>
      <c r="H2628" s="4" t="s">
        <v>4049</v>
      </c>
      <c r="I2628" s="4"/>
      <c r="J2628" s="4"/>
      <c r="K2628" s="4"/>
      <c r="L2628" s="4"/>
      <c r="M2628" s="33"/>
      <c r="N2628" s="38"/>
      <c r="O2628" s="33"/>
      <c r="P2628" s="244">
        <f t="shared" si="220"/>
        <v>718.11400000000003</v>
      </c>
      <c r="Q2628" s="25"/>
      <c r="R2628" s="25"/>
      <c r="S2628" s="25"/>
      <c r="T2628" s="109"/>
      <c r="U2628" s="25"/>
      <c r="V2628" s="25"/>
      <c r="W2628" s="25"/>
      <c r="X2628" s="25">
        <v>0</v>
      </c>
      <c r="Y2628" s="25"/>
      <c r="Z2628" s="25">
        <v>0</v>
      </c>
      <c r="AA2628" s="109"/>
      <c r="AB2628" s="25">
        <v>0</v>
      </c>
      <c r="AC2628" s="25">
        <v>0</v>
      </c>
      <c r="AD2628" s="25">
        <v>0</v>
      </c>
      <c r="AE2628" s="25">
        <v>0</v>
      </c>
      <c r="AF2628" s="25">
        <v>0</v>
      </c>
      <c r="AG2628" s="25">
        <v>0</v>
      </c>
      <c r="AH2628" s="109"/>
      <c r="AI2628" s="25">
        <v>0</v>
      </c>
      <c r="AJ2628" s="25">
        <v>0</v>
      </c>
      <c r="AK2628" s="123">
        <v>0</v>
      </c>
      <c r="AL2628" s="25">
        <v>359.05700000000002</v>
      </c>
      <c r="AM2628" s="25">
        <v>0</v>
      </c>
      <c r="AN2628" s="25">
        <v>0</v>
      </c>
      <c r="AO2628" s="109"/>
      <c r="AP2628" s="25">
        <v>0</v>
      </c>
      <c r="AQ2628" s="25">
        <v>0</v>
      </c>
      <c r="AR2628" s="25">
        <v>0</v>
      </c>
      <c r="AS2628" s="25">
        <v>0</v>
      </c>
      <c r="AT2628" s="25">
        <v>359.05700000000002</v>
      </c>
      <c r="AU2628" s="25">
        <v>0</v>
      </c>
      <c r="AW2628" t="str">
        <f t="shared" si="221"/>
        <v>Phạm Thanh Hà</v>
      </c>
      <c r="AX2628" s="27" t="str">
        <f t="shared" si="222"/>
        <v>Hoàng Phương Lê</v>
      </c>
      <c r="AY2628" s="4" t="str">
        <f t="shared" si="223"/>
        <v>VIN+</v>
      </c>
    </row>
    <row r="2629" spans="1:51" outlineLevel="1" x14ac:dyDescent="0.25">
      <c r="A2629" s="4" t="s">
        <v>1104</v>
      </c>
      <c r="B2629" s="4" t="s">
        <v>797</v>
      </c>
      <c r="C2629" s="4" t="s">
        <v>451</v>
      </c>
      <c r="D2629" s="11" t="s">
        <v>779</v>
      </c>
      <c r="E2629" s="32" t="s">
        <v>683</v>
      </c>
      <c r="F2629" s="11" t="s">
        <v>710</v>
      </c>
      <c r="G2629" s="35">
        <v>5137783</v>
      </c>
      <c r="H2629" s="4" t="s">
        <v>4050</v>
      </c>
      <c r="I2629" s="4"/>
      <c r="J2629" s="4"/>
      <c r="K2629" s="4"/>
      <c r="L2629" s="4"/>
      <c r="M2629" s="33"/>
      <c r="N2629" s="38"/>
      <c r="O2629" s="33"/>
      <c r="P2629" s="244">
        <f t="shared" si="220"/>
        <v>0</v>
      </c>
      <c r="Q2629" s="25"/>
      <c r="R2629" s="25"/>
      <c r="S2629" s="25"/>
      <c r="T2629" s="109"/>
      <c r="U2629" s="25"/>
      <c r="V2629" s="25"/>
      <c r="W2629" s="25"/>
      <c r="X2629" s="25">
        <v>0</v>
      </c>
      <c r="Y2629" s="25"/>
      <c r="Z2629" s="25">
        <v>0</v>
      </c>
      <c r="AA2629" s="109"/>
      <c r="AB2629" s="25">
        <v>0</v>
      </c>
      <c r="AC2629" s="25">
        <v>0</v>
      </c>
      <c r="AD2629" s="25">
        <v>0</v>
      </c>
      <c r="AE2629" s="25">
        <v>0</v>
      </c>
      <c r="AF2629" s="25">
        <v>0</v>
      </c>
      <c r="AG2629" s="25">
        <v>0</v>
      </c>
      <c r="AH2629" s="109"/>
      <c r="AI2629" s="25">
        <v>0</v>
      </c>
      <c r="AJ2629" s="25">
        <v>0</v>
      </c>
      <c r="AK2629" s="123">
        <v>0</v>
      </c>
      <c r="AL2629" s="25">
        <v>0</v>
      </c>
      <c r="AM2629" s="25">
        <v>0</v>
      </c>
      <c r="AN2629" s="25">
        <v>0</v>
      </c>
      <c r="AO2629" s="109"/>
      <c r="AP2629" s="25">
        <v>0</v>
      </c>
      <c r="AQ2629" s="25">
        <v>0</v>
      </c>
      <c r="AR2629" s="25">
        <v>0</v>
      </c>
      <c r="AS2629" s="25">
        <v>0</v>
      </c>
      <c r="AT2629" s="25">
        <v>0</v>
      </c>
      <c r="AU2629" s="25">
        <v>0</v>
      </c>
      <c r="AW2629" t="str">
        <f t="shared" si="221"/>
        <v>Phạm Thanh Hà</v>
      </c>
      <c r="AX2629" s="27" t="str">
        <f t="shared" si="222"/>
        <v>Hoàng Phương Lê</v>
      </c>
      <c r="AY2629" s="4" t="str">
        <f t="shared" si="223"/>
        <v>VIN+</v>
      </c>
    </row>
    <row r="2630" spans="1:51" outlineLevel="1" x14ac:dyDescent="0.25">
      <c r="A2630" s="4" t="s">
        <v>1104</v>
      </c>
      <c r="B2630" s="4" t="s">
        <v>797</v>
      </c>
      <c r="C2630" s="4" t="s">
        <v>451</v>
      </c>
      <c r="D2630" s="11" t="s">
        <v>779</v>
      </c>
      <c r="E2630" s="32" t="s">
        <v>683</v>
      </c>
      <c r="F2630" s="11" t="s">
        <v>710</v>
      </c>
      <c r="G2630" s="35">
        <v>5134603</v>
      </c>
      <c r="H2630" s="4" t="s">
        <v>4051</v>
      </c>
      <c r="I2630" s="4"/>
      <c r="J2630" s="4"/>
      <c r="K2630" s="4"/>
      <c r="L2630" s="4"/>
      <c r="M2630" s="33"/>
      <c r="N2630" s="38"/>
      <c r="O2630" s="33"/>
      <c r="P2630" s="244">
        <f t="shared" si="220"/>
        <v>359.05700000000002</v>
      </c>
      <c r="Q2630" s="25"/>
      <c r="R2630" s="25"/>
      <c r="S2630" s="25"/>
      <c r="T2630" s="109"/>
      <c r="U2630" s="25"/>
      <c r="V2630" s="25"/>
      <c r="W2630" s="25"/>
      <c r="X2630" s="25">
        <v>0</v>
      </c>
      <c r="Y2630" s="25"/>
      <c r="Z2630" s="25">
        <v>0</v>
      </c>
      <c r="AA2630" s="109"/>
      <c r="AB2630" s="25">
        <v>0</v>
      </c>
      <c r="AC2630" s="25">
        <v>0</v>
      </c>
      <c r="AD2630" s="25">
        <v>0</v>
      </c>
      <c r="AE2630" s="25">
        <v>0</v>
      </c>
      <c r="AF2630" s="25">
        <v>0</v>
      </c>
      <c r="AG2630" s="25">
        <v>0</v>
      </c>
      <c r="AH2630" s="109"/>
      <c r="AI2630" s="25">
        <v>0</v>
      </c>
      <c r="AJ2630" s="25">
        <v>0</v>
      </c>
      <c r="AK2630" s="123">
        <v>0</v>
      </c>
      <c r="AL2630" s="25">
        <v>0</v>
      </c>
      <c r="AM2630" s="25">
        <v>0</v>
      </c>
      <c r="AN2630" s="25">
        <v>0</v>
      </c>
      <c r="AO2630" s="109"/>
      <c r="AP2630" s="25">
        <v>0</v>
      </c>
      <c r="AQ2630" s="25">
        <v>0</v>
      </c>
      <c r="AR2630" s="25">
        <v>0</v>
      </c>
      <c r="AS2630" s="25">
        <v>0</v>
      </c>
      <c r="AT2630" s="25">
        <v>0</v>
      </c>
      <c r="AU2630" s="25">
        <v>359.05700000000002</v>
      </c>
      <c r="AW2630" t="str">
        <f t="shared" si="221"/>
        <v>Phạm Thanh Hà</v>
      </c>
      <c r="AX2630" s="27" t="str">
        <f t="shared" si="222"/>
        <v>Hoàng Phương Lê</v>
      </c>
      <c r="AY2630" s="4" t="str">
        <f t="shared" si="223"/>
        <v>VIN+</v>
      </c>
    </row>
    <row r="2631" spans="1:51" outlineLevel="1" x14ac:dyDescent="0.25">
      <c r="A2631" s="4" t="s">
        <v>1104</v>
      </c>
      <c r="B2631" s="4" t="s">
        <v>797</v>
      </c>
      <c r="C2631" s="4" t="s">
        <v>451</v>
      </c>
      <c r="D2631" s="11" t="s">
        <v>779</v>
      </c>
      <c r="E2631" s="32" t="s">
        <v>683</v>
      </c>
      <c r="F2631" s="11" t="s">
        <v>710</v>
      </c>
      <c r="G2631" s="35">
        <v>5135169</v>
      </c>
      <c r="H2631" s="4" t="s">
        <v>4052</v>
      </c>
      <c r="I2631" s="4"/>
      <c r="J2631" s="4"/>
      <c r="K2631" s="4"/>
      <c r="L2631" s="4"/>
      <c r="M2631" s="33"/>
      <c r="N2631" s="38"/>
      <c r="O2631" s="33"/>
      <c r="P2631" s="244">
        <f t="shared" si="220"/>
        <v>359.05700000000002</v>
      </c>
      <c r="Q2631" s="25"/>
      <c r="R2631" s="25"/>
      <c r="S2631" s="25"/>
      <c r="T2631" s="109"/>
      <c r="U2631" s="25"/>
      <c r="V2631" s="25"/>
      <c r="W2631" s="25"/>
      <c r="X2631" s="25">
        <v>0</v>
      </c>
      <c r="Y2631" s="25"/>
      <c r="Z2631" s="25">
        <v>0</v>
      </c>
      <c r="AA2631" s="109"/>
      <c r="AB2631" s="25">
        <v>0</v>
      </c>
      <c r="AC2631" s="25">
        <v>0</v>
      </c>
      <c r="AD2631" s="25">
        <v>0</v>
      </c>
      <c r="AE2631" s="25">
        <v>0</v>
      </c>
      <c r="AF2631" s="25">
        <v>0</v>
      </c>
      <c r="AG2631" s="25">
        <v>0</v>
      </c>
      <c r="AH2631" s="109"/>
      <c r="AI2631" s="25">
        <v>0</v>
      </c>
      <c r="AJ2631" s="25">
        <v>0</v>
      </c>
      <c r="AK2631" s="123">
        <v>0</v>
      </c>
      <c r="AL2631" s="25">
        <v>0</v>
      </c>
      <c r="AM2631" s="25">
        <v>0</v>
      </c>
      <c r="AN2631" s="25">
        <v>0</v>
      </c>
      <c r="AO2631" s="109"/>
      <c r="AP2631" s="25">
        <v>0</v>
      </c>
      <c r="AQ2631" s="25">
        <v>0</v>
      </c>
      <c r="AR2631" s="25">
        <v>0</v>
      </c>
      <c r="AS2631" s="25">
        <v>0</v>
      </c>
      <c r="AT2631" s="25">
        <v>0</v>
      </c>
      <c r="AU2631" s="25">
        <v>359.05700000000002</v>
      </c>
      <c r="AW2631" t="str">
        <f t="shared" si="221"/>
        <v>Phạm Thanh Hà</v>
      </c>
      <c r="AX2631" s="27" t="str">
        <f t="shared" si="222"/>
        <v>Hoàng Phương Lê</v>
      </c>
      <c r="AY2631" s="4" t="str">
        <f t="shared" si="223"/>
        <v>VIN+</v>
      </c>
    </row>
    <row r="2632" spans="1:51" outlineLevel="1" x14ac:dyDescent="0.25">
      <c r="A2632" s="4" t="s">
        <v>1104</v>
      </c>
      <c r="B2632" s="4" t="s">
        <v>797</v>
      </c>
      <c r="C2632" s="4" t="s">
        <v>451</v>
      </c>
      <c r="D2632" s="11" t="s">
        <v>779</v>
      </c>
      <c r="E2632" s="32" t="s">
        <v>683</v>
      </c>
      <c r="F2632" s="11" t="s">
        <v>710</v>
      </c>
      <c r="G2632" s="35">
        <v>5134610</v>
      </c>
      <c r="H2632" s="4" t="s">
        <v>4053</v>
      </c>
      <c r="I2632" s="4"/>
      <c r="J2632" s="4"/>
      <c r="K2632" s="4"/>
      <c r="L2632" s="4"/>
      <c r="M2632" s="33"/>
      <c r="N2632" s="38"/>
      <c r="O2632" s="33"/>
      <c r="P2632" s="244">
        <f t="shared" si="220"/>
        <v>722.55899999999997</v>
      </c>
      <c r="Q2632" s="25"/>
      <c r="R2632" s="25"/>
      <c r="S2632" s="25"/>
      <c r="T2632" s="109"/>
      <c r="U2632" s="25"/>
      <c r="V2632" s="25"/>
      <c r="W2632" s="25"/>
      <c r="X2632" s="25">
        <v>0</v>
      </c>
      <c r="Y2632" s="25"/>
      <c r="Z2632" s="25">
        <v>0</v>
      </c>
      <c r="AA2632" s="109"/>
      <c r="AB2632" s="25">
        <v>0</v>
      </c>
      <c r="AC2632" s="25">
        <v>0</v>
      </c>
      <c r="AD2632" s="25">
        <v>0</v>
      </c>
      <c r="AE2632" s="25">
        <v>0</v>
      </c>
      <c r="AF2632" s="25">
        <v>0</v>
      </c>
      <c r="AG2632" s="25">
        <v>0</v>
      </c>
      <c r="AH2632" s="109"/>
      <c r="AI2632" s="25">
        <v>0</v>
      </c>
      <c r="AJ2632" s="25">
        <v>238.464</v>
      </c>
      <c r="AK2632" s="123">
        <v>0</v>
      </c>
      <c r="AL2632" s="25">
        <v>0</v>
      </c>
      <c r="AM2632" s="25">
        <v>0</v>
      </c>
      <c r="AN2632" s="25">
        <v>0</v>
      </c>
      <c r="AO2632" s="109"/>
      <c r="AP2632" s="25">
        <v>0</v>
      </c>
      <c r="AQ2632" s="25">
        <v>180.59800000000001</v>
      </c>
      <c r="AR2632" s="25">
        <v>0</v>
      </c>
      <c r="AS2632" s="25">
        <v>0</v>
      </c>
      <c r="AT2632" s="25">
        <v>0</v>
      </c>
      <c r="AU2632" s="25">
        <v>303.49700000000001</v>
      </c>
      <c r="AW2632" t="str">
        <f t="shared" si="221"/>
        <v>Phạm Thanh Hà</v>
      </c>
      <c r="AX2632" s="27" t="str">
        <f t="shared" si="222"/>
        <v>Hoàng Phương Lê</v>
      </c>
      <c r="AY2632" s="4" t="str">
        <f t="shared" si="223"/>
        <v>VIN+</v>
      </c>
    </row>
    <row r="2633" spans="1:51" outlineLevel="1" x14ac:dyDescent="0.25">
      <c r="A2633" s="4" t="s">
        <v>1104</v>
      </c>
      <c r="B2633" s="4" t="s">
        <v>797</v>
      </c>
      <c r="C2633" s="4" t="s">
        <v>451</v>
      </c>
      <c r="D2633" s="11" t="s">
        <v>779</v>
      </c>
      <c r="E2633" s="32" t="s">
        <v>683</v>
      </c>
      <c r="F2633" s="11" t="s">
        <v>710</v>
      </c>
      <c r="G2633" s="35">
        <v>5137271</v>
      </c>
      <c r="H2633" s="4" t="s">
        <v>4054</v>
      </c>
      <c r="I2633" s="4"/>
      <c r="J2633" s="4"/>
      <c r="K2633" s="4"/>
      <c r="L2633" s="4"/>
      <c r="M2633" s="33"/>
      <c r="N2633" s="38"/>
      <c r="O2633" s="33"/>
      <c r="P2633" s="244">
        <f t="shared" si="220"/>
        <v>359.05700000000002</v>
      </c>
      <c r="Q2633" s="25"/>
      <c r="R2633" s="25"/>
      <c r="S2633" s="25"/>
      <c r="T2633" s="109"/>
      <c r="U2633" s="25"/>
      <c r="V2633" s="25"/>
      <c r="W2633" s="25"/>
      <c r="X2633" s="25">
        <v>0</v>
      </c>
      <c r="Y2633" s="25"/>
      <c r="Z2633" s="25">
        <v>0</v>
      </c>
      <c r="AA2633" s="109"/>
      <c r="AB2633" s="25">
        <v>0</v>
      </c>
      <c r="AC2633" s="25">
        <v>0</v>
      </c>
      <c r="AD2633" s="25">
        <v>0</v>
      </c>
      <c r="AE2633" s="25">
        <v>0</v>
      </c>
      <c r="AF2633" s="25">
        <v>0</v>
      </c>
      <c r="AG2633" s="25">
        <v>0</v>
      </c>
      <c r="AH2633" s="109"/>
      <c r="AI2633" s="25">
        <v>0</v>
      </c>
      <c r="AJ2633" s="25">
        <v>0</v>
      </c>
      <c r="AK2633" s="123">
        <v>0</v>
      </c>
      <c r="AL2633" s="25">
        <v>0</v>
      </c>
      <c r="AM2633" s="25">
        <v>0</v>
      </c>
      <c r="AN2633" s="25">
        <v>0</v>
      </c>
      <c r="AO2633" s="109"/>
      <c r="AP2633" s="25">
        <v>0</v>
      </c>
      <c r="AQ2633" s="25">
        <v>0</v>
      </c>
      <c r="AR2633" s="25">
        <v>0</v>
      </c>
      <c r="AS2633" s="25">
        <v>0</v>
      </c>
      <c r="AT2633" s="25">
        <v>0</v>
      </c>
      <c r="AU2633" s="25">
        <v>359.05700000000002</v>
      </c>
      <c r="AW2633" t="str">
        <f t="shared" si="221"/>
        <v>Phạm Thanh Hà</v>
      </c>
      <c r="AX2633" s="27" t="str">
        <f t="shared" si="222"/>
        <v>Hoàng Phương Lê</v>
      </c>
      <c r="AY2633" s="4" t="str">
        <f t="shared" si="223"/>
        <v>VIN+</v>
      </c>
    </row>
    <row r="2634" spans="1:51" outlineLevel="1" x14ac:dyDescent="0.25">
      <c r="A2634" s="4" t="s">
        <v>1104</v>
      </c>
      <c r="B2634" s="4" t="s">
        <v>797</v>
      </c>
      <c r="C2634" s="4" t="s">
        <v>451</v>
      </c>
      <c r="D2634" s="11" t="s">
        <v>779</v>
      </c>
      <c r="E2634" s="32" t="s">
        <v>683</v>
      </c>
      <c r="F2634" s="11" t="s">
        <v>710</v>
      </c>
      <c r="G2634" s="35">
        <v>5139376</v>
      </c>
      <c r="H2634" s="4" t="s">
        <v>4055</v>
      </c>
      <c r="I2634" s="4"/>
      <c r="J2634" s="4"/>
      <c r="K2634" s="4"/>
      <c r="L2634" s="4"/>
      <c r="M2634" s="33"/>
      <c r="N2634" s="38"/>
      <c r="O2634" s="33"/>
      <c r="P2634" s="244">
        <f t="shared" ref="P2634:P2697" si="224">SUM(Q2634:AU2634)</f>
        <v>0</v>
      </c>
      <c r="Q2634" s="25"/>
      <c r="R2634" s="25"/>
      <c r="S2634" s="25"/>
      <c r="T2634" s="109"/>
      <c r="U2634" s="25"/>
      <c r="V2634" s="25"/>
      <c r="W2634" s="25"/>
      <c r="X2634" s="25">
        <v>0</v>
      </c>
      <c r="Y2634" s="25"/>
      <c r="Z2634" s="25">
        <v>0</v>
      </c>
      <c r="AA2634" s="109"/>
      <c r="AB2634" s="25">
        <v>0</v>
      </c>
      <c r="AC2634" s="25">
        <v>0</v>
      </c>
      <c r="AD2634" s="25">
        <v>0</v>
      </c>
      <c r="AE2634" s="25">
        <v>0</v>
      </c>
      <c r="AF2634" s="25">
        <v>0</v>
      </c>
      <c r="AG2634" s="25">
        <v>0</v>
      </c>
      <c r="AH2634" s="109"/>
      <c r="AI2634" s="25">
        <v>0</v>
      </c>
      <c r="AJ2634" s="25">
        <v>0</v>
      </c>
      <c r="AK2634" s="123">
        <v>0</v>
      </c>
      <c r="AL2634" s="25">
        <v>0</v>
      </c>
      <c r="AM2634" s="25">
        <v>0</v>
      </c>
      <c r="AN2634" s="25">
        <v>0</v>
      </c>
      <c r="AO2634" s="109"/>
      <c r="AP2634" s="25">
        <v>0</v>
      </c>
      <c r="AQ2634" s="25">
        <v>0</v>
      </c>
      <c r="AR2634" s="25">
        <v>0</v>
      </c>
      <c r="AS2634" s="25">
        <v>0</v>
      </c>
      <c r="AT2634" s="25">
        <v>0</v>
      </c>
      <c r="AU2634" s="25">
        <v>0</v>
      </c>
      <c r="AW2634" t="str">
        <f t="shared" ref="AW2634:AW2697" si="225">+C2634</f>
        <v>Phạm Thanh Hà</v>
      </c>
      <c r="AX2634" s="27" t="str">
        <f t="shared" ref="AX2634:AX2697" si="226">+E2634</f>
        <v>Hoàng Phương Lê</v>
      </c>
      <c r="AY2634" s="4" t="str">
        <f t="shared" si="223"/>
        <v>VIN+</v>
      </c>
    </row>
    <row r="2635" spans="1:51" outlineLevel="1" x14ac:dyDescent="0.25">
      <c r="A2635" s="4" t="s">
        <v>1104</v>
      </c>
      <c r="B2635" s="4" t="s">
        <v>797</v>
      </c>
      <c r="C2635" s="4" t="s">
        <v>451</v>
      </c>
      <c r="D2635" s="11" t="s">
        <v>779</v>
      </c>
      <c r="E2635" s="32" t="s">
        <v>683</v>
      </c>
      <c r="F2635" s="11" t="s">
        <v>710</v>
      </c>
      <c r="G2635" s="35">
        <v>5272121</v>
      </c>
      <c r="H2635" s="4" t="s">
        <v>4056</v>
      </c>
      <c r="I2635" s="4"/>
      <c r="J2635" s="4"/>
      <c r="K2635" s="4"/>
      <c r="L2635" s="4"/>
      <c r="M2635" s="33"/>
      <c r="N2635" s="38"/>
      <c r="O2635" s="33"/>
      <c r="P2635" s="244">
        <f t="shared" si="224"/>
        <v>238.464</v>
      </c>
      <c r="Q2635" s="25"/>
      <c r="R2635" s="25"/>
      <c r="S2635" s="25"/>
      <c r="T2635" s="109"/>
      <c r="U2635" s="25"/>
      <c r="V2635" s="25"/>
      <c r="W2635" s="25"/>
      <c r="X2635" s="25">
        <v>0</v>
      </c>
      <c r="Y2635" s="25"/>
      <c r="Z2635" s="25">
        <v>0</v>
      </c>
      <c r="AA2635" s="109"/>
      <c r="AB2635" s="25">
        <v>0</v>
      </c>
      <c r="AC2635" s="25">
        <v>0</v>
      </c>
      <c r="AD2635" s="25">
        <v>0</v>
      </c>
      <c r="AE2635" s="25">
        <v>0</v>
      </c>
      <c r="AF2635" s="25">
        <v>0</v>
      </c>
      <c r="AG2635" s="25">
        <v>0</v>
      </c>
      <c r="AH2635" s="109"/>
      <c r="AI2635" s="25">
        <v>0</v>
      </c>
      <c r="AJ2635" s="25">
        <v>0</v>
      </c>
      <c r="AK2635" s="123">
        <v>0</v>
      </c>
      <c r="AL2635" s="25">
        <v>0</v>
      </c>
      <c r="AM2635" s="25">
        <v>0</v>
      </c>
      <c r="AN2635" s="25">
        <v>0</v>
      </c>
      <c r="AO2635" s="109"/>
      <c r="AP2635" s="25">
        <v>0</v>
      </c>
      <c r="AQ2635" s="25">
        <v>238.464</v>
      </c>
      <c r="AR2635" s="25">
        <v>0</v>
      </c>
      <c r="AS2635" s="25">
        <v>0</v>
      </c>
      <c r="AT2635" s="25">
        <v>0</v>
      </c>
      <c r="AU2635" s="25">
        <v>0</v>
      </c>
      <c r="AW2635" t="str">
        <f t="shared" si="225"/>
        <v>Phạm Thanh Hà</v>
      </c>
      <c r="AX2635" s="27" t="str">
        <f t="shared" si="226"/>
        <v>Hoàng Phương Lê</v>
      </c>
      <c r="AY2635" s="4" t="str">
        <f t="shared" si="223"/>
        <v>VIN+</v>
      </c>
    </row>
    <row r="2636" spans="1:51" outlineLevel="1" x14ac:dyDescent="0.25">
      <c r="A2636" s="4" t="s">
        <v>1104</v>
      </c>
      <c r="B2636" s="4" t="s">
        <v>797</v>
      </c>
      <c r="C2636" s="4" t="s">
        <v>451</v>
      </c>
      <c r="D2636" s="11" t="s">
        <v>779</v>
      </c>
      <c r="E2636" s="32" t="s">
        <v>683</v>
      </c>
      <c r="F2636" s="11" t="s">
        <v>710</v>
      </c>
      <c r="G2636" s="35">
        <v>5134492</v>
      </c>
      <c r="H2636" s="4" t="s">
        <v>4057</v>
      </c>
      <c r="I2636" s="4"/>
      <c r="J2636" s="4"/>
      <c r="K2636" s="4"/>
      <c r="L2636" s="4"/>
      <c r="M2636" s="33"/>
      <c r="N2636" s="38"/>
      <c r="O2636" s="33"/>
      <c r="P2636" s="244">
        <f t="shared" si="224"/>
        <v>597.52099999999996</v>
      </c>
      <c r="Q2636" s="25"/>
      <c r="R2636" s="25"/>
      <c r="S2636" s="25"/>
      <c r="T2636" s="109"/>
      <c r="U2636" s="25"/>
      <c r="V2636" s="25"/>
      <c r="W2636" s="25"/>
      <c r="X2636" s="25">
        <v>0</v>
      </c>
      <c r="Y2636" s="25"/>
      <c r="Z2636" s="25">
        <v>0</v>
      </c>
      <c r="AA2636" s="109"/>
      <c r="AB2636" s="25">
        <v>0</v>
      </c>
      <c r="AC2636" s="25">
        <v>0</v>
      </c>
      <c r="AD2636" s="25">
        <v>0</v>
      </c>
      <c r="AE2636" s="25">
        <v>0</v>
      </c>
      <c r="AF2636" s="25">
        <v>0</v>
      </c>
      <c r="AG2636" s="25">
        <v>0</v>
      </c>
      <c r="AH2636" s="109"/>
      <c r="AI2636" s="25">
        <v>0</v>
      </c>
      <c r="AJ2636" s="25">
        <v>0</v>
      </c>
      <c r="AK2636" s="123">
        <v>238.464</v>
      </c>
      <c r="AL2636" s="25">
        <v>0</v>
      </c>
      <c r="AM2636" s="25">
        <v>0</v>
      </c>
      <c r="AN2636" s="25">
        <v>0</v>
      </c>
      <c r="AO2636" s="109"/>
      <c r="AP2636" s="25">
        <v>0</v>
      </c>
      <c r="AQ2636" s="25">
        <v>359.05700000000002</v>
      </c>
      <c r="AR2636" s="25">
        <v>0</v>
      </c>
      <c r="AS2636" s="25">
        <v>0</v>
      </c>
      <c r="AT2636" s="25">
        <v>0</v>
      </c>
      <c r="AU2636" s="25">
        <v>0</v>
      </c>
      <c r="AW2636" t="str">
        <f t="shared" si="225"/>
        <v>Phạm Thanh Hà</v>
      </c>
      <c r="AX2636" s="27" t="str">
        <f t="shared" si="226"/>
        <v>Hoàng Phương Lê</v>
      </c>
      <c r="AY2636" s="4" t="str">
        <f t="shared" si="223"/>
        <v>VIN+</v>
      </c>
    </row>
    <row r="2637" spans="1:51" outlineLevel="1" x14ac:dyDescent="0.25">
      <c r="A2637" s="4" t="s">
        <v>1104</v>
      </c>
      <c r="B2637" s="4" t="s">
        <v>797</v>
      </c>
      <c r="C2637" s="4" t="s">
        <v>451</v>
      </c>
      <c r="D2637" s="11" t="s">
        <v>779</v>
      </c>
      <c r="E2637" s="32" t="s">
        <v>683</v>
      </c>
      <c r="F2637" s="11" t="s">
        <v>710</v>
      </c>
      <c r="G2637" s="35">
        <v>5134485</v>
      </c>
      <c r="H2637" s="4" t="s">
        <v>4058</v>
      </c>
      <c r="I2637" s="4"/>
      <c r="J2637" s="4"/>
      <c r="K2637" s="4"/>
      <c r="L2637" s="4"/>
      <c r="M2637" s="33"/>
      <c r="N2637" s="38"/>
      <c r="O2637" s="33"/>
      <c r="P2637" s="244">
        <f t="shared" si="224"/>
        <v>0</v>
      </c>
      <c r="Q2637" s="25"/>
      <c r="R2637" s="25"/>
      <c r="S2637" s="25"/>
      <c r="T2637" s="109"/>
      <c r="U2637" s="25"/>
      <c r="V2637" s="25"/>
      <c r="W2637" s="25"/>
      <c r="X2637" s="25">
        <v>0</v>
      </c>
      <c r="Y2637" s="25"/>
      <c r="Z2637" s="25">
        <v>0</v>
      </c>
      <c r="AA2637" s="109"/>
      <c r="AB2637" s="25">
        <v>0</v>
      </c>
      <c r="AC2637" s="25">
        <v>0</v>
      </c>
      <c r="AD2637" s="25">
        <v>0</v>
      </c>
      <c r="AE2637" s="25">
        <v>0</v>
      </c>
      <c r="AF2637" s="25">
        <v>0</v>
      </c>
      <c r="AG2637" s="25">
        <v>0</v>
      </c>
      <c r="AH2637" s="109"/>
      <c r="AI2637" s="25">
        <v>0</v>
      </c>
      <c r="AJ2637" s="25">
        <v>0</v>
      </c>
      <c r="AK2637" s="123">
        <v>0</v>
      </c>
      <c r="AL2637" s="25">
        <v>0</v>
      </c>
      <c r="AM2637" s="25">
        <v>0</v>
      </c>
      <c r="AN2637" s="25">
        <v>0</v>
      </c>
      <c r="AO2637" s="109"/>
      <c r="AP2637" s="25">
        <v>0</v>
      </c>
      <c r="AQ2637" s="25">
        <v>0</v>
      </c>
      <c r="AR2637" s="25">
        <v>0</v>
      </c>
      <c r="AS2637" s="25">
        <v>0</v>
      </c>
      <c r="AT2637" s="25">
        <v>0</v>
      </c>
      <c r="AU2637" s="25">
        <v>0</v>
      </c>
      <c r="AW2637" t="str">
        <f t="shared" si="225"/>
        <v>Phạm Thanh Hà</v>
      </c>
      <c r="AX2637" s="27" t="str">
        <f t="shared" si="226"/>
        <v>Hoàng Phương Lê</v>
      </c>
      <c r="AY2637" s="4" t="str">
        <f t="shared" si="223"/>
        <v>VIN+</v>
      </c>
    </row>
    <row r="2638" spans="1:51" outlineLevel="1" x14ac:dyDescent="0.25">
      <c r="A2638" s="4" t="s">
        <v>1104</v>
      </c>
      <c r="B2638" s="4" t="s">
        <v>797</v>
      </c>
      <c r="C2638" s="4" t="s">
        <v>451</v>
      </c>
      <c r="D2638" s="11" t="s">
        <v>779</v>
      </c>
      <c r="E2638" s="32" t="s">
        <v>683</v>
      </c>
      <c r="F2638" s="11" t="s">
        <v>710</v>
      </c>
      <c r="G2638" s="35">
        <v>5134627</v>
      </c>
      <c r="H2638" s="4" t="s">
        <v>4059</v>
      </c>
      <c r="I2638" s="4"/>
      <c r="J2638" s="4"/>
      <c r="K2638" s="4"/>
      <c r="L2638" s="4"/>
      <c r="M2638" s="33"/>
      <c r="N2638" s="38"/>
      <c r="O2638" s="33"/>
      <c r="P2638" s="244">
        <f t="shared" si="224"/>
        <v>2272.212</v>
      </c>
      <c r="Q2638" s="25"/>
      <c r="R2638" s="25"/>
      <c r="S2638" s="25"/>
      <c r="T2638" s="109"/>
      <c r="U2638" s="25"/>
      <c r="V2638" s="25"/>
      <c r="W2638" s="25"/>
      <c r="X2638" s="25">
        <v>0</v>
      </c>
      <c r="Y2638" s="25"/>
      <c r="Z2638" s="25">
        <v>0</v>
      </c>
      <c r="AA2638" s="109"/>
      <c r="AB2638" s="25">
        <v>0</v>
      </c>
      <c r="AC2638" s="25">
        <v>0</v>
      </c>
      <c r="AD2638" s="25">
        <v>0</v>
      </c>
      <c r="AE2638" s="25">
        <v>0</v>
      </c>
      <c r="AF2638" s="25">
        <v>0</v>
      </c>
      <c r="AG2638" s="25">
        <v>0</v>
      </c>
      <c r="AH2638" s="109"/>
      <c r="AI2638" s="25">
        <v>0</v>
      </c>
      <c r="AJ2638" s="25">
        <v>2272.212</v>
      </c>
      <c r="AK2638" s="123">
        <v>0</v>
      </c>
      <c r="AL2638" s="25">
        <v>0</v>
      </c>
      <c r="AM2638" s="25">
        <v>0</v>
      </c>
      <c r="AN2638" s="25">
        <v>0</v>
      </c>
      <c r="AO2638" s="109"/>
      <c r="AP2638" s="25">
        <v>0</v>
      </c>
      <c r="AQ2638" s="25">
        <v>0</v>
      </c>
      <c r="AR2638" s="25">
        <v>0</v>
      </c>
      <c r="AS2638" s="25">
        <v>0</v>
      </c>
      <c r="AT2638" s="25">
        <v>0</v>
      </c>
      <c r="AU2638" s="25">
        <v>0</v>
      </c>
      <c r="AW2638" t="str">
        <f t="shared" si="225"/>
        <v>Phạm Thanh Hà</v>
      </c>
      <c r="AX2638" s="27" t="str">
        <f t="shared" si="226"/>
        <v>Hoàng Phương Lê</v>
      </c>
      <c r="AY2638" s="4" t="str">
        <f t="shared" si="223"/>
        <v>VIN+</v>
      </c>
    </row>
    <row r="2639" spans="1:51" outlineLevel="1" x14ac:dyDescent="0.25">
      <c r="A2639" s="4" t="s">
        <v>1104</v>
      </c>
      <c r="B2639" s="4" t="s">
        <v>797</v>
      </c>
      <c r="C2639" s="4" t="s">
        <v>451</v>
      </c>
      <c r="D2639" s="11" t="s">
        <v>779</v>
      </c>
      <c r="E2639" s="32" t="s">
        <v>683</v>
      </c>
      <c r="F2639" s="11" t="s">
        <v>710</v>
      </c>
      <c r="G2639" s="35">
        <v>5274527</v>
      </c>
      <c r="H2639" s="4" t="s">
        <v>4060</v>
      </c>
      <c r="I2639" s="4"/>
      <c r="J2639" s="4"/>
      <c r="K2639" s="4"/>
      <c r="L2639" s="4"/>
      <c r="M2639" s="33"/>
      <c r="N2639" s="38"/>
      <c r="O2639" s="33"/>
      <c r="P2639" s="244">
        <f t="shared" si="224"/>
        <v>359.05700000000002</v>
      </c>
      <c r="Q2639" s="25"/>
      <c r="R2639" s="25"/>
      <c r="S2639" s="25"/>
      <c r="T2639" s="109"/>
      <c r="U2639" s="25"/>
      <c r="V2639" s="25"/>
      <c r="W2639" s="25"/>
      <c r="X2639" s="25">
        <v>0</v>
      </c>
      <c r="Y2639" s="25"/>
      <c r="Z2639" s="25">
        <v>0</v>
      </c>
      <c r="AA2639" s="109"/>
      <c r="AB2639" s="25">
        <v>0</v>
      </c>
      <c r="AC2639" s="25">
        <v>0</v>
      </c>
      <c r="AD2639" s="25">
        <v>0</v>
      </c>
      <c r="AE2639" s="25">
        <v>0</v>
      </c>
      <c r="AF2639" s="25">
        <v>0</v>
      </c>
      <c r="AG2639" s="25">
        <v>0</v>
      </c>
      <c r="AH2639" s="109"/>
      <c r="AI2639" s="25">
        <v>0</v>
      </c>
      <c r="AJ2639" s="25">
        <v>359.05700000000002</v>
      </c>
      <c r="AK2639" s="123">
        <v>0</v>
      </c>
      <c r="AL2639" s="25">
        <v>0</v>
      </c>
      <c r="AM2639" s="25">
        <v>0</v>
      </c>
      <c r="AN2639" s="25">
        <v>0</v>
      </c>
      <c r="AO2639" s="109"/>
      <c r="AP2639" s="25">
        <v>0</v>
      </c>
      <c r="AQ2639" s="25">
        <v>0</v>
      </c>
      <c r="AR2639" s="25">
        <v>0</v>
      </c>
      <c r="AS2639" s="25">
        <v>0</v>
      </c>
      <c r="AT2639" s="25">
        <v>0</v>
      </c>
      <c r="AU2639" s="25">
        <v>0</v>
      </c>
      <c r="AW2639" t="str">
        <f t="shared" si="225"/>
        <v>Phạm Thanh Hà</v>
      </c>
      <c r="AX2639" s="27" t="str">
        <f t="shared" si="226"/>
        <v>Hoàng Phương Lê</v>
      </c>
      <c r="AY2639" s="4" t="str">
        <f t="shared" si="223"/>
        <v>VIN+</v>
      </c>
    </row>
    <row r="2640" spans="1:51" outlineLevel="1" x14ac:dyDescent="0.25">
      <c r="A2640" s="4" t="s">
        <v>1104</v>
      </c>
      <c r="B2640" s="4" t="s">
        <v>797</v>
      </c>
      <c r="C2640" s="4" t="s">
        <v>451</v>
      </c>
      <c r="D2640" s="11" t="s">
        <v>779</v>
      </c>
      <c r="E2640" s="32" t="s">
        <v>683</v>
      </c>
      <c r="F2640" s="11" t="s">
        <v>710</v>
      </c>
      <c r="G2640" s="35">
        <v>5134513</v>
      </c>
      <c r="H2640" s="4" t="s">
        <v>4061</v>
      </c>
      <c r="I2640" s="4"/>
      <c r="J2640" s="4"/>
      <c r="K2640" s="4"/>
      <c r="L2640" s="4"/>
      <c r="M2640" s="33"/>
      <c r="N2640" s="38"/>
      <c r="O2640" s="33"/>
      <c r="P2640" s="244">
        <f t="shared" si="224"/>
        <v>0</v>
      </c>
      <c r="Q2640" s="25"/>
      <c r="R2640" s="25"/>
      <c r="S2640" s="25"/>
      <c r="T2640" s="109"/>
      <c r="U2640" s="25"/>
      <c r="V2640" s="25"/>
      <c r="W2640" s="25"/>
      <c r="X2640" s="25">
        <v>0</v>
      </c>
      <c r="Y2640" s="25"/>
      <c r="Z2640" s="25">
        <v>0</v>
      </c>
      <c r="AA2640" s="109"/>
      <c r="AB2640" s="25">
        <v>0</v>
      </c>
      <c r="AC2640" s="25">
        <v>0</v>
      </c>
      <c r="AD2640" s="25">
        <v>0</v>
      </c>
      <c r="AE2640" s="25">
        <v>0</v>
      </c>
      <c r="AF2640" s="25">
        <v>0</v>
      </c>
      <c r="AG2640" s="25">
        <v>0</v>
      </c>
      <c r="AH2640" s="109"/>
      <c r="AI2640" s="25">
        <v>0</v>
      </c>
      <c r="AJ2640" s="25">
        <v>0</v>
      </c>
      <c r="AK2640" s="123">
        <v>0</v>
      </c>
      <c r="AL2640" s="25">
        <v>0</v>
      </c>
      <c r="AM2640" s="25">
        <v>0</v>
      </c>
      <c r="AN2640" s="25">
        <v>0</v>
      </c>
      <c r="AO2640" s="109"/>
      <c r="AP2640" s="25">
        <v>0</v>
      </c>
      <c r="AQ2640" s="25">
        <v>0</v>
      </c>
      <c r="AR2640" s="25">
        <v>0</v>
      </c>
      <c r="AS2640" s="25">
        <v>0</v>
      </c>
      <c r="AT2640" s="25">
        <v>0</v>
      </c>
      <c r="AU2640" s="25">
        <v>0</v>
      </c>
      <c r="AW2640" t="str">
        <f t="shared" si="225"/>
        <v>Phạm Thanh Hà</v>
      </c>
      <c r="AX2640" s="27" t="str">
        <f t="shared" si="226"/>
        <v>Hoàng Phương Lê</v>
      </c>
      <c r="AY2640" s="4" t="str">
        <f t="shared" si="223"/>
        <v>VIN+</v>
      </c>
    </row>
    <row r="2641" spans="1:51" outlineLevel="1" x14ac:dyDescent="0.25">
      <c r="A2641" s="4" t="s">
        <v>1104</v>
      </c>
      <c r="B2641" s="4" t="s">
        <v>797</v>
      </c>
      <c r="C2641" s="4" t="s">
        <v>451</v>
      </c>
      <c r="D2641" s="11" t="s">
        <v>779</v>
      </c>
      <c r="E2641" s="32" t="s">
        <v>683</v>
      </c>
      <c r="F2641" s="11" t="s">
        <v>710</v>
      </c>
      <c r="G2641" s="35">
        <v>5300303</v>
      </c>
      <c r="H2641" s="4" t="s">
        <v>4062</v>
      </c>
      <c r="I2641" s="4"/>
      <c r="J2641" s="4"/>
      <c r="K2641" s="4"/>
      <c r="L2641" s="4"/>
      <c r="M2641" s="33"/>
      <c r="N2641" s="38"/>
      <c r="O2641" s="33"/>
      <c r="P2641" s="244">
        <f t="shared" si="224"/>
        <v>0</v>
      </c>
      <c r="Q2641" s="25"/>
      <c r="R2641" s="25"/>
      <c r="S2641" s="25"/>
      <c r="T2641" s="109"/>
      <c r="U2641" s="25"/>
      <c r="V2641" s="25"/>
      <c r="W2641" s="25"/>
      <c r="X2641" s="25">
        <v>0</v>
      </c>
      <c r="Y2641" s="25"/>
      <c r="Z2641" s="25">
        <v>0</v>
      </c>
      <c r="AA2641" s="109"/>
      <c r="AB2641" s="25">
        <v>0</v>
      </c>
      <c r="AC2641" s="25">
        <v>0</v>
      </c>
      <c r="AD2641" s="25">
        <v>0</v>
      </c>
      <c r="AE2641" s="25">
        <v>0</v>
      </c>
      <c r="AF2641" s="25">
        <v>0</v>
      </c>
      <c r="AG2641" s="25">
        <v>0</v>
      </c>
      <c r="AH2641" s="109"/>
      <c r="AI2641" s="25">
        <v>0</v>
      </c>
      <c r="AJ2641" s="25">
        <v>0</v>
      </c>
      <c r="AK2641" s="123">
        <v>0</v>
      </c>
      <c r="AL2641" s="25">
        <v>0</v>
      </c>
      <c r="AM2641" s="25">
        <v>0</v>
      </c>
      <c r="AN2641" s="25">
        <v>0</v>
      </c>
      <c r="AO2641" s="109"/>
      <c r="AP2641" s="25">
        <v>0</v>
      </c>
      <c r="AQ2641" s="25">
        <v>0</v>
      </c>
      <c r="AR2641" s="25">
        <v>0</v>
      </c>
      <c r="AS2641" s="25">
        <v>0</v>
      </c>
      <c r="AT2641" s="25">
        <v>0</v>
      </c>
      <c r="AU2641" s="25">
        <v>0</v>
      </c>
      <c r="AW2641" t="str">
        <f t="shared" si="225"/>
        <v>Phạm Thanh Hà</v>
      </c>
      <c r="AX2641" s="27" t="str">
        <f t="shared" si="226"/>
        <v>Hoàng Phương Lê</v>
      </c>
      <c r="AY2641" s="4" t="str">
        <f t="shared" si="223"/>
        <v>VIN+</v>
      </c>
    </row>
    <row r="2642" spans="1:51" outlineLevel="1" x14ac:dyDescent="0.25">
      <c r="A2642" s="4" t="s">
        <v>1104</v>
      </c>
      <c r="B2642" s="4" t="s">
        <v>797</v>
      </c>
      <c r="C2642" s="4" t="s">
        <v>451</v>
      </c>
      <c r="D2642" s="11" t="s">
        <v>779</v>
      </c>
      <c r="E2642" s="32" t="s">
        <v>683</v>
      </c>
      <c r="F2642" s="11" t="s">
        <v>710</v>
      </c>
      <c r="G2642" s="35">
        <v>5300718</v>
      </c>
      <c r="H2642" s="4" t="s">
        <v>4063</v>
      </c>
      <c r="I2642" s="4"/>
      <c r="J2642" s="4"/>
      <c r="K2642" s="4"/>
      <c r="L2642" s="4"/>
      <c r="M2642" s="33"/>
      <c r="N2642" s="38"/>
      <c r="O2642" s="33"/>
      <c r="P2642" s="244">
        <f t="shared" si="224"/>
        <v>359.05700000000002</v>
      </c>
      <c r="Q2642" s="25"/>
      <c r="R2642" s="25"/>
      <c r="S2642" s="25"/>
      <c r="T2642" s="109"/>
      <c r="U2642" s="25"/>
      <c r="V2642" s="25"/>
      <c r="W2642" s="25"/>
      <c r="X2642" s="25">
        <v>0</v>
      </c>
      <c r="Y2642" s="25"/>
      <c r="Z2642" s="25">
        <v>0</v>
      </c>
      <c r="AA2642" s="109"/>
      <c r="AB2642" s="25">
        <v>0</v>
      </c>
      <c r="AC2642" s="25">
        <v>0</v>
      </c>
      <c r="AD2642" s="25">
        <v>0</v>
      </c>
      <c r="AE2642" s="25">
        <v>0</v>
      </c>
      <c r="AF2642" s="25">
        <v>0</v>
      </c>
      <c r="AG2642" s="25">
        <v>0</v>
      </c>
      <c r="AH2642" s="109"/>
      <c r="AI2642" s="25">
        <v>0</v>
      </c>
      <c r="AJ2642" s="25">
        <v>0</v>
      </c>
      <c r="AK2642" s="123">
        <v>0</v>
      </c>
      <c r="AL2642" s="25">
        <v>0</v>
      </c>
      <c r="AM2642" s="25">
        <v>0</v>
      </c>
      <c r="AN2642" s="25">
        <v>0</v>
      </c>
      <c r="AO2642" s="109"/>
      <c r="AP2642" s="25">
        <v>0</v>
      </c>
      <c r="AQ2642" s="25">
        <v>359.05700000000002</v>
      </c>
      <c r="AR2642" s="25">
        <v>0</v>
      </c>
      <c r="AS2642" s="25">
        <v>0</v>
      </c>
      <c r="AT2642" s="25">
        <v>0</v>
      </c>
      <c r="AU2642" s="25">
        <v>0</v>
      </c>
      <c r="AW2642" t="str">
        <f t="shared" si="225"/>
        <v>Phạm Thanh Hà</v>
      </c>
      <c r="AX2642" s="27" t="str">
        <f t="shared" si="226"/>
        <v>Hoàng Phương Lê</v>
      </c>
      <c r="AY2642" s="4" t="str">
        <f t="shared" si="223"/>
        <v>VIN+</v>
      </c>
    </row>
    <row r="2643" spans="1:51" outlineLevel="1" x14ac:dyDescent="0.25">
      <c r="A2643" s="4" t="s">
        <v>1104</v>
      </c>
      <c r="B2643" s="4" t="s">
        <v>797</v>
      </c>
      <c r="C2643" s="4" t="s">
        <v>451</v>
      </c>
      <c r="D2643" s="11" t="s">
        <v>779</v>
      </c>
      <c r="E2643" s="32" t="s">
        <v>683</v>
      </c>
      <c r="F2643" s="11" t="s">
        <v>710</v>
      </c>
      <c r="G2643" s="35">
        <v>5277676</v>
      </c>
      <c r="H2643" s="4" t="s">
        <v>4064</v>
      </c>
      <c r="I2643" s="4"/>
      <c r="J2643" s="4"/>
      <c r="K2643" s="4"/>
      <c r="L2643" s="4"/>
      <c r="M2643" s="33"/>
      <c r="N2643" s="38"/>
      <c r="O2643" s="33"/>
      <c r="P2643" s="244">
        <f t="shared" si="224"/>
        <v>359.05700000000002</v>
      </c>
      <c r="Q2643" s="25"/>
      <c r="R2643" s="25"/>
      <c r="S2643" s="25"/>
      <c r="T2643" s="109"/>
      <c r="U2643" s="25"/>
      <c r="V2643" s="25"/>
      <c r="W2643" s="25"/>
      <c r="X2643" s="25">
        <v>0</v>
      </c>
      <c r="Y2643" s="25"/>
      <c r="Z2643" s="25">
        <v>0</v>
      </c>
      <c r="AA2643" s="109"/>
      <c r="AB2643" s="25">
        <v>0</v>
      </c>
      <c r="AC2643" s="25">
        <v>0</v>
      </c>
      <c r="AD2643" s="25">
        <v>0</v>
      </c>
      <c r="AE2643" s="25">
        <v>0</v>
      </c>
      <c r="AF2643" s="25">
        <v>0</v>
      </c>
      <c r="AG2643" s="25">
        <v>0</v>
      </c>
      <c r="AH2643" s="109"/>
      <c r="AI2643" s="25">
        <v>0</v>
      </c>
      <c r="AJ2643" s="25">
        <v>359.05700000000002</v>
      </c>
      <c r="AK2643" s="123">
        <v>0</v>
      </c>
      <c r="AL2643" s="25">
        <v>0</v>
      </c>
      <c r="AM2643" s="25">
        <v>0</v>
      </c>
      <c r="AN2643" s="25">
        <v>0</v>
      </c>
      <c r="AO2643" s="109"/>
      <c r="AP2643" s="25">
        <v>0</v>
      </c>
      <c r="AQ2643" s="25">
        <v>0</v>
      </c>
      <c r="AR2643" s="25">
        <v>0</v>
      </c>
      <c r="AS2643" s="25">
        <v>0</v>
      </c>
      <c r="AT2643" s="25">
        <v>0</v>
      </c>
      <c r="AU2643" s="25">
        <v>0</v>
      </c>
      <c r="AW2643" t="str">
        <f t="shared" si="225"/>
        <v>Phạm Thanh Hà</v>
      </c>
      <c r="AX2643" s="27" t="str">
        <f t="shared" si="226"/>
        <v>Hoàng Phương Lê</v>
      </c>
      <c r="AY2643" s="4" t="str">
        <f t="shared" si="223"/>
        <v>VIN+</v>
      </c>
    </row>
    <row r="2644" spans="1:51" outlineLevel="1" x14ac:dyDescent="0.25">
      <c r="A2644" s="4" t="s">
        <v>1104</v>
      </c>
      <c r="B2644" s="4" t="s">
        <v>797</v>
      </c>
      <c r="C2644" s="4" t="s">
        <v>451</v>
      </c>
      <c r="D2644" s="11" t="s">
        <v>779</v>
      </c>
      <c r="E2644" s="32" t="s">
        <v>683</v>
      </c>
      <c r="F2644" s="11" t="s">
        <v>710</v>
      </c>
      <c r="G2644" s="35">
        <v>5296730</v>
      </c>
      <c r="H2644" s="4" t="s">
        <v>4065</v>
      </c>
      <c r="I2644" s="4"/>
      <c r="J2644" s="4"/>
      <c r="K2644" s="4"/>
      <c r="L2644" s="4"/>
      <c r="M2644" s="33"/>
      <c r="N2644" s="38"/>
      <c r="O2644" s="33"/>
      <c r="P2644" s="244">
        <f t="shared" si="224"/>
        <v>597.52099999999996</v>
      </c>
      <c r="Q2644" s="25"/>
      <c r="R2644" s="25"/>
      <c r="S2644" s="25"/>
      <c r="T2644" s="109"/>
      <c r="U2644" s="25"/>
      <c r="V2644" s="25"/>
      <c r="W2644" s="25"/>
      <c r="X2644" s="25">
        <v>0</v>
      </c>
      <c r="Y2644" s="25"/>
      <c r="Z2644" s="25">
        <v>0</v>
      </c>
      <c r="AA2644" s="109"/>
      <c r="AB2644" s="25">
        <v>0</v>
      </c>
      <c r="AC2644" s="25">
        <v>0</v>
      </c>
      <c r="AD2644" s="25">
        <v>0</v>
      </c>
      <c r="AE2644" s="25">
        <v>0</v>
      </c>
      <c r="AF2644" s="25">
        <v>0</v>
      </c>
      <c r="AG2644" s="25">
        <v>0</v>
      </c>
      <c r="AH2644" s="109"/>
      <c r="AI2644" s="25">
        <v>0</v>
      </c>
      <c r="AJ2644" s="25">
        <v>0</v>
      </c>
      <c r="AK2644" s="123">
        <v>0</v>
      </c>
      <c r="AL2644" s="25">
        <v>238.464</v>
      </c>
      <c r="AM2644" s="25">
        <v>0</v>
      </c>
      <c r="AN2644" s="25">
        <v>0</v>
      </c>
      <c r="AO2644" s="109"/>
      <c r="AP2644" s="25">
        <v>0</v>
      </c>
      <c r="AQ2644" s="25">
        <v>0</v>
      </c>
      <c r="AR2644" s="25">
        <v>0</v>
      </c>
      <c r="AS2644" s="25">
        <v>0</v>
      </c>
      <c r="AT2644" s="25">
        <v>359.05700000000002</v>
      </c>
      <c r="AU2644" s="25">
        <v>0</v>
      </c>
      <c r="AW2644" t="str">
        <f t="shared" si="225"/>
        <v>Phạm Thanh Hà</v>
      </c>
      <c r="AX2644" s="27" t="str">
        <f t="shared" si="226"/>
        <v>Hoàng Phương Lê</v>
      </c>
      <c r="AY2644" s="4" t="str">
        <f t="shared" si="223"/>
        <v>VIN+</v>
      </c>
    </row>
    <row r="2645" spans="1:51" outlineLevel="1" x14ac:dyDescent="0.25">
      <c r="A2645" s="4" t="s">
        <v>1104</v>
      </c>
      <c r="B2645" s="4" t="s">
        <v>797</v>
      </c>
      <c r="C2645" s="4" t="s">
        <v>451</v>
      </c>
      <c r="D2645" s="11" t="s">
        <v>779</v>
      </c>
      <c r="E2645" s="32" t="s">
        <v>683</v>
      </c>
      <c r="F2645" s="11" t="s">
        <v>710</v>
      </c>
      <c r="G2645" s="35">
        <v>5134634</v>
      </c>
      <c r="H2645" s="4" t="s">
        <v>4066</v>
      </c>
      <c r="I2645" s="4"/>
      <c r="J2645" s="4"/>
      <c r="K2645" s="4"/>
      <c r="L2645" s="4"/>
      <c r="M2645" s="33"/>
      <c r="N2645" s="38"/>
      <c r="O2645" s="33"/>
      <c r="P2645" s="244">
        <f t="shared" si="224"/>
        <v>0</v>
      </c>
      <c r="Q2645" s="25"/>
      <c r="R2645" s="25"/>
      <c r="S2645" s="25"/>
      <c r="T2645" s="109"/>
      <c r="U2645" s="25"/>
      <c r="V2645" s="25"/>
      <c r="W2645" s="25"/>
      <c r="X2645" s="25">
        <v>0</v>
      </c>
      <c r="Y2645" s="25"/>
      <c r="Z2645" s="25">
        <v>0</v>
      </c>
      <c r="AA2645" s="109"/>
      <c r="AB2645" s="25">
        <v>0</v>
      </c>
      <c r="AC2645" s="25">
        <v>0</v>
      </c>
      <c r="AD2645" s="25">
        <v>0</v>
      </c>
      <c r="AE2645" s="25">
        <v>0</v>
      </c>
      <c r="AF2645" s="25">
        <v>0</v>
      </c>
      <c r="AG2645" s="25">
        <v>0</v>
      </c>
      <c r="AH2645" s="109"/>
      <c r="AI2645" s="25">
        <v>0</v>
      </c>
      <c r="AJ2645" s="25">
        <v>0</v>
      </c>
      <c r="AK2645" s="123">
        <v>0</v>
      </c>
      <c r="AL2645" s="25">
        <v>0</v>
      </c>
      <c r="AM2645" s="25">
        <v>0</v>
      </c>
      <c r="AN2645" s="25">
        <v>0</v>
      </c>
      <c r="AO2645" s="109"/>
      <c r="AP2645" s="25">
        <v>0</v>
      </c>
      <c r="AQ2645" s="25">
        <v>0</v>
      </c>
      <c r="AR2645" s="25">
        <v>0</v>
      </c>
      <c r="AS2645" s="25">
        <v>0</v>
      </c>
      <c r="AT2645" s="25">
        <v>0</v>
      </c>
      <c r="AU2645" s="25">
        <v>0</v>
      </c>
      <c r="AW2645" t="str">
        <f t="shared" si="225"/>
        <v>Phạm Thanh Hà</v>
      </c>
      <c r="AX2645" s="27" t="str">
        <f t="shared" si="226"/>
        <v>Hoàng Phương Lê</v>
      </c>
      <c r="AY2645" s="4" t="str">
        <f t="shared" si="223"/>
        <v>VIN+</v>
      </c>
    </row>
    <row r="2646" spans="1:51" outlineLevel="1" x14ac:dyDescent="0.25">
      <c r="A2646" s="4" t="s">
        <v>1104</v>
      </c>
      <c r="B2646" s="4" t="s">
        <v>797</v>
      </c>
      <c r="C2646" s="4" t="s">
        <v>451</v>
      </c>
      <c r="D2646" s="11" t="s">
        <v>779</v>
      </c>
      <c r="E2646" s="32" t="s">
        <v>683</v>
      </c>
      <c r="F2646" s="11" t="s">
        <v>710</v>
      </c>
      <c r="G2646" s="35">
        <v>5274714</v>
      </c>
      <c r="H2646" s="4" t="s">
        <v>4067</v>
      </c>
      <c r="I2646" s="4"/>
      <c r="J2646" s="4"/>
      <c r="K2646" s="4"/>
      <c r="L2646" s="4"/>
      <c r="M2646" s="33"/>
      <c r="N2646" s="38"/>
      <c r="O2646" s="33"/>
      <c r="P2646" s="244">
        <f t="shared" si="224"/>
        <v>359.05700000000002</v>
      </c>
      <c r="Q2646" s="25"/>
      <c r="R2646" s="25"/>
      <c r="S2646" s="25"/>
      <c r="T2646" s="109"/>
      <c r="U2646" s="25"/>
      <c r="V2646" s="25"/>
      <c r="W2646" s="25"/>
      <c r="X2646" s="25">
        <v>0</v>
      </c>
      <c r="Y2646" s="25"/>
      <c r="Z2646" s="25">
        <v>0</v>
      </c>
      <c r="AA2646" s="109"/>
      <c r="AB2646" s="25">
        <v>0</v>
      </c>
      <c r="AC2646" s="25">
        <v>0</v>
      </c>
      <c r="AD2646" s="25">
        <v>0</v>
      </c>
      <c r="AE2646" s="25">
        <v>0</v>
      </c>
      <c r="AF2646" s="25">
        <v>0</v>
      </c>
      <c r="AG2646" s="25">
        <v>0</v>
      </c>
      <c r="AH2646" s="109"/>
      <c r="AI2646" s="25">
        <v>0</v>
      </c>
      <c r="AJ2646" s="25">
        <v>0</v>
      </c>
      <c r="AK2646" s="123">
        <v>0</v>
      </c>
      <c r="AL2646" s="25">
        <v>0</v>
      </c>
      <c r="AM2646" s="25">
        <v>0</v>
      </c>
      <c r="AN2646" s="25">
        <v>0</v>
      </c>
      <c r="AO2646" s="109"/>
      <c r="AP2646" s="25">
        <v>0</v>
      </c>
      <c r="AQ2646" s="25">
        <v>0</v>
      </c>
      <c r="AR2646" s="25">
        <v>0</v>
      </c>
      <c r="AS2646" s="25">
        <v>0</v>
      </c>
      <c r="AT2646" s="25">
        <v>0</v>
      </c>
      <c r="AU2646" s="25">
        <v>359.05700000000002</v>
      </c>
      <c r="AW2646" t="str">
        <f t="shared" si="225"/>
        <v>Phạm Thanh Hà</v>
      </c>
      <c r="AX2646" s="27" t="str">
        <f t="shared" si="226"/>
        <v>Hoàng Phương Lê</v>
      </c>
      <c r="AY2646" s="4" t="str">
        <f t="shared" si="223"/>
        <v>VIN+</v>
      </c>
    </row>
    <row r="2647" spans="1:51" outlineLevel="1" x14ac:dyDescent="0.25">
      <c r="A2647" s="4" t="s">
        <v>1104</v>
      </c>
      <c r="B2647" s="4" t="s">
        <v>797</v>
      </c>
      <c r="C2647" s="4" t="s">
        <v>451</v>
      </c>
      <c r="D2647" s="11" t="s">
        <v>779</v>
      </c>
      <c r="E2647" s="32" t="s">
        <v>683</v>
      </c>
      <c r="F2647" s="11" t="s">
        <v>710</v>
      </c>
      <c r="G2647" s="35">
        <v>5137257</v>
      </c>
      <c r="H2647" s="4" t="s">
        <v>4068</v>
      </c>
      <c r="I2647" s="4"/>
      <c r="J2647" s="4"/>
      <c r="K2647" s="4"/>
      <c r="L2647" s="4"/>
      <c r="M2647" s="33"/>
      <c r="N2647" s="38"/>
      <c r="O2647" s="33"/>
      <c r="P2647" s="244">
        <f t="shared" si="224"/>
        <v>2033.748</v>
      </c>
      <c r="Q2647" s="25"/>
      <c r="R2647" s="25"/>
      <c r="S2647" s="25"/>
      <c r="T2647" s="109"/>
      <c r="U2647" s="25"/>
      <c r="V2647" s="25"/>
      <c r="W2647" s="25"/>
      <c r="X2647" s="25">
        <v>0</v>
      </c>
      <c r="Y2647" s="25"/>
      <c r="Z2647" s="25">
        <v>0</v>
      </c>
      <c r="AA2647" s="109"/>
      <c r="AB2647" s="25">
        <v>0</v>
      </c>
      <c r="AC2647" s="25">
        <v>0</v>
      </c>
      <c r="AD2647" s="25">
        <v>0</v>
      </c>
      <c r="AE2647" s="25">
        <v>0</v>
      </c>
      <c r="AF2647" s="25">
        <v>0</v>
      </c>
      <c r="AG2647" s="25">
        <v>0</v>
      </c>
      <c r="AH2647" s="109"/>
      <c r="AI2647" s="25">
        <v>0</v>
      </c>
      <c r="AJ2647" s="25">
        <v>1315.634</v>
      </c>
      <c r="AK2647" s="123">
        <v>0</v>
      </c>
      <c r="AL2647" s="25">
        <v>0</v>
      </c>
      <c r="AM2647" s="25">
        <v>0</v>
      </c>
      <c r="AN2647" s="25">
        <v>0</v>
      </c>
      <c r="AO2647" s="109"/>
      <c r="AP2647" s="25">
        <v>0</v>
      </c>
      <c r="AQ2647" s="25">
        <v>0</v>
      </c>
      <c r="AR2647" s="25">
        <v>0</v>
      </c>
      <c r="AS2647" s="25">
        <v>0</v>
      </c>
      <c r="AT2647" s="25">
        <v>0</v>
      </c>
      <c r="AU2647" s="25">
        <v>718.11400000000003</v>
      </c>
      <c r="AW2647" t="str">
        <f t="shared" si="225"/>
        <v>Phạm Thanh Hà</v>
      </c>
      <c r="AX2647" s="27" t="str">
        <f t="shared" si="226"/>
        <v>Hoàng Phương Lê</v>
      </c>
      <c r="AY2647" s="4" t="str">
        <f t="shared" si="223"/>
        <v>VIN+</v>
      </c>
    </row>
    <row r="2648" spans="1:51" outlineLevel="1" x14ac:dyDescent="0.25">
      <c r="A2648" s="4" t="s">
        <v>1104</v>
      </c>
      <c r="B2648" s="4" t="s">
        <v>797</v>
      </c>
      <c r="C2648" s="4" t="s">
        <v>451</v>
      </c>
      <c r="D2648" s="11" t="s">
        <v>779</v>
      </c>
      <c r="E2648" s="32" t="s">
        <v>683</v>
      </c>
      <c r="F2648" s="11" t="s">
        <v>710</v>
      </c>
      <c r="G2648" s="35">
        <v>5294839</v>
      </c>
      <c r="H2648" s="4" t="s">
        <v>4069</v>
      </c>
      <c r="I2648" s="4"/>
      <c r="J2648" s="4"/>
      <c r="K2648" s="4"/>
      <c r="L2648" s="4"/>
      <c r="M2648" s="33"/>
      <c r="N2648" s="38"/>
      <c r="O2648" s="33"/>
      <c r="P2648" s="244">
        <f t="shared" si="224"/>
        <v>539.65499999999997</v>
      </c>
      <c r="Q2648" s="25"/>
      <c r="R2648" s="25"/>
      <c r="S2648" s="25"/>
      <c r="T2648" s="109"/>
      <c r="U2648" s="25"/>
      <c r="V2648" s="25"/>
      <c r="W2648" s="25"/>
      <c r="X2648" s="25">
        <v>0</v>
      </c>
      <c r="Y2648" s="25"/>
      <c r="Z2648" s="25">
        <v>0</v>
      </c>
      <c r="AA2648" s="109"/>
      <c r="AB2648" s="25">
        <v>0</v>
      </c>
      <c r="AC2648" s="25">
        <v>0</v>
      </c>
      <c r="AD2648" s="25">
        <v>0</v>
      </c>
      <c r="AE2648" s="25">
        <v>0</v>
      </c>
      <c r="AF2648" s="25">
        <v>359.05700000000002</v>
      </c>
      <c r="AG2648" s="25">
        <v>0</v>
      </c>
      <c r="AH2648" s="109"/>
      <c r="AI2648" s="25">
        <v>0</v>
      </c>
      <c r="AJ2648" s="25">
        <v>0</v>
      </c>
      <c r="AK2648" s="123">
        <v>0</v>
      </c>
      <c r="AL2648" s="25">
        <v>0</v>
      </c>
      <c r="AM2648" s="25">
        <v>0</v>
      </c>
      <c r="AN2648" s="25">
        <v>0</v>
      </c>
      <c r="AO2648" s="109"/>
      <c r="AP2648" s="25">
        <v>180.59800000000001</v>
      </c>
      <c r="AQ2648" s="25">
        <v>0</v>
      </c>
      <c r="AR2648" s="25">
        <v>0</v>
      </c>
      <c r="AS2648" s="25">
        <v>0</v>
      </c>
      <c r="AT2648" s="25">
        <v>0</v>
      </c>
      <c r="AU2648" s="25">
        <v>0</v>
      </c>
      <c r="AW2648" t="str">
        <f t="shared" si="225"/>
        <v>Phạm Thanh Hà</v>
      </c>
      <c r="AX2648" s="27" t="str">
        <f t="shared" si="226"/>
        <v>Hoàng Phương Lê</v>
      </c>
      <c r="AY2648" s="4" t="str">
        <f t="shared" si="223"/>
        <v>VIN+</v>
      </c>
    </row>
    <row r="2649" spans="1:51" outlineLevel="1" x14ac:dyDescent="0.25">
      <c r="A2649" s="4" t="s">
        <v>1104</v>
      </c>
      <c r="B2649" s="4" t="s">
        <v>797</v>
      </c>
      <c r="C2649" s="4" t="s">
        <v>451</v>
      </c>
      <c r="D2649" s="11" t="s">
        <v>779</v>
      </c>
      <c r="E2649" s="32" t="s">
        <v>683</v>
      </c>
      <c r="F2649" s="11" t="s">
        <v>710</v>
      </c>
      <c r="G2649" s="35">
        <v>5332551</v>
      </c>
      <c r="H2649" s="4" t="s">
        <v>4070</v>
      </c>
      <c r="I2649" s="4"/>
      <c r="J2649" s="4"/>
      <c r="K2649" s="4"/>
      <c r="L2649" s="4"/>
      <c r="M2649" s="33"/>
      <c r="N2649" s="38"/>
      <c r="O2649" s="33"/>
      <c r="P2649" s="244">
        <f t="shared" si="224"/>
        <v>0</v>
      </c>
      <c r="Q2649" s="25"/>
      <c r="R2649" s="25"/>
      <c r="S2649" s="25"/>
      <c r="T2649" s="109"/>
      <c r="U2649" s="25"/>
      <c r="V2649" s="25"/>
      <c r="W2649" s="25"/>
      <c r="X2649" s="25">
        <v>0</v>
      </c>
      <c r="Y2649" s="25"/>
      <c r="Z2649" s="25">
        <v>0</v>
      </c>
      <c r="AA2649" s="109"/>
      <c r="AB2649" s="25">
        <v>0</v>
      </c>
      <c r="AC2649" s="25">
        <v>0</v>
      </c>
      <c r="AD2649" s="25">
        <v>0</v>
      </c>
      <c r="AE2649" s="25">
        <v>0</v>
      </c>
      <c r="AF2649" s="25">
        <v>0</v>
      </c>
      <c r="AG2649" s="25">
        <v>0</v>
      </c>
      <c r="AH2649" s="109"/>
      <c r="AI2649" s="25">
        <v>0</v>
      </c>
      <c r="AJ2649" s="25">
        <v>0</v>
      </c>
      <c r="AK2649" s="123">
        <v>0</v>
      </c>
      <c r="AL2649" s="25">
        <v>0</v>
      </c>
      <c r="AM2649" s="25">
        <v>0</v>
      </c>
      <c r="AN2649" s="25">
        <v>0</v>
      </c>
      <c r="AO2649" s="109"/>
      <c r="AP2649" s="25">
        <v>0</v>
      </c>
      <c r="AQ2649" s="25">
        <v>0</v>
      </c>
      <c r="AR2649" s="25">
        <v>0</v>
      </c>
      <c r="AS2649" s="25">
        <v>0</v>
      </c>
      <c r="AT2649" s="25">
        <v>0</v>
      </c>
      <c r="AU2649" s="25">
        <v>0</v>
      </c>
      <c r="AW2649" t="str">
        <f t="shared" si="225"/>
        <v>Phạm Thanh Hà</v>
      </c>
      <c r="AX2649" s="27" t="str">
        <f t="shared" si="226"/>
        <v>Hoàng Phương Lê</v>
      </c>
      <c r="AY2649" s="4" t="str">
        <f t="shared" si="223"/>
        <v>VIN+</v>
      </c>
    </row>
    <row r="2650" spans="1:51" outlineLevel="1" x14ac:dyDescent="0.25">
      <c r="A2650" s="4" t="s">
        <v>1104</v>
      </c>
      <c r="B2650" s="4" t="s">
        <v>797</v>
      </c>
      <c r="C2650" s="4" t="s">
        <v>451</v>
      </c>
      <c r="D2650" s="11" t="s">
        <v>779</v>
      </c>
      <c r="E2650" s="32" t="s">
        <v>683</v>
      </c>
      <c r="F2650" s="11" t="s">
        <v>710</v>
      </c>
      <c r="G2650" s="35">
        <v>5294417</v>
      </c>
      <c r="H2650" s="4" t="s">
        <v>4071</v>
      </c>
      <c r="I2650" s="4"/>
      <c r="J2650" s="4"/>
      <c r="K2650" s="4"/>
      <c r="L2650" s="4"/>
      <c r="M2650" s="33"/>
      <c r="N2650" s="38"/>
      <c r="O2650" s="33"/>
      <c r="P2650" s="244">
        <f t="shared" si="224"/>
        <v>238.464</v>
      </c>
      <c r="Q2650" s="25"/>
      <c r="R2650" s="25"/>
      <c r="S2650" s="25"/>
      <c r="T2650" s="109"/>
      <c r="U2650" s="25"/>
      <c r="V2650" s="25"/>
      <c r="W2650" s="25"/>
      <c r="X2650" s="25">
        <v>0</v>
      </c>
      <c r="Y2650" s="25"/>
      <c r="Z2650" s="25">
        <v>0</v>
      </c>
      <c r="AA2650" s="109"/>
      <c r="AB2650" s="25">
        <v>0</v>
      </c>
      <c r="AC2650" s="25">
        <v>0</v>
      </c>
      <c r="AD2650" s="25">
        <v>0</v>
      </c>
      <c r="AE2650" s="25">
        <v>0</v>
      </c>
      <c r="AF2650" s="25">
        <v>0</v>
      </c>
      <c r="AG2650" s="25">
        <v>0</v>
      </c>
      <c r="AH2650" s="109"/>
      <c r="AI2650" s="25">
        <v>0</v>
      </c>
      <c r="AJ2650" s="25">
        <v>0</v>
      </c>
      <c r="AK2650" s="123">
        <v>0</v>
      </c>
      <c r="AL2650" s="25">
        <v>0</v>
      </c>
      <c r="AM2650" s="25">
        <v>238.464</v>
      </c>
      <c r="AN2650" s="25">
        <v>0</v>
      </c>
      <c r="AO2650" s="109"/>
      <c r="AP2650" s="25">
        <v>0</v>
      </c>
      <c r="AQ2650" s="25">
        <v>0</v>
      </c>
      <c r="AR2650" s="25">
        <v>0</v>
      </c>
      <c r="AS2650" s="25">
        <v>0</v>
      </c>
      <c r="AT2650" s="25">
        <v>0</v>
      </c>
      <c r="AU2650" s="25">
        <v>0</v>
      </c>
      <c r="AW2650" t="str">
        <f t="shared" si="225"/>
        <v>Phạm Thanh Hà</v>
      </c>
      <c r="AX2650" s="27" t="str">
        <f t="shared" si="226"/>
        <v>Hoàng Phương Lê</v>
      </c>
      <c r="AY2650" s="4" t="str">
        <f t="shared" si="223"/>
        <v>VIN+</v>
      </c>
    </row>
    <row r="2651" spans="1:51" outlineLevel="1" x14ac:dyDescent="0.25">
      <c r="A2651" s="4" t="s">
        <v>1104</v>
      </c>
      <c r="B2651" s="4" t="s">
        <v>797</v>
      </c>
      <c r="C2651" s="4" t="s">
        <v>451</v>
      </c>
      <c r="D2651" s="11" t="s">
        <v>779</v>
      </c>
      <c r="E2651" s="32" t="s">
        <v>683</v>
      </c>
      <c r="F2651" s="11" t="s">
        <v>710</v>
      </c>
      <c r="G2651" s="35">
        <v>5333868</v>
      </c>
      <c r="H2651" s="4" t="s">
        <v>4072</v>
      </c>
      <c r="I2651" s="4"/>
      <c r="J2651" s="4"/>
      <c r="K2651" s="4"/>
      <c r="L2651" s="4"/>
      <c r="M2651" s="33"/>
      <c r="N2651" s="38"/>
      <c r="O2651" s="33"/>
      <c r="P2651" s="244">
        <f t="shared" si="224"/>
        <v>482.34500000000003</v>
      </c>
      <c r="Q2651" s="25"/>
      <c r="R2651" s="25"/>
      <c r="S2651" s="25"/>
      <c r="T2651" s="109"/>
      <c r="U2651" s="25"/>
      <c r="V2651" s="25"/>
      <c r="W2651" s="25"/>
      <c r="X2651" s="25">
        <v>0</v>
      </c>
      <c r="Y2651" s="25"/>
      <c r="Z2651" s="25">
        <v>0</v>
      </c>
      <c r="AA2651" s="109"/>
      <c r="AB2651" s="25">
        <v>0</v>
      </c>
      <c r="AC2651" s="25">
        <v>0</v>
      </c>
      <c r="AD2651" s="25">
        <v>0</v>
      </c>
      <c r="AE2651" s="25">
        <v>0</v>
      </c>
      <c r="AF2651" s="25">
        <v>482.34500000000003</v>
      </c>
      <c r="AG2651" s="25">
        <v>0</v>
      </c>
      <c r="AH2651" s="109"/>
      <c r="AI2651" s="25">
        <v>0</v>
      </c>
      <c r="AJ2651" s="25">
        <v>0</v>
      </c>
      <c r="AK2651" s="123">
        <v>0</v>
      </c>
      <c r="AL2651" s="25">
        <v>0</v>
      </c>
      <c r="AM2651" s="25">
        <v>0</v>
      </c>
      <c r="AN2651" s="25">
        <v>0</v>
      </c>
      <c r="AO2651" s="109"/>
      <c r="AP2651" s="25">
        <v>0</v>
      </c>
      <c r="AQ2651" s="25">
        <v>0</v>
      </c>
      <c r="AR2651" s="25">
        <v>0</v>
      </c>
      <c r="AS2651" s="25">
        <v>0</v>
      </c>
      <c r="AT2651" s="25">
        <v>0</v>
      </c>
      <c r="AU2651" s="25">
        <v>0</v>
      </c>
      <c r="AW2651" t="str">
        <f t="shared" si="225"/>
        <v>Phạm Thanh Hà</v>
      </c>
      <c r="AX2651" s="27" t="str">
        <f t="shared" si="226"/>
        <v>Hoàng Phương Lê</v>
      </c>
      <c r="AY2651" s="4" t="str">
        <f t="shared" si="223"/>
        <v>VIN+</v>
      </c>
    </row>
    <row r="2652" spans="1:51" outlineLevel="1" x14ac:dyDescent="0.25">
      <c r="A2652" s="4" t="s">
        <v>1104</v>
      </c>
      <c r="B2652" s="4" t="s">
        <v>797</v>
      </c>
      <c r="C2652" s="4" t="s">
        <v>451</v>
      </c>
      <c r="D2652" s="11" t="s">
        <v>779</v>
      </c>
      <c r="E2652" s="32" t="s">
        <v>683</v>
      </c>
      <c r="F2652" s="11" t="s">
        <v>710</v>
      </c>
      <c r="G2652" s="35">
        <v>5279373</v>
      </c>
      <c r="H2652" s="4" t="s">
        <v>4073</v>
      </c>
      <c r="I2652" s="4"/>
      <c r="J2652" s="4"/>
      <c r="K2652" s="4"/>
      <c r="L2652" s="4"/>
      <c r="M2652" s="33"/>
      <c r="N2652" s="38"/>
      <c r="O2652" s="33"/>
      <c r="P2652" s="244">
        <f t="shared" si="224"/>
        <v>238.464</v>
      </c>
      <c r="Q2652" s="25"/>
      <c r="R2652" s="25"/>
      <c r="S2652" s="25"/>
      <c r="T2652" s="109"/>
      <c r="U2652" s="25"/>
      <c r="V2652" s="25"/>
      <c r="W2652" s="25"/>
      <c r="X2652" s="25">
        <v>0</v>
      </c>
      <c r="Y2652" s="25"/>
      <c r="Z2652" s="25">
        <v>0</v>
      </c>
      <c r="AA2652" s="109"/>
      <c r="AB2652" s="25">
        <v>0</v>
      </c>
      <c r="AC2652" s="25">
        <v>0</v>
      </c>
      <c r="AD2652" s="25">
        <v>0</v>
      </c>
      <c r="AE2652" s="25">
        <v>0</v>
      </c>
      <c r="AF2652" s="25">
        <v>0</v>
      </c>
      <c r="AG2652" s="25">
        <v>0</v>
      </c>
      <c r="AH2652" s="109"/>
      <c r="AI2652" s="25">
        <v>0</v>
      </c>
      <c r="AJ2652" s="25">
        <v>0</v>
      </c>
      <c r="AK2652" s="123">
        <v>0</v>
      </c>
      <c r="AL2652" s="25">
        <v>0</v>
      </c>
      <c r="AM2652" s="25">
        <v>0</v>
      </c>
      <c r="AN2652" s="25">
        <v>0</v>
      </c>
      <c r="AO2652" s="109"/>
      <c r="AP2652" s="25">
        <v>238.464</v>
      </c>
      <c r="AQ2652" s="25">
        <v>0</v>
      </c>
      <c r="AR2652" s="25">
        <v>0</v>
      </c>
      <c r="AS2652" s="25">
        <v>0</v>
      </c>
      <c r="AT2652" s="25">
        <v>0</v>
      </c>
      <c r="AU2652" s="25">
        <v>0</v>
      </c>
      <c r="AW2652" t="str">
        <f t="shared" si="225"/>
        <v>Phạm Thanh Hà</v>
      </c>
      <c r="AX2652" s="27" t="str">
        <f t="shared" si="226"/>
        <v>Hoàng Phương Lê</v>
      </c>
      <c r="AY2652" s="4" t="str">
        <f t="shared" si="223"/>
        <v>VIN+</v>
      </c>
    </row>
    <row r="2653" spans="1:51" outlineLevel="1" x14ac:dyDescent="0.25">
      <c r="A2653" s="4" t="s">
        <v>1104</v>
      </c>
      <c r="B2653" s="4" t="s">
        <v>797</v>
      </c>
      <c r="C2653" s="4" t="s">
        <v>451</v>
      </c>
      <c r="D2653" s="11" t="s">
        <v>779</v>
      </c>
      <c r="E2653" s="32" t="s">
        <v>683</v>
      </c>
      <c r="F2653" s="11" t="s">
        <v>710</v>
      </c>
      <c r="G2653" s="35">
        <v>5297203</v>
      </c>
      <c r="H2653" s="4" t="s">
        <v>4074</v>
      </c>
      <c r="I2653" s="4"/>
      <c r="J2653" s="4"/>
      <c r="K2653" s="4"/>
      <c r="L2653" s="4"/>
      <c r="M2653" s="33"/>
      <c r="N2653" s="38"/>
      <c r="O2653" s="33"/>
      <c r="P2653" s="244">
        <f t="shared" si="224"/>
        <v>597.52099999999996</v>
      </c>
      <c r="Q2653" s="25"/>
      <c r="R2653" s="25"/>
      <c r="S2653" s="25"/>
      <c r="T2653" s="109"/>
      <c r="U2653" s="25"/>
      <c r="V2653" s="25"/>
      <c r="W2653" s="25"/>
      <c r="X2653" s="25">
        <v>0</v>
      </c>
      <c r="Y2653" s="25"/>
      <c r="Z2653" s="25">
        <v>0</v>
      </c>
      <c r="AA2653" s="109"/>
      <c r="AB2653" s="25">
        <v>0</v>
      </c>
      <c r="AC2653" s="25">
        <v>0</v>
      </c>
      <c r="AD2653" s="25">
        <v>0</v>
      </c>
      <c r="AE2653" s="25">
        <v>0</v>
      </c>
      <c r="AF2653" s="25">
        <v>0</v>
      </c>
      <c r="AG2653" s="25">
        <v>0</v>
      </c>
      <c r="AH2653" s="109"/>
      <c r="AI2653" s="25">
        <v>0</v>
      </c>
      <c r="AJ2653" s="25">
        <v>0</v>
      </c>
      <c r="AK2653" s="123">
        <v>0</v>
      </c>
      <c r="AL2653" s="25">
        <v>0</v>
      </c>
      <c r="AM2653" s="25">
        <v>597.52099999999996</v>
      </c>
      <c r="AN2653" s="25">
        <v>0</v>
      </c>
      <c r="AO2653" s="109"/>
      <c r="AP2653" s="25">
        <v>0</v>
      </c>
      <c r="AQ2653" s="25">
        <v>0</v>
      </c>
      <c r="AR2653" s="25">
        <v>0</v>
      </c>
      <c r="AS2653" s="25">
        <v>0</v>
      </c>
      <c r="AT2653" s="25">
        <v>0</v>
      </c>
      <c r="AU2653" s="25">
        <v>0</v>
      </c>
      <c r="AW2653" t="str">
        <f t="shared" si="225"/>
        <v>Phạm Thanh Hà</v>
      </c>
      <c r="AX2653" s="27" t="str">
        <f t="shared" si="226"/>
        <v>Hoàng Phương Lê</v>
      </c>
      <c r="AY2653" s="4" t="str">
        <f t="shared" si="223"/>
        <v>VIN+</v>
      </c>
    </row>
    <row r="2654" spans="1:51" outlineLevel="1" x14ac:dyDescent="0.25">
      <c r="A2654" s="4" t="s">
        <v>1104</v>
      </c>
      <c r="B2654" s="4" t="s">
        <v>797</v>
      </c>
      <c r="C2654" s="4" t="s">
        <v>451</v>
      </c>
      <c r="D2654" s="11" t="s">
        <v>779</v>
      </c>
      <c r="E2654" s="32" t="s">
        <v>683</v>
      </c>
      <c r="F2654" s="11" t="s">
        <v>710</v>
      </c>
      <c r="G2654" s="35">
        <v>5297234</v>
      </c>
      <c r="H2654" s="4" t="s">
        <v>4075</v>
      </c>
      <c r="I2654" s="4"/>
      <c r="J2654" s="4"/>
      <c r="K2654" s="4"/>
      <c r="L2654" s="4"/>
      <c r="M2654" s="33"/>
      <c r="N2654" s="38"/>
      <c r="O2654" s="33"/>
      <c r="P2654" s="244">
        <f t="shared" si="224"/>
        <v>238.464</v>
      </c>
      <c r="Q2654" s="25"/>
      <c r="R2654" s="25"/>
      <c r="S2654" s="25"/>
      <c r="T2654" s="109"/>
      <c r="U2654" s="25"/>
      <c r="V2654" s="25"/>
      <c r="W2654" s="25"/>
      <c r="X2654" s="25">
        <v>0</v>
      </c>
      <c r="Y2654" s="25"/>
      <c r="Z2654" s="25">
        <v>0</v>
      </c>
      <c r="AA2654" s="109"/>
      <c r="AB2654" s="25">
        <v>0</v>
      </c>
      <c r="AC2654" s="25">
        <v>0</v>
      </c>
      <c r="AD2654" s="25">
        <v>0</v>
      </c>
      <c r="AE2654" s="25">
        <v>0</v>
      </c>
      <c r="AF2654" s="25">
        <v>238.464</v>
      </c>
      <c r="AG2654" s="25">
        <v>0</v>
      </c>
      <c r="AH2654" s="109"/>
      <c r="AI2654" s="25">
        <v>0</v>
      </c>
      <c r="AJ2654" s="25">
        <v>0</v>
      </c>
      <c r="AK2654" s="123">
        <v>0</v>
      </c>
      <c r="AL2654" s="25">
        <v>0</v>
      </c>
      <c r="AM2654" s="25">
        <v>0</v>
      </c>
      <c r="AN2654" s="25">
        <v>0</v>
      </c>
      <c r="AO2654" s="109"/>
      <c r="AP2654" s="25">
        <v>0</v>
      </c>
      <c r="AQ2654" s="25">
        <v>0</v>
      </c>
      <c r="AR2654" s="25">
        <v>0</v>
      </c>
      <c r="AS2654" s="25">
        <v>0</v>
      </c>
      <c r="AT2654" s="25">
        <v>0</v>
      </c>
      <c r="AU2654" s="25">
        <v>0</v>
      </c>
      <c r="AW2654" t="str">
        <f t="shared" si="225"/>
        <v>Phạm Thanh Hà</v>
      </c>
      <c r="AX2654" s="27" t="str">
        <f t="shared" si="226"/>
        <v>Hoàng Phương Lê</v>
      </c>
      <c r="AY2654" s="4" t="str">
        <f t="shared" si="223"/>
        <v>VIN+</v>
      </c>
    </row>
    <row r="2655" spans="1:51" outlineLevel="1" x14ac:dyDescent="0.25">
      <c r="A2655" s="4" t="s">
        <v>1104</v>
      </c>
      <c r="B2655" s="4" t="s">
        <v>797</v>
      </c>
      <c r="C2655" s="4" t="s">
        <v>451</v>
      </c>
      <c r="D2655" s="11" t="s">
        <v>779</v>
      </c>
      <c r="E2655" s="32" t="s">
        <v>683</v>
      </c>
      <c r="F2655" s="11" t="s">
        <v>710</v>
      </c>
      <c r="G2655" s="35">
        <v>5276909</v>
      </c>
      <c r="H2655" s="4" t="s">
        <v>4076</v>
      </c>
      <c r="I2655" s="4"/>
      <c r="J2655" s="4"/>
      <c r="K2655" s="4"/>
      <c r="L2655" s="4"/>
      <c r="M2655" s="33"/>
      <c r="N2655" s="38"/>
      <c r="O2655" s="33"/>
      <c r="P2655" s="244">
        <f t="shared" si="224"/>
        <v>180.59800000000001</v>
      </c>
      <c r="Q2655" s="25"/>
      <c r="R2655" s="25"/>
      <c r="S2655" s="25"/>
      <c r="T2655" s="109"/>
      <c r="U2655" s="25"/>
      <c r="V2655" s="25"/>
      <c r="W2655" s="25"/>
      <c r="X2655" s="25">
        <v>0</v>
      </c>
      <c r="Y2655" s="25"/>
      <c r="Z2655" s="25">
        <v>0</v>
      </c>
      <c r="AA2655" s="109"/>
      <c r="AB2655" s="25">
        <v>0</v>
      </c>
      <c r="AC2655" s="25">
        <v>0</v>
      </c>
      <c r="AD2655" s="25">
        <v>0</v>
      </c>
      <c r="AE2655" s="25">
        <v>0</v>
      </c>
      <c r="AF2655" s="25">
        <v>0</v>
      </c>
      <c r="AG2655" s="25">
        <v>0</v>
      </c>
      <c r="AH2655" s="109"/>
      <c r="AI2655" s="25">
        <v>0</v>
      </c>
      <c r="AJ2655" s="25">
        <v>0</v>
      </c>
      <c r="AK2655" s="123">
        <v>0</v>
      </c>
      <c r="AL2655" s="25">
        <v>0</v>
      </c>
      <c r="AM2655" s="25">
        <v>0</v>
      </c>
      <c r="AN2655" s="25">
        <v>0</v>
      </c>
      <c r="AO2655" s="109"/>
      <c r="AP2655" s="25">
        <v>0</v>
      </c>
      <c r="AQ2655" s="25">
        <v>0</v>
      </c>
      <c r="AR2655" s="25">
        <v>0</v>
      </c>
      <c r="AS2655" s="25">
        <v>0</v>
      </c>
      <c r="AT2655" s="25">
        <v>180.59800000000001</v>
      </c>
      <c r="AU2655" s="25">
        <v>0</v>
      </c>
      <c r="AW2655" t="str">
        <f t="shared" si="225"/>
        <v>Phạm Thanh Hà</v>
      </c>
      <c r="AX2655" s="27" t="str">
        <f t="shared" si="226"/>
        <v>Hoàng Phương Lê</v>
      </c>
      <c r="AY2655" s="4" t="str">
        <f t="shared" ref="AY2655:AY2718" si="227">+B2655</f>
        <v>VIN+</v>
      </c>
    </row>
    <row r="2656" spans="1:51" outlineLevel="1" x14ac:dyDescent="0.25">
      <c r="A2656" s="4" t="s">
        <v>1104</v>
      </c>
      <c r="B2656" s="4" t="s">
        <v>797</v>
      </c>
      <c r="C2656" s="4" t="s">
        <v>451</v>
      </c>
      <c r="D2656" s="11" t="s">
        <v>779</v>
      </c>
      <c r="E2656" s="32" t="s">
        <v>683</v>
      </c>
      <c r="F2656" s="11" t="s">
        <v>710</v>
      </c>
      <c r="G2656" s="35">
        <v>5276916</v>
      </c>
      <c r="H2656" s="4" t="s">
        <v>4077</v>
      </c>
      <c r="I2656" s="4"/>
      <c r="J2656" s="4"/>
      <c r="K2656" s="4"/>
      <c r="L2656" s="4"/>
      <c r="M2656" s="33"/>
      <c r="N2656" s="38"/>
      <c r="O2656" s="33"/>
      <c r="P2656" s="244">
        <f t="shared" si="224"/>
        <v>476.928</v>
      </c>
      <c r="Q2656" s="25"/>
      <c r="R2656" s="25"/>
      <c r="S2656" s="25"/>
      <c r="T2656" s="109"/>
      <c r="U2656" s="25"/>
      <c r="V2656" s="25"/>
      <c r="W2656" s="25"/>
      <c r="X2656" s="25">
        <v>0</v>
      </c>
      <c r="Y2656" s="25"/>
      <c r="Z2656" s="25">
        <v>0</v>
      </c>
      <c r="AA2656" s="109"/>
      <c r="AB2656" s="25">
        <v>0</v>
      </c>
      <c r="AC2656" s="25">
        <v>0</v>
      </c>
      <c r="AD2656" s="25">
        <v>0</v>
      </c>
      <c r="AE2656" s="25">
        <v>0</v>
      </c>
      <c r="AF2656" s="25">
        <v>0</v>
      </c>
      <c r="AG2656" s="25">
        <v>0</v>
      </c>
      <c r="AH2656" s="109"/>
      <c r="AI2656" s="25">
        <v>0</v>
      </c>
      <c r="AJ2656" s="25">
        <v>0</v>
      </c>
      <c r="AK2656" s="123">
        <v>0</v>
      </c>
      <c r="AL2656" s="25">
        <v>0</v>
      </c>
      <c r="AM2656" s="25">
        <v>476.928</v>
      </c>
      <c r="AN2656" s="25">
        <v>0</v>
      </c>
      <c r="AO2656" s="109"/>
      <c r="AP2656" s="25">
        <v>0</v>
      </c>
      <c r="AQ2656" s="25">
        <v>0</v>
      </c>
      <c r="AR2656" s="25">
        <v>0</v>
      </c>
      <c r="AS2656" s="25">
        <v>0</v>
      </c>
      <c r="AT2656" s="25">
        <v>0</v>
      </c>
      <c r="AU2656" s="25">
        <v>0</v>
      </c>
      <c r="AW2656" t="str">
        <f t="shared" si="225"/>
        <v>Phạm Thanh Hà</v>
      </c>
      <c r="AX2656" s="27" t="str">
        <f t="shared" si="226"/>
        <v>Hoàng Phương Lê</v>
      </c>
      <c r="AY2656" s="4" t="str">
        <f t="shared" si="227"/>
        <v>VIN+</v>
      </c>
    </row>
    <row r="2657" spans="1:51" outlineLevel="1" x14ac:dyDescent="0.25">
      <c r="A2657" s="4" t="s">
        <v>1104</v>
      </c>
      <c r="B2657" s="4" t="s">
        <v>797</v>
      </c>
      <c r="C2657" s="4" t="s">
        <v>451</v>
      </c>
      <c r="D2657" s="11" t="s">
        <v>779</v>
      </c>
      <c r="E2657" s="32" t="s">
        <v>683</v>
      </c>
      <c r="F2657" s="11" t="s">
        <v>710</v>
      </c>
      <c r="G2657" s="35">
        <v>5338863</v>
      </c>
      <c r="H2657" s="4" t="s">
        <v>4078</v>
      </c>
      <c r="I2657" s="4"/>
      <c r="J2657" s="4"/>
      <c r="K2657" s="4"/>
      <c r="L2657" s="4"/>
      <c r="M2657" s="33"/>
      <c r="N2657" s="38"/>
      <c r="O2657" s="33"/>
      <c r="P2657" s="244">
        <f t="shared" si="224"/>
        <v>238.464</v>
      </c>
      <c r="Q2657" s="25"/>
      <c r="R2657" s="25"/>
      <c r="S2657" s="25"/>
      <c r="T2657" s="109"/>
      <c r="U2657" s="25"/>
      <c r="V2657" s="25"/>
      <c r="W2657" s="25"/>
      <c r="X2657" s="25">
        <v>0</v>
      </c>
      <c r="Y2657" s="25"/>
      <c r="Z2657" s="25">
        <v>0</v>
      </c>
      <c r="AA2657" s="109"/>
      <c r="AB2657" s="25">
        <v>0</v>
      </c>
      <c r="AC2657" s="25">
        <v>0</v>
      </c>
      <c r="AD2657" s="25">
        <v>0</v>
      </c>
      <c r="AE2657" s="25">
        <v>0</v>
      </c>
      <c r="AF2657" s="25">
        <v>0</v>
      </c>
      <c r="AG2657" s="25">
        <v>0</v>
      </c>
      <c r="AH2657" s="109"/>
      <c r="AI2657" s="25">
        <v>0</v>
      </c>
      <c r="AJ2657" s="25">
        <v>0</v>
      </c>
      <c r="AK2657" s="123">
        <v>0</v>
      </c>
      <c r="AL2657" s="25">
        <v>0</v>
      </c>
      <c r="AM2657" s="25">
        <v>238.464</v>
      </c>
      <c r="AN2657" s="25">
        <v>0</v>
      </c>
      <c r="AO2657" s="109"/>
      <c r="AP2657" s="25">
        <v>0</v>
      </c>
      <c r="AQ2657" s="25">
        <v>0</v>
      </c>
      <c r="AR2657" s="25">
        <v>0</v>
      </c>
      <c r="AS2657" s="25">
        <v>0</v>
      </c>
      <c r="AT2657" s="25">
        <v>0</v>
      </c>
      <c r="AU2657" s="25">
        <v>0</v>
      </c>
      <c r="AW2657" t="str">
        <f t="shared" si="225"/>
        <v>Phạm Thanh Hà</v>
      </c>
      <c r="AX2657" s="27" t="str">
        <f t="shared" si="226"/>
        <v>Hoàng Phương Lê</v>
      </c>
      <c r="AY2657" s="4" t="str">
        <f t="shared" si="227"/>
        <v>VIN+</v>
      </c>
    </row>
    <row r="2658" spans="1:51" outlineLevel="1" x14ac:dyDescent="0.25">
      <c r="A2658" s="4" t="s">
        <v>1104</v>
      </c>
      <c r="B2658" s="4" t="s">
        <v>797</v>
      </c>
      <c r="C2658" s="4" t="s">
        <v>451</v>
      </c>
      <c r="D2658" s="11" t="s">
        <v>779</v>
      </c>
      <c r="E2658" s="32" t="s">
        <v>683</v>
      </c>
      <c r="F2658" s="11" t="s">
        <v>710</v>
      </c>
      <c r="G2658" s="35">
        <v>5298167</v>
      </c>
      <c r="H2658" s="4" t="s">
        <v>4079</v>
      </c>
      <c r="I2658" s="4"/>
      <c r="J2658" s="4"/>
      <c r="K2658" s="4"/>
      <c r="L2658" s="4"/>
      <c r="M2658" s="33"/>
      <c r="N2658" s="38"/>
      <c r="O2658" s="33"/>
      <c r="P2658" s="244">
        <f t="shared" si="224"/>
        <v>1139.3139999999999</v>
      </c>
      <c r="Q2658" s="25"/>
      <c r="R2658" s="25"/>
      <c r="S2658" s="25"/>
      <c r="T2658" s="109"/>
      <c r="U2658" s="25"/>
      <c r="V2658" s="25"/>
      <c r="W2658" s="25"/>
      <c r="X2658" s="25">
        <v>0</v>
      </c>
      <c r="Y2658" s="25"/>
      <c r="Z2658" s="25">
        <v>0</v>
      </c>
      <c r="AA2658" s="109"/>
      <c r="AB2658" s="25">
        <v>0</v>
      </c>
      <c r="AC2658" s="25">
        <v>0</v>
      </c>
      <c r="AD2658" s="25">
        <v>0</v>
      </c>
      <c r="AE2658" s="25">
        <v>0</v>
      </c>
      <c r="AF2658" s="25">
        <v>597.52099999999996</v>
      </c>
      <c r="AG2658" s="25">
        <v>0</v>
      </c>
      <c r="AH2658" s="109"/>
      <c r="AI2658" s="25">
        <v>0</v>
      </c>
      <c r="AJ2658" s="25">
        <v>0</v>
      </c>
      <c r="AK2658" s="123">
        <v>0</v>
      </c>
      <c r="AL2658" s="25">
        <v>0</v>
      </c>
      <c r="AM2658" s="25">
        <v>0</v>
      </c>
      <c r="AN2658" s="25">
        <v>0</v>
      </c>
      <c r="AO2658" s="109"/>
      <c r="AP2658" s="25">
        <v>180.59800000000001</v>
      </c>
      <c r="AQ2658" s="25">
        <v>0</v>
      </c>
      <c r="AR2658" s="25">
        <v>0</v>
      </c>
      <c r="AS2658" s="25">
        <v>0</v>
      </c>
      <c r="AT2658" s="25">
        <v>361.19499999999999</v>
      </c>
      <c r="AU2658" s="25">
        <v>0</v>
      </c>
      <c r="AW2658" t="str">
        <f t="shared" si="225"/>
        <v>Phạm Thanh Hà</v>
      </c>
      <c r="AX2658" s="27" t="str">
        <f t="shared" si="226"/>
        <v>Hoàng Phương Lê</v>
      </c>
      <c r="AY2658" s="4" t="str">
        <f t="shared" si="227"/>
        <v>VIN+</v>
      </c>
    </row>
    <row r="2659" spans="1:51" outlineLevel="1" x14ac:dyDescent="0.25">
      <c r="A2659" s="4" t="s">
        <v>1104</v>
      </c>
      <c r="B2659" s="4" t="s">
        <v>797</v>
      </c>
      <c r="C2659" s="4" t="s">
        <v>451</v>
      </c>
      <c r="D2659" s="11" t="s">
        <v>779</v>
      </c>
      <c r="E2659" s="32" t="s">
        <v>683</v>
      </c>
      <c r="F2659" s="11" t="s">
        <v>710</v>
      </c>
      <c r="G2659" s="35">
        <v>5295409</v>
      </c>
      <c r="H2659" s="4" t="s">
        <v>4080</v>
      </c>
      <c r="I2659" s="4"/>
      <c r="J2659" s="4"/>
      <c r="K2659" s="4"/>
      <c r="L2659" s="4"/>
      <c r="M2659" s="33"/>
      <c r="N2659" s="38"/>
      <c r="O2659" s="33"/>
      <c r="P2659" s="244">
        <f t="shared" si="224"/>
        <v>238.464</v>
      </c>
      <c r="Q2659" s="25"/>
      <c r="R2659" s="25"/>
      <c r="S2659" s="25"/>
      <c r="T2659" s="109"/>
      <c r="U2659" s="25"/>
      <c r="V2659" s="25"/>
      <c r="W2659" s="25"/>
      <c r="X2659" s="25">
        <v>0</v>
      </c>
      <c r="Y2659" s="25"/>
      <c r="Z2659" s="25">
        <v>0</v>
      </c>
      <c r="AA2659" s="109"/>
      <c r="AB2659" s="25">
        <v>0</v>
      </c>
      <c r="AC2659" s="25">
        <v>0</v>
      </c>
      <c r="AD2659" s="25">
        <v>0</v>
      </c>
      <c r="AE2659" s="25">
        <v>0</v>
      </c>
      <c r="AF2659" s="25">
        <v>0</v>
      </c>
      <c r="AG2659" s="25">
        <v>0</v>
      </c>
      <c r="AH2659" s="109"/>
      <c r="AI2659" s="25">
        <v>0</v>
      </c>
      <c r="AJ2659" s="25">
        <v>0</v>
      </c>
      <c r="AK2659" s="123">
        <v>0</v>
      </c>
      <c r="AL2659" s="25">
        <v>0</v>
      </c>
      <c r="AM2659" s="25">
        <v>238.464</v>
      </c>
      <c r="AN2659" s="25">
        <v>0</v>
      </c>
      <c r="AO2659" s="109"/>
      <c r="AP2659" s="25">
        <v>0</v>
      </c>
      <c r="AQ2659" s="25">
        <v>0</v>
      </c>
      <c r="AR2659" s="25">
        <v>0</v>
      </c>
      <c r="AS2659" s="25">
        <v>0</v>
      </c>
      <c r="AT2659" s="25">
        <v>0</v>
      </c>
      <c r="AU2659" s="25">
        <v>0</v>
      </c>
      <c r="AW2659" t="str">
        <f t="shared" si="225"/>
        <v>Phạm Thanh Hà</v>
      </c>
      <c r="AX2659" s="27" t="str">
        <f t="shared" si="226"/>
        <v>Hoàng Phương Lê</v>
      </c>
      <c r="AY2659" s="4" t="str">
        <f t="shared" si="227"/>
        <v>VIN+</v>
      </c>
    </row>
    <row r="2660" spans="1:51" outlineLevel="1" x14ac:dyDescent="0.25">
      <c r="A2660" s="4" t="s">
        <v>1104</v>
      </c>
      <c r="B2660" s="4" t="s">
        <v>797</v>
      </c>
      <c r="C2660" s="4" t="s">
        <v>451</v>
      </c>
      <c r="D2660" s="11" t="s">
        <v>779</v>
      </c>
      <c r="E2660" s="32" t="s">
        <v>683</v>
      </c>
      <c r="F2660" s="11" t="s">
        <v>710</v>
      </c>
      <c r="G2660" s="35">
        <v>5278765</v>
      </c>
      <c r="H2660" s="4" t="s">
        <v>4081</v>
      </c>
      <c r="I2660" s="4"/>
      <c r="J2660" s="4"/>
      <c r="K2660" s="4"/>
      <c r="L2660" s="4"/>
      <c r="M2660" s="33"/>
      <c r="N2660" s="38"/>
      <c r="O2660" s="33"/>
      <c r="P2660" s="244">
        <f t="shared" si="224"/>
        <v>180.59800000000001</v>
      </c>
      <c r="Q2660" s="25"/>
      <c r="R2660" s="25"/>
      <c r="S2660" s="25"/>
      <c r="T2660" s="109"/>
      <c r="U2660" s="25"/>
      <c r="V2660" s="25"/>
      <c r="W2660" s="25"/>
      <c r="X2660" s="25">
        <v>0</v>
      </c>
      <c r="Y2660" s="25"/>
      <c r="Z2660" s="25">
        <v>0</v>
      </c>
      <c r="AA2660" s="109"/>
      <c r="AB2660" s="25">
        <v>0</v>
      </c>
      <c r="AC2660" s="25">
        <v>0</v>
      </c>
      <c r="AD2660" s="25">
        <v>0</v>
      </c>
      <c r="AE2660" s="25">
        <v>0</v>
      </c>
      <c r="AF2660" s="25">
        <v>0</v>
      </c>
      <c r="AG2660" s="25">
        <v>0</v>
      </c>
      <c r="AH2660" s="109"/>
      <c r="AI2660" s="25">
        <v>0</v>
      </c>
      <c r="AJ2660" s="25">
        <v>0</v>
      </c>
      <c r="AK2660" s="123">
        <v>0</v>
      </c>
      <c r="AL2660" s="25">
        <v>0</v>
      </c>
      <c r="AM2660" s="25">
        <v>0</v>
      </c>
      <c r="AN2660" s="25">
        <v>0</v>
      </c>
      <c r="AO2660" s="109"/>
      <c r="AP2660" s="25">
        <v>0</v>
      </c>
      <c r="AQ2660" s="25">
        <v>0</v>
      </c>
      <c r="AR2660" s="25">
        <v>0</v>
      </c>
      <c r="AS2660" s="25">
        <v>0</v>
      </c>
      <c r="AT2660" s="25">
        <v>180.59800000000001</v>
      </c>
      <c r="AU2660" s="25">
        <v>0</v>
      </c>
      <c r="AW2660" t="str">
        <f t="shared" si="225"/>
        <v>Phạm Thanh Hà</v>
      </c>
      <c r="AX2660" s="27" t="str">
        <f t="shared" si="226"/>
        <v>Hoàng Phương Lê</v>
      </c>
      <c r="AY2660" s="4" t="str">
        <f t="shared" si="227"/>
        <v>VIN+</v>
      </c>
    </row>
    <row r="2661" spans="1:51" outlineLevel="1" x14ac:dyDescent="0.25">
      <c r="A2661" s="4" t="s">
        <v>1104</v>
      </c>
      <c r="B2661" s="4" t="s">
        <v>797</v>
      </c>
      <c r="C2661" s="4" t="s">
        <v>451</v>
      </c>
      <c r="D2661" s="11" t="s">
        <v>779</v>
      </c>
      <c r="E2661" s="32" t="s">
        <v>683</v>
      </c>
      <c r="F2661" s="11" t="s">
        <v>710</v>
      </c>
      <c r="G2661" s="35">
        <v>5297649</v>
      </c>
      <c r="H2661" s="4" t="s">
        <v>4082</v>
      </c>
      <c r="I2661" s="4"/>
      <c r="J2661" s="4"/>
      <c r="K2661" s="4"/>
      <c r="L2661" s="4"/>
      <c r="M2661" s="33"/>
      <c r="N2661" s="38"/>
      <c r="O2661" s="33"/>
      <c r="P2661" s="244">
        <f t="shared" si="224"/>
        <v>238.464</v>
      </c>
      <c r="Q2661" s="25"/>
      <c r="R2661" s="25"/>
      <c r="S2661" s="25"/>
      <c r="T2661" s="109"/>
      <c r="U2661" s="25"/>
      <c r="V2661" s="25"/>
      <c r="W2661" s="25"/>
      <c r="X2661" s="25">
        <v>0</v>
      </c>
      <c r="Y2661" s="25"/>
      <c r="Z2661" s="25">
        <v>0</v>
      </c>
      <c r="AA2661" s="109"/>
      <c r="AB2661" s="25">
        <v>0</v>
      </c>
      <c r="AC2661" s="25">
        <v>0</v>
      </c>
      <c r="AD2661" s="25">
        <v>0</v>
      </c>
      <c r="AE2661" s="25">
        <v>0</v>
      </c>
      <c r="AF2661" s="25">
        <v>0</v>
      </c>
      <c r="AG2661" s="25">
        <v>0</v>
      </c>
      <c r="AH2661" s="109"/>
      <c r="AI2661" s="25">
        <v>0</v>
      </c>
      <c r="AJ2661" s="25">
        <v>0</v>
      </c>
      <c r="AK2661" s="123">
        <v>0</v>
      </c>
      <c r="AL2661" s="25">
        <v>0</v>
      </c>
      <c r="AM2661" s="25">
        <v>0</v>
      </c>
      <c r="AN2661" s="25">
        <v>0</v>
      </c>
      <c r="AO2661" s="109"/>
      <c r="AP2661" s="25">
        <v>238.464</v>
      </c>
      <c r="AQ2661" s="25">
        <v>0</v>
      </c>
      <c r="AR2661" s="25">
        <v>0</v>
      </c>
      <c r="AS2661" s="25">
        <v>0</v>
      </c>
      <c r="AT2661" s="25">
        <v>0</v>
      </c>
      <c r="AU2661" s="25">
        <v>0</v>
      </c>
      <c r="AW2661" t="str">
        <f t="shared" si="225"/>
        <v>Phạm Thanh Hà</v>
      </c>
      <c r="AX2661" s="27" t="str">
        <f t="shared" si="226"/>
        <v>Hoàng Phương Lê</v>
      </c>
      <c r="AY2661" s="4" t="str">
        <f t="shared" si="227"/>
        <v>VIN+</v>
      </c>
    </row>
    <row r="2662" spans="1:51" outlineLevel="1" x14ac:dyDescent="0.25">
      <c r="A2662" s="4" t="s">
        <v>1104</v>
      </c>
      <c r="B2662" s="4" t="s">
        <v>797</v>
      </c>
      <c r="C2662" s="4" t="s">
        <v>451</v>
      </c>
      <c r="D2662" s="11" t="s">
        <v>779</v>
      </c>
      <c r="E2662" s="32" t="s">
        <v>683</v>
      </c>
      <c r="F2662" s="11" t="s">
        <v>710</v>
      </c>
      <c r="G2662" s="35">
        <v>5338524</v>
      </c>
      <c r="H2662" s="4" t="s">
        <v>4083</v>
      </c>
      <c r="I2662" s="4"/>
      <c r="J2662" s="4"/>
      <c r="K2662" s="4"/>
      <c r="L2662" s="4"/>
      <c r="M2662" s="33"/>
      <c r="N2662" s="38"/>
      <c r="O2662" s="33"/>
      <c r="P2662" s="244">
        <f t="shared" si="224"/>
        <v>359.05700000000002</v>
      </c>
      <c r="Q2662" s="25"/>
      <c r="R2662" s="25"/>
      <c r="S2662" s="25"/>
      <c r="T2662" s="109"/>
      <c r="U2662" s="25"/>
      <c r="V2662" s="25"/>
      <c r="W2662" s="25"/>
      <c r="X2662" s="25">
        <v>0</v>
      </c>
      <c r="Y2662" s="25"/>
      <c r="Z2662" s="25">
        <v>0</v>
      </c>
      <c r="AA2662" s="109"/>
      <c r="AB2662" s="25">
        <v>0</v>
      </c>
      <c r="AC2662" s="25">
        <v>0</v>
      </c>
      <c r="AD2662" s="25">
        <v>0</v>
      </c>
      <c r="AE2662" s="25">
        <v>0</v>
      </c>
      <c r="AF2662" s="25">
        <v>0</v>
      </c>
      <c r="AG2662" s="25">
        <v>0</v>
      </c>
      <c r="AH2662" s="109"/>
      <c r="AI2662" s="25">
        <v>0</v>
      </c>
      <c r="AJ2662" s="25">
        <v>0</v>
      </c>
      <c r="AK2662" s="123">
        <v>0</v>
      </c>
      <c r="AL2662" s="25">
        <v>0</v>
      </c>
      <c r="AM2662" s="25">
        <v>359.05700000000002</v>
      </c>
      <c r="AN2662" s="25">
        <v>0</v>
      </c>
      <c r="AO2662" s="109"/>
      <c r="AP2662" s="25">
        <v>0</v>
      </c>
      <c r="AQ2662" s="25">
        <v>0</v>
      </c>
      <c r="AR2662" s="25">
        <v>0</v>
      </c>
      <c r="AS2662" s="25">
        <v>0</v>
      </c>
      <c r="AT2662" s="25">
        <v>0</v>
      </c>
      <c r="AU2662" s="25">
        <v>0</v>
      </c>
      <c r="AW2662" t="str">
        <f t="shared" si="225"/>
        <v>Phạm Thanh Hà</v>
      </c>
      <c r="AX2662" s="27" t="str">
        <f t="shared" si="226"/>
        <v>Hoàng Phương Lê</v>
      </c>
      <c r="AY2662" s="4" t="str">
        <f t="shared" si="227"/>
        <v>VIN+</v>
      </c>
    </row>
    <row r="2663" spans="1:51" outlineLevel="1" x14ac:dyDescent="0.25">
      <c r="A2663" s="4" t="s">
        <v>1104</v>
      </c>
      <c r="B2663" s="4" t="s">
        <v>797</v>
      </c>
      <c r="C2663" s="4" t="s">
        <v>451</v>
      </c>
      <c r="D2663" s="11" t="s">
        <v>779</v>
      </c>
      <c r="E2663" s="32" t="s">
        <v>683</v>
      </c>
      <c r="F2663" s="11" t="s">
        <v>710</v>
      </c>
      <c r="G2663" s="35">
        <v>5298385</v>
      </c>
      <c r="H2663" s="4" t="s">
        <v>4084</v>
      </c>
      <c r="I2663" s="4"/>
      <c r="J2663" s="4"/>
      <c r="K2663" s="4"/>
      <c r="L2663" s="4"/>
      <c r="M2663" s="33"/>
      <c r="N2663" s="38"/>
      <c r="O2663" s="33"/>
      <c r="P2663" s="244">
        <f t="shared" si="224"/>
        <v>539.65499999999997</v>
      </c>
      <c r="Q2663" s="25"/>
      <c r="R2663" s="25"/>
      <c r="S2663" s="25"/>
      <c r="T2663" s="109"/>
      <c r="U2663" s="25"/>
      <c r="V2663" s="25"/>
      <c r="W2663" s="25"/>
      <c r="X2663" s="25">
        <v>0</v>
      </c>
      <c r="Y2663" s="25"/>
      <c r="Z2663" s="25">
        <v>0</v>
      </c>
      <c r="AA2663" s="109"/>
      <c r="AB2663" s="25">
        <v>0</v>
      </c>
      <c r="AC2663" s="25">
        <v>0</v>
      </c>
      <c r="AD2663" s="25">
        <v>0</v>
      </c>
      <c r="AE2663" s="25">
        <v>0</v>
      </c>
      <c r="AF2663" s="25">
        <v>359.05700000000002</v>
      </c>
      <c r="AG2663" s="25">
        <v>0</v>
      </c>
      <c r="AH2663" s="109"/>
      <c r="AI2663" s="25">
        <v>0</v>
      </c>
      <c r="AJ2663" s="25">
        <v>0</v>
      </c>
      <c r="AK2663" s="123">
        <v>0</v>
      </c>
      <c r="AL2663" s="25">
        <v>0</v>
      </c>
      <c r="AM2663" s="25">
        <v>0</v>
      </c>
      <c r="AN2663" s="25">
        <v>0</v>
      </c>
      <c r="AO2663" s="109"/>
      <c r="AP2663" s="25">
        <v>180.59800000000001</v>
      </c>
      <c r="AQ2663" s="25">
        <v>0</v>
      </c>
      <c r="AR2663" s="25">
        <v>0</v>
      </c>
      <c r="AS2663" s="25">
        <v>0</v>
      </c>
      <c r="AT2663" s="25">
        <v>0</v>
      </c>
      <c r="AU2663" s="25">
        <v>0</v>
      </c>
      <c r="AW2663" t="str">
        <f t="shared" si="225"/>
        <v>Phạm Thanh Hà</v>
      </c>
      <c r="AX2663" s="27" t="str">
        <f t="shared" si="226"/>
        <v>Hoàng Phương Lê</v>
      </c>
      <c r="AY2663" s="4" t="str">
        <f t="shared" si="227"/>
        <v>VIN+</v>
      </c>
    </row>
    <row r="2664" spans="1:51" outlineLevel="1" x14ac:dyDescent="0.25">
      <c r="A2664" s="4" t="s">
        <v>1104</v>
      </c>
      <c r="B2664" s="4" t="s">
        <v>797</v>
      </c>
      <c r="C2664" s="4" t="s">
        <v>451</v>
      </c>
      <c r="D2664" s="11" t="s">
        <v>779</v>
      </c>
      <c r="E2664" s="32" t="s">
        <v>683</v>
      </c>
      <c r="F2664" s="11" t="s">
        <v>710</v>
      </c>
      <c r="G2664" s="35">
        <v>5274053</v>
      </c>
      <c r="H2664" s="4" t="s">
        <v>4085</v>
      </c>
      <c r="I2664" s="4"/>
      <c r="J2664" s="4"/>
      <c r="K2664" s="4"/>
      <c r="L2664" s="4"/>
      <c r="M2664" s="33"/>
      <c r="N2664" s="38"/>
      <c r="O2664" s="33"/>
      <c r="P2664" s="244">
        <f t="shared" si="224"/>
        <v>597.52099999999996</v>
      </c>
      <c r="Q2664" s="25"/>
      <c r="R2664" s="25"/>
      <c r="S2664" s="25"/>
      <c r="T2664" s="109"/>
      <c r="U2664" s="25"/>
      <c r="V2664" s="25"/>
      <c r="W2664" s="25"/>
      <c r="X2664" s="25">
        <v>0</v>
      </c>
      <c r="Y2664" s="25"/>
      <c r="Z2664" s="25">
        <v>0</v>
      </c>
      <c r="AA2664" s="109"/>
      <c r="AB2664" s="25">
        <v>0</v>
      </c>
      <c r="AC2664" s="25">
        <v>0</v>
      </c>
      <c r="AD2664" s="25">
        <v>0</v>
      </c>
      <c r="AE2664" s="25">
        <v>0</v>
      </c>
      <c r="AF2664" s="25">
        <v>359.05700000000002</v>
      </c>
      <c r="AG2664" s="25">
        <v>0</v>
      </c>
      <c r="AH2664" s="109"/>
      <c r="AI2664" s="25">
        <v>0</v>
      </c>
      <c r="AJ2664" s="25">
        <v>0</v>
      </c>
      <c r="AK2664" s="123">
        <v>0</v>
      </c>
      <c r="AL2664" s="25">
        <v>0</v>
      </c>
      <c r="AM2664" s="25">
        <v>0</v>
      </c>
      <c r="AN2664" s="25">
        <v>0</v>
      </c>
      <c r="AO2664" s="109"/>
      <c r="AP2664" s="25">
        <v>238.464</v>
      </c>
      <c r="AQ2664" s="25">
        <v>0</v>
      </c>
      <c r="AR2664" s="25">
        <v>0</v>
      </c>
      <c r="AS2664" s="25">
        <v>0</v>
      </c>
      <c r="AT2664" s="25">
        <v>0</v>
      </c>
      <c r="AU2664" s="25">
        <v>0</v>
      </c>
      <c r="AW2664" t="str">
        <f t="shared" si="225"/>
        <v>Phạm Thanh Hà</v>
      </c>
      <c r="AX2664" s="27" t="str">
        <f t="shared" si="226"/>
        <v>Hoàng Phương Lê</v>
      </c>
      <c r="AY2664" s="4" t="str">
        <f t="shared" si="227"/>
        <v>VIN+</v>
      </c>
    </row>
    <row r="2665" spans="1:51" outlineLevel="1" x14ac:dyDescent="0.25">
      <c r="A2665" s="4" t="s">
        <v>1104</v>
      </c>
      <c r="B2665" s="4" t="s">
        <v>797</v>
      </c>
      <c r="C2665" s="4" t="s">
        <v>451</v>
      </c>
      <c r="D2665" s="11" t="s">
        <v>779</v>
      </c>
      <c r="E2665" s="32" t="s">
        <v>683</v>
      </c>
      <c r="F2665" s="11" t="s">
        <v>710</v>
      </c>
      <c r="G2665" s="35">
        <v>5272107</v>
      </c>
      <c r="H2665" s="4" t="s">
        <v>4086</v>
      </c>
      <c r="I2665" s="4"/>
      <c r="J2665" s="4"/>
      <c r="K2665" s="4"/>
      <c r="L2665" s="4"/>
      <c r="M2665" s="33"/>
      <c r="N2665" s="38"/>
      <c r="O2665" s="33"/>
      <c r="P2665" s="244">
        <f t="shared" si="224"/>
        <v>718.11400000000003</v>
      </c>
      <c r="Q2665" s="25"/>
      <c r="R2665" s="25"/>
      <c r="S2665" s="25"/>
      <c r="T2665" s="109"/>
      <c r="U2665" s="25"/>
      <c r="V2665" s="25"/>
      <c r="W2665" s="25"/>
      <c r="X2665" s="25">
        <v>0</v>
      </c>
      <c r="Y2665" s="25"/>
      <c r="Z2665" s="25">
        <v>0</v>
      </c>
      <c r="AA2665" s="109"/>
      <c r="AB2665" s="25">
        <v>0</v>
      </c>
      <c r="AC2665" s="25">
        <v>0</v>
      </c>
      <c r="AD2665" s="25">
        <v>0</v>
      </c>
      <c r="AE2665" s="25">
        <v>0</v>
      </c>
      <c r="AF2665" s="25">
        <v>718.11400000000003</v>
      </c>
      <c r="AG2665" s="25">
        <v>0</v>
      </c>
      <c r="AH2665" s="109"/>
      <c r="AI2665" s="25">
        <v>0</v>
      </c>
      <c r="AJ2665" s="25">
        <v>0</v>
      </c>
      <c r="AK2665" s="123">
        <v>0</v>
      </c>
      <c r="AL2665" s="25">
        <v>0</v>
      </c>
      <c r="AM2665" s="25">
        <v>0</v>
      </c>
      <c r="AN2665" s="25">
        <v>0</v>
      </c>
      <c r="AO2665" s="109"/>
      <c r="AP2665" s="25">
        <v>0</v>
      </c>
      <c r="AQ2665" s="25">
        <v>0</v>
      </c>
      <c r="AR2665" s="25">
        <v>0</v>
      </c>
      <c r="AS2665" s="25">
        <v>0</v>
      </c>
      <c r="AT2665" s="25">
        <v>0</v>
      </c>
      <c r="AU2665" s="25">
        <v>0</v>
      </c>
      <c r="AW2665" t="str">
        <f t="shared" si="225"/>
        <v>Phạm Thanh Hà</v>
      </c>
      <c r="AX2665" s="27" t="str">
        <f t="shared" si="226"/>
        <v>Hoàng Phương Lê</v>
      </c>
      <c r="AY2665" s="4" t="str">
        <f t="shared" si="227"/>
        <v>VIN+</v>
      </c>
    </row>
    <row r="2666" spans="1:51" outlineLevel="1" x14ac:dyDescent="0.25">
      <c r="A2666" s="4" t="s">
        <v>1104</v>
      </c>
      <c r="B2666" s="4" t="s">
        <v>797</v>
      </c>
      <c r="C2666" s="4" t="s">
        <v>451</v>
      </c>
      <c r="D2666" s="11" t="s">
        <v>779</v>
      </c>
      <c r="E2666" s="32" t="s">
        <v>683</v>
      </c>
      <c r="F2666" s="11" t="s">
        <v>710</v>
      </c>
      <c r="G2666" s="35">
        <v>5290082</v>
      </c>
      <c r="H2666" s="4" t="s">
        <v>4087</v>
      </c>
      <c r="I2666" s="4"/>
      <c r="J2666" s="4"/>
      <c r="K2666" s="4"/>
      <c r="L2666" s="4"/>
      <c r="M2666" s="33"/>
      <c r="N2666" s="38"/>
      <c r="O2666" s="33"/>
      <c r="P2666" s="244">
        <f t="shared" si="224"/>
        <v>958.71699999999998</v>
      </c>
      <c r="Q2666" s="25"/>
      <c r="R2666" s="25"/>
      <c r="S2666" s="25"/>
      <c r="T2666" s="109"/>
      <c r="U2666" s="25"/>
      <c r="V2666" s="25"/>
      <c r="W2666" s="25"/>
      <c r="X2666" s="25">
        <v>0</v>
      </c>
      <c r="Y2666" s="25"/>
      <c r="Z2666" s="25">
        <v>0</v>
      </c>
      <c r="AA2666" s="109"/>
      <c r="AB2666" s="25">
        <v>0</v>
      </c>
      <c r="AC2666" s="25">
        <v>0</v>
      </c>
      <c r="AD2666" s="25">
        <v>0</v>
      </c>
      <c r="AE2666" s="25">
        <v>0</v>
      </c>
      <c r="AF2666" s="25">
        <v>0</v>
      </c>
      <c r="AG2666" s="25">
        <v>0</v>
      </c>
      <c r="AH2666" s="109"/>
      <c r="AI2666" s="25">
        <v>0</v>
      </c>
      <c r="AJ2666" s="25">
        <v>0</v>
      </c>
      <c r="AK2666" s="123">
        <v>0</v>
      </c>
      <c r="AL2666" s="25">
        <v>0</v>
      </c>
      <c r="AM2666" s="25">
        <v>0</v>
      </c>
      <c r="AN2666" s="25">
        <v>0</v>
      </c>
      <c r="AO2666" s="109"/>
      <c r="AP2666" s="25">
        <v>419.06200000000001</v>
      </c>
      <c r="AQ2666" s="25">
        <v>0</v>
      </c>
      <c r="AR2666" s="25">
        <v>0</v>
      </c>
      <c r="AS2666" s="25">
        <v>0</v>
      </c>
      <c r="AT2666" s="25">
        <v>539.65499999999997</v>
      </c>
      <c r="AU2666" s="25">
        <v>0</v>
      </c>
      <c r="AW2666" t="str">
        <f t="shared" si="225"/>
        <v>Phạm Thanh Hà</v>
      </c>
      <c r="AX2666" s="27" t="str">
        <f t="shared" si="226"/>
        <v>Hoàng Phương Lê</v>
      </c>
      <c r="AY2666" s="4" t="str">
        <f t="shared" si="227"/>
        <v>VIN+</v>
      </c>
    </row>
    <row r="2667" spans="1:51" outlineLevel="1" x14ac:dyDescent="0.25">
      <c r="A2667" s="4" t="s">
        <v>1104</v>
      </c>
      <c r="B2667" s="4" t="s">
        <v>797</v>
      </c>
      <c r="C2667" s="4" t="s">
        <v>451</v>
      </c>
      <c r="D2667" s="11" t="s">
        <v>779</v>
      </c>
      <c r="E2667" s="32" t="s">
        <v>683</v>
      </c>
      <c r="F2667" s="11" t="s">
        <v>710</v>
      </c>
      <c r="G2667" s="35">
        <v>5335046</v>
      </c>
      <c r="H2667" s="4" t="s">
        <v>4088</v>
      </c>
      <c r="I2667" s="4"/>
      <c r="J2667" s="4"/>
      <c r="K2667" s="4"/>
      <c r="L2667" s="4"/>
      <c r="M2667" s="33"/>
      <c r="N2667" s="38"/>
      <c r="O2667" s="33"/>
      <c r="P2667" s="244">
        <f t="shared" si="224"/>
        <v>597.52099999999996</v>
      </c>
      <c r="Q2667" s="25"/>
      <c r="R2667" s="25"/>
      <c r="S2667" s="25"/>
      <c r="T2667" s="109"/>
      <c r="U2667" s="25"/>
      <c r="V2667" s="25"/>
      <c r="W2667" s="25"/>
      <c r="X2667" s="25">
        <v>0</v>
      </c>
      <c r="Y2667" s="25"/>
      <c r="Z2667" s="25">
        <v>0</v>
      </c>
      <c r="AA2667" s="109"/>
      <c r="AB2667" s="25">
        <v>0</v>
      </c>
      <c r="AC2667" s="25">
        <v>0</v>
      </c>
      <c r="AD2667" s="25">
        <v>0</v>
      </c>
      <c r="AE2667" s="25">
        <v>0</v>
      </c>
      <c r="AF2667" s="25">
        <v>597.52099999999996</v>
      </c>
      <c r="AG2667" s="25">
        <v>0</v>
      </c>
      <c r="AH2667" s="109"/>
      <c r="AI2667" s="25">
        <v>0</v>
      </c>
      <c r="AJ2667" s="25">
        <v>0</v>
      </c>
      <c r="AK2667" s="123">
        <v>0</v>
      </c>
      <c r="AL2667" s="25">
        <v>0</v>
      </c>
      <c r="AM2667" s="25">
        <v>0</v>
      </c>
      <c r="AN2667" s="25">
        <v>0</v>
      </c>
      <c r="AO2667" s="109"/>
      <c r="AP2667" s="25">
        <v>0</v>
      </c>
      <c r="AQ2667" s="25">
        <v>0</v>
      </c>
      <c r="AR2667" s="25">
        <v>0</v>
      </c>
      <c r="AS2667" s="25">
        <v>0</v>
      </c>
      <c r="AT2667" s="25">
        <v>0</v>
      </c>
      <c r="AU2667" s="25">
        <v>0</v>
      </c>
      <c r="AW2667" t="str">
        <f t="shared" si="225"/>
        <v>Phạm Thanh Hà</v>
      </c>
      <c r="AX2667" s="27" t="str">
        <f t="shared" si="226"/>
        <v>Hoàng Phương Lê</v>
      </c>
      <c r="AY2667" s="4" t="str">
        <f t="shared" si="227"/>
        <v>VIN+</v>
      </c>
    </row>
    <row r="2668" spans="1:51" outlineLevel="1" x14ac:dyDescent="0.25">
      <c r="A2668" s="4" t="s">
        <v>1104</v>
      </c>
      <c r="B2668" s="4" t="s">
        <v>797</v>
      </c>
      <c r="C2668" s="4" t="s">
        <v>451</v>
      </c>
      <c r="D2668" s="11" t="s">
        <v>779</v>
      </c>
      <c r="E2668" s="32" t="s">
        <v>683</v>
      </c>
      <c r="F2668" s="11" t="s">
        <v>710</v>
      </c>
      <c r="G2668" s="35">
        <v>5337376</v>
      </c>
      <c r="H2668" s="4" t="s">
        <v>4089</v>
      </c>
      <c r="I2668" s="4"/>
      <c r="J2668" s="4"/>
      <c r="K2668" s="4"/>
      <c r="L2668" s="4"/>
      <c r="M2668" s="33"/>
      <c r="N2668" s="38"/>
      <c r="O2668" s="33"/>
      <c r="P2668" s="244">
        <f t="shared" si="224"/>
        <v>901.01800000000003</v>
      </c>
      <c r="Q2668" s="25"/>
      <c r="R2668" s="25"/>
      <c r="S2668" s="25"/>
      <c r="T2668" s="109"/>
      <c r="U2668" s="25"/>
      <c r="V2668" s="25"/>
      <c r="W2668" s="25"/>
      <c r="X2668" s="25">
        <v>0</v>
      </c>
      <c r="Y2668" s="25"/>
      <c r="Z2668" s="25">
        <v>0</v>
      </c>
      <c r="AA2668" s="109"/>
      <c r="AB2668" s="25">
        <v>0</v>
      </c>
      <c r="AC2668" s="25">
        <v>0</v>
      </c>
      <c r="AD2668" s="25">
        <v>0</v>
      </c>
      <c r="AE2668" s="25">
        <v>0</v>
      </c>
      <c r="AF2668" s="25">
        <v>0</v>
      </c>
      <c r="AG2668" s="25">
        <v>0</v>
      </c>
      <c r="AH2668" s="109"/>
      <c r="AI2668" s="25">
        <v>0</v>
      </c>
      <c r="AJ2668" s="25">
        <v>0</v>
      </c>
      <c r="AK2668" s="123">
        <v>0</v>
      </c>
      <c r="AL2668" s="25">
        <v>0</v>
      </c>
      <c r="AM2668" s="25">
        <v>597.52099999999996</v>
      </c>
      <c r="AN2668" s="25">
        <v>0</v>
      </c>
      <c r="AO2668" s="109"/>
      <c r="AP2668" s="25">
        <v>0</v>
      </c>
      <c r="AQ2668" s="25">
        <v>0</v>
      </c>
      <c r="AR2668" s="25">
        <v>0</v>
      </c>
      <c r="AS2668" s="25">
        <v>0</v>
      </c>
      <c r="AT2668" s="25">
        <v>303.49700000000001</v>
      </c>
      <c r="AU2668" s="25">
        <v>0</v>
      </c>
      <c r="AW2668" t="str">
        <f t="shared" si="225"/>
        <v>Phạm Thanh Hà</v>
      </c>
      <c r="AX2668" s="27" t="str">
        <f t="shared" si="226"/>
        <v>Hoàng Phương Lê</v>
      </c>
      <c r="AY2668" s="4" t="str">
        <f t="shared" si="227"/>
        <v>VIN+</v>
      </c>
    </row>
    <row r="2669" spans="1:51" outlineLevel="1" x14ac:dyDescent="0.25">
      <c r="A2669" s="4" t="s">
        <v>1104</v>
      </c>
      <c r="B2669" s="4" t="s">
        <v>797</v>
      </c>
      <c r="C2669" s="4" t="s">
        <v>451</v>
      </c>
      <c r="D2669" s="11" t="s">
        <v>779</v>
      </c>
      <c r="E2669" s="32" t="s">
        <v>683</v>
      </c>
      <c r="F2669" s="11" t="s">
        <v>710</v>
      </c>
      <c r="G2669" s="35">
        <v>5277621</v>
      </c>
      <c r="H2669" s="4" t="s">
        <v>4090</v>
      </c>
      <c r="I2669" s="4"/>
      <c r="J2669" s="4"/>
      <c r="K2669" s="4"/>
      <c r="L2669" s="4"/>
      <c r="M2669" s="33"/>
      <c r="N2669" s="38"/>
      <c r="O2669" s="33"/>
      <c r="P2669" s="244">
        <f t="shared" si="224"/>
        <v>238.464</v>
      </c>
      <c r="Q2669" s="25"/>
      <c r="R2669" s="25"/>
      <c r="S2669" s="25"/>
      <c r="T2669" s="109"/>
      <c r="U2669" s="25"/>
      <c r="V2669" s="25"/>
      <c r="W2669" s="25"/>
      <c r="X2669" s="25">
        <v>0</v>
      </c>
      <c r="Y2669" s="25"/>
      <c r="Z2669" s="25">
        <v>0</v>
      </c>
      <c r="AA2669" s="109"/>
      <c r="AB2669" s="25">
        <v>0</v>
      </c>
      <c r="AC2669" s="25">
        <v>0</v>
      </c>
      <c r="AD2669" s="25">
        <v>0</v>
      </c>
      <c r="AE2669" s="25">
        <v>0</v>
      </c>
      <c r="AF2669" s="25">
        <v>0</v>
      </c>
      <c r="AG2669" s="25">
        <v>0</v>
      </c>
      <c r="AH2669" s="109"/>
      <c r="AI2669" s="25">
        <v>0</v>
      </c>
      <c r="AJ2669" s="25">
        <v>0</v>
      </c>
      <c r="AK2669" s="123">
        <v>0</v>
      </c>
      <c r="AL2669" s="25">
        <v>0</v>
      </c>
      <c r="AM2669" s="25">
        <v>0</v>
      </c>
      <c r="AN2669" s="25">
        <v>0</v>
      </c>
      <c r="AO2669" s="109"/>
      <c r="AP2669" s="25">
        <v>238.464</v>
      </c>
      <c r="AQ2669" s="25">
        <v>0</v>
      </c>
      <c r="AR2669" s="25">
        <v>0</v>
      </c>
      <c r="AS2669" s="25">
        <v>0</v>
      </c>
      <c r="AT2669" s="25">
        <v>0</v>
      </c>
      <c r="AU2669" s="25">
        <v>0</v>
      </c>
      <c r="AW2669" t="str">
        <f t="shared" si="225"/>
        <v>Phạm Thanh Hà</v>
      </c>
      <c r="AX2669" s="27" t="str">
        <f t="shared" si="226"/>
        <v>Hoàng Phương Lê</v>
      </c>
      <c r="AY2669" s="4" t="str">
        <f t="shared" si="227"/>
        <v>VIN+</v>
      </c>
    </row>
    <row r="2670" spans="1:51" outlineLevel="1" x14ac:dyDescent="0.25">
      <c r="A2670" s="4" t="s">
        <v>1104</v>
      </c>
      <c r="B2670" s="4" t="s">
        <v>797</v>
      </c>
      <c r="C2670" s="4" t="s">
        <v>451</v>
      </c>
      <c r="D2670" s="11" t="s">
        <v>779</v>
      </c>
      <c r="E2670" s="32" t="s">
        <v>683</v>
      </c>
      <c r="F2670" s="11" t="s">
        <v>710</v>
      </c>
      <c r="G2670" s="35">
        <v>5273182</v>
      </c>
      <c r="H2670" s="4" t="s">
        <v>4091</v>
      </c>
      <c r="I2670" s="4"/>
      <c r="J2670" s="4"/>
      <c r="K2670" s="4"/>
      <c r="L2670" s="4"/>
      <c r="M2670" s="33"/>
      <c r="N2670" s="38"/>
      <c r="O2670" s="33"/>
      <c r="P2670" s="244">
        <f t="shared" si="224"/>
        <v>958.71699999999987</v>
      </c>
      <c r="Q2670" s="25"/>
      <c r="R2670" s="25"/>
      <c r="S2670" s="25"/>
      <c r="T2670" s="109"/>
      <c r="U2670" s="25"/>
      <c r="V2670" s="25"/>
      <c r="W2670" s="25"/>
      <c r="X2670" s="25">
        <v>0</v>
      </c>
      <c r="Y2670" s="25"/>
      <c r="Z2670" s="25">
        <v>0</v>
      </c>
      <c r="AA2670" s="109"/>
      <c r="AB2670" s="25">
        <v>0</v>
      </c>
      <c r="AC2670" s="25">
        <v>0</v>
      </c>
      <c r="AD2670" s="25">
        <v>0</v>
      </c>
      <c r="AE2670" s="25">
        <v>0</v>
      </c>
      <c r="AF2670" s="25">
        <v>597.52099999999996</v>
      </c>
      <c r="AG2670" s="25">
        <v>0</v>
      </c>
      <c r="AH2670" s="109"/>
      <c r="AI2670" s="25">
        <v>0</v>
      </c>
      <c r="AJ2670" s="25">
        <v>0</v>
      </c>
      <c r="AK2670" s="123">
        <v>0</v>
      </c>
      <c r="AL2670" s="25">
        <v>0</v>
      </c>
      <c r="AM2670" s="25">
        <v>0</v>
      </c>
      <c r="AN2670" s="25">
        <v>0</v>
      </c>
      <c r="AO2670" s="109"/>
      <c r="AP2670" s="25">
        <v>180.59800000000001</v>
      </c>
      <c r="AQ2670" s="25">
        <v>0</v>
      </c>
      <c r="AR2670" s="25">
        <v>0</v>
      </c>
      <c r="AS2670" s="25">
        <v>0</v>
      </c>
      <c r="AT2670" s="25">
        <v>180.59800000000001</v>
      </c>
      <c r="AU2670" s="25">
        <v>0</v>
      </c>
      <c r="AW2670" t="str">
        <f t="shared" si="225"/>
        <v>Phạm Thanh Hà</v>
      </c>
      <c r="AX2670" s="27" t="str">
        <f t="shared" si="226"/>
        <v>Hoàng Phương Lê</v>
      </c>
      <c r="AY2670" s="4" t="str">
        <f t="shared" si="227"/>
        <v>VIN+</v>
      </c>
    </row>
    <row r="2671" spans="1:51" outlineLevel="1" x14ac:dyDescent="0.25">
      <c r="A2671" s="4" t="s">
        <v>1104</v>
      </c>
      <c r="B2671" s="4" t="s">
        <v>797</v>
      </c>
      <c r="C2671" s="4" t="s">
        <v>451</v>
      </c>
      <c r="D2671" s="11" t="s">
        <v>779</v>
      </c>
      <c r="E2671" s="32" t="s">
        <v>683</v>
      </c>
      <c r="F2671" s="11" t="s">
        <v>710</v>
      </c>
      <c r="G2671" s="35">
        <v>5137769</v>
      </c>
      <c r="H2671" s="4" t="s">
        <v>4092</v>
      </c>
      <c r="I2671" s="4"/>
      <c r="J2671" s="4"/>
      <c r="K2671" s="4"/>
      <c r="L2671" s="4"/>
      <c r="M2671" s="33"/>
      <c r="N2671" s="38"/>
      <c r="O2671" s="33"/>
      <c r="P2671" s="244">
        <f t="shared" si="224"/>
        <v>718.11400000000003</v>
      </c>
      <c r="Q2671" s="25"/>
      <c r="R2671" s="25"/>
      <c r="S2671" s="25"/>
      <c r="T2671" s="109"/>
      <c r="U2671" s="25"/>
      <c r="V2671" s="25"/>
      <c r="W2671" s="25"/>
      <c r="X2671" s="25">
        <v>0</v>
      </c>
      <c r="Y2671" s="25"/>
      <c r="Z2671" s="25">
        <v>0</v>
      </c>
      <c r="AA2671" s="109"/>
      <c r="AB2671" s="25">
        <v>0</v>
      </c>
      <c r="AC2671" s="25">
        <v>0</v>
      </c>
      <c r="AD2671" s="25">
        <v>0</v>
      </c>
      <c r="AE2671" s="25">
        <v>0</v>
      </c>
      <c r="AF2671" s="25">
        <v>0</v>
      </c>
      <c r="AG2671" s="25">
        <v>0</v>
      </c>
      <c r="AH2671" s="109"/>
      <c r="AI2671" s="25">
        <v>0</v>
      </c>
      <c r="AJ2671" s="25">
        <v>0</v>
      </c>
      <c r="AK2671" s="123">
        <v>0</v>
      </c>
      <c r="AL2671" s="25">
        <v>0</v>
      </c>
      <c r="AM2671" s="25">
        <v>0</v>
      </c>
      <c r="AN2671" s="25">
        <v>0</v>
      </c>
      <c r="AO2671" s="109"/>
      <c r="AP2671" s="25">
        <v>0</v>
      </c>
      <c r="AQ2671" s="25">
        <v>359.05700000000002</v>
      </c>
      <c r="AR2671" s="25">
        <v>0</v>
      </c>
      <c r="AS2671" s="25">
        <v>0</v>
      </c>
      <c r="AT2671" s="25">
        <v>0</v>
      </c>
      <c r="AU2671" s="25">
        <v>359.05700000000002</v>
      </c>
      <c r="AW2671" t="str">
        <f t="shared" si="225"/>
        <v>Phạm Thanh Hà</v>
      </c>
      <c r="AX2671" s="27" t="str">
        <f t="shared" si="226"/>
        <v>Hoàng Phương Lê</v>
      </c>
      <c r="AY2671" s="4" t="str">
        <f t="shared" si="227"/>
        <v>VIN+</v>
      </c>
    </row>
    <row r="2672" spans="1:51" outlineLevel="1" x14ac:dyDescent="0.25">
      <c r="A2672" s="4" t="s">
        <v>1104</v>
      </c>
      <c r="B2672" s="4" t="s">
        <v>797</v>
      </c>
      <c r="C2672" s="4" t="s">
        <v>451</v>
      </c>
      <c r="D2672" s="11" t="s">
        <v>779</v>
      </c>
      <c r="E2672" s="32" t="s">
        <v>683</v>
      </c>
      <c r="F2672" s="11" t="s">
        <v>710</v>
      </c>
      <c r="G2672" s="35">
        <v>5277261</v>
      </c>
      <c r="H2672" s="4" t="s">
        <v>4093</v>
      </c>
      <c r="I2672" s="4"/>
      <c r="J2672" s="4"/>
      <c r="K2672" s="4"/>
      <c r="L2672" s="4"/>
      <c r="M2672" s="33"/>
      <c r="N2672" s="38"/>
      <c r="O2672" s="33"/>
      <c r="P2672" s="244">
        <f t="shared" si="224"/>
        <v>238.464</v>
      </c>
      <c r="Q2672" s="25"/>
      <c r="R2672" s="25"/>
      <c r="S2672" s="25"/>
      <c r="T2672" s="109"/>
      <c r="U2672" s="25"/>
      <c r="V2672" s="25"/>
      <c r="W2672" s="25"/>
      <c r="X2672" s="25">
        <v>0</v>
      </c>
      <c r="Y2672" s="25"/>
      <c r="Z2672" s="25">
        <v>0</v>
      </c>
      <c r="AA2672" s="109"/>
      <c r="AB2672" s="25">
        <v>0</v>
      </c>
      <c r="AC2672" s="25">
        <v>0</v>
      </c>
      <c r="AD2672" s="25">
        <v>0</v>
      </c>
      <c r="AE2672" s="25">
        <v>0</v>
      </c>
      <c r="AF2672" s="25">
        <v>0</v>
      </c>
      <c r="AG2672" s="25">
        <v>0</v>
      </c>
      <c r="AH2672" s="109"/>
      <c r="AI2672" s="25">
        <v>0</v>
      </c>
      <c r="AJ2672" s="25">
        <v>0</v>
      </c>
      <c r="AK2672" s="123">
        <v>0</v>
      </c>
      <c r="AL2672" s="25">
        <v>0</v>
      </c>
      <c r="AM2672" s="25">
        <v>238.464</v>
      </c>
      <c r="AN2672" s="25">
        <v>0</v>
      </c>
      <c r="AO2672" s="109"/>
      <c r="AP2672" s="25">
        <v>0</v>
      </c>
      <c r="AQ2672" s="25">
        <v>0</v>
      </c>
      <c r="AR2672" s="25">
        <v>0</v>
      </c>
      <c r="AS2672" s="25">
        <v>0</v>
      </c>
      <c r="AT2672" s="25">
        <v>0</v>
      </c>
      <c r="AU2672" s="25">
        <v>0</v>
      </c>
      <c r="AW2672" t="str">
        <f t="shared" si="225"/>
        <v>Phạm Thanh Hà</v>
      </c>
      <c r="AX2672" s="27" t="str">
        <f t="shared" si="226"/>
        <v>Hoàng Phương Lê</v>
      </c>
      <c r="AY2672" s="4" t="str">
        <f t="shared" si="227"/>
        <v>VIN+</v>
      </c>
    </row>
    <row r="2673" spans="1:51" outlineLevel="1" x14ac:dyDescent="0.25">
      <c r="A2673" s="4" t="s">
        <v>1104</v>
      </c>
      <c r="B2673" s="4" t="s">
        <v>797</v>
      </c>
      <c r="C2673" s="4" t="s">
        <v>451</v>
      </c>
      <c r="D2673" s="11" t="s">
        <v>779</v>
      </c>
      <c r="E2673" s="32" t="s">
        <v>683</v>
      </c>
      <c r="F2673" s="11" t="s">
        <v>710</v>
      </c>
      <c r="G2673" s="35">
        <v>5271153</v>
      </c>
      <c r="H2673" s="4" t="s">
        <v>4094</v>
      </c>
      <c r="I2673" s="4"/>
      <c r="J2673" s="4"/>
      <c r="K2673" s="4"/>
      <c r="L2673" s="4"/>
      <c r="M2673" s="33"/>
      <c r="N2673" s="38"/>
      <c r="O2673" s="33"/>
      <c r="P2673" s="244">
        <f t="shared" si="224"/>
        <v>0</v>
      </c>
      <c r="Q2673" s="25"/>
      <c r="R2673" s="25"/>
      <c r="S2673" s="25"/>
      <c r="T2673" s="109"/>
      <c r="U2673" s="25"/>
      <c r="V2673" s="25"/>
      <c r="W2673" s="25"/>
      <c r="X2673" s="25">
        <v>0</v>
      </c>
      <c r="Y2673" s="25"/>
      <c r="Z2673" s="25">
        <v>0</v>
      </c>
      <c r="AA2673" s="109"/>
      <c r="AB2673" s="25">
        <v>0</v>
      </c>
      <c r="AC2673" s="25">
        <v>0</v>
      </c>
      <c r="AD2673" s="25">
        <v>0</v>
      </c>
      <c r="AE2673" s="25">
        <v>0</v>
      </c>
      <c r="AF2673" s="25">
        <v>0</v>
      </c>
      <c r="AG2673" s="25">
        <v>0</v>
      </c>
      <c r="AH2673" s="109"/>
      <c r="AI2673" s="25">
        <v>0</v>
      </c>
      <c r="AJ2673" s="25">
        <v>0</v>
      </c>
      <c r="AK2673" s="123">
        <v>0</v>
      </c>
      <c r="AL2673" s="25">
        <v>0</v>
      </c>
      <c r="AM2673" s="25">
        <v>0</v>
      </c>
      <c r="AN2673" s="25">
        <v>0</v>
      </c>
      <c r="AO2673" s="109"/>
      <c r="AP2673" s="25">
        <v>0</v>
      </c>
      <c r="AQ2673" s="25">
        <v>0</v>
      </c>
      <c r="AR2673" s="25">
        <v>0</v>
      </c>
      <c r="AS2673" s="25">
        <v>0</v>
      </c>
      <c r="AT2673" s="25">
        <v>0</v>
      </c>
      <c r="AU2673" s="25">
        <v>0</v>
      </c>
      <c r="AW2673" t="str">
        <f t="shared" si="225"/>
        <v>Phạm Thanh Hà</v>
      </c>
      <c r="AX2673" s="27" t="str">
        <f t="shared" si="226"/>
        <v>Hoàng Phương Lê</v>
      </c>
      <c r="AY2673" s="4" t="str">
        <f t="shared" si="227"/>
        <v>VIN+</v>
      </c>
    </row>
    <row r="2674" spans="1:51" outlineLevel="1" x14ac:dyDescent="0.25">
      <c r="A2674" s="4" t="s">
        <v>1104</v>
      </c>
      <c r="B2674" s="4" t="s">
        <v>797</v>
      </c>
      <c r="C2674" s="4" t="s">
        <v>451</v>
      </c>
      <c r="D2674" s="11" t="s">
        <v>779</v>
      </c>
      <c r="E2674" s="32" t="s">
        <v>683</v>
      </c>
      <c r="F2674" s="11" t="s">
        <v>710</v>
      </c>
      <c r="G2674" s="35">
        <v>5274316</v>
      </c>
      <c r="H2674" s="4" t="s">
        <v>4095</v>
      </c>
      <c r="I2674" s="4"/>
      <c r="J2674" s="4"/>
      <c r="K2674" s="4"/>
      <c r="L2674" s="4"/>
      <c r="M2674" s="33"/>
      <c r="N2674" s="38"/>
      <c r="O2674" s="33"/>
      <c r="P2674" s="244">
        <f t="shared" si="224"/>
        <v>303.49700000000001</v>
      </c>
      <c r="Q2674" s="25"/>
      <c r="R2674" s="25"/>
      <c r="S2674" s="25"/>
      <c r="T2674" s="109"/>
      <c r="U2674" s="25"/>
      <c r="V2674" s="25"/>
      <c r="W2674" s="25"/>
      <c r="X2674" s="25">
        <v>0</v>
      </c>
      <c r="Y2674" s="25"/>
      <c r="Z2674" s="25">
        <v>0</v>
      </c>
      <c r="AA2674" s="109"/>
      <c r="AB2674" s="25">
        <v>0</v>
      </c>
      <c r="AC2674" s="25">
        <v>0</v>
      </c>
      <c r="AD2674" s="25">
        <v>0</v>
      </c>
      <c r="AE2674" s="25">
        <v>0</v>
      </c>
      <c r="AF2674" s="25">
        <v>0</v>
      </c>
      <c r="AG2674" s="25">
        <v>0</v>
      </c>
      <c r="AH2674" s="109"/>
      <c r="AI2674" s="25">
        <v>0</v>
      </c>
      <c r="AJ2674" s="25">
        <v>0</v>
      </c>
      <c r="AK2674" s="123">
        <v>0</v>
      </c>
      <c r="AL2674" s="25">
        <v>0</v>
      </c>
      <c r="AM2674" s="25">
        <v>0</v>
      </c>
      <c r="AN2674" s="25">
        <v>0</v>
      </c>
      <c r="AO2674" s="109"/>
      <c r="AP2674" s="25">
        <v>0</v>
      </c>
      <c r="AQ2674" s="25">
        <v>0</v>
      </c>
      <c r="AR2674" s="25">
        <v>0</v>
      </c>
      <c r="AS2674" s="25">
        <v>0</v>
      </c>
      <c r="AT2674" s="25">
        <v>0</v>
      </c>
      <c r="AU2674" s="25">
        <v>303.49700000000001</v>
      </c>
      <c r="AW2674" t="str">
        <f t="shared" si="225"/>
        <v>Phạm Thanh Hà</v>
      </c>
      <c r="AX2674" s="27" t="str">
        <f t="shared" si="226"/>
        <v>Hoàng Phương Lê</v>
      </c>
      <c r="AY2674" s="4" t="str">
        <f t="shared" si="227"/>
        <v>VIN+</v>
      </c>
    </row>
    <row r="2675" spans="1:51" outlineLevel="1" x14ac:dyDescent="0.25">
      <c r="A2675" s="4" t="s">
        <v>1104</v>
      </c>
      <c r="B2675" s="4" t="s">
        <v>797</v>
      </c>
      <c r="C2675" s="4" t="s">
        <v>451</v>
      </c>
      <c r="D2675" s="11" t="s">
        <v>779</v>
      </c>
      <c r="E2675" s="32" t="s">
        <v>683</v>
      </c>
      <c r="F2675" s="11" t="s">
        <v>710</v>
      </c>
      <c r="G2675" s="35">
        <v>5300884</v>
      </c>
      <c r="H2675" s="4" t="s">
        <v>4096</v>
      </c>
      <c r="I2675" s="4"/>
      <c r="J2675" s="4"/>
      <c r="K2675" s="4"/>
      <c r="L2675" s="4"/>
      <c r="M2675" s="33"/>
      <c r="N2675" s="38"/>
      <c r="O2675" s="33"/>
      <c r="P2675" s="244">
        <f t="shared" si="224"/>
        <v>238.464</v>
      </c>
      <c r="Q2675" s="25"/>
      <c r="R2675" s="25"/>
      <c r="S2675" s="25"/>
      <c r="T2675" s="109"/>
      <c r="U2675" s="25"/>
      <c r="V2675" s="25"/>
      <c r="W2675" s="25"/>
      <c r="X2675" s="25">
        <v>0</v>
      </c>
      <c r="Y2675" s="25"/>
      <c r="Z2675" s="25">
        <v>0</v>
      </c>
      <c r="AA2675" s="109"/>
      <c r="AB2675" s="25">
        <v>0</v>
      </c>
      <c r="AC2675" s="25">
        <v>0</v>
      </c>
      <c r="AD2675" s="25">
        <v>0</v>
      </c>
      <c r="AE2675" s="25">
        <v>0</v>
      </c>
      <c r="AF2675" s="25">
        <v>0</v>
      </c>
      <c r="AG2675" s="25">
        <v>0</v>
      </c>
      <c r="AH2675" s="109"/>
      <c r="AI2675" s="25">
        <v>0</v>
      </c>
      <c r="AJ2675" s="25">
        <v>0</v>
      </c>
      <c r="AK2675" s="123">
        <v>0</v>
      </c>
      <c r="AL2675" s="25">
        <v>0</v>
      </c>
      <c r="AM2675" s="25">
        <v>0</v>
      </c>
      <c r="AN2675" s="25">
        <v>0</v>
      </c>
      <c r="AO2675" s="109"/>
      <c r="AP2675" s="25">
        <v>0</v>
      </c>
      <c r="AQ2675" s="25">
        <v>238.464</v>
      </c>
      <c r="AR2675" s="25">
        <v>0</v>
      </c>
      <c r="AS2675" s="25">
        <v>0</v>
      </c>
      <c r="AT2675" s="25">
        <v>0</v>
      </c>
      <c r="AU2675" s="25">
        <v>0</v>
      </c>
      <c r="AW2675" t="str">
        <f t="shared" si="225"/>
        <v>Phạm Thanh Hà</v>
      </c>
      <c r="AX2675" s="27" t="str">
        <f t="shared" si="226"/>
        <v>Hoàng Phương Lê</v>
      </c>
      <c r="AY2675" s="4" t="str">
        <f t="shared" si="227"/>
        <v>VIN+</v>
      </c>
    </row>
    <row r="2676" spans="1:51" outlineLevel="1" x14ac:dyDescent="0.25">
      <c r="A2676" s="4" t="s">
        <v>1104</v>
      </c>
      <c r="B2676" s="4" t="s">
        <v>797</v>
      </c>
      <c r="C2676" s="4" t="s">
        <v>451</v>
      </c>
      <c r="D2676" s="11" t="s">
        <v>779</v>
      </c>
      <c r="E2676" s="32" t="s">
        <v>683</v>
      </c>
      <c r="F2676" s="11" t="s">
        <v>710</v>
      </c>
      <c r="G2676" s="35">
        <v>5297940</v>
      </c>
      <c r="H2676" s="4" t="s">
        <v>4097</v>
      </c>
      <c r="I2676" s="4"/>
      <c r="J2676" s="4"/>
      <c r="K2676" s="4"/>
      <c r="L2676" s="4"/>
      <c r="M2676" s="33"/>
      <c r="N2676" s="38"/>
      <c r="O2676" s="33"/>
      <c r="P2676" s="244">
        <f t="shared" si="224"/>
        <v>0</v>
      </c>
      <c r="Q2676" s="25"/>
      <c r="R2676" s="25"/>
      <c r="S2676" s="25"/>
      <c r="T2676" s="109"/>
      <c r="U2676" s="25"/>
      <c r="V2676" s="25"/>
      <c r="W2676" s="25"/>
      <c r="X2676" s="25">
        <v>0</v>
      </c>
      <c r="Y2676" s="25"/>
      <c r="Z2676" s="25">
        <v>0</v>
      </c>
      <c r="AA2676" s="109"/>
      <c r="AB2676" s="25">
        <v>0</v>
      </c>
      <c r="AC2676" s="25">
        <v>0</v>
      </c>
      <c r="AD2676" s="25">
        <v>0</v>
      </c>
      <c r="AE2676" s="25">
        <v>0</v>
      </c>
      <c r="AF2676" s="25">
        <v>0</v>
      </c>
      <c r="AG2676" s="25">
        <v>0</v>
      </c>
      <c r="AH2676" s="109"/>
      <c r="AI2676" s="25">
        <v>0</v>
      </c>
      <c r="AJ2676" s="25">
        <v>0</v>
      </c>
      <c r="AK2676" s="123">
        <v>0</v>
      </c>
      <c r="AL2676" s="25">
        <v>0</v>
      </c>
      <c r="AM2676" s="25">
        <v>0</v>
      </c>
      <c r="AN2676" s="25">
        <v>0</v>
      </c>
      <c r="AO2676" s="109"/>
      <c r="AP2676" s="25">
        <v>0</v>
      </c>
      <c r="AQ2676" s="25">
        <v>0</v>
      </c>
      <c r="AR2676" s="25">
        <v>0</v>
      </c>
      <c r="AS2676" s="25">
        <v>0</v>
      </c>
      <c r="AT2676" s="25">
        <v>0</v>
      </c>
      <c r="AU2676" s="25">
        <v>0</v>
      </c>
      <c r="AW2676" t="str">
        <f t="shared" si="225"/>
        <v>Phạm Thanh Hà</v>
      </c>
      <c r="AX2676" s="27" t="str">
        <f t="shared" si="226"/>
        <v>Hoàng Phương Lê</v>
      </c>
      <c r="AY2676" s="4" t="str">
        <f t="shared" si="227"/>
        <v>VIN+</v>
      </c>
    </row>
    <row r="2677" spans="1:51" outlineLevel="1" x14ac:dyDescent="0.25">
      <c r="A2677" s="4" t="s">
        <v>1104</v>
      </c>
      <c r="B2677" s="4" t="s">
        <v>797</v>
      </c>
      <c r="C2677" s="4" t="s">
        <v>451</v>
      </c>
      <c r="D2677" s="11" t="s">
        <v>779</v>
      </c>
      <c r="E2677" s="32" t="s">
        <v>683</v>
      </c>
      <c r="F2677" s="11" t="s">
        <v>710</v>
      </c>
      <c r="G2677" s="35">
        <v>5298091</v>
      </c>
      <c r="H2677" s="4" t="s">
        <v>4098</v>
      </c>
      <c r="I2677" s="4"/>
      <c r="J2677" s="4"/>
      <c r="K2677" s="4"/>
      <c r="L2677" s="4"/>
      <c r="M2677" s="33"/>
      <c r="N2677" s="38"/>
      <c r="O2677" s="33"/>
      <c r="P2677" s="244">
        <f t="shared" si="224"/>
        <v>0</v>
      </c>
      <c r="Q2677" s="25"/>
      <c r="R2677" s="25"/>
      <c r="S2677" s="25"/>
      <c r="T2677" s="109"/>
      <c r="U2677" s="25"/>
      <c r="V2677" s="25"/>
      <c r="W2677" s="25"/>
      <c r="X2677" s="25">
        <v>0</v>
      </c>
      <c r="Y2677" s="25"/>
      <c r="Z2677" s="25">
        <v>0</v>
      </c>
      <c r="AA2677" s="109"/>
      <c r="AB2677" s="25">
        <v>0</v>
      </c>
      <c r="AC2677" s="25">
        <v>0</v>
      </c>
      <c r="AD2677" s="25">
        <v>0</v>
      </c>
      <c r="AE2677" s="25">
        <v>0</v>
      </c>
      <c r="AF2677" s="25">
        <v>0</v>
      </c>
      <c r="AG2677" s="25">
        <v>0</v>
      </c>
      <c r="AH2677" s="109"/>
      <c r="AI2677" s="25">
        <v>0</v>
      </c>
      <c r="AJ2677" s="25">
        <v>0</v>
      </c>
      <c r="AK2677" s="123">
        <v>0</v>
      </c>
      <c r="AL2677" s="25">
        <v>0</v>
      </c>
      <c r="AM2677" s="25">
        <v>0</v>
      </c>
      <c r="AN2677" s="25">
        <v>0</v>
      </c>
      <c r="AO2677" s="109"/>
      <c r="AP2677" s="25">
        <v>0</v>
      </c>
      <c r="AQ2677" s="25">
        <v>0</v>
      </c>
      <c r="AR2677" s="25">
        <v>0</v>
      </c>
      <c r="AS2677" s="25">
        <v>0</v>
      </c>
      <c r="AT2677" s="25">
        <v>0</v>
      </c>
      <c r="AU2677" s="25">
        <v>0</v>
      </c>
      <c r="AW2677" t="str">
        <f t="shared" si="225"/>
        <v>Phạm Thanh Hà</v>
      </c>
      <c r="AX2677" s="27" t="str">
        <f t="shared" si="226"/>
        <v>Hoàng Phương Lê</v>
      </c>
      <c r="AY2677" s="4" t="str">
        <f t="shared" si="227"/>
        <v>VIN+</v>
      </c>
    </row>
    <row r="2678" spans="1:51" outlineLevel="1" x14ac:dyDescent="0.25">
      <c r="A2678" s="4" t="s">
        <v>1104</v>
      </c>
      <c r="B2678" s="4" t="s">
        <v>797</v>
      </c>
      <c r="C2678" s="4" t="s">
        <v>451</v>
      </c>
      <c r="D2678" s="11" t="s">
        <v>779</v>
      </c>
      <c r="E2678" s="32" t="s">
        <v>683</v>
      </c>
      <c r="F2678" s="11" t="s">
        <v>710</v>
      </c>
      <c r="G2678" s="35">
        <v>5296349</v>
      </c>
      <c r="H2678" s="4" t="s">
        <v>4099</v>
      </c>
      <c r="I2678" s="4"/>
      <c r="J2678" s="4"/>
      <c r="K2678" s="4"/>
      <c r="L2678" s="4"/>
      <c r="M2678" s="33"/>
      <c r="N2678" s="38"/>
      <c r="O2678" s="33"/>
      <c r="P2678" s="244">
        <f t="shared" si="224"/>
        <v>0</v>
      </c>
      <c r="Q2678" s="25"/>
      <c r="R2678" s="25"/>
      <c r="S2678" s="25"/>
      <c r="T2678" s="109"/>
      <c r="U2678" s="25"/>
      <c r="V2678" s="25"/>
      <c r="W2678" s="25"/>
      <c r="X2678" s="25">
        <v>0</v>
      </c>
      <c r="Y2678" s="25"/>
      <c r="Z2678" s="25">
        <v>0</v>
      </c>
      <c r="AA2678" s="109"/>
      <c r="AB2678" s="25">
        <v>0</v>
      </c>
      <c r="AC2678" s="25">
        <v>0</v>
      </c>
      <c r="AD2678" s="25">
        <v>0</v>
      </c>
      <c r="AE2678" s="25">
        <v>0</v>
      </c>
      <c r="AF2678" s="25">
        <v>0</v>
      </c>
      <c r="AG2678" s="25">
        <v>0</v>
      </c>
      <c r="AH2678" s="109"/>
      <c r="AI2678" s="25">
        <v>0</v>
      </c>
      <c r="AJ2678" s="25">
        <v>0</v>
      </c>
      <c r="AK2678" s="123">
        <v>0</v>
      </c>
      <c r="AL2678" s="25">
        <v>0</v>
      </c>
      <c r="AM2678" s="25">
        <v>0</v>
      </c>
      <c r="AN2678" s="25">
        <v>0</v>
      </c>
      <c r="AO2678" s="109"/>
      <c r="AP2678" s="25">
        <v>0</v>
      </c>
      <c r="AQ2678" s="25">
        <v>0</v>
      </c>
      <c r="AR2678" s="25">
        <v>0</v>
      </c>
      <c r="AS2678" s="25">
        <v>0</v>
      </c>
      <c r="AT2678" s="25">
        <v>0</v>
      </c>
      <c r="AU2678" s="25">
        <v>0</v>
      </c>
      <c r="AW2678" t="str">
        <f t="shared" si="225"/>
        <v>Phạm Thanh Hà</v>
      </c>
      <c r="AX2678" s="27" t="str">
        <f t="shared" si="226"/>
        <v>Hoàng Phương Lê</v>
      </c>
      <c r="AY2678" s="4" t="str">
        <f t="shared" si="227"/>
        <v>VIN+</v>
      </c>
    </row>
    <row r="2679" spans="1:51" outlineLevel="1" x14ac:dyDescent="0.25">
      <c r="A2679" s="4" t="s">
        <v>1104</v>
      </c>
      <c r="B2679" s="4" t="s">
        <v>797</v>
      </c>
      <c r="C2679" s="4" t="s">
        <v>451</v>
      </c>
      <c r="D2679" s="11" t="s">
        <v>779</v>
      </c>
      <c r="E2679" s="32" t="s">
        <v>683</v>
      </c>
      <c r="F2679" s="11" t="s">
        <v>710</v>
      </c>
      <c r="G2679" s="35">
        <v>5292530</v>
      </c>
      <c r="H2679" s="4" t="s">
        <v>4100</v>
      </c>
      <c r="I2679" s="4"/>
      <c r="J2679" s="4"/>
      <c r="K2679" s="4"/>
      <c r="L2679" s="4"/>
      <c r="M2679" s="33"/>
      <c r="N2679" s="38"/>
      <c r="O2679" s="33"/>
      <c r="P2679" s="244">
        <f t="shared" si="224"/>
        <v>476.928</v>
      </c>
      <c r="Q2679" s="25"/>
      <c r="R2679" s="25"/>
      <c r="S2679" s="25"/>
      <c r="T2679" s="109"/>
      <c r="U2679" s="25"/>
      <c r="V2679" s="25"/>
      <c r="W2679" s="25"/>
      <c r="X2679" s="25">
        <v>0</v>
      </c>
      <c r="Y2679" s="25"/>
      <c r="Z2679" s="25">
        <v>0</v>
      </c>
      <c r="AA2679" s="109"/>
      <c r="AB2679" s="25">
        <v>0</v>
      </c>
      <c r="AC2679" s="25">
        <v>0</v>
      </c>
      <c r="AD2679" s="25">
        <v>0</v>
      </c>
      <c r="AE2679" s="25">
        <v>0</v>
      </c>
      <c r="AF2679" s="25">
        <v>0</v>
      </c>
      <c r="AG2679" s="25">
        <v>0</v>
      </c>
      <c r="AH2679" s="109"/>
      <c r="AI2679" s="25">
        <v>0</v>
      </c>
      <c r="AJ2679" s="25">
        <v>476.928</v>
      </c>
      <c r="AK2679" s="123">
        <v>0</v>
      </c>
      <c r="AL2679" s="25">
        <v>0</v>
      </c>
      <c r="AM2679" s="25">
        <v>0</v>
      </c>
      <c r="AN2679" s="25">
        <v>0</v>
      </c>
      <c r="AO2679" s="109"/>
      <c r="AP2679" s="25">
        <v>0</v>
      </c>
      <c r="AQ2679" s="25">
        <v>0</v>
      </c>
      <c r="AR2679" s="25">
        <v>0</v>
      </c>
      <c r="AS2679" s="25">
        <v>0</v>
      </c>
      <c r="AT2679" s="25">
        <v>0</v>
      </c>
      <c r="AU2679" s="25">
        <v>0</v>
      </c>
      <c r="AW2679" t="str">
        <f t="shared" si="225"/>
        <v>Phạm Thanh Hà</v>
      </c>
      <c r="AX2679" s="27" t="str">
        <f t="shared" si="226"/>
        <v>Hoàng Phương Lê</v>
      </c>
      <c r="AY2679" s="4" t="str">
        <f t="shared" si="227"/>
        <v>VIN+</v>
      </c>
    </row>
    <row r="2680" spans="1:51" outlineLevel="1" x14ac:dyDescent="0.25">
      <c r="A2680" s="4" t="s">
        <v>1104</v>
      </c>
      <c r="B2680" s="4" t="s">
        <v>797</v>
      </c>
      <c r="C2680" s="4" t="s">
        <v>451</v>
      </c>
      <c r="D2680" s="11" t="s">
        <v>779</v>
      </c>
      <c r="E2680" s="32" t="s">
        <v>683</v>
      </c>
      <c r="F2680" s="11" t="s">
        <v>710</v>
      </c>
      <c r="G2680" s="35">
        <v>5277458</v>
      </c>
      <c r="H2680" s="4" t="s">
        <v>4101</v>
      </c>
      <c r="I2680" s="4"/>
      <c r="J2680" s="4"/>
      <c r="K2680" s="4"/>
      <c r="L2680" s="4"/>
      <c r="M2680" s="33"/>
      <c r="N2680" s="38"/>
      <c r="O2680" s="33"/>
      <c r="P2680" s="244">
        <f t="shared" si="224"/>
        <v>359.05700000000002</v>
      </c>
      <c r="Q2680" s="25"/>
      <c r="R2680" s="25"/>
      <c r="S2680" s="25"/>
      <c r="T2680" s="109"/>
      <c r="U2680" s="25"/>
      <c r="V2680" s="25"/>
      <c r="W2680" s="25"/>
      <c r="X2680" s="25">
        <v>0</v>
      </c>
      <c r="Y2680" s="25"/>
      <c r="Z2680" s="25">
        <v>0</v>
      </c>
      <c r="AA2680" s="109"/>
      <c r="AB2680" s="25">
        <v>0</v>
      </c>
      <c r="AC2680" s="25">
        <v>0</v>
      </c>
      <c r="AD2680" s="25">
        <v>0</v>
      </c>
      <c r="AE2680" s="25">
        <v>0</v>
      </c>
      <c r="AF2680" s="25">
        <v>0</v>
      </c>
      <c r="AG2680" s="25">
        <v>0</v>
      </c>
      <c r="AH2680" s="109"/>
      <c r="AI2680" s="25">
        <v>0</v>
      </c>
      <c r="AJ2680" s="25">
        <v>0</v>
      </c>
      <c r="AK2680" s="123">
        <v>0</v>
      </c>
      <c r="AL2680" s="25">
        <v>0</v>
      </c>
      <c r="AM2680" s="25">
        <v>0</v>
      </c>
      <c r="AN2680" s="25">
        <v>0</v>
      </c>
      <c r="AO2680" s="109"/>
      <c r="AP2680" s="25">
        <v>0</v>
      </c>
      <c r="AQ2680" s="25">
        <v>359.05700000000002</v>
      </c>
      <c r="AR2680" s="25">
        <v>0</v>
      </c>
      <c r="AS2680" s="25">
        <v>0</v>
      </c>
      <c r="AT2680" s="25">
        <v>0</v>
      </c>
      <c r="AU2680" s="25">
        <v>0</v>
      </c>
      <c r="AW2680" t="str">
        <f t="shared" si="225"/>
        <v>Phạm Thanh Hà</v>
      </c>
      <c r="AX2680" s="27" t="str">
        <f t="shared" si="226"/>
        <v>Hoàng Phương Lê</v>
      </c>
      <c r="AY2680" s="4" t="str">
        <f t="shared" si="227"/>
        <v>VIN+</v>
      </c>
    </row>
    <row r="2681" spans="1:51" outlineLevel="1" x14ac:dyDescent="0.25">
      <c r="A2681" s="4" t="s">
        <v>1104</v>
      </c>
      <c r="B2681" s="4" t="s">
        <v>797</v>
      </c>
      <c r="C2681" s="4" t="s">
        <v>451</v>
      </c>
      <c r="D2681" s="11" t="s">
        <v>779</v>
      </c>
      <c r="E2681" s="32" t="s">
        <v>683</v>
      </c>
      <c r="F2681" s="11" t="s">
        <v>710</v>
      </c>
      <c r="G2681" s="35">
        <v>5271755</v>
      </c>
      <c r="H2681" s="4" t="s">
        <v>4102</v>
      </c>
      <c r="I2681" s="4"/>
      <c r="J2681" s="4"/>
      <c r="K2681" s="4"/>
      <c r="L2681" s="4"/>
      <c r="M2681" s="33"/>
      <c r="N2681" s="38"/>
      <c r="O2681" s="33"/>
      <c r="P2681" s="244">
        <f t="shared" si="224"/>
        <v>0</v>
      </c>
      <c r="Q2681" s="25"/>
      <c r="R2681" s="25"/>
      <c r="S2681" s="25"/>
      <c r="T2681" s="109"/>
      <c r="U2681" s="25"/>
      <c r="V2681" s="25"/>
      <c r="W2681" s="25"/>
      <c r="X2681" s="25">
        <v>0</v>
      </c>
      <c r="Y2681" s="25"/>
      <c r="Z2681" s="25">
        <v>0</v>
      </c>
      <c r="AA2681" s="109"/>
      <c r="AB2681" s="25">
        <v>0</v>
      </c>
      <c r="AC2681" s="25">
        <v>0</v>
      </c>
      <c r="AD2681" s="25">
        <v>0</v>
      </c>
      <c r="AE2681" s="25">
        <v>0</v>
      </c>
      <c r="AF2681" s="25">
        <v>0</v>
      </c>
      <c r="AG2681" s="25">
        <v>0</v>
      </c>
      <c r="AH2681" s="109"/>
      <c r="AI2681" s="25">
        <v>0</v>
      </c>
      <c r="AJ2681" s="25">
        <v>0</v>
      </c>
      <c r="AK2681" s="123">
        <v>0</v>
      </c>
      <c r="AL2681" s="25">
        <v>0</v>
      </c>
      <c r="AM2681" s="25">
        <v>0</v>
      </c>
      <c r="AN2681" s="25">
        <v>0</v>
      </c>
      <c r="AO2681" s="109"/>
      <c r="AP2681" s="25">
        <v>0</v>
      </c>
      <c r="AQ2681" s="25">
        <v>0</v>
      </c>
      <c r="AR2681" s="25">
        <v>0</v>
      </c>
      <c r="AS2681" s="25">
        <v>0</v>
      </c>
      <c r="AT2681" s="25">
        <v>0</v>
      </c>
      <c r="AU2681" s="25">
        <v>0</v>
      </c>
      <c r="AW2681" t="str">
        <f t="shared" si="225"/>
        <v>Phạm Thanh Hà</v>
      </c>
      <c r="AX2681" s="27" t="str">
        <f t="shared" si="226"/>
        <v>Hoàng Phương Lê</v>
      </c>
      <c r="AY2681" s="4" t="str">
        <f t="shared" si="227"/>
        <v>VIN+</v>
      </c>
    </row>
    <row r="2682" spans="1:51" outlineLevel="1" x14ac:dyDescent="0.25">
      <c r="A2682" s="4" t="s">
        <v>1104</v>
      </c>
      <c r="B2682" s="4" t="s">
        <v>797</v>
      </c>
      <c r="C2682" s="4" t="s">
        <v>451</v>
      </c>
      <c r="D2682" s="11" t="s">
        <v>779</v>
      </c>
      <c r="E2682" s="32" t="s">
        <v>683</v>
      </c>
      <c r="F2682" s="11" t="s">
        <v>710</v>
      </c>
      <c r="G2682" s="35">
        <v>5291247</v>
      </c>
      <c r="H2682" s="4" t="s">
        <v>4103</v>
      </c>
      <c r="I2682" s="4"/>
      <c r="J2682" s="4"/>
      <c r="K2682" s="4"/>
      <c r="L2682" s="4"/>
      <c r="M2682" s="33"/>
      <c r="N2682" s="38"/>
      <c r="O2682" s="33"/>
      <c r="P2682" s="244">
        <f t="shared" si="224"/>
        <v>0</v>
      </c>
      <c r="Q2682" s="25"/>
      <c r="R2682" s="25"/>
      <c r="S2682" s="25"/>
      <c r="T2682" s="109"/>
      <c r="U2682" s="25"/>
      <c r="V2682" s="25"/>
      <c r="W2682" s="25"/>
      <c r="X2682" s="25">
        <v>0</v>
      </c>
      <c r="Y2682" s="25"/>
      <c r="Z2682" s="25">
        <v>0</v>
      </c>
      <c r="AA2682" s="109"/>
      <c r="AB2682" s="25">
        <v>0</v>
      </c>
      <c r="AC2682" s="25">
        <v>0</v>
      </c>
      <c r="AD2682" s="25">
        <v>0</v>
      </c>
      <c r="AE2682" s="25">
        <v>0</v>
      </c>
      <c r="AF2682" s="25">
        <v>0</v>
      </c>
      <c r="AG2682" s="25">
        <v>0</v>
      </c>
      <c r="AH2682" s="109"/>
      <c r="AI2682" s="25">
        <v>0</v>
      </c>
      <c r="AJ2682" s="25">
        <v>0</v>
      </c>
      <c r="AK2682" s="123">
        <v>0</v>
      </c>
      <c r="AL2682" s="25">
        <v>0</v>
      </c>
      <c r="AM2682" s="25">
        <v>0</v>
      </c>
      <c r="AN2682" s="25">
        <v>0</v>
      </c>
      <c r="AO2682" s="109"/>
      <c r="AP2682" s="25">
        <v>0</v>
      </c>
      <c r="AQ2682" s="25">
        <v>0</v>
      </c>
      <c r="AR2682" s="25">
        <v>0</v>
      </c>
      <c r="AS2682" s="25">
        <v>0</v>
      </c>
      <c r="AT2682" s="25">
        <v>0</v>
      </c>
      <c r="AU2682" s="25">
        <v>0</v>
      </c>
      <c r="AW2682" t="str">
        <f t="shared" si="225"/>
        <v>Phạm Thanh Hà</v>
      </c>
      <c r="AX2682" s="27" t="str">
        <f t="shared" si="226"/>
        <v>Hoàng Phương Lê</v>
      </c>
      <c r="AY2682" s="4" t="str">
        <f t="shared" si="227"/>
        <v>VIN+</v>
      </c>
    </row>
    <row r="2683" spans="1:51" outlineLevel="1" x14ac:dyDescent="0.25">
      <c r="A2683" s="4" t="s">
        <v>1104</v>
      </c>
      <c r="B2683" s="4" t="s">
        <v>797</v>
      </c>
      <c r="C2683" s="4" t="s">
        <v>451</v>
      </c>
      <c r="D2683" s="11" t="s">
        <v>779</v>
      </c>
      <c r="E2683" s="32" t="s">
        <v>683</v>
      </c>
      <c r="F2683" s="11" t="s">
        <v>710</v>
      </c>
      <c r="G2683" s="35">
        <v>5297030</v>
      </c>
      <c r="H2683" s="4" t="s">
        <v>4104</v>
      </c>
      <c r="I2683" s="4"/>
      <c r="J2683" s="4"/>
      <c r="K2683" s="4"/>
      <c r="L2683" s="4"/>
      <c r="M2683" s="33"/>
      <c r="N2683" s="38"/>
      <c r="O2683" s="33"/>
      <c r="P2683" s="244">
        <f t="shared" si="224"/>
        <v>657.52600000000007</v>
      </c>
      <c r="Q2683" s="25"/>
      <c r="R2683" s="25"/>
      <c r="S2683" s="25"/>
      <c r="T2683" s="109"/>
      <c r="U2683" s="25"/>
      <c r="V2683" s="25"/>
      <c r="W2683" s="25"/>
      <c r="X2683" s="25">
        <v>0</v>
      </c>
      <c r="Y2683" s="25"/>
      <c r="Z2683" s="25">
        <v>0</v>
      </c>
      <c r="AA2683" s="109"/>
      <c r="AB2683" s="25">
        <v>0</v>
      </c>
      <c r="AC2683" s="25">
        <v>0</v>
      </c>
      <c r="AD2683" s="25">
        <v>0</v>
      </c>
      <c r="AE2683" s="25">
        <v>0</v>
      </c>
      <c r="AF2683" s="25">
        <v>0</v>
      </c>
      <c r="AG2683" s="25">
        <v>0</v>
      </c>
      <c r="AH2683" s="109"/>
      <c r="AI2683" s="25">
        <v>0</v>
      </c>
      <c r="AJ2683" s="25">
        <v>0</v>
      </c>
      <c r="AK2683" s="123">
        <v>0</v>
      </c>
      <c r="AL2683" s="25">
        <v>238.464</v>
      </c>
      <c r="AM2683" s="25">
        <v>0</v>
      </c>
      <c r="AN2683" s="25">
        <v>0</v>
      </c>
      <c r="AO2683" s="109"/>
      <c r="AP2683" s="25">
        <v>0</v>
      </c>
      <c r="AQ2683" s="25">
        <v>0</v>
      </c>
      <c r="AR2683" s="25">
        <v>0</v>
      </c>
      <c r="AS2683" s="25">
        <v>0</v>
      </c>
      <c r="AT2683" s="25">
        <v>419.06200000000001</v>
      </c>
      <c r="AU2683" s="25">
        <v>0</v>
      </c>
      <c r="AW2683" t="str">
        <f t="shared" si="225"/>
        <v>Phạm Thanh Hà</v>
      </c>
      <c r="AX2683" s="27" t="str">
        <f t="shared" si="226"/>
        <v>Hoàng Phương Lê</v>
      </c>
      <c r="AY2683" s="4" t="str">
        <f t="shared" si="227"/>
        <v>VIN+</v>
      </c>
    </row>
    <row r="2684" spans="1:51" outlineLevel="1" x14ac:dyDescent="0.25">
      <c r="A2684" s="4" t="s">
        <v>1104</v>
      </c>
      <c r="B2684" s="4" t="s">
        <v>797</v>
      </c>
      <c r="C2684" s="4" t="s">
        <v>451</v>
      </c>
      <c r="D2684" s="11" t="s">
        <v>779</v>
      </c>
      <c r="E2684" s="32" t="s">
        <v>683</v>
      </c>
      <c r="F2684" s="11" t="s">
        <v>710</v>
      </c>
      <c r="G2684" s="35">
        <v>5291278</v>
      </c>
      <c r="H2684" s="4" t="s">
        <v>4105</v>
      </c>
      <c r="I2684" s="4"/>
      <c r="J2684" s="4"/>
      <c r="K2684" s="4"/>
      <c r="L2684" s="4"/>
      <c r="M2684" s="33"/>
      <c r="N2684" s="38"/>
      <c r="O2684" s="33"/>
      <c r="P2684" s="244">
        <f t="shared" si="224"/>
        <v>238.464</v>
      </c>
      <c r="Q2684" s="25"/>
      <c r="R2684" s="25"/>
      <c r="S2684" s="25"/>
      <c r="T2684" s="109"/>
      <c r="U2684" s="25"/>
      <c r="V2684" s="25"/>
      <c r="W2684" s="25"/>
      <c r="X2684" s="25">
        <v>0</v>
      </c>
      <c r="Y2684" s="25"/>
      <c r="Z2684" s="25">
        <v>0</v>
      </c>
      <c r="AA2684" s="109"/>
      <c r="AB2684" s="25">
        <v>0</v>
      </c>
      <c r="AC2684" s="25">
        <v>0</v>
      </c>
      <c r="AD2684" s="25">
        <v>0</v>
      </c>
      <c r="AE2684" s="25">
        <v>0</v>
      </c>
      <c r="AF2684" s="25">
        <v>0</v>
      </c>
      <c r="AG2684" s="25">
        <v>0</v>
      </c>
      <c r="AH2684" s="109"/>
      <c r="AI2684" s="25">
        <v>0</v>
      </c>
      <c r="AJ2684" s="25">
        <v>0</v>
      </c>
      <c r="AK2684" s="123">
        <v>0</v>
      </c>
      <c r="AL2684" s="25">
        <v>0</v>
      </c>
      <c r="AM2684" s="25">
        <v>238.464</v>
      </c>
      <c r="AN2684" s="25">
        <v>0</v>
      </c>
      <c r="AO2684" s="109"/>
      <c r="AP2684" s="25">
        <v>0</v>
      </c>
      <c r="AQ2684" s="25">
        <v>0</v>
      </c>
      <c r="AR2684" s="25">
        <v>0</v>
      </c>
      <c r="AS2684" s="25">
        <v>0</v>
      </c>
      <c r="AT2684" s="25">
        <v>0</v>
      </c>
      <c r="AU2684" s="25">
        <v>0</v>
      </c>
      <c r="AW2684" t="str">
        <f t="shared" si="225"/>
        <v>Phạm Thanh Hà</v>
      </c>
      <c r="AX2684" s="27" t="str">
        <f t="shared" si="226"/>
        <v>Hoàng Phương Lê</v>
      </c>
      <c r="AY2684" s="4" t="str">
        <f t="shared" si="227"/>
        <v>VIN+</v>
      </c>
    </row>
    <row r="2685" spans="1:51" outlineLevel="1" x14ac:dyDescent="0.25">
      <c r="A2685" s="4" t="s">
        <v>1104</v>
      </c>
      <c r="B2685" s="4" t="s">
        <v>797</v>
      </c>
      <c r="C2685" s="4" t="s">
        <v>451</v>
      </c>
      <c r="D2685" s="11" t="s">
        <v>779</v>
      </c>
      <c r="E2685" s="32" t="s">
        <v>683</v>
      </c>
      <c r="F2685" s="11" t="s">
        <v>710</v>
      </c>
      <c r="G2685" s="35">
        <v>5297850</v>
      </c>
      <c r="H2685" s="4" t="s">
        <v>4106</v>
      </c>
      <c r="I2685" s="4"/>
      <c r="J2685" s="4"/>
      <c r="K2685" s="4"/>
      <c r="L2685" s="4"/>
      <c r="M2685" s="33"/>
      <c r="N2685" s="38"/>
      <c r="O2685" s="33"/>
      <c r="P2685" s="244">
        <f t="shared" si="224"/>
        <v>476.928</v>
      </c>
      <c r="Q2685" s="25"/>
      <c r="R2685" s="25"/>
      <c r="S2685" s="25"/>
      <c r="T2685" s="109"/>
      <c r="U2685" s="25"/>
      <c r="V2685" s="25"/>
      <c r="W2685" s="25"/>
      <c r="X2685" s="25">
        <v>0</v>
      </c>
      <c r="Y2685" s="25"/>
      <c r="Z2685" s="25">
        <v>0</v>
      </c>
      <c r="AA2685" s="109"/>
      <c r="AB2685" s="25">
        <v>0</v>
      </c>
      <c r="AC2685" s="25">
        <v>0</v>
      </c>
      <c r="AD2685" s="25">
        <v>0</v>
      </c>
      <c r="AE2685" s="25">
        <v>0</v>
      </c>
      <c r="AF2685" s="25">
        <v>0</v>
      </c>
      <c r="AG2685" s="25">
        <v>0</v>
      </c>
      <c r="AH2685" s="109"/>
      <c r="AI2685" s="25">
        <v>0</v>
      </c>
      <c r="AJ2685" s="25">
        <v>476.928</v>
      </c>
      <c r="AK2685" s="123">
        <v>0</v>
      </c>
      <c r="AL2685" s="25">
        <v>0</v>
      </c>
      <c r="AM2685" s="25">
        <v>0</v>
      </c>
      <c r="AN2685" s="25">
        <v>0</v>
      </c>
      <c r="AO2685" s="109"/>
      <c r="AP2685" s="25">
        <v>0</v>
      </c>
      <c r="AQ2685" s="25">
        <v>0</v>
      </c>
      <c r="AR2685" s="25">
        <v>0</v>
      </c>
      <c r="AS2685" s="25">
        <v>0</v>
      </c>
      <c r="AT2685" s="25">
        <v>0</v>
      </c>
      <c r="AU2685" s="25">
        <v>0</v>
      </c>
      <c r="AW2685" t="str">
        <f t="shared" si="225"/>
        <v>Phạm Thanh Hà</v>
      </c>
      <c r="AX2685" s="27" t="str">
        <f t="shared" si="226"/>
        <v>Hoàng Phương Lê</v>
      </c>
      <c r="AY2685" s="4" t="str">
        <f t="shared" si="227"/>
        <v>VIN+</v>
      </c>
    </row>
    <row r="2686" spans="1:51" outlineLevel="1" x14ac:dyDescent="0.25">
      <c r="A2686" s="4" t="s">
        <v>1104</v>
      </c>
      <c r="B2686" s="4" t="s">
        <v>797</v>
      </c>
      <c r="C2686" s="4" t="s">
        <v>451</v>
      </c>
      <c r="D2686" s="11" t="s">
        <v>779</v>
      </c>
      <c r="E2686" s="32" t="s">
        <v>683</v>
      </c>
      <c r="F2686" s="11" t="s">
        <v>710</v>
      </c>
      <c r="G2686" s="35">
        <v>5279702</v>
      </c>
      <c r="H2686" s="4" t="s">
        <v>4107</v>
      </c>
      <c r="I2686" s="4"/>
      <c r="J2686" s="4"/>
      <c r="K2686" s="4"/>
      <c r="L2686" s="4"/>
      <c r="M2686" s="33"/>
      <c r="N2686" s="38"/>
      <c r="O2686" s="33"/>
      <c r="P2686" s="244">
        <f t="shared" si="224"/>
        <v>476.928</v>
      </c>
      <c r="Q2686" s="25"/>
      <c r="R2686" s="25"/>
      <c r="S2686" s="25"/>
      <c r="T2686" s="109"/>
      <c r="U2686" s="25"/>
      <c r="V2686" s="25"/>
      <c r="W2686" s="25"/>
      <c r="X2686" s="25">
        <v>0</v>
      </c>
      <c r="Y2686" s="25"/>
      <c r="Z2686" s="25">
        <v>0</v>
      </c>
      <c r="AA2686" s="109"/>
      <c r="AB2686" s="25">
        <v>0</v>
      </c>
      <c r="AC2686" s="25">
        <v>0</v>
      </c>
      <c r="AD2686" s="25">
        <v>0</v>
      </c>
      <c r="AE2686" s="25">
        <v>0</v>
      </c>
      <c r="AF2686" s="25">
        <v>0</v>
      </c>
      <c r="AG2686" s="25">
        <v>0</v>
      </c>
      <c r="AH2686" s="109"/>
      <c r="AI2686" s="25">
        <v>0</v>
      </c>
      <c r="AJ2686" s="25">
        <v>476.928</v>
      </c>
      <c r="AK2686" s="123">
        <v>0</v>
      </c>
      <c r="AL2686" s="25">
        <v>0</v>
      </c>
      <c r="AM2686" s="25">
        <v>0</v>
      </c>
      <c r="AN2686" s="25">
        <v>0</v>
      </c>
      <c r="AO2686" s="109"/>
      <c r="AP2686" s="25">
        <v>0</v>
      </c>
      <c r="AQ2686" s="25">
        <v>0</v>
      </c>
      <c r="AR2686" s="25">
        <v>0</v>
      </c>
      <c r="AS2686" s="25">
        <v>0</v>
      </c>
      <c r="AT2686" s="25">
        <v>0</v>
      </c>
      <c r="AU2686" s="25">
        <v>0</v>
      </c>
      <c r="AW2686" t="str">
        <f t="shared" si="225"/>
        <v>Phạm Thanh Hà</v>
      </c>
      <c r="AX2686" s="27" t="str">
        <f t="shared" si="226"/>
        <v>Hoàng Phương Lê</v>
      </c>
      <c r="AY2686" s="4" t="str">
        <f t="shared" si="227"/>
        <v>VIN+</v>
      </c>
    </row>
    <row r="2687" spans="1:51" outlineLevel="1" x14ac:dyDescent="0.25">
      <c r="A2687" s="4" t="s">
        <v>1104</v>
      </c>
      <c r="B2687" s="4" t="s">
        <v>797</v>
      </c>
      <c r="C2687" s="4" t="s">
        <v>451</v>
      </c>
      <c r="D2687" s="11" t="s">
        <v>779</v>
      </c>
      <c r="E2687" s="32" t="s">
        <v>683</v>
      </c>
      <c r="F2687" s="11" t="s">
        <v>710</v>
      </c>
      <c r="G2687" s="35">
        <v>5290840</v>
      </c>
      <c r="H2687" s="4" t="s">
        <v>4108</v>
      </c>
      <c r="I2687" s="4"/>
      <c r="J2687" s="4"/>
      <c r="K2687" s="4"/>
      <c r="L2687" s="4"/>
      <c r="M2687" s="33"/>
      <c r="N2687" s="38"/>
      <c r="O2687" s="33"/>
      <c r="P2687" s="244">
        <f t="shared" si="224"/>
        <v>0</v>
      </c>
      <c r="Q2687" s="25"/>
      <c r="R2687" s="25"/>
      <c r="S2687" s="25"/>
      <c r="T2687" s="109"/>
      <c r="U2687" s="25"/>
      <c r="V2687" s="25"/>
      <c r="W2687" s="25"/>
      <c r="X2687" s="25">
        <v>0</v>
      </c>
      <c r="Y2687" s="25"/>
      <c r="Z2687" s="25">
        <v>0</v>
      </c>
      <c r="AA2687" s="109"/>
      <c r="AB2687" s="25">
        <v>0</v>
      </c>
      <c r="AC2687" s="25">
        <v>0</v>
      </c>
      <c r="AD2687" s="25">
        <v>0</v>
      </c>
      <c r="AE2687" s="25">
        <v>0</v>
      </c>
      <c r="AF2687" s="25">
        <v>0</v>
      </c>
      <c r="AG2687" s="25">
        <v>0</v>
      </c>
      <c r="AH2687" s="109"/>
      <c r="AI2687" s="25">
        <v>0</v>
      </c>
      <c r="AJ2687" s="25">
        <v>0</v>
      </c>
      <c r="AK2687" s="123">
        <v>0</v>
      </c>
      <c r="AL2687" s="25">
        <v>0</v>
      </c>
      <c r="AM2687" s="25">
        <v>0</v>
      </c>
      <c r="AN2687" s="25">
        <v>0</v>
      </c>
      <c r="AO2687" s="109"/>
      <c r="AP2687" s="25">
        <v>0</v>
      </c>
      <c r="AQ2687" s="25">
        <v>0</v>
      </c>
      <c r="AR2687" s="25">
        <v>0</v>
      </c>
      <c r="AS2687" s="25">
        <v>0</v>
      </c>
      <c r="AT2687" s="25">
        <v>0</v>
      </c>
      <c r="AU2687" s="25">
        <v>0</v>
      </c>
      <c r="AW2687" t="str">
        <f t="shared" si="225"/>
        <v>Phạm Thanh Hà</v>
      </c>
      <c r="AX2687" s="27" t="str">
        <f t="shared" si="226"/>
        <v>Hoàng Phương Lê</v>
      </c>
      <c r="AY2687" s="4" t="str">
        <f t="shared" si="227"/>
        <v>VIN+</v>
      </c>
    </row>
    <row r="2688" spans="1:51" outlineLevel="1" x14ac:dyDescent="0.25">
      <c r="A2688" s="4" t="s">
        <v>1104</v>
      </c>
      <c r="B2688" s="4" t="s">
        <v>797</v>
      </c>
      <c r="C2688" s="4" t="s">
        <v>451</v>
      </c>
      <c r="D2688" s="11" t="s">
        <v>779</v>
      </c>
      <c r="E2688" s="32" t="s">
        <v>683</v>
      </c>
      <c r="F2688" s="11" t="s">
        <v>710</v>
      </c>
      <c r="G2688" s="35">
        <v>5274022</v>
      </c>
      <c r="H2688" s="4" t="s">
        <v>4109</v>
      </c>
      <c r="I2688" s="4"/>
      <c r="J2688" s="4"/>
      <c r="K2688" s="4"/>
      <c r="L2688" s="4"/>
      <c r="M2688" s="33"/>
      <c r="N2688" s="38"/>
      <c r="O2688" s="33"/>
      <c r="P2688" s="244">
        <f t="shared" si="224"/>
        <v>0</v>
      </c>
      <c r="Q2688" s="25"/>
      <c r="R2688" s="25"/>
      <c r="S2688" s="25"/>
      <c r="T2688" s="109"/>
      <c r="U2688" s="25"/>
      <c r="V2688" s="25"/>
      <c r="W2688" s="25"/>
      <c r="X2688" s="25">
        <v>0</v>
      </c>
      <c r="Y2688" s="25"/>
      <c r="Z2688" s="25">
        <v>0</v>
      </c>
      <c r="AA2688" s="109"/>
      <c r="AB2688" s="25">
        <v>0</v>
      </c>
      <c r="AC2688" s="25">
        <v>0</v>
      </c>
      <c r="AD2688" s="25">
        <v>0</v>
      </c>
      <c r="AE2688" s="25">
        <v>0</v>
      </c>
      <c r="AF2688" s="25">
        <v>0</v>
      </c>
      <c r="AG2688" s="25">
        <v>0</v>
      </c>
      <c r="AH2688" s="109"/>
      <c r="AI2688" s="25">
        <v>0</v>
      </c>
      <c r="AJ2688" s="25">
        <v>0</v>
      </c>
      <c r="AK2688" s="123">
        <v>0</v>
      </c>
      <c r="AL2688" s="25">
        <v>0</v>
      </c>
      <c r="AM2688" s="25">
        <v>0</v>
      </c>
      <c r="AN2688" s="25">
        <v>0</v>
      </c>
      <c r="AO2688" s="109"/>
      <c r="AP2688" s="25">
        <v>0</v>
      </c>
      <c r="AQ2688" s="25">
        <v>0</v>
      </c>
      <c r="AR2688" s="25">
        <v>0</v>
      </c>
      <c r="AS2688" s="25">
        <v>0</v>
      </c>
      <c r="AT2688" s="25">
        <v>0</v>
      </c>
      <c r="AU2688" s="25">
        <v>0</v>
      </c>
      <c r="AW2688" t="str">
        <f t="shared" si="225"/>
        <v>Phạm Thanh Hà</v>
      </c>
      <c r="AX2688" s="27" t="str">
        <f t="shared" si="226"/>
        <v>Hoàng Phương Lê</v>
      </c>
      <c r="AY2688" s="4" t="str">
        <f t="shared" si="227"/>
        <v>VIN+</v>
      </c>
    </row>
    <row r="2689" spans="1:51" outlineLevel="1" x14ac:dyDescent="0.25">
      <c r="A2689" s="4" t="s">
        <v>1104</v>
      </c>
      <c r="B2689" s="4" t="s">
        <v>797</v>
      </c>
      <c r="C2689" s="4" t="s">
        <v>451</v>
      </c>
      <c r="D2689" s="11" t="s">
        <v>779</v>
      </c>
      <c r="E2689" s="32" t="s">
        <v>683</v>
      </c>
      <c r="F2689" s="11" t="s">
        <v>710</v>
      </c>
      <c r="G2689" s="35">
        <v>5276321</v>
      </c>
      <c r="H2689" s="4" t="s">
        <v>4110</v>
      </c>
      <c r="I2689" s="4"/>
      <c r="J2689" s="4"/>
      <c r="K2689" s="4"/>
      <c r="L2689" s="4"/>
      <c r="M2689" s="33"/>
      <c r="N2689" s="38"/>
      <c r="O2689" s="33"/>
      <c r="P2689" s="244">
        <f t="shared" si="224"/>
        <v>0</v>
      </c>
      <c r="Q2689" s="25"/>
      <c r="R2689" s="25"/>
      <c r="S2689" s="25"/>
      <c r="T2689" s="109"/>
      <c r="U2689" s="25"/>
      <c r="V2689" s="25"/>
      <c r="W2689" s="25"/>
      <c r="X2689" s="25">
        <v>0</v>
      </c>
      <c r="Y2689" s="25"/>
      <c r="Z2689" s="25">
        <v>0</v>
      </c>
      <c r="AA2689" s="109"/>
      <c r="AB2689" s="25">
        <v>0</v>
      </c>
      <c r="AC2689" s="25">
        <v>0</v>
      </c>
      <c r="AD2689" s="25">
        <v>0</v>
      </c>
      <c r="AE2689" s="25">
        <v>0</v>
      </c>
      <c r="AF2689" s="25">
        <v>0</v>
      </c>
      <c r="AG2689" s="25">
        <v>0</v>
      </c>
      <c r="AH2689" s="109"/>
      <c r="AI2689" s="25">
        <v>0</v>
      </c>
      <c r="AJ2689" s="25">
        <v>0</v>
      </c>
      <c r="AK2689" s="123">
        <v>0</v>
      </c>
      <c r="AL2689" s="25">
        <v>0</v>
      </c>
      <c r="AM2689" s="25">
        <v>0</v>
      </c>
      <c r="AN2689" s="25">
        <v>0</v>
      </c>
      <c r="AO2689" s="109"/>
      <c r="AP2689" s="25">
        <v>0</v>
      </c>
      <c r="AQ2689" s="25">
        <v>0</v>
      </c>
      <c r="AR2689" s="25">
        <v>0</v>
      </c>
      <c r="AS2689" s="25">
        <v>0</v>
      </c>
      <c r="AT2689" s="25">
        <v>0</v>
      </c>
      <c r="AU2689" s="25">
        <v>0</v>
      </c>
      <c r="AW2689" t="str">
        <f t="shared" si="225"/>
        <v>Phạm Thanh Hà</v>
      </c>
      <c r="AX2689" s="27" t="str">
        <f t="shared" si="226"/>
        <v>Hoàng Phương Lê</v>
      </c>
      <c r="AY2689" s="4" t="str">
        <f t="shared" si="227"/>
        <v>VIN+</v>
      </c>
    </row>
    <row r="2690" spans="1:51" outlineLevel="1" x14ac:dyDescent="0.25">
      <c r="A2690" s="4" t="s">
        <v>1104</v>
      </c>
      <c r="B2690" s="4" t="s">
        <v>797</v>
      </c>
      <c r="C2690" s="4" t="s">
        <v>451</v>
      </c>
      <c r="D2690" s="11" t="s">
        <v>779</v>
      </c>
      <c r="E2690" s="32" t="s">
        <v>683</v>
      </c>
      <c r="F2690" s="11" t="s">
        <v>710</v>
      </c>
      <c r="G2690" s="35">
        <v>5277254</v>
      </c>
      <c r="H2690" s="4" t="s">
        <v>4111</v>
      </c>
      <c r="I2690" s="4"/>
      <c r="J2690" s="4"/>
      <c r="K2690" s="4"/>
      <c r="L2690" s="4"/>
      <c r="M2690" s="33"/>
      <c r="N2690" s="38"/>
      <c r="O2690" s="33"/>
      <c r="P2690" s="244">
        <f t="shared" si="224"/>
        <v>238.464</v>
      </c>
      <c r="Q2690" s="25"/>
      <c r="R2690" s="25"/>
      <c r="S2690" s="25"/>
      <c r="T2690" s="109"/>
      <c r="U2690" s="25"/>
      <c r="V2690" s="25"/>
      <c r="W2690" s="25"/>
      <c r="X2690" s="25">
        <v>0</v>
      </c>
      <c r="Y2690" s="25"/>
      <c r="Z2690" s="25">
        <v>0</v>
      </c>
      <c r="AA2690" s="109"/>
      <c r="AB2690" s="25">
        <v>0</v>
      </c>
      <c r="AC2690" s="25">
        <v>0</v>
      </c>
      <c r="AD2690" s="25">
        <v>0</v>
      </c>
      <c r="AE2690" s="25">
        <v>0</v>
      </c>
      <c r="AF2690" s="25">
        <v>0</v>
      </c>
      <c r="AG2690" s="25">
        <v>0</v>
      </c>
      <c r="AH2690" s="109"/>
      <c r="AI2690" s="25">
        <v>0</v>
      </c>
      <c r="AJ2690" s="25">
        <v>0</v>
      </c>
      <c r="AK2690" s="123">
        <v>0</v>
      </c>
      <c r="AL2690" s="25">
        <v>0</v>
      </c>
      <c r="AM2690" s="25">
        <v>0</v>
      </c>
      <c r="AN2690" s="25">
        <v>0</v>
      </c>
      <c r="AO2690" s="109"/>
      <c r="AP2690" s="25">
        <v>238.464</v>
      </c>
      <c r="AQ2690" s="25">
        <v>0</v>
      </c>
      <c r="AR2690" s="25">
        <v>0</v>
      </c>
      <c r="AS2690" s="25">
        <v>0</v>
      </c>
      <c r="AT2690" s="25">
        <v>0</v>
      </c>
      <c r="AU2690" s="25">
        <v>0</v>
      </c>
      <c r="AW2690" t="str">
        <f t="shared" si="225"/>
        <v>Phạm Thanh Hà</v>
      </c>
      <c r="AX2690" s="27" t="str">
        <f t="shared" si="226"/>
        <v>Hoàng Phương Lê</v>
      </c>
      <c r="AY2690" s="4" t="str">
        <f t="shared" si="227"/>
        <v>VIN+</v>
      </c>
    </row>
    <row r="2691" spans="1:51" outlineLevel="1" x14ac:dyDescent="0.25">
      <c r="A2691" s="4" t="s">
        <v>1104</v>
      </c>
      <c r="B2691" s="4" t="s">
        <v>797</v>
      </c>
      <c r="C2691" s="4" t="s">
        <v>451</v>
      </c>
      <c r="D2691" s="11" t="s">
        <v>779</v>
      </c>
      <c r="E2691" s="32" t="s">
        <v>683</v>
      </c>
      <c r="F2691" s="11" t="s">
        <v>710</v>
      </c>
      <c r="G2691" s="35">
        <v>5276833</v>
      </c>
      <c r="H2691" s="4" t="s">
        <v>4112</v>
      </c>
      <c r="I2691" s="4"/>
      <c r="J2691" s="4"/>
      <c r="K2691" s="4"/>
      <c r="L2691" s="4"/>
      <c r="M2691" s="33"/>
      <c r="N2691" s="38"/>
      <c r="O2691" s="33"/>
      <c r="P2691" s="244">
        <f t="shared" si="224"/>
        <v>359.05700000000002</v>
      </c>
      <c r="Q2691" s="25"/>
      <c r="R2691" s="25"/>
      <c r="S2691" s="25"/>
      <c r="T2691" s="109"/>
      <c r="U2691" s="25"/>
      <c r="V2691" s="25"/>
      <c r="W2691" s="25"/>
      <c r="X2691" s="25">
        <v>0</v>
      </c>
      <c r="Y2691" s="25"/>
      <c r="Z2691" s="25">
        <v>0</v>
      </c>
      <c r="AA2691" s="109"/>
      <c r="AB2691" s="25">
        <v>0</v>
      </c>
      <c r="AC2691" s="25">
        <v>0</v>
      </c>
      <c r="AD2691" s="25">
        <v>0</v>
      </c>
      <c r="AE2691" s="25">
        <v>0</v>
      </c>
      <c r="AF2691" s="25">
        <v>0</v>
      </c>
      <c r="AG2691" s="25">
        <v>0</v>
      </c>
      <c r="AH2691" s="109"/>
      <c r="AI2691" s="25">
        <v>0</v>
      </c>
      <c r="AJ2691" s="25">
        <v>0</v>
      </c>
      <c r="AK2691" s="123">
        <v>0</v>
      </c>
      <c r="AL2691" s="25">
        <v>0</v>
      </c>
      <c r="AM2691" s="25">
        <v>0</v>
      </c>
      <c r="AN2691" s="25">
        <v>0</v>
      </c>
      <c r="AO2691" s="109"/>
      <c r="AP2691" s="25">
        <v>0</v>
      </c>
      <c r="AQ2691" s="25">
        <v>0</v>
      </c>
      <c r="AR2691" s="25">
        <v>0</v>
      </c>
      <c r="AS2691" s="25">
        <v>0</v>
      </c>
      <c r="AT2691" s="25">
        <v>359.05700000000002</v>
      </c>
      <c r="AU2691" s="25">
        <v>0</v>
      </c>
      <c r="AW2691" t="str">
        <f t="shared" si="225"/>
        <v>Phạm Thanh Hà</v>
      </c>
      <c r="AX2691" s="27" t="str">
        <f t="shared" si="226"/>
        <v>Hoàng Phương Lê</v>
      </c>
      <c r="AY2691" s="4" t="str">
        <f t="shared" si="227"/>
        <v>VIN+</v>
      </c>
    </row>
    <row r="2692" spans="1:51" outlineLevel="1" x14ac:dyDescent="0.25">
      <c r="A2692" s="4" t="s">
        <v>1104</v>
      </c>
      <c r="B2692" s="4" t="s">
        <v>797</v>
      </c>
      <c r="C2692" s="4" t="s">
        <v>451</v>
      </c>
      <c r="D2692" s="11" t="s">
        <v>779</v>
      </c>
      <c r="E2692" s="32" t="s">
        <v>683</v>
      </c>
      <c r="F2692" s="11" t="s">
        <v>710</v>
      </c>
      <c r="G2692" s="35">
        <v>5333851</v>
      </c>
      <c r="H2692" s="4" t="s">
        <v>4113</v>
      </c>
      <c r="I2692" s="4"/>
      <c r="J2692" s="4"/>
      <c r="K2692" s="4"/>
      <c r="L2692" s="4"/>
      <c r="M2692" s="33"/>
      <c r="N2692" s="38"/>
      <c r="O2692" s="33"/>
      <c r="P2692" s="244">
        <f t="shared" si="224"/>
        <v>359.05700000000002</v>
      </c>
      <c r="Q2692" s="25"/>
      <c r="R2692" s="25"/>
      <c r="S2692" s="25"/>
      <c r="T2692" s="109"/>
      <c r="U2692" s="25"/>
      <c r="V2692" s="25"/>
      <c r="W2692" s="25"/>
      <c r="X2692" s="25">
        <v>0</v>
      </c>
      <c r="Y2692" s="25"/>
      <c r="Z2692" s="25">
        <v>0</v>
      </c>
      <c r="AA2692" s="109"/>
      <c r="AB2692" s="25">
        <v>0</v>
      </c>
      <c r="AC2692" s="25">
        <v>0</v>
      </c>
      <c r="AD2692" s="25">
        <v>0</v>
      </c>
      <c r="AE2692" s="25">
        <v>0</v>
      </c>
      <c r="AF2692" s="25">
        <v>359.05700000000002</v>
      </c>
      <c r="AG2692" s="25">
        <v>0</v>
      </c>
      <c r="AH2692" s="109"/>
      <c r="AI2692" s="25">
        <v>0</v>
      </c>
      <c r="AJ2692" s="25">
        <v>0</v>
      </c>
      <c r="AK2692" s="123">
        <v>0</v>
      </c>
      <c r="AL2692" s="25">
        <v>0</v>
      </c>
      <c r="AM2692" s="25">
        <v>0</v>
      </c>
      <c r="AN2692" s="25">
        <v>0</v>
      </c>
      <c r="AO2692" s="109"/>
      <c r="AP2692" s="25">
        <v>0</v>
      </c>
      <c r="AQ2692" s="25">
        <v>0</v>
      </c>
      <c r="AR2692" s="25">
        <v>0</v>
      </c>
      <c r="AS2692" s="25">
        <v>0</v>
      </c>
      <c r="AT2692" s="25">
        <v>0</v>
      </c>
      <c r="AU2692" s="25">
        <v>0</v>
      </c>
      <c r="AW2692" t="str">
        <f t="shared" si="225"/>
        <v>Phạm Thanh Hà</v>
      </c>
      <c r="AX2692" s="27" t="str">
        <f t="shared" si="226"/>
        <v>Hoàng Phương Lê</v>
      </c>
      <c r="AY2692" s="4" t="str">
        <f t="shared" si="227"/>
        <v>VIN+</v>
      </c>
    </row>
    <row r="2693" spans="1:51" outlineLevel="1" x14ac:dyDescent="0.25">
      <c r="A2693" s="4" t="s">
        <v>1104</v>
      </c>
      <c r="B2693" s="4" t="s">
        <v>797</v>
      </c>
      <c r="C2693" s="4" t="s">
        <v>451</v>
      </c>
      <c r="D2693" s="11" t="s">
        <v>779</v>
      </c>
      <c r="E2693" s="32" t="s">
        <v>683</v>
      </c>
      <c r="F2693" s="11" t="s">
        <v>710</v>
      </c>
      <c r="G2693" s="35">
        <v>5335053</v>
      </c>
      <c r="H2693" s="4" t="s">
        <v>4114</v>
      </c>
      <c r="I2693" s="4"/>
      <c r="J2693" s="4"/>
      <c r="K2693" s="4"/>
      <c r="L2693" s="4"/>
      <c r="M2693" s="33"/>
      <c r="N2693" s="38"/>
      <c r="O2693" s="33"/>
      <c r="P2693" s="244">
        <f t="shared" si="224"/>
        <v>1023.749</v>
      </c>
      <c r="Q2693" s="25"/>
      <c r="R2693" s="25"/>
      <c r="S2693" s="25"/>
      <c r="T2693" s="109"/>
      <c r="U2693" s="25"/>
      <c r="V2693" s="25"/>
      <c r="W2693" s="25"/>
      <c r="X2693" s="25">
        <v>0</v>
      </c>
      <c r="Y2693" s="25"/>
      <c r="Z2693" s="25">
        <v>0</v>
      </c>
      <c r="AA2693" s="109"/>
      <c r="AB2693" s="25">
        <v>0</v>
      </c>
      <c r="AC2693" s="25">
        <v>0</v>
      </c>
      <c r="AD2693" s="25">
        <v>0</v>
      </c>
      <c r="AE2693" s="25">
        <v>0</v>
      </c>
      <c r="AF2693" s="25">
        <v>662.55399999999997</v>
      </c>
      <c r="AG2693" s="25">
        <v>0</v>
      </c>
      <c r="AH2693" s="109"/>
      <c r="AI2693" s="25">
        <v>0</v>
      </c>
      <c r="AJ2693" s="25">
        <v>0</v>
      </c>
      <c r="AK2693" s="123">
        <v>0</v>
      </c>
      <c r="AL2693" s="25">
        <v>0</v>
      </c>
      <c r="AM2693" s="25">
        <v>0</v>
      </c>
      <c r="AN2693" s="25">
        <v>0</v>
      </c>
      <c r="AO2693" s="109"/>
      <c r="AP2693" s="25">
        <v>0</v>
      </c>
      <c r="AQ2693" s="25">
        <v>0</v>
      </c>
      <c r="AR2693" s="25">
        <v>0</v>
      </c>
      <c r="AS2693" s="25">
        <v>0</v>
      </c>
      <c r="AT2693" s="25">
        <v>361.19499999999999</v>
      </c>
      <c r="AU2693" s="25">
        <v>0</v>
      </c>
      <c r="AW2693" t="str">
        <f t="shared" si="225"/>
        <v>Phạm Thanh Hà</v>
      </c>
      <c r="AX2693" s="27" t="str">
        <f t="shared" si="226"/>
        <v>Hoàng Phương Lê</v>
      </c>
      <c r="AY2693" s="4" t="str">
        <f t="shared" si="227"/>
        <v>VIN+</v>
      </c>
    </row>
    <row r="2694" spans="1:51" outlineLevel="1" x14ac:dyDescent="0.25">
      <c r="A2694" s="4" t="s">
        <v>1104</v>
      </c>
      <c r="B2694" s="4" t="s">
        <v>797</v>
      </c>
      <c r="C2694" s="4" t="s">
        <v>451</v>
      </c>
      <c r="D2694" s="11" t="s">
        <v>779</v>
      </c>
      <c r="E2694" s="32" t="s">
        <v>683</v>
      </c>
      <c r="F2694" s="11" t="s">
        <v>710</v>
      </c>
      <c r="G2694" s="35">
        <v>5335060</v>
      </c>
      <c r="H2694" s="4" t="s">
        <v>4115</v>
      </c>
      <c r="I2694" s="4"/>
      <c r="J2694" s="4"/>
      <c r="K2694" s="4"/>
      <c r="L2694" s="4"/>
      <c r="M2694" s="33"/>
      <c r="N2694" s="38"/>
      <c r="O2694" s="33"/>
      <c r="P2694" s="244">
        <f t="shared" si="224"/>
        <v>1016.583</v>
      </c>
      <c r="Q2694" s="25"/>
      <c r="R2694" s="25"/>
      <c r="S2694" s="25"/>
      <c r="T2694" s="109"/>
      <c r="U2694" s="25"/>
      <c r="V2694" s="25"/>
      <c r="W2694" s="25"/>
      <c r="X2694" s="25">
        <v>0</v>
      </c>
      <c r="Y2694" s="25"/>
      <c r="Z2694" s="25">
        <v>0</v>
      </c>
      <c r="AA2694" s="109"/>
      <c r="AB2694" s="25">
        <v>0</v>
      </c>
      <c r="AC2694" s="25">
        <v>0</v>
      </c>
      <c r="AD2694" s="25">
        <v>0</v>
      </c>
      <c r="AE2694" s="25">
        <v>0</v>
      </c>
      <c r="AF2694" s="25">
        <v>597.52099999999996</v>
      </c>
      <c r="AG2694" s="25">
        <v>0</v>
      </c>
      <c r="AH2694" s="109"/>
      <c r="AI2694" s="25">
        <v>0</v>
      </c>
      <c r="AJ2694" s="25">
        <v>0</v>
      </c>
      <c r="AK2694" s="123">
        <v>0</v>
      </c>
      <c r="AL2694" s="25">
        <v>0</v>
      </c>
      <c r="AM2694" s="25">
        <v>0</v>
      </c>
      <c r="AN2694" s="25">
        <v>0</v>
      </c>
      <c r="AO2694" s="109"/>
      <c r="AP2694" s="25">
        <v>419.06200000000001</v>
      </c>
      <c r="AQ2694" s="25">
        <v>0</v>
      </c>
      <c r="AR2694" s="25">
        <v>0</v>
      </c>
      <c r="AS2694" s="25">
        <v>0</v>
      </c>
      <c r="AT2694" s="25">
        <v>0</v>
      </c>
      <c r="AU2694" s="25">
        <v>0</v>
      </c>
      <c r="AW2694" t="str">
        <f t="shared" si="225"/>
        <v>Phạm Thanh Hà</v>
      </c>
      <c r="AX2694" s="27" t="str">
        <f t="shared" si="226"/>
        <v>Hoàng Phương Lê</v>
      </c>
      <c r="AY2694" s="4" t="str">
        <f t="shared" si="227"/>
        <v>VIN+</v>
      </c>
    </row>
    <row r="2695" spans="1:51" outlineLevel="1" x14ac:dyDescent="0.25">
      <c r="A2695" s="4" t="s">
        <v>1104</v>
      </c>
      <c r="B2695" s="4" t="s">
        <v>797</v>
      </c>
      <c r="C2695" s="4" t="s">
        <v>451</v>
      </c>
      <c r="D2695" s="11" t="s">
        <v>779</v>
      </c>
      <c r="E2695" s="32" t="s">
        <v>683</v>
      </c>
      <c r="F2695" s="11" t="s">
        <v>710</v>
      </c>
      <c r="G2695" s="35">
        <v>5333280</v>
      </c>
      <c r="H2695" s="4" t="s">
        <v>4116</v>
      </c>
      <c r="I2695" s="4"/>
      <c r="J2695" s="4"/>
      <c r="K2695" s="4"/>
      <c r="L2695" s="4"/>
      <c r="M2695" s="33"/>
      <c r="N2695" s="38"/>
      <c r="O2695" s="33"/>
      <c r="P2695" s="244">
        <f t="shared" si="224"/>
        <v>238.464</v>
      </c>
      <c r="Q2695" s="25"/>
      <c r="R2695" s="25"/>
      <c r="S2695" s="25"/>
      <c r="T2695" s="109"/>
      <c r="U2695" s="25"/>
      <c r="V2695" s="25"/>
      <c r="W2695" s="25"/>
      <c r="X2695" s="25">
        <v>0</v>
      </c>
      <c r="Y2695" s="25"/>
      <c r="Z2695" s="25">
        <v>0</v>
      </c>
      <c r="AA2695" s="109"/>
      <c r="AB2695" s="25">
        <v>0</v>
      </c>
      <c r="AC2695" s="25">
        <v>0</v>
      </c>
      <c r="AD2695" s="25">
        <v>0</v>
      </c>
      <c r="AE2695" s="25">
        <v>0</v>
      </c>
      <c r="AF2695" s="25">
        <v>0</v>
      </c>
      <c r="AG2695" s="25">
        <v>0</v>
      </c>
      <c r="AH2695" s="109"/>
      <c r="AI2695" s="25">
        <v>0</v>
      </c>
      <c r="AJ2695" s="25">
        <v>0</v>
      </c>
      <c r="AK2695" s="123">
        <v>0</v>
      </c>
      <c r="AL2695" s="25">
        <v>0</v>
      </c>
      <c r="AM2695" s="25">
        <v>238.464</v>
      </c>
      <c r="AN2695" s="25">
        <v>0</v>
      </c>
      <c r="AO2695" s="109"/>
      <c r="AP2695" s="25">
        <v>0</v>
      </c>
      <c r="AQ2695" s="25">
        <v>0</v>
      </c>
      <c r="AR2695" s="25">
        <v>0</v>
      </c>
      <c r="AS2695" s="25">
        <v>0</v>
      </c>
      <c r="AT2695" s="25">
        <v>0</v>
      </c>
      <c r="AU2695" s="25">
        <v>0</v>
      </c>
      <c r="AW2695" t="str">
        <f t="shared" si="225"/>
        <v>Phạm Thanh Hà</v>
      </c>
      <c r="AX2695" s="27" t="str">
        <f t="shared" si="226"/>
        <v>Hoàng Phương Lê</v>
      </c>
      <c r="AY2695" s="4" t="str">
        <f t="shared" si="227"/>
        <v>VIN+</v>
      </c>
    </row>
    <row r="2696" spans="1:51" outlineLevel="1" x14ac:dyDescent="0.25">
      <c r="A2696" s="4" t="s">
        <v>1104</v>
      </c>
      <c r="B2696" s="4" t="s">
        <v>797</v>
      </c>
      <c r="C2696" s="4" t="s">
        <v>451</v>
      </c>
      <c r="D2696" s="11" t="s">
        <v>779</v>
      </c>
      <c r="E2696" s="32" t="s">
        <v>683</v>
      </c>
      <c r="F2696" s="11" t="s">
        <v>710</v>
      </c>
      <c r="G2696" s="35">
        <v>5134537</v>
      </c>
      <c r="H2696" s="4" t="s">
        <v>4117</v>
      </c>
      <c r="I2696" s="4"/>
      <c r="J2696" s="4"/>
      <c r="K2696" s="4"/>
      <c r="L2696" s="4"/>
      <c r="M2696" s="33"/>
      <c r="N2696" s="38"/>
      <c r="O2696" s="33"/>
      <c r="P2696" s="244">
        <f t="shared" si="224"/>
        <v>0</v>
      </c>
      <c r="Q2696" s="25"/>
      <c r="R2696" s="25"/>
      <c r="S2696" s="25"/>
      <c r="T2696" s="109"/>
      <c r="U2696" s="25"/>
      <c r="V2696" s="25"/>
      <c r="W2696" s="25"/>
      <c r="X2696" s="25">
        <v>0</v>
      </c>
      <c r="Y2696" s="25"/>
      <c r="Z2696" s="25">
        <v>0</v>
      </c>
      <c r="AA2696" s="109"/>
      <c r="AB2696" s="25">
        <v>0</v>
      </c>
      <c r="AC2696" s="25">
        <v>0</v>
      </c>
      <c r="AD2696" s="25">
        <v>0</v>
      </c>
      <c r="AE2696" s="25">
        <v>0</v>
      </c>
      <c r="AF2696" s="25">
        <v>0</v>
      </c>
      <c r="AG2696" s="25">
        <v>0</v>
      </c>
      <c r="AH2696" s="109"/>
      <c r="AI2696" s="25">
        <v>0</v>
      </c>
      <c r="AJ2696" s="25">
        <v>0</v>
      </c>
      <c r="AK2696" s="123">
        <v>0</v>
      </c>
      <c r="AL2696" s="25">
        <v>0</v>
      </c>
      <c r="AM2696" s="25">
        <v>0</v>
      </c>
      <c r="AN2696" s="25">
        <v>0</v>
      </c>
      <c r="AO2696" s="109"/>
      <c r="AP2696" s="25">
        <v>0</v>
      </c>
      <c r="AQ2696" s="25">
        <v>0</v>
      </c>
      <c r="AR2696" s="25">
        <v>0</v>
      </c>
      <c r="AS2696" s="25">
        <v>0</v>
      </c>
      <c r="AT2696" s="25">
        <v>0</v>
      </c>
      <c r="AU2696" s="25">
        <v>0</v>
      </c>
      <c r="AW2696" t="str">
        <f t="shared" si="225"/>
        <v>Phạm Thanh Hà</v>
      </c>
      <c r="AX2696" s="27" t="str">
        <f t="shared" si="226"/>
        <v>Hoàng Phương Lê</v>
      </c>
      <c r="AY2696" s="4" t="str">
        <f t="shared" si="227"/>
        <v>VIN+</v>
      </c>
    </row>
    <row r="2697" spans="1:51" outlineLevel="1" x14ac:dyDescent="0.25">
      <c r="A2697" s="4" t="s">
        <v>1104</v>
      </c>
      <c r="B2697" s="4" t="s">
        <v>797</v>
      </c>
      <c r="C2697" s="4" t="s">
        <v>451</v>
      </c>
      <c r="D2697" s="11" t="s">
        <v>779</v>
      </c>
      <c r="E2697" s="32" t="s">
        <v>683</v>
      </c>
      <c r="F2697" s="11" t="s">
        <v>710</v>
      </c>
      <c r="G2697" s="35">
        <v>5297227</v>
      </c>
      <c r="H2697" s="4" t="s">
        <v>4118</v>
      </c>
      <c r="I2697" s="4"/>
      <c r="J2697" s="4"/>
      <c r="K2697" s="4"/>
      <c r="L2697" s="4"/>
      <c r="M2697" s="33"/>
      <c r="N2697" s="38"/>
      <c r="O2697" s="33"/>
      <c r="P2697" s="244">
        <f t="shared" si="224"/>
        <v>0</v>
      </c>
      <c r="Q2697" s="25"/>
      <c r="R2697" s="25"/>
      <c r="S2697" s="25"/>
      <c r="T2697" s="109"/>
      <c r="U2697" s="25"/>
      <c r="V2697" s="25"/>
      <c r="W2697" s="25"/>
      <c r="X2697" s="25">
        <v>0</v>
      </c>
      <c r="Y2697" s="25"/>
      <c r="Z2697" s="25">
        <v>0</v>
      </c>
      <c r="AA2697" s="109"/>
      <c r="AB2697" s="25">
        <v>0</v>
      </c>
      <c r="AC2697" s="25">
        <v>0</v>
      </c>
      <c r="AD2697" s="25">
        <v>0</v>
      </c>
      <c r="AE2697" s="25">
        <v>0</v>
      </c>
      <c r="AF2697" s="25">
        <v>0</v>
      </c>
      <c r="AG2697" s="25">
        <v>0</v>
      </c>
      <c r="AH2697" s="109"/>
      <c r="AI2697" s="25">
        <v>0</v>
      </c>
      <c r="AJ2697" s="25">
        <v>0</v>
      </c>
      <c r="AK2697" s="123">
        <v>0</v>
      </c>
      <c r="AL2697" s="25">
        <v>0</v>
      </c>
      <c r="AM2697" s="25">
        <v>0</v>
      </c>
      <c r="AN2697" s="25">
        <v>0</v>
      </c>
      <c r="AO2697" s="109"/>
      <c r="AP2697" s="25">
        <v>0</v>
      </c>
      <c r="AQ2697" s="25">
        <v>0</v>
      </c>
      <c r="AR2697" s="25">
        <v>0</v>
      </c>
      <c r="AS2697" s="25">
        <v>0</v>
      </c>
      <c r="AT2697" s="25">
        <v>0</v>
      </c>
      <c r="AU2697" s="25">
        <v>0</v>
      </c>
      <c r="AW2697" t="str">
        <f t="shared" si="225"/>
        <v>Phạm Thanh Hà</v>
      </c>
      <c r="AX2697" s="27" t="str">
        <f t="shared" si="226"/>
        <v>Hoàng Phương Lê</v>
      </c>
      <c r="AY2697" s="4" t="str">
        <f t="shared" si="227"/>
        <v>VIN+</v>
      </c>
    </row>
    <row r="2698" spans="1:51" outlineLevel="1" x14ac:dyDescent="0.25">
      <c r="A2698" s="4" t="s">
        <v>1104</v>
      </c>
      <c r="B2698" s="4" t="s">
        <v>797</v>
      </c>
      <c r="C2698" s="4" t="s">
        <v>451</v>
      </c>
      <c r="D2698" s="11" t="s">
        <v>779</v>
      </c>
      <c r="E2698" s="32" t="s">
        <v>683</v>
      </c>
      <c r="F2698" s="11" t="s">
        <v>710</v>
      </c>
      <c r="G2698" s="35">
        <v>5279719</v>
      </c>
      <c r="H2698" s="4" t="s">
        <v>4119</v>
      </c>
      <c r="I2698" s="4"/>
      <c r="J2698" s="4"/>
      <c r="K2698" s="4"/>
      <c r="L2698" s="4"/>
      <c r="M2698" s="33"/>
      <c r="N2698" s="38"/>
      <c r="O2698" s="33"/>
      <c r="P2698" s="244">
        <f t="shared" ref="P2698:P2761" si="228">SUM(Q2698:AU2698)</f>
        <v>718.11400000000003</v>
      </c>
      <c r="Q2698" s="25"/>
      <c r="R2698" s="25"/>
      <c r="S2698" s="25"/>
      <c r="T2698" s="109"/>
      <c r="U2698" s="25"/>
      <c r="V2698" s="25"/>
      <c r="W2698" s="25"/>
      <c r="X2698" s="25">
        <v>0</v>
      </c>
      <c r="Y2698" s="25"/>
      <c r="Z2698" s="25">
        <v>0</v>
      </c>
      <c r="AA2698" s="109"/>
      <c r="AB2698" s="25">
        <v>0</v>
      </c>
      <c r="AC2698" s="25">
        <v>0</v>
      </c>
      <c r="AD2698" s="25">
        <v>0</v>
      </c>
      <c r="AE2698" s="25">
        <v>0</v>
      </c>
      <c r="AF2698" s="25">
        <v>0</v>
      </c>
      <c r="AG2698" s="25">
        <v>0</v>
      </c>
      <c r="AH2698" s="109"/>
      <c r="AI2698" s="25">
        <v>0</v>
      </c>
      <c r="AJ2698" s="25">
        <v>0</v>
      </c>
      <c r="AK2698" s="123">
        <v>0</v>
      </c>
      <c r="AL2698" s="25">
        <v>0</v>
      </c>
      <c r="AM2698" s="25">
        <v>0</v>
      </c>
      <c r="AN2698" s="25">
        <v>0</v>
      </c>
      <c r="AO2698" s="109"/>
      <c r="AP2698" s="25">
        <v>0</v>
      </c>
      <c r="AQ2698" s="25">
        <v>359.05700000000002</v>
      </c>
      <c r="AR2698" s="25">
        <v>0</v>
      </c>
      <c r="AS2698" s="25">
        <v>0</v>
      </c>
      <c r="AT2698" s="25">
        <v>0</v>
      </c>
      <c r="AU2698" s="25">
        <v>359.05700000000002</v>
      </c>
      <c r="AW2698" t="str">
        <f t="shared" ref="AW2698:AW2761" si="229">+C2698</f>
        <v>Phạm Thanh Hà</v>
      </c>
      <c r="AX2698" s="27" t="str">
        <f t="shared" ref="AX2698:AX2761" si="230">+E2698</f>
        <v>Hoàng Phương Lê</v>
      </c>
      <c r="AY2698" s="4" t="str">
        <f t="shared" si="227"/>
        <v>VIN+</v>
      </c>
    </row>
    <row r="2699" spans="1:51" outlineLevel="1" x14ac:dyDescent="0.25">
      <c r="A2699" s="4" t="s">
        <v>1104</v>
      </c>
      <c r="B2699" s="4" t="s">
        <v>797</v>
      </c>
      <c r="C2699" s="4" t="s">
        <v>451</v>
      </c>
      <c r="D2699" s="11" t="s">
        <v>779</v>
      </c>
      <c r="E2699" s="32" t="s">
        <v>683</v>
      </c>
      <c r="F2699" s="11" t="s">
        <v>710</v>
      </c>
      <c r="G2699" s="35">
        <v>5293117</v>
      </c>
      <c r="H2699" s="4" t="s">
        <v>4120</v>
      </c>
      <c r="I2699" s="4"/>
      <c r="J2699" s="4"/>
      <c r="K2699" s="4"/>
      <c r="L2699" s="4"/>
      <c r="M2699" s="33"/>
      <c r="N2699" s="38"/>
      <c r="O2699" s="33"/>
      <c r="P2699" s="244">
        <f t="shared" si="228"/>
        <v>597.52099999999996</v>
      </c>
      <c r="Q2699" s="25"/>
      <c r="R2699" s="25"/>
      <c r="S2699" s="25"/>
      <c r="T2699" s="109"/>
      <c r="U2699" s="25"/>
      <c r="V2699" s="25"/>
      <c r="W2699" s="25"/>
      <c r="X2699" s="25">
        <v>0</v>
      </c>
      <c r="Y2699" s="25"/>
      <c r="Z2699" s="25">
        <v>0</v>
      </c>
      <c r="AA2699" s="109"/>
      <c r="AB2699" s="25">
        <v>0</v>
      </c>
      <c r="AC2699" s="25">
        <v>0</v>
      </c>
      <c r="AD2699" s="25">
        <v>0</v>
      </c>
      <c r="AE2699" s="25">
        <v>0</v>
      </c>
      <c r="AF2699" s="25">
        <v>0</v>
      </c>
      <c r="AG2699" s="25">
        <v>0</v>
      </c>
      <c r="AH2699" s="109"/>
      <c r="AI2699" s="25">
        <v>0</v>
      </c>
      <c r="AJ2699" s="25">
        <v>238.464</v>
      </c>
      <c r="AK2699" s="123">
        <v>0</v>
      </c>
      <c r="AL2699" s="25">
        <v>0</v>
      </c>
      <c r="AM2699" s="25">
        <v>0</v>
      </c>
      <c r="AN2699" s="25">
        <v>0</v>
      </c>
      <c r="AO2699" s="109"/>
      <c r="AP2699" s="25">
        <v>0</v>
      </c>
      <c r="AQ2699" s="25">
        <v>359.05700000000002</v>
      </c>
      <c r="AR2699" s="25">
        <v>0</v>
      </c>
      <c r="AS2699" s="25">
        <v>0</v>
      </c>
      <c r="AT2699" s="25">
        <v>0</v>
      </c>
      <c r="AU2699" s="25">
        <v>0</v>
      </c>
      <c r="AW2699" t="str">
        <f t="shared" si="229"/>
        <v>Phạm Thanh Hà</v>
      </c>
      <c r="AX2699" s="27" t="str">
        <f t="shared" si="230"/>
        <v>Hoàng Phương Lê</v>
      </c>
      <c r="AY2699" s="4" t="str">
        <f t="shared" si="227"/>
        <v>VIN+</v>
      </c>
    </row>
    <row r="2700" spans="1:51" outlineLevel="1" x14ac:dyDescent="0.25">
      <c r="A2700" s="4" t="s">
        <v>1104</v>
      </c>
      <c r="B2700" s="4" t="s">
        <v>797</v>
      </c>
      <c r="C2700" s="4" t="s">
        <v>451</v>
      </c>
      <c r="D2700" s="11" t="s">
        <v>779</v>
      </c>
      <c r="E2700" s="32" t="s">
        <v>683</v>
      </c>
      <c r="F2700" s="11" t="s">
        <v>710</v>
      </c>
      <c r="G2700" s="35">
        <v>5296785</v>
      </c>
      <c r="H2700" s="4" t="s">
        <v>4121</v>
      </c>
      <c r="I2700" s="4"/>
      <c r="J2700" s="4"/>
      <c r="K2700" s="4"/>
      <c r="L2700" s="4"/>
      <c r="M2700" s="33"/>
      <c r="N2700" s="38"/>
      <c r="O2700" s="33"/>
      <c r="P2700" s="244">
        <f t="shared" si="228"/>
        <v>597.52099999999996</v>
      </c>
      <c r="Q2700" s="25"/>
      <c r="R2700" s="25"/>
      <c r="S2700" s="25"/>
      <c r="T2700" s="109"/>
      <c r="U2700" s="25"/>
      <c r="V2700" s="25"/>
      <c r="W2700" s="25"/>
      <c r="X2700" s="25">
        <v>0</v>
      </c>
      <c r="Y2700" s="25"/>
      <c r="Z2700" s="25">
        <v>0</v>
      </c>
      <c r="AA2700" s="109"/>
      <c r="AB2700" s="25">
        <v>0</v>
      </c>
      <c r="AC2700" s="25">
        <v>0</v>
      </c>
      <c r="AD2700" s="25">
        <v>0</v>
      </c>
      <c r="AE2700" s="25">
        <v>0</v>
      </c>
      <c r="AF2700" s="25">
        <v>0</v>
      </c>
      <c r="AG2700" s="25">
        <v>0</v>
      </c>
      <c r="AH2700" s="109"/>
      <c r="AI2700" s="25">
        <v>0</v>
      </c>
      <c r="AJ2700" s="25">
        <v>597.52099999999996</v>
      </c>
      <c r="AK2700" s="123">
        <v>0</v>
      </c>
      <c r="AL2700" s="25">
        <v>0</v>
      </c>
      <c r="AM2700" s="25">
        <v>0</v>
      </c>
      <c r="AN2700" s="25">
        <v>0</v>
      </c>
      <c r="AO2700" s="109"/>
      <c r="AP2700" s="25">
        <v>0</v>
      </c>
      <c r="AQ2700" s="25">
        <v>0</v>
      </c>
      <c r="AR2700" s="25">
        <v>0</v>
      </c>
      <c r="AS2700" s="25">
        <v>0</v>
      </c>
      <c r="AT2700" s="25">
        <v>0</v>
      </c>
      <c r="AU2700" s="25">
        <v>0</v>
      </c>
      <c r="AW2700" t="str">
        <f t="shared" si="229"/>
        <v>Phạm Thanh Hà</v>
      </c>
      <c r="AX2700" s="27" t="str">
        <f t="shared" si="230"/>
        <v>Hoàng Phương Lê</v>
      </c>
      <c r="AY2700" s="4" t="str">
        <f t="shared" si="227"/>
        <v>VIN+</v>
      </c>
    </row>
    <row r="2701" spans="1:51" outlineLevel="1" x14ac:dyDescent="0.25">
      <c r="A2701" s="4" t="s">
        <v>1104</v>
      </c>
      <c r="B2701" s="4" t="s">
        <v>797</v>
      </c>
      <c r="C2701" s="4" t="s">
        <v>451</v>
      </c>
      <c r="D2701" s="11" t="s">
        <v>779</v>
      </c>
      <c r="E2701" s="32" t="s">
        <v>683</v>
      </c>
      <c r="F2701" s="11" t="s">
        <v>710</v>
      </c>
      <c r="G2701" s="35">
        <v>5139390</v>
      </c>
      <c r="H2701" s="4" t="s">
        <v>4122</v>
      </c>
      <c r="I2701" s="4"/>
      <c r="J2701" s="4"/>
      <c r="K2701" s="4"/>
      <c r="L2701" s="4"/>
      <c r="M2701" s="33"/>
      <c r="N2701" s="38"/>
      <c r="O2701" s="33"/>
      <c r="P2701" s="244">
        <f t="shared" si="228"/>
        <v>0</v>
      </c>
      <c r="Q2701" s="25"/>
      <c r="R2701" s="25"/>
      <c r="S2701" s="25"/>
      <c r="T2701" s="109"/>
      <c r="U2701" s="25"/>
      <c r="V2701" s="25"/>
      <c r="W2701" s="25"/>
      <c r="X2701" s="25">
        <v>0</v>
      </c>
      <c r="Y2701" s="25"/>
      <c r="Z2701" s="25">
        <v>0</v>
      </c>
      <c r="AA2701" s="109"/>
      <c r="AB2701" s="25">
        <v>0</v>
      </c>
      <c r="AC2701" s="25">
        <v>0</v>
      </c>
      <c r="AD2701" s="25">
        <v>0</v>
      </c>
      <c r="AE2701" s="25">
        <v>0</v>
      </c>
      <c r="AF2701" s="25">
        <v>0</v>
      </c>
      <c r="AG2701" s="25">
        <v>0</v>
      </c>
      <c r="AH2701" s="109"/>
      <c r="AI2701" s="25">
        <v>0</v>
      </c>
      <c r="AJ2701" s="25">
        <v>0</v>
      </c>
      <c r="AK2701" s="123">
        <v>0</v>
      </c>
      <c r="AL2701" s="25">
        <v>0</v>
      </c>
      <c r="AM2701" s="25">
        <v>0</v>
      </c>
      <c r="AN2701" s="25">
        <v>0</v>
      </c>
      <c r="AO2701" s="109"/>
      <c r="AP2701" s="25">
        <v>0</v>
      </c>
      <c r="AQ2701" s="25">
        <v>0</v>
      </c>
      <c r="AR2701" s="25">
        <v>0</v>
      </c>
      <c r="AS2701" s="25">
        <v>0</v>
      </c>
      <c r="AT2701" s="25">
        <v>0</v>
      </c>
      <c r="AU2701" s="25">
        <v>0</v>
      </c>
      <c r="AW2701" t="str">
        <f t="shared" si="229"/>
        <v>Phạm Thanh Hà</v>
      </c>
      <c r="AX2701" s="27" t="str">
        <f t="shared" si="230"/>
        <v>Hoàng Phương Lê</v>
      </c>
      <c r="AY2701" s="4" t="str">
        <f t="shared" si="227"/>
        <v>VIN+</v>
      </c>
    </row>
    <row r="2702" spans="1:51" outlineLevel="1" x14ac:dyDescent="0.25">
      <c r="A2702" s="4" t="s">
        <v>1104</v>
      </c>
      <c r="B2702" s="4" t="s">
        <v>797</v>
      </c>
      <c r="C2702" s="4" t="s">
        <v>451</v>
      </c>
      <c r="D2702" s="11" t="s">
        <v>779</v>
      </c>
      <c r="E2702" s="32" t="s">
        <v>683</v>
      </c>
      <c r="F2702" s="11" t="s">
        <v>710</v>
      </c>
      <c r="G2702" s="35">
        <v>5296280</v>
      </c>
      <c r="H2702" s="4" t="s">
        <v>4123</v>
      </c>
      <c r="I2702" s="4"/>
      <c r="J2702" s="4"/>
      <c r="K2702" s="4"/>
      <c r="L2702" s="4"/>
      <c r="M2702" s="33"/>
      <c r="N2702" s="38"/>
      <c r="O2702" s="33"/>
      <c r="P2702" s="244">
        <f t="shared" si="228"/>
        <v>0</v>
      </c>
      <c r="Q2702" s="25"/>
      <c r="R2702" s="25"/>
      <c r="S2702" s="25"/>
      <c r="T2702" s="109"/>
      <c r="U2702" s="25"/>
      <c r="V2702" s="25"/>
      <c r="W2702" s="25"/>
      <c r="X2702" s="25">
        <v>0</v>
      </c>
      <c r="Y2702" s="25"/>
      <c r="Z2702" s="25">
        <v>0</v>
      </c>
      <c r="AA2702" s="109"/>
      <c r="AB2702" s="25">
        <v>0</v>
      </c>
      <c r="AC2702" s="25">
        <v>0</v>
      </c>
      <c r="AD2702" s="25">
        <v>0</v>
      </c>
      <c r="AE2702" s="25">
        <v>0</v>
      </c>
      <c r="AF2702" s="25">
        <v>0</v>
      </c>
      <c r="AG2702" s="25">
        <v>0</v>
      </c>
      <c r="AH2702" s="109"/>
      <c r="AI2702" s="25">
        <v>0</v>
      </c>
      <c r="AJ2702" s="25">
        <v>0</v>
      </c>
      <c r="AK2702" s="123">
        <v>0</v>
      </c>
      <c r="AL2702" s="25">
        <v>0</v>
      </c>
      <c r="AM2702" s="25">
        <v>0</v>
      </c>
      <c r="AN2702" s="25">
        <v>0</v>
      </c>
      <c r="AO2702" s="109"/>
      <c r="AP2702" s="25">
        <v>0</v>
      </c>
      <c r="AQ2702" s="25">
        <v>0</v>
      </c>
      <c r="AR2702" s="25">
        <v>0</v>
      </c>
      <c r="AS2702" s="25">
        <v>0</v>
      </c>
      <c r="AT2702" s="25">
        <v>0</v>
      </c>
      <c r="AU2702" s="25">
        <v>0</v>
      </c>
      <c r="AW2702" t="str">
        <f t="shared" si="229"/>
        <v>Phạm Thanh Hà</v>
      </c>
      <c r="AX2702" s="27" t="str">
        <f t="shared" si="230"/>
        <v>Hoàng Phương Lê</v>
      </c>
      <c r="AY2702" s="4" t="str">
        <f t="shared" si="227"/>
        <v>VIN+</v>
      </c>
    </row>
    <row r="2703" spans="1:51" outlineLevel="1" x14ac:dyDescent="0.25">
      <c r="A2703" s="4" t="s">
        <v>1104</v>
      </c>
      <c r="B2703" s="4" t="s">
        <v>797</v>
      </c>
      <c r="C2703" s="4" t="s">
        <v>451</v>
      </c>
      <c r="D2703" s="11" t="s">
        <v>779</v>
      </c>
      <c r="E2703" s="32" t="s">
        <v>683</v>
      </c>
      <c r="F2703" s="11" t="s">
        <v>710</v>
      </c>
      <c r="G2703" s="35">
        <v>5290231</v>
      </c>
      <c r="H2703" s="4" t="s">
        <v>4124</v>
      </c>
      <c r="I2703" s="4"/>
      <c r="J2703" s="4"/>
      <c r="K2703" s="4"/>
      <c r="L2703" s="4"/>
      <c r="M2703" s="33"/>
      <c r="N2703" s="38"/>
      <c r="O2703" s="33"/>
      <c r="P2703" s="244">
        <f t="shared" si="228"/>
        <v>238.464</v>
      </c>
      <c r="Q2703" s="25"/>
      <c r="R2703" s="25"/>
      <c r="S2703" s="25"/>
      <c r="T2703" s="109"/>
      <c r="U2703" s="25"/>
      <c r="V2703" s="25"/>
      <c r="W2703" s="25"/>
      <c r="X2703" s="25">
        <v>0</v>
      </c>
      <c r="Y2703" s="25"/>
      <c r="Z2703" s="25">
        <v>0</v>
      </c>
      <c r="AA2703" s="109"/>
      <c r="AB2703" s="25">
        <v>0</v>
      </c>
      <c r="AC2703" s="25">
        <v>0</v>
      </c>
      <c r="AD2703" s="25">
        <v>0</v>
      </c>
      <c r="AE2703" s="25">
        <v>0</v>
      </c>
      <c r="AF2703" s="25">
        <v>0</v>
      </c>
      <c r="AG2703" s="25">
        <v>0</v>
      </c>
      <c r="AH2703" s="109"/>
      <c r="AI2703" s="25">
        <v>0</v>
      </c>
      <c r="AJ2703" s="25">
        <v>0</v>
      </c>
      <c r="AK2703" s="123">
        <v>0</v>
      </c>
      <c r="AL2703" s="25">
        <v>0</v>
      </c>
      <c r="AM2703" s="25">
        <v>238.464</v>
      </c>
      <c r="AN2703" s="25">
        <v>0</v>
      </c>
      <c r="AO2703" s="109"/>
      <c r="AP2703" s="25">
        <v>0</v>
      </c>
      <c r="AQ2703" s="25">
        <v>0</v>
      </c>
      <c r="AR2703" s="25">
        <v>0</v>
      </c>
      <c r="AS2703" s="25">
        <v>0</v>
      </c>
      <c r="AT2703" s="25">
        <v>0</v>
      </c>
      <c r="AU2703" s="25">
        <v>0</v>
      </c>
      <c r="AW2703" t="str">
        <f t="shared" si="229"/>
        <v>Phạm Thanh Hà</v>
      </c>
      <c r="AX2703" s="27" t="str">
        <f t="shared" si="230"/>
        <v>Hoàng Phương Lê</v>
      </c>
      <c r="AY2703" s="4" t="str">
        <f t="shared" si="227"/>
        <v>VIN+</v>
      </c>
    </row>
    <row r="2704" spans="1:51" outlineLevel="1" x14ac:dyDescent="0.25">
      <c r="A2704" s="4" t="s">
        <v>1104</v>
      </c>
      <c r="B2704" s="4" t="s">
        <v>797</v>
      </c>
      <c r="C2704" s="4" t="s">
        <v>451</v>
      </c>
      <c r="D2704" s="11" t="s">
        <v>779</v>
      </c>
      <c r="E2704" s="32" t="s">
        <v>683</v>
      </c>
      <c r="F2704" s="11" t="s">
        <v>710</v>
      </c>
      <c r="G2704" s="35">
        <v>5137295</v>
      </c>
      <c r="H2704" s="4" t="s">
        <v>4125</v>
      </c>
      <c r="I2704" s="4"/>
      <c r="J2704" s="4"/>
      <c r="K2704" s="4"/>
      <c r="L2704" s="4"/>
      <c r="M2704" s="33"/>
      <c r="N2704" s="38"/>
      <c r="O2704" s="33"/>
      <c r="P2704" s="244">
        <f t="shared" si="228"/>
        <v>0</v>
      </c>
      <c r="Q2704" s="25"/>
      <c r="R2704" s="25"/>
      <c r="S2704" s="25"/>
      <c r="T2704" s="109"/>
      <c r="U2704" s="25"/>
      <c r="V2704" s="25"/>
      <c r="W2704" s="25"/>
      <c r="X2704" s="25">
        <v>0</v>
      </c>
      <c r="Y2704" s="25"/>
      <c r="Z2704" s="25">
        <v>0</v>
      </c>
      <c r="AA2704" s="109"/>
      <c r="AB2704" s="25">
        <v>0</v>
      </c>
      <c r="AC2704" s="25">
        <v>0</v>
      </c>
      <c r="AD2704" s="25">
        <v>0</v>
      </c>
      <c r="AE2704" s="25">
        <v>0</v>
      </c>
      <c r="AF2704" s="25">
        <v>0</v>
      </c>
      <c r="AG2704" s="25">
        <v>0</v>
      </c>
      <c r="AH2704" s="109"/>
      <c r="AI2704" s="25">
        <v>0</v>
      </c>
      <c r="AJ2704" s="25">
        <v>0</v>
      </c>
      <c r="AK2704" s="123">
        <v>0</v>
      </c>
      <c r="AL2704" s="25">
        <v>0</v>
      </c>
      <c r="AM2704" s="25">
        <v>0</v>
      </c>
      <c r="AN2704" s="25">
        <v>0</v>
      </c>
      <c r="AO2704" s="109"/>
      <c r="AP2704" s="25">
        <v>0</v>
      </c>
      <c r="AQ2704" s="25">
        <v>0</v>
      </c>
      <c r="AR2704" s="25">
        <v>0</v>
      </c>
      <c r="AS2704" s="25">
        <v>0</v>
      </c>
      <c r="AT2704" s="25">
        <v>0</v>
      </c>
      <c r="AU2704" s="25">
        <v>0</v>
      </c>
      <c r="AW2704" t="str">
        <f t="shared" si="229"/>
        <v>Phạm Thanh Hà</v>
      </c>
      <c r="AX2704" s="27" t="str">
        <f t="shared" si="230"/>
        <v>Hoàng Phương Lê</v>
      </c>
      <c r="AY2704" s="4" t="str">
        <f t="shared" si="227"/>
        <v>VIN+</v>
      </c>
    </row>
    <row r="2705" spans="1:51" outlineLevel="1" x14ac:dyDescent="0.25">
      <c r="A2705" s="4" t="s">
        <v>1104</v>
      </c>
      <c r="B2705" s="4" t="s">
        <v>797</v>
      </c>
      <c r="C2705" s="4" t="s">
        <v>451</v>
      </c>
      <c r="D2705" s="11" t="s">
        <v>779</v>
      </c>
      <c r="E2705" s="32" t="s">
        <v>683</v>
      </c>
      <c r="F2705" s="11" t="s">
        <v>710</v>
      </c>
      <c r="G2705" s="35">
        <v>5299090</v>
      </c>
      <c r="H2705" s="4" t="s">
        <v>4126</v>
      </c>
      <c r="I2705" s="4"/>
      <c r="J2705" s="4"/>
      <c r="K2705" s="4"/>
      <c r="L2705" s="4"/>
      <c r="M2705" s="33"/>
      <c r="N2705" s="38"/>
      <c r="O2705" s="33"/>
      <c r="P2705" s="244">
        <f t="shared" si="228"/>
        <v>359.05700000000002</v>
      </c>
      <c r="Q2705" s="25"/>
      <c r="R2705" s="25"/>
      <c r="S2705" s="25"/>
      <c r="T2705" s="109"/>
      <c r="U2705" s="25"/>
      <c r="V2705" s="25"/>
      <c r="W2705" s="25"/>
      <c r="X2705" s="25">
        <v>0</v>
      </c>
      <c r="Y2705" s="25"/>
      <c r="Z2705" s="25">
        <v>0</v>
      </c>
      <c r="AA2705" s="109"/>
      <c r="AB2705" s="25">
        <v>0</v>
      </c>
      <c r="AC2705" s="25">
        <v>0</v>
      </c>
      <c r="AD2705" s="25">
        <v>0</v>
      </c>
      <c r="AE2705" s="25">
        <v>0</v>
      </c>
      <c r="AF2705" s="25">
        <v>0</v>
      </c>
      <c r="AG2705" s="25">
        <v>0</v>
      </c>
      <c r="AH2705" s="109"/>
      <c r="AI2705" s="25">
        <v>0</v>
      </c>
      <c r="AJ2705" s="25">
        <v>0</v>
      </c>
      <c r="AK2705" s="123">
        <v>359.05700000000002</v>
      </c>
      <c r="AL2705" s="25">
        <v>0</v>
      </c>
      <c r="AM2705" s="25">
        <v>0</v>
      </c>
      <c r="AN2705" s="25">
        <v>0</v>
      </c>
      <c r="AO2705" s="109"/>
      <c r="AP2705" s="25">
        <v>0</v>
      </c>
      <c r="AQ2705" s="25">
        <v>0</v>
      </c>
      <c r="AR2705" s="25">
        <v>0</v>
      </c>
      <c r="AS2705" s="25">
        <v>0</v>
      </c>
      <c r="AT2705" s="25">
        <v>0</v>
      </c>
      <c r="AU2705" s="25">
        <v>0</v>
      </c>
      <c r="AW2705" t="str">
        <f t="shared" si="229"/>
        <v>Phạm Thanh Hà</v>
      </c>
      <c r="AX2705" s="27" t="str">
        <f t="shared" si="230"/>
        <v>Hoàng Phương Lê</v>
      </c>
      <c r="AY2705" s="4" t="str">
        <f t="shared" si="227"/>
        <v>VIN+</v>
      </c>
    </row>
    <row r="2706" spans="1:51" outlineLevel="1" x14ac:dyDescent="0.25">
      <c r="A2706" s="4" t="s">
        <v>1104</v>
      </c>
      <c r="B2706" s="4" t="s">
        <v>797</v>
      </c>
      <c r="C2706" s="4" t="s">
        <v>451</v>
      </c>
      <c r="D2706" s="11" t="s">
        <v>779</v>
      </c>
      <c r="E2706" s="32" t="s">
        <v>683</v>
      </c>
      <c r="F2706" s="11" t="s">
        <v>710</v>
      </c>
      <c r="G2706" s="35">
        <v>5293906</v>
      </c>
      <c r="H2706" s="4" t="s">
        <v>4127</v>
      </c>
      <c r="I2706" s="4"/>
      <c r="J2706" s="4"/>
      <c r="K2706" s="4"/>
      <c r="L2706" s="4"/>
      <c r="M2706" s="33"/>
      <c r="N2706" s="38"/>
      <c r="O2706" s="33"/>
      <c r="P2706" s="244">
        <f t="shared" si="228"/>
        <v>238.464</v>
      </c>
      <c r="Q2706" s="25"/>
      <c r="R2706" s="25"/>
      <c r="S2706" s="25"/>
      <c r="T2706" s="109"/>
      <c r="U2706" s="25"/>
      <c r="V2706" s="25"/>
      <c r="W2706" s="25"/>
      <c r="X2706" s="25">
        <v>0</v>
      </c>
      <c r="Y2706" s="25"/>
      <c r="Z2706" s="25">
        <v>0</v>
      </c>
      <c r="AA2706" s="109"/>
      <c r="AB2706" s="25">
        <v>0</v>
      </c>
      <c r="AC2706" s="25">
        <v>0</v>
      </c>
      <c r="AD2706" s="25">
        <v>0</v>
      </c>
      <c r="AE2706" s="25">
        <v>0</v>
      </c>
      <c r="AF2706" s="25">
        <v>0</v>
      </c>
      <c r="AG2706" s="25">
        <v>0</v>
      </c>
      <c r="AH2706" s="109"/>
      <c r="AI2706" s="25">
        <v>0</v>
      </c>
      <c r="AJ2706" s="25">
        <v>0</v>
      </c>
      <c r="AK2706" s="123">
        <v>238.464</v>
      </c>
      <c r="AL2706" s="25">
        <v>0</v>
      </c>
      <c r="AM2706" s="25">
        <v>0</v>
      </c>
      <c r="AN2706" s="25">
        <v>0</v>
      </c>
      <c r="AO2706" s="109"/>
      <c r="AP2706" s="25">
        <v>0</v>
      </c>
      <c r="AQ2706" s="25">
        <v>0</v>
      </c>
      <c r="AR2706" s="25">
        <v>0</v>
      </c>
      <c r="AS2706" s="25">
        <v>0</v>
      </c>
      <c r="AT2706" s="25">
        <v>0</v>
      </c>
      <c r="AU2706" s="25">
        <v>0</v>
      </c>
      <c r="AW2706" t="str">
        <f t="shared" si="229"/>
        <v>Phạm Thanh Hà</v>
      </c>
      <c r="AX2706" s="27" t="str">
        <f t="shared" si="230"/>
        <v>Hoàng Phương Lê</v>
      </c>
      <c r="AY2706" s="4" t="str">
        <f t="shared" si="227"/>
        <v>VIN+</v>
      </c>
    </row>
    <row r="2707" spans="1:51" outlineLevel="1" x14ac:dyDescent="0.25">
      <c r="A2707" s="4" t="s">
        <v>1104</v>
      </c>
      <c r="B2707" s="4" t="s">
        <v>797</v>
      </c>
      <c r="C2707" s="4" t="s">
        <v>451</v>
      </c>
      <c r="D2707" s="11" t="s">
        <v>779</v>
      </c>
      <c r="E2707" s="32" t="s">
        <v>683</v>
      </c>
      <c r="F2707" s="11" t="s">
        <v>710</v>
      </c>
      <c r="G2707" s="35">
        <v>5301153</v>
      </c>
      <c r="H2707" s="4" t="s">
        <v>4128</v>
      </c>
      <c r="I2707" s="4"/>
      <c r="J2707" s="4"/>
      <c r="K2707" s="4"/>
      <c r="L2707" s="4"/>
      <c r="M2707" s="33"/>
      <c r="N2707" s="38"/>
      <c r="O2707" s="33"/>
      <c r="P2707" s="244">
        <f t="shared" si="228"/>
        <v>359.05700000000002</v>
      </c>
      <c r="Q2707" s="25"/>
      <c r="R2707" s="25"/>
      <c r="S2707" s="25"/>
      <c r="T2707" s="109"/>
      <c r="U2707" s="25"/>
      <c r="V2707" s="25"/>
      <c r="W2707" s="25"/>
      <c r="X2707" s="25">
        <v>0</v>
      </c>
      <c r="Y2707" s="25"/>
      <c r="Z2707" s="25">
        <v>0</v>
      </c>
      <c r="AA2707" s="109"/>
      <c r="AB2707" s="25">
        <v>0</v>
      </c>
      <c r="AC2707" s="25">
        <v>0</v>
      </c>
      <c r="AD2707" s="25">
        <v>0</v>
      </c>
      <c r="AE2707" s="25">
        <v>0</v>
      </c>
      <c r="AF2707" s="25">
        <v>0</v>
      </c>
      <c r="AG2707" s="25">
        <v>0</v>
      </c>
      <c r="AH2707" s="109"/>
      <c r="AI2707" s="25">
        <v>0</v>
      </c>
      <c r="AJ2707" s="25">
        <v>359.05700000000002</v>
      </c>
      <c r="AK2707" s="123">
        <v>0</v>
      </c>
      <c r="AL2707" s="25">
        <v>0</v>
      </c>
      <c r="AM2707" s="25">
        <v>0</v>
      </c>
      <c r="AN2707" s="25">
        <v>0</v>
      </c>
      <c r="AO2707" s="109"/>
      <c r="AP2707" s="25">
        <v>0</v>
      </c>
      <c r="AQ2707" s="25">
        <v>0</v>
      </c>
      <c r="AR2707" s="25">
        <v>0</v>
      </c>
      <c r="AS2707" s="25">
        <v>0</v>
      </c>
      <c r="AT2707" s="25">
        <v>0</v>
      </c>
      <c r="AU2707" s="25">
        <v>0</v>
      </c>
      <c r="AW2707" t="str">
        <f t="shared" si="229"/>
        <v>Phạm Thanh Hà</v>
      </c>
      <c r="AX2707" s="27" t="str">
        <f t="shared" si="230"/>
        <v>Hoàng Phương Lê</v>
      </c>
      <c r="AY2707" s="4" t="str">
        <f t="shared" si="227"/>
        <v>VIN+</v>
      </c>
    </row>
    <row r="2708" spans="1:51" outlineLevel="1" x14ac:dyDescent="0.25">
      <c r="A2708" s="4" t="s">
        <v>1104</v>
      </c>
      <c r="B2708" s="4" t="s">
        <v>797</v>
      </c>
      <c r="C2708" s="4" t="s">
        <v>451</v>
      </c>
      <c r="D2708" s="11" t="s">
        <v>779</v>
      </c>
      <c r="E2708" s="32" t="s">
        <v>683</v>
      </c>
      <c r="F2708" s="11" t="s">
        <v>710</v>
      </c>
      <c r="G2708" s="35">
        <v>5301025</v>
      </c>
      <c r="H2708" s="4" t="s">
        <v>4129</v>
      </c>
      <c r="I2708" s="4"/>
      <c r="J2708" s="4"/>
      <c r="K2708" s="4"/>
      <c r="L2708" s="4"/>
      <c r="M2708" s="33"/>
      <c r="N2708" s="38"/>
      <c r="O2708" s="33"/>
      <c r="P2708" s="244">
        <f t="shared" si="228"/>
        <v>0</v>
      </c>
      <c r="Q2708" s="25"/>
      <c r="R2708" s="25"/>
      <c r="S2708" s="25"/>
      <c r="T2708" s="109"/>
      <c r="U2708" s="25"/>
      <c r="V2708" s="25"/>
      <c r="W2708" s="25"/>
      <c r="X2708" s="25">
        <v>0</v>
      </c>
      <c r="Y2708" s="25"/>
      <c r="Z2708" s="25">
        <v>0</v>
      </c>
      <c r="AA2708" s="109"/>
      <c r="AB2708" s="25">
        <v>0</v>
      </c>
      <c r="AC2708" s="25">
        <v>0</v>
      </c>
      <c r="AD2708" s="25">
        <v>0</v>
      </c>
      <c r="AE2708" s="25">
        <v>0</v>
      </c>
      <c r="AF2708" s="25">
        <v>0</v>
      </c>
      <c r="AG2708" s="25">
        <v>0</v>
      </c>
      <c r="AH2708" s="109"/>
      <c r="AI2708" s="25">
        <v>0</v>
      </c>
      <c r="AJ2708" s="25">
        <v>0</v>
      </c>
      <c r="AK2708" s="123">
        <v>0</v>
      </c>
      <c r="AL2708" s="25">
        <v>0</v>
      </c>
      <c r="AM2708" s="25">
        <v>0</v>
      </c>
      <c r="AN2708" s="25">
        <v>0</v>
      </c>
      <c r="AO2708" s="109"/>
      <c r="AP2708" s="25">
        <v>0</v>
      </c>
      <c r="AQ2708" s="25">
        <v>0</v>
      </c>
      <c r="AR2708" s="25">
        <v>0</v>
      </c>
      <c r="AS2708" s="25">
        <v>0</v>
      </c>
      <c r="AT2708" s="25">
        <v>0</v>
      </c>
      <c r="AU2708" s="25">
        <v>0</v>
      </c>
      <c r="AW2708" t="str">
        <f t="shared" si="229"/>
        <v>Phạm Thanh Hà</v>
      </c>
      <c r="AX2708" s="27" t="str">
        <f t="shared" si="230"/>
        <v>Hoàng Phương Lê</v>
      </c>
      <c r="AY2708" s="4" t="str">
        <f t="shared" si="227"/>
        <v>VIN+</v>
      </c>
    </row>
    <row r="2709" spans="1:51" outlineLevel="1" x14ac:dyDescent="0.25">
      <c r="A2709" s="4" t="s">
        <v>1104</v>
      </c>
      <c r="B2709" s="4" t="s">
        <v>797</v>
      </c>
      <c r="C2709" s="4" t="s">
        <v>451</v>
      </c>
      <c r="D2709" s="11" t="s">
        <v>779</v>
      </c>
      <c r="E2709" s="32" t="s">
        <v>683</v>
      </c>
      <c r="F2709" s="11" t="s">
        <v>710</v>
      </c>
      <c r="G2709" s="35">
        <v>5292488</v>
      </c>
      <c r="H2709" s="4" t="s">
        <v>4130</v>
      </c>
      <c r="I2709" s="4"/>
      <c r="J2709" s="4"/>
      <c r="K2709" s="4"/>
      <c r="L2709" s="4"/>
      <c r="M2709" s="33"/>
      <c r="N2709" s="38"/>
      <c r="O2709" s="33"/>
      <c r="P2709" s="244">
        <f t="shared" si="228"/>
        <v>238.464</v>
      </c>
      <c r="Q2709" s="25"/>
      <c r="R2709" s="25"/>
      <c r="S2709" s="25"/>
      <c r="T2709" s="109"/>
      <c r="U2709" s="25"/>
      <c r="V2709" s="25"/>
      <c r="W2709" s="25"/>
      <c r="X2709" s="25">
        <v>0</v>
      </c>
      <c r="Y2709" s="25"/>
      <c r="Z2709" s="25">
        <v>0</v>
      </c>
      <c r="AA2709" s="109"/>
      <c r="AB2709" s="25">
        <v>0</v>
      </c>
      <c r="AC2709" s="25">
        <v>0</v>
      </c>
      <c r="AD2709" s="25">
        <v>0</v>
      </c>
      <c r="AE2709" s="25">
        <v>0</v>
      </c>
      <c r="AF2709" s="25">
        <v>0</v>
      </c>
      <c r="AG2709" s="25">
        <v>0</v>
      </c>
      <c r="AH2709" s="109"/>
      <c r="AI2709" s="25">
        <v>0</v>
      </c>
      <c r="AJ2709" s="25">
        <v>0</v>
      </c>
      <c r="AK2709" s="123">
        <v>0</v>
      </c>
      <c r="AL2709" s="25">
        <v>0</v>
      </c>
      <c r="AM2709" s="25">
        <v>0</v>
      </c>
      <c r="AN2709" s="25">
        <v>0</v>
      </c>
      <c r="AO2709" s="109"/>
      <c r="AP2709" s="25">
        <v>0</v>
      </c>
      <c r="AQ2709" s="25">
        <v>238.464</v>
      </c>
      <c r="AR2709" s="25">
        <v>0</v>
      </c>
      <c r="AS2709" s="25">
        <v>0</v>
      </c>
      <c r="AT2709" s="25">
        <v>0</v>
      </c>
      <c r="AU2709" s="25">
        <v>0</v>
      </c>
      <c r="AW2709" t="str">
        <f t="shared" si="229"/>
        <v>Phạm Thanh Hà</v>
      </c>
      <c r="AX2709" s="27" t="str">
        <f t="shared" si="230"/>
        <v>Hoàng Phương Lê</v>
      </c>
      <c r="AY2709" s="4" t="str">
        <f t="shared" si="227"/>
        <v>VIN+</v>
      </c>
    </row>
    <row r="2710" spans="1:51" outlineLevel="1" x14ac:dyDescent="0.25">
      <c r="A2710" s="4" t="s">
        <v>1104</v>
      </c>
      <c r="B2710" s="4" t="s">
        <v>797</v>
      </c>
      <c r="C2710" s="4" t="s">
        <v>451</v>
      </c>
      <c r="D2710" s="11" t="s">
        <v>779</v>
      </c>
      <c r="E2710" s="32" t="s">
        <v>683</v>
      </c>
      <c r="F2710" s="11" t="s">
        <v>710</v>
      </c>
      <c r="G2710" s="35">
        <v>5301229</v>
      </c>
      <c r="H2710" s="4" t="s">
        <v>4131</v>
      </c>
      <c r="I2710" s="4"/>
      <c r="J2710" s="4"/>
      <c r="K2710" s="4"/>
      <c r="L2710" s="4"/>
      <c r="M2710" s="33"/>
      <c r="N2710" s="38"/>
      <c r="O2710" s="33"/>
      <c r="P2710" s="244">
        <f t="shared" si="228"/>
        <v>597.52099999999996</v>
      </c>
      <c r="Q2710" s="25"/>
      <c r="R2710" s="25"/>
      <c r="S2710" s="25"/>
      <c r="T2710" s="109"/>
      <c r="U2710" s="25"/>
      <c r="V2710" s="25"/>
      <c r="W2710" s="25"/>
      <c r="X2710" s="25">
        <v>0</v>
      </c>
      <c r="Y2710" s="25"/>
      <c r="Z2710" s="25">
        <v>0</v>
      </c>
      <c r="AA2710" s="109"/>
      <c r="AB2710" s="25">
        <v>0</v>
      </c>
      <c r="AC2710" s="25">
        <v>0</v>
      </c>
      <c r="AD2710" s="25">
        <v>0</v>
      </c>
      <c r="AE2710" s="25">
        <v>0</v>
      </c>
      <c r="AF2710" s="25">
        <v>597.52099999999996</v>
      </c>
      <c r="AG2710" s="25">
        <v>0</v>
      </c>
      <c r="AH2710" s="109"/>
      <c r="AI2710" s="25">
        <v>0</v>
      </c>
      <c r="AJ2710" s="25">
        <v>0</v>
      </c>
      <c r="AK2710" s="123">
        <v>0</v>
      </c>
      <c r="AL2710" s="25">
        <v>0</v>
      </c>
      <c r="AM2710" s="25">
        <v>0</v>
      </c>
      <c r="AN2710" s="25">
        <v>0</v>
      </c>
      <c r="AO2710" s="109"/>
      <c r="AP2710" s="25">
        <v>0</v>
      </c>
      <c r="AQ2710" s="25">
        <v>0</v>
      </c>
      <c r="AR2710" s="25">
        <v>0</v>
      </c>
      <c r="AS2710" s="25">
        <v>0</v>
      </c>
      <c r="AT2710" s="25">
        <v>0</v>
      </c>
      <c r="AU2710" s="25">
        <v>0</v>
      </c>
      <c r="AW2710" t="str">
        <f t="shared" si="229"/>
        <v>Phạm Thanh Hà</v>
      </c>
      <c r="AX2710" s="27" t="str">
        <f t="shared" si="230"/>
        <v>Hoàng Phương Lê</v>
      </c>
      <c r="AY2710" s="4" t="str">
        <f t="shared" si="227"/>
        <v>VIN+</v>
      </c>
    </row>
    <row r="2711" spans="1:51" outlineLevel="1" x14ac:dyDescent="0.25">
      <c r="A2711" s="4" t="s">
        <v>1104</v>
      </c>
      <c r="B2711" s="4" t="s">
        <v>797</v>
      </c>
      <c r="C2711" s="4" t="s">
        <v>451</v>
      </c>
      <c r="D2711" s="11" t="s">
        <v>779</v>
      </c>
      <c r="E2711" s="32" t="s">
        <v>683</v>
      </c>
      <c r="F2711" s="11" t="s">
        <v>710</v>
      </c>
      <c r="G2711" s="35">
        <v>5301236</v>
      </c>
      <c r="H2711" s="4" t="s">
        <v>4132</v>
      </c>
      <c r="I2711" s="4"/>
      <c r="J2711" s="4"/>
      <c r="K2711" s="4"/>
      <c r="L2711" s="4"/>
      <c r="M2711" s="33"/>
      <c r="N2711" s="38"/>
      <c r="O2711" s="33"/>
      <c r="P2711" s="244">
        <f t="shared" si="228"/>
        <v>0</v>
      </c>
      <c r="Q2711" s="25"/>
      <c r="R2711" s="25"/>
      <c r="S2711" s="25"/>
      <c r="T2711" s="109"/>
      <c r="U2711" s="25"/>
      <c r="V2711" s="25"/>
      <c r="W2711" s="25"/>
      <c r="X2711" s="25">
        <v>0</v>
      </c>
      <c r="Y2711" s="25"/>
      <c r="Z2711" s="25">
        <v>0</v>
      </c>
      <c r="AA2711" s="109"/>
      <c r="AB2711" s="25">
        <v>0</v>
      </c>
      <c r="AC2711" s="25">
        <v>0</v>
      </c>
      <c r="AD2711" s="25">
        <v>0</v>
      </c>
      <c r="AE2711" s="25">
        <v>0</v>
      </c>
      <c r="AF2711" s="25">
        <v>0</v>
      </c>
      <c r="AG2711" s="25">
        <v>0</v>
      </c>
      <c r="AH2711" s="109"/>
      <c r="AI2711" s="25">
        <v>0</v>
      </c>
      <c r="AJ2711" s="25">
        <v>0</v>
      </c>
      <c r="AK2711" s="123">
        <v>0</v>
      </c>
      <c r="AL2711" s="25">
        <v>0</v>
      </c>
      <c r="AM2711" s="25">
        <v>0</v>
      </c>
      <c r="AN2711" s="25">
        <v>0</v>
      </c>
      <c r="AO2711" s="109"/>
      <c r="AP2711" s="25">
        <v>0</v>
      </c>
      <c r="AQ2711" s="25">
        <v>0</v>
      </c>
      <c r="AR2711" s="25">
        <v>0</v>
      </c>
      <c r="AS2711" s="25">
        <v>0</v>
      </c>
      <c r="AT2711" s="25">
        <v>0</v>
      </c>
      <c r="AU2711" s="25">
        <v>0</v>
      </c>
      <c r="AW2711" t="str">
        <f t="shared" si="229"/>
        <v>Phạm Thanh Hà</v>
      </c>
      <c r="AX2711" s="27" t="str">
        <f t="shared" si="230"/>
        <v>Hoàng Phương Lê</v>
      </c>
      <c r="AY2711" s="4" t="str">
        <f t="shared" si="227"/>
        <v>VIN+</v>
      </c>
    </row>
    <row r="2712" spans="1:51" outlineLevel="1" x14ac:dyDescent="0.25">
      <c r="A2712" s="4" t="s">
        <v>1104</v>
      </c>
      <c r="B2712" s="4" t="s">
        <v>797</v>
      </c>
      <c r="C2712" s="4" t="s">
        <v>451</v>
      </c>
      <c r="D2712" s="11" t="s">
        <v>779</v>
      </c>
      <c r="E2712" s="32" t="s">
        <v>683</v>
      </c>
      <c r="F2712" s="11" t="s">
        <v>710</v>
      </c>
      <c r="G2712" s="35">
        <v>5301274</v>
      </c>
      <c r="H2712" s="4" t="s">
        <v>4133</v>
      </c>
      <c r="I2712" s="4"/>
      <c r="J2712" s="4"/>
      <c r="K2712" s="4"/>
      <c r="L2712" s="4"/>
      <c r="M2712" s="33"/>
      <c r="N2712" s="38"/>
      <c r="O2712" s="33"/>
      <c r="P2712" s="244">
        <f t="shared" si="228"/>
        <v>0</v>
      </c>
      <c r="Q2712" s="25"/>
      <c r="R2712" s="25"/>
      <c r="S2712" s="25"/>
      <c r="T2712" s="109"/>
      <c r="U2712" s="25"/>
      <c r="V2712" s="25"/>
      <c r="W2712" s="25"/>
      <c r="X2712" s="25">
        <v>0</v>
      </c>
      <c r="Y2712" s="25"/>
      <c r="Z2712" s="25">
        <v>0</v>
      </c>
      <c r="AA2712" s="109"/>
      <c r="AB2712" s="25">
        <v>0</v>
      </c>
      <c r="AC2712" s="25">
        <v>0</v>
      </c>
      <c r="AD2712" s="25">
        <v>0</v>
      </c>
      <c r="AE2712" s="25">
        <v>0</v>
      </c>
      <c r="AF2712" s="25">
        <v>0</v>
      </c>
      <c r="AG2712" s="25">
        <v>0</v>
      </c>
      <c r="AH2712" s="109"/>
      <c r="AI2712" s="25">
        <v>0</v>
      </c>
      <c r="AJ2712" s="25">
        <v>0</v>
      </c>
      <c r="AK2712" s="123">
        <v>0</v>
      </c>
      <c r="AL2712" s="25">
        <v>0</v>
      </c>
      <c r="AM2712" s="25">
        <v>0</v>
      </c>
      <c r="AN2712" s="25">
        <v>0</v>
      </c>
      <c r="AO2712" s="109"/>
      <c r="AP2712" s="25">
        <v>0</v>
      </c>
      <c r="AQ2712" s="25">
        <v>0</v>
      </c>
      <c r="AR2712" s="25">
        <v>0</v>
      </c>
      <c r="AS2712" s="25">
        <v>0</v>
      </c>
      <c r="AT2712" s="25">
        <v>0</v>
      </c>
      <c r="AU2712" s="25">
        <v>0</v>
      </c>
      <c r="AW2712" t="str">
        <f t="shared" si="229"/>
        <v>Phạm Thanh Hà</v>
      </c>
      <c r="AX2712" s="27" t="str">
        <f t="shared" si="230"/>
        <v>Hoàng Phương Lê</v>
      </c>
      <c r="AY2712" s="4" t="str">
        <f t="shared" si="227"/>
        <v>VIN+</v>
      </c>
    </row>
    <row r="2713" spans="1:51" outlineLevel="1" x14ac:dyDescent="0.25">
      <c r="A2713" s="4" t="s">
        <v>1104</v>
      </c>
      <c r="B2713" s="4" t="s">
        <v>797</v>
      </c>
      <c r="C2713" s="4" t="s">
        <v>451</v>
      </c>
      <c r="D2713" s="11" t="s">
        <v>779</v>
      </c>
      <c r="E2713" s="32" t="s">
        <v>683</v>
      </c>
      <c r="F2713" s="11" t="s">
        <v>710</v>
      </c>
      <c r="G2713" s="35">
        <v>5301371</v>
      </c>
      <c r="H2713" s="4" t="s">
        <v>4134</v>
      </c>
      <c r="I2713" s="4"/>
      <c r="J2713" s="4"/>
      <c r="K2713" s="4"/>
      <c r="L2713" s="4"/>
      <c r="M2713" s="33"/>
      <c r="N2713" s="38"/>
      <c r="O2713" s="33"/>
      <c r="P2713" s="244">
        <f t="shared" si="228"/>
        <v>597.52099999999996</v>
      </c>
      <c r="Q2713" s="25"/>
      <c r="R2713" s="25"/>
      <c r="S2713" s="25"/>
      <c r="T2713" s="109"/>
      <c r="U2713" s="25"/>
      <c r="V2713" s="25"/>
      <c r="W2713" s="25"/>
      <c r="X2713" s="25">
        <v>0</v>
      </c>
      <c r="Y2713" s="25"/>
      <c r="Z2713" s="25">
        <v>0</v>
      </c>
      <c r="AA2713" s="109"/>
      <c r="AB2713" s="25">
        <v>0</v>
      </c>
      <c r="AC2713" s="25">
        <v>0</v>
      </c>
      <c r="AD2713" s="25">
        <v>0</v>
      </c>
      <c r="AE2713" s="25">
        <v>0</v>
      </c>
      <c r="AF2713" s="25">
        <v>0</v>
      </c>
      <c r="AG2713" s="25">
        <v>0</v>
      </c>
      <c r="AH2713" s="109"/>
      <c r="AI2713" s="25">
        <v>0</v>
      </c>
      <c r="AJ2713" s="25">
        <v>597.52099999999996</v>
      </c>
      <c r="AK2713" s="123">
        <v>0</v>
      </c>
      <c r="AL2713" s="25">
        <v>0</v>
      </c>
      <c r="AM2713" s="25">
        <v>0</v>
      </c>
      <c r="AN2713" s="25">
        <v>0</v>
      </c>
      <c r="AO2713" s="109"/>
      <c r="AP2713" s="25">
        <v>0</v>
      </c>
      <c r="AQ2713" s="25">
        <v>0</v>
      </c>
      <c r="AR2713" s="25">
        <v>0</v>
      </c>
      <c r="AS2713" s="25">
        <v>0</v>
      </c>
      <c r="AT2713" s="25">
        <v>0</v>
      </c>
      <c r="AU2713" s="25">
        <v>0</v>
      </c>
      <c r="AW2713" t="str">
        <f t="shared" si="229"/>
        <v>Phạm Thanh Hà</v>
      </c>
      <c r="AX2713" s="27" t="str">
        <f t="shared" si="230"/>
        <v>Hoàng Phương Lê</v>
      </c>
      <c r="AY2713" s="4" t="str">
        <f t="shared" si="227"/>
        <v>VIN+</v>
      </c>
    </row>
    <row r="2714" spans="1:51" outlineLevel="1" x14ac:dyDescent="0.25">
      <c r="A2714" s="4" t="s">
        <v>1104</v>
      </c>
      <c r="B2714" s="4" t="s">
        <v>797</v>
      </c>
      <c r="C2714" s="4" t="s">
        <v>451</v>
      </c>
      <c r="D2714" s="11" t="s">
        <v>779</v>
      </c>
      <c r="E2714" s="32" t="s">
        <v>683</v>
      </c>
      <c r="F2714" s="11" t="s">
        <v>710</v>
      </c>
      <c r="G2714" s="35">
        <v>5301281</v>
      </c>
      <c r="H2714" s="4" t="s">
        <v>4135</v>
      </c>
      <c r="I2714" s="4"/>
      <c r="J2714" s="4"/>
      <c r="K2714" s="4"/>
      <c r="L2714" s="4"/>
      <c r="M2714" s="33"/>
      <c r="N2714" s="38"/>
      <c r="O2714" s="33"/>
      <c r="P2714" s="244">
        <f t="shared" si="228"/>
        <v>0</v>
      </c>
      <c r="Q2714" s="25"/>
      <c r="R2714" s="25"/>
      <c r="S2714" s="25"/>
      <c r="T2714" s="109"/>
      <c r="U2714" s="25"/>
      <c r="V2714" s="25"/>
      <c r="W2714" s="25"/>
      <c r="X2714" s="25">
        <v>0</v>
      </c>
      <c r="Y2714" s="25"/>
      <c r="Z2714" s="25">
        <v>0</v>
      </c>
      <c r="AA2714" s="109"/>
      <c r="AB2714" s="25">
        <v>0</v>
      </c>
      <c r="AC2714" s="25">
        <v>0</v>
      </c>
      <c r="AD2714" s="25">
        <v>0</v>
      </c>
      <c r="AE2714" s="25">
        <v>0</v>
      </c>
      <c r="AF2714" s="25">
        <v>0</v>
      </c>
      <c r="AG2714" s="25">
        <v>0</v>
      </c>
      <c r="AH2714" s="109"/>
      <c r="AI2714" s="25">
        <v>0</v>
      </c>
      <c r="AJ2714" s="25">
        <v>0</v>
      </c>
      <c r="AK2714" s="123">
        <v>0</v>
      </c>
      <c r="AL2714" s="25">
        <v>0</v>
      </c>
      <c r="AM2714" s="25">
        <v>0</v>
      </c>
      <c r="AN2714" s="25">
        <v>0</v>
      </c>
      <c r="AO2714" s="109"/>
      <c r="AP2714" s="25">
        <v>0</v>
      </c>
      <c r="AQ2714" s="25">
        <v>0</v>
      </c>
      <c r="AR2714" s="25">
        <v>0</v>
      </c>
      <c r="AS2714" s="25">
        <v>0</v>
      </c>
      <c r="AT2714" s="25">
        <v>0</v>
      </c>
      <c r="AU2714" s="25">
        <v>0</v>
      </c>
      <c r="AW2714" t="str">
        <f t="shared" si="229"/>
        <v>Phạm Thanh Hà</v>
      </c>
      <c r="AX2714" s="27" t="str">
        <f t="shared" si="230"/>
        <v>Hoàng Phương Lê</v>
      </c>
      <c r="AY2714" s="4" t="str">
        <f t="shared" si="227"/>
        <v>VIN+</v>
      </c>
    </row>
    <row r="2715" spans="1:51" outlineLevel="1" x14ac:dyDescent="0.25">
      <c r="A2715" s="4" t="s">
        <v>1104</v>
      </c>
      <c r="B2715" s="4" t="s">
        <v>797</v>
      </c>
      <c r="C2715" s="4" t="s">
        <v>451</v>
      </c>
      <c r="D2715" s="11" t="s">
        <v>779</v>
      </c>
      <c r="E2715" s="32" t="s">
        <v>683</v>
      </c>
      <c r="F2715" s="11" t="s">
        <v>710</v>
      </c>
      <c r="G2715" s="35">
        <v>5301485</v>
      </c>
      <c r="H2715" s="4" t="s">
        <v>4136</v>
      </c>
      <c r="I2715" s="4"/>
      <c r="J2715" s="4"/>
      <c r="K2715" s="4"/>
      <c r="L2715" s="4"/>
      <c r="M2715" s="33"/>
      <c r="N2715" s="38"/>
      <c r="O2715" s="33"/>
      <c r="P2715" s="244">
        <f t="shared" si="228"/>
        <v>0</v>
      </c>
      <c r="Q2715" s="25"/>
      <c r="R2715" s="25"/>
      <c r="S2715" s="25"/>
      <c r="T2715" s="109"/>
      <c r="U2715" s="25"/>
      <c r="V2715" s="25"/>
      <c r="W2715" s="25"/>
      <c r="X2715" s="25">
        <v>0</v>
      </c>
      <c r="Y2715" s="25"/>
      <c r="Z2715" s="25">
        <v>0</v>
      </c>
      <c r="AA2715" s="109"/>
      <c r="AB2715" s="25">
        <v>0</v>
      </c>
      <c r="AC2715" s="25">
        <v>0</v>
      </c>
      <c r="AD2715" s="25">
        <v>0</v>
      </c>
      <c r="AE2715" s="25">
        <v>0</v>
      </c>
      <c r="AF2715" s="25">
        <v>0</v>
      </c>
      <c r="AG2715" s="25">
        <v>0</v>
      </c>
      <c r="AH2715" s="109"/>
      <c r="AI2715" s="25">
        <v>0</v>
      </c>
      <c r="AJ2715" s="25">
        <v>0</v>
      </c>
      <c r="AK2715" s="123">
        <v>0</v>
      </c>
      <c r="AL2715" s="25">
        <v>0</v>
      </c>
      <c r="AM2715" s="25">
        <v>0</v>
      </c>
      <c r="AN2715" s="25">
        <v>0</v>
      </c>
      <c r="AO2715" s="109"/>
      <c r="AP2715" s="25">
        <v>0</v>
      </c>
      <c r="AQ2715" s="25">
        <v>0</v>
      </c>
      <c r="AR2715" s="25">
        <v>0</v>
      </c>
      <c r="AS2715" s="25">
        <v>0</v>
      </c>
      <c r="AT2715" s="25">
        <v>0</v>
      </c>
      <c r="AU2715" s="25">
        <v>0</v>
      </c>
      <c r="AW2715" t="str">
        <f t="shared" si="229"/>
        <v>Phạm Thanh Hà</v>
      </c>
      <c r="AX2715" s="27" t="str">
        <f t="shared" si="230"/>
        <v>Hoàng Phương Lê</v>
      </c>
      <c r="AY2715" s="4" t="str">
        <f t="shared" si="227"/>
        <v>VIN+</v>
      </c>
    </row>
    <row r="2716" spans="1:51" outlineLevel="1" x14ac:dyDescent="0.25">
      <c r="A2716" s="4" t="s">
        <v>1104</v>
      </c>
      <c r="B2716" s="4" t="s">
        <v>797</v>
      </c>
      <c r="C2716" s="4" t="s">
        <v>451</v>
      </c>
      <c r="D2716" s="11" t="s">
        <v>779</v>
      </c>
      <c r="E2716" s="32" t="s">
        <v>683</v>
      </c>
      <c r="F2716" s="11" t="s">
        <v>710</v>
      </c>
      <c r="G2716" s="35">
        <v>5301786</v>
      </c>
      <c r="H2716" s="4" t="s">
        <v>4137</v>
      </c>
      <c r="I2716" s="4"/>
      <c r="J2716" s="4"/>
      <c r="K2716" s="4"/>
      <c r="L2716" s="4"/>
      <c r="M2716" s="33"/>
      <c r="N2716" s="38"/>
      <c r="O2716" s="33"/>
      <c r="P2716" s="244">
        <f t="shared" si="228"/>
        <v>0</v>
      </c>
      <c r="Q2716" s="25"/>
      <c r="R2716" s="25"/>
      <c r="S2716" s="25"/>
      <c r="T2716" s="109"/>
      <c r="U2716" s="25"/>
      <c r="V2716" s="25"/>
      <c r="W2716" s="25"/>
      <c r="X2716" s="25">
        <v>0</v>
      </c>
      <c r="Y2716" s="25"/>
      <c r="Z2716" s="25">
        <v>0</v>
      </c>
      <c r="AA2716" s="109"/>
      <c r="AB2716" s="25">
        <v>0</v>
      </c>
      <c r="AC2716" s="25">
        <v>0</v>
      </c>
      <c r="AD2716" s="25">
        <v>0</v>
      </c>
      <c r="AE2716" s="25">
        <v>0</v>
      </c>
      <c r="AF2716" s="25">
        <v>0</v>
      </c>
      <c r="AG2716" s="25">
        <v>0</v>
      </c>
      <c r="AH2716" s="109"/>
      <c r="AI2716" s="25">
        <v>0</v>
      </c>
      <c r="AJ2716" s="25">
        <v>0</v>
      </c>
      <c r="AK2716" s="123">
        <v>0</v>
      </c>
      <c r="AL2716" s="25">
        <v>0</v>
      </c>
      <c r="AM2716" s="25">
        <v>0</v>
      </c>
      <c r="AN2716" s="25">
        <v>0</v>
      </c>
      <c r="AO2716" s="109"/>
      <c r="AP2716" s="25">
        <v>0</v>
      </c>
      <c r="AQ2716" s="25">
        <v>0</v>
      </c>
      <c r="AR2716" s="25">
        <v>0</v>
      </c>
      <c r="AS2716" s="25">
        <v>0</v>
      </c>
      <c r="AT2716" s="25">
        <v>0</v>
      </c>
      <c r="AU2716" s="25">
        <v>0</v>
      </c>
      <c r="AW2716" t="str">
        <f t="shared" si="229"/>
        <v>Phạm Thanh Hà</v>
      </c>
      <c r="AX2716" s="27" t="str">
        <f t="shared" si="230"/>
        <v>Hoàng Phương Lê</v>
      </c>
      <c r="AY2716" s="4" t="str">
        <f t="shared" si="227"/>
        <v>VIN+</v>
      </c>
    </row>
    <row r="2717" spans="1:51" outlineLevel="1" x14ac:dyDescent="0.25">
      <c r="A2717" s="4" t="s">
        <v>1104</v>
      </c>
      <c r="B2717" s="4" t="s">
        <v>797</v>
      </c>
      <c r="C2717" s="4" t="s">
        <v>451</v>
      </c>
      <c r="D2717" s="11" t="s">
        <v>779</v>
      </c>
      <c r="E2717" s="32" t="s">
        <v>683</v>
      </c>
      <c r="F2717" s="11" t="s">
        <v>710</v>
      </c>
      <c r="G2717" s="35">
        <v>5301717</v>
      </c>
      <c r="H2717" s="4" t="s">
        <v>4138</v>
      </c>
      <c r="I2717" s="4"/>
      <c r="J2717" s="4"/>
      <c r="K2717" s="4"/>
      <c r="L2717" s="4"/>
      <c r="M2717" s="33"/>
      <c r="N2717" s="38"/>
      <c r="O2717" s="33"/>
      <c r="P2717" s="244">
        <f t="shared" si="228"/>
        <v>238.464</v>
      </c>
      <c r="Q2717" s="25"/>
      <c r="R2717" s="25"/>
      <c r="S2717" s="25"/>
      <c r="T2717" s="109"/>
      <c r="U2717" s="25"/>
      <c r="V2717" s="25"/>
      <c r="W2717" s="25"/>
      <c r="X2717" s="25">
        <v>0</v>
      </c>
      <c r="Y2717" s="25"/>
      <c r="Z2717" s="25">
        <v>0</v>
      </c>
      <c r="AA2717" s="109"/>
      <c r="AB2717" s="25">
        <v>0</v>
      </c>
      <c r="AC2717" s="25">
        <v>0</v>
      </c>
      <c r="AD2717" s="25">
        <v>0</v>
      </c>
      <c r="AE2717" s="25">
        <v>0</v>
      </c>
      <c r="AF2717" s="25">
        <v>238.464</v>
      </c>
      <c r="AG2717" s="25">
        <v>0</v>
      </c>
      <c r="AH2717" s="109"/>
      <c r="AI2717" s="25">
        <v>0</v>
      </c>
      <c r="AJ2717" s="25">
        <v>0</v>
      </c>
      <c r="AK2717" s="123">
        <v>0</v>
      </c>
      <c r="AL2717" s="25">
        <v>0</v>
      </c>
      <c r="AM2717" s="25">
        <v>0</v>
      </c>
      <c r="AN2717" s="25">
        <v>0</v>
      </c>
      <c r="AO2717" s="109"/>
      <c r="AP2717" s="25">
        <v>0</v>
      </c>
      <c r="AQ2717" s="25">
        <v>0</v>
      </c>
      <c r="AR2717" s="25">
        <v>0</v>
      </c>
      <c r="AS2717" s="25">
        <v>0</v>
      </c>
      <c r="AT2717" s="25">
        <v>0</v>
      </c>
      <c r="AU2717" s="25">
        <v>0</v>
      </c>
      <c r="AW2717" t="str">
        <f t="shared" si="229"/>
        <v>Phạm Thanh Hà</v>
      </c>
      <c r="AX2717" s="27" t="str">
        <f t="shared" si="230"/>
        <v>Hoàng Phương Lê</v>
      </c>
      <c r="AY2717" s="4" t="str">
        <f t="shared" si="227"/>
        <v>VIN+</v>
      </c>
    </row>
    <row r="2718" spans="1:51" outlineLevel="1" x14ac:dyDescent="0.25">
      <c r="A2718" s="4" t="s">
        <v>1104</v>
      </c>
      <c r="B2718" s="4" t="s">
        <v>797</v>
      </c>
      <c r="C2718" s="4" t="s">
        <v>451</v>
      </c>
      <c r="D2718" s="11" t="s">
        <v>779</v>
      </c>
      <c r="E2718" s="32" t="s">
        <v>683</v>
      </c>
      <c r="F2718" s="11" t="s">
        <v>710</v>
      </c>
      <c r="G2718" s="35">
        <v>5301748</v>
      </c>
      <c r="H2718" s="4" t="s">
        <v>4139</v>
      </c>
      <c r="I2718" s="4"/>
      <c r="J2718" s="4"/>
      <c r="K2718" s="4"/>
      <c r="L2718" s="4"/>
      <c r="M2718" s="33"/>
      <c r="N2718" s="38"/>
      <c r="O2718" s="33"/>
      <c r="P2718" s="244">
        <f t="shared" si="228"/>
        <v>476.928</v>
      </c>
      <c r="Q2718" s="25"/>
      <c r="R2718" s="25"/>
      <c r="S2718" s="25"/>
      <c r="T2718" s="109"/>
      <c r="U2718" s="25"/>
      <c r="V2718" s="25"/>
      <c r="W2718" s="25"/>
      <c r="X2718" s="25">
        <v>0</v>
      </c>
      <c r="Y2718" s="25"/>
      <c r="Z2718" s="25">
        <v>0</v>
      </c>
      <c r="AA2718" s="109"/>
      <c r="AB2718" s="25">
        <v>0</v>
      </c>
      <c r="AC2718" s="25">
        <v>0</v>
      </c>
      <c r="AD2718" s="25">
        <v>0</v>
      </c>
      <c r="AE2718" s="25">
        <v>0</v>
      </c>
      <c r="AF2718" s="25">
        <v>0</v>
      </c>
      <c r="AG2718" s="25">
        <v>0</v>
      </c>
      <c r="AH2718" s="109"/>
      <c r="AI2718" s="25">
        <v>0</v>
      </c>
      <c r="AJ2718" s="25">
        <v>0</v>
      </c>
      <c r="AK2718" s="123">
        <v>0</v>
      </c>
      <c r="AL2718" s="25">
        <v>0</v>
      </c>
      <c r="AM2718" s="25">
        <v>0</v>
      </c>
      <c r="AN2718" s="25">
        <v>0</v>
      </c>
      <c r="AO2718" s="109"/>
      <c r="AP2718" s="25">
        <v>0</v>
      </c>
      <c r="AQ2718" s="25">
        <v>476.928</v>
      </c>
      <c r="AR2718" s="25">
        <v>0</v>
      </c>
      <c r="AS2718" s="25">
        <v>0</v>
      </c>
      <c r="AT2718" s="25">
        <v>0</v>
      </c>
      <c r="AU2718" s="25">
        <v>0</v>
      </c>
      <c r="AW2718" t="str">
        <f t="shared" si="229"/>
        <v>Phạm Thanh Hà</v>
      </c>
      <c r="AX2718" s="27" t="str">
        <f t="shared" si="230"/>
        <v>Hoàng Phương Lê</v>
      </c>
      <c r="AY2718" s="4" t="str">
        <f t="shared" si="227"/>
        <v>VIN+</v>
      </c>
    </row>
    <row r="2719" spans="1:51" x14ac:dyDescent="0.25">
      <c r="A2719" s="4" t="s">
        <v>1104</v>
      </c>
      <c r="B2719" s="4" t="s">
        <v>797</v>
      </c>
      <c r="C2719" s="4" t="s">
        <v>451</v>
      </c>
      <c r="D2719" s="11" t="s">
        <v>779</v>
      </c>
      <c r="E2719" s="32" t="s">
        <v>683</v>
      </c>
      <c r="F2719" s="11" t="s">
        <v>710</v>
      </c>
      <c r="G2719" s="35">
        <v>5301807</v>
      </c>
      <c r="H2719" s="4" t="s">
        <v>4140</v>
      </c>
      <c r="I2719" s="4"/>
      <c r="J2719" s="4"/>
      <c r="K2719" s="4"/>
      <c r="L2719" s="4"/>
      <c r="M2719" s="33"/>
      <c r="N2719" s="38"/>
      <c r="O2719" s="33"/>
      <c r="P2719" s="244">
        <f t="shared" si="228"/>
        <v>238.464</v>
      </c>
      <c r="Q2719" s="25"/>
      <c r="R2719" s="25"/>
      <c r="S2719" s="25"/>
      <c r="T2719" s="109"/>
      <c r="U2719" s="25"/>
      <c r="V2719" s="25"/>
      <c r="W2719" s="25"/>
      <c r="X2719" s="25">
        <v>0</v>
      </c>
      <c r="Y2719" s="25"/>
      <c r="Z2719" s="25">
        <v>0</v>
      </c>
      <c r="AA2719" s="109"/>
      <c r="AB2719" s="25">
        <v>0</v>
      </c>
      <c r="AC2719" s="25">
        <v>0</v>
      </c>
      <c r="AD2719" s="25">
        <v>0</v>
      </c>
      <c r="AE2719" s="25">
        <v>0</v>
      </c>
      <c r="AF2719" s="25">
        <v>0</v>
      </c>
      <c r="AG2719" s="25">
        <v>0</v>
      </c>
      <c r="AH2719" s="109"/>
      <c r="AI2719" s="25">
        <v>0</v>
      </c>
      <c r="AJ2719" s="25">
        <v>0</v>
      </c>
      <c r="AK2719" s="123">
        <v>0</v>
      </c>
      <c r="AL2719" s="25">
        <v>0</v>
      </c>
      <c r="AM2719" s="25">
        <v>238.464</v>
      </c>
      <c r="AN2719" s="25">
        <v>0</v>
      </c>
      <c r="AO2719" s="109"/>
      <c r="AP2719" s="25">
        <v>0</v>
      </c>
      <c r="AQ2719" s="25">
        <v>0</v>
      </c>
      <c r="AR2719" s="25">
        <v>0</v>
      </c>
      <c r="AS2719" s="25">
        <v>0</v>
      </c>
      <c r="AT2719" s="25">
        <v>0</v>
      </c>
      <c r="AU2719" s="25">
        <v>0</v>
      </c>
      <c r="AW2719" t="str">
        <f t="shared" si="229"/>
        <v>Phạm Thanh Hà</v>
      </c>
      <c r="AX2719" s="27" t="str">
        <f t="shared" si="230"/>
        <v>Hoàng Phương Lê</v>
      </c>
      <c r="AY2719" s="4" t="str">
        <f t="shared" ref="AY2719:AY2793" si="231">+B2719</f>
        <v>VIN+</v>
      </c>
    </row>
    <row r="2720" spans="1:51" x14ac:dyDescent="0.25">
      <c r="A2720" s="4" t="s">
        <v>1104</v>
      </c>
      <c r="B2720" s="4" t="s">
        <v>797</v>
      </c>
      <c r="C2720" s="4" t="s">
        <v>451</v>
      </c>
      <c r="D2720" s="11" t="s">
        <v>779</v>
      </c>
      <c r="E2720" s="32" t="s">
        <v>683</v>
      </c>
      <c r="F2720" s="11" t="s">
        <v>710</v>
      </c>
      <c r="G2720" s="35">
        <v>5137288</v>
      </c>
      <c r="H2720" s="4" t="s">
        <v>5265</v>
      </c>
      <c r="I2720" s="4"/>
      <c r="J2720" s="4"/>
      <c r="K2720" s="4"/>
      <c r="L2720" s="4"/>
      <c r="M2720" s="33"/>
      <c r="N2720" s="38"/>
      <c r="O2720" s="33"/>
      <c r="P2720" s="244">
        <f t="shared" si="228"/>
        <v>238.464</v>
      </c>
      <c r="Q2720" s="25"/>
      <c r="R2720" s="25"/>
      <c r="S2720" s="25"/>
      <c r="T2720" s="109"/>
      <c r="U2720" s="25"/>
      <c r="V2720" s="25"/>
      <c r="W2720" s="25"/>
      <c r="X2720" s="25">
        <v>0</v>
      </c>
      <c r="Y2720" s="25"/>
      <c r="Z2720" s="25">
        <v>0</v>
      </c>
      <c r="AA2720" s="109"/>
      <c r="AB2720" s="25">
        <v>0</v>
      </c>
      <c r="AC2720" s="25">
        <v>0</v>
      </c>
      <c r="AD2720" s="25">
        <v>0</v>
      </c>
      <c r="AE2720" s="25">
        <v>0</v>
      </c>
      <c r="AF2720" s="25">
        <v>0</v>
      </c>
      <c r="AG2720" s="25">
        <v>0</v>
      </c>
      <c r="AH2720" s="109"/>
      <c r="AI2720" s="25">
        <v>0</v>
      </c>
      <c r="AJ2720" s="25">
        <v>238.464</v>
      </c>
      <c r="AK2720" s="123">
        <v>0</v>
      </c>
      <c r="AL2720" s="25">
        <v>0</v>
      </c>
      <c r="AM2720" s="25">
        <v>0</v>
      </c>
      <c r="AN2720" s="25">
        <v>0</v>
      </c>
      <c r="AO2720" s="109"/>
      <c r="AP2720" s="25">
        <v>0</v>
      </c>
      <c r="AQ2720" s="25">
        <v>0</v>
      </c>
      <c r="AR2720" s="25">
        <v>0</v>
      </c>
      <c r="AS2720" s="25">
        <v>0</v>
      </c>
      <c r="AT2720" s="25">
        <v>0</v>
      </c>
      <c r="AU2720" s="25">
        <v>0</v>
      </c>
      <c r="AW2720" t="str">
        <f t="shared" si="229"/>
        <v>Phạm Thanh Hà</v>
      </c>
      <c r="AX2720" s="27" t="str">
        <f t="shared" si="230"/>
        <v>Hoàng Phương Lê</v>
      </c>
      <c r="AY2720" s="4" t="str">
        <f t="shared" si="231"/>
        <v>VIN+</v>
      </c>
    </row>
    <row r="2721" spans="1:51" x14ac:dyDescent="0.25">
      <c r="A2721" s="4" t="s">
        <v>1104</v>
      </c>
      <c r="B2721" s="4" t="s">
        <v>797</v>
      </c>
      <c r="C2721" s="4" t="s">
        <v>451</v>
      </c>
      <c r="D2721" s="11" t="s">
        <v>779</v>
      </c>
      <c r="E2721" s="32" t="s">
        <v>683</v>
      </c>
      <c r="F2721" s="11" t="s">
        <v>710</v>
      </c>
      <c r="G2721" s="35">
        <v>5128996</v>
      </c>
      <c r="H2721" s="4" t="s">
        <v>5370</v>
      </c>
      <c r="I2721" s="4"/>
      <c r="J2721" s="4"/>
      <c r="K2721" s="4"/>
      <c r="L2721" s="4"/>
      <c r="M2721" s="33"/>
      <c r="N2721" s="38"/>
      <c r="O2721" s="33"/>
      <c r="P2721" s="244">
        <f t="shared" si="228"/>
        <v>778.11899999999991</v>
      </c>
      <c r="Q2721" s="25"/>
      <c r="R2721" s="25"/>
      <c r="S2721" s="25"/>
      <c r="T2721" s="109"/>
      <c r="U2721" s="25"/>
      <c r="V2721" s="25"/>
      <c r="W2721" s="25"/>
      <c r="X2721" s="25"/>
      <c r="Y2721" s="25"/>
      <c r="Z2721" s="25"/>
      <c r="AA2721" s="109"/>
      <c r="AB2721" s="25"/>
      <c r="AC2721" s="25"/>
      <c r="AD2721" s="25"/>
      <c r="AE2721" s="25"/>
      <c r="AF2721" s="25"/>
      <c r="AG2721" s="25"/>
      <c r="AH2721" s="109"/>
      <c r="AI2721" s="25"/>
      <c r="AJ2721" s="25"/>
      <c r="AK2721" s="123"/>
      <c r="AL2721" s="25">
        <v>238.464</v>
      </c>
      <c r="AM2721" s="25">
        <v>0</v>
      </c>
      <c r="AN2721" s="25">
        <v>0</v>
      </c>
      <c r="AO2721" s="109"/>
      <c r="AP2721" s="25">
        <v>0</v>
      </c>
      <c r="AQ2721" s="25">
        <v>0</v>
      </c>
      <c r="AR2721" s="25">
        <v>0</v>
      </c>
      <c r="AS2721" s="25">
        <v>539.65499999999997</v>
      </c>
      <c r="AT2721" s="25">
        <v>0</v>
      </c>
      <c r="AU2721" s="25">
        <v>0</v>
      </c>
      <c r="AW2721" t="str">
        <f t="shared" si="229"/>
        <v>Phạm Thanh Hà</v>
      </c>
      <c r="AX2721" s="27" t="str">
        <f t="shared" si="230"/>
        <v>Hoàng Phương Lê</v>
      </c>
      <c r="AY2721" s="4"/>
    </row>
    <row r="2722" spans="1:51" x14ac:dyDescent="0.25">
      <c r="A2722" s="4" t="s">
        <v>1104</v>
      </c>
      <c r="B2722" s="4" t="s">
        <v>797</v>
      </c>
      <c r="C2722" s="4" t="s">
        <v>451</v>
      </c>
      <c r="D2722" s="11" t="s">
        <v>779</v>
      </c>
      <c r="E2722" s="32" t="s">
        <v>683</v>
      </c>
      <c r="F2722" s="11" t="s">
        <v>710</v>
      </c>
      <c r="G2722" s="35">
        <v>5123984</v>
      </c>
      <c r="H2722" s="4" t="s">
        <v>5469</v>
      </c>
      <c r="I2722" s="4"/>
      <c r="J2722" s="4"/>
      <c r="K2722" s="4"/>
      <c r="L2722" s="4"/>
      <c r="M2722" s="33"/>
      <c r="N2722" s="38"/>
      <c r="O2722" s="33"/>
      <c r="P2722" s="244">
        <f t="shared" si="228"/>
        <v>359.05700000000002</v>
      </c>
      <c r="Q2722" s="25"/>
      <c r="R2722" s="25"/>
      <c r="S2722" s="25"/>
      <c r="T2722" s="109"/>
      <c r="U2722" s="25"/>
      <c r="V2722" s="25"/>
      <c r="W2722" s="25"/>
      <c r="X2722" s="25"/>
      <c r="Y2722" s="25"/>
      <c r="Z2722" s="25"/>
      <c r="AA2722" s="109"/>
      <c r="AB2722" s="25"/>
      <c r="AC2722" s="25"/>
      <c r="AD2722" s="25"/>
      <c r="AE2722" s="25"/>
      <c r="AF2722" s="25"/>
      <c r="AG2722" s="25"/>
      <c r="AH2722" s="109"/>
      <c r="AI2722" s="25"/>
      <c r="AJ2722" s="25"/>
      <c r="AK2722" s="123"/>
      <c r="AL2722" s="25">
        <v>0</v>
      </c>
      <c r="AM2722" s="25">
        <v>0</v>
      </c>
      <c r="AN2722" s="25">
        <v>0</v>
      </c>
      <c r="AO2722" s="109"/>
      <c r="AP2722" s="25">
        <v>359.05700000000002</v>
      </c>
      <c r="AQ2722" s="25">
        <v>0</v>
      </c>
      <c r="AR2722" s="25">
        <v>0</v>
      </c>
      <c r="AS2722" s="25">
        <v>0</v>
      </c>
      <c r="AT2722" s="25">
        <v>0</v>
      </c>
      <c r="AU2722" s="25">
        <v>0</v>
      </c>
      <c r="AW2722" t="str">
        <f t="shared" si="229"/>
        <v>Phạm Thanh Hà</v>
      </c>
      <c r="AX2722" s="27" t="str">
        <f t="shared" si="230"/>
        <v>Hoàng Phương Lê</v>
      </c>
      <c r="AY2722" s="4"/>
    </row>
    <row r="2723" spans="1:51" x14ac:dyDescent="0.25">
      <c r="A2723" s="4" t="s">
        <v>1104</v>
      </c>
      <c r="B2723" s="4" t="s">
        <v>797</v>
      </c>
      <c r="C2723" s="4" t="s">
        <v>451</v>
      </c>
      <c r="D2723" s="11" t="s">
        <v>779</v>
      </c>
      <c r="E2723" s="32" t="s">
        <v>683</v>
      </c>
      <c r="F2723" s="11" t="s">
        <v>710</v>
      </c>
      <c r="G2723" s="35">
        <v>5125809</v>
      </c>
      <c r="H2723" s="4" t="s">
        <v>5470</v>
      </c>
      <c r="I2723" s="4"/>
      <c r="J2723" s="4"/>
      <c r="K2723" s="4"/>
      <c r="L2723" s="4"/>
      <c r="M2723" s="33"/>
      <c r="N2723" s="38"/>
      <c r="O2723" s="33"/>
      <c r="P2723" s="244">
        <f t="shared" si="228"/>
        <v>238.464</v>
      </c>
      <c r="Q2723" s="25"/>
      <c r="R2723" s="25"/>
      <c r="S2723" s="25"/>
      <c r="T2723" s="109"/>
      <c r="U2723" s="25"/>
      <c r="V2723" s="25"/>
      <c r="W2723" s="25"/>
      <c r="X2723" s="25"/>
      <c r="Y2723" s="25"/>
      <c r="Z2723" s="25"/>
      <c r="AA2723" s="109"/>
      <c r="AB2723" s="25"/>
      <c r="AC2723" s="25"/>
      <c r="AD2723" s="25"/>
      <c r="AE2723" s="25"/>
      <c r="AF2723" s="25"/>
      <c r="AG2723" s="25"/>
      <c r="AH2723" s="109"/>
      <c r="AI2723" s="25"/>
      <c r="AJ2723" s="25"/>
      <c r="AK2723" s="123"/>
      <c r="AL2723" s="25">
        <v>0</v>
      </c>
      <c r="AM2723" s="25">
        <v>0</v>
      </c>
      <c r="AN2723" s="25">
        <v>0</v>
      </c>
      <c r="AO2723" s="109"/>
      <c r="AP2723" s="25">
        <v>238.464</v>
      </c>
      <c r="AQ2723" s="25">
        <v>0</v>
      </c>
      <c r="AR2723" s="25">
        <v>0</v>
      </c>
      <c r="AS2723" s="25">
        <v>0</v>
      </c>
      <c r="AT2723" s="25">
        <v>0</v>
      </c>
      <c r="AU2723" s="25">
        <v>0</v>
      </c>
      <c r="AW2723" t="str">
        <f t="shared" si="229"/>
        <v>Phạm Thanh Hà</v>
      </c>
      <c r="AX2723" s="27" t="str">
        <f t="shared" si="230"/>
        <v>Hoàng Phương Lê</v>
      </c>
      <c r="AY2723" s="4"/>
    </row>
    <row r="2724" spans="1:51" x14ac:dyDescent="0.25">
      <c r="A2724" s="4" t="s">
        <v>1104</v>
      </c>
      <c r="B2724" s="4" t="s">
        <v>797</v>
      </c>
      <c r="C2724" s="4" t="s">
        <v>451</v>
      </c>
      <c r="D2724" s="11" t="s">
        <v>779</v>
      </c>
      <c r="E2724" s="32" t="s">
        <v>683</v>
      </c>
      <c r="F2724" s="11" t="s">
        <v>710</v>
      </c>
      <c r="G2724" s="35">
        <v>5121775</v>
      </c>
      <c r="H2724" s="4" t="s">
        <v>5471</v>
      </c>
      <c r="I2724" s="4"/>
      <c r="J2724" s="4"/>
      <c r="K2724" s="4"/>
      <c r="L2724" s="4"/>
      <c r="M2724" s="33"/>
      <c r="N2724" s="38"/>
      <c r="O2724" s="33"/>
      <c r="P2724" s="244">
        <f t="shared" si="228"/>
        <v>238.464</v>
      </c>
      <c r="Q2724" s="25"/>
      <c r="R2724" s="25"/>
      <c r="S2724" s="25"/>
      <c r="T2724" s="109"/>
      <c r="U2724" s="25"/>
      <c r="V2724" s="25"/>
      <c r="W2724" s="25"/>
      <c r="X2724" s="25"/>
      <c r="Y2724" s="25"/>
      <c r="Z2724" s="25"/>
      <c r="AA2724" s="109"/>
      <c r="AB2724" s="25"/>
      <c r="AC2724" s="25"/>
      <c r="AD2724" s="25"/>
      <c r="AE2724" s="25"/>
      <c r="AF2724" s="25"/>
      <c r="AG2724" s="25"/>
      <c r="AH2724" s="109"/>
      <c r="AI2724" s="25"/>
      <c r="AJ2724" s="25"/>
      <c r="AK2724" s="123"/>
      <c r="AL2724" s="25">
        <v>0</v>
      </c>
      <c r="AM2724" s="25">
        <v>0</v>
      </c>
      <c r="AN2724" s="25">
        <v>0</v>
      </c>
      <c r="AO2724" s="109"/>
      <c r="AP2724" s="25">
        <v>238.464</v>
      </c>
      <c r="AQ2724" s="25">
        <v>0</v>
      </c>
      <c r="AR2724" s="25">
        <v>0</v>
      </c>
      <c r="AS2724" s="25">
        <v>0</v>
      </c>
      <c r="AT2724" s="25">
        <v>0</v>
      </c>
      <c r="AU2724" s="25">
        <v>0</v>
      </c>
      <c r="AW2724" t="str">
        <f t="shared" si="229"/>
        <v>Phạm Thanh Hà</v>
      </c>
      <c r="AX2724" s="27" t="str">
        <f t="shared" si="230"/>
        <v>Hoàng Phương Lê</v>
      </c>
      <c r="AY2724" s="4"/>
    </row>
    <row r="2725" spans="1:51" x14ac:dyDescent="0.25">
      <c r="A2725" s="4" t="s">
        <v>1104</v>
      </c>
      <c r="B2725" s="4" t="s">
        <v>797</v>
      </c>
      <c r="C2725" s="4" t="s">
        <v>451</v>
      </c>
      <c r="D2725" s="11" t="s">
        <v>779</v>
      </c>
      <c r="E2725" s="32" t="s">
        <v>683</v>
      </c>
      <c r="F2725" s="11" t="s">
        <v>710</v>
      </c>
      <c r="G2725" s="35">
        <v>5129933</v>
      </c>
      <c r="H2725" s="4" t="s">
        <v>5472</v>
      </c>
      <c r="I2725" s="4"/>
      <c r="J2725" s="4"/>
      <c r="K2725" s="4"/>
      <c r="L2725" s="4"/>
      <c r="M2725" s="33"/>
      <c r="N2725" s="38"/>
      <c r="O2725" s="33"/>
      <c r="P2725" s="244">
        <f t="shared" si="228"/>
        <v>780.42499999999995</v>
      </c>
      <c r="Q2725" s="25"/>
      <c r="R2725" s="25"/>
      <c r="S2725" s="25"/>
      <c r="T2725" s="109"/>
      <c r="U2725" s="25"/>
      <c r="V2725" s="25"/>
      <c r="W2725" s="25"/>
      <c r="X2725" s="25"/>
      <c r="Y2725" s="25"/>
      <c r="Z2725" s="25"/>
      <c r="AA2725" s="109"/>
      <c r="AB2725" s="25"/>
      <c r="AC2725" s="25"/>
      <c r="AD2725" s="25"/>
      <c r="AE2725" s="25"/>
      <c r="AF2725" s="25"/>
      <c r="AG2725" s="25"/>
      <c r="AH2725" s="109"/>
      <c r="AI2725" s="25"/>
      <c r="AJ2725" s="25"/>
      <c r="AK2725" s="123"/>
      <c r="AL2725" s="25">
        <v>0</v>
      </c>
      <c r="AM2725" s="25">
        <v>0</v>
      </c>
      <c r="AN2725" s="25">
        <v>0</v>
      </c>
      <c r="AO2725" s="109"/>
      <c r="AP2725" s="25">
        <v>780.42499999999995</v>
      </c>
      <c r="AQ2725" s="25">
        <v>0</v>
      </c>
      <c r="AR2725" s="25">
        <v>0</v>
      </c>
      <c r="AS2725" s="25">
        <v>0</v>
      </c>
      <c r="AT2725" s="25">
        <v>0</v>
      </c>
      <c r="AU2725" s="25">
        <v>0</v>
      </c>
      <c r="AW2725" t="str">
        <f t="shared" si="229"/>
        <v>Phạm Thanh Hà</v>
      </c>
      <c r="AX2725" s="27" t="str">
        <f t="shared" si="230"/>
        <v>Hoàng Phương Lê</v>
      </c>
      <c r="AY2725" s="4"/>
    </row>
    <row r="2726" spans="1:51" x14ac:dyDescent="0.25">
      <c r="A2726" s="4" t="s">
        <v>1104</v>
      </c>
      <c r="B2726" s="4" t="s">
        <v>797</v>
      </c>
      <c r="C2726" s="4" t="s">
        <v>451</v>
      </c>
      <c r="D2726" s="11" t="s">
        <v>779</v>
      </c>
      <c r="E2726" s="32" t="s">
        <v>683</v>
      </c>
      <c r="F2726" s="11" t="s">
        <v>710</v>
      </c>
      <c r="G2726" s="35">
        <v>5126929</v>
      </c>
      <c r="H2726" s="4" t="s">
        <v>5473</v>
      </c>
      <c r="I2726" s="4"/>
      <c r="J2726" s="4"/>
      <c r="K2726" s="4"/>
      <c r="L2726" s="4"/>
      <c r="M2726" s="33"/>
      <c r="N2726" s="38"/>
      <c r="O2726" s="33"/>
      <c r="P2726" s="244">
        <f t="shared" si="228"/>
        <v>597.52099999999996</v>
      </c>
      <c r="Q2726" s="25"/>
      <c r="R2726" s="25"/>
      <c r="S2726" s="25"/>
      <c r="T2726" s="109"/>
      <c r="U2726" s="25"/>
      <c r="V2726" s="25"/>
      <c r="W2726" s="25"/>
      <c r="X2726" s="25"/>
      <c r="Y2726" s="25"/>
      <c r="Z2726" s="25"/>
      <c r="AA2726" s="109"/>
      <c r="AB2726" s="25"/>
      <c r="AC2726" s="25"/>
      <c r="AD2726" s="25"/>
      <c r="AE2726" s="25"/>
      <c r="AF2726" s="25"/>
      <c r="AG2726" s="25"/>
      <c r="AH2726" s="109"/>
      <c r="AI2726" s="25"/>
      <c r="AJ2726" s="25"/>
      <c r="AK2726" s="123"/>
      <c r="AL2726" s="25"/>
      <c r="AM2726" s="25"/>
      <c r="AN2726" s="25"/>
      <c r="AO2726" s="109"/>
      <c r="AP2726" s="25">
        <v>597.52099999999996</v>
      </c>
      <c r="AQ2726" s="25">
        <v>0</v>
      </c>
      <c r="AR2726" s="25">
        <v>0</v>
      </c>
      <c r="AS2726" s="25">
        <v>0</v>
      </c>
      <c r="AT2726" s="25">
        <v>0</v>
      </c>
      <c r="AU2726" s="25">
        <v>0</v>
      </c>
      <c r="AW2726" t="str">
        <f t="shared" si="229"/>
        <v>Phạm Thanh Hà</v>
      </c>
      <c r="AX2726" s="27" t="str">
        <f t="shared" si="230"/>
        <v>Hoàng Phương Lê</v>
      </c>
      <c r="AY2726" s="4"/>
    </row>
    <row r="2727" spans="1:51" x14ac:dyDescent="0.25">
      <c r="A2727" s="4" t="s">
        <v>1104</v>
      </c>
      <c r="B2727" s="4" t="s">
        <v>797</v>
      </c>
      <c r="C2727" s="4" t="s">
        <v>451</v>
      </c>
      <c r="D2727" s="11" t="s">
        <v>779</v>
      </c>
      <c r="E2727" s="32" t="s">
        <v>683</v>
      </c>
      <c r="F2727" s="11" t="s">
        <v>710</v>
      </c>
      <c r="G2727" s="35">
        <v>5302114</v>
      </c>
      <c r="H2727" s="4" t="s">
        <v>5478</v>
      </c>
      <c r="I2727" s="4"/>
      <c r="J2727" s="4"/>
      <c r="K2727" s="4"/>
      <c r="L2727" s="4"/>
      <c r="M2727" s="33"/>
      <c r="N2727" s="38"/>
      <c r="O2727" s="33"/>
      <c r="P2727" s="244">
        <f t="shared" si="228"/>
        <v>1796.8389999999999</v>
      </c>
      <c r="Q2727" s="25"/>
      <c r="R2727" s="25"/>
      <c r="S2727" s="25"/>
      <c r="T2727" s="109"/>
      <c r="U2727" s="25"/>
      <c r="V2727" s="25"/>
      <c r="W2727" s="25"/>
      <c r="X2727" s="25"/>
      <c r="Y2727" s="25"/>
      <c r="Z2727" s="25"/>
      <c r="AA2727" s="109"/>
      <c r="AB2727" s="25"/>
      <c r="AC2727" s="25"/>
      <c r="AD2727" s="25"/>
      <c r="AE2727" s="25"/>
      <c r="AF2727" s="25"/>
      <c r="AG2727" s="25"/>
      <c r="AH2727" s="109"/>
      <c r="AI2727" s="25"/>
      <c r="AJ2727" s="25"/>
      <c r="AK2727" s="123"/>
      <c r="AL2727" s="25"/>
      <c r="AM2727" s="25"/>
      <c r="AN2727" s="25"/>
      <c r="AO2727" s="109"/>
      <c r="AP2727" s="25">
        <v>1796.8389999999999</v>
      </c>
      <c r="AQ2727" s="25">
        <v>0</v>
      </c>
      <c r="AR2727" s="25">
        <v>0</v>
      </c>
      <c r="AS2727" s="25">
        <v>0</v>
      </c>
      <c r="AT2727" s="25">
        <v>0</v>
      </c>
      <c r="AU2727" s="25">
        <v>0</v>
      </c>
      <c r="AW2727" t="str">
        <f t="shared" si="229"/>
        <v>Phạm Thanh Hà</v>
      </c>
      <c r="AX2727" s="27" t="str">
        <f t="shared" si="230"/>
        <v>Hoàng Phương Lê</v>
      </c>
      <c r="AY2727" s="4"/>
    </row>
    <row r="2728" spans="1:51" x14ac:dyDescent="0.25">
      <c r="A2728" s="4" t="s">
        <v>1104</v>
      </c>
      <c r="B2728" s="4" t="s">
        <v>797</v>
      </c>
      <c r="C2728" s="4" t="s">
        <v>451</v>
      </c>
      <c r="D2728" s="11" t="s">
        <v>779</v>
      </c>
      <c r="E2728" s="32" t="s">
        <v>683</v>
      </c>
      <c r="F2728" s="11" t="s">
        <v>710</v>
      </c>
      <c r="G2728" s="35">
        <v>5135145</v>
      </c>
      <c r="H2728" s="4" t="s">
        <v>5488</v>
      </c>
      <c r="I2728" s="4"/>
      <c r="J2728" s="4"/>
      <c r="K2728" s="4"/>
      <c r="L2728" s="4"/>
      <c r="M2728" s="33"/>
      <c r="N2728" s="38"/>
      <c r="O2728" s="33"/>
      <c r="P2728" s="244">
        <f t="shared" si="228"/>
        <v>359.05700000000002</v>
      </c>
      <c r="Q2728" s="25"/>
      <c r="R2728" s="25"/>
      <c r="S2728" s="25"/>
      <c r="T2728" s="109"/>
      <c r="U2728" s="25"/>
      <c r="V2728" s="25"/>
      <c r="W2728" s="25"/>
      <c r="X2728" s="25"/>
      <c r="Y2728" s="25"/>
      <c r="Z2728" s="25"/>
      <c r="AA2728" s="109"/>
      <c r="AB2728" s="25"/>
      <c r="AC2728" s="25"/>
      <c r="AD2728" s="25"/>
      <c r="AE2728" s="25"/>
      <c r="AF2728" s="25"/>
      <c r="AG2728" s="25"/>
      <c r="AH2728" s="109"/>
      <c r="AI2728" s="25"/>
      <c r="AJ2728" s="25"/>
      <c r="AK2728" s="123"/>
      <c r="AL2728" s="25"/>
      <c r="AM2728" s="25"/>
      <c r="AN2728" s="25"/>
      <c r="AO2728" s="109"/>
      <c r="AP2728" s="25">
        <v>0</v>
      </c>
      <c r="AQ2728" s="25">
        <v>359.05700000000002</v>
      </c>
      <c r="AR2728" s="25">
        <v>0</v>
      </c>
      <c r="AS2728" s="25">
        <v>0</v>
      </c>
      <c r="AT2728" s="25">
        <v>0</v>
      </c>
      <c r="AU2728" s="25">
        <v>0</v>
      </c>
      <c r="AW2728" t="str">
        <f t="shared" si="229"/>
        <v>Phạm Thanh Hà</v>
      </c>
      <c r="AX2728" s="27" t="str">
        <f t="shared" si="230"/>
        <v>Hoàng Phương Lê</v>
      </c>
      <c r="AY2728" s="4"/>
    </row>
    <row r="2729" spans="1:51" x14ac:dyDescent="0.25">
      <c r="A2729" s="4" t="s">
        <v>1104</v>
      </c>
      <c r="B2729" s="4" t="s">
        <v>797</v>
      </c>
      <c r="C2729" s="4" t="s">
        <v>451</v>
      </c>
      <c r="D2729" s="11" t="s">
        <v>779</v>
      </c>
      <c r="E2729" s="32" t="s">
        <v>683</v>
      </c>
      <c r="F2729" s="11" t="s">
        <v>710</v>
      </c>
      <c r="G2729" s="35">
        <v>5336931</v>
      </c>
      <c r="H2729" s="4" t="s">
        <v>5511</v>
      </c>
      <c r="I2729" s="4"/>
      <c r="J2729" s="4"/>
      <c r="K2729" s="4"/>
      <c r="L2729" s="4"/>
      <c r="M2729" s="33"/>
      <c r="N2729" s="38"/>
      <c r="O2729" s="33"/>
      <c r="P2729" s="244">
        <f t="shared" si="228"/>
        <v>419.06200000000001</v>
      </c>
      <c r="Q2729" s="25"/>
      <c r="R2729" s="25"/>
      <c r="S2729" s="25"/>
      <c r="T2729" s="109"/>
      <c r="U2729" s="25"/>
      <c r="V2729" s="25"/>
      <c r="W2729" s="25"/>
      <c r="X2729" s="25"/>
      <c r="Y2729" s="25"/>
      <c r="Z2729" s="25"/>
      <c r="AA2729" s="109"/>
      <c r="AB2729" s="25"/>
      <c r="AC2729" s="25"/>
      <c r="AD2729" s="25"/>
      <c r="AE2729" s="25"/>
      <c r="AF2729" s="25"/>
      <c r="AG2729" s="25"/>
      <c r="AH2729" s="109"/>
      <c r="AI2729" s="25"/>
      <c r="AJ2729" s="25"/>
      <c r="AK2729" s="123"/>
      <c r="AL2729" s="25"/>
      <c r="AM2729" s="25"/>
      <c r="AN2729" s="25"/>
      <c r="AO2729" s="109"/>
      <c r="AP2729" s="25">
        <v>0</v>
      </c>
      <c r="AQ2729" s="25">
        <v>0</v>
      </c>
      <c r="AR2729" s="25">
        <v>0</v>
      </c>
      <c r="AS2729" s="25">
        <v>419.06200000000001</v>
      </c>
      <c r="AT2729" s="25">
        <v>0</v>
      </c>
      <c r="AU2729" s="25">
        <v>0</v>
      </c>
      <c r="AW2729" t="str">
        <f t="shared" si="229"/>
        <v>Phạm Thanh Hà</v>
      </c>
      <c r="AX2729" s="27" t="str">
        <f t="shared" si="230"/>
        <v>Hoàng Phương Lê</v>
      </c>
      <c r="AY2729" s="4"/>
    </row>
    <row r="2730" spans="1:51" x14ac:dyDescent="0.25">
      <c r="A2730" s="4"/>
      <c r="B2730" s="4"/>
      <c r="C2730" s="4"/>
      <c r="D2730" s="11"/>
      <c r="E2730" s="32"/>
      <c r="F2730" s="11"/>
      <c r="G2730" s="35"/>
      <c r="H2730" s="4"/>
      <c r="I2730" s="4"/>
      <c r="J2730" s="4"/>
      <c r="K2730" s="4"/>
      <c r="L2730" s="4"/>
      <c r="M2730" s="33"/>
      <c r="N2730" s="38"/>
      <c r="O2730" s="33"/>
      <c r="P2730" s="244">
        <f t="shared" si="228"/>
        <v>0</v>
      </c>
      <c r="Q2730" s="25"/>
      <c r="R2730" s="25"/>
      <c r="S2730" s="25"/>
      <c r="T2730" s="109"/>
      <c r="U2730" s="25"/>
      <c r="V2730" s="25"/>
      <c r="W2730" s="25"/>
      <c r="X2730" s="25"/>
      <c r="Y2730" s="25"/>
      <c r="Z2730" s="25"/>
      <c r="AA2730" s="109"/>
      <c r="AB2730" s="25"/>
      <c r="AC2730" s="25"/>
      <c r="AD2730" s="25"/>
      <c r="AE2730" s="25"/>
      <c r="AF2730" s="25"/>
      <c r="AG2730" s="25"/>
      <c r="AH2730" s="109"/>
      <c r="AI2730" s="25"/>
      <c r="AJ2730" s="25"/>
      <c r="AK2730" s="123"/>
      <c r="AL2730" s="25"/>
      <c r="AM2730" s="25"/>
      <c r="AN2730" s="25"/>
      <c r="AO2730" s="109"/>
      <c r="AP2730" s="25">
        <v>0</v>
      </c>
      <c r="AQ2730" s="25">
        <v>0</v>
      </c>
      <c r="AR2730" s="25">
        <v>0</v>
      </c>
      <c r="AS2730" s="25">
        <v>0</v>
      </c>
      <c r="AT2730" s="25">
        <v>0</v>
      </c>
      <c r="AU2730" s="25">
        <v>0</v>
      </c>
      <c r="AW2730">
        <f t="shared" si="229"/>
        <v>0</v>
      </c>
      <c r="AX2730" s="27">
        <f t="shared" si="230"/>
        <v>0</v>
      </c>
      <c r="AY2730" s="4"/>
    </row>
    <row r="2731" spans="1:51" x14ac:dyDescent="0.25">
      <c r="A2731" s="4"/>
      <c r="B2731" s="4"/>
      <c r="C2731" s="4"/>
      <c r="D2731" s="11"/>
      <c r="E2731" s="32"/>
      <c r="F2731" s="11"/>
      <c r="G2731" s="35"/>
      <c r="H2731" s="4"/>
      <c r="I2731" s="4"/>
      <c r="J2731" s="4"/>
      <c r="K2731" s="4"/>
      <c r="L2731" s="4"/>
      <c r="M2731" s="33"/>
      <c r="N2731" s="38"/>
      <c r="O2731" s="33"/>
      <c r="P2731" s="244">
        <f t="shared" si="228"/>
        <v>0</v>
      </c>
      <c r="Q2731" s="25"/>
      <c r="R2731" s="25"/>
      <c r="S2731" s="25"/>
      <c r="T2731" s="109"/>
      <c r="U2731" s="25"/>
      <c r="V2731" s="25"/>
      <c r="W2731" s="25"/>
      <c r="X2731" s="25"/>
      <c r="Y2731" s="25"/>
      <c r="Z2731" s="25"/>
      <c r="AA2731" s="109"/>
      <c r="AB2731" s="25"/>
      <c r="AC2731" s="25"/>
      <c r="AD2731" s="25"/>
      <c r="AE2731" s="25"/>
      <c r="AF2731" s="25"/>
      <c r="AG2731" s="25"/>
      <c r="AH2731" s="109"/>
      <c r="AI2731" s="25"/>
      <c r="AJ2731" s="25"/>
      <c r="AK2731" s="123"/>
      <c r="AL2731" s="25"/>
      <c r="AM2731" s="25"/>
      <c r="AN2731" s="25"/>
      <c r="AO2731" s="109"/>
      <c r="AP2731" s="25">
        <v>0</v>
      </c>
      <c r="AQ2731" s="25">
        <v>0</v>
      </c>
      <c r="AR2731" s="25">
        <v>0</v>
      </c>
      <c r="AS2731" s="25">
        <v>0</v>
      </c>
      <c r="AT2731" s="25">
        <v>0</v>
      </c>
      <c r="AU2731" s="25">
        <v>0</v>
      </c>
      <c r="AW2731">
        <f t="shared" si="229"/>
        <v>0</v>
      </c>
      <c r="AX2731" s="27">
        <f t="shared" si="230"/>
        <v>0</v>
      </c>
      <c r="AY2731" s="4"/>
    </row>
    <row r="2732" spans="1:51" x14ac:dyDescent="0.25">
      <c r="A2732" s="4"/>
      <c r="B2732" s="4"/>
      <c r="C2732" s="4"/>
      <c r="D2732" s="11"/>
      <c r="E2732" s="32"/>
      <c r="F2732" s="11"/>
      <c r="G2732" s="35"/>
      <c r="H2732" s="4"/>
      <c r="I2732" s="4"/>
      <c r="J2732" s="4"/>
      <c r="K2732" s="4"/>
      <c r="L2732" s="4"/>
      <c r="M2732" s="33"/>
      <c r="N2732" s="38"/>
      <c r="O2732" s="33"/>
      <c r="P2732" s="244">
        <f t="shared" si="228"/>
        <v>0</v>
      </c>
      <c r="T2732" s="109"/>
      <c r="X2732">
        <v>0</v>
      </c>
      <c r="Z2732" s="25">
        <v>0</v>
      </c>
      <c r="AA2732" s="109"/>
      <c r="AB2732" s="25">
        <v>0</v>
      </c>
      <c r="AC2732" s="25">
        <v>0</v>
      </c>
      <c r="AD2732" s="25">
        <v>0</v>
      </c>
      <c r="AE2732" s="25">
        <v>0</v>
      </c>
      <c r="AF2732" s="25">
        <v>0</v>
      </c>
      <c r="AG2732" s="25">
        <v>0</v>
      </c>
      <c r="AH2732" s="109"/>
      <c r="AI2732" s="25">
        <v>0</v>
      </c>
      <c r="AJ2732" s="25">
        <v>0</v>
      </c>
      <c r="AK2732" s="123">
        <v>0</v>
      </c>
      <c r="AL2732" s="25">
        <v>0</v>
      </c>
      <c r="AM2732" s="25">
        <v>0</v>
      </c>
      <c r="AN2732" s="25">
        <v>0</v>
      </c>
      <c r="AO2732" s="109"/>
      <c r="AP2732" s="25">
        <v>0</v>
      </c>
      <c r="AQ2732" s="25">
        <v>0</v>
      </c>
      <c r="AR2732" s="25">
        <v>0</v>
      </c>
      <c r="AS2732" s="25">
        <v>0</v>
      </c>
      <c r="AT2732" s="25">
        <v>0</v>
      </c>
      <c r="AU2732" s="25">
        <v>0</v>
      </c>
      <c r="AW2732">
        <f t="shared" si="229"/>
        <v>0</v>
      </c>
      <c r="AX2732" s="27">
        <f t="shared" si="230"/>
        <v>0</v>
      </c>
      <c r="AY2732" s="4">
        <f t="shared" si="231"/>
        <v>0</v>
      </c>
    </row>
    <row r="2733" spans="1:51" x14ac:dyDescent="0.25">
      <c r="A2733" s="4" t="s">
        <v>1104</v>
      </c>
      <c r="B2733" s="4" t="s">
        <v>797</v>
      </c>
      <c r="C2733" s="4" t="s">
        <v>451</v>
      </c>
      <c r="D2733" s="107" t="s">
        <v>775</v>
      </c>
      <c r="E2733" s="85" t="s">
        <v>540</v>
      </c>
      <c r="F2733" s="107"/>
      <c r="G2733" s="35"/>
      <c r="H2733" s="57" t="s">
        <v>5247</v>
      </c>
      <c r="I2733" s="4"/>
      <c r="J2733" s="4"/>
      <c r="K2733" s="4"/>
      <c r="L2733" s="4">
        <v>273</v>
      </c>
      <c r="M2733" s="33">
        <v>199757</v>
      </c>
      <c r="N2733" s="38">
        <f t="shared" si="86"/>
        <v>0.10216855068565876</v>
      </c>
      <c r="O2733" s="33">
        <f t="shared" si="87"/>
        <v>230696.9132369906</v>
      </c>
      <c r="P2733" s="244">
        <f t="shared" si="228"/>
        <v>0</v>
      </c>
      <c r="Q2733" s="25">
        <v>0</v>
      </c>
      <c r="R2733" s="25">
        <v>0</v>
      </c>
      <c r="S2733" s="25">
        <v>0</v>
      </c>
      <c r="T2733" s="109"/>
      <c r="U2733" s="25">
        <v>0</v>
      </c>
      <c r="V2733" s="25">
        <v>0</v>
      </c>
      <c r="W2733" s="25">
        <v>0</v>
      </c>
      <c r="X2733" s="25">
        <v>0</v>
      </c>
      <c r="Y2733" s="25">
        <v>0</v>
      </c>
      <c r="Z2733" s="25">
        <v>0</v>
      </c>
      <c r="AA2733" s="109"/>
      <c r="AB2733" s="25">
        <v>0</v>
      </c>
      <c r="AC2733" s="25">
        <v>0</v>
      </c>
      <c r="AD2733" s="25">
        <v>0</v>
      </c>
      <c r="AE2733" s="25">
        <v>0</v>
      </c>
      <c r="AF2733" s="25">
        <v>0</v>
      </c>
      <c r="AG2733" s="25">
        <v>0</v>
      </c>
      <c r="AH2733" s="109"/>
      <c r="AI2733" s="25">
        <v>0</v>
      </c>
      <c r="AJ2733" s="25">
        <v>0</v>
      </c>
      <c r="AK2733" s="123">
        <v>0</v>
      </c>
      <c r="AL2733" s="25">
        <v>0</v>
      </c>
      <c r="AM2733" s="25">
        <v>0</v>
      </c>
      <c r="AN2733" s="25">
        <v>0</v>
      </c>
      <c r="AO2733" s="109"/>
      <c r="AP2733" s="25">
        <v>0</v>
      </c>
      <c r="AQ2733" s="25">
        <v>0</v>
      </c>
      <c r="AR2733" s="25">
        <v>0</v>
      </c>
      <c r="AS2733" s="25">
        <v>0</v>
      </c>
      <c r="AT2733" s="25">
        <v>0</v>
      </c>
      <c r="AU2733" s="25">
        <v>0</v>
      </c>
      <c r="AW2733" t="str">
        <f t="shared" si="229"/>
        <v>Phạm Thanh Hà</v>
      </c>
      <c r="AX2733" s="27" t="str">
        <f t="shared" si="230"/>
        <v xml:space="preserve">Đoàn Thị Trang </v>
      </c>
      <c r="AY2733" s="4" t="str">
        <f t="shared" si="231"/>
        <v>VIN+</v>
      </c>
    </row>
    <row r="2734" spans="1:51" x14ac:dyDescent="0.25">
      <c r="A2734" s="4" t="s">
        <v>1104</v>
      </c>
      <c r="B2734" s="4" t="s">
        <v>797</v>
      </c>
      <c r="C2734" s="4" t="s">
        <v>451</v>
      </c>
      <c r="D2734" s="11" t="s">
        <v>775</v>
      </c>
      <c r="E2734" s="32" t="s">
        <v>540</v>
      </c>
      <c r="F2734" s="11" t="s">
        <v>710</v>
      </c>
      <c r="G2734" s="35">
        <v>5271229</v>
      </c>
      <c r="H2734" s="4" t="s">
        <v>877</v>
      </c>
      <c r="I2734" s="4"/>
      <c r="J2734" s="4"/>
      <c r="K2734" s="4"/>
      <c r="L2734" s="4"/>
      <c r="M2734" s="33"/>
      <c r="N2734" s="38"/>
      <c r="O2734" s="33"/>
      <c r="P2734" s="244">
        <f t="shared" si="228"/>
        <v>778.11899999999991</v>
      </c>
      <c r="Q2734" s="25"/>
      <c r="R2734" s="25">
        <v>539.65499999999997</v>
      </c>
      <c r="S2734" s="25">
        <v>0</v>
      </c>
      <c r="T2734" s="109"/>
      <c r="U2734" s="25">
        <v>0</v>
      </c>
      <c r="V2734" s="25">
        <v>0</v>
      </c>
      <c r="W2734" s="25">
        <v>0</v>
      </c>
      <c r="X2734" s="25">
        <v>0</v>
      </c>
      <c r="Y2734" s="25">
        <v>0</v>
      </c>
      <c r="Z2734" s="25">
        <v>0</v>
      </c>
      <c r="AA2734" s="109"/>
      <c r="AB2734" s="25">
        <v>0</v>
      </c>
      <c r="AC2734" s="25">
        <v>0</v>
      </c>
      <c r="AD2734" s="25">
        <v>0</v>
      </c>
      <c r="AE2734" s="25">
        <v>0</v>
      </c>
      <c r="AF2734" s="25">
        <v>238.464</v>
      </c>
      <c r="AG2734" s="25">
        <v>0</v>
      </c>
      <c r="AH2734" s="109"/>
      <c r="AI2734" s="25">
        <v>0</v>
      </c>
      <c r="AJ2734" s="25">
        <v>0</v>
      </c>
      <c r="AK2734" s="123">
        <v>0</v>
      </c>
      <c r="AL2734" s="25">
        <v>0</v>
      </c>
      <c r="AM2734" s="25">
        <v>0</v>
      </c>
      <c r="AN2734" s="25">
        <v>0</v>
      </c>
      <c r="AO2734" s="109"/>
      <c r="AP2734" s="25">
        <v>0</v>
      </c>
      <c r="AQ2734" s="25">
        <v>0</v>
      </c>
      <c r="AR2734" s="25">
        <v>0</v>
      </c>
      <c r="AS2734" s="25">
        <v>0</v>
      </c>
      <c r="AT2734" s="25">
        <v>0</v>
      </c>
      <c r="AU2734" s="25">
        <v>0</v>
      </c>
      <c r="AW2734" t="str">
        <f t="shared" si="229"/>
        <v>Phạm Thanh Hà</v>
      </c>
      <c r="AX2734" s="27" t="str">
        <f t="shared" si="230"/>
        <v xml:space="preserve">Đoàn Thị Trang </v>
      </c>
      <c r="AY2734" s="4" t="str">
        <f t="shared" si="231"/>
        <v>VIN+</v>
      </c>
    </row>
    <row r="2735" spans="1:51" outlineLevel="1" x14ac:dyDescent="0.25">
      <c r="A2735" s="4" t="s">
        <v>1104</v>
      </c>
      <c r="B2735" s="4" t="s">
        <v>797</v>
      </c>
      <c r="C2735" s="4" t="s">
        <v>451</v>
      </c>
      <c r="D2735" s="11" t="s">
        <v>775</v>
      </c>
      <c r="E2735" s="32" t="s">
        <v>540</v>
      </c>
      <c r="F2735" s="11" t="s">
        <v>710</v>
      </c>
      <c r="G2735" s="35">
        <v>5271610</v>
      </c>
      <c r="H2735" s="4" t="s">
        <v>878</v>
      </c>
      <c r="I2735" s="4"/>
      <c r="J2735" s="4"/>
      <c r="K2735" s="4"/>
      <c r="L2735" s="4"/>
      <c r="M2735" s="33"/>
      <c r="N2735" s="38"/>
      <c r="O2735" s="33"/>
      <c r="P2735" s="244">
        <f t="shared" si="228"/>
        <v>1683.2449999999999</v>
      </c>
      <c r="Q2735" s="25"/>
      <c r="R2735" s="25">
        <v>361.19499999999999</v>
      </c>
      <c r="S2735" s="25">
        <v>0</v>
      </c>
      <c r="T2735" s="109"/>
      <c r="U2735" s="25">
        <v>0</v>
      </c>
      <c r="V2735" s="25">
        <v>0</v>
      </c>
      <c r="W2735" s="25">
        <v>0</v>
      </c>
      <c r="X2735" s="25">
        <v>0</v>
      </c>
      <c r="Y2735" s="25">
        <v>0</v>
      </c>
      <c r="Z2735" s="25">
        <v>0</v>
      </c>
      <c r="AA2735" s="109"/>
      <c r="AB2735" s="25">
        <v>0</v>
      </c>
      <c r="AC2735" s="25">
        <v>0</v>
      </c>
      <c r="AD2735" s="25">
        <v>0</v>
      </c>
      <c r="AE2735" s="25">
        <v>0</v>
      </c>
      <c r="AF2735" s="25">
        <v>238.464</v>
      </c>
      <c r="AG2735" s="25">
        <v>0</v>
      </c>
      <c r="AH2735" s="109"/>
      <c r="AI2735" s="25">
        <v>0</v>
      </c>
      <c r="AJ2735" s="25">
        <v>0</v>
      </c>
      <c r="AK2735" s="123">
        <v>0</v>
      </c>
      <c r="AL2735" s="25">
        <v>0</v>
      </c>
      <c r="AM2735" s="25">
        <v>0</v>
      </c>
      <c r="AN2735" s="25">
        <v>0</v>
      </c>
      <c r="AO2735" s="109"/>
      <c r="AP2735" s="25">
        <v>0</v>
      </c>
      <c r="AQ2735" s="25">
        <v>0</v>
      </c>
      <c r="AR2735" s="25">
        <v>0</v>
      </c>
      <c r="AS2735" s="25">
        <v>0</v>
      </c>
      <c r="AT2735" s="25">
        <v>1083.586</v>
      </c>
      <c r="AU2735" s="25">
        <v>0</v>
      </c>
      <c r="AW2735" t="str">
        <f t="shared" si="229"/>
        <v>Phạm Thanh Hà</v>
      </c>
      <c r="AX2735" s="27" t="str">
        <f t="shared" si="230"/>
        <v xml:space="preserve">Đoàn Thị Trang </v>
      </c>
      <c r="AY2735" s="4" t="str">
        <f t="shared" si="231"/>
        <v>VIN+</v>
      </c>
    </row>
    <row r="2736" spans="1:51" outlineLevel="1" x14ac:dyDescent="0.25">
      <c r="A2736" s="4" t="s">
        <v>1104</v>
      </c>
      <c r="B2736" s="4" t="s">
        <v>797</v>
      </c>
      <c r="C2736" s="4" t="s">
        <v>451</v>
      </c>
      <c r="D2736" s="11" t="s">
        <v>775</v>
      </c>
      <c r="E2736" s="32" t="s">
        <v>540</v>
      </c>
      <c r="F2736" s="11" t="s">
        <v>710</v>
      </c>
      <c r="G2736" s="35">
        <v>5137499</v>
      </c>
      <c r="H2736" s="4" t="s">
        <v>880</v>
      </c>
      <c r="I2736" s="4"/>
      <c r="J2736" s="4"/>
      <c r="K2736" s="4"/>
      <c r="L2736" s="4"/>
      <c r="M2736" s="33"/>
      <c r="N2736" s="38"/>
      <c r="O2736" s="33"/>
      <c r="P2736" s="244">
        <f t="shared" si="228"/>
        <v>1984.4349999999999</v>
      </c>
      <c r="Q2736" s="25"/>
      <c r="R2736" s="25">
        <v>720.25199999999995</v>
      </c>
      <c r="S2736" s="25">
        <v>0</v>
      </c>
      <c r="T2736" s="109"/>
      <c r="U2736" s="25">
        <v>0</v>
      </c>
      <c r="V2736" s="25">
        <v>0</v>
      </c>
      <c r="W2736" s="25">
        <v>0</v>
      </c>
      <c r="X2736" s="25">
        <v>0</v>
      </c>
      <c r="Y2736" s="25">
        <v>0</v>
      </c>
      <c r="Z2736" s="25">
        <v>0</v>
      </c>
      <c r="AA2736" s="109"/>
      <c r="AB2736" s="25">
        <v>0</v>
      </c>
      <c r="AC2736" s="25">
        <v>0</v>
      </c>
      <c r="AD2736" s="25">
        <v>0</v>
      </c>
      <c r="AE2736" s="25">
        <v>0</v>
      </c>
      <c r="AF2736" s="25">
        <v>0</v>
      </c>
      <c r="AG2736" s="25">
        <v>0</v>
      </c>
      <c r="AH2736" s="109"/>
      <c r="AI2736" s="25">
        <v>0</v>
      </c>
      <c r="AJ2736" s="25">
        <v>0</v>
      </c>
      <c r="AK2736" s="123">
        <v>0</v>
      </c>
      <c r="AL2736" s="25">
        <v>0</v>
      </c>
      <c r="AM2736" s="25">
        <v>0</v>
      </c>
      <c r="AN2736" s="25">
        <v>0</v>
      </c>
      <c r="AO2736" s="109"/>
      <c r="AP2736" s="25">
        <v>0</v>
      </c>
      <c r="AQ2736" s="25">
        <v>0</v>
      </c>
      <c r="AR2736" s="25">
        <v>0</v>
      </c>
      <c r="AS2736" s="25">
        <v>0</v>
      </c>
      <c r="AT2736" s="25">
        <v>1264.183</v>
      </c>
      <c r="AU2736" s="25">
        <v>0</v>
      </c>
      <c r="AW2736" t="str">
        <f t="shared" si="229"/>
        <v>Phạm Thanh Hà</v>
      </c>
      <c r="AX2736" s="27" t="str">
        <f t="shared" si="230"/>
        <v xml:space="preserve">Đoàn Thị Trang </v>
      </c>
      <c r="AY2736" s="4" t="str">
        <f t="shared" si="231"/>
        <v>VIN+</v>
      </c>
    </row>
    <row r="2737" spans="1:51" outlineLevel="1" x14ac:dyDescent="0.25">
      <c r="A2737" s="4" t="s">
        <v>1104</v>
      </c>
      <c r="B2737" s="4" t="s">
        <v>797</v>
      </c>
      <c r="C2737" s="4" t="s">
        <v>451</v>
      </c>
      <c r="D2737" s="11" t="s">
        <v>775</v>
      </c>
      <c r="E2737" s="32" t="s">
        <v>540</v>
      </c>
      <c r="F2737" s="11" t="s">
        <v>710</v>
      </c>
      <c r="G2737" s="35">
        <v>5134229</v>
      </c>
      <c r="H2737" s="4" t="s">
        <v>881</v>
      </c>
      <c r="I2737" s="4"/>
      <c r="J2737" s="4"/>
      <c r="K2737" s="4"/>
      <c r="L2737" s="4"/>
      <c r="M2737" s="33"/>
      <c r="N2737" s="38"/>
      <c r="O2737" s="33"/>
      <c r="P2737" s="244">
        <f t="shared" si="228"/>
        <v>361.19499999999999</v>
      </c>
      <c r="Q2737" s="25"/>
      <c r="R2737" s="25">
        <v>361.19499999999999</v>
      </c>
      <c r="S2737" s="25">
        <v>0</v>
      </c>
      <c r="T2737" s="109"/>
      <c r="U2737" s="25">
        <v>0</v>
      </c>
      <c r="V2737" s="25">
        <v>0</v>
      </c>
      <c r="W2737" s="25">
        <v>0</v>
      </c>
      <c r="X2737" s="25">
        <v>0</v>
      </c>
      <c r="Y2737" s="25">
        <v>0</v>
      </c>
      <c r="Z2737" s="25">
        <v>0</v>
      </c>
      <c r="AA2737" s="109"/>
      <c r="AB2737" s="25">
        <v>0</v>
      </c>
      <c r="AC2737" s="25">
        <v>0</v>
      </c>
      <c r="AD2737" s="25">
        <v>0</v>
      </c>
      <c r="AE2737" s="25">
        <v>0</v>
      </c>
      <c r="AF2737" s="25">
        <v>0</v>
      </c>
      <c r="AG2737" s="25">
        <v>0</v>
      </c>
      <c r="AH2737" s="109"/>
      <c r="AI2737" s="25">
        <v>0</v>
      </c>
      <c r="AJ2737" s="25">
        <v>0</v>
      </c>
      <c r="AK2737" s="123">
        <v>0</v>
      </c>
      <c r="AL2737" s="25">
        <v>0</v>
      </c>
      <c r="AM2737" s="25">
        <v>0</v>
      </c>
      <c r="AN2737" s="25">
        <v>0</v>
      </c>
      <c r="AO2737" s="109"/>
      <c r="AP2737" s="25">
        <v>0</v>
      </c>
      <c r="AQ2737" s="25">
        <v>0</v>
      </c>
      <c r="AR2737" s="25">
        <v>0</v>
      </c>
      <c r="AS2737" s="25">
        <v>0</v>
      </c>
      <c r="AT2737" s="25">
        <v>0</v>
      </c>
      <c r="AU2737" s="25">
        <v>0</v>
      </c>
      <c r="AW2737" t="str">
        <f t="shared" si="229"/>
        <v>Phạm Thanh Hà</v>
      </c>
      <c r="AX2737" s="27" t="str">
        <f t="shared" si="230"/>
        <v xml:space="preserve">Đoàn Thị Trang </v>
      </c>
      <c r="AY2737" s="4" t="str">
        <f t="shared" si="231"/>
        <v>VIN+</v>
      </c>
    </row>
    <row r="2738" spans="1:51" outlineLevel="1" x14ac:dyDescent="0.25">
      <c r="A2738" s="4" t="s">
        <v>1104</v>
      </c>
      <c r="B2738" s="4" t="s">
        <v>797</v>
      </c>
      <c r="C2738" s="4" t="s">
        <v>451</v>
      </c>
      <c r="D2738" s="11" t="s">
        <v>775</v>
      </c>
      <c r="E2738" s="32" t="s">
        <v>540</v>
      </c>
      <c r="F2738" s="11" t="s">
        <v>710</v>
      </c>
      <c r="G2738" s="35">
        <v>5131073</v>
      </c>
      <c r="H2738" s="4" t="s">
        <v>1428</v>
      </c>
      <c r="I2738" s="4"/>
      <c r="J2738" s="4"/>
      <c r="K2738" s="4"/>
      <c r="L2738" s="4"/>
      <c r="M2738" s="33"/>
      <c r="N2738" s="38"/>
      <c r="O2738" s="33"/>
      <c r="P2738" s="244">
        <f t="shared" si="228"/>
        <v>722.55899999999997</v>
      </c>
      <c r="Q2738" s="25"/>
      <c r="R2738" s="25">
        <v>0</v>
      </c>
      <c r="S2738" s="25">
        <v>180.59800000000001</v>
      </c>
      <c r="T2738" s="109"/>
      <c r="U2738" s="25">
        <v>0</v>
      </c>
      <c r="V2738" s="25">
        <v>0</v>
      </c>
      <c r="W2738" s="25">
        <v>0</v>
      </c>
      <c r="X2738" s="25">
        <v>0</v>
      </c>
      <c r="Y2738" s="25">
        <v>0</v>
      </c>
      <c r="Z2738" s="25">
        <v>0</v>
      </c>
      <c r="AA2738" s="109"/>
      <c r="AB2738" s="25">
        <v>0</v>
      </c>
      <c r="AC2738" s="25">
        <v>0</v>
      </c>
      <c r="AD2738" s="25">
        <v>0</v>
      </c>
      <c r="AE2738" s="25">
        <v>0</v>
      </c>
      <c r="AF2738" s="25">
        <v>0</v>
      </c>
      <c r="AG2738" s="25">
        <v>0</v>
      </c>
      <c r="AH2738" s="109"/>
      <c r="AI2738" s="25">
        <v>0</v>
      </c>
      <c r="AJ2738" s="25">
        <v>0</v>
      </c>
      <c r="AK2738" s="123">
        <v>0</v>
      </c>
      <c r="AL2738" s="25">
        <v>541.96100000000001</v>
      </c>
      <c r="AM2738" s="25">
        <v>0</v>
      </c>
      <c r="AN2738" s="25">
        <v>0</v>
      </c>
      <c r="AO2738" s="109"/>
      <c r="AP2738" s="25">
        <v>0</v>
      </c>
      <c r="AQ2738" s="25">
        <v>0</v>
      </c>
      <c r="AR2738" s="25">
        <v>0</v>
      </c>
      <c r="AS2738" s="25">
        <v>0</v>
      </c>
      <c r="AT2738" s="25">
        <v>0</v>
      </c>
      <c r="AU2738" s="25">
        <v>0</v>
      </c>
      <c r="AW2738" t="str">
        <f t="shared" si="229"/>
        <v>Phạm Thanh Hà</v>
      </c>
      <c r="AX2738" s="27" t="str">
        <f t="shared" si="230"/>
        <v xml:space="preserve">Đoàn Thị Trang </v>
      </c>
      <c r="AY2738" s="4" t="str">
        <f t="shared" si="231"/>
        <v>VIN+</v>
      </c>
    </row>
    <row r="2739" spans="1:51" outlineLevel="1" x14ac:dyDescent="0.25">
      <c r="A2739" s="4" t="s">
        <v>1104</v>
      </c>
      <c r="B2739" s="4" t="s">
        <v>797</v>
      </c>
      <c r="C2739" s="4" t="s">
        <v>451</v>
      </c>
      <c r="D2739" s="11" t="s">
        <v>775</v>
      </c>
      <c r="E2739" s="32" t="s">
        <v>540</v>
      </c>
      <c r="F2739" s="11" t="s">
        <v>710</v>
      </c>
      <c r="G2739" s="35">
        <v>5297265</v>
      </c>
      <c r="H2739" s="4" t="s">
        <v>1430</v>
      </c>
      <c r="I2739" s="4"/>
      <c r="J2739" s="4"/>
      <c r="K2739" s="4"/>
      <c r="L2739" s="4"/>
      <c r="M2739" s="33"/>
      <c r="N2739" s="38"/>
      <c r="O2739" s="33"/>
      <c r="P2739" s="244">
        <f t="shared" si="228"/>
        <v>843.15200000000004</v>
      </c>
      <c r="Q2739" s="25"/>
      <c r="R2739" s="25">
        <v>0</v>
      </c>
      <c r="S2739" s="25">
        <v>359.05700000000002</v>
      </c>
      <c r="T2739" s="109"/>
      <c r="U2739" s="25">
        <v>0</v>
      </c>
      <c r="V2739" s="25">
        <v>0</v>
      </c>
      <c r="W2739" s="25">
        <v>0</v>
      </c>
      <c r="X2739" s="25">
        <v>0</v>
      </c>
      <c r="Y2739" s="25">
        <v>0</v>
      </c>
      <c r="Z2739" s="25">
        <v>0</v>
      </c>
      <c r="AA2739" s="109"/>
      <c r="AB2739" s="25">
        <v>0</v>
      </c>
      <c r="AC2739" s="25">
        <v>0</v>
      </c>
      <c r="AD2739" s="25">
        <v>0</v>
      </c>
      <c r="AE2739" s="25">
        <v>0</v>
      </c>
      <c r="AF2739" s="25">
        <v>0</v>
      </c>
      <c r="AG2739" s="25">
        <v>0</v>
      </c>
      <c r="AH2739" s="109"/>
      <c r="AI2739" s="25">
        <v>0</v>
      </c>
      <c r="AJ2739" s="25">
        <v>0</v>
      </c>
      <c r="AK2739" s="123">
        <v>0</v>
      </c>
      <c r="AL2739" s="25">
        <v>0</v>
      </c>
      <c r="AM2739" s="25">
        <v>0</v>
      </c>
      <c r="AN2739" s="25">
        <v>0</v>
      </c>
      <c r="AO2739" s="109"/>
      <c r="AP2739" s="25">
        <v>0</v>
      </c>
      <c r="AQ2739" s="25">
        <v>0</v>
      </c>
      <c r="AR2739" s="25">
        <v>0</v>
      </c>
      <c r="AS2739" s="25">
        <v>0</v>
      </c>
      <c r="AT2739" s="25">
        <v>0</v>
      </c>
      <c r="AU2739" s="25">
        <v>484.09500000000003</v>
      </c>
      <c r="AW2739" t="str">
        <f t="shared" si="229"/>
        <v>Phạm Thanh Hà</v>
      </c>
      <c r="AX2739" s="27" t="str">
        <f t="shared" si="230"/>
        <v xml:space="preserve">Đoàn Thị Trang </v>
      </c>
      <c r="AY2739" s="4" t="str">
        <f t="shared" si="231"/>
        <v>VIN+</v>
      </c>
    </row>
    <row r="2740" spans="1:51" outlineLevel="1" x14ac:dyDescent="0.25">
      <c r="A2740" s="4" t="s">
        <v>1104</v>
      </c>
      <c r="B2740" s="4" t="s">
        <v>797</v>
      </c>
      <c r="C2740" s="4" t="s">
        <v>451</v>
      </c>
      <c r="D2740" s="11" t="s">
        <v>775</v>
      </c>
      <c r="E2740" s="32" t="s">
        <v>540</v>
      </c>
      <c r="F2740" s="11" t="s">
        <v>710</v>
      </c>
      <c r="G2740" s="35">
        <v>5299799</v>
      </c>
      <c r="H2740" s="4" t="s">
        <v>1431</v>
      </c>
      <c r="I2740" s="4"/>
      <c r="J2740" s="4"/>
      <c r="K2740" s="4"/>
      <c r="L2740" s="4"/>
      <c r="M2740" s="33"/>
      <c r="N2740" s="38"/>
      <c r="O2740" s="33"/>
      <c r="P2740" s="244">
        <f t="shared" si="228"/>
        <v>720.25199999999995</v>
      </c>
      <c r="Q2740" s="25"/>
      <c r="R2740" s="25">
        <v>0</v>
      </c>
      <c r="S2740" s="25">
        <v>720.25199999999995</v>
      </c>
      <c r="T2740" s="109"/>
      <c r="U2740" s="25">
        <v>0</v>
      </c>
      <c r="V2740" s="25">
        <v>0</v>
      </c>
      <c r="W2740" s="25">
        <v>0</v>
      </c>
      <c r="X2740" s="25">
        <v>0</v>
      </c>
      <c r="Y2740" s="25">
        <v>0</v>
      </c>
      <c r="Z2740" s="25">
        <v>0</v>
      </c>
      <c r="AA2740" s="109"/>
      <c r="AB2740" s="25">
        <v>0</v>
      </c>
      <c r="AC2740" s="25">
        <v>0</v>
      </c>
      <c r="AD2740" s="25">
        <v>0</v>
      </c>
      <c r="AE2740" s="25">
        <v>0</v>
      </c>
      <c r="AF2740" s="25">
        <v>0</v>
      </c>
      <c r="AG2740" s="25">
        <v>0</v>
      </c>
      <c r="AH2740" s="109"/>
      <c r="AI2740" s="25">
        <v>0</v>
      </c>
      <c r="AJ2740" s="25">
        <v>0</v>
      </c>
      <c r="AK2740" s="123">
        <v>0</v>
      </c>
      <c r="AL2740" s="25">
        <v>0</v>
      </c>
      <c r="AM2740" s="25">
        <v>0</v>
      </c>
      <c r="AN2740" s="25">
        <v>0</v>
      </c>
      <c r="AO2740" s="109"/>
      <c r="AP2740" s="25">
        <v>0</v>
      </c>
      <c r="AQ2740" s="25">
        <v>0</v>
      </c>
      <c r="AR2740" s="25">
        <v>0</v>
      </c>
      <c r="AS2740" s="25">
        <v>0</v>
      </c>
      <c r="AT2740" s="25">
        <v>0</v>
      </c>
      <c r="AU2740" s="25">
        <v>0</v>
      </c>
      <c r="AW2740" t="str">
        <f t="shared" si="229"/>
        <v>Phạm Thanh Hà</v>
      </c>
      <c r="AX2740" s="27" t="str">
        <f t="shared" si="230"/>
        <v xml:space="preserve">Đoàn Thị Trang </v>
      </c>
      <c r="AY2740" s="4" t="str">
        <f t="shared" si="231"/>
        <v>VIN+</v>
      </c>
    </row>
    <row r="2741" spans="1:51" outlineLevel="1" x14ac:dyDescent="0.25">
      <c r="A2741" s="4" t="s">
        <v>1104</v>
      </c>
      <c r="B2741" s="4" t="s">
        <v>797</v>
      </c>
      <c r="C2741" s="4" t="s">
        <v>451</v>
      </c>
      <c r="D2741" s="11" t="s">
        <v>775</v>
      </c>
      <c r="E2741" s="32" t="s">
        <v>540</v>
      </c>
      <c r="F2741" s="11" t="s">
        <v>710</v>
      </c>
      <c r="G2741" s="35">
        <v>5337947</v>
      </c>
      <c r="H2741" s="4" t="s">
        <v>1432</v>
      </c>
      <c r="I2741" s="4"/>
      <c r="J2741" s="4"/>
      <c r="K2741" s="4"/>
      <c r="L2741" s="4"/>
      <c r="M2741" s="33"/>
      <c r="N2741" s="38"/>
      <c r="O2741" s="33"/>
      <c r="P2741" s="244">
        <f t="shared" si="228"/>
        <v>359.05700000000002</v>
      </c>
      <c r="Q2741" s="25"/>
      <c r="R2741" s="25">
        <v>0</v>
      </c>
      <c r="S2741" s="25">
        <v>359.05700000000002</v>
      </c>
      <c r="T2741" s="109"/>
      <c r="U2741" s="25">
        <v>0</v>
      </c>
      <c r="V2741" s="25">
        <v>0</v>
      </c>
      <c r="W2741" s="25">
        <v>0</v>
      </c>
      <c r="X2741" s="25">
        <v>0</v>
      </c>
      <c r="Y2741" s="25">
        <v>0</v>
      </c>
      <c r="Z2741" s="25">
        <v>0</v>
      </c>
      <c r="AA2741" s="109"/>
      <c r="AB2741" s="25">
        <v>0</v>
      </c>
      <c r="AC2741" s="25">
        <v>0</v>
      </c>
      <c r="AD2741" s="25">
        <v>0</v>
      </c>
      <c r="AE2741" s="25">
        <v>0</v>
      </c>
      <c r="AF2741" s="25">
        <v>0</v>
      </c>
      <c r="AG2741" s="25">
        <v>0</v>
      </c>
      <c r="AH2741" s="109"/>
      <c r="AI2741" s="25">
        <v>0</v>
      </c>
      <c r="AJ2741" s="25">
        <v>0</v>
      </c>
      <c r="AK2741" s="123">
        <v>0</v>
      </c>
      <c r="AL2741" s="25">
        <v>0</v>
      </c>
      <c r="AM2741" s="25">
        <v>0</v>
      </c>
      <c r="AN2741" s="25">
        <v>0</v>
      </c>
      <c r="AO2741" s="109"/>
      <c r="AP2741" s="25">
        <v>0</v>
      </c>
      <c r="AQ2741" s="25">
        <v>0</v>
      </c>
      <c r="AR2741" s="25">
        <v>0</v>
      </c>
      <c r="AS2741" s="25">
        <v>0</v>
      </c>
      <c r="AT2741" s="25">
        <v>0</v>
      </c>
      <c r="AU2741" s="25">
        <v>0</v>
      </c>
      <c r="AW2741" t="str">
        <f t="shared" si="229"/>
        <v>Phạm Thanh Hà</v>
      </c>
      <c r="AX2741" s="27" t="str">
        <f t="shared" si="230"/>
        <v xml:space="preserve">Đoàn Thị Trang </v>
      </c>
      <c r="AY2741" s="4" t="str">
        <f t="shared" si="231"/>
        <v>VIN+</v>
      </c>
    </row>
    <row r="2742" spans="1:51" outlineLevel="1" x14ac:dyDescent="0.25">
      <c r="A2742" s="4" t="s">
        <v>1104</v>
      </c>
      <c r="B2742" s="4" t="s">
        <v>797</v>
      </c>
      <c r="C2742" s="4" t="s">
        <v>451</v>
      </c>
      <c r="D2742" s="11" t="s">
        <v>775</v>
      </c>
      <c r="E2742" s="32" t="s">
        <v>540</v>
      </c>
      <c r="F2742" s="11" t="s">
        <v>710</v>
      </c>
      <c r="G2742" s="35">
        <v>5136438</v>
      </c>
      <c r="H2742" s="4" t="s">
        <v>1433</v>
      </c>
      <c r="I2742" s="4"/>
      <c r="J2742" s="4"/>
      <c r="K2742" s="4"/>
      <c r="L2742" s="4"/>
      <c r="M2742" s="33"/>
      <c r="N2742" s="38"/>
      <c r="O2742" s="33"/>
      <c r="P2742" s="244">
        <f t="shared" si="228"/>
        <v>1803.838</v>
      </c>
      <c r="Q2742" s="25"/>
      <c r="R2742" s="25">
        <v>0</v>
      </c>
      <c r="S2742" s="25">
        <v>361.19499999999999</v>
      </c>
      <c r="T2742" s="109"/>
      <c r="U2742" s="25">
        <v>0</v>
      </c>
      <c r="V2742" s="25">
        <v>0</v>
      </c>
      <c r="W2742" s="25">
        <v>0</v>
      </c>
      <c r="X2742" s="25">
        <v>0</v>
      </c>
      <c r="Y2742" s="25">
        <v>0</v>
      </c>
      <c r="Z2742" s="25">
        <v>0</v>
      </c>
      <c r="AA2742" s="109"/>
      <c r="AB2742" s="25">
        <v>0</v>
      </c>
      <c r="AC2742" s="25">
        <v>0</v>
      </c>
      <c r="AD2742" s="25">
        <v>0</v>
      </c>
      <c r="AE2742" s="25">
        <v>0</v>
      </c>
      <c r="AF2742" s="25">
        <v>0</v>
      </c>
      <c r="AG2742" s="25">
        <v>0</v>
      </c>
      <c r="AH2742" s="109"/>
      <c r="AI2742" s="25">
        <v>0</v>
      </c>
      <c r="AJ2742" s="25">
        <v>0</v>
      </c>
      <c r="AK2742" s="123">
        <v>0</v>
      </c>
      <c r="AL2742" s="25">
        <v>359.05700000000002</v>
      </c>
      <c r="AM2742" s="25">
        <v>0</v>
      </c>
      <c r="AN2742" s="25">
        <v>0</v>
      </c>
      <c r="AO2742" s="109"/>
      <c r="AP2742" s="25">
        <v>0</v>
      </c>
      <c r="AQ2742" s="25">
        <v>0</v>
      </c>
      <c r="AR2742" s="25">
        <v>0</v>
      </c>
      <c r="AS2742" s="25">
        <v>0</v>
      </c>
      <c r="AT2742" s="25">
        <v>0</v>
      </c>
      <c r="AU2742" s="25">
        <v>1083.586</v>
      </c>
      <c r="AW2742" t="str">
        <f t="shared" si="229"/>
        <v>Phạm Thanh Hà</v>
      </c>
      <c r="AX2742" s="27" t="str">
        <f t="shared" si="230"/>
        <v xml:space="preserve">Đoàn Thị Trang </v>
      </c>
      <c r="AY2742" s="4" t="str">
        <f t="shared" si="231"/>
        <v>VIN+</v>
      </c>
    </row>
    <row r="2743" spans="1:51" outlineLevel="1" x14ac:dyDescent="0.25">
      <c r="A2743" s="4" t="s">
        <v>1104</v>
      </c>
      <c r="B2743" s="4" t="s">
        <v>797</v>
      </c>
      <c r="C2743" s="4" t="s">
        <v>451</v>
      </c>
      <c r="D2743" s="11" t="s">
        <v>775</v>
      </c>
      <c r="E2743" s="32" t="s">
        <v>540</v>
      </c>
      <c r="F2743" s="11" t="s">
        <v>710</v>
      </c>
      <c r="G2743" s="35">
        <v>5279577</v>
      </c>
      <c r="H2743" s="4" t="s">
        <v>1436</v>
      </c>
      <c r="I2743" s="4"/>
      <c r="J2743" s="4"/>
      <c r="K2743" s="4"/>
      <c r="L2743" s="4"/>
      <c r="M2743" s="33"/>
      <c r="N2743" s="38"/>
      <c r="O2743" s="33"/>
      <c r="P2743" s="244">
        <f t="shared" si="228"/>
        <v>3656.989</v>
      </c>
      <c r="Q2743" s="25"/>
      <c r="R2743" s="25">
        <v>0</v>
      </c>
      <c r="S2743" s="25">
        <v>1257.768</v>
      </c>
      <c r="T2743" s="109"/>
      <c r="U2743" s="25">
        <v>0</v>
      </c>
      <c r="V2743" s="25">
        <v>0</v>
      </c>
      <c r="W2743" s="25">
        <v>0</v>
      </c>
      <c r="X2743" s="25">
        <v>0</v>
      </c>
      <c r="Y2743" s="25">
        <v>0</v>
      </c>
      <c r="Z2743" s="25">
        <v>0</v>
      </c>
      <c r="AA2743" s="109"/>
      <c r="AB2743" s="25">
        <v>0</v>
      </c>
      <c r="AC2743" s="25">
        <v>0</v>
      </c>
      <c r="AD2743" s="25">
        <v>597.52099999999996</v>
      </c>
      <c r="AE2743" s="25">
        <v>0</v>
      </c>
      <c r="AF2743" s="25">
        <v>0</v>
      </c>
      <c r="AG2743" s="25">
        <v>0</v>
      </c>
      <c r="AH2743" s="109"/>
      <c r="AI2743" s="25">
        <v>0</v>
      </c>
      <c r="AJ2743" s="25">
        <v>0</v>
      </c>
      <c r="AK2743" s="123">
        <v>0</v>
      </c>
      <c r="AL2743" s="25">
        <v>0</v>
      </c>
      <c r="AM2743" s="25">
        <v>0</v>
      </c>
      <c r="AN2743" s="25">
        <v>0</v>
      </c>
      <c r="AO2743" s="109"/>
      <c r="AP2743" s="25">
        <v>0</v>
      </c>
      <c r="AQ2743" s="25">
        <v>0</v>
      </c>
      <c r="AR2743" s="25">
        <v>0</v>
      </c>
      <c r="AS2743" s="25">
        <v>0</v>
      </c>
      <c r="AT2743" s="25">
        <v>0</v>
      </c>
      <c r="AU2743" s="25">
        <v>1801.7</v>
      </c>
      <c r="AW2743" t="str">
        <f t="shared" si="229"/>
        <v>Phạm Thanh Hà</v>
      </c>
      <c r="AX2743" s="27" t="str">
        <f t="shared" si="230"/>
        <v xml:space="preserve">Đoàn Thị Trang </v>
      </c>
      <c r="AY2743" s="4" t="str">
        <f t="shared" si="231"/>
        <v>VIN+</v>
      </c>
    </row>
    <row r="2744" spans="1:51" outlineLevel="1" x14ac:dyDescent="0.25">
      <c r="A2744" s="4" t="s">
        <v>1104</v>
      </c>
      <c r="B2744" s="4" t="s">
        <v>797</v>
      </c>
      <c r="C2744" s="4" t="s">
        <v>451</v>
      </c>
      <c r="D2744" s="11" t="s">
        <v>775</v>
      </c>
      <c r="E2744" s="32" t="s">
        <v>540</v>
      </c>
      <c r="F2744" s="11" t="s">
        <v>710</v>
      </c>
      <c r="G2744" s="35">
        <v>5276466</v>
      </c>
      <c r="H2744" s="4" t="s">
        <v>1546</v>
      </c>
      <c r="I2744" s="4"/>
      <c r="J2744" s="4"/>
      <c r="K2744" s="4"/>
      <c r="L2744" s="4"/>
      <c r="M2744" s="33"/>
      <c r="N2744" s="38"/>
      <c r="O2744" s="33"/>
      <c r="P2744" s="244">
        <f t="shared" si="228"/>
        <v>539.65499999999997</v>
      </c>
      <c r="Q2744" s="25"/>
      <c r="R2744" s="25"/>
      <c r="S2744" s="25"/>
      <c r="T2744" s="109"/>
      <c r="U2744" s="25">
        <v>180.59800000000001</v>
      </c>
      <c r="V2744" s="25">
        <v>0</v>
      </c>
      <c r="W2744" s="25">
        <v>0</v>
      </c>
      <c r="X2744" s="25">
        <v>0</v>
      </c>
      <c r="Y2744" s="25">
        <v>0</v>
      </c>
      <c r="Z2744" s="25">
        <v>0</v>
      </c>
      <c r="AA2744" s="109"/>
      <c r="AB2744" s="25">
        <v>0</v>
      </c>
      <c r="AC2744" s="25">
        <v>0</v>
      </c>
      <c r="AD2744" s="25">
        <v>0</v>
      </c>
      <c r="AE2744" s="25">
        <v>0</v>
      </c>
      <c r="AF2744" s="25">
        <v>0</v>
      </c>
      <c r="AG2744" s="25">
        <v>0</v>
      </c>
      <c r="AH2744" s="109"/>
      <c r="AI2744" s="25">
        <v>0</v>
      </c>
      <c r="AJ2744" s="25">
        <v>0</v>
      </c>
      <c r="AK2744" s="123">
        <v>0</v>
      </c>
      <c r="AL2744" s="25">
        <v>0</v>
      </c>
      <c r="AM2744" s="25">
        <v>359.05700000000002</v>
      </c>
      <c r="AN2744" s="25">
        <v>0</v>
      </c>
      <c r="AO2744" s="109"/>
      <c r="AP2744" s="25">
        <v>0</v>
      </c>
      <c r="AQ2744" s="25">
        <v>0</v>
      </c>
      <c r="AR2744" s="25">
        <v>0</v>
      </c>
      <c r="AS2744" s="25">
        <v>0</v>
      </c>
      <c r="AT2744" s="25">
        <v>0</v>
      </c>
      <c r="AU2744" s="25">
        <v>0</v>
      </c>
      <c r="AW2744" t="str">
        <f t="shared" si="229"/>
        <v>Phạm Thanh Hà</v>
      </c>
      <c r="AX2744" s="27" t="str">
        <f t="shared" si="230"/>
        <v xml:space="preserve">Đoàn Thị Trang </v>
      </c>
      <c r="AY2744" s="4" t="str">
        <f t="shared" si="231"/>
        <v>VIN+</v>
      </c>
    </row>
    <row r="2745" spans="1:51" outlineLevel="1" x14ac:dyDescent="0.25">
      <c r="A2745" s="4" t="s">
        <v>1104</v>
      </c>
      <c r="B2745" s="4" t="s">
        <v>797</v>
      </c>
      <c r="C2745" s="4" t="s">
        <v>451</v>
      </c>
      <c r="D2745" s="11" t="s">
        <v>775</v>
      </c>
      <c r="E2745" s="32" t="s">
        <v>540</v>
      </c>
      <c r="F2745" s="11" t="s">
        <v>710</v>
      </c>
      <c r="G2745" s="35">
        <v>5279629</v>
      </c>
      <c r="H2745" s="4" t="s">
        <v>1547</v>
      </c>
      <c r="I2745" s="4"/>
      <c r="J2745" s="4"/>
      <c r="K2745" s="4"/>
      <c r="L2745" s="4"/>
      <c r="M2745" s="33"/>
      <c r="N2745" s="38"/>
      <c r="O2745" s="33"/>
      <c r="P2745" s="244">
        <f t="shared" si="228"/>
        <v>1444.7809999999999</v>
      </c>
      <c r="Q2745" s="25"/>
      <c r="R2745" s="25"/>
      <c r="S2745" s="25"/>
      <c r="T2745" s="109"/>
      <c r="U2745" s="25">
        <v>361.19499999999999</v>
      </c>
      <c r="V2745" s="25">
        <v>0</v>
      </c>
      <c r="W2745" s="25">
        <v>0</v>
      </c>
      <c r="X2745" s="25">
        <v>0</v>
      </c>
      <c r="Y2745" s="25">
        <v>180.59800000000001</v>
      </c>
      <c r="Z2745" s="25">
        <v>0</v>
      </c>
      <c r="AA2745" s="109"/>
      <c r="AB2745" s="25">
        <v>0</v>
      </c>
      <c r="AC2745" s="25">
        <v>0</v>
      </c>
      <c r="AD2745" s="25">
        <v>0</v>
      </c>
      <c r="AE2745" s="25">
        <v>0</v>
      </c>
      <c r="AF2745" s="25">
        <v>0</v>
      </c>
      <c r="AG2745" s="25">
        <v>722.39</v>
      </c>
      <c r="AH2745" s="109"/>
      <c r="AI2745" s="25">
        <v>0</v>
      </c>
      <c r="AJ2745" s="25">
        <v>0</v>
      </c>
      <c r="AK2745" s="123">
        <v>0</v>
      </c>
      <c r="AL2745" s="25">
        <v>0</v>
      </c>
      <c r="AM2745" s="25">
        <v>0</v>
      </c>
      <c r="AN2745" s="25">
        <v>0</v>
      </c>
      <c r="AO2745" s="109"/>
      <c r="AP2745" s="25">
        <v>0</v>
      </c>
      <c r="AQ2745" s="25">
        <v>0</v>
      </c>
      <c r="AR2745" s="25">
        <v>0</v>
      </c>
      <c r="AS2745" s="25">
        <v>0</v>
      </c>
      <c r="AT2745" s="25">
        <v>0</v>
      </c>
      <c r="AU2745" s="25">
        <v>180.59800000000001</v>
      </c>
      <c r="AW2745" t="str">
        <f t="shared" si="229"/>
        <v>Phạm Thanh Hà</v>
      </c>
      <c r="AX2745" s="27" t="str">
        <f t="shared" si="230"/>
        <v xml:space="preserve">Đoàn Thị Trang </v>
      </c>
      <c r="AY2745" s="4" t="str">
        <f t="shared" si="231"/>
        <v>VIN+</v>
      </c>
    </row>
    <row r="2746" spans="1:51" outlineLevel="1" x14ac:dyDescent="0.25">
      <c r="A2746" s="4" t="s">
        <v>1104</v>
      </c>
      <c r="B2746" s="4" t="s">
        <v>797</v>
      </c>
      <c r="C2746" s="4" t="s">
        <v>451</v>
      </c>
      <c r="D2746" s="11" t="s">
        <v>775</v>
      </c>
      <c r="E2746" s="32" t="s">
        <v>540</v>
      </c>
      <c r="F2746" s="11" t="s">
        <v>710</v>
      </c>
      <c r="G2746" s="35">
        <v>5338915</v>
      </c>
      <c r="H2746" s="4" t="s">
        <v>1575</v>
      </c>
      <c r="I2746" s="4"/>
      <c r="J2746" s="4"/>
      <c r="K2746" s="4"/>
      <c r="L2746" s="4"/>
      <c r="M2746" s="33"/>
      <c r="N2746" s="38"/>
      <c r="O2746" s="33"/>
      <c r="P2746" s="244">
        <f t="shared" si="228"/>
        <v>2578.7939999999999</v>
      </c>
      <c r="Q2746" s="25"/>
      <c r="R2746" s="25"/>
      <c r="S2746" s="25"/>
      <c r="T2746" s="109"/>
      <c r="U2746" s="25">
        <v>539.65499999999997</v>
      </c>
      <c r="V2746" s="25">
        <v>0</v>
      </c>
      <c r="W2746" s="25">
        <v>0</v>
      </c>
      <c r="X2746" s="25">
        <v>0</v>
      </c>
      <c r="Y2746" s="25">
        <v>0</v>
      </c>
      <c r="Z2746" s="25">
        <v>0</v>
      </c>
      <c r="AA2746" s="109"/>
      <c r="AB2746" s="25">
        <v>0</v>
      </c>
      <c r="AC2746" s="25">
        <v>0</v>
      </c>
      <c r="AD2746" s="25">
        <v>0</v>
      </c>
      <c r="AE2746" s="25">
        <v>0</v>
      </c>
      <c r="AF2746" s="25">
        <v>0</v>
      </c>
      <c r="AG2746" s="25">
        <v>0</v>
      </c>
      <c r="AH2746" s="109"/>
      <c r="AI2746" s="25">
        <v>0</v>
      </c>
      <c r="AJ2746" s="25">
        <v>0</v>
      </c>
      <c r="AK2746" s="123">
        <v>0</v>
      </c>
      <c r="AL2746" s="25">
        <v>487.762</v>
      </c>
      <c r="AM2746" s="25">
        <v>0</v>
      </c>
      <c r="AN2746" s="25">
        <v>0</v>
      </c>
      <c r="AO2746" s="109"/>
      <c r="AP2746" s="25">
        <v>0</v>
      </c>
      <c r="AQ2746" s="25">
        <v>0</v>
      </c>
      <c r="AR2746" s="25">
        <v>0</v>
      </c>
      <c r="AS2746" s="25">
        <v>0</v>
      </c>
      <c r="AT2746" s="25">
        <v>0</v>
      </c>
      <c r="AU2746" s="25">
        <v>1551.377</v>
      </c>
      <c r="AW2746" t="str">
        <f t="shared" si="229"/>
        <v>Phạm Thanh Hà</v>
      </c>
      <c r="AX2746" s="27" t="str">
        <f t="shared" si="230"/>
        <v xml:space="preserve">Đoàn Thị Trang </v>
      </c>
      <c r="AY2746" s="4" t="str">
        <f t="shared" si="231"/>
        <v>VIN+</v>
      </c>
    </row>
    <row r="2747" spans="1:51" outlineLevel="1" x14ac:dyDescent="0.25">
      <c r="A2747" s="4" t="s">
        <v>1104</v>
      </c>
      <c r="B2747" s="4" t="s">
        <v>797</v>
      </c>
      <c r="C2747" s="4" t="s">
        <v>451</v>
      </c>
      <c r="D2747" s="11" t="s">
        <v>775</v>
      </c>
      <c r="E2747" s="32" t="s">
        <v>540</v>
      </c>
      <c r="F2747" s="11" t="s">
        <v>710</v>
      </c>
      <c r="G2747" s="35">
        <v>5336526</v>
      </c>
      <c r="H2747" s="4" t="s">
        <v>1576</v>
      </c>
      <c r="I2747" s="4"/>
      <c r="J2747" s="4"/>
      <c r="K2747" s="4"/>
      <c r="L2747" s="4"/>
      <c r="M2747" s="33"/>
      <c r="N2747" s="38"/>
      <c r="O2747" s="33"/>
      <c r="P2747" s="244">
        <f t="shared" si="228"/>
        <v>722.55899999999997</v>
      </c>
      <c r="Q2747" s="25"/>
      <c r="R2747" s="25"/>
      <c r="S2747" s="25"/>
      <c r="T2747" s="109"/>
      <c r="U2747" s="25">
        <v>484.09500000000003</v>
      </c>
      <c r="V2747" s="25">
        <v>0</v>
      </c>
      <c r="W2747" s="25">
        <v>0</v>
      </c>
      <c r="X2747" s="25">
        <v>0</v>
      </c>
      <c r="Y2747" s="25">
        <v>0</v>
      </c>
      <c r="Z2747" s="25">
        <v>0</v>
      </c>
      <c r="AA2747" s="109"/>
      <c r="AB2747" s="25">
        <v>0</v>
      </c>
      <c r="AC2747" s="25">
        <v>0</v>
      </c>
      <c r="AD2747" s="25">
        <v>0</v>
      </c>
      <c r="AE2747" s="25">
        <v>0</v>
      </c>
      <c r="AF2747" s="25">
        <v>0</v>
      </c>
      <c r="AG2747" s="25">
        <v>0</v>
      </c>
      <c r="AH2747" s="109"/>
      <c r="AI2747" s="25">
        <v>0</v>
      </c>
      <c r="AJ2747" s="25">
        <v>0</v>
      </c>
      <c r="AK2747" s="123">
        <v>0</v>
      </c>
      <c r="AL2747" s="25">
        <v>0</v>
      </c>
      <c r="AM2747" s="25">
        <v>0</v>
      </c>
      <c r="AN2747" s="25">
        <v>0</v>
      </c>
      <c r="AO2747" s="109"/>
      <c r="AP2747" s="25">
        <v>238.464</v>
      </c>
      <c r="AQ2747" s="25">
        <v>0</v>
      </c>
      <c r="AR2747" s="25">
        <v>0</v>
      </c>
      <c r="AS2747" s="25">
        <v>0</v>
      </c>
      <c r="AT2747" s="25">
        <v>0</v>
      </c>
      <c r="AU2747" s="25">
        <v>0</v>
      </c>
      <c r="AW2747" t="str">
        <f t="shared" si="229"/>
        <v>Phạm Thanh Hà</v>
      </c>
      <c r="AX2747" s="27" t="str">
        <f t="shared" si="230"/>
        <v xml:space="preserve">Đoàn Thị Trang </v>
      </c>
      <c r="AY2747" s="4" t="str">
        <f t="shared" si="231"/>
        <v>VIN+</v>
      </c>
    </row>
    <row r="2748" spans="1:51" outlineLevel="1" x14ac:dyDescent="0.25">
      <c r="A2748" s="4" t="s">
        <v>1104</v>
      </c>
      <c r="B2748" s="4" t="s">
        <v>797</v>
      </c>
      <c r="C2748" s="4" t="s">
        <v>451</v>
      </c>
      <c r="D2748" s="11" t="s">
        <v>775</v>
      </c>
      <c r="E2748" s="32" t="s">
        <v>540</v>
      </c>
      <c r="F2748" s="11" t="s">
        <v>710</v>
      </c>
      <c r="G2748" s="35">
        <v>5334898</v>
      </c>
      <c r="H2748" s="4" t="s">
        <v>1577</v>
      </c>
      <c r="I2748" s="4"/>
      <c r="J2748" s="4"/>
      <c r="K2748" s="4"/>
      <c r="L2748" s="4"/>
      <c r="M2748" s="33"/>
      <c r="N2748" s="38"/>
      <c r="O2748" s="33"/>
      <c r="P2748" s="244">
        <f t="shared" si="228"/>
        <v>1625.7159999999999</v>
      </c>
      <c r="Q2748" s="25"/>
      <c r="R2748" s="25"/>
      <c r="S2748" s="25"/>
      <c r="T2748" s="109"/>
      <c r="U2748" s="25">
        <v>787.59299999999996</v>
      </c>
      <c r="V2748" s="25">
        <v>0</v>
      </c>
      <c r="W2748" s="25">
        <v>0</v>
      </c>
      <c r="X2748" s="25">
        <v>0</v>
      </c>
      <c r="Y2748" s="25">
        <v>0</v>
      </c>
      <c r="Z2748" s="25">
        <v>0</v>
      </c>
      <c r="AA2748" s="109"/>
      <c r="AB2748" s="25">
        <v>0</v>
      </c>
      <c r="AC2748" s="25">
        <v>0</v>
      </c>
      <c r="AD2748" s="25">
        <v>0</v>
      </c>
      <c r="AE2748" s="25">
        <v>0</v>
      </c>
      <c r="AF2748" s="25">
        <v>0</v>
      </c>
      <c r="AG2748" s="25">
        <v>0</v>
      </c>
      <c r="AH2748" s="109"/>
      <c r="AI2748" s="25">
        <v>0</v>
      </c>
      <c r="AJ2748" s="25">
        <v>0</v>
      </c>
      <c r="AK2748" s="123">
        <v>0</v>
      </c>
      <c r="AL2748" s="25">
        <v>0</v>
      </c>
      <c r="AM2748" s="25">
        <v>0</v>
      </c>
      <c r="AN2748" s="25">
        <v>0</v>
      </c>
      <c r="AO2748" s="109"/>
      <c r="AP2748" s="25">
        <v>0</v>
      </c>
      <c r="AQ2748" s="25">
        <v>0</v>
      </c>
      <c r="AR2748" s="25">
        <v>0</v>
      </c>
      <c r="AS2748" s="25">
        <v>0</v>
      </c>
      <c r="AT2748" s="25">
        <v>0</v>
      </c>
      <c r="AU2748" s="25">
        <v>838.12300000000005</v>
      </c>
      <c r="AW2748" t="str">
        <f t="shared" si="229"/>
        <v>Phạm Thanh Hà</v>
      </c>
      <c r="AX2748" s="27" t="str">
        <f t="shared" si="230"/>
        <v xml:space="preserve">Đoàn Thị Trang </v>
      </c>
      <c r="AY2748" s="4" t="str">
        <f t="shared" si="231"/>
        <v>VIN+</v>
      </c>
    </row>
    <row r="2749" spans="1:51" outlineLevel="1" x14ac:dyDescent="0.25">
      <c r="A2749" s="4" t="s">
        <v>1104</v>
      </c>
      <c r="B2749" s="4" t="s">
        <v>797</v>
      </c>
      <c r="C2749" s="4" t="s">
        <v>451</v>
      </c>
      <c r="D2749" s="11" t="s">
        <v>775</v>
      </c>
      <c r="E2749" s="32" t="s">
        <v>540</v>
      </c>
      <c r="F2749" s="11" t="s">
        <v>710</v>
      </c>
      <c r="G2749" s="35">
        <v>5135190</v>
      </c>
      <c r="H2749" s="4" t="s">
        <v>1578</v>
      </c>
      <c r="I2749" s="4"/>
      <c r="J2749" s="4"/>
      <c r="K2749" s="4"/>
      <c r="L2749" s="4"/>
      <c r="M2749" s="33"/>
      <c r="N2749" s="38"/>
      <c r="O2749" s="33"/>
      <c r="P2749" s="244">
        <f t="shared" si="228"/>
        <v>541.79300000000001</v>
      </c>
      <c r="Q2749" s="25"/>
      <c r="R2749" s="25"/>
      <c r="S2749" s="25"/>
      <c r="T2749" s="109"/>
      <c r="U2749" s="25">
        <v>180.59800000000001</v>
      </c>
      <c r="V2749" s="25">
        <v>0</v>
      </c>
      <c r="W2749" s="25">
        <v>0</v>
      </c>
      <c r="X2749" s="25">
        <v>0</v>
      </c>
      <c r="Y2749" s="25">
        <v>0</v>
      </c>
      <c r="Z2749" s="25">
        <v>0</v>
      </c>
      <c r="AA2749" s="109"/>
      <c r="AB2749" s="25">
        <v>0</v>
      </c>
      <c r="AC2749" s="25">
        <v>0</v>
      </c>
      <c r="AD2749" s="25">
        <v>0</v>
      </c>
      <c r="AE2749" s="25">
        <v>0</v>
      </c>
      <c r="AF2749" s="25">
        <v>0</v>
      </c>
      <c r="AG2749" s="25">
        <v>0</v>
      </c>
      <c r="AH2749" s="109"/>
      <c r="AI2749" s="25">
        <v>0</v>
      </c>
      <c r="AJ2749" s="25">
        <v>0</v>
      </c>
      <c r="AK2749" s="123">
        <v>0</v>
      </c>
      <c r="AL2749" s="25">
        <v>0</v>
      </c>
      <c r="AM2749" s="25">
        <v>0</v>
      </c>
      <c r="AN2749" s="25">
        <v>0</v>
      </c>
      <c r="AO2749" s="109"/>
      <c r="AP2749" s="25">
        <v>0</v>
      </c>
      <c r="AQ2749" s="25">
        <v>0</v>
      </c>
      <c r="AR2749" s="25">
        <v>0</v>
      </c>
      <c r="AS2749" s="25">
        <v>0</v>
      </c>
      <c r="AT2749" s="25">
        <v>0</v>
      </c>
      <c r="AU2749" s="25">
        <v>361.19499999999999</v>
      </c>
      <c r="AW2749" t="str">
        <f t="shared" si="229"/>
        <v>Phạm Thanh Hà</v>
      </c>
      <c r="AX2749" s="27" t="str">
        <f t="shared" si="230"/>
        <v xml:space="preserve">Đoàn Thị Trang </v>
      </c>
      <c r="AY2749" s="4" t="str">
        <f t="shared" si="231"/>
        <v>VIN+</v>
      </c>
    </row>
    <row r="2750" spans="1:51" outlineLevel="1" x14ac:dyDescent="0.25">
      <c r="A2750" s="4" t="s">
        <v>1104</v>
      </c>
      <c r="B2750" s="4" t="s">
        <v>797</v>
      </c>
      <c r="C2750" s="4" t="s">
        <v>451</v>
      </c>
      <c r="D2750" s="11" t="s">
        <v>775</v>
      </c>
      <c r="E2750" s="32" t="s">
        <v>540</v>
      </c>
      <c r="F2750" s="11" t="s">
        <v>710</v>
      </c>
      <c r="G2750" s="35">
        <v>5132117</v>
      </c>
      <c r="H2750" s="4" t="s">
        <v>1579</v>
      </c>
      <c r="I2750" s="4"/>
      <c r="J2750" s="4"/>
      <c r="K2750" s="4"/>
      <c r="L2750" s="4"/>
      <c r="M2750" s="33"/>
      <c r="N2750" s="38"/>
      <c r="O2750" s="33"/>
      <c r="P2750" s="244">
        <f t="shared" si="228"/>
        <v>539.65499999999997</v>
      </c>
      <c r="Q2750" s="25"/>
      <c r="R2750" s="25"/>
      <c r="S2750" s="25"/>
      <c r="T2750" s="109"/>
      <c r="U2750" s="25">
        <v>180.59800000000001</v>
      </c>
      <c r="V2750" s="25">
        <v>0</v>
      </c>
      <c r="W2750" s="25">
        <v>0</v>
      </c>
      <c r="X2750" s="25">
        <v>0</v>
      </c>
      <c r="Y2750" s="25">
        <v>0</v>
      </c>
      <c r="Z2750" s="25">
        <v>0</v>
      </c>
      <c r="AA2750" s="109"/>
      <c r="AB2750" s="25">
        <v>0</v>
      </c>
      <c r="AC2750" s="25">
        <v>0</v>
      </c>
      <c r="AD2750" s="25">
        <v>0</v>
      </c>
      <c r="AE2750" s="25">
        <v>0</v>
      </c>
      <c r="AF2750" s="25">
        <v>0</v>
      </c>
      <c r="AG2750" s="25">
        <v>0</v>
      </c>
      <c r="AH2750" s="109"/>
      <c r="AI2750" s="25">
        <v>0</v>
      </c>
      <c r="AJ2750" s="25">
        <v>0</v>
      </c>
      <c r="AK2750" s="123">
        <v>0</v>
      </c>
      <c r="AL2750" s="25">
        <v>0</v>
      </c>
      <c r="AM2750" s="25">
        <v>0</v>
      </c>
      <c r="AN2750" s="25">
        <v>0</v>
      </c>
      <c r="AO2750" s="109"/>
      <c r="AP2750" s="25">
        <v>0</v>
      </c>
      <c r="AQ2750" s="25">
        <v>0</v>
      </c>
      <c r="AR2750" s="25">
        <v>0</v>
      </c>
      <c r="AS2750" s="25">
        <v>0</v>
      </c>
      <c r="AT2750" s="25">
        <v>0</v>
      </c>
      <c r="AU2750" s="25">
        <v>359.05700000000002</v>
      </c>
      <c r="AW2750" t="str">
        <f t="shared" si="229"/>
        <v>Phạm Thanh Hà</v>
      </c>
      <c r="AX2750" s="27" t="str">
        <f t="shared" si="230"/>
        <v xml:space="preserve">Đoàn Thị Trang </v>
      </c>
      <c r="AY2750" s="4" t="str">
        <f t="shared" si="231"/>
        <v>VIN+</v>
      </c>
    </row>
    <row r="2751" spans="1:51" outlineLevel="1" x14ac:dyDescent="0.25">
      <c r="A2751" s="4" t="s">
        <v>1104</v>
      </c>
      <c r="B2751" s="4" t="s">
        <v>797</v>
      </c>
      <c r="C2751" s="4" t="s">
        <v>451</v>
      </c>
      <c r="D2751" s="11" t="s">
        <v>775</v>
      </c>
      <c r="E2751" s="32" t="s">
        <v>540</v>
      </c>
      <c r="F2751" s="11" t="s">
        <v>710</v>
      </c>
      <c r="G2751" s="35">
        <v>5331206</v>
      </c>
      <c r="H2751" s="4" t="s">
        <v>1580</v>
      </c>
      <c r="I2751" s="4"/>
      <c r="J2751" s="4"/>
      <c r="K2751" s="4"/>
      <c r="L2751" s="4"/>
      <c r="M2751" s="33"/>
      <c r="N2751" s="38"/>
      <c r="O2751" s="33"/>
      <c r="P2751" s="244">
        <f t="shared" si="228"/>
        <v>722.39</v>
      </c>
      <c r="Q2751" s="25"/>
      <c r="R2751" s="25"/>
      <c r="S2751" s="25"/>
      <c r="T2751" s="109"/>
      <c r="U2751" s="25">
        <v>722.39</v>
      </c>
      <c r="V2751" s="25">
        <v>0</v>
      </c>
      <c r="W2751" s="25">
        <v>0</v>
      </c>
      <c r="X2751" s="25">
        <v>0</v>
      </c>
      <c r="Y2751" s="25">
        <v>0</v>
      </c>
      <c r="Z2751" s="25">
        <v>0</v>
      </c>
      <c r="AA2751" s="109"/>
      <c r="AB2751" s="25">
        <v>0</v>
      </c>
      <c r="AC2751" s="25">
        <v>0</v>
      </c>
      <c r="AD2751" s="25">
        <v>0</v>
      </c>
      <c r="AE2751" s="25">
        <v>0</v>
      </c>
      <c r="AF2751" s="25">
        <v>0</v>
      </c>
      <c r="AG2751" s="25">
        <v>0</v>
      </c>
      <c r="AH2751" s="109"/>
      <c r="AI2751" s="25">
        <v>0</v>
      </c>
      <c r="AJ2751" s="25">
        <v>0</v>
      </c>
      <c r="AK2751" s="123">
        <v>0</v>
      </c>
      <c r="AL2751" s="25">
        <v>0</v>
      </c>
      <c r="AM2751" s="25">
        <v>0</v>
      </c>
      <c r="AN2751" s="25">
        <v>0</v>
      </c>
      <c r="AO2751" s="109"/>
      <c r="AP2751" s="25">
        <v>0</v>
      </c>
      <c r="AQ2751" s="25">
        <v>0</v>
      </c>
      <c r="AR2751" s="25">
        <v>0</v>
      </c>
      <c r="AS2751" s="25">
        <v>0</v>
      </c>
      <c r="AT2751" s="25">
        <v>0</v>
      </c>
      <c r="AU2751" s="25">
        <v>0</v>
      </c>
      <c r="AW2751" t="str">
        <f t="shared" si="229"/>
        <v>Phạm Thanh Hà</v>
      </c>
      <c r="AX2751" s="27" t="str">
        <f t="shared" si="230"/>
        <v xml:space="preserve">Đoàn Thị Trang </v>
      </c>
      <c r="AY2751" s="4" t="str">
        <f t="shared" si="231"/>
        <v>VIN+</v>
      </c>
    </row>
    <row r="2752" spans="1:51" outlineLevel="1" x14ac:dyDescent="0.25">
      <c r="A2752" s="4" t="s">
        <v>1104</v>
      </c>
      <c r="B2752" s="4" t="s">
        <v>797</v>
      </c>
      <c r="C2752" s="4" t="s">
        <v>451</v>
      </c>
      <c r="D2752" s="11" t="s">
        <v>775</v>
      </c>
      <c r="E2752" s="32" t="s">
        <v>540</v>
      </c>
      <c r="F2752" s="11" t="s">
        <v>710</v>
      </c>
      <c r="G2752" s="35">
        <v>5277669</v>
      </c>
      <c r="H2752" s="4" t="s">
        <v>1581</v>
      </c>
      <c r="I2752" s="4"/>
      <c r="J2752" s="4"/>
      <c r="K2752" s="4"/>
      <c r="L2752" s="4"/>
      <c r="M2752" s="33"/>
      <c r="N2752" s="38"/>
      <c r="O2752" s="33"/>
      <c r="P2752" s="244">
        <f t="shared" si="228"/>
        <v>180.59800000000001</v>
      </c>
      <c r="Q2752" s="25"/>
      <c r="R2752" s="25"/>
      <c r="S2752" s="25"/>
      <c r="T2752" s="109"/>
      <c r="U2752" s="25">
        <v>180.59800000000001</v>
      </c>
      <c r="V2752" s="25">
        <v>0</v>
      </c>
      <c r="W2752" s="25">
        <v>0</v>
      </c>
      <c r="X2752" s="25">
        <v>0</v>
      </c>
      <c r="Y2752" s="25">
        <v>0</v>
      </c>
      <c r="Z2752" s="25">
        <v>0</v>
      </c>
      <c r="AA2752" s="109"/>
      <c r="AB2752" s="25">
        <v>0</v>
      </c>
      <c r="AC2752" s="25">
        <v>0</v>
      </c>
      <c r="AD2752" s="25">
        <v>0</v>
      </c>
      <c r="AE2752" s="25">
        <v>0</v>
      </c>
      <c r="AF2752" s="25">
        <v>0</v>
      </c>
      <c r="AG2752" s="25">
        <v>0</v>
      </c>
      <c r="AH2752" s="109"/>
      <c r="AI2752" s="25">
        <v>0</v>
      </c>
      <c r="AJ2752" s="25">
        <v>0</v>
      </c>
      <c r="AK2752" s="123">
        <v>0</v>
      </c>
      <c r="AL2752" s="25">
        <v>0</v>
      </c>
      <c r="AM2752" s="25">
        <v>0</v>
      </c>
      <c r="AN2752" s="25">
        <v>0</v>
      </c>
      <c r="AO2752" s="109"/>
      <c r="AP2752" s="25">
        <v>0</v>
      </c>
      <c r="AQ2752" s="25">
        <v>0</v>
      </c>
      <c r="AR2752" s="25">
        <v>0</v>
      </c>
      <c r="AS2752" s="25">
        <v>0</v>
      </c>
      <c r="AT2752" s="25">
        <v>0</v>
      </c>
      <c r="AU2752" s="25">
        <v>0</v>
      </c>
      <c r="AW2752" t="str">
        <f t="shared" si="229"/>
        <v>Phạm Thanh Hà</v>
      </c>
      <c r="AX2752" s="27" t="str">
        <f t="shared" si="230"/>
        <v xml:space="preserve">Đoàn Thị Trang </v>
      </c>
      <c r="AY2752" s="4" t="str">
        <f t="shared" si="231"/>
        <v>VIN+</v>
      </c>
    </row>
    <row r="2753" spans="1:51" outlineLevel="1" x14ac:dyDescent="0.25">
      <c r="A2753" s="4" t="s">
        <v>1104</v>
      </c>
      <c r="B2753" s="4" t="s">
        <v>797</v>
      </c>
      <c r="C2753" s="4" t="s">
        <v>451</v>
      </c>
      <c r="D2753" s="11" t="s">
        <v>775</v>
      </c>
      <c r="E2753" s="32" t="s">
        <v>540</v>
      </c>
      <c r="F2753" s="11" t="s">
        <v>710</v>
      </c>
      <c r="G2753" s="35">
        <v>5334483</v>
      </c>
      <c r="H2753" s="4" t="s">
        <v>1582</v>
      </c>
      <c r="I2753" s="4"/>
      <c r="J2753" s="4"/>
      <c r="K2753" s="4"/>
      <c r="L2753" s="4"/>
      <c r="M2753" s="33"/>
      <c r="N2753" s="38"/>
      <c r="O2753" s="33"/>
      <c r="P2753" s="244">
        <f t="shared" si="228"/>
        <v>1329.384</v>
      </c>
      <c r="Q2753" s="25"/>
      <c r="R2753" s="25"/>
      <c r="S2753" s="25"/>
      <c r="T2753" s="109"/>
      <c r="U2753" s="25">
        <v>361.19499999999999</v>
      </c>
      <c r="V2753" s="25">
        <v>0</v>
      </c>
      <c r="W2753" s="25">
        <v>0</v>
      </c>
      <c r="X2753" s="25">
        <v>0</v>
      </c>
      <c r="Y2753" s="25">
        <v>0</v>
      </c>
      <c r="Z2753" s="25">
        <v>0</v>
      </c>
      <c r="AA2753" s="109"/>
      <c r="AB2753" s="25">
        <v>0</v>
      </c>
      <c r="AC2753" s="25">
        <v>0</v>
      </c>
      <c r="AD2753" s="25">
        <v>0</v>
      </c>
      <c r="AE2753" s="25">
        <v>0</v>
      </c>
      <c r="AF2753" s="25">
        <v>0</v>
      </c>
      <c r="AG2753" s="25">
        <v>0</v>
      </c>
      <c r="AH2753" s="109"/>
      <c r="AI2753" s="25">
        <v>0</v>
      </c>
      <c r="AJ2753" s="25">
        <v>0</v>
      </c>
      <c r="AK2753" s="123">
        <v>0</v>
      </c>
      <c r="AL2753" s="25">
        <v>0</v>
      </c>
      <c r="AM2753" s="25">
        <v>0</v>
      </c>
      <c r="AN2753" s="25">
        <v>0</v>
      </c>
      <c r="AO2753" s="109"/>
      <c r="AP2753" s="25">
        <v>303.49700000000001</v>
      </c>
      <c r="AQ2753" s="25">
        <v>0</v>
      </c>
      <c r="AR2753" s="25">
        <v>0</v>
      </c>
      <c r="AS2753" s="25">
        <v>0</v>
      </c>
      <c r="AT2753" s="25">
        <v>0</v>
      </c>
      <c r="AU2753" s="25">
        <v>664.69200000000001</v>
      </c>
      <c r="AW2753" t="str">
        <f t="shared" si="229"/>
        <v>Phạm Thanh Hà</v>
      </c>
      <c r="AX2753" s="27" t="str">
        <f t="shared" si="230"/>
        <v xml:space="preserve">Đoàn Thị Trang </v>
      </c>
      <c r="AY2753" s="4" t="str">
        <f t="shared" si="231"/>
        <v>VIN+</v>
      </c>
    </row>
    <row r="2754" spans="1:51" outlineLevel="1" x14ac:dyDescent="0.25">
      <c r="A2754" s="4" t="s">
        <v>1104</v>
      </c>
      <c r="B2754" s="4" t="s">
        <v>797</v>
      </c>
      <c r="C2754" s="4" t="s">
        <v>451</v>
      </c>
      <c r="D2754" s="11" t="s">
        <v>775</v>
      </c>
      <c r="E2754" s="32" t="s">
        <v>540</v>
      </c>
      <c r="F2754" s="11" t="s">
        <v>710</v>
      </c>
      <c r="G2754" s="35">
        <v>5297971</v>
      </c>
      <c r="H2754" s="4" t="s">
        <v>1583</v>
      </c>
      <c r="I2754" s="4"/>
      <c r="J2754" s="4"/>
      <c r="K2754" s="4"/>
      <c r="L2754" s="4"/>
      <c r="M2754" s="33"/>
      <c r="N2754" s="38"/>
      <c r="O2754" s="33"/>
      <c r="P2754" s="244">
        <f t="shared" si="228"/>
        <v>484.09500000000003</v>
      </c>
      <c r="Q2754" s="25"/>
      <c r="R2754" s="25"/>
      <c r="S2754" s="25"/>
      <c r="T2754" s="109"/>
      <c r="U2754" s="25">
        <v>180.59800000000001</v>
      </c>
      <c r="V2754" s="25">
        <v>0</v>
      </c>
      <c r="W2754" s="25">
        <v>0</v>
      </c>
      <c r="X2754" s="25">
        <v>0</v>
      </c>
      <c r="Y2754" s="25">
        <v>0</v>
      </c>
      <c r="Z2754" s="25">
        <v>0</v>
      </c>
      <c r="AA2754" s="109"/>
      <c r="AB2754" s="25">
        <v>0</v>
      </c>
      <c r="AC2754" s="25">
        <v>0</v>
      </c>
      <c r="AD2754" s="25">
        <v>0</v>
      </c>
      <c r="AE2754" s="25">
        <v>0</v>
      </c>
      <c r="AF2754" s="25">
        <v>0</v>
      </c>
      <c r="AG2754" s="25">
        <v>0</v>
      </c>
      <c r="AH2754" s="109"/>
      <c r="AI2754" s="25">
        <v>0</v>
      </c>
      <c r="AJ2754" s="25">
        <v>0</v>
      </c>
      <c r="AK2754" s="123">
        <v>0</v>
      </c>
      <c r="AL2754" s="25">
        <v>0</v>
      </c>
      <c r="AM2754" s="25">
        <v>0</v>
      </c>
      <c r="AN2754" s="25">
        <v>0</v>
      </c>
      <c r="AO2754" s="109"/>
      <c r="AP2754" s="25">
        <v>0</v>
      </c>
      <c r="AQ2754" s="25">
        <v>0</v>
      </c>
      <c r="AR2754" s="25">
        <v>0</v>
      </c>
      <c r="AS2754" s="25">
        <v>0</v>
      </c>
      <c r="AT2754" s="25">
        <v>0</v>
      </c>
      <c r="AU2754" s="25">
        <v>303.49700000000001</v>
      </c>
      <c r="AW2754" t="str">
        <f t="shared" si="229"/>
        <v>Phạm Thanh Hà</v>
      </c>
      <c r="AX2754" s="27" t="str">
        <f t="shared" si="230"/>
        <v xml:space="preserve">Đoàn Thị Trang </v>
      </c>
      <c r="AY2754" s="4" t="str">
        <f t="shared" si="231"/>
        <v>VIN+</v>
      </c>
    </row>
    <row r="2755" spans="1:51" outlineLevel="1" x14ac:dyDescent="0.25">
      <c r="A2755" s="4" t="s">
        <v>1104</v>
      </c>
      <c r="B2755" s="4" t="s">
        <v>797</v>
      </c>
      <c r="C2755" s="4" t="s">
        <v>451</v>
      </c>
      <c r="D2755" s="11" t="s">
        <v>775</v>
      </c>
      <c r="E2755" s="32" t="s">
        <v>540</v>
      </c>
      <c r="F2755" s="11" t="s">
        <v>710</v>
      </c>
      <c r="G2755" s="35">
        <v>5335600</v>
      </c>
      <c r="H2755" s="4" t="s">
        <v>1584</v>
      </c>
      <c r="I2755" s="4"/>
      <c r="J2755" s="4"/>
      <c r="K2755" s="4"/>
      <c r="L2755" s="4"/>
      <c r="M2755" s="33"/>
      <c r="N2755" s="38"/>
      <c r="O2755" s="33"/>
      <c r="P2755" s="244">
        <f t="shared" si="228"/>
        <v>722.39</v>
      </c>
      <c r="Q2755" s="25"/>
      <c r="R2755" s="25"/>
      <c r="S2755" s="25"/>
      <c r="T2755" s="109"/>
      <c r="U2755" s="25">
        <v>722.39</v>
      </c>
      <c r="V2755" s="25">
        <v>0</v>
      </c>
      <c r="W2755" s="25">
        <v>0</v>
      </c>
      <c r="X2755" s="25">
        <v>0</v>
      </c>
      <c r="Y2755" s="25">
        <v>0</v>
      </c>
      <c r="Z2755" s="25">
        <v>0</v>
      </c>
      <c r="AA2755" s="109"/>
      <c r="AB2755" s="25">
        <v>0</v>
      </c>
      <c r="AC2755" s="25">
        <v>0</v>
      </c>
      <c r="AD2755" s="25">
        <v>0</v>
      </c>
      <c r="AE2755" s="25">
        <v>0</v>
      </c>
      <c r="AF2755" s="25">
        <v>0</v>
      </c>
      <c r="AG2755" s="25">
        <v>0</v>
      </c>
      <c r="AH2755" s="109"/>
      <c r="AI2755" s="25">
        <v>0</v>
      </c>
      <c r="AJ2755" s="25">
        <v>0</v>
      </c>
      <c r="AK2755" s="123">
        <v>0</v>
      </c>
      <c r="AL2755" s="25">
        <v>0</v>
      </c>
      <c r="AM2755" s="25">
        <v>0</v>
      </c>
      <c r="AN2755" s="25">
        <v>0</v>
      </c>
      <c r="AO2755" s="109"/>
      <c r="AP2755" s="25">
        <v>0</v>
      </c>
      <c r="AQ2755" s="25">
        <v>0</v>
      </c>
      <c r="AR2755" s="25">
        <v>0</v>
      </c>
      <c r="AS2755" s="25">
        <v>0</v>
      </c>
      <c r="AT2755" s="25">
        <v>0</v>
      </c>
      <c r="AU2755" s="25">
        <v>0</v>
      </c>
      <c r="AW2755" t="str">
        <f t="shared" si="229"/>
        <v>Phạm Thanh Hà</v>
      </c>
      <c r="AX2755" s="27" t="str">
        <f t="shared" si="230"/>
        <v xml:space="preserve">Đoàn Thị Trang </v>
      </c>
      <c r="AY2755" s="4" t="str">
        <f t="shared" si="231"/>
        <v>VIN+</v>
      </c>
    </row>
    <row r="2756" spans="1:51" outlineLevel="1" x14ac:dyDescent="0.25">
      <c r="A2756" s="4" t="s">
        <v>1104</v>
      </c>
      <c r="B2756" s="4" t="s">
        <v>797</v>
      </c>
      <c r="C2756" s="4" t="s">
        <v>451</v>
      </c>
      <c r="D2756" s="11" t="s">
        <v>775</v>
      </c>
      <c r="E2756" s="32" t="s">
        <v>540</v>
      </c>
      <c r="F2756" s="11" t="s">
        <v>710</v>
      </c>
      <c r="G2756" s="35">
        <v>5330771</v>
      </c>
      <c r="H2756" s="4" t="s">
        <v>1585</v>
      </c>
      <c r="I2756" s="4"/>
      <c r="J2756" s="4"/>
      <c r="K2756" s="4"/>
      <c r="L2756" s="4"/>
      <c r="M2756" s="33"/>
      <c r="N2756" s="38"/>
      <c r="O2756" s="33"/>
      <c r="P2756" s="244">
        <f t="shared" si="228"/>
        <v>900.84999999999991</v>
      </c>
      <c r="Q2756" s="25"/>
      <c r="R2756" s="25"/>
      <c r="S2756" s="25"/>
      <c r="T2756" s="109"/>
      <c r="U2756" s="25">
        <v>180.59800000000001</v>
      </c>
      <c r="V2756" s="25">
        <v>0</v>
      </c>
      <c r="W2756" s="25">
        <v>0</v>
      </c>
      <c r="X2756" s="25">
        <v>0</v>
      </c>
      <c r="Y2756" s="25">
        <v>0</v>
      </c>
      <c r="Z2756" s="25">
        <v>0</v>
      </c>
      <c r="AA2756" s="109"/>
      <c r="AB2756" s="25">
        <v>0</v>
      </c>
      <c r="AC2756" s="25">
        <v>0</v>
      </c>
      <c r="AD2756" s="25">
        <v>0</v>
      </c>
      <c r="AE2756" s="25">
        <v>0</v>
      </c>
      <c r="AF2756" s="25">
        <v>0</v>
      </c>
      <c r="AG2756" s="25">
        <v>0</v>
      </c>
      <c r="AH2756" s="109"/>
      <c r="AI2756" s="25">
        <v>0</v>
      </c>
      <c r="AJ2756" s="25">
        <v>0</v>
      </c>
      <c r="AK2756" s="123">
        <v>0</v>
      </c>
      <c r="AL2756" s="25">
        <v>0</v>
      </c>
      <c r="AM2756" s="25">
        <v>0</v>
      </c>
      <c r="AN2756" s="25">
        <v>0</v>
      </c>
      <c r="AO2756" s="109"/>
      <c r="AP2756" s="25">
        <v>359.05700000000002</v>
      </c>
      <c r="AQ2756" s="25">
        <v>0</v>
      </c>
      <c r="AR2756" s="25">
        <v>0</v>
      </c>
      <c r="AS2756" s="25">
        <v>0</v>
      </c>
      <c r="AT2756" s="25">
        <v>0</v>
      </c>
      <c r="AU2756" s="25">
        <v>361.19499999999999</v>
      </c>
      <c r="AW2756" t="str">
        <f t="shared" si="229"/>
        <v>Phạm Thanh Hà</v>
      </c>
      <c r="AX2756" s="27" t="str">
        <f t="shared" si="230"/>
        <v xml:space="preserve">Đoàn Thị Trang </v>
      </c>
      <c r="AY2756" s="4" t="str">
        <f t="shared" si="231"/>
        <v>VIN+</v>
      </c>
    </row>
    <row r="2757" spans="1:51" outlineLevel="1" x14ac:dyDescent="0.25">
      <c r="A2757" s="4" t="s">
        <v>1104</v>
      </c>
      <c r="B2757" s="4" t="s">
        <v>797</v>
      </c>
      <c r="C2757" s="4" t="s">
        <v>451</v>
      </c>
      <c r="D2757" s="11" t="s">
        <v>775</v>
      </c>
      <c r="E2757" s="32" t="s">
        <v>540</v>
      </c>
      <c r="F2757" s="11" t="s">
        <v>710</v>
      </c>
      <c r="G2757" s="35">
        <v>5124066</v>
      </c>
      <c r="H2757" s="4" t="s">
        <v>1692</v>
      </c>
      <c r="I2757" s="4"/>
      <c r="J2757" s="4"/>
      <c r="K2757" s="4"/>
      <c r="L2757" s="4"/>
      <c r="M2757" s="33"/>
      <c r="N2757" s="38"/>
      <c r="O2757" s="33"/>
      <c r="P2757" s="244">
        <f t="shared" si="228"/>
        <v>1141.6199999999999</v>
      </c>
      <c r="Q2757" s="25"/>
      <c r="R2757" s="25"/>
      <c r="S2757" s="25"/>
      <c r="T2757" s="109"/>
      <c r="U2757" s="25">
        <v>0</v>
      </c>
      <c r="V2757" s="25">
        <v>664.69200000000001</v>
      </c>
      <c r="W2757" s="25">
        <v>0</v>
      </c>
      <c r="X2757" s="25">
        <v>0</v>
      </c>
      <c r="Y2757" s="25">
        <v>0</v>
      </c>
      <c r="Z2757" s="25">
        <v>0</v>
      </c>
      <c r="AA2757" s="109"/>
      <c r="AB2757" s="25">
        <v>0</v>
      </c>
      <c r="AC2757" s="25">
        <v>0</v>
      </c>
      <c r="AD2757" s="25">
        <v>0</v>
      </c>
      <c r="AE2757" s="25">
        <v>0</v>
      </c>
      <c r="AF2757" s="25">
        <v>0</v>
      </c>
      <c r="AG2757" s="25">
        <v>0</v>
      </c>
      <c r="AH2757" s="109"/>
      <c r="AI2757" s="25">
        <v>0</v>
      </c>
      <c r="AJ2757" s="25">
        <v>0</v>
      </c>
      <c r="AK2757" s="123">
        <v>238.464</v>
      </c>
      <c r="AL2757" s="25">
        <v>0</v>
      </c>
      <c r="AM2757" s="25">
        <v>0</v>
      </c>
      <c r="AN2757" s="25">
        <v>0</v>
      </c>
      <c r="AO2757" s="109"/>
      <c r="AP2757" s="25">
        <v>238.464</v>
      </c>
      <c r="AQ2757" s="25">
        <v>0</v>
      </c>
      <c r="AR2757" s="25">
        <v>0</v>
      </c>
      <c r="AS2757" s="25">
        <v>0</v>
      </c>
      <c r="AT2757" s="25">
        <v>0</v>
      </c>
      <c r="AU2757" s="25">
        <v>0</v>
      </c>
      <c r="AW2757" t="str">
        <f t="shared" si="229"/>
        <v>Phạm Thanh Hà</v>
      </c>
      <c r="AX2757" s="27" t="str">
        <f t="shared" si="230"/>
        <v xml:space="preserve">Đoàn Thị Trang </v>
      </c>
      <c r="AY2757" s="4" t="str">
        <f t="shared" si="231"/>
        <v>VIN+</v>
      </c>
    </row>
    <row r="2758" spans="1:51" outlineLevel="1" x14ac:dyDescent="0.25">
      <c r="A2758" s="4" t="s">
        <v>1104</v>
      </c>
      <c r="B2758" s="4" t="s">
        <v>797</v>
      </c>
      <c r="C2758" s="4" t="s">
        <v>451</v>
      </c>
      <c r="D2758" s="11" t="s">
        <v>775</v>
      </c>
      <c r="E2758" s="32" t="s">
        <v>540</v>
      </c>
      <c r="F2758" s="11" t="s">
        <v>710</v>
      </c>
      <c r="G2758" s="35">
        <v>5290037</v>
      </c>
      <c r="H2758" s="4" t="s">
        <v>1697</v>
      </c>
      <c r="I2758" s="4"/>
      <c r="J2758" s="4"/>
      <c r="K2758" s="4"/>
      <c r="L2758" s="4"/>
      <c r="M2758" s="33"/>
      <c r="N2758" s="38"/>
      <c r="O2758" s="33"/>
      <c r="P2758" s="244">
        <f t="shared" si="228"/>
        <v>1498.3709999999999</v>
      </c>
      <c r="Q2758" s="25"/>
      <c r="R2758" s="25"/>
      <c r="S2758" s="25"/>
      <c r="T2758" s="109"/>
      <c r="U2758" s="25"/>
      <c r="V2758" s="25">
        <v>718.11400000000003</v>
      </c>
      <c r="W2758" s="25">
        <v>0</v>
      </c>
      <c r="X2758" s="25">
        <v>0</v>
      </c>
      <c r="Y2758" s="25">
        <v>0</v>
      </c>
      <c r="Z2758" s="25">
        <v>0</v>
      </c>
      <c r="AA2758" s="109"/>
      <c r="AB2758" s="25">
        <v>0</v>
      </c>
      <c r="AC2758" s="25">
        <v>0</v>
      </c>
      <c r="AD2758" s="25">
        <v>0</v>
      </c>
      <c r="AE2758" s="25">
        <v>0</v>
      </c>
      <c r="AF2758" s="25">
        <v>0</v>
      </c>
      <c r="AG2758" s="25">
        <v>0</v>
      </c>
      <c r="AH2758" s="109"/>
      <c r="AI2758" s="25">
        <v>0</v>
      </c>
      <c r="AJ2758" s="25">
        <v>0</v>
      </c>
      <c r="AK2758" s="123">
        <v>361.19499999999999</v>
      </c>
      <c r="AL2758" s="25">
        <v>0</v>
      </c>
      <c r="AM2758" s="25">
        <v>0</v>
      </c>
      <c r="AN2758" s="25">
        <v>0</v>
      </c>
      <c r="AO2758" s="109"/>
      <c r="AP2758" s="25">
        <v>238.464</v>
      </c>
      <c r="AQ2758" s="25">
        <v>0</v>
      </c>
      <c r="AR2758" s="25">
        <v>0</v>
      </c>
      <c r="AS2758" s="25">
        <v>0</v>
      </c>
      <c r="AT2758" s="25">
        <v>0</v>
      </c>
      <c r="AU2758" s="25">
        <v>180.59800000000001</v>
      </c>
      <c r="AW2758" t="str">
        <f t="shared" si="229"/>
        <v>Phạm Thanh Hà</v>
      </c>
      <c r="AX2758" s="27" t="str">
        <f t="shared" si="230"/>
        <v xml:space="preserve">Đoàn Thị Trang </v>
      </c>
      <c r="AY2758" s="4" t="str">
        <f t="shared" si="231"/>
        <v>VIN+</v>
      </c>
    </row>
    <row r="2759" spans="1:51" outlineLevel="1" x14ac:dyDescent="0.25">
      <c r="A2759" s="4" t="s">
        <v>1104</v>
      </c>
      <c r="B2759" s="4" t="s">
        <v>797</v>
      </c>
      <c r="C2759" s="4" t="s">
        <v>451</v>
      </c>
      <c r="D2759" s="11" t="s">
        <v>775</v>
      </c>
      <c r="E2759" s="32" t="s">
        <v>540</v>
      </c>
      <c r="F2759" s="11" t="s">
        <v>710</v>
      </c>
      <c r="G2759" s="35">
        <v>5130126</v>
      </c>
      <c r="H2759" s="4" t="s">
        <v>1698</v>
      </c>
      <c r="I2759" s="4"/>
      <c r="J2759" s="4"/>
      <c r="K2759" s="4"/>
      <c r="L2759" s="4"/>
      <c r="M2759" s="33"/>
      <c r="N2759" s="38"/>
      <c r="O2759" s="33"/>
      <c r="P2759" s="244">
        <f t="shared" si="228"/>
        <v>1377.9459999999999</v>
      </c>
      <c r="Q2759" s="25"/>
      <c r="R2759" s="25"/>
      <c r="S2759" s="25"/>
      <c r="T2759" s="109"/>
      <c r="U2759" s="25"/>
      <c r="V2759" s="25">
        <v>359.05700000000002</v>
      </c>
      <c r="W2759" s="25">
        <v>0</v>
      </c>
      <c r="X2759" s="25">
        <v>0</v>
      </c>
      <c r="Y2759" s="25">
        <v>0</v>
      </c>
      <c r="Z2759" s="25">
        <v>0</v>
      </c>
      <c r="AA2759" s="109"/>
      <c r="AB2759" s="25">
        <v>238.464</v>
      </c>
      <c r="AC2759" s="25">
        <v>0</v>
      </c>
      <c r="AD2759" s="25">
        <v>0</v>
      </c>
      <c r="AE2759" s="25">
        <v>0</v>
      </c>
      <c r="AF2759" s="25">
        <v>0</v>
      </c>
      <c r="AG2759" s="25">
        <v>0</v>
      </c>
      <c r="AH2759" s="109"/>
      <c r="AI2759" s="25">
        <v>0</v>
      </c>
      <c r="AJ2759" s="25">
        <v>0</v>
      </c>
      <c r="AK2759" s="123">
        <v>541.96100000000001</v>
      </c>
      <c r="AL2759" s="25">
        <v>0</v>
      </c>
      <c r="AM2759" s="25">
        <v>0</v>
      </c>
      <c r="AN2759" s="25">
        <v>0</v>
      </c>
      <c r="AO2759" s="109"/>
      <c r="AP2759" s="25">
        <v>238.464</v>
      </c>
      <c r="AQ2759" s="25">
        <v>0</v>
      </c>
      <c r="AR2759" s="25">
        <v>0</v>
      </c>
      <c r="AS2759" s="25">
        <v>0</v>
      </c>
      <c r="AT2759" s="25">
        <v>0</v>
      </c>
      <c r="AU2759" s="25">
        <v>0</v>
      </c>
      <c r="AW2759" t="str">
        <f t="shared" si="229"/>
        <v>Phạm Thanh Hà</v>
      </c>
      <c r="AX2759" s="27" t="str">
        <f t="shared" si="230"/>
        <v xml:space="preserve">Đoàn Thị Trang </v>
      </c>
      <c r="AY2759" s="4" t="str">
        <f t="shared" si="231"/>
        <v>VIN+</v>
      </c>
    </row>
    <row r="2760" spans="1:51" outlineLevel="1" x14ac:dyDescent="0.25">
      <c r="A2760" s="4" t="s">
        <v>1104</v>
      </c>
      <c r="B2760" s="4" t="s">
        <v>797</v>
      </c>
      <c r="C2760" s="4" t="s">
        <v>451</v>
      </c>
      <c r="D2760" s="11" t="s">
        <v>775</v>
      </c>
      <c r="E2760" s="32" t="s">
        <v>540</v>
      </c>
      <c r="F2760" s="11" t="s">
        <v>710</v>
      </c>
      <c r="G2760" s="35">
        <v>5120316</v>
      </c>
      <c r="H2760" s="4" t="s">
        <v>1699</v>
      </c>
      <c r="I2760" s="4"/>
      <c r="J2760" s="4"/>
      <c r="K2760" s="4"/>
      <c r="L2760" s="4"/>
      <c r="M2760" s="33"/>
      <c r="N2760" s="38"/>
      <c r="O2760" s="33"/>
      <c r="P2760" s="244">
        <f t="shared" si="228"/>
        <v>1021.9999999999999</v>
      </c>
      <c r="Q2760" s="25"/>
      <c r="R2760" s="25"/>
      <c r="S2760" s="25"/>
      <c r="T2760" s="109"/>
      <c r="U2760" s="25"/>
      <c r="V2760" s="25">
        <v>539.65499999999997</v>
      </c>
      <c r="W2760" s="25">
        <v>0</v>
      </c>
      <c r="X2760" s="25">
        <v>0</v>
      </c>
      <c r="Y2760" s="25">
        <v>0</v>
      </c>
      <c r="Z2760" s="25">
        <v>0</v>
      </c>
      <c r="AA2760" s="109"/>
      <c r="AB2760" s="25">
        <v>0</v>
      </c>
      <c r="AC2760" s="25">
        <v>0</v>
      </c>
      <c r="AD2760" s="25">
        <v>0</v>
      </c>
      <c r="AE2760" s="25">
        <v>0</v>
      </c>
      <c r="AF2760" s="25">
        <v>0</v>
      </c>
      <c r="AG2760" s="25">
        <v>0</v>
      </c>
      <c r="AH2760" s="109"/>
      <c r="AI2760" s="25">
        <v>0</v>
      </c>
      <c r="AJ2760" s="25">
        <v>0</v>
      </c>
      <c r="AK2760" s="123">
        <v>0</v>
      </c>
      <c r="AL2760" s="25">
        <v>0</v>
      </c>
      <c r="AM2760" s="25">
        <v>0</v>
      </c>
      <c r="AN2760" s="25">
        <v>0</v>
      </c>
      <c r="AO2760" s="109"/>
      <c r="AP2760" s="25">
        <v>238.464</v>
      </c>
      <c r="AQ2760" s="25">
        <v>0</v>
      </c>
      <c r="AR2760" s="25">
        <v>0</v>
      </c>
      <c r="AS2760" s="25">
        <v>0</v>
      </c>
      <c r="AT2760" s="25">
        <v>0</v>
      </c>
      <c r="AU2760" s="25">
        <v>243.881</v>
      </c>
      <c r="AW2760" t="str">
        <f t="shared" si="229"/>
        <v>Phạm Thanh Hà</v>
      </c>
      <c r="AX2760" s="27" t="str">
        <f t="shared" si="230"/>
        <v xml:space="preserve">Đoàn Thị Trang </v>
      </c>
      <c r="AY2760" s="4" t="str">
        <f t="shared" si="231"/>
        <v>VIN+</v>
      </c>
    </row>
    <row r="2761" spans="1:51" outlineLevel="1" x14ac:dyDescent="0.25">
      <c r="A2761" s="4" t="s">
        <v>1104</v>
      </c>
      <c r="B2761" s="4" t="s">
        <v>797</v>
      </c>
      <c r="C2761" s="4" t="s">
        <v>451</v>
      </c>
      <c r="D2761" s="11" t="s">
        <v>775</v>
      </c>
      <c r="E2761" s="32" t="s">
        <v>540</v>
      </c>
      <c r="F2761" s="11" t="s">
        <v>710</v>
      </c>
      <c r="G2761" s="35">
        <v>5332018</v>
      </c>
      <c r="H2761" s="4" t="s">
        <v>1700</v>
      </c>
      <c r="I2761" s="4"/>
      <c r="J2761" s="4"/>
      <c r="K2761" s="4"/>
      <c r="L2761" s="4"/>
      <c r="M2761" s="33"/>
      <c r="N2761" s="38"/>
      <c r="O2761" s="33"/>
      <c r="P2761" s="244">
        <f t="shared" si="228"/>
        <v>1865.1510000000001</v>
      </c>
      <c r="Q2761" s="25"/>
      <c r="R2761" s="25"/>
      <c r="S2761" s="25"/>
      <c r="T2761" s="109"/>
      <c r="U2761" s="25"/>
      <c r="V2761" s="25">
        <v>1079.309</v>
      </c>
      <c r="W2761" s="25">
        <v>0</v>
      </c>
      <c r="X2761" s="25">
        <v>0</v>
      </c>
      <c r="Y2761" s="25">
        <v>0</v>
      </c>
      <c r="Z2761" s="25">
        <v>0</v>
      </c>
      <c r="AA2761" s="109"/>
      <c r="AB2761" s="25">
        <v>0</v>
      </c>
      <c r="AC2761" s="25">
        <v>0</v>
      </c>
      <c r="AD2761" s="25">
        <v>0</v>
      </c>
      <c r="AE2761" s="25">
        <v>0</v>
      </c>
      <c r="AF2761" s="25">
        <v>0</v>
      </c>
      <c r="AG2761" s="25">
        <v>0</v>
      </c>
      <c r="AH2761" s="109"/>
      <c r="AI2761" s="25">
        <v>0</v>
      </c>
      <c r="AJ2761" s="25">
        <v>0</v>
      </c>
      <c r="AK2761" s="123">
        <v>541.96100000000001</v>
      </c>
      <c r="AL2761" s="25">
        <v>0</v>
      </c>
      <c r="AM2761" s="25">
        <v>0</v>
      </c>
      <c r="AN2761" s="25">
        <v>0</v>
      </c>
      <c r="AO2761" s="109"/>
      <c r="AP2761" s="25">
        <v>0</v>
      </c>
      <c r="AQ2761" s="25">
        <v>0</v>
      </c>
      <c r="AR2761" s="25">
        <v>0</v>
      </c>
      <c r="AS2761" s="25">
        <v>0</v>
      </c>
      <c r="AT2761" s="25">
        <v>0</v>
      </c>
      <c r="AU2761" s="25">
        <v>243.881</v>
      </c>
      <c r="AW2761" t="str">
        <f t="shared" si="229"/>
        <v>Phạm Thanh Hà</v>
      </c>
      <c r="AX2761" s="27" t="str">
        <f t="shared" si="230"/>
        <v xml:space="preserve">Đoàn Thị Trang </v>
      </c>
      <c r="AY2761" s="4" t="str">
        <f t="shared" si="231"/>
        <v>VIN+</v>
      </c>
    </row>
    <row r="2762" spans="1:51" outlineLevel="1" x14ac:dyDescent="0.25">
      <c r="A2762" s="4" t="s">
        <v>1104</v>
      </c>
      <c r="B2762" s="4" t="s">
        <v>797</v>
      </c>
      <c r="C2762" s="4" t="s">
        <v>451</v>
      </c>
      <c r="D2762" s="11" t="s">
        <v>775</v>
      </c>
      <c r="E2762" s="32" t="s">
        <v>540</v>
      </c>
      <c r="F2762" s="11" t="s">
        <v>710</v>
      </c>
      <c r="G2762" s="35">
        <v>5297559</v>
      </c>
      <c r="H2762" s="4" t="s">
        <v>1701</v>
      </c>
      <c r="I2762" s="4"/>
      <c r="J2762" s="4"/>
      <c r="K2762" s="4"/>
      <c r="L2762" s="4"/>
      <c r="M2762" s="33"/>
      <c r="N2762" s="38"/>
      <c r="O2762" s="33"/>
      <c r="P2762" s="244">
        <f t="shared" ref="P2762:P2825" si="232">SUM(Q2762:AU2762)</f>
        <v>303.49700000000001</v>
      </c>
      <c r="Q2762" s="25"/>
      <c r="R2762" s="25"/>
      <c r="S2762" s="25"/>
      <c r="T2762" s="109"/>
      <c r="U2762" s="25"/>
      <c r="V2762" s="25">
        <v>303.49700000000001</v>
      </c>
      <c r="W2762" s="25">
        <v>0</v>
      </c>
      <c r="X2762" s="25">
        <v>0</v>
      </c>
      <c r="Y2762" s="25">
        <v>0</v>
      </c>
      <c r="Z2762" s="25">
        <v>0</v>
      </c>
      <c r="AA2762" s="109"/>
      <c r="AB2762" s="25">
        <v>0</v>
      </c>
      <c r="AC2762" s="25">
        <v>0</v>
      </c>
      <c r="AD2762" s="25">
        <v>0</v>
      </c>
      <c r="AE2762" s="25">
        <v>0</v>
      </c>
      <c r="AF2762" s="25">
        <v>0</v>
      </c>
      <c r="AG2762" s="25">
        <v>0</v>
      </c>
      <c r="AH2762" s="109"/>
      <c r="AI2762" s="25">
        <v>0</v>
      </c>
      <c r="AJ2762" s="25">
        <v>0</v>
      </c>
      <c r="AK2762" s="123">
        <v>0</v>
      </c>
      <c r="AL2762" s="25">
        <v>0</v>
      </c>
      <c r="AM2762" s="25">
        <v>0</v>
      </c>
      <c r="AN2762" s="25">
        <v>0</v>
      </c>
      <c r="AO2762" s="109"/>
      <c r="AP2762" s="25">
        <v>0</v>
      </c>
      <c r="AQ2762" s="25">
        <v>0</v>
      </c>
      <c r="AR2762" s="25">
        <v>0</v>
      </c>
      <c r="AS2762" s="25">
        <v>0</v>
      </c>
      <c r="AT2762" s="25">
        <v>0</v>
      </c>
      <c r="AU2762" s="25">
        <v>0</v>
      </c>
      <c r="AW2762" t="str">
        <f t="shared" ref="AW2762:AW2825" si="233">+C2762</f>
        <v>Phạm Thanh Hà</v>
      </c>
      <c r="AX2762" s="27" t="str">
        <f t="shared" ref="AX2762:AX2825" si="234">+E2762</f>
        <v xml:space="preserve">Đoàn Thị Trang </v>
      </c>
      <c r="AY2762" s="4" t="str">
        <f t="shared" si="231"/>
        <v>VIN+</v>
      </c>
    </row>
    <row r="2763" spans="1:51" outlineLevel="1" x14ac:dyDescent="0.25">
      <c r="A2763" s="4" t="s">
        <v>1104</v>
      </c>
      <c r="B2763" s="4" t="s">
        <v>797</v>
      </c>
      <c r="C2763" s="4" t="s">
        <v>451</v>
      </c>
      <c r="D2763" s="11" t="s">
        <v>775</v>
      </c>
      <c r="E2763" s="32" t="s">
        <v>540</v>
      </c>
      <c r="F2763" s="11" t="s">
        <v>710</v>
      </c>
      <c r="G2763" s="35">
        <v>5273528</v>
      </c>
      <c r="H2763" s="4" t="s">
        <v>1702</v>
      </c>
      <c r="I2763" s="4"/>
      <c r="J2763" s="4"/>
      <c r="K2763" s="4"/>
      <c r="L2763" s="4"/>
      <c r="M2763" s="33"/>
      <c r="N2763" s="38"/>
      <c r="O2763" s="33"/>
      <c r="P2763" s="244">
        <f t="shared" si="232"/>
        <v>1026.056</v>
      </c>
      <c r="Q2763" s="25"/>
      <c r="R2763" s="25"/>
      <c r="S2763" s="25"/>
      <c r="T2763" s="109"/>
      <c r="U2763" s="25"/>
      <c r="V2763" s="25">
        <v>484.09500000000003</v>
      </c>
      <c r="W2763" s="25">
        <v>0</v>
      </c>
      <c r="X2763" s="25">
        <v>0</v>
      </c>
      <c r="Y2763" s="25">
        <v>0</v>
      </c>
      <c r="Z2763" s="25">
        <v>0</v>
      </c>
      <c r="AA2763" s="109"/>
      <c r="AB2763" s="25">
        <v>0</v>
      </c>
      <c r="AC2763" s="25">
        <v>0</v>
      </c>
      <c r="AD2763" s="25">
        <v>0</v>
      </c>
      <c r="AE2763" s="25">
        <v>0</v>
      </c>
      <c r="AF2763" s="25">
        <v>0</v>
      </c>
      <c r="AG2763" s="25">
        <v>0</v>
      </c>
      <c r="AH2763" s="109"/>
      <c r="AI2763" s="25">
        <v>0</v>
      </c>
      <c r="AJ2763" s="25">
        <v>0</v>
      </c>
      <c r="AK2763" s="123">
        <v>541.96100000000001</v>
      </c>
      <c r="AL2763" s="25">
        <v>0</v>
      </c>
      <c r="AM2763" s="25">
        <v>0</v>
      </c>
      <c r="AN2763" s="25">
        <v>0</v>
      </c>
      <c r="AO2763" s="109"/>
      <c r="AP2763" s="25">
        <v>0</v>
      </c>
      <c r="AQ2763" s="25">
        <v>0</v>
      </c>
      <c r="AR2763" s="25">
        <v>0</v>
      </c>
      <c r="AS2763" s="25">
        <v>0</v>
      </c>
      <c r="AT2763" s="25">
        <v>0</v>
      </c>
      <c r="AU2763" s="25">
        <v>0</v>
      </c>
      <c r="AW2763" t="str">
        <f t="shared" si="233"/>
        <v>Phạm Thanh Hà</v>
      </c>
      <c r="AX2763" s="27" t="str">
        <f t="shared" si="234"/>
        <v xml:space="preserve">Đoàn Thị Trang </v>
      </c>
      <c r="AY2763" s="4" t="str">
        <f t="shared" si="231"/>
        <v>VIN+</v>
      </c>
    </row>
    <row r="2764" spans="1:51" outlineLevel="1" x14ac:dyDescent="0.25">
      <c r="A2764" s="4" t="s">
        <v>1104</v>
      </c>
      <c r="B2764" s="4" t="s">
        <v>797</v>
      </c>
      <c r="C2764" s="4" t="s">
        <v>451</v>
      </c>
      <c r="D2764" s="11" t="s">
        <v>775</v>
      </c>
      <c r="E2764" s="32" t="s">
        <v>540</v>
      </c>
      <c r="F2764" s="11" t="s">
        <v>710</v>
      </c>
      <c r="G2764" s="35">
        <v>5270116</v>
      </c>
      <c r="H2764" s="4" t="s">
        <v>1703</v>
      </c>
      <c r="I2764" s="4"/>
      <c r="J2764" s="4"/>
      <c r="K2764" s="4"/>
      <c r="L2764" s="4"/>
      <c r="M2764" s="33"/>
      <c r="N2764" s="38"/>
      <c r="O2764" s="33"/>
      <c r="P2764" s="244">
        <f t="shared" si="232"/>
        <v>1081.616</v>
      </c>
      <c r="Q2764" s="25"/>
      <c r="R2764" s="25"/>
      <c r="S2764" s="25"/>
      <c r="T2764" s="109"/>
      <c r="U2764" s="25"/>
      <c r="V2764" s="25">
        <v>180.59800000000001</v>
      </c>
      <c r="W2764" s="25">
        <v>0</v>
      </c>
      <c r="X2764" s="25">
        <v>0</v>
      </c>
      <c r="Y2764" s="25">
        <v>0</v>
      </c>
      <c r="Z2764" s="25">
        <v>0</v>
      </c>
      <c r="AA2764" s="109"/>
      <c r="AB2764" s="25">
        <v>0</v>
      </c>
      <c r="AC2764" s="25">
        <v>0</v>
      </c>
      <c r="AD2764" s="25">
        <v>0</v>
      </c>
      <c r="AE2764" s="25">
        <v>0</v>
      </c>
      <c r="AF2764" s="25">
        <v>0</v>
      </c>
      <c r="AG2764" s="25">
        <v>0</v>
      </c>
      <c r="AH2764" s="109"/>
      <c r="AI2764" s="25">
        <v>0</v>
      </c>
      <c r="AJ2764" s="25">
        <v>0</v>
      </c>
      <c r="AK2764" s="123">
        <v>303.49700000000001</v>
      </c>
      <c r="AL2764" s="25">
        <v>0</v>
      </c>
      <c r="AM2764" s="25">
        <v>0</v>
      </c>
      <c r="AN2764" s="25">
        <v>0</v>
      </c>
      <c r="AO2764" s="109"/>
      <c r="AP2764" s="25">
        <v>238.464</v>
      </c>
      <c r="AQ2764" s="25">
        <v>0</v>
      </c>
      <c r="AR2764" s="25">
        <v>0</v>
      </c>
      <c r="AS2764" s="25">
        <v>0</v>
      </c>
      <c r="AT2764" s="25">
        <v>0</v>
      </c>
      <c r="AU2764" s="25">
        <v>359.05700000000002</v>
      </c>
      <c r="AW2764" t="str">
        <f t="shared" si="233"/>
        <v>Phạm Thanh Hà</v>
      </c>
      <c r="AX2764" s="27" t="str">
        <f t="shared" si="234"/>
        <v xml:space="preserve">Đoàn Thị Trang </v>
      </c>
      <c r="AY2764" s="4" t="str">
        <f t="shared" si="231"/>
        <v>VIN+</v>
      </c>
    </row>
    <row r="2765" spans="1:51" outlineLevel="1" x14ac:dyDescent="0.25">
      <c r="A2765" s="4" t="s">
        <v>1104</v>
      </c>
      <c r="B2765" s="4" t="s">
        <v>797</v>
      </c>
      <c r="C2765" s="4" t="s">
        <v>451</v>
      </c>
      <c r="D2765" s="11" t="s">
        <v>775</v>
      </c>
      <c r="E2765" s="32" t="s">
        <v>540</v>
      </c>
      <c r="F2765" s="11" t="s">
        <v>710</v>
      </c>
      <c r="G2765" s="35">
        <v>5128138</v>
      </c>
      <c r="H2765" s="4" t="s">
        <v>1704</v>
      </c>
      <c r="I2765" s="4"/>
      <c r="J2765" s="4"/>
      <c r="K2765" s="4"/>
      <c r="L2765" s="4"/>
      <c r="M2765" s="33"/>
      <c r="N2765" s="38"/>
      <c r="O2765" s="33"/>
      <c r="P2765" s="244">
        <f t="shared" si="232"/>
        <v>1377.778</v>
      </c>
      <c r="Q2765" s="25"/>
      <c r="R2765" s="25"/>
      <c r="S2765" s="25"/>
      <c r="T2765" s="109"/>
      <c r="U2765" s="25"/>
      <c r="V2765" s="25">
        <v>361.19499999999999</v>
      </c>
      <c r="W2765" s="25">
        <v>0</v>
      </c>
      <c r="X2765" s="25">
        <v>0</v>
      </c>
      <c r="Y2765" s="25">
        <v>0</v>
      </c>
      <c r="Z2765" s="25">
        <v>0</v>
      </c>
      <c r="AA2765" s="109"/>
      <c r="AB2765" s="25">
        <v>0</v>
      </c>
      <c r="AC2765" s="25">
        <v>0</v>
      </c>
      <c r="AD2765" s="25">
        <v>0</v>
      </c>
      <c r="AE2765" s="25">
        <v>0</v>
      </c>
      <c r="AF2765" s="25">
        <v>0</v>
      </c>
      <c r="AG2765" s="25">
        <v>0</v>
      </c>
      <c r="AH2765" s="109"/>
      <c r="AI2765" s="25">
        <v>0</v>
      </c>
      <c r="AJ2765" s="25">
        <v>0</v>
      </c>
      <c r="AK2765" s="123">
        <v>476.928</v>
      </c>
      <c r="AL2765" s="25">
        <v>0</v>
      </c>
      <c r="AM2765" s="25">
        <v>0</v>
      </c>
      <c r="AN2765" s="25">
        <v>0</v>
      </c>
      <c r="AO2765" s="109"/>
      <c r="AP2765" s="25">
        <v>359.05700000000002</v>
      </c>
      <c r="AQ2765" s="25">
        <v>0</v>
      </c>
      <c r="AR2765" s="25">
        <v>0</v>
      </c>
      <c r="AS2765" s="25">
        <v>0</v>
      </c>
      <c r="AT2765" s="25">
        <v>0</v>
      </c>
      <c r="AU2765" s="25">
        <v>180.59800000000001</v>
      </c>
      <c r="AW2765" t="str">
        <f t="shared" si="233"/>
        <v>Phạm Thanh Hà</v>
      </c>
      <c r="AX2765" s="27" t="str">
        <f t="shared" si="234"/>
        <v xml:space="preserve">Đoàn Thị Trang </v>
      </c>
      <c r="AY2765" s="4" t="str">
        <f t="shared" si="231"/>
        <v>VIN+</v>
      </c>
    </row>
    <row r="2766" spans="1:51" outlineLevel="1" x14ac:dyDescent="0.25">
      <c r="A2766" s="4" t="s">
        <v>1104</v>
      </c>
      <c r="B2766" s="4" t="s">
        <v>797</v>
      </c>
      <c r="C2766" s="4" t="s">
        <v>451</v>
      </c>
      <c r="D2766" s="11" t="s">
        <v>775</v>
      </c>
      <c r="E2766" s="32" t="s">
        <v>540</v>
      </c>
      <c r="F2766" s="11" t="s">
        <v>710</v>
      </c>
      <c r="G2766" s="35">
        <v>5121803</v>
      </c>
      <c r="H2766" s="4" t="s">
        <v>1705</v>
      </c>
      <c r="I2766" s="4"/>
      <c r="J2766" s="4"/>
      <c r="K2766" s="4"/>
      <c r="L2766" s="4"/>
      <c r="M2766" s="33"/>
      <c r="N2766" s="38"/>
      <c r="O2766" s="33"/>
      <c r="P2766" s="244">
        <f t="shared" si="232"/>
        <v>1139.3139999999999</v>
      </c>
      <c r="Q2766" s="25"/>
      <c r="R2766" s="25"/>
      <c r="S2766" s="25"/>
      <c r="T2766" s="109"/>
      <c r="U2766" s="25"/>
      <c r="V2766" s="25">
        <v>541.79300000000001</v>
      </c>
      <c r="W2766" s="25">
        <v>0</v>
      </c>
      <c r="X2766" s="25">
        <v>0</v>
      </c>
      <c r="Y2766" s="25">
        <v>0</v>
      </c>
      <c r="Z2766" s="25">
        <v>0</v>
      </c>
      <c r="AA2766" s="109"/>
      <c r="AB2766" s="25">
        <v>0</v>
      </c>
      <c r="AC2766" s="25">
        <v>0</v>
      </c>
      <c r="AD2766" s="25">
        <v>0</v>
      </c>
      <c r="AE2766" s="25">
        <v>0</v>
      </c>
      <c r="AF2766" s="25">
        <v>0</v>
      </c>
      <c r="AG2766" s="25">
        <v>0</v>
      </c>
      <c r="AH2766" s="109"/>
      <c r="AI2766" s="25">
        <v>0</v>
      </c>
      <c r="AJ2766" s="25">
        <v>0</v>
      </c>
      <c r="AK2766" s="123">
        <v>597.52099999999996</v>
      </c>
      <c r="AL2766" s="25">
        <v>0</v>
      </c>
      <c r="AM2766" s="25">
        <v>0</v>
      </c>
      <c r="AN2766" s="25">
        <v>0</v>
      </c>
      <c r="AO2766" s="109"/>
      <c r="AP2766" s="25">
        <v>0</v>
      </c>
      <c r="AQ2766" s="25">
        <v>0</v>
      </c>
      <c r="AR2766" s="25">
        <v>0</v>
      </c>
      <c r="AS2766" s="25">
        <v>0</v>
      </c>
      <c r="AT2766" s="25">
        <v>0</v>
      </c>
      <c r="AU2766" s="25">
        <v>0</v>
      </c>
      <c r="AW2766" t="str">
        <f t="shared" si="233"/>
        <v>Phạm Thanh Hà</v>
      </c>
      <c r="AX2766" s="27" t="str">
        <f t="shared" si="234"/>
        <v xml:space="preserve">Đoàn Thị Trang </v>
      </c>
      <c r="AY2766" s="4" t="str">
        <f t="shared" si="231"/>
        <v>VIN+</v>
      </c>
    </row>
    <row r="2767" spans="1:51" outlineLevel="1" x14ac:dyDescent="0.25">
      <c r="A2767" s="4" t="s">
        <v>1104</v>
      </c>
      <c r="B2767" s="4" t="s">
        <v>797</v>
      </c>
      <c r="C2767" s="4" t="s">
        <v>451</v>
      </c>
      <c r="D2767" s="11" t="s">
        <v>775</v>
      </c>
      <c r="E2767" s="32" t="s">
        <v>540</v>
      </c>
      <c r="F2767" s="11" t="s">
        <v>710</v>
      </c>
      <c r="G2767" s="35">
        <v>5121768</v>
      </c>
      <c r="H2767" s="4" t="s">
        <v>1706</v>
      </c>
      <c r="I2767" s="4"/>
      <c r="J2767" s="4"/>
      <c r="K2767" s="4"/>
      <c r="L2767" s="4"/>
      <c r="M2767" s="33"/>
      <c r="N2767" s="38"/>
      <c r="O2767" s="33"/>
      <c r="P2767" s="244">
        <f t="shared" si="232"/>
        <v>1556.2370000000001</v>
      </c>
      <c r="Q2767" s="25"/>
      <c r="R2767" s="25"/>
      <c r="S2767" s="25"/>
      <c r="T2767" s="109"/>
      <c r="U2767" s="25"/>
      <c r="V2767" s="25">
        <v>361.19499999999999</v>
      </c>
      <c r="W2767" s="25">
        <v>0</v>
      </c>
      <c r="X2767" s="25">
        <v>0</v>
      </c>
      <c r="Y2767" s="25">
        <v>0</v>
      </c>
      <c r="Z2767" s="25">
        <v>0</v>
      </c>
      <c r="AA2767" s="109"/>
      <c r="AB2767" s="25">
        <v>0</v>
      </c>
      <c r="AC2767" s="25">
        <v>0</v>
      </c>
      <c r="AD2767" s="25">
        <v>0</v>
      </c>
      <c r="AE2767" s="25">
        <v>0</v>
      </c>
      <c r="AF2767" s="25">
        <v>0</v>
      </c>
      <c r="AG2767" s="25">
        <v>0</v>
      </c>
      <c r="AH2767" s="109"/>
      <c r="AI2767" s="25">
        <v>0</v>
      </c>
      <c r="AJ2767" s="25">
        <v>0</v>
      </c>
      <c r="AK2767" s="123">
        <v>835.98500000000001</v>
      </c>
      <c r="AL2767" s="25">
        <v>0</v>
      </c>
      <c r="AM2767" s="25">
        <v>0</v>
      </c>
      <c r="AN2767" s="25">
        <v>0</v>
      </c>
      <c r="AO2767" s="109"/>
      <c r="AP2767" s="25">
        <v>0</v>
      </c>
      <c r="AQ2767" s="25">
        <v>0</v>
      </c>
      <c r="AR2767" s="25">
        <v>0</v>
      </c>
      <c r="AS2767" s="25">
        <v>0</v>
      </c>
      <c r="AT2767" s="25">
        <v>0</v>
      </c>
      <c r="AU2767" s="25">
        <v>359.05700000000002</v>
      </c>
      <c r="AW2767" t="str">
        <f t="shared" si="233"/>
        <v>Phạm Thanh Hà</v>
      </c>
      <c r="AX2767" s="27" t="str">
        <f t="shared" si="234"/>
        <v xml:space="preserve">Đoàn Thị Trang </v>
      </c>
      <c r="AY2767" s="4" t="str">
        <f t="shared" si="231"/>
        <v>VIN+</v>
      </c>
    </row>
    <row r="2768" spans="1:51" outlineLevel="1" x14ac:dyDescent="0.25">
      <c r="A2768" s="4" t="s">
        <v>1104</v>
      </c>
      <c r="B2768" s="4" t="s">
        <v>797</v>
      </c>
      <c r="C2768" s="4" t="s">
        <v>451</v>
      </c>
      <c r="D2768" s="11" t="s">
        <v>775</v>
      </c>
      <c r="E2768" s="32" t="s">
        <v>540</v>
      </c>
      <c r="F2768" s="11" t="s">
        <v>710</v>
      </c>
      <c r="G2768" s="35">
        <v>5272695</v>
      </c>
      <c r="H2768" s="4" t="s">
        <v>1707</v>
      </c>
      <c r="I2768" s="4"/>
      <c r="J2768" s="4"/>
      <c r="K2768" s="4"/>
      <c r="L2768" s="4"/>
      <c r="M2768" s="33"/>
      <c r="N2768" s="38"/>
      <c r="O2768" s="33"/>
      <c r="P2768" s="244">
        <f t="shared" si="232"/>
        <v>1141.6210000000001</v>
      </c>
      <c r="Q2768" s="25"/>
      <c r="R2768" s="25"/>
      <c r="S2768" s="25"/>
      <c r="T2768" s="109"/>
      <c r="U2768" s="25"/>
      <c r="V2768" s="25">
        <v>180.59800000000001</v>
      </c>
      <c r="W2768" s="25">
        <v>0</v>
      </c>
      <c r="X2768" s="25">
        <v>0</v>
      </c>
      <c r="Y2768" s="25">
        <v>0</v>
      </c>
      <c r="Z2768" s="25">
        <v>0</v>
      </c>
      <c r="AA2768" s="109"/>
      <c r="AB2768" s="25">
        <v>303.49700000000001</v>
      </c>
      <c r="AC2768" s="25">
        <v>0</v>
      </c>
      <c r="AD2768" s="25">
        <v>0</v>
      </c>
      <c r="AE2768" s="25">
        <v>0</v>
      </c>
      <c r="AF2768" s="25">
        <v>0</v>
      </c>
      <c r="AG2768" s="25">
        <v>0</v>
      </c>
      <c r="AH2768" s="109"/>
      <c r="AI2768" s="25">
        <v>0</v>
      </c>
      <c r="AJ2768" s="25">
        <v>0</v>
      </c>
      <c r="AK2768" s="123">
        <v>657.52599999999995</v>
      </c>
      <c r="AL2768" s="25">
        <v>0</v>
      </c>
      <c r="AM2768" s="25">
        <v>0</v>
      </c>
      <c r="AN2768" s="25">
        <v>0</v>
      </c>
      <c r="AO2768" s="109"/>
      <c r="AP2768" s="25">
        <v>0</v>
      </c>
      <c r="AQ2768" s="25">
        <v>0</v>
      </c>
      <c r="AR2768" s="25">
        <v>0</v>
      </c>
      <c r="AS2768" s="25">
        <v>0</v>
      </c>
      <c r="AT2768" s="25">
        <v>0</v>
      </c>
      <c r="AU2768" s="25">
        <v>0</v>
      </c>
      <c r="AW2768" t="str">
        <f t="shared" si="233"/>
        <v>Phạm Thanh Hà</v>
      </c>
      <c r="AX2768" s="27" t="str">
        <f t="shared" si="234"/>
        <v xml:space="preserve">Đoàn Thị Trang </v>
      </c>
      <c r="AY2768" s="4" t="str">
        <f t="shared" si="231"/>
        <v>VIN+</v>
      </c>
    </row>
    <row r="2769" spans="1:51" outlineLevel="1" x14ac:dyDescent="0.25">
      <c r="A2769" s="4" t="s">
        <v>1104</v>
      </c>
      <c r="B2769" s="4" t="s">
        <v>797</v>
      </c>
      <c r="C2769" s="4" t="s">
        <v>451</v>
      </c>
      <c r="D2769" s="11" t="s">
        <v>775</v>
      </c>
      <c r="E2769" s="32" t="s">
        <v>540</v>
      </c>
      <c r="F2769" s="11" t="s">
        <v>710</v>
      </c>
      <c r="G2769" s="35">
        <v>5136504</v>
      </c>
      <c r="H2769" s="4" t="s">
        <v>1708</v>
      </c>
      <c r="I2769" s="4"/>
      <c r="J2769" s="4"/>
      <c r="K2769" s="4"/>
      <c r="L2769" s="4"/>
      <c r="M2769" s="33"/>
      <c r="N2769" s="38"/>
      <c r="O2769" s="33"/>
      <c r="P2769" s="244">
        <f t="shared" si="232"/>
        <v>843.15200000000004</v>
      </c>
      <c r="Q2769" s="25"/>
      <c r="R2769" s="25"/>
      <c r="S2769" s="25"/>
      <c r="T2769" s="109"/>
      <c r="U2769" s="25"/>
      <c r="V2769" s="25">
        <v>180.59800000000001</v>
      </c>
      <c r="W2769" s="25">
        <v>0</v>
      </c>
      <c r="X2769" s="25">
        <v>0</v>
      </c>
      <c r="Y2769" s="25">
        <v>0</v>
      </c>
      <c r="Z2769" s="25">
        <v>0</v>
      </c>
      <c r="AA2769" s="109"/>
      <c r="AB2769" s="25">
        <v>0</v>
      </c>
      <c r="AC2769" s="25">
        <v>0</v>
      </c>
      <c r="AD2769" s="25">
        <v>0</v>
      </c>
      <c r="AE2769" s="25">
        <v>0</v>
      </c>
      <c r="AF2769" s="25">
        <v>0</v>
      </c>
      <c r="AG2769" s="25">
        <v>0</v>
      </c>
      <c r="AH2769" s="109"/>
      <c r="AI2769" s="25">
        <v>0</v>
      </c>
      <c r="AJ2769" s="25">
        <v>0</v>
      </c>
      <c r="AK2769" s="123">
        <v>662.55399999999997</v>
      </c>
      <c r="AL2769" s="25">
        <v>0</v>
      </c>
      <c r="AM2769" s="25">
        <v>0</v>
      </c>
      <c r="AN2769" s="25">
        <v>0</v>
      </c>
      <c r="AO2769" s="109"/>
      <c r="AP2769" s="25">
        <v>0</v>
      </c>
      <c r="AQ2769" s="25">
        <v>0</v>
      </c>
      <c r="AR2769" s="25">
        <v>0</v>
      </c>
      <c r="AS2769" s="25">
        <v>0</v>
      </c>
      <c r="AT2769" s="25">
        <v>0</v>
      </c>
      <c r="AU2769" s="25">
        <v>0</v>
      </c>
      <c r="AW2769" t="str">
        <f t="shared" si="233"/>
        <v>Phạm Thanh Hà</v>
      </c>
      <c r="AX2769" s="27" t="str">
        <f t="shared" si="234"/>
        <v xml:space="preserve">Đoàn Thị Trang </v>
      </c>
      <c r="AY2769" s="4" t="str">
        <f t="shared" si="231"/>
        <v>VIN+</v>
      </c>
    </row>
    <row r="2770" spans="1:51" outlineLevel="1" x14ac:dyDescent="0.25">
      <c r="A2770" s="4" t="s">
        <v>1104</v>
      </c>
      <c r="B2770" s="4" t="s">
        <v>797</v>
      </c>
      <c r="C2770" s="4" t="s">
        <v>451</v>
      </c>
      <c r="D2770" s="11" t="s">
        <v>775</v>
      </c>
      <c r="E2770" s="32" t="s">
        <v>540</v>
      </c>
      <c r="F2770" s="11" t="s">
        <v>710</v>
      </c>
      <c r="G2770" s="35">
        <v>5272754</v>
      </c>
      <c r="H2770" s="4" t="s">
        <v>1709</v>
      </c>
      <c r="I2770" s="4"/>
      <c r="J2770" s="4"/>
      <c r="K2770" s="4"/>
      <c r="L2770" s="4"/>
      <c r="M2770" s="33"/>
      <c r="N2770" s="38"/>
      <c r="O2770" s="33"/>
      <c r="P2770" s="244">
        <f t="shared" si="232"/>
        <v>1081.616</v>
      </c>
      <c r="Q2770" s="25"/>
      <c r="R2770" s="25"/>
      <c r="S2770" s="25"/>
      <c r="T2770" s="109"/>
      <c r="U2770" s="25"/>
      <c r="V2770" s="25">
        <v>180.59800000000001</v>
      </c>
      <c r="W2770" s="25">
        <v>0</v>
      </c>
      <c r="X2770" s="25">
        <v>0</v>
      </c>
      <c r="Y2770" s="25">
        <v>0</v>
      </c>
      <c r="Z2770" s="25">
        <v>0</v>
      </c>
      <c r="AA2770" s="109"/>
      <c r="AB2770" s="25">
        <v>0</v>
      </c>
      <c r="AC2770" s="25">
        <v>0</v>
      </c>
      <c r="AD2770" s="25">
        <v>0</v>
      </c>
      <c r="AE2770" s="25">
        <v>0</v>
      </c>
      <c r="AF2770" s="25">
        <v>0</v>
      </c>
      <c r="AG2770" s="25">
        <v>0</v>
      </c>
      <c r="AH2770" s="109"/>
      <c r="AI2770" s="25">
        <v>0</v>
      </c>
      <c r="AJ2770" s="25">
        <v>0</v>
      </c>
      <c r="AK2770" s="123">
        <v>303.49700000000001</v>
      </c>
      <c r="AL2770" s="25">
        <v>0</v>
      </c>
      <c r="AM2770" s="25">
        <v>0</v>
      </c>
      <c r="AN2770" s="25">
        <v>0</v>
      </c>
      <c r="AO2770" s="109"/>
      <c r="AP2770" s="25">
        <v>238.464</v>
      </c>
      <c r="AQ2770" s="25">
        <v>0</v>
      </c>
      <c r="AR2770" s="25">
        <v>0</v>
      </c>
      <c r="AS2770" s="25">
        <v>0</v>
      </c>
      <c r="AT2770" s="25">
        <v>0</v>
      </c>
      <c r="AU2770" s="25">
        <v>359.05700000000002</v>
      </c>
      <c r="AW2770" t="str">
        <f t="shared" si="233"/>
        <v>Phạm Thanh Hà</v>
      </c>
      <c r="AX2770" s="27" t="str">
        <f t="shared" si="234"/>
        <v xml:space="preserve">Đoàn Thị Trang </v>
      </c>
      <c r="AY2770" s="4" t="str">
        <f t="shared" si="231"/>
        <v>VIN+</v>
      </c>
    </row>
    <row r="2771" spans="1:51" outlineLevel="1" x14ac:dyDescent="0.25">
      <c r="A2771" s="4" t="s">
        <v>1104</v>
      </c>
      <c r="B2771" s="4" t="s">
        <v>797</v>
      </c>
      <c r="C2771" s="4" t="s">
        <v>451</v>
      </c>
      <c r="D2771" s="11" t="s">
        <v>775</v>
      </c>
      <c r="E2771" s="32" t="s">
        <v>540</v>
      </c>
      <c r="F2771" s="11" t="s">
        <v>710</v>
      </c>
      <c r="G2771" s="35">
        <v>5333422</v>
      </c>
      <c r="H2771" s="4" t="s">
        <v>1710</v>
      </c>
      <c r="I2771" s="4"/>
      <c r="J2771" s="4"/>
      <c r="K2771" s="4"/>
      <c r="L2771" s="4"/>
      <c r="M2771" s="33"/>
      <c r="N2771" s="38"/>
      <c r="O2771" s="33"/>
      <c r="P2771" s="244">
        <f t="shared" si="232"/>
        <v>419.06200000000001</v>
      </c>
      <c r="Q2771" s="25"/>
      <c r="R2771" s="25"/>
      <c r="S2771" s="25"/>
      <c r="T2771" s="109"/>
      <c r="U2771" s="25"/>
      <c r="V2771" s="25">
        <v>180.59800000000001</v>
      </c>
      <c r="W2771" s="25">
        <v>0</v>
      </c>
      <c r="X2771" s="25">
        <v>0</v>
      </c>
      <c r="Y2771" s="25">
        <v>0</v>
      </c>
      <c r="Z2771" s="25">
        <v>0</v>
      </c>
      <c r="AA2771" s="109"/>
      <c r="AB2771" s="25">
        <v>0</v>
      </c>
      <c r="AC2771" s="25">
        <v>0</v>
      </c>
      <c r="AD2771" s="25">
        <v>0</v>
      </c>
      <c r="AE2771" s="25">
        <v>0</v>
      </c>
      <c r="AF2771" s="25">
        <v>0</v>
      </c>
      <c r="AG2771" s="25">
        <v>0</v>
      </c>
      <c r="AH2771" s="109"/>
      <c r="AI2771" s="25">
        <v>0</v>
      </c>
      <c r="AJ2771" s="25">
        <v>0</v>
      </c>
      <c r="AK2771" s="123">
        <v>0</v>
      </c>
      <c r="AL2771" s="25">
        <v>0</v>
      </c>
      <c r="AM2771" s="25">
        <v>0</v>
      </c>
      <c r="AN2771" s="25">
        <v>0</v>
      </c>
      <c r="AO2771" s="109"/>
      <c r="AP2771" s="25">
        <v>238.464</v>
      </c>
      <c r="AQ2771" s="25">
        <v>0</v>
      </c>
      <c r="AR2771" s="25">
        <v>0</v>
      </c>
      <c r="AS2771" s="25">
        <v>0</v>
      </c>
      <c r="AT2771" s="25">
        <v>0</v>
      </c>
      <c r="AU2771" s="25">
        <v>0</v>
      </c>
      <c r="AW2771" t="str">
        <f t="shared" si="233"/>
        <v>Phạm Thanh Hà</v>
      </c>
      <c r="AX2771" s="27" t="str">
        <f t="shared" si="234"/>
        <v xml:space="preserve">Đoàn Thị Trang </v>
      </c>
      <c r="AY2771" s="4" t="str">
        <f t="shared" si="231"/>
        <v>VIN+</v>
      </c>
    </row>
    <row r="2772" spans="1:51" outlineLevel="1" x14ac:dyDescent="0.25">
      <c r="A2772" s="4" t="s">
        <v>1104</v>
      </c>
      <c r="B2772" s="4" t="s">
        <v>797</v>
      </c>
      <c r="C2772" s="4" t="s">
        <v>451</v>
      </c>
      <c r="D2772" s="11" t="s">
        <v>775</v>
      </c>
      <c r="E2772" s="32" t="s">
        <v>540</v>
      </c>
      <c r="F2772" s="11" t="s">
        <v>710</v>
      </c>
      <c r="G2772" s="35">
        <v>5120323</v>
      </c>
      <c r="H2772" s="4" t="s">
        <v>1711</v>
      </c>
      <c r="I2772" s="4"/>
      <c r="J2772" s="4"/>
      <c r="K2772" s="4"/>
      <c r="L2772" s="4"/>
      <c r="M2772" s="33"/>
      <c r="N2772" s="38"/>
      <c r="O2772" s="33"/>
      <c r="P2772" s="244">
        <f t="shared" si="232"/>
        <v>1031.473</v>
      </c>
      <c r="Q2772" s="25"/>
      <c r="R2772" s="25"/>
      <c r="S2772" s="25"/>
      <c r="T2772" s="109"/>
      <c r="U2772" s="25"/>
      <c r="V2772" s="25">
        <v>180.59800000000001</v>
      </c>
      <c r="W2772" s="25">
        <v>0</v>
      </c>
      <c r="X2772" s="25">
        <v>0</v>
      </c>
      <c r="Y2772" s="25">
        <v>0</v>
      </c>
      <c r="Z2772" s="25">
        <v>0</v>
      </c>
      <c r="AA2772" s="109"/>
      <c r="AB2772" s="25">
        <v>0</v>
      </c>
      <c r="AC2772" s="25">
        <v>0</v>
      </c>
      <c r="AD2772" s="25">
        <v>0</v>
      </c>
      <c r="AE2772" s="25">
        <v>0</v>
      </c>
      <c r="AF2772" s="25">
        <v>0</v>
      </c>
      <c r="AG2772" s="25">
        <v>0</v>
      </c>
      <c r="AH2772" s="109"/>
      <c r="AI2772" s="25">
        <v>0</v>
      </c>
      <c r="AJ2772" s="25">
        <v>0</v>
      </c>
      <c r="AK2772" s="123">
        <v>303.49700000000001</v>
      </c>
      <c r="AL2772" s="25">
        <v>0</v>
      </c>
      <c r="AM2772" s="25">
        <v>0</v>
      </c>
      <c r="AN2772" s="25">
        <v>0</v>
      </c>
      <c r="AO2772" s="109"/>
      <c r="AP2772" s="25">
        <v>547.37800000000004</v>
      </c>
      <c r="AQ2772" s="25">
        <v>0</v>
      </c>
      <c r="AR2772" s="25">
        <v>0</v>
      </c>
      <c r="AS2772" s="25">
        <v>0</v>
      </c>
      <c r="AT2772" s="25">
        <v>0</v>
      </c>
      <c r="AU2772" s="25">
        <v>0</v>
      </c>
      <c r="AW2772" t="str">
        <f t="shared" si="233"/>
        <v>Phạm Thanh Hà</v>
      </c>
      <c r="AX2772" s="27" t="str">
        <f t="shared" si="234"/>
        <v xml:space="preserve">Đoàn Thị Trang </v>
      </c>
      <c r="AY2772" s="4" t="str">
        <f t="shared" si="231"/>
        <v>VIN+</v>
      </c>
    </row>
    <row r="2773" spans="1:51" outlineLevel="1" x14ac:dyDescent="0.25">
      <c r="A2773" s="4" t="s">
        <v>1104</v>
      </c>
      <c r="B2773" s="4" t="s">
        <v>797</v>
      </c>
      <c r="C2773" s="4" t="s">
        <v>451</v>
      </c>
      <c r="D2773" s="11" t="s">
        <v>775</v>
      </c>
      <c r="E2773" s="32" t="s">
        <v>540</v>
      </c>
      <c r="F2773" s="11" t="s">
        <v>710</v>
      </c>
      <c r="G2773" s="35">
        <v>5331604</v>
      </c>
      <c r="H2773" s="4" t="s">
        <v>1712</v>
      </c>
      <c r="I2773" s="4"/>
      <c r="J2773" s="4"/>
      <c r="K2773" s="4"/>
      <c r="L2773" s="4"/>
      <c r="M2773" s="33"/>
      <c r="N2773" s="38"/>
      <c r="O2773" s="33"/>
      <c r="P2773" s="244">
        <f t="shared" si="232"/>
        <v>845.29</v>
      </c>
      <c r="Q2773" s="25"/>
      <c r="R2773" s="25"/>
      <c r="S2773" s="25"/>
      <c r="T2773" s="109"/>
      <c r="U2773" s="25"/>
      <c r="V2773" s="25">
        <v>541.79300000000001</v>
      </c>
      <c r="W2773" s="25">
        <v>0</v>
      </c>
      <c r="X2773" s="25">
        <v>0</v>
      </c>
      <c r="Y2773" s="25">
        <v>0</v>
      </c>
      <c r="Z2773" s="25">
        <v>0</v>
      </c>
      <c r="AA2773" s="109"/>
      <c r="AB2773" s="25">
        <v>0</v>
      </c>
      <c r="AC2773" s="25">
        <v>0</v>
      </c>
      <c r="AD2773" s="25">
        <v>0</v>
      </c>
      <c r="AE2773" s="25">
        <v>0</v>
      </c>
      <c r="AF2773" s="25">
        <v>0</v>
      </c>
      <c r="AG2773" s="25">
        <v>0</v>
      </c>
      <c r="AH2773" s="109"/>
      <c r="AI2773" s="25">
        <v>0</v>
      </c>
      <c r="AJ2773" s="25">
        <v>0</v>
      </c>
      <c r="AK2773" s="123">
        <v>303.49700000000001</v>
      </c>
      <c r="AL2773" s="25">
        <v>0</v>
      </c>
      <c r="AM2773" s="25">
        <v>0</v>
      </c>
      <c r="AN2773" s="25">
        <v>0</v>
      </c>
      <c r="AO2773" s="109"/>
      <c r="AP2773" s="25">
        <v>0</v>
      </c>
      <c r="AQ2773" s="25">
        <v>0</v>
      </c>
      <c r="AR2773" s="25">
        <v>0</v>
      </c>
      <c r="AS2773" s="25">
        <v>0</v>
      </c>
      <c r="AT2773" s="25">
        <v>0</v>
      </c>
      <c r="AU2773" s="25">
        <v>0</v>
      </c>
      <c r="AW2773" t="str">
        <f t="shared" si="233"/>
        <v>Phạm Thanh Hà</v>
      </c>
      <c r="AX2773" s="27" t="str">
        <f t="shared" si="234"/>
        <v xml:space="preserve">Đoàn Thị Trang </v>
      </c>
      <c r="AY2773" s="4" t="str">
        <f t="shared" si="231"/>
        <v>VIN+</v>
      </c>
    </row>
    <row r="2774" spans="1:51" outlineLevel="1" x14ac:dyDescent="0.25">
      <c r="A2774" s="4" t="s">
        <v>1104</v>
      </c>
      <c r="B2774" s="4" t="s">
        <v>797</v>
      </c>
      <c r="C2774" s="4" t="s">
        <v>451</v>
      </c>
      <c r="D2774" s="11" t="s">
        <v>775</v>
      </c>
      <c r="E2774" s="32" t="s">
        <v>540</v>
      </c>
      <c r="F2774" s="11" t="s">
        <v>710</v>
      </c>
      <c r="G2774" s="35">
        <v>5121782</v>
      </c>
      <c r="H2774" s="4" t="s">
        <v>1713</v>
      </c>
      <c r="I2774" s="4"/>
      <c r="J2774" s="4"/>
      <c r="K2774" s="4"/>
      <c r="L2774" s="4"/>
      <c r="M2774" s="33"/>
      <c r="N2774" s="38"/>
      <c r="O2774" s="33"/>
      <c r="P2774" s="244">
        <f t="shared" si="232"/>
        <v>3425.2760000000003</v>
      </c>
      <c r="Q2774" s="25"/>
      <c r="R2774" s="25"/>
      <c r="S2774" s="25"/>
      <c r="T2774" s="109"/>
      <c r="U2774" s="25"/>
      <c r="V2774" s="25">
        <v>361.19499999999999</v>
      </c>
      <c r="W2774" s="25">
        <v>0</v>
      </c>
      <c r="X2774" s="25">
        <v>0</v>
      </c>
      <c r="Y2774" s="25">
        <v>0</v>
      </c>
      <c r="Z2774" s="25">
        <v>0</v>
      </c>
      <c r="AA2774" s="109"/>
      <c r="AB2774" s="25">
        <v>0</v>
      </c>
      <c r="AC2774" s="25">
        <v>0</v>
      </c>
      <c r="AD2774" s="25">
        <v>0</v>
      </c>
      <c r="AE2774" s="25">
        <v>0</v>
      </c>
      <c r="AF2774" s="25">
        <v>0</v>
      </c>
      <c r="AG2774" s="25">
        <v>0</v>
      </c>
      <c r="AH2774" s="109"/>
      <c r="AI2774" s="25">
        <v>0</v>
      </c>
      <c r="AJ2774" s="25">
        <v>0</v>
      </c>
      <c r="AK2774" s="123">
        <v>1736.835</v>
      </c>
      <c r="AL2774" s="25">
        <v>0</v>
      </c>
      <c r="AM2774" s="25">
        <v>0</v>
      </c>
      <c r="AN2774" s="25">
        <v>0</v>
      </c>
      <c r="AO2774" s="109"/>
      <c r="AP2774" s="25">
        <v>0</v>
      </c>
      <c r="AQ2774" s="25">
        <v>0</v>
      </c>
      <c r="AR2774" s="25">
        <v>0</v>
      </c>
      <c r="AS2774" s="25">
        <v>0</v>
      </c>
      <c r="AT2774" s="25">
        <v>0</v>
      </c>
      <c r="AU2774" s="25">
        <v>1327.2460000000001</v>
      </c>
      <c r="AW2774" t="str">
        <f t="shared" si="233"/>
        <v>Phạm Thanh Hà</v>
      </c>
      <c r="AX2774" s="27" t="str">
        <f t="shared" si="234"/>
        <v xml:space="preserve">Đoàn Thị Trang </v>
      </c>
      <c r="AY2774" s="4" t="str">
        <f t="shared" si="231"/>
        <v>VIN+</v>
      </c>
    </row>
    <row r="2775" spans="1:51" outlineLevel="1" x14ac:dyDescent="0.25">
      <c r="A2775" s="4" t="s">
        <v>1104</v>
      </c>
      <c r="B2775" s="4" t="s">
        <v>797</v>
      </c>
      <c r="C2775" s="4" t="s">
        <v>451</v>
      </c>
      <c r="D2775" s="11" t="s">
        <v>775</v>
      </c>
      <c r="E2775" s="32" t="s">
        <v>540</v>
      </c>
      <c r="F2775" s="11" t="s">
        <v>710</v>
      </c>
      <c r="G2775" s="35">
        <v>5127731</v>
      </c>
      <c r="H2775" s="4" t="s">
        <v>1714</v>
      </c>
      <c r="I2775" s="4"/>
      <c r="J2775" s="4"/>
      <c r="K2775" s="4"/>
      <c r="L2775" s="4"/>
      <c r="M2775" s="33"/>
      <c r="N2775" s="38"/>
      <c r="O2775" s="33"/>
      <c r="P2775" s="244">
        <f t="shared" si="232"/>
        <v>778.11899999999991</v>
      </c>
      <c r="Q2775" s="25"/>
      <c r="R2775" s="25"/>
      <c r="S2775" s="25"/>
      <c r="T2775" s="109"/>
      <c r="U2775" s="25"/>
      <c r="V2775" s="25">
        <v>180.59800000000001</v>
      </c>
      <c r="W2775" s="25">
        <v>0</v>
      </c>
      <c r="X2775" s="25">
        <v>0</v>
      </c>
      <c r="Y2775" s="25">
        <v>0</v>
      </c>
      <c r="Z2775" s="25">
        <v>0</v>
      </c>
      <c r="AA2775" s="109"/>
      <c r="AB2775" s="25">
        <v>597.52099999999996</v>
      </c>
      <c r="AC2775" s="25">
        <v>0</v>
      </c>
      <c r="AD2775" s="25">
        <v>0</v>
      </c>
      <c r="AE2775" s="25">
        <v>0</v>
      </c>
      <c r="AF2775" s="25">
        <v>0</v>
      </c>
      <c r="AG2775" s="25">
        <v>0</v>
      </c>
      <c r="AH2775" s="109"/>
      <c r="AI2775" s="25">
        <v>0</v>
      </c>
      <c r="AJ2775" s="25">
        <v>0</v>
      </c>
      <c r="AK2775" s="123">
        <v>0</v>
      </c>
      <c r="AL2775" s="25">
        <v>0</v>
      </c>
      <c r="AM2775" s="25">
        <v>0</v>
      </c>
      <c r="AN2775" s="25">
        <v>0</v>
      </c>
      <c r="AO2775" s="109"/>
      <c r="AP2775" s="25">
        <v>0</v>
      </c>
      <c r="AQ2775" s="25">
        <v>0</v>
      </c>
      <c r="AR2775" s="25">
        <v>0</v>
      </c>
      <c r="AS2775" s="25">
        <v>0</v>
      </c>
      <c r="AT2775" s="25">
        <v>0</v>
      </c>
      <c r="AU2775" s="25">
        <v>0</v>
      </c>
      <c r="AW2775" t="str">
        <f t="shared" si="233"/>
        <v>Phạm Thanh Hà</v>
      </c>
      <c r="AX2775" s="27" t="str">
        <f t="shared" si="234"/>
        <v xml:space="preserve">Đoàn Thị Trang </v>
      </c>
      <c r="AY2775" s="4" t="str">
        <f t="shared" si="231"/>
        <v>VIN+</v>
      </c>
    </row>
    <row r="2776" spans="1:51" outlineLevel="1" x14ac:dyDescent="0.25">
      <c r="A2776" s="4" t="s">
        <v>1104</v>
      </c>
      <c r="B2776" s="4" t="s">
        <v>797</v>
      </c>
      <c r="C2776" s="4" t="s">
        <v>451</v>
      </c>
      <c r="D2776" s="11" t="s">
        <v>775</v>
      </c>
      <c r="E2776" s="32" t="s">
        <v>540</v>
      </c>
      <c r="F2776" s="11" t="s">
        <v>710</v>
      </c>
      <c r="G2776" s="35">
        <v>5297210</v>
      </c>
      <c r="H2776" s="4" t="s">
        <v>1882</v>
      </c>
      <c r="I2776" s="4"/>
      <c r="J2776" s="4"/>
      <c r="K2776" s="4"/>
      <c r="L2776" s="4"/>
      <c r="M2776" s="33"/>
      <c r="N2776" s="38"/>
      <c r="O2776" s="33"/>
      <c r="P2776" s="244">
        <f t="shared" si="232"/>
        <v>1679.1370000000002</v>
      </c>
      <c r="Q2776" s="25"/>
      <c r="R2776" s="25"/>
      <c r="S2776" s="25"/>
      <c r="T2776" s="109"/>
      <c r="U2776" s="25"/>
      <c r="V2776" s="25">
        <v>0</v>
      </c>
      <c r="W2776" s="25">
        <v>359.05700000000002</v>
      </c>
      <c r="X2776" s="25">
        <v>0</v>
      </c>
      <c r="Y2776" s="25">
        <v>0</v>
      </c>
      <c r="Z2776" s="25">
        <v>0</v>
      </c>
      <c r="AA2776" s="109"/>
      <c r="AB2776" s="25">
        <v>0</v>
      </c>
      <c r="AC2776" s="25">
        <v>0</v>
      </c>
      <c r="AD2776" s="25">
        <v>0</v>
      </c>
      <c r="AE2776" s="25">
        <v>0</v>
      </c>
      <c r="AF2776" s="25">
        <v>0</v>
      </c>
      <c r="AG2776" s="25">
        <v>0</v>
      </c>
      <c r="AH2776" s="109"/>
      <c r="AI2776" s="25">
        <v>0</v>
      </c>
      <c r="AJ2776" s="25">
        <v>0</v>
      </c>
      <c r="AK2776" s="123">
        <v>541.96100000000001</v>
      </c>
      <c r="AL2776" s="25">
        <v>0</v>
      </c>
      <c r="AM2776" s="25">
        <v>0</v>
      </c>
      <c r="AN2776" s="25">
        <v>0</v>
      </c>
      <c r="AO2776" s="109"/>
      <c r="AP2776" s="25">
        <v>0</v>
      </c>
      <c r="AQ2776" s="25">
        <v>0</v>
      </c>
      <c r="AR2776" s="25">
        <v>778.11900000000003</v>
      </c>
      <c r="AS2776" s="25">
        <v>0</v>
      </c>
      <c r="AT2776" s="25">
        <v>0</v>
      </c>
      <c r="AU2776" s="25">
        <v>0</v>
      </c>
      <c r="AW2776" t="str">
        <f t="shared" si="233"/>
        <v>Phạm Thanh Hà</v>
      </c>
      <c r="AX2776" s="27" t="str">
        <f t="shared" si="234"/>
        <v xml:space="preserve">Đoàn Thị Trang </v>
      </c>
      <c r="AY2776" s="4" t="str">
        <f t="shared" si="231"/>
        <v>VIN+</v>
      </c>
    </row>
    <row r="2777" spans="1:51" outlineLevel="1" x14ac:dyDescent="0.25">
      <c r="A2777" s="4" t="s">
        <v>1104</v>
      </c>
      <c r="B2777" s="4" t="s">
        <v>797</v>
      </c>
      <c r="C2777" s="4" t="s">
        <v>451</v>
      </c>
      <c r="D2777" s="11" t="s">
        <v>775</v>
      </c>
      <c r="E2777" s="32" t="s">
        <v>540</v>
      </c>
      <c r="F2777" s="11" t="s">
        <v>710</v>
      </c>
      <c r="G2777" s="35">
        <v>5138360</v>
      </c>
      <c r="H2777" s="4" t="s">
        <v>1883</v>
      </c>
      <c r="I2777" s="4"/>
      <c r="J2777" s="4"/>
      <c r="K2777" s="4"/>
      <c r="L2777" s="4"/>
      <c r="M2777" s="33"/>
      <c r="N2777" s="38"/>
      <c r="O2777" s="33"/>
      <c r="P2777" s="244">
        <f t="shared" si="232"/>
        <v>2095.8919999999998</v>
      </c>
      <c r="Q2777" s="25"/>
      <c r="R2777" s="25"/>
      <c r="S2777" s="25"/>
      <c r="T2777" s="109"/>
      <c r="U2777" s="25"/>
      <c r="V2777" s="25">
        <v>0</v>
      </c>
      <c r="W2777" s="25">
        <v>900.85</v>
      </c>
      <c r="X2777" s="25">
        <v>0</v>
      </c>
      <c r="Y2777" s="25">
        <v>0</v>
      </c>
      <c r="Z2777" s="25">
        <v>0</v>
      </c>
      <c r="AA2777" s="109"/>
      <c r="AB2777" s="25">
        <v>0</v>
      </c>
      <c r="AC2777" s="25">
        <v>0</v>
      </c>
      <c r="AD2777" s="25">
        <v>0</v>
      </c>
      <c r="AE2777" s="25">
        <v>0</v>
      </c>
      <c r="AF2777" s="25">
        <v>0</v>
      </c>
      <c r="AG2777" s="25">
        <v>0</v>
      </c>
      <c r="AH2777" s="109"/>
      <c r="AI2777" s="25">
        <v>0</v>
      </c>
      <c r="AJ2777" s="25">
        <v>0</v>
      </c>
      <c r="AK2777" s="123">
        <v>835.98500000000001</v>
      </c>
      <c r="AL2777" s="25">
        <v>0</v>
      </c>
      <c r="AM2777" s="25">
        <v>0</v>
      </c>
      <c r="AN2777" s="25">
        <v>0</v>
      </c>
      <c r="AO2777" s="109"/>
      <c r="AP2777" s="25">
        <v>0</v>
      </c>
      <c r="AQ2777" s="25">
        <v>0</v>
      </c>
      <c r="AR2777" s="25">
        <v>359.05700000000002</v>
      </c>
      <c r="AS2777" s="25">
        <v>0</v>
      </c>
      <c r="AT2777" s="25">
        <v>0</v>
      </c>
      <c r="AU2777" s="25">
        <v>0</v>
      </c>
      <c r="AW2777" t="str">
        <f t="shared" si="233"/>
        <v>Phạm Thanh Hà</v>
      </c>
      <c r="AX2777" s="27" t="str">
        <f t="shared" si="234"/>
        <v xml:space="preserve">Đoàn Thị Trang </v>
      </c>
      <c r="AY2777" s="4" t="str">
        <f t="shared" si="231"/>
        <v>VIN+</v>
      </c>
    </row>
    <row r="2778" spans="1:51" outlineLevel="1" x14ac:dyDescent="0.25">
      <c r="A2778" s="4" t="s">
        <v>1104</v>
      </c>
      <c r="B2778" s="4" t="s">
        <v>797</v>
      </c>
      <c r="C2778" s="4" t="s">
        <v>451</v>
      </c>
      <c r="D2778" s="11" t="s">
        <v>775</v>
      </c>
      <c r="E2778" s="32" t="s">
        <v>540</v>
      </c>
      <c r="F2778" s="11" t="s">
        <v>710</v>
      </c>
      <c r="G2778" s="35">
        <v>5333415</v>
      </c>
      <c r="H2778" s="4" t="s">
        <v>1884</v>
      </c>
      <c r="I2778" s="4"/>
      <c r="J2778" s="4"/>
      <c r="K2778" s="4"/>
      <c r="L2778" s="4"/>
      <c r="M2778" s="33"/>
      <c r="N2778" s="38"/>
      <c r="O2778" s="33"/>
      <c r="P2778" s="244">
        <f t="shared" si="232"/>
        <v>2274.35</v>
      </c>
      <c r="Q2778" s="25"/>
      <c r="R2778" s="25"/>
      <c r="S2778" s="25"/>
      <c r="T2778" s="109"/>
      <c r="U2778" s="25"/>
      <c r="V2778" s="25"/>
      <c r="W2778" s="25">
        <v>1438.365</v>
      </c>
      <c r="X2778" s="25">
        <v>0</v>
      </c>
      <c r="Y2778" s="25">
        <v>0</v>
      </c>
      <c r="Z2778" s="25">
        <v>0</v>
      </c>
      <c r="AA2778" s="109"/>
      <c r="AB2778" s="25">
        <v>0</v>
      </c>
      <c r="AC2778" s="25">
        <v>0</v>
      </c>
      <c r="AD2778" s="25">
        <v>0</v>
      </c>
      <c r="AE2778" s="25">
        <v>0</v>
      </c>
      <c r="AF2778" s="25">
        <v>0</v>
      </c>
      <c r="AG2778" s="25">
        <v>0</v>
      </c>
      <c r="AH2778" s="109"/>
      <c r="AI2778" s="25">
        <v>0</v>
      </c>
      <c r="AJ2778" s="25">
        <v>0</v>
      </c>
      <c r="AK2778" s="123">
        <v>835.98500000000001</v>
      </c>
      <c r="AL2778" s="25">
        <v>0</v>
      </c>
      <c r="AM2778" s="25">
        <v>0</v>
      </c>
      <c r="AN2778" s="25">
        <v>0</v>
      </c>
      <c r="AO2778" s="109"/>
      <c r="AP2778" s="25">
        <v>0</v>
      </c>
      <c r="AQ2778" s="25">
        <v>0</v>
      </c>
      <c r="AR2778" s="25">
        <v>0</v>
      </c>
      <c r="AS2778" s="25">
        <v>0</v>
      </c>
      <c r="AT2778" s="25">
        <v>0</v>
      </c>
      <c r="AU2778" s="25">
        <v>0</v>
      </c>
      <c r="AW2778" t="str">
        <f t="shared" si="233"/>
        <v>Phạm Thanh Hà</v>
      </c>
      <c r="AX2778" s="27" t="str">
        <f t="shared" si="234"/>
        <v xml:space="preserve">Đoàn Thị Trang </v>
      </c>
      <c r="AY2778" s="4" t="str">
        <f t="shared" si="231"/>
        <v>VIN+</v>
      </c>
    </row>
    <row r="2779" spans="1:51" outlineLevel="1" x14ac:dyDescent="0.25">
      <c r="A2779" s="4" t="s">
        <v>1104</v>
      </c>
      <c r="B2779" s="4" t="s">
        <v>797</v>
      </c>
      <c r="C2779" s="4" t="s">
        <v>451</v>
      </c>
      <c r="D2779" s="11" t="s">
        <v>775</v>
      </c>
      <c r="E2779" s="32" t="s">
        <v>540</v>
      </c>
      <c r="F2779" s="11" t="s">
        <v>710</v>
      </c>
      <c r="G2779" s="35">
        <v>5130292</v>
      </c>
      <c r="H2779" s="4" t="s">
        <v>1885</v>
      </c>
      <c r="I2779" s="4"/>
      <c r="J2779" s="4"/>
      <c r="K2779" s="4"/>
      <c r="L2779" s="4"/>
      <c r="M2779" s="33"/>
      <c r="N2779" s="38"/>
      <c r="O2779" s="33"/>
      <c r="P2779" s="244">
        <f t="shared" si="232"/>
        <v>778.11900000000003</v>
      </c>
      <c r="Q2779" s="25"/>
      <c r="R2779" s="25"/>
      <c r="S2779" s="25"/>
      <c r="T2779" s="109"/>
      <c r="U2779" s="25"/>
      <c r="V2779" s="25"/>
      <c r="W2779" s="25">
        <v>359.05700000000002</v>
      </c>
      <c r="X2779" s="25">
        <v>0</v>
      </c>
      <c r="Y2779" s="25">
        <v>0</v>
      </c>
      <c r="Z2779" s="25">
        <v>0</v>
      </c>
      <c r="AA2779" s="109"/>
      <c r="AB2779" s="25">
        <v>0</v>
      </c>
      <c r="AC2779" s="25">
        <v>0</v>
      </c>
      <c r="AD2779" s="25">
        <v>0</v>
      </c>
      <c r="AE2779" s="25">
        <v>0</v>
      </c>
      <c r="AF2779" s="25">
        <v>0</v>
      </c>
      <c r="AG2779" s="25">
        <v>0</v>
      </c>
      <c r="AH2779" s="109"/>
      <c r="AI2779" s="25">
        <v>0</v>
      </c>
      <c r="AJ2779" s="25">
        <v>0</v>
      </c>
      <c r="AK2779" s="123">
        <v>0</v>
      </c>
      <c r="AL2779" s="25">
        <v>0</v>
      </c>
      <c r="AM2779" s="25">
        <v>0</v>
      </c>
      <c r="AN2779" s="25">
        <v>0</v>
      </c>
      <c r="AO2779" s="109"/>
      <c r="AP2779" s="25">
        <v>0</v>
      </c>
      <c r="AQ2779" s="25">
        <v>0</v>
      </c>
      <c r="AR2779" s="25">
        <v>419.06200000000001</v>
      </c>
      <c r="AS2779" s="25">
        <v>0</v>
      </c>
      <c r="AT2779" s="25">
        <v>0</v>
      </c>
      <c r="AU2779" s="25">
        <v>0</v>
      </c>
      <c r="AW2779" t="str">
        <f t="shared" si="233"/>
        <v>Phạm Thanh Hà</v>
      </c>
      <c r="AX2779" s="27" t="str">
        <f t="shared" si="234"/>
        <v xml:space="preserve">Đoàn Thị Trang </v>
      </c>
      <c r="AY2779" s="4" t="str">
        <f t="shared" si="231"/>
        <v>VIN+</v>
      </c>
    </row>
    <row r="2780" spans="1:51" outlineLevel="1" x14ac:dyDescent="0.25">
      <c r="A2780" s="4" t="s">
        <v>1104</v>
      </c>
      <c r="B2780" s="4" t="s">
        <v>797</v>
      </c>
      <c r="C2780" s="4" t="s">
        <v>451</v>
      </c>
      <c r="D2780" s="11" t="s">
        <v>775</v>
      </c>
      <c r="E2780" s="32" t="s">
        <v>540</v>
      </c>
      <c r="F2780" s="11" t="s">
        <v>710</v>
      </c>
      <c r="G2780" s="35">
        <v>5276992</v>
      </c>
      <c r="H2780" s="4" t="s">
        <v>1886</v>
      </c>
      <c r="I2780" s="4"/>
      <c r="J2780" s="4"/>
      <c r="K2780" s="4"/>
      <c r="L2780" s="4"/>
      <c r="M2780" s="33"/>
      <c r="N2780" s="38"/>
      <c r="O2780" s="33"/>
      <c r="P2780" s="244">
        <f t="shared" si="232"/>
        <v>359.05700000000002</v>
      </c>
      <c r="Q2780" s="25"/>
      <c r="R2780" s="25"/>
      <c r="S2780" s="25"/>
      <c r="T2780" s="109"/>
      <c r="U2780" s="25"/>
      <c r="V2780" s="25"/>
      <c r="W2780" s="25">
        <v>359.05700000000002</v>
      </c>
      <c r="X2780" s="25">
        <v>0</v>
      </c>
      <c r="Y2780" s="25">
        <v>0</v>
      </c>
      <c r="Z2780" s="25">
        <v>0</v>
      </c>
      <c r="AA2780" s="109"/>
      <c r="AB2780" s="25">
        <v>0</v>
      </c>
      <c r="AC2780" s="25">
        <v>0</v>
      </c>
      <c r="AD2780" s="25">
        <v>0</v>
      </c>
      <c r="AE2780" s="25">
        <v>0</v>
      </c>
      <c r="AF2780" s="25">
        <v>0</v>
      </c>
      <c r="AG2780" s="25">
        <v>0</v>
      </c>
      <c r="AH2780" s="109"/>
      <c r="AI2780" s="25">
        <v>0</v>
      </c>
      <c r="AJ2780" s="25">
        <v>0</v>
      </c>
      <c r="AK2780" s="123">
        <v>0</v>
      </c>
      <c r="AL2780" s="25">
        <v>0</v>
      </c>
      <c r="AM2780" s="25">
        <v>0</v>
      </c>
      <c r="AN2780" s="25">
        <v>0</v>
      </c>
      <c r="AO2780" s="109"/>
      <c r="AP2780" s="25">
        <v>0</v>
      </c>
      <c r="AQ2780" s="25">
        <v>0</v>
      </c>
      <c r="AR2780" s="25">
        <v>0</v>
      </c>
      <c r="AS2780" s="25">
        <v>0</v>
      </c>
      <c r="AT2780" s="25">
        <v>0</v>
      </c>
      <c r="AU2780" s="25">
        <v>0</v>
      </c>
      <c r="AW2780" t="str">
        <f t="shared" si="233"/>
        <v>Phạm Thanh Hà</v>
      </c>
      <c r="AX2780" s="27" t="str">
        <f t="shared" si="234"/>
        <v xml:space="preserve">Đoàn Thị Trang </v>
      </c>
      <c r="AY2780" s="4" t="str">
        <f t="shared" si="231"/>
        <v>VIN+</v>
      </c>
    </row>
    <row r="2781" spans="1:51" outlineLevel="1" x14ac:dyDescent="0.25">
      <c r="A2781" s="4" t="s">
        <v>1104</v>
      </c>
      <c r="B2781" s="4" t="s">
        <v>797</v>
      </c>
      <c r="C2781" s="4" t="s">
        <v>451</v>
      </c>
      <c r="D2781" s="11" t="s">
        <v>775</v>
      </c>
      <c r="E2781" s="32" t="s">
        <v>540</v>
      </c>
      <c r="F2781" s="11" t="s">
        <v>710</v>
      </c>
      <c r="G2781" s="35">
        <v>5138339</v>
      </c>
      <c r="H2781" s="4" t="s">
        <v>1887</v>
      </c>
      <c r="I2781" s="4"/>
      <c r="J2781" s="4"/>
      <c r="K2781" s="4"/>
      <c r="L2781" s="4"/>
      <c r="M2781" s="33"/>
      <c r="N2781" s="38"/>
      <c r="O2781" s="33"/>
      <c r="P2781" s="244">
        <f t="shared" si="232"/>
        <v>1561.654</v>
      </c>
      <c r="Q2781" s="25"/>
      <c r="R2781" s="25"/>
      <c r="S2781" s="25"/>
      <c r="T2781" s="109"/>
      <c r="U2781" s="25"/>
      <c r="V2781" s="25"/>
      <c r="W2781" s="25">
        <v>1079.309</v>
      </c>
      <c r="X2781" s="25">
        <v>0</v>
      </c>
      <c r="Y2781" s="25">
        <v>0</v>
      </c>
      <c r="Z2781" s="25">
        <v>0</v>
      </c>
      <c r="AA2781" s="109"/>
      <c r="AB2781" s="25">
        <v>0</v>
      </c>
      <c r="AC2781" s="25">
        <v>0</v>
      </c>
      <c r="AD2781" s="25">
        <v>0</v>
      </c>
      <c r="AE2781" s="25">
        <v>0</v>
      </c>
      <c r="AF2781" s="25">
        <v>0</v>
      </c>
      <c r="AG2781" s="25">
        <v>0</v>
      </c>
      <c r="AH2781" s="109"/>
      <c r="AI2781" s="25">
        <v>0</v>
      </c>
      <c r="AJ2781" s="25">
        <v>0</v>
      </c>
      <c r="AK2781" s="123">
        <v>482.34500000000003</v>
      </c>
      <c r="AL2781" s="25">
        <v>0</v>
      </c>
      <c r="AM2781" s="25">
        <v>0</v>
      </c>
      <c r="AN2781" s="25">
        <v>0</v>
      </c>
      <c r="AO2781" s="109"/>
      <c r="AP2781" s="25">
        <v>0</v>
      </c>
      <c r="AQ2781" s="25">
        <v>0</v>
      </c>
      <c r="AR2781" s="25">
        <v>0</v>
      </c>
      <c r="AS2781" s="25">
        <v>0</v>
      </c>
      <c r="AT2781" s="25">
        <v>0</v>
      </c>
      <c r="AU2781" s="25">
        <v>0</v>
      </c>
      <c r="AW2781" t="str">
        <f t="shared" si="233"/>
        <v>Phạm Thanh Hà</v>
      </c>
      <c r="AX2781" s="27" t="str">
        <f t="shared" si="234"/>
        <v xml:space="preserve">Đoàn Thị Trang </v>
      </c>
      <c r="AY2781" s="4" t="str">
        <f t="shared" si="231"/>
        <v>VIN+</v>
      </c>
    </row>
    <row r="2782" spans="1:51" outlineLevel="1" x14ac:dyDescent="0.25">
      <c r="A2782" s="4" t="s">
        <v>1104</v>
      </c>
      <c r="B2782" s="4" t="s">
        <v>797</v>
      </c>
      <c r="C2782" s="4" t="s">
        <v>451</v>
      </c>
      <c r="D2782" s="11" t="s">
        <v>775</v>
      </c>
      <c r="E2782" s="32" t="s">
        <v>540</v>
      </c>
      <c r="F2782" s="11" t="s">
        <v>710</v>
      </c>
      <c r="G2782" s="35">
        <v>5337819</v>
      </c>
      <c r="H2782" s="4" t="s">
        <v>1888</v>
      </c>
      <c r="I2782" s="4"/>
      <c r="J2782" s="4"/>
      <c r="K2782" s="4"/>
      <c r="L2782" s="4"/>
      <c r="M2782" s="33"/>
      <c r="N2782" s="38"/>
      <c r="O2782" s="33"/>
      <c r="P2782" s="244">
        <f t="shared" si="232"/>
        <v>359.05700000000002</v>
      </c>
      <c r="Q2782" s="25"/>
      <c r="R2782" s="25"/>
      <c r="S2782" s="25"/>
      <c r="T2782" s="109"/>
      <c r="U2782" s="25"/>
      <c r="V2782" s="25"/>
      <c r="W2782" s="25">
        <v>359.05700000000002</v>
      </c>
      <c r="X2782" s="25">
        <v>0</v>
      </c>
      <c r="Y2782" s="25">
        <v>0</v>
      </c>
      <c r="Z2782" s="25">
        <v>0</v>
      </c>
      <c r="AA2782" s="109"/>
      <c r="AB2782" s="25">
        <v>0</v>
      </c>
      <c r="AC2782" s="25">
        <v>0</v>
      </c>
      <c r="AD2782" s="25">
        <v>0</v>
      </c>
      <c r="AE2782" s="25">
        <v>0</v>
      </c>
      <c r="AF2782" s="25">
        <v>0</v>
      </c>
      <c r="AG2782" s="25">
        <v>0</v>
      </c>
      <c r="AH2782" s="109"/>
      <c r="AI2782" s="25">
        <v>0</v>
      </c>
      <c r="AJ2782" s="25">
        <v>0</v>
      </c>
      <c r="AK2782" s="123">
        <v>0</v>
      </c>
      <c r="AL2782" s="25">
        <v>0</v>
      </c>
      <c r="AM2782" s="25">
        <v>0</v>
      </c>
      <c r="AN2782" s="25">
        <v>0</v>
      </c>
      <c r="AO2782" s="109"/>
      <c r="AP2782" s="25">
        <v>0</v>
      </c>
      <c r="AQ2782" s="25">
        <v>0</v>
      </c>
      <c r="AR2782" s="25">
        <v>0</v>
      </c>
      <c r="AS2782" s="25">
        <v>0</v>
      </c>
      <c r="AT2782" s="25">
        <v>0</v>
      </c>
      <c r="AU2782" s="25">
        <v>0</v>
      </c>
      <c r="AW2782" t="str">
        <f t="shared" si="233"/>
        <v>Phạm Thanh Hà</v>
      </c>
      <c r="AX2782" s="27" t="str">
        <f t="shared" si="234"/>
        <v xml:space="preserve">Đoàn Thị Trang </v>
      </c>
      <c r="AY2782" s="4" t="str">
        <f t="shared" si="231"/>
        <v>VIN+</v>
      </c>
    </row>
    <row r="2783" spans="1:51" outlineLevel="1" x14ac:dyDescent="0.25">
      <c r="A2783" s="4" t="s">
        <v>1104</v>
      </c>
      <c r="B2783" s="4" t="s">
        <v>797</v>
      </c>
      <c r="C2783" s="4" t="s">
        <v>451</v>
      </c>
      <c r="D2783" s="11" t="s">
        <v>775</v>
      </c>
      <c r="E2783" s="32" t="s">
        <v>540</v>
      </c>
      <c r="F2783" s="11" t="s">
        <v>710</v>
      </c>
      <c r="G2783" s="35">
        <v>5130645</v>
      </c>
      <c r="H2783" s="4" t="s">
        <v>1889</v>
      </c>
      <c r="I2783" s="4"/>
      <c r="J2783" s="4"/>
      <c r="K2783" s="4"/>
      <c r="L2783" s="4"/>
      <c r="M2783" s="33"/>
      <c r="N2783" s="38"/>
      <c r="O2783" s="33"/>
      <c r="P2783" s="244">
        <f t="shared" si="232"/>
        <v>606.99400000000003</v>
      </c>
      <c r="Q2783" s="25"/>
      <c r="R2783" s="25"/>
      <c r="S2783" s="25"/>
      <c r="T2783" s="109"/>
      <c r="U2783" s="25"/>
      <c r="V2783" s="25"/>
      <c r="W2783" s="25">
        <v>303.49700000000001</v>
      </c>
      <c r="X2783" s="25">
        <v>0</v>
      </c>
      <c r="Y2783" s="25">
        <v>0</v>
      </c>
      <c r="Z2783" s="25">
        <v>0</v>
      </c>
      <c r="AA2783" s="109"/>
      <c r="AB2783" s="25">
        <v>0</v>
      </c>
      <c r="AC2783" s="25">
        <v>0</v>
      </c>
      <c r="AD2783" s="25">
        <v>0</v>
      </c>
      <c r="AE2783" s="25">
        <v>0</v>
      </c>
      <c r="AF2783" s="25">
        <v>0</v>
      </c>
      <c r="AG2783" s="25">
        <v>0</v>
      </c>
      <c r="AH2783" s="109"/>
      <c r="AI2783" s="25">
        <v>0</v>
      </c>
      <c r="AJ2783" s="25">
        <v>0</v>
      </c>
      <c r="AK2783" s="123">
        <v>303.49700000000001</v>
      </c>
      <c r="AL2783" s="25">
        <v>0</v>
      </c>
      <c r="AM2783" s="25">
        <v>0</v>
      </c>
      <c r="AN2783" s="25">
        <v>0</v>
      </c>
      <c r="AO2783" s="109"/>
      <c r="AP2783" s="25">
        <v>0</v>
      </c>
      <c r="AQ2783" s="25">
        <v>0</v>
      </c>
      <c r="AR2783" s="25">
        <v>0</v>
      </c>
      <c r="AS2783" s="25">
        <v>0</v>
      </c>
      <c r="AT2783" s="25">
        <v>0</v>
      </c>
      <c r="AU2783" s="25">
        <v>0</v>
      </c>
      <c r="AW2783" t="str">
        <f t="shared" si="233"/>
        <v>Phạm Thanh Hà</v>
      </c>
      <c r="AX2783" s="27" t="str">
        <f t="shared" si="234"/>
        <v xml:space="preserve">Đoàn Thị Trang </v>
      </c>
      <c r="AY2783" s="4" t="str">
        <f t="shared" si="231"/>
        <v>VIN+</v>
      </c>
    </row>
    <row r="2784" spans="1:51" outlineLevel="1" x14ac:dyDescent="0.25">
      <c r="A2784" s="4" t="s">
        <v>1104</v>
      </c>
      <c r="B2784" s="4" t="s">
        <v>797</v>
      </c>
      <c r="C2784" s="4" t="s">
        <v>451</v>
      </c>
      <c r="D2784" s="11" t="s">
        <v>775</v>
      </c>
      <c r="E2784" s="32" t="s">
        <v>540</v>
      </c>
      <c r="F2784" s="11" t="s">
        <v>710</v>
      </c>
      <c r="G2784" s="35">
        <v>5336270</v>
      </c>
      <c r="H2784" s="4" t="s">
        <v>1890</v>
      </c>
      <c r="I2784" s="4"/>
      <c r="J2784" s="4"/>
      <c r="K2784" s="4"/>
      <c r="L2784" s="4"/>
      <c r="M2784" s="33"/>
      <c r="N2784" s="38"/>
      <c r="O2784" s="33"/>
      <c r="P2784" s="244">
        <f t="shared" si="232"/>
        <v>419.06200000000001</v>
      </c>
      <c r="Q2784" s="25"/>
      <c r="R2784" s="25"/>
      <c r="S2784" s="25"/>
      <c r="T2784" s="109"/>
      <c r="U2784" s="25"/>
      <c r="V2784" s="25">
        <v>0</v>
      </c>
      <c r="W2784" s="25">
        <v>180.59800000000001</v>
      </c>
      <c r="X2784" s="25">
        <v>0</v>
      </c>
      <c r="Y2784" s="25">
        <v>0</v>
      </c>
      <c r="Z2784" s="25">
        <v>0</v>
      </c>
      <c r="AA2784" s="109"/>
      <c r="AB2784" s="25">
        <v>0</v>
      </c>
      <c r="AC2784" s="25">
        <v>0</v>
      </c>
      <c r="AD2784" s="25">
        <v>0</v>
      </c>
      <c r="AE2784" s="25">
        <v>0</v>
      </c>
      <c r="AF2784" s="25">
        <v>0</v>
      </c>
      <c r="AG2784" s="25">
        <v>0</v>
      </c>
      <c r="AH2784" s="109"/>
      <c r="AI2784" s="25">
        <v>0</v>
      </c>
      <c r="AJ2784" s="25">
        <v>0</v>
      </c>
      <c r="AK2784" s="123">
        <v>238.464</v>
      </c>
      <c r="AL2784" s="25">
        <v>0</v>
      </c>
      <c r="AM2784" s="25">
        <v>0</v>
      </c>
      <c r="AN2784" s="25">
        <v>0</v>
      </c>
      <c r="AO2784" s="109"/>
      <c r="AP2784" s="25">
        <v>0</v>
      </c>
      <c r="AQ2784" s="25">
        <v>0</v>
      </c>
      <c r="AR2784" s="25">
        <v>0</v>
      </c>
      <c r="AS2784" s="25">
        <v>0</v>
      </c>
      <c r="AT2784" s="25">
        <v>0</v>
      </c>
      <c r="AU2784" s="25">
        <v>0</v>
      </c>
      <c r="AW2784" t="str">
        <f t="shared" si="233"/>
        <v>Phạm Thanh Hà</v>
      </c>
      <c r="AX2784" s="27" t="str">
        <f t="shared" si="234"/>
        <v xml:space="preserve">Đoàn Thị Trang </v>
      </c>
      <c r="AY2784" s="4" t="str">
        <f t="shared" si="231"/>
        <v>VIN+</v>
      </c>
    </row>
    <row r="2785" spans="1:51" outlineLevel="1" x14ac:dyDescent="0.25">
      <c r="A2785" s="4" t="s">
        <v>1104</v>
      </c>
      <c r="B2785" s="4" t="s">
        <v>797</v>
      </c>
      <c r="C2785" s="4" t="s">
        <v>451</v>
      </c>
      <c r="D2785" s="11" t="s">
        <v>775</v>
      </c>
      <c r="E2785" s="32" t="s">
        <v>540</v>
      </c>
      <c r="F2785" s="11" t="s">
        <v>710</v>
      </c>
      <c r="G2785" s="35">
        <v>5292239</v>
      </c>
      <c r="H2785" s="4" t="s">
        <v>1891</v>
      </c>
      <c r="I2785" s="4"/>
      <c r="J2785" s="4"/>
      <c r="K2785" s="4"/>
      <c r="L2785" s="4"/>
      <c r="M2785" s="33"/>
      <c r="N2785" s="38"/>
      <c r="O2785" s="33"/>
      <c r="P2785" s="244">
        <f t="shared" si="232"/>
        <v>778.11899999999991</v>
      </c>
      <c r="Q2785" s="25"/>
      <c r="R2785" s="25"/>
      <c r="S2785" s="25"/>
      <c r="T2785" s="109"/>
      <c r="U2785" s="25"/>
      <c r="V2785" s="25">
        <v>0</v>
      </c>
      <c r="W2785" s="25">
        <v>180.59800000000001</v>
      </c>
      <c r="X2785" s="25">
        <v>0</v>
      </c>
      <c r="Y2785" s="25">
        <v>0</v>
      </c>
      <c r="Z2785" s="25">
        <v>0</v>
      </c>
      <c r="AA2785" s="109"/>
      <c r="AB2785" s="25">
        <v>0</v>
      </c>
      <c r="AC2785" s="25">
        <v>0</v>
      </c>
      <c r="AD2785" s="25">
        <v>0</v>
      </c>
      <c r="AE2785" s="25">
        <v>0</v>
      </c>
      <c r="AF2785" s="25">
        <v>0</v>
      </c>
      <c r="AG2785" s="25">
        <v>0</v>
      </c>
      <c r="AH2785" s="109"/>
      <c r="AI2785" s="25">
        <v>0</v>
      </c>
      <c r="AJ2785" s="25">
        <v>0</v>
      </c>
      <c r="AK2785" s="123">
        <v>597.52099999999996</v>
      </c>
      <c r="AL2785" s="25">
        <v>0</v>
      </c>
      <c r="AM2785" s="25">
        <v>0</v>
      </c>
      <c r="AN2785" s="25">
        <v>0</v>
      </c>
      <c r="AO2785" s="109"/>
      <c r="AP2785" s="25">
        <v>0</v>
      </c>
      <c r="AQ2785" s="25">
        <v>0</v>
      </c>
      <c r="AR2785" s="25">
        <v>0</v>
      </c>
      <c r="AS2785" s="25">
        <v>0</v>
      </c>
      <c r="AT2785" s="25">
        <v>0</v>
      </c>
      <c r="AU2785" s="25">
        <v>0</v>
      </c>
      <c r="AW2785" t="str">
        <f t="shared" si="233"/>
        <v>Phạm Thanh Hà</v>
      </c>
      <c r="AX2785" s="27" t="str">
        <f t="shared" si="234"/>
        <v xml:space="preserve">Đoàn Thị Trang </v>
      </c>
      <c r="AY2785" s="4" t="str">
        <f t="shared" si="231"/>
        <v>VIN+</v>
      </c>
    </row>
    <row r="2786" spans="1:51" outlineLevel="1" x14ac:dyDescent="0.25">
      <c r="A2786" s="4" t="s">
        <v>1104</v>
      </c>
      <c r="B2786" s="4" t="s">
        <v>797</v>
      </c>
      <c r="C2786" s="4" t="s">
        <v>451</v>
      </c>
      <c r="D2786" s="11" t="s">
        <v>775</v>
      </c>
      <c r="E2786" s="32" t="s">
        <v>540</v>
      </c>
      <c r="F2786" s="11" t="s">
        <v>710</v>
      </c>
      <c r="G2786" s="35">
        <v>5272079</v>
      </c>
      <c r="H2786" s="4" t="s">
        <v>2127</v>
      </c>
      <c r="I2786" s="4"/>
      <c r="J2786" s="4"/>
      <c r="K2786" s="4"/>
      <c r="L2786" s="4"/>
      <c r="M2786" s="33"/>
      <c r="N2786" s="38"/>
      <c r="O2786" s="33"/>
      <c r="P2786" s="244">
        <f t="shared" si="232"/>
        <v>662.55399999999997</v>
      </c>
      <c r="Q2786" s="25"/>
      <c r="R2786" s="25"/>
      <c r="S2786" s="25"/>
      <c r="T2786" s="109"/>
      <c r="U2786" s="25"/>
      <c r="V2786" s="25"/>
      <c r="W2786" s="25"/>
      <c r="X2786" s="25">
        <v>662.55399999999997</v>
      </c>
      <c r="Y2786" s="25">
        <v>0</v>
      </c>
      <c r="Z2786" s="25">
        <v>0</v>
      </c>
      <c r="AA2786" s="109"/>
      <c r="AB2786" s="25">
        <v>0</v>
      </c>
      <c r="AC2786" s="25">
        <v>0</v>
      </c>
      <c r="AD2786" s="25">
        <v>0</v>
      </c>
      <c r="AE2786" s="25">
        <v>0</v>
      </c>
      <c r="AF2786" s="25">
        <v>0</v>
      </c>
      <c r="AG2786" s="25">
        <v>0</v>
      </c>
      <c r="AH2786" s="109"/>
      <c r="AI2786" s="25">
        <v>0</v>
      </c>
      <c r="AJ2786" s="25">
        <v>0</v>
      </c>
      <c r="AK2786" s="123">
        <v>0</v>
      </c>
      <c r="AL2786" s="25">
        <v>0</v>
      </c>
      <c r="AM2786" s="25">
        <v>0</v>
      </c>
      <c r="AN2786" s="25">
        <v>0</v>
      </c>
      <c r="AO2786" s="109"/>
      <c r="AP2786" s="25">
        <v>0</v>
      </c>
      <c r="AQ2786" s="25">
        <v>0</v>
      </c>
      <c r="AR2786" s="25">
        <v>0</v>
      </c>
      <c r="AS2786" s="25">
        <v>0</v>
      </c>
      <c r="AT2786" s="25">
        <v>0</v>
      </c>
      <c r="AU2786" s="25">
        <v>0</v>
      </c>
      <c r="AW2786" t="str">
        <f t="shared" si="233"/>
        <v>Phạm Thanh Hà</v>
      </c>
      <c r="AX2786" s="27" t="str">
        <f t="shared" si="234"/>
        <v xml:space="preserve">Đoàn Thị Trang </v>
      </c>
      <c r="AY2786" s="4" t="str">
        <f t="shared" si="231"/>
        <v>VIN+</v>
      </c>
    </row>
    <row r="2787" spans="1:51" outlineLevel="1" x14ac:dyDescent="0.25">
      <c r="A2787" s="4" t="s">
        <v>1104</v>
      </c>
      <c r="B2787" s="4" t="s">
        <v>797</v>
      </c>
      <c r="C2787" s="4" t="s">
        <v>451</v>
      </c>
      <c r="D2787" s="11" t="s">
        <v>775</v>
      </c>
      <c r="E2787" s="32" t="s">
        <v>540</v>
      </c>
      <c r="F2787" s="11" t="s">
        <v>710</v>
      </c>
      <c r="G2787" s="35">
        <v>5291029</v>
      </c>
      <c r="H2787" s="4" t="s">
        <v>2128</v>
      </c>
      <c r="I2787" s="4"/>
      <c r="J2787" s="4"/>
      <c r="K2787" s="4"/>
      <c r="L2787" s="4"/>
      <c r="M2787" s="33"/>
      <c r="N2787" s="38"/>
      <c r="O2787" s="33"/>
      <c r="P2787" s="244">
        <f t="shared" si="232"/>
        <v>778.11900000000003</v>
      </c>
      <c r="Q2787" s="25"/>
      <c r="R2787" s="25"/>
      <c r="S2787" s="25"/>
      <c r="T2787" s="109"/>
      <c r="U2787" s="25"/>
      <c r="V2787" s="25"/>
      <c r="W2787" s="25"/>
      <c r="X2787" s="25">
        <v>359.05700000000002</v>
      </c>
      <c r="Y2787" s="25">
        <v>0</v>
      </c>
      <c r="Z2787" s="25">
        <v>0</v>
      </c>
      <c r="AA2787" s="109"/>
      <c r="AB2787" s="25">
        <v>0</v>
      </c>
      <c r="AC2787" s="25">
        <v>0</v>
      </c>
      <c r="AD2787" s="25">
        <v>0</v>
      </c>
      <c r="AE2787" s="25">
        <v>0</v>
      </c>
      <c r="AF2787" s="25">
        <v>0</v>
      </c>
      <c r="AG2787" s="25">
        <v>0</v>
      </c>
      <c r="AH2787" s="109"/>
      <c r="AI2787" s="25">
        <v>0</v>
      </c>
      <c r="AJ2787" s="25">
        <v>0</v>
      </c>
      <c r="AK2787" s="123">
        <v>0</v>
      </c>
      <c r="AL2787" s="25">
        <v>0</v>
      </c>
      <c r="AM2787" s="25">
        <v>0</v>
      </c>
      <c r="AN2787" s="25">
        <v>0</v>
      </c>
      <c r="AO2787" s="109"/>
      <c r="AP2787" s="25">
        <v>0</v>
      </c>
      <c r="AQ2787" s="25">
        <v>0</v>
      </c>
      <c r="AR2787" s="25">
        <v>0</v>
      </c>
      <c r="AS2787" s="25">
        <v>419.06200000000001</v>
      </c>
      <c r="AT2787" s="25">
        <v>0</v>
      </c>
      <c r="AU2787" s="25">
        <v>0</v>
      </c>
      <c r="AW2787" t="str">
        <f t="shared" si="233"/>
        <v>Phạm Thanh Hà</v>
      </c>
      <c r="AX2787" s="27" t="str">
        <f t="shared" si="234"/>
        <v xml:space="preserve">Đoàn Thị Trang </v>
      </c>
      <c r="AY2787" s="4" t="str">
        <f t="shared" si="231"/>
        <v>VIN+</v>
      </c>
    </row>
    <row r="2788" spans="1:51" outlineLevel="1" x14ac:dyDescent="0.25">
      <c r="A2788" s="4" t="s">
        <v>1104</v>
      </c>
      <c r="B2788" s="4" t="s">
        <v>797</v>
      </c>
      <c r="C2788" s="4" t="s">
        <v>451</v>
      </c>
      <c r="D2788" s="11" t="s">
        <v>775</v>
      </c>
      <c r="E2788" s="32" t="s">
        <v>540</v>
      </c>
      <c r="F2788" s="11" t="s">
        <v>710</v>
      </c>
      <c r="G2788" s="35">
        <v>5277953</v>
      </c>
      <c r="H2788" s="4" t="s">
        <v>2129</v>
      </c>
      <c r="I2788" s="4"/>
      <c r="J2788" s="4"/>
      <c r="K2788" s="4"/>
      <c r="L2788" s="4"/>
      <c r="M2788" s="33"/>
      <c r="N2788" s="38"/>
      <c r="O2788" s="33"/>
      <c r="P2788" s="244">
        <f t="shared" si="232"/>
        <v>359.05700000000002</v>
      </c>
      <c r="Q2788" s="25"/>
      <c r="R2788" s="25"/>
      <c r="S2788" s="25"/>
      <c r="T2788" s="109"/>
      <c r="U2788" s="25"/>
      <c r="V2788" s="25"/>
      <c r="W2788" s="25"/>
      <c r="X2788" s="25">
        <v>359.05700000000002</v>
      </c>
      <c r="Y2788" s="25">
        <v>0</v>
      </c>
      <c r="Z2788" s="25">
        <v>0</v>
      </c>
      <c r="AA2788" s="109"/>
      <c r="AB2788" s="25">
        <v>0</v>
      </c>
      <c r="AC2788" s="25">
        <v>0</v>
      </c>
      <c r="AD2788" s="25">
        <v>0</v>
      </c>
      <c r="AE2788" s="25">
        <v>0</v>
      </c>
      <c r="AF2788" s="25">
        <v>0</v>
      </c>
      <c r="AG2788" s="25">
        <v>0</v>
      </c>
      <c r="AH2788" s="109"/>
      <c r="AI2788" s="25">
        <v>0</v>
      </c>
      <c r="AJ2788" s="25">
        <v>0</v>
      </c>
      <c r="AK2788" s="123">
        <v>0</v>
      </c>
      <c r="AL2788" s="25">
        <v>0</v>
      </c>
      <c r="AM2788" s="25">
        <v>0</v>
      </c>
      <c r="AN2788" s="25">
        <v>0</v>
      </c>
      <c r="AO2788" s="109"/>
      <c r="AP2788" s="25">
        <v>0</v>
      </c>
      <c r="AQ2788" s="25">
        <v>0</v>
      </c>
      <c r="AR2788" s="25">
        <v>0</v>
      </c>
      <c r="AS2788" s="25">
        <v>0</v>
      </c>
      <c r="AT2788" s="25">
        <v>0</v>
      </c>
      <c r="AU2788" s="25">
        <v>0</v>
      </c>
      <c r="AW2788" t="str">
        <f t="shared" si="233"/>
        <v>Phạm Thanh Hà</v>
      </c>
      <c r="AX2788" s="27" t="str">
        <f t="shared" si="234"/>
        <v xml:space="preserve">Đoàn Thị Trang </v>
      </c>
      <c r="AY2788" s="4" t="str">
        <f t="shared" si="231"/>
        <v>VIN+</v>
      </c>
    </row>
    <row r="2789" spans="1:51" outlineLevel="1" x14ac:dyDescent="0.25">
      <c r="A2789" s="4" t="s">
        <v>1104</v>
      </c>
      <c r="B2789" s="4" t="s">
        <v>797</v>
      </c>
      <c r="C2789" s="4" t="s">
        <v>451</v>
      </c>
      <c r="D2789" s="11" t="s">
        <v>775</v>
      </c>
      <c r="E2789" s="32" t="s">
        <v>540</v>
      </c>
      <c r="F2789" s="11" t="s">
        <v>710</v>
      </c>
      <c r="G2789" s="35">
        <v>5136182</v>
      </c>
      <c r="H2789" s="4" t="s">
        <v>2130</v>
      </c>
      <c r="I2789" s="4"/>
      <c r="J2789" s="4"/>
      <c r="K2789" s="4"/>
      <c r="L2789" s="4"/>
      <c r="M2789" s="33"/>
      <c r="N2789" s="38"/>
      <c r="O2789" s="33"/>
      <c r="P2789" s="244">
        <f t="shared" si="232"/>
        <v>3248.9030000000002</v>
      </c>
      <c r="Q2789" s="25"/>
      <c r="R2789" s="25"/>
      <c r="S2789" s="25"/>
      <c r="T2789" s="109"/>
      <c r="U2789" s="25"/>
      <c r="V2789" s="25"/>
      <c r="W2789" s="25"/>
      <c r="X2789" s="25">
        <v>243.881</v>
      </c>
      <c r="Y2789" s="25">
        <v>0</v>
      </c>
      <c r="Z2789" s="25">
        <v>0</v>
      </c>
      <c r="AA2789" s="109"/>
      <c r="AB2789" s="25">
        <v>0</v>
      </c>
      <c r="AC2789" s="25">
        <v>0</v>
      </c>
      <c r="AD2789" s="25">
        <v>0</v>
      </c>
      <c r="AE2789" s="25">
        <v>1556.7940000000001</v>
      </c>
      <c r="AF2789" s="25">
        <v>0</v>
      </c>
      <c r="AG2789" s="25">
        <v>0</v>
      </c>
      <c r="AH2789" s="109"/>
      <c r="AI2789" s="25">
        <v>0</v>
      </c>
      <c r="AJ2789" s="25">
        <v>0</v>
      </c>
      <c r="AK2789" s="123">
        <v>0</v>
      </c>
      <c r="AL2789" s="25">
        <v>547.37800000000004</v>
      </c>
      <c r="AM2789" s="25">
        <v>0</v>
      </c>
      <c r="AN2789" s="25">
        <v>0</v>
      </c>
      <c r="AO2789" s="109"/>
      <c r="AP2789" s="25">
        <v>0</v>
      </c>
      <c r="AQ2789" s="25">
        <v>0</v>
      </c>
      <c r="AR2789" s="25">
        <v>0</v>
      </c>
      <c r="AS2789" s="25">
        <v>900.85</v>
      </c>
      <c r="AT2789" s="25">
        <v>0</v>
      </c>
      <c r="AU2789" s="25">
        <v>0</v>
      </c>
      <c r="AW2789" t="str">
        <f t="shared" si="233"/>
        <v>Phạm Thanh Hà</v>
      </c>
      <c r="AX2789" s="27" t="str">
        <f t="shared" si="234"/>
        <v xml:space="preserve">Đoàn Thị Trang </v>
      </c>
      <c r="AY2789" s="4" t="str">
        <f t="shared" si="231"/>
        <v>VIN+</v>
      </c>
    </row>
    <row r="2790" spans="1:51" outlineLevel="1" x14ac:dyDescent="0.25">
      <c r="A2790" s="4" t="s">
        <v>1104</v>
      </c>
      <c r="B2790" s="4" t="s">
        <v>797</v>
      </c>
      <c r="C2790" s="4" t="s">
        <v>451</v>
      </c>
      <c r="D2790" s="11" t="s">
        <v>775</v>
      </c>
      <c r="E2790" s="32" t="s">
        <v>540</v>
      </c>
      <c r="F2790" s="11" t="s">
        <v>710</v>
      </c>
      <c r="G2790" s="35">
        <v>5134447</v>
      </c>
      <c r="H2790" s="4" t="s">
        <v>2131</v>
      </c>
      <c r="I2790" s="4"/>
      <c r="J2790" s="4"/>
      <c r="K2790" s="4"/>
      <c r="L2790" s="4"/>
      <c r="M2790" s="33"/>
      <c r="N2790" s="38"/>
      <c r="O2790" s="33"/>
      <c r="P2790" s="244">
        <f t="shared" si="232"/>
        <v>419.06200000000001</v>
      </c>
      <c r="Q2790" s="25"/>
      <c r="R2790" s="25"/>
      <c r="S2790" s="25"/>
      <c r="T2790" s="109"/>
      <c r="U2790" s="25"/>
      <c r="V2790" s="25"/>
      <c r="W2790" s="25"/>
      <c r="X2790" s="25">
        <v>180.59800000000001</v>
      </c>
      <c r="Y2790" s="25">
        <v>0</v>
      </c>
      <c r="Z2790" s="25">
        <v>0</v>
      </c>
      <c r="AA2790" s="109"/>
      <c r="AB2790" s="25">
        <v>0</v>
      </c>
      <c r="AC2790" s="25">
        <v>0</v>
      </c>
      <c r="AD2790" s="25">
        <v>0</v>
      </c>
      <c r="AE2790" s="25">
        <v>238.464</v>
      </c>
      <c r="AF2790" s="25">
        <v>0</v>
      </c>
      <c r="AG2790" s="25">
        <v>0</v>
      </c>
      <c r="AH2790" s="109"/>
      <c r="AI2790" s="25">
        <v>0</v>
      </c>
      <c r="AJ2790" s="25">
        <v>0</v>
      </c>
      <c r="AK2790" s="123">
        <v>0</v>
      </c>
      <c r="AL2790" s="25">
        <v>0</v>
      </c>
      <c r="AM2790" s="25">
        <v>0</v>
      </c>
      <c r="AN2790" s="25">
        <v>0</v>
      </c>
      <c r="AO2790" s="109"/>
      <c r="AP2790" s="25">
        <v>0</v>
      </c>
      <c r="AQ2790" s="25">
        <v>0</v>
      </c>
      <c r="AR2790" s="25">
        <v>0</v>
      </c>
      <c r="AS2790" s="25">
        <v>0</v>
      </c>
      <c r="AT2790" s="25">
        <v>0</v>
      </c>
      <c r="AU2790" s="25">
        <v>0</v>
      </c>
      <c r="AW2790" t="str">
        <f t="shared" si="233"/>
        <v>Phạm Thanh Hà</v>
      </c>
      <c r="AX2790" s="27" t="str">
        <f t="shared" si="234"/>
        <v xml:space="preserve">Đoàn Thị Trang </v>
      </c>
      <c r="AY2790" s="4" t="str">
        <f t="shared" si="231"/>
        <v>VIN+</v>
      </c>
    </row>
    <row r="2791" spans="1:51" outlineLevel="1" x14ac:dyDescent="0.25">
      <c r="A2791" s="4" t="s">
        <v>1104</v>
      </c>
      <c r="B2791" s="4" t="s">
        <v>797</v>
      </c>
      <c r="C2791" s="4" t="s">
        <v>451</v>
      </c>
      <c r="D2791" s="11" t="s">
        <v>775</v>
      </c>
      <c r="E2791" s="32" t="s">
        <v>540</v>
      </c>
      <c r="F2791" s="11" t="s">
        <v>710</v>
      </c>
      <c r="G2791" s="35">
        <v>5136199</v>
      </c>
      <c r="H2791" s="4" t="s">
        <v>2132</v>
      </c>
      <c r="I2791" s="4"/>
      <c r="J2791" s="4"/>
      <c r="K2791" s="4"/>
      <c r="L2791" s="4"/>
      <c r="M2791" s="33"/>
      <c r="N2791" s="38"/>
      <c r="O2791" s="33"/>
      <c r="P2791" s="244">
        <f t="shared" si="232"/>
        <v>2038.0249999999999</v>
      </c>
      <c r="Q2791" s="25"/>
      <c r="R2791" s="25"/>
      <c r="S2791" s="25"/>
      <c r="T2791" s="109"/>
      <c r="U2791" s="25"/>
      <c r="V2791" s="25"/>
      <c r="W2791" s="25"/>
      <c r="X2791" s="25">
        <v>361.19499999999999</v>
      </c>
      <c r="Y2791" s="25">
        <v>0</v>
      </c>
      <c r="Z2791" s="25">
        <v>0</v>
      </c>
      <c r="AA2791" s="109"/>
      <c r="AB2791" s="25">
        <v>0</v>
      </c>
      <c r="AC2791" s="25">
        <v>0</v>
      </c>
      <c r="AD2791" s="25">
        <v>0</v>
      </c>
      <c r="AE2791" s="25">
        <v>956.57799999999997</v>
      </c>
      <c r="AF2791" s="25">
        <v>0</v>
      </c>
      <c r="AG2791" s="25">
        <v>0</v>
      </c>
      <c r="AH2791" s="109"/>
      <c r="AI2791" s="25">
        <v>0</v>
      </c>
      <c r="AJ2791" s="25">
        <v>0</v>
      </c>
      <c r="AK2791" s="123">
        <v>0</v>
      </c>
      <c r="AL2791" s="25">
        <v>0</v>
      </c>
      <c r="AM2791" s="25">
        <v>0</v>
      </c>
      <c r="AN2791" s="25">
        <v>0</v>
      </c>
      <c r="AO2791" s="109"/>
      <c r="AP2791" s="25">
        <v>0</v>
      </c>
      <c r="AQ2791" s="25">
        <v>0</v>
      </c>
      <c r="AR2791" s="25">
        <v>0</v>
      </c>
      <c r="AS2791" s="25">
        <v>720.25199999999995</v>
      </c>
      <c r="AT2791" s="25">
        <v>0</v>
      </c>
      <c r="AU2791" s="25">
        <v>0</v>
      </c>
      <c r="AW2791" t="str">
        <f t="shared" si="233"/>
        <v>Phạm Thanh Hà</v>
      </c>
      <c r="AX2791" s="27" t="str">
        <f t="shared" si="234"/>
        <v xml:space="preserve">Đoàn Thị Trang </v>
      </c>
      <c r="AY2791" s="4" t="str">
        <f t="shared" si="231"/>
        <v>VIN+</v>
      </c>
    </row>
    <row r="2792" spans="1:51" outlineLevel="1" x14ac:dyDescent="0.25">
      <c r="A2792" s="4" t="s">
        <v>1104</v>
      </c>
      <c r="B2792" s="4" t="s">
        <v>797</v>
      </c>
      <c r="C2792" s="4" t="s">
        <v>451</v>
      </c>
      <c r="D2792" s="11" t="s">
        <v>775</v>
      </c>
      <c r="E2792" s="32" t="s">
        <v>540</v>
      </c>
      <c r="F2792" s="11" t="s">
        <v>710</v>
      </c>
      <c r="G2792" s="35">
        <v>5139369</v>
      </c>
      <c r="H2792" s="4" t="s">
        <v>2133</v>
      </c>
      <c r="I2792" s="4"/>
      <c r="J2792" s="4"/>
      <c r="K2792" s="4"/>
      <c r="L2792" s="4"/>
      <c r="M2792" s="33"/>
      <c r="N2792" s="38"/>
      <c r="O2792" s="33"/>
      <c r="P2792" s="244">
        <f t="shared" si="232"/>
        <v>2994.02</v>
      </c>
      <c r="Q2792" s="25"/>
      <c r="R2792" s="25"/>
      <c r="S2792" s="25"/>
      <c r="T2792" s="109"/>
      <c r="U2792" s="25"/>
      <c r="V2792" s="25"/>
      <c r="W2792" s="25"/>
      <c r="X2792" s="25">
        <v>539.65499999999997</v>
      </c>
      <c r="Y2792" s="25">
        <v>0</v>
      </c>
      <c r="Z2792" s="25">
        <v>0</v>
      </c>
      <c r="AA2792" s="109"/>
      <c r="AB2792" s="25">
        <v>0</v>
      </c>
      <c r="AC2792" s="25">
        <v>0</v>
      </c>
      <c r="AD2792" s="25">
        <v>0</v>
      </c>
      <c r="AE2792" s="25">
        <v>0</v>
      </c>
      <c r="AF2792" s="25">
        <v>0</v>
      </c>
      <c r="AG2792" s="25">
        <v>0</v>
      </c>
      <c r="AH2792" s="109"/>
      <c r="AI2792" s="25">
        <v>0</v>
      </c>
      <c r="AJ2792" s="25">
        <v>715.39200000000005</v>
      </c>
      <c r="AK2792" s="123">
        <v>0</v>
      </c>
      <c r="AL2792" s="25">
        <v>0</v>
      </c>
      <c r="AM2792" s="25">
        <v>0</v>
      </c>
      <c r="AN2792" s="25">
        <v>0</v>
      </c>
      <c r="AO2792" s="109"/>
      <c r="AP2792" s="25">
        <v>0</v>
      </c>
      <c r="AQ2792" s="25">
        <v>0</v>
      </c>
      <c r="AR2792" s="25">
        <v>0</v>
      </c>
      <c r="AS2792" s="25">
        <v>1738.973</v>
      </c>
      <c r="AT2792" s="25">
        <v>0</v>
      </c>
      <c r="AU2792" s="25">
        <v>0</v>
      </c>
      <c r="AW2792" t="str">
        <f t="shared" si="233"/>
        <v>Phạm Thanh Hà</v>
      </c>
      <c r="AX2792" s="27" t="str">
        <f t="shared" si="234"/>
        <v xml:space="preserve">Đoàn Thị Trang </v>
      </c>
      <c r="AY2792" s="4" t="str">
        <f t="shared" si="231"/>
        <v>VIN+</v>
      </c>
    </row>
    <row r="2793" spans="1:51" outlineLevel="1" x14ac:dyDescent="0.25">
      <c r="A2793" s="4" t="s">
        <v>1104</v>
      </c>
      <c r="B2793" s="4" t="s">
        <v>797</v>
      </c>
      <c r="C2793" s="4" t="s">
        <v>451</v>
      </c>
      <c r="D2793" s="11" t="s">
        <v>775</v>
      </c>
      <c r="E2793" s="32" t="s">
        <v>540</v>
      </c>
      <c r="F2793" s="11" t="s">
        <v>710</v>
      </c>
      <c r="G2793" s="35">
        <v>5290857</v>
      </c>
      <c r="H2793" s="4" t="s">
        <v>2134</v>
      </c>
      <c r="I2793" s="4"/>
      <c r="J2793" s="4"/>
      <c r="K2793" s="4"/>
      <c r="L2793" s="4"/>
      <c r="M2793" s="33"/>
      <c r="N2793" s="38"/>
      <c r="O2793" s="33"/>
      <c r="P2793" s="244">
        <f t="shared" si="232"/>
        <v>359.05700000000002</v>
      </c>
      <c r="Q2793" s="25"/>
      <c r="R2793" s="25"/>
      <c r="S2793" s="25"/>
      <c r="T2793" s="109"/>
      <c r="U2793" s="25"/>
      <c r="V2793" s="25"/>
      <c r="W2793" s="25"/>
      <c r="X2793" s="25">
        <v>359.05700000000002</v>
      </c>
      <c r="Y2793" s="25">
        <v>0</v>
      </c>
      <c r="Z2793" s="25">
        <v>0</v>
      </c>
      <c r="AA2793" s="109"/>
      <c r="AB2793" s="25">
        <v>0</v>
      </c>
      <c r="AC2793" s="25">
        <v>0</v>
      </c>
      <c r="AD2793" s="25">
        <v>0</v>
      </c>
      <c r="AE2793" s="25">
        <v>0</v>
      </c>
      <c r="AF2793" s="25">
        <v>0</v>
      </c>
      <c r="AG2793" s="25">
        <v>0</v>
      </c>
      <c r="AH2793" s="109"/>
      <c r="AI2793" s="25">
        <v>0</v>
      </c>
      <c r="AJ2793" s="25">
        <v>0</v>
      </c>
      <c r="AK2793" s="123">
        <v>0</v>
      </c>
      <c r="AL2793" s="25">
        <v>0</v>
      </c>
      <c r="AM2793" s="25">
        <v>0</v>
      </c>
      <c r="AN2793" s="25">
        <v>0</v>
      </c>
      <c r="AO2793" s="109"/>
      <c r="AP2793" s="25">
        <v>0</v>
      </c>
      <c r="AQ2793" s="25">
        <v>0</v>
      </c>
      <c r="AR2793" s="25">
        <v>0</v>
      </c>
      <c r="AS2793" s="25">
        <v>0</v>
      </c>
      <c r="AT2793" s="25">
        <v>0</v>
      </c>
      <c r="AU2793" s="25">
        <v>0</v>
      </c>
      <c r="AW2793" t="str">
        <f t="shared" si="233"/>
        <v>Phạm Thanh Hà</v>
      </c>
      <c r="AX2793" s="27" t="str">
        <f t="shared" si="234"/>
        <v xml:space="preserve">Đoàn Thị Trang </v>
      </c>
      <c r="AY2793" s="4" t="str">
        <f t="shared" si="231"/>
        <v>VIN+</v>
      </c>
    </row>
    <row r="2794" spans="1:51" outlineLevel="1" x14ac:dyDescent="0.25">
      <c r="A2794" s="4" t="s">
        <v>1104</v>
      </c>
      <c r="B2794" s="4" t="s">
        <v>797</v>
      </c>
      <c r="C2794" s="4" t="s">
        <v>451</v>
      </c>
      <c r="D2794" s="11" t="s">
        <v>775</v>
      </c>
      <c r="E2794" s="32" t="s">
        <v>540</v>
      </c>
      <c r="F2794" s="11" t="s">
        <v>710</v>
      </c>
      <c r="G2794" s="35">
        <v>5295364</v>
      </c>
      <c r="H2794" s="4" t="s">
        <v>3696</v>
      </c>
      <c r="I2794" s="4"/>
      <c r="J2794" s="4"/>
      <c r="K2794" s="4"/>
      <c r="L2794" s="4"/>
      <c r="M2794" s="33"/>
      <c r="N2794" s="38"/>
      <c r="O2794" s="33"/>
      <c r="P2794" s="244">
        <f t="shared" si="232"/>
        <v>359.05700000000002</v>
      </c>
      <c r="Q2794" s="25"/>
      <c r="R2794" s="25"/>
      <c r="S2794" s="25"/>
      <c r="T2794" s="109"/>
      <c r="U2794" s="25"/>
      <c r="V2794" s="25"/>
      <c r="W2794" s="25"/>
      <c r="X2794" s="25">
        <v>0</v>
      </c>
      <c r="Y2794" s="25">
        <v>0</v>
      </c>
      <c r="Z2794" s="25">
        <v>359.05700000000002</v>
      </c>
      <c r="AA2794" s="109"/>
      <c r="AB2794" s="25">
        <v>0</v>
      </c>
      <c r="AC2794" s="25">
        <v>0</v>
      </c>
      <c r="AD2794" s="25">
        <v>0</v>
      </c>
      <c r="AE2794" s="25">
        <v>0</v>
      </c>
      <c r="AF2794" s="25">
        <v>0</v>
      </c>
      <c r="AG2794" s="25">
        <v>0</v>
      </c>
      <c r="AH2794" s="109"/>
      <c r="AI2794" s="25">
        <v>0</v>
      </c>
      <c r="AJ2794" s="25">
        <v>0</v>
      </c>
      <c r="AK2794" s="123">
        <v>0</v>
      </c>
      <c r="AL2794" s="25">
        <v>0</v>
      </c>
      <c r="AM2794" s="25">
        <v>0</v>
      </c>
      <c r="AN2794" s="25">
        <v>0</v>
      </c>
      <c r="AO2794" s="109"/>
      <c r="AP2794" s="25">
        <v>0</v>
      </c>
      <c r="AQ2794" s="25">
        <v>0</v>
      </c>
      <c r="AR2794" s="25">
        <v>0</v>
      </c>
      <c r="AS2794" s="25">
        <v>0</v>
      </c>
      <c r="AT2794" s="25">
        <v>0</v>
      </c>
      <c r="AU2794" s="25">
        <v>0</v>
      </c>
      <c r="AW2794" t="str">
        <f t="shared" si="233"/>
        <v>Phạm Thanh Hà</v>
      </c>
      <c r="AX2794" s="27" t="str">
        <f t="shared" si="234"/>
        <v xml:space="preserve">Đoàn Thị Trang </v>
      </c>
      <c r="AY2794" s="4" t="str">
        <f t="shared" ref="AY2794:AY2857" si="235">+B2794</f>
        <v>VIN+</v>
      </c>
    </row>
    <row r="2795" spans="1:51" outlineLevel="1" x14ac:dyDescent="0.25">
      <c r="A2795" s="4" t="s">
        <v>1104</v>
      </c>
      <c r="B2795" s="4" t="s">
        <v>797</v>
      </c>
      <c r="C2795" s="4" t="s">
        <v>451</v>
      </c>
      <c r="D2795" s="11" t="s">
        <v>775</v>
      </c>
      <c r="E2795" s="32" t="s">
        <v>540</v>
      </c>
      <c r="F2795" s="11" t="s">
        <v>710</v>
      </c>
      <c r="G2795" s="35">
        <v>5298105</v>
      </c>
      <c r="H2795" s="4" t="s">
        <v>3697</v>
      </c>
      <c r="I2795" s="4"/>
      <c r="J2795" s="4"/>
      <c r="K2795" s="4"/>
      <c r="L2795" s="4"/>
      <c r="M2795" s="33"/>
      <c r="N2795" s="38"/>
      <c r="O2795" s="33"/>
      <c r="P2795" s="244">
        <f t="shared" si="232"/>
        <v>1493.511</v>
      </c>
      <c r="Q2795" s="25"/>
      <c r="R2795" s="25"/>
      <c r="S2795" s="25"/>
      <c r="T2795" s="109"/>
      <c r="U2795" s="25"/>
      <c r="V2795" s="25"/>
      <c r="W2795" s="25"/>
      <c r="X2795" s="25">
        <v>0</v>
      </c>
      <c r="Y2795" s="25">
        <v>0</v>
      </c>
      <c r="Z2795" s="25">
        <v>359.05700000000002</v>
      </c>
      <c r="AA2795" s="109"/>
      <c r="AB2795" s="25">
        <v>0</v>
      </c>
      <c r="AC2795" s="25">
        <v>0</v>
      </c>
      <c r="AD2795" s="25">
        <v>0</v>
      </c>
      <c r="AE2795" s="25">
        <v>0</v>
      </c>
      <c r="AF2795" s="25">
        <v>0</v>
      </c>
      <c r="AG2795" s="25">
        <v>0</v>
      </c>
      <c r="AH2795" s="109"/>
      <c r="AI2795" s="25">
        <v>0</v>
      </c>
      <c r="AJ2795" s="25">
        <v>0</v>
      </c>
      <c r="AK2795" s="123">
        <v>0</v>
      </c>
      <c r="AL2795" s="25">
        <v>0</v>
      </c>
      <c r="AM2795" s="25">
        <v>0</v>
      </c>
      <c r="AN2795" s="25">
        <v>0</v>
      </c>
      <c r="AO2795" s="109"/>
      <c r="AP2795" s="25">
        <v>0</v>
      </c>
      <c r="AQ2795" s="25">
        <v>0</v>
      </c>
      <c r="AR2795" s="25">
        <v>1134.454</v>
      </c>
      <c r="AS2795" s="25">
        <v>0</v>
      </c>
      <c r="AT2795" s="25">
        <v>0</v>
      </c>
      <c r="AU2795" s="25">
        <v>0</v>
      </c>
      <c r="AW2795" t="str">
        <f t="shared" si="233"/>
        <v>Phạm Thanh Hà</v>
      </c>
      <c r="AX2795" s="27" t="str">
        <f t="shared" si="234"/>
        <v xml:space="preserve">Đoàn Thị Trang </v>
      </c>
      <c r="AY2795" s="4" t="str">
        <f t="shared" si="235"/>
        <v>VIN+</v>
      </c>
    </row>
    <row r="2796" spans="1:51" outlineLevel="1" x14ac:dyDescent="0.25">
      <c r="A2796" s="4" t="s">
        <v>1104</v>
      </c>
      <c r="B2796" s="4" t="s">
        <v>797</v>
      </c>
      <c r="C2796" s="4" t="s">
        <v>451</v>
      </c>
      <c r="D2796" s="11" t="s">
        <v>775</v>
      </c>
      <c r="E2796" s="32" t="s">
        <v>540</v>
      </c>
      <c r="F2796" s="11" t="s">
        <v>710</v>
      </c>
      <c r="G2796" s="35">
        <v>5334120</v>
      </c>
      <c r="H2796" s="4" t="s">
        <v>3698</v>
      </c>
      <c r="I2796" s="4"/>
      <c r="J2796" s="4"/>
      <c r="K2796" s="4"/>
      <c r="L2796" s="4"/>
      <c r="M2796" s="33"/>
      <c r="N2796" s="38"/>
      <c r="O2796" s="33"/>
      <c r="P2796" s="244">
        <f t="shared" si="232"/>
        <v>3247.569</v>
      </c>
      <c r="Q2796" s="25"/>
      <c r="R2796" s="25"/>
      <c r="S2796" s="25"/>
      <c r="T2796" s="109"/>
      <c r="U2796" s="25"/>
      <c r="V2796" s="25"/>
      <c r="W2796" s="25"/>
      <c r="X2796" s="25">
        <v>0</v>
      </c>
      <c r="Y2796" s="25">
        <v>0</v>
      </c>
      <c r="Z2796" s="25">
        <v>2640.5740000000001</v>
      </c>
      <c r="AA2796" s="109"/>
      <c r="AB2796" s="25">
        <v>0</v>
      </c>
      <c r="AC2796" s="25">
        <v>0</v>
      </c>
      <c r="AD2796" s="25">
        <v>0</v>
      </c>
      <c r="AE2796" s="25">
        <v>0</v>
      </c>
      <c r="AF2796" s="25">
        <v>0</v>
      </c>
      <c r="AG2796" s="25">
        <v>0</v>
      </c>
      <c r="AH2796" s="109"/>
      <c r="AI2796" s="25">
        <v>0</v>
      </c>
      <c r="AJ2796" s="25">
        <v>0</v>
      </c>
      <c r="AK2796" s="123">
        <v>606.995</v>
      </c>
      <c r="AL2796" s="25">
        <v>0</v>
      </c>
      <c r="AM2796" s="25">
        <v>0</v>
      </c>
      <c r="AN2796" s="25">
        <v>0</v>
      </c>
      <c r="AO2796" s="109"/>
      <c r="AP2796" s="25">
        <v>0</v>
      </c>
      <c r="AQ2796" s="25">
        <v>0</v>
      </c>
      <c r="AR2796" s="25">
        <v>0</v>
      </c>
      <c r="AS2796" s="25">
        <v>0</v>
      </c>
      <c r="AT2796" s="25">
        <v>0</v>
      </c>
      <c r="AU2796" s="25">
        <v>0</v>
      </c>
      <c r="AW2796" t="str">
        <f t="shared" si="233"/>
        <v>Phạm Thanh Hà</v>
      </c>
      <c r="AX2796" s="27" t="str">
        <f t="shared" si="234"/>
        <v xml:space="preserve">Đoàn Thị Trang </v>
      </c>
      <c r="AY2796" s="4" t="str">
        <f t="shared" si="235"/>
        <v>VIN+</v>
      </c>
    </row>
    <row r="2797" spans="1:51" outlineLevel="1" x14ac:dyDescent="0.25">
      <c r="A2797" s="4" t="s">
        <v>1104</v>
      </c>
      <c r="B2797" s="4" t="s">
        <v>797</v>
      </c>
      <c r="C2797" s="4" t="s">
        <v>451</v>
      </c>
      <c r="D2797" s="11" t="s">
        <v>775</v>
      </c>
      <c r="E2797" s="32" t="s">
        <v>540</v>
      </c>
      <c r="F2797" s="11" t="s">
        <v>710</v>
      </c>
      <c r="G2797" s="35">
        <v>5130856</v>
      </c>
      <c r="H2797" s="4" t="s">
        <v>3699</v>
      </c>
      <c r="I2797" s="4"/>
      <c r="J2797" s="4"/>
      <c r="K2797" s="4"/>
      <c r="L2797" s="4"/>
      <c r="M2797" s="33"/>
      <c r="N2797" s="38"/>
      <c r="O2797" s="33"/>
      <c r="P2797" s="244">
        <f t="shared" si="232"/>
        <v>1137.1759999999999</v>
      </c>
      <c r="Q2797" s="25"/>
      <c r="R2797" s="25"/>
      <c r="S2797" s="25"/>
      <c r="T2797" s="109"/>
      <c r="U2797" s="25"/>
      <c r="V2797" s="25"/>
      <c r="W2797" s="25"/>
      <c r="X2797" s="25">
        <v>0</v>
      </c>
      <c r="Y2797" s="25">
        <v>0</v>
      </c>
      <c r="Z2797" s="25">
        <v>180.59800000000001</v>
      </c>
      <c r="AA2797" s="109"/>
      <c r="AB2797" s="25">
        <v>0</v>
      </c>
      <c r="AC2797" s="25">
        <v>0</v>
      </c>
      <c r="AD2797" s="25">
        <v>0</v>
      </c>
      <c r="AE2797" s="25">
        <v>0</v>
      </c>
      <c r="AF2797" s="25">
        <v>0</v>
      </c>
      <c r="AG2797" s="25">
        <v>0</v>
      </c>
      <c r="AH2797" s="109"/>
      <c r="AI2797" s="25">
        <v>0</v>
      </c>
      <c r="AJ2797" s="25">
        <v>0</v>
      </c>
      <c r="AK2797" s="123">
        <v>956.57799999999997</v>
      </c>
      <c r="AL2797" s="25">
        <v>0</v>
      </c>
      <c r="AM2797" s="25">
        <v>0</v>
      </c>
      <c r="AN2797" s="25">
        <v>0</v>
      </c>
      <c r="AO2797" s="109"/>
      <c r="AP2797" s="25">
        <v>0</v>
      </c>
      <c r="AQ2797" s="25">
        <v>0</v>
      </c>
      <c r="AR2797" s="25">
        <v>0</v>
      </c>
      <c r="AS2797" s="25">
        <v>0</v>
      </c>
      <c r="AT2797" s="25">
        <v>0</v>
      </c>
      <c r="AU2797" s="25">
        <v>0</v>
      </c>
      <c r="AW2797" t="str">
        <f t="shared" si="233"/>
        <v>Phạm Thanh Hà</v>
      </c>
      <c r="AX2797" s="27" t="str">
        <f t="shared" si="234"/>
        <v xml:space="preserve">Đoàn Thị Trang </v>
      </c>
      <c r="AY2797" s="4" t="str">
        <f t="shared" si="235"/>
        <v>VIN+</v>
      </c>
    </row>
    <row r="2798" spans="1:51" outlineLevel="1" x14ac:dyDescent="0.25">
      <c r="A2798" s="4" t="s">
        <v>1104</v>
      </c>
      <c r="B2798" s="4" t="s">
        <v>797</v>
      </c>
      <c r="C2798" s="4" t="s">
        <v>451</v>
      </c>
      <c r="D2798" s="11" t="s">
        <v>775</v>
      </c>
      <c r="E2798" s="32" t="s">
        <v>540</v>
      </c>
      <c r="F2798" s="11" t="s">
        <v>710</v>
      </c>
      <c r="G2798" s="35">
        <v>5331998</v>
      </c>
      <c r="H2798" s="4" t="s">
        <v>4141</v>
      </c>
      <c r="I2798" s="4"/>
      <c r="J2798" s="4"/>
      <c r="K2798" s="4"/>
      <c r="L2798" s="4"/>
      <c r="M2798" s="33"/>
      <c r="N2798" s="38"/>
      <c r="O2798" s="33"/>
      <c r="P2798" s="244">
        <f t="shared" si="232"/>
        <v>0</v>
      </c>
      <c r="Q2798" s="25"/>
      <c r="R2798" s="25"/>
      <c r="S2798" s="25"/>
      <c r="T2798" s="109"/>
      <c r="U2798" s="25"/>
      <c r="V2798" s="25"/>
      <c r="W2798" s="25"/>
      <c r="X2798" s="25">
        <v>0</v>
      </c>
      <c r="Y2798" s="25"/>
      <c r="Z2798" s="25">
        <v>0</v>
      </c>
      <c r="AA2798" s="109"/>
      <c r="AB2798" s="25">
        <v>0</v>
      </c>
      <c r="AC2798" s="25">
        <v>0</v>
      </c>
      <c r="AD2798" s="25">
        <v>0</v>
      </c>
      <c r="AE2798" s="25">
        <v>0</v>
      </c>
      <c r="AF2798" s="25">
        <v>0</v>
      </c>
      <c r="AG2798" s="25">
        <v>0</v>
      </c>
      <c r="AH2798" s="109"/>
      <c r="AI2798" s="25">
        <v>0</v>
      </c>
      <c r="AJ2798" s="25">
        <v>0</v>
      </c>
      <c r="AK2798" s="123">
        <v>0</v>
      </c>
      <c r="AL2798" s="25">
        <v>0</v>
      </c>
      <c r="AM2798" s="25">
        <v>0</v>
      </c>
      <c r="AN2798" s="25">
        <v>0</v>
      </c>
      <c r="AO2798" s="109"/>
      <c r="AP2798" s="25">
        <v>0</v>
      </c>
      <c r="AQ2798" s="25">
        <v>0</v>
      </c>
      <c r="AR2798" s="25">
        <v>0</v>
      </c>
      <c r="AS2798" s="25">
        <v>0</v>
      </c>
      <c r="AT2798" s="25">
        <v>0</v>
      </c>
      <c r="AU2798" s="25">
        <v>0</v>
      </c>
      <c r="AW2798" t="str">
        <f t="shared" si="233"/>
        <v>Phạm Thanh Hà</v>
      </c>
      <c r="AX2798" s="27" t="str">
        <f t="shared" si="234"/>
        <v xml:space="preserve">Đoàn Thị Trang </v>
      </c>
      <c r="AY2798" s="4" t="str">
        <f t="shared" si="235"/>
        <v>VIN+</v>
      </c>
    </row>
    <row r="2799" spans="1:51" outlineLevel="1" x14ac:dyDescent="0.25">
      <c r="A2799" s="4" t="s">
        <v>1104</v>
      </c>
      <c r="B2799" s="4" t="s">
        <v>797</v>
      </c>
      <c r="C2799" s="4" t="s">
        <v>451</v>
      </c>
      <c r="D2799" s="11" t="s">
        <v>775</v>
      </c>
      <c r="E2799" s="32" t="s">
        <v>540</v>
      </c>
      <c r="F2799" s="11" t="s">
        <v>710</v>
      </c>
      <c r="G2799" s="35">
        <v>5292132</v>
      </c>
      <c r="H2799" s="4" t="s">
        <v>4142</v>
      </c>
      <c r="I2799" s="4"/>
      <c r="J2799" s="4"/>
      <c r="K2799" s="4"/>
      <c r="L2799" s="4"/>
      <c r="M2799" s="33"/>
      <c r="N2799" s="38"/>
      <c r="O2799" s="33"/>
      <c r="P2799" s="244">
        <f t="shared" si="232"/>
        <v>602.93799999999999</v>
      </c>
      <c r="Q2799" s="25"/>
      <c r="R2799" s="25"/>
      <c r="S2799" s="25"/>
      <c r="T2799" s="109"/>
      <c r="U2799" s="25"/>
      <c r="V2799" s="25"/>
      <c r="W2799" s="25"/>
      <c r="X2799" s="25">
        <v>0</v>
      </c>
      <c r="Y2799" s="25"/>
      <c r="Z2799" s="25">
        <v>0</v>
      </c>
      <c r="AA2799" s="109"/>
      <c r="AB2799" s="25">
        <v>0</v>
      </c>
      <c r="AC2799" s="25">
        <v>0</v>
      </c>
      <c r="AD2799" s="25">
        <v>0</v>
      </c>
      <c r="AE2799" s="25">
        <v>0</v>
      </c>
      <c r="AF2799" s="25">
        <v>0</v>
      </c>
      <c r="AG2799" s="25">
        <v>0</v>
      </c>
      <c r="AH2799" s="109"/>
      <c r="AI2799" s="25">
        <v>0</v>
      </c>
      <c r="AJ2799" s="25">
        <v>0</v>
      </c>
      <c r="AK2799" s="123">
        <v>359.05700000000002</v>
      </c>
      <c r="AL2799" s="25">
        <v>0</v>
      </c>
      <c r="AM2799" s="25">
        <v>0</v>
      </c>
      <c r="AN2799" s="25">
        <v>0</v>
      </c>
      <c r="AO2799" s="109"/>
      <c r="AP2799" s="25">
        <v>243.881</v>
      </c>
      <c r="AQ2799" s="25">
        <v>0</v>
      </c>
      <c r="AR2799" s="25">
        <v>0</v>
      </c>
      <c r="AS2799" s="25">
        <v>0</v>
      </c>
      <c r="AT2799" s="25">
        <v>0</v>
      </c>
      <c r="AU2799" s="25">
        <v>0</v>
      </c>
      <c r="AW2799" t="str">
        <f t="shared" si="233"/>
        <v>Phạm Thanh Hà</v>
      </c>
      <c r="AX2799" s="27" t="str">
        <f t="shared" si="234"/>
        <v xml:space="preserve">Đoàn Thị Trang </v>
      </c>
      <c r="AY2799" s="4" t="str">
        <f t="shared" si="235"/>
        <v>VIN+</v>
      </c>
    </row>
    <row r="2800" spans="1:51" outlineLevel="1" x14ac:dyDescent="0.25">
      <c r="A2800" s="4" t="s">
        <v>1104</v>
      </c>
      <c r="B2800" s="4" t="s">
        <v>797</v>
      </c>
      <c r="C2800" s="4" t="s">
        <v>451</v>
      </c>
      <c r="D2800" s="11" t="s">
        <v>775</v>
      </c>
      <c r="E2800" s="32" t="s">
        <v>540</v>
      </c>
      <c r="F2800" s="11" t="s">
        <v>710</v>
      </c>
      <c r="G2800" s="35">
        <v>5127568</v>
      </c>
      <c r="H2800" s="4" t="s">
        <v>4143</v>
      </c>
      <c r="I2800" s="4"/>
      <c r="J2800" s="4"/>
      <c r="K2800" s="4"/>
      <c r="L2800" s="4"/>
      <c r="M2800" s="33"/>
      <c r="N2800" s="38"/>
      <c r="O2800" s="33"/>
      <c r="P2800" s="244">
        <f t="shared" si="232"/>
        <v>835.98500000000001</v>
      </c>
      <c r="Q2800" s="25"/>
      <c r="R2800" s="25"/>
      <c r="S2800" s="25"/>
      <c r="T2800" s="109"/>
      <c r="U2800" s="25"/>
      <c r="V2800" s="25"/>
      <c r="W2800" s="25"/>
      <c r="X2800" s="25">
        <v>0</v>
      </c>
      <c r="Y2800" s="25"/>
      <c r="Z2800" s="25">
        <v>0</v>
      </c>
      <c r="AA2800" s="109"/>
      <c r="AB2800" s="25">
        <v>835.98500000000001</v>
      </c>
      <c r="AC2800" s="25">
        <v>0</v>
      </c>
      <c r="AD2800" s="25">
        <v>0</v>
      </c>
      <c r="AE2800" s="25">
        <v>0</v>
      </c>
      <c r="AF2800" s="25">
        <v>0</v>
      </c>
      <c r="AG2800" s="25">
        <v>0</v>
      </c>
      <c r="AH2800" s="109"/>
      <c r="AI2800" s="25">
        <v>0</v>
      </c>
      <c r="AJ2800" s="25">
        <v>0</v>
      </c>
      <c r="AK2800" s="123">
        <v>0</v>
      </c>
      <c r="AL2800" s="25">
        <v>0</v>
      </c>
      <c r="AM2800" s="25">
        <v>0</v>
      </c>
      <c r="AN2800" s="25">
        <v>0</v>
      </c>
      <c r="AO2800" s="109"/>
      <c r="AP2800" s="25">
        <v>0</v>
      </c>
      <c r="AQ2800" s="25">
        <v>0</v>
      </c>
      <c r="AR2800" s="25">
        <v>0</v>
      </c>
      <c r="AS2800" s="25">
        <v>0</v>
      </c>
      <c r="AT2800" s="25">
        <v>0</v>
      </c>
      <c r="AU2800" s="25">
        <v>0</v>
      </c>
      <c r="AW2800" t="str">
        <f t="shared" si="233"/>
        <v>Phạm Thanh Hà</v>
      </c>
      <c r="AX2800" s="27" t="str">
        <f t="shared" si="234"/>
        <v xml:space="preserve">Đoàn Thị Trang </v>
      </c>
      <c r="AY2800" s="4" t="str">
        <f t="shared" si="235"/>
        <v>VIN+</v>
      </c>
    </row>
    <row r="2801" spans="1:51" outlineLevel="1" x14ac:dyDescent="0.25">
      <c r="A2801" s="4" t="s">
        <v>1104</v>
      </c>
      <c r="B2801" s="4" t="s">
        <v>797</v>
      </c>
      <c r="C2801" s="4" t="s">
        <v>451</v>
      </c>
      <c r="D2801" s="11" t="s">
        <v>775</v>
      </c>
      <c r="E2801" s="32" t="s">
        <v>540</v>
      </c>
      <c r="F2801" s="11" t="s">
        <v>710</v>
      </c>
      <c r="G2801" s="35">
        <v>5273452</v>
      </c>
      <c r="H2801" s="4" t="s">
        <v>4144</v>
      </c>
      <c r="I2801" s="4"/>
      <c r="J2801" s="4"/>
      <c r="K2801" s="4"/>
      <c r="L2801" s="4"/>
      <c r="M2801" s="33"/>
      <c r="N2801" s="38"/>
      <c r="O2801" s="33"/>
      <c r="P2801" s="244">
        <f t="shared" si="232"/>
        <v>0</v>
      </c>
      <c r="Q2801" s="25"/>
      <c r="R2801" s="25"/>
      <c r="S2801" s="25"/>
      <c r="T2801" s="109"/>
      <c r="U2801" s="25"/>
      <c r="V2801" s="25"/>
      <c r="W2801" s="25"/>
      <c r="X2801" s="25">
        <v>0</v>
      </c>
      <c r="Y2801" s="25"/>
      <c r="Z2801" s="25">
        <v>0</v>
      </c>
      <c r="AA2801" s="109"/>
      <c r="AB2801" s="25">
        <v>0</v>
      </c>
      <c r="AC2801" s="25">
        <v>0</v>
      </c>
      <c r="AD2801" s="25">
        <v>0</v>
      </c>
      <c r="AE2801" s="25">
        <v>0</v>
      </c>
      <c r="AF2801" s="25">
        <v>0</v>
      </c>
      <c r="AG2801" s="25">
        <v>0</v>
      </c>
      <c r="AH2801" s="109"/>
      <c r="AI2801" s="25">
        <v>0</v>
      </c>
      <c r="AJ2801" s="25">
        <v>0</v>
      </c>
      <c r="AK2801" s="123">
        <v>0</v>
      </c>
      <c r="AL2801" s="25">
        <v>0</v>
      </c>
      <c r="AM2801" s="25">
        <v>0</v>
      </c>
      <c r="AN2801" s="25">
        <v>0</v>
      </c>
      <c r="AO2801" s="109"/>
      <c r="AP2801" s="25">
        <v>0</v>
      </c>
      <c r="AQ2801" s="25">
        <v>0</v>
      </c>
      <c r="AR2801" s="25">
        <v>0</v>
      </c>
      <c r="AS2801" s="25">
        <v>0</v>
      </c>
      <c r="AT2801" s="25">
        <v>0</v>
      </c>
      <c r="AU2801" s="25">
        <v>0</v>
      </c>
      <c r="AW2801" t="str">
        <f t="shared" si="233"/>
        <v>Phạm Thanh Hà</v>
      </c>
      <c r="AX2801" s="27" t="str">
        <f t="shared" si="234"/>
        <v xml:space="preserve">Đoàn Thị Trang </v>
      </c>
      <c r="AY2801" s="4" t="str">
        <f t="shared" si="235"/>
        <v>VIN+</v>
      </c>
    </row>
    <row r="2802" spans="1:51" outlineLevel="1" x14ac:dyDescent="0.25">
      <c r="A2802" s="4" t="s">
        <v>1104</v>
      </c>
      <c r="B2802" s="4" t="s">
        <v>797</v>
      </c>
      <c r="C2802" s="4" t="s">
        <v>451</v>
      </c>
      <c r="D2802" s="11" t="s">
        <v>775</v>
      </c>
      <c r="E2802" s="32" t="s">
        <v>540</v>
      </c>
      <c r="F2802" s="11" t="s">
        <v>710</v>
      </c>
      <c r="G2802" s="35">
        <v>5132155</v>
      </c>
      <c r="H2802" s="4" t="s">
        <v>4145</v>
      </c>
      <c r="I2802" s="4"/>
      <c r="J2802" s="4"/>
      <c r="K2802" s="4"/>
      <c r="L2802" s="4"/>
      <c r="M2802" s="33"/>
      <c r="N2802" s="38"/>
      <c r="O2802" s="33"/>
      <c r="P2802" s="244">
        <f t="shared" si="232"/>
        <v>303.49700000000001</v>
      </c>
      <c r="Q2802" s="25"/>
      <c r="R2802" s="25"/>
      <c r="S2802" s="25"/>
      <c r="T2802" s="109"/>
      <c r="U2802" s="25"/>
      <c r="V2802" s="25"/>
      <c r="W2802" s="25"/>
      <c r="X2802" s="25">
        <v>0</v>
      </c>
      <c r="Y2802" s="25"/>
      <c r="Z2802" s="25">
        <v>0</v>
      </c>
      <c r="AA2802" s="109"/>
      <c r="AB2802" s="25">
        <v>0</v>
      </c>
      <c r="AC2802" s="25">
        <v>0</v>
      </c>
      <c r="AD2802" s="25">
        <v>0</v>
      </c>
      <c r="AE2802" s="25">
        <v>0</v>
      </c>
      <c r="AF2802" s="25">
        <v>0</v>
      </c>
      <c r="AG2802" s="25">
        <v>0</v>
      </c>
      <c r="AH2802" s="109"/>
      <c r="AI2802" s="25">
        <v>0</v>
      </c>
      <c r="AJ2802" s="25">
        <v>0</v>
      </c>
      <c r="AK2802" s="123">
        <v>303.49700000000001</v>
      </c>
      <c r="AL2802" s="25">
        <v>0</v>
      </c>
      <c r="AM2802" s="25">
        <v>0</v>
      </c>
      <c r="AN2802" s="25">
        <v>0</v>
      </c>
      <c r="AO2802" s="109"/>
      <c r="AP2802" s="25">
        <v>0</v>
      </c>
      <c r="AQ2802" s="25">
        <v>0</v>
      </c>
      <c r="AR2802" s="25">
        <v>0</v>
      </c>
      <c r="AS2802" s="25">
        <v>0</v>
      </c>
      <c r="AT2802" s="25">
        <v>0</v>
      </c>
      <c r="AU2802" s="25">
        <v>0</v>
      </c>
      <c r="AW2802" t="str">
        <f t="shared" si="233"/>
        <v>Phạm Thanh Hà</v>
      </c>
      <c r="AX2802" s="27" t="str">
        <f t="shared" si="234"/>
        <v xml:space="preserve">Đoàn Thị Trang </v>
      </c>
      <c r="AY2802" s="4" t="str">
        <f t="shared" si="235"/>
        <v>VIN+</v>
      </c>
    </row>
    <row r="2803" spans="1:51" outlineLevel="1" x14ac:dyDescent="0.25">
      <c r="A2803" s="4" t="s">
        <v>1104</v>
      </c>
      <c r="B2803" s="4" t="s">
        <v>797</v>
      </c>
      <c r="C2803" s="4" t="s">
        <v>451</v>
      </c>
      <c r="D2803" s="11" t="s">
        <v>775</v>
      </c>
      <c r="E2803" s="32" t="s">
        <v>540</v>
      </c>
      <c r="F2803" s="11" t="s">
        <v>710</v>
      </c>
      <c r="G2803" s="35">
        <v>5124620</v>
      </c>
      <c r="H2803" s="4" t="s">
        <v>4146</v>
      </c>
      <c r="I2803" s="4"/>
      <c r="J2803" s="4"/>
      <c r="K2803" s="4"/>
      <c r="L2803" s="4"/>
      <c r="M2803" s="33"/>
      <c r="N2803" s="38"/>
      <c r="O2803" s="33"/>
      <c r="P2803" s="244">
        <f t="shared" si="232"/>
        <v>715.39200000000005</v>
      </c>
      <c r="Q2803" s="25"/>
      <c r="R2803" s="25"/>
      <c r="S2803" s="25"/>
      <c r="T2803" s="109"/>
      <c r="U2803" s="25"/>
      <c r="V2803" s="25"/>
      <c r="W2803" s="25"/>
      <c r="X2803" s="25">
        <v>0</v>
      </c>
      <c r="Y2803" s="25"/>
      <c r="Z2803" s="25">
        <v>0</v>
      </c>
      <c r="AA2803" s="109"/>
      <c r="AB2803" s="25">
        <v>0</v>
      </c>
      <c r="AC2803" s="25">
        <v>0</v>
      </c>
      <c r="AD2803" s="25">
        <v>0</v>
      </c>
      <c r="AE2803" s="25">
        <v>0</v>
      </c>
      <c r="AF2803" s="25">
        <v>0</v>
      </c>
      <c r="AG2803" s="25">
        <v>0</v>
      </c>
      <c r="AH2803" s="109"/>
      <c r="AI2803" s="25">
        <v>0</v>
      </c>
      <c r="AJ2803" s="25">
        <v>0</v>
      </c>
      <c r="AK2803" s="123">
        <v>238.464</v>
      </c>
      <c r="AL2803" s="25">
        <v>0</v>
      </c>
      <c r="AM2803" s="25">
        <v>0</v>
      </c>
      <c r="AN2803" s="25">
        <v>0</v>
      </c>
      <c r="AO2803" s="109"/>
      <c r="AP2803" s="25">
        <v>476.928</v>
      </c>
      <c r="AQ2803" s="25">
        <v>0</v>
      </c>
      <c r="AR2803" s="25">
        <v>0</v>
      </c>
      <c r="AS2803" s="25">
        <v>0</v>
      </c>
      <c r="AT2803" s="25">
        <v>0</v>
      </c>
      <c r="AU2803" s="25">
        <v>0</v>
      </c>
      <c r="AW2803" t="str">
        <f t="shared" si="233"/>
        <v>Phạm Thanh Hà</v>
      </c>
      <c r="AX2803" s="27" t="str">
        <f t="shared" si="234"/>
        <v xml:space="preserve">Đoàn Thị Trang </v>
      </c>
      <c r="AY2803" s="4" t="str">
        <f t="shared" si="235"/>
        <v>VIN+</v>
      </c>
    </row>
    <row r="2804" spans="1:51" outlineLevel="1" x14ac:dyDescent="0.25">
      <c r="A2804" s="4" t="s">
        <v>1104</v>
      </c>
      <c r="B2804" s="4" t="s">
        <v>797</v>
      </c>
      <c r="C2804" s="4" t="s">
        <v>451</v>
      </c>
      <c r="D2804" s="11" t="s">
        <v>775</v>
      </c>
      <c r="E2804" s="32" t="s">
        <v>540</v>
      </c>
      <c r="F2804" s="11" t="s">
        <v>710</v>
      </c>
      <c r="G2804" s="35">
        <v>5135086</v>
      </c>
      <c r="H2804" s="4" t="s">
        <v>4147</v>
      </c>
      <c r="I2804" s="4"/>
      <c r="J2804" s="4"/>
      <c r="K2804" s="4"/>
      <c r="L2804" s="4"/>
      <c r="M2804" s="33"/>
      <c r="N2804" s="38"/>
      <c r="O2804" s="33"/>
      <c r="P2804" s="244">
        <f t="shared" si="232"/>
        <v>1197.1799999999998</v>
      </c>
      <c r="Q2804" s="25"/>
      <c r="R2804" s="25"/>
      <c r="S2804" s="25"/>
      <c r="T2804" s="109"/>
      <c r="U2804" s="25"/>
      <c r="V2804" s="25"/>
      <c r="W2804" s="25"/>
      <c r="X2804" s="25">
        <v>0</v>
      </c>
      <c r="Y2804" s="25"/>
      <c r="Z2804" s="25">
        <v>0</v>
      </c>
      <c r="AA2804" s="109"/>
      <c r="AB2804" s="25">
        <v>597.52099999999996</v>
      </c>
      <c r="AC2804" s="25">
        <v>0</v>
      </c>
      <c r="AD2804" s="25">
        <v>0</v>
      </c>
      <c r="AE2804" s="25">
        <v>0</v>
      </c>
      <c r="AF2804" s="25">
        <v>0</v>
      </c>
      <c r="AG2804" s="25">
        <v>0</v>
      </c>
      <c r="AH2804" s="109"/>
      <c r="AI2804" s="25">
        <v>0</v>
      </c>
      <c r="AJ2804" s="25">
        <v>0</v>
      </c>
      <c r="AK2804" s="123">
        <v>0</v>
      </c>
      <c r="AL2804" s="25">
        <v>0</v>
      </c>
      <c r="AM2804" s="25">
        <v>0</v>
      </c>
      <c r="AN2804" s="25">
        <v>0</v>
      </c>
      <c r="AO2804" s="109"/>
      <c r="AP2804" s="25">
        <v>599.65899999999999</v>
      </c>
      <c r="AQ2804" s="25">
        <v>0</v>
      </c>
      <c r="AR2804" s="25">
        <v>0</v>
      </c>
      <c r="AS2804" s="25">
        <v>0</v>
      </c>
      <c r="AT2804" s="25">
        <v>0</v>
      </c>
      <c r="AU2804" s="25">
        <v>0</v>
      </c>
      <c r="AW2804" t="str">
        <f t="shared" si="233"/>
        <v>Phạm Thanh Hà</v>
      </c>
      <c r="AX2804" s="27" t="str">
        <f t="shared" si="234"/>
        <v xml:space="preserve">Đoàn Thị Trang </v>
      </c>
      <c r="AY2804" s="4" t="str">
        <f t="shared" si="235"/>
        <v>VIN+</v>
      </c>
    </row>
    <row r="2805" spans="1:51" outlineLevel="1" x14ac:dyDescent="0.25">
      <c r="A2805" s="4" t="s">
        <v>1104</v>
      </c>
      <c r="B2805" s="4" t="s">
        <v>797</v>
      </c>
      <c r="C2805" s="4" t="s">
        <v>451</v>
      </c>
      <c r="D2805" s="11" t="s">
        <v>775</v>
      </c>
      <c r="E2805" s="32" t="s">
        <v>540</v>
      </c>
      <c r="F2805" s="11" t="s">
        <v>710</v>
      </c>
      <c r="G2805" s="35">
        <v>5123320</v>
      </c>
      <c r="H2805" s="4" t="s">
        <v>4148</v>
      </c>
      <c r="I2805" s="4"/>
      <c r="J2805" s="4"/>
      <c r="K2805" s="4"/>
      <c r="L2805" s="4"/>
      <c r="M2805" s="33"/>
      <c r="N2805" s="38"/>
      <c r="O2805" s="33"/>
      <c r="P2805" s="244">
        <f t="shared" si="232"/>
        <v>1081.616</v>
      </c>
      <c r="Q2805" s="25"/>
      <c r="R2805" s="25"/>
      <c r="S2805" s="25"/>
      <c r="T2805" s="109"/>
      <c r="U2805" s="25"/>
      <c r="V2805" s="25"/>
      <c r="W2805" s="25"/>
      <c r="X2805" s="25">
        <v>0</v>
      </c>
      <c r="Y2805" s="25"/>
      <c r="Z2805" s="25">
        <v>0</v>
      </c>
      <c r="AA2805" s="109"/>
      <c r="AB2805" s="25">
        <v>0</v>
      </c>
      <c r="AC2805" s="25">
        <v>0</v>
      </c>
      <c r="AD2805" s="25">
        <v>0</v>
      </c>
      <c r="AE2805" s="25">
        <v>0</v>
      </c>
      <c r="AF2805" s="25">
        <v>0</v>
      </c>
      <c r="AG2805" s="25">
        <v>0</v>
      </c>
      <c r="AH2805" s="109"/>
      <c r="AI2805" s="25">
        <v>0</v>
      </c>
      <c r="AJ2805" s="25">
        <v>0</v>
      </c>
      <c r="AK2805" s="123">
        <v>597.52099999999996</v>
      </c>
      <c r="AL2805" s="25">
        <v>0</v>
      </c>
      <c r="AM2805" s="25">
        <v>0</v>
      </c>
      <c r="AN2805" s="25">
        <v>0</v>
      </c>
      <c r="AO2805" s="109"/>
      <c r="AP2805" s="25">
        <v>0</v>
      </c>
      <c r="AQ2805" s="25">
        <v>0</v>
      </c>
      <c r="AR2805" s="25">
        <v>0</v>
      </c>
      <c r="AS2805" s="25">
        <v>0</v>
      </c>
      <c r="AT2805" s="25">
        <v>0</v>
      </c>
      <c r="AU2805" s="25">
        <v>484.09500000000003</v>
      </c>
      <c r="AW2805" t="str">
        <f t="shared" si="233"/>
        <v>Phạm Thanh Hà</v>
      </c>
      <c r="AX2805" s="27" t="str">
        <f t="shared" si="234"/>
        <v xml:space="preserve">Đoàn Thị Trang </v>
      </c>
      <c r="AY2805" s="4" t="str">
        <f t="shared" si="235"/>
        <v>VIN+</v>
      </c>
    </row>
    <row r="2806" spans="1:51" outlineLevel="1" x14ac:dyDescent="0.25">
      <c r="A2806" s="4" t="s">
        <v>1104</v>
      </c>
      <c r="B2806" s="4" t="s">
        <v>797</v>
      </c>
      <c r="C2806" s="4" t="s">
        <v>451</v>
      </c>
      <c r="D2806" s="11" t="s">
        <v>775</v>
      </c>
      <c r="E2806" s="32" t="s">
        <v>540</v>
      </c>
      <c r="F2806" s="11" t="s">
        <v>710</v>
      </c>
      <c r="G2806" s="35">
        <v>5120707</v>
      </c>
      <c r="H2806" s="4" t="s">
        <v>4149</v>
      </c>
      <c r="I2806" s="4"/>
      <c r="J2806" s="4"/>
      <c r="K2806" s="4"/>
      <c r="L2806" s="4"/>
      <c r="M2806" s="33"/>
      <c r="N2806" s="38"/>
      <c r="O2806" s="33"/>
      <c r="P2806" s="244">
        <f t="shared" si="232"/>
        <v>780.42499999999995</v>
      </c>
      <c r="Q2806" s="25"/>
      <c r="R2806" s="25"/>
      <c r="S2806" s="25"/>
      <c r="T2806" s="109"/>
      <c r="U2806" s="25"/>
      <c r="V2806" s="25"/>
      <c r="W2806" s="25"/>
      <c r="X2806" s="25">
        <v>0</v>
      </c>
      <c r="Y2806" s="25"/>
      <c r="Z2806" s="25">
        <v>0</v>
      </c>
      <c r="AA2806" s="109"/>
      <c r="AB2806" s="25">
        <v>0</v>
      </c>
      <c r="AC2806" s="25">
        <v>0</v>
      </c>
      <c r="AD2806" s="25">
        <v>0</v>
      </c>
      <c r="AE2806" s="25">
        <v>0</v>
      </c>
      <c r="AF2806" s="25">
        <v>0</v>
      </c>
      <c r="AG2806" s="25">
        <v>0</v>
      </c>
      <c r="AH2806" s="109"/>
      <c r="AI2806" s="25">
        <v>0</v>
      </c>
      <c r="AJ2806" s="25">
        <v>0</v>
      </c>
      <c r="AK2806" s="123">
        <v>476.928</v>
      </c>
      <c r="AL2806" s="25">
        <v>0</v>
      </c>
      <c r="AM2806" s="25">
        <v>0</v>
      </c>
      <c r="AN2806" s="25">
        <v>0</v>
      </c>
      <c r="AO2806" s="109"/>
      <c r="AP2806" s="25">
        <v>0</v>
      </c>
      <c r="AQ2806" s="25">
        <v>0</v>
      </c>
      <c r="AR2806" s="25">
        <v>0</v>
      </c>
      <c r="AS2806" s="25">
        <v>0</v>
      </c>
      <c r="AT2806" s="25">
        <v>0</v>
      </c>
      <c r="AU2806" s="25">
        <v>303.49700000000001</v>
      </c>
      <c r="AW2806" t="str">
        <f t="shared" si="233"/>
        <v>Phạm Thanh Hà</v>
      </c>
      <c r="AX2806" s="27" t="str">
        <f t="shared" si="234"/>
        <v xml:space="preserve">Đoàn Thị Trang </v>
      </c>
      <c r="AY2806" s="4" t="str">
        <f t="shared" si="235"/>
        <v>VIN+</v>
      </c>
    </row>
    <row r="2807" spans="1:51" outlineLevel="1" x14ac:dyDescent="0.25">
      <c r="A2807" s="4" t="s">
        <v>1104</v>
      </c>
      <c r="B2807" s="4" t="s">
        <v>797</v>
      </c>
      <c r="C2807" s="4" t="s">
        <v>451</v>
      </c>
      <c r="D2807" s="11" t="s">
        <v>775</v>
      </c>
      <c r="E2807" s="32" t="s">
        <v>540</v>
      </c>
      <c r="F2807" s="11" t="s">
        <v>710</v>
      </c>
      <c r="G2807" s="35">
        <v>5277496</v>
      </c>
      <c r="H2807" s="4" t="s">
        <v>4150</v>
      </c>
      <c r="I2807" s="4"/>
      <c r="J2807" s="4"/>
      <c r="K2807" s="4"/>
      <c r="L2807" s="4"/>
      <c r="M2807" s="33"/>
      <c r="N2807" s="38"/>
      <c r="O2807" s="33"/>
      <c r="P2807" s="244">
        <f t="shared" si="232"/>
        <v>419.06200000000001</v>
      </c>
      <c r="Q2807" s="25"/>
      <c r="R2807" s="25"/>
      <c r="S2807" s="25"/>
      <c r="T2807" s="109"/>
      <c r="U2807" s="25"/>
      <c r="V2807" s="25"/>
      <c r="W2807" s="25"/>
      <c r="X2807" s="25">
        <v>0</v>
      </c>
      <c r="Y2807" s="25"/>
      <c r="Z2807" s="25">
        <v>0</v>
      </c>
      <c r="AA2807" s="109"/>
      <c r="AB2807" s="25">
        <v>0</v>
      </c>
      <c r="AC2807" s="25">
        <v>0</v>
      </c>
      <c r="AD2807" s="25">
        <v>0</v>
      </c>
      <c r="AE2807" s="25">
        <v>0</v>
      </c>
      <c r="AF2807" s="25">
        <v>0</v>
      </c>
      <c r="AG2807" s="25">
        <v>0</v>
      </c>
      <c r="AH2807" s="109"/>
      <c r="AI2807" s="25">
        <v>0</v>
      </c>
      <c r="AJ2807" s="25">
        <v>0</v>
      </c>
      <c r="AK2807" s="123">
        <v>180.59800000000001</v>
      </c>
      <c r="AL2807" s="25">
        <v>0</v>
      </c>
      <c r="AM2807" s="25">
        <v>0</v>
      </c>
      <c r="AN2807" s="25">
        <v>0</v>
      </c>
      <c r="AO2807" s="109"/>
      <c r="AP2807" s="25">
        <v>238.464</v>
      </c>
      <c r="AQ2807" s="25">
        <v>0</v>
      </c>
      <c r="AR2807" s="25">
        <v>0</v>
      </c>
      <c r="AS2807" s="25">
        <v>0</v>
      </c>
      <c r="AT2807" s="25">
        <v>0</v>
      </c>
      <c r="AU2807" s="25">
        <v>0</v>
      </c>
      <c r="AW2807" t="str">
        <f t="shared" si="233"/>
        <v>Phạm Thanh Hà</v>
      </c>
      <c r="AX2807" s="27" t="str">
        <f t="shared" si="234"/>
        <v xml:space="preserve">Đoàn Thị Trang </v>
      </c>
      <c r="AY2807" s="4" t="str">
        <f t="shared" si="235"/>
        <v>VIN+</v>
      </c>
    </row>
    <row r="2808" spans="1:51" outlineLevel="1" x14ac:dyDescent="0.25">
      <c r="A2808" s="4" t="s">
        <v>1104</v>
      </c>
      <c r="B2808" s="4" t="s">
        <v>797</v>
      </c>
      <c r="C2808" s="4" t="s">
        <v>451</v>
      </c>
      <c r="D2808" s="11" t="s">
        <v>775</v>
      </c>
      <c r="E2808" s="32" t="s">
        <v>540</v>
      </c>
      <c r="F2808" s="11" t="s">
        <v>710</v>
      </c>
      <c r="G2808" s="35">
        <v>5338593</v>
      </c>
      <c r="H2808" s="4" t="s">
        <v>4151</v>
      </c>
      <c r="I2808" s="4"/>
      <c r="J2808" s="4"/>
      <c r="K2808" s="4"/>
      <c r="L2808" s="4"/>
      <c r="M2808" s="33"/>
      <c r="N2808" s="38"/>
      <c r="O2808" s="33"/>
      <c r="P2808" s="244">
        <f t="shared" si="232"/>
        <v>1083.7539999999999</v>
      </c>
      <c r="Q2808" s="25"/>
      <c r="R2808" s="25"/>
      <c r="S2808" s="25"/>
      <c r="T2808" s="109"/>
      <c r="U2808" s="25"/>
      <c r="V2808" s="25"/>
      <c r="W2808" s="25"/>
      <c r="X2808" s="25">
        <v>0</v>
      </c>
      <c r="Y2808" s="25"/>
      <c r="Z2808" s="25">
        <v>0</v>
      </c>
      <c r="AA2808" s="109"/>
      <c r="AB2808" s="25">
        <v>0</v>
      </c>
      <c r="AC2808" s="25">
        <v>0</v>
      </c>
      <c r="AD2808" s="25">
        <v>0</v>
      </c>
      <c r="AE2808" s="25">
        <v>0</v>
      </c>
      <c r="AF2808" s="25">
        <v>0</v>
      </c>
      <c r="AG2808" s="25">
        <v>0</v>
      </c>
      <c r="AH2808" s="109"/>
      <c r="AI2808" s="25">
        <v>0</v>
      </c>
      <c r="AJ2808" s="25">
        <v>0</v>
      </c>
      <c r="AK2808" s="123">
        <v>0</v>
      </c>
      <c r="AL2808" s="25">
        <v>0</v>
      </c>
      <c r="AM2808" s="25">
        <v>0</v>
      </c>
      <c r="AN2808" s="25">
        <v>0</v>
      </c>
      <c r="AO2808" s="109"/>
      <c r="AP2808" s="25">
        <v>541.96100000000001</v>
      </c>
      <c r="AQ2808" s="25">
        <v>0</v>
      </c>
      <c r="AR2808" s="25">
        <v>0</v>
      </c>
      <c r="AS2808" s="25">
        <v>0</v>
      </c>
      <c r="AT2808" s="25">
        <v>0</v>
      </c>
      <c r="AU2808" s="25">
        <v>541.79300000000001</v>
      </c>
      <c r="AW2808" t="str">
        <f t="shared" si="233"/>
        <v>Phạm Thanh Hà</v>
      </c>
      <c r="AX2808" s="27" t="str">
        <f t="shared" si="234"/>
        <v xml:space="preserve">Đoàn Thị Trang </v>
      </c>
      <c r="AY2808" s="4" t="str">
        <f t="shared" si="235"/>
        <v>VIN+</v>
      </c>
    </row>
    <row r="2809" spans="1:51" outlineLevel="1" x14ac:dyDescent="0.25">
      <c r="A2809" s="4" t="s">
        <v>1104</v>
      </c>
      <c r="B2809" s="4" t="s">
        <v>797</v>
      </c>
      <c r="C2809" s="4" t="s">
        <v>451</v>
      </c>
      <c r="D2809" s="11" t="s">
        <v>775</v>
      </c>
      <c r="E2809" s="32" t="s">
        <v>540</v>
      </c>
      <c r="F2809" s="11" t="s">
        <v>710</v>
      </c>
      <c r="G2809" s="35">
        <v>5127973</v>
      </c>
      <c r="H2809" s="4" t="s">
        <v>4152</v>
      </c>
      <c r="I2809" s="4"/>
      <c r="J2809" s="4"/>
      <c r="K2809" s="4"/>
      <c r="L2809" s="4"/>
      <c r="M2809" s="33"/>
      <c r="N2809" s="38"/>
      <c r="O2809" s="33"/>
      <c r="P2809" s="244">
        <f t="shared" si="232"/>
        <v>359.05700000000002</v>
      </c>
      <c r="Q2809" s="25"/>
      <c r="R2809" s="25"/>
      <c r="S2809" s="25"/>
      <c r="T2809" s="109"/>
      <c r="U2809" s="25"/>
      <c r="V2809" s="25"/>
      <c r="W2809" s="25"/>
      <c r="X2809" s="25">
        <v>0</v>
      </c>
      <c r="Y2809" s="25"/>
      <c r="Z2809" s="25">
        <v>0</v>
      </c>
      <c r="AA2809" s="109"/>
      <c r="AB2809" s="25">
        <v>0</v>
      </c>
      <c r="AC2809" s="25">
        <v>0</v>
      </c>
      <c r="AD2809" s="25">
        <v>0</v>
      </c>
      <c r="AE2809" s="25">
        <v>0</v>
      </c>
      <c r="AF2809" s="25">
        <v>0</v>
      </c>
      <c r="AG2809" s="25">
        <v>0</v>
      </c>
      <c r="AH2809" s="109"/>
      <c r="AI2809" s="25">
        <v>0</v>
      </c>
      <c r="AJ2809" s="25">
        <v>0</v>
      </c>
      <c r="AK2809" s="123">
        <v>0</v>
      </c>
      <c r="AL2809" s="25">
        <v>359.05700000000002</v>
      </c>
      <c r="AM2809" s="25">
        <v>0</v>
      </c>
      <c r="AN2809" s="25">
        <v>0</v>
      </c>
      <c r="AO2809" s="109"/>
      <c r="AP2809" s="25">
        <v>0</v>
      </c>
      <c r="AQ2809" s="25">
        <v>0</v>
      </c>
      <c r="AR2809" s="25">
        <v>0</v>
      </c>
      <c r="AS2809" s="25">
        <v>0</v>
      </c>
      <c r="AT2809" s="25">
        <v>0</v>
      </c>
      <c r="AU2809" s="25">
        <v>0</v>
      </c>
      <c r="AW2809" t="str">
        <f t="shared" si="233"/>
        <v>Phạm Thanh Hà</v>
      </c>
      <c r="AX2809" s="27" t="str">
        <f t="shared" si="234"/>
        <v xml:space="preserve">Đoàn Thị Trang </v>
      </c>
      <c r="AY2809" s="4" t="str">
        <f t="shared" si="235"/>
        <v>VIN+</v>
      </c>
    </row>
    <row r="2810" spans="1:51" outlineLevel="1" x14ac:dyDescent="0.25">
      <c r="A2810" s="4" t="s">
        <v>1104</v>
      </c>
      <c r="B2810" s="4" t="s">
        <v>797</v>
      </c>
      <c r="C2810" s="4" t="s">
        <v>451</v>
      </c>
      <c r="D2810" s="11" t="s">
        <v>775</v>
      </c>
      <c r="E2810" s="32" t="s">
        <v>540</v>
      </c>
      <c r="F2810" s="11" t="s">
        <v>710</v>
      </c>
      <c r="G2810" s="35">
        <v>5128446</v>
      </c>
      <c r="H2810" s="4" t="s">
        <v>4153</v>
      </c>
      <c r="I2810" s="4"/>
      <c r="J2810" s="4"/>
      <c r="K2810" s="4"/>
      <c r="L2810" s="4"/>
      <c r="M2810" s="33"/>
      <c r="N2810" s="38"/>
      <c r="O2810" s="33"/>
      <c r="P2810" s="244">
        <f t="shared" si="232"/>
        <v>359.05700000000002</v>
      </c>
      <c r="Q2810" s="25"/>
      <c r="R2810" s="25"/>
      <c r="S2810" s="25"/>
      <c r="T2810" s="109"/>
      <c r="U2810" s="25"/>
      <c r="V2810" s="25"/>
      <c r="W2810" s="25"/>
      <c r="X2810" s="25">
        <v>0</v>
      </c>
      <c r="Y2810" s="25"/>
      <c r="Z2810" s="25">
        <v>0</v>
      </c>
      <c r="AA2810" s="109"/>
      <c r="AB2810" s="25">
        <v>0</v>
      </c>
      <c r="AC2810" s="25">
        <v>0</v>
      </c>
      <c r="AD2810" s="25">
        <v>0</v>
      </c>
      <c r="AE2810" s="25">
        <v>0</v>
      </c>
      <c r="AF2810" s="25">
        <v>0</v>
      </c>
      <c r="AG2810" s="25">
        <v>0</v>
      </c>
      <c r="AH2810" s="109"/>
      <c r="AI2810" s="25">
        <v>0</v>
      </c>
      <c r="AJ2810" s="25">
        <v>0</v>
      </c>
      <c r="AK2810" s="123">
        <v>0</v>
      </c>
      <c r="AL2810" s="25">
        <v>0</v>
      </c>
      <c r="AM2810" s="25">
        <v>0</v>
      </c>
      <c r="AN2810" s="25">
        <v>0</v>
      </c>
      <c r="AO2810" s="109"/>
      <c r="AP2810" s="25">
        <v>359.05700000000002</v>
      </c>
      <c r="AQ2810" s="25">
        <v>0</v>
      </c>
      <c r="AR2810" s="25">
        <v>0</v>
      </c>
      <c r="AS2810" s="25">
        <v>0</v>
      </c>
      <c r="AT2810" s="25">
        <v>0</v>
      </c>
      <c r="AU2810" s="25">
        <v>0</v>
      </c>
      <c r="AW2810" t="str">
        <f t="shared" si="233"/>
        <v>Phạm Thanh Hà</v>
      </c>
      <c r="AX2810" s="27" t="str">
        <f t="shared" si="234"/>
        <v xml:space="preserve">Đoàn Thị Trang </v>
      </c>
      <c r="AY2810" s="4" t="str">
        <f t="shared" si="235"/>
        <v>VIN+</v>
      </c>
    </row>
    <row r="2811" spans="1:51" outlineLevel="1" x14ac:dyDescent="0.25">
      <c r="A2811" s="4" t="s">
        <v>1104</v>
      </c>
      <c r="B2811" s="4" t="s">
        <v>797</v>
      </c>
      <c r="C2811" s="4" t="s">
        <v>451</v>
      </c>
      <c r="D2811" s="11" t="s">
        <v>775</v>
      </c>
      <c r="E2811" s="32" t="s">
        <v>540</v>
      </c>
      <c r="F2811" s="11" t="s">
        <v>710</v>
      </c>
      <c r="G2811" s="35">
        <v>5122888</v>
      </c>
      <c r="H2811" s="4" t="s">
        <v>4154</v>
      </c>
      <c r="I2811" s="4"/>
      <c r="J2811" s="4"/>
      <c r="K2811" s="4"/>
      <c r="L2811" s="4"/>
      <c r="M2811" s="33"/>
      <c r="N2811" s="38"/>
      <c r="O2811" s="33"/>
      <c r="P2811" s="244">
        <f t="shared" si="232"/>
        <v>238.464</v>
      </c>
      <c r="Q2811" s="25"/>
      <c r="R2811" s="25"/>
      <c r="S2811" s="25"/>
      <c r="T2811" s="109"/>
      <c r="U2811" s="25"/>
      <c r="V2811" s="25"/>
      <c r="W2811" s="25"/>
      <c r="X2811" s="25">
        <v>0</v>
      </c>
      <c r="Y2811" s="25"/>
      <c r="Z2811" s="25">
        <v>0</v>
      </c>
      <c r="AA2811" s="109"/>
      <c r="AB2811" s="25">
        <v>0</v>
      </c>
      <c r="AC2811" s="25">
        <v>0</v>
      </c>
      <c r="AD2811" s="25">
        <v>0</v>
      </c>
      <c r="AE2811" s="25">
        <v>0</v>
      </c>
      <c r="AF2811" s="25">
        <v>0</v>
      </c>
      <c r="AG2811" s="25">
        <v>0</v>
      </c>
      <c r="AH2811" s="109"/>
      <c r="AI2811" s="25">
        <v>0</v>
      </c>
      <c r="AJ2811" s="25">
        <v>0</v>
      </c>
      <c r="AK2811" s="123">
        <v>238.464</v>
      </c>
      <c r="AL2811" s="25">
        <v>0</v>
      </c>
      <c r="AM2811" s="25">
        <v>0</v>
      </c>
      <c r="AN2811" s="25">
        <v>0</v>
      </c>
      <c r="AO2811" s="109"/>
      <c r="AP2811" s="25">
        <v>0</v>
      </c>
      <c r="AQ2811" s="25">
        <v>0</v>
      </c>
      <c r="AR2811" s="25">
        <v>0</v>
      </c>
      <c r="AS2811" s="25">
        <v>0</v>
      </c>
      <c r="AT2811" s="25">
        <v>0</v>
      </c>
      <c r="AU2811" s="25">
        <v>0</v>
      </c>
      <c r="AW2811" t="str">
        <f t="shared" si="233"/>
        <v>Phạm Thanh Hà</v>
      </c>
      <c r="AX2811" s="27" t="str">
        <f t="shared" si="234"/>
        <v xml:space="preserve">Đoàn Thị Trang </v>
      </c>
      <c r="AY2811" s="4" t="str">
        <f t="shared" si="235"/>
        <v>VIN+</v>
      </c>
    </row>
    <row r="2812" spans="1:51" outlineLevel="1" x14ac:dyDescent="0.25">
      <c r="A2812" s="4" t="s">
        <v>1104</v>
      </c>
      <c r="B2812" s="4" t="s">
        <v>797</v>
      </c>
      <c r="C2812" s="4" t="s">
        <v>451</v>
      </c>
      <c r="D2812" s="11" t="s">
        <v>775</v>
      </c>
      <c r="E2812" s="32" t="s">
        <v>540</v>
      </c>
      <c r="F2812" s="11" t="s">
        <v>710</v>
      </c>
      <c r="G2812" s="35">
        <v>5274828</v>
      </c>
      <c r="H2812" s="4" t="s">
        <v>4155</v>
      </c>
      <c r="I2812" s="4"/>
      <c r="J2812" s="4"/>
      <c r="K2812" s="4"/>
      <c r="L2812" s="4"/>
      <c r="M2812" s="33"/>
      <c r="N2812" s="38"/>
      <c r="O2812" s="33"/>
      <c r="P2812" s="244">
        <f t="shared" si="232"/>
        <v>238.464</v>
      </c>
      <c r="Q2812" s="25"/>
      <c r="R2812" s="25"/>
      <c r="S2812" s="25"/>
      <c r="T2812" s="109"/>
      <c r="U2812" s="25"/>
      <c r="V2812" s="25"/>
      <c r="W2812" s="25"/>
      <c r="X2812" s="25">
        <v>0</v>
      </c>
      <c r="Y2812" s="25"/>
      <c r="Z2812" s="25">
        <v>0</v>
      </c>
      <c r="AA2812" s="109"/>
      <c r="AB2812" s="25">
        <v>0</v>
      </c>
      <c r="AC2812" s="25">
        <v>0</v>
      </c>
      <c r="AD2812" s="25">
        <v>0</v>
      </c>
      <c r="AE2812" s="25">
        <v>0</v>
      </c>
      <c r="AF2812" s="25">
        <v>238.464</v>
      </c>
      <c r="AG2812" s="25">
        <v>0</v>
      </c>
      <c r="AH2812" s="109"/>
      <c r="AI2812" s="25">
        <v>0</v>
      </c>
      <c r="AJ2812" s="25">
        <v>0</v>
      </c>
      <c r="AK2812" s="123">
        <v>0</v>
      </c>
      <c r="AL2812" s="25">
        <v>0</v>
      </c>
      <c r="AM2812" s="25">
        <v>0</v>
      </c>
      <c r="AN2812" s="25">
        <v>0</v>
      </c>
      <c r="AO2812" s="109"/>
      <c r="AP2812" s="25">
        <v>0</v>
      </c>
      <c r="AQ2812" s="25">
        <v>0</v>
      </c>
      <c r="AR2812" s="25">
        <v>0</v>
      </c>
      <c r="AS2812" s="25">
        <v>0</v>
      </c>
      <c r="AT2812" s="25">
        <v>0</v>
      </c>
      <c r="AU2812" s="25">
        <v>0</v>
      </c>
      <c r="AW2812" t="str">
        <f t="shared" si="233"/>
        <v>Phạm Thanh Hà</v>
      </c>
      <c r="AX2812" s="27" t="str">
        <f t="shared" si="234"/>
        <v xml:space="preserve">Đoàn Thị Trang </v>
      </c>
      <c r="AY2812" s="4" t="str">
        <f t="shared" si="235"/>
        <v>VIN+</v>
      </c>
    </row>
    <row r="2813" spans="1:51" outlineLevel="1" x14ac:dyDescent="0.25">
      <c r="A2813" s="4" t="s">
        <v>1104</v>
      </c>
      <c r="B2813" s="4" t="s">
        <v>797</v>
      </c>
      <c r="C2813" s="4" t="s">
        <v>451</v>
      </c>
      <c r="D2813" s="11" t="s">
        <v>775</v>
      </c>
      <c r="E2813" s="32" t="s">
        <v>540</v>
      </c>
      <c r="F2813" s="11" t="s">
        <v>710</v>
      </c>
      <c r="G2813" s="35">
        <v>5274330</v>
      </c>
      <c r="H2813" s="4" t="s">
        <v>4156</v>
      </c>
      <c r="I2813" s="4"/>
      <c r="J2813" s="4"/>
      <c r="K2813" s="4"/>
      <c r="L2813" s="4"/>
      <c r="M2813" s="33"/>
      <c r="N2813" s="38"/>
      <c r="O2813" s="33"/>
      <c r="P2813" s="244">
        <f t="shared" si="232"/>
        <v>180.59800000000001</v>
      </c>
      <c r="Q2813" s="25"/>
      <c r="R2813" s="25"/>
      <c r="S2813" s="25"/>
      <c r="T2813" s="109"/>
      <c r="U2813" s="25"/>
      <c r="V2813" s="25"/>
      <c r="W2813" s="25"/>
      <c r="X2813" s="25">
        <v>0</v>
      </c>
      <c r="Y2813" s="25"/>
      <c r="Z2813" s="25">
        <v>0</v>
      </c>
      <c r="AA2813" s="109"/>
      <c r="AB2813" s="25">
        <v>0</v>
      </c>
      <c r="AC2813" s="25">
        <v>0</v>
      </c>
      <c r="AD2813" s="25">
        <v>0</v>
      </c>
      <c r="AE2813" s="25">
        <v>0</v>
      </c>
      <c r="AF2813" s="25">
        <v>0</v>
      </c>
      <c r="AG2813" s="25">
        <v>0</v>
      </c>
      <c r="AH2813" s="109"/>
      <c r="AI2813" s="25">
        <v>0</v>
      </c>
      <c r="AJ2813" s="25">
        <v>0</v>
      </c>
      <c r="AK2813" s="123">
        <v>0</v>
      </c>
      <c r="AL2813" s="25">
        <v>0</v>
      </c>
      <c r="AM2813" s="25">
        <v>0</v>
      </c>
      <c r="AN2813" s="25">
        <v>0</v>
      </c>
      <c r="AO2813" s="109"/>
      <c r="AP2813" s="25">
        <v>0</v>
      </c>
      <c r="AQ2813" s="25">
        <v>0</v>
      </c>
      <c r="AR2813" s="25">
        <v>0</v>
      </c>
      <c r="AS2813" s="25">
        <v>0</v>
      </c>
      <c r="AT2813" s="25">
        <v>180.59800000000001</v>
      </c>
      <c r="AU2813" s="25">
        <v>0</v>
      </c>
      <c r="AW2813" t="str">
        <f t="shared" si="233"/>
        <v>Phạm Thanh Hà</v>
      </c>
      <c r="AX2813" s="27" t="str">
        <f t="shared" si="234"/>
        <v xml:space="preserve">Đoàn Thị Trang </v>
      </c>
      <c r="AY2813" s="4" t="str">
        <f t="shared" si="235"/>
        <v>VIN+</v>
      </c>
    </row>
    <row r="2814" spans="1:51" outlineLevel="1" x14ac:dyDescent="0.25">
      <c r="A2814" s="4" t="s">
        <v>1104</v>
      </c>
      <c r="B2814" s="4" t="s">
        <v>797</v>
      </c>
      <c r="C2814" s="4" t="s">
        <v>451</v>
      </c>
      <c r="D2814" s="11" t="s">
        <v>775</v>
      </c>
      <c r="E2814" s="32" t="s">
        <v>540</v>
      </c>
      <c r="F2814" s="11" t="s">
        <v>710</v>
      </c>
      <c r="G2814" s="35">
        <v>5122660</v>
      </c>
      <c r="H2814" s="4" t="s">
        <v>4157</v>
      </c>
      <c r="I2814" s="4"/>
      <c r="J2814" s="4"/>
      <c r="K2814" s="4"/>
      <c r="L2814" s="4"/>
      <c r="M2814" s="33"/>
      <c r="N2814" s="38"/>
      <c r="O2814" s="33"/>
      <c r="P2814" s="244">
        <f t="shared" si="232"/>
        <v>359.05700000000002</v>
      </c>
      <c r="Q2814" s="25"/>
      <c r="R2814" s="25"/>
      <c r="S2814" s="25"/>
      <c r="T2814" s="109"/>
      <c r="U2814" s="25"/>
      <c r="V2814" s="25"/>
      <c r="W2814" s="25"/>
      <c r="X2814" s="25">
        <v>0</v>
      </c>
      <c r="Y2814" s="25"/>
      <c r="Z2814" s="25">
        <v>0</v>
      </c>
      <c r="AA2814" s="109"/>
      <c r="AB2814" s="25">
        <v>0</v>
      </c>
      <c r="AC2814" s="25">
        <v>0</v>
      </c>
      <c r="AD2814" s="25">
        <v>0</v>
      </c>
      <c r="AE2814" s="25">
        <v>0</v>
      </c>
      <c r="AF2814" s="25">
        <v>0</v>
      </c>
      <c r="AG2814" s="25">
        <v>0</v>
      </c>
      <c r="AH2814" s="109"/>
      <c r="AI2814" s="25">
        <v>0</v>
      </c>
      <c r="AJ2814" s="25">
        <v>0</v>
      </c>
      <c r="AK2814" s="123">
        <v>0</v>
      </c>
      <c r="AL2814" s="25">
        <v>0</v>
      </c>
      <c r="AM2814" s="25">
        <v>0</v>
      </c>
      <c r="AN2814" s="25">
        <v>0</v>
      </c>
      <c r="AO2814" s="109"/>
      <c r="AP2814" s="25">
        <v>359.05700000000002</v>
      </c>
      <c r="AQ2814" s="25">
        <v>0</v>
      </c>
      <c r="AR2814" s="25">
        <v>0</v>
      </c>
      <c r="AS2814" s="25">
        <v>0</v>
      </c>
      <c r="AT2814" s="25">
        <v>0</v>
      </c>
      <c r="AU2814" s="25">
        <v>0</v>
      </c>
      <c r="AW2814" t="str">
        <f t="shared" si="233"/>
        <v>Phạm Thanh Hà</v>
      </c>
      <c r="AX2814" s="27" t="str">
        <f t="shared" si="234"/>
        <v xml:space="preserve">Đoàn Thị Trang </v>
      </c>
      <c r="AY2814" s="4" t="str">
        <f t="shared" si="235"/>
        <v>VIN+</v>
      </c>
    </row>
    <row r="2815" spans="1:51" outlineLevel="1" x14ac:dyDescent="0.25">
      <c r="A2815" s="4" t="s">
        <v>1104</v>
      </c>
      <c r="B2815" s="4" t="s">
        <v>797</v>
      </c>
      <c r="C2815" s="4" t="s">
        <v>451</v>
      </c>
      <c r="D2815" s="11" t="s">
        <v>775</v>
      </c>
      <c r="E2815" s="32" t="s">
        <v>540</v>
      </c>
      <c r="F2815" s="11" t="s">
        <v>710</v>
      </c>
      <c r="G2815" s="35">
        <v>5330276</v>
      </c>
      <c r="H2815" s="4" t="s">
        <v>4158</v>
      </c>
      <c r="I2815" s="4"/>
      <c r="J2815" s="4"/>
      <c r="K2815" s="4"/>
      <c r="L2815" s="4"/>
      <c r="M2815" s="33"/>
      <c r="N2815" s="38"/>
      <c r="O2815" s="33"/>
      <c r="P2815" s="244">
        <f t="shared" si="232"/>
        <v>597.52099999999996</v>
      </c>
      <c r="Q2815" s="25"/>
      <c r="R2815" s="25"/>
      <c r="S2815" s="25"/>
      <c r="T2815" s="109"/>
      <c r="U2815" s="25"/>
      <c r="V2815" s="25"/>
      <c r="W2815" s="25"/>
      <c r="X2815" s="25">
        <v>0</v>
      </c>
      <c r="Y2815" s="25"/>
      <c r="Z2815" s="25">
        <v>0</v>
      </c>
      <c r="AA2815" s="109"/>
      <c r="AB2815" s="25">
        <v>0</v>
      </c>
      <c r="AC2815" s="25">
        <v>0</v>
      </c>
      <c r="AD2815" s="25">
        <v>0</v>
      </c>
      <c r="AE2815" s="25">
        <v>0</v>
      </c>
      <c r="AF2815" s="25">
        <v>0</v>
      </c>
      <c r="AG2815" s="25">
        <v>0</v>
      </c>
      <c r="AH2815" s="109"/>
      <c r="AI2815" s="25">
        <v>0</v>
      </c>
      <c r="AJ2815" s="25">
        <v>0</v>
      </c>
      <c r="AK2815" s="123">
        <v>0</v>
      </c>
      <c r="AL2815" s="25">
        <v>359.05700000000002</v>
      </c>
      <c r="AM2815" s="25">
        <v>0</v>
      </c>
      <c r="AN2815" s="25">
        <v>0</v>
      </c>
      <c r="AO2815" s="109"/>
      <c r="AP2815" s="25">
        <v>238.464</v>
      </c>
      <c r="AQ2815" s="25">
        <v>0</v>
      </c>
      <c r="AR2815" s="25">
        <v>0</v>
      </c>
      <c r="AS2815" s="25">
        <v>0</v>
      </c>
      <c r="AT2815" s="25">
        <v>0</v>
      </c>
      <c r="AU2815" s="25">
        <v>0</v>
      </c>
      <c r="AW2815" t="str">
        <f t="shared" si="233"/>
        <v>Phạm Thanh Hà</v>
      </c>
      <c r="AX2815" s="27" t="str">
        <f t="shared" si="234"/>
        <v xml:space="preserve">Đoàn Thị Trang </v>
      </c>
      <c r="AY2815" s="4" t="str">
        <f t="shared" si="235"/>
        <v>VIN+</v>
      </c>
    </row>
    <row r="2816" spans="1:51" outlineLevel="1" x14ac:dyDescent="0.25">
      <c r="A2816" s="4" t="s">
        <v>1104</v>
      </c>
      <c r="B2816" s="4" t="s">
        <v>797</v>
      </c>
      <c r="C2816" s="4" t="s">
        <v>451</v>
      </c>
      <c r="D2816" s="11" t="s">
        <v>775</v>
      </c>
      <c r="E2816" s="32" t="s">
        <v>540</v>
      </c>
      <c r="F2816" s="11" t="s">
        <v>710</v>
      </c>
      <c r="G2816" s="35">
        <v>5292246</v>
      </c>
      <c r="H2816" s="4" t="s">
        <v>4159</v>
      </c>
      <c r="I2816" s="4"/>
      <c r="J2816" s="4"/>
      <c r="K2816" s="4"/>
      <c r="L2816" s="4"/>
      <c r="M2816" s="33"/>
      <c r="N2816" s="38"/>
      <c r="O2816" s="33"/>
      <c r="P2816" s="244">
        <f t="shared" si="232"/>
        <v>476.928</v>
      </c>
      <c r="Q2816" s="25"/>
      <c r="R2816" s="25"/>
      <c r="S2816" s="25"/>
      <c r="T2816" s="109"/>
      <c r="U2816" s="25"/>
      <c r="V2816" s="25"/>
      <c r="W2816" s="25"/>
      <c r="X2816" s="25">
        <v>0</v>
      </c>
      <c r="Y2816" s="25"/>
      <c r="Z2816" s="25">
        <v>0</v>
      </c>
      <c r="AA2816" s="109"/>
      <c r="AB2816" s="25">
        <v>0</v>
      </c>
      <c r="AC2816" s="25">
        <v>0</v>
      </c>
      <c r="AD2816" s="25">
        <v>0</v>
      </c>
      <c r="AE2816" s="25">
        <v>238.464</v>
      </c>
      <c r="AF2816" s="25">
        <v>0</v>
      </c>
      <c r="AG2816" s="25">
        <v>0</v>
      </c>
      <c r="AH2816" s="109"/>
      <c r="AI2816" s="25">
        <v>0</v>
      </c>
      <c r="AJ2816" s="25">
        <v>0</v>
      </c>
      <c r="AK2816" s="123">
        <v>0</v>
      </c>
      <c r="AL2816" s="25">
        <v>238.464</v>
      </c>
      <c r="AM2816" s="25">
        <v>0</v>
      </c>
      <c r="AN2816" s="25">
        <v>0</v>
      </c>
      <c r="AO2816" s="109"/>
      <c r="AP2816" s="25">
        <v>0</v>
      </c>
      <c r="AQ2816" s="25">
        <v>0</v>
      </c>
      <c r="AR2816" s="25">
        <v>0</v>
      </c>
      <c r="AS2816" s="25">
        <v>0</v>
      </c>
      <c r="AT2816" s="25">
        <v>0</v>
      </c>
      <c r="AU2816" s="25">
        <v>0</v>
      </c>
      <c r="AW2816" t="str">
        <f t="shared" si="233"/>
        <v>Phạm Thanh Hà</v>
      </c>
      <c r="AX2816" s="27" t="str">
        <f t="shared" si="234"/>
        <v xml:space="preserve">Đoàn Thị Trang </v>
      </c>
      <c r="AY2816" s="4" t="str">
        <f t="shared" si="235"/>
        <v>VIN+</v>
      </c>
    </row>
    <row r="2817" spans="1:51" outlineLevel="1" x14ac:dyDescent="0.25">
      <c r="A2817" s="4" t="s">
        <v>1104</v>
      </c>
      <c r="B2817" s="4" t="s">
        <v>797</v>
      </c>
      <c r="C2817" s="4" t="s">
        <v>451</v>
      </c>
      <c r="D2817" s="11" t="s">
        <v>775</v>
      </c>
      <c r="E2817" s="32" t="s">
        <v>540</v>
      </c>
      <c r="F2817" s="11" t="s">
        <v>710</v>
      </c>
      <c r="G2817" s="35">
        <v>5132100</v>
      </c>
      <c r="H2817" s="4" t="s">
        <v>4160</v>
      </c>
      <c r="I2817" s="4"/>
      <c r="J2817" s="4"/>
      <c r="K2817" s="4"/>
      <c r="L2817" s="4"/>
      <c r="M2817" s="33"/>
      <c r="N2817" s="38"/>
      <c r="O2817" s="33"/>
      <c r="P2817" s="244">
        <f t="shared" si="232"/>
        <v>780.42499999999995</v>
      </c>
      <c r="Q2817" s="25"/>
      <c r="R2817" s="25"/>
      <c r="S2817" s="25"/>
      <c r="T2817" s="109"/>
      <c r="U2817" s="25"/>
      <c r="V2817" s="25"/>
      <c r="W2817" s="25"/>
      <c r="X2817" s="25">
        <v>0</v>
      </c>
      <c r="Y2817" s="25"/>
      <c r="Z2817" s="25">
        <v>0</v>
      </c>
      <c r="AA2817" s="109"/>
      <c r="AB2817" s="25">
        <v>0</v>
      </c>
      <c r="AC2817" s="25">
        <v>0</v>
      </c>
      <c r="AD2817" s="25">
        <v>0</v>
      </c>
      <c r="AE2817" s="25">
        <v>0</v>
      </c>
      <c r="AF2817" s="25">
        <v>0</v>
      </c>
      <c r="AG2817" s="25">
        <v>0</v>
      </c>
      <c r="AH2817" s="109"/>
      <c r="AI2817" s="25">
        <v>0</v>
      </c>
      <c r="AJ2817" s="25">
        <v>0</v>
      </c>
      <c r="AK2817" s="123">
        <v>0</v>
      </c>
      <c r="AL2817" s="25">
        <v>303.49700000000001</v>
      </c>
      <c r="AM2817" s="25">
        <v>0</v>
      </c>
      <c r="AN2817" s="25">
        <v>0</v>
      </c>
      <c r="AO2817" s="109"/>
      <c r="AP2817" s="25">
        <v>476.928</v>
      </c>
      <c r="AQ2817" s="25">
        <v>0</v>
      </c>
      <c r="AR2817" s="25">
        <v>0</v>
      </c>
      <c r="AS2817" s="25">
        <v>0</v>
      </c>
      <c r="AT2817" s="25">
        <v>0</v>
      </c>
      <c r="AU2817" s="25">
        <v>0</v>
      </c>
      <c r="AW2817" t="str">
        <f t="shared" si="233"/>
        <v>Phạm Thanh Hà</v>
      </c>
      <c r="AX2817" s="27" t="str">
        <f t="shared" si="234"/>
        <v xml:space="preserve">Đoàn Thị Trang </v>
      </c>
      <c r="AY2817" s="4" t="str">
        <f t="shared" si="235"/>
        <v>VIN+</v>
      </c>
    </row>
    <row r="2818" spans="1:51" outlineLevel="1" x14ac:dyDescent="0.25">
      <c r="A2818" s="4" t="s">
        <v>1104</v>
      </c>
      <c r="B2818" s="4" t="s">
        <v>797</v>
      </c>
      <c r="C2818" s="4" t="s">
        <v>451</v>
      </c>
      <c r="D2818" s="11" t="s">
        <v>775</v>
      </c>
      <c r="E2818" s="32" t="s">
        <v>540</v>
      </c>
      <c r="F2818" s="11" t="s">
        <v>710</v>
      </c>
      <c r="G2818" s="35">
        <v>5295184</v>
      </c>
      <c r="H2818" s="4" t="s">
        <v>4161</v>
      </c>
      <c r="I2818" s="4"/>
      <c r="J2818" s="4"/>
      <c r="K2818" s="4"/>
      <c r="L2818" s="4"/>
      <c r="M2818" s="33"/>
      <c r="N2818" s="38"/>
      <c r="O2818" s="33"/>
      <c r="P2818" s="244">
        <f t="shared" si="232"/>
        <v>0</v>
      </c>
      <c r="Q2818" s="25"/>
      <c r="R2818" s="25"/>
      <c r="S2818" s="25"/>
      <c r="T2818" s="109"/>
      <c r="U2818" s="25"/>
      <c r="V2818" s="25"/>
      <c r="W2818" s="25"/>
      <c r="X2818" s="25">
        <v>0</v>
      </c>
      <c r="Y2818" s="25"/>
      <c r="Z2818" s="25">
        <v>0</v>
      </c>
      <c r="AA2818" s="109"/>
      <c r="AB2818" s="25">
        <v>0</v>
      </c>
      <c r="AC2818" s="25">
        <v>0</v>
      </c>
      <c r="AD2818" s="25">
        <v>0</v>
      </c>
      <c r="AE2818" s="25">
        <v>0</v>
      </c>
      <c r="AF2818" s="25">
        <v>0</v>
      </c>
      <c r="AG2818" s="25">
        <v>0</v>
      </c>
      <c r="AH2818" s="109"/>
      <c r="AI2818" s="25">
        <v>0</v>
      </c>
      <c r="AJ2818" s="25">
        <v>0</v>
      </c>
      <c r="AK2818" s="123">
        <v>0</v>
      </c>
      <c r="AL2818" s="25">
        <v>0</v>
      </c>
      <c r="AM2818" s="25">
        <v>0</v>
      </c>
      <c r="AN2818" s="25">
        <v>0</v>
      </c>
      <c r="AO2818" s="109"/>
      <c r="AP2818" s="25">
        <v>0</v>
      </c>
      <c r="AQ2818" s="25">
        <v>0</v>
      </c>
      <c r="AR2818" s="25">
        <v>0</v>
      </c>
      <c r="AS2818" s="25">
        <v>0</v>
      </c>
      <c r="AT2818" s="25">
        <v>0</v>
      </c>
      <c r="AU2818" s="25">
        <v>0</v>
      </c>
      <c r="AW2818" t="str">
        <f t="shared" si="233"/>
        <v>Phạm Thanh Hà</v>
      </c>
      <c r="AX2818" s="27" t="str">
        <f t="shared" si="234"/>
        <v xml:space="preserve">Đoàn Thị Trang </v>
      </c>
      <c r="AY2818" s="4" t="str">
        <f t="shared" si="235"/>
        <v>VIN+</v>
      </c>
    </row>
    <row r="2819" spans="1:51" outlineLevel="1" x14ac:dyDescent="0.25">
      <c r="A2819" s="4" t="s">
        <v>1104</v>
      </c>
      <c r="B2819" s="4" t="s">
        <v>797</v>
      </c>
      <c r="C2819" s="4" t="s">
        <v>451</v>
      </c>
      <c r="D2819" s="11" t="s">
        <v>775</v>
      </c>
      <c r="E2819" s="32" t="s">
        <v>540</v>
      </c>
      <c r="F2819" s="11" t="s">
        <v>710</v>
      </c>
      <c r="G2819" s="35">
        <v>5272259</v>
      </c>
      <c r="H2819" s="4" t="s">
        <v>4162</v>
      </c>
      <c r="I2819" s="4"/>
      <c r="J2819" s="4"/>
      <c r="K2819" s="4"/>
      <c r="L2819" s="4"/>
      <c r="M2819" s="33"/>
      <c r="N2819" s="38"/>
      <c r="O2819" s="33"/>
      <c r="P2819" s="244">
        <f t="shared" si="232"/>
        <v>238.464</v>
      </c>
      <c r="Q2819" s="25"/>
      <c r="R2819" s="25"/>
      <c r="S2819" s="25"/>
      <c r="T2819" s="109"/>
      <c r="U2819" s="25"/>
      <c r="V2819" s="25"/>
      <c r="W2819" s="25"/>
      <c r="X2819" s="25">
        <v>0</v>
      </c>
      <c r="Y2819" s="25"/>
      <c r="Z2819" s="25">
        <v>0</v>
      </c>
      <c r="AA2819" s="109"/>
      <c r="AB2819" s="25">
        <v>0</v>
      </c>
      <c r="AC2819" s="25">
        <v>0</v>
      </c>
      <c r="AD2819" s="25">
        <v>0</v>
      </c>
      <c r="AE2819" s="25">
        <v>238.464</v>
      </c>
      <c r="AF2819" s="25">
        <v>0</v>
      </c>
      <c r="AG2819" s="25">
        <v>0</v>
      </c>
      <c r="AH2819" s="109"/>
      <c r="AI2819" s="25">
        <v>0</v>
      </c>
      <c r="AJ2819" s="25">
        <v>0</v>
      </c>
      <c r="AK2819" s="123">
        <v>0</v>
      </c>
      <c r="AL2819" s="25">
        <v>0</v>
      </c>
      <c r="AM2819" s="25">
        <v>0</v>
      </c>
      <c r="AN2819" s="25">
        <v>0</v>
      </c>
      <c r="AO2819" s="109"/>
      <c r="AP2819" s="25">
        <v>0</v>
      </c>
      <c r="AQ2819" s="25">
        <v>0</v>
      </c>
      <c r="AR2819" s="25">
        <v>0</v>
      </c>
      <c r="AS2819" s="25">
        <v>0</v>
      </c>
      <c r="AT2819" s="25">
        <v>0</v>
      </c>
      <c r="AU2819" s="25">
        <v>0</v>
      </c>
      <c r="AW2819" t="str">
        <f t="shared" si="233"/>
        <v>Phạm Thanh Hà</v>
      </c>
      <c r="AX2819" s="27" t="str">
        <f t="shared" si="234"/>
        <v xml:space="preserve">Đoàn Thị Trang </v>
      </c>
      <c r="AY2819" s="4" t="str">
        <f t="shared" si="235"/>
        <v>VIN+</v>
      </c>
    </row>
    <row r="2820" spans="1:51" outlineLevel="1" x14ac:dyDescent="0.25">
      <c r="A2820" s="4" t="s">
        <v>1104</v>
      </c>
      <c r="B2820" s="4" t="s">
        <v>797</v>
      </c>
      <c r="C2820" s="4" t="s">
        <v>451</v>
      </c>
      <c r="D2820" s="11" t="s">
        <v>775</v>
      </c>
      <c r="E2820" s="32" t="s">
        <v>540</v>
      </c>
      <c r="F2820" s="11" t="s">
        <v>710</v>
      </c>
      <c r="G2820" s="35">
        <v>5137046</v>
      </c>
      <c r="H2820" s="4" t="s">
        <v>4163</v>
      </c>
      <c r="I2820" s="4"/>
      <c r="J2820" s="4"/>
      <c r="K2820" s="4"/>
      <c r="L2820" s="4"/>
      <c r="M2820" s="33"/>
      <c r="N2820" s="38"/>
      <c r="O2820" s="33"/>
      <c r="P2820" s="244">
        <f t="shared" si="232"/>
        <v>2697.6890000000003</v>
      </c>
      <c r="Q2820" s="25"/>
      <c r="R2820" s="25"/>
      <c r="S2820" s="25"/>
      <c r="T2820" s="109"/>
      <c r="U2820" s="25"/>
      <c r="V2820" s="25"/>
      <c r="W2820" s="25"/>
      <c r="X2820" s="25">
        <v>0</v>
      </c>
      <c r="Y2820" s="25"/>
      <c r="Z2820" s="25">
        <v>0</v>
      </c>
      <c r="AA2820" s="109"/>
      <c r="AB2820" s="25">
        <v>0</v>
      </c>
      <c r="AC2820" s="25">
        <v>0</v>
      </c>
      <c r="AD2820" s="25">
        <v>0</v>
      </c>
      <c r="AE2820" s="25">
        <v>0</v>
      </c>
      <c r="AF2820" s="25">
        <v>0</v>
      </c>
      <c r="AG2820" s="25">
        <v>2338.6320000000001</v>
      </c>
      <c r="AH2820" s="109"/>
      <c r="AI2820" s="25">
        <v>0</v>
      </c>
      <c r="AJ2820" s="25">
        <v>0</v>
      </c>
      <c r="AK2820" s="123">
        <v>0</v>
      </c>
      <c r="AL2820" s="25">
        <v>0</v>
      </c>
      <c r="AM2820" s="25">
        <v>0</v>
      </c>
      <c r="AN2820" s="25">
        <v>0</v>
      </c>
      <c r="AO2820" s="109"/>
      <c r="AP2820" s="25">
        <v>0</v>
      </c>
      <c r="AQ2820" s="25">
        <v>0</v>
      </c>
      <c r="AR2820" s="25">
        <v>0</v>
      </c>
      <c r="AS2820" s="25">
        <v>0</v>
      </c>
      <c r="AT2820" s="25">
        <v>0</v>
      </c>
      <c r="AU2820" s="25">
        <v>359.05700000000002</v>
      </c>
      <c r="AW2820" t="str">
        <f t="shared" si="233"/>
        <v>Phạm Thanh Hà</v>
      </c>
      <c r="AX2820" s="27" t="str">
        <f t="shared" si="234"/>
        <v xml:space="preserve">Đoàn Thị Trang </v>
      </c>
      <c r="AY2820" s="4" t="str">
        <f t="shared" si="235"/>
        <v>VIN+</v>
      </c>
    </row>
    <row r="2821" spans="1:51" outlineLevel="1" x14ac:dyDescent="0.25">
      <c r="A2821" s="4" t="s">
        <v>1104</v>
      </c>
      <c r="B2821" s="4" t="s">
        <v>797</v>
      </c>
      <c r="C2821" s="4" t="s">
        <v>451</v>
      </c>
      <c r="D2821" s="11" t="s">
        <v>775</v>
      </c>
      <c r="E2821" s="32" t="s">
        <v>540</v>
      </c>
      <c r="F2821" s="11" t="s">
        <v>710</v>
      </c>
      <c r="G2821" s="35">
        <v>5134274</v>
      </c>
      <c r="H2821" s="4" t="s">
        <v>4164</v>
      </c>
      <c r="I2821" s="4"/>
      <c r="J2821" s="4"/>
      <c r="K2821" s="4"/>
      <c r="L2821" s="4"/>
      <c r="M2821" s="33"/>
      <c r="N2821" s="38"/>
      <c r="O2821" s="33"/>
      <c r="P2821" s="244">
        <f t="shared" si="232"/>
        <v>238.464</v>
      </c>
      <c r="Q2821" s="25"/>
      <c r="R2821" s="25"/>
      <c r="S2821" s="25"/>
      <c r="T2821" s="109"/>
      <c r="U2821" s="25"/>
      <c r="V2821" s="25"/>
      <c r="W2821" s="25"/>
      <c r="X2821" s="25">
        <v>0</v>
      </c>
      <c r="Y2821" s="25"/>
      <c r="Z2821" s="25">
        <v>0</v>
      </c>
      <c r="AA2821" s="109"/>
      <c r="AB2821" s="25">
        <v>0</v>
      </c>
      <c r="AC2821" s="25">
        <v>0</v>
      </c>
      <c r="AD2821" s="25">
        <v>0</v>
      </c>
      <c r="AE2821" s="25">
        <v>0</v>
      </c>
      <c r="AF2821" s="25">
        <v>0</v>
      </c>
      <c r="AG2821" s="25">
        <v>0</v>
      </c>
      <c r="AH2821" s="109"/>
      <c r="AI2821" s="25">
        <v>0</v>
      </c>
      <c r="AJ2821" s="25">
        <v>0</v>
      </c>
      <c r="AK2821" s="123">
        <v>0</v>
      </c>
      <c r="AL2821" s="25">
        <v>0</v>
      </c>
      <c r="AM2821" s="25">
        <v>238.464</v>
      </c>
      <c r="AN2821" s="25">
        <v>0</v>
      </c>
      <c r="AO2821" s="109"/>
      <c r="AP2821" s="25">
        <v>0</v>
      </c>
      <c r="AQ2821" s="25">
        <v>0</v>
      </c>
      <c r="AR2821" s="25">
        <v>0</v>
      </c>
      <c r="AS2821" s="25">
        <v>0</v>
      </c>
      <c r="AT2821" s="25">
        <v>0</v>
      </c>
      <c r="AU2821" s="25">
        <v>0</v>
      </c>
      <c r="AW2821" t="str">
        <f t="shared" si="233"/>
        <v>Phạm Thanh Hà</v>
      </c>
      <c r="AX2821" s="27" t="str">
        <f t="shared" si="234"/>
        <v xml:space="preserve">Đoàn Thị Trang </v>
      </c>
      <c r="AY2821" s="4" t="str">
        <f t="shared" si="235"/>
        <v>VIN+</v>
      </c>
    </row>
    <row r="2822" spans="1:51" outlineLevel="1" x14ac:dyDescent="0.25">
      <c r="A2822" s="4" t="s">
        <v>1104</v>
      </c>
      <c r="B2822" s="4" t="s">
        <v>797</v>
      </c>
      <c r="C2822" s="4" t="s">
        <v>451</v>
      </c>
      <c r="D2822" s="11" t="s">
        <v>775</v>
      </c>
      <c r="E2822" s="32" t="s">
        <v>540</v>
      </c>
      <c r="F2822" s="11" t="s">
        <v>710</v>
      </c>
      <c r="G2822" s="35">
        <v>5279311</v>
      </c>
      <c r="H2822" s="4" t="s">
        <v>4165</v>
      </c>
      <c r="I2822" s="4"/>
      <c r="J2822" s="4"/>
      <c r="K2822" s="4"/>
      <c r="L2822" s="4"/>
      <c r="M2822" s="33"/>
      <c r="N2822" s="38"/>
      <c r="O2822" s="33"/>
      <c r="P2822" s="244">
        <f t="shared" si="232"/>
        <v>0</v>
      </c>
      <c r="Q2822" s="25"/>
      <c r="R2822" s="25"/>
      <c r="S2822" s="25"/>
      <c r="T2822" s="109"/>
      <c r="U2822" s="25"/>
      <c r="V2822" s="25"/>
      <c r="W2822" s="25"/>
      <c r="X2822" s="25">
        <v>0</v>
      </c>
      <c r="Y2822" s="25"/>
      <c r="Z2822" s="25">
        <v>0</v>
      </c>
      <c r="AA2822" s="109"/>
      <c r="AB2822" s="25">
        <v>0</v>
      </c>
      <c r="AC2822" s="25">
        <v>0</v>
      </c>
      <c r="AD2822" s="25">
        <v>0</v>
      </c>
      <c r="AE2822" s="25">
        <v>0</v>
      </c>
      <c r="AF2822" s="25">
        <v>0</v>
      </c>
      <c r="AG2822" s="25">
        <v>0</v>
      </c>
      <c r="AH2822" s="109"/>
      <c r="AI2822" s="25">
        <v>0</v>
      </c>
      <c r="AJ2822" s="25">
        <v>0</v>
      </c>
      <c r="AK2822" s="123">
        <v>0</v>
      </c>
      <c r="AL2822" s="25">
        <v>0</v>
      </c>
      <c r="AM2822" s="25">
        <v>0</v>
      </c>
      <c r="AN2822" s="25">
        <v>0</v>
      </c>
      <c r="AO2822" s="109"/>
      <c r="AP2822" s="25">
        <v>0</v>
      </c>
      <c r="AQ2822" s="25">
        <v>0</v>
      </c>
      <c r="AR2822" s="25">
        <v>0</v>
      </c>
      <c r="AS2822" s="25">
        <v>0</v>
      </c>
      <c r="AT2822" s="25">
        <v>0</v>
      </c>
      <c r="AU2822" s="25">
        <v>0</v>
      </c>
      <c r="AW2822" t="str">
        <f t="shared" si="233"/>
        <v>Phạm Thanh Hà</v>
      </c>
      <c r="AX2822" s="27" t="str">
        <f t="shared" si="234"/>
        <v xml:space="preserve">Đoàn Thị Trang </v>
      </c>
      <c r="AY2822" s="4" t="str">
        <f t="shared" si="235"/>
        <v>VIN+</v>
      </c>
    </row>
    <row r="2823" spans="1:51" outlineLevel="1" x14ac:dyDescent="0.25">
      <c r="A2823" s="4" t="s">
        <v>1104</v>
      </c>
      <c r="B2823" s="4" t="s">
        <v>797</v>
      </c>
      <c r="C2823" s="4" t="s">
        <v>451</v>
      </c>
      <c r="D2823" s="11" t="s">
        <v>775</v>
      </c>
      <c r="E2823" s="32" t="s">
        <v>540</v>
      </c>
      <c r="F2823" s="11" t="s">
        <v>710</v>
      </c>
      <c r="G2823" s="35">
        <v>5270019</v>
      </c>
      <c r="H2823" s="4" t="s">
        <v>4166</v>
      </c>
      <c r="I2823" s="4"/>
      <c r="J2823" s="4"/>
      <c r="K2823" s="4"/>
      <c r="L2823" s="4"/>
      <c r="M2823" s="33"/>
      <c r="N2823" s="38"/>
      <c r="O2823" s="33"/>
      <c r="P2823" s="244">
        <f t="shared" si="232"/>
        <v>1375.6399999999999</v>
      </c>
      <c r="Q2823" s="25"/>
      <c r="R2823" s="25"/>
      <c r="S2823" s="25"/>
      <c r="T2823" s="109"/>
      <c r="U2823" s="25"/>
      <c r="V2823" s="25"/>
      <c r="W2823" s="25"/>
      <c r="X2823" s="25">
        <v>0</v>
      </c>
      <c r="Y2823" s="25"/>
      <c r="Z2823" s="25">
        <v>0</v>
      </c>
      <c r="AA2823" s="109"/>
      <c r="AB2823" s="25">
        <v>0</v>
      </c>
      <c r="AC2823" s="25">
        <v>0</v>
      </c>
      <c r="AD2823" s="25">
        <v>0</v>
      </c>
      <c r="AE2823" s="25">
        <v>597.52099999999996</v>
      </c>
      <c r="AF2823" s="25">
        <v>0</v>
      </c>
      <c r="AG2823" s="25">
        <v>0</v>
      </c>
      <c r="AH2823" s="109"/>
      <c r="AI2823" s="25">
        <v>0</v>
      </c>
      <c r="AJ2823" s="25">
        <v>0</v>
      </c>
      <c r="AK2823" s="123">
        <v>0</v>
      </c>
      <c r="AL2823" s="25">
        <v>0</v>
      </c>
      <c r="AM2823" s="25">
        <v>0</v>
      </c>
      <c r="AN2823" s="25">
        <v>0</v>
      </c>
      <c r="AO2823" s="109"/>
      <c r="AP2823" s="25">
        <v>0</v>
      </c>
      <c r="AQ2823" s="25">
        <v>0</v>
      </c>
      <c r="AR2823" s="25">
        <v>0</v>
      </c>
      <c r="AS2823" s="25">
        <v>778.11900000000003</v>
      </c>
      <c r="AT2823" s="25">
        <v>0</v>
      </c>
      <c r="AU2823" s="25">
        <v>0</v>
      </c>
      <c r="AW2823" t="str">
        <f t="shared" si="233"/>
        <v>Phạm Thanh Hà</v>
      </c>
      <c r="AX2823" s="27" t="str">
        <f t="shared" si="234"/>
        <v xml:space="preserve">Đoàn Thị Trang </v>
      </c>
      <c r="AY2823" s="4" t="str">
        <f t="shared" si="235"/>
        <v>VIN+</v>
      </c>
    </row>
    <row r="2824" spans="1:51" outlineLevel="1" x14ac:dyDescent="0.25">
      <c r="A2824" s="4" t="s">
        <v>1104</v>
      </c>
      <c r="B2824" s="4" t="s">
        <v>797</v>
      </c>
      <c r="C2824" s="4" t="s">
        <v>451</v>
      </c>
      <c r="D2824" s="11" t="s">
        <v>775</v>
      </c>
      <c r="E2824" s="32" t="s">
        <v>540</v>
      </c>
      <c r="F2824" s="11" t="s">
        <v>710</v>
      </c>
      <c r="G2824" s="35">
        <v>5135626</v>
      </c>
      <c r="H2824" s="4" t="s">
        <v>4167</v>
      </c>
      <c r="I2824" s="4"/>
      <c r="J2824" s="4"/>
      <c r="K2824" s="4"/>
      <c r="L2824" s="4"/>
      <c r="M2824" s="33"/>
      <c r="N2824" s="38"/>
      <c r="O2824" s="33"/>
      <c r="P2824" s="244">
        <f t="shared" si="232"/>
        <v>238.464</v>
      </c>
      <c r="Q2824" s="25"/>
      <c r="R2824" s="25"/>
      <c r="S2824" s="25"/>
      <c r="T2824" s="109"/>
      <c r="U2824" s="25"/>
      <c r="V2824" s="25"/>
      <c r="W2824" s="25"/>
      <c r="X2824" s="25">
        <v>0</v>
      </c>
      <c r="Y2824" s="25"/>
      <c r="Z2824" s="25">
        <v>0</v>
      </c>
      <c r="AA2824" s="109"/>
      <c r="AB2824" s="25">
        <v>0</v>
      </c>
      <c r="AC2824" s="25">
        <v>0</v>
      </c>
      <c r="AD2824" s="25">
        <v>0</v>
      </c>
      <c r="AE2824" s="25">
        <v>0</v>
      </c>
      <c r="AF2824" s="25">
        <v>238.464</v>
      </c>
      <c r="AG2824" s="25">
        <v>0</v>
      </c>
      <c r="AH2824" s="109"/>
      <c r="AI2824" s="25">
        <v>0</v>
      </c>
      <c r="AJ2824" s="25">
        <v>0</v>
      </c>
      <c r="AK2824" s="123">
        <v>0</v>
      </c>
      <c r="AL2824" s="25">
        <v>0</v>
      </c>
      <c r="AM2824" s="25">
        <v>0</v>
      </c>
      <c r="AN2824" s="25">
        <v>0</v>
      </c>
      <c r="AO2824" s="109"/>
      <c r="AP2824" s="25">
        <v>0</v>
      </c>
      <c r="AQ2824" s="25">
        <v>0</v>
      </c>
      <c r="AR2824" s="25">
        <v>0</v>
      </c>
      <c r="AS2824" s="25">
        <v>0</v>
      </c>
      <c r="AT2824" s="25">
        <v>0</v>
      </c>
      <c r="AU2824" s="25">
        <v>0</v>
      </c>
      <c r="AW2824" t="str">
        <f t="shared" si="233"/>
        <v>Phạm Thanh Hà</v>
      </c>
      <c r="AX2824" s="27" t="str">
        <f t="shared" si="234"/>
        <v xml:space="preserve">Đoàn Thị Trang </v>
      </c>
      <c r="AY2824" s="4" t="str">
        <f t="shared" si="235"/>
        <v>VIN+</v>
      </c>
    </row>
    <row r="2825" spans="1:51" outlineLevel="1" x14ac:dyDescent="0.25">
      <c r="A2825" s="4" t="s">
        <v>1104</v>
      </c>
      <c r="B2825" s="4" t="s">
        <v>797</v>
      </c>
      <c r="C2825" s="4" t="s">
        <v>451</v>
      </c>
      <c r="D2825" s="11" t="s">
        <v>775</v>
      </c>
      <c r="E2825" s="32" t="s">
        <v>540</v>
      </c>
      <c r="F2825" s="11" t="s">
        <v>710</v>
      </c>
      <c r="G2825" s="35">
        <v>5135079</v>
      </c>
      <c r="H2825" s="4" t="s">
        <v>4168</v>
      </c>
      <c r="I2825" s="4"/>
      <c r="J2825" s="4"/>
      <c r="K2825" s="4"/>
      <c r="L2825" s="4"/>
      <c r="M2825" s="33"/>
      <c r="N2825" s="38"/>
      <c r="O2825" s="33"/>
      <c r="P2825" s="244">
        <f t="shared" si="232"/>
        <v>238.464</v>
      </c>
      <c r="Q2825" s="25"/>
      <c r="R2825" s="25"/>
      <c r="S2825" s="25"/>
      <c r="T2825" s="109"/>
      <c r="U2825" s="25"/>
      <c r="V2825" s="25"/>
      <c r="W2825" s="25"/>
      <c r="X2825" s="25">
        <v>0</v>
      </c>
      <c r="Y2825" s="25"/>
      <c r="Z2825" s="25">
        <v>0</v>
      </c>
      <c r="AA2825" s="109"/>
      <c r="AB2825" s="25">
        <v>0</v>
      </c>
      <c r="AC2825" s="25">
        <v>0</v>
      </c>
      <c r="AD2825" s="25">
        <v>0</v>
      </c>
      <c r="AE2825" s="25">
        <v>0</v>
      </c>
      <c r="AF2825" s="25">
        <v>0</v>
      </c>
      <c r="AG2825" s="25">
        <v>0</v>
      </c>
      <c r="AH2825" s="109"/>
      <c r="AI2825" s="25">
        <v>0</v>
      </c>
      <c r="AJ2825" s="25">
        <v>0</v>
      </c>
      <c r="AK2825" s="123">
        <v>0</v>
      </c>
      <c r="AL2825" s="25">
        <v>0</v>
      </c>
      <c r="AM2825" s="25">
        <v>0</v>
      </c>
      <c r="AN2825" s="25">
        <v>0</v>
      </c>
      <c r="AO2825" s="109"/>
      <c r="AP2825" s="25">
        <v>238.464</v>
      </c>
      <c r="AQ2825" s="25">
        <v>0</v>
      </c>
      <c r="AR2825" s="25">
        <v>0</v>
      </c>
      <c r="AS2825" s="25">
        <v>0</v>
      </c>
      <c r="AT2825" s="25">
        <v>0</v>
      </c>
      <c r="AU2825" s="25">
        <v>0</v>
      </c>
      <c r="AW2825" t="str">
        <f t="shared" si="233"/>
        <v>Phạm Thanh Hà</v>
      </c>
      <c r="AX2825" s="27" t="str">
        <f t="shared" si="234"/>
        <v xml:space="preserve">Đoàn Thị Trang </v>
      </c>
      <c r="AY2825" s="4" t="str">
        <f t="shared" si="235"/>
        <v>VIN+</v>
      </c>
    </row>
    <row r="2826" spans="1:51" outlineLevel="1" x14ac:dyDescent="0.25">
      <c r="A2826" s="4" t="s">
        <v>1104</v>
      </c>
      <c r="B2826" s="4" t="s">
        <v>797</v>
      </c>
      <c r="C2826" s="4" t="s">
        <v>451</v>
      </c>
      <c r="D2826" s="11" t="s">
        <v>775</v>
      </c>
      <c r="E2826" s="32" t="s">
        <v>540</v>
      </c>
      <c r="F2826" s="11" t="s">
        <v>710</v>
      </c>
      <c r="G2826" s="35">
        <v>5270002</v>
      </c>
      <c r="H2826" s="4" t="s">
        <v>4169</v>
      </c>
      <c r="I2826" s="4"/>
      <c r="J2826" s="4"/>
      <c r="K2826" s="4"/>
      <c r="L2826" s="4"/>
      <c r="M2826" s="33"/>
      <c r="N2826" s="38"/>
      <c r="O2826" s="33"/>
      <c r="P2826" s="244">
        <f t="shared" ref="P2826:P2889" si="236">SUM(Q2826:AU2826)</f>
        <v>835.9849999999999</v>
      </c>
      <c r="Q2826" s="25"/>
      <c r="R2826" s="25"/>
      <c r="S2826" s="25"/>
      <c r="T2826" s="109"/>
      <c r="U2826" s="25"/>
      <c r="V2826" s="25"/>
      <c r="W2826" s="25"/>
      <c r="X2826" s="25">
        <v>0</v>
      </c>
      <c r="Y2826" s="25"/>
      <c r="Z2826" s="25">
        <v>0</v>
      </c>
      <c r="AA2826" s="109"/>
      <c r="AB2826" s="25">
        <v>0</v>
      </c>
      <c r="AC2826" s="25">
        <v>0</v>
      </c>
      <c r="AD2826" s="25">
        <v>0</v>
      </c>
      <c r="AE2826" s="25">
        <v>238.464</v>
      </c>
      <c r="AF2826" s="25">
        <v>0</v>
      </c>
      <c r="AG2826" s="25">
        <v>0</v>
      </c>
      <c r="AH2826" s="109"/>
      <c r="AI2826" s="25">
        <v>0</v>
      </c>
      <c r="AJ2826" s="25">
        <v>0</v>
      </c>
      <c r="AK2826" s="123">
        <v>0</v>
      </c>
      <c r="AL2826" s="25">
        <v>0</v>
      </c>
      <c r="AM2826" s="25">
        <v>0</v>
      </c>
      <c r="AN2826" s="25">
        <v>0</v>
      </c>
      <c r="AO2826" s="109"/>
      <c r="AP2826" s="25">
        <v>0</v>
      </c>
      <c r="AQ2826" s="25">
        <v>0</v>
      </c>
      <c r="AR2826" s="25">
        <v>0</v>
      </c>
      <c r="AS2826" s="25">
        <v>597.52099999999996</v>
      </c>
      <c r="AT2826" s="25">
        <v>0</v>
      </c>
      <c r="AU2826" s="25">
        <v>0</v>
      </c>
      <c r="AW2826" t="str">
        <f t="shared" ref="AW2826:AW2889" si="237">+C2826</f>
        <v>Phạm Thanh Hà</v>
      </c>
      <c r="AX2826" s="27" t="str">
        <f t="shared" ref="AX2826:AX2889" si="238">+E2826</f>
        <v xml:space="preserve">Đoàn Thị Trang </v>
      </c>
      <c r="AY2826" s="4" t="str">
        <f t="shared" si="235"/>
        <v>VIN+</v>
      </c>
    </row>
    <row r="2827" spans="1:51" outlineLevel="1" x14ac:dyDescent="0.25">
      <c r="A2827" s="4" t="s">
        <v>1104</v>
      </c>
      <c r="B2827" s="4" t="s">
        <v>797</v>
      </c>
      <c r="C2827" s="4" t="s">
        <v>451</v>
      </c>
      <c r="D2827" s="11" t="s">
        <v>775</v>
      </c>
      <c r="E2827" s="32" t="s">
        <v>540</v>
      </c>
      <c r="F2827" s="11" t="s">
        <v>710</v>
      </c>
      <c r="G2827" s="35">
        <v>5290172</v>
      </c>
      <c r="H2827" s="4" t="s">
        <v>4170</v>
      </c>
      <c r="I2827" s="4"/>
      <c r="J2827" s="4"/>
      <c r="K2827" s="4"/>
      <c r="L2827" s="4"/>
      <c r="M2827" s="33"/>
      <c r="N2827" s="38"/>
      <c r="O2827" s="33"/>
      <c r="P2827" s="244">
        <f t="shared" si="236"/>
        <v>0</v>
      </c>
      <c r="Q2827" s="25"/>
      <c r="R2827" s="25"/>
      <c r="S2827" s="25"/>
      <c r="T2827" s="109"/>
      <c r="U2827" s="25"/>
      <c r="V2827" s="25"/>
      <c r="W2827" s="25"/>
      <c r="X2827" s="25">
        <v>0</v>
      </c>
      <c r="Y2827" s="25"/>
      <c r="Z2827" s="25">
        <v>0</v>
      </c>
      <c r="AA2827" s="109"/>
      <c r="AB2827" s="25">
        <v>0</v>
      </c>
      <c r="AC2827" s="25">
        <v>0</v>
      </c>
      <c r="AD2827" s="25">
        <v>0</v>
      </c>
      <c r="AE2827" s="25">
        <v>0</v>
      </c>
      <c r="AF2827" s="25">
        <v>0</v>
      </c>
      <c r="AG2827" s="25">
        <v>0</v>
      </c>
      <c r="AH2827" s="109"/>
      <c r="AI2827" s="25">
        <v>0</v>
      </c>
      <c r="AJ2827" s="25">
        <v>0</v>
      </c>
      <c r="AK2827" s="123">
        <v>0</v>
      </c>
      <c r="AL2827" s="25">
        <v>0</v>
      </c>
      <c r="AM2827" s="25">
        <v>0</v>
      </c>
      <c r="AN2827" s="25">
        <v>0</v>
      </c>
      <c r="AO2827" s="109"/>
      <c r="AP2827" s="25">
        <v>0</v>
      </c>
      <c r="AQ2827" s="25">
        <v>0</v>
      </c>
      <c r="AR2827" s="25">
        <v>0</v>
      </c>
      <c r="AS2827" s="25">
        <v>0</v>
      </c>
      <c r="AT2827" s="25">
        <v>0</v>
      </c>
      <c r="AU2827" s="25">
        <v>0</v>
      </c>
      <c r="AW2827" t="str">
        <f t="shared" si="237"/>
        <v>Phạm Thanh Hà</v>
      </c>
      <c r="AX2827" s="27" t="str">
        <f t="shared" si="238"/>
        <v xml:space="preserve">Đoàn Thị Trang </v>
      </c>
      <c r="AY2827" s="4" t="str">
        <f t="shared" si="235"/>
        <v>VIN+</v>
      </c>
    </row>
    <row r="2828" spans="1:51" outlineLevel="1" x14ac:dyDescent="0.25">
      <c r="A2828" s="4" t="s">
        <v>1104</v>
      </c>
      <c r="B2828" s="4" t="s">
        <v>797</v>
      </c>
      <c r="C2828" s="4" t="s">
        <v>451</v>
      </c>
      <c r="D2828" s="11" t="s">
        <v>775</v>
      </c>
      <c r="E2828" s="32" t="s">
        <v>540</v>
      </c>
      <c r="F2828" s="11" t="s">
        <v>710</v>
      </c>
      <c r="G2828" s="35">
        <v>5293674</v>
      </c>
      <c r="H2828" s="4" t="s">
        <v>4171</v>
      </c>
      <c r="I2828" s="4"/>
      <c r="J2828" s="4"/>
      <c r="K2828" s="4"/>
      <c r="L2828" s="4"/>
      <c r="M2828" s="33"/>
      <c r="N2828" s="38"/>
      <c r="O2828" s="33"/>
      <c r="P2828" s="244">
        <f t="shared" si="236"/>
        <v>359.05700000000002</v>
      </c>
      <c r="Q2828" s="25"/>
      <c r="R2828" s="25"/>
      <c r="S2828" s="25"/>
      <c r="T2828" s="109"/>
      <c r="U2828" s="25"/>
      <c r="V2828" s="25"/>
      <c r="W2828" s="25"/>
      <c r="X2828" s="25">
        <v>0</v>
      </c>
      <c r="Y2828" s="25"/>
      <c r="Z2828" s="25">
        <v>0</v>
      </c>
      <c r="AA2828" s="109"/>
      <c r="AB2828" s="25">
        <v>0</v>
      </c>
      <c r="AC2828" s="25">
        <v>0</v>
      </c>
      <c r="AD2828" s="25">
        <v>0</v>
      </c>
      <c r="AE2828" s="25">
        <v>0</v>
      </c>
      <c r="AF2828" s="25">
        <v>0</v>
      </c>
      <c r="AG2828" s="25">
        <v>0</v>
      </c>
      <c r="AH2828" s="109"/>
      <c r="AI2828" s="25">
        <v>0</v>
      </c>
      <c r="AJ2828" s="25">
        <v>0</v>
      </c>
      <c r="AK2828" s="123">
        <v>0</v>
      </c>
      <c r="AL2828" s="25">
        <v>359.05700000000002</v>
      </c>
      <c r="AM2828" s="25">
        <v>0</v>
      </c>
      <c r="AN2828" s="25">
        <v>0</v>
      </c>
      <c r="AO2828" s="109"/>
      <c r="AP2828" s="25">
        <v>0</v>
      </c>
      <c r="AQ2828" s="25">
        <v>0</v>
      </c>
      <c r="AR2828" s="25">
        <v>0</v>
      </c>
      <c r="AS2828" s="25">
        <v>0</v>
      </c>
      <c r="AT2828" s="25">
        <v>0</v>
      </c>
      <c r="AU2828" s="25">
        <v>0</v>
      </c>
      <c r="AW2828" t="str">
        <f t="shared" si="237"/>
        <v>Phạm Thanh Hà</v>
      </c>
      <c r="AX2828" s="27" t="str">
        <f t="shared" si="238"/>
        <v xml:space="preserve">Đoàn Thị Trang </v>
      </c>
      <c r="AY2828" s="4" t="str">
        <f t="shared" si="235"/>
        <v>VIN+</v>
      </c>
    </row>
    <row r="2829" spans="1:51" outlineLevel="1" x14ac:dyDescent="0.25">
      <c r="A2829" s="4" t="s">
        <v>1104</v>
      </c>
      <c r="B2829" s="4" t="s">
        <v>797</v>
      </c>
      <c r="C2829" s="4" t="s">
        <v>451</v>
      </c>
      <c r="D2829" s="11" t="s">
        <v>775</v>
      </c>
      <c r="E2829" s="32" t="s">
        <v>540</v>
      </c>
      <c r="F2829" s="11" t="s">
        <v>710</v>
      </c>
      <c r="G2829" s="35">
        <v>5271236</v>
      </c>
      <c r="H2829" s="4" t="s">
        <v>4172</v>
      </c>
      <c r="I2829" s="4"/>
      <c r="J2829" s="4"/>
      <c r="K2829" s="4"/>
      <c r="L2829" s="4"/>
      <c r="M2829" s="33"/>
      <c r="N2829" s="38"/>
      <c r="O2829" s="33"/>
      <c r="P2829" s="244">
        <f t="shared" si="236"/>
        <v>1197.1799999999998</v>
      </c>
      <c r="Q2829" s="25"/>
      <c r="R2829" s="25"/>
      <c r="S2829" s="25"/>
      <c r="T2829" s="109"/>
      <c r="U2829" s="25"/>
      <c r="V2829" s="25"/>
      <c r="W2829" s="25"/>
      <c r="X2829" s="25">
        <v>0</v>
      </c>
      <c r="Y2829" s="25"/>
      <c r="Z2829" s="25">
        <v>0</v>
      </c>
      <c r="AA2829" s="109"/>
      <c r="AB2829" s="25">
        <v>0</v>
      </c>
      <c r="AC2829" s="25">
        <v>0</v>
      </c>
      <c r="AD2829" s="25">
        <v>0</v>
      </c>
      <c r="AE2829" s="25">
        <v>597.52099999999996</v>
      </c>
      <c r="AF2829" s="25">
        <v>0</v>
      </c>
      <c r="AG2829" s="25">
        <v>0</v>
      </c>
      <c r="AH2829" s="109"/>
      <c r="AI2829" s="25">
        <v>0</v>
      </c>
      <c r="AJ2829" s="25">
        <v>0</v>
      </c>
      <c r="AK2829" s="123">
        <v>0</v>
      </c>
      <c r="AL2829" s="25">
        <v>0</v>
      </c>
      <c r="AM2829" s="25">
        <v>0</v>
      </c>
      <c r="AN2829" s="25">
        <v>0</v>
      </c>
      <c r="AO2829" s="109"/>
      <c r="AP2829" s="25">
        <v>0</v>
      </c>
      <c r="AQ2829" s="25">
        <v>0</v>
      </c>
      <c r="AR2829" s="25">
        <v>0</v>
      </c>
      <c r="AS2829" s="25">
        <v>599.65899999999999</v>
      </c>
      <c r="AT2829" s="25">
        <v>0</v>
      </c>
      <c r="AU2829" s="25">
        <v>0</v>
      </c>
      <c r="AW2829" t="str">
        <f t="shared" si="237"/>
        <v>Phạm Thanh Hà</v>
      </c>
      <c r="AX2829" s="27" t="str">
        <f t="shared" si="238"/>
        <v xml:space="preserve">Đoàn Thị Trang </v>
      </c>
      <c r="AY2829" s="4" t="str">
        <f t="shared" si="235"/>
        <v>VIN+</v>
      </c>
    </row>
    <row r="2830" spans="1:51" outlineLevel="1" x14ac:dyDescent="0.25">
      <c r="A2830" s="4" t="s">
        <v>1104</v>
      </c>
      <c r="B2830" s="4" t="s">
        <v>797</v>
      </c>
      <c r="C2830" s="4" t="s">
        <v>451</v>
      </c>
      <c r="D2830" s="11" t="s">
        <v>775</v>
      </c>
      <c r="E2830" s="32" t="s">
        <v>540</v>
      </c>
      <c r="F2830" s="11" t="s">
        <v>710</v>
      </c>
      <c r="G2830" s="35">
        <v>5134236</v>
      </c>
      <c r="H2830" s="4" t="s">
        <v>4173</v>
      </c>
      <c r="I2830" s="4"/>
      <c r="J2830" s="4"/>
      <c r="K2830" s="4"/>
      <c r="L2830" s="4"/>
      <c r="M2830" s="33"/>
      <c r="N2830" s="38"/>
      <c r="O2830" s="33"/>
      <c r="P2830" s="244">
        <f t="shared" si="236"/>
        <v>238.464</v>
      </c>
      <c r="Q2830" s="25"/>
      <c r="R2830" s="25"/>
      <c r="S2830" s="25"/>
      <c r="T2830" s="109"/>
      <c r="U2830" s="25"/>
      <c r="V2830" s="25"/>
      <c r="W2830" s="25"/>
      <c r="X2830" s="25">
        <v>0</v>
      </c>
      <c r="Y2830" s="25"/>
      <c r="Z2830" s="25">
        <v>0</v>
      </c>
      <c r="AA2830" s="109"/>
      <c r="AB2830" s="25">
        <v>0</v>
      </c>
      <c r="AC2830" s="25">
        <v>0</v>
      </c>
      <c r="AD2830" s="25">
        <v>0</v>
      </c>
      <c r="AE2830" s="25">
        <v>0</v>
      </c>
      <c r="AF2830" s="25">
        <v>0</v>
      </c>
      <c r="AG2830" s="25">
        <v>0</v>
      </c>
      <c r="AH2830" s="109"/>
      <c r="AI2830" s="25">
        <v>0</v>
      </c>
      <c r="AJ2830" s="25">
        <v>0</v>
      </c>
      <c r="AK2830" s="123">
        <v>0</v>
      </c>
      <c r="AL2830" s="25">
        <v>0</v>
      </c>
      <c r="AM2830" s="25">
        <v>238.464</v>
      </c>
      <c r="AN2830" s="25">
        <v>0</v>
      </c>
      <c r="AO2830" s="109"/>
      <c r="AP2830" s="25">
        <v>0</v>
      </c>
      <c r="AQ2830" s="25">
        <v>0</v>
      </c>
      <c r="AR2830" s="25">
        <v>0</v>
      </c>
      <c r="AS2830" s="25">
        <v>0</v>
      </c>
      <c r="AT2830" s="25">
        <v>0</v>
      </c>
      <c r="AU2830" s="25">
        <v>0</v>
      </c>
      <c r="AW2830" t="str">
        <f t="shared" si="237"/>
        <v>Phạm Thanh Hà</v>
      </c>
      <c r="AX2830" s="27" t="str">
        <f t="shared" si="238"/>
        <v xml:space="preserve">Đoàn Thị Trang </v>
      </c>
      <c r="AY2830" s="4" t="str">
        <f t="shared" si="235"/>
        <v>VIN+</v>
      </c>
    </row>
    <row r="2831" spans="1:51" outlineLevel="1" x14ac:dyDescent="0.25">
      <c r="A2831" s="4" t="s">
        <v>1104</v>
      </c>
      <c r="B2831" s="4" t="s">
        <v>797</v>
      </c>
      <c r="C2831" s="4" t="s">
        <v>451</v>
      </c>
      <c r="D2831" s="11" t="s">
        <v>775</v>
      </c>
      <c r="E2831" s="32" t="s">
        <v>540</v>
      </c>
      <c r="F2831" s="11" t="s">
        <v>710</v>
      </c>
      <c r="G2831" s="35">
        <v>5134568</v>
      </c>
      <c r="H2831" s="4" t="s">
        <v>4174</v>
      </c>
      <c r="I2831" s="4"/>
      <c r="J2831" s="4"/>
      <c r="K2831" s="4"/>
      <c r="L2831" s="4"/>
      <c r="M2831" s="33"/>
      <c r="N2831" s="38"/>
      <c r="O2831" s="33"/>
      <c r="P2831" s="244">
        <f t="shared" si="236"/>
        <v>238.464</v>
      </c>
      <c r="Q2831" s="25"/>
      <c r="R2831" s="25"/>
      <c r="S2831" s="25"/>
      <c r="T2831" s="109"/>
      <c r="U2831" s="25"/>
      <c r="V2831" s="25"/>
      <c r="W2831" s="25"/>
      <c r="X2831" s="25">
        <v>0</v>
      </c>
      <c r="Y2831" s="25"/>
      <c r="Z2831" s="25">
        <v>0</v>
      </c>
      <c r="AA2831" s="109"/>
      <c r="AB2831" s="25">
        <v>0</v>
      </c>
      <c r="AC2831" s="25">
        <v>0</v>
      </c>
      <c r="AD2831" s="25">
        <v>0</v>
      </c>
      <c r="AE2831" s="25">
        <v>0</v>
      </c>
      <c r="AF2831" s="25">
        <v>0</v>
      </c>
      <c r="AG2831" s="25">
        <v>0</v>
      </c>
      <c r="AH2831" s="109"/>
      <c r="AI2831" s="25">
        <v>0</v>
      </c>
      <c r="AJ2831" s="25">
        <v>0</v>
      </c>
      <c r="AK2831" s="123">
        <v>0</v>
      </c>
      <c r="AL2831" s="25">
        <v>0</v>
      </c>
      <c r="AM2831" s="25">
        <v>238.464</v>
      </c>
      <c r="AN2831" s="25">
        <v>0</v>
      </c>
      <c r="AO2831" s="109"/>
      <c r="AP2831" s="25">
        <v>0</v>
      </c>
      <c r="AQ2831" s="25">
        <v>0</v>
      </c>
      <c r="AR2831" s="25">
        <v>0</v>
      </c>
      <c r="AS2831" s="25">
        <v>0</v>
      </c>
      <c r="AT2831" s="25">
        <v>0</v>
      </c>
      <c r="AU2831" s="25">
        <v>0</v>
      </c>
      <c r="AW2831" t="str">
        <f t="shared" si="237"/>
        <v>Phạm Thanh Hà</v>
      </c>
      <c r="AX2831" s="27" t="str">
        <f t="shared" si="238"/>
        <v xml:space="preserve">Đoàn Thị Trang </v>
      </c>
      <c r="AY2831" s="4" t="str">
        <f t="shared" si="235"/>
        <v>VIN+</v>
      </c>
    </row>
    <row r="2832" spans="1:51" outlineLevel="1" x14ac:dyDescent="0.25">
      <c r="A2832" s="4" t="s">
        <v>1104</v>
      </c>
      <c r="B2832" s="4" t="s">
        <v>797</v>
      </c>
      <c r="C2832" s="4" t="s">
        <v>451</v>
      </c>
      <c r="D2832" s="11" t="s">
        <v>775</v>
      </c>
      <c r="E2832" s="32" t="s">
        <v>540</v>
      </c>
      <c r="F2832" s="11" t="s">
        <v>710</v>
      </c>
      <c r="G2832" s="35">
        <v>5292703</v>
      </c>
      <c r="H2832" s="4" t="s">
        <v>4175</v>
      </c>
      <c r="I2832" s="4"/>
      <c r="J2832" s="4"/>
      <c r="K2832" s="4"/>
      <c r="L2832" s="4"/>
      <c r="M2832" s="33"/>
      <c r="N2832" s="38"/>
      <c r="O2832" s="33"/>
      <c r="P2832" s="244">
        <f t="shared" si="236"/>
        <v>359.05700000000002</v>
      </c>
      <c r="Q2832" s="25"/>
      <c r="R2832" s="25"/>
      <c r="S2832" s="25"/>
      <c r="T2832" s="109"/>
      <c r="U2832" s="25"/>
      <c r="V2832" s="25"/>
      <c r="W2832" s="25"/>
      <c r="X2832" s="25">
        <v>0</v>
      </c>
      <c r="Y2832" s="25"/>
      <c r="Z2832" s="25">
        <v>0</v>
      </c>
      <c r="AA2832" s="109"/>
      <c r="AB2832" s="25">
        <v>0</v>
      </c>
      <c r="AC2832" s="25">
        <v>0</v>
      </c>
      <c r="AD2832" s="25">
        <v>0</v>
      </c>
      <c r="AE2832" s="25">
        <v>359.05700000000002</v>
      </c>
      <c r="AF2832" s="25">
        <v>0</v>
      </c>
      <c r="AG2832" s="25">
        <v>0</v>
      </c>
      <c r="AH2832" s="109"/>
      <c r="AI2832" s="25">
        <v>0</v>
      </c>
      <c r="AJ2832" s="25">
        <v>0</v>
      </c>
      <c r="AK2832" s="123">
        <v>0</v>
      </c>
      <c r="AL2832" s="25">
        <v>0</v>
      </c>
      <c r="AM2832" s="25">
        <v>0</v>
      </c>
      <c r="AN2832" s="25">
        <v>0</v>
      </c>
      <c r="AO2832" s="109"/>
      <c r="AP2832" s="25">
        <v>0</v>
      </c>
      <c r="AQ2832" s="25">
        <v>0</v>
      </c>
      <c r="AR2832" s="25">
        <v>0</v>
      </c>
      <c r="AS2832" s="25">
        <v>0</v>
      </c>
      <c r="AT2832" s="25">
        <v>0</v>
      </c>
      <c r="AU2832" s="25">
        <v>0</v>
      </c>
      <c r="AW2832" t="str">
        <f t="shared" si="237"/>
        <v>Phạm Thanh Hà</v>
      </c>
      <c r="AX2832" s="27" t="str">
        <f t="shared" si="238"/>
        <v xml:space="preserve">Đoàn Thị Trang </v>
      </c>
      <c r="AY2832" s="4" t="str">
        <f t="shared" si="235"/>
        <v>VIN+</v>
      </c>
    </row>
    <row r="2833" spans="1:51" outlineLevel="1" x14ac:dyDescent="0.25">
      <c r="A2833" s="4" t="s">
        <v>1104</v>
      </c>
      <c r="B2833" s="4" t="s">
        <v>797</v>
      </c>
      <c r="C2833" s="4" t="s">
        <v>451</v>
      </c>
      <c r="D2833" s="11" t="s">
        <v>775</v>
      </c>
      <c r="E2833" s="32" t="s">
        <v>540</v>
      </c>
      <c r="F2833" s="11" t="s">
        <v>710</v>
      </c>
      <c r="G2833" s="35">
        <v>5130946</v>
      </c>
      <c r="H2833" s="4" t="s">
        <v>4176</v>
      </c>
      <c r="I2833" s="4"/>
      <c r="J2833" s="4"/>
      <c r="K2833" s="4"/>
      <c r="L2833" s="4"/>
      <c r="M2833" s="33"/>
      <c r="N2833" s="38"/>
      <c r="O2833" s="33"/>
      <c r="P2833" s="244">
        <f t="shared" si="236"/>
        <v>778.11899999999991</v>
      </c>
      <c r="Q2833" s="25"/>
      <c r="R2833" s="25"/>
      <c r="S2833" s="25"/>
      <c r="T2833" s="109"/>
      <c r="U2833" s="25"/>
      <c r="V2833" s="25"/>
      <c r="W2833" s="25"/>
      <c r="X2833" s="25">
        <v>0</v>
      </c>
      <c r="Y2833" s="25"/>
      <c r="Z2833" s="25">
        <v>0</v>
      </c>
      <c r="AA2833" s="109"/>
      <c r="AB2833" s="25">
        <v>0</v>
      </c>
      <c r="AC2833" s="25">
        <v>0</v>
      </c>
      <c r="AD2833" s="25">
        <v>0</v>
      </c>
      <c r="AE2833" s="25">
        <v>0</v>
      </c>
      <c r="AF2833" s="25">
        <v>0</v>
      </c>
      <c r="AG2833" s="25">
        <v>0</v>
      </c>
      <c r="AH2833" s="109"/>
      <c r="AI2833" s="25">
        <v>0</v>
      </c>
      <c r="AJ2833" s="25">
        <v>0</v>
      </c>
      <c r="AK2833" s="123">
        <v>0</v>
      </c>
      <c r="AL2833" s="25">
        <v>0</v>
      </c>
      <c r="AM2833" s="25">
        <v>0</v>
      </c>
      <c r="AN2833" s="25">
        <v>0</v>
      </c>
      <c r="AO2833" s="109"/>
      <c r="AP2833" s="25">
        <v>597.52099999999996</v>
      </c>
      <c r="AQ2833" s="25">
        <v>0</v>
      </c>
      <c r="AR2833" s="25">
        <v>0</v>
      </c>
      <c r="AS2833" s="25">
        <v>0</v>
      </c>
      <c r="AT2833" s="25">
        <v>0</v>
      </c>
      <c r="AU2833" s="25">
        <v>180.59800000000001</v>
      </c>
      <c r="AW2833" t="str">
        <f t="shared" si="237"/>
        <v>Phạm Thanh Hà</v>
      </c>
      <c r="AX2833" s="27" t="str">
        <f t="shared" si="238"/>
        <v xml:space="preserve">Đoàn Thị Trang </v>
      </c>
      <c r="AY2833" s="4" t="str">
        <f t="shared" si="235"/>
        <v>VIN+</v>
      </c>
    </row>
    <row r="2834" spans="1:51" outlineLevel="1" x14ac:dyDescent="0.25">
      <c r="A2834" s="4" t="s">
        <v>1104</v>
      </c>
      <c r="B2834" s="4" t="s">
        <v>797</v>
      </c>
      <c r="C2834" s="4" t="s">
        <v>451</v>
      </c>
      <c r="D2834" s="11" t="s">
        <v>775</v>
      </c>
      <c r="E2834" s="32" t="s">
        <v>540</v>
      </c>
      <c r="F2834" s="11" t="s">
        <v>710</v>
      </c>
      <c r="G2834" s="35">
        <v>5277977</v>
      </c>
      <c r="H2834" s="4" t="s">
        <v>4177</v>
      </c>
      <c r="I2834" s="4"/>
      <c r="J2834" s="4"/>
      <c r="K2834" s="4"/>
      <c r="L2834" s="4"/>
      <c r="M2834" s="33"/>
      <c r="N2834" s="38"/>
      <c r="O2834" s="33"/>
      <c r="P2834" s="244">
        <f t="shared" si="236"/>
        <v>0</v>
      </c>
      <c r="Q2834" s="25"/>
      <c r="R2834" s="25"/>
      <c r="S2834" s="25"/>
      <c r="T2834" s="109"/>
      <c r="U2834" s="25"/>
      <c r="V2834" s="25"/>
      <c r="W2834" s="25"/>
      <c r="X2834" s="25">
        <v>0</v>
      </c>
      <c r="Y2834" s="25"/>
      <c r="Z2834" s="25">
        <v>0</v>
      </c>
      <c r="AA2834" s="109"/>
      <c r="AB2834" s="25">
        <v>0</v>
      </c>
      <c r="AC2834" s="25">
        <v>0</v>
      </c>
      <c r="AD2834" s="25">
        <v>0</v>
      </c>
      <c r="AE2834" s="25">
        <v>0</v>
      </c>
      <c r="AF2834" s="25">
        <v>0</v>
      </c>
      <c r="AG2834" s="25">
        <v>0</v>
      </c>
      <c r="AH2834" s="109"/>
      <c r="AI2834" s="25">
        <v>0</v>
      </c>
      <c r="AJ2834" s="25">
        <v>0</v>
      </c>
      <c r="AK2834" s="123">
        <v>0</v>
      </c>
      <c r="AL2834" s="25">
        <v>0</v>
      </c>
      <c r="AM2834" s="25">
        <v>0</v>
      </c>
      <c r="AN2834" s="25">
        <v>0</v>
      </c>
      <c r="AO2834" s="109"/>
      <c r="AP2834" s="25">
        <v>0</v>
      </c>
      <c r="AQ2834" s="25">
        <v>0</v>
      </c>
      <c r="AR2834" s="25">
        <v>0</v>
      </c>
      <c r="AS2834" s="25">
        <v>0</v>
      </c>
      <c r="AT2834" s="25">
        <v>0</v>
      </c>
      <c r="AU2834" s="25">
        <v>0</v>
      </c>
      <c r="AW2834" t="str">
        <f t="shared" si="237"/>
        <v>Phạm Thanh Hà</v>
      </c>
      <c r="AX2834" s="27" t="str">
        <f t="shared" si="238"/>
        <v xml:space="preserve">Đoàn Thị Trang </v>
      </c>
      <c r="AY2834" s="4" t="str">
        <f t="shared" si="235"/>
        <v>VIN+</v>
      </c>
    </row>
    <row r="2835" spans="1:51" outlineLevel="1" x14ac:dyDescent="0.25">
      <c r="A2835" s="4" t="s">
        <v>1104</v>
      </c>
      <c r="B2835" s="4" t="s">
        <v>797</v>
      </c>
      <c r="C2835" s="4" t="s">
        <v>451</v>
      </c>
      <c r="D2835" s="11" t="s">
        <v>775</v>
      </c>
      <c r="E2835" s="32" t="s">
        <v>540</v>
      </c>
      <c r="F2835" s="11" t="s">
        <v>710</v>
      </c>
      <c r="G2835" s="35">
        <v>5290411</v>
      </c>
      <c r="H2835" s="4" t="s">
        <v>4178</v>
      </c>
      <c r="I2835" s="4"/>
      <c r="J2835" s="4"/>
      <c r="K2835" s="4"/>
      <c r="L2835" s="4"/>
      <c r="M2835" s="33"/>
      <c r="N2835" s="38"/>
      <c r="O2835" s="33"/>
      <c r="P2835" s="244">
        <f t="shared" si="236"/>
        <v>238.464</v>
      </c>
      <c r="Q2835" s="25"/>
      <c r="R2835" s="25"/>
      <c r="S2835" s="25"/>
      <c r="T2835" s="109"/>
      <c r="U2835" s="25"/>
      <c r="V2835" s="25"/>
      <c r="W2835" s="25"/>
      <c r="X2835" s="25">
        <v>0</v>
      </c>
      <c r="Y2835" s="25"/>
      <c r="Z2835" s="25">
        <v>0</v>
      </c>
      <c r="AA2835" s="109"/>
      <c r="AB2835" s="25">
        <v>0</v>
      </c>
      <c r="AC2835" s="25">
        <v>0</v>
      </c>
      <c r="AD2835" s="25">
        <v>0</v>
      </c>
      <c r="AE2835" s="25">
        <v>0</v>
      </c>
      <c r="AF2835" s="25">
        <v>238.464</v>
      </c>
      <c r="AG2835" s="25">
        <v>0</v>
      </c>
      <c r="AH2835" s="109"/>
      <c r="AI2835" s="25">
        <v>0</v>
      </c>
      <c r="AJ2835" s="25">
        <v>0</v>
      </c>
      <c r="AK2835" s="123">
        <v>0</v>
      </c>
      <c r="AL2835" s="25">
        <v>0</v>
      </c>
      <c r="AM2835" s="25">
        <v>0</v>
      </c>
      <c r="AN2835" s="25">
        <v>0</v>
      </c>
      <c r="AO2835" s="109"/>
      <c r="AP2835" s="25">
        <v>0</v>
      </c>
      <c r="AQ2835" s="25">
        <v>0</v>
      </c>
      <c r="AR2835" s="25">
        <v>0</v>
      </c>
      <c r="AS2835" s="25">
        <v>0</v>
      </c>
      <c r="AT2835" s="25">
        <v>0</v>
      </c>
      <c r="AU2835" s="25">
        <v>0</v>
      </c>
      <c r="AW2835" t="str">
        <f t="shared" si="237"/>
        <v>Phạm Thanh Hà</v>
      </c>
      <c r="AX2835" s="27" t="str">
        <f t="shared" si="238"/>
        <v xml:space="preserve">Đoàn Thị Trang </v>
      </c>
      <c r="AY2835" s="4" t="str">
        <f t="shared" si="235"/>
        <v>VIN+</v>
      </c>
    </row>
    <row r="2836" spans="1:51" outlineLevel="1" x14ac:dyDescent="0.25">
      <c r="A2836" s="4" t="s">
        <v>1104</v>
      </c>
      <c r="B2836" s="4" t="s">
        <v>797</v>
      </c>
      <c r="C2836" s="4" t="s">
        <v>451</v>
      </c>
      <c r="D2836" s="11" t="s">
        <v>775</v>
      </c>
      <c r="E2836" s="32" t="s">
        <v>540</v>
      </c>
      <c r="F2836" s="11" t="s">
        <v>710</v>
      </c>
      <c r="G2836" s="35">
        <v>5337262</v>
      </c>
      <c r="H2836" s="4" t="s">
        <v>4179</v>
      </c>
      <c r="I2836" s="4"/>
      <c r="J2836" s="4"/>
      <c r="K2836" s="4"/>
      <c r="L2836" s="4"/>
      <c r="M2836" s="33"/>
      <c r="N2836" s="38"/>
      <c r="O2836" s="33"/>
      <c r="P2836" s="244">
        <f t="shared" si="236"/>
        <v>0</v>
      </c>
      <c r="Q2836" s="25"/>
      <c r="R2836" s="25"/>
      <c r="S2836" s="25"/>
      <c r="T2836" s="109"/>
      <c r="U2836" s="25"/>
      <c r="V2836" s="25"/>
      <c r="W2836" s="25"/>
      <c r="X2836" s="25">
        <v>0</v>
      </c>
      <c r="Y2836" s="25"/>
      <c r="Z2836" s="25">
        <v>0</v>
      </c>
      <c r="AA2836" s="109"/>
      <c r="AB2836" s="25">
        <v>0</v>
      </c>
      <c r="AC2836" s="25">
        <v>0</v>
      </c>
      <c r="AD2836" s="25">
        <v>0</v>
      </c>
      <c r="AE2836" s="25">
        <v>0</v>
      </c>
      <c r="AF2836" s="25">
        <v>0</v>
      </c>
      <c r="AG2836" s="25">
        <v>0</v>
      </c>
      <c r="AH2836" s="109"/>
      <c r="AI2836" s="25">
        <v>0</v>
      </c>
      <c r="AJ2836" s="25">
        <v>0</v>
      </c>
      <c r="AK2836" s="123">
        <v>0</v>
      </c>
      <c r="AL2836" s="25">
        <v>0</v>
      </c>
      <c r="AM2836" s="25">
        <v>0</v>
      </c>
      <c r="AN2836" s="25">
        <v>0</v>
      </c>
      <c r="AO2836" s="109"/>
      <c r="AP2836" s="25">
        <v>0</v>
      </c>
      <c r="AQ2836" s="25">
        <v>0</v>
      </c>
      <c r="AR2836" s="25">
        <v>0</v>
      </c>
      <c r="AS2836" s="25">
        <v>0</v>
      </c>
      <c r="AT2836" s="25">
        <v>0</v>
      </c>
      <c r="AU2836" s="25">
        <v>0</v>
      </c>
      <c r="AW2836" t="str">
        <f t="shared" si="237"/>
        <v>Phạm Thanh Hà</v>
      </c>
      <c r="AX2836" s="27" t="str">
        <f t="shared" si="238"/>
        <v xml:space="preserve">Đoàn Thị Trang </v>
      </c>
      <c r="AY2836" s="4" t="str">
        <f t="shared" si="235"/>
        <v>VIN+</v>
      </c>
    </row>
    <row r="2837" spans="1:51" outlineLevel="1" x14ac:dyDescent="0.25">
      <c r="A2837" s="4" t="s">
        <v>1104</v>
      </c>
      <c r="B2837" s="4" t="s">
        <v>797</v>
      </c>
      <c r="C2837" s="4" t="s">
        <v>451</v>
      </c>
      <c r="D2837" s="11" t="s">
        <v>775</v>
      </c>
      <c r="E2837" s="32" t="s">
        <v>540</v>
      </c>
      <c r="F2837" s="11" t="s">
        <v>710</v>
      </c>
      <c r="G2837" s="35">
        <v>5294822</v>
      </c>
      <c r="H2837" s="4" t="s">
        <v>4180</v>
      </c>
      <c r="I2837" s="4"/>
      <c r="J2837" s="4"/>
      <c r="K2837" s="4"/>
      <c r="L2837" s="4"/>
      <c r="M2837" s="33"/>
      <c r="N2837" s="38"/>
      <c r="O2837" s="33"/>
      <c r="P2837" s="244">
        <f t="shared" si="236"/>
        <v>597.52099999999996</v>
      </c>
      <c r="Q2837" s="25"/>
      <c r="R2837" s="25"/>
      <c r="S2837" s="25"/>
      <c r="T2837" s="109"/>
      <c r="U2837" s="25"/>
      <c r="V2837" s="25"/>
      <c r="W2837" s="25"/>
      <c r="X2837" s="25">
        <v>0</v>
      </c>
      <c r="Y2837" s="25"/>
      <c r="Z2837" s="25">
        <v>0</v>
      </c>
      <c r="AA2837" s="109"/>
      <c r="AB2837" s="25">
        <v>0</v>
      </c>
      <c r="AC2837" s="25">
        <v>0</v>
      </c>
      <c r="AD2837" s="25">
        <v>0</v>
      </c>
      <c r="AE2837" s="25">
        <v>0</v>
      </c>
      <c r="AF2837" s="25">
        <v>0</v>
      </c>
      <c r="AG2837" s="25">
        <v>0</v>
      </c>
      <c r="AH2837" s="109"/>
      <c r="AI2837" s="25">
        <v>0</v>
      </c>
      <c r="AJ2837" s="25">
        <v>0</v>
      </c>
      <c r="AK2837" s="123">
        <v>0</v>
      </c>
      <c r="AL2837" s="25">
        <v>0</v>
      </c>
      <c r="AM2837" s="25">
        <v>0</v>
      </c>
      <c r="AN2837" s="25">
        <v>0</v>
      </c>
      <c r="AO2837" s="109"/>
      <c r="AP2837" s="25">
        <v>597.52099999999996</v>
      </c>
      <c r="AQ2837" s="25">
        <v>0</v>
      </c>
      <c r="AR2837" s="25">
        <v>0</v>
      </c>
      <c r="AS2837" s="25">
        <v>0</v>
      </c>
      <c r="AT2837" s="25">
        <v>0</v>
      </c>
      <c r="AU2837" s="25">
        <v>0</v>
      </c>
      <c r="AW2837" t="str">
        <f t="shared" si="237"/>
        <v>Phạm Thanh Hà</v>
      </c>
      <c r="AX2837" s="27" t="str">
        <f t="shared" si="238"/>
        <v xml:space="preserve">Đoàn Thị Trang </v>
      </c>
      <c r="AY2837" s="4" t="str">
        <f t="shared" si="235"/>
        <v>VIN+</v>
      </c>
    </row>
    <row r="2838" spans="1:51" outlineLevel="1" x14ac:dyDescent="0.25">
      <c r="A2838" s="4" t="s">
        <v>1104</v>
      </c>
      <c r="B2838" s="4" t="s">
        <v>797</v>
      </c>
      <c r="C2838" s="4" t="s">
        <v>451</v>
      </c>
      <c r="D2838" s="11" t="s">
        <v>775</v>
      </c>
      <c r="E2838" s="32" t="s">
        <v>540</v>
      </c>
      <c r="F2838" s="11" t="s">
        <v>710</v>
      </c>
      <c r="G2838" s="35">
        <v>5297760</v>
      </c>
      <c r="H2838" s="4" t="s">
        <v>4181</v>
      </c>
      <c r="I2838" s="4"/>
      <c r="J2838" s="4"/>
      <c r="K2838" s="4"/>
      <c r="L2838" s="4"/>
      <c r="M2838" s="33"/>
      <c r="N2838" s="38"/>
      <c r="O2838" s="33"/>
      <c r="P2838" s="244">
        <f t="shared" si="236"/>
        <v>895.99</v>
      </c>
      <c r="Q2838" s="25"/>
      <c r="R2838" s="25"/>
      <c r="S2838" s="25"/>
      <c r="T2838" s="109"/>
      <c r="U2838" s="25"/>
      <c r="V2838" s="25"/>
      <c r="W2838" s="25"/>
      <c r="X2838" s="25">
        <v>0</v>
      </c>
      <c r="Y2838" s="25"/>
      <c r="Z2838" s="25">
        <v>0</v>
      </c>
      <c r="AA2838" s="109"/>
      <c r="AB2838" s="25">
        <v>0</v>
      </c>
      <c r="AC2838" s="25">
        <v>0</v>
      </c>
      <c r="AD2838" s="25">
        <v>0</v>
      </c>
      <c r="AE2838" s="25">
        <v>0</v>
      </c>
      <c r="AF2838" s="25">
        <v>238.464</v>
      </c>
      <c r="AG2838" s="25">
        <v>0</v>
      </c>
      <c r="AH2838" s="109"/>
      <c r="AI2838" s="25">
        <v>0</v>
      </c>
      <c r="AJ2838" s="25">
        <v>0</v>
      </c>
      <c r="AK2838" s="123">
        <v>0</v>
      </c>
      <c r="AL2838" s="25">
        <v>0</v>
      </c>
      <c r="AM2838" s="25">
        <v>0</v>
      </c>
      <c r="AN2838" s="25">
        <v>0</v>
      </c>
      <c r="AO2838" s="109"/>
      <c r="AP2838" s="25">
        <v>0</v>
      </c>
      <c r="AQ2838" s="25">
        <v>0</v>
      </c>
      <c r="AR2838" s="25">
        <v>0</v>
      </c>
      <c r="AS2838" s="25">
        <v>0</v>
      </c>
      <c r="AT2838" s="25">
        <v>657.52600000000007</v>
      </c>
      <c r="AU2838" s="25">
        <v>0</v>
      </c>
      <c r="AW2838" t="str">
        <f t="shared" si="237"/>
        <v>Phạm Thanh Hà</v>
      </c>
      <c r="AX2838" s="27" t="str">
        <f t="shared" si="238"/>
        <v xml:space="preserve">Đoàn Thị Trang </v>
      </c>
      <c r="AY2838" s="4" t="str">
        <f t="shared" si="235"/>
        <v>VIN+</v>
      </c>
    </row>
    <row r="2839" spans="1:51" outlineLevel="1" x14ac:dyDescent="0.25">
      <c r="A2839" s="4" t="s">
        <v>1104</v>
      </c>
      <c r="B2839" s="4" t="s">
        <v>797</v>
      </c>
      <c r="C2839" s="4" t="s">
        <v>451</v>
      </c>
      <c r="D2839" s="11" t="s">
        <v>775</v>
      </c>
      <c r="E2839" s="32" t="s">
        <v>540</v>
      </c>
      <c r="F2839" s="11" t="s">
        <v>710</v>
      </c>
      <c r="G2839" s="35">
        <v>5297009</v>
      </c>
      <c r="H2839" s="4" t="s">
        <v>4182</v>
      </c>
      <c r="I2839" s="4"/>
      <c r="J2839" s="4"/>
      <c r="K2839" s="4"/>
      <c r="L2839" s="4"/>
      <c r="M2839" s="33"/>
      <c r="N2839" s="38"/>
      <c r="O2839" s="33"/>
      <c r="P2839" s="244">
        <f t="shared" si="236"/>
        <v>359.05700000000002</v>
      </c>
      <c r="Q2839" s="25"/>
      <c r="R2839" s="25"/>
      <c r="S2839" s="25"/>
      <c r="T2839" s="109"/>
      <c r="U2839" s="25"/>
      <c r="V2839" s="25"/>
      <c r="W2839" s="25"/>
      <c r="X2839" s="25">
        <v>0</v>
      </c>
      <c r="Y2839" s="25"/>
      <c r="Z2839" s="25">
        <v>0</v>
      </c>
      <c r="AA2839" s="109"/>
      <c r="AB2839" s="25">
        <v>0</v>
      </c>
      <c r="AC2839" s="25">
        <v>0</v>
      </c>
      <c r="AD2839" s="25">
        <v>0</v>
      </c>
      <c r="AE2839" s="25">
        <v>359.05700000000002</v>
      </c>
      <c r="AF2839" s="25">
        <v>0</v>
      </c>
      <c r="AG2839" s="25">
        <v>0</v>
      </c>
      <c r="AH2839" s="109"/>
      <c r="AI2839" s="25">
        <v>0</v>
      </c>
      <c r="AJ2839" s="25">
        <v>0</v>
      </c>
      <c r="AK2839" s="123">
        <v>0</v>
      </c>
      <c r="AL2839" s="25">
        <v>0</v>
      </c>
      <c r="AM2839" s="25">
        <v>0</v>
      </c>
      <c r="AN2839" s="25">
        <v>0</v>
      </c>
      <c r="AO2839" s="109"/>
      <c r="AP2839" s="25">
        <v>0</v>
      </c>
      <c r="AQ2839" s="25">
        <v>0</v>
      </c>
      <c r="AR2839" s="25">
        <v>0</v>
      </c>
      <c r="AS2839" s="25">
        <v>0</v>
      </c>
      <c r="AT2839" s="25">
        <v>0</v>
      </c>
      <c r="AU2839" s="25">
        <v>0</v>
      </c>
      <c r="AW2839" t="str">
        <f t="shared" si="237"/>
        <v>Phạm Thanh Hà</v>
      </c>
      <c r="AX2839" s="27" t="str">
        <f t="shared" si="238"/>
        <v xml:space="preserve">Đoàn Thị Trang </v>
      </c>
      <c r="AY2839" s="4" t="str">
        <f t="shared" si="235"/>
        <v>VIN+</v>
      </c>
    </row>
    <row r="2840" spans="1:51" outlineLevel="1" x14ac:dyDescent="0.25">
      <c r="A2840" s="4" t="s">
        <v>1104</v>
      </c>
      <c r="B2840" s="4" t="s">
        <v>797</v>
      </c>
      <c r="C2840" s="4" t="s">
        <v>451</v>
      </c>
      <c r="D2840" s="11" t="s">
        <v>775</v>
      </c>
      <c r="E2840" s="32" t="s">
        <v>540</v>
      </c>
      <c r="F2840" s="11" t="s">
        <v>710</v>
      </c>
      <c r="G2840" s="35">
        <v>5273933</v>
      </c>
      <c r="H2840" s="4" t="s">
        <v>4183</v>
      </c>
      <c r="I2840" s="4"/>
      <c r="J2840" s="4"/>
      <c r="K2840" s="4"/>
      <c r="L2840" s="4"/>
      <c r="M2840" s="33"/>
      <c r="N2840" s="38"/>
      <c r="O2840" s="33"/>
      <c r="P2840" s="244">
        <f t="shared" si="236"/>
        <v>238.464</v>
      </c>
      <c r="Q2840" s="25"/>
      <c r="R2840" s="25"/>
      <c r="S2840" s="25"/>
      <c r="T2840" s="109"/>
      <c r="U2840" s="25"/>
      <c r="V2840" s="25"/>
      <c r="W2840" s="25"/>
      <c r="X2840" s="25">
        <v>0</v>
      </c>
      <c r="Y2840" s="25"/>
      <c r="Z2840" s="25">
        <v>0</v>
      </c>
      <c r="AA2840" s="109"/>
      <c r="AB2840" s="25">
        <v>0</v>
      </c>
      <c r="AC2840" s="25">
        <v>0</v>
      </c>
      <c r="AD2840" s="25">
        <v>0</v>
      </c>
      <c r="AE2840" s="25">
        <v>0</v>
      </c>
      <c r="AF2840" s="25">
        <v>0</v>
      </c>
      <c r="AG2840" s="25">
        <v>0</v>
      </c>
      <c r="AH2840" s="109"/>
      <c r="AI2840" s="25">
        <v>0</v>
      </c>
      <c r="AJ2840" s="25">
        <v>0</v>
      </c>
      <c r="AK2840" s="123">
        <v>0</v>
      </c>
      <c r="AL2840" s="25">
        <v>0</v>
      </c>
      <c r="AM2840" s="25">
        <v>238.464</v>
      </c>
      <c r="AN2840" s="25">
        <v>0</v>
      </c>
      <c r="AO2840" s="109"/>
      <c r="AP2840" s="25">
        <v>0</v>
      </c>
      <c r="AQ2840" s="25">
        <v>0</v>
      </c>
      <c r="AR2840" s="25">
        <v>0</v>
      </c>
      <c r="AS2840" s="25">
        <v>0</v>
      </c>
      <c r="AT2840" s="25">
        <v>0</v>
      </c>
      <c r="AU2840" s="25">
        <v>0</v>
      </c>
      <c r="AW2840" t="str">
        <f t="shared" si="237"/>
        <v>Phạm Thanh Hà</v>
      </c>
      <c r="AX2840" s="27" t="str">
        <f t="shared" si="238"/>
        <v xml:space="preserve">Đoàn Thị Trang </v>
      </c>
      <c r="AY2840" s="4" t="str">
        <f t="shared" si="235"/>
        <v>VIN+</v>
      </c>
    </row>
    <row r="2841" spans="1:51" outlineLevel="1" x14ac:dyDescent="0.25">
      <c r="A2841" s="4" t="s">
        <v>1104</v>
      </c>
      <c r="B2841" s="4" t="s">
        <v>797</v>
      </c>
      <c r="C2841" s="4" t="s">
        <v>451</v>
      </c>
      <c r="D2841" s="11" t="s">
        <v>775</v>
      </c>
      <c r="E2841" s="32" t="s">
        <v>540</v>
      </c>
      <c r="F2841" s="11" t="s">
        <v>710</v>
      </c>
      <c r="G2841" s="35">
        <v>5137240</v>
      </c>
      <c r="H2841" s="4" t="s">
        <v>4184</v>
      </c>
      <c r="I2841" s="4"/>
      <c r="J2841" s="4"/>
      <c r="K2841" s="4"/>
      <c r="L2841" s="4"/>
      <c r="M2841" s="33"/>
      <c r="N2841" s="38"/>
      <c r="O2841" s="33"/>
      <c r="P2841" s="244">
        <f t="shared" si="236"/>
        <v>238.464</v>
      </c>
      <c r="Q2841" s="25"/>
      <c r="R2841" s="25"/>
      <c r="S2841" s="25"/>
      <c r="T2841" s="109"/>
      <c r="U2841" s="25"/>
      <c r="V2841" s="25"/>
      <c r="W2841" s="25"/>
      <c r="X2841" s="25">
        <v>0</v>
      </c>
      <c r="Y2841" s="25"/>
      <c r="Z2841" s="25">
        <v>0</v>
      </c>
      <c r="AA2841" s="109"/>
      <c r="AB2841" s="25">
        <v>0</v>
      </c>
      <c r="AC2841" s="25">
        <v>0</v>
      </c>
      <c r="AD2841" s="25">
        <v>0</v>
      </c>
      <c r="AE2841" s="25">
        <v>0</v>
      </c>
      <c r="AF2841" s="25">
        <v>0</v>
      </c>
      <c r="AG2841" s="25">
        <v>0</v>
      </c>
      <c r="AH2841" s="109"/>
      <c r="AI2841" s="25">
        <v>0</v>
      </c>
      <c r="AJ2841" s="25">
        <v>0</v>
      </c>
      <c r="AK2841" s="123">
        <v>0</v>
      </c>
      <c r="AL2841" s="25">
        <v>0</v>
      </c>
      <c r="AM2841" s="25">
        <v>238.464</v>
      </c>
      <c r="AN2841" s="25">
        <v>0</v>
      </c>
      <c r="AO2841" s="109"/>
      <c r="AP2841" s="25">
        <v>0</v>
      </c>
      <c r="AQ2841" s="25">
        <v>0</v>
      </c>
      <c r="AR2841" s="25">
        <v>0</v>
      </c>
      <c r="AS2841" s="25">
        <v>0</v>
      </c>
      <c r="AT2841" s="25">
        <v>0</v>
      </c>
      <c r="AU2841" s="25">
        <v>0</v>
      </c>
      <c r="AW2841" t="str">
        <f t="shared" si="237"/>
        <v>Phạm Thanh Hà</v>
      </c>
      <c r="AX2841" s="27" t="str">
        <f t="shared" si="238"/>
        <v xml:space="preserve">Đoàn Thị Trang </v>
      </c>
      <c r="AY2841" s="4" t="str">
        <f t="shared" si="235"/>
        <v>VIN+</v>
      </c>
    </row>
    <row r="2842" spans="1:51" outlineLevel="1" x14ac:dyDescent="0.25">
      <c r="A2842" s="4" t="s">
        <v>1104</v>
      </c>
      <c r="B2842" s="4" t="s">
        <v>797</v>
      </c>
      <c r="C2842" s="4" t="s">
        <v>451</v>
      </c>
      <c r="D2842" s="11" t="s">
        <v>775</v>
      </c>
      <c r="E2842" s="32" t="s">
        <v>540</v>
      </c>
      <c r="F2842" s="11" t="s">
        <v>710</v>
      </c>
      <c r="G2842" s="35">
        <v>5130562</v>
      </c>
      <c r="H2842" s="4" t="s">
        <v>4185</v>
      </c>
      <c r="I2842" s="4"/>
      <c r="J2842" s="4"/>
      <c r="K2842" s="4"/>
      <c r="L2842" s="4"/>
      <c r="M2842" s="33"/>
      <c r="N2842" s="38"/>
      <c r="O2842" s="33"/>
      <c r="P2842" s="244">
        <f t="shared" si="236"/>
        <v>238.464</v>
      </c>
      <c r="Q2842" s="25"/>
      <c r="R2842" s="25"/>
      <c r="S2842" s="25"/>
      <c r="T2842" s="109"/>
      <c r="U2842" s="25"/>
      <c r="V2842" s="25"/>
      <c r="W2842" s="25"/>
      <c r="X2842" s="25">
        <v>0</v>
      </c>
      <c r="Y2842" s="25"/>
      <c r="Z2842" s="25">
        <v>0</v>
      </c>
      <c r="AA2842" s="109"/>
      <c r="AB2842" s="25">
        <v>0</v>
      </c>
      <c r="AC2842" s="25">
        <v>0</v>
      </c>
      <c r="AD2842" s="25">
        <v>0</v>
      </c>
      <c r="AE2842" s="25">
        <v>0</v>
      </c>
      <c r="AF2842" s="25">
        <v>0</v>
      </c>
      <c r="AG2842" s="25">
        <v>0</v>
      </c>
      <c r="AH2842" s="109"/>
      <c r="AI2842" s="25">
        <v>0</v>
      </c>
      <c r="AJ2842" s="25">
        <v>0</v>
      </c>
      <c r="AK2842" s="123">
        <v>0</v>
      </c>
      <c r="AL2842" s="25">
        <v>238.464</v>
      </c>
      <c r="AM2842" s="25">
        <v>0</v>
      </c>
      <c r="AN2842" s="25">
        <v>0</v>
      </c>
      <c r="AO2842" s="109"/>
      <c r="AP2842" s="25">
        <v>0</v>
      </c>
      <c r="AQ2842" s="25">
        <v>0</v>
      </c>
      <c r="AR2842" s="25">
        <v>0</v>
      </c>
      <c r="AS2842" s="25">
        <v>0</v>
      </c>
      <c r="AT2842" s="25">
        <v>0</v>
      </c>
      <c r="AU2842" s="25">
        <v>0</v>
      </c>
      <c r="AW2842" t="str">
        <f t="shared" si="237"/>
        <v>Phạm Thanh Hà</v>
      </c>
      <c r="AX2842" s="27" t="str">
        <f t="shared" si="238"/>
        <v xml:space="preserve">Đoàn Thị Trang </v>
      </c>
      <c r="AY2842" s="4" t="str">
        <f t="shared" si="235"/>
        <v>VIN+</v>
      </c>
    </row>
    <row r="2843" spans="1:51" outlineLevel="1" x14ac:dyDescent="0.25">
      <c r="A2843" s="4" t="s">
        <v>1104</v>
      </c>
      <c r="B2843" s="4" t="s">
        <v>797</v>
      </c>
      <c r="C2843" s="4" t="s">
        <v>451</v>
      </c>
      <c r="D2843" s="11" t="s">
        <v>775</v>
      </c>
      <c r="E2843" s="32" t="s">
        <v>540</v>
      </c>
      <c r="F2843" s="11" t="s">
        <v>710</v>
      </c>
      <c r="G2843" s="35">
        <v>5293740</v>
      </c>
      <c r="H2843" s="4" t="s">
        <v>4186</v>
      </c>
      <c r="I2843" s="4"/>
      <c r="J2843" s="4"/>
      <c r="K2843" s="4"/>
      <c r="L2843" s="4"/>
      <c r="M2843" s="33"/>
      <c r="N2843" s="38"/>
      <c r="O2843" s="33"/>
      <c r="P2843" s="244">
        <f t="shared" si="236"/>
        <v>657.52600000000007</v>
      </c>
      <c r="Q2843" s="25"/>
      <c r="R2843" s="25"/>
      <c r="S2843" s="25"/>
      <c r="T2843" s="109"/>
      <c r="U2843" s="25"/>
      <c r="V2843" s="25"/>
      <c r="W2843" s="25"/>
      <c r="X2843" s="25">
        <v>0</v>
      </c>
      <c r="Y2843" s="25"/>
      <c r="Z2843" s="25">
        <v>0</v>
      </c>
      <c r="AA2843" s="109"/>
      <c r="AB2843" s="25">
        <v>0</v>
      </c>
      <c r="AC2843" s="25">
        <v>0</v>
      </c>
      <c r="AD2843" s="25">
        <v>0</v>
      </c>
      <c r="AE2843" s="25">
        <v>0</v>
      </c>
      <c r="AF2843" s="25">
        <v>0</v>
      </c>
      <c r="AG2843" s="25">
        <v>0</v>
      </c>
      <c r="AH2843" s="109"/>
      <c r="AI2843" s="25">
        <v>0</v>
      </c>
      <c r="AJ2843" s="25">
        <v>0</v>
      </c>
      <c r="AK2843" s="123">
        <v>0</v>
      </c>
      <c r="AL2843" s="25">
        <v>238.464</v>
      </c>
      <c r="AM2843" s="25">
        <v>0</v>
      </c>
      <c r="AN2843" s="25">
        <v>0</v>
      </c>
      <c r="AO2843" s="109"/>
      <c r="AP2843" s="25">
        <v>0</v>
      </c>
      <c r="AQ2843" s="25">
        <v>0</v>
      </c>
      <c r="AR2843" s="25">
        <v>0</v>
      </c>
      <c r="AS2843" s="25">
        <v>419.06200000000001</v>
      </c>
      <c r="AT2843" s="25">
        <v>0</v>
      </c>
      <c r="AU2843" s="25">
        <v>0</v>
      </c>
      <c r="AW2843" t="str">
        <f t="shared" si="237"/>
        <v>Phạm Thanh Hà</v>
      </c>
      <c r="AX2843" s="27" t="str">
        <f t="shared" si="238"/>
        <v xml:space="preserve">Đoàn Thị Trang </v>
      </c>
      <c r="AY2843" s="4" t="str">
        <f t="shared" si="235"/>
        <v>VIN+</v>
      </c>
    </row>
    <row r="2844" spans="1:51" outlineLevel="1" x14ac:dyDescent="0.25">
      <c r="A2844" s="4" t="s">
        <v>1104</v>
      </c>
      <c r="B2844" s="4" t="s">
        <v>797</v>
      </c>
      <c r="C2844" s="4" t="s">
        <v>451</v>
      </c>
      <c r="D2844" s="11" t="s">
        <v>775</v>
      </c>
      <c r="E2844" s="32" t="s">
        <v>540</v>
      </c>
      <c r="F2844" s="11" t="s">
        <v>710</v>
      </c>
      <c r="G2844" s="35">
        <v>5293245</v>
      </c>
      <c r="H2844" s="4" t="s">
        <v>4187</v>
      </c>
      <c r="I2844" s="4"/>
      <c r="J2844" s="4"/>
      <c r="K2844" s="4"/>
      <c r="L2844" s="4"/>
      <c r="M2844" s="33"/>
      <c r="N2844" s="38"/>
      <c r="O2844" s="33"/>
      <c r="P2844" s="244">
        <f t="shared" si="236"/>
        <v>238.464</v>
      </c>
      <c r="Q2844" s="25"/>
      <c r="R2844" s="25"/>
      <c r="S2844" s="25"/>
      <c r="T2844" s="109"/>
      <c r="U2844" s="25"/>
      <c r="V2844" s="25"/>
      <c r="W2844" s="25"/>
      <c r="X2844" s="25">
        <v>0</v>
      </c>
      <c r="Y2844" s="25"/>
      <c r="Z2844" s="25">
        <v>0</v>
      </c>
      <c r="AA2844" s="109"/>
      <c r="AB2844" s="25">
        <v>0</v>
      </c>
      <c r="AC2844" s="25">
        <v>0</v>
      </c>
      <c r="AD2844" s="25">
        <v>0</v>
      </c>
      <c r="AE2844" s="25">
        <v>238.464</v>
      </c>
      <c r="AF2844" s="25">
        <v>0</v>
      </c>
      <c r="AG2844" s="25">
        <v>0</v>
      </c>
      <c r="AH2844" s="109"/>
      <c r="AI2844" s="25">
        <v>0</v>
      </c>
      <c r="AJ2844" s="25">
        <v>0</v>
      </c>
      <c r="AK2844" s="123">
        <v>0</v>
      </c>
      <c r="AL2844" s="25">
        <v>0</v>
      </c>
      <c r="AM2844" s="25">
        <v>0</v>
      </c>
      <c r="AN2844" s="25">
        <v>0</v>
      </c>
      <c r="AO2844" s="109"/>
      <c r="AP2844" s="25">
        <v>0</v>
      </c>
      <c r="AQ2844" s="25">
        <v>0</v>
      </c>
      <c r="AR2844" s="25">
        <v>0</v>
      </c>
      <c r="AS2844" s="25">
        <v>0</v>
      </c>
      <c r="AT2844" s="25">
        <v>0</v>
      </c>
      <c r="AU2844" s="25">
        <v>0</v>
      </c>
      <c r="AW2844" t="str">
        <f t="shared" si="237"/>
        <v>Phạm Thanh Hà</v>
      </c>
      <c r="AX2844" s="27" t="str">
        <f t="shared" si="238"/>
        <v xml:space="preserve">Đoàn Thị Trang </v>
      </c>
      <c r="AY2844" s="4" t="str">
        <f t="shared" si="235"/>
        <v>VIN+</v>
      </c>
    </row>
    <row r="2845" spans="1:51" outlineLevel="1" x14ac:dyDescent="0.25">
      <c r="A2845" s="4" t="s">
        <v>1104</v>
      </c>
      <c r="B2845" s="4" t="s">
        <v>797</v>
      </c>
      <c r="C2845" s="4" t="s">
        <v>451</v>
      </c>
      <c r="D2845" s="11" t="s">
        <v>775</v>
      </c>
      <c r="E2845" s="32" t="s">
        <v>540</v>
      </c>
      <c r="F2845" s="11" t="s">
        <v>710</v>
      </c>
      <c r="G2845" s="35">
        <v>5139909</v>
      </c>
      <c r="H2845" s="4" t="s">
        <v>4188</v>
      </c>
      <c r="I2845" s="4"/>
      <c r="J2845" s="4"/>
      <c r="K2845" s="4"/>
      <c r="L2845" s="4"/>
      <c r="M2845" s="33"/>
      <c r="N2845" s="38"/>
      <c r="O2845" s="33"/>
      <c r="P2845" s="244">
        <f t="shared" si="236"/>
        <v>597.52099999999996</v>
      </c>
      <c r="Q2845" s="25"/>
      <c r="R2845" s="25"/>
      <c r="S2845" s="25"/>
      <c r="T2845" s="109"/>
      <c r="U2845" s="25"/>
      <c r="V2845" s="25"/>
      <c r="W2845" s="25"/>
      <c r="X2845" s="25">
        <v>0</v>
      </c>
      <c r="Y2845" s="25"/>
      <c r="Z2845" s="25">
        <v>0</v>
      </c>
      <c r="AA2845" s="109"/>
      <c r="AB2845" s="25">
        <v>0</v>
      </c>
      <c r="AC2845" s="25">
        <v>0</v>
      </c>
      <c r="AD2845" s="25">
        <v>0</v>
      </c>
      <c r="AE2845" s="25">
        <v>597.52099999999996</v>
      </c>
      <c r="AF2845" s="25">
        <v>0</v>
      </c>
      <c r="AG2845" s="25">
        <v>0</v>
      </c>
      <c r="AH2845" s="109"/>
      <c r="AI2845" s="25">
        <v>0</v>
      </c>
      <c r="AJ2845" s="25">
        <v>0</v>
      </c>
      <c r="AK2845" s="123">
        <v>0</v>
      </c>
      <c r="AL2845" s="25">
        <v>0</v>
      </c>
      <c r="AM2845" s="25">
        <v>0</v>
      </c>
      <c r="AN2845" s="25">
        <v>0</v>
      </c>
      <c r="AO2845" s="109"/>
      <c r="AP2845" s="25">
        <v>0</v>
      </c>
      <c r="AQ2845" s="25">
        <v>0</v>
      </c>
      <c r="AR2845" s="25">
        <v>0</v>
      </c>
      <c r="AS2845" s="25">
        <v>0</v>
      </c>
      <c r="AT2845" s="25">
        <v>0</v>
      </c>
      <c r="AU2845" s="25">
        <v>0</v>
      </c>
      <c r="AW2845" t="str">
        <f t="shared" si="237"/>
        <v>Phạm Thanh Hà</v>
      </c>
      <c r="AX2845" s="27" t="str">
        <f t="shared" si="238"/>
        <v xml:space="preserve">Đoàn Thị Trang </v>
      </c>
      <c r="AY2845" s="4" t="str">
        <f t="shared" si="235"/>
        <v>VIN+</v>
      </c>
    </row>
    <row r="2846" spans="1:51" outlineLevel="1" x14ac:dyDescent="0.25">
      <c r="A2846" s="4" t="s">
        <v>1104</v>
      </c>
      <c r="B2846" s="4" t="s">
        <v>797</v>
      </c>
      <c r="C2846" s="4" t="s">
        <v>451</v>
      </c>
      <c r="D2846" s="11" t="s">
        <v>775</v>
      </c>
      <c r="E2846" s="32" t="s">
        <v>540</v>
      </c>
      <c r="F2846" s="11" t="s">
        <v>710</v>
      </c>
      <c r="G2846" s="35">
        <v>5300310</v>
      </c>
      <c r="H2846" s="4" t="s">
        <v>4189</v>
      </c>
      <c r="I2846" s="4"/>
      <c r="J2846" s="4"/>
      <c r="K2846" s="4"/>
      <c r="L2846" s="4"/>
      <c r="M2846" s="33"/>
      <c r="N2846" s="38"/>
      <c r="O2846" s="33"/>
      <c r="P2846" s="244">
        <f t="shared" si="236"/>
        <v>539.65499999999997</v>
      </c>
      <c r="Q2846" s="25"/>
      <c r="R2846" s="25"/>
      <c r="S2846" s="25"/>
      <c r="T2846" s="109"/>
      <c r="U2846" s="25"/>
      <c r="V2846" s="25"/>
      <c r="W2846" s="25"/>
      <c r="X2846" s="25">
        <v>0</v>
      </c>
      <c r="Y2846" s="25"/>
      <c r="Z2846" s="25">
        <v>0</v>
      </c>
      <c r="AA2846" s="109"/>
      <c r="AB2846" s="25">
        <v>0</v>
      </c>
      <c r="AC2846" s="25">
        <v>0</v>
      </c>
      <c r="AD2846" s="25">
        <v>0</v>
      </c>
      <c r="AE2846" s="25">
        <v>0</v>
      </c>
      <c r="AF2846" s="25">
        <v>0</v>
      </c>
      <c r="AG2846" s="25">
        <v>539.65499999999997</v>
      </c>
      <c r="AH2846" s="109"/>
      <c r="AI2846" s="25">
        <v>0</v>
      </c>
      <c r="AJ2846" s="25">
        <v>0</v>
      </c>
      <c r="AK2846" s="123">
        <v>0</v>
      </c>
      <c r="AL2846" s="25">
        <v>0</v>
      </c>
      <c r="AM2846" s="25">
        <v>0</v>
      </c>
      <c r="AN2846" s="25">
        <v>0</v>
      </c>
      <c r="AO2846" s="109"/>
      <c r="AP2846" s="25">
        <v>0</v>
      </c>
      <c r="AQ2846" s="25">
        <v>0</v>
      </c>
      <c r="AR2846" s="25">
        <v>0</v>
      </c>
      <c r="AS2846" s="25">
        <v>0</v>
      </c>
      <c r="AT2846" s="25">
        <v>0</v>
      </c>
      <c r="AU2846" s="25">
        <v>0</v>
      </c>
      <c r="AW2846" t="str">
        <f t="shared" si="237"/>
        <v>Phạm Thanh Hà</v>
      </c>
      <c r="AX2846" s="27" t="str">
        <f t="shared" si="238"/>
        <v xml:space="preserve">Đoàn Thị Trang </v>
      </c>
      <c r="AY2846" s="4" t="str">
        <f t="shared" si="235"/>
        <v>VIN+</v>
      </c>
    </row>
    <row r="2847" spans="1:51" outlineLevel="1" x14ac:dyDescent="0.25">
      <c r="A2847" s="4" t="s">
        <v>1104</v>
      </c>
      <c r="B2847" s="4" t="s">
        <v>797</v>
      </c>
      <c r="C2847" s="4" t="s">
        <v>451</v>
      </c>
      <c r="D2847" s="11" t="s">
        <v>775</v>
      </c>
      <c r="E2847" s="32" t="s">
        <v>540</v>
      </c>
      <c r="F2847" s="11" t="s">
        <v>710</v>
      </c>
      <c r="G2847" s="35">
        <v>5138218</v>
      </c>
      <c r="H2847" s="4" t="s">
        <v>4190</v>
      </c>
      <c r="I2847" s="4"/>
      <c r="J2847" s="4"/>
      <c r="K2847" s="4"/>
      <c r="L2847" s="4"/>
      <c r="M2847" s="33"/>
      <c r="N2847" s="38"/>
      <c r="O2847" s="33"/>
      <c r="P2847" s="244">
        <f t="shared" si="236"/>
        <v>1796.8389999999999</v>
      </c>
      <c r="Q2847" s="25"/>
      <c r="R2847" s="25"/>
      <c r="S2847" s="25"/>
      <c r="T2847" s="109"/>
      <c r="U2847" s="25"/>
      <c r="V2847" s="25"/>
      <c r="W2847" s="25"/>
      <c r="X2847" s="25">
        <v>0</v>
      </c>
      <c r="Y2847" s="25"/>
      <c r="Z2847" s="25">
        <v>0</v>
      </c>
      <c r="AA2847" s="109"/>
      <c r="AB2847" s="25">
        <v>0</v>
      </c>
      <c r="AC2847" s="25">
        <v>0</v>
      </c>
      <c r="AD2847" s="25">
        <v>0</v>
      </c>
      <c r="AE2847" s="25">
        <v>0</v>
      </c>
      <c r="AF2847" s="25">
        <v>0</v>
      </c>
      <c r="AG2847" s="25">
        <v>0</v>
      </c>
      <c r="AH2847" s="109"/>
      <c r="AI2847" s="25">
        <v>0</v>
      </c>
      <c r="AJ2847" s="25">
        <v>0</v>
      </c>
      <c r="AK2847" s="123">
        <v>0</v>
      </c>
      <c r="AL2847" s="25">
        <v>0</v>
      </c>
      <c r="AM2847" s="25">
        <v>0</v>
      </c>
      <c r="AN2847" s="25">
        <v>0</v>
      </c>
      <c r="AO2847" s="109"/>
      <c r="AP2847" s="25">
        <v>0</v>
      </c>
      <c r="AQ2847" s="25">
        <v>0</v>
      </c>
      <c r="AR2847" s="25">
        <v>0</v>
      </c>
      <c r="AS2847" s="25">
        <v>1796.8389999999999</v>
      </c>
      <c r="AT2847" s="25">
        <v>0</v>
      </c>
      <c r="AU2847" s="25">
        <v>0</v>
      </c>
      <c r="AW2847" t="str">
        <f t="shared" si="237"/>
        <v>Phạm Thanh Hà</v>
      </c>
      <c r="AX2847" s="27" t="str">
        <f t="shared" si="238"/>
        <v xml:space="preserve">Đoàn Thị Trang </v>
      </c>
      <c r="AY2847" s="4" t="str">
        <f t="shared" si="235"/>
        <v>VIN+</v>
      </c>
    </row>
    <row r="2848" spans="1:51" outlineLevel="1" x14ac:dyDescent="0.25">
      <c r="A2848" s="4" t="s">
        <v>1104</v>
      </c>
      <c r="B2848" s="4" t="s">
        <v>797</v>
      </c>
      <c r="C2848" s="4" t="s">
        <v>451</v>
      </c>
      <c r="D2848" s="11" t="s">
        <v>775</v>
      </c>
      <c r="E2848" s="32" t="s">
        <v>540</v>
      </c>
      <c r="F2848" s="11" t="s">
        <v>710</v>
      </c>
      <c r="G2848" s="35">
        <v>5292194</v>
      </c>
      <c r="H2848" s="4" t="s">
        <v>4191</v>
      </c>
      <c r="I2848" s="4"/>
      <c r="J2848" s="4"/>
      <c r="K2848" s="4"/>
      <c r="L2848" s="4"/>
      <c r="M2848" s="33"/>
      <c r="N2848" s="38"/>
      <c r="O2848" s="33"/>
      <c r="P2848" s="244">
        <f t="shared" si="236"/>
        <v>599.65899999999999</v>
      </c>
      <c r="Q2848" s="25"/>
      <c r="R2848" s="25"/>
      <c r="S2848" s="25"/>
      <c r="T2848" s="109"/>
      <c r="U2848" s="25"/>
      <c r="V2848" s="25"/>
      <c r="W2848" s="25"/>
      <c r="X2848" s="25">
        <v>0</v>
      </c>
      <c r="Y2848" s="25"/>
      <c r="Z2848" s="25">
        <v>0</v>
      </c>
      <c r="AA2848" s="109"/>
      <c r="AB2848" s="25">
        <v>0</v>
      </c>
      <c r="AC2848" s="25">
        <v>0</v>
      </c>
      <c r="AD2848" s="25">
        <v>0</v>
      </c>
      <c r="AE2848" s="25">
        <v>0</v>
      </c>
      <c r="AF2848" s="25">
        <v>0</v>
      </c>
      <c r="AG2848" s="25">
        <v>599.65899999999999</v>
      </c>
      <c r="AH2848" s="109"/>
      <c r="AI2848" s="25">
        <v>0</v>
      </c>
      <c r="AJ2848" s="25">
        <v>0</v>
      </c>
      <c r="AK2848" s="123">
        <v>0</v>
      </c>
      <c r="AL2848" s="25">
        <v>0</v>
      </c>
      <c r="AM2848" s="25">
        <v>0</v>
      </c>
      <c r="AN2848" s="25">
        <v>0</v>
      </c>
      <c r="AO2848" s="109"/>
      <c r="AP2848" s="25">
        <v>0</v>
      </c>
      <c r="AQ2848" s="25">
        <v>0</v>
      </c>
      <c r="AR2848" s="25">
        <v>0</v>
      </c>
      <c r="AS2848" s="25">
        <v>0</v>
      </c>
      <c r="AT2848" s="25">
        <v>0</v>
      </c>
      <c r="AU2848" s="25">
        <v>0</v>
      </c>
      <c r="AW2848" t="str">
        <f t="shared" si="237"/>
        <v>Phạm Thanh Hà</v>
      </c>
      <c r="AX2848" s="27" t="str">
        <f t="shared" si="238"/>
        <v xml:space="preserve">Đoàn Thị Trang </v>
      </c>
      <c r="AY2848" s="4" t="str">
        <f t="shared" si="235"/>
        <v>VIN+</v>
      </c>
    </row>
    <row r="2849" spans="1:51" outlineLevel="1" x14ac:dyDescent="0.25">
      <c r="A2849" s="4" t="s">
        <v>1104</v>
      </c>
      <c r="B2849" s="4" t="s">
        <v>797</v>
      </c>
      <c r="C2849" s="4" t="s">
        <v>451</v>
      </c>
      <c r="D2849" s="11" t="s">
        <v>775</v>
      </c>
      <c r="E2849" s="32" t="s">
        <v>540</v>
      </c>
      <c r="F2849" s="11" t="s">
        <v>710</v>
      </c>
      <c r="G2849" s="35">
        <v>5297597</v>
      </c>
      <c r="H2849" s="4" t="s">
        <v>4192</v>
      </c>
      <c r="I2849" s="4"/>
      <c r="J2849" s="4"/>
      <c r="K2849" s="4"/>
      <c r="L2849" s="4"/>
      <c r="M2849" s="33"/>
      <c r="N2849" s="38"/>
      <c r="O2849" s="33"/>
      <c r="P2849" s="244">
        <f t="shared" si="236"/>
        <v>0</v>
      </c>
      <c r="Q2849" s="25"/>
      <c r="R2849" s="25"/>
      <c r="S2849" s="25"/>
      <c r="T2849" s="109"/>
      <c r="U2849" s="25"/>
      <c r="V2849" s="25"/>
      <c r="W2849" s="25"/>
      <c r="X2849" s="25">
        <v>0</v>
      </c>
      <c r="Y2849" s="25"/>
      <c r="Z2849" s="25">
        <v>0</v>
      </c>
      <c r="AA2849" s="109"/>
      <c r="AB2849" s="25">
        <v>0</v>
      </c>
      <c r="AC2849" s="25">
        <v>0</v>
      </c>
      <c r="AD2849" s="25">
        <v>0</v>
      </c>
      <c r="AE2849" s="25">
        <v>0</v>
      </c>
      <c r="AF2849" s="25">
        <v>0</v>
      </c>
      <c r="AG2849" s="25">
        <v>0</v>
      </c>
      <c r="AH2849" s="109"/>
      <c r="AI2849" s="25">
        <v>0</v>
      </c>
      <c r="AJ2849" s="25">
        <v>0</v>
      </c>
      <c r="AK2849" s="123">
        <v>0</v>
      </c>
      <c r="AL2849" s="25">
        <v>0</v>
      </c>
      <c r="AM2849" s="25">
        <v>0</v>
      </c>
      <c r="AN2849" s="25">
        <v>0</v>
      </c>
      <c r="AO2849" s="109"/>
      <c r="AP2849" s="25">
        <v>0</v>
      </c>
      <c r="AQ2849" s="25">
        <v>0</v>
      </c>
      <c r="AR2849" s="25">
        <v>0</v>
      </c>
      <c r="AS2849" s="25">
        <v>0</v>
      </c>
      <c r="AT2849" s="25">
        <v>0</v>
      </c>
      <c r="AU2849" s="25">
        <v>0</v>
      </c>
      <c r="AW2849" t="str">
        <f t="shared" si="237"/>
        <v>Phạm Thanh Hà</v>
      </c>
      <c r="AX2849" s="27" t="str">
        <f t="shared" si="238"/>
        <v xml:space="preserve">Đoàn Thị Trang </v>
      </c>
      <c r="AY2849" s="4" t="str">
        <f t="shared" si="235"/>
        <v>VIN+</v>
      </c>
    </row>
    <row r="2850" spans="1:51" outlineLevel="1" x14ac:dyDescent="0.25">
      <c r="A2850" s="4" t="s">
        <v>1104</v>
      </c>
      <c r="B2850" s="4" t="s">
        <v>797</v>
      </c>
      <c r="C2850" s="4" t="s">
        <v>451</v>
      </c>
      <c r="D2850" s="11" t="s">
        <v>775</v>
      </c>
      <c r="E2850" s="32" t="s">
        <v>540</v>
      </c>
      <c r="F2850" s="11" t="s">
        <v>710</v>
      </c>
      <c r="G2850" s="35">
        <v>5276705</v>
      </c>
      <c r="H2850" s="4" t="s">
        <v>4193</v>
      </c>
      <c r="I2850" s="4"/>
      <c r="J2850" s="4"/>
      <c r="K2850" s="4"/>
      <c r="L2850" s="4"/>
      <c r="M2850" s="33"/>
      <c r="N2850" s="38"/>
      <c r="O2850" s="33"/>
      <c r="P2850" s="244">
        <f t="shared" si="236"/>
        <v>0</v>
      </c>
      <c r="Q2850" s="25"/>
      <c r="R2850" s="25"/>
      <c r="S2850" s="25"/>
      <c r="T2850" s="109"/>
      <c r="U2850" s="25"/>
      <c r="V2850" s="25"/>
      <c r="W2850" s="25"/>
      <c r="X2850" s="25">
        <v>0</v>
      </c>
      <c r="Y2850" s="25"/>
      <c r="Z2850" s="25">
        <v>0</v>
      </c>
      <c r="AA2850" s="109"/>
      <c r="AB2850" s="25">
        <v>0</v>
      </c>
      <c r="AC2850" s="25">
        <v>0</v>
      </c>
      <c r="AD2850" s="25">
        <v>0</v>
      </c>
      <c r="AE2850" s="25">
        <v>0</v>
      </c>
      <c r="AF2850" s="25">
        <v>0</v>
      </c>
      <c r="AG2850" s="25">
        <v>0</v>
      </c>
      <c r="AH2850" s="109"/>
      <c r="AI2850" s="25">
        <v>0</v>
      </c>
      <c r="AJ2850" s="25">
        <v>0</v>
      </c>
      <c r="AK2850" s="123">
        <v>0</v>
      </c>
      <c r="AL2850" s="25">
        <v>0</v>
      </c>
      <c r="AM2850" s="25">
        <v>0</v>
      </c>
      <c r="AN2850" s="25">
        <v>0</v>
      </c>
      <c r="AO2850" s="109"/>
      <c r="AP2850" s="25">
        <v>0</v>
      </c>
      <c r="AQ2850" s="25">
        <v>0</v>
      </c>
      <c r="AR2850" s="25">
        <v>0</v>
      </c>
      <c r="AS2850" s="25">
        <v>0</v>
      </c>
      <c r="AT2850" s="25">
        <v>0</v>
      </c>
      <c r="AU2850" s="25">
        <v>0</v>
      </c>
      <c r="AW2850" t="str">
        <f t="shared" si="237"/>
        <v>Phạm Thanh Hà</v>
      </c>
      <c r="AX2850" s="27" t="str">
        <f t="shared" si="238"/>
        <v xml:space="preserve">Đoàn Thị Trang </v>
      </c>
      <c r="AY2850" s="4" t="str">
        <f t="shared" si="235"/>
        <v>VIN+</v>
      </c>
    </row>
    <row r="2851" spans="1:51" outlineLevel="1" x14ac:dyDescent="0.25">
      <c r="A2851" s="4" t="s">
        <v>1104</v>
      </c>
      <c r="B2851" s="4" t="s">
        <v>797</v>
      </c>
      <c r="C2851" s="4" t="s">
        <v>451</v>
      </c>
      <c r="D2851" s="11" t="s">
        <v>775</v>
      </c>
      <c r="E2851" s="32" t="s">
        <v>540</v>
      </c>
      <c r="F2851" s="11" t="s">
        <v>710</v>
      </c>
      <c r="G2851" s="35">
        <v>5296996</v>
      </c>
      <c r="H2851" s="4" t="s">
        <v>4194</v>
      </c>
      <c r="I2851" s="4"/>
      <c r="J2851" s="4"/>
      <c r="K2851" s="4"/>
      <c r="L2851" s="4"/>
      <c r="M2851" s="33"/>
      <c r="N2851" s="38"/>
      <c r="O2851" s="33"/>
      <c r="P2851" s="244">
        <f t="shared" si="236"/>
        <v>0</v>
      </c>
      <c r="Q2851" s="25"/>
      <c r="R2851" s="25"/>
      <c r="S2851" s="25"/>
      <c r="T2851" s="109"/>
      <c r="U2851" s="25"/>
      <c r="V2851" s="25"/>
      <c r="W2851" s="25"/>
      <c r="X2851" s="25">
        <v>0</v>
      </c>
      <c r="Y2851" s="25"/>
      <c r="Z2851" s="25">
        <v>0</v>
      </c>
      <c r="AA2851" s="109"/>
      <c r="AB2851" s="25">
        <v>0</v>
      </c>
      <c r="AC2851" s="25">
        <v>0</v>
      </c>
      <c r="AD2851" s="25">
        <v>0</v>
      </c>
      <c r="AE2851" s="25">
        <v>0</v>
      </c>
      <c r="AF2851" s="25">
        <v>0</v>
      </c>
      <c r="AG2851" s="25">
        <v>0</v>
      </c>
      <c r="AH2851" s="109"/>
      <c r="AI2851" s="25">
        <v>0</v>
      </c>
      <c r="AJ2851" s="25">
        <v>0</v>
      </c>
      <c r="AK2851" s="123">
        <v>0</v>
      </c>
      <c r="AL2851" s="25">
        <v>0</v>
      </c>
      <c r="AM2851" s="25">
        <v>0</v>
      </c>
      <c r="AN2851" s="25">
        <v>0</v>
      </c>
      <c r="AO2851" s="109"/>
      <c r="AP2851" s="25">
        <v>0</v>
      </c>
      <c r="AQ2851" s="25">
        <v>0</v>
      </c>
      <c r="AR2851" s="25">
        <v>0</v>
      </c>
      <c r="AS2851" s="25">
        <v>0</v>
      </c>
      <c r="AT2851" s="25">
        <v>0</v>
      </c>
      <c r="AU2851" s="25">
        <v>0</v>
      </c>
      <c r="AW2851" t="str">
        <f t="shared" si="237"/>
        <v>Phạm Thanh Hà</v>
      </c>
      <c r="AX2851" s="27" t="str">
        <f t="shared" si="238"/>
        <v xml:space="preserve">Đoàn Thị Trang </v>
      </c>
      <c r="AY2851" s="4" t="str">
        <f t="shared" si="235"/>
        <v>VIN+</v>
      </c>
    </row>
    <row r="2852" spans="1:51" outlineLevel="1" x14ac:dyDescent="0.25">
      <c r="A2852" s="4" t="s">
        <v>1104</v>
      </c>
      <c r="B2852" s="4" t="s">
        <v>797</v>
      </c>
      <c r="C2852" s="4" t="s">
        <v>451</v>
      </c>
      <c r="D2852" s="11" t="s">
        <v>775</v>
      </c>
      <c r="E2852" s="32" t="s">
        <v>540</v>
      </c>
      <c r="F2852" s="11" t="s">
        <v>710</v>
      </c>
      <c r="G2852" s="35">
        <v>5292741</v>
      </c>
      <c r="H2852" s="4" t="s">
        <v>4195</v>
      </c>
      <c r="I2852" s="4"/>
      <c r="J2852" s="4"/>
      <c r="K2852" s="4"/>
      <c r="L2852" s="4"/>
      <c r="M2852" s="33"/>
      <c r="N2852" s="38"/>
      <c r="O2852" s="33"/>
      <c r="P2852" s="244">
        <f t="shared" si="236"/>
        <v>238.464</v>
      </c>
      <c r="Q2852" s="25"/>
      <c r="R2852" s="25"/>
      <c r="S2852" s="25"/>
      <c r="T2852" s="109"/>
      <c r="U2852" s="25"/>
      <c r="V2852" s="25"/>
      <c r="W2852" s="25"/>
      <c r="X2852" s="25">
        <v>0</v>
      </c>
      <c r="Y2852" s="25"/>
      <c r="Z2852" s="25">
        <v>0</v>
      </c>
      <c r="AA2852" s="109"/>
      <c r="AB2852" s="25">
        <v>0</v>
      </c>
      <c r="AC2852" s="25">
        <v>0</v>
      </c>
      <c r="AD2852" s="25">
        <v>0</v>
      </c>
      <c r="AE2852" s="25">
        <v>0</v>
      </c>
      <c r="AF2852" s="25">
        <v>0</v>
      </c>
      <c r="AG2852" s="25">
        <v>0</v>
      </c>
      <c r="AH2852" s="109"/>
      <c r="AI2852" s="25">
        <v>0</v>
      </c>
      <c r="AJ2852" s="25">
        <v>0</v>
      </c>
      <c r="AK2852" s="123">
        <v>0</v>
      </c>
      <c r="AL2852" s="25">
        <v>0</v>
      </c>
      <c r="AM2852" s="25">
        <v>238.464</v>
      </c>
      <c r="AN2852" s="25">
        <v>0</v>
      </c>
      <c r="AO2852" s="109"/>
      <c r="AP2852" s="25">
        <v>0</v>
      </c>
      <c r="AQ2852" s="25">
        <v>0</v>
      </c>
      <c r="AR2852" s="25">
        <v>0</v>
      </c>
      <c r="AS2852" s="25">
        <v>0</v>
      </c>
      <c r="AT2852" s="25">
        <v>0</v>
      </c>
      <c r="AU2852" s="25">
        <v>0</v>
      </c>
      <c r="AW2852" t="str">
        <f t="shared" si="237"/>
        <v>Phạm Thanh Hà</v>
      </c>
      <c r="AX2852" s="27" t="str">
        <f t="shared" si="238"/>
        <v xml:space="preserve">Đoàn Thị Trang </v>
      </c>
      <c r="AY2852" s="4" t="str">
        <f t="shared" si="235"/>
        <v>VIN+</v>
      </c>
    </row>
    <row r="2853" spans="1:51" outlineLevel="1" x14ac:dyDescent="0.25">
      <c r="A2853" s="4" t="s">
        <v>1104</v>
      </c>
      <c r="B2853" s="4" t="s">
        <v>797</v>
      </c>
      <c r="C2853" s="4" t="s">
        <v>451</v>
      </c>
      <c r="D2853" s="11" t="s">
        <v>775</v>
      </c>
      <c r="E2853" s="32" t="s">
        <v>540</v>
      </c>
      <c r="F2853" s="11" t="s">
        <v>710</v>
      </c>
      <c r="G2853" s="35">
        <v>5279591</v>
      </c>
      <c r="H2853" s="4" t="s">
        <v>4196</v>
      </c>
      <c r="I2853" s="4"/>
      <c r="J2853" s="4"/>
      <c r="K2853" s="4"/>
      <c r="L2853" s="4"/>
      <c r="M2853" s="33"/>
      <c r="N2853" s="38"/>
      <c r="O2853" s="33"/>
      <c r="P2853" s="244">
        <f t="shared" si="236"/>
        <v>1197.18</v>
      </c>
      <c r="Q2853" s="25"/>
      <c r="R2853" s="25"/>
      <c r="S2853" s="25"/>
      <c r="T2853" s="109"/>
      <c r="U2853" s="25"/>
      <c r="V2853" s="25"/>
      <c r="W2853" s="25"/>
      <c r="X2853" s="25">
        <v>0</v>
      </c>
      <c r="Y2853" s="25"/>
      <c r="Z2853" s="25">
        <v>0</v>
      </c>
      <c r="AA2853" s="109"/>
      <c r="AB2853" s="25">
        <v>0</v>
      </c>
      <c r="AC2853" s="25">
        <v>0</v>
      </c>
      <c r="AD2853" s="25">
        <v>0</v>
      </c>
      <c r="AE2853" s="25">
        <v>0</v>
      </c>
      <c r="AF2853" s="25">
        <v>0</v>
      </c>
      <c r="AG2853" s="25">
        <v>1197.18</v>
      </c>
      <c r="AH2853" s="109"/>
      <c r="AI2853" s="25">
        <v>0</v>
      </c>
      <c r="AJ2853" s="25">
        <v>0</v>
      </c>
      <c r="AK2853" s="123">
        <v>0</v>
      </c>
      <c r="AL2853" s="25">
        <v>0</v>
      </c>
      <c r="AM2853" s="25">
        <v>0</v>
      </c>
      <c r="AN2853" s="25">
        <v>0</v>
      </c>
      <c r="AO2853" s="109"/>
      <c r="AP2853" s="25">
        <v>0</v>
      </c>
      <c r="AQ2853" s="25">
        <v>0</v>
      </c>
      <c r="AR2853" s="25">
        <v>0</v>
      </c>
      <c r="AS2853" s="25">
        <v>0</v>
      </c>
      <c r="AT2853" s="25">
        <v>0</v>
      </c>
      <c r="AU2853" s="25">
        <v>0</v>
      </c>
      <c r="AW2853" t="str">
        <f t="shared" si="237"/>
        <v>Phạm Thanh Hà</v>
      </c>
      <c r="AX2853" s="27" t="str">
        <f t="shared" si="238"/>
        <v xml:space="preserve">Đoàn Thị Trang </v>
      </c>
      <c r="AY2853" s="4" t="str">
        <f t="shared" si="235"/>
        <v>VIN+</v>
      </c>
    </row>
    <row r="2854" spans="1:51" outlineLevel="1" x14ac:dyDescent="0.25">
      <c r="A2854" s="4" t="s">
        <v>1104</v>
      </c>
      <c r="B2854" s="4" t="s">
        <v>797</v>
      </c>
      <c r="C2854" s="4" t="s">
        <v>451</v>
      </c>
      <c r="D2854" s="11" t="s">
        <v>775</v>
      </c>
      <c r="E2854" s="32" t="s">
        <v>540</v>
      </c>
      <c r="F2854" s="11" t="s">
        <v>710</v>
      </c>
      <c r="G2854" s="35">
        <v>5290608</v>
      </c>
      <c r="H2854" s="4" t="s">
        <v>4197</v>
      </c>
      <c r="I2854" s="4"/>
      <c r="J2854" s="4"/>
      <c r="K2854" s="4"/>
      <c r="L2854" s="4"/>
      <c r="M2854" s="33"/>
      <c r="N2854" s="38"/>
      <c r="O2854" s="33"/>
      <c r="P2854" s="244">
        <f t="shared" si="236"/>
        <v>599.65899999999999</v>
      </c>
      <c r="Q2854" s="25"/>
      <c r="R2854" s="25"/>
      <c r="S2854" s="25"/>
      <c r="T2854" s="109"/>
      <c r="U2854" s="25"/>
      <c r="V2854" s="25"/>
      <c r="W2854" s="25"/>
      <c r="X2854" s="25">
        <v>0</v>
      </c>
      <c r="Y2854" s="25"/>
      <c r="Z2854" s="25">
        <v>0</v>
      </c>
      <c r="AA2854" s="109"/>
      <c r="AB2854" s="25">
        <v>0</v>
      </c>
      <c r="AC2854" s="25">
        <v>0</v>
      </c>
      <c r="AD2854" s="25">
        <v>0</v>
      </c>
      <c r="AE2854" s="25">
        <v>0</v>
      </c>
      <c r="AF2854" s="25">
        <v>0</v>
      </c>
      <c r="AG2854" s="25">
        <v>599.65899999999999</v>
      </c>
      <c r="AH2854" s="109"/>
      <c r="AI2854" s="25">
        <v>0</v>
      </c>
      <c r="AJ2854" s="25">
        <v>0</v>
      </c>
      <c r="AK2854" s="123">
        <v>0</v>
      </c>
      <c r="AL2854" s="25">
        <v>0</v>
      </c>
      <c r="AM2854" s="25">
        <v>0</v>
      </c>
      <c r="AN2854" s="25">
        <v>0</v>
      </c>
      <c r="AO2854" s="109"/>
      <c r="AP2854" s="25">
        <v>0</v>
      </c>
      <c r="AQ2854" s="25">
        <v>0</v>
      </c>
      <c r="AR2854" s="25">
        <v>0</v>
      </c>
      <c r="AS2854" s="25">
        <v>0</v>
      </c>
      <c r="AT2854" s="25">
        <v>0</v>
      </c>
      <c r="AU2854" s="25">
        <v>0</v>
      </c>
      <c r="AW2854" t="str">
        <f t="shared" si="237"/>
        <v>Phạm Thanh Hà</v>
      </c>
      <c r="AX2854" s="27" t="str">
        <f t="shared" si="238"/>
        <v xml:space="preserve">Đoàn Thị Trang </v>
      </c>
      <c r="AY2854" s="4" t="str">
        <f t="shared" si="235"/>
        <v>VIN+</v>
      </c>
    </row>
    <row r="2855" spans="1:51" outlineLevel="1" x14ac:dyDescent="0.25">
      <c r="A2855" s="4" t="s">
        <v>1104</v>
      </c>
      <c r="B2855" s="4" t="s">
        <v>797</v>
      </c>
      <c r="C2855" s="4" t="s">
        <v>451</v>
      </c>
      <c r="D2855" s="11" t="s">
        <v>775</v>
      </c>
      <c r="E2855" s="32" t="s">
        <v>540</v>
      </c>
      <c r="F2855" s="11" t="s">
        <v>710</v>
      </c>
      <c r="G2855" s="35">
        <v>5294998</v>
      </c>
      <c r="H2855" s="4" t="s">
        <v>4198</v>
      </c>
      <c r="I2855" s="4"/>
      <c r="J2855" s="4"/>
      <c r="K2855" s="4"/>
      <c r="L2855" s="4"/>
      <c r="M2855" s="33"/>
      <c r="N2855" s="38"/>
      <c r="O2855" s="33"/>
      <c r="P2855" s="244">
        <f t="shared" si="236"/>
        <v>0</v>
      </c>
      <c r="Q2855" s="25"/>
      <c r="R2855" s="25"/>
      <c r="S2855" s="25"/>
      <c r="T2855" s="109"/>
      <c r="U2855" s="25"/>
      <c r="V2855" s="25"/>
      <c r="W2855" s="25"/>
      <c r="X2855" s="25">
        <v>0</v>
      </c>
      <c r="Y2855" s="25"/>
      <c r="Z2855" s="25">
        <v>0</v>
      </c>
      <c r="AA2855" s="109"/>
      <c r="AB2855" s="25">
        <v>0</v>
      </c>
      <c r="AC2855" s="25">
        <v>0</v>
      </c>
      <c r="AD2855" s="25">
        <v>0</v>
      </c>
      <c r="AE2855" s="25">
        <v>0</v>
      </c>
      <c r="AF2855" s="25">
        <v>0</v>
      </c>
      <c r="AG2855" s="25">
        <v>0</v>
      </c>
      <c r="AH2855" s="109"/>
      <c r="AI2855" s="25">
        <v>0</v>
      </c>
      <c r="AJ2855" s="25">
        <v>0</v>
      </c>
      <c r="AK2855" s="123">
        <v>0</v>
      </c>
      <c r="AL2855" s="25">
        <v>0</v>
      </c>
      <c r="AM2855" s="25">
        <v>0</v>
      </c>
      <c r="AN2855" s="25">
        <v>0</v>
      </c>
      <c r="AO2855" s="109"/>
      <c r="AP2855" s="25">
        <v>0</v>
      </c>
      <c r="AQ2855" s="25">
        <v>0</v>
      </c>
      <c r="AR2855" s="25">
        <v>0</v>
      </c>
      <c r="AS2855" s="25">
        <v>0</v>
      </c>
      <c r="AT2855" s="25">
        <v>0</v>
      </c>
      <c r="AU2855" s="25">
        <v>0</v>
      </c>
      <c r="AW2855" t="str">
        <f t="shared" si="237"/>
        <v>Phạm Thanh Hà</v>
      </c>
      <c r="AX2855" s="27" t="str">
        <f t="shared" si="238"/>
        <v xml:space="preserve">Đoàn Thị Trang </v>
      </c>
      <c r="AY2855" s="4" t="str">
        <f t="shared" si="235"/>
        <v>VIN+</v>
      </c>
    </row>
    <row r="2856" spans="1:51" outlineLevel="1" x14ac:dyDescent="0.25">
      <c r="A2856" s="4" t="s">
        <v>1104</v>
      </c>
      <c r="B2856" s="4" t="s">
        <v>797</v>
      </c>
      <c r="C2856" s="4" t="s">
        <v>451</v>
      </c>
      <c r="D2856" s="11" t="s">
        <v>775</v>
      </c>
      <c r="E2856" s="32" t="s">
        <v>540</v>
      </c>
      <c r="F2856" s="11" t="s">
        <v>710</v>
      </c>
      <c r="G2856" s="35">
        <v>5292644</v>
      </c>
      <c r="H2856" s="4" t="s">
        <v>4199</v>
      </c>
      <c r="I2856" s="4"/>
      <c r="J2856" s="4"/>
      <c r="K2856" s="4"/>
      <c r="L2856" s="4"/>
      <c r="M2856" s="33"/>
      <c r="N2856" s="38"/>
      <c r="O2856" s="33"/>
      <c r="P2856" s="244">
        <f t="shared" si="236"/>
        <v>0</v>
      </c>
      <c r="Q2856" s="25"/>
      <c r="R2856" s="25"/>
      <c r="S2856" s="25"/>
      <c r="T2856" s="109"/>
      <c r="U2856" s="25"/>
      <c r="V2856" s="25"/>
      <c r="W2856" s="25"/>
      <c r="X2856" s="25">
        <v>0</v>
      </c>
      <c r="Y2856" s="25"/>
      <c r="Z2856" s="25">
        <v>0</v>
      </c>
      <c r="AA2856" s="109"/>
      <c r="AB2856" s="25">
        <v>0</v>
      </c>
      <c r="AC2856" s="25">
        <v>0</v>
      </c>
      <c r="AD2856" s="25">
        <v>0</v>
      </c>
      <c r="AE2856" s="25">
        <v>0</v>
      </c>
      <c r="AF2856" s="25">
        <v>0</v>
      </c>
      <c r="AG2856" s="25">
        <v>0</v>
      </c>
      <c r="AH2856" s="109"/>
      <c r="AI2856" s="25">
        <v>0</v>
      </c>
      <c r="AJ2856" s="25">
        <v>0</v>
      </c>
      <c r="AK2856" s="123">
        <v>0</v>
      </c>
      <c r="AL2856" s="25">
        <v>0</v>
      </c>
      <c r="AM2856" s="25">
        <v>0</v>
      </c>
      <c r="AN2856" s="25">
        <v>0</v>
      </c>
      <c r="AO2856" s="109"/>
      <c r="AP2856" s="25">
        <v>0</v>
      </c>
      <c r="AQ2856" s="25">
        <v>0</v>
      </c>
      <c r="AR2856" s="25">
        <v>0</v>
      </c>
      <c r="AS2856" s="25">
        <v>0</v>
      </c>
      <c r="AT2856" s="25">
        <v>0</v>
      </c>
      <c r="AU2856" s="25">
        <v>0</v>
      </c>
      <c r="AW2856" t="str">
        <f t="shared" si="237"/>
        <v>Phạm Thanh Hà</v>
      </c>
      <c r="AX2856" s="27" t="str">
        <f t="shared" si="238"/>
        <v xml:space="preserve">Đoàn Thị Trang </v>
      </c>
      <c r="AY2856" s="4" t="str">
        <f t="shared" si="235"/>
        <v>VIN+</v>
      </c>
    </row>
    <row r="2857" spans="1:51" outlineLevel="1" x14ac:dyDescent="0.25">
      <c r="A2857" s="4" t="s">
        <v>1104</v>
      </c>
      <c r="B2857" s="4" t="s">
        <v>797</v>
      </c>
      <c r="C2857" s="4" t="s">
        <v>451</v>
      </c>
      <c r="D2857" s="11" t="s">
        <v>775</v>
      </c>
      <c r="E2857" s="32" t="s">
        <v>540</v>
      </c>
      <c r="F2857" s="11" t="s">
        <v>710</v>
      </c>
      <c r="G2857" s="35">
        <v>5296941</v>
      </c>
      <c r="H2857" s="4" t="s">
        <v>4200</v>
      </c>
      <c r="I2857" s="4"/>
      <c r="J2857" s="4"/>
      <c r="K2857" s="4"/>
      <c r="L2857" s="4"/>
      <c r="M2857" s="33"/>
      <c r="N2857" s="38"/>
      <c r="O2857" s="33"/>
      <c r="P2857" s="244">
        <f t="shared" si="236"/>
        <v>0</v>
      </c>
      <c r="Q2857" s="25"/>
      <c r="R2857" s="25"/>
      <c r="S2857" s="25"/>
      <c r="T2857" s="109"/>
      <c r="U2857" s="25"/>
      <c r="V2857" s="25"/>
      <c r="W2857" s="25"/>
      <c r="X2857" s="25">
        <v>0</v>
      </c>
      <c r="Y2857" s="25"/>
      <c r="Z2857" s="25">
        <v>0</v>
      </c>
      <c r="AA2857" s="109"/>
      <c r="AB2857" s="25">
        <v>0</v>
      </c>
      <c r="AC2857" s="25">
        <v>0</v>
      </c>
      <c r="AD2857" s="25">
        <v>0</v>
      </c>
      <c r="AE2857" s="25">
        <v>0</v>
      </c>
      <c r="AF2857" s="25">
        <v>0</v>
      </c>
      <c r="AG2857" s="25">
        <v>0</v>
      </c>
      <c r="AH2857" s="109"/>
      <c r="AI2857" s="25">
        <v>0</v>
      </c>
      <c r="AJ2857" s="25">
        <v>0</v>
      </c>
      <c r="AK2857" s="123">
        <v>0</v>
      </c>
      <c r="AL2857" s="25">
        <v>0</v>
      </c>
      <c r="AM2857" s="25">
        <v>0</v>
      </c>
      <c r="AN2857" s="25">
        <v>0</v>
      </c>
      <c r="AO2857" s="109"/>
      <c r="AP2857" s="25">
        <v>0</v>
      </c>
      <c r="AQ2857" s="25">
        <v>0</v>
      </c>
      <c r="AR2857" s="25">
        <v>0</v>
      </c>
      <c r="AS2857" s="25">
        <v>0</v>
      </c>
      <c r="AT2857" s="25">
        <v>0</v>
      </c>
      <c r="AU2857" s="25">
        <v>0</v>
      </c>
      <c r="AW2857" t="str">
        <f t="shared" si="237"/>
        <v>Phạm Thanh Hà</v>
      </c>
      <c r="AX2857" s="27" t="str">
        <f t="shared" si="238"/>
        <v xml:space="preserve">Đoàn Thị Trang </v>
      </c>
      <c r="AY2857" s="4" t="str">
        <f t="shared" si="235"/>
        <v>VIN+</v>
      </c>
    </row>
    <row r="2858" spans="1:51" outlineLevel="1" x14ac:dyDescent="0.25">
      <c r="A2858" s="4" t="s">
        <v>1104</v>
      </c>
      <c r="B2858" s="4" t="s">
        <v>797</v>
      </c>
      <c r="C2858" s="4" t="s">
        <v>451</v>
      </c>
      <c r="D2858" s="11" t="s">
        <v>775</v>
      </c>
      <c r="E2858" s="32" t="s">
        <v>540</v>
      </c>
      <c r="F2858" s="11" t="s">
        <v>710</v>
      </c>
      <c r="G2858" s="35">
        <v>5274617</v>
      </c>
      <c r="H2858" s="4" t="s">
        <v>4201</v>
      </c>
      <c r="I2858" s="4"/>
      <c r="J2858" s="4"/>
      <c r="K2858" s="4"/>
      <c r="L2858" s="4"/>
      <c r="M2858" s="33"/>
      <c r="N2858" s="38"/>
      <c r="O2858" s="33"/>
      <c r="P2858" s="244">
        <f t="shared" si="236"/>
        <v>1139.3140000000001</v>
      </c>
      <c r="Q2858" s="25"/>
      <c r="R2858" s="25"/>
      <c r="S2858" s="25"/>
      <c r="T2858" s="109"/>
      <c r="U2858" s="25"/>
      <c r="V2858" s="25"/>
      <c r="W2858" s="25"/>
      <c r="X2858" s="25">
        <v>0</v>
      </c>
      <c r="Y2858" s="25"/>
      <c r="Z2858" s="25">
        <v>0</v>
      </c>
      <c r="AA2858" s="109"/>
      <c r="AB2858" s="25">
        <v>0</v>
      </c>
      <c r="AC2858" s="25">
        <v>0</v>
      </c>
      <c r="AD2858" s="25">
        <v>0</v>
      </c>
      <c r="AE2858" s="25">
        <v>0</v>
      </c>
      <c r="AF2858" s="25">
        <v>0</v>
      </c>
      <c r="AG2858" s="25">
        <v>0</v>
      </c>
      <c r="AH2858" s="109"/>
      <c r="AI2858" s="25">
        <v>0</v>
      </c>
      <c r="AJ2858" s="25">
        <v>0</v>
      </c>
      <c r="AK2858" s="123">
        <v>0</v>
      </c>
      <c r="AL2858" s="25">
        <v>0</v>
      </c>
      <c r="AM2858" s="25">
        <v>0</v>
      </c>
      <c r="AN2858" s="25">
        <v>0</v>
      </c>
      <c r="AO2858" s="109"/>
      <c r="AP2858" s="25">
        <v>0</v>
      </c>
      <c r="AQ2858" s="25">
        <v>0</v>
      </c>
      <c r="AR2858" s="25">
        <v>0</v>
      </c>
      <c r="AS2858" s="25">
        <v>1139.3140000000001</v>
      </c>
      <c r="AT2858" s="25">
        <v>0</v>
      </c>
      <c r="AU2858" s="25">
        <v>0</v>
      </c>
      <c r="AW2858" t="str">
        <f t="shared" si="237"/>
        <v>Phạm Thanh Hà</v>
      </c>
      <c r="AX2858" s="27" t="str">
        <f t="shared" si="238"/>
        <v xml:space="preserve">Đoàn Thị Trang </v>
      </c>
      <c r="AY2858" s="4" t="str">
        <f t="shared" ref="AY2858:AY2921" si="239">+B2858</f>
        <v>VIN+</v>
      </c>
    </row>
    <row r="2859" spans="1:51" outlineLevel="1" x14ac:dyDescent="0.25">
      <c r="A2859" s="4" t="s">
        <v>1104</v>
      </c>
      <c r="B2859" s="4" t="s">
        <v>797</v>
      </c>
      <c r="C2859" s="4" t="s">
        <v>451</v>
      </c>
      <c r="D2859" s="11" t="s">
        <v>775</v>
      </c>
      <c r="E2859" s="32" t="s">
        <v>540</v>
      </c>
      <c r="F2859" s="11" t="s">
        <v>710</v>
      </c>
      <c r="G2859" s="35">
        <v>5295357</v>
      </c>
      <c r="H2859" s="4" t="s">
        <v>4202</v>
      </c>
      <c r="I2859" s="4"/>
      <c r="J2859" s="4"/>
      <c r="K2859" s="4"/>
      <c r="L2859" s="4"/>
      <c r="M2859" s="33"/>
      <c r="N2859" s="38"/>
      <c r="O2859" s="33"/>
      <c r="P2859" s="244">
        <f t="shared" si="236"/>
        <v>0</v>
      </c>
      <c r="Q2859" s="25"/>
      <c r="R2859" s="25"/>
      <c r="S2859" s="25"/>
      <c r="T2859" s="109"/>
      <c r="U2859" s="25"/>
      <c r="V2859" s="25"/>
      <c r="W2859" s="25"/>
      <c r="X2859" s="25">
        <v>0</v>
      </c>
      <c r="Y2859" s="25"/>
      <c r="Z2859" s="25">
        <v>0</v>
      </c>
      <c r="AA2859" s="109"/>
      <c r="AB2859" s="25">
        <v>0</v>
      </c>
      <c r="AC2859" s="25">
        <v>0</v>
      </c>
      <c r="AD2859" s="25">
        <v>0</v>
      </c>
      <c r="AE2859" s="25">
        <v>0</v>
      </c>
      <c r="AF2859" s="25">
        <v>0</v>
      </c>
      <c r="AG2859" s="25">
        <v>0</v>
      </c>
      <c r="AH2859" s="109"/>
      <c r="AI2859" s="25">
        <v>0</v>
      </c>
      <c r="AJ2859" s="25">
        <v>0</v>
      </c>
      <c r="AK2859" s="123">
        <v>0</v>
      </c>
      <c r="AL2859" s="25">
        <v>0</v>
      </c>
      <c r="AM2859" s="25">
        <v>0</v>
      </c>
      <c r="AN2859" s="25">
        <v>0</v>
      </c>
      <c r="AO2859" s="109"/>
      <c r="AP2859" s="25">
        <v>0</v>
      </c>
      <c r="AQ2859" s="25">
        <v>0</v>
      </c>
      <c r="AR2859" s="25">
        <v>0</v>
      </c>
      <c r="AS2859" s="25">
        <v>0</v>
      </c>
      <c r="AT2859" s="25">
        <v>0</v>
      </c>
      <c r="AU2859" s="25">
        <v>0</v>
      </c>
      <c r="AW2859" t="str">
        <f t="shared" si="237"/>
        <v>Phạm Thanh Hà</v>
      </c>
      <c r="AX2859" s="27" t="str">
        <f t="shared" si="238"/>
        <v xml:space="preserve">Đoàn Thị Trang </v>
      </c>
      <c r="AY2859" s="4" t="str">
        <f t="shared" si="239"/>
        <v>VIN+</v>
      </c>
    </row>
    <row r="2860" spans="1:51" outlineLevel="1" x14ac:dyDescent="0.25">
      <c r="A2860" s="4" t="s">
        <v>1104</v>
      </c>
      <c r="B2860" s="4" t="s">
        <v>797</v>
      </c>
      <c r="C2860" s="4" t="s">
        <v>451</v>
      </c>
      <c r="D2860" s="11" t="s">
        <v>775</v>
      </c>
      <c r="E2860" s="32" t="s">
        <v>540</v>
      </c>
      <c r="F2860" s="11" t="s">
        <v>710</v>
      </c>
      <c r="G2860" s="35">
        <v>5277126</v>
      </c>
      <c r="H2860" s="4" t="s">
        <v>4203</v>
      </c>
      <c r="I2860" s="4"/>
      <c r="J2860" s="4"/>
      <c r="K2860" s="4"/>
      <c r="L2860" s="4"/>
      <c r="M2860" s="33"/>
      <c r="N2860" s="38"/>
      <c r="O2860" s="33"/>
      <c r="P2860" s="244">
        <f t="shared" si="236"/>
        <v>419.06200000000001</v>
      </c>
      <c r="Q2860" s="25"/>
      <c r="R2860" s="25"/>
      <c r="S2860" s="25"/>
      <c r="T2860" s="109"/>
      <c r="U2860" s="25"/>
      <c r="V2860" s="25"/>
      <c r="W2860" s="25"/>
      <c r="X2860" s="25">
        <v>0</v>
      </c>
      <c r="Y2860" s="25"/>
      <c r="Z2860" s="25">
        <v>0</v>
      </c>
      <c r="AA2860" s="109"/>
      <c r="AB2860" s="25">
        <v>0</v>
      </c>
      <c r="AC2860" s="25">
        <v>0</v>
      </c>
      <c r="AD2860" s="25">
        <v>0</v>
      </c>
      <c r="AE2860" s="25">
        <v>0</v>
      </c>
      <c r="AF2860" s="25">
        <v>0</v>
      </c>
      <c r="AG2860" s="25">
        <v>0</v>
      </c>
      <c r="AH2860" s="109"/>
      <c r="AI2860" s="25">
        <v>0</v>
      </c>
      <c r="AJ2860" s="25">
        <v>0</v>
      </c>
      <c r="AK2860" s="123">
        <v>0</v>
      </c>
      <c r="AL2860" s="25">
        <v>0</v>
      </c>
      <c r="AM2860" s="25">
        <v>0</v>
      </c>
      <c r="AN2860" s="25">
        <v>0</v>
      </c>
      <c r="AO2860" s="109"/>
      <c r="AP2860" s="25">
        <v>0</v>
      </c>
      <c r="AQ2860" s="25">
        <v>0</v>
      </c>
      <c r="AR2860" s="25">
        <v>0</v>
      </c>
      <c r="AS2860" s="25">
        <v>419.06200000000001</v>
      </c>
      <c r="AT2860" s="25">
        <v>0</v>
      </c>
      <c r="AU2860" s="25">
        <v>0</v>
      </c>
      <c r="AW2860" t="str">
        <f t="shared" si="237"/>
        <v>Phạm Thanh Hà</v>
      </c>
      <c r="AX2860" s="27" t="str">
        <f t="shared" si="238"/>
        <v xml:space="preserve">Đoàn Thị Trang </v>
      </c>
      <c r="AY2860" s="4" t="str">
        <f t="shared" si="239"/>
        <v>VIN+</v>
      </c>
    </row>
    <row r="2861" spans="1:51" outlineLevel="1" x14ac:dyDescent="0.25">
      <c r="A2861" s="4" t="s">
        <v>1104</v>
      </c>
      <c r="B2861" s="4" t="s">
        <v>797</v>
      </c>
      <c r="C2861" s="4" t="s">
        <v>451</v>
      </c>
      <c r="D2861" s="11" t="s">
        <v>775</v>
      </c>
      <c r="E2861" s="32" t="s">
        <v>540</v>
      </c>
      <c r="F2861" s="11" t="s">
        <v>710</v>
      </c>
      <c r="G2861" s="35">
        <v>5290383</v>
      </c>
      <c r="H2861" s="4" t="s">
        <v>4204</v>
      </c>
      <c r="I2861" s="4"/>
      <c r="J2861" s="4"/>
      <c r="K2861" s="4"/>
      <c r="L2861" s="4"/>
      <c r="M2861" s="33"/>
      <c r="N2861" s="38"/>
      <c r="O2861" s="33"/>
      <c r="P2861" s="244">
        <f t="shared" si="236"/>
        <v>238.464</v>
      </c>
      <c r="Q2861" s="25"/>
      <c r="R2861" s="25"/>
      <c r="S2861" s="25"/>
      <c r="T2861" s="109"/>
      <c r="U2861" s="25"/>
      <c r="V2861" s="25"/>
      <c r="W2861" s="25"/>
      <c r="X2861" s="25">
        <v>0</v>
      </c>
      <c r="Y2861" s="25"/>
      <c r="Z2861" s="25">
        <v>0</v>
      </c>
      <c r="AA2861" s="109"/>
      <c r="AB2861" s="25">
        <v>0</v>
      </c>
      <c r="AC2861" s="25">
        <v>0</v>
      </c>
      <c r="AD2861" s="25">
        <v>0</v>
      </c>
      <c r="AE2861" s="25">
        <v>0</v>
      </c>
      <c r="AF2861" s="25">
        <v>0</v>
      </c>
      <c r="AG2861" s="25">
        <v>0</v>
      </c>
      <c r="AH2861" s="109"/>
      <c r="AI2861" s="25">
        <v>0</v>
      </c>
      <c r="AJ2861" s="25">
        <v>0</v>
      </c>
      <c r="AK2861" s="123">
        <v>0</v>
      </c>
      <c r="AL2861" s="25">
        <v>0</v>
      </c>
      <c r="AM2861" s="25">
        <v>238.464</v>
      </c>
      <c r="AN2861" s="25">
        <v>0</v>
      </c>
      <c r="AO2861" s="109"/>
      <c r="AP2861" s="25">
        <v>0</v>
      </c>
      <c r="AQ2861" s="25">
        <v>0</v>
      </c>
      <c r="AR2861" s="25">
        <v>0</v>
      </c>
      <c r="AS2861" s="25">
        <v>0</v>
      </c>
      <c r="AT2861" s="25">
        <v>0</v>
      </c>
      <c r="AU2861" s="25">
        <v>0</v>
      </c>
      <c r="AW2861" t="str">
        <f t="shared" si="237"/>
        <v>Phạm Thanh Hà</v>
      </c>
      <c r="AX2861" s="27" t="str">
        <f t="shared" si="238"/>
        <v xml:space="preserve">Đoàn Thị Trang </v>
      </c>
      <c r="AY2861" s="4" t="str">
        <f t="shared" si="239"/>
        <v>VIN+</v>
      </c>
    </row>
    <row r="2862" spans="1:51" outlineLevel="1" x14ac:dyDescent="0.25">
      <c r="A2862" s="4" t="s">
        <v>1104</v>
      </c>
      <c r="B2862" s="4" t="s">
        <v>797</v>
      </c>
      <c r="C2862" s="4" t="s">
        <v>451</v>
      </c>
      <c r="D2862" s="11" t="s">
        <v>775</v>
      </c>
      <c r="E2862" s="32" t="s">
        <v>540</v>
      </c>
      <c r="F2862" s="11" t="s">
        <v>710</v>
      </c>
      <c r="G2862" s="35">
        <v>5293131</v>
      </c>
      <c r="H2862" s="4" t="s">
        <v>4205</v>
      </c>
      <c r="I2862" s="4"/>
      <c r="J2862" s="4"/>
      <c r="K2862" s="4"/>
      <c r="L2862" s="4"/>
      <c r="M2862" s="33"/>
      <c r="N2862" s="38"/>
      <c r="O2862" s="33"/>
      <c r="P2862" s="244">
        <f t="shared" si="236"/>
        <v>0</v>
      </c>
      <c r="Q2862" s="25"/>
      <c r="R2862" s="25"/>
      <c r="S2862" s="25"/>
      <c r="T2862" s="109"/>
      <c r="U2862" s="25"/>
      <c r="V2862" s="25"/>
      <c r="W2862" s="25"/>
      <c r="X2862" s="25">
        <v>0</v>
      </c>
      <c r="Y2862" s="25"/>
      <c r="Z2862" s="25">
        <v>0</v>
      </c>
      <c r="AA2862" s="109"/>
      <c r="AB2862" s="25">
        <v>0</v>
      </c>
      <c r="AC2862" s="25">
        <v>0</v>
      </c>
      <c r="AD2862" s="25">
        <v>0</v>
      </c>
      <c r="AE2862" s="25">
        <v>0</v>
      </c>
      <c r="AF2862" s="25">
        <v>0</v>
      </c>
      <c r="AG2862" s="25">
        <v>0</v>
      </c>
      <c r="AH2862" s="109"/>
      <c r="AI2862" s="25">
        <v>0</v>
      </c>
      <c r="AJ2862" s="25">
        <v>0</v>
      </c>
      <c r="AK2862" s="123">
        <v>0</v>
      </c>
      <c r="AL2862" s="25">
        <v>0</v>
      </c>
      <c r="AM2862" s="25">
        <v>0</v>
      </c>
      <c r="AN2862" s="25">
        <v>0</v>
      </c>
      <c r="AO2862" s="109"/>
      <c r="AP2862" s="25">
        <v>0</v>
      </c>
      <c r="AQ2862" s="25">
        <v>0</v>
      </c>
      <c r="AR2862" s="25">
        <v>0</v>
      </c>
      <c r="AS2862" s="25">
        <v>0</v>
      </c>
      <c r="AT2862" s="25">
        <v>0</v>
      </c>
      <c r="AU2862" s="25">
        <v>0</v>
      </c>
      <c r="AW2862" t="str">
        <f t="shared" si="237"/>
        <v>Phạm Thanh Hà</v>
      </c>
      <c r="AX2862" s="27" t="str">
        <f t="shared" si="238"/>
        <v xml:space="preserve">Đoàn Thị Trang </v>
      </c>
      <c r="AY2862" s="4" t="str">
        <f t="shared" si="239"/>
        <v>VIN+</v>
      </c>
    </row>
    <row r="2863" spans="1:51" outlineLevel="1" x14ac:dyDescent="0.25">
      <c r="A2863" s="4" t="s">
        <v>1104</v>
      </c>
      <c r="B2863" s="4" t="s">
        <v>797</v>
      </c>
      <c r="C2863" s="4" t="s">
        <v>451</v>
      </c>
      <c r="D2863" s="11" t="s">
        <v>775</v>
      </c>
      <c r="E2863" s="32" t="s">
        <v>540</v>
      </c>
      <c r="F2863" s="11" t="s">
        <v>710</v>
      </c>
      <c r="G2863" s="35">
        <v>5121858</v>
      </c>
      <c r="H2863" s="4" t="s">
        <v>4206</v>
      </c>
      <c r="I2863" s="4"/>
      <c r="J2863" s="4"/>
      <c r="K2863" s="4"/>
      <c r="L2863" s="4"/>
      <c r="M2863" s="33"/>
      <c r="N2863" s="38"/>
      <c r="O2863" s="33"/>
      <c r="P2863" s="244">
        <f t="shared" si="236"/>
        <v>359.05700000000002</v>
      </c>
      <c r="Q2863" s="25"/>
      <c r="R2863" s="25"/>
      <c r="S2863" s="25"/>
      <c r="T2863" s="109"/>
      <c r="U2863" s="25"/>
      <c r="V2863" s="25"/>
      <c r="W2863" s="25"/>
      <c r="X2863" s="25">
        <v>0</v>
      </c>
      <c r="Y2863" s="25"/>
      <c r="Z2863" s="25">
        <v>0</v>
      </c>
      <c r="AA2863" s="109"/>
      <c r="AB2863" s="25">
        <v>0</v>
      </c>
      <c r="AC2863" s="25">
        <v>0</v>
      </c>
      <c r="AD2863" s="25">
        <v>0</v>
      </c>
      <c r="AE2863" s="25">
        <v>0</v>
      </c>
      <c r="AF2863" s="25">
        <v>0</v>
      </c>
      <c r="AG2863" s="25">
        <v>0</v>
      </c>
      <c r="AH2863" s="109"/>
      <c r="AI2863" s="25">
        <v>0</v>
      </c>
      <c r="AJ2863" s="25">
        <v>0</v>
      </c>
      <c r="AK2863" s="123">
        <v>0</v>
      </c>
      <c r="AL2863" s="25">
        <v>0</v>
      </c>
      <c r="AM2863" s="25">
        <v>0</v>
      </c>
      <c r="AN2863" s="25">
        <v>0</v>
      </c>
      <c r="AO2863" s="109"/>
      <c r="AP2863" s="25">
        <v>359.05700000000002</v>
      </c>
      <c r="AQ2863" s="25">
        <v>0</v>
      </c>
      <c r="AR2863" s="25">
        <v>0</v>
      </c>
      <c r="AS2863" s="25">
        <v>0</v>
      </c>
      <c r="AT2863" s="25">
        <v>0</v>
      </c>
      <c r="AU2863" s="25">
        <v>0</v>
      </c>
      <c r="AW2863" t="str">
        <f t="shared" si="237"/>
        <v>Phạm Thanh Hà</v>
      </c>
      <c r="AX2863" s="27" t="str">
        <f t="shared" si="238"/>
        <v xml:space="preserve">Đoàn Thị Trang </v>
      </c>
      <c r="AY2863" s="4" t="str">
        <f t="shared" si="239"/>
        <v>VIN+</v>
      </c>
    </row>
    <row r="2864" spans="1:51" outlineLevel="1" x14ac:dyDescent="0.25">
      <c r="A2864" s="4" t="s">
        <v>1104</v>
      </c>
      <c r="B2864" s="4" t="s">
        <v>797</v>
      </c>
      <c r="C2864" s="4" t="s">
        <v>451</v>
      </c>
      <c r="D2864" s="11" t="s">
        <v>775</v>
      </c>
      <c r="E2864" s="32" t="s">
        <v>540</v>
      </c>
      <c r="F2864" s="11" t="s">
        <v>710</v>
      </c>
      <c r="G2864" s="35">
        <v>5125667</v>
      </c>
      <c r="H2864" s="4" t="s">
        <v>4207</v>
      </c>
      <c r="I2864" s="4"/>
      <c r="J2864" s="4"/>
      <c r="K2864" s="4"/>
      <c r="L2864" s="4"/>
      <c r="M2864" s="33"/>
      <c r="N2864" s="38"/>
      <c r="O2864" s="33"/>
      <c r="P2864" s="244">
        <f t="shared" si="236"/>
        <v>0</v>
      </c>
      <c r="Q2864" s="25"/>
      <c r="R2864" s="25"/>
      <c r="S2864" s="25"/>
      <c r="T2864" s="109"/>
      <c r="U2864" s="25"/>
      <c r="V2864" s="25"/>
      <c r="W2864" s="25"/>
      <c r="X2864" s="25">
        <v>0</v>
      </c>
      <c r="Y2864" s="25"/>
      <c r="Z2864" s="25">
        <v>0</v>
      </c>
      <c r="AA2864" s="109"/>
      <c r="AB2864" s="25">
        <v>0</v>
      </c>
      <c r="AC2864" s="25">
        <v>0</v>
      </c>
      <c r="AD2864" s="25">
        <v>0</v>
      </c>
      <c r="AE2864" s="25">
        <v>0</v>
      </c>
      <c r="AF2864" s="25">
        <v>0</v>
      </c>
      <c r="AG2864" s="25">
        <v>0</v>
      </c>
      <c r="AH2864" s="109"/>
      <c r="AI2864" s="25">
        <v>0</v>
      </c>
      <c r="AJ2864" s="25">
        <v>0</v>
      </c>
      <c r="AK2864" s="123">
        <v>0</v>
      </c>
      <c r="AL2864" s="25">
        <v>0</v>
      </c>
      <c r="AM2864" s="25">
        <v>0</v>
      </c>
      <c r="AN2864" s="25">
        <v>0</v>
      </c>
      <c r="AO2864" s="109"/>
      <c r="AP2864" s="25">
        <v>0</v>
      </c>
      <c r="AQ2864" s="25">
        <v>0</v>
      </c>
      <c r="AR2864" s="25">
        <v>0</v>
      </c>
      <c r="AS2864" s="25">
        <v>0</v>
      </c>
      <c r="AT2864" s="25">
        <v>0</v>
      </c>
      <c r="AU2864" s="25">
        <v>0</v>
      </c>
      <c r="AW2864" t="str">
        <f t="shared" si="237"/>
        <v>Phạm Thanh Hà</v>
      </c>
      <c r="AX2864" s="27" t="str">
        <f t="shared" si="238"/>
        <v xml:space="preserve">Đoàn Thị Trang </v>
      </c>
      <c r="AY2864" s="4" t="str">
        <f t="shared" si="239"/>
        <v>VIN+</v>
      </c>
    </row>
    <row r="2865" spans="1:51" outlineLevel="1" x14ac:dyDescent="0.25">
      <c r="A2865" s="4" t="s">
        <v>1104</v>
      </c>
      <c r="B2865" s="4" t="s">
        <v>797</v>
      </c>
      <c r="C2865" s="4" t="s">
        <v>451</v>
      </c>
      <c r="D2865" s="11" t="s">
        <v>775</v>
      </c>
      <c r="E2865" s="32" t="s">
        <v>540</v>
      </c>
      <c r="F2865" s="11" t="s">
        <v>710</v>
      </c>
      <c r="G2865" s="35">
        <v>5139888</v>
      </c>
      <c r="H2865" s="4" t="s">
        <v>4208</v>
      </c>
      <c r="I2865" s="4"/>
      <c r="J2865" s="4"/>
      <c r="K2865" s="4"/>
      <c r="L2865" s="4"/>
      <c r="M2865" s="33"/>
      <c r="N2865" s="38"/>
      <c r="O2865" s="33"/>
      <c r="P2865" s="244">
        <f t="shared" si="236"/>
        <v>662.55399999999997</v>
      </c>
      <c r="Q2865" s="25"/>
      <c r="R2865" s="25"/>
      <c r="S2865" s="25"/>
      <c r="T2865" s="109"/>
      <c r="U2865" s="25"/>
      <c r="V2865" s="25"/>
      <c r="W2865" s="25"/>
      <c r="X2865" s="25">
        <v>0</v>
      </c>
      <c r="Y2865" s="25"/>
      <c r="Z2865" s="25">
        <v>0</v>
      </c>
      <c r="AA2865" s="109"/>
      <c r="AB2865" s="25">
        <v>0</v>
      </c>
      <c r="AC2865" s="25">
        <v>0</v>
      </c>
      <c r="AD2865" s="25">
        <v>0</v>
      </c>
      <c r="AE2865" s="25">
        <v>0</v>
      </c>
      <c r="AF2865" s="25">
        <v>0</v>
      </c>
      <c r="AG2865" s="25">
        <v>0</v>
      </c>
      <c r="AH2865" s="109"/>
      <c r="AI2865" s="25">
        <v>0</v>
      </c>
      <c r="AJ2865" s="25">
        <v>0</v>
      </c>
      <c r="AK2865" s="123">
        <v>0</v>
      </c>
      <c r="AL2865" s="25">
        <v>662.55399999999997</v>
      </c>
      <c r="AM2865" s="25">
        <v>0</v>
      </c>
      <c r="AN2865" s="25">
        <v>0</v>
      </c>
      <c r="AO2865" s="109"/>
      <c r="AP2865" s="25">
        <v>0</v>
      </c>
      <c r="AQ2865" s="25">
        <v>0</v>
      </c>
      <c r="AR2865" s="25">
        <v>0</v>
      </c>
      <c r="AS2865" s="25">
        <v>0</v>
      </c>
      <c r="AT2865" s="25">
        <v>0</v>
      </c>
      <c r="AU2865" s="25">
        <v>0</v>
      </c>
      <c r="AW2865" t="str">
        <f t="shared" si="237"/>
        <v>Phạm Thanh Hà</v>
      </c>
      <c r="AX2865" s="27" t="str">
        <f t="shared" si="238"/>
        <v xml:space="preserve">Đoàn Thị Trang </v>
      </c>
      <c r="AY2865" s="4" t="str">
        <f t="shared" si="239"/>
        <v>VIN+</v>
      </c>
    </row>
    <row r="2866" spans="1:51" outlineLevel="1" x14ac:dyDescent="0.25">
      <c r="A2866" s="4" t="s">
        <v>1104</v>
      </c>
      <c r="B2866" s="4" t="s">
        <v>797</v>
      </c>
      <c r="C2866" s="4" t="s">
        <v>451</v>
      </c>
      <c r="D2866" s="11" t="s">
        <v>775</v>
      </c>
      <c r="E2866" s="32" t="s">
        <v>540</v>
      </c>
      <c r="F2866" s="11" t="s">
        <v>710</v>
      </c>
      <c r="G2866" s="35">
        <v>5130465</v>
      </c>
      <c r="H2866" s="4" t="s">
        <v>4209</v>
      </c>
      <c r="I2866" s="4"/>
      <c r="J2866" s="4"/>
      <c r="K2866" s="4"/>
      <c r="L2866" s="4"/>
      <c r="M2866" s="33"/>
      <c r="N2866" s="38"/>
      <c r="O2866" s="33"/>
      <c r="P2866" s="244">
        <f t="shared" si="236"/>
        <v>1315.0509999999999</v>
      </c>
      <c r="Q2866" s="25"/>
      <c r="R2866" s="25"/>
      <c r="S2866" s="25"/>
      <c r="T2866" s="109"/>
      <c r="U2866" s="25"/>
      <c r="V2866" s="25"/>
      <c r="W2866" s="25"/>
      <c r="X2866" s="25">
        <v>0</v>
      </c>
      <c r="Y2866" s="25"/>
      <c r="Z2866" s="25">
        <v>0</v>
      </c>
      <c r="AA2866" s="109"/>
      <c r="AB2866" s="25">
        <v>0</v>
      </c>
      <c r="AC2866" s="25">
        <v>0</v>
      </c>
      <c r="AD2866" s="25">
        <v>0</v>
      </c>
      <c r="AE2866" s="25">
        <v>476.928</v>
      </c>
      <c r="AF2866" s="25">
        <v>0</v>
      </c>
      <c r="AG2866" s="25">
        <v>0</v>
      </c>
      <c r="AH2866" s="109"/>
      <c r="AI2866" s="25">
        <v>0</v>
      </c>
      <c r="AJ2866" s="25">
        <v>0</v>
      </c>
      <c r="AK2866" s="123">
        <v>0</v>
      </c>
      <c r="AL2866" s="25">
        <v>238.464</v>
      </c>
      <c r="AM2866" s="25">
        <v>0</v>
      </c>
      <c r="AN2866" s="25">
        <v>0</v>
      </c>
      <c r="AO2866" s="109"/>
      <c r="AP2866" s="25">
        <v>0</v>
      </c>
      <c r="AQ2866" s="25">
        <v>0</v>
      </c>
      <c r="AR2866" s="25">
        <v>0</v>
      </c>
      <c r="AS2866" s="25">
        <v>599.65899999999999</v>
      </c>
      <c r="AT2866" s="25">
        <v>0</v>
      </c>
      <c r="AU2866" s="25">
        <v>0</v>
      </c>
      <c r="AW2866" t="str">
        <f t="shared" si="237"/>
        <v>Phạm Thanh Hà</v>
      </c>
      <c r="AX2866" s="27" t="str">
        <f t="shared" si="238"/>
        <v xml:space="preserve">Đoàn Thị Trang </v>
      </c>
      <c r="AY2866" s="4" t="str">
        <f t="shared" si="239"/>
        <v>VIN+</v>
      </c>
    </row>
    <row r="2867" spans="1:51" outlineLevel="1" x14ac:dyDescent="0.25">
      <c r="A2867" s="4" t="s">
        <v>1104</v>
      </c>
      <c r="B2867" s="4" t="s">
        <v>797</v>
      </c>
      <c r="C2867" s="4" t="s">
        <v>451</v>
      </c>
      <c r="D2867" s="11" t="s">
        <v>775</v>
      </c>
      <c r="E2867" s="32" t="s">
        <v>540</v>
      </c>
      <c r="F2867" s="11" t="s">
        <v>710</v>
      </c>
      <c r="G2867" s="35">
        <v>5121872</v>
      </c>
      <c r="H2867" s="4" t="s">
        <v>4210</v>
      </c>
      <c r="I2867" s="4"/>
      <c r="J2867" s="4"/>
      <c r="K2867" s="4"/>
      <c r="L2867" s="4"/>
      <c r="M2867" s="33"/>
      <c r="N2867" s="38"/>
      <c r="O2867" s="33"/>
      <c r="P2867" s="244">
        <f t="shared" si="236"/>
        <v>0</v>
      </c>
      <c r="Q2867" s="25"/>
      <c r="R2867" s="25"/>
      <c r="S2867" s="25"/>
      <c r="T2867" s="109"/>
      <c r="U2867" s="25"/>
      <c r="V2867" s="25"/>
      <c r="W2867" s="25"/>
      <c r="X2867" s="25">
        <v>0</v>
      </c>
      <c r="Y2867" s="25"/>
      <c r="Z2867" s="25">
        <v>0</v>
      </c>
      <c r="AA2867" s="109"/>
      <c r="AB2867" s="25">
        <v>0</v>
      </c>
      <c r="AC2867" s="25">
        <v>0</v>
      </c>
      <c r="AD2867" s="25">
        <v>0</v>
      </c>
      <c r="AE2867" s="25">
        <v>0</v>
      </c>
      <c r="AF2867" s="25">
        <v>0</v>
      </c>
      <c r="AG2867" s="25">
        <v>0</v>
      </c>
      <c r="AH2867" s="109"/>
      <c r="AI2867" s="25">
        <v>0</v>
      </c>
      <c r="AJ2867" s="25">
        <v>0</v>
      </c>
      <c r="AK2867" s="123">
        <v>0</v>
      </c>
      <c r="AL2867" s="25">
        <v>0</v>
      </c>
      <c r="AM2867" s="25">
        <v>0</v>
      </c>
      <c r="AN2867" s="25">
        <v>0</v>
      </c>
      <c r="AO2867" s="109"/>
      <c r="AP2867" s="25">
        <v>0</v>
      </c>
      <c r="AQ2867" s="25">
        <v>0</v>
      </c>
      <c r="AR2867" s="25">
        <v>0</v>
      </c>
      <c r="AS2867" s="25">
        <v>0</v>
      </c>
      <c r="AT2867" s="25">
        <v>0</v>
      </c>
      <c r="AU2867" s="25">
        <v>0</v>
      </c>
      <c r="AW2867" t="str">
        <f t="shared" si="237"/>
        <v>Phạm Thanh Hà</v>
      </c>
      <c r="AX2867" s="27" t="str">
        <f t="shared" si="238"/>
        <v xml:space="preserve">Đoàn Thị Trang </v>
      </c>
      <c r="AY2867" s="4" t="str">
        <f t="shared" si="239"/>
        <v>VIN+</v>
      </c>
    </row>
    <row r="2868" spans="1:51" outlineLevel="1" x14ac:dyDescent="0.25">
      <c r="A2868" s="4" t="s">
        <v>1104</v>
      </c>
      <c r="B2868" s="4" t="s">
        <v>797</v>
      </c>
      <c r="C2868" s="4" t="s">
        <v>451</v>
      </c>
      <c r="D2868" s="11" t="s">
        <v>775</v>
      </c>
      <c r="E2868" s="32" t="s">
        <v>540</v>
      </c>
      <c r="F2868" s="11" t="s">
        <v>710</v>
      </c>
      <c r="G2868" s="35">
        <v>5295298</v>
      </c>
      <c r="H2868" s="4" t="s">
        <v>4211</v>
      </c>
      <c r="I2868" s="4"/>
      <c r="J2868" s="4"/>
      <c r="K2868" s="4"/>
      <c r="L2868" s="4"/>
      <c r="M2868" s="33"/>
      <c r="N2868" s="38"/>
      <c r="O2868" s="33"/>
      <c r="P2868" s="244">
        <f t="shared" si="236"/>
        <v>1134.454</v>
      </c>
      <c r="Q2868" s="25"/>
      <c r="R2868" s="25"/>
      <c r="S2868" s="25"/>
      <c r="T2868" s="109"/>
      <c r="U2868" s="25"/>
      <c r="V2868" s="25"/>
      <c r="W2868" s="25"/>
      <c r="X2868" s="25">
        <v>0</v>
      </c>
      <c r="Y2868" s="25"/>
      <c r="Z2868" s="25">
        <v>0</v>
      </c>
      <c r="AA2868" s="109"/>
      <c r="AB2868" s="25">
        <v>0</v>
      </c>
      <c r="AC2868" s="25">
        <v>0</v>
      </c>
      <c r="AD2868" s="25">
        <v>0</v>
      </c>
      <c r="AE2868" s="25">
        <v>476.928</v>
      </c>
      <c r="AF2868" s="25">
        <v>0</v>
      </c>
      <c r="AG2868" s="25">
        <v>0</v>
      </c>
      <c r="AH2868" s="109"/>
      <c r="AI2868" s="25">
        <v>0</v>
      </c>
      <c r="AJ2868" s="25">
        <v>0</v>
      </c>
      <c r="AK2868" s="123">
        <v>0</v>
      </c>
      <c r="AL2868" s="25">
        <v>0</v>
      </c>
      <c r="AM2868" s="25">
        <v>0</v>
      </c>
      <c r="AN2868" s="25">
        <v>0</v>
      </c>
      <c r="AO2868" s="109"/>
      <c r="AP2868" s="25">
        <v>0</v>
      </c>
      <c r="AQ2868" s="25">
        <v>0</v>
      </c>
      <c r="AR2868" s="25">
        <v>0</v>
      </c>
      <c r="AS2868" s="25">
        <v>657.52599999999995</v>
      </c>
      <c r="AT2868" s="25">
        <v>0</v>
      </c>
      <c r="AU2868" s="25">
        <v>0</v>
      </c>
      <c r="AW2868" t="str">
        <f t="shared" si="237"/>
        <v>Phạm Thanh Hà</v>
      </c>
      <c r="AX2868" s="27" t="str">
        <f t="shared" si="238"/>
        <v xml:space="preserve">Đoàn Thị Trang </v>
      </c>
      <c r="AY2868" s="4" t="str">
        <f t="shared" si="239"/>
        <v>VIN+</v>
      </c>
    </row>
    <row r="2869" spans="1:51" outlineLevel="1" x14ac:dyDescent="0.25">
      <c r="A2869" s="4" t="s">
        <v>1104</v>
      </c>
      <c r="B2869" s="4" t="s">
        <v>797</v>
      </c>
      <c r="C2869" s="4" t="s">
        <v>451</v>
      </c>
      <c r="D2869" s="11" t="s">
        <v>775</v>
      </c>
      <c r="E2869" s="32" t="s">
        <v>540</v>
      </c>
      <c r="F2869" s="11" t="s">
        <v>710</v>
      </c>
      <c r="G2869" s="35">
        <v>5138225</v>
      </c>
      <c r="H2869" s="4" t="s">
        <v>4212</v>
      </c>
      <c r="I2869" s="4"/>
      <c r="J2869" s="4"/>
      <c r="K2869" s="4"/>
      <c r="L2869" s="4"/>
      <c r="M2869" s="33"/>
      <c r="N2869" s="38"/>
      <c r="O2869" s="33"/>
      <c r="P2869" s="244">
        <f t="shared" si="236"/>
        <v>597.52099999999996</v>
      </c>
      <c r="Q2869" s="25"/>
      <c r="R2869" s="25"/>
      <c r="S2869" s="25"/>
      <c r="T2869" s="109"/>
      <c r="U2869" s="25"/>
      <c r="V2869" s="25"/>
      <c r="W2869" s="25"/>
      <c r="X2869" s="25">
        <v>0</v>
      </c>
      <c r="Y2869" s="25"/>
      <c r="Z2869" s="25">
        <v>0</v>
      </c>
      <c r="AA2869" s="109"/>
      <c r="AB2869" s="25">
        <v>0</v>
      </c>
      <c r="AC2869" s="25">
        <v>0</v>
      </c>
      <c r="AD2869" s="25">
        <v>0</v>
      </c>
      <c r="AE2869" s="25">
        <v>0</v>
      </c>
      <c r="AF2869" s="25">
        <v>0</v>
      </c>
      <c r="AG2869" s="25">
        <v>0</v>
      </c>
      <c r="AH2869" s="109"/>
      <c r="AI2869" s="25">
        <v>0</v>
      </c>
      <c r="AJ2869" s="25">
        <v>0</v>
      </c>
      <c r="AK2869" s="123">
        <v>0</v>
      </c>
      <c r="AL2869" s="25">
        <v>597.52099999999996</v>
      </c>
      <c r="AM2869" s="25">
        <v>0</v>
      </c>
      <c r="AN2869" s="25">
        <v>0</v>
      </c>
      <c r="AO2869" s="109"/>
      <c r="AP2869" s="25">
        <v>0</v>
      </c>
      <c r="AQ2869" s="25">
        <v>0</v>
      </c>
      <c r="AR2869" s="25">
        <v>0</v>
      </c>
      <c r="AS2869" s="25">
        <v>0</v>
      </c>
      <c r="AT2869" s="25">
        <v>0</v>
      </c>
      <c r="AU2869" s="25">
        <v>0</v>
      </c>
      <c r="AW2869" t="str">
        <f t="shared" si="237"/>
        <v>Phạm Thanh Hà</v>
      </c>
      <c r="AX2869" s="27" t="str">
        <f t="shared" si="238"/>
        <v xml:space="preserve">Đoàn Thị Trang </v>
      </c>
      <c r="AY2869" s="4" t="str">
        <f t="shared" si="239"/>
        <v>VIN+</v>
      </c>
    </row>
    <row r="2870" spans="1:51" outlineLevel="1" x14ac:dyDescent="0.25">
      <c r="A2870" s="4" t="s">
        <v>1104</v>
      </c>
      <c r="B2870" s="4" t="s">
        <v>797</v>
      </c>
      <c r="C2870" s="4" t="s">
        <v>451</v>
      </c>
      <c r="D2870" s="11" t="s">
        <v>775</v>
      </c>
      <c r="E2870" s="32" t="s">
        <v>540</v>
      </c>
      <c r="F2870" s="11" t="s">
        <v>710</v>
      </c>
      <c r="G2870" s="35">
        <v>5120776</v>
      </c>
      <c r="H2870" s="4" t="s">
        <v>4213</v>
      </c>
      <c r="I2870" s="4"/>
      <c r="J2870" s="4"/>
      <c r="K2870" s="4"/>
      <c r="L2870" s="4"/>
      <c r="M2870" s="33"/>
      <c r="N2870" s="38"/>
      <c r="O2870" s="33"/>
      <c r="P2870" s="244">
        <f t="shared" si="236"/>
        <v>835.98500000000001</v>
      </c>
      <c r="Q2870" s="25"/>
      <c r="R2870" s="25"/>
      <c r="S2870" s="25"/>
      <c r="T2870" s="109"/>
      <c r="U2870" s="25"/>
      <c r="V2870" s="25"/>
      <c r="W2870" s="25"/>
      <c r="X2870" s="25">
        <v>0</v>
      </c>
      <c r="Y2870" s="25"/>
      <c r="Z2870" s="25">
        <v>0</v>
      </c>
      <c r="AA2870" s="109"/>
      <c r="AB2870" s="25">
        <v>0</v>
      </c>
      <c r="AC2870" s="25">
        <v>0</v>
      </c>
      <c r="AD2870" s="25">
        <v>0</v>
      </c>
      <c r="AE2870" s="25">
        <v>0</v>
      </c>
      <c r="AF2870" s="25">
        <v>0</v>
      </c>
      <c r="AG2870" s="25">
        <v>0</v>
      </c>
      <c r="AH2870" s="109"/>
      <c r="AI2870" s="25">
        <v>0</v>
      </c>
      <c r="AJ2870" s="25">
        <v>0</v>
      </c>
      <c r="AK2870" s="123">
        <v>0</v>
      </c>
      <c r="AL2870" s="25">
        <v>0</v>
      </c>
      <c r="AM2870" s="25">
        <v>0</v>
      </c>
      <c r="AN2870" s="25">
        <v>0</v>
      </c>
      <c r="AO2870" s="109"/>
      <c r="AP2870" s="25">
        <v>835.98500000000001</v>
      </c>
      <c r="AQ2870" s="25">
        <v>0</v>
      </c>
      <c r="AR2870" s="25">
        <v>0</v>
      </c>
      <c r="AS2870" s="25">
        <v>0</v>
      </c>
      <c r="AT2870" s="25">
        <v>0</v>
      </c>
      <c r="AU2870" s="25">
        <v>0</v>
      </c>
      <c r="AW2870" t="str">
        <f t="shared" si="237"/>
        <v>Phạm Thanh Hà</v>
      </c>
      <c r="AX2870" s="27" t="str">
        <f t="shared" si="238"/>
        <v xml:space="preserve">Đoàn Thị Trang </v>
      </c>
      <c r="AY2870" s="4" t="str">
        <f t="shared" si="239"/>
        <v>VIN+</v>
      </c>
    </row>
    <row r="2871" spans="1:51" outlineLevel="1" x14ac:dyDescent="0.25">
      <c r="A2871" s="4" t="s">
        <v>1104</v>
      </c>
      <c r="B2871" s="4" t="s">
        <v>797</v>
      </c>
      <c r="C2871" s="4" t="s">
        <v>451</v>
      </c>
      <c r="D2871" s="11" t="s">
        <v>775</v>
      </c>
      <c r="E2871" s="32" t="s">
        <v>540</v>
      </c>
      <c r="F2871" s="11" t="s">
        <v>710</v>
      </c>
      <c r="G2871" s="35">
        <v>5298378</v>
      </c>
      <c r="H2871" s="4" t="s">
        <v>4214</v>
      </c>
      <c r="I2871" s="4"/>
      <c r="J2871" s="4"/>
      <c r="K2871" s="4"/>
      <c r="L2871" s="4"/>
      <c r="M2871" s="33"/>
      <c r="N2871" s="38"/>
      <c r="O2871" s="33"/>
      <c r="P2871" s="244">
        <f t="shared" si="236"/>
        <v>359.05700000000002</v>
      </c>
      <c r="Q2871" s="25"/>
      <c r="R2871" s="25"/>
      <c r="S2871" s="25"/>
      <c r="T2871" s="109"/>
      <c r="U2871" s="25"/>
      <c r="V2871" s="25"/>
      <c r="W2871" s="25"/>
      <c r="X2871" s="25">
        <v>0</v>
      </c>
      <c r="Y2871" s="25"/>
      <c r="Z2871" s="25">
        <v>0</v>
      </c>
      <c r="AA2871" s="109"/>
      <c r="AB2871" s="25">
        <v>0</v>
      </c>
      <c r="AC2871" s="25">
        <v>0</v>
      </c>
      <c r="AD2871" s="25">
        <v>0</v>
      </c>
      <c r="AE2871" s="25">
        <v>0</v>
      </c>
      <c r="AF2871" s="25">
        <v>0</v>
      </c>
      <c r="AG2871" s="25">
        <v>0</v>
      </c>
      <c r="AH2871" s="109"/>
      <c r="AI2871" s="25">
        <v>0</v>
      </c>
      <c r="AJ2871" s="25">
        <v>0</v>
      </c>
      <c r="AK2871" s="123">
        <v>0</v>
      </c>
      <c r="AL2871" s="25">
        <v>359.05700000000002</v>
      </c>
      <c r="AM2871" s="25">
        <v>0</v>
      </c>
      <c r="AN2871" s="25">
        <v>0</v>
      </c>
      <c r="AO2871" s="109"/>
      <c r="AP2871" s="25">
        <v>0</v>
      </c>
      <c r="AQ2871" s="25">
        <v>0</v>
      </c>
      <c r="AR2871" s="25">
        <v>0</v>
      </c>
      <c r="AS2871" s="25">
        <v>0</v>
      </c>
      <c r="AT2871" s="25">
        <v>0</v>
      </c>
      <c r="AU2871" s="25">
        <v>0</v>
      </c>
      <c r="AW2871" t="str">
        <f t="shared" si="237"/>
        <v>Phạm Thanh Hà</v>
      </c>
      <c r="AX2871" s="27" t="str">
        <f t="shared" si="238"/>
        <v xml:space="preserve">Đoàn Thị Trang </v>
      </c>
      <c r="AY2871" s="4" t="str">
        <f t="shared" si="239"/>
        <v>VIN+</v>
      </c>
    </row>
    <row r="2872" spans="1:51" outlineLevel="1" x14ac:dyDescent="0.25">
      <c r="A2872" s="4" t="s">
        <v>1104</v>
      </c>
      <c r="B2872" s="4" t="s">
        <v>797</v>
      </c>
      <c r="C2872" s="4" t="s">
        <v>451</v>
      </c>
      <c r="D2872" s="11" t="s">
        <v>775</v>
      </c>
      <c r="E2872" s="32" t="s">
        <v>540</v>
      </c>
      <c r="F2872" s="11" t="s">
        <v>710</v>
      </c>
      <c r="G2872" s="35">
        <v>5335534</v>
      </c>
      <c r="H2872" s="4" t="s">
        <v>4215</v>
      </c>
      <c r="I2872" s="4"/>
      <c r="J2872" s="4"/>
      <c r="K2872" s="4"/>
      <c r="L2872" s="4"/>
      <c r="M2872" s="33"/>
      <c r="N2872" s="38"/>
      <c r="O2872" s="33"/>
      <c r="P2872" s="244">
        <f t="shared" si="236"/>
        <v>0</v>
      </c>
      <c r="Q2872" s="25"/>
      <c r="R2872" s="25"/>
      <c r="S2872" s="25"/>
      <c r="T2872" s="109"/>
      <c r="U2872" s="25"/>
      <c r="V2872" s="25"/>
      <c r="W2872" s="25"/>
      <c r="X2872" s="25">
        <v>0</v>
      </c>
      <c r="Y2872" s="25"/>
      <c r="Z2872" s="25">
        <v>0</v>
      </c>
      <c r="AA2872" s="109"/>
      <c r="AB2872" s="25">
        <v>0</v>
      </c>
      <c r="AC2872" s="25">
        <v>0</v>
      </c>
      <c r="AD2872" s="25">
        <v>0</v>
      </c>
      <c r="AE2872" s="25">
        <v>0</v>
      </c>
      <c r="AF2872" s="25">
        <v>0</v>
      </c>
      <c r="AG2872" s="25">
        <v>0</v>
      </c>
      <c r="AH2872" s="109"/>
      <c r="AI2872" s="25">
        <v>0</v>
      </c>
      <c r="AJ2872" s="25">
        <v>0</v>
      </c>
      <c r="AK2872" s="123">
        <v>0</v>
      </c>
      <c r="AL2872" s="25">
        <v>0</v>
      </c>
      <c r="AM2872" s="25">
        <v>0</v>
      </c>
      <c r="AN2872" s="25">
        <v>0</v>
      </c>
      <c r="AO2872" s="109"/>
      <c r="AP2872" s="25">
        <v>0</v>
      </c>
      <c r="AQ2872" s="25">
        <v>0</v>
      </c>
      <c r="AR2872" s="25">
        <v>0</v>
      </c>
      <c r="AS2872" s="25">
        <v>0</v>
      </c>
      <c r="AT2872" s="25">
        <v>0</v>
      </c>
      <c r="AU2872" s="25">
        <v>0</v>
      </c>
      <c r="AW2872" t="str">
        <f t="shared" si="237"/>
        <v>Phạm Thanh Hà</v>
      </c>
      <c r="AX2872" s="27" t="str">
        <f t="shared" si="238"/>
        <v xml:space="preserve">Đoàn Thị Trang </v>
      </c>
      <c r="AY2872" s="4" t="str">
        <f t="shared" si="239"/>
        <v>VIN+</v>
      </c>
    </row>
    <row r="2873" spans="1:51" outlineLevel="1" x14ac:dyDescent="0.25">
      <c r="A2873" s="4" t="s">
        <v>1104</v>
      </c>
      <c r="B2873" s="4" t="s">
        <v>797</v>
      </c>
      <c r="C2873" s="4" t="s">
        <v>451</v>
      </c>
      <c r="D2873" s="11" t="s">
        <v>775</v>
      </c>
      <c r="E2873" s="32" t="s">
        <v>540</v>
      </c>
      <c r="F2873" s="11" t="s">
        <v>710</v>
      </c>
      <c r="G2873" s="35">
        <v>5124879</v>
      </c>
      <c r="H2873" s="4" t="s">
        <v>4216</v>
      </c>
      <c r="I2873" s="4"/>
      <c r="J2873" s="4"/>
      <c r="K2873" s="4"/>
      <c r="L2873" s="4"/>
      <c r="M2873" s="33"/>
      <c r="N2873" s="38"/>
      <c r="O2873" s="33"/>
      <c r="P2873" s="244">
        <f t="shared" si="236"/>
        <v>238.464</v>
      </c>
      <c r="Q2873" s="25"/>
      <c r="R2873" s="25"/>
      <c r="S2873" s="25"/>
      <c r="T2873" s="109"/>
      <c r="U2873" s="25"/>
      <c r="V2873" s="25"/>
      <c r="W2873" s="25"/>
      <c r="X2873" s="25">
        <v>0</v>
      </c>
      <c r="Y2873" s="25"/>
      <c r="Z2873" s="25">
        <v>0</v>
      </c>
      <c r="AA2873" s="109"/>
      <c r="AB2873" s="25">
        <v>0</v>
      </c>
      <c r="AC2873" s="25">
        <v>0</v>
      </c>
      <c r="AD2873" s="25">
        <v>238.464</v>
      </c>
      <c r="AE2873" s="25">
        <v>0</v>
      </c>
      <c r="AF2873" s="25">
        <v>0</v>
      </c>
      <c r="AG2873" s="25">
        <v>0</v>
      </c>
      <c r="AH2873" s="109"/>
      <c r="AI2873" s="25">
        <v>0</v>
      </c>
      <c r="AJ2873" s="25">
        <v>0</v>
      </c>
      <c r="AK2873" s="123">
        <v>0</v>
      </c>
      <c r="AL2873" s="25">
        <v>0</v>
      </c>
      <c r="AM2873" s="25">
        <v>0</v>
      </c>
      <c r="AN2873" s="25">
        <v>0</v>
      </c>
      <c r="AO2873" s="109"/>
      <c r="AP2873" s="25">
        <v>0</v>
      </c>
      <c r="AQ2873" s="25">
        <v>0</v>
      </c>
      <c r="AR2873" s="25">
        <v>0</v>
      </c>
      <c r="AS2873" s="25">
        <v>0</v>
      </c>
      <c r="AT2873" s="25">
        <v>0</v>
      </c>
      <c r="AU2873" s="25">
        <v>0</v>
      </c>
      <c r="AW2873" t="str">
        <f t="shared" si="237"/>
        <v>Phạm Thanh Hà</v>
      </c>
      <c r="AX2873" s="27" t="str">
        <f t="shared" si="238"/>
        <v xml:space="preserve">Đoàn Thị Trang </v>
      </c>
      <c r="AY2873" s="4" t="str">
        <f t="shared" si="239"/>
        <v>VIN+</v>
      </c>
    </row>
    <row r="2874" spans="1:51" outlineLevel="1" x14ac:dyDescent="0.25">
      <c r="A2874" s="4" t="s">
        <v>1104</v>
      </c>
      <c r="B2874" s="4" t="s">
        <v>797</v>
      </c>
      <c r="C2874" s="4" t="s">
        <v>451</v>
      </c>
      <c r="D2874" s="11" t="s">
        <v>775</v>
      </c>
      <c r="E2874" s="32" t="s">
        <v>540</v>
      </c>
      <c r="F2874" s="11" t="s">
        <v>710</v>
      </c>
      <c r="G2874" s="35">
        <v>5330221</v>
      </c>
      <c r="H2874" s="4" t="s">
        <v>4217</v>
      </c>
      <c r="I2874" s="4"/>
      <c r="J2874" s="4"/>
      <c r="K2874" s="4"/>
      <c r="L2874" s="4"/>
      <c r="M2874" s="33"/>
      <c r="N2874" s="38"/>
      <c r="O2874" s="33"/>
      <c r="P2874" s="244">
        <f t="shared" si="236"/>
        <v>0</v>
      </c>
      <c r="Q2874" s="25"/>
      <c r="R2874" s="25"/>
      <c r="S2874" s="25"/>
      <c r="T2874" s="109"/>
      <c r="U2874" s="25"/>
      <c r="V2874" s="25"/>
      <c r="W2874" s="25"/>
      <c r="X2874" s="25">
        <v>0</v>
      </c>
      <c r="Y2874" s="25"/>
      <c r="Z2874" s="25">
        <v>0</v>
      </c>
      <c r="AA2874" s="109"/>
      <c r="AB2874" s="25">
        <v>0</v>
      </c>
      <c r="AC2874" s="25">
        <v>0</v>
      </c>
      <c r="AD2874" s="25">
        <v>0</v>
      </c>
      <c r="AE2874" s="25">
        <v>0</v>
      </c>
      <c r="AF2874" s="25">
        <v>0</v>
      </c>
      <c r="AG2874" s="25">
        <v>0</v>
      </c>
      <c r="AH2874" s="109"/>
      <c r="AI2874" s="25">
        <v>0</v>
      </c>
      <c r="AJ2874" s="25">
        <v>0</v>
      </c>
      <c r="AK2874" s="123">
        <v>0</v>
      </c>
      <c r="AL2874" s="25">
        <v>0</v>
      </c>
      <c r="AM2874" s="25">
        <v>0</v>
      </c>
      <c r="AN2874" s="25">
        <v>0</v>
      </c>
      <c r="AO2874" s="109"/>
      <c r="AP2874" s="25">
        <v>0</v>
      </c>
      <c r="AQ2874" s="25">
        <v>0</v>
      </c>
      <c r="AR2874" s="25">
        <v>0</v>
      </c>
      <c r="AS2874" s="25">
        <v>0</v>
      </c>
      <c r="AT2874" s="25">
        <v>0</v>
      </c>
      <c r="AU2874" s="25">
        <v>0</v>
      </c>
      <c r="AW2874" t="str">
        <f t="shared" si="237"/>
        <v>Phạm Thanh Hà</v>
      </c>
      <c r="AX2874" s="27" t="str">
        <f t="shared" si="238"/>
        <v xml:space="preserve">Đoàn Thị Trang </v>
      </c>
      <c r="AY2874" s="4" t="str">
        <f t="shared" si="239"/>
        <v>VIN+</v>
      </c>
    </row>
    <row r="2875" spans="1:51" outlineLevel="1" x14ac:dyDescent="0.25">
      <c r="A2875" s="4" t="s">
        <v>1104</v>
      </c>
      <c r="B2875" s="4" t="s">
        <v>797</v>
      </c>
      <c r="C2875" s="4" t="s">
        <v>451</v>
      </c>
      <c r="D2875" s="11" t="s">
        <v>775</v>
      </c>
      <c r="E2875" s="32" t="s">
        <v>540</v>
      </c>
      <c r="F2875" s="11" t="s">
        <v>710</v>
      </c>
      <c r="G2875" s="35">
        <v>5133763</v>
      </c>
      <c r="H2875" s="4" t="s">
        <v>4218</v>
      </c>
      <c r="I2875" s="4"/>
      <c r="J2875" s="4"/>
      <c r="K2875" s="4"/>
      <c r="L2875" s="4"/>
      <c r="M2875" s="33"/>
      <c r="N2875" s="38"/>
      <c r="O2875" s="33"/>
      <c r="P2875" s="244">
        <f t="shared" si="236"/>
        <v>541.96100000000001</v>
      </c>
      <c r="Q2875" s="25"/>
      <c r="R2875" s="25"/>
      <c r="S2875" s="25"/>
      <c r="T2875" s="109"/>
      <c r="U2875" s="25"/>
      <c r="V2875" s="25"/>
      <c r="W2875" s="25"/>
      <c r="X2875" s="25">
        <v>0</v>
      </c>
      <c r="Y2875" s="25"/>
      <c r="Z2875" s="25">
        <v>0</v>
      </c>
      <c r="AA2875" s="109"/>
      <c r="AB2875" s="25">
        <v>0</v>
      </c>
      <c r="AC2875" s="25">
        <v>0</v>
      </c>
      <c r="AD2875" s="25">
        <v>0</v>
      </c>
      <c r="AE2875" s="25">
        <v>0</v>
      </c>
      <c r="AF2875" s="25">
        <v>0</v>
      </c>
      <c r="AG2875" s="25">
        <v>0</v>
      </c>
      <c r="AH2875" s="109"/>
      <c r="AI2875" s="25">
        <v>0</v>
      </c>
      <c r="AJ2875" s="25">
        <v>0</v>
      </c>
      <c r="AK2875" s="123">
        <v>0</v>
      </c>
      <c r="AL2875" s="25">
        <v>541.96100000000001</v>
      </c>
      <c r="AM2875" s="25">
        <v>0</v>
      </c>
      <c r="AN2875" s="25">
        <v>0</v>
      </c>
      <c r="AO2875" s="109"/>
      <c r="AP2875" s="25">
        <v>0</v>
      </c>
      <c r="AQ2875" s="25">
        <v>0</v>
      </c>
      <c r="AR2875" s="25">
        <v>0</v>
      </c>
      <c r="AS2875" s="25">
        <v>0</v>
      </c>
      <c r="AT2875" s="25">
        <v>0</v>
      </c>
      <c r="AU2875" s="25">
        <v>0</v>
      </c>
      <c r="AW2875" t="str">
        <f t="shared" si="237"/>
        <v>Phạm Thanh Hà</v>
      </c>
      <c r="AX2875" s="27" t="str">
        <f t="shared" si="238"/>
        <v xml:space="preserve">Đoàn Thị Trang </v>
      </c>
      <c r="AY2875" s="4" t="str">
        <f t="shared" si="239"/>
        <v>VIN+</v>
      </c>
    </row>
    <row r="2876" spans="1:51" outlineLevel="1" x14ac:dyDescent="0.25">
      <c r="A2876" s="4" t="s">
        <v>1104</v>
      </c>
      <c r="B2876" s="4" t="s">
        <v>797</v>
      </c>
      <c r="C2876" s="4" t="s">
        <v>451</v>
      </c>
      <c r="D2876" s="11" t="s">
        <v>775</v>
      </c>
      <c r="E2876" s="32" t="s">
        <v>540</v>
      </c>
      <c r="F2876" s="11" t="s">
        <v>710</v>
      </c>
      <c r="G2876" s="35">
        <v>5279546</v>
      </c>
      <c r="H2876" s="4" t="s">
        <v>4219</v>
      </c>
      <c r="I2876" s="4"/>
      <c r="J2876" s="4"/>
      <c r="K2876" s="4"/>
      <c r="L2876" s="4"/>
      <c r="M2876" s="33"/>
      <c r="N2876" s="38"/>
      <c r="O2876" s="33"/>
      <c r="P2876" s="244">
        <f t="shared" si="236"/>
        <v>0</v>
      </c>
      <c r="Q2876" s="25"/>
      <c r="R2876" s="25"/>
      <c r="S2876" s="25"/>
      <c r="T2876" s="109"/>
      <c r="U2876" s="25"/>
      <c r="V2876" s="25"/>
      <c r="W2876" s="25"/>
      <c r="X2876" s="25">
        <v>0</v>
      </c>
      <c r="Y2876" s="25"/>
      <c r="Z2876" s="25">
        <v>0</v>
      </c>
      <c r="AA2876" s="109"/>
      <c r="AB2876" s="25">
        <v>0</v>
      </c>
      <c r="AC2876" s="25">
        <v>0</v>
      </c>
      <c r="AD2876" s="25">
        <v>0</v>
      </c>
      <c r="AE2876" s="25">
        <v>0</v>
      </c>
      <c r="AF2876" s="25">
        <v>0</v>
      </c>
      <c r="AG2876" s="25">
        <v>0</v>
      </c>
      <c r="AH2876" s="109"/>
      <c r="AI2876" s="25">
        <v>0</v>
      </c>
      <c r="AJ2876" s="25">
        <v>0</v>
      </c>
      <c r="AK2876" s="123">
        <v>0</v>
      </c>
      <c r="AL2876" s="25">
        <v>0</v>
      </c>
      <c r="AM2876" s="25">
        <v>0</v>
      </c>
      <c r="AN2876" s="25">
        <v>0</v>
      </c>
      <c r="AO2876" s="109"/>
      <c r="AP2876" s="25">
        <v>0</v>
      </c>
      <c r="AQ2876" s="25">
        <v>0</v>
      </c>
      <c r="AR2876" s="25">
        <v>0</v>
      </c>
      <c r="AS2876" s="25">
        <v>0</v>
      </c>
      <c r="AT2876" s="25">
        <v>0</v>
      </c>
      <c r="AU2876" s="25">
        <v>0</v>
      </c>
      <c r="AW2876" t="str">
        <f t="shared" si="237"/>
        <v>Phạm Thanh Hà</v>
      </c>
      <c r="AX2876" s="27" t="str">
        <f t="shared" si="238"/>
        <v xml:space="preserve">Đoàn Thị Trang </v>
      </c>
      <c r="AY2876" s="4" t="str">
        <f t="shared" si="239"/>
        <v>VIN+</v>
      </c>
    </row>
    <row r="2877" spans="1:51" outlineLevel="1" x14ac:dyDescent="0.25">
      <c r="A2877" s="4" t="s">
        <v>1104</v>
      </c>
      <c r="B2877" s="4" t="s">
        <v>797</v>
      </c>
      <c r="C2877" s="4" t="s">
        <v>451</v>
      </c>
      <c r="D2877" s="11" t="s">
        <v>775</v>
      </c>
      <c r="E2877" s="32" t="s">
        <v>540</v>
      </c>
      <c r="F2877" s="11" t="s">
        <v>710</v>
      </c>
      <c r="G2877" s="35">
        <v>5133116</v>
      </c>
      <c r="H2877" s="4" t="s">
        <v>4220</v>
      </c>
      <c r="I2877" s="4"/>
      <c r="J2877" s="4"/>
      <c r="K2877" s="4"/>
      <c r="L2877" s="4"/>
      <c r="M2877" s="33"/>
      <c r="N2877" s="38"/>
      <c r="O2877" s="33"/>
      <c r="P2877" s="244">
        <f t="shared" si="236"/>
        <v>0</v>
      </c>
      <c r="Q2877" s="25"/>
      <c r="R2877" s="25"/>
      <c r="S2877" s="25"/>
      <c r="T2877" s="109"/>
      <c r="U2877" s="25"/>
      <c r="V2877" s="25"/>
      <c r="W2877" s="25"/>
      <c r="X2877" s="25">
        <v>0</v>
      </c>
      <c r="Y2877" s="25"/>
      <c r="Z2877" s="25">
        <v>0</v>
      </c>
      <c r="AA2877" s="109"/>
      <c r="AB2877" s="25">
        <v>0</v>
      </c>
      <c r="AC2877" s="25">
        <v>0</v>
      </c>
      <c r="AD2877" s="25">
        <v>0</v>
      </c>
      <c r="AE2877" s="25">
        <v>0</v>
      </c>
      <c r="AF2877" s="25">
        <v>0</v>
      </c>
      <c r="AG2877" s="25">
        <v>0</v>
      </c>
      <c r="AH2877" s="109"/>
      <c r="AI2877" s="25">
        <v>0</v>
      </c>
      <c r="AJ2877" s="25">
        <v>0</v>
      </c>
      <c r="AK2877" s="123">
        <v>0</v>
      </c>
      <c r="AL2877" s="25">
        <v>0</v>
      </c>
      <c r="AM2877" s="25">
        <v>0</v>
      </c>
      <c r="AN2877" s="25">
        <v>0</v>
      </c>
      <c r="AO2877" s="109"/>
      <c r="AP2877" s="25">
        <v>0</v>
      </c>
      <c r="AQ2877" s="25">
        <v>0</v>
      </c>
      <c r="AR2877" s="25">
        <v>0</v>
      </c>
      <c r="AS2877" s="25">
        <v>0</v>
      </c>
      <c r="AT2877" s="25">
        <v>0</v>
      </c>
      <c r="AU2877" s="25">
        <v>0</v>
      </c>
      <c r="AW2877" t="str">
        <f t="shared" si="237"/>
        <v>Phạm Thanh Hà</v>
      </c>
      <c r="AX2877" s="27" t="str">
        <f t="shared" si="238"/>
        <v xml:space="preserve">Đoàn Thị Trang </v>
      </c>
      <c r="AY2877" s="4" t="str">
        <f t="shared" si="239"/>
        <v>VIN+</v>
      </c>
    </row>
    <row r="2878" spans="1:51" outlineLevel="1" x14ac:dyDescent="0.25">
      <c r="A2878" s="4" t="s">
        <v>1104</v>
      </c>
      <c r="B2878" s="4" t="s">
        <v>797</v>
      </c>
      <c r="C2878" s="4" t="s">
        <v>451</v>
      </c>
      <c r="D2878" s="11" t="s">
        <v>775</v>
      </c>
      <c r="E2878" s="32" t="s">
        <v>540</v>
      </c>
      <c r="F2878" s="11" t="s">
        <v>710</v>
      </c>
      <c r="G2878" s="35">
        <v>5335198</v>
      </c>
      <c r="H2878" s="4" t="s">
        <v>4221</v>
      </c>
      <c r="I2878" s="4"/>
      <c r="J2878" s="4"/>
      <c r="K2878" s="4"/>
      <c r="L2878" s="4"/>
      <c r="M2878" s="33"/>
      <c r="N2878" s="38"/>
      <c r="O2878" s="33"/>
      <c r="P2878" s="244">
        <f t="shared" si="236"/>
        <v>0</v>
      </c>
      <c r="Q2878" s="25"/>
      <c r="R2878" s="25"/>
      <c r="S2878" s="25"/>
      <c r="T2878" s="109"/>
      <c r="U2878" s="25"/>
      <c r="V2878" s="25"/>
      <c r="W2878" s="25"/>
      <c r="X2878" s="25">
        <v>0</v>
      </c>
      <c r="Y2878" s="25"/>
      <c r="Z2878" s="25">
        <v>0</v>
      </c>
      <c r="AA2878" s="109"/>
      <c r="AB2878" s="25">
        <v>0</v>
      </c>
      <c r="AC2878" s="25">
        <v>0</v>
      </c>
      <c r="AD2878" s="25">
        <v>0</v>
      </c>
      <c r="AE2878" s="25">
        <v>0</v>
      </c>
      <c r="AF2878" s="25">
        <v>0</v>
      </c>
      <c r="AG2878" s="25">
        <v>0</v>
      </c>
      <c r="AH2878" s="109"/>
      <c r="AI2878" s="25">
        <v>0</v>
      </c>
      <c r="AJ2878" s="25">
        <v>0</v>
      </c>
      <c r="AK2878" s="123">
        <v>0</v>
      </c>
      <c r="AL2878" s="25">
        <v>0</v>
      </c>
      <c r="AM2878" s="25">
        <v>0</v>
      </c>
      <c r="AN2878" s="25">
        <v>0</v>
      </c>
      <c r="AO2878" s="109"/>
      <c r="AP2878" s="25">
        <v>0</v>
      </c>
      <c r="AQ2878" s="25">
        <v>0</v>
      </c>
      <c r="AR2878" s="25">
        <v>0</v>
      </c>
      <c r="AS2878" s="25">
        <v>0</v>
      </c>
      <c r="AT2878" s="25">
        <v>0</v>
      </c>
      <c r="AU2878" s="25">
        <v>0</v>
      </c>
      <c r="AW2878" t="str">
        <f t="shared" si="237"/>
        <v>Phạm Thanh Hà</v>
      </c>
      <c r="AX2878" s="27" t="str">
        <f t="shared" si="238"/>
        <v xml:space="preserve">Đoàn Thị Trang </v>
      </c>
      <c r="AY2878" s="4" t="str">
        <f t="shared" si="239"/>
        <v>VIN+</v>
      </c>
    </row>
    <row r="2879" spans="1:51" outlineLevel="1" x14ac:dyDescent="0.25">
      <c r="A2879" s="4" t="s">
        <v>1104</v>
      </c>
      <c r="B2879" s="4" t="s">
        <v>797</v>
      </c>
      <c r="C2879" s="4" t="s">
        <v>451</v>
      </c>
      <c r="D2879" s="11" t="s">
        <v>775</v>
      </c>
      <c r="E2879" s="32" t="s">
        <v>540</v>
      </c>
      <c r="F2879" s="11" t="s">
        <v>710</v>
      </c>
      <c r="G2879" s="35">
        <v>5134243</v>
      </c>
      <c r="H2879" s="4" t="s">
        <v>4222</v>
      </c>
      <c r="I2879" s="4"/>
      <c r="J2879" s="4"/>
      <c r="K2879" s="4"/>
      <c r="L2879" s="4"/>
      <c r="M2879" s="33"/>
      <c r="N2879" s="38"/>
      <c r="O2879" s="33"/>
      <c r="P2879" s="244">
        <f t="shared" si="236"/>
        <v>0</v>
      </c>
      <c r="Q2879" s="25"/>
      <c r="R2879" s="25"/>
      <c r="S2879" s="25"/>
      <c r="T2879" s="109"/>
      <c r="U2879" s="25"/>
      <c r="V2879" s="25"/>
      <c r="W2879" s="25"/>
      <c r="X2879" s="25">
        <v>0</v>
      </c>
      <c r="Y2879" s="25"/>
      <c r="Z2879" s="25">
        <v>0</v>
      </c>
      <c r="AA2879" s="109"/>
      <c r="AB2879" s="25">
        <v>0</v>
      </c>
      <c r="AC2879" s="25">
        <v>0</v>
      </c>
      <c r="AD2879" s="25">
        <v>0</v>
      </c>
      <c r="AE2879" s="25">
        <v>0</v>
      </c>
      <c r="AF2879" s="25">
        <v>0</v>
      </c>
      <c r="AG2879" s="25">
        <v>0</v>
      </c>
      <c r="AH2879" s="109"/>
      <c r="AI2879" s="25">
        <v>0</v>
      </c>
      <c r="AJ2879" s="25">
        <v>0</v>
      </c>
      <c r="AK2879" s="123">
        <v>0</v>
      </c>
      <c r="AL2879" s="25">
        <v>0</v>
      </c>
      <c r="AM2879" s="25">
        <v>0</v>
      </c>
      <c r="AN2879" s="25">
        <v>0</v>
      </c>
      <c r="AO2879" s="109"/>
      <c r="AP2879" s="25">
        <v>0</v>
      </c>
      <c r="AQ2879" s="25">
        <v>0</v>
      </c>
      <c r="AR2879" s="25">
        <v>0</v>
      </c>
      <c r="AS2879" s="25">
        <v>0</v>
      </c>
      <c r="AT2879" s="25">
        <v>0</v>
      </c>
      <c r="AU2879" s="25">
        <v>0</v>
      </c>
      <c r="AW2879" t="str">
        <f t="shared" si="237"/>
        <v>Phạm Thanh Hà</v>
      </c>
      <c r="AX2879" s="27" t="str">
        <f t="shared" si="238"/>
        <v xml:space="preserve">Đoàn Thị Trang </v>
      </c>
      <c r="AY2879" s="4" t="str">
        <f t="shared" si="239"/>
        <v>VIN+</v>
      </c>
    </row>
    <row r="2880" spans="1:51" outlineLevel="1" x14ac:dyDescent="0.25">
      <c r="A2880" s="4" t="s">
        <v>1104</v>
      </c>
      <c r="B2880" s="4" t="s">
        <v>797</v>
      </c>
      <c r="C2880" s="4" t="s">
        <v>451</v>
      </c>
      <c r="D2880" s="11" t="s">
        <v>775</v>
      </c>
      <c r="E2880" s="32" t="s">
        <v>540</v>
      </c>
      <c r="F2880" s="11" t="s">
        <v>710</v>
      </c>
      <c r="G2880" s="35">
        <v>5135235</v>
      </c>
      <c r="H2880" s="4" t="s">
        <v>4223</v>
      </c>
      <c r="I2880" s="4"/>
      <c r="J2880" s="4"/>
      <c r="K2880" s="4"/>
      <c r="L2880" s="4"/>
      <c r="M2880" s="33"/>
      <c r="N2880" s="38"/>
      <c r="O2880" s="33"/>
      <c r="P2880" s="244">
        <f t="shared" si="236"/>
        <v>0</v>
      </c>
      <c r="Q2880" s="25"/>
      <c r="R2880" s="25"/>
      <c r="S2880" s="25"/>
      <c r="T2880" s="109"/>
      <c r="U2880" s="25"/>
      <c r="V2880" s="25"/>
      <c r="W2880" s="25"/>
      <c r="X2880" s="25">
        <v>0</v>
      </c>
      <c r="Y2880" s="25"/>
      <c r="Z2880" s="25">
        <v>0</v>
      </c>
      <c r="AA2880" s="109"/>
      <c r="AB2880" s="25">
        <v>0</v>
      </c>
      <c r="AC2880" s="25">
        <v>0</v>
      </c>
      <c r="AD2880" s="25">
        <v>0</v>
      </c>
      <c r="AE2880" s="25">
        <v>0</v>
      </c>
      <c r="AF2880" s="25">
        <v>0</v>
      </c>
      <c r="AG2880" s="25">
        <v>0</v>
      </c>
      <c r="AH2880" s="109"/>
      <c r="AI2880" s="25">
        <v>0</v>
      </c>
      <c r="AJ2880" s="25">
        <v>0</v>
      </c>
      <c r="AK2880" s="123">
        <v>0</v>
      </c>
      <c r="AL2880" s="25">
        <v>0</v>
      </c>
      <c r="AM2880" s="25">
        <v>0</v>
      </c>
      <c r="AN2880" s="25">
        <v>0</v>
      </c>
      <c r="AO2880" s="109"/>
      <c r="AP2880" s="25">
        <v>0</v>
      </c>
      <c r="AQ2880" s="25">
        <v>0</v>
      </c>
      <c r="AR2880" s="25">
        <v>0</v>
      </c>
      <c r="AS2880" s="25">
        <v>0</v>
      </c>
      <c r="AT2880" s="25">
        <v>0</v>
      </c>
      <c r="AU2880" s="25">
        <v>0</v>
      </c>
      <c r="AW2880" t="str">
        <f t="shared" si="237"/>
        <v>Phạm Thanh Hà</v>
      </c>
      <c r="AX2880" s="27" t="str">
        <f t="shared" si="238"/>
        <v xml:space="preserve">Đoàn Thị Trang </v>
      </c>
      <c r="AY2880" s="4" t="str">
        <f t="shared" si="239"/>
        <v>VIN+</v>
      </c>
    </row>
    <row r="2881" spans="1:51" outlineLevel="1" x14ac:dyDescent="0.25">
      <c r="A2881" s="4" t="s">
        <v>1104</v>
      </c>
      <c r="B2881" s="4" t="s">
        <v>797</v>
      </c>
      <c r="C2881" s="4" t="s">
        <v>451</v>
      </c>
      <c r="D2881" s="11" t="s">
        <v>775</v>
      </c>
      <c r="E2881" s="32" t="s">
        <v>540</v>
      </c>
      <c r="F2881" s="11" t="s">
        <v>710</v>
      </c>
      <c r="G2881" s="35">
        <v>5335596</v>
      </c>
      <c r="H2881" s="4" t="s">
        <v>4224</v>
      </c>
      <c r="I2881" s="4"/>
      <c r="J2881" s="4"/>
      <c r="K2881" s="4"/>
      <c r="L2881" s="4"/>
      <c r="M2881" s="33"/>
      <c r="N2881" s="38"/>
      <c r="O2881" s="33"/>
      <c r="P2881" s="244">
        <f t="shared" si="236"/>
        <v>238.464</v>
      </c>
      <c r="Q2881" s="25"/>
      <c r="R2881" s="25"/>
      <c r="S2881" s="25"/>
      <c r="T2881" s="109"/>
      <c r="U2881" s="25"/>
      <c r="V2881" s="25"/>
      <c r="W2881" s="25"/>
      <c r="X2881" s="25">
        <v>0</v>
      </c>
      <c r="Y2881" s="25"/>
      <c r="Z2881" s="25">
        <v>0</v>
      </c>
      <c r="AA2881" s="109"/>
      <c r="AB2881" s="25">
        <v>0</v>
      </c>
      <c r="AC2881" s="25">
        <v>0</v>
      </c>
      <c r="AD2881" s="25">
        <v>0</v>
      </c>
      <c r="AE2881" s="25">
        <v>0</v>
      </c>
      <c r="AF2881" s="25">
        <v>0</v>
      </c>
      <c r="AG2881" s="25">
        <v>0</v>
      </c>
      <c r="AH2881" s="109"/>
      <c r="AI2881" s="25">
        <v>0</v>
      </c>
      <c r="AJ2881" s="25">
        <v>0</v>
      </c>
      <c r="AK2881" s="123">
        <v>0</v>
      </c>
      <c r="AL2881" s="25">
        <v>0</v>
      </c>
      <c r="AM2881" s="25">
        <v>0</v>
      </c>
      <c r="AN2881" s="25">
        <v>0</v>
      </c>
      <c r="AO2881" s="109"/>
      <c r="AP2881" s="25">
        <v>238.464</v>
      </c>
      <c r="AQ2881" s="25">
        <v>0</v>
      </c>
      <c r="AR2881" s="25">
        <v>0</v>
      </c>
      <c r="AS2881" s="25">
        <v>0</v>
      </c>
      <c r="AT2881" s="25">
        <v>0</v>
      </c>
      <c r="AU2881" s="25">
        <v>0</v>
      </c>
      <c r="AW2881" t="str">
        <f t="shared" si="237"/>
        <v>Phạm Thanh Hà</v>
      </c>
      <c r="AX2881" s="27" t="str">
        <f t="shared" si="238"/>
        <v xml:space="preserve">Đoàn Thị Trang </v>
      </c>
      <c r="AY2881" s="4" t="str">
        <f t="shared" si="239"/>
        <v>VIN+</v>
      </c>
    </row>
    <row r="2882" spans="1:51" outlineLevel="1" x14ac:dyDescent="0.25">
      <c r="A2882" s="4" t="s">
        <v>1104</v>
      </c>
      <c r="B2882" s="4" t="s">
        <v>797</v>
      </c>
      <c r="C2882" s="4" t="s">
        <v>451</v>
      </c>
      <c r="D2882" s="11" t="s">
        <v>775</v>
      </c>
      <c r="E2882" s="32" t="s">
        <v>540</v>
      </c>
      <c r="F2882" s="11" t="s">
        <v>710</v>
      </c>
      <c r="G2882" s="35">
        <v>5127641</v>
      </c>
      <c r="H2882" s="4" t="s">
        <v>4225</v>
      </c>
      <c r="I2882" s="4"/>
      <c r="J2882" s="4"/>
      <c r="K2882" s="4"/>
      <c r="L2882" s="4"/>
      <c r="M2882" s="33"/>
      <c r="N2882" s="38"/>
      <c r="O2882" s="33"/>
      <c r="P2882" s="244">
        <f t="shared" si="236"/>
        <v>541.79300000000001</v>
      </c>
      <c r="Q2882" s="25"/>
      <c r="R2882" s="25"/>
      <c r="S2882" s="25"/>
      <c r="T2882" s="109"/>
      <c r="U2882" s="25"/>
      <c r="V2882" s="25"/>
      <c r="W2882" s="25"/>
      <c r="X2882" s="25">
        <v>0</v>
      </c>
      <c r="Y2882" s="25"/>
      <c r="Z2882" s="25">
        <v>0</v>
      </c>
      <c r="AA2882" s="109"/>
      <c r="AB2882" s="25">
        <v>0</v>
      </c>
      <c r="AC2882" s="25">
        <v>0</v>
      </c>
      <c r="AD2882" s="25">
        <v>0</v>
      </c>
      <c r="AE2882" s="25">
        <v>0</v>
      </c>
      <c r="AF2882" s="25">
        <v>0</v>
      </c>
      <c r="AG2882" s="25">
        <v>0</v>
      </c>
      <c r="AH2882" s="109"/>
      <c r="AI2882" s="25">
        <v>0</v>
      </c>
      <c r="AJ2882" s="25">
        <v>0</v>
      </c>
      <c r="AK2882" s="123">
        <v>0</v>
      </c>
      <c r="AL2882" s="25">
        <v>0</v>
      </c>
      <c r="AM2882" s="25">
        <v>0</v>
      </c>
      <c r="AN2882" s="25">
        <v>0</v>
      </c>
      <c r="AO2882" s="109"/>
      <c r="AP2882" s="25">
        <v>0</v>
      </c>
      <c r="AQ2882" s="25">
        <v>180.59800000000001</v>
      </c>
      <c r="AR2882" s="25">
        <v>0</v>
      </c>
      <c r="AS2882" s="25">
        <v>0</v>
      </c>
      <c r="AT2882" s="25">
        <v>0</v>
      </c>
      <c r="AU2882" s="25">
        <v>361.19499999999999</v>
      </c>
      <c r="AW2882" t="str">
        <f t="shared" si="237"/>
        <v>Phạm Thanh Hà</v>
      </c>
      <c r="AX2882" s="27" t="str">
        <f t="shared" si="238"/>
        <v xml:space="preserve">Đoàn Thị Trang </v>
      </c>
      <c r="AY2882" s="4" t="str">
        <f t="shared" si="239"/>
        <v>VIN+</v>
      </c>
    </row>
    <row r="2883" spans="1:51" outlineLevel="1" x14ac:dyDescent="0.25">
      <c r="A2883" s="4" t="s">
        <v>1104</v>
      </c>
      <c r="B2883" s="4" t="s">
        <v>797</v>
      </c>
      <c r="C2883" s="4" t="s">
        <v>451</v>
      </c>
      <c r="D2883" s="11" t="s">
        <v>775</v>
      </c>
      <c r="E2883" s="32" t="s">
        <v>540</v>
      </c>
      <c r="F2883" s="11" t="s">
        <v>710</v>
      </c>
      <c r="G2883" s="35">
        <v>5335918</v>
      </c>
      <c r="H2883" s="4" t="s">
        <v>4226</v>
      </c>
      <c r="I2883" s="4"/>
      <c r="J2883" s="4"/>
      <c r="K2883" s="4"/>
      <c r="L2883" s="4"/>
      <c r="M2883" s="33"/>
      <c r="N2883" s="38"/>
      <c r="O2883" s="33"/>
      <c r="P2883" s="244">
        <f t="shared" si="236"/>
        <v>0</v>
      </c>
      <c r="Q2883" s="25"/>
      <c r="R2883" s="25"/>
      <c r="S2883" s="25"/>
      <c r="T2883" s="109"/>
      <c r="U2883" s="25"/>
      <c r="V2883" s="25"/>
      <c r="W2883" s="25"/>
      <c r="X2883" s="25">
        <v>0</v>
      </c>
      <c r="Y2883" s="25"/>
      <c r="Z2883" s="25">
        <v>0</v>
      </c>
      <c r="AA2883" s="109"/>
      <c r="AB2883" s="25">
        <v>0</v>
      </c>
      <c r="AC2883" s="25">
        <v>0</v>
      </c>
      <c r="AD2883" s="25">
        <v>0</v>
      </c>
      <c r="AE2883" s="25">
        <v>0</v>
      </c>
      <c r="AF2883" s="25">
        <v>0</v>
      </c>
      <c r="AG2883" s="25">
        <v>0</v>
      </c>
      <c r="AH2883" s="109"/>
      <c r="AI2883" s="25">
        <v>0</v>
      </c>
      <c r="AJ2883" s="25">
        <v>0</v>
      </c>
      <c r="AK2883" s="123">
        <v>0</v>
      </c>
      <c r="AL2883" s="25">
        <v>0</v>
      </c>
      <c r="AM2883" s="25">
        <v>0</v>
      </c>
      <c r="AN2883" s="25">
        <v>0</v>
      </c>
      <c r="AO2883" s="109"/>
      <c r="AP2883" s="25">
        <v>0</v>
      </c>
      <c r="AQ2883" s="25">
        <v>0</v>
      </c>
      <c r="AR2883" s="25">
        <v>0</v>
      </c>
      <c r="AS2883" s="25">
        <v>0</v>
      </c>
      <c r="AT2883" s="25">
        <v>0</v>
      </c>
      <c r="AU2883" s="25">
        <v>0</v>
      </c>
      <c r="AW2883" t="str">
        <f t="shared" si="237"/>
        <v>Phạm Thanh Hà</v>
      </c>
      <c r="AX2883" s="27" t="str">
        <f t="shared" si="238"/>
        <v xml:space="preserve">Đoàn Thị Trang </v>
      </c>
      <c r="AY2883" s="4" t="str">
        <f t="shared" si="239"/>
        <v>VIN+</v>
      </c>
    </row>
    <row r="2884" spans="1:51" outlineLevel="1" x14ac:dyDescent="0.25">
      <c r="A2884" s="4" t="s">
        <v>1104</v>
      </c>
      <c r="B2884" s="4" t="s">
        <v>797</v>
      </c>
      <c r="C2884" s="4" t="s">
        <v>451</v>
      </c>
      <c r="D2884" s="11" t="s">
        <v>775</v>
      </c>
      <c r="E2884" s="32" t="s">
        <v>540</v>
      </c>
      <c r="F2884" s="11" t="s">
        <v>710</v>
      </c>
      <c r="G2884" s="35">
        <v>5294462</v>
      </c>
      <c r="H2884" s="4" t="s">
        <v>4227</v>
      </c>
      <c r="I2884" s="4"/>
      <c r="J2884" s="4"/>
      <c r="K2884" s="4"/>
      <c r="L2884" s="4"/>
      <c r="M2884" s="33"/>
      <c r="N2884" s="38"/>
      <c r="O2884" s="33"/>
      <c r="P2884" s="244">
        <f t="shared" si="236"/>
        <v>359.05700000000002</v>
      </c>
      <c r="Q2884" s="25"/>
      <c r="R2884" s="25"/>
      <c r="S2884" s="25"/>
      <c r="T2884" s="109"/>
      <c r="U2884" s="25"/>
      <c r="V2884" s="25"/>
      <c r="W2884" s="25"/>
      <c r="X2884" s="25">
        <v>0</v>
      </c>
      <c r="Y2884" s="25"/>
      <c r="Z2884" s="25">
        <v>0</v>
      </c>
      <c r="AA2884" s="109"/>
      <c r="AB2884" s="25">
        <v>0</v>
      </c>
      <c r="AC2884" s="25">
        <v>0</v>
      </c>
      <c r="AD2884" s="25">
        <v>0</v>
      </c>
      <c r="AE2884" s="25">
        <v>0</v>
      </c>
      <c r="AF2884" s="25">
        <v>0</v>
      </c>
      <c r="AG2884" s="25">
        <v>0</v>
      </c>
      <c r="AH2884" s="109"/>
      <c r="AI2884" s="25">
        <v>0</v>
      </c>
      <c r="AJ2884" s="25">
        <v>0</v>
      </c>
      <c r="AK2884" s="123">
        <v>0</v>
      </c>
      <c r="AL2884" s="25">
        <v>0</v>
      </c>
      <c r="AM2884" s="25">
        <v>0</v>
      </c>
      <c r="AN2884" s="25">
        <v>0</v>
      </c>
      <c r="AO2884" s="109"/>
      <c r="AP2884" s="25">
        <v>0</v>
      </c>
      <c r="AQ2884" s="25">
        <v>0</v>
      </c>
      <c r="AR2884" s="25">
        <v>0</v>
      </c>
      <c r="AS2884" s="25">
        <v>0</v>
      </c>
      <c r="AT2884" s="25">
        <v>0</v>
      </c>
      <c r="AU2884" s="25">
        <v>359.05700000000002</v>
      </c>
      <c r="AW2884" t="str">
        <f t="shared" si="237"/>
        <v>Phạm Thanh Hà</v>
      </c>
      <c r="AX2884" s="27" t="str">
        <f t="shared" si="238"/>
        <v xml:space="preserve">Đoàn Thị Trang </v>
      </c>
      <c r="AY2884" s="4" t="str">
        <f t="shared" si="239"/>
        <v>VIN+</v>
      </c>
    </row>
    <row r="2885" spans="1:51" outlineLevel="1" x14ac:dyDescent="0.25">
      <c r="A2885" s="4" t="s">
        <v>1104</v>
      </c>
      <c r="B2885" s="4" t="s">
        <v>797</v>
      </c>
      <c r="C2885" s="4" t="s">
        <v>451</v>
      </c>
      <c r="D2885" s="11" t="s">
        <v>775</v>
      </c>
      <c r="E2885" s="32" t="s">
        <v>540</v>
      </c>
      <c r="F2885" s="11" t="s">
        <v>710</v>
      </c>
      <c r="G2885" s="35">
        <v>5339132</v>
      </c>
      <c r="H2885" s="4" t="s">
        <v>4228</v>
      </c>
      <c r="I2885" s="4"/>
      <c r="J2885" s="4"/>
      <c r="K2885" s="4"/>
      <c r="L2885" s="4"/>
      <c r="M2885" s="33"/>
      <c r="N2885" s="38"/>
      <c r="O2885" s="33"/>
      <c r="P2885" s="244">
        <f t="shared" si="236"/>
        <v>238.464</v>
      </c>
      <c r="Q2885" s="25"/>
      <c r="R2885" s="25"/>
      <c r="S2885" s="25"/>
      <c r="T2885" s="109"/>
      <c r="U2885" s="25"/>
      <c r="V2885" s="25"/>
      <c r="W2885" s="25"/>
      <c r="X2885" s="25">
        <v>0</v>
      </c>
      <c r="Y2885" s="25"/>
      <c r="Z2885" s="25">
        <v>0</v>
      </c>
      <c r="AA2885" s="109"/>
      <c r="AB2885" s="25">
        <v>0</v>
      </c>
      <c r="AC2885" s="25">
        <v>0</v>
      </c>
      <c r="AD2885" s="25">
        <v>0</v>
      </c>
      <c r="AE2885" s="25">
        <v>0</v>
      </c>
      <c r="AF2885" s="25">
        <v>0</v>
      </c>
      <c r="AG2885" s="25">
        <v>0</v>
      </c>
      <c r="AH2885" s="109"/>
      <c r="AI2885" s="25">
        <v>0</v>
      </c>
      <c r="AJ2885" s="25">
        <v>0</v>
      </c>
      <c r="AK2885" s="123">
        <v>0</v>
      </c>
      <c r="AL2885" s="25">
        <v>0</v>
      </c>
      <c r="AM2885" s="25">
        <v>0</v>
      </c>
      <c r="AN2885" s="25">
        <v>0</v>
      </c>
      <c r="AO2885" s="109"/>
      <c r="AP2885" s="25">
        <v>238.464</v>
      </c>
      <c r="AQ2885" s="25">
        <v>0</v>
      </c>
      <c r="AR2885" s="25">
        <v>0</v>
      </c>
      <c r="AS2885" s="25">
        <v>0</v>
      </c>
      <c r="AT2885" s="25">
        <v>0</v>
      </c>
      <c r="AU2885" s="25">
        <v>0</v>
      </c>
      <c r="AW2885" t="str">
        <f t="shared" si="237"/>
        <v>Phạm Thanh Hà</v>
      </c>
      <c r="AX2885" s="27" t="str">
        <f t="shared" si="238"/>
        <v xml:space="preserve">Đoàn Thị Trang </v>
      </c>
      <c r="AY2885" s="4" t="str">
        <f t="shared" si="239"/>
        <v>VIN+</v>
      </c>
    </row>
    <row r="2886" spans="1:51" outlineLevel="1" x14ac:dyDescent="0.25">
      <c r="A2886" s="4" t="s">
        <v>1104</v>
      </c>
      <c r="B2886" s="4" t="s">
        <v>797</v>
      </c>
      <c r="C2886" s="4" t="s">
        <v>451</v>
      </c>
      <c r="D2886" s="11" t="s">
        <v>775</v>
      </c>
      <c r="E2886" s="32" t="s">
        <v>540</v>
      </c>
      <c r="F2886" s="11" t="s">
        <v>710</v>
      </c>
      <c r="G2886" s="35">
        <v>5291427</v>
      </c>
      <c r="H2886" s="4" t="s">
        <v>4229</v>
      </c>
      <c r="I2886" s="4"/>
      <c r="J2886" s="4"/>
      <c r="K2886" s="4"/>
      <c r="L2886" s="4"/>
      <c r="M2886" s="33"/>
      <c r="N2886" s="38"/>
      <c r="O2886" s="33"/>
      <c r="P2886" s="244">
        <f t="shared" si="236"/>
        <v>780.25700000000006</v>
      </c>
      <c r="Q2886" s="25"/>
      <c r="R2886" s="25"/>
      <c r="S2886" s="25"/>
      <c r="T2886" s="109"/>
      <c r="U2886" s="25"/>
      <c r="V2886" s="25"/>
      <c r="W2886" s="25"/>
      <c r="X2886" s="25">
        <v>0</v>
      </c>
      <c r="Y2886" s="25"/>
      <c r="Z2886" s="25">
        <v>0</v>
      </c>
      <c r="AA2886" s="109"/>
      <c r="AB2886" s="25">
        <v>0</v>
      </c>
      <c r="AC2886" s="25">
        <v>0</v>
      </c>
      <c r="AD2886" s="25">
        <v>238.464</v>
      </c>
      <c r="AE2886" s="25">
        <v>0</v>
      </c>
      <c r="AF2886" s="25">
        <v>0</v>
      </c>
      <c r="AG2886" s="25">
        <v>0</v>
      </c>
      <c r="AH2886" s="109"/>
      <c r="AI2886" s="25">
        <v>0</v>
      </c>
      <c r="AJ2886" s="25">
        <v>0</v>
      </c>
      <c r="AK2886" s="123">
        <v>0</v>
      </c>
      <c r="AL2886" s="25">
        <v>0</v>
      </c>
      <c r="AM2886" s="25">
        <v>0</v>
      </c>
      <c r="AN2886" s="25">
        <v>0</v>
      </c>
      <c r="AO2886" s="109"/>
      <c r="AP2886" s="25">
        <v>0</v>
      </c>
      <c r="AQ2886" s="25">
        <v>0</v>
      </c>
      <c r="AR2886" s="25">
        <v>0</v>
      </c>
      <c r="AS2886" s="25">
        <v>0</v>
      </c>
      <c r="AT2886" s="25">
        <v>0</v>
      </c>
      <c r="AU2886" s="25">
        <v>541.79300000000001</v>
      </c>
      <c r="AW2886" t="str">
        <f t="shared" si="237"/>
        <v>Phạm Thanh Hà</v>
      </c>
      <c r="AX2886" s="27" t="str">
        <f t="shared" si="238"/>
        <v xml:space="preserve">Đoàn Thị Trang </v>
      </c>
      <c r="AY2886" s="4" t="str">
        <f t="shared" si="239"/>
        <v>VIN+</v>
      </c>
    </row>
    <row r="2887" spans="1:51" outlineLevel="1" x14ac:dyDescent="0.25">
      <c r="A2887" s="4" t="s">
        <v>1104</v>
      </c>
      <c r="B2887" s="4" t="s">
        <v>797</v>
      </c>
      <c r="C2887" s="4" t="s">
        <v>451</v>
      </c>
      <c r="D2887" s="11" t="s">
        <v>775</v>
      </c>
      <c r="E2887" s="32" t="s">
        <v>540</v>
      </c>
      <c r="F2887" s="11" t="s">
        <v>710</v>
      </c>
      <c r="G2887" s="35">
        <v>5295911</v>
      </c>
      <c r="H2887" s="4" t="s">
        <v>4230</v>
      </c>
      <c r="I2887" s="4"/>
      <c r="J2887" s="4"/>
      <c r="K2887" s="4"/>
      <c r="L2887" s="4"/>
      <c r="M2887" s="33"/>
      <c r="N2887" s="38"/>
      <c r="O2887" s="33"/>
      <c r="P2887" s="244">
        <f t="shared" si="236"/>
        <v>238.464</v>
      </c>
      <c r="Q2887" s="25"/>
      <c r="R2887" s="25"/>
      <c r="S2887" s="25"/>
      <c r="T2887" s="109"/>
      <c r="U2887" s="25"/>
      <c r="V2887" s="25"/>
      <c r="W2887" s="25"/>
      <c r="X2887" s="25">
        <v>0</v>
      </c>
      <c r="Y2887" s="25"/>
      <c r="Z2887" s="25">
        <v>0</v>
      </c>
      <c r="AA2887" s="109"/>
      <c r="AB2887" s="25">
        <v>0</v>
      </c>
      <c r="AC2887" s="25">
        <v>0</v>
      </c>
      <c r="AD2887" s="25">
        <v>0</v>
      </c>
      <c r="AE2887" s="25">
        <v>0</v>
      </c>
      <c r="AF2887" s="25">
        <v>0</v>
      </c>
      <c r="AG2887" s="25">
        <v>0</v>
      </c>
      <c r="AH2887" s="109"/>
      <c r="AI2887" s="25">
        <v>0</v>
      </c>
      <c r="AJ2887" s="25">
        <v>0</v>
      </c>
      <c r="AK2887" s="123">
        <v>0</v>
      </c>
      <c r="AL2887" s="25">
        <v>0</v>
      </c>
      <c r="AM2887" s="25">
        <v>0</v>
      </c>
      <c r="AN2887" s="25">
        <v>0</v>
      </c>
      <c r="AO2887" s="109"/>
      <c r="AP2887" s="25">
        <v>238.464</v>
      </c>
      <c r="AQ2887" s="25">
        <v>0</v>
      </c>
      <c r="AR2887" s="25">
        <v>0</v>
      </c>
      <c r="AS2887" s="25">
        <v>0</v>
      </c>
      <c r="AT2887" s="25">
        <v>0</v>
      </c>
      <c r="AU2887" s="25">
        <v>0</v>
      </c>
      <c r="AW2887" t="str">
        <f t="shared" si="237"/>
        <v>Phạm Thanh Hà</v>
      </c>
      <c r="AX2887" s="27" t="str">
        <f t="shared" si="238"/>
        <v xml:space="preserve">Đoàn Thị Trang </v>
      </c>
      <c r="AY2887" s="4" t="str">
        <f t="shared" si="239"/>
        <v>VIN+</v>
      </c>
    </row>
    <row r="2888" spans="1:51" outlineLevel="1" x14ac:dyDescent="0.25">
      <c r="A2888" s="4" t="s">
        <v>1104</v>
      </c>
      <c r="B2888" s="4" t="s">
        <v>797</v>
      </c>
      <c r="C2888" s="4" t="s">
        <v>451</v>
      </c>
      <c r="D2888" s="11" t="s">
        <v>775</v>
      </c>
      <c r="E2888" s="32" t="s">
        <v>540</v>
      </c>
      <c r="F2888" s="11" t="s">
        <v>710</v>
      </c>
      <c r="G2888" s="35">
        <v>5139985</v>
      </c>
      <c r="H2888" s="4" t="s">
        <v>4231</v>
      </c>
      <c r="I2888" s="4"/>
      <c r="J2888" s="4"/>
      <c r="K2888" s="4"/>
      <c r="L2888" s="4"/>
      <c r="M2888" s="33"/>
      <c r="N2888" s="38"/>
      <c r="O2888" s="33"/>
      <c r="P2888" s="244">
        <f t="shared" si="236"/>
        <v>0</v>
      </c>
      <c r="Q2888" s="25"/>
      <c r="R2888" s="25"/>
      <c r="S2888" s="25"/>
      <c r="T2888" s="109"/>
      <c r="U2888" s="25"/>
      <c r="V2888" s="25"/>
      <c r="W2888" s="25"/>
      <c r="X2888" s="25">
        <v>0</v>
      </c>
      <c r="Y2888" s="25"/>
      <c r="Z2888" s="25">
        <v>0</v>
      </c>
      <c r="AA2888" s="109"/>
      <c r="AB2888" s="25">
        <v>0</v>
      </c>
      <c r="AC2888" s="25">
        <v>0</v>
      </c>
      <c r="AD2888" s="25">
        <v>0</v>
      </c>
      <c r="AE2888" s="25">
        <v>0</v>
      </c>
      <c r="AF2888" s="25">
        <v>0</v>
      </c>
      <c r="AG2888" s="25">
        <v>0</v>
      </c>
      <c r="AH2888" s="109"/>
      <c r="AI2888" s="25">
        <v>0</v>
      </c>
      <c r="AJ2888" s="25">
        <v>0</v>
      </c>
      <c r="AK2888" s="123">
        <v>0</v>
      </c>
      <c r="AL2888" s="25">
        <v>0</v>
      </c>
      <c r="AM2888" s="25">
        <v>0</v>
      </c>
      <c r="AN2888" s="25">
        <v>0</v>
      </c>
      <c r="AO2888" s="109"/>
      <c r="AP2888" s="25">
        <v>0</v>
      </c>
      <c r="AQ2888" s="25">
        <v>0</v>
      </c>
      <c r="AR2888" s="25">
        <v>0</v>
      </c>
      <c r="AS2888" s="25">
        <v>0</v>
      </c>
      <c r="AT2888" s="25">
        <v>0</v>
      </c>
      <c r="AU2888" s="25">
        <v>0</v>
      </c>
      <c r="AW2888" t="str">
        <f t="shared" si="237"/>
        <v>Phạm Thanh Hà</v>
      </c>
      <c r="AX2888" s="27" t="str">
        <f t="shared" si="238"/>
        <v xml:space="preserve">Đoàn Thị Trang </v>
      </c>
      <c r="AY2888" s="4" t="str">
        <f t="shared" si="239"/>
        <v>VIN+</v>
      </c>
    </row>
    <row r="2889" spans="1:51" outlineLevel="1" x14ac:dyDescent="0.25">
      <c r="A2889" s="4" t="s">
        <v>1104</v>
      </c>
      <c r="B2889" s="4" t="s">
        <v>797</v>
      </c>
      <c r="C2889" s="4" t="s">
        <v>451</v>
      </c>
      <c r="D2889" s="11" t="s">
        <v>775</v>
      </c>
      <c r="E2889" s="32" t="s">
        <v>540</v>
      </c>
      <c r="F2889" s="11" t="s">
        <v>710</v>
      </c>
      <c r="G2889" s="35">
        <v>5273199</v>
      </c>
      <c r="H2889" s="4" t="s">
        <v>4232</v>
      </c>
      <c r="I2889" s="4"/>
      <c r="J2889" s="4"/>
      <c r="K2889" s="4"/>
      <c r="L2889" s="4"/>
      <c r="M2889" s="33"/>
      <c r="N2889" s="38"/>
      <c r="O2889" s="33"/>
      <c r="P2889" s="244">
        <f t="shared" si="236"/>
        <v>0</v>
      </c>
      <c r="Q2889" s="25"/>
      <c r="R2889" s="25"/>
      <c r="S2889" s="25"/>
      <c r="T2889" s="109"/>
      <c r="U2889" s="25"/>
      <c r="V2889" s="25"/>
      <c r="W2889" s="25"/>
      <c r="X2889" s="25">
        <v>0</v>
      </c>
      <c r="Y2889" s="25"/>
      <c r="Z2889" s="25">
        <v>0</v>
      </c>
      <c r="AA2889" s="109"/>
      <c r="AB2889" s="25">
        <v>0</v>
      </c>
      <c r="AC2889" s="25">
        <v>0</v>
      </c>
      <c r="AD2889" s="25">
        <v>0</v>
      </c>
      <c r="AE2889" s="25">
        <v>0</v>
      </c>
      <c r="AF2889" s="25">
        <v>0</v>
      </c>
      <c r="AG2889" s="25">
        <v>0</v>
      </c>
      <c r="AH2889" s="109"/>
      <c r="AI2889" s="25">
        <v>0</v>
      </c>
      <c r="AJ2889" s="25">
        <v>0</v>
      </c>
      <c r="AK2889" s="123">
        <v>0</v>
      </c>
      <c r="AL2889" s="25">
        <v>0</v>
      </c>
      <c r="AM2889" s="25">
        <v>0</v>
      </c>
      <c r="AN2889" s="25">
        <v>0</v>
      </c>
      <c r="AO2889" s="109"/>
      <c r="AP2889" s="25">
        <v>0</v>
      </c>
      <c r="AQ2889" s="25">
        <v>0</v>
      </c>
      <c r="AR2889" s="25">
        <v>0</v>
      </c>
      <c r="AS2889" s="25">
        <v>0</v>
      </c>
      <c r="AT2889" s="25">
        <v>0</v>
      </c>
      <c r="AU2889" s="25">
        <v>0</v>
      </c>
      <c r="AW2889" t="str">
        <f t="shared" si="237"/>
        <v>Phạm Thanh Hà</v>
      </c>
      <c r="AX2889" s="27" t="str">
        <f t="shared" si="238"/>
        <v xml:space="preserve">Đoàn Thị Trang </v>
      </c>
      <c r="AY2889" s="4" t="str">
        <f t="shared" si="239"/>
        <v>VIN+</v>
      </c>
    </row>
    <row r="2890" spans="1:51" outlineLevel="1" x14ac:dyDescent="0.25">
      <c r="A2890" s="4" t="s">
        <v>1104</v>
      </c>
      <c r="B2890" s="4" t="s">
        <v>797</v>
      </c>
      <c r="C2890" s="4" t="s">
        <v>451</v>
      </c>
      <c r="D2890" s="11" t="s">
        <v>775</v>
      </c>
      <c r="E2890" s="32" t="s">
        <v>540</v>
      </c>
      <c r="F2890" s="11" t="s">
        <v>710</v>
      </c>
      <c r="G2890" s="35">
        <v>5300396</v>
      </c>
      <c r="H2890" s="4" t="s">
        <v>4233</v>
      </c>
      <c r="I2890" s="4"/>
      <c r="J2890" s="4"/>
      <c r="K2890" s="4"/>
      <c r="L2890" s="4"/>
      <c r="M2890" s="33"/>
      <c r="N2890" s="38"/>
      <c r="O2890" s="33"/>
      <c r="P2890" s="244">
        <f t="shared" ref="P2890:P2953" si="240">SUM(Q2890:AU2890)</f>
        <v>0</v>
      </c>
      <c r="Q2890" s="25"/>
      <c r="R2890" s="25"/>
      <c r="S2890" s="25"/>
      <c r="T2890" s="109"/>
      <c r="U2890" s="25"/>
      <c r="V2890" s="25"/>
      <c r="W2890" s="25"/>
      <c r="X2890" s="25">
        <v>0</v>
      </c>
      <c r="Y2890" s="25"/>
      <c r="Z2890" s="25">
        <v>0</v>
      </c>
      <c r="AA2890" s="109"/>
      <c r="AB2890" s="25">
        <v>0</v>
      </c>
      <c r="AC2890" s="25">
        <v>0</v>
      </c>
      <c r="AD2890" s="25">
        <v>0</v>
      </c>
      <c r="AE2890" s="25">
        <v>0</v>
      </c>
      <c r="AF2890" s="25">
        <v>0</v>
      </c>
      <c r="AG2890" s="25">
        <v>0</v>
      </c>
      <c r="AH2890" s="109"/>
      <c r="AI2890" s="25">
        <v>0</v>
      </c>
      <c r="AJ2890" s="25">
        <v>0</v>
      </c>
      <c r="AK2890" s="123">
        <v>0</v>
      </c>
      <c r="AL2890" s="25">
        <v>0</v>
      </c>
      <c r="AM2890" s="25">
        <v>0</v>
      </c>
      <c r="AN2890" s="25">
        <v>0</v>
      </c>
      <c r="AO2890" s="109"/>
      <c r="AP2890" s="25">
        <v>0</v>
      </c>
      <c r="AQ2890" s="25">
        <v>0</v>
      </c>
      <c r="AR2890" s="25">
        <v>0</v>
      </c>
      <c r="AS2890" s="25">
        <v>0</v>
      </c>
      <c r="AT2890" s="25">
        <v>0</v>
      </c>
      <c r="AU2890" s="25">
        <v>0</v>
      </c>
      <c r="AW2890" t="str">
        <f t="shared" ref="AW2890:AW2953" si="241">+C2890</f>
        <v>Phạm Thanh Hà</v>
      </c>
      <c r="AX2890" s="27" t="str">
        <f t="shared" ref="AX2890:AX2953" si="242">+E2890</f>
        <v xml:space="preserve">Đoàn Thị Trang </v>
      </c>
      <c r="AY2890" s="4" t="str">
        <f t="shared" si="239"/>
        <v>VIN+</v>
      </c>
    </row>
    <row r="2891" spans="1:51" outlineLevel="1" x14ac:dyDescent="0.25">
      <c r="A2891" s="4" t="s">
        <v>1104</v>
      </c>
      <c r="B2891" s="4" t="s">
        <v>797</v>
      </c>
      <c r="C2891" s="4" t="s">
        <v>451</v>
      </c>
      <c r="D2891" s="11" t="s">
        <v>775</v>
      </c>
      <c r="E2891" s="32" t="s">
        <v>540</v>
      </c>
      <c r="F2891" s="11" t="s">
        <v>710</v>
      </c>
      <c r="G2891" s="35">
        <v>5131080</v>
      </c>
      <c r="H2891" s="4" t="s">
        <v>4234</v>
      </c>
      <c r="I2891" s="4"/>
      <c r="J2891" s="4"/>
      <c r="K2891" s="4"/>
      <c r="L2891" s="4"/>
      <c r="M2891" s="33"/>
      <c r="N2891" s="38"/>
      <c r="O2891" s="33"/>
      <c r="P2891" s="244">
        <f t="shared" si="240"/>
        <v>359.05700000000002</v>
      </c>
      <c r="Q2891" s="25"/>
      <c r="R2891" s="25"/>
      <c r="S2891" s="25"/>
      <c r="T2891" s="109"/>
      <c r="U2891" s="25"/>
      <c r="V2891" s="25"/>
      <c r="W2891" s="25"/>
      <c r="X2891" s="25">
        <v>0</v>
      </c>
      <c r="Y2891" s="25"/>
      <c r="Z2891" s="25">
        <v>0</v>
      </c>
      <c r="AA2891" s="109"/>
      <c r="AB2891" s="25">
        <v>0</v>
      </c>
      <c r="AC2891" s="25">
        <v>0</v>
      </c>
      <c r="AD2891" s="25">
        <v>0</v>
      </c>
      <c r="AE2891" s="25">
        <v>0</v>
      </c>
      <c r="AF2891" s="25">
        <v>0</v>
      </c>
      <c r="AG2891" s="25">
        <v>0</v>
      </c>
      <c r="AH2891" s="109"/>
      <c r="AI2891" s="25">
        <v>0</v>
      </c>
      <c r="AJ2891" s="25">
        <v>0</v>
      </c>
      <c r="AK2891" s="123">
        <v>0</v>
      </c>
      <c r="AL2891" s="25">
        <v>359.05700000000002</v>
      </c>
      <c r="AM2891" s="25">
        <v>0</v>
      </c>
      <c r="AN2891" s="25">
        <v>0</v>
      </c>
      <c r="AO2891" s="109"/>
      <c r="AP2891" s="25">
        <v>0</v>
      </c>
      <c r="AQ2891" s="25">
        <v>0</v>
      </c>
      <c r="AR2891" s="25">
        <v>0</v>
      </c>
      <c r="AS2891" s="25">
        <v>0</v>
      </c>
      <c r="AT2891" s="25">
        <v>0</v>
      </c>
      <c r="AU2891" s="25">
        <v>0</v>
      </c>
      <c r="AW2891" t="str">
        <f t="shared" si="241"/>
        <v>Phạm Thanh Hà</v>
      </c>
      <c r="AX2891" s="27" t="str">
        <f t="shared" si="242"/>
        <v xml:space="preserve">Đoàn Thị Trang </v>
      </c>
      <c r="AY2891" s="4" t="str">
        <f t="shared" si="239"/>
        <v>VIN+</v>
      </c>
    </row>
    <row r="2892" spans="1:51" outlineLevel="1" x14ac:dyDescent="0.25">
      <c r="A2892" s="4" t="s">
        <v>1104</v>
      </c>
      <c r="B2892" s="4" t="s">
        <v>797</v>
      </c>
      <c r="C2892" s="4" t="s">
        <v>451</v>
      </c>
      <c r="D2892" s="11" t="s">
        <v>775</v>
      </c>
      <c r="E2892" s="32" t="s">
        <v>540</v>
      </c>
      <c r="F2892" s="11" t="s">
        <v>710</v>
      </c>
      <c r="G2892" s="35">
        <v>5277984</v>
      </c>
      <c r="H2892" s="4" t="s">
        <v>4235</v>
      </c>
      <c r="I2892" s="4"/>
      <c r="J2892" s="4"/>
      <c r="K2892" s="4"/>
      <c r="L2892" s="4"/>
      <c r="M2892" s="33"/>
      <c r="N2892" s="38"/>
      <c r="O2892" s="33"/>
      <c r="P2892" s="244">
        <f t="shared" si="240"/>
        <v>597.52099999999996</v>
      </c>
      <c r="Q2892" s="25"/>
      <c r="R2892" s="25"/>
      <c r="S2892" s="25"/>
      <c r="T2892" s="109"/>
      <c r="U2892" s="25"/>
      <c r="V2892" s="25"/>
      <c r="W2892" s="25"/>
      <c r="X2892" s="25">
        <v>0</v>
      </c>
      <c r="Y2892" s="25"/>
      <c r="Z2892" s="25">
        <v>0</v>
      </c>
      <c r="AA2892" s="109"/>
      <c r="AB2892" s="25">
        <v>0</v>
      </c>
      <c r="AC2892" s="25">
        <v>0</v>
      </c>
      <c r="AD2892" s="25">
        <v>238.464</v>
      </c>
      <c r="AE2892" s="25">
        <v>0</v>
      </c>
      <c r="AF2892" s="25">
        <v>0</v>
      </c>
      <c r="AG2892" s="25">
        <v>0</v>
      </c>
      <c r="AH2892" s="109"/>
      <c r="AI2892" s="25">
        <v>0</v>
      </c>
      <c r="AJ2892" s="25">
        <v>0</v>
      </c>
      <c r="AK2892" s="123">
        <v>0</v>
      </c>
      <c r="AL2892" s="25">
        <v>359.05700000000002</v>
      </c>
      <c r="AM2892" s="25">
        <v>0</v>
      </c>
      <c r="AN2892" s="25">
        <v>0</v>
      </c>
      <c r="AO2892" s="109"/>
      <c r="AP2892" s="25">
        <v>0</v>
      </c>
      <c r="AQ2892" s="25">
        <v>0</v>
      </c>
      <c r="AR2892" s="25">
        <v>0</v>
      </c>
      <c r="AS2892" s="25">
        <v>0</v>
      </c>
      <c r="AT2892" s="25">
        <v>0</v>
      </c>
      <c r="AU2892" s="25">
        <v>0</v>
      </c>
      <c r="AW2892" t="str">
        <f t="shared" si="241"/>
        <v>Phạm Thanh Hà</v>
      </c>
      <c r="AX2892" s="27" t="str">
        <f t="shared" si="242"/>
        <v xml:space="preserve">Đoàn Thị Trang </v>
      </c>
      <c r="AY2892" s="4" t="str">
        <f t="shared" si="239"/>
        <v>VIN+</v>
      </c>
    </row>
    <row r="2893" spans="1:51" outlineLevel="1" x14ac:dyDescent="0.25">
      <c r="A2893" s="4" t="s">
        <v>1104</v>
      </c>
      <c r="B2893" s="4" t="s">
        <v>797</v>
      </c>
      <c r="C2893" s="4" t="s">
        <v>451</v>
      </c>
      <c r="D2893" s="11" t="s">
        <v>775</v>
      </c>
      <c r="E2893" s="32" t="s">
        <v>540</v>
      </c>
      <c r="F2893" s="11" t="s">
        <v>710</v>
      </c>
      <c r="G2893" s="35">
        <v>5128048</v>
      </c>
      <c r="H2893" s="4" t="s">
        <v>4236</v>
      </c>
      <c r="I2893" s="4"/>
      <c r="J2893" s="4"/>
      <c r="K2893" s="4"/>
      <c r="L2893" s="4"/>
      <c r="M2893" s="33"/>
      <c r="N2893" s="38"/>
      <c r="O2893" s="33"/>
      <c r="P2893" s="244">
        <f t="shared" si="240"/>
        <v>541.96100000000001</v>
      </c>
      <c r="Q2893" s="25"/>
      <c r="R2893" s="25"/>
      <c r="S2893" s="25"/>
      <c r="T2893" s="109"/>
      <c r="U2893" s="25"/>
      <c r="V2893" s="25"/>
      <c r="W2893" s="25"/>
      <c r="X2893" s="25">
        <v>0</v>
      </c>
      <c r="Y2893" s="25"/>
      <c r="Z2893" s="25">
        <v>0</v>
      </c>
      <c r="AA2893" s="109"/>
      <c r="AB2893" s="25">
        <v>0</v>
      </c>
      <c r="AC2893" s="25">
        <v>0</v>
      </c>
      <c r="AD2893" s="25">
        <v>0</v>
      </c>
      <c r="AE2893" s="25">
        <v>0</v>
      </c>
      <c r="AF2893" s="25">
        <v>0</v>
      </c>
      <c r="AG2893" s="25">
        <v>0</v>
      </c>
      <c r="AH2893" s="109"/>
      <c r="AI2893" s="25">
        <v>0</v>
      </c>
      <c r="AJ2893" s="25">
        <v>0</v>
      </c>
      <c r="AK2893" s="123">
        <v>303.49700000000001</v>
      </c>
      <c r="AL2893" s="25">
        <v>0</v>
      </c>
      <c r="AM2893" s="25">
        <v>0</v>
      </c>
      <c r="AN2893" s="25">
        <v>0</v>
      </c>
      <c r="AO2893" s="109"/>
      <c r="AP2893" s="25">
        <v>238.464</v>
      </c>
      <c r="AQ2893" s="25">
        <v>0</v>
      </c>
      <c r="AR2893" s="25">
        <v>0</v>
      </c>
      <c r="AS2893" s="25">
        <v>0</v>
      </c>
      <c r="AT2893" s="25">
        <v>0</v>
      </c>
      <c r="AU2893" s="25">
        <v>0</v>
      </c>
      <c r="AW2893" t="str">
        <f t="shared" si="241"/>
        <v>Phạm Thanh Hà</v>
      </c>
      <c r="AX2893" s="27" t="str">
        <f t="shared" si="242"/>
        <v xml:space="preserve">Đoàn Thị Trang </v>
      </c>
      <c r="AY2893" s="4" t="str">
        <f t="shared" si="239"/>
        <v>VIN+</v>
      </c>
    </row>
    <row r="2894" spans="1:51" outlineLevel="1" x14ac:dyDescent="0.25">
      <c r="A2894" s="4" t="s">
        <v>1104</v>
      </c>
      <c r="B2894" s="4" t="s">
        <v>797</v>
      </c>
      <c r="C2894" s="4" t="s">
        <v>451</v>
      </c>
      <c r="D2894" s="11" t="s">
        <v>775</v>
      </c>
      <c r="E2894" s="32" t="s">
        <v>540</v>
      </c>
      <c r="F2894" s="11" t="s">
        <v>710</v>
      </c>
      <c r="G2894" s="35">
        <v>5291991</v>
      </c>
      <c r="H2894" s="4" t="s">
        <v>4237</v>
      </c>
      <c r="I2894" s="4"/>
      <c r="J2894" s="4"/>
      <c r="K2894" s="4"/>
      <c r="L2894" s="4"/>
      <c r="M2894" s="33"/>
      <c r="N2894" s="38"/>
      <c r="O2894" s="33"/>
      <c r="P2894" s="244">
        <f t="shared" si="240"/>
        <v>238.464</v>
      </c>
      <c r="Q2894" s="25"/>
      <c r="R2894" s="25"/>
      <c r="S2894" s="25"/>
      <c r="T2894" s="109"/>
      <c r="U2894" s="25"/>
      <c r="V2894" s="25"/>
      <c r="W2894" s="25"/>
      <c r="X2894" s="25">
        <v>0</v>
      </c>
      <c r="Y2894" s="25"/>
      <c r="Z2894" s="25">
        <v>0</v>
      </c>
      <c r="AA2894" s="109"/>
      <c r="AB2894" s="25">
        <v>0</v>
      </c>
      <c r="AC2894" s="25">
        <v>0</v>
      </c>
      <c r="AD2894" s="25">
        <v>0</v>
      </c>
      <c r="AE2894" s="25">
        <v>238.464</v>
      </c>
      <c r="AF2894" s="25">
        <v>0</v>
      </c>
      <c r="AG2894" s="25">
        <v>0</v>
      </c>
      <c r="AH2894" s="109"/>
      <c r="AI2894" s="25">
        <v>0</v>
      </c>
      <c r="AJ2894" s="25">
        <v>0</v>
      </c>
      <c r="AK2894" s="123">
        <v>0</v>
      </c>
      <c r="AL2894" s="25">
        <v>0</v>
      </c>
      <c r="AM2894" s="25">
        <v>0</v>
      </c>
      <c r="AN2894" s="25">
        <v>0</v>
      </c>
      <c r="AO2894" s="109"/>
      <c r="AP2894" s="25">
        <v>0</v>
      </c>
      <c r="AQ2894" s="25">
        <v>0</v>
      </c>
      <c r="AR2894" s="25">
        <v>0</v>
      </c>
      <c r="AS2894" s="25">
        <v>0</v>
      </c>
      <c r="AT2894" s="25">
        <v>0</v>
      </c>
      <c r="AU2894" s="25">
        <v>0</v>
      </c>
      <c r="AW2894" t="str">
        <f t="shared" si="241"/>
        <v>Phạm Thanh Hà</v>
      </c>
      <c r="AX2894" s="27" t="str">
        <f t="shared" si="242"/>
        <v xml:space="preserve">Đoàn Thị Trang </v>
      </c>
      <c r="AY2894" s="4" t="str">
        <f t="shared" si="239"/>
        <v>VIN+</v>
      </c>
    </row>
    <row r="2895" spans="1:51" outlineLevel="1" x14ac:dyDescent="0.25">
      <c r="A2895" s="4" t="s">
        <v>1104</v>
      </c>
      <c r="B2895" s="4" t="s">
        <v>797</v>
      </c>
      <c r="C2895" s="4" t="s">
        <v>451</v>
      </c>
      <c r="D2895" s="11" t="s">
        <v>775</v>
      </c>
      <c r="E2895" s="32" t="s">
        <v>540</v>
      </c>
      <c r="F2895" s="11" t="s">
        <v>710</v>
      </c>
      <c r="G2895" s="35">
        <v>5274776</v>
      </c>
      <c r="H2895" s="4" t="s">
        <v>4238</v>
      </c>
      <c r="I2895" s="4"/>
      <c r="J2895" s="4"/>
      <c r="K2895" s="4"/>
      <c r="L2895" s="4"/>
      <c r="M2895" s="33"/>
      <c r="N2895" s="38"/>
      <c r="O2895" s="33"/>
      <c r="P2895" s="244">
        <f t="shared" si="240"/>
        <v>238.464</v>
      </c>
      <c r="Q2895" s="25"/>
      <c r="R2895" s="25"/>
      <c r="S2895" s="25"/>
      <c r="T2895" s="109"/>
      <c r="U2895" s="25"/>
      <c r="V2895" s="25"/>
      <c r="W2895" s="25"/>
      <c r="X2895" s="25">
        <v>0</v>
      </c>
      <c r="Y2895" s="25"/>
      <c r="Z2895" s="25">
        <v>0</v>
      </c>
      <c r="AA2895" s="109"/>
      <c r="AB2895" s="25">
        <v>0</v>
      </c>
      <c r="AC2895" s="25">
        <v>0</v>
      </c>
      <c r="AD2895" s="25">
        <v>0</v>
      </c>
      <c r="AE2895" s="25">
        <v>0</v>
      </c>
      <c r="AF2895" s="25">
        <v>0</v>
      </c>
      <c r="AG2895" s="25">
        <v>0</v>
      </c>
      <c r="AH2895" s="109"/>
      <c r="AI2895" s="25">
        <v>0</v>
      </c>
      <c r="AJ2895" s="25">
        <v>0</v>
      </c>
      <c r="AK2895" s="123">
        <v>0</v>
      </c>
      <c r="AL2895" s="25">
        <v>0</v>
      </c>
      <c r="AM2895" s="25">
        <v>0</v>
      </c>
      <c r="AN2895" s="25">
        <v>0</v>
      </c>
      <c r="AO2895" s="109"/>
      <c r="AP2895" s="25">
        <v>238.464</v>
      </c>
      <c r="AQ2895" s="25">
        <v>0</v>
      </c>
      <c r="AR2895" s="25">
        <v>0</v>
      </c>
      <c r="AS2895" s="25">
        <v>0</v>
      </c>
      <c r="AT2895" s="25">
        <v>0</v>
      </c>
      <c r="AU2895" s="25">
        <v>0</v>
      </c>
      <c r="AW2895" t="str">
        <f t="shared" si="241"/>
        <v>Phạm Thanh Hà</v>
      </c>
      <c r="AX2895" s="27" t="str">
        <f t="shared" si="242"/>
        <v xml:space="preserve">Đoàn Thị Trang </v>
      </c>
      <c r="AY2895" s="4" t="str">
        <f t="shared" si="239"/>
        <v>VIN+</v>
      </c>
    </row>
    <row r="2896" spans="1:51" outlineLevel="1" x14ac:dyDescent="0.25">
      <c r="A2896" s="4" t="s">
        <v>1104</v>
      </c>
      <c r="B2896" s="4" t="s">
        <v>797</v>
      </c>
      <c r="C2896" s="4" t="s">
        <v>451</v>
      </c>
      <c r="D2896" s="11" t="s">
        <v>775</v>
      </c>
      <c r="E2896" s="32" t="s">
        <v>540</v>
      </c>
      <c r="F2896" s="11" t="s">
        <v>710</v>
      </c>
      <c r="G2896" s="35">
        <v>5339246</v>
      </c>
      <c r="H2896" s="4" t="s">
        <v>4239</v>
      </c>
      <c r="I2896" s="4"/>
      <c r="J2896" s="4"/>
      <c r="K2896" s="4"/>
      <c r="L2896" s="4"/>
      <c r="M2896" s="33"/>
      <c r="N2896" s="38"/>
      <c r="O2896" s="33"/>
      <c r="P2896" s="244">
        <f t="shared" si="240"/>
        <v>1388.78</v>
      </c>
      <c r="Q2896" s="25"/>
      <c r="R2896" s="25"/>
      <c r="S2896" s="25"/>
      <c r="T2896" s="109"/>
      <c r="U2896" s="25"/>
      <c r="V2896" s="25"/>
      <c r="W2896" s="25"/>
      <c r="X2896" s="25">
        <v>0</v>
      </c>
      <c r="Y2896" s="25"/>
      <c r="Z2896" s="25">
        <v>0</v>
      </c>
      <c r="AA2896" s="109"/>
      <c r="AB2896" s="25">
        <v>0</v>
      </c>
      <c r="AC2896" s="25">
        <v>0</v>
      </c>
      <c r="AD2896" s="25">
        <v>0</v>
      </c>
      <c r="AE2896" s="25">
        <v>0</v>
      </c>
      <c r="AF2896" s="25">
        <v>0</v>
      </c>
      <c r="AG2896" s="25">
        <v>0</v>
      </c>
      <c r="AH2896" s="109"/>
      <c r="AI2896" s="25">
        <v>0</v>
      </c>
      <c r="AJ2896" s="25">
        <v>0</v>
      </c>
      <c r="AK2896" s="123">
        <v>901.01800000000003</v>
      </c>
      <c r="AL2896" s="25">
        <v>0</v>
      </c>
      <c r="AM2896" s="25">
        <v>0</v>
      </c>
      <c r="AN2896" s="25">
        <v>0</v>
      </c>
      <c r="AO2896" s="109"/>
      <c r="AP2896" s="25">
        <v>0</v>
      </c>
      <c r="AQ2896" s="25">
        <v>0</v>
      </c>
      <c r="AR2896" s="25">
        <v>0</v>
      </c>
      <c r="AS2896" s="25">
        <v>0</v>
      </c>
      <c r="AT2896" s="25">
        <v>0</v>
      </c>
      <c r="AU2896" s="25">
        <v>487.762</v>
      </c>
      <c r="AW2896" t="str">
        <f t="shared" si="241"/>
        <v>Phạm Thanh Hà</v>
      </c>
      <c r="AX2896" s="27" t="str">
        <f t="shared" si="242"/>
        <v xml:space="preserve">Đoàn Thị Trang </v>
      </c>
      <c r="AY2896" s="4" t="str">
        <f t="shared" si="239"/>
        <v>VIN+</v>
      </c>
    </row>
    <row r="2897" spans="1:51" outlineLevel="1" x14ac:dyDescent="0.25">
      <c r="A2897" s="4" t="s">
        <v>1104</v>
      </c>
      <c r="B2897" s="4" t="s">
        <v>797</v>
      </c>
      <c r="C2897" s="4" t="s">
        <v>451</v>
      </c>
      <c r="D2897" s="11" t="s">
        <v>775</v>
      </c>
      <c r="E2897" s="32" t="s">
        <v>540</v>
      </c>
      <c r="F2897" s="11" t="s">
        <v>710</v>
      </c>
      <c r="G2897" s="35">
        <v>5336900</v>
      </c>
      <c r="H2897" s="4" t="s">
        <v>4240</v>
      </c>
      <c r="I2897" s="4"/>
      <c r="J2897" s="4"/>
      <c r="K2897" s="4"/>
      <c r="L2897" s="4"/>
      <c r="M2897" s="33"/>
      <c r="N2897" s="38"/>
      <c r="O2897" s="33"/>
      <c r="P2897" s="244">
        <f t="shared" si="240"/>
        <v>0</v>
      </c>
      <c r="Q2897" s="25"/>
      <c r="R2897" s="25"/>
      <c r="S2897" s="25"/>
      <c r="T2897" s="109"/>
      <c r="U2897" s="25"/>
      <c r="V2897" s="25"/>
      <c r="W2897" s="25"/>
      <c r="X2897" s="25">
        <v>0</v>
      </c>
      <c r="Y2897" s="25"/>
      <c r="Z2897" s="25">
        <v>0</v>
      </c>
      <c r="AA2897" s="109"/>
      <c r="AB2897" s="25">
        <v>0</v>
      </c>
      <c r="AC2897" s="25">
        <v>0</v>
      </c>
      <c r="AD2897" s="25">
        <v>0</v>
      </c>
      <c r="AE2897" s="25">
        <v>0</v>
      </c>
      <c r="AF2897" s="25">
        <v>0</v>
      </c>
      <c r="AG2897" s="25">
        <v>0</v>
      </c>
      <c r="AH2897" s="109"/>
      <c r="AI2897" s="25">
        <v>0</v>
      </c>
      <c r="AJ2897" s="25">
        <v>0</v>
      </c>
      <c r="AK2897" s="123">
        <v>0</v>
      </c>
      <c r="AL2897" s="25">
        <v>0</v>
      </c>
      <c r="AM2897" s="25">
        <v>0</v>
      </c>
      <c r="AN2897" s="25">
        <v>0</v>
      </c>
      <c r="AO2897" s="109"/>
      <c r="AP2897" s="25">
        <v>0</v>
      </c>
      <c r="AQ2897" s="25">
        <v>0</v>
      </c>
      <c r="AR2897" s="25">
        <v>0</v>
      </c>
      <c r="AS2897" s="25">
        <v>0</v>
      </c>
      <c r="AT2897" s="25">
        <v>0</v>
      </c>
      <c r="AU2897" s="25">
        <v>0</v>
      </c>
      <c r="AW2897" t="str">
        <f t="shared" si="241"/>
        <v>Phạm Thanh Hà</v>
      </c>
      <c r="AX2897" s="27" t="str">
        <f t="shared" si="242"/>
        <v xml:space="preserve">Đoàn Thị Trang </v>
      </c>
      <c r="AY2897" s="4" t="str">
        <f t="shared" si="239"/>
        <v>VIN+</v>
      </c>
    </row>
    <row r="2898" spans="1:51" outlineLevel="1" x14ac:dyDescent="0.25">
      <c r="A2898" s="4" t="s">
        <v>1104</v>
      </c>
      <c r="B2898" s="4" t="s">
        <v>797</v>
      </c>
      <c r="C2898" s="4" t="s">
        <v>451</v>
      </c>
      <c r="D2898" s="11" t="s">
        <v>775</v>
      </c>
      <c r="E2898" s="32" t="s">
        <v>540</v>
      </c>
      <c r="F2898" s="11" t="s">
        <v>710</v>
      </c>
      <c r="G2898" s="35">
        <v>5130621</v>
      </c>
      <c r="H2898" s="4" t="s">
        <v>4241</v>
      </c>
      <c r="I2898" s="4"/>
      <c r="J2898" s="4"/>
      <c r="K2898" s="4"/>
      <c r="L2898" s="4"/>
      <c r="M2898" s="33"/>
      <c r="N2898" s="38"/>
      <c r="O2898" s="33"/>
      <c r="P2898" s="244">
        <f t="shared" si="240"/>
        <v>597.52099999999996</v>
      </c>
      <c r="Q2898" s="25"/>
      <c r="R2898" s="25"/>
      <c r="S2898" s="25"/>
      <c r="T2898" s="109"/>
      <c r="U2898" s="25"/>
      <c r="V2898" s="25"/>
      <c r="W2898" s="25"/>
      <c r="X2898" s="25">
        <v>0</v>
      </c>
      <c r="Y2898" s="25"/>
      <c r="Z2898" s="25">
        <v>0</v>
      </c>
      <c r="AA2898" s="109"/>
      <c r="AB2898" s="25">
        <v>0</v>
      </c>
      <c r="AC2898" s="25">
        <v>0</v>
      </c>
      <c r="AD2898" s="25">
        <v>0</v>
      </c>
      <c r="AE2898" s="25">
        <v>0</v>
      </c>
      <c r="AF2898" s="25">
        <v>0</v>
      </c>
      <c r="AG2898" s="25">
        <v>0</v>
      </c>
      <c r="AH2898" s="109"/>
      <c r="AI2898" s="25">
        <v>0</v>
      </c>
      <c r="AJ2898" s="25">
        <v>0</v>
      </c>
      <c r="AK2898" s="123">
        <v>0</v>
      </c>
      <c r="AL2898" s="25">
        <v>0</v>
      </c>
      <c r="AM2898" s="25">
        <v>0</v>
      </c>
      <c r="AN2898" s="25">
        <v>0</v>
      </c>
      <c r="AO2898" s="109"/>
      <c r="AP2898" s="25">
        <v>597.52099999999996</v>
      </c>
      <c r="AQ2898" s="25">
        <v>0</v>
      </c>
      <c r="AR2898" s="25">
        <v>0</v>
      </c>
      <c r="AS2898" s="25">
        <v>0</v>
      </c>
      <c r="AT2898" s="25">
        <v>0</v>
      </c>
      <c r="AU2898" s="25">
        <v>0</v>
      </c>
      <c r="AW2898" t="str">
        <f t="shared" si="241"/>
        <v>Phạm Thanh Hà</v>
      </c>
      <c r="AX2898" s="27" t="str">
        <f t="shared" si="242"/>
        <v xml:space="preserve">Đoàn Thị Trang </v>
      </c>
      <c r="AY2898" s="4" t="str">
        <f t="shared" si="239"/>
        <v>VIN+</v>
      </c>
    </row>
    <row r="2899" spans="1:51" outlineLevel="1" x14ac:dyDescent="0.25">
      <c r="A2899" s="4" t="s">
        <v>1104</v>
      </c>
      <c r="B2899" s="4" t="s">
        <v>797</v>
      </c>
      <c r="C2899" s="4" t="s">
        <v>451</v>
      </c>
      <c r="D2899" s="11" t="s">
        <v>775</v>
      </c>
      <c r="E2899" s="32" t="s">
        <v>540</v>
      </c>
      <c r="F2899" s="11" t="s">
        <v>710</v>
      </c>
      <c r="G2899" s="35">
        <v>5132636</v>
      </c>
      <c r="H2899" s="4" t="s">
        <v>4242</v>
      </c>
      <c r="I2899" s="4"/>
      <c r="J2899" s="4"/>
      <c r="K2899" s="4"/>
      <c r="L2899" s="4"/>
      <c r="M2899" s="33"/>
      <c r="N2899" s="38"/>
      <c r="O2899" s="33"/>
      <c r="P2899" s="244">
        <f t="shared" si="240"/>
        <v>303.49700000000001</v>
      </c>
      <c r="Q2899" s="25"/>
      <c r="R2899" s="25"/>
      <c r="S2899" s="25"/>
      <c r="T2899" s="109"/>
      <c r="U2899" s="25"/>
      <c r="V2899" s="25"/>
      <c r="W2899" s="25"/>
      <c r="X2899" s="25">
        <v>0</v>
      </c>
      <c r="Y2899" s="25"/>
      <c r="Z2899" s="25">
        <v>0</v>
      </c>
      <c r="AA2899" s="109"/>
      <c r="AB2899" s="25">
        <v>0</v>
      </c>
      <c r="AC2899" s="25">
        <v>0</v>
      </c>
      <c r="AD2899" s="25">
        <v>0</v>
      </c>
      <c r="AE2899" s="25">
        <v>0</v>
      </c>
      <c r="AF2899" s="25">
        <v>0</v>
      </c>
      <c r="AG2899" s="25">
        <v>0</v>
      </c>
      <c r="AH2899" s="109"/>
      <c r="AI2899" s="25">
        <v>0</v>
      </c>
      <c r="AJ2899" s="25">
        <v>0</v>
      </c>
      <c r="AK2899" s="123">
        <v>303.49700000000001</v>
      </c>
      <c r="AL2899" s="25">
        <v>0</v>
      </c>
      <c r="AM2899" s="25">
        <v>0</v>
      </c>
      <c r="AN2899" s="25">
        <v>0</v>
      </c>
      <c r="AO2899" s="109"/>
      <c r="AP2899" s="25">
        <v>0</v>
      </c>
      <c r="AQ2899" s="25">
        <v>0</v>
      </c>
      <c r="AR2899" s="25">
        <v>0</v>
      </c>
      <c r="AS2899" s="25">
        <v>0</v>
      </c>
      <c r="AT2899" s="25">
        <v>0</v>
      </c>
      <c r="AU2899" s="25">
        <v>0</v>
      </c>
      <c r="AW2899" t="str">
        <f t="shared" si="241"/>
        <v>Phạm Thanh Hà</v>
      </c>
      <c r="AX2899" s="27" t="str">
        <f t="shared" si="242"/>
        <v xml:space="preserve">Đoàn Thị Trang </v>
      </c>
      <c r="AY2899" s="4" t="str">
        <f t="shared" si="239"/>
        <v>VIN+</v>
      </c>
    </row>
    <row r="2900" spans="1:51" outlineLevel="1" x14ac:dyDescent="0.25">
      <c r="A2900" s="4" t="s">
        <v>1104</v>
      </c>
      <c r="B2900" s="4" t="s">
        <v>797</v>
      </c>
      <c r="C2900" s="4" t="s">
        <v>451</v>
      </c>
      <c r="D2900" s="11" t="s">
        <v>775</v>
      </c>
      <c r="E2900" s="32" t="s">
        <v>540</v>
      </c>
      <c r="F2900" s="11" t="s">
        <v>710</v>
      </c>
      <c r="G2900" s="35">
        <v>5279612</v>
      </c>
      <c r="H2900" s="4" t="s">
        <v>4243</v>
      </c>
      <c r="I2900" s="4"/>
      <c r="J2900" s="4"/>
      <c r="K2900" s="4"/>
      <c r="L2900" s="4"/>
      <c r="M2900" s="33"/>
      <c r="N2900" s="38"/>
      <c r="O2900" s="33"/>
      <c r="P2900" s="244">
        <f t="shared" si="240"/>
        <v>361.19499999999999</v>
      </c>
      <c r="Q2900" s="25"/>
      <c r="R2900" s="25"/>
      <c r="S2900" s="25"/>
      <c r="T2900" s="109"/>
      <c r="U2900" s="25"/>
      <c r="V2900" s="25"/>
      <c r="W2900" s="25"/>
      <c r="X2900" s="25">
        <v>0</v>
      </c>
      <c r="Y2900" s="25"/>
      <c r="Z2900" s="25">
        <v>0</v>
      </c>
      <c r="AA2900" s="109"/>
      <c r="AB2900" s="25">
        <v>0</v>
      </c>
      <c r="AC2900" s="25">
        <v>0</v>
      </c>
      <c r="AD2900" s="25">
        <v>0</v>
      </c>
      <c r="AE2900" s="25">
        <v>0</v>
      </c>
      <c r="AF2900" s="25">
        <v>0</v>
      </c>
      <c r="AG2900" s="25">
        <v>361.19499999999999</v>
      </c>
      <c r="AH2900" s="109"/>
      <c r="AI2900" s="25">
        <v>0</v>
      </c>
      <c r="AJ2900" s="25">
        <v>0</v>
      </c>
      <c r="AK2900" s="123">
        <v>0</v>
      </c>
      <c r="AL2900" s="25">
        <v>0</v>
      </c>
      <c r="AM2900" s="25">
        <v>0</v>
      </c>
      <c r="AN2900" s="25">
        <v>0</v>
      </c>
      <c r="AO2900" s="109"/>
      <c r="AP2900" s="25">
        <v>0</v>
      </c>
      <c r="AQ2900" s="25">
        <v>0</v>
      </c>
      <c r="AR2900" s="25">
        <v>0</v>
      </c>
      <c r="AS2900" s="25">
        <v>0</v>
      </c>
      <c r="AT2900" s="25">
        <v>0</v>
      </c>
      <c r="AU2900" s="25">
        <v>0</v>
      </c>
      <c r="AW2900" t="str">
        <f t="shared" si="241"/>
        <v>Phạm Thanh Hà</v>
      </c>
      <c r="AX2900" s="27" t="str">
        <f t="shared" si="242"/>
        <v xml:space="preserve">Đoàn Thị Trang </v>
      </c>
      <c r="AY2900" s="4" t="str">
        <f t="shared" si="239"/>
        <v>VIN+</v>
      </c>
    </row>
    <row r="2901" spans="1:51" outlineLevel="1" x14ac:dyDescent="0.25">
      <c r="A2901" s="4" t="s">
        <v>1104</v>
      </c>
      <c r="B2901" s="4" t="s">
        <v>797</v>
      </c>
      <c r="C2901" s="4" t="s">
        <v>451</v>
      </c>
      <c r="D2901" s="11" t="s">
        <v>775</v>
      </c>
      <c r="E2901" s="32" t="s">
        <v>540</v>
      </c>
      <c r="F2901" s="11" t="s">
        <v>710</v>
      </c>
      <c r="G2901" s="35">
        <v>5300400</v>
      </c>
      <c r="H2901" s="4" t="s">
        <v>4244</v>
      </c>
      <c r="I2901" s="4"/>
      <c r="J2901" s="4"/>
      <c r="K2901" s="4"/>
      <c r="L2901" s="4"/>
      <c r="M2901" s="33"/>
      <c r="N2901" s="38"/>
      <c r="O2901" s="33"/>
      <c r="P2901" s="244">
        <f t="shared" si="240"/>
        <v>238.464</v>
      </c>
      <c r="Q2901" s="25"/>
      <c r="R2901" s="25"/>
      <c r="S2901" s="25"/>
      <c r="T2901" s="109"/>
      <c r="U2901" s="25"/>
      <c r="V2901" s="25"/>
      <c r="W2901" s="25"/>
      <c r="X2901" s="25">
        <v>0</v>
      </c>
      <c r="Y2901" s="25"/>
      <c r="Z2901" s="25">
        <v>0</v>
      </c>
      <c r="AA2901" s="109"/>
      <c r="AB2901" s="25">
        <v>0</v>
      </c>
      <c r="AC2901" s="25">
        <v>0</v>
      </c>
      <c r="AD2901" s="25">
        <v>0</v>
      </c>
      <c r="AE2901" s="25">
        <v>0</v>
      </c>
      <c r="AF2901" s="25">
        <v>0</v>
      </c>
      <c r="AG2901" s="25">
        <v>0</v>
      </c>
      <c r="AH2901" s="109"/>
      <c r="AI2901" s="25">
        <v>0</v>
      </c>
      <c r="AJ2901" s="25">
        <v>0</v>
      </c>
      <c r="AK2901" s="123">
        <v>238.464</v>
      </c>
      <c r="AL2901" s="25">
        <v>0</v>
      </c>
      <c r="AM2901" s="25">
        <v>0</v>
      </c>
      <c r="AN2901" s="25">
        <v>0</v>
      </c>
      <c r="AO2901" s="109"/>
      <c r="AP2901" s="25">
        <v>0</v>
      </c>
      <c r="AQ2901" s="25">
        <v>0</v>
      </c>
      <c r="AR2901" s="25">
        <v>0</v>
      </c>
      <c r="AS2901" s="25">
        <v>0</v>
      </c>
      <c r="AT2901" s="25">
        <v>0</v>
      </c>
      <c r="AU2901" s="25">
        <v>0</v>
      </c>
      <c r="AW2901" t="str">
        <f t="shared" si="241"/>
        <v>Phạm Thanh Hà</v>
      </c>
      <c r="AX2901" s="27" t="str">
        <f t="shared" si="242"/>
        <v xml:space="preserve">Đoàn Thị Trang </v>
      </c>
      <c r="AY2901" s="4" t="str">
        <f t="shared" si="239"/>
        <v>VIN+</v>
      </c>
    </row>
    <row r="2902" spans="1:51" outlineLevel="1" x14ac:dyDescent="0.25">
      <c r="A2902" s="4" t="s">
        <v>1104</v>
      </c>
      <c r="B2902" s="4" t="s">
        <v>797</v>
      </c>
      <c r="C2902" s="4" t="s">
        <v>451</v>
      </c>
      <c r="D2902" s="11" t="s">
        <v>775</v>
      </c>
      <c r="E2902" s="32" t="s">
        <v>540</v>
      </c>
      <c r="F2902" s="11" t="s">
        <v>710</v>
      </c>
      <c r="G2902" s="35">
        <v>5294493</v>
      </c>
      <c r="H2902" s="4" t="s">
        <v>4245</v>
      </c>
      <c r="I2902" s="4"/>
      <c r="J2902" s="4"/>
      <c r="K2902" s="4"/>
      <c r="L2902" s="4"/>
      <c r="M2902" s="33"/>
      <c r="N2902" s="38"/>
      <c r="O2902" s="33"/>
      <c r="P2902" s="244">
        <f t="shared" si="240"/>
        <v>0</v>
      </c>
      <c r="Q2902" s="25"/>
      <c r="R2902" s="25"/>
      <c r="S2902" s="25"/>
      <c r="T2902" s="109"/>
      <c r="U2902" s="25"/>
      <c r="V2902" s="25"/>
      <c r="W2902" s="25"/>
      <c r="X2902" s="25">
        <v>0</v>
      </c>
      <c r="Y2902" s="25"/>
      <c r="Z2902" s="25">
        <v>0</v>
      </c>
      <c r="AA2902" s="109"/>
      <c r="AB2902" s="25">
        <v>0</v>
      </c>
      <c r="AC2902" s="25">
        <v>0</v>
      </c>
      <c r="AD2902" s="25">
        <v>0</v>
      </c>
      <c r="AE2902" s="25">
        <v>0</v>
      </c>
      <c r="AF2902" s="25">
        <v>0</v>
      </c>
      <c r="AG2902" s="25">
        <v>0</v>
      </c>
      <c r="AH2902" s="109"/>
      <c r="AI2902" s="25">
        <v>0</v>
      </c>
      <c r="AJ2902" s="25">
        <v>0</v>
      </c>
      <c r="AK2902" s="123">
        <v>0</v>
      </c>
      <c r="AL2902" s="25">
        <v>0</v>
      </c>
      <c r="AM2902" s="25">
        <v>0</v>
      </c>
      <c r="AN2902" s="25">
        <v>0</v>
      </c>
      <c r="AO2902" s="109"/>
      <c r="AP2902" s="25">
        <v>0</v>
      </c>
      <c r="AQ2902" s="25">
        <v>0</v>
      </c>
      <c r="AR2902" s="25">
        <v>0</v>
      </c>
      <c r="AS2902" s="25">
        <v>0</v>
      </c>
      <c r="AT2902" s="25">
        <v>0</v>
      </c>
      <c r="AU2902" s="25">
        <v>0</v>
      </c>
      <c r="AW2902" t="str">
        <f t="shared" si="241"/>
        <v>Phạm Thanh Hà</v>
      </c>
      <c r="AX2902" s="27" t="str">
        <f t="shared" si="242"/>
        <v xml:space="preserve">Đoàn Thị Trang </v>
      </c>
      <c r="AY2902" s="4" t="str">
        <f t="shared" si="239"/>
        <v>VIN+</v>
      </c>
    </row>
    <row r="2903" spans="1:51" outlineLevel="1" x14ac:dyDescent="0.25">
      <c r="A2903" s="4" t="s">
        <v>1104</v>
      </c>
      <c r="B2903" s="4" t="s">
        <v>797</v>
      </c>
      <c r="C2903" s="4" t="s">
        <v>451</v>
      </c>
      <c r="D2903" s="11" t="s">
        <v>775</v>
      </c>
      <c r="E2903" s="32" t="s">
        <v>540</v>
      </c>
      <c r="F2903" s="11" t="s">
        <v>710</v>
      </c>
      <c r="G2903" s="35">
        <v>5120226</v>
      </c>
      <c r="H2903" s="4" t="s">
        <v>4246</v>
      </c>
      <c r="I2903" s="4"/>
      <c r="J2903" s="4"/>
      <c r="K2903" s="4"/>
      <c r="L2903" s="4"/>
      <c r="M2903" s="33"/>
      <c r="N2903" s="38"/>
      <c r="O2903" s="33"/>
      <c r="P2903" s="244">
        <f t="shared" si="240"/>
        <v>419.06200000000001</v>
      </c>
      <c r="Q2903" s="25"/>
      <c r="R2903" s="25"/>
      <c r="S2903" s="25"/>
      <c r="T2903" s="109"/>
      <c r="U2903" s="25"/>
      <c r="V2903" s="25"/>
      <c r="W2903" s="25"/>
      <c r="X2903" s="25">
        <v>0</v>
      </c>
      <c r="Y2903" s="25"/>
      <c r="Z2903" s="25">
        <v>0</v>
      </c>
      <c r="AA2903" s="109"/>
      <c r="AB2903" s="25">
        <v>0</v>
      </c>
      <c r="AC2903" s="25">
        <v>0</v>
      </c>
      <c r="AD2903" s="25">
        <v>0</v>
      </c>
      <c r="AE2903" s="25">
        <v>0</v>
      </c>
      <c r="AF2903" s="25">
        <v>0</v>
      </c>
      <c r="AG2903" s="25">
        <v>0</v>
      </c>
      <c r="AH2903" s="109"/>
      <c r="AI2903" s="25">
        <v>0</v>
      </c>
      <c r="AJ2903" s="25">
        <v>0</v>
      </c>
      <c r="AK2903" s="123">
        <v>238.464</v>
      </c>
      <c r="AL2903" s="25">
        <v>0</v>
      </c>
      <c r="AM2903" s="25">
        <v>0</v>
      </c>
      <c r="AN2903" s="25">
        <v>0</v>
      </c>
      <c r="AO2903" s="109"/>
      <c r="AP2903" s="25">
        <v>0</v>
      </c>
      <c r="AQ2903" s="25">
        <v>0</v>
      </c>
      <c r="AR2903" s="25">
        <v>0</v>
      </c>
      <c r="AS2903" s="25">
        <v>0</v>
      </c>
      <c r="AT2903" s="25">
        <v>0</v>
      </c>
      <c r="AU2903" s="25">
        <v>180.59800000000001</v>
      </c>
      <c r="AW2903" t="str">
        <f t="shared" si="241"/>
        <v>Phạm Thanh Hà</v>
      </c>
      <c r="AX2903" s="27" t="str">
        <f t="shared" si="242"/>
        <v xml:space="preserve">Đoàn Thị Trang </v>
      </c>
      <c r="AY2903" s="4" t="str">
        <f t="shared" si="239"/>
        <v>VIN+</v>
      </c>
    </row>
    <row r="2904" spans="1:51" outlineLevel="1" x14ac:dyDescent="0.25">
      <c r="A2904" s="4" t="s">
        <v>1104</v>
      </c>
      <c r="B2904" s="4" t="s">
        <v>797</v>
      </c>
      <c r="C2904" s="4" t="s">
        <v>451</v>
      </c>
      <c r="D2904" s="11" t="s">
        <v>775</v>
      </c>
      <c r="E2904" s="32" t="s">
        <v>540</v>
      </c>
      <c r="F2904" s="11" t="s">
        <v>710</v>
      </c>
      <c r="G2904" s="35">
        <v>5271665</v>
      </c>
      <c r="H2904" s="4" t="s">
        <v>4247</v>
      </c>
      <c r="I2904" s="4"/>
      <c r="J2904" s="4"/>
      <c r="K2904" s="4"/>
      <c r="L2904" s="4"/>
      <c r="M2904" s="33"/>
      <c r="N2904" s="38"/>
      <c r="O2904" s="33"/>
      <c r="P2904" s="244">
        <f t="shared" si="240"/>
        <v>238.464</v>
      </c>
      <c r="Q2904" s="25"/>
      <c r="R2904" s="25"/>
      <c r="S2904" s="25"/>
      <c r="T2904" s="109"/>
      <c r="U2904" s="25"/>
      <c r="V2904" s="25"/>
      <c r="W2904" s="25"/>
      <c r="X2904" s="25">
        <v>0</v>
      </c>
      <c r="Y2904" s="25"/>
      <c r="Z2904" s="25">
        <v>0</v>
      </c>
      <c r="AA2904" s="109"/>
      <c r="AB2904" s="25">
        <v>0</v>
      </c>
      <c r="AC2904" s="25">
        <v>0</v>
      </c>
      <c r="AD2904" s="25">
        <v>0</v>
      </c>
      <c r="AE2904" s="25">
        <v>0</v>
      </c>
      <c r="AF2904" s="25">
        <v>0</v>
      </c>
      <c r="AG2904" s="25">
        <v>0</v>
      </c>
      <c r="AH2904" s="109"/>
      <c r="AI2904" s="25">
        <v>0</v>
      </c>
      <c r="AJ2904" s="25">
        <v>0</v>
      </c>
      <c r="AK2904" s="123">
        <v>0</v>
      </c>
      <c r="AL2904" s="25">
        <v>238.464</v>
      </c>
      <c r="AM2904" s="25">
        <v>0</v>
      </c>
      <c r="AN2904" s="25">
        <v>0</v>
      </c>
      <c r="AO2904" s="109"/>
      <c r="AP2904" s="25">
        <v>0</v>
      </c>
      <c r="AQ2904" s="25">
        <v>0</v>
      </c>
      <c r="AR2904" s="25">
        <v>0</v>
      </c>
      <c r="AS2904" s="25">
        <v>0</v>
      </c>
      <c r="AT2904" s="25">
        <v>0</v>
      </c>
      <c r="AU2904" s="25">
        <v>0</v>
      </c>
      <c r="AW2904" t="str">
        <f t="shared" si="241"/>
        <v>Phạm Thanh Hà</v>
      </c>
      <c r="AX2904" s="27" t="str">
        <f t="shared" si="242"/>
        <v xml:space="preserve">Đoàn Thị Trang </v>
      </c>
      <c r="AY2904" s="4" t="str">
        <f t="shared" si="239"/>
        <v>VIN+</v>
      </c>
    </row>
    <row r="2905" spans="1:51" outlineLevel="1" x14ac:dyDescent="0.25">
      <c r="A2905" s="4" t="s">
        <v>1104</v>
      </c>
      <c r="B2905" s="4" t="s">
        <v>797</v>
      </c>
      <c r="C2905" s="4" t="s">
        <v>451</v>
      </c>
      <c r="D2905" s="11" t="s">
        <v>775</v>
      </c>
      <c r="E2905" s="32" t="s">
        <v>540</v>
      </c>
      <c r="F2905" s="11" t="s">
        <v>710</v>
      </c>
      <c r="G2905" s="35">
        <v>5299737</v>
      </c>
      <c r="H2905" s="4" t="s">
        <v>4248</v>
      </c>
      <c r="I2905" s="4"/>
      <c r="J2905" s="4"/>
      <c r="K2905" s="4"/>
      <c r="L2905" s="4"/>
      <c r="M2905" s="33"/>
      <c r="N2905" s="38"/>
      <c r="O2905" s="33"/>
      <c r="P2905" s="244">
        <f t="shared" si="240"/>
        <v>238.464</v>
      </c>
      <c r="Q2905" s="25"/>
      <c r="R2905" s="25"/>
      <c r="S2905" s="25"/>
      <c r="T2905" s="109"/>
      <c r="U2905" s="25"/>
      <c r="V2905" s="25"/>
      <c r="W2905" s="25"/>
      <c r="X2905" s="25">
        <v>0</v>
      </c>
      <c r="Y2905" s="25"/>
      <c r="Z2905" s="25">
        <v>0</v>
      </c>
      <c r="AA2905" s="109"/>
      <c r="AB2905" s="25">
        <v>0</v>
      </c>
      <c r="AC2905" s="25">
        <v>0</v>
      </c>
      <c r="AD2905" s="25">
        <v>0</v>
      </c>
      <c r="AE2905" s="25">
        <v>0</v>
      </c>
      <c r="AF2905" s="25">
        <v>0</v>
      </c>
      <c r="AG2905" s="25">
        <v>0</v>
      </c>
      <c r="AH2905" s="109"/>
      <c r="AI2905" s="25">
        <v>0</v>
      </c>
      <c r="AJ2905" s="25">
        <v>0</v>
      </c>
      <c r="AK2905" s="123">
        <v>0</v>
      </c>
      <c r="AL2905" s="25">
        <v>0</v>
      </c>
      <c r="AM2905" s="25">
        <v>0</v>
      </c>
      <c r="AN2905" s="25">
        <v>0</v>
      </c>
      <c r="AO2905" s="109"/>
      <c r="AP2905" s="25">
        <v>238.464</v>
      </c>
      <c r="AQ2905" s="25">
        <v>0</v>
      </c>
      <c r="AR2905" s="25">
        <v>0</v>
      </c>
      <c r="AS2905" s="25">
        <v>0</v>
      </c>
      <c r="AT2905" s="25">
        <v>0</v>
      </c>
      <c r="AU2905" s="25">
        <v>0</v>
      </c>
      <c r="AW2905" t="str">
        <f t="shared" si="241"/>
        <v>Phạm Thanh Hà</v>
      </c>
      <c r="AX2905" s="27" t="str">
        <f t="shared" si="242"/>
        <v xml:space="preserve">Đoàn Thị Trang </v>
      </c>
      <c r="AY2905" s="4" t="str">
        <f t="shared" si="239"/>
        <v>VIN+</v>
      </c>
    </row>
    <row r="2906" spans="1:51" outlineLevel="1" x14ac:dyDescent="0.25">
      <c r="A2906" s="4" t="s">
        <v>1104</v>
      </c>
      <c r="B2906" s="4" t="s">
        <v>797</v>
      </c>
      <c r="C2906" s="4" t="s">
        <v>451</v>
      </c>
      <c r="D2906" s="11" t="s">
        <v>775</v>
      </c>
      <c r="E2906" s="32" t="s">
        <v>540</v>
      </c>
      <c r="F2906" s="11" t="s">
        <v>710</v>
      </c>
      <c r="G2906" s="35">
        <v>5300725</v>
      </c>
      <c r="H2906" s="4" t="s">
        <v>4249</v>
      </c>
      <c r="I2906" s="4"/>
      <c r="J2906" s="4"/>
      <c r="K2906" s="4"/>
      <c r="L2906" s="4"/>
      <c r="M2906" s="33"/>
      <c r="N2906" s="38"/>
      <c r="O2906" s="33"/>
      <c r="P2906" s="244">
        <f t="shared" si="240"/>
        <v>238.464</v>
      </c>
      <c r="Q2906" s="25"/>
      <c r="R2906" s="25"/>
      <c r="S2906" s="25"/>
      <c r="T2906" s="109"/>
      <c r="U2906" s="25"/>
      <c r="V2906" s="25"/>
      <c r="W2906" s="25"/>
      <c r="X2906" s="25">
        <v>0</v>
      </c>
      <c r="Y2906" s="25"/>
      <c r="Z2906" s="25">
        <v>0</v>
      </c>
      <c r="AA2906" s="109"/>
      <c r="AB2906" s="25">
        <v>0</v>
      </c>
      <c r="AC2906" s="25">
        <v>0</v>
      </c>
      <c r="AD2906" s="25">
        <v>0</v>
      </c>
      <c r="AE2906" s="25">
        <v>0</v>
      </c>
      <c r="AF2906" s="25">
        <v>238.464</v>
      </c>
      <c r="AG2906" s="25">
        <v>0</v>
      </c>
      <c r="AH2906" s="109"/>
      <c r="AI2906" s="25">
        <v>0</v>
      </c>
      <c r="AJ2906" s="25">
        <v>0</v>
      </c>
      <c r="AK2906" s="123">
        <v>0</v>
      </c>
      <c r="AL2906" s="25">
        <v>0</v>
      </c>
      <c r="AM2906" s="25">
        <v>0</v>
      </c>
      <c r="AN2906" s="25">
        <v>0</v>
      </c>
      <c r="AO2906" s="109"/>
      <c r="AP2906" s="25">
        <v>0</v>
      </c>
      <c r="AQ2906" s="25">
        <v>0</v>
      </c>
      <c r="AR2906" s="25">
        <v>0</v>
      </c>
      <c r="AS2906" s="25">
        <v>0</v>
      </c>
      <c r="AT2906" s="25">
        <v>0</v>
      </c>
      <c r="AU2906" s="25">
        <v>0</v>
      </c>
      <c r="AW2906" t="str">
        <f t="shared" si="241"/>
        <v>Phạm Thanh Hà</v>
      </c>
      <c r="AX2906" s="27" t="str">
        <f t="shared" si="242"/>
        <v xml:space="preserve">Đoàn Thị Trang </v>
      </c>
      <c r="AY2906" s="4" t="str">
        <f t="shared" si="239"/>
        <v>VIN+</v>
      </c>
    </row>
    <row r="2907" spans="1:51" outlineLevel="1" x14ac:dyDescent="0.25">
      <c r="A2907" s="4" t="s">
        <v>1104</v>
      </c>
      <c r="B2907" s="4" t="s">
        <v>797</v>
      </c>
      <c r="C2907" s="4" t="s">
        <v>451</v>
      </c>
      <c r="D2907" s="11" t="s">
        <v>775</v>
      </c>
      <c r="E2907" s="32" t="s">
        <v>540</v>
      </c>
      <c r="F2907" s="11" t="s">
        <v>710</v>
      </c>
      <c r="G2907" s="35">
        <v>5272325</v>
      </c>
      <c r="H2907" s="4" t="s">
        <v>4250</v>
      </c>
      <c r="I2907" s="4"/>
      <c r="J2907" s="4"/>
      <c r="K2907" s="4"/>
      <c r="L2907" s="4"/>
      <c r="M2907" s="33"/>
      <c r="N2907" s="38"/>
      <c r="O2907" s="33"/>
      <c r="P2907" s="244">
        <f t="shared" si="240"/>
        <v>0</v>
      </c>
      <c r="Q2907" s="25"/>
      <c r="R2907" s="25"/>
      <c r="S2907" s="25"/>
      <c r="T2907" s="109"/>
      <c r="U2907" s="25"/>
      <c r="V2907" s="25"/>
      <c r="W2907" s="25"/>
      <c r="X2907" s="25">
        <v>0</v>
      </c>
      <c r="Y2907" s="25"/>
      <c r="Z2907" s="25">
        <v>0</v>
      </c>
      <c r="AA2907" s="109"/>
      <c r="AB2907" s="25">
        <v>0</v>
      </c>
      <c r="AC2907" s="25">
        <v>0</v>
      </c>
      <c r="AD2907" s="25">
        <v>0</v>
      </c>
      <c r="AE2907" s="25">
        <v>0</v>
      </c>
      <c r="AF2907" s="25">
        <v>0</v>
      </c>
      <c r="AG2907" s="25">
        <v>0</v>
      </c>
      <c r="AH2907" s="109"/>
      <c r="AI2907" s="25">
        <v>0</v>
      </c>
      <c r="AJ2907" s="25">
        <v>0</v>
      </c>
      <c r="AK2907" s="123">
        <v>0</v>
      </c>
      <c r="AL2907" s="25">
        <v>0</v>
      </c>
      <c r="AM2907" s="25">
        <v>0</v>
      </c>
      <c r="AN2907" s="25">
        <v>0</v>
      </c>
      <c r="AO2907" s="109"/>
      <c r="AP2907" s="25">
        <v>0</v>
      </c>
      <c r="AQ2907" s="25">
        <v>0</v>
      </c>
      <c r="AR2907" s="25">
        <v>0</v>
      </c>
      <c r="AS2907" s="25">
        <v>0</v>
      </c>
      <c r="AT2907" s="25">
        <v>0</v>
      </c>
      <c r="AU2907" s="25">
        <v>0</v>
      </c>
      <c r="AW2907" t="str">
        <f t="shared" si="241"/>
        <v>Phạm Thanh Hà</v>
      </c>
      <c r="AX2907" s="27" t="str">
        <f t="shared" si="242"/>
        <v xml:space="preserve">Đoàn Thị Trang </v>
      </c>
      <c r="AY2907" s="4" t="str">
        <f t="shared" si="239"/>
        <v>VIN+</v>
      </c>
    </row>
    <row r="2908" spans="1:51" outlineLevel="1" x14ac:dyDescent="0.25">
      <c r="A2908" s="4" t="s">
        <v>1104</v>
      </c>
      <c r="B2908" s="4" t="s">
        <v>797</v>
      </c>
      <c r="C2908" s="4" t="s">
        <v>451</v>
      </c>
      <c r="D2908" s="11" t="s">
        <v>775</v>
      </c>
      <c r="E2908" s="32" t="s">
        <v>540</v>
      </c>
      <c r="F2908" s="11" t="s">
        <v>710</v>
      </c>
      <c r="G2908" s="35">
        <v>5277098</v>
      </c>
      <c r="H2908" s="4" t="s">
        <v>4251</v>
      </c>
      <c r="I2908" s="4"/>
      <c r="J2908" s="4"/>
      <c r="K2908" s="4"/>
      <c r="L2908" s="4"/>
      <c r="M2908" s="33"/>
      <c r="N2908" s="38"/>
      <c r="O2908" s="33"/>
      <c r="P2908" s="244">
        <f t="shared" si="240"/>
        <v>0</v>
      </c>
      <c r="Q2908" s="25"/>
      <c r="R2908" s="25"/>
      <c r="S2908" s="25"/>
      <c r="T2908" s="109"/>
      <c r="U2908" s="25"/>
      <c r="V2908" s="25"/>
      <c r="W2908" s="25"/>
      <c r="X2908" s="25">
        <v>0</v>
      </c>
      <c r="Y2908" s="25"/>
      <c r="Z2908" s="25">
        <v>0</v>
      </c>
      <c r="AA2908" s="109"/>
      <c r="AB2908" s="25">
        <v>0</v>
      </c>
      <c r="AC2908" s="25">
        <v>0</v>
      </c>
      <c r="AD2908" s="25">
        <v>0</v>
      </c>
      <c r="AE2908" s="25">
        <v>0</v>
      </c>
      <c r="AF2908" s="25">
        <v>0</v>
      </c>
      <c r="AG2908" s="25">
        <v>0</v>
      </c>
      <c r="AH2908" s="109"/>
      <c r="AI2908" s="25">
        <v>0</v>
      </c>
      <c r="AJ2908" s="25">
        <v>0</v>
      </c>
      <c r="AK2908" s="123">
        <v>0</v>
      </c>
      <c r="AL2908" s="25">
        <v>0</v>
      </c>
      <c r="AM2908" s="25">
        <v>0</v>
      </c>
      <c r="AN2908" s="25">
        <v>0</v>
      </c>
      <c r="AO2908" s="109"/>
      <c r="AP2908" s="25">
        <v>0</v>
      </c>
      <c r="AQ2908" s="25">
        <v>0</v>
      </c>
      <c r="AR2908" s="25">
        <v>0</v>
      </c>
      <c r="AS2908" s="25">
        <v>0</v>
      </c>
      <c r="AT2908" s="25">
        <v>0</v>
      </c>
      <c r="AU2908" s="25">
        <v>0</v>
      </c>
      <c r="AW2908" t="str">
        <f t="shared" si="241"/>
        <v>Phạm Thanh Hà</v>
      </c>
      <c r="AX2908" s="27" t="str">
        <f t="shared" si="242"/>
        <v xml:space="preserve">Đoàn Thị Trang </v>
      </c>
      <c r="AY2908" s="4" t="str">
        <f t="shared" si="239"/>
        <v>VIN+</v>
      </c>
    </row>
    <row r="2909" spans="1:51" outlineLevel="1" x14ac:dyDescent="0.25">
      <c r="A2909" s="4" t="s">
        <v>1104</v>
      </c>
      <c r="B2909" s="4" t="s">
        <v>797</v>
      </c>
      <c r="C2909" s="4" t="s">
        <v>451</v>
      </c>
      <c r="D2909" s="11" t="s">
        <v>775</v>
      </c>
      <c r="E2909" s="32" t="s">
        <v>540</v>
      </c>
      <c r="F2909" s="11" t="s">
        <v>710</v>
      </c>
      <c r="G2909" s="35">
        <v>5272190</v>
      </c>
      <c r="H2909" s="4" t="s">
        <v>4252</v>
      </c>
      <c r="I2909" s="4"/>
      <c r="J2909" s="4"/>
      <c r="K2909" s="4"/>
      <c r="L2909" s="4"/>
      <c r="M2909" s="33"/>
      <c r="N2909" s="38"/>
      <c r="O2909" s="33"/>
      <c r="P2909" s="244">
        <f t="shared" si="240"/>
        <v>238.464</v>
      </c>
      <c r="Q2909" s="25"/>
      <c r="R2909" s="25"/>
      <c r="S2909" s="25"/>
      <c r="T2909" s="109"/>
      <c r="U2909" s="25"/>
      <c r="V2909" s="25"/>
      <c r="W2909" s="25"/>
      <c r="X2909" s="25">
        <v>0</v>
      </c>
      <c r="Y2909" s="25"/>
      <c r="Z2909" s="25">
        <v>0</v>
      </c>
      <c r="AA2909" s="109"/>
      <c r="AB2909" s="25">
        <v>0</v>
      </c>
      <c r="AC2909" s="25">
        <v>0</v>
      </c>
      <c r="AD2909" s="25">
        <v>0</v>
      </c>
      <c r="AE2909" s="25">
        <v>0</v>
      </c>
      <c r="AF2909" s="25">
        <v>0</v>
      </c>
      <c r="AG2909" s="25">
        <v>0</v>
      </c>
      <c r="AH2909" s="109"/>
      <c r="AI2909" s="25">
        <v>0</v>
      </c>
      <c r="AJ2909" s="25">
        <v>0</v>
      </c>
      <c r="AK2909" s="123">
        <v>0</v>
      </c>
      <c r="AL2909" s="25">
        <v>0</v>
      </c>
      <c r="AM2909" s="25">
        <v>238.464</v>
      </c>
      <c r="AN2909" s="25">
        <v>0</v>
      </c>
      <c r="AO2909" s="109"/>
      <c r="AP2909" s="25">
        <v>0</v>
      </c>
      <c r="AQ2909" s="25">
        <v>0</v>
      </c>
      <c r="AR2909" s="25">
        <v>0</v>
      </c>
      <c r="AS2909" s="25">
        <v>0</v>
      </c>
      <c r="AT2909" s="25">
        <v>0</v>
      </c>
      <c r="AU2909" s="25">
        <v>0</v>
      </c>
      <c r="AW2909" t="str">
        <f t="shared" si="241"/>
        <v>Phạm Thanh Hà</v>
      </c>
      <c r="AX2909" s="27" t="str">
        <f t="shared" si="242"/>
        <v xml:space="preserve">Đoàn Thị Trang </v>
      </c>
      <c r="AY2909" s="4" t="str">
        <f t="shared" si="239"/>
        <v>VIN+</v>
      </c>
    </row>
    <row r="2910" spans="1:51" outlineLevel="1" x14ac:dyDescent="0.25">
      <c r="A2910" s="4" t="s">
        <v>1104</v>
      </c>
      <c r="B2910" s="4" t="s">
        <v>797</v>
      </c>
      <c r="C2910" s="4" t="s">
        <v>451</v>
      </c>
      <c r="D2910" s="11" t="s">
        <v>775</v>
      </c>
      <c r="E2910" s="32" t="s">
        <v>540</v>
      </c>
      <c r="F2910" s="11" t="s">
        <v>710</v>
      </c>
      <c r="G2910" s="35">
        <v>5126967</v>
      </c>
      <c r="H2910" s="4" t="s">
        <v>4253</v>
      </c>
      <c r="I2910" s="4"/>
      <c r="J2910" s="4"/>
      <c r="K2910" s="4"/>
      <c r="L2910" s="4"/>
      <c r="M2910" s="33"/>
      <c r="N2910" s="38"/>
      <c r="O2910" s="33"/>
      <c r="P2910" s="244">
        <f t="shared" si="240"/>
        <v>835.98500000000001</v>
      </c>
      <c r="Q2910" s="25"/>
      <c r="R2910" s="25"/>
      <c r="S2910" s="25"/>
      <c r="T2910" s="109"/>
      <c r="U2910" s="25"/>
      <c r="V2910" s="25"/>
      <c r="W2910" s="25"/>
      <c r="X2910" s="25">
        <v>0</v>
      </c>
      <c r="Y2910" s="25"/>
      <c r="Z2910" s="25">
        <v>0</v>
      </c>
      <c r="AA2910" s="109"/>
      <c r="AB2910" s="25">
        <v>0</v>
      </c>
      <c r="AC2910" s="25">
        <v>0</v>
      </c>
      <c r="AD2910" s="25">
        <v>0</v>
      </c>
      <c r="AE2910" s="25">
        <v>0</v>
      </c>
      <c r="AF2910" s="25">
        <v>0</v>
      </c>
      <c r="AG2910" s="25">
        <v>0</v>
      </c>
      <c r="AH2910" s="109"/>
      <c r="AI2910" s="25">
        <v>0</v>
      </c>
      <c r="AJ2910" s="25">
        <v>0</v>
      </c>
      <c r="AK2910" s="123">
        <v>0</v>
      </c>
      <c r="AL2910" s="25">
        <v>0</v>
      </c>
      <c r="AM2910" s="25">
        <v>0</v>
      </c>
      <c r="AN2910" s="25">
        <v>0</v>
      </c>
      <c r="AO2910" s="109"/>
      <c r="AP2910" s="25">
        <v>835.98500000000001</v>
      </c>
      <c r="AQ2910" s="25">
        <v>0</v>
      </c>
      <c r="AR2910" s="25">
        <v>0</v>
      </c>
      <c r="AS2910" s="25">
        <v>0</v>
      </c>
      <c r="AT2910" s="25">
        <v>0</v>
      </c>
      <c r="AU2910" s="25">
        <v>0</v>
      </c>
      <c r="AW2910" t="str">
        <f t="shared" si="241"/>
        <v>Phạm Thanh Hà</v>
      </c>
      <c r="AX2910" s="27" t="str">
        <f t="shared" si="242"/>
        <v xml:space="preserve">Đoàn Thị Trang </v>
      </c>
      <c r="AY2910" s="4" t="str">
        <f t="shared" si="239"/>
        <v>VIN+</v>
      </c>
    </row>
    <row r="2911" spans="1:51" outlineLevel="1" x14ac:dyDescent="0.25">
      <c r="A2911" s="4" t="s">
        <v>1104</v>
      </c>
      <c r="B2911" s="4" t="s">
        <v>797</v>
      </c>
      <c r="C2911" s="4" t="s">
        <v>451</v>
      </c>
      <c r="D2911" s="11" t="s">
        <v>775</v>
      </c>
      <c r="E2911" s="32" t="s">
        <v>540</v>
      </c>
      <c r="F2911" s="11" t="s">
        <v>710</v>
      </c>
      <c r="G2911" s="35">
        <v>5296958</v>
      </c>
      <c r="H2911" s="4" t="s">
        <v>4254</v>
      </c>
      <c r="I2911" s="4"/>
      <c r="J2911" s="4"/>
      <c r="K2911" s="4"/>
      <c r="L2911" s="4"/>
      <c r="M2911" s="33"/>
      <c r="N2911" s="38"/>
      <c r="O2911" s="33"/>
      <c r="P2911" s="244">
        <f t="shared" si="240"/>
        <v>238.464</v>
      </c>
      <c r="Q2911" s="25"/>
      <c r="R2911" s="25"/>
      <c r="S2911" s="25"/>
      <c r="T2911" s="109"/>
      <c r="U2911" s="25"/>
      <c r="V2911" s="25"/>
      <c r="W2911" s="25"/>
      <c r="X2911" s="25">
        <v>0</v>
      </c>
      <c r="Y2911" s="25"/>
      <c r="Z2911" s="25">
        <v>0</v>
      </c>
      <c r="AA2911" s="109"/>
      <c r="AB2911" s="25">
        <v>0</v>
      </c>
      <c r="AC2911" s="25">
        <v>0</v>
      </c>
      <c r="AD2911" s="25">
        <v>0</v>
      </c>
      <c r="AE2911" s="25">
        <v>0</v>
      </c>
      <c r="AF2911" s="25">
        <v>0</v>
      </c>
      <c r="AG2911" s="25">
        <v>0</v>
      </c>
      <c r="AH2911" s="109"/>
      <c r="AI2911" s="25">
        <v>0</v>
      </c>
      <c r="AJ2911" s="25">
        <v>0</v>
      </c>
      <c r="AK2911" s="123">
        <v>0</v>
      </c>
      <c r="AL2911" s="25">
        <v>0</v>
      </c>
      <c r="AM2911" s="25">
        <v>0</v>
      </c>
      <c r="AN2911" s="25">
        <v>0</v>
      </c>
      <c r="AO2911" s="109"/>
      <c r="AP2911" s="25">
        <v>238.464</v>
      </c>
      <c r="AQ2911" s="25">
        <v>0</v>
      </c>
      <c r="AR2911" s="25">
        <v>0</v>
      </c>
      <c r="AS2911" s="25">
        <v>0</v>
      </c>
      <c r="AT2911" s="25">
        <v>0</v>
      </c>
      <c r="AU2911" s="25">
        <v>0</v>
      </c>
      <c r="AW2911" t="str">
        <f t="shared" si="241"/>
        <v>Phạm Thanh Hà</v>
      </c>
      <c r="AX2911" s="27" t="str">
        <f t="shared" si="242"/>
        <v xml:space="preserve">Đoàn Thị Trang </v>
      </c>
      <c r="AY2911" s="4" t="str">
        <f t="shared" si="239"/>
        <v>VIN+</v>
      </c>
    </row>
    <row r="2912" spans="1:51" outlineLevel="1" x14ac:dyDescent="0.25">
      <c r="A2912" s="4" t="s">
        <v>1104</v>
      </c>
      <c r="B2912" s="4" t="s">
        <v>797</v>
      </c>
      <c r="C2912" s="4" t="s">
        <v>451</v>
      </c>
      <c r="D2912" s="11" t="s">
        <v>775</v>
      </c>
      <c r="E2912" s="32" t="s">
        <v>540</v>
      </c>
      <c r="F2912" s="11" t="s">
        <v>710</v>
      </c>
      <c r="G2912" s="35">
        <v>5137039</v>
      </c>
      <c r="H2912" s="4" t="s">
        <v>4255</v>
      </c>
      <c r="I2912" s="4"/>
      <c r="J2912" s="4"/>
      <c r="K2912" s="4"/>
      <c r="L2912" s="4"/>
      <c r="M2912" s="33"/>
      <c r="N2912" s="38"/>
      <c r="O2912" s="33"/>
      <c r="P2912" s="244">
        <f t="shared" si="240"/>
        <v>180.59800000000001</v>
      </c>
      <c r="Q2912" s="25"/>
      <c r="R2912" s="25"/>
      <c r="S2912" s="25"/>
      <c r="T2912" s="109"/>
      <c r="U2912" s="25"/>
      <c r="V2912" s="25"/>
      <c r="W2912" s="25"/>
      <c r="X2912" s="25">
        <v>0</v>
      </c>
      <c r="Y2912" s="25"/>
      <c r="Z2912" s="25">
        <v>0</v>
      </c>
      <c r="AA2912" s="109"/>
      <c r="AB2912" s="25">
        <v>0</v>
      </c>
      <c r="AC2912" s="25">
        <v>0</v>
      </c>
      <c r="AD2912" s="25">
        <v>0</v>
      </c>
      <c r="AE2912" s="25">
        <v>0</v>
      </c>
      <c r="AF2912" s="25">
        <v>0</v>
      </c>
      <c r="AG2912" s="25">
        <v>0</v>
      </c>
      <c r="AH2912" s="109"/>
      <c r="AI2912" s="25">
        <v>0</v>
      </c>
      <c r="AJ2912" s="25">
        <v>0</v>
      </c>
      <c r="AK2912" s="123">
        <v>0</v>
      </c>
      <c r="AL2912" s="25">
        <v>0</v>
      </c>
      <c r="AM2912" s="25">
        <v>0</v>
      </c>
      <c r="AN2912" s="25">
        <v>0</v>
      </c>
      <c r="AO2912" s="109"/>
      <c r="AP2912" s="25">
        <v>0</v>
      </c>
      <c r="AQ2912" s="25">
        <v>0</v>
      </c>
      <c r="AR2912" s="25">
        <v>0</v>
      </c>
      <c r="AS2912" s="25">
        <v>0</v>
      </c>
      <c r="AT2912" s="25">
        <v>0</v>
      </c>
      <c r="AU2912" s="25">
        <v>180.59800000000001</v>
      </c>
      <c r="AW2912" t="str">
        <f t="shared" si="241"/>
        <v>Phạm Thanh Hà</v>
      </c>
      <c r="AX2912" s="27" t="str">
        <f t="shared" si="242"/>
        <v xml:space="preserve">Đoàn Thị Trang </v>
      </c>
      <c r="AY2912" s="4" t="str">
        <f t="shared" si="239"/>
        <v>VIN+</v>
      </c>
    </row>
    <row r="2913" spans="1:51" outlineLevel="1" x14ac:dyDescent="0.25">
      <c r="A2913" s="4" t="s">
        <v>1104</v>
      </c>
      <c r="B2913" s="4" t="s">
        <v>797</v>
      </c>
      <c r="C2913" s="4" t="s">
        <v>451</v>
      </c>
      <c r="D2913" s="11" t="s">
        <v>775</v>
      </c>
      <c r="E2913" s="32" t="s">
        <v>540</v>
      </c>
      <c r="F2913" s="11" t="s">
        <v>710</v>
      </c>
      <c r="G2913" s="35">
        <v>5293913</v>
      </c>
      <c r="H2913" s="4" t="s">
        <v>4256</v>
      </c>
      <c r="I2913" s="4"/>
      <c r="J2913" s="4"/>
      <c r="K2913" s="4"/>
      <c r="L2913" s="4"/>
      <c r="M2913" s="33"/>
      <c r="N2913" s="38"/>
      <c r="O2913" s="33"/>
      <c r="P2913" s="244">
        <f t="shared" si="240"/>
        <v>0</v>
      </c>
      <c r="Q2913" s="25"/>
      <c r="R2913" s="25"/>
      <c r="S2913" s="25"/>
      <c r="T2913" s="109"/>
      <c r="U2913" s="25"/>
      <c r="V2913" s="25"/>
      <c r="W2913" s="25"/>
      <c r="X2913" s="25">
        <v>0</v>
      </c>
      <c r="Y2913" s="25"/>
      <c r="Z2913" s="25">
        <v>0</v>
      </c>
      <c r="AA2913" s="109"/>
      <c r="AB2913" s="25">
        <v>0</v>
      </c>
      <c r="AC2913" s="25">
        <v>0</v>
      </c>
      <c r="AD2913" s="25">
        <v>0</v>
      </c>
      <c r="AE2913" s="25">
        <v>0</v>
      </c>
      <c r="AF2913" s="25">
        <v>0</v>
      </c>
      <c r="AG2913" s="25">
        <v>0</v>
      </c>
      <c r="AH2913" s="109"/>
      <c r="AI2913" s="25">
        <v>0</v>
      </c>
      <c r="AJ2913" s="25">
        <v>0</v>
      </c>
      <c r="AK2913" s="123">
        <v>0</v>
      </c>
      <c r="AL2913" s="25">
        <v>0</v>
      </c>
      <c r="AM2913" s="25">
        <v>0</v>
      </c>
      <c r="AN2913" s="25">
        <v>0</v>
      </c>
      <c r="AO2913" s="109"/>
      <c r="AP2913" s="25">
        <v>0</v>
      </c>
      <c r="AQ2913" s="25">
        <v>0</v>
      </c>
      <c r="AR2913" s="25">
        <v>0</v>
      </c>
      <c r="AS2913" s="25">
        <v>0</v>
      </c>
      <c r="AT2913" s="25">
        <v>0</v>
      </c>
      <c r="AU2913" s="25">
        <v>0</v>
      </c>
      <c r="AW2913" t="str">
        <f t="shared" si="241"/>
        <v>Phạm Thanh Hà</v>
      </c>
      <c r="AX2913" s="27" t="str">
        <f t="shared" si="242"/>
        <v xml:space="preserve">Đoàn Thị Trang </v>
      </c>
      <c r="AY2913" s="4" t="str">
        <f t="shared" si="239"/>
        <v>VIN+</v>
      </c>
    </row>
    <row r="2914" spans="1:51" outlineLevel="1" x14ac:dyDescent="0.25">
      <c r="A2914" s="4" t="s">
        <v>1104</v>
      </c>
      <c r="B2914" s="4" t="s">
        <v>797</v>
      </c>
      <c r="C2914" s="4" t="s">
        <v>451</v>
      </c>
      <c r="D2914" s="11" t="s">
        <v>775</v>
      </c>
      <c r="E2914" s="32" t="s">
        <v>540</v>
      </c>
      <c r="F2914" s="11" t="s">
        <v>710</v>
      </c>
      <c r="G2914" s="35">
        <v>5272332</v>
      </c>
      <c r="H2914" s="4" t="s">
        <v>4257</v>
      </c>
      <c r="I2914" s="4"/>
      <c r="J2914" s="4"/>
      <c r="K2914" s="4"/>
      <c r="L2914" s="4"/>
      <c r="M2914" s="33"/>
      <c r="N2914" s="38"/>
      <c r="O2914" s="33"/>
      <c r="P2914" s="244">
        <f t="shared" si="240"/>
        <v>0</v>
      </c>
      <c r="Q2914" s="25"/>
      <c r="R2914" s="25"/>
      <c r="S2914" s="25"/>
      <c r="T2914" s="109"/>
      <c r="U2914" s="25"/>
      <c r="V2914" s="25"/>
      <c r="W2914" s="25"/>
      <c r="X2914" s="25">
        <v>0</v>
      </c>
      <c r="Y2914" s="25"/>
      <c r="Z2914" s="25">
        <v>0</v>
      </c>
      <c r="AA2914" s="109"/>
      <c r="AB2914" s="25">
        <v>0</v>
      </c>
      <c r="AC2914" s="25">
        <v>0</v>
      </c>
      <c r="AD2914" s="25">
        <v>0</v>
      </c>
      <c r="AE2914" s="25">
        <v>0</v>
      </c>
      <c r="AF2914" s="25">
        <v>0</v>
      </c>
      <c r="AG2914" s="25">
        <v>0</v>
      </c>
      <c r="AH2914" s="109"/>
      <c r="AI2914" s="25">
        <v>0</v>
      </c>
      <c r="AJ2914" s="25">
        <v>0</v>
      </c>
      <c r="AK2914" s="123">
        <v>0</v>
      </c>
      <c r="AL2914" s="25">
        <v>0</v>
      </c>
      <c r="AM2914" s="25">
        <v>0</v>
      </c>
      <c r="AN2914" s="25">
        <v>0</v>
      </c>
      <c r="AO2914" s="109"/>
      <c r="AP2914" s="25">
        <v>0</v>
      </c>
      <c r="AQ2914" s="25">
        <v>0</v>
      </c>
      <c r="AR2914" s="25">
        <v>0</v>
      </c>
      <c r="AS2914" s="25">
        <v>0</v>
      </c>
      <c r="AT2914" s="25">
        <v>0</v>
      </c>
      <c r="AU2914" s="25">
        <v>0</v>
      </c>
      <c r="AW2914" t="str">
        <f t="shared" si="241"/>
        <v>Phạm Thanh Hà</v>
      </c>
      <c r="AX2914" s="27" t="str">
        <f t="shared" si="242"/>
        <v xml:space="preserve">Đoàn Thị Trang </v>
      </c>
      <c r="AY2914" s="4" t="str">
        <f t="shared" si="239"/>
        <v>VIN+</v>
      </c>
    </row>
    <row r="2915" spans="1:51" outlineLevel="1" x14ac:dyDescent="0.25">
      <c r="A2915" s="4" t="s">
        <v>1104</v>
      </c>
      <c r="B2915" s="4" t="s">
        <v>797</v>
      </c>
      <c r="C2915" s="4" t="s">
        <v>451</v>
      </c>
      <c r="D2915" s="11" t="s">
        <v>775</v>
      </c>
      <c r="E2915" s="32" t="s">
        <v>540</v>
      </c>
      <c r="F2915" s="11" t="s">
        <v>710</v>
      </c>
      <c r="G2915" s="35">
        <v>5139978</v>
      </c>
      <c r="H2915" s="4" t="s">
        <v>4258</v>
      </c>
      <c r="I2915" s="4"/>
      <c r="J2915" s="4"/>
      <c r="K2915" s="4"/>
      <c r="L2915" s="4"/>
      <c r="M2915" s="33"/>
      <c r="N2915" s="38"/>
      <c r="O2915" s="33"/>
      <c r="P2915" s="244">
        <f t="shared" si="240"/>
        <v>0</v>
      </c>
      <c r="Q2915" s="25"/>
      <c r="R2915" s="25"/>
      <c r="S2915" s="25"/>
      <c r="T2915" s="109"/>
      <c r="U2915" s="25"/>
      <c r="V2915" s="25"/>
      <c r="W2915" s="25"/>
      <c r="X2915" s="25">
        <v>0</v>
      </c>
      <c r="Y2915" s="25"/>
      <c r="Z2915" s="25">
        <v>0</v>
      </c>
      <c r="AA2915" s="109"/>
      <c r="AB2915" s="25">
        <v>0</v>
      </c>
      <c r="AC2915" s="25">
        <v>0</v>
      </c>
      <c r="AD2915" s="25">
        <v>0</v>
      </c>
      <c r="AE2915" s="25">
        <v>0</v>
      </c>
      <c r="AF2915" s="25">
        <v>0</v>
      </c>
      <c r="AG2915" s="25">
        <v>0</v>
      </c>
      <c r="AH2915" s="109"/>
      <c r="AI2915" s="25">
        <v>0</v>
      </c>
      <c r="AJ2915" s="25">
        <v>0</v>
      </c>
      <c r="AK2915" s="123">
        <v>0</v>
      </c>
      <c r="AL2915" s="25">
        <v>0</v>
      </c>
      <c r="AM2915" s="25">
        <v>0</v>
      </c>
      <c r="AN2915" s="25">
        <v>0</v>
      </c>
      <c r="AO2915" s="109"/>
      <c r="AP2915" s="25">
        <v>0</v>
      </c>
      <c r="AQ2915" s="25">
        <v>0</v>
      </c>
      <c r="AR2915" s="25">
        <v>0</v>
      </c>
      <c r="AS2915" s="25">
        <v>0</v>
      </c>
      <c r="AT2915" s="25">
        <v>0</v>
      </c>
      <c r="AU2915" s="25">
        <v>0</v>
      </c>
      <c r="AW2915" t="str">
        <f t="shared" si="241"/>
        <v>Phạm Thanh Hà</v>
      </c>
      <c r="AX2915" s="27" t="str">
        <f t="shared" si="242"/>
        <v xml:space="preserve">Đoàn Thị Trang </v>
      </c>
      <c r="AY2915" s="4" t="str">
        <f t="shared" si="239"/>
        <v>VIN+</v>
      </c>
    </row>
    <row r="2916" spans="1:51" outlineLevel="1" x14ac:dyDescent="0.25">
      <c r="A2916" s="4" t="s">
        <v>1104</v>
      </c>
      <c r="B2916" s="4" t="s">
        <v>797</v>
      </c>
      <c r="C2916" s="4" t="s">
        <v>451</v>
      </c>
      <c r="D2916" s="11" t="s">
        <v>775</v>
      </c>
      <c r="E2916" s="32" t="s">
        <v>540</v>
      </c>
      <c r="F2916" s="11" t="s">
        <v>710</v>
      </c>
      <c r="G2916" s="35">
        <v>5276684</v>
      </c>
      <c r="H2916" s="4" t="s">
        <v>4259</v>
      </c>
      <c r="I2916" s="4"/>
      <c r="J2916" s="4"/>
      <c r="K2916" s="4"/>
      <c r="L2916" s="4"/>
      <c r="M2916" s="33"/>
      <c r="N2916" s="38"/>
      <c r="O2916" s="33"/>
      <c r="P2916" s="244">
        <f t="shared" si="240"/>
        <v>0</v>
      </c>
      <c r="Q2916" s="25"/>
      <c r="R2916" s="25"/>
      <c r="S2916" s="25"/>
      <c r="T2916" s="109"/>
      <c r="U2916" s="25"/>
      <c r="V2916" s="25"/>
      <c r="W2916" s="25"/>
      <c r="X2916" s="25">
        <v>0</v>
      </c>
      <c r="Y2916" s="25"/>
      <c r="Z2916" s="25">
        <v>0</v>
      </c>
      <c r="AA2916" s="109"/>
      <c r="AB2916" s="25">
        <v>0</v>
      </c>
      <c r="AC2916" s="25">
        <v>0</v>
      </c>
      <c r="AD2916" s="25">
        <v>0</v>
      </c>
      <c r="AE2916" s="25">
        <v>0</v>
      </c>
      <c r="AF2916" s="25">
        <v>0</v>
      </c>
      <c r="AG2916" s="25">
        <v>0</v>
      </c>
      <c r="AH2916" s="109"/>
      <c r="AI2916" s="25">
        <v>0</v>
      </c>
      <c r="AJ2916" s="25">
        <v>0</v>
      </c>
      <c r="AK2916" s="123">
        <v>0</v>
      </c>
      <c r="AL2916" s="25">
        <v>0</v>
      </c>
      <c r="AM2916" s="25">
        <v>0</v>
      </c>
      <c r="AN2916" s="25">
        <v>0</v>
      </c>
      <c r="AO2916" s="109"/>
      <c r="AP2916" s="25">
        <v>0</v>
      </c>
      <c r="AQ2916" s="25">
        <v>0</v>
      </c>
      <c r="AR2916" s="25">
        <v>0</v>
      </c>
      <c r="AS2916" s="25">
        <v>0</v>
      </c>
      <c r="AT2916" s="25">
        <v>0</v>
      </c>
      <c r="AU2916" s="25">
        <v>0</v>
      </c>
      <c r="AW2916" t="str">
        <f t="shared" si="241"/>
        <v>Phạm Thanh Hà</v>
      </c>
      <c r="AX2916" s="27" t="str">
        <f t="shared" si="242"/>
        <v xml:space="preserve">Đoàn Thị Trang </v>
      </c>
      <c r="AY2916" s="4" t="str">
        <f t="shared" si="239"/>
        <v>VIN+</v>
      </c>
    </row>
    <row r="2917" spans="1:51" outlineLevel="1" x14ac:dyDescent="0.25">
      <c r="A2917" s="4" t="s">
        <v>1104</v>
      </c>
      <c r="B2917" s="4" t="s">
        <v>797</v>
      </c>
      <c r="C2917" s="4" t="s">
        <v>451</v>
      </c>
      <c r="D2917" s="11" t="s">
        <v>775</v>
      </c>
      <c r="E2917" s="32" t="s">
        <v>540</v>
      </c>
      <c r="F2917" s="11" t="s">
        <v>710</v>
      </c>
      <c r="G2917" s="35">
        <v>5295302</v>
      </c>
      <c r="H2917" s="4" t="s">
        <v>4260</v>
      </c>
      <c r="I2917" s="4"/>
      <c r="J2917" s="4"/>
      <c r="K2917" s="4"/>
      <c r="L2917" s="4"/>
      <c r="M2917" s="33"/>
      <c r="N2917" s="38"/>
      <c r="O2917" s="33"/>
      <c r="P2917" s="244">
        <f t="shared" si="240"/>
        <v>0</v>
      </c>
      <c r="Q2917" s="25"/>
      <c r="R2917" s="25"/>
      <c r="S2917" s="25"/>
      <c r="T2917" s="109"/>
      <c r="U2917" s="25"/>
      <c r="V2917" s="25"/>
      <c r="W2917" s="25"/>
      <c r="X2917" s="25">
        <v>0</v>
      </c>
      <c r="Y2917" s="25"/>
      <c r="Z2917" s="25">
        <v>0</v>
      </c>
      <c r="AA2917" s="109"/>
      <c r="AB2917" s="25">
        <v>0</v>
      </c>
      <c r="AC2917" s="25">
        <v>0</v>
      </c>
      <c r="AD2917" s="25">
        <v>0</v>
      </c>
      <c r="AE2917" s="25">
        <v>0</v>
      </c>
      <c r="AF2917" s="25">
        <v>0</v>
      </c>
      <c r="AG2917" s="25">
        <v>0</v>
      </c>
      <c r="AH2917" s="109"/>
      <c r="AI2917" s="25">
        <v>0</v>
      </c>
      <c r="AJ2917" s="25">
        <v>0</v>
      </c>
      <c r="AK2917" s="123">
        <v>0</v>
      </c>
      <c r="AL2917" s="25">
        <v>0</v>
      </c>
      <c r="AM2917" s="25">
        <v>0</v>
      </c>
      <c r="AN2917" s="25">
        <v>0</v>
      </c>
      <c r="AO2917" s="109"/>
      <c r="AP2917" s="25">
        <v>0</v>
      </c>
      <c r="AQ2917" s="25">
        <v>0</v>
      </c>
      <c r="AR2917" s="25">
        <v>0</v>
      </c>
      <c r="AS2917" s="25">
        <v>0</v>
      </c>
      <c r="AT2917" s="25">
        <v>0</v>
      </c>
      <c r="AU2917" s="25">
        <v>0</v>
      </c>
      <c r="AW2917" t="str">
        <f t="shared" si="241"/>
        <v>Phạm Thanh Hà</v>
      </c>
      <c r="AX2917" s="27" t="str">
        <f t="shared" si="242"/>
        <v xml:space="preserve">Đoàn Thị Trang </v>
      </c>
      <c r="AY2917" s="4" t="str">
        <f t="shared" si="239"/>
        <v>VIN+</v>
      </c>
    </row>
    <row r="2918" spans="1:51" outlineLevel="1" x14ac:dyDescent="0.25">
      <c r="A2918" s="4" t="s">
        <v>1104</v>
      </c>
      <c r="B2918" s="4" t="s">
        <v>797</v>
      </c>
      <c r="C2918" s="4" t="s">
        <v>451</v>
      </c>
      <c r="D2918" s="11" t="s">
        <v>775</v>
      </c>
      <c r="E2918" s="32" t="s">
        <v>540</v>
      </c>
      <c r="F2918" s="11" t="s">
        <v>710</v>
      </c>
      <c r="G2918" s="35">
        <v>5294507</v>
      </c>
      <c r="H2918" s="4" t="s">
        <v>4261</v>
      </c>
      <c r="I2918" s="4"/>
      <c r="J2918" s="4"/>
      <c r="K2918" s="4"/>
      <c r="L2918" s="4"/>
      <c r="M2918" s="33"/>
      <c r="N2918" s="38"/>
      <c r="O2918" s="33"/>
      <c r="P2918" s="244">
        <f t="shared" si="240"/>
        <v>0</v>
      </c>
      <c r="Q2918" s="25"/>
      <c r="R2918" s="25"/>
      <c r="S2918" s="25"/>
      <c r="T2918" s="109"/>
      <c r="U2918" s="25"/>
      <c r="V2918" s="25"/>
      <c r="W2918" s="25"/>
      <c r="X2918" s="25">
        <v>0</v>
      </c>
      <c r="Y2918" s="25"/>
      <c r="Z2918" s="25">
        <v>0</v>
      </c>
      <c r="AA2918" s="109"/>
      <c r="AB2918" s="25">
        <v>0</v>
      </c>
      <c r="AC2918" s="25">
        <v>0</v>
      </c>
      <c r="AD2918" s="25">
        <v>0</v>
      </c>
      <c r="AE2918" s="25">
        <v>0</v>
      </c>
      <c r="AF2918" s="25">
        <v>0</v>
      </c>
      <c r="AG2918" s="25">
        <v>0</v>
      </c>
      <c r="AH2918" s="109"/>
      <c r="AI2918" s="25">
        <v>0</v>
      </c>
      <c r="AJ2918" s="25">
        <v>0</v>
      </c>
      <c r="AK2918" s="123">
        <v>0</v>
      </c>
      <c r="AL2918" s="25">
        <v>0</v>
      </c>
      <c r="AM2918" s="25">
        <v>0</v>
      </c>
      <c r="AN2918" s="25">
        <v>0</v>
      </c>
      <c r="AO2918" s="109"/>
      <c r="AP2918" s="25">
        <v>0</v>
      </c>
      <c r="AQ2918" s="25">
        <v>0</v>
      </c>
      <c r="AR2918" s="25">
        <v>0</v>
      </c>
      <c r="AS2918" s="25">
        <v>0</v>
      </c>
      <c r="AT2918" s="25">
        <v>0</v>
      </c>
      <c r="AU2918" s="25">
        <v>0</v>
      </c>
      <c r="AW2918" t="str">
        <f t="shared" si="241"/>
        <v>Phạm Thanh Hà</v>
      </c>
      <c r="AX2918" s="27" t="str">
        <f t="shared" si="242"/>
        <v xml:space="preserve">Đoàn Thị Trang </v>
      </c>
      <c r="AY2918" s="4" t="str">
        <f t="shared" si="239"/>
        <v>VIN+</v>
      </c>
    </row>
    <row r="2919" spans="1:51" outlineLevel="1" x14ac:dyDescent="0.25">
      <c r="A2919" s="4" t="s">
        <v>1104</v>
      </c>
      <c r="B2919" s="4" t="s">
        <v>797</v>
      </c>
      <c r="C2919" s="4" t="s">
        <v>451</v>
      </c>
      <c r="D2919" s="11" t="s">
        <v>775</v>
      </c>
      <c r="E2919" s="32" t="s">
        <v>540</v>
      </c>
      <c r="F2919" s="11" t="s">
        <v>710</v>
      </c>
      <c r="G2919" s="35">
        <v>5137693</v>
      </c>
      <c r="H2919" s="4" t="s">
        <v>4262</v>
      </c>
      <c r="I2919" s="4"/>
      <c r="J2919" s="4"/>
      <c r="K2919" s="4"/>
      <c r="L2919" s="4"/>
      <c r="M2919" s="33"/>
      <c r="N2919" s="38"/>
      <c r="O2919" s="33"/>
      <c r="P2919" s="244">
        <f t="shared" si="240"/>
        <v>476.928</v>
      </c>
      <c r="Q2919" s="25"/>
      <c r="R2919" s="25"/>
      <c r="S2919" s="25"/>
      <c r="T2919" s="109"/>
      <c r="U2919" s="25"/>
      <c r="V2919" s="25"/>
      <c r="W2919" s="25"/>
      <c r="X2919" s="25">
        <v>0</v>
      </c>
      <c r="Y2919" s="25"/>
      <c r="Z2919" s="25">
        <v>0</v>
      </c>
      <c r="AA2919" s="109"/>
      <c r="AB2919" s="25">
        <v>0</v>
      </c>
      <c r="AC2919" s="25">
        <v>0</v>
      </c>
      <c r="AD2919" s="25">
        <v>0</v>
      </c>
      <c r="AE2919" s="25">
        <v>0</v>
      </c>
      <c r="AF2919" s="25">
        <v>0</v>
      </c>
      <c r="AG2919" s="25">
        <v>0</v>
      </c>
      <c r="AH2919" s="109"/>
      <c r="AI2919" s="25">
        <v>0</v>
      </c>
      <c r="AJ2919" s="25">
        <v>0</v>
      </c>
      <c r="AK2919" s="123">
        <v>0</v>
      </c>
      <c r="AL2919" s="25">
        <v>0</v>
      </c>
      <c r="AM2919" s="25">
        <v>0</v>
      </c>
      <c r="AN2919" s="25">
        <v>0</v>
      </c>
      <c r="AO2919" s="109"/>
      <c r="AP2919" s="25">
        <v>476.928</v>
      </c>
      <c r="AQ2919" s="25">
        <v>0</v>
      </c>
      <c r="AR2919" s="25">
        <v>0</v>
      </c>
      <c r="AS2919" s="25">
        <v>0</v>
      </c>
      <c r="AT2919" s="25">
        <v>0</v>
      </c>
      <c r="AU2919" s="25">
        <v>0</v>
      </c>
      <c r="AW2919" t="str">
        <f t="shared" si="241"/>
        <v>Phạm Thanh Hà</v>
      </c>
      <c r="AX2919" s="27" t="str">
        <f t="shared" si="242"/>
        <v xml:space="preserve">Đoàn Thị Trang </v>
      </c>
      <c r="AY2919" s="4" t="str">
        <f t="shared" si="239"/>
        <v>VIN+</v>
      </c>
    </row>
    <row r="2920" spans="1:51" outlineLevel="1" x14ac:dyDescent="0.25">
      <c r="A2920" s="4" t="s">
        <v>1104</v>
      </c>
      <c r="B2920" s="4" t="s">
        <v>797</v>
      </c>
      <c r="C2920" s="4" t="s">
        <v>451</v>
      </c>
      <c r="D2920" s="11" t="s">
        <v>775</v>
      </c>
      <c r="E2920" s="32" t="s">
        <v>540</v>
      </c>
      <c r="F2920" s="11" t="s">
        <v>710</v>
      </c>
      <c r="G2920" s="35">
        <v>5130500</v>
      </c>
      <c r="H2920" s="4" t="s">
        <v>4263</v>
      </c>
      <c r="I2920" s="4"/>
      <c r="J2920" s="4"/>
      <c r="K2920" s="4"/>
      <c r="L2920" s="4"/>
      <c r="M2920" s="33"/>
      <c r="N2920" s="38"/>
      <c r="O2920" s="33"/>
      <c r="P2920" s="244">
        <f t="shared" si="240"/>
        <v>539.65499999999997</v>
      </c>
      <c r="Q2920" s="25"/>
      <c r="R2920" s="25"/>
      <c r="S2920" s="25"/>
      <c r="T2920" s="109"/>
      <c r="U2920" s="25"/>
      <c r="V2920" s="25"/>
      <c r="W2920" s="25"/>
      <c r="X2920" s="25">
        <v>0</v>
      </c>
      <c r="Y2920" s="25"/>
      <c r="Z2920" s="25">
        <v>0</v>
      </c>
      <c r="AA2920" s="109"/>
      <c r="AB2920" s="25">
        <v>0</v>
      </c>
      <c r="AC2920" s="25">
        <v>0</v>
      </c>
      <c r="AD2920" s="25">
        <v>0</v>
      </c>
      <c r="AE2920" s="25">
        <v>0</v>
      </c>
      <c r="AF2920" s="25">
        <v>0</v>
      </c>
      <c r="AG2920" s="25">
        <v>0</v>
      </c>
      <c r="AH2920" s="109"/>
      <c r="AI2920" s="25">
        <v>0</v>
      </c>
      <c r="AJ2920" s="25">
        <v>0</v>
      </c>
      <c r="AK2920" s="123">
        <v>0</v>
      </c>
      <c r="AL2920" s="25">
        <v>0</v>
      </c>
      <c r="AM2920" s="25">
        <v>0</v>
      </c>
      <c r="AN2920" s="25">
        <v>0</v>
      </c>
      <c r="AO2920" s="109"/>
      <c r="AP2920" s="25">
        <v>0</v>
      </c>
      <c r="AQ2920" s="25">
        <v>0</v>
      </c>
      <c r="AR2920" s="25">
        <v>0</v>
      </c>
      <c r="AS2920" s="25">
        <v>0</v>
      </c>
      <c r="AT2920" s="25">
        <v>0</v>
      </c>
      <c r="AU2920" s="25">
        <v>539.65499999999997</v>
      </c>
      <c r="AW2920" t="str">
        <f t="shared" si="241"/>
        <v>Phạm Thanh Hà</v>
      </c>
      <c r="AX2920" s="27" t="str">
        <f t="shared" si="242"/>
        <v xml:space="preserve">Đoàn Thị Trang </v>
      </c>
      <c r="AY2920" s="4" t="str">
        <f t="shared" si="239"/>
        <v>VIN+</v>
      </c>
    </row>
    <row r="2921" spans="1:51" outlineLevel="1" x14ac:dyDescent="0.25">
      <c r="A2921" s="4" t="s">
        <v>1104</v>
      </c>
      <c r="B2921" s="4" t="s">
        <v>797</v>
      </c>
      <c r="C2921" s="4" t="s">
        <v>451</v>
      </c>
      <c r="D2921" s="11" t="s">
        <v>775</v>
      </c>
      <c r="E2921" s="32" t="s">
        <v>540</v>
      </c>
      <c r="F2921" s="11" t="s">
        <v>710</v>
      </c>
      <c r="G2921" s="35">
        <v>5139923</v>
      </c>
      <c r="H2921" s="4" t="s">
        <v>4264</v>
      </c>
      <c r="I2921" s="4"/>
      <c r="J2921" s="4"/>
      <c r="K2921" s="4"/>
      <c r="L2921" s="4"/>
      <c r="M2921" s="33"/>
      <c r="N2921" s="38"/>
      <c r="O2921" s="33"/>
      <c r="P2921" s="244">
        <f t="shared" si="240"/>
        <v>180.59800000000001</v>
      </c>
      <c r="Q2921" s="25"/>
      <c r="R2921" s="25"/>
      <c r="S2921" s="25"/>
      <c r="T2921" s="109"/>
      <c r="U2921" s="25"/>
      <c r="V2921" s="25"/>
      <c r="W2921" s="25"/>
      <c r="X2921" s="25">
        <v>0</v>
      </c>
      <c r="Y2921" s="25"/>
      <c r="Z2921" s="25">
        <v>0</v>
      </c>
      <c r="AA2921" s="109"/>
      <c r="AB2921" s="25">
        <v>0</v>
      </c>
      <c r="AC2921" s="25">
        <v>0</v>
      </c>
      <c r="AD2921" s="25">
        <v>0</v>
      </c>
      <c r="AE2921" s="25">
        <v>0</v>
      </c>
      <c r="AF2921" s="25">
        <v>0</v>
      </c>
      <c r="AG2921" s="25">
        <v>0</v>
      </c>
      <c r="AH2921" s="109"/>
      <c r="AI2921" s="25">
        <v>0</v>
      </c>
      <c r="AJ2921" s="25">
        <v>0</v>
      </c>
      <c r="AK2921" s="123">
        <v>0</v>
      </c>
      <c r="AL2921" s="25">
        <v>0</v>
      </c>
      <c r="AM2921" s="25">
        <v>0</v>
      </c>
      <c r="AN2921" s="25">
        <v>0</v>
      </c>
      <c r="AO2921" s="109"/>
      <c r="AP2921" s="25">
        <v>0</v>
      </c>
      <c r="AQ2921" s="25">
        <v>0</v>
      </c>
      <c r="AR2921" s="25">
        <v>0</v>
      </c>
      <c r="AS2921" s="25">
        <v>0</v>
      </c>
      <c r="AT2921" s="25">
        <v>0</v>
      </c>
      <c r="AU2921" s="25">
        <v>180.59800000000001</v>
      </c>
      <c r="AW2921" t="str">
        <f t="shared" si="241"/>
        <v>Phạm Thanh Hà</v>
      </c>
      <c r="AX2921" s="27" t="str">
        <f t="shared" si="242"/>
        <v xml:space="preserve">Đoàn Thị Trang </v>
      </c>
      <c r="AY2921" s="4" t="str">
        <f t="shared" si="239"/>
        <v>VIN+</v>
      </c>
    </row>
    <row r="2922" spans="1:51" outlineLevel="1" x14ac:dyDescent="0.25">
      <c r="A2922" s="4" t="s">
        <v>1104</v>
      </c>
      <c r="B2922" s="4" t="s">
        <v>797</v>
      </c>
      <c r="C2922" s="4" t="s">
        <v>451</v>
      </c>
      <c r="D2922" s="11" t="s">
        <v>775</v>
      </c>
      <c r="E2922" s="32" t="s">
        <v>540</v>
      </c>
      <c r="F2922" s="11" t="s">
        <v>710</v>
      </c>
      <c r="G2922" s="35">
        <v>5134267</v>
      </c>
      <c r="H2922" s="4" t="s">
        <v>4265</v>
      </c>
      <c r="I2922" s="4"/>
      <c r="J2922" s="4"/>
      <c r="K2922" s="4"/>
      <c r="L2922" s="4"/>
      <c r="M2922" s="33"/>
      <c r="N2922" s="38"/>
      <c r="O2922" s="33"/>
      <c r="P2922" s="244">
        <f t="shared" si="240"/>
        <v>0</v>
      </c>
      <c r="Q2922" s="25"/>
      <c r="R2922" s="25"/>
      <c r="S2922" s="25"/>
      <c r="T2922" s="109"/>
      <c r="U2922" s="25"/>
      <c r="V2922" s="25"/>
      <c r="W2922" s="25"/>
      <c r="X2922" s="25">
        <v>0</v>
      </c>
      <c r="Y2922" s="25"/>
      <c r="Z2922" s="25">
        <v>0</v>
      </c>
      <c r="AA2922" s="109"/>
      <c r="AB2922" s="25">
        <v>0</v>
      </c>
      <c r="AC2922" s="25">
        <v>0</v>
      </c>
      <c r="AD2922" s="25">
        <v>0</v>
      </c>
      <c r="AE2922" s="25">
        <v>0</v>
      </c>
      <c r="AF2922" s="25">
        <v>0</v>
      </c>
      <c r="AG2922" s="25">
        <v>0</v>
      </c>
      <c r="AH2922" s="109"/>
      <c r="AI2922" s="25">
        <v>0</v>
      </c>
      <c r="AJ2922" s="25">
        <v>0</v>
      </c>
      <c r="AK2922" s="123">
        <v>0</v>
      </c>
      <c r="AL2922" s="25">
        <v>0</v>
      </c>
      <c r="AM2922" s="25">
        <v>0</v>
      </c>
      <c r="AN2922" s="25">
        <v>0</v>
      </c>
      <c r="AO2922" s="109"/>
      <c r="AP2922" s="25">
        <v>0</v>
      </c>
      <c r="AQ2922" s="25">
        <v>0</v>
      </c>
      <c r="AR2922" s="25">
        <v>0</v>
      </c>
      <c r="AS2922" s="25">
        <v>0</v>
      </c>
      <c r="AT2922" s="25">
        <v>0</v>
      </c>
      <c r="AU2922" s="25">
        <v>0</v>
      </c>
      <c r="AW2922" t="str">
        <f t="shared" si="241"/>
        <v>Phạm Thanh Hà</v>
      </c>
      <c r="AX2922" s="27" t="str">
        <f t="shared" si="242"/>
        <v xml:space="preserve">Đoàn Thị Trang </v>
      </c>
      <c r="AY2922" s="4" t="str">
        <f t="shared" ref="AY2922:AY2985" si="243">+B2922</f>
        <v>VIN+</v>
      </c>
    </row>
    <row r="2923" spans="1:51" outlineLevel="1" x14ac:dyDescent="0.25">
      <c r="A2923" s="4" t="s">
        <v>1104</v>
      </c>
      <c r="B2923" s="4" t="s">
        <v>797</v>
      </c>
      <c r="C2923" s="4" t="s">
        <v>451</v>
      </c>
      <c r="D2923" s="11" t="s">
        <v>775</v>
      </c>
      <c r="E2923" s="32" t="s">
        <v>540</v>
      </c>
      <c r="F2923" s="11" t="s">
        <v>710</v>
      </c>
      <c r="G2923" s="35">
        <v>5125847</v>
      </c>
      <c r="H2923" s="4" t="s">
        <v>4266</v>
      </c>
      <c r="I2923" s="4"/>
      <c r="J2923" s="4"/>
      <c r="K2923" s="4"/>
      <c r="L2923" s="4"/>
      <c r="M2923" s="33"/>
      <c r="N2923" s="38"/>
      <c r="O2923" s="33"/>
      <c r="P2923" s="244">
        <f t="shared" si="240"/>
        <v>359.05700000000002</v>
      </c>
      <c r="Q2923" s="25"/>
      <c r="R2923" s="25"/>
      <c r="S2923" s="25"/>
      <c r="T2923" s="109"/>
      <c r="U2923" s="25"/>
      <c r="V2923" s="25"/>
      <c r="W2923" s="25"/>
      <c r="X2923" s="25">
        <v>0</v>
      </c>
      <c r="Y2923" s="25"/>
      <c r="Z2923" s="25">
        <v>0</v>
      </c>
      <c r="AA2923" s="109"/>
      <c r="AB2923" s="25">
        <v>0</v>
      </c>
      <c r="AC2923" s="25">
        <v>0</v>
      </c>
      <c r="AD2923" s="25">
        <v>0</v>
      </c>
      <c r="AE2923" s="25">
        <v>0</v>
      </c>
      <c r="AF2923" s="25">
        <v>0</v>
      </c>
      <c r="AG2923" s="25">
        <v>0</v>
      </c>
      <c r="AH2923" s="109"/>
      <c r="AI2923" s="25">
        <v>0</v>
      </c>
      <c r="AJ2923" s="25">
        <v>0</v>
      </c>
      <c r="AK2923" s="123">
        <v>0</v>
      </c>
      <c r="AL2923" s="25">
        <v>0</v>
      </c>
      <c r="AM2923" s="25">
        <v>0</v>
      </c>
      <c r="AN2923" s="25">
        <v>0</v>
      </c>
      <c r="AO2923" s="109"/>
      <c r="AP2923" s="25">
        <v>359.05700000000002</v>
      </c>
      <c r="AQ2923" s="25">
        <v>0</v>
      </c>
      <c r="AR2923" s="25">
        <v>0</v>
      </c>
      <c r="AS2923" s="25">
        <v>0</v>
      </c>
      <c r="AT2923" s="25">
        <v>0</v>
      </c>
      <c r="AU2923" s="25">
        <v>0</v>
      </c>
      <c r="AW2923" t="str">
        <f t="shared" si="241"/>
        <v>Phạm Thanh Hà</v>
      </c>
      <c r="AX2923" s="27" t="str">
        <f t="shared" si="242"/>
        <v xml:space="preserve">Đoàn Thị Trang </v>
      </c>
      <c r="AY2923" s="4" t="str">
        <f t="shared" si="243"/>
        <v>VIN+</v>
      </c>
    </row>
    <row r="2924" spans="1:51" outlineLevel="1" x14ac:dyDescent="0.25">
      <c r="A2924" s="4" t="s">
        <v>1104</v>
      </c>
      <c r="B2924" s="4" t="s">
        <v>797</v>
      </c>
      <c r="C2924" s="4" t="s">
        <v>451</v>
      </c>
      <c r="D2924" s="11" t="s">
        <v>775</v>
      </c>
      <c r="E2924" s="32" t="s">
        <v>540</v>
      </c>
      <c r="F2924" s="11" t="s">
        <v>710</v>
      </c>
      <c r="G2924" s="35">
        <v>5272176</v>
      </c>
      <c r="H2924" s="4" t="s">
        <v>4267</v>
      </c>
      <c r="I2924" s="4"/>
      <c r="J2924" s="4"/>
      <c r="K2924" s="4"/>
      <c r="L2924" s="4"/>
      <c r="M2924" s="33"/>
      <c r="N2924" s="38"/>
      <c r="O2924" s="33"/>
      <c r="P2924" s="244">
        <f t="shared" si="240"/>
        <v>180.59800000000001</v>
      </c>
      <c r="Q2924" s="25"/>
      <c r="R2924" s="25"/>
      <c r="S2924" s="25"/>
      <c r="T2924" s="109"/>
      <c r="U2924" s="25"/>
      <c r="V2924" s="25"/>
      <c r="W2924" s="25"/>
      <c r="X2924" s="25">
        <v>0</v>
      </c>
      <c r="Y2924" s="25"/>
      <c r="Z2924" s="25">
        <v>0</v>
      </c>
      <c r="AA2924" s="109"/>
      <c r="AB2924" s="25">
        <v>0</v>
      </c>
      <c r="AC2924" s="25">
        <v>0</v>
      </c>
      <c r="AD2924" s="25">
        <v>0</v>
      </c>
      <c r="AE2924" s="25">
        <v>0</v>
      </c>
      <c r="AF2924" s="25">
        <v>0</v>
      </c>
      <c r="AG2924" s="25">
        <v>0</v>
      </c>
      <c r="AH2924" s="109"/>
      <c r="AI2924" s="25">
        <v>0</v>
      </c>
      <c r="AJ2924" s="25">
        <v>0</v>
      </c>
      <c r="AK2924" s="123">
        <v>0</v>
      </c>
      <c r="AL2924" s="25">
        <v>0</v>
      </c>
      <c r="AM2924" s="25">
        <v>0</v>
      </c>
      <c r="AN2924" s="25">
        <v>0</v>
      </c>
      <c r="AO2924" s="109"/>
      <c r="AP2924" s="25">
        <v>0</v>
      </c>
      <c r="AQ2924" s="25">
        <v>0</v>
      </c>
      <c r="AR2924" s="25">
        <v>0</v>
      </c>
      <c r="AS2924" s="25">
        <v>0</v>
      </c>
      <c r="AT2924" s="25">
        <v>0</v>
      </c>
      <c r="AU2924" s="25">
        <v>180.59800000000001</v>
      </c>
      <c r="AW2924" t="str">
        <f t="shared" si="241"/>
        <v>Phạm Thanh Hà</v>
      </c>
      <c r="AX2924" s="27" t="str">
        <f t="shared" si="242"/>
        <v xml:space="preserve">Đoàn Thị Trang </v>
      </c>
      <c r="AY2924" s="4" t="str">
        <f t="shared" si="243"/>
        <v>VIN+</v>
      </c>
    </row>
    <row r="2925" spans="1:51" outlineLevel="1" x14ac:dyDescent="0.25">
      <c r="A2925" s="4" t="s">
        <v>1104</v>
      </c>
      <c r="B2925" s="4" t="s">
        <v>797</v>
      </c>
      <c r="C2925" s="4" t="s">
        <v>451</v>
      </c>
      <c r="D2925" s="11" t="s">
        <v>775</v>
      </c>
      <c r="E2925" s="32" t="s">
        <v>540</v>
      </c>
      <c r="F2925" s="11" t="s">
        <v>710</v>
      </c>
      <c r="G2925" s="35">
        <v>5293982</v>
      </c>
      <c r="H2925" s="4" t="s">
        <v>4268</v>
      </c>
      <c r="I2925" s="4"/>
      <c r="J2925" s="4"/>
      <c r="K2925" s="4"/>
      <c r="L2925" s="4"/>
      <c r="M2925" s="33"/>
      <c r="N2925" s="38"/>
      <c r="O2925" s="33"/>
      <c r="P2925" s="244">
        <f t="shared" si="240"/>
        <v>597.52099999999996</v>
      </c>
      <c r="Q2925" s="25"/>
      <c r="R2925" s="25"/>
      <c r="S2925" s="25"/>
      <c r="T2925" s="109"/>
      <c r="U2925" s="25"/>
      <c r="V2925" s="25"/>
      <c r="W2925" s="25"/>
      <c r="X2925" s="25">
        <v>0</v>
      </c>
      <c r="Y2925" s="25"/>
      <c r="Z2925" s="25">
        <v>0</v>
      </c>
      <c r="AA2925" s="109"/>
      <c r="AB2925" s="25">
        <v>0</v>
      </c>
      <c r="AC2925" s="25">
        <v>0</v>
      </c>
      <c r="AD2925" s="25">
        <v>0</v>
      </c>
      <c r="AE2925" s="25">
        <v>0</v>
      </c>
      <c r="AF2925" s="25">
        <v>0</v>
      </c>
      <c r="AG2925" s="25">
        <v>0</v>
      </c>
      <c r="AH2925" s="109"/>
      <c r="AI2925" s="25">
        <v>0</v>
      </c>
      <c r="AJ2925" s="25">
        <v>0</v>
      </c>
      <c r="AK2925" s="123">
        <v>0</v>
      </c>
      <c r="AL2925" s="25">
        <v>0</v>
      </c>
      <c r="AM2925" s="25">
        <v>0</v>
      </c>
      <c r="AN2925" s="25">
        <v>0</v>
      </c>
      <c r="AO2925" s="109"/>
      <c r="AP2925" s="25">
        <v>597.52099999999996</v>
      </c>
      <c r="AQ2925" s="25">
        <v>0</v>
      </c>
      <c r="AR2925" s="25">
        <v>0</v>
      </c>
      <c r="AS2925" s="25">
        <v>0</v>
      </c>
      <c r="AT2925" s="25">
        <v>0</v>
      </c>
      <c r="AU2925" s="25">
        <v>0</v>
      </c>
      <c r="AW2925" t="str">
        <f t="shared" si="241"/>
        <v>Phạm Thanh Hà</v>
      </c>
      <c r="AX2925" s="27" t="str">
        <f t="shared" si="242"/>
        <v xml:space="preserve">Đoàn Thị Trang </v>
      </c>
      <c r="AY2925" s="4" t="str">
        <f t="shared" si="243"/>
        <v>VIN+</v>
      </c>
    </row>
    <row r="2926" spans="1:51" outlineLevel="1" x14ac:dyDescent="0.25">
      <c r="A2926" s="4" t="s">
        <v>1104</v>
      </c>
      <c r="B2926" s="4" t="s">
        <v>797</v>
      </c>
      <c r="C2926" s="4" t="s">
        <v>451</v>
      </c>
      <c r="D2926" s="11" t="s">
        <v>775</v>
      </c>
      <c r="E2926" s="32" t="s">
        <v>540</v>
      </c>
      <c r="F2926" s="11" t="s">
        <v>710</v>
      </c>
      <c r="G2926" s="35">
        <v>5296259</v>
      </c>
      <c r="H2926" s="4" t="s">
        <v>4269</v>
      </c>
      <c r="I2926" s="4"/>
      <c r="J2926" s="4"/>
      <c r="K2926" s="4"/>
      <c r="L2926" s="4"/>
      <c r="M2926" s="33"/>
      <c r="N2926" s="38"/>
      <c r="O2926" s="33"/>
      <c r="P2926" s="244">
        <f t="shared" si="240"/>
        <v>419.06200000000001</v>
      </c>
      <c r="Q2926" s="25"/>
      <c r="R2926" s="25"/>
      <c r="S2926" s="25"/>
      <c r="T2926" s="109"/>
      <c r="U2926" s="25"/>
      <c r="V2926" s="25"/>
      <c r="W2926" s="25"/>
      <c r="X2926" s="25">
        <v>0</v>
      </c>
      <c r="Y2926" s="25"/>
      <c r="Z2926" s="25">
        <v>0</v>
      </c>
      <c r="AA2926" s="109"/>
      <c r="AB2926" s="25">
        <v>0</v>
      </c>
      <c r="AC2926" s="25">
        <v>0</v>
      </c>
      <c r="AD2926" s="25">
        <v>0</v>
      </c>
      <c r="AE2926" s="25">
        <v>0</v>
      </c>
      <c r="AF2926" s="25">
        <v>0</v>
      </c>
      <c r="AG2926" s="25">
        <v>0</v>
      </c>
      <c r="AH2926" s="109"/>
      <c r="AI2926" s="25">
        <v>0</v>
      </c>
      <c r="AJ2926" s="25">
        <v>0</v>
      </c>
      <c r="AK2926" s="123">
        <v>419.06200000000001</v>
      </c>
      <c r="AL2926" s="25">
        <v>0</v>
      </c>
      <c r="AM2926" s="25">
        <v>0</v>
      </c>
      <c r="AN2926" s="25">
        <v>0</v>
      </c>
      <c r="AO2926" s="109"/>
      <c r="AP2926" s="25">
        <v>0</v>
      </c>
      <c r="AQ2926" s="25">
        <v>0</v>
      </c>
      <c r="AR2926" s="25">
        <v>0</v>
      </c>
      <c r="AS2926" s="25">
        <v>0</v>
      </c>
      <c r="AT2926" s="25">
        <v>0</v>
      </c>
      <c r="AU2926" s="25">
        <v>0</v>
      </c>
      <c r="AW2926" t="str">
        <f t="shared" si="241"/>
        <v>Phạm Thanh Hà</v>
      </c>
      <c r="AX2926" s="27" t="str">
        <f t="shared" si="242"/>
        <v xml:space="preserve">Đoàn Thị Trang </v>
      </c>
      <c r="AY2926" s="4" t="str">
        <f t="shared" si="243"/>
        <v>VIN+</v>
      </c>
    </row>
    <row r="2927" spans="1:51" outlineLevel="1" x14ac:dyDescent="0.25">
      <c r="A2927" s="4" t="s">
        <v>1104</v>
      </c>
      <c r="B2927" s="4" t="s">
        <v>797</v>
      </c>
      <c r="C2927" s="4" t="s">
        <v>451</v>
      </c>
      <c r="D2927" s="11" t="s">
        <v>775</v>
      </c>
      <c r="E2927" s="32" t="s">
        <v>540</v>
      </c>
      <c r="F2927" s="11" t="s">
        <v>710</v>
      </c>
      <c r="G2927" s="35">
        <v>5292125</v>
      </c>
      <c r="H2927" s="4" t="s">
        <v>4270</v>
      </c>
      <c r="I2927" s="4"/>
      <c r="J2927" s="4"/>
      <c r="K2927" s="4"/>
      <c r="L2927" s="4"/>
      <c r="M2927" s="33"/>
      <c r="N2927" s="38"/>
      <c r="O2927" s="33"/>
      <c r="P2927" s="244">
        <f t="shared" si="240"/>
        <v>303.49700000000001</v>
      </c>
      <c r="Q2927" s="25"/>
      <c r="R2927" s="25"/>
      <c r="S2927" s="25"/>
      <c r="T2927" s="109"/>
      <c r="U2927" s="25"/>
      <c r="V2927" s="25"/>
      <c r="W2927" s="25"/>
      <c r="X2927" s="25">
        <v>0</v>
      </c>
      <c r="Y2927" s="25"/>
      <c r="Z2927" s="25">
        <v>0</v>
      </c>
      <c r="AA2927" s="109"/>
      <c r="AB2927" s="25">
        <v>0</v>
      </c>
      <c r="AC2927" s="25">
        <v>0</v>
      </c>
      <c r="AD2927" s="25">
        <v>0</v>
      </c>
      <c r="AE2927" s="25">
        <v>0</v>
      </c>
      <c r="AF2927" s="25">
        <v>0</v>
      </c>
      <c r="AG2927" s="25">
        <v>0</v>
      </c>
      <c r="AH2927" s="109"/>
      <c r="AI2927" s="25">
        <v>0</v>
      </c>
      <c r="AJ2927" s="25">
        <v>0</v>
      </c>
      <c r="AK2927" s="123">
        <v>0</v>
      </c>
      <c r="AL2927" s="25">
        <v>0</v>
      </c>
      <c r="AM2927" s="25">
        <v>0</v>
      </c>
      <c r="AN2927" s="25">
        <v>0</v>
      </c>
      <c r="AO2927" s="109"/>
      <c r="AP2927" s="25">
        <v>0</v>
      </c>
      <c r="AQ2927" s="25">
        <v>0</v>
      </c>
      <c r="AR2927" s="25">
        <v>0</v>
      </c>
      <c r="AS2927" s="25">
        <v>0</v>
      </c>
      <c r="AT2927" s="25">
        <v>0</v>
      </c>
      <c r="AU2927" s="25">
        <v>303.49700000000001</v>
      </c>
      <c r="AW2927" t="str">
        <f t="shared" si="241"/>
        <v>Phạm Thanh Hà</v>
      </c>
      <c r="AX2927" s="27" t="str">
        <f t="shared" si="242"/>
        <v xml:space="preserve">Đoàn Thị Trang </v>
      </c>
      <c r="AY2927" s="4" t="str">
        <f t="shared" si="243"/>
        <v>VIN+</v>
      </c>
    </row>
    <row r="2928" spans="1:51" outlineLevel="1" x14ac:dyDescent="0.25">
      <c r="A2928" s="4" t="s">
        <v>1104</v>
      </c>
      <c r="B2928" s="4" t="s">
        <v>797</v>
      </c>
      <c r="C2928" s="4" t="s">
        <v>451</v>
      </c>
      <c r="D2928" s="11" t="s">
        <v>775</v>
      </c>
      <c r="E2928" s="32" t="s">
        <v>540</v>
      </c>
      <c r="F2928" s="11" t="s">
        <v>710</v>
      </c>
      <c r="G2928" s="35">
        <v>5133147</v>
      </c>
      <c r="H2928" s="4" t="s">
        <v>4271</v>
      </c>
      <c r="I2928" s="4"/>
      <c r="J2928" s="4"/>
      <c r="K2928" s="4"/>
      <c r="L2928" s="4"/>
      <c r="M2928" s="33"/>
      <c r="N2928" s="38"/>
      <c r="O2928" s="33"/>
      <c r="P2928" s="244">
        <f t="shared" si="240"/>
        <v>720.25199999999995</v>
      </c>
      <c r="Q2928" s="25"/>
      <c r="R2928" s="25"/>
      <c r="S2928" s="25"/>
      <c r="T2928" s="109"/>
      <c r="U2928" s="25"/>
      <c r="V2928" s="25"/>
      <c r="W2928" s="25"/>
      <c r="X2928" s="25">
        <v>0</v>
      </c>
      <c r="Y2928" s="25"/>
      <c r="Z2928" s="25">
        <v>0</v>
      </c>
      <c r="AA2928" s="109"/>
      <c r="AB2928" s="25">
        <v>0</v>
      </c>
      <c r="AC2928" s="25">
        <v>0</v>
      </c>
      <c r="AD2928" s="25">
        <v>0</v>
      </c>
      <c r="AE2928" s="25">
        <v>0</v>
      </c>
      <c r="AF2928" s="25">
        <v>0</v>
      </c>
      <c r="AG2928" s="25">
        <v>0</v>
      </c>
      <c r="AH2928" s="109"/>
      <c r="AI2928" s="25">
        <v>0</v>
      </c>
      <c r="AJ2928" s="25">
        <v>0</v>
      </c>
      <c r="AK2928" s="123">
        <v>0</v>
      </c>
      <c r="AL2928" s="25">
        <v>0</v>
      </c>
      <c r="AM2928" s="25">
        <v>0</v>
      </c>
      <c r="AN2928" s="25">
        <v>0</v>
      </c>
      <c r="AO2928" s="109"/>
      <c r="AP2928" s="25">
        <v>0</v>
      </c>
      <c r="AQ2928" s="25">
        <v>0</v>
      </c>
      <c r="AR2928" s="25">
        <v>0</v>
      </c>
      <c r="AS2928" s="25">
        <v>0</v>
      </c>
      <c r="AT2928" s="25">
        <v>0</v>
      </c>
      <c r="AU2928" s="25">
        <v>720.25199999999995</v>
      </c>
      <c r="AW2928" t="str">
        <f t="shared" si="241"/>
        <v>Phạm Thanh Hà</v>
      </c>
      <c r="AX2928" s="27" t="str">
        <f t="shared" si="242"/>
        <v xml:space="preserve">Đoàn Thị Trang </v>
      </c>
      <c r="AY2928" s="4" t="str">
        <f t="shared" si="243"/>
        <v>VIN+</v>
      </c>
    </row>
    <row r="2929" spans="1:51" outlineLevel="1" x14ac:dyDescent="0.25">
      <c r="A2929" s="4" t="s">
        <v>1104</v>
      </c>
      <c r="B2929" s="4" t="s">
        <v>797</v>
      </c>
      <c r="C2929" s="4" t="s">
        <v>451</v>
      </c>
      <c r="D2929" s="11" t="s">
        <v>775</v>
      </c>
      <c r="E2929" s="32" t="s">
        <v>540</v>
      </c>
      <c r="F2929" s="11" t="s">
        <v>710</v>
      </c>
      <c r="G2929" s="35">
        <v>5294479</v>
      </c>
      <c r="H2929" s="4" t="s">
        <v>4272</v>
      </c>
      <c r="I2929" s="4"/>
      <c r="J2929" s="4"/>
      <c r="K2929" s="4"/>
      <c r="L2929" s="4"/>
      <c r="M2929" s="33"/>
      <c r="N2929" s="38"/>
      <c r="O2929" s="33"/>
      <c r="P2929" s="244">
        <f t="shared" si="240"/>
        <v>180.59800000000001</v>
      </c>
      <c r="Q2929" s="25"/>
      <c r="R2929" s="25"/>
      <c r="S2929" s="25"/>
      <c r="T2929" s="109"/>
      <c r="U2929" s="25"/>
      <c r="V2929" s="25"/>
      <c r="W2929" s="25"/>
      <c r="X2929" s="25">
        <v>0</v>
      </c>
      <c r="Y2929" s="25"/>
      <c r="Z2929" s="25">
        <v>0</v>
      </c>
      <c r="AA2929" s="109"/>
      <c r="AB2929" s="25">
        <v>0</v>
      </c>
      <c r="AC2929" s="25">
        <v>0</v>
      </c>
      <c r="AD2929" s="25">
        <v>0</v>
      </c>
      <c r="AE2929" s="25">
        <v>0</v>
      </c>
      <c r="AF2929" s="25">
        <v>0</v>
      </c>
      <c r="AG2929" s="25">
        <v>0</v>
      </c>
      <c r="AH2929" s="109"/>
      <c r="AI2929" s="25">
        <v>0</v>
      </c>
      <c r="AJ2929" s="25">
        <v>0</v>
      </c>
      <c r="AK2929" s="123">
        <v>0</v>
      </c>
      <c r="AL2929" s="25">
        <v>0</v>
      </c>
      <c r="AM2929" s="25">
        <v>0</v>
      </c>
      <c r="AN2929" s="25">
        <v>0</v>
      </c>
      <c r="AO2929" s="109"/>
      <c r="AP2929" s="25">
        <v>0</v>
      </c>
      <c r="AQ2929" s="25">
        <v>0</v>
      </c>
      <c r="AR2929" s="25">
        <v>0</v>
      </c>
      <c r="AS2929" s="25">
        <v>0</v>
      </c>
      <c r="AT2929" s="25">
        <v>0</v>
      </c>
      <c r="AU2929" s="25">
        <v>180.59800000000001</v>
      </c>
      <c r="AW2929" t="str">
        <f t="shared" si="241"/>
        <v>Phạm Thanh Hà</v>
      </c>
      <c r="AX2929" s="27" t="str">
        <f t="shared" si="242"/>
        <v xml:space="preserve">Đoàn Thị Trang </v>
      </c>
      <c r="AY2929" s="4" t="str">
        <f t="shared" si="243"/>
        <v>VIN+</v>
      </c>
    </row>
    <row r="2930" spans="1:51" outlineLevel="1" x14ac:dyDescent="0.25">
      <c r="A2930" s="4" t="s">
        <v>1104</v>
      </c>
      <c r="B2930" s="4" t="s">
        <v>797</v>
      </c>
      <c r="C2930" s="4" t="s">
        <v>451</v>
      </c>
      <c r="D2930" s="11" t="s">
        <v>775</v>
      </c>
      <c r="E2930" s="32" t="s">
        <v>540</v>
      </c>
      <c r="F2930" s="11" t="s">
        <v>710</v>
      </c>
      <c r="G2930" s="35">
        <v>5273964</v>
      </c>
      <c r="H2930" s="4" t="s">
        <v>4273</v>
      </c>
      <c r="I2930" s="4"/>
      <c r="J2930" s="4"/>
      <c r="K2930" s="4"/>
      <c r="L2930" s="4"/>
      <c r="M2930" s="33"/>
      <c r="N2930" s="38"/>
      <c r="O2930" s="33"/>
      <c r="P2930" s="244">
        <f t="shared" si="240"/>
        <v>361.19499999999999</v>
      </c>
      <c r="Q2930" s="25"/>
      <c r="R2930" s="25"/>
      <c r="S2930" s="25"/>
      <c r="T2930" s="109"/>
      <c r="U2930" s="25"/>
      <c r="V2930" s="25"/>
      <c r="W2930" s="25"/>
      <c r="X2930" s="25">
        <v>0</v>
      </c>
      <c r="Y2930" s="25"/>
      <c r="Z2930" s="25">
        <v>0</v>
      </c>
      <c r="AA2930" s="109"/>
      <c r="AB2930" s="25">
        <v>0</v>
      </c>
      <c r="AC2930" s="25">
        <v>0</v>
      </c>
      <c r="AD2930" s="25">
        <v>0</v>
      </c>
      <c r="AE2930" s="25">
        <v>0</v>
      </c>
      <c r="AF2930" s="25">
        <v>0</v>
      </c>
      <c r="AG2930" s="25">
        <v>0</v>
      </c>
      <c r="AH2930" s="109"/>
      <c r="AI2930" s="25">
        <v>0</v>
      </c>
      <c r="AJ2930" s="25">
        <v>0</v>
      </c>
      <c r="AK2930" s="123">
        <v>361.19499999999999</v>
      </c>
      <c r="AL2930" s="25">
        <v>0</v>
      </c>
      <c r="AM2930" s="25">
        <v>0</v>
      </c>
      <c r="AN2930" s="25">
        <v>0</v>
      </c>
      <c r="AO2930" s="109"/>
      <c r="AP2930" s="25">
        <v>0</v>
      </c>
      <c r="AQ2930" s="25">
        <v>0</v>
      </c>
      <c r="AR2930" s="25">
        <v>0</v>
      </c>
      <c r="AS2930" s="25">
        <v>0</v>
      </c>
      <c r="AT2930" s="25">
        <v>0</v>
      </c>
      <c r="AU2930" s="25">
        <v>0</v>
      </c>
      <c r="AW2930" t="str">
        <f t="shared" si="241"/>
        <v>Phạm Thanh Hà</v>
      </c>
      <c r="AX2930" s="27" t="str">
        <f t="shared" si="242"/>
        <v xml:space="preserve">Đoàn Thị Trang </v>
      </c>
      <c r="AY2930" s="4" t="str">
        <f t="shared" si="243"/>
        <v>VIN+</v>
      </c>
    </row>
    <row r="2931" spans="1:51" outlineLevel="1" x14ac:dyDescent="0.25">
      <c r="A2931" s="4" t="s">
        <v>1104</v>
      </c>
      <c r="B2931" s="4" t="s">
        <v>797</v>
      </c>
      <c r="C2931" s="4" t="s">
        <v>451</v>
      </c>
      <c r="D2931" s="11" t="s">
        <v>775</v>
      </c>
      <c r="E2931" s="32" t="s">
        <v>540</v>
      </c>
      <c r="F2931" s="11" t="s">
        <v>710</v>
      </c>
      <c r="G2931" s="35">
        <v>5130368</v>
      </c>
      <c r="H2931" s="4" t="s">
        <v>4274</v>
      </c>
      <c r="I2931" s="4"/>
      <c r="J2931" s="4"/>
      <c r="K2931" s="4"/>
      <c r="L2931" s="4"/>
      <c r="M2931" s="33"/>
      <c r="N2931" s="38"/>
      <c r="O2931" s="33"/>
      <c r="P2931" s="244">
        <f t="shared" si="240"/>
        <v>476.928</v>
      </c>
      <c r="Q2931" s="25"/>
      <c r="R2931" s="25"/>
      <c r="S2931" s="25"/>
      <c r="T2931" s="109"/>
      <c r="U2931" s="25"/>
      <c r="V2931" s="25"/>
      <c r="W2931" s="25"/>
      <c r="X2931" s="25">
        <v>0</v>
      </c>
      <c r="Y2931" s="25"/>
      <c r="Z2931" s="25">
        <v>0</v>
      </c>
      <c r="AA2931" s="109"/>
      <c r="AB2931" s="25">
        <v>0</v>
      </c>
      <c r="AC2931" s="25">
        <v>0</v>
      </c>
      <c r="AD2931" s="25">
        <v>0</v>
      </c>
      <c r="AE2931" s="25">
        <v>0</v>
      </c>
      <c r="AF2931" s="25">
        <v>0</v>
      </c>
      <c r="AG2931" s="25">
        <v>0</v>
      </c>
      <c r="AH2931" s="109"/>
      <c r="AI2931" s="25">
        <v>0</v>
      </c>
      <c r="AJ2931" s="25">
        <v>0</v>
      </c>
      <c r="AK2931" s="123">
        <v>0</v>
      </c>
      <c r="AL2931" s="25">
        <v>0</v>
      </c>
      <c r="AM2931" s="25">
        <v>0</v>
      </c>
      <c r="AN2931" s="25">
        <v>0</v>
      </c>
      <c r="AO2931" s="109"/>
      <c r="AP2931" s="25">
        <v>0</v>
      </c>
      <c r="AQ2931" s="25">
        <v>0</v>
      </c>
      <c r="AR2931" s="25">
        <v>0</v>
      </c>
      <c r="AS2931" s="25">
        <v>0</v>
      </c>
      <c r="AT2931" s="25">
        <v>0</v>
      </c>
      <c r="AU2931" s="25">
        <v>476.928</v>
      </c>
      <c r="AW2931" t="str">
        <f t="shared" si="241"/>
        <v>Phạm Thanh Hà</v>
      </c>
      <c r="AX2931" s="27" t="str">
        <f t="shared" si="242"/>
        <v xml:space="preserve">Đoàn Thị Trang </v>
      </c>
      <c r="AY2931" s="4" t="str">
        <f t="shared" si="243"/>
        <v>VIN+</v>
      </c>
    </row>
    <row r="2932" spans="1:51" outlineLevel="1" x14ac:dyDescent="0.25">
      <c r="A2932" s="4" t="s">
        <v>1104</v>
      </c>
      <c r="B2932" s="4" t="s">
        <v>797</v>
      </c>
      <c r="C2932" s="4" t="s">
        <v>451</v>
      </c>
      <c r="D2932" s="11" t="s">
        <v>775</v>
      </c>
      <c r="E2932" s="32" t="s">
        <v>540</v>
      </c>
      <c r="F2932" s="11" t="s">
        <v>710</v>
      </c>
      <c r="G2932" s="35">
        <v>5336557</v>
      </c>
      <c r="H2932" s="4" t="s">
        <v>4275</v>
      </c>
      <c r="I2932" s="4"/>
      <c r="J2932" s="4"/>
      <c r="K2932" s="4"/>
      <c r="L2932" s="4"/>
      <c r="M2932" s="33"/>
      <c r="N2932" s="38"/>
      <c r="O2932" s="33"/>
      <c r="P2932" s="244">
        <f t="shared" si="240"/>
        <v>845.45800000000008</v>
      </c>
      <c r="Q2932" s="25"/>
      <c r="R2932" s="25"/>
      <c r="S2932" s="25"/>
      <c r="T2932" s="109"/>
      <c r="U2932" s="25"/>
      <c r="V2932" s="25"/>
      <c r="W2932" s="25"/>
      <c r="X2932" s="25">
        <v>0</v>
      </c>
      <c r="Y2932" s="25"/>
      <c r="Z2932" s="25">
        <v>0</v>
      </c>
      <c r="AA2932" s="109"/>
      <c r="AB2932" s="25">
        <v>238.464</v>
      </c>
      <c r="AC2932" s="25">
        <v>0</v>
      </c>
      <c r="AD2932" s="25">
        <v>0</v>
      </c>
      <c r="AE2932" s="25">
        <v>0</v>
      </c>
      <c r="AF2932" s="25">
        <v>0</v>
      </c>
      <c r="AG2932" s="25">
        <v>0</v>
      </c>
      <c r="AH2932" s="109"/>
      <c r="AI2932" s="25">
        <v>0</v>
      </c>
      <c r="AJ2932" s="25">
        <v>0</v>
      </c>
      <c r="AK2932" s="123">
        <v>303.49700000000001</v>
      </c>
      <c r="AL2932" s="25">
        <v>0</v>
      </c>
      <c r="AM2932" s="25">
        <v>0</v>
      </c>
      <c r="AN2932" s="25">
        <v>0</v>
      </c>
      <c r="AO2932" s="109"/>
      <c r="AP2932" s="25">
        <v>0</v>
      </c>
      <c r="AQ2932" s="25">
        <v>0</v>
      </c>
      <c r="AR2932" s="25">
        <v>0</v>
      </c>
      <c r="AS2932" s="25">
        <v>0</v>
      </c>
      <c r="AT2932" s="25">
        <v>0</v>
      </c>
      <c r="AU2932" s="25">
        <v>303.49700000000001</v>
      </c>
      <c r="AW2932" t="str">
        <f t="shared" si="241"/>
        <v>Phạm Thanh Hà</v>
      </c>
      <c r="AX2932" s="27" t="str">
        <f t="shared" si="242"/>
        <v xml:space="preserve">Đoàn Thị Trang </v>
      </c>
      <c r="AY2932" s="4" t="str">
        <f t="shared" si="243"/>
        <v>VIN+</v>
      </c>
    </row>
    <row r="2933" spans="1:51" outlineLevel="1" x14ac:dyDescent="0.25">
      <c r="A2933" s="4" t="s">
        <v>1104</v>
      </c>
      <c r="B2933" s="4" t="s">
        <v>797</v>
      </c>
      <c r="C2933" s="4" t="s">
        <v>451</v>
      </c>
      <c r="D2933" s="11" t="s">
        <v>775</v>
      </c>
      <c r="E2933" s="32" t="s">
        <v>540</v>
      </c>
      <c r="F2933" s="11" t="s">
        <v>710</v>
      </c>
      <c r="G2933" s="35">
        <v>5124817</v>
      </c>
      <c r="H2933" s="4" t="s">
        <v>4276</v>
      </c>
      <c r="I2933" s="4"/>
      <c r="J2933" s="4"/>
      <c r="K2933" s="4"/>
      <c r="L2933" s="4"/>
      <c r="M2933" s="33"/>
      <c r="N2933" s="38"/>
      <c r="O2933" s="33"/>
      <c r="P2933" s="244">
        <f t="shared" si="240"/>
        <v>597.52099999999996</v>
      </c>
      <c r="Q2933" s="25"/>
      <c r="R2933" s="25"/>
      <c r="S2933" s="25"/>
      <c r="T2933" s="109"/>
      <c r="U2933" s="25"/>
      <c r="V2933" s="25"/>
      <c r="W2933" s="25"/>
      <c r="X2933" s="25">
        <v>0</v>
      </c>
      <c r="Y2933" s="25"/>
      <c r="Z2933" s="25">
        <v>0</v>
      </c>
      <c r="AA2933" s="109"/>
      <c r="AB2933" s="25">
        <v>0</v>
      </c>
      <c r="AC2933" s="25">
        <v>0</v>
      </c>
      <c r="AD2933" s="25">
        <v>0</v>
      </c>
      <c r="AE2933" s="25">
        <v>0</v>
      </c>
      <c r="AF2933" s="25">
        <v>0</v>
      </c>
      <c r="AG2933" s="25">
        <v>0</v>
      </c>
      <c r="AH2933" s="109"/>
      <c r="AI2933" s="25">
        <v>0</v>
      </c>
      <c r="AJ2933" s="25">
        <v>0</v>
      </c>
      <c r="AK2933" s="123">
        <v>0</v>
      </c>
      <c r="AL2933" s="25">
        <v>359.05700000000002</v>
      </c>
      <c r="AM2933" s="25">
        <v>0</v>
      </c>
      <c r="AN2933" s="25">
        <v>0</v>
      </c>
      <c r="AO2933" s="109"/>
      <c r="AP2933" s="25">
        <v>238.464</v>
      </c>
      <c r="AQ2933" s="25">
        <v>0</v>
      </c>
      <c r="AR2933" s="25">
        <v>0</v>
      </c>
      <c r="AS2933" s="25">
        <v>0</v>
      </c>
      <c r="AT2933" s="25">
        <v>0</v>
      </c>
      <c r="AU2933" s="25">
        <v>0</v>
      </c>
      <c r="AW2933" t="str">
        <f t="shared" si="241"/>
        <v>Phạm Thanh Hà</v>
      </c>
      <c r="AX2933" s="27" t="str">
        <f t="shared" si="242"/>
        <v xml:space="preserve">Đoàn Thị Trang </v>
      </c>
      <c r="AY2933" s="4" t="str">
        <f t="shared" si="243"/>
        <v>VIN+</v>
      </c>
    </row>
    <row r="2934" spans="1:51" outlineLevel="1" x14ac:dyDescent="0.25">
      <c r="A2934" s="4" t="s">
        <v>1104</v>
      </c>
      <c r="B2934" s="4" t="s">
        <v>797</v>
      </c>
      <c r="C2934" s="4" t="s">
        <v>451</v>
      </c>
      <c r="D2934" s="11" t="s">
        <v>775</v>
      </c>
      <c r="E2934" s="32" t="s">
        <v>540</v>
      </c>
      <c r="F2934" s="11" t="s">
        <v>710</v>
      </c>
      <c r="G2934" s="35">
        <v>5290165</v>
      </c>
      <c r="H2934" s="4" t="s">
        <v>4277</v>
      </c>
      <c r="I2934" s="4"/>
      <c r="J2934" s="4"/>
      <c r="K2934" s="4"/>
      <c r="L2934" s="4"/>
      <c r="M2934" s="33"/>
      <c r="N2934" s="38"/>
      <c r="O2934" s="33"/>
      <c r="P2934" s="244">
        <f t="shared" si="240"/>
        <v>303.49700000000001</v>
      </c>
      <c r="Q2934" s="25"/>
      <c r="R2934" s="25"/>
      <c r="S2934" s="25"/>
      <c r="T2934" s="109"/>
      <c r="U2934" s="25"/>
      <c r="V2934" s="25"/>
      <c r="W2934" s="25"/>
      <c r="X2934" s="25">
        <v>0</v>
      </c>
      <c r="Y2934" s="25"/>
      <c r="Z2934" s="25">
        <v>0</v>
      </c>
      <c r="AA2934" s="109"/>
      <c r="AB2934" s="25">
        <v>0</v>
      </c>
      <c r="AC2934" s="25">
        <v>0</v>
      </c>
      <c r="AD2934" s="25">
        <v>0</v>
      </c>
      <c r="AE2934" s="25">
        <v>0</v>
      </c>
      <c r="AF2934" s="25">
        <v>0</v>
      </c>
      <c r="AG2934" s="25">
        <v>0</v>
      </c>
      <c r="AH2934" s="109"/>
      <c r="AI2934" s="25">
        <v>0</v>
      </c>
      <c r="AJ2934" s="25">
        <v>0</v>
      </c>
      <c r="AK2934" s="123">
        <v>0</v>
      </c>
      <c r="AL2934" s="25">
        <v>0</v>
      </c>
      <c r="AM2934" s="25">
        <v>0</v>
      </c>
      <c r="AN2934" s="25">
        <v>0</v>
      </c>
      <c r="AO2934" s="109"/>
      <c r="AP2934" s="25">
        <v>0</v>
      </c>
      <c r="AQ2934" s="25">
        <v>0</v>
      </c>
      <c r="AR2934" s="25">
        <v>0</v>
      </c>
      <c r="AS2934" s="25">
        <v>0</v>
      </c>
      <c r="AT2934" s="25">
        <v>0</v>
      </c>
      <c r="AU2934" s="25">
        <v>303.49700000000001</v>
      </c>
      <c r="AW2934" t="str">
        <f t="shared" si="241"/>
        <v>Phạm Thanh Hà</v>
      </c>
      <c r="AX2934" s="27" t="str">
        <f t="shared" si="242"/>
        <v xml:space="preserve">Đoàn Thị Trang </v>
      </c>
      <c r="AY2934" s="4" t="str">
        <f t="shared" si="243"/>
        <v>VIN+</v>
      </c>
    </row>
    <row r="2935" spans="1:51" outlineLevel="1" x14ac:dyDescent="0.25">
      <c r="A2935" s="4" t="s">
        <v>1104</v>
      </c>
      <c r="B2935" s="4" t="s">
        <v>797</v>
      </c>
      <c r="C2935" s="4" t="s">
        <v>451</v>
      </c>
      <c r="D2935" s="11" t="s">
        <v>775</v>
      </c>
      <c r="E2935" s="32" t="s">
        <v>540</v>
      </c>
      <c r="F2935" s="11" t="s">
        <v>710</v>
      </c>
      <c r="G2935" s="35">
        <v>5297272</v>
      </c>
      <c r="H2935" s="4" t="s">
        <v>4278</v>
      </c>
      <c r="I2935" s="4"/>
      <c r="J2935" s="4"/>
      <c r="K2935" s="4"/>
      <c r="L2935" s="4"/>
      <c r="M2935" s="33"/>
      <c r="N2935" s="38"/>
      <c r="O2935" s="33"/>
      <c r="P2935" s="244">
        <f t="shared" si="240"/>
        <v>597.52099999999996</v>
      </c>
      <c r="Q2935" s="25"/>
      <c r="R2935" s="25"/>
      <c r="S2935" s="25"/>
      <c r="T2935" s="109"/>
      <c r="U2935" s="25"/>
      <c r="V2935" s="25"/>
      <c r="W2935" s="25"/>
      <c r="X2935" s="25">
        <v>0</v>
      </c>
      <c r="Y2935" s="25"/>
      <c r="Z2935" s="25">
        <v>0</v>
      </c>
      <c r="AA2935" s="109"/>
      <c r="AB2935" s="25">
        <v>0</v>
      </c>
      <c r="AC2935" s="25">
        <v>0</v>
      </c>
      <c r="AD2935" s="25">
        <v>0</v>
      </c>
      <c r="AE2935" s="25">
        <v>0</v>
      </c>
      <c r="AF2935" s="25">
        <v>0</v>
      </c>
      <c r="AG2935" s="25">
        <v>0</v>
      </c>
      <c r="AH2935" s="109"/>
      <c r="AI2935" s="25">
        <v>0</v>
      </c>
      <c r="AJ2935" s="25">
        <v>0</v>
      </c>
      <c r="AK2935" s="123">
        <v>0</v>
      </c>
      <c r="AL2935" s="25">
        <v>0</v>
      </c>
      <c r="AM2935" s="25">
        <v>0</v>
      </c>
      <c r="AN2935" s="25">
        <v>0</v>
      </c>
      <c r="AO2935" s="109"/>
      <c r="AP2935" s="25">
        <v>0</v>
      </c>
      <c r="AQ2935" s="25">
        <v>0</v>
      </c>
      <c r="AR2935" s="25">
        <v>0</v>
      </c>
      <c r="AS2935" s="25">
        <v>0</v>
      </c>
      <c r="AT2935" s="25">
        <v>0</v>
      </c>
      <c r="AU2935" s="25">
        <v>597.52099999999996</v>
      </c>
      <c r="AW2935" t="str">
        <f t="shared" si="241"/>
        <v>Phạm Thanh Hà</v>
      </c>
      <c r="AX2935" s="27" t="str">
        <f t="shared" si="242"/>
        <v xml:space="preserve">Đoàn Thị Trang </v>
      </c>
      <c r="AY2935" s="4" t="str">
        <f t="shared" si="243"/>
        <v>VIN+</v>
      </c>
    </row>
    <row r="2936" spans="1:51" outlineLevel="1" x14ac:dyDescent="0.25">
      <c r="A2936" s="4" t="s">
        <v>1104</v>
      </c>
      <c r="B2936" s="4" t="s">
        <v>797</v>
      </c>
      <c r="C2936" s="4" t="s">
        <v>451</v>
      </c>
      <c r="D2936" s="11" t="s">
        <v>775</v>
      </c>
      <c r="E2936" s="32" t="s">
        <v>540</v>
      </c>
      <c r="F2936" s="11" t="s">
        <v>710</v>
      </c>
      <c r="G2936" s="35">
        <v>5301461</v>
      </c>
      <c r="H2936" s="4" t="s">
        <v>4279</v>
      </c>
      <c r="I2936" s="4"/>
      <c r="J2936" s="4"/>
      <c r="K2936" s="4"/>
      <c r="L2936" s="4"/>
      <c r="M2936" s="33"/>
      <c r="N2936" s="38"/>
      <c r="O2936" s="33"/>
      <c r="P2936" s="244">
        <f t="shared" si="240"/>
        <v>0</v>
      </c>
      <c r="Q2936" s="25"/>
      <c r="R2936" s="25"/>
      <c r="S2936" s="25"/>
      <c r="T2936" s="109"/>
      <c r="U2936" s="25"/>
      <c r="V2936" s="25"/>
      <c r="W2936" s="25"/>
      <c r="X2936" s="25">
        <v>0</v>
      </c>
      <c r="Y2936" s="25"/>
      <c r="Z2936" s="25">
        <v>0</v>
      </c>
      <c r="AA2936" s="109"/>
      <c r="AB2936" s="25">
        <v>0</v>
      </c>
      <c r="AC2936" s="25">
        <v>0</v>
      </c>
      <c r="AD2936" s="25">
        <v>0</v>
      </c>
      <c r="AE2936" s="25">
        <v>0</v>
      </c>
      <c r="AF2936" s="25">
        <v>0</v>
      </c>
      <c r="AG2936" s="25">
        <v>0</v>
      </c>
      <c r="AH2936" s="109"/>
      <c r="AI2936" s="25">
        <v>0</v>
      </c>
      <c r="AJ2936" s="25">
        <v>0</v>
      </c>
      <c r="AK2936" s="123">
        <v>0</v>
      </c>
      <c r="AL2936" s="25">
        <v>0</v>
      </c>
      <c r="AM2936" s="25">
        <v>0</v>
      </c>
      <c r="AN2936" s="25">
        <v>0</v>
      </c>
      <c r="AO2936" s="109"/>
      <c r="AP2936" s="25">
        <v>0</v>
      </c>
      <c r="AQ2936" s="25">
        <v>0</v>
      </c>
      <c r="AR2936" s="25">
        <v>0</v>
      </c>
      <c r="AS2936" s="25">
        <v>0</v>
      </c>
      <c r="AT2936" s="25">
        <v>0</v>
      </c>
      <c r="AU2936" s="25">
        <v>0</v>
      </c>
      <c r="AW2936" t="str">
        <f t="shared" si="241"/>
        <v>Phạm Thanh Hà</v>
      </c>
      <c r="AX2936" s="27" t="str">
        <f t="shared" si="242"/>
        <v xml:space="preserve">Đoàn Thị Trang </v>
      </c>
      <c r="AY2936" s="4" t="str">
        <f t="shared" si="243"/>
        <v>VIN+</v>
      </c>
    </row>
    <row r="2937" spans="1:51" outlineLevel="1" x14ac:dyDescent="0.25">
      <c r="A2937" s="4" t="s">
        <v>1104</v>
      </c>
      <c r="B2937" s="4" t="s">
        <v>797</v>
      </c>
      <c r="C2937" s="4" t="s">
        <v>451</v>
      </c>
      <c r="D2937" s="11" t="s">
        <v>775</v>
      </c>
      <c r="E2937" s="32" t="s">
        <v>540</v>
      </c>
      <c r="F2937" s="11" t="s">
        <v>710</v>
      </c>
      <c r="G2937" s="35">
        <v>5272211</v>
      </c>
      <c r="H2937" s="4" t="s">
        <v>4280</v>
      </c>
      <c r="I2937" s="4"/>
      <c r="J2937" s="4"/>
      <c r="K2937" s="4"/>
      <c r="L2937" s="4"/>
      <c r="M2937" s="33"/>
      <c r="N2937" s="38"/>
      <c r="O2937" s="33"/>
      <c r="P2937" s="244">
        <f t="shared" si="240"/>
        <v>0</v>
      </c>
      <c r="Q2937" s="25"/>
      <c r="R2937" s="25"/>
      <c r="S2937" s="25"/>
      <c r="T2937" s="109"/>
      <c r="U2937" s="25"/>
      <c r="V2937" s="25"/>
      <c r="W2937" s="25"/>
      <c r="X2937" s="25">
        <v>0</v>
      </c>
      <c r="Y2937" s="25"/>
      <c r="Z2937" s="25">
        <v>0</v>
      </c>
      <c r="AA2937" s="109"/>
      <c r="AB2937" s="25">
        <v>0</v>
      </c>
      <c r="AC2937" s="25">
        <v>0</v>
      </c>
      <c r="AD2937" s="25">
        <v>0</v>
      </c>
      <c r="AE2937" s="25">
        <v>0</v>
      </c>
      <c r="AF2937" s="25">
        <v>0</v>
      </c>
      <c r="AG2937" s="25">
        <v>0</v>
      </c>
      <c r="AH2937" s="109"/>
      <c r="AI2937" s="25">
        <v>0</v>
      </c>
      <c r="AJ2937" s="25">
        <v>0</v>
      </c>
      <c r="AK2937" s="123">
        <v>0</v>
      </c>
      <c r="AL2937" s="25">
        <v>0</v>
      </c>
      <c r="AM2937" s="25">
        <v>0</v>
      </c>
      <c r="AN2937" s="25">
        <v>0</v>
      </c>
      <c r="AO2937" s="109"/>
      <c r="AP2937" s="25">
        <v>0</v>
      </c>
      <c r="AQ2937" s="25">
        <v>0</v>
      </c>
      <c r="AR2937" s="25">
        <v>0</v>
      </c>
      <c r="AS2937" s="25">
        <v>0</v>
      </c>
      <c r="AT2937" s="25">
        <v>0</v>
      </c>
      <c r="AU2937" s="25">
        <v>0</v>
      </c>
      <c r="AW2937" t="str">
        <f t="shared" si="241"/>
        <v>Phạm Thanh Hà</v>
      </c>
      <c r="AX2937" s="27" t="str">
        <f t="shared" si="242"/>
        <v xml:space="preserve">Đoàn Thị Trang </v>
      </c>
      <c r="AY2937" s="4" t="str">
        <f t="shared" si="243"/>
        <v>VIN+</v>
      </c>
    </row>
    <row r="2938" spans="1:51" outlineLevel="1" x14ac:dyDescent="0.25">
      <c r="A2938" s="4" t="s">
        <v>1104</v>
      </c>
      <c r="B2938" s="4" t="s">
        <v>797</v>
      </c>
      <c r="C2938" s="4" t="s">
        <v>451</v>
      </c>
      <c r="D2938" s="11" t="s">
        <v>775</v>
      </c>
      <c r="E2938" s="32" t="s">
        <v>540</v>
      </c>
      <c r="F2938" s="11" t="s">
        <v>710</v>
      </c>
      <c r="G2938" s="35">
        <v>5272716</v>
      </c>
      <c r="H2938" s="4" t="s">
        <v>4281</v>
      </c>
      <c r="I2938" s="4"/>
      <c r="J2938" s="4"/>
      <c r="K2938" s="4"/>
      <c r="L2938" s="4"/>
      <c r="M2938" s="33"/>
      <c r="N2938" s="38"/>
      <c r="O2938" s="33"/>
      <c r="P2938" s="244">
        <f t="shared" si="240"/>
        <v>541.96100000000001</v>
      </c>
      <c r="Q2938" s="25"/>
      <c r="R2938" s="25"/>
      <c r="S2938" s="25"/>
      <c r="T2938" s="109"/>
      <c r="U2938" s="25"/>
      <c r="V2938" s="25"/>
      <c r="W2938" s="25"/>
      <c r="X2938" s="25">
        <v>0</v>
      </c>
      <c r="Y2938" s="25"/>
      <c r="Z2938" s="25">
        <v>0</v>
      </c>
      <c r="AA2938" s="109"/>
      <c r="AB2938" s="25">
        <v>0</v>
      </c>
      <c r="AC2938" s="25">
        <v>0</v>
      </c>
      <c r="AD2938" s="25">
        <v>0</v>
      </c>
      <c r="AE2938" s="25">
        <v>0</v>
      </c>
      <c r="AF2938" s="25">
        <v>0</v>
      </c>
      <c r="AG2938" s="25">
        <v>0</v>
      </c>
      <c r="AH2938" s="109"/>
      <c r="AI2938" s="25">
        <v>0</v>
      </c>
      <c r="AJ2938" s="25">
        <v>0</v>
      </c>
      <c r="AK2938" s="123">
        <v>303.49700000000001</v>
      </c>
      <c r="AL2938" s="25">
        <v>0</v>
      </c>
      <c r="AM2938" s="25">
        <v>0</v>
      </c>
      <c r="AN2938" s="25">
        <v>0</v>
      </c>
      <c r="AO2938" s="109"/>
      <c r="AP2938" s="25">
        <v>238.464</v>
      </c>
      <c r="AQ2938" s="25">
        <v>0</v>
      </c>
      <c r="AR2938" s="25">
        <v>0</v>
      </c>
      <c r="AS2938" s="25">
        <v>0</v>
      </c>
      <c r="AT2938" s="25">
        <v>0</v>
      </c>
      <c r="AU2938" s="25">
        <v>0</v>
      </c>
      <c r="AW2938" t="str">
        <f t="shared" si="241"/>
        <v>Phạm Thanh Hà</v>
      </c>
      <c r="AX2938" s="27" t="str">
        <f t="shared" si="242"/>
        <v xml:space="preserve">Đoàn Thị Trang </v>
      </c>
      <c r="AY2938" s="4" t="str">
        <f t="shared" si="243"/>
        <v>VIN+</v>
      </c>
    </row>
    <row r="2939" spans="1:51" outlineLevel="1" x14ac:dyDescent="0.25">
      <c r="A2939" s="4" t="s">
        <v>1104</v>
      </c>
      <c r="B2939" s="4" t="s">
        <v>797</v>
      </c>
      <c r="C2939" s="4" t="s">
        <v>451</v>
      </c>
      <c r="D2939" s="11" t="s">
        <v>775</v>
      </c>
      <c r="E2939" s="32" t="s">
        <v>540</v>
      </c>
      <c r="F2939" s="11" t="s">
        <v>710</v>
      </c>
      <c r="G2939" s="35">
        <v>5330757</v>
      </c>
      <c r="H2939" s="4" t="s">
        <v>4282</v>
      </c>
      <c r="I2939" s="4"/>
      <c r="J2939" s="4"/>
      <c r="K2939" s="4"/>
      <c r="L2939" s="4"/>
      <c r="M2939" s="33"/>
      <c r="N2939" s="38"/>
      <c r="O2939" s="33"/>
      <c r="P2939" s="244">
        <f t="shared" si="240"/>
        <v>238.464</v>
      </c>
      <c r="Q2939" s="25"/>
      <c r="R2939" s="25"/>
      <c r="S2939" s="25"/>
      <c r="T2939" s="109"/>
      <c r="U2939" s="25"/>
      <c r="V2939" s="25"/>
      <c r="W2939" s="25"/>
      <c r="X2939" s="25">
        <v>0</v>
      </c>
      <c r="Y2939" s="25"/>
      <c r="Z2939" s="25">
        <v>0</v>
      </c>
      <c r="AA2939" s="109"/>
      <c r="AB2939" s="25">
        <v>0</v>
      </c>
      <c r="AC2939" s="25">
        <v>0</v>
      </c>
      <c r="AD2939" s="25">
        <v>0</v>
      </c>
      <c r="AE2939" s="25">
        <v>0</v>
      </c>
      <c r="AF2939" s="25">
        <v>0</v>
      </c>
      <c r="AG2939" s="25">
        <v>0</v>
      </c>
      <c r="AH2939" s="109"/>
      <c r="AI2939" s="25">
        <v>0</v>
      </c>
      <c r="AJ2939" s="25">
        <v>0</v>
      </c>
      <c r="AK2939" s="123">
        <v>238.464</v>
      </c>
      <c r="AL2939" s="25">
        <v>0</v>
      </c>
      <c r="AM2939" s="25">
        <v>0</v>
      </c>
      <c r="AN2939" s="25">
        <v>0</v>
      </c>
      <c r="AO2939" s="109"/>
      <c r="AP2939" s="25">
        <v>0</v>
      </c>
      <c r="AQ2939" s="25">
        <v>0</v>
      </c>
      <c r="AR2939" s="25">
        <v>0</v>
      </c>
      <c r="AS2939" s="25">
        <v>0</v>
      </c>
      <c r="AT2939" s="25">
        <v>0</v>
      </c>
      <c r="AU2939" s="25">
        <v>0</v>
      </c>
      <c r="AW2939" t="str">
        <f t="shared" si="241"/>
        <v>Phạm Thanh Hà</v>
      </c>
      <c r="AX2939" s="27" t="str">
        <f t="shared" si="242"/>
        <v xml:space="preserve">Đoàn Thị Trang </v>
      </c>
      <c r="AY2939" s="4" t="str">
        <f t="shared" si="243"/>
        <v>VIN+</v>
      </c>
    </row>
    <row r="2940" spans="1:51" outlineLevel="1" x14ac:dyDescent="0.25">
      <c r="A2940" s="4" t="s">
        <v>1104</v>
      </c>
      <c r="B2940" s="4" t="s">
        <v>797</v>
      </c>
      <c r="C2940" s="4" t="s">
        <v>451</v>
      </c>
      <c r="D2940" s="11" t="s">
        <v>775</v>
      </c>
      <c r="E2940" s="32" t="s">
        <v>540</v>
      </c>
      <c r="F2940" s="11" t="s">
        <v>710</v>
      </c>
      <c r="G2940" s="35">
        <v>5130555</v>
      </c>
      <c r="H2940" s="4" t="s">
        <v>4283</v>
      </c>
      <c r="I2940" s="4"/>
      <c r="J2940" s="4"/>
      <c r="K2940" s="4"/>
      <c r="L2940" s="4"/>
      <c r="M2940" s="33"/>
      <c r="N2940" s="38"/>
      <c r="O2940" s="33"/>
      <c r="P2940" s="244">
        <f t="shared" si="240"/>
        <v>966.05100000000004</v>
      </c>
      <c r="Q2940" s="25"/>
      <c r="R2940" s="25"/>
      <c r="S2940" s="25"/>
      <c r="T2940" s="109"/>
      <c r="U2940" s="25"/>
      <c r="V2940" s="25"/>
      <c r="W2940" s="25"/>
      <c r="X2940" s="25">
        <v>0</v>
      </c>
      <c r="Y2940" s="25"/>
      <c r="Z2940" s="25">
        <v>0</v>
      </c>
      <c r="AA2940" s="109"/>
      <c r="AB2940" s="25">
        <v>0</v>
      </c>
      <c r="AC2940" s="25">
        <v>0</v>
      </c>
      <c r="AD2940" s="25">
        <v>0</v>
      </c>
      <c r="AE2940" s="25">
        <v>0</v>
      </c>
      <c r="AF2940" s="25">
        <v>0</v>
      </c>
      <c r="AG2940" s="25">
        <v>0</v>
      </c>
      <c r="AH2940" s="109"/>
      <c r="AI2940" s="25">
        <v>0</v>
      </c>
      <c r="AJ2940" s="25">
        <v>0</v>
      </c>
      <c r="AK2940" s="123">
        <v>0</v>
      </c>
      <c r="AL2940" s="25">
        <v>0</v>
      </c>
      <c r="AM2940" s="25">
        <v>0</v>
      </c>
      <c r="AN2940" s="25">
        <v>0</v>
      </c>
      <c r="AO2940" s="109"/>
      <c r="AP2940" s="25">
        <v>359.05700000000002</v>
      </c>
      <c r="AQ2940" s="25">
        <v>0</v>
      </c>
      <c r="AR2940" s="25">
        <v>0</v>
      </c>
      <c r="AS2940" s="25">
        <v>0</v>
      </c>
      <c r="AT2940" s="25">
        <v>0</v>
      </c>
      <c r="AU2940" s="25">
        <v>606.99400000000003</v>
      </c>
      <c r="AW2940" t="str">
        <f t="shared" si="241"/>
        <v>Phạm Thanh Hà</v>
      </c>
      <c r="AX2940" s="27" t="str">
        <f t="shared" si="242"/>
        <v xml:space="preserve">Đoàn Thị Trang </v>
      </c>
      <c r="AY2940" s="4" t="str">
        <f t="shared" si="243"/>
        <v>VIN+</v>
      </c>
    </row>
    <row r="2941" spans="1:51" outlineLevel="1" x14ac:dyDescent="0.25">
      <c r="A2941" s="4" t="s">
        <v>1104</v>
      </c>
      <c r="B2941" s="4" t="s">
        <v>797</v>
      </c>
      <c r="C2941" s="4" t="s">
        <v>451</v>
      </c>
      <c r="D2941" s="11" t="s">
        <v>775</v>
      </c>
      <c r="E2941" s="32" t="s">
        <v>540</v>
      </c>
      <c r="F2941" s="11" t="s">
        <v>710</v>
      </c>
      <c r="G2941" s="35">
        <v>5337037</v>
      </c>
      <c r="H2941" s="4" t="s">
        <v>4284</v>
      </c>
      <c r="I2941" s="4"/>
      <c r="J2941" s="4"/>
      <c r="K2941" s="4"/>
      <c r="L2941" s="4"/>
      <c r="M2941" s="33"/>
      <c r="N2941" s="38"/>
      <c r="O2941" s="33"/>
      <c r="P2941" s="244">
        <f t="shared" si="240"/>
        <v>722.55899999999997</v>
      </c>
      <c r="Q2941" s="25"/>
      <c r="R2941" s="25"/>
      <c r="S2941" s="25"/>
      <c r="T2941" s="109"/>
      <c r="U2941" s="25"/>
      <c r="V2941" s="25"/>
      <c r="W2941" s="25"/>
      <c r="X2941" s="25">
        <v>0</v>
      </c>
      <c r="Y2941" s="25"/>
      <c r="Z2941" s="25">
        <v>0</v>
      </c>
      <c r="AA2941" s="109"/>
      <c r="AB2941" s="25">
        <v>0</v>
      </c>
      <c r="AC2941" s="25">
        <v>0</v>
      </c>
      <c r="AD2941" s="25">
        <v>0</v>
      </c>
      <c r="AE2941" s="25">
        <v>0</v>
      </c>
      <c r="AF2941" s="25">
        <v>0</v>
      </c>
      <c r="AG2941" s="25">
        <v>0</v>
      </c>
      <c r="AH2941" s="109"/>
      <c r="AI2941" s="25">
        <v>0</v>
      </c>
      <c r="AJ2941" s="25">
        <v>0</v>
      </c>
      <c r="AK2941" s="123">
        <v>303.49700000000001</v>
      </c>
      <c r="AL2941" s="25">
        <v>0</v>
      </c>
      <c r="AM2941" s="25">
        <v>0</v>
      </c>
      <c r="AN2941" s="25">
        <v>0</v>
      </c>
      <c r="AO2941" s="109"/>
      <c r="AP2941" s="25">
        <v>238.464</v>
      </c>
      <c r="AQ2941" s="25">
        <v>0</v>
      </c>
      <c r="AR2941" s="25">
        <v>0</v>
      </c>
      <c r="AS2941" s="25">
        <v>0</v>
      </c>
      <c r="AT2941" s="25">
        <v>0</v>
      </c>
      <c r="AU2941" s="25">
        <v>180.59800000000001</v>
      </c>
      <c r="AW2941" t="str">
        <f t="shared" si="241"/>
        <v>Phạm Thanh Hà</v>
      </c>
      <c r="AX2941" s="27" t="str">
        <f t="shared" si="242"/>
        <v xml:space="preserve">Đoàn Thị Trang </v>
      </c>
      <c r="AY2941" s="4" t="str">
        <f t="shared" si="243"/>
        <v>VIN+</v>
      </c>
    </row>
    <row r="2942" spans="1:51" outlineLevel="1" x14ac:dyDescent="0.25">
      <c r="A2942" s="4" t="s">
        <v>1104</v>
      </c>
      <c r="B2942" s="4" t="s">
        <v>797</v>
      </c>
      <c r="C2942" s="4" t="s">
        <v>451</v>
      </c>
      <c r="D2942" s="11" t="s">
        <v>775</v>
      </c>
      <c r="E2942" s="32" t="s">
        <v>540</v>
      </c>
      <c r="F2942" s="11" t="s">
        <v>710</v>
      </c>
      <c r="G2942" s="35">
        <v>5301520</v>
      </c>
      <c r="H2942" s="4" t="s">
        <v>4285</v>
      </c>
      <c r="I2942" s="4"/>
      <c r="J2942" s="4"/>
      <c r="K2942" s="4"/>
      <c r="L2942" s="4"/>
      <c r="M2942" s="33"/>
      <c r="N2942" s="38"/>
      <c r="O2942" s="33"/>
      <c r="P2942" s="244">
        <f t="shared" si="240"/>
        <v>361.19499999999999</v>
      </c>
      <c r="Q2942" s="25"/>
      <c r="R2942" s="25"/>
      <c r="S2942" s="25"/>
      <c r="T2942" s="109"/>
      <c r="U2942" s="25"/>
      <c r="V2942" s="25"/>
      <c r="W2942" s="25"/>
      <c r="X2942" s="25">
        <v>0</v>
      </c>
      <c r="Y2942" s="25"/>
      <c r="Z2942" s="25">
        <v>0</v>
      </c>
      <c r="AA2942" s="109"/>
      <c r="AB2942" s="25">
        <v>0</v>
      </c>
      <c r="AC2942" s="25">
        <v>0</v>
      </c>
      <c r="AD2942" s="25">
        <v>0</v>
      </c>
      <c r="AE2942" s="25">
        <v>0</v>
      </c>
      <c r="AF2942" s="25">
        <v>0</v>
      </c>
      <c r="AG2942" s="25">
        <v>361.19499999999999</v>
      </c>
      <c r="AH2942" s="109"/>
      <c r="AI2942" s="25">
        <v>0</v>
      </c>
      <c r="AJ2942" s="25">
        <v>0</v>
      </c>
      <c r="AK2942" s="123">
        <v>0</v>
      </c>
      <c r="AL2942" s="25">
        <v>0</v>
      </c>
      <c r="AM2942" s="25">
        <v>0</v>
      </c>
      <c r="AN2942" s="25">
        <v>0</v>
      </c>
      <c r="AO2942" s="109"/>
      <c r="AP2942" s="25">
        <v>0</v>
      </c>
      <c r="AQ2942" s="25">
        <v>0</v>
      </c>
      <c r="AR2942" s="25">
        <v>0</v>
      </c>
      <c r="AS2942" s="25">
        <v>0</v>
      </c>
      <c r="AT2942" s="25">
        <v>0</v>
      </c>
      <c r="AU2942" s="25">
        <v>0</v>
      </c>
      <c r="AW2942" t="str">
        <f t="shared" si="241"/>
        <v>Phạm Thanh Hà</v>
      </c>
      <c r="AX2942" s="27" t="str">
        <f t="shared" si="242"/>
        <v xml:space="preserve">Đoàn Thị Trang </v>
      </c>
      <c r="AY2942" s="4" t="str">
        <f t="shared" si="243"/>
        <v>VIN+</v>
      </c>
    </row>
    <row r="2943" spans="1:51" outlineLevel="1" x14ac:dyDescent="0.25">
      <c r="A2943" s="4" t="s">
        <v>1104</v>
      </c>
      <c r="B2943" s="4" t="s">
        <v>797</v>
      </c>
      <c r="C2943" s="4" t="s">
        <v>451</v>
      </c>
      <c r="D2943" s="11" t="s">
        <v>775</v>
      </c>
      <c r="E2943" s="32" t="s">
        <v>540</v>
      </c>
      <c r="F2943" s="11" t="s">
        <v>710</v>
      </c>
      <c r="G2943" s="35">
        <v>5133749</v>
      </c>
      <c r="H2943" s="4" t="s">
        <v>4286</v>
      </c>
      <c r="I2943" s="4"/>
      <c r="J2943" s="4"/>
      <c r="K2943" s="4"/>
      <c r="L2943" s="4"/>
      <c r="M2943" s="33"/>
      <c r="N2943" s="38"/>
      <c r="O2943" s="33"/>
      <c r="P2943" s="244">
        <f t="shared" si="240"/>
        <v>541.96100000000001</v>
      </c>
      <c r="Q2943" s="25"/>
      <c r="R2943" s="25"/>
      <c r="S2943" s="25"/>
      <c r="T2943" s="109"/>
      <c r="U2943" s="25"/>
      <c r="V2943" s="25"/>
      <c r="W2943" s="25"/>
      <c r="X2943" s="25">
        <v>0</v>
      </c>
      <c r="Y2943" s="25"/>
      <c r="Z2943" s="25">
        <v>0</v>
      </c>
      <c r="AA2943" s="109"/>
      <c r="AB2943" s="25">
        <v>0</v>
      </c>
      <c r="AC2943" s="25">
        <v>0</v>
      </c>
      <c r="AD2943" s="25">
        <v>0</v>
      </c>
      <c r="AE2943" s="25">
        <v>0</v>
      </c>
      <c r="AF2943" s="25">
        <v>0</v>
      </c>
      <c r="AG2943" s="25">
        <v>0</v>
      </c>
      <c r="AH2943" s="109"/>
      <c r="AI2943" s="25">
        <v>0</v>
      </c>
      <c r="AJ2943" s="25">
        <v>0</v>
      </c>
      <c r="AK2943" s="123">
        <v>541.96100000000001</v>
      </c>
      <c r="AL2943" s="25">
        <v>0</v>
      </c>
      <c r="AM2943" s="25">
        <v>0</v>
      </c>
      <c r="AN2943" s="25">
        <v>0</v>
      </c>
      <c r="AO2943" s="109"/>
      <c r="AP2943" s="25">
        <v>0</v>
      </c>
      <c r="AQ2943" s="25">
        <v>0</v>
      </c>
      <c r="AR2943" s="25">
        <v>0</v>
      </c>
      <c r="AS2943" s="25">
        <v>0</v>
      </c>
      <c r="AT2943" s="25">
        <v>0</v>
      </c>
      <c r="AU2943" s="25">
        <v>0</v>
      </c>
      <c r="AW2943" t="str">
        <f t="shared" si="241"/>
        <v>Phạm Thanh Hà</v>
      </c>
      <c r="AX2943" s="27" t="str">
        <f t="shared" si="242"/>
        <v xml:space="preserve">Đoàn Thị Trang </v>
      </c>
      <c r="AY2943" s="4" t="str">
        <f t="shared" si="243"/>
        <v>VIN+</v>
      </c>
    </row>
    <row r="2944" spans="1:51" outlineLevel="1" x14ac:dyDescent="0.25">
      <c r="A2944" s="4" t="s">
        <v>1104</v>
      </c>
      <c r="B2944" s="4" t="s">
        <v>797</v>
      </c>
      <c r="C2944" s="4" t="s">
        <v>451</v>
      </c>
      <c r="D2944" s="11" t="s">
        <v>775</v>
      </c>
      <c r="E2944" s="32" t="s">
        <v>540</v>
      </c>
      <c r="F2944" s="11" t="s">
        <v>710</v>
      </c>
      <c r="G2944" s="35">
        <v>5335202</v>
      </c>
      <c r="H2944" s="4" t="s">
        <v>4287</v>
      </c>
      <c r="I2944" s="4"/>
      <c r="J2944" s="4"/>
      <c r="K2944" s="4"/>
      <c r="L2944" s="4"/>
      <c r="M2944" s="33"/>
      <c r="N2944" s="38"/>
      <c r="O2944" s="33"/>
      <c r="P2944" s="244">
        <f t="shared" si="240"/>
        <v>606.99400000000003</v>
      </c>
      <c r="Q2944" s="25"/>
      <c r="R2944" s="25"/>
      <c r="S2944" s="25"/>
      <c r="T2944" s="109"/>
      <c r="U2944" s="25"/>
      <c r="V2944" s="25"/>
      <c r="W2944" s="25"/>
      <c r="X2944" s="25">
        <v>0</v>
      </c>
      <c r="Y2944" s="25"/>
      <c r="Z2944" s="25">
        <v>0</v>
      </c>
      <c r="AA2944" s="109"/>
      <c r="AB2944" s="25">
        <v>0</v>
      </c>
      <c r="AC2944" s="25">
        <v>0</v>
      </c>
      <c r="AD2944" s="25">
        <v>0</v>
      </c>
      <c r="AE2944" s="25">
        <v>0</v>
      </c>
      <c r="AF2944" s="25">
        <v>0</v>
      </c>
      <c r="AG2944" s="25">
        <v>0</v>
      </c>
      <c r="AH2944" s="109"/>
      <c r="AI2944" s="25">
        <v>0</v>
      </c>
      <c r="AJ2944" s="25">
        <v>0</v>
      </c>
      <c r="AK2944" s="123">
        <v>303.49700000000001</v>
      </c>
      <c r="AL2944" s="25">
        <v>0</v>
      </c>
      <c r="AM2944" s="25">
        <v>0</v>
      </c>
      <c r="AN2944" s="25">
        <v>0</v>
      </c>
      <c r="AO2944" s="109"/>
      <c r="AP2944" s="25">
        <v>0</v>
      </c>
      <c r="AQ2944" s="25">
        <v>0</v>
      </c>
      <c r="AR2944" s="25">
        <v>0</v>
      </c>
      <c r="AS2944" s="25">
        <v>0</v>
      </c>
      <c r="AT2944" s="25">
        <v>0</v>
      </c>
      <c r="AU2944" s="25">
        <v>303.49700000000001</v>
      </c>
      <c r="AW2944" t="str">
        <f t="shared" si="241"/>
        <v>Phạm Thanh Hà</v>
      </c>
      <c r="AX2944" s="27" t="str">
        <f t="shared" si="242"/>
        <v xml:space="preserve">Đoàn Thị Trang </v>
      </c>
      <c r="AY2944" s="4" t="str">
        <f t="shared" si="243"/>
        <v>VIN+</v>
      </c>
    </row>
    <row r="2945" spans="1:51" outlineLevel="1" x14ac:dyDescent="0.25">
      <c r="A2945" s="4" t="s">
        <v>1104</v>
      </c>
      <c r="B2945" s="4" t="s">
        <v>797</v>
      </c>
      <c r="C2945" s="4" t="s">
        <v>451</v>
      </c>
      <c r="D2945" s="11" t="s">
        <v>775</v>
      </c>
      <c r="E2945" s="32" t="s">
        <v>540</v>
      </c>
      <c r="F2945" s="11" t="s">
        <v>710</v>
      </c>
      <c r="G2945" s="35">
        <v>5290376</v>
      </c>
      <c r="H2945" s="4" t="s">
        <v>4288</v>
      </c>
      <c r="I2945" s="4"/>
      <c r="J2945" s="4"/>
      <c r="K2945" s="4"/>
      <c r="L2945" s="4"/>
      <c r="M2945" s="33"/>
      <c r="N2945" s="38"/>
      <c r="O2945" s="33"/>
      <c r="P2945" s="244">
        <f t="shared" si="240"/>
        <v>958.71599999999989</v>
      </c>
      <c r="Q2945" s="25"/>
      <c r="R2945" s="25"/>
      <c r="S2945" s="25"/>
      <c r="T2945" s="109"/>
      <c r="U2945" s="25"/>
      <c r="V2945" s="25"/>
      <c r="W2945" s="25"/>
      <c r="X2945" s="25">
        <v>0</v>
      </c>
      <c r="Y2945" s="25"/>
      <c r="Z2945" s="25">
        <v>0</v>
      </c>
      <c r="AA2945" s="109"/>
      <c r="AB2945" s="25">
        <v>0</v>
      </c>
      <c r="AC2945" s="25">
        <v>0</v>
      </c>
      <c r="AD2945" s="25">
        <v>0</v>
      </c>
      <c r="AE2945" s="25">
        <v>0</v>
      </c>
      <c r="AF2945" s="25">
        <v>0</v>
      </c>
      <c r="AG2945" s="25">
        <v>0</v>
      </c>
      <c r="AH2945" s="109"/>
      <c r="AI2945" s="25">
        <v>0</v>
      </c>
      <c r="AJ2945" s="25">
        <v>0</v>
      </c>
      <c r="AK2945" s="123">
        <v>720.25199999999995</v>
      </c>
      <c r="AL2945" s="25">
        <v>0</v>
      </c>
      <c r="AM2945" s="25">
        <v>0</v>
      </c>
      <c r="AN2945" s="25">
        <v>0</v>
      </c>
      <c r="AO2945" s="109"/>
      <c r="AP2945" s="25">
        <v>238.464</v>
      </c>
      <c r="AQ2945" s="25">
        <v>0</v>
      </c>
      <c r="AR2945" s="25">
        <v>0</v>
      </c>
      <c r="AS2945" s="25">
        <v>0</v>
      </c>
      <c r="AT2945" s="25">
        <v>0</v>
      </c>
      <c r="AU2945" s="25">
        <v>0</v>
      </c>
      <c r="AW2945" t="str">
        <f t="shared" si="241"/>
        <v>Phạm Thanh Hà</v>
      </c>
      <c r="AX2945" s="27" t="str">
        <f t="shared" si="242"/>
        <v xml:space="preserve">Đoàn Thị Trang </v>
      </c>
      <c r="AY2945" s="4" t="str">
        <f t="shared" si="243"/>
        <v>VIN+</v>
      </c>
    </row>
    <row r="2946" spans="1:51" outlineLevel="1" x14ac:dyDescent="0.25">
      <c r="A2946" s="4" t="s">
        <v>1104</v>
      </c>
      <c r="B2946" s="4" t="s">
        <v>797</v>
      </c>
      <c r="C2946" s="4" t="s">
        <v>451</v>
      </c>
      <c r="D2946" s="11" t="s">
        <v>775</v>
      </c>
      <c r="E2946" s="32" t="s">
        <v>540</v>
      </c>
      <c r="F2946" s="11" t="s">
        <v>710</v>
      </c>
      <c r="G2946" s="35">
        <v>5131194</v>
      </c>
      <c r="H2946" s="4" t="s">
        <v>4289</v>
      </c>
      <c r="I2946" s="4"/>
      <c r="J2946" s="4"/>
      <c r="K2946" s="4"/>
      <c r="L2946" s="4"/>
      <c r="M2946" s="33"/>
      <c r="N2946" s="38"/>
      <c r="O2946" s="33"/>
      <c r="P2946" s="244">
        <f t="shared" si="240"/>
        <v>956.57799999999997</v>
      </c>
      <c r="Q2946" s="25"/>
      <c r="R2946" s="25"/>
      <c r="S2946" s="25"/>
      <c r="T2946" s="109"/>
      <c r="U2946" s="25"/>
      <c r="V2946" s="25"/>
      <c r="W2946" s="25"/>
      <c r="X2946" s="25">
        <v>0</v>
      </c>
      <c r="Y2946" s="25"/>
      <c r="Z2946" s="25">
        <v>0</v>
      </c>
      <c r="AA2946" s="109"/>
      <c r="AB2946" s="25">
        <v>238.464</v>
      </c>
      <c r="AC2946" s="25">
        <v>0</v>
      </c>
      <c r="AD2946" s="25">
        <v>0</v>
      </c>
      <c r="AE2946" s="25">
        <v>0</v>
      </c>
      <c r="AF2946" s="25">
        <v>0</v>
      </c>
      <c r="AG2946" s="25">
        <v>0</v>
      </c>
      <c r="AH2946" s="109"/>
      <c r="AI2946" s="25">
        <v>0</v>
      </c>
      <c r="AJ2946" s="25">
        <v>0</v>
      </c>
      <c r="AK2946" s="123">
        <v>0</v>
      </c>
      <c r="AL2946" s="25">
        <v>0</v>
      </c>
      <c r="AM2946" s="25">
        <v>0</v>
      </c>
      <c r="AN2946" s="25">
        <v>0</v>
      </c>
      <c r="AO2946" s="109"/>
      <c r="AP2946" s="25">
        <v>359.05700000000002</v>
      </c>
      <c r="AQ2946" s="25">
        <v>0</v>
      </c>
      <c r="AR2946" s="25">
        <v>0</v>
      </c>
      <c r="AS2946" s="25">
        <v>0</v>
      </c>
      <c r="AT2946" s="25">
        <v>0</v>
      </c>
      <c r="AU2946" s="25">
        <v>359.05700000000002</v>
      </c>
      <c r="AW2946" t="str">
        <f t="shared" si="241"/>
        <v>Phạm Thanh Hà</v>
      </c>
      <c r="AX2946" s="27" t="str">
        <f t="shared" si="242"/>
        <v xml:space="preserve">Đoàn Thị Trang </v>
      </c>
      <c r="AY2946" s="4" t="str">
        <f t="shared" si="243"/>
        <v>VIN+</v>
      </c>
    </row>
    <row r="2947" spans="1:51" outlineLevel="1" x14ac:dyDescent="0.25">
      <c r="A2947" s="4" t="s">
        <v>1104</v>
      </c>
      <c r="B2947" s="4" t="s">
        <v>797</v>
      </c>
      <c r="C2947" s="4" t="s">
        <v>451</v>
      </c>
      <c r="D2947" s="11" t="s">
        <v>775</v>
      </c>
      <c r="E2947" s="32" t="s">
        <v>540</v>
      </c>
      <c r="F2947" s="11" t="s">
        <v>710</v>
      </c>
      <c r="G2947" s="35">
        <v>5276653</v>
      </c>
      <c r="H2947" s="4" t="s">
        <v>4290</v>
      </c>
      <c r="I2947" s="4"/>
      <c r="J2947" s="4"/>
      <c r="K2947" s="4"/>
      <c r="L2947" s="4"/>
      <c r="M2947" s="33"/>
      <c r="N2947" s="38"/>
      <c r="O2947" s="33"/>
      <c r="P2947" s="244">
        <f t="shared" si="240"/>
        <v>541.96100000000001</v>
      </c>
      <c r="Q2947" s="25"/>
      <c r="R2947" s="25"/>
      <c r="S2947" s="25"/>
      <c r="T2947" s="109"/>
      <c r="U2947" s="25"/>
      <c r="V2947" s="25"/>
      <c r="W2947" s="25"/>
      <c r="X2947" s="25">
        <v>0</v>
      </c>
      <c r="Y2947" s="25"/>
      <c r="Z2947" s="25">
        <v>0</v>
      </c>
      <c r="AA2947" s="109"/>
      <c r="AB2947" s="25">
        <v>0</v>
      </c>
      <c r="AC2947" s="25">
        <v>0</v>
      </c>
      <c r="AD2947" s="25">
        <v>0</v>
      </c>
      <c r="AE2947" s="25">
        <v>0</v>
      </c>
      <c r="AF2947" s="25">
        <v>0</v>
      </c>
      <c r="AG2947" s="25">
        <v>0</v>
      </c>
      <c r="AH2947" s="109"/>
      <c r="AI2947" s="25">
        <v>0</v>
      </c>
      <c r="AJ2947" s="25">
        <v>0</v>
      </c>
      <c r="AK2947" s="123">
        <v>303.49700000000001</v>
      </c>
      <c r="AL2947" s="25">
        <v>0</v>
      </c>
      <c r="AM2947" s="25">
        <v>0</v>
      </c>
      <c r="AN2947" s="25">
        <v>0</v>
      </c>
      <c r="AO2947" s="109"/>
      <c r="AP2947" s="25">
        <v>238.464</v>
      </c>
      <c r="AQ2947" s="25">
        <v>0</v>
      </c>
      <c r="AR2947" s="25">
        <v>0</v>
      </c>
      <c r="AS2947" s="25">
        <v>0</v>
      </c>
      <c r="AT2947" s="25">
        <v>0</v>
      </c>
      <c r="AU2947" s="25">
        <v>0</v>
      </c>
      <c r="AW2947" t="str">
        <f t="shared" si="241"/>
        <v>Phạm Thanh Hà</v>
      </c>
      <c r="AX2947" s="27" t="str">
        <f t="shared" si="242"/>
        <v xml:space="preserve">Đoàn Thị Trang </v>
      </c>
      <c r="AY2947" s="4" t="str">
        <f t="shared" si="243"/>
        <v>VIN+</v>
      </c>
    </row>
    <row r="2948" spans="1:51" outlineLevel="1" x14ac:dyDescent="0.25">
      <c r="A2948" s="4" t="s">
        <v>1104</v>
      </c>
      <c r="B2948" s="4" t="s">
        <v>797</v>
      </c>
      <c r="C2948" s="4" t="s">
        <v>451</v>
      </c>
      <c r="D2948" s="11" t="s">
        <v>775</v>
      </c>
      <c r="E2948" s="32" t="s">
        <v>540</v>
      </c>
      <c r="F2948" s="11" t="s">
        <v>710</v>
      </c>
      <c r="G2948" s="35">
        <v>5334469</v>
      </c>
      <c r="H2948" s="4" t="s">
        <v>4291</v>
      </c>
      <c r="I2948" s="4"/>
      <c r="J2948" s="4"/>
      <c r="K2948" s="4"/>
      <c r="L2948" s="4"/>
      <c r="M2948" s="33"/>
      <c r="N2948" s="38"/>
      <c r="O2948" s="33"/>
      <c r="P2948" s="244">
        <f t="shared" si="240"/>
        <v>0</v>
      </c>
      <c r="Q2948" s="25"/>
      <c r="R2948" s="25"/>
      <c r="S2948" s="25"/>
      <c r="T2948" s="109"/>
      <c r="U2948" s="25"/>
      <c r="V2948" s="25"/>
      <c r="W2948" s="25"/>
      <c r="X2948" s="25">
        <v>0</v>
      </c>
      <c r="Y2948" s="25"/>
      <c r="Z2948" s="25">
        <v>0</v>
      </c>
      <c r="AA2948" s="109"/>
      <c r="AB2948" s="25">
        <v>0</v>
      </c>
      <c r="AC2948" s="25">
        <v>0</v>
      </c>
      <c r="AD2948" s="25">
        <v>0</v>
      </c>
      <c r="AE2948" s="25">
        <v>0</v>
      </c>
      <c r="AF2948" s="25">
        <v>0</v>
      </c>
      <c r="AG2948" s="25">
        <v>0</v>
      </c>
      <c r="AH2948" s="109"/>
      <c r="AI2948" s="25">
        <v>0</v>
      </c>
      <c r="AJ2948" s="25">
        <v>0</v>
      </c>
      <c r="AK2948" s="123">
        <v>0</v>
      </c>
      <c r="AL2948" s="25">
        <v>0</v>
      </c>
      <c r="AM2948" s="25">
        <v>0</v>
      </c>
      <c r="AN2948" s="25">
        <v>0</v>
      </c>
      <c r="AO2948" s="109"/>
      <c r="AP2948" s="25">
        <v>0</v>
      </c>
      <c r="AQ2948" s="25">
        <v>0</v>
      </c>
      <c r="AR2948" s="25">
        <v>0</v>
      </c>
      <c r="AS2948" s="25">
        <v>0</v>
      </c>
      <c r="AT2948" s="25">
        <v>0</v>
      </c>
      <c r="AU2948" s="25">
        <v>0</v>
      </c>
      <c r="AW2948" t="str">
        <f t="shared" si="241"/>
        <v>Phạm Thanh Hà</v>
      </c>
      <c r="AX2948" s="27" t="str">
        <f t="shared" si="242"/>
        <v xml:space="preserve">Đoàn Thị Trang </v>
      </c>
      <c r="AY2948" s="4" t="str">
        <f t="shared" si="243"/>
        <v>VIN+</v>
      </c>
    </row>
    <row r="2949" spans="1:51" outlineLevel="1" x14ac:dyDescent="0.25">
      <c r="A2949" s="4" t="s">
        <v>1104</v>
      </c>
      <c r="B2949" s="4" t="s">
        <v>797</v>
      </c>
      <c r="C2949" s="4" t="s">
        <v>451</v>
      </c>
      <c r="D2949" s="11" t="s">
        <v>775</v>
      </c>
      <c r="E2949" s="32" t="s">
        <v>540</v>
      </c>
      <c r="F2949" s="11" t="s">
        <v>710</v>
      </c>
      <c r="G2949" s="35">
        <v>5296792</v>
      </c>
      <c r="H2949" s="4" t="s">
        <v>4292</v>
      </c>
      <c r="I2949" s="4"/>
      <c r="J2949" s="4"/>
      <c r="K2949" s="4"/>
      <c r="L2949" s="4"/>
      <c r="M2949" s="33"/>
      <c r="N2949" s="38"/>
      <c r="O2949" s="33"/>
      <c r="P2949" s="244">
        <f t="shared" si="240"/>
        <v>539.65499999999997</v>
      </c>
      <c r="Q2949" s="25"/>
      <c r="R2949" s="25"/>
      <c r="S2949" s="25"/>
      <c r="T2949" s="109"/>
      <c r="U2949" s="25"/>
      <c r="V2949" s="25"/>
      <c r="W2949" s="25"/>
      <c r="X2949" s="25">
        <v>0</v>
      </c>
      <c r="Y2949" s="25"/>
      <c r="Z2949" s="25">
        <v>0</v>
      </c>
      <c r="AA2949" s="109"/>
      <c r="AB2949" s="25">
        <v>0</v>
      </c>
      <c r="AC2949" s="25">
        <v>0</v>
      </c>
      <c r="AD2949" s="25">
        <v>0</v>
      </c>
      <c r="AE2949" s="25">
        <v>0</v>
      </c>
      <c r="AF2949" s="25">
        <v>0</v>
      </c>
      <c r="AG2949" s="25">
        <v>0</v>
      </c>
      <c r="AH2949" s="109"/>
      <c r="AI2949" s="25">
        <v>0</v>
      </c>
      <c r="AJ2949" s="25">
        <v>0</v>
      </c>
      <c r="AK2949" s="123">
        <v>0</v>
      </c>
      <c r="AL2949" s="25">
        <v>0</v>
      </c>
      <c r="AM2949" s="25">
        <v>0</v>
      </c>
      <c r="AN2949" s="25">
        <v>0</v>
      </c>
      <c r="AO2949" s="109"/>
      <c r="AP2949" s="25">
        <v>0</v>
      </c>
      <c r="AQ2949" s="25">
        <v>0</v>
      </c>
      <c r="AR2949" s="25">
        <v>0</v>
      </c>
      <c r="AS2949" s="25">
        <v>0</v>
      </c>
      <c r="AT2949" s="25">
        <v>0</v>
      </c>
      <c r="AU2949" s="25">
        <v>539.65499999999997</v>
      </c>
      <c r="AW2949" t="str">
        <f t="shared" si="241"/>
        <v>Phạm Thanh Hà</v>
      </c>
      <c r="AX2949" s="27" t="str">
        <f t="shared" si="242"/>
        <v xml:space="preserve">Đoàn Thị Trang </v>
      </c>
      <c r="AY2949" s="4" t="str">
        <f t="shared" si="243"/>
        <v>VIN+</v>
      </c>
    </row>
    <row r="2950" spans="1:51" outlineLevel="1" x14ac:dyDescent="0.25">
      <c r="A2950" s="4" t="s">
        <v>1104</v>
      </c>
      <c r="B2950" s="4" t="s">
        <v>797</v>
      </c>
      <c r="C2950" s="4" t="s">
        <v>451</v>
      </c>
      <c r="D2950" s="11" t="s">
        <v>775</v>
      </c>
      <c r="E2950" s="32" t="s">
        <v>540</v>
      </c>
      <c r="F2950" s="11" t="s">
        <v>710</v>
      </c>
      <c r="G2950" s="35">
        <v>5130410</v>
      </c>
      <c r="H2950" s="4" t="s">
        <v>4293</v>
      </c>
      <c r="I2950" s="4"/>
      <c r="J2950" s="4"/>
      <c r="K2950" s="4"/>
      <c r="L2950" s="4"/>
      <c r="M2950" s="33"/>
      <c r="N2950" s="38"/>
      <c r="O2950" s="33"/>
      <c r="P2950" s="244">
        <f t="shared" si="240"/>
        <v>0</v>
      </c>
      <c r="Q2950" s="25"/>
      <c r="R2950" s="25"/>
      <c r="S2950" s="25"/>
      <c r="T2950" s="109"/>
      <c r="U2950" s="25"/>
      <c r="V2950" s="25"/>
      <c r="W2950" s="25"/>
      <c r="X2950" s="25">
        <v>0</v>
      </c>
      <c r="Y2950" s="25"/>
      <c r="Z2950" s="25">
        <v>0</v>
      </c>
      <c r="AA2950" s="109"/>
      <c r="AB2950" s="25">
        <v>0</v>
      </c>
      <c r="AC2950" s="25">
        <v>0</v>
      </c>
      <c r="AD2950" s="25">
        <v>0</v>
      </c>
      <c r="AE2950" s="25">
        <v>0</v>
      </c>
      <c r="AF2950" s="25">
        <v>0</v>
      </c>
      <c r="AG2950" s="25">
        <v>0</v>
      </c>
      <c r="AH2950" s="109"/>
      <c r="AI2950" s="25">
        <v>0</v>
      </c>
      <c r="AJ2950" s="25">
        <v>0</v>
      </c>
      <c r="AK2950" s="123">
        <v>0</v>
      </c>
      <c r="AL2950" s="25">
        <v>0</v>
      </c>
      <c r="AM2950" s="25">
        <v>0</v>
      </c>
      <c r="AN2950" s="25">
        <v>0</v>
      </c>
      <c r="AO2950" s="109"/>
      <c r="AP2950" s="25">
        <v>0</v>
      </c>
      <c r="AQ2950" s="25">
        <v>0</v>
      </c>
      <c r="AR2950" s="25">
        <v>0</v>
      </c>
      <c r="AS2950" s="25">
        <v>0</v>
      </c>
      <c r="AT2950" s="25">
        <v>0</v>
      </c>
      <c r="AU2950" s="25">
        <v>0</v>
      </c>
      <c r="AW2950" t="str">
        <f t="shared" si="241"/>
        <v>Phạm Thanh Hà</v>
      </c>
      <c r="AX2950" s="27" t="str">
        <f t="shared" si="242"/>
        <v xml:space="preserve">Đoàn Thị Trang </v>
      </c>
      <c r="AY2950" s="4" t="str">
        <f t="shared" si="243"/>
        <v>VIN+</v>
      </c>
    </row>
    <row r="2951" spans="1:51" outlineLevel="1" x14ac:dyDescent="0.25">
      <c r="A2951" s="4" t="s">
        <v>1104</v>
      </c>
      <c r="B2951" s="4" t="s">
        <v>797</v>
      </c>
      <c r="C2951" s="4" t="s">
        <v>451</v>
      </c>
      <c r="D2951" s="11" t="s">
        <v>775</v>
      </c>
      <c r="E2951" s="32" t="s">
        <v>540</v>
      </c>
      <c r="F2951" s="11" t="s">
        <v>710</v>
      </c>
      <c r="G2951" s="35">
        <v>5332658</v>
      </c>
      <c r="H2951" s="4" t="s">
        <v>4294</v>
      </c>
      <c r="I2951" s="4"/>
      <c r="J2951" s="4"/>
      <c r="K2951" s="4"/>
      <c r="L2951" s="4"/>
      <c r="M2951" s="33"/>
      <c r="N2951" s="38"/>
      <c r="O2951" s="33"/>
      <c r="P2951" s="244">
        <f t="shared" si="240"/>
        <v>303.49700000000001</v>
      </c>
      <c r="Q2951" s="25"/>
      <c r="R2951" s="25"/>
      <c r="S2951" s="25"/>
      <c r="T2951" s="109"/>
      <c r="U2951" s="25"/>
      <c r="V2951" s="25"/>
      <c r="W2951" s="25"/>
      <c r="X2951" s="25">
        <v>0</v>
      </c>
      <c r="Y2951" s="25"/>
      <c r="Z2951" s="25">
        <v>0</v>
      </c>
      <c r="AA2951" s="109"/>
      <c r="AB2951" s="25">
        <v>0</v>
      </c>
      <c r="AC2951" s="25">
        <v>0</v>
      </c>
      <c r="AD2951" s="25">
        <v>0</v>
      </c>
      <c r="AE2951" s="25">
        <v>0</v>
      </c>
      <c r="AF2951" s="25">
        <v>0</v>
      </c>
      <c r="AG2951" s="25">
        <v>0</v>
      </c>
      <c r="AH2951" s="109"/>
      <c r="AI2951" s="25">
        <v>0</v>
      </c>
      <c r="AJ2951" s="25">
        <v>0</v>
      </c>
      <c r="AK2951" s="123">
        <v>0</v>
      </c>
      <c r="AL2951" s="25">
        <v>0</v>
      </c>
      <c r="AM2951" s="25">
        <v>0</v>
      </c>
      <c r="AN2951" s="25">
        <v>0</v>
      </c>
      <c r="AO2951" s="109"/>
      <c r="AP2951" s="25">
        <v>0</v>
      </c>
      <c r="AQ2951" s="25">
        <v>0</v>
      </c>
      <c r="AR2951" s="25">
        <v>0</v>
      </c>
      <c r="AS2951" s="25">
        <v>0</v>
      </c>
      <c r="AT2951" s="25">
        <v>0</v>
      </c>
      <c r="AU2951" s="25">
        <v>303.49700000000001</v>
      </c>
      <c r="AW2951" t="str">
        <f t="shared" si="241"/>
        <v>Phạm Thanh Hà</v>
      </c>
      <c r="AX2951" s="27" t="str">
        <f t="shared" si="242"/>
        <v xml:space="preserve">Đoàn Thị Trang </v>
      </c>
      <c r="AY2951" s="4" t="str">
        <f t="shared" si="243"/>
        <v>VIN+</v>
      </c>
    </row>
    <row r="2952" spans="1:51" outlineLevel="1" x14ac:dyDescent="0.25">
      <c r="A2952" s="4" t="s">
        <v>1104</v>
      </c>
      <c r="B2952" s="4" t="s">
        <v>797</v>
      </c>
      <c r="C2952" s="4" t="s">
        <v>451</v>
      </c>
      <c r="D2952" s="11" t="s">
        <v>775</v>
      </c>
      <c r="E2952" s="32" t="s">
        <v>540</v>
      </c>
      <c r="F2952" s="11" t="s">
        <v>710</v>
      </c>
      <c r="G2952" s="35">
        <v>5271641</v>
      </c>
      <c r="H2952" s="4" t="s">
        <v>4295</v>
      </c>
      <c r="I2952" s="4"/>
      <c r="J2952" s="4"/>
      <c r="K2952" s="4"/>
      <c r="L2952" s="4"/>
      <c r="M2952" s="33"/>
      <c r="N2952" s="38"/>
      <c r="O2952" s="33"/>
      <c r="P2952" s="244">
        <f t="shared" si="240"/>
        <v>539.65499999999997</v>
      </c>
      <c r="Q2952" s="25"/>
      <c r="R2952" s="25"/>
      <c r="S2952" s="25"/>
      <c r="T2952" s="109"/>
      <c r="U2952" s="25"/>
      <c r="V2952" s="25"/>
      <c r="W2952" s="25"/>
      <c r="X2952" s="25">
        <v>0</v>
      </c>
      <c r="Y2952" s="25"/>
      <c r="Z2952" s="25">
        <v>0</v>
      </c>
      <c r="AA2952" s="109"/>
      <c r="AB2952" s="25">
        <v>0</v>
      </c>
      <c r="AC2952" s="25">
        <v>0</v>
      </c>
      <c r="AD2952" s="25">
        <v>0</v>
      </c>
      <c r="AE2952" s="25">
        <v>0</v>
      </c>
      <c r="AF2952" s="25">
        <v>0</v>
      </c>
      <c r="AG2952" s="25">
        <v>0</v>
      </c>
      <c r="AH2952" s="109"/>
      <c r="AI2952" s="25">
        <v>0</v>
      </c>
      <c r="AJ2952" s="25">
        <v>0</v>
      </c>
      <c r="AK2952" s="123">
        <v>0</v>
      </c>
      <c r="AL2952" s="25">
        <v>359.05700000000002</v>
      </c>
      <c r="AM2952" s="25">
        <v>0</v>
      </c>
      <c r="AN2952" s="25">
        <v>0</v>
      </c>
      <c r="AO2952" s="109"/>
      <c r="AP2952" s="25">
        <v>0</v>
      </c>
      <c r="AQ2952" s="25">
        <v>0</v>
      </c>
      <c r="AR2952" s="25">
        <v>0</v>
      </c>
      <c r="AS2952" s="25">
        <v>0</v>
      </c>
      <c r="AT2952" s="25">
        <v>0</v>
      </c>
      <c r="AU2952" s="25">
        <v>180.59800000000001</v>
      </c>
      <c r="AW2952" t="str">
        <f t="shared" si="241"/>
        <v>Phạm Thanh Hà</v>
      </c>
      <c r="AX2952" s="27" t="str">
        <f t="shared" si="242"/>
        <v xml:space="preserve">Đoàn Thị Trang </v>
      </c>
      <c r="AY2952" s="4" t="str">
        <f t="shared" si="243"/>
        <v>VIN+</v>
      </c>
    </row>
    <row r="2953" spans="1:51" outlineLevel="1" x14ac:dyDescent="0.25">
      <c r="A2953" s="4" t="s">
        <v>1104</v>
      </c>
      <c r="B2953" s="4" t="s">
        <v>797</v>
      </c>
      <c r="C2953" s="4" t="s">
        <v>451</v>
      </c>
      <c r="D2953" s="11" t="s">
        <v>775</v>
      </c>
      <c r="E2953" s="32" t="s">
        <v>540</v>
      </c>
      <c r="F2953" s="11" t="s">
        <v>710</v>
      </c>
      <c r="G2953" s="35">
        <v>5334476</v>
      </c>
      <c r="H2953" s="4" t="s">
        <v>4296</v>
      </c>
      <c r="I2953" s="4"/>
      <c r="J2953" s="4"/>
      <c r="K2953" s="4"/>
      <c r="L2953" s="4"/>
      <c r="M2953" s="33"/>
      <c r="N2953" s="38"/>
      <c r="O2953" s="33"/>
      <c r="P2953" s="244">
        <f t="shared" si="240"/>
        <v>0</v>
      </c>
      <c r="Q2953" s="25"/>
      <c r="R2953" s="25"/>
      <c r="S2953" s="25"/>
      <c r="T2953" s="109"/>
      <c r="U2953" s="25"/>
      <c r="V2953" s="25"/>
      <c r="W2953" s="25"/>
      <c r="X2953" s="25">
        <v>0</v>
      </c>
      <c r="Y2953" s="25"/>
      <c r="Z2953" s="25">
        <v>0</v>
      </c>
      <c r="AA2953" s="109"/>
      <c r="AB2953" s="25">
        <v>0</v>
      </c>
      <c r="AC2953" s="25">
        <v>0</v>
      </c>
      <c r="AD2953" s="25">
        <v>0</v>
      </c>
      <c r="AE2953" s="25">
        <v>0</v>
      </c>
      <c r="AF2953" s="25">
        <v>0</v>
      </c>
      <c r="AG2953" s="25">
        <v>0</v>
      </c>
      <c r="AH2953" s="109"/>
      <c r="AI2953" s="25">
        <v>0</v>
      </c>
      <c r="AJ2953" s="25">
        <v>0</v>
      </c>
      <c r="AK2953" s="123">
        <v>0</v>
      </c>
      <c r="AL2953" s="25">
        <v>0</v>
      </c>
      <c r="AM2953" s="25">
        <v>0</v>
      </c>
      <c r="AN2953" s="25">
        <v>0</v>
      </c>
      <c r="AO2953" s="109"/>
      <c r="AP2953" s="25">
        <v>0</v>
      </c>
      <c r="AQ2953" s="25">
        <v>0</v>
      </c>
      <c r="AR2953" s="25">
        <v>0</v>
      </c>
      <c r="AS2953" s="25">
        <v>0</v>
      </c>
      <c r="AT2953" s="25">
        <v>0</v>
      </c>
      <c r="AU2953" s="25">
        <v>0</v>
      </c>
      <c r="AW2953" t="str">
        <f t="shared" si="241"/>
        <v>Phạm Thanh Hà</v>
      </c>
      <c r="AX2953" s="27" t="str">
        <f t="shared" si="242"/>
        <v xml:space="preserve">Đoàn Thị Trang </v>
      </c>
      <c r="AY2953" s="4" t="str">
        <f t="shared" si="243"/>
        <v>VIN+</v>
      </c>
    </row>
    <row r="2954" spans="1:51" outlineLevel="1" x14ac:dyDescent="0.25">
      <c r="A2954" s="4" t="s">
        <v>1104</v>
      </c>
      <c r="B2954" s="4" t="s">
        <v>797</v>
      </c>
      <c r="C2954" s="4" t="s">
        <v>451</v>
      </c>
      <c r="D2954" s="11" t="s">
        <v>775</v>
      </c>
      <c r="E2954" s="32" t="s">
        <v>540</v>
      </c>
      <c r="F2954" s="11" t="s">
        <v>710</v>
      </c>
      <c r="G2954" s="35">
        <v>5339042</v>
      </c>
      <c r="H2954" s="4" t="s">
        <v>4297</v>
      </c>
      <c r="I2954" s="4"/>
      <c r="J2954" s="4"/>
      <c r="K2954" s="4"/>
      <c r="L2954" s="4"/>
      <c r="M2954" s="33"/>
      <c r="N2954" s="38"/>
      <c r="O2954" s="33"/>
      <c r="P2954" s="244">
        <f t="shared" ref="P2954:P3017" si="244">SUM(Q2954:AU2954)</f>
        <v>541.96100000000001</v>
      </c>
      <c r="Q2954" s="25"/>
      <c r="R2954" s="25"/>
      <c r="S2954" s="25"/>
      <c r="T2954" s="109"/>
      <c r="U2954" s="25"/>
      <c r="V2954" s="25"/>
      <c r="W2954" s="25"/>
      <c r="X2954" s="25">
        <v>0</v>
      </c>
      <c r="Y2954" s="25"/>
      <c r="Z2954" s="25">
        <v>0</v>
      </c>
      <c r="AA2954" s="109"/>
      <c r="AB2954" s="25">
        <v>0</v>
      </c>
      <c r="AC2954" s="25">
        <v>0</v>
      </c>
      <c r="AD2954" s="25">
        <v>0</v>
      </c>
      <c r="AE2954" s="25">
        <v>0</v>
      </c>
      <c r="AF2954" s="25">
        <v>0</v>
      </c>
      <c r="AG2954" s="25">
        <v>0</v>
      </c>
      <c r="AH2954" s="109"/>
      <c r="AI2954" s="25">
        <v>0</v>
      </c>
      <c r="AJ2954" s="25">
        <v>0</v>
      </c>
      <c r="AK2954" s="123">
        <v>0</v>
      </c>
      <c r="AL2954" s="25">
        <v>0</v>
      </c>
      <c r="AM2954" s="25">
        <v>0</v>
      </c>
      <c r="AN2954" s="25">
        <v>0</v>
      </c>
      <c r="AO2954" s="109"/>
      <c r="AP2954" s="25">
        <v>238.464</v>
      </c>
      <c r="AQ2954" s="25">
        <v>0</v>
      </c>
      <c r="AR2954" s="25">
        <v>0</v>
      </c>
      <c r="AS2954" s="25">
        <v>0</v>
      </c>
      <c r="AT2954" s="25">
        <v>0</v>
      </c>
      <c r="AU2954" s="25">
        <v>303.49700000000001</v>
      </c>
      <c r="AW2954" t="str">
        <f t="shared" ref="AW2954:AW3017" si="245">+C2954</f>
        <v>Phạm Thanh Hà</v>
      </c>
      <c r="AX2954" s="27" t="str">
        <f t="shared" ref="AX2954:AX3017" si="246">+E2954</f>
        <v xml:space="preserve">Đoàn Thị Trang </v>
      </c>
      <c r="AY2954" s="4" t="str">
        <f t="shared" si="243"/>
        <v>VIN+</v>
      </c>
    </row>
    <row r="2955" spans="1:51" outlineLevel="1" x14ac:dyDescent="0.25">
      <c r="A2955" s="4" t="s">
        <v>1104</v>
      </c>
      <c r="B2955" s="4" t="s">
        <v>797</v>
      </c>
      <c r="C2955" s="4" t="s">
        <v>451</v>
      </c>
      <c r="D2955" s="11" t="s">
        <v>775</v>
      </c>
      <c r="E2955" s="32" t="s">
        <v>540</v>
      </c>
      <c r="F2955" s="11" t="s">
        <v>710</v>
      </c>
      <c r="G2955" s="35">
        <v>5278831</v>
      </c>
      <c r="H2955" s="4" t="s">
        <v>4298</v>
      </c>
      <c r="I2955" s="4"/>
      <c r="J2955" s="4"/>
      <c r="K2955" s="4"/>
      <c r="L2955" s="4"/>
      <c r="M2955" s="33"/>
      <c r="N2955" s="38"/>
      <c r="O2955" s="33"/>
      <c r="P2955" s="244">
        <f t="shared" si="244"/>
        <v>597.52099999999996</v>
      </c>
      <c r="Q2955" s="25"/>
      <c r="R2955" s="25"/>
      <c r="S2955" s="25"/>
      <c r="T2955" s="109"/>
      <c r="U2955" s="25"/>
      <c r="V2955" s="25"/>
      <c r="W2955" s="25"/>
      <c r="X2955" s="25">
        <v>0</v>
      </c>
      <c r="Y2955" s="25"/>
      <c r="Z2955" s="25">
        <v>0</v>
      </c>
      <c r="AA2955" s="109"/>
      <c r="AB2955" s="25">
        <v>0</v>
      </c>
      <c r="AC2955" s="25">
        <v>0</v>
      </c>
      <c r="AD2955" s="25">
        <v>0</v>
      </c>
      <c r="AE2955" s="25">
        <v>0</v>
      </c>
      <c r="AF2955" s="25">
        <v>0</v>
      </c>
      <c r="AG2955" s="25">
        <v>0</v>
      </c>
      <c r="AH2955" s="109"/>
      <c r="AI2955" s="25">
        <v>0</v>
      </c>
      <c r="AJ2955" s="25">
        <v>0</v>
      </c>
      <c r="AK2955" s="123">
        <v>0</v>
      </c>
      <c r="AL2955" s="25">
        <v>0</v>
      </c>
      <c r="AM2955" s="25">
        <v>0</v>
      </c>
      <c r="AN2955" s="25">
        <v>0</v>
      </c>
      <c r="AO2955" s="109"/>
      <c r="AP2955" s="25">
        <v>238.464</v>
      </c>
      <c r="AQ2955" s="25">
        <v>0</v>
      </c>
      <c r="AR2955" s="25">
        <v>0</v>
      </c>
      <c r="AS2955" s="25">
        <v>0</v>
      </c>
      <c r="AT2955" s="25">
        <v>0</v>
      </c>
      <c r="AU2955" s="25">
        <v>359.05700000000002</v>
      </c>
      <c r="AW2955" t="str">
        <f t="shared" si="245"/>
        <v>Phạm Thanh Hà</v>
      </c>
      <c r="AX2955" s="27" t="str">
        <f t="shared" si="246"/>
        <v xml:space="preserve">Đoàn Thị Trang </v>
      </c>
      <c r="AY2955" s="4" t="str">
        <f t="shared" si="243"/>
        <v>VIN+</v>
      </c>
    </row>
    <row r="2956" spans="1:51" outlineLevel="1" x14ac:dyDescent="0.25">
      <c r="A2956" s="4" t="s">
        <v>1104</v>
      </c>
      <c r="B2956" s="4" t="s">
        <v>797</v>
      </c>
      <c r="C2956" s="4" t="s">
        <v>451</v>
      </c>
      <c r="D2956" s="11" t="s">
        <v>775</v>
      </c>
      <c r="E2956" s="32" t="s">
        <v>540</v>
      </c>
      <c r="F2956" s="11" t="s">
        <v>710</v>
      </c>
      <c r="G2956" s="35">
        <v>5276729</v>
      </c>
      <c r="H2956" s="4" t="s">
        <v>4299</v>
      </c>
      <c r="I2956" s="4"/>
      <c r="J2956" s="4"/>
      <c r="K2956" s="4"/>
      <c r="L2956" s="4"/>
      <c r="M2956" s="33"/>
      <c r="N2956" s="38"/>
      <c r="O2956" s="33"/>
      <c r="P2956" s="244">
        <f t="shared" si="244"/>
        <v>718.11400000000003</v>
      </c>
      <c r="Q2956" s="25"/>
      <c r="R2956" s="25"/>
      <c r="S2956" s="25"/>
      <c r="T2956" s="109"/>
      <c r="U2956" s="25"/>
      <c r="V2956" s="25"/>
      <c r="W2956" s="25"/>
      <c r="X2956" s="25">
        <v>0</v>
      </c>
      <c r="Y2956" s="25"/>
      <c r="Z2956" s="25">
        <v>0</v>
      </c>
      <c r="AA2956" s="109"/>
      <c r="AB2956" s="25">
        <v>0</v>
      </c>
      <c r="AC2956" s="25">
        <v>0</v>
      </c>
      <c r="AD2956" s="25">
        <v>0</v>
      </c>
      <c r="AE2956" s="25">
        <v>0</v>
      </c>
      <c r="AF2956" s="25">
        <v>0</v>
      </c>
      <c r="AG2956" s="25">
        <v>0</v>
      </c>
      <c r="AH2956" s="109"/>
      <c r="AI2956" s="25">
        <v>0</v>
      </c>
      <c r="AJ2956" s="25">
        <v>0</v>
      </c>
      <c r="AK2956" s="123">
        <v>0</v>
      </c>
      <c r="AL2956" s="25">
        <v>359.05700000000002</v>
      </c>
      <c r="AM2956" s="25">
        <v>0</v>
      </c>
      <c r="AN2956" s="25">
        <v>0</v>
      </c>
      <c r="AO2956" s="109"/>
      <c r="AP2956" s="25">
        <v>0</v>
      </c>
      <c r="AQ2956" s="25">
        <v>0</v>
      </c>
      <c r="AR2956" s="25">
        <v>0</v>
      </c>
      <c r="AS2956" s="25">
        <v>0</v>
      </c>
      <c r="AT2956" s="25">
        <v>0</v>
      </c>
      <c r="AU2956" s="25">
        <v>359.05700000000002</v>
      </c>
      <c r="AW2956" t="str">
        <f t="shared" si="245"/>
        <v>Phạm Thanh Hà</v>
      </c>
      <c r="AX2956" s="27" t="str">
        <f t="shared" si="246"/>
        <v xml:space="preserve">Đoàn Thị Trang </v>
      </c>
      <c r="AY2956" s="4" t="str">
        <f t="shared" si="243"/>
        <v>VIN+</v>
      </c>
    </row>
    <row r="2957" spans="1:51" outlineLevel="1" x14ac:dyDescent="0.25">
      <c r="A2957" s="4" t="s">
        <v>1104</v>
      </c>
      <c r="B2957" s="4" t="s">
        <v>797</v>
      </c>
      <c r="C2957" s="4" t="s">
        <v>451</v>
      </c>
      <c r="D2957" s="11" t="s">
        <v>775</v>
      </c>
      <c r="E2957" s="32" t="s">
        <v>540</v>
      </c>
      <c r="F2957" s="11" t="s">
        <v>710</v>
      </c>
      <c r="G2957" s="35">
        <v>5300611</v>
      </c>
      <c r="H2957" s="4" t="s">
        <v>4300</v>
      </c>
      <c r="I2957" s="4"/>
      <c r="J2957" s="4"/>
      <c r="K2957" s="4"/>
      <c r="L2957" s="4"/>
      <c r="M2957" s="33"/>
      <c r="N2957" s="38"/>
      <c r="O2957" s="33"/>
      <c r="P2957" s="244">
        <f t="shared" si="244"/>
        <v>0</v>
      </c>
      <c r="Q2957" s="25"/>
      <c r="R2957" s="25"/>
      <c r="S2957" s="25"/>
      <c r="T2957" s="109"/>
      <c r="U2957" s="25"/>
      <c r="V2957" s="25"/>
      <c r="W2957" s="25"/>
      <c r="X2957" s="25">
        <v>0</v>
      </c>
      <c r="Y2957" s="25"/>
      <c r="Z2957" s="25">
        <v>0</v>
      </c>
      <c r="AA2957" s="109"/>
      <c r="AB2957" s="25">
        <v>0</v>
      </c>
      <c r="AC2957" s="25">
        <v>0</v>
      </c>
      <c r="AD2957" s="25">
        <v>0</v>
      </c>
      <c r="AE2957" s="25">
        <v>0</v>
      </c>
      <c r="AF2957" s="25">
        <v>0</v>
      </c>
      <c r="AG2957" s="25">
        <v>0</v>
      </c>
      <c r="AH2957" s="109"/>
      <c r="AI2957" s="25">
        <v>0</v>
      </c>
      <c r="AJ2957" s="25">
        <v>0</v>
      </c>
      <c r="AK2957" s="123">
        <v>0</v>
      </c>
      <c r="AL2957" s="25">
        <v>0</v>
      </c>
      <c r="AM2957" s="25">
        <v>0</v>
      </c>
      <c r="AN2957" s="25">
        <v>0</v>
      </c>
      <c r="AO2957" s="109"/>
      <c r="AP2957" s="25">
        <v>0</v>
      </c>
      <c r="AQ2957" s="25">
        <v>0</v>
      </c>
      <c r="AR2957" s="25">
        <v>0</v>
      </c>
      <c r="AS2957" s="25">
        <v>0</v>
      </c>
      <c r="AT2957" s="25">
        <v>0</v>
      </c>
      <c r="AU2957" s="25">
        <v>0</v>
      </c>
      <c r="AW2957" t="str">
        <f t="shared" si="245"/>
        <v>Phạm Thanh Hà</v>
      </c>
      <c r="AX2957" s="27" t="str">
        <f t="shared" si="246"/>
        <v xml:space="preserve">Đoàn Thị Trang </v>
      </c>
      <c r="AY2957" s="4" t="str">
        <f t="shared" si="243"/>
        <v>VIN+</v>
      </c>
    </row>
    <row r="2958" spans="1:51" outlineLevel="1" x14ac:dyDescent="0.25">
      <c r="A2958" s="4" t="s">
        <v>1104</v>
      </c>
      <c r="B2958" s="4" t="s">
        <v>797</v>
      </c>
      <c r="C2958" s="4" t="s">
        <v>451</v>
      </c>
      <c r="D2958" s="11" t="s">
        <v>775</v>
      </c>
      <c r="E2958" s="32" t="s">
        <v>540</v>
      </c>
      <c r="F2958" s="11" t="s">
        <v>710</v>
      </c>
      <c r="G2958" s="35">
        <v>5331192</v>
      </c>
      <c r="H2958" s="4" t="s">
        <v>4301</v>
      </c>
      <c r="I2958" s="4"/>
      <c r="J2958" s="4"/>
      <c r="K2958" s="4"/>
      <c r="L2958" s="4"/>
      <c r="M2958" s="33"/>
      <c r="N2958" s="38"/>
      <c r="O2958" s="33"/>
      <c r="P2958" s="244">
        <f t="shared" si="244"/>
        <v>484.09500000000003</v>
      </c>
      <c r="Q2958" s="25"/>
      <c r="R2958" s="25"/>
      <c r="S2958" s="25"/>
      <c r="T2958" s="109"/>
      <c r="U2958" s="25"/>
      <c r="V2958" s="25"/>
      <c r="W2958" s="25"/>
      <c r="X2958" s="25">
        <v>0</v>
      </c>
      <c r="Y2958" s="25"/>
      <c r="Z2958" s="25">
        <v>0</v>
      </c>
      <c r="AA2958" s="109"/>
      <c r="AB2958" s="25">
        <v>0</v>
      </c>
      <c r="AC2958" s="25">
        <v>0</v>
      </c>
      <c r="AD2958" s="25">
        <v>0</v>
      </c>
      <c r="AE2958" s="25">
        <v>0</v>
      </c>
      <c r="AF2958" s="25">
        <v>0</v>
      </c>
      <c r="AG2958" s="25">
        <v>0</v>
      </c>
      <c r="AH2958" s="109"/>
      <c r="AI2958" s="25">
        <v>0</v>
      </c>
      <c r="AJ2958" s="25">
        <v>0</v>
      </c>
      <c r="AK2958" s="123">
        <v>0</v>
      </c>
      <c r="AL2958" s="25">
        <v>303.49700000000001</v>
      </c>
      <c r="AM2958" s="25">
        <v>0</v>
      </c>
      <c r="AN2958" s="25">
        <v>0</v>
      </c>
      <c r="AO2958" s="109"/>
      <c r="AP2958" s="25">
        <v>180.59800000000001</v>
      </c>
      <c r="AQ2958" s="25">
        <v>0</v>
      </c>
      <c r="AR2958" s="25">
        <v>0</v>
      </c>
      <c r="AS2958" s="25">
        <v>0</v>
      </c>
      <c r="AT2958" s="25">
        <v>0</v>
      </c>
      <c r="AU2958" s="25">
        <v>0</v>
      </c>
      <c r="AW2958" t="str">
        <f t="shared" si="245"/>
        <v>Phạm Thanh Hà</v>
      </c>
      <c r="AX2958" s="27" t="str">
        <f t="shared" si="246"/>
        <v xml:space="preserve">Đoàn Thị Trang </v>
      </c>
      <c r="AY2958" s="4" t="str">
        <f t="shared" si="243"/>
        <v>VIN+</v>
      </c>
    </row>
    <row r="2959" spans="1:51" outlineLevel="1" x14ac:dyDescent="0.25">
      <c r="A2959" s="4" t="s">
        <v>1104</v>
      </c>
      <c r="B2959" s="4" t="s">
        <v>797</v>
      </c>
      <c r="C2959" s="4" t="s">
        <v>451</v>
      </c>
      <c r="D2959" s="11" t="s">
        <v>775</v>
      </c>
      <c r="E2959" s="32" t="s">
        <v>540</v>
      </c>
      <c r="F2959" s="11" t="s">
        <v>710</v>
      </c>
      <c r="G2959" s="35">
        <v>5290110</v>
      </c>
      <c r="H2959" s="4" t="s">
        <v>4302</v>
      </c>
      <c r="I2959" s="4"/>
      <c r="J2959" s="4"/>
      <c r="K2959" s="4"/>
      <c r="L2959" s="4"/>
      <c r="M2959" s="33"/>
      <c r="N2959" s="38"/>
      <c r="O2959" s="33"/>
      <c r="P2959" s="244">
        <f t="shared" si="244"/>
        <v>180.59800000000001</v>
      </c>
      <c r="Q2959" s="25"/>
      <c r="R2959" s="25"/>
      <c r="S2959" s="25"/>
      <c r="T2959" s="109"/>
      <c r="U2959" s="25"/>
      <c r="V2959" s="25"/>
      <c r="W2959" s="25"/>
      <c r="X2959" s="25">
        <v>0</v>
      </c>
      <c r="Y2959" s="25"/>
      <c r="Z2959" s="25">
        <v>0</v>
      </c>
      <c r="AA2959" s="109"/>
      <c r="AB2959" s="25">
        <v>0</v>
      </c>
      <c r="AC2959" s="25">
        <v>0</v>
      </c>
      <c r="AD2959" s="25">
        <v>0</v>
      </c>
      <c r="AE2959" s="25">
        <v>0</v>
      </c>
      <c r="AF2959" s="25">
        <v>0</v>
      </c>
      <c r="AG2959" s="25">
        <v>0</v>
      </c>
      <c r="AH2959" s="109"/>
      <c r="AI2959" s="25">
        <v>0</v>
      </c>
      <c r="AJ2959" s="25">
        <v>0</v>
      </c>
      <c r="AK2959" s="123">
        <v>0</v>
      </c>
      <c r="AL2959" s="25">
        <v>0</v>
      </c>
      <c r="AM2959" s="25">
        <v>0</v>
      </c>
      <c r="AN2959" s="25">
        <v>0</v>
      </c>
      <c r="AO2959" s="109"/>
      <c r="AP2959" s="25">
        <v>0</v>
      </c>
      <c r="AQ2959" s="25">
        <v>0</v>
      </c>
      <c r="AR2959" s="25">
        <v>0</v>
      </c>
      <c r="AS2959" s="25">
        <v>0</v>
      </c>
      <c r="AT2959" s="25">
        <v>0</v>
      </c>
      <c r="AU2959" s="25">
        <v>180.59800000000001</v>
      </c>
      <c r="AW2959" t="str">
        <f t="shared" si="245"/>
        <v>Phạm Thanh Hà</v>
      </c>
      <c r="AX2959" s="27" t="str">
        <f t="shared" si="246"/>
        <v xml:space="preserve">Đoàn Thị Trang </v>
      </c>
      <c r="AY2959" s="4" t="str">
        <f t="shared" si="243"/>
        <v>VIN+</v>
      </c>
    </row>
    <row r="2960" spans="1:51" outlineLevel="1" x14ac:dyDescent="0.25">
      <c r="A2960" s="4" t="s">
        <v>1104</v>
      </c>
      <c r="B2960" s="4" t="s">
        <v>797</v>
      </c>
      <c r="C2960" s="4" t="s">
        <v>451</v>
      </c>
      <c r="D2960" s="11" t="s">
        <v>775</v>
      </c>
      <c r="E2960" s="32" t="s">
        <v>540</v>
      </c>
      <c r="F2960" s="11" t="s">
        <v>710</v>
      </c>
      <c r="G2960" s="35">
        <v>5301731</v>
      </c>
      <c r="H2960" s="4" t="s">
        <v>4303</v>
      </c>
      <c r="I2960" s="4"/>
      <c r="J2960" s="4"/>
      <c r="K2960" s="4"/>
      <c r="L2960" s="4"/>
      <c r="M2960" s="33"/>
      <c r="N2960" s="38"/>
      <c r="O2960" s="33"/>
      <c r="P2960" s="244">
        <f t="shared" si="244"/>
        <v>0</v>
      </c>
      <c r="Q2960" s="25"/>
      <c r="R2960" s="25"/>
      <c r="S2960" s="25"/>
      <c r="T2960" s="109"/>
      <c r="U2960" s="25"/>
      <c r="V2960" s="25"/>
      <c r="W2960" s="25"/>
      <c r="X2960" s="25">
        <v>0</v>
      </c>
      <c r="Y2960" s="25"/>
      <c r="Z2960" s="25">
        <v>0</v>
      </c>
      <c r="AA2960" s="109"/>
      <c r="AB2960" s="25">
        <v>0</v>
      </c>
      <c r="AC2960" s="25">
        <v>0</v>
      </c>
      <c r="AD2960" s="25">
        <v>0</v>
      </c>
      <c r="AE2960" s="25">
        <v>0</v>
      </c>
      <c r="AF2960" s="25">
        <v>0</v>
      </c>
      <c r="AG2960" s="25">
        <v>0</v>
      </c>
      <c r="AH2960" s="109"/>
      <c r="AI2960" s="25">
        <v>0</v>
      </c>
      <c r="AJ2960" s="25">
        <v>0</v>
      </c>
      <c r="AK2960" s="123">
        <v>0</v>
      </c>
      <c r="AL2960" s="25">
        <v>0</v>
      </c>
      <c r="AM2960" s="25">
        <v>0</v>
      </c>
      <c r="AN2960" s="25">
        <v>0</v>
      </c>
      <c r="AO2960" s="109"/>
      <c r="AP2960" s="25">
        <v>0</v>
      </c>
      <c r="AQ2960" s="25">
        <v>0</v>
      </c>
      <c r="AR2960" s="25">
        <v>0</v>
      </c>
      <c r="AS2960" s="25">
        <v>0</v>
      </c>
      <c r="AT2960" s="25">
        <v>0</v>
      </c>
      <c r="AU2960" s="25">
        <v>0</v>
      </c>
      <c r="AW2960" t="str">
        <f t="shared" si="245"/>
        <v>Phạm Thanh Hà</v>
      </c>
      <c r="AX2960" s="27" t="str">
        <f t="shared" si="246"/>
        <v xml:space="preserve">Đoàn Thị Trang </v>
      </c>
      <c r="AY2960" s="4" t="str">
        <f t="shared" si="243"/>
        <v>VIN+</v>
      </c>
    </row>
    <row r="2961" spans="1:51" outlineLevel="1" x14ac:dyDescent="0.25">
      <c r="A2961" s="4" t="s">
        <v>1104</v>
      </c>
      <c r="B2961" s="4" t="s">
        <v>797</v>
      </c>
      <c r="C2961" s="4" t="s">
        <v>451</v>
      </c>
      <c r="D2961" s="11" t="s">
        <v>775</v>
      </c>
      <c r="E2961" s="32" t="s">
        <v>540</v>
      </c>
      <c r="F2961" s="11" t="s">
        <v>710</v>
      </c>
      <c r="G2961" s="35">
        <v>5338500</v>
      </c>
      <c r="H2961" s="4" t="s">
        <v>4304</v>
      </c>
      <c r="I2961" s="4"/>
      <c r="J2961" s="4"/>
      <c r="K2961" s="4"/>
      <c r="L2961" s="4"/>
      <c r="M2961" s="33"/>
      <c r="N2961" s="38"/>
      <c r="O2961" s="33"/>
      <c r="P2961" s="244">
        <f t="shared" si="244"/>
        <v>238.464</v>
      </c>
      <c r="Q2961" s="25"/>
      <c r="R2961" s="25"/>
      <c r="S2961" s="25"/>
      <c r="T2961" s="109"/>
      <c r="U2961" s="25"/>
      <c r="V2961" s="25"/>
      <c r="W2961" s="25"/>
      <c r="X2961" s="25">
        <v>0</v>
      </c>
      <c r="Y2961" s="25"/>
      <c r="Z2961" s="25">
        <v>0</v>
      </c>
      <c r="AA2961" s="109"/>
      <c r="AB2961" s="25">
        <v>0</v>
      </c>
      <c r="AC2961" s="25">
        <v>0</v>
      </c>
      <c r="AD2961" s="25">
        <v>0</v>
      </c>
      <c r="AE2961" s="25">
        <v>0</v>
      </c>
      <c r="AF2961" s="25">
        <v>0</v>
      </c>
      <c r="AG2961" s="25">
        <v>0</v>
      </c>
      <c r="AH2961" s="109"/>
      <c r="AI2961" s="25">
        <v>0</v>
      </c>
      <c r="AJ2961" s="25">
        <v>0</v>
      </c>
      <c r="AK2961" s="123">
        <v>0</v>
      </c>
      <c r="AL2961" s="25">
        <v>0</v>
      </c>
      <c r="AM2961" s="25">
        <v>0</v>
      </c>
      <c r="AN2961" s="25">
        <v>0</v>
      </c>
      <c r="AO2961" s="109"/>
      <c r="AP2961" s="25">
        <v>238.464</v>
      </c>
      <c r="AQ2961" s="25">
        <v>0</v>
      </c>
      <c r="AR2961" s="25">
        <v>0</v>
      </c>
      <c r="AS2961" s="25">
        <v>0</v>
      </c>
      <c r="AT2961" s="25">
        <v>0</v>
      </c>
      <c r="AU2961" s="25">
        <v>0</v>
      </c>
      <c r="AW2961" t="str">
        <f t="shared" si="245"/>
        <v>Phạm Thanh Hà</v>
      </c>
      <c r="AX2961" s="27" t="str">
        <f t="shared" si="246"/>
        <v xml:space="preserve">Đoàn Thị Trang </v>
      </c>
      <c r="AY2961" s="4" t="str">
        <f t="shared" si="243"/>
        <v>VIN+</v>
      </c>
    </row>
    <row r="2962" spans="1:51" outlineLevel="1" x14ac:dyDescent="0.25">
      <c r="A2962" s="4" t="s">
        <v>1104</v>
      </c>
      <c r="B2962" s="4" t="s">
        <v>797</v>
      </c>
      <c r="C2962" s="4" t="s">
        <v>451</v>
      </c>
      <c r="D2962" s="11" t="s">
        <v>775</v>
      </c>
      <c r="E2962" s="32" t="s">
        <v>540</v>
      </c>
      <c r="F2962" s="11" t="s">
        <v>710</v>
      </c>
      <c r="G2962" s="35">
        <v>5332807</v>
      </c>
      <c r="H2962" s="4" t="s">
        <v>4305</v>
      </c>
      <c r="I2962" s="4"/>
      <c r="J2962" s="4"/>
      <c r="K2962" s="4"/>
      <c r="L2962" s="4"/>
      <c r="M2962" s="33"/>
      <c r="N2962" s="38"/>
      <c r="O2962" s="33"/>
      <c r="P2962" s="244">
        <f t="shared" si="244"/>
        <v>0</v>
      </c>
      <c r="Q2962" s="25"/>
      <c r="R2962" s="25"/>
      <c r="S2962" s="25"/>
      <c r="T2962" s="109"/>
      <c r="U2962" s="25"/>
      <c r="V2962" s="25"/>
      <c r="W2962" s="25"/>
      <c r="X2962" s="25">
        <v>0</v>
      </c>
      <c r="Y2962" s="25"/>
      <c r="Z2962" s="25">
        <v>0</v>
      </c>
      <c r="AA2962" s="109"/>
      <c r="AB2962" s="25">
        <v>0</v>
      </c>
      <c r="AC2962" s="25">
        <v>0</v>
      </c>
      <c r="AD2962" s="25">
        <v>0</v>
      </c>
      <c r="AE2962" s="25">
        <v>0</v>
      </c>
      <c r="AF2962" s="25">
        <v>0</v>
      </c>
      <c r="AG2962" s="25">
        <v>0</v>
      </c>
      <c r="AH2962" s="109"/>
      <c r="AI2962" s="25">
        <v>0</v>
      </c>
      <c r="AJ2962" s="25">
        <v>0</v>
      </c>
      <c r="AK2962" s="123">
        <v>0</v>
      </c>
      <c r="AL2962" s="25">
        <v>0</v>
      </c>
      <c r="AM2962" s="25">
        <v>0</v>
      </c>
      <c r="AN2962" s="25">
        <v>0</v>
      </c>
      <c r="AO2962" s="109"/>
      <c r="AP2962" s="25">
        <v>0</v>
      </c>
      <c r="AQ2962" s="25">
        <v>0</v>
      </c>
      <c r="AR2962" s="25">
        <v>0</v>
      </c>
      <c r="AS2962" s="25">
        <v>0</v>
      </c>
      <c r="AT2962" s="25">
        <v>0</v>
      </c>
      <c r="AU2962" s="25">
        <v>0</v>
      </c>
      <c r="AW2962" t="str">
        <f t="shared" si="245"/>
        <v>Phạm Thanh Hà</v>
      </c>
      <c r="AX2962" s="27" t="str">
        <f t="shared" si="246"/>
        <v xml:space="preserve">Đoàn Thị Trang </v>
      </c>
      <c r="AY2962" s="4" t="str">
        <f t="shared" si="243"/>
        <v>VIN+</v>
      </c>
    </row>
    <row r="2963" spans="1:51" outlineLevel="1" x14ac:dyDescent="0.25">
      <c r="A2963" s="4" t="s">
        <v>1104</v>
      </c>
      <c r="B2963" s="4" t="s">
        <v>797</v>
      </c>
      <c r="C2963" s="4" t="s">
        <v>451</v>
      </c>
      <c r="D2963" s="11" t="s">
        <v>775</v>
      </c>
      <c r="E2963" s="32" t="s">
        <v>540</v>
      </c>
      <c r="F2963" s="11" t="s">
        <v>710</v>
      </c>
      <c r="G2963" s="35">
        <v>5135709</v>
      </c>
      <c r="H2963" s="4" t="s">
        <v>4306</v>
      </c>
      <c r="I2963" s="4"/>
      <c r="J2963" s="4"/>
      <c r="K2963" s="4"/>
      <c r="L2963" s="4"/>
      <c r="M2963" s="33"/>
      <c r="N2963" s="38"/>
      <c r="O2963" s="33"/>
      <c r="P2963" s="244">
        <f t="shared" si="244"/>
        <v>238.464</v>
      </c>
      <c r="Q2963" s="25"/>
      <c r="R2963" s="25"/>
      <c r="S2963" s="25"/>
      <c r="T2963" s="109"/>
      <c r="U2963" s="25"/>
      <c r="V2963" s="25"/>
      <c r="W2963" s="25"/>
      <c r="X2963" s="25">
        <v>0</v>
      </c>
      <c r="Y2963" s="25"/>
      <c r="Z2963" s="25">
        <v>0</v>
      </c>
      <c r="AA2963" s="109"/>
      <c r="AB2963" s="25">
        <v>0</v>
      </c>
      <c r="AC2963" s="25">
        <v>0</v>
      </c>
      <c r="AD2963" s="25">
        <v>0</v>
      </c>
      <c r="AE2963" s="25">
        <v>238.464</v>
      </c>
      <c r="AF2963" s="25">
        <v>0</v>
      </c>
      <c r="AG2963" s="25">
        <v>0</v>
      </c>
      <c r="AH2963" s="109"/>
      <c r="AI2963" s="25">
        <v>0</v>
      </c>
      <c r="AJ2963" s="25">
        <v>0</v>
      </c>
      <c r="AK2963" s="123">
        <v>0</v>
      </c>
      <c r="AL2963" s="25">
        <v>0</v>
      </c>
      <c r="AM2963" s="25">
        <v>0</v>
      </c>
      <c r="AN2963" s="25">
        <v>0</v>
      </c>
      <c r="AO2963" s="109"/>
      <c r="AP2963" s="25">
        <v>0</v>
      </c>
      <c r="AQ2963" s="25">
        <v>0</v>
      </c>
      <c r="AR2963" s="25">
        <v>0</v>
      </c>
      <c r="AS2963" s="25">
        <v>0</v>
      </c>
      <c r="AT2963" s="25">
        <v>0</v>
      </c>
      <c r="AU2963" s="25">
        <v>0</v>
      </c>
      <c r="AW2963" t="str">
        <f t="shared" si="245"/>
        <v>Phạm Thanh Hà</v>
      </c>
      <c r="AX2963" s="27" t="str">
        <f t="shared" si="246"/>
        <v xml:space="preserve">Đoàn Thị Trang </v>
      </c>
      <c r="AY2963" s="4" t="str">
        <f t="shared" si="243"/>
        <v>VIN+</v>
      </c>
    </row>
    <row r="2964" spans="1:51" outlineLevel="1" x14ac:dyDescent="0.25">
      <c r="A2964" s="4" t="s">
        <v>1104</v>
      </c>
      <c r="B2964" s="4" t="s">
        <v>797</v>
      </c>
      <c r="C2964" s="4" t="s">
        <v>451</v>
      </c>
      <c r="D2964" s="11" t="s">
        <v>775</v>
      </c>
      <c r="E2964" s="32" t="s">
        <v>540</v>
      </c>
      <c r="F2964" s="11" t="s">
        <v>710</v>
      </c>
      <c r="G2964" s="35">
        <v>5134409</v>
      </c>
      <c r="H2964" s="4" t="s">
        <v>4307</v>
      </c>
      <c r="I2964" s="4"/>
      <c r="J2964" s="4"/>
      <c r="K2964" s="4"/>
      <c r="L2964" s="4"/>
      <c r="M2964" s="33"/>
      <c r="N2964" s="38"/>
      <c r="O2964" s="33"/>
      <c r="P2964" s="244">
        <f t="shared" si="244"/>
        <v>0</v>
      </c>
      <c r="Q2964" s="25"/>
      <c r="R2964" s="25"/>
      <c r="S2964" s="25"/>
      <c r="T2964" s="109"/>
      <c r="U2964" s="25"/>
      <c r="V2964" s="25"/>
      <c r="W2964" s="25"/>
      <c r="X2964" s="25">
        <v>0</v>
      </c>
      <c r="Y2964" s="25"/>
      <c r="Z2964" s="25">
        <v>0</v>
      </c>
      <c r="AA2964" s="109"/>
      <c r="AB2964" s="25">
        <v>0</v>
      </c>
      <c r="AC2964" s="25">
        <v>0</v>
      </c>
      <c r="AD2964" s="25">
        <v>0</v>
      </c>
      <c r="AE2964" s="25">
        <v>0</v>
      </c>
      <c r="AF2964" s="25">
        <v>0</v>
      </c>
      <c r="AG2964" s="25">
        <v>0</v>
      </c>
      <c r="AH2964" s="109"/>
      <c r="AI2964" s="25">
        <v>0</v>
      </c>
      <c r="AJ2964" s="25">
        <v>0</v>
      </c>
      <c r="AK2964" s="123">
        <v>0</v>
      </c>
      <c r="AL2964" s="25">
        <v>0</v>
      </c>
      <c r="AM2964" s="25">
        <v>0</v>
      </c>
      <c r="AN2964" s="25">
        <v>0</v>
      </c>
      <c r="AO2964" s="109"/>
      <c r="AP2964" s="25">
        <v>0</v>
      </c>
      <c r="AQ2964" s="25">
        <v>0</v>
      </c>
      <c r="AR2964" s="25">
        <v>0</v>
      </c>
      <c r="AS2964" s="25">
        <v>0</v>
      </c>
      <c r="AT2964" s="25">
        <v>0</v>
      </c>
      <c r="AU2964" s="25">
        <v>0</v>
      </c>
      <c r="AW2964" t="str">
        <f t="shared" si="245"/>
        <v>Phạm Thanh Hà</v>
      </c>
      <c r="AX2964" s="27" t="str">
        <f t="shared" si="246"/>
        <v xml:space="preserve">Đoàn Thị Trang </v>
      </c>
      <c r="AY2964" s="4" t="str">
        <f t="shared" si="243"/>
        <v>VIN+</v>
      </c>
    </row>
    <row r="2965" spans="1:51" outlineLevel="1" x14ac:dyDescent="0.25">
      <c r="A2965" s="4" t="s">
        <v>1104</v>
      </c>
      <c r="B2965" s="4" t="s">
        <v>797</v>
      </c>
      <c r="C2965" s="4" t="s">
        <v>451</v>
      </c>
      <c r="D2965" s="11" t="s">
        <v>775</v>
      </c>
      <c r="E2965" s="32" t="s">
        <v>540</v>
      </c>
      <c r="F2965" s="11" t="s">
        <v>710</v>
      </c>
      <c r="G2965" s="35">
        <v>5338856</v>
      </c>
      <c r="H2965" s="4" t="s">
        <v>4308</v>
      </c>
      <c r="I2965" s="4"/>
      <c r="J2965" s="4"/>
      <c r="K2965" s="4"/>
      <c r="L2965" s="4"/>
      <c r="M2965" s="33"/>
      <c r="N2965" s="38"/>
      <c r="O2965" s="33"/>
      <c r="P2965" s="244">
        <f t="shared" si="244"/>
        <v>238.464</v>
      </c>
      <c r="Q2965" s="25"/>
      <c r="R2965" s="25"/>
      <c r="S2965" s="25"/>
      <c r="T2965" s="109"/>
      <c r="U2965" s="25"/>
      <c r="V2965" s="25"/>
      <c r="W2965" s="25"/>
      <c r="X2965" s="25">
        <v>0</v>
      </c>
      <c r="Y2965" s="25"/>
      <c r="Z2965" s="25">
        <v>0</v>
      </c>
      <c r="AA2965" s="109"/>
      <c r="AB2965" s="25">
        <v>0</v>
      </c>
      <c r="AC2965" s="25">
        <v>0</v>
      </c>
      <c r="AD2965" s="25">
        <v>0</v>
      </c>
      <c r="AE2965" s="25">
        <v>0</v>
      </c>
      <c r="AF2965" s="25">
        <v>0</v>
      </c>
      <c r="AG2965" s="25">
        <v>0</v>
      </c>
      <c r="AH2965" s="109"/>
      <c r="AI2965" s="25">
        <v>0</v>
      </c>
      <c r="AJ2965" s="25">
        <v>0</v>
      </c>
      <c r="AK2965" s="123">
        <v>238.464</v>
      </c>
      <c r="AL2965" s="25">
        <v>0</v>
      </c>
      <c r="AM2965" s="25">
        <v>0</v>
      </c>
      <c r="AN2965" s="25">
        <v>0</v>
      </c>
      <c r="AO2965" s="109"/>
      <c r="AP2965" s="25">
        <v>0</v>
      </c>
      <c r="AQ2965" s="25">
        <v>0</v>
      </c>
      <c r="AR2965" s="25">
        <v>0</v>
      </c>
      <c r="AS2965" s="25">
        <v>0</v>
      </c>
      <c r="AT2965" s="25">
        <v>0</v>
      </c>
      <c r="AU2965" s="25">
        <v>0</v>
      </c>
      <c r="AW2965" t="str">
        <f t="shared" si="245"/>
        <v>Phạm Thanh Hà</v>
      </c>
      <c r="AX2965" s="27" t="str">
        <f t="shared" si="246"/>
        <v xml:space="preserve">Đoàn Thị Trang </v>
      </c>
      <c r="AY2965" s="4" t="str">
        <f t="shared" si="243"/>
        <v>VIN+</v>
      </c>
    </row>
    <row r="2966" spans="1:51" outlineLevel="1" x14ac:dyDescent="0.25">
      <c r="A2966" s="4" t="s">
        <v>1104</v>
      </c>
      <c r="B2966" s="4" t="s">
        <v>797</v>
      </c>
      <c r="C2966" s="4" t="s">
        <v>451</v>
      </c>
      <c r="D2966" s="11" t="s">
        <v>775</v>
      </c>
      <c r="E2966" s="32" t="s">
        <v>540</v>
      </c>
      <c r="F2966" s="11" t="s">
        <v>710</v>
      </c>
      <c r="G2966" s="35">
        <v>5135695</v>
      </c>
      <c r="H2966" s="4" t="s">
        <v>4309</v>
      </c>
      <c r="I2966" s="4"/>
      <c r="J2966" s="4"/>
      <c r="K2966" s="4"/>
      <c r="L2966" s="4"/>
      <c r="M2966" s="33"/>
      <c r="N2966" s="38"/>
      <c r="O2966" s="33"/>
      <c r="P2966" s="244">
        <f t="shared" si="244"/>
        <v>238.464</v>
      </c>
      <c r="Q2966" s="25"/>
      <c r="R2966" s="25"/>
      <c r="S2966" s="25"/>
      <c r="T2966" s="109"/>
      <c r="U2966" s="25"/>
      <c r="V2966" s="25"/>
      <c r="W2966" s="25"/>
      <c r="X2966" s="25">
        <v>0</v>
      </c>
      <c r="Y2966" s="25"/>
      <c r="Z2966" s="25">
        <v>0</v>
      </c>
      <c r="AA2966" s="109"/>
      <c r="AB2966" s="25">
        <v>0</v>
      </c>
      <c r="AC2966" s="25">
        <v>0</v>
      </c>
      <c r="AD2966" s="25">
        <v>0</v>
      </c>
      <c r="AE2966" s="25">
        <v>238.464</v>
      </c>
      <c r="AF2966" s="25">
        <v>0</v>
      </c>
      <c r="AG2966" s="25">
        <v>0</v>
      </c>
      <c r="AH2966" s="109"/>
      <c r="AI2966" s="25">
        <v>0</v>
      </c>
      <c r="AJ2966" s="25">
        <v>0</v>
      </c>
      <c r="AK2966" s="123">
        <v>0</v>
      </c>
      <c r="AL2966" s="25">
        <v>0</v>
      </c>
      <c r="AM2966" s="25">
        <v>0</v>
      </c>
      <c r="AN2966" s="25">
        <v>0</v>
      </c>
      <c r="AO2966" s="109"/>
      <c r="AP2966" s="25">
        <v>0</v>
      </c>
      <c r="AQ2966" s="25">
        <v>0</v>
      </c>
      <c r="AR2966" s="25">
        <v>0</v>
      </c>
      <c r="AS2966" s="25">
        <v>0</v>
      </c>
      <c r="AT2966" s="25">
        <v>0</v>
      </c>
      <c r="AU2966" s="25">
        <v>0</v>
      </c>
      <c r="AW2966" t="str">
        <f t="shared" si="245"/>
        <v>Phạm Thanh Hà</v>
      </c>
      <c r="AX2966" s="27" t="str">
        <f t="shared" si="246"/>
        <v xml:space="preserve">Đoàn Thị Trang </v>
      </c>
      <c r="AY2966" s="4" t="str">
        <f t="shared" si="243"/>
        <v>VIN+</v>
      </c>
    </row>
    <row r="2967" spans="1:51" outlineLevel="1" x14ac:dyDescent="0.25">
      <c r="A2967" s="4" t="s">
        <v>1104</v>
      </c>
      <c r="B2967" s="4" t="s">
        <v>797</v>
      </c>
      <c r="C2967" s="4" t="s">
        <v>451</v>
      </c>
      <c r="D2967" s="11" t="s">
        <v>775</v>
      </c>
      <c r="E2967" s="32" t="s">
        <v>540</v>
      </c>
      <c r="F2967" s="11" t="s">
        <v>710</v>
      </c>
      <c r="G2967" s="35">
        <v>5277946</v>
      </c>
      <c r="H2967" s="4" t="s">
        <v>4310</v>
      </c>
      <c r="I2967" s="4"/>
      <c r="J2967" s="4"/>
      <c r="K2967" s="4"/>
      <c r="L2967" s="4"/>
      <c r="M2967" s="33"/>
      <c r="N2967" s="38"/>
      <c r="O2967" s="33"/>
      <c r="P2967" s="244">
        <f t="shared" si="244"/>
        <v>476.928</v>
      </c>
      <c r="Q2967" s="25"/>
      <c r="R2967" s="25"/>
      <c r="S2967" s="25"/>
      <c r="T2967" s="109"/>
      <c r="U2967" s="25"/>
      <c r="V2967" s="25"/>
      <c r="W2967" s="25"/>
      <c r="X2967" s="25">
        <v>0</v>
      </c>
      <c r="Y2967" s="25"/>
      <c r="Z2967" s="25">
        <v>0</v>
      </c>
      <c r="AA2967" s="109"/>
      <c r="AB2967" s="25">
        <v>0</v>
      </c>
      <c r="AC2967" s="25">
        <v>0</v>
      </c>
      <c r="AD2967" s="25">
        <v>0</v>
      </c>
      <c r="AE2967" s="25">
        <v>0</v>
      </c>
      <c r="AF2967" s="25">
        <v>0</v>
      </c>
      <c r="AG2967" s="25">
        <v>0</v>
      </c>
      <c r="AH2967" s="109"/>
      <c r="AI2967" s="25">
        <v>0</v>
      </c>
      <c r="AJ2967" s="25">
        <v>476.928</v>
      </c>
      <c r="AK2967" s="123">
        <v>0</v>
      </c>
      <c r="AL2967" s="25">
        <v>0</v>
      </c>
      <c r="AM2967" s="25">
        <v>0</v>
      </c>
      <c r="AN2967" s="25">
        <v>0</v>
      </c>
      <c r="AO2967" s="109"/>
      <c r="AP2967" s="25">
        <v>0</v>
      </c>
      <c r="AQ2967" s="25">
        <v>0</v>
      </c>
      <c r="AR2967" s="25">
        <v>0</v>
      </c>
      <c r="AS2967" s="25">
        <v>0</v>
      </c>
      <c r="AT2967" s="25">
        <v>0</v>
      </c>
      <c r="AU2967" s="25">
        <v>0</v>
      </c>
      <c r="AW2967" t="str">
        <f t="shared" si="245"/>
        <v>Phạm Thanh Hà</v>
      </c>
      <c r="AX2967" s="27" t="str">
        <f t="shared" si="246"/>
        <v xml:space="preserve">Đoàn Thị Trang </v>
      </c>
      <c r="AY2967" s="4" t="str">
        <f t="shared" si="243"/>
        <v>VIN+</v>
      </c>
    </row>
    <row r="2968" spans="1:51" outlineLevel="1" x14ac:dyDescent="0.25">
      <c r="A2968" s="4" t="s">
        <v>1104</v>
      </c>
      <c r="B2968" s="4" t="s">
        <v>797</v>
      </c>
      <c r="C2968" s="4" t="s">
        <v>451</v>
      </c>
      <c r="D2968" s="11" t="s">
        <v>775</v>
      </c>
      <c r="E2968" s="32" t="s">
        <v>540</v>
      </c>
      <c r="F2968" s="11" t="s">
        <v>710</v>
      </c>
      <c r="G2968" s="35">
        <v>5139774</v>
      </c>
      <c r="H2968" s="4" t="s">
        <v>4311</v>
      </c>
      <c r="I2968" s="4"/>
      <c r="J2968" s="4"/>
      <c r="K2968" s="4"/>
      <c r="L2968" s="4"/>
      <c r="M2968" s="33"/>
      <c r="N2968" s="38"/>
      <c r="O2968" s="33"/>
      <c r="P2968" s="244">
        <f t="shared" si="244"/>
        <v>238.464</v>
      </c>
      <c r="Q2968" s="25"/>
      <c r="R2968" s="25"/>
      <c r="S2968" s="25"/>
      <c r="T2968" s="109"/>
      <c r="U2968" s="25"/>
      <c r="V2968" s="25"/>
      <c r="W2968" s="25"/>
      <c r="X2968" s="25">
        <v>0</v>
      </c>
      <c r="Y2968" s="25"/>
      <c r="Z2968" s="25">
        <v>0</v>
      </c>
      <c r="AA2968" s="109"/>
      <c r="AB2968" s="25">
        <v>0</v>
      </c>
      <c r="AC2968" s="25">
        <v>0</v>
      </c>
      <c r="AD2968" s="25">
        <v>0</v>
      </c>
      <c r="AE2968" s="25">
        <v>238.464</v>
      </c>
      <c r="AF2968" s="25">
        <v>0</v>
      </c>
      <c r="AG2968" s="25">
        <v>0</v>
      </c>
      <c r="AH2968" s="109"/>
      <c r="AI2968" s="25">
        <v>0</v>
      </c>
      <c r="AJ2968" s="25">
        <v>0</v>
      </c>
      <c r="AK2968" s="123">
        <v>0</v>
      </c>
      <c r="AL2968" s="25">
        <v>0</v>
      </c>
      <c r="AM2968" s="25">
        <v>0</v>
      </c>
      <c r="AN2968" s="25">
        <v>0</v>
      </c>
      <c r="AO2968" s="109"/>
      <c r="AP2968" s="25">
        <v>0</v>
      </c>
      <c r="AQ2968" s="25">
        <v>0</v>
      </c>
      <c r="AR2968" s="25">
        <v>0</v>
      </c>
      <c r="AS2968" s="25">
        <v>0</v>
      </c>
      <c r="AT2968" s="25">
        <v>0</v>
      </c>
      <c r="AU2968" s="25">
        <v>0</v>
      </c>
      <c r="AW2968" t="str">
        <f t="shared" si="245"/>
        <v>Phạm Thanh Hà</v>
      </c>
      <c r="AX2968" s="27" t="str">
        <f t="shared" si="246"/>
        <v xml:space="preserve">Đoàn Thị Trang </v>
      </c>
      <c r="AY2968" s="4" t="str">
        <f t="shared" si="243"/>
        <v>VIN+</v>
      </c>
    </row>
    <row r="2969" spans="1:51" outlineLevel="1" x14ac:dyDescent="0.25">
      <c r="A2969" s="4" t="s">
        <v>1104</v>
      </c>
      <c r="B2969" s="4" t="s">
        <v>797</v>
      </c>
      <c r="C2969" s="4" t="s">
        <v>451</v>
      </c>
      <c r="D2969" s="11" t="s">
        <v>775</v>
      </c>
      <c r="E2969" s="32" t="s">
        <v>540</v>
      </c>
      <c r="F2969" s="11" t="s">
        <v>710</v>
      </c>
      <c r="G2969" s="35">
        <v>5134544</v>
      </c>
      <c r="H2969" s="4" t="s">
        <v>4312</v>
      </c>
      <c r="I2969" s="4"/>
      <c r="J2969" s="4"/>
      <c r="K2969" s="4"/>
      <c r="L2969" s="4"/>
      <c r="M2969" s="33"/>
      <c r="N2969" s="38"/>
      <c r="O2969" s="33"/>
      <c r="P2969" s="244">
        <f t="shared" si="244"/>
        <v>0</v>
      </c>
      <c r="Q2969" s="25"/>
      <c r="R2969" s="25"/>
      <c r="S2969" s="25"/>
      <c r="T2969" s="109"/>
      <c r="U2969" s="25"/>
      <c r="V2969" s="25"/>
      <c r="W2969" s="25"/>
      <c r="X2969" s="25">
        <v>0</v>
      </c>
      <c r="Y2969" s="25"/>
      <c r="Z2969" s="25">
        <v>0</v>
      </c>
      <c r="AA2969" s="109"/>
      <c r="AB2969" s="25">
        <v>0</v>
      </c>
      <c r="AC2969" s="25">
        <v>0</v>
      </c>
      <c r="AD2969" s="25">
        <v>0</v>
      </c>
      <c r="AE2969" s="25">
        <v>0</v>
      </c>
      <c r="AF2969" s="25">
        <v>0</v>
      </c>
      <c r="AG2969" s="25">
        <v>0</v>
      </c>
      <c r="AH2969" s="109"/>
      <c r="AI2969" s="25">
        <v>0</v>
      </c>
      <c r="AJ2969" s="25">
        <v>0</v>
      </c>
      <c r="AK2969" s="123">
        <v>0</v>
      </c>
      <c r="AL2969" s="25">
        <v>0</v>
      </c>
      <c r="AM2969" s="25">
        <v>0</v>
      </c>
      <c r="AN2969" s="25">
        <v>0</v>
      </c>
      <c r="AO2969" s="109"/>
      <c r="AP2969" s="25">
        <v>0</v>
      </c>
      <c r="AQ2969" s="25">
        <v>0</v>
      </c>
      <c r="AR2969" s="25">
        <v>0</v>
      </c>
      <c r="AS2969" s="25">
        <v>0</v>
      </c>
      <c r="AT2969" s="25">
        <v>0</v>
      </c>
      <c r="AU2969" s="25">
        <v>0</v>
      </c>
      <c r="AW2969" t="str">
        <f t="shared" si="245"/>
        <v>Phạm Thanh Hà</v>
      </c>
      <c r="AX2969" s="27" t="str">
        <f t="shared" si="246"/>
        <v xml:space="preserve">Đoàn Thị Trang </v>
      </c>
      <c r="AY2969" s="4" t="str">
        <f t="shared" si="243"/>
        <v>VIN+</v>
      </c>
    </row>
    <row r="2970" spans="1:51" outlineLevel="1" x14ac:dyDescent="0.25">
      <c r="A2970" s="4" t="s">
        <v>1104</v>
      </c>
      <c r="B2970" s="4" t="s">
        <v>797</v>
      </c>
      <c r="C2970" s="4" t="s">
        <v>451</v>
      </c>
      <c r="D2970" s="11" t="s">
        <v>775</v>
      </c>
      <c r="E2970" s="32" t="s">
        <v>540</v>
      </c>
      <c r="F2970" s="11" t="s">
        <v>710</v>
      </c>
      <c r="G2970" s="35">
        <v>5296460</v>
      </c>
      <c r="H2970" s="4" t="s">
        <v>4313</v>
      </c>
      <c r="I2970" s="4"/>
      <c r="J2970" s="4"/>
      <c r="K2970" s="4"/>
      <c r="L2970" s="4"/>
      <c r="M2970" s="33"/>
      <c r="N2970" s="38"/>
      <c r="O2970" s="33"/>
      <c r="P2970" s="244">
        <f t="shared" si="244"/>
        <v>238.464</v>
      </c>
      <c r="Q2970" s="25"/>
      <c r="R2970" s="25"/>
      <c r="S2970" s="25"/>
      <c r="T2970" s="109"/>
      <c r="U2970" s="25"/>
      <c r="V2970" s="25"/>
      <c r="W2970" s="25"/>
      <c r="X2970" s="25">
        <v>0</v>
      </c>
      <c r="Y2970" s="25"/>
      <c r="Z2970" s="25">
        <v>0</v>
      </c>
      <c r="AA2970" s="109"/>
      <c r="AB2970" s="25">
        <v>0</v>
      </c>
      <c r="AC2970" s="25">
        <v>0</v>
      </c>
      <c r="AD2970" s="25">
        <v>0</v>
      </c>
      <c r="AE2970" s="25">
        <v>0</v>
      </c>
      <c r="AF2970" s="25">
        <v>0</v>
      </c>
      <c r="AG2970" s="25">
        <v>0</v>
      </c>
      <c r="AH2970" s="109"/>
      <c r="AI2970" s="25">
        <v>0</v>
      </c>
      <c r="AJ2970" s="25">
        <v>0</v>
      </c>
      <c r="AK2970" s="123">
        <v>0</v>
      </c>
      <c r="AL2970" s="25">
        <v>0</v>
      </c>
      <c r="AM2970" s="25">
        <v>0</v>
      </c>
      <c r="AN2970" s="25">
        <v>0</v>
      </c>
      <c r="AO2970" s="109"/>
      <c r="AP2970" s="25">
        <v>0</v>
      </c>
      <c r="AQ2970" s="25">
        <v>238.464</v>
      </c>
      <c r="AR2970" s="25">
        <v>0</v>
      </c>
      <c r="AS2970" s="25">
        <v>0</v>
      </c>
      <c r="AT2970" s="25">
        <v>0</v>
      </c>
      <c r="AU2970" s="25">
        <v>0</v>
      </c>
      <c r="AW2970" t="str">
        <f t="shared" si="245"/>
        <v>Phạm Thanh Hà</v>
      </c>
      <c r="AX2970" s="27" t="str">
        <f t="shared" si="246"/>
        <v xml:space="preserve">Đoàn Thị Trang </v>
      </c>
      <c r="AY2970" s="4" t="str">
        <f t="shared" si="243"/>
        <v>VIN+</v>
      </c>
    </row>
    <row r="2971" spans="1:51" outlineLevel="1" x14ac:dyDescent="0.25">
      <c r="A2971" s="4" t="s">
        <v>1104</v>
      </c>
      <c r="B2971" s="4" t="s">
        <v>797</v>
      </c>
      <c r="C2971" s="4" t="s">
        <v>451</v>
      </c>
      <c r="D2971" s="11" t="s">
        <v>775</v>
      </c>
      <c r="E2971" s="32" t="s">
        <v>540</v>
      </c>
      <c r="F2971" s="11" t="s">
        <v>710</v>
      </c>
      <c r="G2971" s="35">
        <v>5299841</v>
      </c>
      <c r="H2971" s="4" t="s">
        <v>4314</v>
      </c>
      <c r="I2971" s="4"/>
      <c r="J2971" s="4"/>
      <c r="K2971" s="4"/>
      <c r="L2971" s="4"/>
      <c r="M2971" s="33"/>
      <c r="N2971" s="38"/>
      <c r="O2971" s="33"/>
      <c r="P2971" s="244">
        <f t="shared" si="244"/>
        <v>238.464</v>
      </c>
      <c r="Q2971" s="25"/>
      <c r="R2971" s="25"/>
      <c r="S2971" s="25"/>
      <c r="T2971" s="109"/>
      <c r="U2971" s="25"/>
      <c r="V2971" s="25"/>
      <c r="W2971" s="25"/>
      <c r="X2971" s="25">
        <v>0</v>
      </c>
      <c r="Y2971" s="25"/>
      <c r="Z2971" s="25">
        <v>0</v>
      </c>
      <c r="AA2971" s="109"/>
      <c r="AB2971" s="25">
        <v>0</v>
      </c>
      <c r="AC2971" s="25">
        <v>0</v>
      </c>
      <c r="AD2971" s="25">
        <v>0</v>
      </c>
      <c r="AE2971" s="25">
        <v>0</v>
      </c>
      <c r="AF2971" s="25">
        <v>0</v>
      </c>
      <c r="AG2971" s="25">
        <v>0</v>
      </c>
      <c r="AH2971" s="109"/>
      <c r="AI2971" s="25">
        <v>0</v>
      </c>
      <c r="AJ2971" s="25">
        <v>0</v>
      </c>
      <c r="AK2971" s="123">
        <v>238.464</v>
      </c>
      <c r="AL2971" s="25">
        <v>0</v>
      </c>
      <c r="AM2971" s="25">
        <v>0</v>
      </c>
      <c r="AN2971" s="25">
        <v>0</v>
      </c>
      <c r="AO2971" s="109"/>
      <c r="AP2971" s="25">
        <v>0</v>
      </c>
      <c r="AQ2971" s="25">
        <v>0</v>
      </c>
      <c r="AR2971" s="25">
        <v>0</v>
      </c>
      <c r="AS2971" s="25">
        <v>0</v>
      </c>
      <c r="AT2971" s="25">
        <v>0</v>
      </c>
      <c r="AU2971" s="25">
        <v>0</v>
      </c>
      <c r="AW2971" t="str">
        <f t="shared" si="245"/>
        <v>Phạm Thanh Hà</v>
      </c>
      <c r="AX2971" s="27" t="str">
        <f t="shared" si="246"/>
        <v xml:space="preserve">Đoàn Thị Trang </v>
      </c>
      <c r="AY2971" s="4" t="str">
        <f t="shared" si="243"/>
        <v>VIN+</v>
      </c>
    </row>
    <row r="2972" spans="1:51" outlineLevel="1" x14ac:dyDescent="0.25">
      <c r="A2972" s="4" t="s">
        <v>1104</v>
      </c>
      <c r="B2972" s="4" t="s">
        <v>797</v>
      </c>
      <c r="C2972" s="4" t="s">
        <v>451</v>
      </c>
      <c r="D2972" s="11" t="s">
        <v>775</v>
      </c>
      <c r="E2972" s="32" t="s">
        <v>540</v>
      </c>
      <c r="F2972" s="11" t="s">
        <v>710</v>
      </c>
      <c r="G2972" s="35">
        <v>5296844</v>
      </c>
      <c r="H2972" s="4" t="s">
        <v>4315</v>
      </c>
      <c r="I2972" s="4"/>
      <c r="J2972" s="4"/>
      <c r="K2972" s="4"/>
      <c r="L2972" s="4"/>
      <c r="M2972" s="33"/>
      <c r="N2972" s="38"/>
      <c r="O2972" s="33"/>
      <c r="P2972" s="244">
        <f t="shared" si="244"/>
        <v>238.464</v>
      </c>
      <c r="Q2972" s="25"/>
      <c r="R2972" s="25"/>
      <c r="S2972" s="25"/>
      <c r="T2972" s="109"/>
      <c r="U2972" s="25"/>
      <c r="V2972" s="25"/>
      <c r="W2972" s="25"/>
      <c r="X2972" s="25">
        <v>0</v>
      </c>
      <c r="Y2972" s="25"/>
      <c r="Z2972" s="25">
        <v>0</v>
      </c>
      <c r="AA2972" s="109"/>
      <c r="AB2972" s="25">
        <v>0</v>
      </c>
      <c r="AC2972" s="25">
        <v>0</v>
      </c>
      <c r="AD2972" s="25">
        <v>0</v>
      </c>
      <c r="AE2972" s="25">
        <v>0</v>
      </c>
      <c r="AF2972" s="25">
        <v>0</v>
      </c>
      <c r="AG2972" s="25">
        <v>0</v>
      </c>
      <c r="AH2972" s="109"/>
      <c r="AI2972" s="25">
        <v>0</v>
      </c>
      <c r="AJ2972" s="25">
        <v>238.464</v>
      </c>
      <c r="AK2972" s="123">
        <v>0</v>
      </c>
      <c r="AL2972" s="25">
        <v>0</v>
      </c>
      <c r="AM2972" s="25">
        <v>0</v>
      </c>
      <c r="AN2972" s="25">
        <v>0</v>
      </c>
      <c r="AO2972" s="109"/>
      <c r="AP2972" s="25">
        <v>0</v>
      </c>
      <c r="AQ2972" s="25">
        <v>0</v>
      </c>
      <c r="AR2972" s="25">
        <v>0</v>
      </c>
      <c r="AS2972" s="25">
        <v>0</v>
      </c>
      <c r="AT2972" s="25">
        <v>0</v>
      </c>
      <c r="AU2972" s="25">
        <v>0</v>
      </c>
      <c r="AW2972" t="str">
        <f t="shared" si="245"/>
        <v>Phạm Thanh Hà</v>
      </c>
      <c r="AX2972" s="27" t="str">
        <f t="shared" si="246"/>
        <v xml:space="preserve">Đoàn Thị Trang </v>
      </c>
      <c r="AY2972" s="4" t="str">
        <f t="shared" si="243"/>
        <v>VIN+</v>
      </c>
    </row>
    <row r="2973" spans="1:51" outlineLevel="1" x14ac:dyDescent="0.25">
      <c r="A2973" s="4" t="s">
        <v>1104</v>
      </c>
      <c r="B2973" s="4" t="s">
        <v>797</v>
      </c>
      <c r="C2973" s="4" t="s">
        <v>451</v>
      </c>
      <c r="D2973" s="11" t="s">
        <v>775</v>
      </c>
      <c r="E2973" s="32" t="s">
        <v>540</v>
      </c>
      <c r="F2973" s="11" t="s">
        <v>710</v>
      </c>
      <c r="G2973" s="35">
        <v>5274323</v>
      </c>
      <c r="H2973" s="4" t="s">
        <v>4316</v>
      </c>
      <c r="I2973" s="4"/>
      <c r="J2973" s="4"/>
      <c r="K2973" s="4"/>
      <c r="L2973" s="4"/>
      <c r="M2973" s="33"/>
      <c r="N2973" s="38"/>
      <c r="O2973" s="33"/>
      <c r="P2973" s="244">
        <f t="shared" si="244"/>
        <v>0</v>
      </c>
      <c r="Q2973" s="25"/>
      <c r="R2973" s="25"/>
      <c r="S2973" s="25"/>
      <c r="T2973" s="109"/>
      <c r="U2973" s="25"/>
      <c r="V2973" s="25"/>
      <c r="W2973" s="25"/>
      <c r="X2973" s="25">
        <v>0</v>
      </c>
      <c r="Y2973" s="25"/>
      <c r="Z2973" s="25">
        <v>0</v>
      </c>
      <c r="AA2973" s="109"/>
      <c r="AB2973" s="25">
        <v>0</v>
      </c>
      <c r="AC2973" s="25">
        <v>0</v>
      </c>
      <c r="AD2973" s="25">
        <v>0</v>
      </c>
      <c r="AE2973" s="25">
        <v>0</v>
      </c>
      <c r="AF2973" s="25">
        <v>0</v>
      </c>
      <c r="AG2973" s="25">
        <v>0</v>
      </c>
      <c r="AH2973" s="109"/>
      <c r="AI2973" s="25">
        <v>0</v>
      </c>
      <c r="AJ2973" s="25">
        <v>0</v>
      </c>
      <c r="AK2973" s="123">
        <v>0</v>
      </c>
      <c r="AL2973" s="25">
        <v>0</v>
      </c>
      <c r="AM2973" s="25">
        <v>0</v>
      </c>
      <c r="AN2973" s="25">
        <v>0</v>
      </c>
      <c r="AO2973" s="109"/>
      <c r="AP2973" s="25">
        <v>0</v>
      </c>
      <c r="AQ2973" s="25">
        <v>0</v>
      </c>
      <c r="AR2973" s="25">
        <v>0</v>
      </c>
      <c r="AS2973" s="25">
        <v>0</v>
      </c>
      <c r="AT2973" s="25">
        <v>0</v>
      </c>
      <c r="AU2973" s="25">
        <v>0</v>
      </c>
      <c r="AW2973" t="str">
        <f t="shared" si="245"/>
        <v>Phạm Thanh Hà</v>
      </c>
      <c r="AX2973" s="27" t="str">
        <f t="shared" si="246"/>
        <v xml:space="preserve">Đoàn Thị Trang </v>
      </c>
      <c r="AY2973" s="4" t="str">
        <f t="shared" si="243"/>
        <v>VIN+</v>
      </c>
    </row>
    <row r="2974" spans="1:51" outlineLevel="1" x14ac:dyDescent="0.25">
      <c r="A2974" s="4" t="s">
        <v>1104</v>
      </c>
      <c r="B2974" s="4" t="s">
        <v>797</v>
      </c>
      <c r="C2974" s="4" t="s">
        <v>451</v>
      </c>
      <c r="D2974" s="11" t="s">
        <v>775</v>
      </c>
      <c r="E2974" s="32" t="s">
        <v>540</v>
      </c>
      <c r="F2974" s="11" t="s">
        <v>710</v>
      </c>
      <c r="G2974" s="35">
        <v>5133905</v>
      </c>
      <c r="H2974" s="4" t="s">
        <v>4317</v>
      </c>
      <c r="I2974" s="4"/>
      <c r="J2974" s="4"/>
      <c r="K2974" s="4"/>
      <c r="L2974" s="4"/>
      <c r="M2974" s="33"/>
      <c r="N2974" s="38"/>
      <c r="O2974" s="33"/>
      <c r="P2974" s="244">
        <f t="shared" si="244"/>
        <v>419.06200000000001</v>
      </c>
      <c r="Q2974" s="25"/>
      <c r="R2974" s="25"/>
      <c r="S2974" s="25"/>
      <c r="T2974" s="109"/>
      <c r="U2974" s="25"/>
      <c r="V2974" s="25"/>
      <c r="W2974" s="25"/>
      <c r="X2974" s="25">
        <v>0</v>
      </c>
      <c r="Y2974" s="25"/>
      <c r="Z2974" s="25">
        <v>0</v>
      </c>
      <c r="AA2974" s="109"/>
      <c r="AB2974" s="25">
        <v>0</v>
      </c>
      <c r="AC2974" s="25">
        <v>0</v>
      </c>
      <c r="AD2974" s="25">
        <v>0</v>
      </c>
      <c r="AE2974" s="25">
        <v>0</v>
      </c>
      <c r="AF2974" s="25">
        <v>0</v>
      </c>
      <c r="AG2974" s="25">
        <v>0</v>
      </c>
      <c r="AH2974" s="109"/>
      <c r="AI2974" s="25">
        <v>0</v>
      </c>
      <c r="AJ2974" s="25">
        <v>0</v>
      </c>
      <c r="AK2974" s="123">
        <v>0</v>
      </c>
      <c r="AL2974" s="25">
        <v>0</v>
      </c>
      <c r="AM2974" s="25">
        <v>0</v>
      </c>
      <c r="AN2974" s="25">
        <v>0</v>
      </c>
      <c r="AO2974" s="109"/>
      <c r="AP2974" s="25">
        <v>0</v>
      </c>
      <c r="AQ2974" s="25">
        <v>0</v>
      </c>
      <c r="AR2974" s="25">
        <v>419.06200000000001</v>
      </c>
      <c r="AS2974" s="25">
        <v>0</v>
      </c>
      <c r="AT2974" s="25">
        <v>0</v>
      </c>
      <c r="AU2974" s="25">
        <v>0</v>
      </c>
      <c r="AW2974" t="str">
        <f t="shared" si="245"/>
        <v>Phạm Thanh Hà</v>
      </c>
      <c r="AX2974" s="27" t="str">
        <f t="shared" si="246"/>
        <v xml:space="preserve">Đoàn Thị Trang </v>
      </c>
      <c r="AY2974" s="4" t="str">
        <f t="shared" si="243"/>
        <v>VIN+</v>
      </c>
    </row>
    <row r="2975" spans="1:51" outlineLevel="1" x14ac:dyDescent="0.25">
      <c r="A2975" s="4" t="s">
        <v>1104</v>
      </c>
      <c r="B2975" s="4" t="s">
        <v>797</v>
      </c>
      <c r="C2975" s="4" t="s">
        <v>451</v>
      </c>
      <c r="D2975" s="11" t="s">
        <v>775</v>
      </c>
      <c r="E2975" s="32" t="s">
        <v>540</v>
      </c>
      <c r="F2975" s="11" t="s">
        <v>710</v>
      </c>
      <c r="G2975" s="35">
        <v>5134665</v>
      </c>
      <c r="H2975" s="4" t="s">
        <v>4318</v>
      </c>
      <c r="I2975" s="4"/>
      <c r="J2975" s="4"/>
      <c r="K2975" s="4"/>
      <c r="L2975" s="4"/>
      <c r="M2975" s="33"/>
      <c r="N2975" s="38"/>
      <c r="O2975" s="33"/>
      <c r="P2975" s="244">
        <f t="shared" si="244"/>
        <v>238.464</v>
      </c>
      <c r="Q2975" s="25"/>
      <c r="R2975" s="25"/>
      <c r="S2975" s="25"/>
      <c r="T2975" s="109"/>
      <c r="U2975" s="25"/>
      <c r="V2975" s="25"/>
      <c r="W2975" s="25"/>
      <c r="X2975" s="25">
        <v>0</v>
      </c>
      <c r="Y2975" s="25"/>
      <c r="Z2975" s="25">
        <v>0</v>
      </c>
      <c r="AA2975" s="109"/>
      <c r="AB2975" s="25">
        <v>0</v>
      </c>
      <c r="AC2975" s="25">
        <v>0</v>
      </c>
      <c r="AD2975" s="25">
        <v>0</v>
      </c>
      <c r="AE2975" s="25">
        <v>0</v>
      </c>
      <c r="AF2975" s="25">
        <v>0</v>
      </c>
      <c r="AG2975" s="25">
        <v>0</v>
      </c>
      <c r="AH2975" s="109"/>
      <c r="AI2975" s="25">
        <v>0</v>
      </c>
      <c r="AJ2975" s="25">
        <v>0</v>
      </c>
      <c r="AK2975" s="123">
        <v>238.464</v>
      </c>
      <c r="AL2975" s="25">
        <v>0</v>
      </c>
      <c r="AM2975" s="25">
        <v>0</v>
      </c>
      <c r="AN2975" s="25">
        <v>0</v>
      </c>
      <c r="AO2975" s="109"/>
      <c r="AP2975" s="25">
        <v>0</v>
      </c>
      <c r="AQ2975" s="25">
        <v>0</v>
      </c>
      <c r="AR2975" s="25">
        <v>0</v>
      </c>
      <c r="AS2975" s="25">
        <v>0</v>
      </c>
      <c r="AT2975" s="25">
        <v>0</v>
      </c>
      <c r="AU2975" s="25">
        <v>0</v>
      </c>
      <c r="AW2975" t="str">
        <f t="shared" si="245"/>
        <v>Phạm Thanh Hà</v>
      </c>
      <c r="AX2975" s="27" t="str">
        <f t="shared" si="246"/>
        <v xml:space="preserve">Đoàn Thị Trang </v>
      </c>
      <c r="AY2975" s="4" t="str">
        <f t="shared" si="243"/>
        <v>VIN+</v>
      </c>
    </row>
    <row r="2976" spans="1:51" outlineLevel="1" x14ac:dyDescent="0.25">
      <c r="A2976" s="4" t="s">
        <v>1104</v>
      </c>
      <c r="B2976" s="4" t="s">
        <v>797</v>
      </c>
      <c r="C2976" s="4" t="s">
        <v>451</v>
      </c>
      <c r="D2976" s="11" t="s">
        <v>775</v>
      </c>
      <c r="E2976" s="32" t="s">
        <v>540</v>
      </c>
      <c r="F2976" s="11" t="s">
        <v>710</v>
      </c>
      <c r="G2976" s="35">
        <v>5294545</v>
      </c>
      <c r="H2976" s="4" t="s">
        <v>4319</v>
      </c>
      <c r="I2976" s="4"/>
      <c r="J2976" s="4"/>
      <c r="K2976" s="4"/>
      <c r="L2976" s="4"/>
      <c r="M2976" s="33"/>
      <c r="N2976" s="38"/>
      <c r="O2976" s="33"/>
      <c r="P2976" s="244">
        <f t="shared" si="244"/>
        <v>359.05700000000002</v>
      </c>
      <c r="Q2976" s="25"/>
      <c r="R2976" s="25"/>
      <c r="S2976" s="25"/>
      <c r="T2976" s="109"/>
      <c r="U2976" s="25"/>
      <c r="V2976" s="25"/>
      <c r="W2976" s="25"/>
      <c r="X2976" s="25">
        <v>0</v>
      </c>
      <c r="Y2976" s="25"/>
      <c r="Z2976" s="25">
        <v>0</v>
      </c>
      <c r="AA2976" s="109"/>
      <c r="AB2976" s="25">
        <v>0</v>
      </c>
      <c r="AC2976" s="25">
        <v>0</v>
      </c>
      <c r="AD2976" s="25">
        <v>0</v>
      </c>
      <c r="AE2976" s="25">
        <v>0</v>
      </c>
      <c r="AF2976" s="25">
        <v>0</v>
      </c>
      <c r="AG2976" s="25">
        <v>0</v>
      </c>
      <c r="AH2976" s="109"/>
      <c r="AI2976" s="25">
        <v>0</v>
      </c>
      <c r="AJ2976" s="25">
        <v>0</v>
      </c>
      <c r="AK2976" s="123">
        <v>359.05700000000002</v>
      </c>
      <c r="AL2976" s="25">
        <v>0</v>
      </c>
      <c r="AM2976" s="25">
        <v>0</v>
      </c>
      <c r="AN2976" s="25">
        <v>0</v>
      </c>
      <c r="AO2976" s="109"/>
      <c r="AP2976" s="25">
        <v>0</v>
      </c>
      <c r="AQ2976" s="25">
        <v>0</v>
      </c>
      <c r="AR2976" s="25">
        <v>0</v>
      </c>
      <c r="AS2976" s="25">
        <v>0</v>
      </c>
      <c r="AT2976" s="25">
        <v>0</v>
      </c>
      <c r="AU2976" s="25">
        <v>0</v>
      </c>
      <c r="AW2976" t="str">
        <f t="shared" si="245"/>
        <v>Phạm Thanh Hà</v>
      </c>
      <c r="AX2976" s="27" t="str">
        <f t="shared" si="246"/>
        <v xml:space="preserve">Đoàn Thị Trang </v>
      </c>
      <c r="AY2976" s="4" t="str">
        <f t="shared" si="243"/>
        <v>VIN+</v>
      </c>
    </row>
    <row r="2977" spans="1:51" outlineLevel="1" x14ac:dyDescent="0.25">
      <c r="A2977" s="4" t="s">
        <v>1104</v>
      </c>
      <c r="B2977" s="4" t="s">
        <v>797</v>
      </c>
      <c r="C2977" s="4" t="s">
        <v>451</v>
      </c>
      <c r="D2977" s="11" t="s">
        <v>775</v>
      </c>
      <c r="E2977" s="32" t="s">
        <v>540</v>
      </c>
      <c r="F2977" s="11" t="s">
        <v>710</v>
      </c>
      <c r="G2977" s="35">
        <v>5296602</v>
      </c>
      <c r="H2977" s="4" t="s">
        <v>4320</v>
      </c>
      <c r="I2977" s="4"/>
      <c r="J2977" s="4"/>
      <c r="K2977" s="4"/>
      <c r="L2977" s="4"/>
      <c r="M2977" s="33"/>
      <c r="N2977" s="38"/>
      <c r="O2977" s="33"/>
      <c r="P2977" s="244">
        <f t="shared" si="244"/>
        <v>1134.4540000000002</v>
      </c>
      <c r="Q2977" s="25"/>
      <c r="R2977" s="25"/>
      <c r="S2977" s="25"/>
      <c r="T2977" s="109"/>
      <c r="U2977" s="25"/>
      <c r="V2977" s="25"/>
      <c r="W2977" s="25"/>
      <c r="X2977" s="25">
        <v>0</v>
      </c>
      <c r="Y2977" s="25"/>
      <c r="Z2977" s="25">
        <v>0</v>
      </c>
      <c r="AA2977" s="109"/>
      <c r="AB2977" s="25">
        <v>0</v>
      </c>
      <c r="AC2977" s="25">
        <v>0</v>
      </c>
      <c r="AD2977" s="25">
        <v>0</v>
      </c>
      <c r="AE2977" s="25">
        <v>0</v>
      </c>
      <c r="AF2977" s="25">
        <v>0</v>
      </c>
      <c r="AG2977" s="25">
        <v>0</v>
      </c>
      <c r="AH2977" s="109"/>
      <c r="AI2977" s="25">
        <v>0</v>
      </c>
      <c r="AJ2977" s="25">
        <v>715.39200000000005</v>
      </c>
      <c r="AK2977" s="123">
        <v>0</v>
      </c>
      <c r="AL2977" s="25">
        <v>0</v>
      </c>
      <c r="AM2977" s="25">
        <v>0</v>
      </c>
      <c r="AN2977" s="25">
        <v>0</v>
      </c>
      <c r="AO2977" s="109"/>
      <c r="AP2977" s="25">
        <v>0</v>
      </c>
      <c r="AQ2977" s="25">
        <v>0</v>
      </c>
      <c r="AR2977" s="25">
        <v>0</v>
      </c>
      <c r="AS2977" s="25">
        <v>419.06200000000001</v>
      </c>
      <c r="AT2977" s="25">
        <v>0</v>
      </c>
      <c r="AU2977" s="25">
        <v>0</v>
      </c>
      <c r="AW2977" t="str">
        <f t="shared" si="245"/>
        <v>Phạm Thanh Hà</v>
      </c>
      <c r="AX2977" s="27" t="str">
        <f t="shared" si="246"/>
        <v xml:space="preserve">Đoàn Thị Trang </v>
      </c>
      <c r="AY2977" s="4" t="str">
        <f t="shared" si="243"/>
        <v>VIN+</v>
      </c>
    </row>
    <row r="2978" spans="1:51" outlineLevel="1" x14ac:dyDescent="0.25">
      <c r="A2978" s="4" t="s">
        <v>1104</v>
      </c>
      <c r="B2978" s="4" t="s">
        <v>797</v>
      </c>
      <c r="C2978" s="4" t="s">
        <v>451</v>
      </c>
      <c r="D2978" s="11" t="s">
        <v>775</v>
      </c>
      <c r="E2978" s="32" t="s">
        <v>540</v>
      </c>
      <c r="F2978" s="11" t="s">
        <v>710</v>
      </c>
      <c r="G2978" s="35">
        <v>5132847</v>
      </c>
      <c r="H2978" s="4" t="s">
        <v>4321</v>
      </c>
      <c r="I2978" s="4"/>
      <c r="J2978" s="4"/>
      <c r="K2978" s="4"/>
      <c r="L2978" s="4"/>
      <c r="M2978" s="33"/>
      <c r="N2978" s="38"/>
      <c r="O2978" s="33"/>
      <c r="P2978" s="244">
        <f t="shared" si="244"/>
        <v>597.52099999999996</v>
      </c>
      <c r="Q2978" s="25"/>
      <c r="R2978" s="25"/>
      <c r="S2978" s="25"/>
      <c r="T2978" s="109"/>
      <c r="U2978" s="25"/>
      <c r="V2978" s="25"/>
      <c r="W2978" s="25"/>
      <c r="X2978" s="25">
        <v>0</v>
      </c>
      <c r="Y2978" s="25"/>
      <c r="Z2978" s="25">
        <v>0</v>
      </c>
      <c r="AA2978" s="109"/>
      <c r="AB2978" s="25">
        <v>0</v>
      </c>
      <c r="AC2978" s="25">
        <v>0</v>
      </c>
      <c r="AD2978" s="25">
        <v>0</v>
      </c>
      <c r="AE2978" s="25">
        <v>0</v>
      </c>
      <c r="AF2978" s="25">
        <v>0</v>
      </c>
      <c r="AG2978" s="25">
        <v>0</v>
      </c>
      <c r="AH2978" s="109"/>
      <c r="AI2978" s="25">
        <v>0</v>
      </c>
      <c r="AJ2978" s="25">
        <v>0</v>
      </c>
      <c r="AK2978" s="123">
        <v>597.52099999999996</v>
      </c>
      <c r="AL2978" s="25">
        <v>0</v>
      </c>
      <c r="AM2978" s="25">
        <v>0</v>
      </c>
      <c r="AN2978" s="25">
        <v>0</v>
      </c>
      <c r="AO2978" s="109"/>
      <c r="AP2978" s="25">
        <v>0</v>
      </c>
      <c r="AQ2978" s="25">
        <v>0</v>
      </c>
      <c r="AR2978" s="25">
        <v>0</v>
      </c>
      <c r="AS2978" s="25">
        <v>0</v>
      </c>
      <c r="AT2978" s="25">
        <v>0</v>
      </c>
      <c r="AU2978" s="25">
        <v>0</v>
      </c>
      <c r="AW2978" t="str">
        <f t="shared" si="245"/>
        <v>Phạm Thanh Hà</v>
      </c>
      <c r="AX2978" s="27" t="str">
        <f t="shared" si="246"/>
        <v xml:space="preserve">Đoàn Thị Trang </v>
      </c>
      <c r="AY2978" s="4" t="str">
        <f t="shared" si="243"/>
        <v>VIN+</v>
      </c>
    </row>
    <row r="2979" spans="1:51" outlineLevel="1" x14ac:dyDescent="0.25">
      <c r="A2979" s="4" t="s">
        <v>1104</v>
      </c>
      <c r="B2979" s="4" t="s">
        <v>797</v>
      </c>
      <c r="C2979" s="4" t="s">
        <v>451</v>
      </c>
      <c r="D2979" s="11" t="s">
        <v>775</v>
      </c>
      <c r="E2979" s="32" t="s">
        <v>540</v>
      </c>
      <c r="F2979" s="11" t="s">
        <v>710</v>
      </c>
      <c r="G2979" s="35">
        <v>5276369</v>
      </c>
      <c r="H2979" s="4" t="s">
        <v>4322</v>
      </c>
      <c r="I2979" s="4"/>
      <c r="J2979" s="4"/>
      <c r="K2979" s="4"/>
      <c r="L2979" s="4"/>
      <c r="M2979" s="33"/>
      <c r="N2979" s="38"/>
      <c r="O2979" s="33"/>
      <c r="P2979" s="244">
        <f t="shared" si="244"/>
        <v>359.05700000000002</v>
      </c>
      <c r="Q2979" s="25"/>
      <c r="R2979" s="25"/>
      <c r="S2979" s="25"/>
      <c r="T2979" s="109"/>
      <c r="U2979" s="25"/>
      <c r="V2979" s="25"/>
      <c r="W2979" s="25"/>
      <c r="X2979" s="25">
        <v>0</v>
      </c>
      <c r="Y2979" s="25"/>
      <c r="Z2979" s="25">
        <v>0</v>
      </c>
      <c r="AA2979" s="109"/>
      <c r="AB2979" s="25">
        <v>0</v>
      </c>
      <c r="AC2979" s="25">
        <v>0</v>
      </c>
      <c r="AD2979" s="25">
        <v>0</v>
      </c>
      <c r="AE2979" s="25">
        <v>0</v>
      </c>
      <c r="AF2979" s="25">
        <v>0</v>
      </c>
      <c r="AG2979" s="25">
        <v>0</v>
      </c>
      <c r="AH2979" s="109"/>
      <c r="AI2979" s="25">
        <v>0</v>
      </c>
      <c r="AJ2979" s="25">
        <v>0</v>
      </c>
      <c r="AK2979" s="123">
        <v>359.05700000000002</v>
      </c>
      <c r="AL2979" s="25">
        <v>0</v>
      </c>
      <c r="AM2979" s="25">
        <v>0</v>
      </c>
      <c r="AN2979" s="25">
        <v>0</v>
      </c>
      <c r="AO2979" s="109"/>
      <c r="AP2979" s="25">
        <v>0</v>
      </c>
      <c r="AQ2979" s="25">
        <v>0</v>
      </c>
      <c r="AR2979" s="25">
        <v>0</v>
      </c>
      <c r="AS2979" s="25">
        <v>0</v>
      </c>
      <c r="AT2979" s="25">
        <v>0</v>
      </c>
      <c r="AU2979" s="25">
        <v>0</v>
      </c>
      <c r="AW2979" t="str">
        <f t="shared" si="245"/>
        <v>Phạm Thanh Hà</v>
      </c>
      <c r="AX2979" s="27" t="str">
        <f t="shared" si="246"/>
        <v xml:space="preserve">Đoàn Thị Trang </v>
      </c>
      <c r="AY2979" s="4" t="str">
        <f t="shared" si="243"/>
        <v>VIN+</v>
      </c>
    </row>
    <row r="2980" spans="1:51" outlineLevel="1" x14ac:dyDescent="0.25">
      <c r="A2980" s="4" t="s">
        <v>1104</v>
      </c>
      <c r="B2980" s="4" t="s">
        <v>797</v>
      </c>
      <c r="C2980" s="4" t="s">
        <v>451</v>
      </c>
      <c r="D2980" s="11" t="s">
        <v>775</v>
      </c>
      <c r="E2980" s="32" t="s">
        <v>540</v>
      </c>
      <c r="F2980" s="11" t="s">
        <v>710</v>
      </c>
      <c r="G2980" s="35">
        <v>5133493</v>
      </c>
      <c r="H2980" s="4" t="s">
        <v>4323</v>
      </c>
      <c r="I2980" s="4"/>
      <c r="J2980" s="4"/>
      <c r="K2980" s="4"/>
      <c r="L2980" s="4"/>
      <c r="M2980" s="33"/>
      <c r="N2980" s="38"/>
      <c r="O2980" s="33"/>
      <c r="P2980" s="244">
        <f t="shared" si="244"/>
        <v>0</v>
      </c>
      <c r="Q2980" s="25"/>
      <c r="R2980" s="25"/>
      <c r="S2980" s="25"/>
      <c r="T2980" s="109"/>
      <c r="U2980" s="25"/>
      <c r="V2980" s="25"/>
      <c r="W2980" s="25"/>
      <c r="X2980" s="25">
        <v>0</v>
      </c>
      <c r="Y2980" s="25"/>
      <c r="Z2980" s="25">
        <v>0</v>
      </c>
      <c r="AA2980" s="109"/>
      <c r="AB2980" s="25">
        <v>0</v>
      </c>
      <c r="AC2980" s="25">
        <v>0</v>
      </c>
      <c r="AD2980" s="25">
        <v>0</v>
      </c>
      <c r="AE2980" s="25">
        <v>0</v>
      </c>
      <c r="AF2980" s="25">
        <v>0</v>
      </c>
      <c r="AG2980" s="25">
        <v>0</v>
      </c>
      <c r="AH2980" s="109"/>
      <c r="AI2980" s="25">
        <v>0</v>
      </c>
      <c r="AJ2980" s="25">
        <v>0</v>
      </c>
      <c r="AK2980" s="123">
        <v>0</v>
      </c>
      <c r="AL2980" s="25">
        <v>0</v>
      </c>
      <c r="AM2980" s="25">
        <v>0</v>
      </c>
      <c r="AN2980" s="25">
        <v>0</v>
      </c>
      <c r="AO2980" s="109"/>
      <c r="AP2980" s="25">
        <v>0</v>
      </c>
      <c r="AQ2980" s="25">
        <v>0</v>
      </c>
      <c r="AR2980" s="25">
        <v>0</v>
      </c>
      <c r="AS2980" s="25">
        <v>0</v>
      </c>
      <c r="AT2980" s="25">
        <v>0</v>
      </c>
      <c r="AU2980" s="25">
        <v>0</v>
      </c>
      <c r="AW2980" t="str">
        <f t="shared" si="245"/>
        <v>Phạm Thanh Hà</v>
      </c>
      <c r="AX2980" s="27" t="str">
        <f t="shared" si="246"/>
        <v xml:space="preserve">Đoàn Thị Trang </v>
      </c>
      <c r="AY2980" s="4" t="str">
        <f t="shared" si="243"/>
        <v>VIN+</v>
      </c>
    </row>
    <row r="2981" spans="1:51" outlineLevel="1" x14ac:dyDescent="0.25">
      <c r="A2981" s="4" t="s">
        <v>1104</v>
      </c>
      <c r="B2981" s="4" t="s">
        <v>797</v>
      </c>
      <c r="C2981" s="4" t="s">
        <v>451</v>
      </c>
      <c r="D2981" s="11" t="s">
        <v>775</v>
      </c>
      <c r="E2981" s="32" t="s">
        <v>540</v>
      </c>
      <c r="F2981" s="11" t="s">
        <v>710</v>
      </c>
      <c r="G2981" s="35">
        <v>5290435</v>
      </c>
      <c r="H2981" s="4" t="s">
        <v>4324</v>
      </c>
      <c r="I2981" s="4"/>
      <c r="J2981" s="4"/>
      <c r="K2981" s="4"/>
      <c r="L2981" s="4"/>
      <c r="M2981" s="33"/>
      <c r="N2981" s="38"/>
      <c r="O2981" s="33"/>
      <c r="P2981" s="244">
        <f t="shared" si="244"/>
        <v>238.464</v>
      </c>
      <c r="Q2981" s="25"/>
      <c r="R2981" s="25"/>
      <c r="S2981" s="25"/>
      <c r="T2981" s="109"/>
      <c r="U2981" s="25"/>
      <c r="V2981" s="25"/>
      <c r="W2981" s="25"/>
      <c r="X2981" s="25">
        <v>0</v>
      </c>
      <c r="Y2981" s="25"/>
      <c r="Z2981" s="25">
        <v>0</v>
      </c>
      <c r="AA2981" s="109"/>
      <c r="AB2981" s="25">
        <v>0</v>
      </c>
      <c r="AC2981" s="25">
        <v>0</v>
      </c>
      <c r="AD2981" s="25">
        <v>0</v>
      </c>
      <c r="AE2981" s="25">
        <v>0</v>
      </c>
      <c r="AF2981" s="25">
        <v>0</v>
      </c>
      <c r="AG2981" s="25">
        <v>0</v>
      </c>
      <c r="AH2981" s="109"/>
      <c r="AI2981" s="25">
        <v>0</v>
      </c>
      <c r="AJ2981" s="25">
        <v>0</v>
      </c>
      <c r="AK2981" s="123">
        <v>238.464</v>
      </c>
      <c r="AL2981" s="25">
        <v>0</v>
      </c>
      <c r="AM2981" s="25">
        <v>0</v>
      </c>
      <c r="AN2981" s="25">
        <v>0</v>
      </c>
      <c r="AO2981" s="109"/>
      <c r="AP2981" s="25">
        <v>0</v>
      </c>
      <c r="AQ2981" s="25">
        <v>0</v>
      </c>
      <c r="AR2981" s="25">
        <v>0</v>
      </c>
      <c r="AS2981" s="25">
        <v>0</v>
      </c>
      <c r="AT2981" s="25">
        <v>0</v>
      </c>
      <c r="AU2981" s="25">
        <v>0</v>
      </c>
      <c r="AW2981" t="str">
        <f t="shared" si="245"/>
        <v>Phạm Thanh Hà</v>
      </c>
      <c r="AX2981" s="27" t="str">
        <f t="shared" si="246"/>
        <v xml:space="preserve">Đoàn Thị Trang </v>
      </c>
      <c r="AY2981" s="4" t="str">
        <f t="shared" si="243"/>
        <v>VIN+</v>
      </c>
    </row>
    <row r="2982" spans="1:51" outlineLevel="1" x14ac:dyDescent="0.25">
      <c r="A2982" s="4" t="s">
        <v>1104</v>
      </c>
      <c r="B2982" s="4" t="s">
        <v>797</v>
      </c>
      <c r="C2982" s="4" t="s">
        <v>451</v>
      </c>
      <c r="D2982" s="11" t="s">
        <v>775</v>
      </c>
      <c r="E2982" s="32" t="s">
        <v>540</v>
      </c>
      <c r="F2982" s="11" t="s">
        <v>710</v>
      </c>
      <c r="G2982" s="35">
        <v>5134423</v>
      </c>
      <c r="H2982" s="4" t="s">
        <v>4325</v>
      </c>
      <c r="I2982" s="4"/>
      <c r="J2982" s="4"/>
      <c r="K2982" s="4"/>
      <c r="L2982" s="4"/>
      <c r="M2982" s="33"/>
      <c r="N2982" s="38"/>
      <c r="O2982" s="33"/>
      <c r="P2982" s="244">
        <f t="shared" si="244"/>
        <v>778.11900000000003</v>
      </c>
      <c r="Q2982" s="25"/>
      <c r="R2982" s="25"/>
      <c r="S2982" s="25"/>
      <c r="T2982" s="109"/>
      <c r="U2982" s="25"/>
      <c r="V2982" s="25"/>
      <c r="W2982" s="25"/>
      <c r="X2982" s="25">
        <v>0</v>
      </c>
      <c r="Y2982" s="25"/>
      <c r="Z2982" s="25">
        <v>0</v>
      </c>
      <c r="AA2982" s="109"/>
      <c r="AB2982" s="25">
        <v>0</v>
      </c>
      <c r="AC2982" s="25">
        <v>0</v>
      </c>
      <c r="AD2982" s="25">
        <v>0</v>
      </c>
      <c r="AE2982" s="25">
        <v>0</v>
      </c>
      <c r="AF2982" s="25">
        <v>0</v>
      </c>
      <c r="AG2982" s="25">
        <v>0</v>
      </c>
      <c r="AH2982" s="109"/>
      <c r="AI2982" s="25">
        <v>0</v>
      </c>
      <c r="AJ2982" s="25">
        <v>0</v>
      </c>
      <c r="AK2982" s="123">
        <v>0</v>
      </c>
      <c r="AL2982" s="25">
        <v>359.05700000000002</v>
      </c>
      <c r="AM2982" s="25">
        <v>0</v>
      </c>
      <c r="AN2982" s="25">
        <v>0</v>
      </c>
      <c r="AO2982" s="109"/>
      <c r="AP2982" s="25">
        <v>0</v>
      </c>
      <c r="AQ2982" s="25">
        <v>0</v>
      </c>
      <c r="AR2982" s="25">
        <v>419.06200000000001</v>
      </c>
      <c r="AS2982" s="25">
        <v>0</v>
      </c>
      <c r="AT2982" s="25">
        <v>0</v>
      </c>
      <c r="AU2982" s="25">
        <v>0</v>
      </c>
      <c r="AW2982" t="str">
        <f t="shared" si="245"/>
        <v>Phạm Thanh Hà</v>
      </c>
      <c r="AX2982" s="27" t="str">
        <f t="shared" si="246"/>
        <v xml:space="preserve">Đoàn Thị Trang </v>
      </c>
      <c r="AY2982" s="4" t="str">
        <f t="shared" si="243"/>
        <v>VIN+</v>
      </c>
    </row>
    <row r="2983" spans="1:51" outlineLevel="1" x14ac:dyDescent="0.25">
      <c r="A2983" s="4" t="s">
        <v>1104</v>
      </c>
      <c r="B2983" s="4" t="s">
        <v>797</v>
      </c>
      <c r="C2983" s="4" t="s">
        <v>451</v>
      </c>
      <c r="D2983" s="11" t="s">
        <v>775</v>
      </c>
      <c r="E2983" s="32" t="s">
        <v>540</v>
      </c>
      <c r="F2983" s="11" t="s">
        <v>710</v>
      </c>
      <c r="G2983" s="35">
        <v>5274392</v>
      </c>
      <c r="H2983" s="4" t="s">
        <v>4326</v>
      </c>
      <c r="I2983" s="4"/>
      <c r="J2983" s="4"/>
      <c r="K2983" s="4"/>
      <c r="L2983" s="4"/>
      <c r="M2983" s="33"/>
      <c r="N2983" s="38"/>
      <c r="O2983" s="33"/>
      <c r="P2983" s="244">
        <f t="shared" si="244"/>
        <v>597.52099999999996</v>
      </c>
      <c r="Q2983" s="25"/>
      <c r="R2983" s="25"/>
      <c r="S2983" s="25"/>
      <c r="T2983" s="109"/>
      <c r="U2983" s="25"/>
      <c r="V2983" s="25"/>
      <c r="W2983" s="25"/>
      <c r="X2983" s="25">
        <v>0</v>
      </c>
      <c r="Y2983" s="25"/>
      <c r="Z2983" s="25">
        <v>0</v>
      </c>
      <c r="AA2983" s="109"/>
      <c r="AB2983" s="25">
        <v>0</v>
      </c>
      <c r="AC2983" s="25">
        <v>0</v>
      </c>
      <c r="AD2983" s="25">
        <v>0</v>
      </c>
      <c r="AE2983" s="25">
        <v>0</v>
      </c>
      <c r="AF2983" s="25">
        <v>0</v>
      </c>
      <c r="AG2983" s="25">
        <v>0</v>
      </c>
      <c r="AH2983" s="109"/>
      <c r="AI2983" s="25">
        <v>0</v>
      </c>
      <c r="AJ2983" s="25">
        <v>0</v>
      </c>
      <c r="AK2983" s="123">
        <v>597.52099999999996</v>
      </c>
      <c r="AL2983" s="25">
        <v>0</v>
      </c>
      <c r="AM2983" s="25">
        <v>0</v>
      </c>
      <c r="AN2983" s="25">
        <v>0</v>
      </c>
      <c r="AO2983" s="109"/>
      <c r="AP2983" s="25">
        <v>0</v>
      </c>
      <c r="AQ2983" s="25">
        <v>0</v>
      </c>
      <c r="AR2983" s="25">
        <v>0</v>
      </c>
      <c r="AS2983" s="25">
        <v>0</v>
      </c>
      <c r="AT2983" s="25">
        <v>0</v>
      </c>
      <c r="AU2983" s="25">
        <v>0</v>
      </c>
      <c r="AW2983" t="str">
        <f t="shared" si="245"/>
        <v>Phạm Thanh Hà</v>
      </c>
      <c r="AX2983" s="27" t="str">
        <f t="shared" si="246"/>
        <v xml:space="preserve">Đoàn Thị Trang </v>
      </c>
      <c r="AY2983" s="4" t="str">
        <f t="shared" si="243"/>
        <v>VIN+</v>
      </c>
    </row>
    <row r="2984" spans="1:51" outlineLevel="1" x14ac:dyDescent="0.25">
      <c r="A2984" s="4" t="s">
        <v>1104</v>
      </c>
      <c r="B2984" s="4" t="s">
        <v>797</v>
      </c>
      <c r="C2984" s="4" t="s">
        <v>451</v>
      </c>
      <c r="D2984" s="11" t="s">
        <v>775</v>
      </c>
      <c r="E2984" s="32" t="s">
        <v>540</v>
      </c>
      <c r="F2984" s="11" t="s">
        <v>710</v>
      </c>
      <c r="G2984" s="35">
        <v>5134212</v>
      </c>
      <c r="H2984" s="4" t="s">
        <v>4327</v>
      </c>
      <c r="I2984" s="4"/>
      <c r="J2984" s="4"/>
      <c r="K2984" s="4"/>
      <c r="L2984" s="4"/>
      <c r="M2984" s="33"/>
      <c r="N2984" s="38"/>
      <c r="O2984" s="33"/>
      <c r="P2984" s="244">
        <f t="shared" si="244"/>
        <v>1618.38</v>
      </c>
      <c r="Q2984" s="25"/>
      <c r="R2984" s="25"/>
      <c r="S2984" s="25"/>
      <c r="T2984" s="109"/>
      <c r="U2984" s="25"/>
      <c r="V2984" s="25"/>
      <c r="W2984" s="25"/>
      <c r="X2984" s="25">
        <v>0</v>
      </c>
      <c r="Y2984" s="25"/>
      <c r="Z2984" s="25">
        <v>0</v>
      </c>
      <c r="AA2984" s="109"/>
      <c r="AB2984" s="25">
        <v>0</v>
      </c>
      <c r="AC2984" s="25">
        <v>0</v>
      </c>
      <c r="AD2984" s="25">
        <v>0</v>
      </c>
      <c r="AE2984" s="25">
        <v>0</v>
      </c>
      <c r="AF2984" s="25">
        <v>0</v>
      </c>
      <c r="AG2984" s="25">
        <v>0</v>
      </c>
      <c r="AH2984" s="109"/>
      <c r="AI2984" s="25">
        <v>0</v>
      </c>
      <c r="AJ2984" s="25">
        <v>0</v>
      </c>
      <c r="AK2984" s="123">
        <v>0</v>
      </c>
      <c r="AL2984" s="25">
        <v>0</v>
      </c>
      <c r="AM2984" s="25">
        <v>0</v>
      </c>
      <c r="AN2984" s="25">
        <v>0</v>
      </c>
      <c r="AO2984" s="109"/>
      <c r="AP2984" s="25">
        <v>0</v>
      </c>
      <c r="AQ2984" s="25">
        <v>0</v>
      </c>
      <c r="AR2984" s="25">
        <v>1618.38</v>
      </c>
      <c r="AS2984" s="25">
        <v>0</v>
      </c>
      <c r="AT2984" s="25">
        <v>0</v>
      </c>
      <c r="AU2984" s="25">
        <v>0</v>
      </c>
      <c r="AW2984" t="str">
        <f t="shared" si="245"/>
        <v>Phạm Thanh Hà</v>
      </c>
      <c r="AX2984" s="27" t="str">
        <f t="shared" si="246"/>
        <v xml:space="preserve">Đoàn Thị Trang </v>
      </c>
      <c r="AY2984" s="4" t="str">
        <f t="shared" si="243"/>
        <v>VIN+</v>
      </c>
    </row>
    <row r="2985" spans="1:51" outlineLevel="1" x14ac:dyDescent="0.25">
      <c r="A2985" s="4" t="s">
        <v>1104</v>
      </c>
      <c r="B2985" s="4" t="s">
        <v>797</v>
      </c>
      <c r="C2985" s="4" t="s">
        <v>451</v>
      </c>
      <c r="D2985" s="11" t="s">
        <v>775</v>
      </c>
      <c r="E2985" s="32" t="s">
        <v>540</v>
      </c>
      <c r="F2985" s="11" t="s">
        <v>710</v>
      </c>
      <c r="G2985" s="35">
        <v>5334791</v>
      </c>
      <c r="H2985" s="4" t="s">
        <v>4328</v>
      </c>
      <c r="I2985" s="4"/>
      <c r="J2985" s="4"/>
      <c r="K2985" s="4"/>
      <c r="L2985" s="4"/>
      <c r="M2985" s="33"/>
      <c r="N2985" s="38"/>
      <c r="O2985" s="33"/>
      <c r="P2985" s="244">
        <f t="shared" si="244"/>
        <v>1881.9609999999998</v>
      </c>
      <c r="Q2985" s="25"/>
      <c r="R2985" s="25"/>
      <c r="S2985" s="25"/>
      <c r="T2985" s="109"/>
      <c r="U2985" s="25"/>
      <c r="V2985" s="25"/>
      <c r="W2985" s="25"/>
      <c r="X2985" s="25">
        <v>0</v>
      </c>
      <c r="Y2985" s="25"/>
      <c r="Z2985" s="25">
        <v>0</v>
      </c>
      <c r="AA2985" s="109"/>
      <c r="AB2985" s="25">
        <v>0</v>
      </c>
      <c r="AC2985" s="25">
        <v>0</v>
      </c>
      <c r="AD2985" s="25">
        <v>0</v>
      </c>
      <c r="AE2985" s="25">
        <v>0</v>
      </c>
      <c r="AF2985" s="25">
        <v>0</v>
      </c>
      <c r="AG2985" s="25">
        <v>0</v>
      </c>
      <c r="AH2985" s="109"/>
      <c r="AI2985" s="25">
        <v>0</v>
      </c>
      <c r="AJ2985" s="25">
        <v>0</v>
      </c>
      <c r="AK2985" s="123">
        <v>906.43499999999995</v>
      </c>
      <c r="AL2985" s="25">
        <v>0</v>
      </c>
      <c r="AM2985" s="25">
        <v>0</v>
      </c>
      <c r="AN2985" s="25">
        <v>975.52599999999995</v>
      </c>
      <c r="AO2985" s="109"/>
      <c r="AP2985" s="25">
        <v>0</v>
      </c>
      <c r="AQ2985" s="25">
        <v>0</v>
      </c>
      <c r="AR2985" s="25">
        <v>0</v>
      </c>
      <c r="AS2985" s="25">
        <v>0</v>
      </c>
      <c r="AT2985" s="25">
        <v>0</v>
      </c>
      <c r="AU2985" s="25">
        <v>0</v>
      </c>
      <c r="AW2985" t="str">
        <f t="shared" si="245"/>
        <v>Phạm Thanh Hà</v>
      </c>
      <c r="AX2985" s="27" t="str">
        <f t="shared" si="246"/>
        <v xml:space="preserve">Đoàn Thị Trang </v>
      </c>
      <c r="AY2985" s="4" t="str">
        <f t="shared" si="243"/>
        <v>VIN+</v>
      </c>
    </row>
    <row r="2986" spans="1:51" outlineLevel="1" x14ac:dyDescent="0.25">
      <c r="A2986" s="4" t="s">
        <v>1104</v>
      </c>
      <c r="B2986" s="4" t="s">
        <v>797</v>
      </c>
      <c r="C2986" s="4" t="s">
        <v>451</v>
      </c>
      <c r="D2986" s="11" t="s">
        <v>775</v>
      </c>
      <c r="E2986" s="32" t="s">
        <v>540</v>
      </c>
      <c r="F2986" s="11" t="s">
        <v>710</v>
      </c>
      <c r="G2986" s="35">
        <v>5277171</v>
      </c>
      <c r="H2986" s="4" t="s">
        <v>4329</v>
      </c>
      <c r="I2986" s="4"/>
      <c r="J2986" s="4"/>
      <c r="K2986" s="4"/>
      <c r="L2986" s="4"/>
      <c r="M2986" s="33"/>
      <c r="N2986" s="38"/>
      <c r="O2986" s="33"/>
      <c r="P2986" s="244">
        <f t="shared" si="244"/>
        <v>0</v>
      </c>
      <c r="Q2986" s="25"/>
      <c r="R2986" s="25"/>
      <c r="S2986" s="25"/>
      <c r="T2986" s="109"/>
      <c r="U2986" s="25"/>
      <c r="V2986" s="25"/>
      <c r="W2986" s="25"/>
      <c r="X2986" s="25">
        <v>0</v>
      </c>
      <c r="Y2986" s="25"/>
      <c r="Z2986" s="25">
        <v>0</v>
      </c>
      <c r="AA2986" s="109"/>
      <c r="AB2986" s="25">
        <v>0</v>
      </c>
      <c r="AC2986" s="25">
        <v>0</v>
      </c>
      <c r="AD2986" s="25">
        <v>0</v>
      </c>
      <c r="AE2986" s="25">
        <v>0</v>
      </c>
      <c r="AF2986" s="25">
        <v>0</v>
      </c>
      <c r="AG2986" s="25">
        <v>0</v>
      </c>
      <c r="AH2986" s="109"/>
      <c r="AI2986" s="25">
        <v>0</v>
      </c>
      <c r="AJ2986" s="25">
        <v>0</v>
      </c>
      <c r="AK2986" s="123">
        <v>0</v>
      </c>
      <c r="AL2986" s="25">
        <v>0</v>
      </c>
      <c r="AM2986" s="25">
        <v>0</v>
      </c>
      <c r="AN2986" s="25">
        <v>0</v>
      </c>
      <c r="AO2986" s="109"/>
      <c r="AP2986" s="25">
        <v>0</v>
      </c>
      <c r="AQ2986" s="25">
        <v>0</v>
      </c>
      <c r="AR2986" s="25">
        <v>0</v>
      </c>
      <c r="AS2986" s="25">
        <v>0</v>
      </c>
      <c r="AT2986" s="25">
        <v>0</v>
      </c>
      <c r="AU2986" s="25">
        <v>0</v>
      </c>
      <c r="AW2986" t="str">
        <f t="shared" si="245"/>
        <v>Phạm Thanh Hà</v>
      </c>
      <c r="AX2986" s="27" t="str">
        <f t="shared" si="246"/>
        <v xml:space="preserve">Đoàn Thị Trang </v>
      </c>
      <c r="AY2986" s="4" t="str">
        <f t="shared" ref="AY2986:AY3049" si="247">+B2986</f>
        <v>VIN+</v>
      </c>
    </row>
    <row r="2987" spans="1:51" outlineLevel="1" x14ac:dyDescent="0.25">
      <c r="A2987" s="4" t="s">
        <v>1104</v>
      </c>
      <c r="B2987" s="4" t="s">
        <v>797</v>
      </c>
      <c r="C2987" s="4" t="s">
        <v>451</v>
      </c>
      <c r="D2987" s="11" t="s">
        <v>775</v>
      </c>
      <c r="E2987" s="32" t="s">
        <v>540</v>
      </c>
      <c r="F2987" s="11" t="s">
        <v>710</v>
      </c>
      <c r="G2987" s="35">
        <v>5273746</v>
      </c>
      <c r="H2987" s="4" t="s">
        <v>4330</v>
      </c>
      <c r="I2987" s="4"/>
      <c r="J2987" s="4"/>
      <c r="K2987" s="4"/>
      <c r="L2987" s="4"/>
      <c r="M2987" s="33"/>
      <c r="N2987" s="38"/>
      <c r="O2987" s="33"/>
      <c r="P2987" s="244">
        <f t="shared" si="244"/>
        <v>597.52099999999996</v>
      </c>
      <c r="Q2987" s="25"/>
      <c r="R2987" s="25"/>
      <c r="S2987" s="25"/>
      <c r="T2987" s="109"/>
      <c r="U2987" s="25"/>
      <c r="V2987" s="25"/>
      <c r="W2987" s="25"/>
      <c r="X2987" s="25">
        <v>0</v>
      </c>
      <c r="Y2987" s="25"/>
      <c r="Z2987" s="25">
        <v>0</v>
      </c>
      <c r="AA2987" s="109"/>
      <c r="AB2987" s="25">
        <v>0</v>
      </c>
      <c r="AC2987" s="25">
        <v>0</v>
      </c>
      <c r="AD2987" s="25">
        <v>0</v>
      </c>
      <c r="AE2987" s="25">
        <v>0</v>
      </c>
      <c r="AF2987" s="25">
        <v>0</v>
      </c>
      <c r="AG2987" s="25">
        <v>0</v>
      </c>
      <c r="AH2987" s="109"/>
      <c r="AI2987" s="25">
        <v>0</v>
      </c>
      <c r="AJ2987" s="25">
        <v>0</v>
      </c>
      <c r="AK2987" s="123">
        <v>0</v>
      </c>
      <c r="AL2987" s="25">
        <v>0</v>
      </c>
      <c r="AM2987" s="25">
        <v>0</v>
      </c>
      <c r="AN2987" s="25">
        <v>0</v>
      </c>
      <c r="AO2987" s="109"/>
      <c r="AP2987" s="25">
        <v>597.52099999999996</v>
      </c>
      <c r="AQ2987" s="25">
        <v>0</v>
      </c>
      <c r="AR2987" s="25">
        <v>0</v>
      </c>
      <c r="AS2987" s="25">
        <v>0</v>
      </c>
      <c r="AT2987" s="25">
        <v>0</v>
      </c>
      <c r="AU2987" s="25">
        <v>0</v>
      </c>
      <c r="AW2987" t="str">
        <f t="shared" si="245"/>
        <v>Phạm Thanh Hà</v>
      </c>
      <c r="AX2987" s="27" t="str">
        <f t="shared" si="246"/>
        <v xml:space="preserve">Đoàn Thị Trang </v>
      </c>
      <c r="AY2987" s="4" t="str">
        <f t="shared" si="247"/>
        <v>VIN+</v>
      </c>
    </row>
    <row r="2988" spans="1:51" outlineLevel="1" x14ac:dyDescent="0.25">
      <c r="A2988" s="4" t="s">
        <v>1104</v>
      </c>
      <c r="B2988" s="4" t="s">
        <v>797</v>
      </c>
      <c r="C2988" s="4" t="s">
        <v>451</v>
      </c>
      <c r="D2988" s="11" t="s">
        <v>775</v>
      </c>
      <c r="E2988" s="32" t="s">
        <v>540</v>
      </c>
      <c r="F2988" s="11" t="s">
        <v>710</v>
      </c>
      <c r="G2988" s="35">
        <v>5133929</v>
      </c>
      <c r="H2988" s="4" t="s">
        <v>4331</v>
      </c>
      <c r="I2988" s="4"/>
      <c r="J2988" s="4"/>
      <c r="K2988" s="4"/>
      <c r="L2988" s="4"/>
      <c r="M2988" s="33"/>
      <c r="N2988" s="38"/>
      <c r="O2988" s="33"/>
      <c r="P2988" s="244">
        <f t="shared" si="244"/>
        <v>1319.9119999999998</v>
      </c>
      <c r="Q2988" s="25"/>
      <c r="R2988" s="25"/>
      <c r="S2988" s="25"/>
      <c r="T2988" s="109"/>
      <c r="U2988" s="25"/>
      <c r="V2988" s="25"/>
      <c r="W2988" s="25"/>
      <c r="X2988" s="25">
        <v>0</v>
      </c>
      <c r="Y2988" s="25"/>
      <c r="Z2988" s="25">
        <v>0</v>
      </c>
      <c r="AA2988" s="109"/>
      <c r="AB2988" s="25">
        <v>0</v>
      </c>
      <c r="AC2988" s="25">
        <v>0</v>
      </c>
      <c r="AD2988" s="25">
        <v>0</v>
      </c>
      <c r="AE2988" s="25">
        <v>0</v>
      </c>
      <c r="AF2988" s="25">
        <v>0</v>
      </c>
      <c r="AG2988" s="25">
        <v>0</v>
      </c>
      <c r="AH2988" s="109"/>
      <c r="AI2988" s="25">
        <v>0</v>
      </c>
      <c r="AJ2988" s="25">
        <v>597.52099999999996</v>
      </c>
      <c r="AK2988" s="123">
        <v>0</v>
      </c>
      <c r="AL2988" s="25">
        <v>0</v>
      </c>
      <c r="AM2988" s="25">
        <v>0</v>
      </c>
      <c r="AN2988" s="25">
        <v>0</v>
      </c>
      <c r="AO2988" s="109"/>
      <c r="AP2988" s="25">
        <v>180.59800000000001</v>
      </c>
      <c r="AQ2988" s="25">
        <v>0</v>
      </c>
      <c r="AR2988" s="25">
        <v>0</v>
      </c>
      <c r="AS2988" s="25">
        <v>0</v>
      </c>
      <c r="AT2988" s="25">
        <v>0</v>
      </c>
      <c r="AU2988" s="25">
        <v>541.79300000000001</v>
      </c>
      <c r="AW2988" t="str">
        <f t="shared" si="245"/>
        <v>Phạm Thanh Hà</v>
      </c>
      <c r="AX2988" s="27" t="str">
        <f t="shared" si="246"/>
        <v xml:space="preserve">Đoàn Thị Trang </v>
      </c>
      <c r="AY2988" s="4" t="str">
        <f t="shared" si="247"/>
        <v>VIN+</v>
      </c>
    </row>
    <row r="2989" spans="1:51" outlineLevel="1" x14ac:dyDescent="0.25">
      <c r="A2989" s="4" t="s">
        <v>1104</v>
      </c>
      <c r="B2989" s="4" t="s">
        <v>797</v>
      </c>
      <c r="C2989" s="4" t="s">
        <v>451</v>
      </c>
      <c r="D2989" s="11" t="s">
        <v>775</v>
      </c>
      <c r="E2989" s="32" t="s">
        <v>540</v>
      </c>
      <c r="F2989" s="11" t="s">
        <v>710</v>
      </c>
      <c r="G2989" s="35">
        <v>5134416</v>
      </c>
      <c r="H2989" s="4" t="s">
        <v>4332</v>
      </c>
      <c r="I2989" s="4"/>
      <c r="J2989" s="4"/>
      <c r="K2989" s="4"/>
      <c r="L2989" s="4"/>
      <c r="M2989" s="33"/>
      <c r="N2989" s="38"/>
      <c r="O2989" s="33"/>
      <c r="P2989" s="244">
        <f t="shared" si="244"/>
        <v>657.52600000000007</v>
      </c>
      <c r="Q2989" s="25"/>
      <c r="R2989" s="25"/>
      <c r="S2989" s="25"/>
      <c r="T2989" s="109"/>
      <c r="U2989" s="25"/>
      <c r="V2989" s="25"/>
      <c r="W2989" s="25"/>
      <c r="X2989" s="25">
        <v>0</v>
      </c>
      <c r="Y2989" s="25"/>
      <c r="Z2989" s="25">
        <v>0</v>
      </c>
      <c r="AA2989" s="109"/>
      <c r="AB2989" s="25">
        <v>0</v>
      </c>
      <c r="AC2989" s="25">
        <v>0</v>
      </c>
      <c r="AD2989" s="25">
        <v>0</v>
      </c>
      <c r="AE2989" s="25">
        <v>0</v>
      </c>
      <c r="AF2989" s="25">
        <v>0</v>
      </c>
      <c r="AG2989" s="25">
        <v>0</v>
      </c>
      <c r="AH2989" s="109"/>
      <c r="AI2989" s="25">
        <v>0</v>
      </c>
      <c r="AJ2989" s="25">
        <v>0</v>
      </c>
      <c r="AK2989" s="123">
        <v>0</v>
      </c>
      <c r="AL2989" s="25">
        <v>0</v>
      </c>
      <c r="AM2989" s="25">
        <v>0</v>
      </c>
      <c r="AN2989" s="25">
        <v>0</v>
      </c>
      <c r="AO2989" s="109"/>
      <c r="AP2989" s="25">
        <v>0</v>
      </c>
      <c r="AQ2989" s="25">
        <v>0</v>
      </c>
      <c r="AR2989" s="25">
        <v>238.464</v>
      </c>
      <c r="AS2989" s="25">
        <v>419.06200000000001</v>
      </c>
      <c r="AT2989" s="25">
        <v>0</v>
      </c>
      <c r="AU2989" s="25">
        <v>0</v>
      </c>
      <c r="AW2989" t="str">
        <f t="shared" si="245"/>
        <v>Phạm Thanh Hà</v>
      </c>
      <c r="AX2989" s="27" t="str">
        <f t="shared" si="246"/>
        <v xml:space="preserve">Đoàn Thị Trang </v>
      </c>
      <c r="AY2989" s="4" t="str">
        <f t="shared" si="247"/>
        <v>VIN+</v>
      </c>
    </row>
    <row r="2990" spans="1:51" outlineLevel="1" x14ac:dyDescent="0.25">
      <c r="A2990" s="4" t="s">
        <v>1104</v>
      </c>
      <c r="B2990" s="4" t="s">
        <v>797</v>
      </c>
      <c r="C2990" s="4" t="s">
        <v>451</v>
      </c>
      <c r="D2990" s="11" t="s">
        <v>775</v>
      </c>
      <c r="E2990" s="32" t="s">
        <v>540</v>
      </c>
      <c r="F2990" s="11" t="s">
        <v>710</v>
      </c>
      <c r="G2990" s="35">
        <v>5334784</v>
      </c>
      <c r="H2990" s="4" t="s">
        <v>4333</v>
      </c>
      <c r="I2990" s="4"/>
      <c r="J2990" s="4"/>
      <c r="K2990" s="4"/>
      <c r="L2990" s="4"/>
      <c r="M2990" s="33"/>
      <c r="N2990" s="38"/>
      <c r="O2990" s="33"/>
      <c r="P2990" s="244">
        <f t="shared" si="244"/>
        <v>359.05700000000002</v>
      </c>
      <c r="Q2990" s="25"/>
      <c r="R2990" s="25"/>
      <c r="S2990" s="25"/>
      <c r="T2990" s="109"/>
      <c r="U2990" s="25"/>
      <c r="V2990" s="25"/>
      <c r="W2990" s="25"/>
      <c r="X2990" s="25">
        <v>0</v>
      </c>
      <c r="Y2990" s="25"/>
      <c r="Z2990" s="25">
        <v>0</v>
      </c>
      <c r="AA2990" s="109"/>
      <c r="AB2990" s="25">
        <v>0</v>
      </c>
      <c r="AC2990" s="25">
        <v>0</v>
      </c>
      <c r="AD2990" s="25">
        <v>0</v>
      </c>
      <c r="AE2990" s="25">
        <v>0</v>
      </c>
      <c r="AF2990" s="25">
        <v>0</v>
      </c>
      <c r="AG2990" s="25">
        <v>0</v>
      </c>
      <c r="AH2990" s="109"/>
      <c r="AI2990" s="25">
        <v>0</v>
      </c>
      <c r="AJ2990" s="25">
        <v>0</v>
      </c>
      <c r="AK2990" s="123">
        <v>359.05700000000002</v>
      </c>
      <c r="AL2990" s="25">
        <v>0</v>
      </c>
      <c r="AM2990" s="25">
        <v>0</v>
      </c>
      <c r="AN2990" s="25">
        <v>0</v>
      </c>
      <c r="AO2990" s="109"/>
      <c r="AP2990" s="25">
        <v>0</v>
      </c>
      <c r="AQ2990" s="25">
        <v>0</v>
      </c>
      <c r="AR2990" s="25">
        <v>0</v>
      </c>
      <c r="AS2990" s="25">
        <v>0</v>
      </c>
      <c r="AT2990" s="25">
        <v>0</v>
      </c>
      <c r="AU2990" s="25">
        <v>0</v>
      </c>
      <c r="AW2990" t="str">
        <f t="shared" si="245"/>
        <v>Phạm Thanh Hà</v>
      </c>
      <c r="AX2990" s="27" t="str">
        <f t="shared" si="246"/>
        <v xml:space="preserve">Đoàn Thị Trang </v>
      </c>
      <c r="AY2990" s="4" t="str">
        <f t="shared" si="247"/>
        <v>VIN+</v>
      </c>
    </row>
    <row r="2991" spans="1:51" outlineLevel="1" x14ac:dyDescent="0.25">
      <c r="A2991" s="4" t="s">
        <v>1104</v>
      </c>
      <c r="B2991" s="4" t="s">
        <v>797</v>
      </c>
      <c r="C2991" s="4" t="s">
        <v>451</v>
      </c>
      <c r="D2991" s="11" t="s">
        <v>775</v>
      </c>
      <c r="E2991" s="32" t="s">
        <v>540</v>
      </c>
      <c r="F2991" s="11" t="s">
        <v>710</v>
      </c>
      <c r="G2991" s="35">
        <v>5135664</v>
      </c>
      <c r="H2991" s="4" t="s">
        <v>4334</v>
      </c>
      <c r="I2991" s="4"/>
      <c r="J2991" s="4"/>
      <c r="K2991" s="4"/>
      <c r="L2991" s="4"/>
      <c r="M2991" s="33"/>
      <c r="N2991" s="38"/>
      <c r="O2991" s="33"/>
      <c r="P2991" s="244">
        <f t="shared" si="244"/>
        <v>0</v>
      </c>
      <c r="Q2991" s="25"/>
      <c r="R2991" s="25"/>
      <c r="S2991" s="25"/>
      <c r="T2991" s="109"/>
      <c r="U2991" s="25"/>
      <c r="V2991" s="25"/>
      <c r="W2991" s="25"/>
      <c r="X2991" s="25">
        <v>0</v>
      </c>
      <c r="Y2991" s="25"/>
      <c r="Z2991" s="25">
        <v>0</v>
      </c>
      <c r="AA2991" s="109"/>
      <c r="AB2991" s="25">
        <v>0</v>
      </c>
      <c r="AC2991" s="25">
        <v>0</v>
      </c>
      <c r="AD2991" s="25">
        <v>0</v>
      </c>
      <c r="AE2991" s="25">
        <v>0</v>
      </c>
      <c r="AF2991" s="25">
        <v>0</v>
      </c>
      <c r="AG2991" s="25">
        <v>0</v>
      </c>
      <c r="AH2991" s="109"/>
      <c r="AI2991" s="25">
        <v>0</v>
      </c>
      <c r="AJ2991" s="25">
        <v>0</v>
      </c>
      <c r="AK2991" s="123">
        <v>0</v>
      </c>
      <c r="AL2991" s="25">
        <v>0</v>
      </c>
      <c r="AM2991" s="25">
        <v>0</v>
      </c>
      <c r="AN2991" s="25">
        <v>0</v>
      </c>
      <c r="AO2991" s="109"/>
      <c r="AP2991" s="25">
        <v>0</v>
      </c>
      <c r="AQ2991" s="25">
        <v>0</v>
      </c>
      <c r="AR2991" s="25">
        <v>0</v>
      </c>
      <c r="AS2991" s="25">
        <v>0</v>
      </c>
      <c r="AT2991" s="25">
        <v>0</v>
      </c>
      <c r="AU2991" s="25">
        <v>0</v>
      </c>
      <c r="AW2991" t="str">
        <f t="shared" si="245"/>
        <v>Phạm Thanh Hà</v>
      </c>
      <c r="AX2991" s="27" t="str">
        <f t="shared" si="246"/>
        <v xml:space="preserve">Đoàn Thị Trang </v>
      </c>
      <c r="AY2991" s="4" t="str">
        <f t="shared" si="247"/>
        <v>VIN+</v>
      </c>
    </row>
    <row r="2992" spans="1:51" outlineLevel="1" x14ac:dyDescent="0.25">
      <c r="A2992" s="4" t="s">
        <v>1104</v>
      </c>
      <c r="B2992" s="4" t="s">
        <v>797</v>
      </c>
      <c r="C2992" s="4" t="s">
        <v>451</v>
      </c>
      <c r="D2992" s="11" t="s">
        <v>775</v>
      </c>
      <c r="E2992" s="32" t="s">
        <v>540</v>
      </c>
      <c r="F2992" s="11" t="s">
        <v>710</v>
      </c>
      <c r="G2992" s="35">
        <v>5296356</v>
      </c>
      <c r="H2992" s="4" t="s">
        <v>4335</v>
      </c>
      <c r="I2992" s="4"/>
      <c r="J2992" s="4"/>
      <c r="K2992" s="4"/>
      <c r="L2992" s="4"/>
      <c r="M2992" s="33"/>
      <c r="N2992" s="38"/>
      <c r="O2992" s="33"/>
      <c r="P2992" s="244">
        <f t="shared" si="244"/>
        <v>662.55399999999997</v>
      </c>
      <c r="Q2992" s="25"/>
      <c r="R2992" s="25"/>
      <c r="S2992" s="25"/>
      <c r="T2992" s="109"/>
      <c r="U2992" s="25"/>
      <c r="V2992" s="25"/>
      <c r="W2992" s="25"/>
      <c r="X2992" s="25">
        <v>0</v>
      </c>
      <c r="Y2992" s="25"/>
      <c r="Z2992" s="25">
        <v>0</v>
      </c>
      <c r="AA2992" s="109"/>
      <c r="AB2992" s="25">
        <v>0</v>
      </c>
      <c r="AC2992" s="25">
        <v>0</v>
      </c>
      <c r="AD2992" s="25">
        <v>0</v>
      </c>
      <c r="AE2992" s="25">
        <v>0</v>
      </c>
      <c r="AF2992" s="25">
        <v>0</v>
      </c>
      <c r="AG2992" s="25">
        <v>0</v>
      </c>
      <c r="AH2992" s="109"/>
      <c r="AI2992" s="25">
        <v>0</v>
      </c>
      <c r="AJ2992" s="25">
        <v>0</v>
      </c>
      <c r="AK2992" s="123">
        <v>662.55399999999997</v>
      </c>
      <c r="AL2992" s="25">
        <v>0</v>
      </c>
      <c r="AM2992" s="25">
        <v>0</v>
      </c>
      <c r="AN2992" s="25">
        <v>0</v>
      </c>
      <c r="AO2992" s="109"/>
      <c r="AP2992" s="25">
        <v>0</v>
      </c>
      <c r="AQ2992" s="25">
        <v>0</v>
      </c>
      <c r="AR2992" s="25">
        <v>0</v>
      </c>
      <c r="AS2992" s="25">
        <v>0</v>
      </c>
      <c r="AT2992" s="25">
        <v>0</v>
      </c>
      <c r="AU2992" s="25">
        <v>0</v>
      </c>
      <c r="AW2992" t="str">
        <f t="shared" si="245"/>
        <v>Phạm Thanh Hà</v>
      </c>
      <c r="AX2992" s="27" t="str">
        <f t="shared" si="246"/>
        <v xml:space="preserve">Đoàn Thị Trang </v>
      </c>
      <c r="AY2992" s="4" t="str">
        <f t="shared" si="247"/>
        <v>VIN+</v>
      </c>
    </row>
    <row r="2993" spans="1:51" outlineLevel="1" x14ac:dyDescent="0.25">
      <c r="A2993" s="4" t="s">
        <v>1104</v>
      </c>
      <c r="B2993" s="4" t="s">
        <v>797</v>
      </c>
      <c r="C2993" s="4" t="s">
        <v>451</v>
      </c>
      <c r="D2993" s="11" t="s">
        <v>775</v>
      </c>
      <c r="E2993" s="32" t="s">
        <v>540</v>
      </c>
      <c r="F2993" s="11" t="s">
        <v>710</v>
      </c>
      <c r="G2993" s="35">
        <v>5338922</v>
      </c>
      <c r="H2993" s="4" t="s">
        <v>4336</v>
      </c>
      <c r="I2993" s="4"/>
      <c r="J2993" s="4"/>
      <c r="K2993" s="4"/>
      <c r="L2993" s="4"/>
      <c r="M2993" s="33"/>
      <c r="N2993" s="38"/>
      <c r="O2993" s="33"/>
      <c r="P2993" s="244">
        <f t="shared" si="244"/>
        <v>303.49700000000001</v>
      </c>
      <c r="Q2993" s="25"/>
      <c r="R2993" s="25"/>
      <c r="S2993" s="25"/>
      <c r="T2993" s="109"/>
      <c r="U2993" s="25"/>
      <c r="V2993" s="25"/>
      <c r="W2993" s="25"/>
      <c r="X2993" s="25">
        <v>0</v>
      </c>
      <c r="Y2993" s="25"/>
      <c r="Z2993" s="25">
        <v>0</v>
      </c>
      <c r="AA2993" s="109"/>
      <c r="AB2993" s="25">
        <v>0</v>
      </c>
      <c r="AC2993" s="25">
        <v>0</v>
      </c>
      <c r="AD2993" s="25">
        <v>0</v>
      </c>
      <c r="AE2993" s="25">
        <v>0</v>
      </c>
      <c r="AF2993" s="25">
        <v>0</v>
      </c>
      <c r="AG2993" s="25">
        <v>0</v>
      </c>
      <c r="AH2993" s="109"/>
      <c r="AI2993" s="25">
        <v>0</v>
      </c>
      <c r="AJ2993" s="25">
        <v>0</v>
      </c>
      <c r="AK2993" s="123">
        <v>0</v>
      </c>
      <c r="AL2993" s="25">
        <v>0</v>
      </c>
      <c r="AM2993" s="25">
        <v>0</v>
      </c>
      <c r="AN2993" s="25">
        <v>303.49700000000001</v>
      </c>
      <c r="AO2993" s="109"/>
      <c r="AP2993" s="25">
        <v>0</v>
      </c>
      <c r="AQ2993" s="25">
        <v>0</v>
      </c>
      <c r="AR2993" s="25">
        <v>0</v>
      </c>
      <c r="AS2993" s="25">
        <v>0</v>
      </c>
      <c r="AT2993" s="25">
        <v>0</v>
      </c>
      <c r="AU2993" s="25">
        <v>0</v>
      </c>
      <c r="AW2993" t="str">
        <f t="shared" si="245"/>
        <v>Phạm Thanh Hà</v>
      </c>
      <c r="AX2993" s="27" t="str">
        <f t="shared" si="246"/>
        <v xml:space="preserve">Đoàn Thị Trang </v>
      </c>
      <c r="AY2993" s="4" t="str">
        <f t="shared" si="247"/>
        <v>VIN+</v>
      </c>
    </row>
    <row r="2994" spans="1:51" outlineLevel="1" x14ac:dyDescent="0.25">
      <c r="A2994" s="4" t="s">
        <v>1104</v>
      </c>
      <c r="B2994" s="4" t="s">
        <v>797</v>
      </c>
      <c r="C2994" s="4" t="s">
        <v>451</v>
      </c>
      <c r="D2994" s="11" t="s">
        <v>775</v>
      </c>
      <c r="E2994" s="32" t="s">
        <v>540</v>
      </c>
      <c r="F2994" s="11" t="s">
        <v>710</v>
      </c>
      <c r="G2994" s="35">
        <v>5277164</v>
      </c>
      <c r="H2994" s="4" t="s">
        <v>4337</v>
      </c>
      <c r="I2994" s="4"/>
      <c r="J2994" s="4"/>
      <c r="K2994" s="4"/>
      <c r="L2994" s="4"/>
      <c r="M2994" s="33"/>
      <c r="N2994" s="38"/>
      <c r="O2994" s="33"/>
      <c r="P2994" s="244">
        <f t="shared" si="244"/>
        <v>0</v>
      </c>
      <c r="Q2994" s="25"/>
      <c r="R2994" s="25"/>
      <c r="S2994" s="25"/>
      <c r="T2994" s="109"/>
      <c r="U2994" s="25"/>
      <c r="V2994" s="25"/>
      <c r="W2994" s="25"/>
      <c r="X2994" s="25">
        <v>0</v>
      </c>
      <c r="Y2994" s="25"/>
      <c r="Z2994" s="25">
        <v>0</v>
      </c>
      <c r="AA2994" s="109"/>
      <c r="AB2994" s="25">
        <v>0</v>
      </c>
      <c r="AC2994" s="25">
        <v>0</v>
      </c>
      <c r="AD2994" s="25">
        <v>0</v>
      </c>
      <c r="AE2994" s="25">
        <v>0</v>
      </c>
      <c r="AF2994" s="25">
        <v>0</v>
      </c>
      <c r="AG2994" s="25">
        <v>0</v>
      </c>
      <c r="AH2994" s="109"/>
      <c r="AI2994" s="25">
        <v>0</v>
      </c>
      <c r="AJ2994" s="25">
        <v>0</v>
      </c>
      <c r="AK2994" s="123">
        <v>0</v>
      </c>
      <c r="AL2994" s="25">
        <v>0</v>
      </c>
      <c r="AM2994" s="25">
        <v>0</v>
      </c>
      <c r="AN2994" s="25">
        <v>0</v>
      </c>
      <c r="AO2994" s="109"/>
      <c r="AP2994" s="25">
        <v>0</v>
      </c>
      <c r="AQ2994" s="25">
        <v>0</v>
      </c>
      <c r="AR2994" s="25">
        <v>0</v>
      </c>
      <c r="AS2994" s="25">
        <v>0</v>
      </c>
      <c r="AT2994" s="25">
        <v>0</v>
      </c>
      <c r="AU2994" s="25">
        <v>0</v>
      </c>
      <c r="AW2994" t="str">
        <f t="shared" si="245"/>
        <v>Phạm Thanh Hà</v>
      </c>
      <c r="AX2994" s="27" t="str">
        <f t="shared" si="246"/>
        <v xml:space="preserve">Đoàn Thị Trang </v>
      </c>
      <c r="AY2994" s="4" t="str">
        <f t="shared" si="247"/>
        <v>VIN+</v>
      </c>
    </row>
    <row r="2995" spans="1:51" outlineLevel="1" x14ac:dyDescent="0.25">
      <c r="A2995" s="4" t="s">
        <v>1104</v>
      </c>
      <c r="B2995" s="4" t="s">
        <v>797</v>
      </c>
      <c r="C2995" s="4" t="s">
        <v>451</v>
      </c>
      <c r="D2995" s="11" t="s">
        <v>775</v>
      </c>
      <c r="E2995" s="32" t="s">
        <v>540</v>
      </c>
      <c r="F2995" s="11" t="s">
        <v>710</v>
      </c>
      <c r="G2995" s="35">
        <v>5130638</v>
      </c>
      <c r="H2995" s="4" t="s">
        <v>4338</v>
      </c>
      <c r="I2995" s="4"/>
      <c r="J2995" s="4"/>
      <c r="K2995" s="4"/>
      <c r="L2995" s="4"/>
      <c r="M2995" s="33"/>
      <c r="N2995" s="38"/>
      <c r="O2995" s="33"/>
      <c r="P2995" s="244">
        <f t="shared" si="244"/>
        <v>0</v>
      </c>
      <c r="Q2995" s="25"/>
      <c r="R2995" s="25"/>
      <c r="S2995" s="25"/>
      <c r="T2995" s="109"/>
      <c r="U2995" s="25"/>
      <c r="V2995" s="25"/>
      <c r="W2995" s="25"/>
      <c r="X2995" s="25">
        <v>0</v>
      </c>
      <c r="Y2995" s="25"/>
      <c r="Z2995" s="25">
        <v>0</v>
      </c>
      <c r="AA2995" s="109"/>
      <c r="AB2995" s="25">
        <v>0</v>
      </c>
      <c r="AC2995" s="25">
        <v>0</v>
      </c>
      <c r="AD2995" s="25">
        <v>0</v>
      </c>
      <c r="AE2995" s="25">
        <v>0</v>
      </c>
      <c r="AF2995" s="25">
        <v>0</v>
      </c>
      <c r="AG2995" s="25">
        <v>0</v>
      </c>
      <c r="AH2995" s="109"/>
      <c r="AI2995" s="25">
        <v>0</v>
      </c>
      <c r="AJ2995" s="25">
        <v>0</v>
      </c>
      <c r="AK2995" s="123">
        <v>0</v>
      </c>
      <c r="AL2995" s="25">
        <v>0</v>
      </c>
      <c r="AM2995" s="25">
        <v>0</v>
      </c>
      <c r="AN2995" s="25">
        <v>0</v>
      </c>
      <c r="AO2995" s="109"/>
      <c r="AP2995" s="25">
        <v>0</v>
      </c>
      <c r="AQ2995" s="25">
        <v>0</v>
      </c>
      <c r="AR2995" s="25">
        <v>0</v>
      </c>
      <c r="AS2995" s="25">
        <v>0</v>
      </c>
      <c r="AT2995" s="25">
        <v>0</v>
      </c>
      <c r="AU2995" s="25">
        <v>0</v>
      </c>
      <c r="AW2995" t="str">
        <f t="shared" si="245"/>
        <v>Phạm Thanh Hà</v>
      </c>
      <c r="AX2995" s="27" t="str">
        <f t="shared" si="246"/>
        <v xml:space="preserve">Đoàn Thị Trang </v>
      </c>
      <c r="AY2995" s="4" t="str">
        <f t="shared" si="247"/>
        <v>VIN+</v>
      </c>
    </row>
    <row r="2996" spans="1:51" outlineLevel="1" x14ac:dyDescent="0.25">
      <c r="A2996" s="4" t="s">
        <v>1104</v>
      </c>
      <c r="B2996" s="4" t="s">
        <v>797</v>
      </c>
      <c r="C2996" s="4" t="s">
        <v>451</v>
      </c>
      <c r="D2996" s="11" t="s">
        <v>775</v>
      </c>
      <c r="E2996" s="32" t="s">
        <v>540</v>
      </c>
      <c r="F2996" s="11" t="s">
        <v>710</v>
      </c>
      <c r="G2996" s="35">
        <v>5297957</v>
      </c>
      <c r="H2996" s="4" t="s">
        <v>4339</v>
      </c>
      <c r="I2996" s="4"/>
      <c r="J2996" s="4"/>
      <c r="K2996" s="4"/>
      <c r="L2996" s="4"/>
      <c r="M2996" s="33"/>
      <c r="N2996" s="38"/>
      <c r="O2996" s="33"/>
      <c r="P2996" s="244">
        <f t="shared" si="244"/>
        <v>0</v>
      </c>
      <c r="Q2996" s="25"/>
      <c r="R2996" s="25"/>
      <c r="S2996" s="25"/>
      <c r="T2996" s="109"/>
      <c r="U2996" s="25"/>
      <c r="V2996" s="25"/>
      <c r="W2996" s="25"/>
      <c r="X2996" s="25">
        <v>0</v>
      </c>
      <c r="Y2996" s="25"/>
      <c r="Z2996" s="25">
        <v>0</v>
      </c>
      <c r="AA2996" s="109"/>
      <c r="AB2996" s="25">
        <v>0</v>
      </c>
      <c r="AC2996" s="25">
        <v>0</v>
      </c>
      <c r="AD2996" s="25">
        <v>0</v>
      </c>
      <c r="AE2996" s="25">
        <v>0</v>
      </c>
      <c r="AF2996" s="25">
        <v>0</v>
      </c>
      <c r="AG2996" s="25">
        <v>0</v>
      </c>
      <c r="AH2996" s="109"/>
      <c r="AI2996" s="25">
        <v>0</v>
      </c>
      <c r="AJ2996" s="25">
        <v>0</v>
      </c>
      <c r="AK2996" s="123">
        <v>0</v>
      </c>
      <c r="AL2996" s="25">
        <v>0</v>
      </c>
      <c r="AM2996" s="25">
        <v>0</v>
      </c>
      <c r="AN2996" s="25">
        <v>0</v>
      </c>
      <c r="AO2996" s="109"/>
      <c r="AP2996" s="25">
        <v>0</v>
      </c>
      <c r="AQ2996" s="25">
        <v>0</v>
      </c>
      <c r="AR2996" s="25">
        <v>0</v>
      </c>
      <c r="AS2996" s="25">
        <v>0</v>
      </c>
      <c r="AT2996" s="25">
        <v>0</v>
      </c>
      <c r="AU2996" s="25">
        <v>0</v>
      </c>
      <c r="AW2996" t="str">
        <f t="shared" si="245"/>
        <v>Phạm Thanh Hà</v>
      </c>
      <c r="AX2996" s="27" t="str">
        <f t="shared" si="246"/>
        <v xml:space="preserve">Đoàn Thị Trang </v>
      </c>
      <c r="AY2996" s="4" t="str">
        <f t="shared" si="247"/>
        <v>VIN+</v>
      </c>
    </row>
    <row r="2997" spans="1:51" outlineLevel="1" x14ac:dyDescent="0.25">
      <c r="A2997" s="4" t="s">
        <v>1104</v>
      </c>
      <c r="B2997" s="4" t="s">
        <v>797</v>
      </c>
      <c r="C2997" s="4" t="s">
        <v>451</v>
      </c>
      <c r="D2997" s="11" t="s">
        <v>775</v>
      </c>
      <c r="E2997" s="32" t="s">
        <v>540</v>
      </c>
      <c r="F2997" s="11" t="s">
        <v>710</v>
      </c>
      <c r="G2997" s="35">
        <v>5291465</v>
      </c>
      <c r="H2997" s="4" t="s">
        <v>4340</v>
      </c>
      <c r="I2997" s="4"/>
      <c r="J2997" s="4"/>
      <c r="K2997" s="4"/>
      <c r="L2997" s="4"/>
      <c r="M2997" s="33"/>
      <c r="N2997" s="38"/>
      <c r="O2997" s="33"/>
      <c r="P2997" s="244">
        <f t="shared" si="244"/>
        <v>0</v>
      </c>
      <c r="Q2997" s="25"/>
      <c r="R2997" s="25"/>
      <c r="S2997" s="25"/>
      <c r="T2997" s="109"/>
      <c r="U2997" s="25"/>
      <c r="V2997" s="25"/>
      <c r="W2997" s="25"/>
      <c r="X2997" s="25">
        <v>0</v>
      </c>
      <c r="Y2997" s="25"/>
      <c r="Z2997" s="25">
        <v>0</v>
      </c>
      <c r="AA2997" s="109"/>
      <c r="AB2997" s="25">
        <v>0</v>
      </c>
      <c r="AC2997" s="25">
        <v>0</v>
      </c>
      <c r="AD2997" s="25">
        <v>0</v>
      </c>
      <c r="AE2997" s="25">
        <v>0</v>
      </c>
      <c r="AF2997" s="25">
        <v>0</v>
      </c>
      <c r="AG2997" s="25">
        <v>0</v>
      </c>
      <c r="AH2997" s="109"/>
      <c r="AI2997" s="25">
        <v>0</v>
      </c>
      <c r="AJ2997" s="25">
        <v>0</v>
      </c>
      <c r="AK2997" s="123">
        <v>0</v>
      </c>
      <c r="AL2997" s="25">
        <v>0</v>
      </c>
      <c r="AM2997" s="25">
        <v>0</v>
      </c>
      <c r="AN2997" s="25">
        <v>0</v>
      </c>
      <c r="AO2997" s="109"/>
      <c r="AP2997" s="25">
        <v>0</v>
      </c>
      <c r="AQ2997" s="25">
        <v>0</v>
      </c>
      <c r="AR2997" s="25">
        <v>0</v>
      </c>
      <c r="AS2997" s="25">
        <v>0</v>
      </c>
      <c r="AT2997" s="25">
        <v>0</v>
      </c>
      <c r="AU2997" s="25">
        <v>0</v>
      </c>
      <c r="AW2997" t="str">
        <f t="shared" si="245"/>
        <v>Phạm Thanh Hà</v>
      </c>
      <c r="AX2997" s="27" t="str">
        <f t="shared" si="246"/>
        <v xml:space="preserve">Đoàn Thị Trang </v>
      </c>
      <c r="AY2997" s="4" t="str">
        <f t="shared" si="247"/>
        <v>VIN+</v>
      </c>
    </row>
    <row r="2998" spans="1:51" outlineLevel="1" x14ac:dyDescent="0.25">
      <c r="A2998" s="4" t="s">
        <v>1104</v>
      </c>
      <c r="B2998" s="4" t="s">
        <v>797</v>
      </c>
      <c r="C2998" s="4" t="s">
        <v>451</v>
      </c>
      <c r="D2998" s="11" t="s">
        <v>775</v>
      </c>
      <c r="E2998" s="32" t="s">
        <v>540</v>
      </c>
      <c r="F2998" s="11" t="s">
        <v>710</v>
      </c>
      <c r="G2998" s="35">
        <v>5279269</v>
      </c>
      <c r="H2998" s="4" t="s">
        <v>4341</v>
      </c>
      <c r="I2998" s="4"/>
      <c r="J2998" s="4"/>
      <c r="K2998" s="4"/>
      <c r="L2998" s="4"/>
      <c r="M2998" s="33"/>
      <c r="N2998" s="38"/>
      <c r="O2998" s="33"/>
      <c r="P2998" s="244">
        <f t="shared" si="244"/>
        <v>238.464</v>
      </c>
      <c r="Q2998" s="25"/>
      <c r="R2998" s="25"/>
      <c r="S2998" s="25"/>
      <c r="T2998" s="109"/>
      <c r="U2998" s="25"/>
      <c r="V2998" s="25"/>
      <c r="W2998" s="25"/>
      <c r="X2998" s="25">
        <v>0</v>
      </c>
      <c r="Y2998" s="25"/>
      <c r="Z2998" s="25">
        <v>0</v>
      </c>
      <c r="AA2998" s="109"/>
      <c r="AB2998" s="25">
        <v>0</v>
      </c>
      <c r="AC2998" s="25">
        <v>0</v>
      </c>
      <c r="AD2998" s="25">
        <v>0</v>
      </c>
      <c r="AE2998" s="25">
        <v>0</v>
      </c>
      <c r="AF2998" s="25">
        <v>0</v>
      </c>
      <c r="AG2998" s="25">
        <v>0</v>
      </c>
      <c r="AH2998" s="109"/>
      <c r="AI2998" s="25">
        <v>0</v>
      </c>
      <c r="AJ2998" s="25">
        <v>238.464</v>
      </c>
      <c r="AK2998" s="123">
        <v>0</v>
      </c>
      <c r="AL2998" s="25">
        <v>0</v>
      </c>
      <c r="AM2998" s="25">
        <v>0</v>
      </c>
      <c r="AN2998" s="25">
        <v>0</v>
      </c>
      <c r="AO2998" s="109"/>
      <c r="AP2998" s="25">
        <v>0</v>
      </c>
      <c r="AQ2998" s="25">
        <v>0</v>
      </c>
      <c r="AR2998" s="25">
        <v>0</v>
      </c>
      <c r="AS2998" s="25">
        <v>0</v>
      </c>
      <c r="AT2998" s="25">
        <v>0</v>
      </c>
      <c r="AU2998" s="25">
        <v>0</v>
      </c>
      <c r="AW2998" t="str">
        <f t="shared" si="245"/>
        <v>Phạm Thanh Hà</v>
      </c>
      <c r="AX2998" s="27" t="str">
        <f t="shared" si="246"/>
        <v xml:space="preserve">Đoàn Thị Trang </v>
      </c>
      <c r="AY2998" s="4" t="str">
        <f t="shared" si="247"/>
        <v>VIN+</v>
      </c>
    </row>
    <row r="2999" spans="1:51" outlineLevel="1" x14ac:dyDescent="0.25">
      <c r="A2999" s="4" t="s">
        <v>1104</v>
      </c>
      <c r="B2999" s="4" t="s">
        <v>797</v>
      </c>
      <c r="C2999" s="4" t="s">
        <v>451</v>
      </c>
      <c r="D2999" s="11" t="s">
        <v>775</v>
      </c>
      <c r="E2999" s="32" t="s">
        <v>540</v>
      </c>
      <c r="F2999" s="11" t="s">
        <v>710</v>
      </c>
      <c r="G2999" s="35">
        <v>5296761</v>
      </c>
      <c r="H2999" s="4" t="s">
        <v>4342</v>
      </c>
      <c r="I2999" s="4"/>
      <c r="J2999" s="4"/>
      <c r="K2999" s="4"/>
      <c r="L2999" s="4"/>
      <c r="M2999" s="33"/>
      <c r="N2999" s="38"/>
      <c r="O2999" s="33"/>
      <c r="P2999" s="244">
        <f t="shared" si="244"/>
        <v>238.464</v>
      </c>
      <c r="Q2999" s="25"/>
      <c r="R2999" s="25"/>
      <c r="S2999" s="25"/>
      <c r="T2999" s="109"/>
      <c r="U2999" s="25"/>
      <c r="V2999" s="25"/>
      <c r="W2999" s="25"/>
      <c r="X2999" s="25">
        <v>0</v>
      </c>
      <c r="Y2999" s="25"/>
      <c r="Z2999" s="25">
        <v>0</v>
      </c>
      <c r="AA2999" s="109"/>
      <c r="AB2999" s="25">
        <v>0</v>
      </c>
      <c r="AC2999" s="25">
        <v>0</v>
      </c>
      <c r="AD2999" s="25">
        <v>0</v>
      </c>
      <c r="AE2999" s="25">
        <v>0</v>
      </c>
      <c r="AF2999" s="25">
        <v>0</v>
      </c>
      <c r="AG2999" s="25">
        <v>0</v>
      </c>
      <c r="AH2999" s="109"/>
      <c r="AI2999" s="25">
        <v>0</v>
      </c>
      <c r="AJ2999" s="25">
        <v>238.464</v>
      </c>
      <c r="AK2999" s="123">
        <v>0</v>
      </c>
      <c r="AL2999" s="25">
        <v>0</v>
      </c>
      <c r="AM2999" s="25">
        <v>0</v>
      </c>
      <c r="AN2999" s="25">
        <v>0</v>
      </c>
      <c r="AO2999" s="109"/>
      <c r="AP2999" s="25">
        <v>0</v>
      </c>
      <c r="AQ2999" s="25">
        <v>0</v>
      </c>
      <c r="AR2999" s="25">
        <v>0</v>
      </c>
      <c r="AS2999" s="25">
        <v>0</v>
      </c>
      <c r="AT2999" s="25">
        <v>0</v>
      </c>
      <c r="AU2999" s="25">
        <v>0</v>
      </c>
      <c r="AW2999" t="str">
        <f t="shared" si="245"/>
        <v>Phạm Thanh Hà</v>
      </c>
      <c r="AX2999" s="27" t="str">
        <f t="shared" si="246"/>
        <v xml:space="preserve">Đoàn Thị Trang </v>
      </c>
      <c r="AY2999" s="4" t="str">
        <f t="shared" si="247"/>
        <v>VIN+</v>
      </c>
    </row>
    <row r="3000" spans="1:51" outlineLevel="1" x14ac:dyDescent="0.25">
      <c r="A3000" s="4" t="s">
        <v>1104</v>
      </c>
      <c r="B3000" s="4" t="s">
        <v>797</v>
      </c>
      <c r="C3000" s="4" t="s">
        <v>451</v>
      </c>
      <c r="D3000" s="11" t="s">
        <v>775</v>
      </c>
      <c r="E3000" s="32" t="s">
        <v>540</v>
      </c>
      <c r="F3000" s="11" t="s">
        <v>710</v>
      </c>
      <c r="G3000" s="35">
        <v>5293380</v>
      </c>
      <c r="H3000" s="4" t="s">
        <v>4343</v>
      </c>
      <c r="I3000" s="4"/>
      <c r="J3000" s="4"/>
      <c r="K3000" s="4"/>
      <c r="L3000" s="4"/>
      <c r="M3000" s="33"/>
      <c r="N3000" s="38"/>
      <c r="O3000" s="33"/>
      <c r="P3000" s="244">
        <f t="shared" si="244"/>
        <v>1375.6399999999999</v>
      </c>
      <c r="Q3000" s="25"/>
      <c r="R3000" s="25"/>
      <c r="S3000" s="25"/>
      <c r="T3000" s="109"/>
      <c r="U3000" s="25"/>
      <c r="V3000" s="25"/>
      <c r="W3000" s="25"/>
      <c r="X3000" s="25">
        <v>0</v>
      </c>
      <c r="Y3000" s="25"/>
      <c r="Z3000" s="25">
        <v>0</v>
      </c>
      <c r="AA3000" s="109"/>
      <c r="AB3000" s="25">
        <v>0</v>
      </c>
      <c r="AC3000" s="25">
        <v>0</v>
      </c>
      <c r="AD3000" s="25">
        <v>0</v>
      </c>
      <c r="AE3000" s="25">
        <v>0</v>
      </c>
      <c r="AF3000" s="25">
        <v>0</v>
      </c>
      <c r="AG3000" s="25">
        <v>0</v>
      </c>
      <c r="AH3000" s="109"/>
      <c r="AI3000" s="25">
        <v>0</v>
      </c>
      <c r="AJ3000" s="25">
        <v>0</v>
      </c>
      <c r="AK3000" s="123">
        <v>0</v>
      </c>
      <c r="AL3000" s="25">
        <v>597.52099999999996</v>
      </c>
      <c r="AM3000" s="25">
        <v>0</v>
      </c>
      <c r="AN3000" s="25">
        <v>0</v>
      </c>
      <c r="AO3000" s="109"/>
      <c r="AP3000" s="25">
        <v>0</v>
      </c>
      <c r="AQ3000" s="25">
        <v>0</v>
      </c>
      <c r="AR3000" s="25">
        <v>0</v>
      </c>
      <c r="AS3000" s="25">
        <v>778.11900000000003</v>
      </c>
      <c r="AT3000" s="25">
        <v>0</v>
      </c>
      <c r="AU3000" s="25">
        <v>0</v>
      </c>
      <c r="AW3000" t="str">
        <f t="shared" si="245"/>
        <v>Phạm Thanh Hà</v>
      </c>
      <c r="AX3000" s="27" t="str">
        <f t="shared" si="246"/>
        <v xml:space="preserve">Đoàn Thị Trang </v>
      </c>
      <c r="AY3000" s="4" t="str">
        <f t="shared" si="247"/>
        <v>VIN+</v>
      </c>
    </row>
    <row r="3001" spans="1:51" outlineLevel="1" x14ac:dyDescent="0.25">
      <c r="A3001" s="4" t="s">
        <v>1104</v>
      </c>
      <c r="B3001" s="4" t="s">
        <v>797</v>
      </c>
      <c r="C3001" s="4" t="s">
        <v>451</v>
      </c>
      <c r="D3001" s="11" t="s">
        <v>775</v>
      </c>
      <c r="E3001" s="32" t="s">
        <v>540</v>
      </c>
      <c r="F3001" s="11" t="s">
        <v>710</v>
      </c>
      <c r="G3001" s="35">
        <v>5276286</v>
      </c>
      <c r="H3001" s="4" t="s">
        <v>4344</v>
      </c>
      <c r="I3001" s="4"/>
      <c r="J3001" s="4"/>
      <c r="K3001" s="4"/>
      <c r="L3001" s="4"/>
      <c r="M3001" s="33"/>
      <c r="N3001" s="38"/>
      <c r="O3001" s="33"/>
      <c r="P3001" s="244">
        <f t="shared" si="244"/>
        <v>238.464</v>
      </c>
      <c r="Q3001" s="25"/>
      <c r="R3001" s="25"/>
      <c r="S3001" s="25"/>
      <c r="T3001" s="109"/>
      <c r="U3001" s="25"/>
      <c r="V3001" s="25"/>
      <c r="W3001" s="25"/>
      <c r="X3001" s="25">
        <v>0</v>
      </c>
      <c r="Y3001" s="25"/>
      <c r="Z3001" s="25">
        <v>0</v>
      </c>
      <c r="AA3001" s="109"/>
      <c r="AB3001" s="25">
        <v>0</v>
      </c>
      <c r="AC3001" s="25">
        <v>0</v>
      </c>
      <c r="AD3001" s="25">
        <v>0</v>
      </c>
      <c r="AE3001" s="25">
        <v>0</v>
      </c>
      <c r="AF3001" s="25">
        <v>0</v>
      </c>
      <c r="AG3001" s="25">
        <v>0</v>
      </c>
      <c r="AH3001" s="109"/>
      <c r="AI3001" s="25">
        <v>0</v>
      </c>
      <c r="AJ3001" s="25">
        <v>238.464</v>
      </c>
      <c r="AK3001" s="123">
        <v>0</v>
      </c>
      <c r="AL3001" s="25">
        <v>0</v>
      </c>
      <c r="AM3001" s="25">
        <v>0</v>
      </c>
      <c r="AN3001" s="25">
        <v>0</v>
      </c>
      <c r="AO3001" s="109"/>
      <c r="AP3001" s="25">
        <v>0</v>
      </c>
      <c r="AQ3001" s="25">
        <v>0</v>
      </c>
      <c r="AR3001" s="25">
        <v>0</v>
      </c>
      <c r="AS3001" s="25">
        <v>0</v>
      </c>
      <c r="AT3001" s="25">
        <v>0</v>
      </c>
      <c r="AU3001" s="25">
        <v>0</v>
      </c>
      <c r="AW3001" t="str">
        <f t="shared" si="245"/>
        <v>Phạm Thanh Hà</v>
      </c>
      <c r="AX3001" s="27" t="str">
        <f t="shared" si="246"/>
        <v xml:space="preserve">Đoàn Thị Trang </v>
      </c>
      <c r="AY3001" s="4" t="str">
        <f t="shared" si="247"/>
        <v>VIN+</v>
      </c>
    </row>
    <row r="3002" spans="1:51" outlineLevel="1" x14ac:dyDescent="0.25">
      <c r="A3002" s="4" t="s">
        <v>1104</v>
      </c>
      <c r="B3002" s="4" t="s">
        <v>797</v>
      </c>
      <c r="C3002" s="4" t="s">
        <v>451</v>
      </c>
      <c r="D3002" s="11" t="s">
        <v>775</v>
      </c>
      <c r="E3002" s="32" t="s">
        <v>540</v>
      </c>
      <c r="F3002" s="11" t="s">
        <v>710</v>
      </c>
      <c r="G3002" s="35">
        <v>5297784</v>
      </c>
      <c r="H3002" s="4" t="s">
        <v>4345</v>
      </c>
      <c r="I3002" s="4"/>
      <c r="J3002" s="4"/>
      <c r="K3002" s="4"/>
      <c r="L3002" s="4"/>
      <c r="M3002" s="33"/>
      <c r="N3002" s="38"/>
      <c r="O3002" s="33"/>
      <c r="P3002" s="244">
        <f t="shared" si="244"/>
        <v>0</v>
      </c>
      <c r="Q3002" s="25"/>
      <c r="R3002" s="25"/>
      <c r="S3002" s="25"/>
      <c r="T3002" s="109"/>
      <c r="U3002" s="25"/>
      <c r="V3002" s="25"/>
      <c r="W3002" s="25"/>
      <c r="X3002" s="25">
        <v>0</v>
      </c>
      <c r="Y3002" s="25"/>
      <c r="Z3002" s="25">
        <v>0</v>
      </c>
      <c r="AA3002" s="109"/>
      <c r="AB3002" s="25">
        <v>0</v>
      </c>
      <c r="AC3002" s="25">
        <v>0</v>
      </c>
      <c r="AD3002" s="25">
        <v>0</v>
      </c>
      <c r="AE3002" s="25">
        <v>0</v>
      </c>
      <c r="AF3002" s="25">
        <v>0</v>
      </c>
      <c r="AG3002" s="25">
        <v>0</v>
      </c>
      <c r="AH3002" s="109"/>
      <c r="AI3002" s="25">
        <v>0</v>
      </c>
      <c r="AJ3002" s="25">
        <v>0</v>
      </c>
      <c r="AK3002" s="123">
        <v>0</v>
      </c>
      <c r="AL3002" s="25">
        <v>0</v>
      </c>
      <c r="AM3002" s="25">
        <v>0</v>
      </c>
      <c r="AN3002" s="25">
        <v>0</v>
      </c>
      <c r="AO3002" s="109"/>
      <c r="AP3002" s="25">
        <v>0</v>
      </c>
      <c r="AQ3002" s="25">
        <v>0</v>
      </c>
      <c r="AR3002" s="25">
        <v>0</v>
      </c>
      <c r="AS3002" s="25">
        <v>0</v>
      </c>
      <c r="AT3002" s="25">
        <v>0</v>
      </c>
      <c r="AU3002" s="25">
        <v>0</v>
      </c>
      <c r="AW3002" t="str">
        <f t="shared" si="245"/>
        <v>Phạm Thanh Hà</v>
      </c>
      <c r="AX3002" s="27" t="str">
        <f t="shared" si="246"/>
        <v xml:space="preserve">Đoàn Thị Trang </v>
      </c>
      <c r="AY3002" s="4" t="str">
        <f t="shared" si="247"/>
        <v>VIN+</v>
      </c>
    </row>
    <row r="3003" spans="1:51" outlineLevel="1" x14ac:dyDescent="0.25">
      <c r="A3003" s="4" t="s">
        <v>1104</v>
      </c>
      <c r="B3003" s="4" t="s">
        <v>797</v>
      </c>
      <c r="C3003" s="4" t="s">
        <v>451</v>
      </c>
      <c r="D3003" s="11" t="s">
        <v>775</v>
      </c>
      <c r="E3003" s="32" t="s">
        <v>540</v>
      </c>
      <c r="F3003" s="11" t="s">
        <v>710</v>
      </c>
      <c r="G3003" s="35">
        <v>5295122</v>
      </c>
      <c r="H3003" s="4" t="s">
        <v>4346</v>
      </c>
      <c r="I3003" s="4"/>
      <c r="J3003" s="4"/>
      <c r="K3003" s="4"/>
      <c r="L3003" s="4"/>
      <c r="M3003" s="33"/>
      <c r="N3003" s="38"/>
      <c r="O3003" s="33"/>
      <c r="P3003" s="244">
        <f t="shared" si="244"/>
        <v>180.59800000000001</v>
      </c>
      <c r="Q3003" s="25"/>
      <c r="R3003" s="25"/>
      <c r="S3003" s="25"/>
      <c r="T3003" s="109"/>
      <c r="U3003" s="25"/>
      <c r="V3003" s="25"/>
      <c r="W3003" s="25"/>
      <c r="X3003" s="25">
        <v>0</v>
      </c>
      <c r="Y3003" s="25"/>
      <c r="Z3003" s="25">
        <v>0</v>
      </c>
      <c r="AA3003" s="109"/>
      <c r="AB3003" s="25">
        <v>0</v>
      </c>
      <c r="AC3003" s="25">
        <v>0</v>
      </c>
      <c r="AD3003" s="25">
        <v>0</v>
      </c>
      <c r="AE3003" s="25">
        <v>0</v>
      </c>
      <c r="AF3003" s="25">
        <v>0</v>
      </c>
      <c r="AG3003" s="25">
        <v>0</v>
      </c>
      <c r="AH3003" s="109"/>
      <c r="AI3003" s="25">
        <v>0</v>
      </c>
      <c r="AJ3003" s="25">
        <v>0</v>
      </c>
      <c r="AK3003" s="123">
        <v>0</v>
      </c>
      <c r="AL3003" s="25">
        <v>0</v>
      </c>
      <c r="AM3003" s="25">
        <v>0</v>
      </c>
      <c r="AN3003" s="25">
        <v>0</v>
      </c>
      <c r="AO3003" s="109"/>
      <c r="AP3003" s="25">
        <v>0</v>
      </c>
      <c r="AQ3003" s="25">
        <v>0</v>
      </c>
      <c r="AR3003" s="25">
        <v>0</v>
      </c>
      <c r="AS3003" s="25">
        <v>180.59800000000001</v>
      </c>
      <c r="AT3003" s="25">
        <v>0</v>
      </c>
      <c r="AU3003" s="25">
        <v>0</v>
      </c>
      <c r="AW3003" t="str">
        <f t="shared" si="245"/>
        <v>Phạm Thanh Hà</v>
      </c>
      <c r="AX3003" s="27" t="str">
        <f t="shared" si="246"/>
        <v xml:space="preserve">Đoàn Thị Trang </v>
      </c>
      <c r="AY3003" s="4" t="str">
        <f t="shared" si="247"/>
        <v>VIN+</v>
      </c>
    </row>
    <row r="3004" spans="1:51" outlineLevel="1" x14ac:dyDescent="0.25">
      <c r="A3004" s="4" t="s">
        <v>1104</v>
      </c>
      <c r="B3004" s="4" t="s">
        <v>797</v>
      </c>
      <c r="C3004" s="4" t="s">
        <v>451</v>
      </c>
      <c r="D3004" s="11" t="s">
        <v>775</v>
      </c>
      <c r="E3004" s="32" t="s">
        <v>540</v>
      </c>
      <c r="F3004" s="11" t="s">
        <v>710</v>
      </c>
      <c r="G3004" s="35">
        <v>5277593</v>
      </c>
      <c r="H3004" s="4" t="s">
        <v>4347</v>
      </c>
      <c r="I3004" s="4"/>
      <c r="J3004" s="4"/>
      <c r="K3004" s="4"/>
      <c r="L3004" s="4"/>
      <c r="M3004" s="33"/>
      <c r="N3004" s="38"/>
      <c r="O3004" s="33"/>
      <c r="P3004" s="244">
        <f t="shared" si="244"/>
        <v>419.06200000000001</v>
      </c>
      <c r="Q3004" s="25"/>
      <c r="R3004" s="25"/>
      <c r="S3004" s="25"/>
      <c r="T3004" s="109"/>
      <c r="U3004" s="25"/>
      <c r="V3004" s="25"/>
      <c r="W3004" s="25"/>
      <c r="X3004" s="25">
        <v>0</v>
      </c>
      <c r="Y3004" s="25"/>
      <c r="Z3004" s="25">
        <v>0</v>
      </c>
      <c r="AA3004" s="109"/>
      <c r="AB3004" s="25">
        <v>0</v>
      </c>
      <c r="AC3004" s="25">
        <v>0</v>
      </c>
      <c r="AD3004" s="25">
        <v>0</v>
      </c>
      <c r="AE3004" s="25">
        <v>0</v>
      </c>
      <c r="AF3004" s="25">
        <v>0</v>
      </c>
      <c r="AG3004" s="25">
        <v>0</v>
      </c>
      <c r="AH3004" s="109"/>
      <c r="AI3004" s="25">
        <v>0</v>
      </c>
      <c r="AJ3004" s="25">
        <v>0</v>
      </c>
      <c r="AK3004" s="123">
        <v>0</v>
      </c>
      <c r="AL3004" s="25">
        <v>0</v>
      </c>
      <c r="AM3004" s="25">
        <v>0</v>
      </c>
      <c r="AN3004" s="25">
        <v>0</v>
      </c>
      <c r="AO3004" s="109"/>
      <c r="AP3004" s="25">
        <v>0</v>
      </c>
      <c r="AQ3004" s="25">
        <v>0</v>
      </c>
      <c r="AR3004" s="25">
        <v>0</v>
      </c>
      <c r="AS3004" s="25">
        <v>419.06200000000001</v>
      </c>
      <c r="AT3004" s="25">
        <v>0</v>
      </c>
      <c r="AU3004" s="25">
        <v>0</v>
      </c>
      <c r="AW3004" t="str">
        <f t="shared" si="245"/>
        <v>Phạm Thanh Hà</v>
      </c>
      <c r="AX3004" s="27" t="str">
        <f t="shared" si="246"/>
        <v xml:space="preserve">Đoàn Thị Trang </v>
      </c>
      <c r="AY3004" s="4" t="str">
        <f t="shared" si="247"/>
        <v>VIN+</v>
      </c>
    </row>
    <row r="3005" spans="1:51" outlineLevel="1" x14ac:dyDescent="0.25">
      <c r="A3005" s="4" t="s">
        <v>1104</v>
      </c>
      <c r="B3005" s="4" t="s">
        <v>797</v>
      </c>
      <c r="C3005" s="4" t="s">
        <v>451</v>
      </c>
      <c r="D3005" s="11" t="s">
        <v>775</v>
      </c>
      <c r="E3005" s="32" t="s">
        <v>540</v>
      </c>
      <c r="F3005" s="11" t="s">
        <v>710</v>
      </c>
      <c r="G3005" s="35">
        <v>5291531</v>
      </c>
      <c r="H3005" s="4" t="s">
        <v>4348</v>
      </c>
      <c r="I3005" s="4"/>
      <c r="J3005" s="4"/>
      <c r="K3005" s="4"/>
      <c r="L3005" s="4"/>
      <c r="M3005" s="33"/>
      <c r="N3005" s="38"/>
      <c r="O3005" s="33"/>
      <c r="P3005" s="244">
        <f t="shared" si="244"/>
        <v>0</v>
      </c>
      <c r="Q3005" s="25"/>
      <c r="R3005" s="25"/>
      <c r="S3005" s="25"/>
      <c r="T3005" s="109"/>
      <c r="U3005" s="25"/>
      <c r="V3005" s="25"/>
      <c r="W3005" s="25"/>
      <c r="X3005" s="25">
        <v>0</v>
      </c>
      <c r="Y3005" s="25"/>
      <c r="Z3005" s="25">
        <v>0</v>
      </c>
      <c r="AA3005" s="109"/>
      <c r="AB3005" s="25">
        <v>0</v>
      </c>
      <c r="AC3005" s="25">
        <v>0</v>
      </c>
      <c r="AD3005" s="25">
        <v>0</v>
      </c>
      <c r="AE3005" s="25">
        <v>0</v>
      </c>
      <c r="AF3005" s="25">
        <v>0</v>
      </c>
      <c r="AG3005" s="25">
        <v>0</v>
      </c>
      <c r="AH3005" s="109"/>
      <c r="AI3005" s="25">
        <v>0</v>
      </c>
      <c r="AJ3005" s="25">
        <v>0</v>
      </c>
      <c r="AK3005" s="123">
        <v>0</v>
      </c>
      <c r="AL3005" s="25">
        <v>0</v>
      </c>
      <c r="AM3005" s="25">
        <v>0</v>
      </c>
      <c r="AN3005" s="25">
        <v>0</v>
      </c>
      <c r="AO3005" s="109"/>
      <c r="AP3005" s="25">
        <v>0</v>
      </c>
      <c r="AQ3005" s="25">
        <v>0</v>
      </c>
      <c r="AR3005" s="25">
        <v>0</v>
      </c>
      <c r="AS3005" s="25">
        <v>0</v>
      </c>
      <c r="AT3005" s="25">
        <v>0</v>
      </c>
      <c r="AU3005" s="25">
        <v>0</v>
      </c>
      <c r="AW3005" t="str">
        <f t="shared" si="245"/>
        <v>Phạm Thanh Hà</v>
      </c>
      <c r="AX3005" s="27" t="str">
        <f t="shared" si="246"/>
        <v xml:space="preserve">Đoàn Thị Trang </v>
      </c>
      <c r="AY3005" s="4" t="str">
        <f t="shared" si="247"/>
        <v>VIN+</v>
      </c>
    </row>
    <row r="3006" spans="1:51" outlineLevel="1" x14ac:dyDescent="0.25">
      <c r="A3006" s="4" t="s">
        <v>1104</v>
      </c>
      <c r="B3006" s="4" t="s">
        <v>797</v>
      </c>
      <c r="C3006" s="4" t="s">
        <v>451</v>
      </c>
      <c r="D3006" s="11" t="s">
        <v>775</v>
      </c>
      <c r="E3006" s="32" t="s">
        <v>540</v>
      </c>
      <c r="F3006" s="11" t="s">
        <v>710</v>
      </c>
      <c r="G3006" s="35">
        <v>5292118</v>
      </c>
      <c r="H3006" s="4" t="s">
        <v>4349</v>
      </c>
      <c r="I3006" s="4"/>
      <c r="J3006" s="4"/>
      <c r="K3006" s="4"/>
      <c r="L3006" s="4"/>
      <c r="M3006" s="33"/>
      <c r="N3006" s="38"/>
      <c r="O3006" s="33"/>
      <c r="P3006" s="244">
        <f t="shared" si="244"/>
        <v>0</v>
      </c>
      <c r="Q3006" s="25"/>
      <c r="R3006" s="25"/>
      <c r="S3006" s="25"/>
      <c r="T3006" s="109"/>
      <c r="U3006" s="25"/>
      <c r="V3006" s="25"/>
      <c r="W3006" s="25"/>
      <c r="X3006" s="25">
        <v>0</v>
      </c>
      <c r="Y3006" s="25"/>
      <c r="Z3006" s="25">
        <v>0</v>
      </c>
      <c r="AA3006" s="109"/>
      <c r="AB3006" s="25">
        <v>0</v>
      </c>
      <c r="AC3006" s="25">
        <v>0</v>
      </c>
      <c r="AD3006" s="25">
        <v>0</v>
      </c>
      <c r="AE3006" s="25">
        <v>0</v>
      </c>
      <c r="AF3006" s="25">
        <v>0</v>
      </c>
      <c r="AG3006" s="25">
        <v>0</v>
      </c>
      <c r="AH3006" s="109"/>
      <c r="AI3006" s="25">
        <v>0</v>
      </c>
      <c r="AJ3006" s="25">
        <v>0</v>
      </c>
      <c r="AK3006" s="123">
        <v>0</v>
      </c>
      <c r="AL3006" s="25">
        <v>0</v>
      </c>
      <c r="AM3006" s="25">
        <v>0</v>
      </c>
      <c r="AN3006" s="25">
        <v>0</v>
      </c>
      <c r="AO3006" s="109"/>
      <c r="AP3006" s="25">
        <v>0</v>
      </c>
      <c r="AQ3006" s="25">
        <v>0</v>
      </c>
      <c r="AR3006" s="25">
        <v>0</v>
      </c>
      <c r="AS3006" s="25">
        <v>0</v>
      </c>
      <c r="AT3006" s="25">
        <v>0</v>
      </c>
      <c r="AU3006" s="25">
        <v>0</v>
      </c>
      <c r="AW3006" t="str">
        <f t="shared" si="245"/>
        <v>Phạm Thanh Hà</v>
      </c>
      <c r="AX3006" s="27" t="str">
        <f t="shared" si="246"/>
        <v xml:space="preserve">Đoàn Thị Trang </v>
      </c>
      <c r="AY3006" s="4" t="str">
        <f t="shared" si="247"/>
        <v>VIN+</v>
      </c>
    </row>
    <row r="3007" spans="1:51" outlineLevel="1" x14ac:dyDescent="0.25">
      <c r="A3007" s="4" t="s">
        <v>1104</v>
      </c>
      <c r="B3007" s="4" t="s">
        <v>797</v>
      </c>
      <c r="C3007" s="4" t="s">
        <v>451</v>
      </c>
      <c r="D3007" s="11" t="s">
        <v>775</v>
      </c>
      <c r="E3007" s="32" t="s">
        <v>540</v>
      </c>
      <c r="F3007" s="11" t="s">
        <v>710</v>
      </c>
      <c r="G3007" s="35">
        <v>5300756</v>
      </c>
      <c r="H3007" s="4" t="s">
        <v>4350</v>
      </c>
      <c r="I3007" s="4"/>
      <c r="J3007" s="4"/>
      <c r="K3007" s="4"/>
      <c r="L3007" s="4"/>
      <c r="M3007" s="33"/>
      <c r="N3007" s="38"/>
      <c r="O3007" s="33"/>
      <c r="P3007" s="244">
        <f t="shared" si="244"/>
        <v>238.464</v>
      </c>
      <c r="Q3007" s="25"/>
      <c r="R3007" s="25"/>
      <c r="S3007" s="25"/>
      <c r="T3007" s="109"/>
      <c r="U3007" s="25"/>
      <c r="V3007" s="25"/>
      <c r="W3007" s="25"/>
      <c r="X3007" s="25">
        <v>0</v>
      </c>
      <c r="Y3007" s="25"/>
      <c r="Z3007" s="25">
        <v>0</v>
      </c>
      <c r="AA3007" s="109"/>
      <c r="AB3007" s="25">
        <v>0</v>
      </c>
      <c r="AC3007" s="25">
        <v>0</v>
      </c>
      <c r="AD3007" s="25">
        <v>0</v>
      </c>
      <c r="AE3007" s="25">
        <v>238.464</v>
      </c>
      <c r="AF3007" s="25">
        <v>0</v>
      </c>
      <c r="AG3007" s="25">
        <v>0</v>
      </c>
      <c r="AH3007" s="109"/>
      <c r="AI3007" s="25">
        <v>0</v>
      </c>
      <c r="AJ3007" s="25">
        <v>0</v>
      </c>
      <c r="AK3007" s="123">
        <v>0</v>
      </c>
      <c r="AL3007" s="25">
        <v>0</v>
      </c>
      <c r="AM3007" s="25">
        <v>0</v>
      </c>
      <c r="AN3007" s="25">
        <v>0</v>
      </c>
      <c r="AO3007" s="109"/>
      <c r="AP3007" s="25">
        <v>0</v>
      </c>
      <c r="AQ3007" s="25">
        <v>0</v>
      </c>
      <c r="AR3007" s="25">
        <v>0</v>
      </c>
      <c r="AS3007" s="25">
        <v>0</v>
      </c>
      <c r="AT3007" s="25">
        <v>0</v>
      </c>
      <c r="AU3007" s="25">
        <v>0</v>
      </c>
      <c r="AW3007" t="str">
        <f t="shared" si="245"/>
        <v>Phạm Thanh Hà</v>
      </c>
      <c r="AX3007" s="27" t="str">
        <f t="shared" si="246"/>
        <v xml:space="preserve">Đoàn Thị Trang </v>
      </c>
      <c r="AY3007" s="4" t="str">
        <f t="shared" si="247"/>
        <v>VIN+</v>
      </c>
    </row>
    <row r="3008" spans="1:51" outlineLevel="1" x14ac:dyDescent="0.25">
      <c r="A3008" s="4" t="s">
        <v>1104</v>
      </c>
      <c r="B3008" s="4" t="s">
        <v>797</v>
      </c>
      <c r="C3008" s="4" t="s">
        <v>451</v>
      </c>
      <c r="D3008" s="11" t="s">
        <v>775</v>
      </c>
      <c r="E3008" s="32" t="s">
        <v>540</v>
      </c>
      <c r="F3008" s="11" t="s">
        <v>710</v>
      </c>
      <c r="G3008" s="35">
        <v>5300763</v>
      </c>
      <c r="H3008" s="4" t="s">
        <v>4351</v>
      </c>
      <c r="I3008" s="4"/>
      <c r="J3008" s="4"/>
      <c r="K3008" s="4"/>
      <c r="L3008" s="4"/>
      <c r="M3008" s="33"/>
      <c r="N3008" s="38"/>
      <c r="O3008" s="33"/>
      <c r="P3008" s="244">
        <f t="shared" si="244"/>
        <v>238.464</v>
      </c>
      <c r="Q3008" s="25"/>
      <c r="R3008" s="25"/>
      <c r="S3008" s="25"/>
      <c r="T3008" s="109"/>
      <c r="U3008" s="25"/>
      <c r="V3008" s="25"/>
      <c r="W3008" s="25"/>
      <c r="X3008" s="25">
        <v>0</v>
      </c>
      <c r="Y3008" s="25"/>
      <c r="Z3008" s="25">
        <v>0</v>
      </c>
      <c r="AA3008" s="109"/>
      <c r="AB3008" s="25">
        <v>0</v>
      </c>
      <c r="AC3008" s="25">
        <v>0</v>
      </c>
      <c r="AD3008" s="25">
        <v>0</v>
      </c>
      <c r="AE3008" s="25">
        <v>0</v>
      </c>
      <c r="AF3008" s="25">
        <v>0</v>
      </c>
      <c r="AG3008" s="25">
        <v>0</v>
      </c>
      <c r="AH3008" s="109"/>
      <c r="AI3008" s="25">
        <v>0</v>
      </c>
      <c r="AJ3008" s="25">
        <v>238.464</v>
      </c>
      <c r="AK3008" s="123">
        <v>0</v>
      </c>
      <c r="AL3008" s="25">
        <v>0</v>
      </c>
      <c r="AM3008" s="25">
        <v>0</v>
      </c>
      <c r="AN3008" s="25">
        <v>0</v>
      </c>
      <c r="AO3008" s="109"/>
      <c r="AP3008" s="25">
        <v>0</v>
      </c>
      <c r="AQ3008" s="25">
        <v>0</v>
      </c>
      <c r="AR3008" s="25">
        <v>0</v>
      </c>
      <c r="AS3008" s="25">
        <v>0</v>
      </c>
      <c r="AT3008" s="25">
        <v>0</v>
      </c>
      <c r="AU3008" s="25">
        <v>0</v>
      </c>
      <c r="AW3008" t="str">
        <f t="shared" si="245"/>
        <v>Phạm Thanh Hà</v>
      </c>
      <c r="AX3008" s="27" t="str">
        <f t="shared" si="246"/>
        <v xml:space="preserve">Đoàn Thị Trang </v>
      </c>
      <c r="AY3008" s="4" t="str">
        <f t="shared" si="247"/>
        <v>VIN+</v>
      </c>
    </row>
    <row r="3009" spans="1:51" outlineLevel="1" x14ac:dyDescent="0.25">
      <c r="A3009" s="4" t="s">
        <v>1104</v>
      </c>
      <c r="B3009" s="4" t="s">
        <v>797</v>
      </c>
      <c r="C3009" s="4" t="s">
        <v>451</v>
      </c>
      <c r="D3009" s="11" t="s">
        <v>775</v>
      </c>
      <c r="E3009" s="32" t="s">
        <v>540</v>
      </c>
      <c r="F3009" s="11" t="s">
        <v>710</v>
      </c>
      <c r="G3009" s="35">
        <v>5300877</v>
      </c>
      <c r="H3009" s="4" t="s">
        <v>4352</v>
      </c>
      <c r="I3009" s="4"/>
      <c r="J3009" s="4"/>
      <c r="K3009" s="4"/>
      <c r="L3009" s="4"/>
      <c r="M3009" s="33"/>
      <c r="N3009" s="38"/>
      <c r="O3009" s="33"/>
      <c r="P3009" s="244">
        <f t="shared" si="244"/>
        <v>238.464</v>
      </c>
      <c r="Q3009" s="25"/>
      <c r="R3009" s="25"/>
      <c r="S3009" s="25"/>
      <c r="T3009" s="109"/>
      <c r="U3009" s="25"/>
      <c r="V3009" s="25"/>
      <c r="W3009" s="25"/>
      <c r="X3009" s="25">
        <v>0</v>
      </c>
      <c r="Y3009" s="25"/>
      <c r="Z3009" s="25">
        <v>0</v>
      </c>
      <c r="AA3009" s="109"/>
      <c r="AB3009" s="25">
        <v>0</v>
      </c>
      <c r="AC3009" s="25">
        <v>0</v>
      </c>
      <c r="AD3009" s="25">
        <v>0</v>
      </c>
      <c r="AE3009" s="25">
        <v>0</v>
      </c>
      <c r="AF3009" s="25">
        <v>0</v>
      </c>
      <c r="AG3009" s="25">
        <v>0</v>
      </c>
      <c r="AH3009" s="109"/>
      <c r="AI3009" s="25">
        <v>0</v>
      </c>
      <c r="AJ3009" s="25">
        <v>238.464</v>
      </c>
      <c r="AK3009" s="123">
        <v>0</v>
      </c>
      <c r="AL3009" s="25">
        <v>0</v>
      </c>
      <c r="AM3009" s="25">
        <v>0</v>
      </c>
      <c r="AN3009" s="25">
        <v>0</v>
      </c>
      <c r="AO3009" s="109"/>
      <c r="AP3009" s="25">
        <v>0</v>
      </c>
      <c r="AQ3009" s="25">
        <v>0</v>
      </c>
      <c r="AR3009" s="25">
        <v>0</v>
      </c>
      <c r="AS3009" s="25">
        <v>0</v>
      </c>
      <c r="AT3009" s="25">
        <v>0</v>
      </c>
      <c r="AU3009" s="25">
        <v>0</v>
      </c>
      <c r="AW3009" t="str">
        <f t="shared" si="245"/>
        <v>Phạm Thanh Hà</v>
      </c>
      <c r="AX3009" s="27" t="str">
        <f t="shared" si="246"/>
        <v xml:space="preserve">Đoàn Thị Trang </v>
      </c>
      <c r="AY3009" s="4" t="str">
        <f t="shared" si="247"/>
        <v>VIN+</v>
      </c>
    </row>
    <row r="3010" spans="1:51" outlineLevel="1" x14ac:dyDescent="0.25">
      <c r="A3010" s="4" t="s">
        <v>1104</v>
      </c>
      <c r="B3010" s="4" t="s">
        <v>797</v>
      </c>
      <c r="C3010" s="4" t="s">
        <v>451</v>
      </c>
      <c r="D3010" s="11" t="s">
        <v>775</v>
      </c>
      <c r="E3010" s="32" t="s">
        <v>540</v>
      </c>
      <c r="F3010" s="11" t="s">
        <v>710</v>
      </c>
      <c r="G3010" s="35">
        <v>5333394</v>
      </c>
      <c r="H3010" s="4" t="s">
        <v>4353</v>
      </c>
      <c r="I3010" s="4"/>
      <c r="J3010" s="4"/>
      <c r="K3010" s="4"/>
      <c r="L3010" s="4"/>
      <c r="M3010" s="33"/>
      <c r="N3010" s="38"/>
      <c r="O3010" s="33"/>
      <c r="P3010" s="244">
        <f t="shared" si="244"/>
        <v>303.49700000000001</v>
      </c>
      <c r="Q3010" s="25"/>
      <c r="R3010" s="25"/>
      <c r="S3010" s="25"/>
      <c r="T3010" s="109"/>
      <c r="U3010" s="25"/>
      <c r="V3010" s="25"/>
      <c r="W3010" s="25"/>
      <c r="X3010" s="25">
        <v>0</v>
      </c>
      <c r="Y3010" s="25"/>
      <c r="Z3010" s="25">
        <v>0</v>
      </c>
      <c r="AA3010" s="109"/>
      <c r="AB3010" s="25">
        <v>0</v>
      </c>
      <c r="AC3010" s="25">
        <v>0</v>
      </c>
      <c r="AD3010" s="25">
        <v>0</v>
      </c>
      <c r="AE3010" s="25">
        <v>0</v>
      </c>
      <c r="AF3010" s="25">
        <v>0</v>
      </c>
      <c r="AG3010" s="25">
        <v>0</v>
      </c>
      <c r="AH3010" s="109"/>
      <c r="AI3010" s="25">
        <v>0</v>
      </c>
      <c r="AJ3010" s="25">
        <v>0</v>
      </c>
      <c r="AK3010" s="123">
        <v>303.49700000000001</v>
      </c>
      <c r="AL3010" s="25">
        <v>0</v>
      </c>
      <c r="AM3010" s="25">
        <v>0</v>
      </c>
      <c r="AN3010" s="25">
        <v>0</v>
      </c>
      <c r="AO3010" s="109"/>
      <c r="AP3010" s="25">
        <v>0</v>
      </c>
      <c r="AQ3010" s="25">
        <v>0</v>
      </c>
      <c r="AR3010" s="25">
        <v>0</v>
      </c>
      <c r="AS3010" s="25">
        <v>0</v>
      </c>
      <c r="AT3010" s="25">
        <v>0</v>
      </c>
      <c r="AU3010" s="25">
        <v>0</v>
      </c>
      <c r="AW3010" t="str">
        <f t="shared" si="245"/>
        <v>Phạm Thanh Hà</v>
      </c>
      <c r="AX3010" s="27" t="str">
        <f t="shared" si="246"/>
        <v xml:space="preserve">Đoàn Thị Trang </v>
      </c>
      <c r="AY3010" s="4" t="str">
        <f t="shared" si="247"/>
        <v>VIN+</v>
      </c>
    </row>
    <row r="3011" spans="1:51" outlineLevel="1" x14ac:dyDescent="0.25">
      <c r="A3011" s="4" t="s">
        <v>1104</v>
      </c>
      <c r="B3011" s="4" t="s">
        <v>797</v>
      </c>
      <c r="C3011" s="4" t="s">
        <v>451</v>
      </c>
      <c r="D3011" s="11" t="s">
        <v>775</v>
      </c>
      <c r="E3011" s="32" t="s">
        <v>540</v>
      </c>
      <c r="F3011" s="11" t="s">
        <v>710</v>
      </c>
      <c r="G3011" s="35">
        <v>5137686</v>
      </c>
      <c r="H3011" s="4" t="s">
        <v>4354</v>
      </c>
      <c r="I3011" s="4"/>
      <c r="J3011" s="4"/>
      <c r="K3011" s="4"/>
      <c r="L3011" s="4"/>
      <c r="M3011" s="33"/>
      <c r="N3011" s="38"/>
      <c r="O3011" s="33"/>
      <c r="P3011" s="244">
        <f t="shared" si="244"/>
        <v>0</v>
      </c>
      <c r="Q3011" s="25"/>
      <c r="R3011" s="25"/>
      <c r="S3011" s="25"/>
      <c r="T3011" s="109"/>
      <c r="U3011" s="25"/>
      <c r="V3011" s="25"/>
      <c r="W3011" s="25"/>
      <c r="X3011" s="25">
        <v>0</v>
      </c>
      <c r="Y3011" s="25"/>
      <c r="Z3011" s="25">
        <v>0</v>
      </c>
      <c r="AA3011" s="109"/>
      <c r="AB3011" s="25">
        <v>0</v>
      </c>
      <c r="AC3011" s="25">
        <v>0</v>
      </c>
      <c r="AD3011" s="25">
        <v>0</v>
      </c>
      <c r="AE3011" s="25">
        <v>0</v>
      </c>
      <c r="AF3011" s="25">
        <v>0</v>
      </c>
      <c r="AG3011" s="25">
        <v>0</v>
      </c>
      <c r="AH3011" s="109"/>
      <c r="AI3011" s="25">
        <v>0</v>
      </c>
      <c r="AJ3011" s="25">
        <v>0</v>
      </c>
      <c r="AK3011" s="123">
        <v>0</v>
      </c>
      <c r="AL3011" s="25">
        <v>0</v>
      </c>
      <c r="AM3011" s="25">
        <v>0</v>
      </c>
      <c r="AN3011" s="25">
        <v>0</v>
      </c>
      <c r="AO3011" s="109"/>
      <c r="AP3011" s="25">
        <v>0</v>
      </c>
      <c r="AQ3011" s="25">
        <v>0</v>
      </c>
      <c r="AR3011" s="25">
        <v>0</v>
      </c>
      <c r="AS3011" s="25">
        <v>0</v>
      </c>
      <c r="AT3011" s="25">
        <v>0</v>
      </c>
      <c r="AU3011" s="25">
        <v>0</v>
      </c>
      <c r="AW3011" t="str">
        <f t="shared" si="245"/>
        <v>Phạm Thanh Hà</v>
      </c>
      <c r="AX3011" s="27" t="str">
        <f t="shared" si="246"/>
        <v xml:space="preserve">Đoàn Thị Trang </v>
      </c>
      <c r="AY3011" s="4" t="str">
        <f t="shared" si="247"/>
        <v>VIN+</v>
      </c>
    </row>
    <row r="3012" spans="1:51" outlineLevel="1" x14ac:dyDescent="0.25">
      <c r="A3012" s="4" t="s">
        <v>1104</v>
      </c>
      <c r="B3012" s="4" t="s">
        <v>797</v>
      </c>
      <c r="C3012" s="4" t="s">
        <v>451</v>
      </c>
      <c r="D3012" s="11" t="s">
        <v>775</v>
      </c>
      <c r="E3012" s="32" t="s">
        <v>540</v>
      </c>
      <c r="F3012" s="11" t="s">
        <v>710</v>
      </c>
      <c r="G3012" s="35">
        <v>5135301</v>
      </c>
      <c r="H3012" s="4" t="s">
        <v>4355</v>
      </c>
      <c r="I3012" s="4"/>
      <c r="J3012" s="4"/>
      <c r="K3012" s="4"/>
      <c r="L3012" s="4"/>
      <c r="M3012" s="33"/>
      <c r="N3012" s="38"/>
      <c r="O3012" s="33"/>
      <c r="P3012" s="244">
        <f t="shared" si="244"/>
        <v>238.464</v>
      </c>
      <c r="Q3012" s="25"/>
      <c r="R3012" s="25"/>
      <c r="S3012" s="25"/>
      <c r="T3012" s="109"/>
      <c r="U3012" s="25"/>
      <c r="V3012" s="25"/>
      <c r="W3012" s="25"/>
      <c r="X3012" s="25">
        <v>0</v>
      </c>
      <c r="Y3012" s="25"/>
      <c r="Z3012" s="25">
        <v>0</v>
      </c>
      <c r="AA3012" s="109"/>
      <c r="AB3012" s="25">
        <v>0</v>
      </c>
      <c r="AC3012" s="25">
        <v>0</v>
      </c>
      <c r="AD3012" s="25">
        <v>0</v>
      </c>
      <c r="AE3012" s="25">
        <v>0</v>
      </c>
      <c r="AF3012" s="25">
        <v>0</v>
      </c>
      <c r="AG3012" s="25">
        <v>0</v>
      </c>
      <c r="AH3012" s="109"/>
      <c r="AI3012" s="25">
        <v>0</v>
      </c>
      <c r="AJ3012" s="25">
        <v>0</v>
      </c>
      <c r="AK3012" s="123">
        <v>0</v>
      </c>
      <c r="AL3012" s="25">
        <v>0</v>
      </c>
      <c r="AM3012" s="25">
        <v>0</v>
      </c>
      <c r="AN3012" s="25">
        <v>0</v>
      </c>
      <c r="AO3012" s="109"/>
      <c r="AP3012" s="25">
        <v>238.464</v>
      </c>
      <c r="AQ3012" s="25">
        <v>0</v>
      </c>
      <c r="AR3012" s="25">
        <v>0</v>
      </c>
      <c r="AS3012" s="25">
        <v>0</v>
      </c>
      <c r="AT3012" s="25">
        <v>0</v>
      </c>
      <c r="AU3012" s="25">
        <v>0</v>
      </c>
      <c r="AW3012" t="str">
        <f t="shared" si="245"/>
        <v>Phạm Thanh Hà</v>
      </c>
      <c r="AX3012" s="27" t="str">
        <f t="shared" si="246"/>
        <v xml:space="preserve">Đoàn Thị Trang </v>
      </c>
      <c r="AY3012" s="4" t="str">
        <f t="shared" si="247"/>
        <v>VIN+</v>
      </c>
    </row>
    <row r="3013" spans="1:51" outlineLevel="1" x14ac:dyDescent="0.25">
      <c r="A3013" s="4" t="s">
        <v>1104</v>
      </c>
      <c r="B3013" s="4" t="s">
        <v>797</v>
      </c>
      <c r="C3013" s="4" t="s">
        <v>451</v>
      </c>
      <c r="D3013" s="11" t="s">
        <v>775</v>
      </c>
      <c r="E3013" s="32" t="s">
        <v>540</v>
      </c>
      <c r="F3013" s="11" t="s">
        <v>710</v>
      </c>
      <c r="G3013" s="35">
        <v>5271115</v>
      </c>
      <c r="H3013" s="4" t="s">
        <v>4356</v>
      </c>
      <c r="I3013" s="4"/>
      <c r="J3013" s="4"/>
      <c r="K3013" s="4"/>
      <c r="L3013" s="4"/>
      <c r="M3013" s="33"/>
      <c r="N3013" s="38"/>
      <c r="O3013" s="33"/>
      <c r="P3013" s="244">
        <f t="shared" si="244"/>
        <v>0</v>
      </c>
      <c r="Q3013" s="25"/>
      <c r="R3013" s="25"/>
      <c r="S3013" s="25"/>
      <c r="T3013" s="109"/>
      <c r="U3013" s="25"/>
      <c r="V3013" s="25"/>
      <c r="W3013" s="25"/>
      <c r="X3013" s="25">
        <v>0</v>
      </c>
      <c r="Y3013" s="25"/>
      <c r="Z3013" s="25">
        <v>0</v>
      </c>
      <c r="AA3013" s="109"/>
      <c r="AB3013" s="25">
        <v>0</v>
      </c>
      <c r="AC3013" s="25">
        <v>0</v>
      </c>
      <c r="AD3013" s="25">
        <v>0</v>
      </c>
      <c r="AE3013" s="25">
        <v>0</v>
      </c>
      <c r="AF3013" s="25">
        <v>0</v>
      </c>
      <c r="AG3013" s="25">
        <v>0</v>
      </c>
      <c r="AH3013" s="109"/>
      <c r="AI3013" s="25">
        <v>0</v>
      </c>
      <c r="AJ3013" s="25">
        <v>0</v>
      </c>
      <c r="AK3013" s="123">
        <v>0</v>
      </c>
      <c r="AL3013" s="25">
        <v>0</v>
      </c>
      <c r="AM3013" s="25">
        <v>0</v>
      </c>
      <c r="AN3013" s="25">
        <v>0</v>
      </c>
      <c r="AO3013" s="109"/>
      <c r="AP3013" s="25">
        <v>0</v>
      </c>
      <c r="AQ3013" s="25">
        <v>0</v>
      </c>
      <c r="AR3013" s="25">
        <v>0</v>
      </c>
      <c r="AS3013" s="25">
        <v>0</v>
      </c>
      <c r="AT3013" s="25">
        <v>0</v>
      </c>
      <c r="AU3013" s="25">
        <v>0</v>
      </c>
      <c r="AW3013" t="str">
        <f t="shared" si="245"/>
        <v>Phạm Thanh Hà</v>
      </c>
      <c r="AX3013" s="27" t="str">
        <f t="shared" si="246"/>
        <v xml:space="preserve">Đoàn Thị Trang </v>
      </c>
      <c r="AY3013" s="4" t="str">
        <f t="shared" si="247"/>
        <v>VIN+</v>
      </c>
    </row>
    <row r="3014" spans="1:51" outlineLevel="1" x14ac:dyDescent="0.25">
      <c r="A3014" s="4" t="s">
        <v>1104</v>
      </c>
      <c r="B3014" s="4" t="s">
        <v>797</v>
      </c>
      <c r="C3014" s="4" t="s">
        <v>451</v>
      </c>
      <c r="D3014" s="11" t="s">
        <v>775</v>
      </c>
      <c r="E3014" s="32" t="s">
        <v>540</v>
      </c>
      <c r="F3014" s="11" t="s">
        <v>710</v>
      </c>
      <c r="G3014" s="35">
        <v>5297618</v>
      </c>
      <c r="H3014" s="4" t="s">
        <v>4357</v>
      </c>
      <c r="I3014" s="4"/>
      <c r="J3014" s="4"/>
      <c r="K3014" s="4"/>
      <c r="L3014" s="4"/>
      <c r="M3014" s="33"/>
      <c r="N3014" s="38"/>
      <c r="O3014" s="33"/>
      <c r="P3014" s="244">
        <f t="shared" si="244"/>
        <v>0</v>
      </c>
      <c r="Q3014" s="25"/>
      <c r="R3014" s="25"/>
      <c r="S3014" s="25"/>
      <c r="T3014" s="109"/>
      <c r="U3014" s="25"/>
      <c r="V3014" s="25"/>
      <c r="W3014" s="25"/>
      <c r="X3014" s="25">
        <v>0</v>
      </c>
      <c r="Y3014" s="25"/>
      <c r="Z3014" s="25">
        <v>0</v>
      </c>
      <c r="AA3014" s="109"/>
      <c r="AB3014" s="25">
        <v>0</v>
      </c>
      <c r="AC3014" s="25">
        <v>0</v>
      </c>
      <c r="AD3014" s="25">
        <v>0</v>
      </c>
      <c r="AE3014" s="25">
        <v>0</v>
      </c>
      <c r="AF3014" s="25">
        <v>0</v>
      </c>
      <c r="AG3014" s="25">
        <v>0</v>
      </c>
      <c r="AH3014" s="109"/>
      <c r="AI3014" s="25">
        <v>0</v>
      </c>
      <c r="AJ3014" s="25">
        <v>0</v>
      </c>
      <c r="AK3014" s="123">
        <v>0</v>
      </c>
      <c r="AL3014" s="25">
        <v>0</v>
      </c>
      <c r="AM3014" s="25">
        <v>0</v>
      </c>
      <c r="AN3014" s="25">
        <v>0</v>
      </c>
      <c r="AO3014" s="109"/>
      <c r="AP3014" s="25">
        <v>0</v>
      </c>
      <c r="AQ3014" s="25">
        <v>0</v>
      </c>
      <c r="AR3014" s="25">
        <v>0</v>
      </c>
      <c r="AS3014" s="25">
        <v>0</v>
      </c>
      <c r="AT3014" s="25">
        <v>0</v>
      </c>
      <c r="AU3014" s="25">
        <v>0</v>
      </c>
      <c r="AW3014" t="str">
        <f t="shared" si="245"/>
        <v>Phạm Thanh Hà</v>
      </c>
      <c r="AX3014" s="27" t="str">
        <f t="shared" si="246"/>
        <v xml:space="preserve">Đoàn Thị Trang </v>
      </c>
      <c r="AY3014" s="4" t="str">
        <f t="shared" si="247"/>
        <v>VIN+</v>
      </c>
    </row>
    <row r="3015" spans="1:51" outlineLevel="1" x14ac:dyDescent="0.25">
      <c r="A3015" s="4" t="s">
        <v>1104</v>
      </c>
      <c r="B3015" s="4" t="s">
        <v>797</v>
      </c>
      <c r="C3015" s="4" t="s">
        <v>451</v>
      </c>
      <c r="D3015" s="11" t="s">
        <v>775</v>
      </c>
      <c r="E3015" s="32" t="s">
        <v>540</v>
      </c>
      <c r="F3015" s="11" t="s">
        <v>710</v>
      </c>
      <c r="G3015" s="35">
        <v>5277832</v>
      </c>
      <c r="H3015" s="4" t="s">
        <v>4358</v>
      </c>
      <c r="I3015" s="4"/>
      <c r="J3015" s="4"/>
      <c r="K3015" s="4"/>
      <c r="L3015" s="4"/>
      <c r="M3015" s="33"/>
      <c r="N3015" s="38"/>
      <c r="O3015" s="33"/>
      <c r="P3015" s="244">
        <f t="shared" si="244"/>
        <v>0</v>
      </c>
      <c r="Q3015" s="25"/>
      <c r="R3015" s="25"/>
      <c r="S3015" s="25"/>
      <c r="T3015" s="109"/>
      <c r="U3015" s="25"/>
      <c r="V3015" s="25"/>
      <c r="W3015" s="25"/>
      <c r="X3015" s="25">
        <v>0</v>
      </c>
      <c r="Y3015" s="25"/>
      <c r="Z3015" s="25">
        <v>0</v>
      </c>
      <c r="AA3015" s="109"/>
      <c r="AB3015" s="25">
        <v>0</v>
      </c>
      <c r="AC3015" s="25">
        <v>0</v>
      </c>
      <c r="AD3015" s="25">
        <v>0</v>
      </c>
      <c r="AE3015" s="25">
        <v>0</v>
      </c>
      <c r="AF3015" s="25">
        <v>0</v>
      </c>
      <c r="AG3015" s="25">
        <v>0</v>
      </c>
      <c r="AH3015" s="109"/>
      <c r="AI3015" s="25">
        <v>0</v>
      </c>
      <c r="AJ3015" s="25">
        <v>0</v>
      </c>
      <c r="AK3015" s="123">
        <v>0</v>
      </c>
      <c r="AL3015" s="25">
        <v>0</v>
      </c>
      <c r="AM3015" s="25">
        <v>0</v>
      </c>
      <c r="AN3015" s="25">
        <v>0</v>
      </c>
      <c r="AO3015" s="109"/>
      <c r="AP3015" s="25">
        <v>0</v>
      </c>
      <c r="AQ3015" s="25">
        <v>0</v>
      </c>
      <c r="AR3015" s="25">
        <v>0</v>
      </c>
      <c r="AS3015" s="25">
        <v>0</v>
      </c>
      <c r="AT3015" s="25">
        <v>0</v>
      </c>
      <c r="AU3015" s="25">
        <v>0</v>
      </c>
      <c r="AW3015" t="str">
        <f t="shared" si="245"/>
        <v>Phạm Thanh Hà</v>
      </c>
      <c r="AX3015" s="27" t="str">
        <f t="shared" si="246"/>
        <v xml:space="preserve">Đoàn Thị Trang </v>
      </c>
      <c r="AY3015" s="4" t="str">
        <f t="shared" si="247"/>
        <v>VIN+</v>
      </c>
    </row>
    <row r="3016" spans="1:51" outlineLevel="1" x14ac:dyDescent="0.25">
      <c r="A3016" s="4" t="s">
        <v>1104</v>
      </c>
      <c r="B3016" s="4" t="s">
        <v>797</v>
      </c>
      <c r="C3016" s="4" t="s">
        <v>451</v>
      </c>
      <c r="D3016" s="11" t="s">
        <v>775</v>
      </c>
      <c r="E3016" s="32" t="s">
        <v>540</v>
      </c>
      <c r="F3016" s="11" t="s">
        <v>710</v>
      </c>
      <c r="G3016" s="35">
        <v>5298859</v>
      </c>
      <c r="H3016" s="4" t="s">
        <v>4359</v>
      </c>
      <c r="I3016" s="4"/>
      <c r="J3016" s="4"/>
      <c r="K3016" s="4"/>
      <c r="L3016" s="4"/>
      <c r="M3016" s="33"/>
      <c r="N3016" s="38"/>
      <c r="O3016" s="33"/>
      <c r="P3016" s="244">
        <f t="shared" si="244"/>
        <v>1195.0419999999999</v>
      </c>
      <c r="Q3016" s="25"/>
      <c r="R3016" s="25"/>
      <c r="S3016" s="25"/>
      <c r="T3016" s="109"/>
      <c r="U3016" s="25"/>
      <c r="V3016" s="25"/>
      <c r="W3016" s="25"/>
      <c r="X3016" s="25">
        <v>0</v>
      </c>
      <c r="Y3016" s="25"/>
      <c r="Z3016" s="25">
        <v>0</v>
      </c>
      <c r="AA3016" s="109"/>
      <c r="AB3016" s="25">
        <v>0</v>
      </c>
      <c r="AC3016" s="25">
        <v>0</v>
      </c>
      <c r="AD3016" s="25">
        <v>0</v>
      </c>
      <c r="AE3016" s="25">
        <v>0</v>
      </c>
      <c r="AF3016" s="25">
        <v>0</v>
      </c>
      <c r="AG3016" s="25">
        <v>0</v>
      </c>
      <c r="AH3016" s="109"/>
      <c r="AI3016" s="25">
        <v>0</v>
      </c>
      <c r="AJ3016" s="25">
        <v>0</v>
      </c>
      <c r="AK3016" s="123">
        <v>597.52099999999996</v>
      </c>
      <c r="AL3016" s="25">
        <v>0</v>
      </c>
      <c r="AM3016" s="25">
        <v>0</v>
      </c>
      <c r="AN3016" s="25">
        <v>0</v>
      </c>
      <c r="AO3016" s="109"/>
      <c r="AP3016" s="25">
        <v>0</v>
      </c>
      <c r="AQ3016" s="25">
        <v>0</v>
      </c>
      <c r="AR3016" s="25">
        <v>597.52099999999996</v>
      </c>
      <c r="AS3016" s="25">
        <v>0</v>
      </c>
      <c r="AT3016" s="25">
        <v>0</v>
      </c>
      <c r="AU3016" s="25">
        <v>0</v>
      </c>
      <c r="AW3016" t="str">
        <f t="shared" si="245"/>
        <v>Phạm Thanh Hà</v>
      </c>
      <c r="AX3016" s="27" t="str">
        <f t="shared" si="246"/>
        <v xml:space="preserve">Đoàn Thị Trang </v>
      </c>
      <c r="AY3016" s="4" t="str">
        <f t="shared" si="247"/>
        <v>VIN+</v>
      </c>
    </row>
    <row r="3017" spans="1:51" outlineLevel="1" x14ac:dyDescent="0.25">
      <c r="A3017" s="4" t="s">
        <v>1104</v>
      </c>
      <c r="B3017" s="4" t="s">
        <v>797</v>
      </c>
      <c r="C3017" s="4" t="s">
        <v>451</v>
      </c>
      <c r="D3017" s="11" t="s">
        <v>775</v>
      </c>
      <c r="E3017" s="32" t="s">
        <v>540</v>
      </c>
      <c r="F3017" s="11" t="s">
        <v>710</v>
      </c>
      <c r="G3017" s="35">
        <v>5130223</v>
      </c>
      <c r="H3017" s="4" t="s">
        <v>4360</v>
      </c>
      <c r="I3017" s="4"/>
      <c r="J3017" s="4"/>
      <c r="K3017" s="4"/>
      <c r="L3017" s="4"/>
      <c r="M3017" s="33"/>
      <c r="N3017" s="38"/>
      <c r="O3017" s="33"/>
      <c r="P3017" s="244">
        <f t="shared" si="244"/>
        <v>359.05700000000002</v>
      </c>
      <c r="Q3017" s="25"/>
      <c r="R3017" s="25"/>
      <c r="S3017" s="25"/>
      <c r="T3017" s="109"/>
      <c r="U3017" s="25"/>
      <c r="V3017" s="25"/>
      <c r="W3017" s="25"/>
      <c r="X3017" s="25">
        <v>0</v>
      </c>
      <c r="Y3017" s="25"/>
      <c r="Z3017" s="25">
        <v>0</v>
      </c>
      <c r="AA3017" s="109"/>
      <c r="AB3017" s="25">
        <v>0</v>
      </c>
      <c r="AC3017" s="25">
        <v>0</v>
      </c>
      <c r="AD3017" s="25">
        <v>0</v>
      </c>
      <c r="AE3017" s="25">
        <v>0</v>
      </c>
      <c r="AF3017" s="25">
        <v>0</v>
      </c>
      <c r="AG3017" s="25">
        <v>0</v>
      </c>
      <c r="AH3017" s="109"/>
      <c r="AI3017" s="25">
        <v>0</v>
      </c>
      <c r="AJ3017" s="25">
        <v>0</v>
      </c>
      <c r="AK3017" s="123">
        <v>359.05700000000002</v>
      </c>
      <c r="AL3017" s="25">
        <v>0</v>
      </c>
      <c r="AM3017" s="25">
        <v>0</v>
      </c>
      <c r="AN3017" s="25">
        <v>0</v>
      </c>
      <c r="AO3017" s="109"/>
      <c r="AP3017" s="25">
        <v>0</v>
      </c>
      <c r="AQ3017" s="25">
        <v>0</v>
      </c>
      <c r="AR3017" s="25">
        <v>0</v>
      </c>
      <c r="AS3017" s="25">
        <v>0</v>
      </c>
      <c r="AT3017" s="25">
        <v>0</v>
      </c>
      <c r="AU3017" s="25">
        <v>0</v>
      </c>
      <c r="AW3017" t="str">
        <f t="shared" si="245"/>
        <v>Phạm Thanh Hà</v>
      </c>
      <c r="AX3017" s="27" t="str">
        <f t="shared" si="246"/>
        <v xml:space="preserve">Đoàn Thị Trang </v>
      </c>
      <c r="AY3017" s="4" t="str">
        <f t="shared" si="247"/>
        <v>VIN+</v>
      </c>
    </row>
    <row r="3018" spans="1:51" outlineLevel="1" x14ac:dyDescent="0.25">
      <c r="A3018" s="4" t="s">
        <v>1104</v>
      </c>
      <c r="B3018" s="4" t="s">
        <v>797</v>
      </c>
      <c r="C3018" s="4" t="s">
        <v>451</v>
      </c>
      <c r="D3018" s="11" t="s">
        <v>775</v>
      </c>
      <c r="E3018" s="32" t="s">
        <v>540</v>
      </c>
      <c r="F3018" s="11" t="s">
        <v>710</v>
      </c>
      <c r="G3018" s="35">
        <v>5336443</v>
      </c>
      <c r="H3018" s="4" t="s">
        <v>4361</v>
      </c>
      <c r="I3018" s="4"/>
      <c r="J3018" s="4"/>
      <c r="K3018" s="4"/>
      <c r="L3018" s="4"/>
      <c r="M3018" s="33"/>
      <c r="N3018" s="38"/>
      <c r="O3018" s="33"/>
      <c r="P3018" s="244">
        <f t="shared" ref="P3018:P3081" si="248">SUM(Q3018:AU3018)</f>
        <v>238.464</v>
      </c>
      <c r="Q3018" s="25"/>
      <c r="R3018" s="25"/>
      <c r="S3018" s="25"/>
      <c r="T3018" s="109"/>
      <c r="U3018" s="25"/>
      <c r="V3018" s="25"/>
      <c r="W3018" s="25"/>
      <c r="X3018" s="25">
        <v>0</v>
      </c>
      <c r="Y3018" s="25"/>
      <c r="Z3018" s="25">
        <v>0</v>
      </c>
      <c r="AA3018" s="109"/>
      <c r="AB3018" s="25">
        <v>0</v>
      </c>
      <c r="AC3018" s="25">
        <v>0</v>
      </c>
      <c r="AD3018" s="25">
        <v>0</v>
      </c>
      <c r="AE3018" s="25">
        <v>0</v>
      </c>
      <c r="AF3018" s="25">
        <v>0</v>
      </c>
      <c r="AG3018" s="25">
        <v>0</v>
      </c>
      <c r="AH3018" s="109"/>
      <c r="AI3018" s="25">
        <v>0</v>
      </c>
      <c r="AJ3018" s="25">
        <v>0</v>
      </c>
      <c r="AK3018" s="123">
        <v>238.464</v>
      </c>
      <c r="AL3018" s="25">
        <v>0</v>
      </c>
      <c r="AM3018" s="25">
        <v>0</v>
      </c>
      <c r="AN3018" s="25">
        <v>0</v>
      </c>
      <c r="AO3018" s="109"/>
      <c r="AP3018" s="25">
        <v>0</v>
      </c>
      <c r="AQ3018" s="25">
        <v>0</v>
      </c>
      <c r="AR3018" s="25">
        <v>0</v>
      </c>
      <c r="AS3018" s="25">
        <v>0</v>
      </c>
      <c r="AT3018" s="25">
        <v>0</v>
      </c>
      <c r="AU3018" s="25">
        <v>0</v>
      </c>
      <c r="AW3018" t="str">
        <f t="shared" ref="AW3018:AW3081" si="249">+C3018</f>
        <v>Phạm Thanh Hà</v>
      </c>
      <c r="AX3018" s="27" t="str">
        <f t="shared" ref="AX3018:AX3081" si="250">+E3018</f>
        <v xml:space="preserve">Đoàn Thị Trang </v>
      </c>
      <c r="AY3018" s="4" t="str">
        <f t="shared" si="247"/>
        <v>VIN+</v>
      </c>
    </row>
    <row r="3019" spans="1:51" outlineLevel="1" x14ac:dyDescent="0.25">
      <c r="A3019" s="4" t="s">
        <v>1104</v>
      </c>
      <c r="B3019" s="4" t="s">
        <v>797</v>
      </c>
      <c r="C3019" s="4" t="s">
        <v>451</v>
      </c>
      <c r="D3019" s="11" t="s">
        <v>775</v>
      </c>
      <c r="E3019" s="32" t="s">
        <v>540</v>
      </c>
      <c r="F3019" s="11" t="s">
        <v>710</v>
      </c>
      <c r="G3019" s="35">
        <v>5338870</v>
      </c>
      <c r="H3019" s="4" t="s">
        <v>4362</v>
      </c>
      <c r="I3019" s="4"/>
      <c r="J3019" s="4"/>
      <c r="K3019" s="4"/>
      <c r="L3019" s="4"/>
      <c r="M3019" s="33"/>
      <c r="N3019" s="38"/>
      <c r="O3019" s="33"/>
      <c r="P3019" s="244">
        <f t="shared" si="248"/>
        <v>0</v>
      </c>
      <c r="Q3019" s="25"/>
      <c r="R3019" s="25"/>
      <c r="S3019" s="25"/>
      <c r="T3019" s="109"/>
      <c r="U3019" s="25"/>
      <c r="V3019" s="25"/>
      <c r="W3019" s="25"/>
      <c r="X3019" s="25">
        <v>0</v>
      </c>
      <c r="Y3019" s="25"/>
      <c r="Z3019" s="25">
        <v>0</v>
      </c>
      <c r="AA3019" s="109"/>
      <c r="AB3019" s="25">
        <v>0</v>
      </c>
      <c r="AC3019" s="25">
        <v>0</v>
      </c>
      <c r="AD3019" s="25">
        <v>0</v>
      </c>
      <c r="AE3019" s="25">
        <v>0</v>
      </c>
      <c r="AF3019" s="25">
        <v>0</v>
      </c>
      <c r="AG3019" s="25">
        <v>0</v>
      </c>
      <c r="AH3019" s="109"/>
      <c r="AI3019" s="25">
        <v>0</v>
      </c>
      <c r="AJ3019" s="25">
        <v>0</v>
      </c>
      <c r="AK3019" s="123">
        <v>0</v>
      </c>
      <c r="AL3019" s="25">
        <v>0</v>
      </c>
      <c r="AM3019" s="25">
        <v>0</v>
      </c>
      <c r="AN3019" s="25">
        <v>0</v>
      </c>
      <c r="AO3019" s="109"/>
      <c r="AP3019" s="25">
        <v>0</v>
      </c>
      <c r="AQ3019" s="25">
        <v>0</v>
      </c>
      <c r="AR3019" s="25">
        <v>0</v>
      </c>
      <c r="AS3019" s="25">
        <v>0</v>
      </c>
      <c r="AT3019" s="25">
        <v>0</v>
      </c>
      <c r="AU3019" s="25">
        <v>0</v>
      </c>
      <c r="AW3019" t="str">
        <f t="shared" si="249"/>
        <v>Phạm Thanh Hà</v>
      </c>
      <c r="AX3019" s="27" t="str">
        <f t="shared" si="250"/>
        <v xml:space="preserve">Đoàn Thị Trang </v>
      </c>
      <c r="AY3019" s="4" t="str">
        <f t="shared" si="247"/>
        <v>VIN+</v>
      </c>
    </row>
    <row r="3020" spans="1:51" outlineLevel="1" x14ac:dyDescent="0.25">
      <c r="A3020" s="4" t="s">
        <v>1104</v>
      </c>
      <c r="B3020" s="4" t="s">
        <v>797</v>
      </c>
      <c r="C3020" s="4" t="s">
        <v>451</v>
      </c>
      <c r="D3020" s="11" t="s">
        <v>775</v>
      </c>
      <c r="E3020" s="32" t="s">
        <v>540</v>
      </c>
      <c r="F3020" s="11" t="s">
        <v>710</v>
      </c>
      <c r="G3020" s="35">
        <v>5295395</v>
      </c>
      <c r="H3020" s="4" t="s">
        <v>4363</v>
      </c>
      <c r="I3020" s="4"/>
      <c r="J3020" s="4"/>
      <c r="K3020" s="4"/>
      <c r="L3020" s="4"/>
      <c r="M3020" s="33"/>
      <c r="N3020" s="38"/>
      <c r="O3020" s="33"/>
      <c r="P3020" s="244">
        <f t="shared" si="248"/>
        <v>238.464</v>
      </c>
      <c r="Q3020" s="25"/>
      <c r="R3020" s="25"/>
      <c r="S3020" s="25"/>
      <c r="T3020" s="109"/>
      <c r="U3020" s="25"/>
      <c r="V3020" s="25"/>
      <c r="W3020" s="25"/>
      <c r="X3020" s="25">
        <v>0</v>
      </c>
      <c r="Y3020" s="25"/>
      <c r="Z3020" s="25">
        <v>0</v>
      </c>
      <c r="AA3020" s="109"/>
      <c r="AB3020" s="25">
        <v>0</v>
      </c>
      <c r="AC3020" s="25">
        <v>0</v>
      </c>
      <c r="AD3020" s="25">
        <v>0</v>
      </c>
      <c r="AE3020" s="25">
        <v>0</v>
      </c>
      <c r="AF3020" s="25">
        <v>0</v>
      </c>
      <c r="AG3020" s="25">
        <v>0</v>
      </c>
      <c r="AH3020" s="109"/>
      <c r="AI3020" s="25">
        <v>0</v>
      </c>
      <c r="AJ3020" s="25">
        <v>0</v>
      </c>
      <c r="AK3020" s="123">
        <v>238.464</v>
      </c>
      <c r="AL3020" s="25">
        <v>0</v>
      </c>
      <c r="AM3020" s="25">
        <v>0</v>
      </c>
      <c r="AN3020" s="25">
        <v>0</v>
      </c>
      <c r="AO3020" s="109"/>
      <c r="AP3020" s="25">
        <v>0</v>
      </c>
      <c r="AQ3020" s="25">
        <v>0</v>
      </c>
      <c r="AR3020" s="25">
        <v>0</v>
      </c>
      <c r="AS3020" s="25">
        <v>0</v>
      </c>
      <c r="AT3020" s="25">
        <v>0</v>
      </c>
      <c r="AU3020" s="25">
        <v>0</v>
      </c>
      <c r="AW3020" t="str">
        <f t="shared" si="249"/>
        <v>Phạm Thanh Hà</v>
      </c>
      <c r="AX3020" s="27" t="str">
        <f t="shared" si="250"/>
        <v xml:space="preserve">Đoàn Thị Trang </v>
      </c>
      <c r="AY3020" s="4" t="str">
        <f t="shared" si="247"/>
        <v>VIN+</v>
      </c>
    </row>
    <row r="3021" spans="1:51" outlineLevel="1" x14ac:dyDescent="0.25">
      <c r="A3021" s="4" t="s">
        <v>1104</v>
      </c>
      <c r="B3021" s="4" t="s">
        <v>797</v>
      </c>
      <c r="C3021" s="4" t="s">
        <v>451</v>
      </c>
      <c r="D3021" s="11" t="s">
        <v>775</v>
      </c>
      <c r="E3021" s="32" t="s">
        <v>540</v>
      </c>
      <c r="F3021" s="11" t="s">
        <v>710</v>
      </c>
      <c r="G3021" s="35">
        <v>5276767</v>
      </c>
      <c r="H3021" s="4" t="s">
        <v>4364</v>
      </c>
      <c r="I3021" s="4"/>
      <c r="J3021" s="4"/>
      <c r="K3021" s="4"/>
      <c r="L3021" s="4"/>
      <c r="M3021" s="33"/>
      <c r="N3021" s="38"/>
      <c r="O3021" s="33"/>
      <c r="P3021" s="244">
        <f t="shared" si="248"/>
        <v>238.464</v>
      </c>
      <c r="Q3021" s="25"/>
      <c r="R3021" s="25"/>
      <c r="S3021" s="25"/>
      <c r="T3021" s="109"/>
      <c r="U3021" s="25"/>
      <c r="V3021" s="25"/>
      <c r="W3021" s="25"/>
      <c r="X3021" s="25">
        <v>0</v>
      </c>
      <c r="Y3021" s="25"/>
      <c r="Z3021" s="25">
        <v>0</v>
      </c>
      <c r="AA3021" s="109"/>
      <c r="AB3021" s="25">
        <v>0</v>
      </c>
      <c r="AC3021" s="25">
        <v>0</v>
      </c>
      <c r="AD3021" s="25">
        <v>0</v>
      </c>
      <c r="AE3021" s="25">
        <v>0</v>
      </c>
      <c r="AF3021" s="25">
        <v>0</v>
      </c>
      <c r="AG3021" s="25">
        <v>0</v>
      </c>
      <c r="AH3021" s="109"/>
      <c r="AI3021" s="25">
        <v>0</v>
      </c>
      <c r="AJ3021" s="25">
        <v>0</v>
      </c>
      <c r="AK3021" s="123">
        <v>0</v>
      </c>
      <c r="AL3021" s="25">
        <v>0</v>
      </c>
      <c r="AM3021" s="25">
        <v>0</v>
      </c>
      <c r="AN3021" s="25">
        <v>0</v>
      </c>
      <c r="AO3021" s="109"/>
      <c r="AP3021" s="25">
        <v>238.464</v>
      </c>
      <c r="AQ3021" s="25">
        <v>0</v>
      </c>
      <c r="AR3021" s="25">
        <v>0</v>
      </c>
      <c r="AS3021" s="25">
        <v>0</v>
      </c>
      <c r="AT3021" s="25">
        <v>0</v>
      </c>
      <c r="AU3021" s="25">
        <v>0</v>
      </c>
      <c r="AW3021" t="str">
        <f t="shared" si="249"/>
        <v>Phạm Thanh Hà</v>
      </c>
      <c r="AX3021" s="27" t="str">
        <f t="shared" si="250"/>
        <v xml:space="preserve">Đoàn Thị Trang </v>
      </c>
      <c r="AY3021" s="4" t="str">
        <f t="shared" si="247"/>
        <v>VIN+</v>
      </c>
    </row>
    <row r="3022" spans="1:51" outlineLevel="1" x14ac:dyDescent="0.25">
      <c r="A3022" s="4" t="s">
        <v>1104</v>
      </c>
      <c r="B3022" s="4" t="s">
        <v>797</v>
      </c>
      <c r="C3022" s="4" t="s">
        <v>451</v>
      </c>
      <c r="D3022" s="11" t="s">
        <v>775</v>
      </c>
      <c r="E3022" s="32" t="s">
        <v>540</v>
      </c>
      <c r="F3022" s="11" t="s">
        <v>710</v>
      </c>
      <c r="G3022" s="35">
        <v>5138384</v>
      </c>
      <c r="H3022" s="4" t="s">
        <v>4365</v>
      </c>
      <c r="I3022" s="4"/>
      <c r="J3022" s="4"/>
      <c r="K3022" s="4"/>
      <c r="L3022" s="4"/>
      <c r="M3022" s="33"/>
      <c r="N3022" s="38"/>
      <c r="O3022" s="33"/>
      <c r="P3022" s="244">
        <f t="shared" si="248"/>
        <v>238.464</v>
      </c>
      <c r="Q3022" s="25"/>
      <c r="R3022" s="25"/>
      <c r="S3022" s="25"/>
      <c r="T3022" s="109"/>
      <c r="U3022" s="25"/>
      <c r="V3022" s="25"/>
      <c r="W3022" s="25"/>
      <c r="X3022" s="25">
        <v>0</v>
      </c>
      <c r="Y3022" s="25"/>
      <c r="Z3022" s="25">
        <v>0</v>
      </c>
      <c r="AA3022" s="109"/>
      <c r="AB3022" s="25">
        <v>0</v>
      </c>
      <c r="AC3022" s="25">
        <v>0</v>
      </c>
      <c r="AD3022" s="25">
        <v>0</v>
      </c>
      <c r="AE3022" s="25">
        <v>0</v>
      </c>
      <c r="AF3022" s="25">
        <v>0</v>
      </c>
      <c r="AG3022" s="25">
        <v>0</v>
      </c>
      <c r="AH3022" s="109"/>
      <c r="AI3022" s="25">
        <v>0</v>
      </c>
      <c r="AJ3022" s="25">
        <v>0</v>
      </c>
      <c r="AK3022" s="123">
        <v>0</v>
      </c>
      <c r="AL3022" s="25">
        <v>0</v>
      </c>
      <c r="AM3022" s="25">
        <v>0</v>
      </c>
      <c r="AN3022" s="25">
        <v>0</v>
      </c>
      <c r="AO3022" s="109"/>
      <c r="AP3022" s="25">
        <v>238.464</v>
      </c>
      <c r="AQ3022" s="25">
        <v>0</v>
      </c>
      <c r="AR3022" s="25">
        <v>0</v>
      </c>
      <c r="AS3022" s="25">
        <v>0</v>
      </c>
      <c r="AT3022" s="25">
        <v>0</v>
      </c>
      <c r="AU3022" s="25">
        <v>0</v>
      </c>
      <c r="AW3022" t="str">
        <f t="shared" si="249"/>
        <v>Phạm Thanh Hà</v>
      </c>
      <c r="AX3022" s="27" t="str">
        <f t="shared" si="250"/>
        <v xml:space="preserve">Đoàn Thị Trang </v>
      </c>
      <c r="AY3022" s="4" t="str">
        <f t="shared" si="247"/>
        <v>VIN+</v>
      </c>
    </row>
    <row r="3023" spans="1:51" outlineLevel="1" x14ac:dyDescent="0.25">
      <c r="A3023" s="4" t="s">
        <v>1104</v>
      </c>
      <c r="B3023" s="4" t="s">
        <v>797</v>
      </c>
      <c r="C3023" s="4" t="s">
        <v>451</v>
      </c>
      <c r="D3023" s="11" t="s">
        <v>775</v>
      </c>
      <c r="E3023" s="32" t="s">
        <v>540</v>
      </c>
      <c r="F3023" s="11" t="s">
        <v>710</v>
      </c>
      <c r="G3023" s="35">
        <v>5277939</v>
      </c>
      <c r="H3023" s="4" t="s">
        <v>4366</v>
      </c>
      <c r="I3023" s="4"/>
      <c r="J3023" s="4"/>
      <c r="K3023" s="4"/>
      <c r="L3023" s="4"/>
      <c r="M3023" s="33"/>
      <c r="N3023" s="38"/>
      <c r="O3023" s="33"/>
      <c r="P3023" s="244">
        <f t="shared" si="248"/>
        <v>238.464</v>
      </c>
      <c r="Q3023" s="25"/>
      <c r="R3023" s="25"/>
      <c r="S3023" s="25"/>
      <c r="T3023" s="109"/>
      <c r="U3023" s="25"/>
      <c r="V3023" s="25"/>
      <c r="W3023" s="25"/>
      <c r="X3023" s="25">
        <v>0</v>
      </c>
      <c r="Y3023" s="25"/>
      <c r="Z3023" s="25">
        <v>0</v>
      </c>
      <c r="AA3023" s="109"/>
      <c r="AB3023" s="25">
        <v>0</v>
      </c>
      <c r="AC3023" s="25">
        <v>0</v>
      </c>
      <c r="AD3023" s="25">
        <v>0</v>
      </c>
      <c r="AE3023" s="25">
        <v>0</v>
      </c>
      <c r="AF3023" s="25">
        <v>0</v>
      </c>
      <c r="AG3023" s="25">
        <v>0</v>
      </c>
      <c r="AH3023" s="109"/>
      <c r="AI3023" s="25">
        <v>0</v>
      </c>
      <c r="AJ3023" s="25">
        <v>0</v>
      </c>
      <c r="AK3023" s="123">
        <v>0</v>
      </c>
      <c r="AL3023" s="25">
        <v>0</v>
      </c>
      <c r="AM3023" s="25">
        <v>0</v>
      </c>
      <c r="AN3023" s="25">
        <v>0</v>
      </c>
      <c r="AO3023" s="109"/>
      <c r="AP3023" s="25">
        <v>238.464</v>
      </c>
      <c r="AQ3023" s="25">
        <v>0</v>
      </c>
      <c r="AR3023" s="25">
        <v>0</v>
      </c>
      <c r="AS3023" s="25">
        <v>0</v>
      </c>
      <c r="AT3023" s="25">
        <v>0</v>
      </c>
      <c r="AU3023" s="25">
        <v>0</v>
      </c>
      <c r="AW3023" t="str">
        <f t="shared" si="249"/>
        <v>Phạm Thanh Hà</v>
      </c>
      <c r="AX3023" s="27" t="str">
        <f t="shared" si="250"/>
        <v xml:space="preserve">Đoàn Thị Trang </v>
      </c>
      <c r="AY3023" s="4" t="str">
        <f t="shared" si="247"/>
        <v>VIN+</v>
      </c>
    </row>
    <row r="3024" spans="1:51" outlineLevel="1" x14ac:dyDescent="0.25">
      <c r="A3024" s="4" t="s">
        <v>1104</v>
      </c>
      <c r="B3024" s="4" t="s">
        <v>797</v>
      </c>
      <c r="C3024" s="4" t="s">
        <v>451</v>
      </c>
      <c r="D3024" s="11" t="s">
        <v>775</v>
      </c>
      <c r="E3024" s="32" t="s">
        <v>540</v>
      </c>
      <c r="F3024" s="11" t="s">
        <v>710</v>
      </c>
      <c r="G3024" s="35">
        <v>5137112</v>
      </c>
      <c r="H3024" s="4" t="s">
        <v>4367</v>
      </c>
      <c r="I3024" s="4"/>
      <c r="J3024" s="4"/>
      <c r="K3024" s="4"/>
      <c r="L3024" s="4"/>
      <c r="M3024" s="33"/>
      <c r="N3024" s="38"/>
      <c r="O3024" s="33"/>
      <c r="P3024" s="244">
        <f t="shared" si="248"/>
        <v>361.19600000000003</v>
      </c>
      <c r="Q3024" s="25"/>
      <c r="R3024" s="25"/>
      <c r="S3024" s="25"/>
      <c r="T3024" s="109"/>
      <c r="U3024" s="25"/>
      <c r="V3024" s="25"/>
      <c r="W3024" s="25"/>
      <c r="X3024" s="25">
        <v>0</v>
      </c>
      <c r="Y3024" s="25"/>
      <c r="Z3024" s="25">
        <v>0</v>
      </c>
      <c r="AA3024" s="109"/>
      <c r="AB3024" s="25">
        <v>0</v>
      </c>
      <c r="AC3024" s="25">
        <v>0</v>
      </c>
      <c r="AD3024" s="25">
        <v>0</v>
      </c>
      <c r="AE3024" s="25">
        <v>0</v>
      </c>
      <c r="AF3024" s="25">
        <v>0</v>
      </c>
      <c r="AG3024" s="25">
        <v>0</v>
      </c>
      <c r="AH3024" s="109"/>
      <c r="AI3024" s="25">
        <v>0</v>
      </c>
      <c r="AJ3024" s="25">
        <v>0</v>
      </c>
      <c r="AK3024" s="123">
        <v>0</v>
      </c>
      <c r="AL3024" s="25">
        <v>0</v>
      </c>
      <c r="AM3024" s="25">
        <v>0</v>
      </c>
      <c r="AN3024" s="25">
        <v>0</v>
      </c>
      <c r="AO3024" s="109"/>
      <c r="AP3024" s="25">
        <v>180.59800000000001</v>
      </c>
      <c r="AQ3024" s="25">
        <v>0</v>
      </c>
      <c r="AR3024" s="25">
        <v>0</v>
      </c>
      <c r="AS3024" s="25">
        <v>0</v>
      </c>
      <c r="AT3024" s="25">
        <v>0</v>
      </c>
      <c r="AU3024" s="25">
        <v>180.59800000000001</v>
      </c>
      <c r="AW3024" t="str">
        <f t="shared" si="249"/>
        <v>Phạm Thanh Hà</v>
      </c>
      <c r="AX3024" s="27" t="str">
        <f t="shared" si="250"/>
        <v xml:space="preserve">Đoàn Thị Trang </v>
      </c>
      <c r="AY3024" s="4" t="str">
        <f t="shared" si="247"/>
        <v>VIN+</v>
      </c>
    </row>
    <row r="3025" spans="1:51" outlineLevel="1" x14ac:dyDescent="0.25">
      <c r="A3025" s="4" t="s">
        <v>1104</v>
      </c>
      <c r="B3025" s="4" t="s">
        <v>797</v>
      </c>
      <c r="C3025" s="4" t="s">
        <v>451</v>
      </c>
      <c r="D3025" s="11" t="s">
        <v>775</v>
      </c>
      <c r="E3025" s="32" t="s">
        <v>540</v>
      </c>
      <c r="F3025" s="11" t="s">
        <v>710</v>
      </c>
      <c r="G3025" s="35">
        <v>5273957</v>
      </c>
      <c r="H3025" s="4" t="s">
        <v>4368</v>
      </c>
      <c r="I3025" s="4"/>
      <c r="J3025" s="4"/>
      <c r="K3025" s="4"/>
      <c r="L3025" s="4"/>
      <c r="M3025" s="33"/>
      <c r="N3025" s="38"/>
      <c r="O3025" s="33"/>
      <c r="P3025" s="244">
        <f t="shared" si="248"/>
        <v>0</v>
      </c>
      <c r="Q3025" s="25"/>
      <c r="R3025" s="25"/>
      <c r="S3025" s="25"/>
      <c r="T3025" s="109"/>
      <c r="U3025" s="25"/>
      <c r="V3025" s="25"/>
      <c r="W3025" s="25"/>
      <c r="X3025" s="25">
        <v>0</v>
      </c>
      <c r="Y3025" s="25"/>
      <c r="Z3025" s="25">
        <v>0</v>
      </c>
      <c r="AA3025" s="109"/>
      <c r="AB3025" s="25">
        <v>0</v>
      </c>
      <c r="AC3025" s="25">
        <v>0</v>
      </c>
      <c r="AD3025" s="25">
        <v>0</v>
      </c>
      <c r="AE3025" s="25">
        <v>0</v>
      </c>
      <c r="AF3025" s="25">
        <v>0</v>
      </c>
      <c r="AG3025" s="25">
        <v>0</v>
      </c>
      <c r="AH3025" s="109"/>
      <c r="AI3025" s="25">
        <v>0</v>
      </c>
      <c r="AJ3025" s="25">
        <v>0</v>
      </c>
      <c r="AK3025" s="123">
        <v>0</v>
      </c>
      <c r="AL3025" s="25">
        <v>0</v>
      </c>
      <c r="AM3025" s="25">
        <v>0</v>
      </c>
      <c r="AN3025" s="25">
        <v>0</v>
      </c>
      <c r="AO3025" s="109"/>
      <c r="AP3025" s="25">
        <v>0</v>
      </c>
      <c r="AQ3025" s="25">
        <v>0</v>
      </c>
      <c r="AR3025" s="25">
        <v>0</v>
      </c>
      <c r="AS3025" s="25">
        <v>0</v>
      </c>
      <c r="AT3025" s="25">
        <v>0</v>
      </c>
      <c r="AU3025" s="25">
        <v>0</v>
      </c>
      <c r="AW3025" t="str">
        <f t="shared" si="249"/>
        <v>Phạm Thanh Hà</v>
      </c>
      <c r="AX3025" s="27" t="str">
        <f t="shared" si="250"/>
        <v xml:space="preserve">Đoàn Thị Trang </v>
      </c>
      <c r="AY3025" s="4" t="str">
        <f t="shared" si="247"/>
        <v>VIN+</v>
      </c>
    </row>
    <row r="3026" spans="1:51" outlineLevel="1" x14ac:dyDescent="0.25">
      <c r="A3026" s="4" t="s">
        <v>1104</v>
      </c>
      <c r="B3026" s="4" t="s">
        <v>797</v>
      </c>
      <c r="C3026" s="4" t="s">
        <v>451</v>
      </c>
      <c r="D3026" s="11" t="s">
        <v>775</v>
      </c>
      <c r="E3026" s="32" t="s">
        <v>540</v>
      </c>
      <c r="F3026" s="11" t="s">
        <v>710</v>
      </c>
      <c r="G3026" s="35">
        <v>5133912</v>
      </c>
      <c r="H3026" s="4" t="s">
        <v>4369</v>
      </c>
      <c r="I3026" s="4"/>
      <c r="J3026" s="4"/>
      <c r="K3026" s="4"/>
      <c r="L3026" s="4"/>
      <c r="M3026" s="33"/>
      <c r="N3026" s="38"/>
      <c r="O3026" s="33"/>
      <c r="P3026" s="244">
        <f t="shared" si="248"/>
        <v>238.464</v>
      </c>
      <c r="Q3026" s="25"/>
      <c r="R3026" s="25"/>
      <c r="S3026" s="25"/>
      <c r="T3026" s="109"/>
      <c r="U3026" s="25"/>
      <c r="V3026" s="25"/>
      <c r="W3026" s="25"/>
      <c r="X3026" s="25">
        <v>0</v>
      </c>
      <c r="Y3026" s="25"/>
      <c r="Z3026" s="25">
        <v>0</v>
      </c>
      <c r="AA3026" s="109"/>
      <c r="AB3026" s="25">
        <v>0</v>
      </c>
      <c r="AC3026" s="25">
        <v>0</v>
      </c>
      <c r="AD3026" s="25">
        <v>0</v>
      </c>
      <c r="AE3026" s="25">
        <v>0</v>
      </c>
      <c r="AF3026" s="25">
        <v>0</v>
      </c>
      <c r="AG3026" s="25">
        <v>0</v>
      </c>
      <c r="AH3026" s="109"/>
      <c r="AI3026" s="25">
        <v>0</v>
      </c>
      <c r="AJ3026" s="25">
        <v>0</v>
      </c>
      <c r="AK3026" s="123">
        <v>0</v>
      </c>
      <c r="AL3026" s="25">
        <v>0</v>
      </c>
      <c r="AM3026" s="25">
        <v>0</v>
      </c>
      <c r="AN3026" s="25">
        <v>0</v>
      </c>
      <c r="AO3026" s="109"/>
      <c r="AP3026" s="25">
        <v>238.464</v>
      </c>
      <c r="AQ3026" s="25">
        <v>0</v>
      </c>
      <c r="AR3026" s="25">
        <v>0</v>
      </c>
      <c r="AS3026" s="25">
        <v>0</v>
      </c>
      <c r="AT3026" s="25">
        <v>0</v>
      </c>
      <c r="AU3026" s="25">
        <v>0</v>
      </c>
      <c r="AW3026" t="str">
        <f t="shared" si="249"/>
        <v>Phạm Thanh Hà</v>
      </c>
      <c r="AX3026" s="27" t="str">
        <f t="shared" si="250"/>
        <v xml:space="preserve">Đoàn Thị Trang </v>
      </c>
      <c r="AY3026" s="4" t="str">
        <f t="shared" si="247"/>
        <v>VIN+</v>
      </c>
    </row>
    <row r="3027" spans="1:51" outlineLevel="1" x14ac:dyDescent="0.25">
      <c r="A3027" s="4" t="s">
        <v>1104</v>
      </c>
      <c r="B3027" s="4" t="s">
        <v>797</v>
      </c>
      <c r="C3027" s="4" t="s">
        <v>451</v>
      </c>
      <c r="D3027" s="11" t="s">
        <v>775</v>
      </c>
      <c r="E3027" s="32" t="s">
        <v>540</v>
      </c>
      <c r="F3027" s="11" t="s">
        <v>710</v>
      </c>
      <c r="G3027" s="35">
        <v>5300583</v>
      </c>
      <c r="H3027" s="4" t="s">
        <v>4370</v>
      </c>
      <c r="I3027" s="4"/>
      <c r="J3027" s="4"/>
      <c r="K3027" s="4"/>
      <c r="L3027" s="4"/>
      <c r="M3027" s="33"/>
      <c r="N3027" s="38"/>
      <c r="O3027" s="33"/>
      <c r="P3027" s="244">
        <f t="shared" si="248"/>
        <v>1375.6399999999999</v>
      </c>
      <c r="Q3027" s="25"/>
      <c r="R3027" s="25"/>
      <c r="S3027" s="25"/>
      <c r="T3027" s="109"/>
      <c r="U3027" s="25"/>
      <c r="V3027" s="25"/>
      <c r="W3027" s="25"/>
      <c r="X3027" s="25">
        <v>0</v>
      </c>
      <c r="Y3027" s="25"/>
      <c r="Z3027" s="25">
        <v>0</v>
      </c>
      <c r="AA3027" s="109"/>
      <c r="AB3027" s="25">
        <v>0</v>
      </c>
      <c r="AC3027" s="25">
        <v>0</v>
      </c>
      <c r="AD3027" s="25">
        <v>0</v>
      </c>
      <c r="AE3027" s="25">
        <v>0</v>
      </c>
      <c r="AF3027" s="25">
        <v>0</v>
      </c>
      <c r="AG3027" s="25">
        <v>0</v>
      </c>
      <c r="AH3027" s="109"/>
      <c r="AI3027" s="25">
        <v>0</v>
      </c>
      <c r="AJ3027" s="25">
        <v>597.52099999999996</v>
      </c>
      <c r="AK3027" s="123">
        <v>0</v>
      </c>
      <c r="AL3027" s="25">
        <v>0</v>
      </c>
      <c r="AM3027" s="25">
        <v>0</v>
      </c>
      <c r="AN3027" s="25">
        <v>0</v>
      </c>
      <c r="AO3027" s="109"/>
      <c r="AP3027" s="25">
        <v>0</v>
      </c>
      <c r="AQ3027" s="25">
        <v>0</v>
      </c>
      <c r="AR3027" s="25">
        <v>0</v>
      </c>
      <c r="AS3027" s="25">
        <v>778.11900000000003</v>
      </c>
      <c r="AT3027" s="25">
        <v>0</v>
      </c>
      <c r="AU3027" s="25">
        <v>0</v>
      </c>
      <c r="AW3027" t="str">
        <f t="shared" si="249"/>
        <v>Phạm Thanh Hà</v>
      </c>
      <c r="AX3027" s="27" t="str">
        <f t="shared" si="250"/>
        <v xml:space="preserve">Đoàn Thị Trang </v>
      </c>
      <c r="AY3027" s="4" t="str">
        <f t="shared" si="247"/>
        <v>VIN+</v>
      </c>
    </row>
    <row r="3028" spans="1:51" outlineLevel="1" x14ac:dyDescent="0.25">
      <c r="A3028" s="4" t="s">
        <v>1104</v>
      </c>
      <c r="B3028" s="4" t="s">
        <v>797</v>
      </c>
      <c r="C3028" s="4" t="s">
        <v>451</v>
      </c>
      <c r="D3028" s="11" t="s">
        <v>775</v>
      </c>
      <c r="E3028" s="32" t="s">
        <v>540</v>
      </c>
      <c r="F3028" s="11" t="s">
        <v>710</v>
      </c>
      <c r="G3028" s="35">
        <v>5299166</v>
      </c>
      <c r="H3028" s="4" t="s">
        <v>4371</v>
      </c>
      <c r="I3028" s="4"/>
      <c r="J3028" s="4"/>
      <c r="K3028" s="4"/>
      <c r="L3028" s="4"/>
      <c r="M3028" s="33"/>
      <c r="N3028" s="38"/>
      <c r="O3028" s="33"/>
      <c r="P3028" s="244">
        <f t="shared" si="248"/>
        <v>238.464</v>
      </c>
      <c r="Q3028" s="25"/>
      <c r="R3028" s="25"/>
      <c r="S3028" s="25"/>
      <c r="T3028" s="109"/>
      <c r="U3028" s="25"/>
      <c r="V3028" s="25"/>
      <c r="W3028" s="25"/>
      <c r="X3028" s="25">
        <v>0</v>
      </c>
      <c r="Y3028" s="25"/>
      <c r="Z3028" s="25">
        <v>0</v>
      </c>
      <c r="AA3028" s="109"/>
      <c r="AB3028" s="25">
        <v>0</v>
      </c>
      <c r="AC3028" s="25">
        <v>0</v>
      </c>
      <c r="AD3028" s="25">
        <v>0</v>
      </c>
      <c r="AE3028" s="25">
        <v>0</v>
      </c>
      <c r="AF3028" s="25">
        <v>0</v>
      </c>
      <c r="AG3028" s="25">
        <v>0</v>
      </c>
      <c r="AH3028" s="109"/>
      <c r="AI3028" s="25">
        <v>0</v>
      </c>
      <c r="AJ3028" s="25">
        <v>238.464</v>
      </c>
      <c r="AK3028" s="123">
        <v>0</v>
      </c>
      <c r="AL3028" s="25">
        <v>0</v>
      </c>
      <c r="AM3028" s="25">
        <v>0</v>
      </c>
      <c r="AN3028" s="25">
        <v>0</v>
      </c>
      <c r="AO3028" s="109"/>
      <c r="AP3028" s="25">
        <v>0</v>
      </c>
      <c r="AQ3028" s="25">
        <v>0</v>
      </c>
      <c r="AR3028" s="25">
        <v>0</v>
      </c>
      <c r="AS3028" s="25">
        <v>0</v>
      </c>
      <c r="AT3028" s="25">
        <v>0</v>
      </c>
      <c r="AU3028" s="25">
        <v>0</v>
      </c>
      <c r="AW3028" t="str">
        <f t="shared" si="249"/>
        <v>Phạm Thanh Hà</v>
      </c>
      <c r="AX3028" s="27" t="str">
        <f t="shared" si="250"/>
        <v xml:space="preserve">Đoàn Thị Trang </v>
      </c>
      <c r="AY3028" s="4" t="str">
        <f t="shared" si="247"/>
        <v>VIN+</v>
      </c>
    </row>
    <row r="3029" spans="1:51" outlineLevel="1" x14ac:dyDescent="0.25">
      <c r="A3029" s="4" t="s">
        <v>1104</v>
      </c>
      <c r="B3029" s="4" t="s">
        <v>797</v>
      </c>
      <c r="C3029" s="4" t="s">
        <v>451</v>
      </c>
      <c r="D3029" s="11" t="s">
        <v>775</v>
      </c>
      <c r="E3029" s="32" t="s">
        <v>540</v>
      </c>
      <c r="F3029" s="11" t="s">
        <v>710</v>
      </c>
      <c r="G3029" s="35">
        <v>5296754</v>
      </c>
      <c r="H3029" s="4" t="s">
        <v>4372</v>
      </c>
      <c r="I3029" s="4"/>
      <c r="J3029" s="4"/>
      <c r="K3029" s="4"/>
      <c r="L3029" s="4"/>
      <c r="M3029" s="33"/>
      <c r="N3029" s="38"/>
      <c r="O3029" s="33"/>
      <c r="P3029" s="244">
        <f t="shared" si="248"/>
        <v>0</v>
      </c>
      <c r="Q3029" s="25"/>
      <c r="R3029" s="25"/>
      <c r="S3029" s="25"/>
      <c r="T3029" s="109"/>
      <c r="U3029" s="25"/>
      <c r="V3029" s="25"/>
      <c r="W3029" s="25"/>
      <c r="X3029" s="25">
        <v>0</v>
      </c>
      <c r="Y3029" s="25"/>
      <c r="Z3029" s="25">
        <v>0</v>
      </c>
      <c r="AA3029" s="109"/>
      <c r="AB3029" s="25">
        <v>0</v>
      </c>
      <c r="AC3029" s="25">
        <v>0</v>
      </c>
      <c r="AD3029" s="25">
        <v>0</v>
      </c>
      <c r="AE3029" s="25">
        <v>0</v>
      </c>
      <c r="AF3029" s="25">
        <v>0</v>
      </c>
      <c r="AG3029" s="25">
        <v>0</v>
      </c>
      <c r="AH3029" s="109"/>
      <c r="AI3029" s="25">
        <v>0</v>
      </c>
      <c r="AJ3029" s="25">
        <v>0</v>
      </c>
      <c r="AK3029" s="123">
        <v>0</v>
      </c>
      <c r="AL3029" s="25">
        <v>0</v>
      </c>
      <c r="AM3029" s="25">
        <v>0</v>
      </c>
      <c r="AN3029" s="25">
        <v>0</v>
      </c>
      <c r="AO3029" s="109"/>
      <c r="AP3029" s="25">
        <v>0</v>
      </c>
      <c r="AQ3029" s="25">
        <v>0</v>
      </c>
      <c r="AR3029" s="25">
        <v>0</v>
      </c>
      <c r="AS3029" s="25">
        <v>0</v>
      </c>
      <c r="AT3029" s="25">
        <v>0</v>
      </c>
      <c r="AU3029" s="25">
        <v>0</v>
      </c>
      <c r="AW3029" t="str">
        <f t="shared" si="249"/>
        <v>Phạm Thanh Hà</v>
      </c>
      <c r="AX3029" s="27" t="str">
        <f t="shared" si="250"/>
        <v xml:space="preserve">Đoàn Thị Trang </v>
      </c>
      <c r="AY3029" s="4" t="str">
        <f t="shared" si="247"/>
        <v>VIN+</v>
      </c>
    </row>
    <row r="3030" spans="1:51" outlineLevel="1" x14ac:dyDescent="0.25">
      <c r="A3030" s="4" t="s">
        <v>1104</v>
      </c>
      <c r="B3030" s="4" t="s">
        <v>797</v>
      </c>
      <c r="C3030" s="4" t="s">
        <v>451</v>
      </c>
      <c r="D3030" s="11" t="s">
        <v>775</v>
      </c>
      <c r="E3030" s="32" t="s">
        <v>540</v>
      </c>
      <c r="F3030" s="11" t="s">
        <v>710</v>
      </c>
      <c r="G3030" s="35">
        <v>5299955</v>
      </c>
      <c r="H3030" s="4" t="s">
        <v>4373</v>
      </c>
      <c r="I3030" s="4"/>
      <c r="J3030" s="4"/>
      <c r="K3030" s="4"/>
      <c r="L3030" s="4"/>
      <c r="M3030" s="33"/>
      <c r="N3030" s="38"/>
      <c r="O3030" s="33"/>
      <c r="P3030" s="244">
        <f t="shared" si="248"/>
        <v>0</v>
      </c>
      <c r="Q3030" s="25"/>
      <c r="R3030" s="25"/>
      <c r="S3030" s="25"/>
      <c r="T3030" s="109"/>
      <c r="U3030" s="25"/>
      <c r="V3030" s="25"/>
      <c r="W3030" s="25"/>
      <c r="X3030" s="25">
        <v>0</v>
      </c>
      <c r="Y3030" s="25"/>
      <c r="Z3030" s="25">
        <v>0</v>
      </c>
      <c r="AA3030" s="109"/>
      <c r="AB3030" s="25">
        <v>0</v>
      </c>
      <c r="AC3030" s="25">
        <v>0</v>
      </c>
      <c r="AD3030" s="25">
        <v>0</v>
      </c>
      <c r="AE3030" s="25">
        <v>0</v>
      </c>
      <c r="AF3030" s="25">
        <v>0</v>
      </c>
      <c r="AG3030" s="25">
        <v>0</v>
      </c>
      <c r="AH3030" s="109"/>
      <c r="AI3030" s="25">
        <v>0</v>
      </c>
      <c r="AJ3030" s="25">
        <v>0</v>
      </c>
      <c r="AK3030" s="123">
        <v>0</v>
      </c>
      <c r="AL3030" s="25">
        <v>0</v>
      </c>
      <c r="AM3030" s="25">
        <v>0</v>
      </c>
      <c r="AN3030" s="25">
        <v>0</v>
      </c>
      <c r="AO3030" s="109"/>
      <c r="AP3030" s="25">
        <v>0</v>
      </c>
      <c r="AQ3030" s="25">
        <v>0</v>
      </c>
      <c r="AR3030" s="25">
        <v>0</v>
      </c>
      <c r="AS3030" s="25">
        <v>0</v>
      </c>
      <c r="AT3030" s="25">
        <v>0</v>
      </c>
      <c r="AU3030" s="25">
        <v>0</v>
      </c>
      <c r="AW3030" t="str">
        <f t="shared" si="249"/>
        <v>Phạm Thanh Hà</v>
      </c>
      <c r="AX3030" s="27" t="str">
        <f t="shared" si="250"/>
        <v xml:space="preserve">Đoàn Thị Trang </v>
      </c>
      <c r="AY3030" s="4" t="str">
        <f t="shared" si="247"/>
        <v>VIN+</v>
      </c>
    </row>
    <row r="3031" spans="1:51" outlineLevel="1" x14ac:dyDescent="0.25">
      <c r="A3031" s="4" t="s">
        <v>1104</v>
      </c>
      <c r="B3031" s="4" t="s">
        <v>797</v>
      </c>
      <c r="C3031" s="4" t="s">
        <v>451</v>
      </c>
      <c r="D3031" s="11" t="s">
        <v>775</v>
      </c>
      <c r="E3031" s="32" t="s">
        <v>540</v>
      </c>
      <c r="F3031" s="11" t="s">
        <v>710</v>
      </c>
      <c r="G3031" s="35">
        <v>5274202</v>
      </c>
      <c r="H3031" s="4" t="s">
        <v>4374</v>
      </c>
      <c r="I3031" s="4"/>
      <c r="J3031" s="4"/>
      <c r="K3031" s="4"/>
      <c r="L3031" s="4"/>
      <c r="M3031" s="33"/>
      <c r="N3031" s="38"/>
      <c r="O3031" s="33"/>
      <c r="P3031" s="244">
        <f t="shared" si="248"/>
        <v>0</v>
      </c>
      <c r="Q3031" s="25"/>
      <c r="R3031" s="25"/>
      <c r="S3031" s="25"/>
      <c r="T3031" s="109"/>
      <c r="U3031" s="25"/>
      <c r="V3031" s="25"/>
      <c r="W3031" s="25"/>
      <c r="X3031" s="25">
        <v>0</v>
      </c>
      <c r="Y3031" s="25"/>
      <c r="Z3031" s="25">
        <v>0</v>
      </c>
      <c r="AA3031" s="109"/>
      <c r="AB3031" s="25">
        <v>0</v>
      </c>
      <c r="AC3031" s="25">
        <v>0</v>
      </c>
      <c r="AD3031" s="25">
        <v>0</v>
      </c>
      <c r="AE3031" s="25">
        <v>0</v>
      </c>
      <c r="AF3031" s="25">
        <v>0</v>
      </c>
      <c r="AG3031" s="25">
        <v>0</v>
      </c>
      <c r="AH3031" s="109"/>
      <c r="AI3031" s="25">
        <v>0</v>
      </c>
      <c r="AJ3031" s="25">
        <v>0</v>
      </c>
      <c r="AK3031" s="123">
        <v>0</v>
      </c>
      <c r="AL3031" s="25">
        <v>0</v>
      </c>
      <c r="AM3031" s="25">
        <v>0</v>
      </c>
      <c r="AN3031" s="25">
        <v>0</v>
      </c>
      <c r="AO3031" s="109"/>
      <c r="AP3031" s="25">
        <v>0</v>
      </c>
      <c r="AQ3031" s="25">
        <v>0</v>
      </c>
      <c r="AR3031" s="25">
        <v>0</v>
      </c>
      <c r="AS3031" s="25">
        <v>0</v>
      </c>
      <c r="AT3031" s="25">
        <v>0</v>
      </c>
      <c r="AU3031" s="25">
        <v>0</v>
      </c>
      <c r="AW3031" t="str">
        <f t="shared" si="249"/>
        <v>Phạm Thanh Hà</v>
      </c>
      <c r="AX3031" s="27" t="str">
        <f t="shared" si="250"/>
        <v xml:space="preserve">Đoàn Thị Trang </v>
      </c>
      <c r="AY3031" s="4" t="str">
        <f t="shared" si="247"/>
        <v>VIN+</v>
      </c>
    </row>
    <row r="3032" spans="1:51" outlineLevel="1" x14ac:dyDescent="0.25">
      <c r="A3032" s="4" t="s">
        <v>1104</v>
      </c>
      <c r="B3032" s="4" t="s">
        <v>797</v>
      </c>
      <c r="C3032" s="4" t="s">
        <v>451</v>
      </c>
      <c r="D3032" s="11" t="s">
        <v>775</v>
      </c>
      <c r="E3032" s="32" t="s">
        <v>540</v>
      </c>
      <c r="F3032" s="11" t="s">
        <v>710</v>
      </c>
      <c r="G3032" s="35">
        <v>5133943</v>
      </c>
      <c r="H3032" s="4" t="s">
        <v>4375</v>
      </c>
      <c r="I3032" s="4"/>
      <c r="J3032" s="4"/>
      <c r="K3032" s="4"/>
      <c r="L3032" s="4"/>
      <c r="M3032" s="33"/>
      <c r="N3032" s="38"/>
      <c r="O3032" s="33"/>
      <c r="P3032" s="244">
        <f t="shared" si="248"/>
        <v>597.52099999999996</v>
      </c>
      <c r="Q3032" s="25"/>
      <c r="R3032" s="25"/>
      <c r="S3032" s="25"/>
      <c r="T3032" s="109"/>
      <c r="U3032" s="25"/>
      <c r="V3032" s="25"/>
      <c r="W3032" s="25"/>
      <c r="X3032" s="25">
        <v>0</v>
      </c>
      <c r="Y3032" s="25"/>
      <c r="Z3032" s="25">
        <v>0</v>
      </c>
      <c r="AA3032" s="109"/>
      <c r="AB3032" s="25">
        <v>0</v>
      </c>
      <c r="AC3032" s="25">
        <v>0</v>
      </c>
      <c r="AD3032" s="25">
        <v>0</v>
      </c>
      <c r="AE3032" s="25">
        <v>0</v>
      </c>
      <c r="AF3032" s="25">
        <v>0</v>
      </c>
      <c r="AG3032" s="25">
        <v>0</v>
      </c>
      <c r="AH3032" s="109"/>
      <c r="AI3032" s="25">
        <v>0</v>
      </c>
      <c r="AJ3032" s="25">
        <v>0</v>
      </c>
      <c r="AK3032" s="123">
        <v>0</v>
      </c>
      <c r="AL3032" s="25">
        <v>0</v>
      </c>
      <c r="AM3032" s="25">
        <v>0</v>
      </c>
      <c r="AN3032" s="25">
        <v>0</v>
      </c>
      <c r="AO3032" s="109"/>
      <c r="AP3032" s="25">
        <v>238.464</v>
      </c>
      <c r="AQ3032" s="25">
        <v>0</v>
      </c>
      <c r="AR3032" s="25">
        <v>0</v>
      </c>
      <c r="AS3032" s="25">
        <v>0</v>
      </c>
      <c r="AT3032" s="25">
        <v>0</v>
      </c>
      <c r="AU3032" s="25">
        <v>359.05700000000002</v>
      </c>
      <c r="AW3032" t="str">
        <f t="shared" si="249"/>
        <v>Phạm Thanh Hà</v>
      </c>
      <c r="AX3032" s="27" t="str">
        <f t="shared" si="250"/>
        <v xml:space="preserve">Đoàn Thị Trang </v>
      </c>
      <c r="AY3032" s="4" t="str">
        <f t="shared" si="247"/>
        <v>VIN+</v>
      </c>
    </row>
    <row r="3033" spans="1:51" outlineLevel="1" x14ac:dyDescent="0.25">
      <c r="A3033" s="4" t="s">
        <v>1104</v>
      </c>
      <c r="B3033" s="4" t="s">
        <v>797</v>
      </c>
      <c r="C3033" s="4" t="s">
        <v>451</v>
      </c>
      <c r="D3033" s="11" t="s">
        <v>775</v>
      </c>
      <c r="E3033" s="32" t="s">
        <v>540</v>
      </c>
      <c r="F3033" s="11" t="s">
        <v>710</v>
      </c>
      <c r="G3033" s="35">
        <v>5137143</v>
      </c>
      <c r="H3033" s="4" t="s">
        <v>4376</v>
      </c>
      <c r="I3033" s="4"/>
      <c r="J3033" s="4"/>
      <c r="K3033" s="4"/>
      <c r="L3033" s="4"/>
      <c r="M3033" s="33"/>
      <c r="N3033" s="38"/>
      <c r="O3033" s="33"/>
      <c r="P3033" s="244">
        <f t="shared" si="248"/>
        <v>419.06200000000001</v>
      </c>
      <c r="Q3033" s="25"/>
      <c r="R3033" s="25"/>
      <c r="S3033" s="25"/>
      <c r="T3033" s="109"/>
      <c r="U3033" s="25"/>
      <c r="V3033" s="25"/>
      <c r="W3033" s="25"/>
      <c r="X3033" s="25">
        <v>0</v>
      </c>
      <c r="Y3033" s="25"/>
      <c r="Z3033" s="25">
        <v>0</v>
      </c>
      <c r="AA3033" s="109"/>
      <c r="AB3033" s="25">
        <v>0</v>
      </c>
      <c r="AC3033" s="25">
        <v>0</v>
      </c>
      <c r="AD3033" s="25">
        <v>0</v>
      </c>
      <c r="AE3033" s="25">
        <v>0</v>
      </c>
      <c r="AF3033" s="25">
        <v>0</v>
      </c>
      <c r="AG3033" s="25">
        <v>0</v>
      </c>
      <c r="AH3033" s="109"/>
      <c r="AI3033" s="25">
        <v>0</v>
      </c>
      <c r="AJ3033" s="25">
        <v>238.464</v>
      </c>
      <c r="AK3033" s="123">
        <v>0</v>
      </c>
      <c r="AL3033" s="25">
        <v>0</v>
      </c>
      <c r="AM3033" s="25">
        <v>0</v>
      </c>
      <c r="AN3033" s="25">
        <v>0</v>
      </c>
      <c r="AO3033" s="109"/>
      <c r="AP3033" s="25">
        <v>0</v>
      </c>
      <c r="AQ3033" s="25">
        <v>0</v>
      </c>
      <c r="AR3033" s="25">
        <v>0</v>
      </c>
      <c r="AS3033" s="25">
        <v>0</v>
      </c>
      <c r="AT3033" s="25">
        <v>0</v>
      </c>
      <c r="AU3033" s="25">
        <v>180.59800000000001</v>
      </c>
      <c r="AW3033" t="str">
        <f t="shared" si="249"/>
        <v>Phạm Thanh Hà</v>
      </c>
      <c r="AX3033" s="27" t="str">
        <f t="shared" si="250"/>
        <v xml:space="preserve">Đoàn Thị Trang </v>
      </c>
      <c r="AY3033" s="4" t="str">
        <f t="shared" si="247"/>
        <v>VIN+</v>
      </c>
    </row>
    <row r="3034" spans="1:51" outlineLevel="1" x14ac:dyDescent="0.25">
      <c r="A3034" s="4" t="s">
        <v>1104</v>
      </c>
      <c r="B3034" s="4" t="s">
        <v>797</v>
      </c>
      <c r="C3034" s="4" t="s">
        <v>451</v>
      </c>
      <c r="D3034" s="11" t="s">
        <v>775</v>
      </c>
      <c r="E3034" s="32" t="s">
        <v>540</v>
      </c>
      <c r="F3034" s="11" t="s">
        <v>710</v>
      </c>
      <c r="G3034" s="35">
        <v>5134364</v>
      </c>
      <c r="H3034" s="4" t="s">
        <v>4377</v>
      </c>
      <c r="I3034" s="4"/>
      <c r="J3034" s="4"/>
      <c r="K3034" s="4"/>
      <c r="L3034" s="4"/>
      <c r="M3034" s="33"/>
      <c r="N3034" s="38"/>
      <c r="O3034" s="33"/>
      <c r="P3034" s="244">
        <f t="shared" si="248"/>
        <v>597.52099999999996</v>
      </c>
      <c r="Q3034" s="25"/>
      <c r="R3034" s="25"/>
      <c r="S3034" s="25"/>
      <c r="T3034" s="109"/>
      <c r="U3034" s="25"/>
      <c r="V3034" s="25"/>
      <c r="W3034" s="25"/>
      <c r="X3034" s="25">
        <v>0</v>
      </c>
      <c r="Y3034" s="25"/>
      <c r="Z3034" s="25">
        <v>0</v>
      </c>
      <c r="AA3034" s="109"/>
      <c r="AB3034" s="25">
        <v>0</v>
      </c>
      <c r="AC3034" s="25">
        <v>0</v>
      </c>
      <c r="AD3034" s="25">
        <v>0</v>
      </c>
      <c r="AE3034" s="25">
        <v>0</v>
      </c>
      <c r="AF3034" s="25">
        <v>0</v>
      </c>
      <c r="AG3034" s="25">
        <v>0</v>
      </c>
      <c r="AH3034" s="109"/>
      <c r="AI3034" s="25">
        <v>0</v>
      </c>
      <c r="AJ3034" s="25">
        <v>0</v>
      </c>
      <c r="AK3034" s="123">
        <v>0</v>
      </c>
      <c r="AL3034" s="25">
        <v>0</v>
      </c>
      <c r="AM3034" s="25">
        <v>0</v>
      </c>
      <c r="AN3034" s="25">
        <v>0</v>
      </c>
      <c r="AO3034" s="109"/>
      <c r="AP3034" s="25">
        <v>597.52099999999996</v>
      </c>
      <c r="AQ3034" s="25">
        <v>0</v>
      </c>
      <c r="AR3034" s="25">
        <v>0</v>
      </c>
      <c r="AS3034" s="25">
        <v>0</v>
      </c>
      <c r="AT3034" s="25">
        <v>0</v>
      </c>
      <c r="AU3034" s="25">
        <v>0</v>
      </c>
      <c r="AW3034" t="str">
        <f t="shared" si="249"/>
        <v>Phạm Thanh Hà</v>
      </c>
      <c r="AX3034" s="27" t="str">
        <f t="shared" si="250"/>
        <v xml:space="preserve">Đoàn Thị Trang </v>
      </c>
      <c r="AY3034" s="4" t="str">
        <f t="shared" si="247"/>
        <v>VIN+</v>
      </c>
    </row>
    <row r="3035" spans="1:51" outlineLevel="1" x14ac:dyDescent="0.25">
      <c r="A3035" s="4" t="s">
        <v>1104</v>
      </c>
      <c r="B3035" s="4" t="s">
        <v>797</v>
      </c>
      <c r="C3035" s="4" t="s">
        <v>451</v>
      </c>
      <c r="D3035" s="11" t="s">
        <v>775</v>
      </c>
      <c r="E3035" s="32" t="s">
        <v>540</v>
      </c>
      <c r="F3035" s="11" t="s">
        <v>710</v>
      </c>
      <c r="G3035" s="35">
        <v>5273355</v>
      </c>
      <c r="H3035" s="4" t="s">
        <v>4378</v>
      </c>
      <c r="I3035" s="4"/>
      <c r="J3035" s="4"/>
      <c r="K3035" s="4"/>
      <c r="L3035" s="4"/>
      <c r="M3035" s="33"/>
      <c r="N3035" s="38"/>
      <c r="O3035" s="33"/>
      <c r="P3035" s="244">
        <f t="shared" si="248"/>
        <v>0</v>
      </c>
      <c r="Q3035" s="25"/>
      <c r="R3035" s="25"/>
      <c r="S3035" s="25"/>
      <c r="T3035" s="109"/>
      <c r="U3035" s="25"/>
      <c r="V3035" s="25"/>
      <c r="W3035" s="25"/>
      <c r="X3035" s="25">
        <v>0</v>
      </c>
      <c r="Y3035" s="25"/>
      <c r="Z3035" s="25">
        <v>0</v>
      </c>
      <c r="AA3035" s="109"/>
      <c r="AB3035" s="25">
        <v>0</v>
      </c>
      <c r="AC3035" s="25">
        <v>0</v>
      </c>
      <c r="AD3035" s="25">
        <v>0</v>
      </c>
      <c r="AE3035" s="25">
        <v>0</v>
      </c>
      <c r="AF3035" s="25">
        <v>0</v>
      </c>
      <c r="AG3035" s="25">
        <v>0</v>
      </c>
      <c r="AH3035" s="109"/>
      <c r="AI3035" s="25">
        <v>0</v>
      </c>
      <c r="AJ3035" s="25">
        <v>0</v>
      </c>
      <c r="AK3035" s="123">
        <v>0</v>
      </c>
      <c r="AL3035" s="25">
        <v>0</v>
      </c>
      <c r="AM3035" s="25">
        <v>0</v>
      </c>
      <c r="AN3035" s="25">
        <v>0</v>
      </c>
      <c r="AO3035" s="109"/>
      <c r="AP3035" s="25">
        <v>0</v>
      </c>
      <c r="AQ3035" s="25">
        <v>0</v>
      </c>
      <c r="AR3035" s="25">
        <v>0</v>
      </c>
      <c r="AS3035" s="25">
        <v>0</v>
      </c>
      <c r="AT3035" s="25">
        <v>0</v>
      </c>
      <c r="AU3035" s="25">
        <v>0</v>
      </c>
      <c r="AW3035" t="str">
        <f t="shared" si="249"/>
        <v>Phạm Thanh Hà</v>
      </c>
      <c r="AX3035" s="27" t="str">
        <f t="shared" si="250"/>
        <v xml:space="preserve">Đoàn Thị Trang </v>
      </c>
      <c r="AY3035" s="4" t="str">
        <f t="shared" si="247"/>
        <v>VIN+</v>
      </c>
    </row>
    <row r="3036" spans="1:51" outlineLevel="1" x14ac:dyDescent="0.25">
      <c r="A3036" s="4" t="s">
        <v>1104</v>
      </c>
      <c r="B3036" s="4" t="s">
        <v>797</v>
      </c>
      <c r="C3036" s="4" t="s">
        <v>451</v>
      </c>
      <c r="D3036" s="11" t="s">
        <v>775</v>
      </c>
      <c r="E3036" s="32" t="s">
        <v>540</v>
      </c>
      <c r="F3036" s="11" t="s">
        <v>710</v>
      </c>
      <c r="G3036" s="35">
        <v>5298510</v>
      </c>
      <c r="H3036" s="4" t="s">
        <v>4379</v>
      </c>
      <c r="I3036" s="4"/>
      <c r="J3036" s="4"/>
      <c r="K3036" s="4"/>
      <c r="L3036" s="4"/>
      <c r="M3036" s="33"/>
      <c r="N3036" s="38"/>
      <c r="O3036" s="33"/>
      <c r="P3036" s="244">
        <f t="shared" si="248"/>
        <v>901.01800000000003</v>
      </c>
      <c r="Q3036" s="25"/>
      <c r="R3036" s="25"/>
      <c r="S3036" s="25"/>
      <c r="T3036" s="109"/>
      <c r="U3036" s="25"/>
      <c r="V3036" s="25"/>
      <c r="W3036" s="25"/>
      <c r="X3036" s="25">
        <v>0</v>
      </c>
      <c r="Y3036" s="25"/>
      <c r="Z3036" s="25">
        <v>0</v>
      </c>
      <c r="AA3036" s="109"/>
      <c r="AB3036" s="25">
        <v>0</v>
      </c>
      <c r="AC3036" s="25">
        <v>0</v>
      </c>
      <c r="AD3036" s="25">
        <v>0</v>
      </c>
      <c r="AE3036" s="25">
        <v>0</v>
      </c>
      <c r="AF3036" s="25">
        <v>0</v>
      </c>
      <c r="AG3036" s="25">
        <v>0</v>
      </c>
      <c r="AH3036" s="109"/>
      <c r="AI3036" s="25">
        <v>0</v>
      </c>
      <c r="AJ3036" s="25">
        <v>0</v>
      </c>
      <c r="AK3036" s="123">
        <v>901.01800000000003</v>
      </c>
      <c r="AL3036" s="25">
        <v>0</v>
      </c>
      <c r="AM3036" s="25">
        <v>0</v>
      </c>
      <c r="AN3036" s="25">
        <v>0</v>
      </c>
      <c r="AO3036" s="109"/>
      <c r="AP3036" s="25">
        <v>0</v>
      </c>
      <c r="AQ3036" s="25">
        <v>0</v>
      </c>
      <c r="AR3036" s="25">
        <v>0</v>
      </c>
      <c r="AS3036" s="25">
        <v>0</v>
      </c>
      <c r="AT3036" s="25">
        <v>0</v>
      </c>
      <c r="AU3036" s="25">
        <v>0</v>
      </c>
      <c r="AW3036" t="str">
        <f t="shared" si="249"/>
        <v>Phạm Thanh Hà</v>
      </c>
      <c r="AX3036" s="27" t="str">
        <f t="shared" si="250"/>
        <v xml:space="preserve">Đoàn Thị Trang </v>
      </c>
      <c r="AY3036" s="4" t="str">
        <f t="shared" si="247"/>
        <v>VIN+</v>
      </c>
    </row>
    <row r="3037" spans="1:51" outlineLevel="1" x14ac:dyDescent="0.25">
      <c r="A3037" s="4" t="s">
        <v>1104</v>
      </c>
      <c r="B3037" s="4" t="s">
        <v>797</v>
      </c>
      <c r="C3037" s="4" t="s">
        <v>451</v>
      </c>
      <c r="D3037" s="11" t="s">
        <v>775</v>
      </c>
      <c r="E3037" s="32" t="s">
        <v>540</v>
      </c>
      <c r="F3037" s="11" t="s">
        <v>710</v>
      </c>
      <c r="G3037" s="35">
        <v>5296778</v>
      </c>
      <c r="H3037" s="4" t="s">
        <v>4380</v>
      </c>
      <c r="I3037" s="4"/>
      <c r="J3037" s="4"/>
      <c r="K3037" s="4"/>
      <c r="L3037" s="4"/>
      <c r="M3037" s="33"/>
      <c r="N3037" s="38"/>
      <c r="O3037" s="33"/>
      <c r="P3037" s="244">
        <f t="shared" si="248"/>
        <v>359.05700000000002</v>
      </c>
      <c r="Q3037" s="25"/>
      <c r="R3037" s="25"/>
      <c r="S3037" s="25"/>
      <c r="T3037" s="109"/>
      <c r="U3037" s="25"/>
      <c r="V3037" s="25"/>
      <c r="W3037" s="25"/>
      <c r="X3037" s="25">
        <v>0</v>
      </c>
      <c r="Y3037" s="25"/>
      <c r="Z3037" s="25">
        <v>0</v>
      </c>
      <c r="AA3037" s="109"/>
      <c r="AB3037" s="25">
        <v>0</v>
      </c>
      <c r="AC3037" s="25">
        <v>0</v>
      </c>
      <c r="AD3037" s="25">
        <v>0</v>
      </c>
      <c r="AE3037" s="25">
        <v>0</v>
      </c>
      <c r="AF3037" s="25">
        <v>0</v>
      </c>
      <c r="AG3037" s="25">
        <v>0</v>
      </c>
      <c r="AH3037" s="109"/>
      <c r="AI3037" s="25">
        <v>0</v>
      </c>
      <c r="AJ3037" s="25">
        <v>0</v>
      </c>
      <c r="AK3037" s="123">
        <v>0</v>
      </c>
      <c r="AL3037" s="25">
        <v>0</v>
      </c>
      <c r="AM3037" s="25">
        <v>0</v>
      </c>
      <c r="AN3037" s="25">
        <v>0</v>
      </c>
      <c r="AO3037" s="109"/>
      <c r="AP3037" s="25">
        <v>0</v>
      </c>
      <c r="AQ3037" s="25">
        <v>0</v>
      </c>
      <c r="AR3037" s="25">
        <v>359.05700000000002</v>
      </c>
      <c r="AS3037" s="25">
        <v>0</v>
      </c>
      <c r="AT3037" s="25">
        <v>0</v>
      </c>
      <c r="AU3037" s="25">
        <v>0</v>
      </c>
      <c r="AW3037" t="str">
        <f t="shared" si="249"/>
        <v>Phạm Thanh Hà</v>
      </c>
      <c r="AX3037" s="27" t="str">
        <f t="shared" si="250"/>
        <v xml:space="preserve">Đoàn Thị Trang </v>
      </c>
      <c r="AY3037" s="4" t="str">
        <f t="shared" si="247"/>
        <v>VIN+</v>
      </c>
    </row>
    <row r="3038" spans="1:51" outlineLevel="1" x14ac:dyDescent="0.25">
      <c r="A3038" s="4" t="s">
        <v>1104</v>
      </c>
      <c r="B3038" s="4" t="s">
        <v>797</v>
      </c>
      <c r="C3038" s="4" t="s">
        <v>451</v>
      </c>
      <c r="D3038" s="11" t="s">
        <v>775</v>
      </c>
      <c r="E3038" s="32" t="s">
        <v>540</v>
      </c>
      <c r="F3038" s="11" t="s">
        <v>710</v>
      </c>
      <c r="G3038" s="35">
        <v>5298413</v>
      </c>
      <c r="H3038" s="4" t="s">
        <v>4381</v>
      </c>
      <c r="I3038" s="4"/>
      <c r="J3038" s="4"/>
      <c r="K3038" s="4"/>
      <c r="L3038" s="4"/>
      <c r="M3038" s="33"/>
      <c r="N3038" s="38"/>
      <c r="O3038" s="33"/>
      <c r="P3038" s="244">
        <f t="shared" si="248"/>
        <v>0</v>
      </c>
      <c r="Q3038" s="25"/>
      <c r="R3038" s="25"/>
      <c r="S3038" s="25"/>
      <c r="T3038" s="109"/>
      <c r="U3038" s="25"/>
      <c r="V3038" s="25"/>
      <c r="W3038" s="25"/>
      <c r="X3038" s="25">
        <v>0</v>
      </c>
      <c r="Y3038" s="25"/>
      <c r="Z3038" s="25">
        <v>0</v>
      </c>
      <c r="AA3038" s="109"/>
      <c r="AB3038" s="25">
        <v>0</v>
      </c>
      <c r="AC3038" s="25">
        <v>0</v>
      </c>
      <c r="AD3038" s="25">
        <v>0</v>
      </c>
      <c r="AE3038" s="25">
        <v>0</v>
      </c>
      <c r="AF3038" s="25">
        <v>0</v>
      </c>
      <c r="AG3038" s="25">
        <v>0</v>
      </c>
      <c r="AH3038" s="109"/>
      <c r="AI3038" s="25">
        <v>0</v>
      </c>
      <c r="AJ3038" s="25">
        <v>0</v>
      </c>
      <c r="AK3038" s="123">
        <v>0</v>
      </c>
      <c r="AL3038" s="25">
        <v>0</v>
      </c>
      <c r="AM3038" s="25">
        <v>0</v>
      </c>
      <c r="AN3038" s="25">
        <v>0</v>
      </c>
      <c r="AO3038" s="109"/>
      <c r="AP3038" s="25">
        <v>0</v>
      </c>
      <c r="AQ3038" s="25">
        <v>0</v>
      </c>
      <c r="AR3038" s="25">
        <v>0</v>
      </c>
      <c r="AS3038" s="25">
        <v>0</v>
      </c>
      <c r="AT3038" s="25">
        <v>0</v>
      </c>
      <c r="AU3038" s="25">
        <v>0</v>
      </c>
      <c r="AW3038" t="str">
        <f t="shared" si="249"/>
        <v>Phạm Thanh Hà</v>
      </c>
      <c r="AX3038" s="27" t="str">
        <f t="shared" si="250"/>
        <v xml:space="preserve">Đoàn Thị Trang </v>
      </c>
      <c r="AY3038" s="4" t="str">
        <f t="shared" si="247"/>
        <v>VIN+</v>
      </c>
    </row>
    <row r="3039" spans="1:51" outlineLevel="1" x14ac:dyDescent="0.25">
      <c r="A3039" s="4" t="s">
        <v>1104</v>
      </c>
      <c r="B3039" s="4" t="s">
        <v>797</v>
      </c>
      <c r="C3039" s="4" t="s">
        <v>451</v>
      </c>
      <c r="D3039" s="11" t="s">
        <v>775</v>
      </c>
      <c r="E3039" s="32" t="s">
        <v>540</v>
      </c>
      <c r="F3039" s="11" t="s">
        <v>710</v>
      </c>
      <c r="G3039" s="35">
        <v>5333363</v>
      </c>
      <c r="H3039" s="4" t="s">
        <v>4382</v>
      </c>
      <c r="I3039" s="4"/>
      <c r="J3039" s="4"/>
      <c r="K3039" s="4"/>
      <c r="L3039" s="4"/>
      <c r="M3039" s="33"/>
      <c r="N3039" s="38"/>
      <c r="O3039" s="33"/>
      <c r="P3039" s="244">
        <f t="shared" si="248"/>
        <v>0</v>
      </c>
      <c r="Q3039" s="25"/>
      <c r="R3039" s="25"/>
      <c r="S3039" s="25"/>
      <c r="T3039" s="109"/>
      <c r="U3039" s="25"/>
      <c r="V3039" s="25"/>
      <c r="W3039" s="25"/>
      <c r="X3039" s="25">
        <v>0</v>
      </c>
      <c r="Y3039" s="25"/>
      <c r="Z3039" s="25">
        <v>0</v>
      </c>
      <c r="AA3039" s="109"/>
      <c r="AB3039" s="25">
        <v>0</v>
      </c>
      <c r="AC3039" s="25">
        <v>0</v>
      </c>
      <c r="AD3039" s="25">
        <v>0</v>
      </c>
      <c r="AE3039" s="25">
        <v>0</v>
      </c>
      <c r="AF3039" s="25">
        <v>0</v>
      </c>
      <c r="AG3039" s="25">
        <v>0</v>
      </c>
      <c r="AH3039" s="109"/>
      <c r="AI3039" s="25">
        <v>0</v>
      </c>
      <c r="AJ3039" s="25">
        <v>0</v>
      </c>
      <c r="AK3039" s="123">
        <v>0</v>
      </c>
      <c r="AL3039" s="25">
        <v>0</v>
      </c>
      <c r="AM3039" s="25">
        <v>0</v>
      </c>
      <c r="AN3039" s="25">
        <v>0</v>
      </c>
      <c r="AO3039" s="109"/>
      <c r="AP3039" s="25">
        <v>0</v>
      </c>
      <c r="AQ3039" s="25">
        <v>0</v>
      </c>
      <c r="AR3039" s="25">
        <v>0</v>
      </c>
      <c r="AS3039" s="25">
        <v>0</v>
      </c>
      <c r="AT3039" s="25">
        <v>0</v>
      </c>
      <c r="AU3039" s="25">
        <v>0</v>
      </c>
      <c r="AW3039" t="str">
        <f t="shared" si="249"/>
        <v>Phạm Thanh Hà</v>
      </c>
      <c r="AX3039" s="27" t="str">
        <f t="shared" si="250"/>
        <v xml:space="preserve">Đoàn Thị Trang </v>
      </c>
      <c r="AY3039" s="4" t="str">
        <f t="shared" si="247"/>
        <v>VIN+</v>
      </c>
    </row>
    <row r="3040" spans="1:51" outlineLevel="1" x14ac:dyDescent="0.25">
      <c r="A3040" s="4" t="s">
        <v>1104</v>
      </c>
      <c r="B3040" s="4" t="s">
        <v>797</v>
      </c>
      <c r="C3040" s="4" t="s">
        <v>451</v>
      </c>
      <c r="D3040" s="11" t="s">
        <v>775</v>
      </c>
      <c r="E3040" s="32" t="s">
        <v>540</v>
      </c>
      <c r="F3040" s="11" t="s">
        <v>710</v>
      </c>
      <c r="G3040" s="35">
        <v>5277960</v>
      </c>
      <c r="H3040" s="4" t="s">
        <v>4383</v>
      </c>
      <c r="I3040" s="4"/>
      <c r="J3040" s="4"/>
      <c r="K3040" s="4"/>
      <c r="L3040" s="4"/>
      <c r="M3040" s="33"/>
      <c r="N3040" s="38"/>
      <c r="O3040" s="33"/>
      <c r="P3040" s="244">
        <f t="shared" si="248"/>
        <v>1435.644</v>
      </c>
      <c r="Q3040" s="25"/>
      <c r="R3040" s="25"/>
      <c r="S3040" s="25"/>
      <c r="T3040" s="109"/>
      <c r="U3040" s="25"/>
      <c r="V3040" s="25"/>
      <c r="W3040" s="25"/>
      <c r="X3040" s="25">
        <v>0</v>
      </c>
      <c r="Y3040" s="25"/>
      <c r="Z3040" s="25">
        <v>0</v>
      </c>
      <c r="AA3040" s="109"/>
      <c r="AB3040" s="25">
        <v>0</v>
      </c>
      <c r="AC3040" s="25">
        <v>0</v>
      </c>
      <c r="AD3040" s="25">
        <v>0</v>
      </c>
      <c r="AE3040" s="25">
        <v>0</v>
      </c>
      <c r="AF3040" s="25">
        <v>0</v>
      </c>
      <c r="AG3040" s="25">
        <v>0</v>
      </c>
      <c r="AH3040" s="109"/>
      <c r="AI3040" s="25">
        <v>0</v>
      </c>
      <c r="AJ3040" s="25">
        <v>0</v>
      </c>
      <c r="AK3040" s="123">
        <v>0</v>
      </c>
      <c r="AL3040" s="25">
        <v>0</v>
      </c>
      <c r="AM3040" s="25">
        <v>0</v>
      </c>
      <c r="AN3040" s="25">
        <v>0</v>
      </c>
      <c r="AO3040" s="109"/>
      <c r="AP3040" s="25">
        <v>0</v>
      </c>
      <c r="AQ3040" s="25">
        <v>0</v>
      </c>
      <c r="AR3040" s="25">
        <v>0</v>
      </c>
      <c r="AS3040" s="25">
        <v>1435.644</v>
      </c>
      <c r="AT3040" s="25">
        <v>0</v>
      </c>
      <c r="AU3040" s="25">
        <v>0</v>
      </c>
      <c r="AW3040" t="str">
        <f t="shared" si="249"/>
        <v>Phạm Thanh Hà</v>
      </c>
      <c r="AX3040" s="27" t="str">
        <f t="shared" si="250"/>
        <v xml:space="preserve">Đoàn Thị Trang </v>
      </c>
      <c r="AY3040" s="4" t="str">
        <f t="shared" si="247"/>
        <v>VIN+</v>
      </c>
    </row>
    <row r="3041" spans="1:51" outlineLevel="1" x14ac:dyDescent="0.25">
      <c r="A3041" s="4" t="s">
        <v>1104</v>
      </c>
      <c r="B3041" s="4" t="s">
        <v>797</v>
      </c>
      <c r="C3041" s="4" t="s">
        <v>451</v>
      </c>
      <c r="D3041" s="11" t="s">
        <v>775</v>
      </c>
      <c r="E3041" s="32" t="s">
        <v>540</v>
      </c>
      <c r="F3041" s="11" t="s">
        <v>710</v>
      </c>
      <c r="G3041" s="35">
        <v>5294808</v>
      </c>
      <c r="H3041" s="4" t="s">
        <v>4384</v>
      </c>
      <c r="I3041" s="4"/>
      <c r="J3041" s="4"/>
      <c r="K3041" s="4"/>
      <c r="L3041" s="4"/>
      <c r="M3041" s="33"/>
      <c r="N3041" s="38"/>
      <c r="O3041" s="33"/>
      <c r="P3041" s="244">
        <f t="shared" si="248"/>
        <v>901.01800000000003</v>
      </c>
      <c r="Q3041" s="25"/>
      <c r="R3041" s="25"/>
      <c r="S3041" s="25"/>
      <c r="T3041" s="109"/>
      <c r="U3041" s="25"/>
      <c r="V3041" s="25"/>
      <c r="W3041" s="25"/>
      <c r="X3041" s="25">
        <v>0</v>
      </c>
      <c r="Y3041" s="25"/>
      <c r="Z3041" s="25">
        <v>0</v>
      </c>
      <c r="AA3041" s="109"/>
      <c r="AB3041" s="25">
        <v>0</v>
      </c>
      <c r="AC3041" s="25">
        <v>0</v>
      </c>
      <c r="AD3041" s="25">
        <v>0</v>
      </c>
      <c r="AE3041" s="25">
        <v>0</v>
      </c>
      <c r="AF3041" s="25">
        <v>0</v>
      </c>
      <c r="AG3041" s="25">
        <v>0</v>
      </c>
      <c r="AH3041" s="109"/>
      <c r="AI3041" s="25">
        <v>0</v>
      </c>
      <c r="AJ3041" s="25">
        <v>0</v>
      </c>
      <c r="AK3041" s="123">
        <v>901.01800000000003</v>
      </c>
      <c r="AL3041" s="25">
        <v>0</v>
      </c>
      <c r="AM3041" s="25">
        <v>0</v>
      </c>
      <c r="AN3041" s="25">
        <v>0</v>
      </c>
      <c r="AO3041" s="109"/>
      <c r="AP3041" s="25">
        <v>0</v>
      </c>
      <c r="AQ3041" s="25">
        <v>0</v>
      </c>
      <c r="AR3041" s="25">
        <v>0</v>
      </c>
      <c r="AS3041" s="25">
        <v>0</v>
      </c>
      <c r="AT3041" s="25">
        <v>0</v>
      </c>
      <c r="AU3041" s="25">
        <v>0</v>
      </c>
      <c r="AW3041" t="str">
        <f t="shared" si="249"/>
        <v>Phạm Thanh Hà</v>
      </c>
      <c r="AX3041" s="27" t="str">
        <f t="shared" si="250"/>
        <v xml:space="preserve">Đoàn Thị Trang </v>
      </c>
      <c r="AY3041" s="4" t="str">
        <f t="shared" si="247"/>
        <v>VIN+</v>
      </c>
    </row>
    <row r="3042" spans="1:51" outlineLevel="1" x14ac:dyDescent="0.25">
      <c r="A3042" s="4" t="s">
        <v>1104</v>
      </c>
      <c r="B3042" s="4" t="s">
        <v>797</v>
      </c>
      <c r="C3042" s="4" t="s">
        <v>451</v>
      </c>
      <c r="D3042" s="11" t="s">
        <v>775</v>
      </c>
      <c r="E3042" s="32" t="s">
        <v>540</v>
      </c>
      <c r="F3042" s="11" t="s">
        <v>710</v>
      </c>
      <c r="G3042" s="35">
        <v>5290404</v>
      </c>
      <c r="H3042" s="4" t="s">
        <v>4385</v>
      </c>
      <c r="I3042" s="4"/>
      <c r="J3042" s="4"/>
      <c r="K3042" s="4"/>
      <c r="L3042" s="4"/>
      <c r="M3042" s="33"/>
      <c r="N3042" s="38"/>
      <c r="O3042" s="33"/>
      <c r="P3042" s="244">
        <f t="shared" si="248"/>
        <v>0</v>
      </c>
      <c r="Q3042" s="25"/>
      <c r="R3042" s="25"/>
      <c r="S3042" s="25"/>
      <c r="T3042" s="109"/>
      <c r="U3042" s="25"/>
      <c r="V3042" s="25"/>
      <c r="W3042" s="25"/>
      <c r="X3042" s="25">
        <v>0</v>
      </c>
      <c r="Y3042" s="25"/>
      <c r="Z3042" s="25">
        <v>0</v>
      </c>
      <c r="AA3042" s="109"/>
      <c r="AB3042" s="25">
        <v>0</v>
      </c>
      <c r="AC3042" s="25">
        <v>0</v>
      </c>
      <c r="AD3042" s="25">
        <v>0</v>
      </c>
      <c r="AE3042" s="25">
        <v>0</v>
      </c>
      <c r="AF3042" s="25">
        <v>0</v>
      </c>
      <c r="AG3042" s="25">
        <v>0</v>
      </c>
      <c r="AH3042" s="109"/>
      <c r="AI3042" s="25">
        <v>0</v>
      </c>
      <c r="AJ3042" s="25">
        <v>0</v>
      </c>
      <c r="AK3042" s="123">
        <v>0</v>
      </c>
      <c r="AL3042" s="25">
        <v>0</v>
      </c>
      <c r="AM3042" s="25">
        <v>0</v>
      </c>
      <c r="AN3042" s="25">
        <v>0</v>
      </c>
      <c r="AO3042" s="109"/>
      <c r="AP3042" s="25">
        <v>0</v>
      </c>
      <c r="AQ3042" s="25">
        <v>0</v>
      </c>
      <c r="AR3042" s="25">
        <v>0</v>
      </c>
      <c r="AS3042" s="25">
        <v>0</v>
      </c>
      <c r="AT3042" s="25">
        <v>0</v>
      </c>
      <c r="AU3042" s="25">
        <v>0</v>
      </c>
      <c r="AW3042" t="str">
        <f t="shared" si="249"/>
        <v>Phạm Thanh Hà</v>
      </c>
      <c r="AX3042" s="27" t="str">
        <f t="shared" si="250"/>
        <v xml:space="preserve">Đoàn Thị Trang </v>
      </c>
      <c r="AY3042" s="4" t="str">
        <f t="shared" si="247"/>
        <v>VIN+</v>
      </c>
    </row>
    <row r="3043" spans="1:51" outlineLevel="1" x14ac:dyDescent="0.25">
      <c r="A3043" s="4" t="s">
        <v>1104</v>
      </c>
      <c r="B3043" s="4" t="s">
        <v>797</v>
      </c>
      <c r="C3043" s="4" t="s">
        <v>451</v>
      </c>
      <c r="D3043" s="11" t="s">
        <v>775</v>
      </c>
      <c r="E3043" s="32" t="s">
        <v>540</v>
      </c>
      <c r="F3043" s="11" t="s">
        <v>710</v>
      </c>
      <c r="G3043" s="35">
        <v>5130216</v>
      </c>
      <c r="H3043" s="4" t="s">
        <v>4386</v>
      </c>
      <c r="I3043" s="4"/>
      <c r="J3043" s="4"/>
      <c r="K3043" s="4"/>
      <c r="L3043" s="4"/>
      <c r="M3043" s="33"/>
      <c r="N3043" s="38"/>
      <c r="O3043" s="33"/>
      <c r="P3043" s="244">
        <f t="shared" si="248"/>
        <v>238.464</v>
      </c>
      <c r="Q3043" s="25"/>
      <c r="R3043" s="25"/>
      <c r="S3043" s="25"/>
      <c r="T3043" s="109"/>
      <c r="U3043" s="25"/>
      <c r="V3043" s="25"/>
      <c r="W3043" s="25"/>
      <c r="X3043" s="25">
        <v>0</v>
      </c>
      <c r="Y3043" s="25"/>
      <c r="Z3043" s="25">
        <v>0</v>
      </c>
      <c r="AA3043" s="109"/>
      <c r="AB3043" s="25">
        <v>0</v>
      </c>
      <c r="AC3043" s="25">
        <v>0</v>
      </c>
      <c r="AD3043" s="25">
        <v>0</v>
      </c>
      <c r="AE3043" s="25">
        <v>0</v>
      </c>
      <c r="AF3043" s="25">
        <v>0</v>
      </c>
      <c r="AG3043" s="25">
        <v>0</v>
      </c>
      <c r="AH3043" s="109"/>
      <c r="AI3043" s="25">
        <v>0</v>
      </c>
      <c r="AJ3043" s="25">
        <v>0</v>
      </c>
      <c r="AK3043" s="123">
        <v>238.464</v>
      </c>
      <c r="AL3043" s="25">
        <v>0</v>
      </c>
      <c r="AM3043" s="25">
        <v>0</v>
      </c>
      <c r="AN3043" s="25">
        <v>0</v>
      </c>
      <c r="AO3043" s="109"/>
      <c r="AP3043" s="25">
        <v>0</v>
      </c>
      <c r="AQ3043" s="25">
        <v>0</v>
      </c>
      <c r="AR3043" s="25">
        <v>0</v>
      </c>
      <c r="AS3043" s="25">
        <v>0</v>
      </c>
      <c r="AT3043" s="25">
        <v>0</v>
      </c>
      <c r="AU3043" s="25">
        <v>0</v>
      </c>
      <c r="AW3043" t="str">
        <f t="shared" si="249"/>
        <v>Phạm Thanh Hà</v>
      </c>
      <c r="AX3043" s="27" t="str">
        <f t="shared" si="250"/>
        <v xml:space="preserve">Đoàn Thị Trang </v>
      </c>
      <c r="AY3043" s="4" t="str">
        <f t="shared" si="247"/>
        <v>VIN+</v>
      </c>
    </row>
    <row r="3044" spans="1:51" outlineLevel="1" x14ac:dyDescent="0.25">
      <c r="A3044" s="4" t="s">
        <v>1104</v>
      </c>
      <c r="B3044" s="4" t="s">
        <v>797</v>
      </c>
      <c r="C3044" s="4" t="s">
        <v>451</v>
      </c>
      <c r="D3044" s="11" t="s">
        <v>775</v>
      </c>
      <c r="E3044" s="32" t="s">
        <v>540</v>
      </c>
      <c r="F3044" s="11" t="s">
        <v>710</v>
      </c>
      <c r="G3044" s="35">
        <v>5296325</v>
      </c>
      <c r="H3044" s="4" t="s">
        <v>4387</v>
      </c>
      <c r="I3044" s="4"/>
      <c r="J3044" s="4"/>
      <c r="K3044" s="4"/>
      <c r="L3044" s="4"/>
      <c r="M3044" s="33"/>
      <c r="N3044" s="38"/>
      <c r="O3044" s="33"/>
      <c r="P3044" s="244">
        <f t="shared" si="248"/>
        <v>238.464</v>
      </c>
      <c r="Q3044" s="25"/>
      <c r="R3044" s="25"/>
      <c r="S3044" s="25"/>
      <c r="T3044" s="109"/>
      <c r="U3044" s="25"/>
      <c r="V3044" s="25"/>
      <c r="W3044" s="25"/>
      <c r="X3044" s="25">
        <v>0</v>
      </c>
      <c r="Y3044" s="25"/>
      <c r="Z3044" s="25">
        <v>0</v>
      </c>
      <c r="AA3044" s="109"/>
      <c r="AB3044" s="25">
        <v>0</v>
      </c>
      <c r="AC3044" s="25">
        <v>0</v>
      </c>
      <c r="AD3044" s="25">
        <v>0</v>
      </c>
      <c r="AE3044" s="25">
        <v>0</v>
      </c>
      <c r="AF3044" s="25">
        <v>0</v>
      </c>
      <c r="AG3044" s="25">
        <v>0</v>
      </c>
      <c r="AH3044" s="109"/>
      <c r="AI3044" s="25">
        <v>0</v>
      </c>
      <c r="AJ3044" s="25">
        <v>0</v>
      </c>
      <c r="AK3044" s="123">
        <v>238.464</v>
      </c>
      <c r="AL3044" s="25">
        <v>0</v>
      </c>
      <c r="AM3044" s="25">
        <v>0</v>
      </c>
      <c r="AN3044" s="25">
        <v>0</v>
      </c>
      <c r="AO3044" s="109"/>
      <c r="AP3044" s="25">
        <v>0</v>
      </c>
      <c r="AQ3044" s="25">
        <v>0</v>
      </c>
      <c r="AR3044" s="25">
        <v>0</v>
      </c>
      <c r="AS3044" s="25">
        <v>0</v>
      </c>
      <c r="AT3044" s="25">
        <v>0</v>
      </c>
      <c r="AU3044" s="25">
        <v>0</v>
      </c>
      <c r="AW3044" t="str">
        <f t="shared" si="249"/>
        <v>Phạm Thanh Hà</v>
      </c>
      <c r="AX3044" s="27" t="str">
        <f t="shared" si="250"/>
        <v xml:space="preserve">Đoàn Thị Trang </v>
      </c>
      <c r="AY3044" s="4" t="str">
        <f t="shared" si="247"/>
        <v>VIN+</v>
      </c>
    </row>
    <row r="3045" spans="1:51" outlineLevel="1" x14ac:dyDescent="0.25">
      <c r="A3045" s="4" t="s">
        <v>1104</v>
      </c>
      <c r="B3045" s="4" t="s">
        <v>797</v>
      </c>
      <c r="C3045" s="4" t="s">
        <v>451</v>
      </c>
      <c r="D3045" s="11" t="s">
        <v>775</v>
      </c>
      <c r="E3045" s="32" t="s">
        <v>540</v>
      </c>
      <c r="F3045" s="11" t="s">
        <v>710</v>
      </c>
      <c r="G3045" s="35">
        <v>5274655</v>
      </c>
      <c r="H3045" s="4" t="s">
        <v>4388</v>
      </c>
      <c r="I3045" s="4"/>
      <c r="J3045" s="4"/>
      <c r="K3045" s="4"/>
      <c r="L3045" s="4"/>
      <c r="M3045" s="33"/>
      <c r="N3045" s="38"/>
      <c r="O3045" s="33"/>
      <c r="P3045" s="244">
        <f t="shared" si="248"/>
        <v>778.11900000000003</v>
      </c>
      <c r="Q3045" s="25"/>
      <c r="R3045" s="25"/>
      <c r="S3045" s="25"/>
      <c r="T3045" s="109"/>
      <c r="U3045" s="25"/>
      <c r="V3045" s="25"/>
      <c r="W3045" s="25"/>
      <c r="X3045" s="25">
        <v>0</v>
      </c>
      <c r="Y3045" s="25"/>
      <c r="Z3045" s="25">
        <v>0</v>
      </c>
      <c r="AA3045" s="109"/>
      <c r="AB3045" s="25">
        <v>0</v>
      </c>
      <c r="AC3045" s="25">
        <v>0</v>
      </c>
      <c r="AD3045" s="25">
        <v>0</v>
      </c>
      <c r="AE3045" s="25">
        <v>0</v>
      </c>
      <c r="AF3045" s="25">
        <v>0</v>
      </c>
      <c r="AG3045" s="25">
        <v>0</v>
      </c>
      <c r="AH3045" s="109"/>
      <c r="AI3045" s="25">
        <v>0</v>
      </c>
      <c r="AJ3045" s="25">
        <v>0</v>
      </c>
      <c r="AK3045" s="123">
        <v>0</v>
      </c>
      <c r="AL3045" s="25">
        <v>0</v>
      </c>
      <c r="AM3045" s="25">
        <v>0</v>
      </c>
      <c r="AN3045" s="25">
        <v>0</v>
      </c>
      <c r="AO3045" s="109"/>
      <c r="AP3045" s="25">
        <v>0</v>
      </c>
      <c r="AQ3045" s="25">
        <v>0</v>
      </c>
      <c r="AR3045" s="25">
        <v>778.11900000000003</v>
      </c>
      <c r="AS3045" s="25">
        <v>0</v>
      </c>
      <c r="AT3045" s="25">
        <v>0</v>
      </c>
      <c r="AU3045" s="25">
        <v>0</v>
      </c>
      <c r="AW3045" t="str">
        <f t="shared" si="249"/>
        <v>Phạm Thanh Hà</v>
      </c>
      <c r="AX3045" s="27" t="str">
        <f t="shared" si="250"/>
        <v xml:space="preserve">Đoàn Thị Trang </v>
      </c>
      <c r="AY3045" s="4" t="str">
        <f t="shared" si="247"/>
        <v>VIN+</v>
      </c>
    </row>
    <row r="3046" spans="1:51" outlineLevel="1" x14ac:dyDescent="0.25">
      <c r="A3046" s="4" t="s">
        <v>1104</v>
      </c>
      <c r="B3046" s="4" t="s">
        <v>797</v>
      </c>
      <c r="C3046" s="4" t="s">
        <v>451</v>
      </c>
      <c r="D3046" s="11" t="s">
        <v>775</v>
      </c>
      <c r="E3046" s="32" t="s">
        <v>540</v>
      </c>
      <c r="F3046" s="11" t="s">
        <v>710</v>
      </c>
      <c r="G3046" s="35">
        <v>5138377</v>
      </c>
      <c r="H3046" s="4" t="s">
        <v>4389</v>
      </c>
      <c r="I3046" s="4"/>
      <c r="J3046" s="4"/>
      <c r="K3046" s="4"/>
      <c r="L3046" s="4"/>
      <c r="M3046" s="33"/>
      <c r="N3046" s="38"/>
      <c r="O3046" s="33"/>
      <c r="P3046" s="244">
        <f t="shared" si="248"/>
        <v>0</v>
      </c>
      <c r="Q3046" s="25"/>
      <c r="R3046" s="25"/>
      <c r="S3046" s="25"/>
      <c r="T3046" s="109"/>
      <c r="U3046" s="25"/>
      <c r="V3046" s="25"/>
      <c r="W3046" s="25"/>
      <c r="X3046" s="25">
        <v>0</v>
      </c>
      <c r="Y3046" s="25"/>
      <c r="Z3046" s="25">
        <v>0</v>
      </c>
      <c r="AA3046" s="109"/>
      <c r="AB3046" s="25">
        <v>0</v>
      </c>
      <c r="AC3046" s="25">
        <v>0</v>
      </c>
      <c r="AD3046" s="25">
        <v>0</v>
      </c>
      <c r="AE3046" s="25">
        <v>0</v>
      </c>
      <c r="AF3046" s="25">
        <v>0</v>
      </c>
      <c r="AG3046" s="25">
        <v>0</v>
      </c>
      <c r="AH3046" s="109"/>
      <c r="AI3046" s="25">
        <v>0</v>
      </c>
      <c r="AJ3046" s="25">
        <v>0</v>
      </c>
      <c r="AK3046" s="123">
        <v>0</v>
      </c>
      <c r="AL3046" s="25">
        <v>0</v>
      </c>
      <c r="AM3046" s="25">
        <v>0</v>
      </c>
      <c r="AN3046" s="25">
        <v>0</v>
      </c>
      <c r="AO3046" s="109"/>
      <c r="AP3046" s="25">
        <v>0</v>
      </c>
      <c r="AQ3046" s="25">
        <v>0</v>
      </c>
      <c r="AR3046" s="25">
        <v>0</v>
      </c>
      <c r="AS3046" s="25">
        <v>0</v>
      </c>
      <c r="AT3046" s="25">
        <v>0</v>
      </c>
      <c r="AU3046" s="25">
        <v>0</v>
      </c>
      <c r="AW3046" t="str">
        <f t="shared" si="249"/>
        <v>Phạm Thanh Hà</v>
      </c>
      <c r="AX3046" s="27" t="str">
        <f t="shared" si="250"/>
        <v xml:space="preserve">Đoàn Thị Trang </v>
      </c>
      <c r="AY3046" s="4" t="str">
        <f t="shared" si="247"/>
        <v>VIN+</v>
      </c>
    </row>
    <row r="3047" spans="1:51" outlineLevel="1" x14ac:dyDescent="0.25">
      <c r="A3047" s="4" t="s">
        <v>1104</v>
      </c>
      <c r="B3047" s="4" t="s">
        <v>797</v>
      </c>
      <c r="C3047" s="4" t="s">
        <v>451</v>
      </c>
      <c r="D3047" s="11" t="s">
        <v>775</v>
      </c>
      <c r="E3047" s="32" t="s">
        <v>540</v>
      </c>
      <c r="F3047" s="11" t="s">
        <v>710</v>
      </c>
      <c r="G3047" s="35">
        <v>5298077</v>
      </c>
      <c r="H3047" s="4" t="s">
        <v>4390</v>
      </c>
      <c r="I3047" s="4"/>
      <c r="J3047" s="4"/>
      <c r="K3047" s="4"/>
      <c r="L3047" s="4"/>
      <c r="M3047" s="33"/>
      <c r="N3047" s="38"/>
      <c r="O3047" s="33"/>
      <c r="P3047" s="244">
        <f t="shared" si="248"/>
        <v>0</v>
      </c>
      <c r="Q3047" s="25"/>
      <c r="R3047" s="25"/>
      <c r="S3047" s="25"/>
      <c r="T3047" s="109"/>
      <c r="U3047" s="25"/>
      <c r="V3047" s="25"/>
      <c r="W3047" s="25"/>
      <c r="X3047" s="25">
        <v>0</v>
      </c>
      <c r="Y3047" s="25"/>
      <c r="Z3047" s="25">
        <v>0</v>
      </c>
      <c r="AA3047" s="109"/>
      <c r="AB3047" s="25">
        <v>0</v>
      </c>
      <c r="AC3047" s="25">
        <v>0</v>
      </c>
      <c r="AD3047" s="25">
        <v>0</v>
      </c>
      <c r="AE3047" s="25">
        <v>0</v>
      </c>
      <c r="AF3047" s="25">
        <v>0</v>
      </c>
      <c r="AG3047" s="25">
        <v>0</v>
      </c>
      <c r="AH3047" s="109"/>
      <c r="AI3047" s="25">
        <v>0</v>
      </c>
      <c r="AJ3047" s="25">
        <v>0</v>
      </c>
      <c r="AK3047" s="123">
        <v>0</v>
      </c>
      <c r="AL3047" s="25">
        <v>0</v>
      </c>
      <c r="AM3047" s="25">
        <v>0</v>
      </c>
      <c r="AN3047" s="25">
        <v>0</v>
      </c>
      <c r="AO3047" s="109"/>
      <c r="AP3047" s="25">
        <v>0</v>
      </c>
      <c r="AQ3047" s="25">
        <v>0</v>
      </c>
      <c r="AR3047" s="25">
        <v>0</v>
      </c>
      <c r="AS3047" s="25">
        <v>0</v>
      </c>
      <c r="AT3047" s="25">
        <v>0</v>
      </c>
      <c r="AU3047" s="25">
        <v>0</v>
      </c>
      <c r="AW3047" t="str">
        <f t="shared" si="249"/>
        <v>Phạm Thanh Hà</v>
      </c>
      <c r="AX3047" s="27" t="str">
        <f t="shared" si="250"/>
        <v xml:space="preserve">Đoàn Thị Trang </v>
      </c>
      <c r="AY3047" s="4" t="str">
        <f t="shared" si="247"/>
        <v>VIN+</v>
      </c>
    </row>
    <row r="3048" spans="1:51" outlineLevel="1" x14ac:dyDescent="0.25">
      <c r="A3048" s="4" t="s">
        <v>1104</v>
      </c>
      <c r="B3048" s="4" t="s">
        <v>797</v>
      </c>
      <c r="C3048" s="4" t="s">
        <v>451</v>
      </c>
      <c r="D3048" s="11" t="s">
        <v>775</v>
      </c>
      <c r="E3048" s="32" t="s">
        <v>540</v>
      </c>
      <c r="F3048" s="11" t="s">
        <v>710</v>
      </c>
      <c r="G3048" s="35">
        <v>5337615</v>
      </c>
      <c r="H3048" s="4" t="s">
        <v>4391</v>
      </c>
      <c r="I3048" s="4"/>
      <c r="J3048" s="4"/>
      <c r="K3048" s="4"/>
      <c r="L3048" s="4"/>
      <c r="M3048" s="33"/>
      <c r="N3048" s="38"/>
      <c r="O3048" s="33"/>
      <c r="P3048" s="244">
        <f t="shared" si="248"/>
        <v>359.05700000000002</v>
      </c>
      <c r="Q3048" s="25"/>
      <c r="R3048" s="25"/>
      <c r="S3048" s="25"/>
      <c r="T3048" s="109"/>
      <c r="U3048" s="25"/>
      <c r="V3048" s="25"/>
      <c r="W3048" s="25"/>
      <c r="X3048" s="25">
        <v>0</v>
      </c>
      <c r="Y3048" s="25"/>
      <c r="Z3048" s="25">
        <v>0</v>
      </c>
      <c r="AA3048" s="109"/>
      <c r="AB3048" s="25">
        <v>0</v>
      </c>
      <c r="AC3048" s="25">
        <v>0</v>
      </c>
      <c r="AD3048" s="25">
        <v>0</v>
      </c>
      <c r="AE3048" s="25">
        <v>0</v>
      </c>
      <c r="AF3048" s="25">
        <v>0</v>
      </c>
      <c r="AG3048" s="25">
        <v>0</v>
      </c>
      <c r="AH3048" s="109"/>
      <c r="AI3048" s="25">
        <v>0</v>
      </c>
      <c r="AJ3048" s="25">
        <v>0</v>
      </c>
      <c r="AK3048" s="123">
        <v>0</v>
      </c>
      <c r="AL3048" s="25">
        <v>0</v>
      </c>
      <c r="AM3048" s="25">
        <v>0</v>
      </c>
      <c r="AN3048" s="25">
        <v>0</v>
      </c>
      <c r="AO3048" s="109"/>
      <c r="AP3048" s="25">
        <v>0</v>
      </c>
      <c r="AQ3048" s="25">
        <v>0</v>
      </c>
      <c r="AR3048" s="25">
        <v>359.05700000000002</v>
      </c>
      <c r="AS3048" s="25">
        <v>0</v>
      </c>
      <c r="AT3048" s="25">
        <v>0</v>
      </c>
      <c r="AU3048" s="25">
        <v>0</v>
      </c>
      <c r="AW3048" t="str">
        <f t="shared" si="249"/>
        <v>Phạm Thanh Hà</v>
      </c>
      <c r="AX3048" s="27" t="str">
        <f t="shared" si="250"/>
        <v xml:space="preserve">Đoàn Thị Trang </v>
      </c>
      <c r="AY3048" s="4" t="str">
        <f t="shared" si="247"/>
        <v>VIN+</v>
      </c>
    </row>
    <row r="3049" spans="1:51" outlineLevel="1" x14ac:dyDescent="0.25">
      <c r="A3049" s="4" t="s">
        <v>1104</v>
      </c>
      <c r="B3049" s="4" t="s">
        <v>797</v>
      </c>
      <c r="C3049" s="4" t="s">
        <v>451</v>
      </c>
      <c r="D3049" s="11" t="s">
        <v>775</v>
      </c>
      <c r="E3049" s="32" t="s">
        <v>540</v>
      </c>
      <c r="F3049" s="11" t="s">
        <v>710</v>
      </c>
      <c r="G3049" s="35">
        <v>5138353</v>
      </c>
      <c r="H3049" s="4" t="s">
        <v>4392</v>
      </c>
      <c r="I3049" s="4"/>
      <c r="J3049" s="4"/>
      <c r="K3049" s="4"/>
      <c r="L3049" s="4"/>
      <c r="M3049" s="33"/>
      <c r="N3049" s="38"/>
      <c r="O3049" s="33"/>
      <c r="P3049" s="244">
        <f t="shared" si="248"/>
        <v>419.06200000000001</v>
      </c>
      <c r="Q3049" s="25"/>
      <c r="R3049" s="25"/>
      <c r="S3049" s="25"/>
      <c r="T3049" s="109"/>
      <c r="U3049" s="25"/>
      <c r="V3049" s="25"/>
      <c r="W3049" s="25"/>
      <c r="X3049" s="25">
        <v>0</v>
      </c>
      <c r="Y3049" s="25"/>
      <c r="Z3049" s="25">
        <v>0</v>
      </c>
      <c r="AA3049" s="109"/>
      <c r="AB3049" s="25">
        <v>0</v>
      </c>
      <c r="AC3049" s="25">
        <v>0</v>
      </c>
      <c r="AD3049" s="25">
        <v>0</v>
      </c>
      <c r="AE3049" s="25">
        <v>0</v>
      </c>
      <c r="AF3049" s="25">
        <v>0</v>
      </c>
      <c r="AG3049" s="25">
        <v>0</v>
      </c>
      <c r="AH3049" s="109"/>
      <c r="AI3049" s="25">
        <v>0</v>
      </c>
      <c r="AJ3049" s="25">
        <v>0</v>
      </c>
      <c r="AK3049" s="123">
        <v>0</v>
      </c>
      <c r="AL3049" s="25">
        <v>0</v>
      </c>
      <c r="AM3049" s="25">
        <v>0</v>
      </c>
      <c r="AN3049" s="25">
        <v>0</v>
      </c>
      <c r="AO3049" s="109"/>
      <c r="AP3049" s="25">
        <v>0</v>
      </c>
      <c r="AQ3049" s="25">
        <v>0</v>
      </c>
      <c r="AR3049" s="25">
        <v>419.06200000000001</v>
      </c>
      <c r="AS3049" s="25">
        <v>0</v>
      </c>
      <c r="AT3049" s="25">
        <v>0</v>
      </c>
      <c r="AU3049" s="25">
        <v>0</v>
      </c>
      <c r="AW3049" t="str">
        <f t="shared" si="249"/>
        <v>Phạm Thanh Hà</v>
      </c>
      <c r="AX3049" s="27" t="str">
        <f t="shared" si="250"/>
        <v xml:space="preserve">Đoàn Thị Trang </v>
      </c>
      <c r="AY3049" s="4" t="str">
        <f t="shared" si="247"/>
        <v>VIN+</v>
      </c>
    </row>
    <row r="3050" spans="1:51" outlineLevel="1" x14ac:dyDescent="0.25">
      <c r="A3050" s="4" t="s">
        <v>1104</v>
      </c>
      <c r="B3050" s="4" t="s">
        <v>797</v>
      </c>
      <c r="C3050" s="4" t="s">
        <v>451</v>
      </c>
      <c r="D3050" s="11" t="s">
        <v>775</v>
      </c>
      <c r="E3050" s="32" t="s">
        <v>540</v>
      </c>
      <c r="F3050" s="11" t="s">
        <v>710</v>
      </c>
      <c r="G3050" s="35">
        <v>5294002</v>
      </c>
      <c r="H3050" s="4" t="s">
        <v>4393</v>
      </c>
      <c r="I3050" s="4"/>
      <c r="J3050" s="4"/>
      <c r="K3050" s="4"/>
      <c r="L3050" s="4"/>
      <c r="M3050" s="33"/>
      <c r="N3050" s="38"/>
      <c r="O3050" s="33"/>
      <c r="P3050" s="244">
        <f t="shared" si="248"/>
        <v>0</v>
      </c>
      <c r="Q3050" s="25"/>
      <c r="R3050" s="25"/>
      <c r="S3050" s="25"/>
      <c r="T3050" s="109"/>
      <c r="U3050" s="25"/>
      <c r="V3050" s="25"/>
      <c r="W3050" s="25"/>
      <c r="X3050" s="25">
        <v>0</v>
      </c>
      <c r="Y3050" s="25"/>
      <c r="Z3050" s="25">
        <v>0</v>
      </c>
      <c r="AA3050" s="109"/>
      <c r="AB3050" s="25">
        <v>0</v>
      </c>
      <c r="AC3050" s="25">
        <v>0</v>
      </c>
      <c r="AD3050" s="25">
        <v>0</v>
      </c>
      <c r="AE3050" s="25">
        <v>0</v>
      </c>
      <c r="AF3050" s="25">
        <v>0</v>
      </c>
      <c r="AG3050" s="25">
        <v>0</v>
      </c>
      <c r="AH3050" s="109"/>
      <c r="AI3050" s="25">
        <v>0</v>
      </c>
      <c r="AJ3050" s="25">
        <v>0</v>
      </c>
      <c r="AK3050" s="123">
        <v>0</v>
      </c>
      <c r="AL3050" s="25">
        <v>0</v>
      </c>
      <c r="AM3050" s="25">
        <v>0</v>
      </c>
      <c r="AN3050" s="25">
        <v>0</v>
      </c>
      <c r="AO3050" s="109"/>
      <c r="AP3050" s="25">
        <v>0</v>
      </c>
      <c r="AQ3050" s="25">
        <v>0</v>
      </c>
      <c r="AR3050" s="25">
        <v>0</v>
      </c>
      <c r="AS3050" s="25">
        <v>0</v>
      </c>
      <c r="AT3050" s="25">
        <v>0</v>
      </c>
      <c r="AU3050" s="25">
        <v>0</v>
      </c>
      <c r="AW3050" t="str">
        <f t="shared" si="249"/>
        <v>Phạm Thanh Hà</v>
      </c>
      <c r="AX3050" s="27" t="str">
        <f t="shared" si="250"/>
        <v xml:space="preserve">Đoàn Thị Trang </v>
      </c>
      <c r="AY3050" s="4" t="str">
        <f t="shared" ref="AY3050:AY3066" si="251">+B3050</f>
        <v>VIN+</v>
      </c>
    </row>
    <row r="3051" spans="1:51" outlineLevel="1" x14ac:dyDescent="0.25">
      <c r="A3051" s="4" t="s">
        <v>1104</v>
      </c>
      <c r="B3051" s="4" t="s">
        <v>797</v>
      </c>
      <c r="C3051" s="4" t="s">
        <v>451</v>
      </c>
      <c r="D3051" s="11" t="s">
        <v>775</v>
      </c>
      <c r="E3051" s="32" t="s">
        <v>540</v>
      </c>
      <c r="F3051" s="11" t="s">
        <v>710</v>
      </c>
      <c r="G3051" s="35">
        <v>5301063</v>
      </c>
      <c r="H3051" s="4" t="s">
        <v>4394</v>
      </c>
      <c r="I3051" s="4"/>
      <c r="J3051" s="4"/>
      <c r="K3051" s="4"/>
      <c r="L3051" s="4"/>
      <c r="M3051" s="33"/>
      <c r="N3051" s="38"/>
      <c r="O3051" s="33"/>
      <c r="P3051" s="244">
        <f t="shared" si="248"/>
        <v>0</v>
      </c>
      <c r="Q3051" s="25"/>
      <c r="R3051" s="25"/>
      <c r="S3051" s="25"/>
      <c r="T3051" s="109"/>
      <c r="U3051" s="25"/>
      <c r="V3051" s="25"/>
      <c r="W3051" s="25"/>
      <c r="X3051" s="25">
        <v>0</v>
      </c>
      <c r="Y3051" s="25"/>
      <c r="Z3051" s="25">
        <v>0</v>
      </c>
      <c r="AA3051" s="109"/>
      <c r="AB3051" s="25">
        <v>0</v>
      </c>
      <c r="AC3051" s="25">
        <v>0</v>
      </c>
      <c r="AD3051" s="25">
        <v>0</v>
      </c>
      <c r="AE3051" s="25">
        <v>0</v>
      </c>
      <c r="AF3051" s="25">
        <v>0</v>
      </c>
      <c r="AG3051" s="25">
        <v>0</v>
      </c>
      <c r="AH3051" s="109"/>
      <c r="AI3051" s="25">
        <v>0</v>
      </c>
      <c r="AJ3051" s="25">
        <v>0</v>
      </c>
      <c r="AK3051" s="123">
        <v>0</v>
      </c>
      <c r="AL3051" s="25">
        <v>0</v>
      </c>
      <c r="AM3051" s="25">
        <v>0</v>
      </c>
      <c r="AN3051" s="25">
        <v>0</v>
      </c>
      <c r="AO3051" s="109"/>
      <c r="AP3051" s="25">
        <v>0</v>
      </c>
      <c r="AQ3051" s="25">
        <v>0</v>
      </c>
      <c r="AR3051" s="25">
        <v>0</v>
      </c>
      <c r="AS3051" s="25">
        <v>0</v>
      </c>
      <c r="AT3051" s="25">
        <v>0</v>
      </c>
      <c r="AU3051" s="25">
        <v>0</v>
      </c>
      <c r="AW3051" t="str">
        <f t="shared" si="249"/>
        <v>Phạm Thanh Hà</v>
      </c>
      <c r="AX3051" s="27" t="str">
        <f t="shared" si="250"/>
        <v xml:space="preserve">Đoàn Thị Trang </v>
      </c>
      <c r="AY3051" s="4" t="str">
        <f t="shared" si="251"/>
        <v>VIN+</v>
      </c>
    </row>
    <row r="3052" spans="1:51" outlineLevel="1" x14ac:dyDescent="0.25">
      <c r="A3052" s="4" t="s">
        <v>1104</v>
      </c>
      <c r="B3052" s="4" t="s">
        <v>797</v>
      </c>
      <c r="C3052" s="4" t="s">
        <v>451</v>
      </c>
      <c r="D3052" s="11" t="s">
        <v>775</v>
      </c>
      <c r="E3052" s="32" t="s">
        <v>540</v>
      </c>
      <c r="F3052" s="11" t="s">
        <v>710</v>
      </c>
      <c r="G3052" s="35">
        <v>5301018</v>
      </c>
      <c r="H3052" s="4" t="s">
        <v>4395</v>
      </c>
      <c r="I3052" s="4"/>
      <c r="J3052" s="4"/>
      <c r="K3052" s="4"/>
      <c r="L3052" s="4"/>
      <c r="M3052" s="33"/>
      <c r="N3052" s="38"/>
      <c r="O3052" s="33"/>
      <c r="P3052" s="244">
        <f t="shared" si="248"/>
        <v>597.52099999999996</v>
      </c>
      <c r="Q3052" s="25"/>
      <c r="R3052" s="25"/>
      <c r="S3052" s="25"/>
      <c r="T3052" s="109"/>
      <c r="U3052" s="25"/>
      <c r="V3052" s="25"/>
      <c r="W3052" s="25"/>
      <c r="X3052" s="25">
        <v>0</v>
      </c>
      <c r="Y3052" s="25"/>
      <c r="Z3052" s="25">
        <v>0</v>
      </c>
      <c r="AA3052" s="109"/>
      <c r="AB3052" s="25">
        <v>0</v>
      </c>
      <c r="AC3052" s="25">
        <v>0</v>
      </c>
      <c r="AD3052" s="25">
        <v>0</v>
      </c>
      <c r="AE3052" s="25">
        <v>0</v>
      </c>
      <c r="AF3052" s="25">
        <v>0</v>
      </c>
      <c r="AG3052" s="25">
        <v>0</v>
      </c>
      <c r="AH3052" s="109"/>
      <c r="AI3052" s="25">
        <v>0</v>
      </c>
      <c r="AJ3052" s="25">
        <v>597.52099999999996</v>
      </c>
      <c r="AK3052" s="123">
        <v>0</v>
      </c>
      <c r="AL3052" s="25">
        <v>0</v>
      </c>
      <c r="AM3052" s="25">
        <v>0</v>
      </c>
      <c r="AN3052" s="25">
        <v>0</v>
      </c>
      <c r="AO3052" s="109"/>
      <c r="AP3052" s="25">
        <v>0</v>
      </c>
      <c r="AQ3052" s="25">
        <v>0</v>
      </c>
      <c r="AR3052" s="25">
        <v>0</v>
      </c>
      <c r="AS3052" s="25">
        <v>0</v>
      </c>
      <c r="AT3052" s="25">
        <v>0</v>
      </c>
      <c r="AU3052" s="25">
        <v>0</v>
      </c>
      <c r="AW3052" t="str">
        <f t="shared" si="249"/>
        <v>Phạm Thanh Hà</v>
      </c>
      <c r="AX3052" s="27" t="str">
        <f t="shared" si="250"/>
        <v xml:space="preserve">Đoàn Thị Trang </v>
      </c>
      <c r="AY3052" s="4" t="str">
        <f t="shared" si="251"/>
        <v>VIN+</v>
      </c>
    </row>
    <row r="3053" spans="1:51" outlineLevel="1" x14ac:dyDescent="0.25">
      <c r="A3053" s="4" t="s">
        <v>1104</v>
      </c>
      <c r="B3053" s="4" t="s">
        <v>797</v>
      </c>
      <c r="C3053" s="4" t="s">
        <v>451</v>
      </c>
      <c r="D3053" s="11" t="s">
        <v>775</v>
      </c>
      <c r="E3053" s="32" t="s">
        <v>540</v>
      </c>
      <c r="F3053" s="11" t="s">
        <v>710</v>
      </c>
      <c r="G3053" s="35">
        <v>5295160</v>
      </c>
      <c r="H3053" s="4" t="s">
        <v>4396</v>
      </c>
      <c r="I3053" s="4"/>
      <c r="J3053" s="4"/>
      <c r="K3053" s="4"/>
      <c r="L3053" s="4"/>
      <c r="M3053" s="33"/>
      <c r="N3053" s="38"/>
      <c r="O3053" s="33"/>
      <c r="P3053" s="244">
        <f t="shared" si="248"/>
        <v>0</v>
      </c>
      <c r="Q3053" s="25"/>
      <c r="R3053" s="25"/>
      <c r="S3053" s="25"/>
      <c r="T3053" s="109"/>
      <c r="U3053" s="25"/>
      <c r="V3053" s="25"/>
      <c r="W3053" s="25"/>
      <c r="X3053" s="25">
        <v>0</v>
      </c>
      <c r="Y3053" s="25"/>
      <c r="Z3053" s="25">
        <v>0</v>
      </c>
      <c r="AA3053" s="109"/>
      <c r="AB3053" s="25">
        <v>0</v>
      </c>
      <c r="AC3053" s="25">
        <v>0</v>
      </c>
      <c r="AD3053" s="25">
        <v>0</v>
      </c>
      <c r="AE3053" s="25">
        <v>0</v>
      </c>
      <c r="AF3053" s="25">
        <v>0</v>
      </c>
      <c r="AG3053" s="25">
        <v>0</v>
      </c>
      <c r="AH3053" s="109"/>
      <c r="AI3053" s="25">
        <v>0</v>
      </c>
      <c r="AJ3053" s="25">
        <v>0</v>
      </c>
      <c r="AK3053" s="123">
        <v>0</v>
      </c>
      <c r="AL3053" s="25">
        <v>0</v>
      </c>
      <c r="AM3053" s="25">
        <v>0</v>
      </c>
      <c r="AN3053" s="25">
        <v>0</v>
      </c>
      <c r="AO3053" s="109"/>
      <c r="AP3053" s="25">
        <v>0</v>
      </c>
      <c r="AQ3053" s="25">
        <v>0</v>
      </c>
      <c r="AR3053" s="25">
        <v>0</v>
      </c>
      <c r="AS3053" s="25">
        <v>0</v>
      </c>
      <c r="AT3053" s="25">
        <v>0</v>
      </c>
      <c r="AU3053" s="25">
        <v>0</v>
      </c>
      <c r="AW3053" t="str">
        <f t="shared" si="249"/>
        <v>Phạm Thanh Hà</v>
      </c>
      <c r="AX3053" s="27" t="str">
        <f t="shared" si="250"/>
        <v xml:space="preserve">Đoàn Thị Trang </v>
      </c>
      <c r="AY3053" s="4" t="str">
        <f t="shared" si="251"/>
        <v>VIN+</v>
      </c>
    </row>
    <row r="3054" spans="1:51" outlineLevel="1" x14ac:dyDescent="0.25">
      <c r="A3054" s="4" t="s">
        <v>1104</v>
      </c>
      <c r="B3054" s="4" t="s">
        <v>797</v>
      </c>
      <c r="C3054" s="4" t="s">
        <v>451</v>
      </c>
      <c r="D3054" s="11" t="s">
        <v>775</v>
      </c>
      <c r="E3054" s="32" t="s">
        <v>540</v>
      </c>
      <c r="F3054" s="11" t="s">
        <v>710</v>
      </c>
      <c r="G3054" s="35">
        <v>5301506</v>
      </c>
      <c r="H3054" s="4" t="s">
        <v>4397</v>
      </c>
      <c r="I3054" s="4"/>
      <c r="J3054" s="4"/>
      <c r="K3054" s="4"/>
      <c r="L3054" s="4"/>
      <c r="M3054" s="33"/>
      <c r="N3054" s="38"/>
      <c r="O3054" s="33"/>
      <c r="P3054" s="244">
        <f t="shared" si="248"/>
        <v>0</v>
      </c>
      <c r="Q3054" s="25"/>
      <c r="R3054" s="25"/>
      <c r="S3054" s="25"/>
      <c r="T3054" s="109"/>
      <c r="U3054" s="25"/>
      <c r="V3054" s="25"/>
      <c r="W3054" s="25"/>
      <c r="X3054" s="25">
        <v>0</v>
      </c>
      <c r="Y3054" s="25"/>
      <c r="Z3054" s="25">
        <v>0</v>
      </c>
      <c r="AA3054" s="109"/>
      <c r="AB3054" s="25">
        <v>0</v>
      </c>
      <c r="AC3054" s="25">
        <v>0</v>
      </c>
      <c r="AD3054" s="25">
        <v>0</v>
      </c>
      <c r="AE3054" s="25">
        <v>0</v>
      </c>
      <c r="AF3054" s="25">
        <v>0</v>
      </c>
      <c r="AG3054" s="25">
        <v>0</v>
      </c>
      <c r="AH3054" s="109"/>
      <c r="AI3054" s="25">
        <v>0</v>
      </c>
      <c r="AJ3054" s="25">
        <v>0</v>
      </c>
      <c r="AK3054" s="123">
        <v>0</v>
      </c>
      <c r="AL3054" s="25">
        <v>0</v>
      </c>
      <c r="AM3054" s="25">
        <v>0</v>
      </c>
      <c r="AN3054" s="25">
        <v>0</v>
      </c>
      <c r="AO3054" s="109"/>
      <c r="AP3054" s="25">
        <v>0</v>
      </c>
      <c r="AQ3054" s="25">
        <v>0</v>
      </c>
      <c r="AR3054" s="25">
        <v>0</v>
      </c>
      <c r="AS3054" s="25">
        <v>0</v>
      </c>
      <c r="AT3054" s="25">
        <v>0</v>
      </c>
      <c r="AU3054" s="25">
        <v>0</v>
      </c>
      <c r="AW3054" t="str">
        <f t="shared" si="249"/>
        <v>Phạm Thanh Hà</v>
      </c>
      <c r="AX3054" s="27" t="str">
        <f t="shared" si="250"/>
        <v xml:space="preserve">Đoàn Thị Trang </v>
      </c>
      <c r="AY3054" s="4" t="str">
        <f t="shared" si="251"/>
        <v>VIN+</v>
      </c>
    </row>
    <row r="3055" spans="1:51" outlineLevel="1" x14ac:dyDescent="0.25">
      <c r="A3055" s="4" t="s">
        <v>1104</v>
      </c>
      <c r="B3055" s="4" t="s">
        <v>797</v>
      </c>
      <c r="C3055" s="4" t="s">
        <v>451</v>
      </c>
      <c r="D3055" s="11" t="s">
        <v>775</v>
      </c>
      <c r="E3055" s="32" t="s">
        <v>540</v>
      </c>
      <c r="F3055" s="11" t="s">
        <v>710</v>
      </c>
      <c r="G3055" s="35">
        <v>5297625</v>
      </c>
      <c r="H3055" s="4" t="s">
        <v>4398</v>
      </c>
      <c r="I3055" s="4"/>
      <c r="J3055" s="4"/>
      <c r="K3055" s="4"/>
      <c r="L3055" s="4"/>
      <c r="M3055" s="33"/>
      <c r="N3055" s="38"/>
      <c r="O3055" s="33"/>
      <c r="P3055" s="244">
        <f t="shared" si="248"/>
        <v>0</v>
      </c>
      <c r="Q3055" s="25"/>
      <c r="R3055" s="25"/>
      <c r="S3055" s="25"/>
      <c r="T3055" s="109"/>
      <c r="U3055" s="25"/>
      <c r="V3055" s="25"/>
      <c r="W3055" s="25"/>
      <c r="X3055" s="25">
        <v>0</v>
      </c>
      <c r="Y3055" s="25"/>
      <c r="Z3055" s="25">
        <v>0</v>
      </c>
      <c r="AA3055" s="109"/>
      <c r="AB3055" s="25">
        <v>0</v>
      </c>
      <c r="AC3055" s="25">
        <v>0</v>
      </c>
      <c r="AD3055" s="25">
        <v>0</v>
      </c>
      <c r="AE3055" s="25">
        <v>0</v>
      </c>
      <c r="AF3055" s="25">
        <v>0</v>
      </c>
      <c r="AG3055" s="25">
        <v>0</v>
      </c>
      <c r="AH3055" s="109"/>
      <c r="AI3055" s="25">
        <v>0</v>
      </c>
      <c r="AJ3055" s="25">
        <v>0</v>
      </c>
      <c r="AK3055" s="123">
        <v>0</v>
      </c>
      <c r="AL3055" s="25">
        <v>0</v>
      </c>
      <c r="AM3055" s="25">
        <v>0</v>
      </c>
      <c r="AN3055" s="25">
        <v>0</v>
      </c>
      <c r="AO3055" s="109"/>
      <c r="AP3055" s="25">
        <v>0</v>
      </c>
      <c r="AQ3055" s="25">
        <v>0</v>
      </c>
      <c r="AR3055" s="25">
        <v>0</v>
      </c>
      <c r="AS3055" s="25">
        <v>0</v>
      </c>
      <c r="AT3055" s="25">
        <v>0</v>
      </c>
      <c r="AU3055" s="25">
        <v>0</v>
      </c>
      <c r="AW3055" t="str">
        <f t="shared" si="249"/>
        <v>Phạm Thanh Hà</v>
      </c>
      <c r="AX3055" s="27" t="str">
        <f t="shared" si="250"/>
        <v xml:space="preserve">Đoàn Thị Trang </v>
      </c>
      <c r="AY3055" s="4" t="str">
        <f t="shared" si="251"/>
        <v>VIN+</v>
      </c>
    </row>
    <row r="3056" spans="1:51" outlineLevel="1" x14ac:dyDescent="0.25">
      <c r="A3056" s="4" t="s">
        <v>1104</v>
      </c>
      <c r="B3056" s="4" t="s">
        <v>797</v>
      </c>
      <c r="C3056" s="4" t="s">
        <v>451</v>
      </c>
      <c r="D3056" s="11" t="s">
        <v>775</v>
      </c>
      <c r="E3056" s="32" t="s">
        <v>540</v>
      </c>
      <c r="F3056" s="11" t="s">
        <v>710</v>
      </c>
      <c r="G3056" s="35">
        <v>5301700</v>
      </c>
      <c r="H3056" s="4" t="s">
        <v>4399</v>
      </c>
      <c r="I3056" s="4"/>
      <c r="J3056" s="4"/>
      <c r="K3056" s="4"/>
      <c r="L3056" s="4"/>
      <c r="M3056" s="33"/>
      <c r="N3056" s="38"/>
      <c r="O3056" s="33"/>
      <c r="P3056" s="244">
        <f t="shared" si="248"/>
        <v>0</v>
      </c>
      <c r="Q3056" s="25"/>
      <c r="R3056" s="25"/>
      <c r="S3056" s="25"/>
      <c r="T3056" s="109"/>
      <c r="U3056" s="25"/>
      <c r="V3056" s="25"/>
      <c r="W3056" s="25"/>
      <c r="X3056" s="25">
        <v>0</v>
      </c>
      <c r="Y3056" s="25"/>
      <c r="Z3056" s="25">
        <v>0</v>
      </c>
      <c r="AA3056" s="109"/>
      <c r="AB3056" s="25">
        <v>0</v>
      </c>
      <c r="AC3056" s="25">
        <v>0</v>
      </c>
      <c r="AD3056" s="25">
        <v>0</v>
      </c>
      <c r="AE3056" s="25">
        <v>0</v>
      </c>
      <c r="AF3056" s="25">
        <v>0</v>
      </c>
      <c r="AG3056" s="25">
        <v>0</v>
      </c>
      <c r="AH3056" s="109"/>
      <c r="AI3056" s="25">
        <v>0</v>
      </c>
      <c r="AJ3056" s="25">
        <v>0</v>
      </c>
      <c r="AK3056" s="123">
        <v>0</v>
      </c>
      <c r="AL3056" s="25">
        <v>0</v>
      </c>
      <c r="AM3056" s="25">
        <v>0</v>
      </c>
      <c r="AN3056" s="25">
        <v>0</v>
      </c>
      <c r="AO3056" s="109"/>
      <c r="AP3056" s="25">
        <v>0</v>
      </c>
      <c r="AQ3056" s="25">
        <v>0</v>
      </c>
      <c r="AR3056" s="25">
        <v>0</v>
      </c>
      <c r="AS3056" s="25">
        <v>0</v>
      </c>
      <c r="AT3056" s="25">
        <v>0</v>
      </c>
      <c r="AU3056" s="25">
        <v>0</v>
      </c>
      <c r="AW3056" t="str">
        <f t="shared" si="249"/>
        <v>Phạm Thanh Hà</v>
      </c>
      <c r="AX3056" s="27" t="str">
        <f t="shared" si="250"/>
        <v xml:space="preserve">Đoàn Thị Trang </v>
      </c>
      <c r="AY3056" s="4" t="str">
        <f t="shared" si="251"/>
        <v>VIN+</v>
      </c>
    </row>
    <row r="3057" spans="1:51" outlineLevel="1" x14ac:dyDescent="0.25">
      <c r="A3057" s="4" t="s">
        <v>1104</v>
      </c>
      <c r="B3057" s="4" t="s">
        <v>797</v>
      </c>
      <c r="C3057" s="4" t="s">
        <v>451</v>
      </c>
      <c r="D3057" s="11" t="s">
        <v>775</v>
      </c>
      <c r="E3057" s="32" t="s">
        <v>540</v>
      </c>
      <c r="F3057" s="11" t="s">
        <v>710</v>
      </c>
      <c r="G3057" s="35">
        <v>5301267</v>
      </c>
      <c r="H3057" s="4" t="s">
        <v>4400</v>
      </c>
      <c r="I3057" s="4"/>
      <c r="J3057" s="4"/>
      <c r="K3057" s="4"/>
      <c r="L3057" s="4"/>
      <c r="M3057" s="33"/>
      <c r="N3057" s="38"/>
      <c r="O3057" s="33"/>
      <c r="P3057" s="244">
        <f t="shared" si="248"/>
        <v>0</v>
      </c>
      <c r="Q3057" s="25"/>
      <c r="R3057" s="25"/>
      <c r="S3057" s="25"/>
      <c r="T3057" s="109"/>
      <c r="U3057" s="25"/>
      <c r="V3057" s="25"/>
      <c r="W3057" s="25"/>
      <c r="X3057" s="25">
        <v>0</v>
      </c>
      <c r="Y3057" s="25"/>
      <c r="Z3057" s="25">
        <v>0</v>
      </c>
      <c r="AA3057" s="109"/>
      <c r="AB3057" s="25">
        <v>0</v>
      </c>
      <c r="AC3057" s="25">
        <v>0</v>
      </c>
      <c r="AD3057" s="25">
        <v>0</v>
      </c>
      <c r="AE3057" s="25">
        <v>0</v>
      </c>
      <c r="AF3057" s="25">
        <v>0</v>
      </c>
      <c r="AG3057" s="25">
        <v>0</v>
      </c>
      <c r="AH3057" s="109"/>
      <c r="AI3057" s="25">
        <v>0</v>
      </c>
      <c r="AJ3057" s="25">
        <v>0</v>
      </c>
      <c r="AK3057" s="123">
        <v>0</v>
      </c>
      <c r="AL3057" s="25">
        <v>0</v>
      </c>
      <c r="AM3057" s="25">
        <v>0</v>
      </c>
      <c r="AN3057" s="25">
        <v>0</v>
      </c>
      <c r="AO3057" s="109"/>
      <c r="AP3057" s="25">
        <v>0</v>
      </c>
      <c r="AQ3057" s="25">
        <v>0</v>
      </c>
      <c r="AR3057" s="25">
        <v>0</v>
      </c>
      <c r="AS3057" s="25">
        <v>0</v>
      </c>
      <c r="AT3057" s="25">
        <v>0</v>
      </c>
      <c r="AU3057" s="25">
        <v>0</v>
      </c>
      <c r="AW3057" t="str">
        <f t="shared" si="249"/>
        <v>Phạm Thanh Hà</v>
      </c>
      <c r="AX3057" s="27" t="str">
        <f t="shared" si="250"/>
        <v xml:space="preserve">Đoàn Thị Trang </v>
      </c>
      <c r="AY3057" s="4" t="str">
        <f t="shared" si="251"/>
        <v>VIN+</v>
      </c>
    </row>
    <row r="3058" spans="1:51" x14ac:dyDescent="0.25">
      <c r="A3058" s="4" t="s">
        <v>1104</v>
      </c>
      <c r="B3058" s="4" t="s">
        <v>797</v>
      </c>
      <c r="C3058" s="4" t="s">
        <v>451</v>
      </c>
      <c r="D3058" s="11" t="s">
        <v>775</v>
      </c>
      <c r="E3058" s="32" t="s">
        <v>540</v>
      </c>
      <c r="F3058" s="11" t="s">
        <v>710</v>
      </c>
      <c r="G3058" s="35">
        <v>5301779</v>
      </c>
      <c r="H3058" s="4" t="s">
        <v>4401</v>
      </c>
      <c r="I3058" s="4"/>
      <c r="J3058" s="4"/>
      <c r="K3058" s="4"/>
      <c r="L3058" s="4"/>
      <c r="M3058" s="33"/>
      <c r="N3058" s="38"/>
      <c r="O3058" s="33"/>
      <c r="P3058" s="244">
        <f t="shared" si="248"/>
        <v>657.52600000000007</v>
      </c>
      <c r="Q3058" s="25"/>
      <c r="R3058" s="25"/>
      <c r="S3058" s="25"/>
      <c r="T3058" s="109"/>
      <c r="U3058" s="25"/>
      <c r="V3058" s="25"/>
      <c r="W3058" s="25"/>
      <c r="X3058" s="25">
        <v>0</v>
      </c>
      <c r="Y3058" s="25"/>
      <c r="Z3058" s="25">
        <v>0</v>
      </c>
      <c r="AA3058" s="109"/>
      <c r="AB3058" s="25">
        <v>0</v>
      </c>
      <c r="AC3058" s="25">
        <v>0</v>
      </c>
      <c r="AD3058" s="25">
        <v>0</v>
      </c>
      <c r="AE3058" s="25">
        <v>0</v>
      </c>
      <c r="AF3058" s="25">
        <v>0</v>
      </c>
      <c r="AG3058" s="25">
        <v>0</v>
      </c>
      <c r="AH3058" s="109"/>
      <c r="AI3058" s="25">
        <v>0</v>
      </c>
      <c r="AJ3058" s="25">
        <v>238.464</v>
      </c>
      <c r="AK3058" s="123">
        <v>0</v>
      </c>
      <c r="AL3058" s="25">
        <v>0</v>
      </c>
      <c r="AM3058" s="25">
        <v>0</v>
      </c>
      <c r="AN3058" s="25">
        <v>0</v>
      </c>
      <c r="AO3058" s="109"/>
      <c r="AP3058" s="25">
        <v>0</v>
      </c>
      <c r="AQ3058" s="25">
        <v>0</v>
      </c>
      <c r="AR3058" s="25">
        <v>0</v>
      </c>
      <c r="AS3058" s="25">
        <v>419.06200000000001</v>
      </c>
      <c r="AT3058" s="25">
        <v>0</v>
      </c>
      <c r="AU3058" s="25">
        <v>0</v>
      </c>
      <c r="AW3058" t="str">
        <f t="shared" si="249"/>
        <v>Phạm Thanh Hà</v>
      </c>
      <c r="AX3058" s="27" t="str">
        <f t="shared" si="250"/>
        <v xml:space="preserve">Đoàn Thị Trang </v>
      </c>
      <c r="AY3058" s="4" t="str">
        <f t="shared" si="251"/>
        <v>VIN+</v>
      </c>
    </row>
    <row r="3059" spans="1:51" x14ac:dyDescent="0.25">
      <c r="A3059" s="4" t="s">
        <v>1104</v>
      </c>
      <c r="B3059" s="4" t="s">
        <v>797</v>
      </c>
      <c r="C3059" s="4" t="s">
        <v>451</v>
      </c>
      <c r="D3059" s="11" t="s">
        <v>775</v>
      </c>
      <c r="E3059" s="32" t="s">
        <v>540</v>
      </c>
      <c r="F3059" s="11" t="s">
        <v>710</v>
      </c>
      <c r="G3059" s="35">
        <v>5331860</v>
      </c>
      <c r="H3059" s="4" t="s">
        <v>5076</v>
      </c>
      <c r="I3059" s="4"/>
      <c r="J3059" s="4"/>
      <c r="K3059" s="4"/>
      <c r="L3059" s="4"/>
      <c r="M3059" s="33"/>
      <c r="N3059" s="38"/>
      <c r="O3059" s="33"/>
      <c r="P3059" s="244">
        <f t="shared" si="248"/>
        <v>359.05700000000002</v>
      </c>
      <c r="Q3059" s="25"/>
      <c r="R3059" s="25"/>
      <c r="S3059" s="25"/>
      <c r="T3059" s="109"/>
      <c r="U3059" s="25"/>
      <c r="V3059" s="25"/>
      <c r="W3059" s="25"/>
      <c r="X3059" s="25">
        <v>0</v>
      </c>
      <c r="Y3059" s="25"/>
      <c r="Z3059" s="25">
        <v>0</v>
      </c>
      <c r="AA3059" s="109"/>
      <c r="AB3059" s="25">
        <v>0</v>
      </c>
      <c r="AC3059" s="25">
        <v>0</v>
      </c>
      <c r="AD3059" s="25">
        <v>359.05700000000002</v>
      </c>
      <c r="AE3059" s="25">
        <v>0</v>
      </c>
      <c r="AF3059" s="25">
        <v>0</v>
      </c>
      <c r="AG3059" s="25">
        <v>0</v>
      </c>
      <c r="AH3059" s="109"/>
      <c r="AI3059" s="25">
        <v>0</v>
      </c>
      <c r="AJ3059" s="25">
        <v>0</v>
      </c>
      <c r="AK3059" s="123">
        <v>0</v>
      </c>
      <c r="AL3059" s="25">
        <v>0</v>
      </c>
      <c r="AM3059" s="25">
        <v>0</v>
      </c>
      <c r="AN3059" s="25">
        <v>0</v>
      </c>
      <c r="AO3059" s="109"/>
      <c r="AP3059" s="25">
        <v>0</v>
      </c>
      <c r="AQ3059" s="25">
        <v>0</v>
      </c>
      <c r="AR3059" s="25">
        <v>0</v>
      </c>
      <c r="AS3059" s="25">
        <v>0</v>
      </c>
      <c r="AT3059" s="25">
        <v>0</v>
      </c>
      <c r="AU3059" s="25">
        <v>0</v>
      </c>
      <c r="AW3059" t="str">
        <f t="shared" si="249"/>
        <v>Phạm Thanh Hà</v>
      </c>
      <c r="AX3059" s="27" t="str">
        <f t="shared" si="250"/>
        <v xml:space="preserve">Đoàn Thị Trang </v>
      </c>
      <c r="AY3059" s="4" t="str">
        <f t="shared" si="251"/>
        <v>VIN+</v>
      </c>
    </row>
    <row r="3060" spans="1:51" x14ac:dyDescent="0.25">
      <c r="A3060" s="4" t="s">
        <v>1104</v>
      </c>
      <c r="B3060" s="4" t="s">
        <v>797</v>
      </c>
      <c r="C3060" s="4" t="s">
        <v>451</v>
      </c>
      <c r="D3060" s="11" t="s">
        <v>775</v>
      </c>
      <c r="E3060" s="32" t="s">
        <v>540</v>
      </c>
      <c r="F3060" s="11" t="s">
        <v>710</v>
      </c>
      <c r="G3060" s="35">
        <v>5331967</v>
      </c>
      <c r="H3060" s="4" t="s">
        <v>5077</v>
      </c>
      <c r="I3060" s="4"/>
      <c r="J3060" s="4"/>
      <c r="K3060" s="4"/>
      <c r="L3060" s="4"/>
      <c r="M3060" s="33"/>
      <c r="N3060" s="38"/>
      <c r="O3060" s="33"/>
      <c r="P3060" s="244">
        <f t="shared" si="248"/>
        <v>1026.057</v>
      </c>
      <c r="Q3060" s="25"/>
      <c r="R3060" s="25"/>
      <c r="S3060" s="25"/>
      <c r="T3060" s="109"/>
      <c r="U3060" s="25"/>
      <c r="V3060" s="25"/>
      <c r="W3060" s="25"/>
      <c r="X3060" s="25"/>
      <c r="Y3060" s="25"/>
      <c r="Z3060" s="25"/>
      <c r="AA3060" s="109"/>
      <c r="AB3060" s="25"/>
      <c r="AC3060" s="25"/>
      <c r="AD3060" s="25">
        <v>238.464</v>
      </c>
      <c r="AE3060" s="25">
        <v>0</v>
      </c>
      <c r="AF3060" s="25">
        <v>0</v>
      </c>
      <c r="AG3060" s="25">
        <v>0</v>
      </c>
      <c r="AH3060" s="109"/>
      <c r="AI3060" s="25">
        <v>0</v>
      </c>
      <c r="AJ3060" s="25">
        <v>0</v>
      </c>
      <c r="AK3060" s="123">
        <v>0</v>
      </c>
      <c r="AL3060" s="25">
        <v>0</v>
      </c>
      <c r="AM3060" s="25">
        <v>0</v>
      </c>
      <c r="AN3060" s="25">
        <v>0</v>
      </c>
      <c r="AO3060" s="109"/>
      <c r="AP3060" s="25">
        <v>180.59800000000001</v>
      </c>
      <c r="AQ3060" s="25">
        <v>0</v>
      </c>
      <c r="AR3060" s="25">
        <v>0</v>
      </c>
      <c r="AS3060" s="25">
        <v>0</v>
      </c>
      <c r="AT3060" s="25">
        <v>0</v>
      </c>
      <c r="AU3060" s="25">
        <v>606.995</v>
      </c>
      <c r="AW3060" t="str">
        <f t="shared" si="249"/>
        <v>Phạm Thanh Hà</v>
      </c>
      <c r="AX3060" s="27" t="str">
        <f t="shared" si="250"/>
        <v xml:space="preserve">Đoàn Thị Trang </v>
      </c>
      <c r="AY3060" s="4" t="str">
        <f t="shared" si="251"/>
        <v>VIN+</v>
      </c>
    </row>
    <row r="3061" spans="1:51" x14ac:dyDescent="0.25">
      <c r="A3061" s="4" t="s">
        <v>1104</v>
      </c>
      <c r="B3061" s="4" t="s">
        <v>797</v>
      </c>
      <c r="C3061" s="4" t="s">
        <v>451</v>
      </c>
      <c r="D3061" s="11" t="s">
        <v>775</v>
      </c>
      <c r="E3061" s="32" t="s">
        <v>540</v>
      </c>
      <c r="F3061" s="11" t="s">
        <v>710</v>
      </c>
      <c r="G3061" s="35">
        <v>5135138</v>
      </c>
      <c r="H3061" s="4" t="s">
        <v>5087</v>
      </c>
      <c r="I3061" s="4"/>
      <c r="J3061" s="4"/>
      <c r="K3061" s="4"/>
      <c r="L3061" s="4"/>
      <c r="M3061" s="33"/>
      <c r="N3061" s="38"/>
      <c r="O3061" s="33"/>
      <c r="P3061" s="244">
        <f t="shared" si="248"/>
        <v>1081.616</v>
      </c>
      <c r="Q3061" s="25"/>
      <c r="R3061" s="25"/>
      <c r="S3061" s="25"/>
      <c r="T3061" s="109"/>
      <c r="U3061" s="25"/>
      <c r="V3061" s="25"/>
      <c r="W3061" s="25"/>
      <c r="X3061" s="25"/>
      <c r="Y3061" s="25"/>
      <c r="Z3061" s="25"/>
      <c r="AA3061" s="109"/>
      <c r="AB3061" s="25"/>
      <c r="AC3061" s="25"/>
      <c r="AD3061" s="25"/>
      <c r="AE3061" s="25">
        <v>901.01800000000003</v>
      </c>
      <c r="AF3061" s="25">
        <v>0</v>
      </c>
      <c r="AG3061" s="25">
        <v>0</v>
      </c>
      <c r="AH3061" s="109"/>
      <c r="AI3061" s="25">
        <v>0</v>
      </c>
      <c r="AJ3061" s="25">
        <v>0</v>
      </c>
      <c r="AK3061" s="123">
        <v>0</v>
      </c>
      <c r="AL3061" s="25">
        <v>0</v>
      </c>
      <c r="AM3061" s="25">
        <v>0</v>
      </c>
      <c r="AN3061" s="25">
        <v>0</v>
      </c>
      <c r="AO3061" s="109"/>
      <c r="AP3061" s="25">
        <v>0</v>
      </c>
      <c r="AQ3061" s="25">
        <v>0</v>
      </c>
      <c r="AR3061" s="25">
        <v>0</v>
      </c>
      <c r="AS3061" s="25">
        <v>180.59800000000001</v>
      </c>
      <c r="AT3061" s="25">
        <v>0</v>
      </c>
      <c r="AU3061" s="25">
        <v>0</v>
      </c>
      <c r="AW3061" t="str">
        <f t="shared" si="249"/>
        <v>Phạm Thanh Hà</v>
      </c>
      <c r="AX3061" s="27" t="str">
        <f t="shared" si="250"/>
        <v xml:space="preserve">Đoàn Thị Trang </v>
      </c>
      <c r="AY3061" s="4" t="str">
        <f t="shared" si="251"/>
        <v>VIN+</v>
      </c>
    </row>
    <row r="3062" spans="1:51" x14ac:dyDescent="0.25">
      <c r="A3062" s="4" t="s">
        <v>1104</v>
      </c>
      <c r="B3062" s="4" t="s">
        <v>797</v>
      </c>
      <c r="C3062" s="4" t="s">
        <v>451</v>
      </c>
      <c r="D3062" s="11" t="s">
        <v>775</v>
      </c>
      <c r="E3062" s="32" t="s">
        <v>540</v>
      </c>
      <c r="F3062" s="11" t="s">
        <v>710</v>
      </c>
      <c r="G3062" s="35">
        <v>5272086</v>
      </c>
      <c r="H3062" s="4" t="s">
        <v>5088</v>
      </c>
      <c r="I3062" s="4"/>
      <c r="J3062" s="4"/>
      <c r="K3062" s="4"/>
      <c r="L3062" s="4"/>
      <c r="M3062" s="33"/>
      <c r="N3062" s="38"/>
      <c r="O3062" s="33"/>
      <c r="P3062" s="244">
        <f t="shared" si="248"/>
        <v>597.52099999999996</v>
      </c>
      <c r="Q3062" s="25"/>
      <c r="R3062" s="25"/>
      <c r="S3062" s="25"/>
      <c r="T3062" s="109"/>
      <c r="U3062" s="25"/>
      <c r="V3062" s="25"/>
      <c r="W3062" s="25"/>
      <c r="X3062" s="25"/>
      <c r="Y3062" s="25"/>
      <c r="Z3062" s="25"/>
      <c r="AA3062" s="109"/>
      <c r="AB3062" s="25"/>
      <c r="AC3062" s="25"/>
      <c r="AD3062" s="25"/>
      <c r="AE3062" s="25">
        <v>597.52099999999996</v>
      </c>
      <c r="AF3062" s="25">
        <v>0</v>
      </c>
      <c r="AG3062" s="25">
        <v>0</v>
      </c>
      <c r="AH3062" s="109"/>
      <c r="AI3062" s="25">
        <v>0</v>
      </c>
      <c r="AJ3062" s="25">
        <v>0</v>
      </c>
      <c r="AK3062" s="123">
        <v>0</v>
      </c>
      <c r="AL3062" s="25">
        <v>0</v>
      </c>
      <c r="AM3062" s="25">
        <v>0</v>
      </c>
      <c r="AN3062" s="25">
        <v>0</v>
      </c>
      <c r="AO3062" s="109"/>
      <c r="AP3062" s="25">
        <v>0</v>
      </c>
      <c r="AQ3062" s="25">
        <v>0</v>
      </c>
      <c r="AR3062" s="25">
        <v>0</v>
      </c>
      <c r="AS3062" s="25">
        <v>0</v>
      </c>
      <c r="AT3062" s="25">
        <v>0</v>
      </c>
      <c r="AU3062" s="25">
        <v>0</v>
      </c>
      <c r="AW3062" t="str">
        <f t="shared" si="249"/>
        <v>Phạm Thanh Hà</v>
      </c>
      <c r="AX3062" s="27" t="str">
        <f t="shared" si="250"/>
        <v xml:space="preserve">Đoàn Thị Trang </v>
      </c>
      <c r="AY3062" s="4" t="str">
        <f t="shared" si="251"/>
        <v>VIN+</v>
      </c>
    </row>
    <row r="3063" spans="1:51" x14ac:dyDescent="0.25">
      <c r="A3063" s="4" t="s">
        <v>1104</v>
      </c>
      <c r="B3063" s="4" t="s">
        <v>797</v>
      </c>
      <c r="C3063" s="4" t="s">
        <v>451</v>
      </c>
      <c r="D3063" s="11" t="s">
        <v>775</v>
      </c>
      <c r="E3063" s="32" t="s">
        <v>540</v>
      </c>
      <c r="F3063" s="11" t="s">
        <v>710</v>
      </c>
      <c r="G3063" s="35">
        <v>5300095</v>
      </c>
      <c r="H3063" s="4" t="s">
        <v>5090</v>
      </c>
      <c r="I3063" s="4"/>
      <c r="J3063" s="4"/>
      <c r="K3063" s="4"/>
      <c r="L3063" s="4"/>
      <c r="M3063" s="33"/>
      <c r="N3063" s="38"/>
      <c r="O3063" s="33"/>
      <c r="P3063" s="244">
        <f t="shared" si="248"/>
        <v>238.464</v>
      </c>
      <c r="Q3063" s="25"/>
      <c r="R3063" s="25"/>
      <c r="S3063" s="25"/>
      <c r="T3063" s="109"/>
      <c r="U3063" s="25"/>
      <c r="V3063" s="25"/>
      <c r="W3063" s="25"/>
      <c r="X3063" s="25"/>
      <c r="Y3063" s="25"/>
      <c r="Z3063" s="25"/>
      <c r="AA3063" s="109"/>
      <c r="AB3063" s="25"/>
      <c r="AC3063" s="25"/>
      <c r="AD3063" s="25"/>
      <c r="AE3063" s="25">
        <v>238.464</v>
      </c>
      <c r="AF3063" s="25">
        <v>0</v>
      </c>
      <c r="AG3063" s="25">
        <v>0</v>
      </c>
      <c r="AH3063" s="109"/>
      <c r="AI3063" s="25">
        <v>0</v>
      </c>
      <c r="AJ3063" s="25">
        <v>0</v>
      </c>
      <c r="AK3063" s="123">
        <v>0</v>
      </c>
      <c r="AL3063" s="25">
        <v>0</v>
      </c>
      <c r="AM3063" s="25">
        <v>0</v>
      </c>
      <c r="AN3063" s="25">
        <v>0</v>
      </c>
      <c r="AO3063" s="109"/>
      <c r="AP3063" s="25">
        <v>0</v>
      </c>
      <c r="AQ3063" s="25">
        <v>0</v>
      </c>
      <c r="AR3063" s="25">
        <v>0</v>
      </c>
      <c r="AS3063" s="25">
        <v>0</v>
      </c>
      <c r="AT3063" s="25">
        <v>0</v>
      </c>
      <c r="AU3063" s="25">
        <v>0</v>
      </c>
      <c r="AW3063" t="str">
        <f t="shared" si="249"/>
        <v>Phạm Thanh Hà</v>
      </c>
      <c r="AX3063" s="27" t="str">
        <f t="shared" si="250"/>
        <v xml:space="preserve">Đoàn Thị Trang </v>
      </c>
      <c r="AY3063" s="4" t="str">
        <f t="shared" si="251"/>
        <v>VIN+</v>
      </c>
    </row>
    <row r="3064" spans="1:51" x14ac:dyDescent="0.25">
      <c r="A3064" s="4" t="s">
        <v>1104</v>
      </c>
      <c r="B3064" s="4" t="s">
        <v>797</v>
      </c>
      <c r="C3064" s="4" t="s">
        <v>451</v>
      </c>
      <c r="D3064" s="11" t="s">
        <v>775</v>
      </c>
      <c r="E3064" s="32" t="s">
        <v>540</v>
      </c>
      <c r="F3064" s="11" t="s">
        <v>710</v>
      </c>
      <c r="G3064" s="35">
        <v>5301959</v>
      </c>
      <c r="H3064" s="4" t="s">
        <v>5243</v>
      </c>
      <c r="I3064" s="4"/>
      <c r="J3064" s="4"/>
      <c r="K3064" s="4"/>
      <c r="L3064" s="4"/>
      <c r="M3064" s="33"/>
      <c r="N3064" s="38"/>
      <c r="O3064" s="33"/>
      <c r="P3064" s="244">
        <f t="shared" si="248"/>
        <v>958.71600000000001</v>
      </c>
      <c r="Q3064" s="25"/>
      <c r="R3064" s="25"/>
      <c r="S3064" s="25"/>
      <c r="T3064" s="109"/>
      <c r="U3064" s="25"/>
      <c r="V3064" s="25"/>
      <c r="W3064" s="25"/>
      <c r="X3064" s="25"/>
      <c r="Y3064" s="25"/>
      <c r="Z3064" s="25"/>
      <c r="AA3064" s="109"/>
      <c r="AB3064" s="25"/>
      <c r="AC3064" s="25"/>
      <c r="AD3064" s="25"/>
      <c r="AE3064" s="25">
        <v>0</v>
      </c>
      <c r="AF3064" s="25">
        <v>0</v>
      </c>
      <c r="AG3064" s="25">
        <v>958.71600000000001</v>
      </c>
      <c r="AH3064" s="109"/>
      <c r="AI3064" s="25">
        <v>0</v>
      </c>
      <c r="AJ3064" s="25">
        <v>0</v>
      </c>
      <c r="AK3064" s="123">
        <v>0</v>
      </c>
      <c r="AL3064" s="25">
        <v>0</v>
      </c>
      <c r="AM3064" s="25">
        <v>0</v>
      </c>
      <c r="AN3064" s="25">
        <v>0</v>
      </c>
      <c r="AO3064" s="109"/>
      <c r="AP3064" s="25">
        <v>0</v>
      </c>
      <c r="AQ3064" s="25">
        <v>0</v>
      </c>
      <c r="AR3064" s="25">
        <v>0</v>
      </c>
      <c r="AS3064" s="25">
        <v>0</v>
      </c>
      <c r="AT3064" s="25">
        <v>0</v>
      </c>
      <c r="AU3064" s="25">
        <v>0</v>
      </c>
      <c r="AW3064" t="str">
        <f t="shared" si="249"/>
        <v>Phạm Thanh Hà</v>
      </c>
      <c r="AX3064" s="27" t="str">
        <f t="shared" si="250"/>
        <v xml:space="preserve">Đoàn Thị Trang </v>
      </c>
      <c r="AY3064" s="4" t="str">
        <f t="shared" si="251"/>
        <v>VIN+</v>
      </c>
    </row>
    <row r="3065" spans="1:51" x14ac:dyDescent="0.25">
      <c r="A3065" s="4" t="s">
        <v>1104</v>
      </c>
      <c r="B3065" s="4" t="s">
        <v>797</v>
      </c>
      <c r="C3065" s="4" t="s">
        <v>451</v>
      </c>
      <c r="D3065" s="11" t="s">
        <v>775</v>
      </c>
      <c r="E3065" s="32" t="s">
        <v>540</v>
      </c>
      <c r="F3065" s="11" t="s">
        <v>710</v>
      </c>
      <c r="G3065" s="35">
        <v>5301966</v>
      </c>
      <c r="H3065" s="4" t="s">
        <v>5244</v>
      </c>
      <c r="I3065" s="4"/>
      <c r="J3065" s="4"/>
      <c r="K3065" s="4"/>
      <c r="L3065" s="4"/>
      <c r="M3065" s="33"/>
      <c r="N3065" s="38"/>
      <c r="O3065" s="33"/>
      <c r="P3065" s="244">
        <f t="shared" si="248"/>
        <v>958.71600000000001</v>
      </c>
      <c r="Q3065" s="25"/>
      <c r="R3065" s="25"/>
      <c r="S3065" s="25"/>
      <c r="T3065" s="109"/>
      <c r="U3065" s="25"/>
      <c r="V3065" s="25"/>
      <c r="W3065" s="25"/>
      <c r="X3065" s="25"/>
      <c r="Y3065" s="25"/>
      <c r="Z3065" s="25"/>
      <c r="AA3065" s="109"/>
      <c r="AB3065" s="25"/>
      <c r="AC3065" s="25"/>
      <c r="AD3065" s="25"/>
      <c r="AE3065" s="25">
        <v>0</v>
      </c>
      <c r="AF3065" s="25">
        <v>0</v>
      </c>
      <c r="AG3065" s="25">
        <v>958.71600000000001</v>
      </c>
      <c r="AH3065" s="109"/>
      <c r="AI3065" s="25">
        <v>0</v>
      </c>
      <c r="AJ3065" s="25">
        <v>0</v>
      </c>
      <c r="AK3065" s="123">
        <v>0</v>
      </c>
      <c r="AL3065" s="25">
        <v>0</v>
      </c>
      <c r="AM3065" s="25">
        <v>0</v>
      </c>
      <c r="AN3065" s="25">
        <v>0</v>
      </c>
      <c r="AO3065" s="109"/>
      <c r="AP3065" s="25">
        <v>0</v>
      </c>
      <c r="AQ3065" s="25">
        <v>0</v>
      </c>
      <c r="AR3065" s="25">
        <v>0</v>
      </c>
      <c r="AS3065" s="25">
        <v>0</v>
      </c>
      <c r="AT3065" s="25">
        <v>0</v>
      </c>
      <c r="AU3065" s="25">
        <v>0</v>
      </c>
      <c r="AW3065" t="str">
        <f t="shared" si="249"/>
        <v>Phạm Thanh Hà</v>
      </c>
      <c r="AX3065" s="27" t="str">
        <f t="shared" si="250"/>
        <v xml:space="preserve">Đoàn Thị Trang </v>
      </c>
      <c r="AY3065" s="4" t="str">
        <f t="shared" si="251"/>
        <v>VIN+</v>
      </c>
    </row>
    <row r="3066" spans="1:51" x14ac:dyDescent="0.25">
      <c r="A3066" s="4" t="s">
        <v>1104</v>
      </c>
      <c r="B3066" s="4" t="s">
        <v>797</v>
      </c>
      <c r="C3066" s="4" t="s">
        <v>451</v>
      </c>
      <c r="D3066" s="11" t="s">
        <v>775</v>
      </c>
      <c r="E3066" s="32" t="s">
        <v>540</v>
      </c>
      <c r="F3066" s="11" t="s">
        <v>710</v>
      </c>
      <c r="G3066" s="35">
        <v>5301942</v>
      </c>
      <c r="H3066" s="4" t="s">
        <v>5245</v>
      </c>
      <c r="I3066" s="4"/>
      <c r="J3066" s="4"/>
      <c r="K3066" s="4"/>
      <c r="L3066" s="4"/>
      <c r="M3066" s="33"/>
      <c r="N3066" s="38"/>
      <c r="O3066" s="33"/>
      <c r="P3066" s="244">
        <f t="shared" si="248"/>
        <v>958.71600000000001</v>
      </c>
      <c r="Q3066" s="25"/>
      <c r="R3066" s="25"/>
      <c r="S3066" s="25"/>
      <c r="T3066" s="109"/>
      <c r="U3066" s="25"/>
      <c r="V3066" s="25"/>
      <c r="W3066" s="25"/>
      <c r="X3066" s="25"/>
      <c r="Y3066" s="25"/>
      <c r="Z3066" s="25"/>
      <c r="AA3066" s="109"/>
      <c r="AB3066" s="25"/>
      <c r="AC3066" s="25"/>
      <c r="AD3066" s="25"/>
      <c r="AE3066" s="25">
        <v>0</v>
      </c>
      <c r="AF3066" s="25">
        <v>0</v>
      </c>
      <c r="AG3066" s="25">
        <v>958.71600000000001</v>
      </c>
      <c r="AH3066" s="109"/>
      <c r="AI3066" s="25">
        <v>0</v>
      </c>
      <c r="AJ3066" s="25">
        <v>0</v>
      </c>
      <c r="AK3066" s="123">
        <v>0</v>
      </c>
      <c r="AL3066" s="25">
        <v>0</v>
      </c>
      <c r="AM3066" s="25">
        <v>0</v>
      </c>
      <c r="AN3066" s="25">
        <v>0</v>
      </c>
      <c r="AO3066" s="109"/>
      <c r="AP3066" s="25">
        <v>0</v>
      </c>
      <c r="AQ3066" s="25">
        <v>0</v>
      </c>
      <c r="AR3066" s="25">
        <v>0</v>
      </c>
      <c r="AS3066" s="25">
        <v>0</v>
      </c>
      <c r="AT3066" s="25">
        <v>0</v>
      </c>
      <c r="AU3066" s="25">
        <v>0</v>
      </c>
      <c r="AW3066" t="str">
        <f t="shared" si="249"/>
        <v>Phạm Thanh Hà</v>
      </c>
      <c r="AX3066" s="27" t="str">
        <f t="shared" si="250"/>
        <v xml:space="preserve">Đoàn Thị Trang </v>
      </c>
      <c r="AY3066" s="4" t="str">
        <f t="shared" si="251"/>
        <v>VIN+</v>
      </c>
    </row>
    <row r="3067" spans="1:51" x14ac:dyDescent="0.25">
      <c r="A3067" s="4" t="s">
        <v>1104</v>
      </c>
      <c r="B3067" s="4" t="s">
        <v>797</v>
      </c>
      <c r="C3067" s="4" t="s">
        <v>451</v>
      </c>
      <c r="D3067" s="11" t="s">
        <v>775</v>
      </c>
      <c r="E3067" s="32" t="s">
        <v>540</v>
      </c>
      <c r="F3067" s="11" t="s">
        <v>710</v>
      </c>
      <c r="G3067" s="35">
        <v>5301357</v>
      </c>
      <c r="H3067" s="4" t="s">
        <v>5264</v>
      </c>
      <c r="I3067" s="4"/>
      <c r="J3067" s="4"/>
      <c r="K3067" s="4"/>
      <c r="L3067" s="4"/>
      <c r="M3067" s="33"/>
      <c r="N3067" s="38"/>
      <c r="O3067" s="33"/>
      <c r="P3067" s="244">
        <f t="shared" si="248"/>
        <v>419.06200000000001</v>
      </c>
      <c r="Q3067" s="25"/>
      <c r="R3067" s="25"/>
      <c r="S3067" s="25"/>
      <c r="T3067" s="109"/>
      <c r="U3067" s="25"/>
      <c r="V3067" s="25"/>
      <c r="W3067" s="25"/>
      <c r="X3067" s="25"/>
      <c r="Y3067" s="25"/>
      <c r="Z3067" s="25"/>
      <c r="AA3067" s="109"/>
      <c r="AB3067" s="25"/>
      <c r="AC3067" s="25"/>
      <c r="AD3067" s="25"/>
      <c r="AE3067" s="25"/>
      <c r="AF3067" s="25"/>
      <c r="AG3067" s="25"/>
      <c r="AH3067" s="109"/>
      <c r="AI3067" s="25">
        <v>0</v>
      </c>
      <c r="AJ3067" s="25">
        <v>238.464</v>
      </c>
      <c r="AK3067" s="123">
        <v>0</v>
      </c>
      <c r="AL3067" s="25">
        <v>0</v>
      </c>
      <c r="AM3067" s="25">
        <v>0</v>
      </c>
      <c r="AN3067" s="25">
        <v>0</v>
      </c>
      <c r="AO3067" s="109"/>
      <c r="AP3067" s="25">
        <v>0</v>
      </c>
      <c r="AQ3067" s="25">
        <v>0</v>
      </c>
      <c r="AR3067" s="25">
        <v>0</v>
      </c>
      <c r="AS3067" s="25">
        <v>180.59800000000001</v>
      </c>
      <c r="AT3067" s="25">
        <v>0</v>
      </c>
      <c r="AU3067" s="25">
        <v>0</v>
      </c>
      <c r="AW3067" t="str">
        <f t="shared" si="249"/>
        <v>Phạm Thanh Hà</v>
      </c>
      <c r="AX3067" s="27" t="str">
        <f t="shared" si="250"/>
        <v xml:space="preserve">Đoàn Thị Trang </v>
      </c>
      <c r="AY3067" s="4"/>
    </row>
    <row r="3068" spans="1:51" x14ac:dyDescent="0.25">
      <c r="A3068" s="4" t="s">
        <v>1104</v>
      </c>
      <c r="B3068" s="4" t="s">
        <v>797</v>
      </c>
      <c r="C3068" s="4" t="s">
        <v>451</v>
      </c>
      <c r="D3068" s="11" t="s">
        <v>775</v>
      </c>
      <c r="E3068" s="32" t="s">
        <v>540</v>
      </c>
      <c r="F3068" s="11" t="s">
        <v>710</v>
      </c>
      <c r="G3068" s="35">
        <v>5301928</v>
      </c>
      <c r="H3068" s="4" t="s">
        <v>5269</v>
      </c>
      <c r="I3068" s="4"/>
      <c r="J3068" s="4"/>
      <c r="K3068" s="4"/>
      <c r="L3068" s="4"/>
      <c r="M3068" s="33"/>
      <c r="N3068" s="38"/>
      <c r="O3068" s="33"/>
      <c r="P3068" s="244">
        <f t="shared" si="248"/>
        <v>1385.1130000000001</v>
      </c>
      <c r="Q3068" s="25"/>
      <c r="R3068" s="25"/>
      <c r="S3068" s="25"/>
      <c r="T3068" s="109"/>
      <c r="U3068" s="25"/>
      <c r="V3068" s="25"/>
      <c r="W3068" s="25"/>
      <c r="X3068" s="25"/>
      <c r="Y3068" s="25"/>
      <c r="Z3068" s="25"/>
      <c r="AA3068" s="109"/>
      <c r="AB3068" s="25"/>
      <c r="AC3068" s="25"/>
      <c r="AD3068" s="25"/>
      <c r="AE3068" s="25"/>
      <c r="AF3068" s="25"/>
      <c r="AG3068" s="25"/>
      <c r="AH3068" s="109"/>
      <c r="AI3068" s="25">
        <v>0</v>
      </c>
      <c r="AJ3068" s="25">
        <v>1081.616</v>
      </c>
      <c r="AK3068" s="123">
        <v>0</v>
      </c>
      <c r="AL3068" s="25">
        <v>0</v>
      </c>
      <c r="AM3068" s="25">
        <v>0</v>
      </c>
      <c r="AN3068" s="25">
        <v>0</v>
      </c>
      <c r="AO3068" s="109"/>
      <c r="AP3068" s="25">
        <v>0</v>
      </c>
      <c r="AQ3068" s="25">
        <v>0</v>
      </c>
      <c r="AR3068" s="25">
        <v>0</v>
      </c>
      <c r="AS3068" s="25">
        <v>0</v>
      </c>
      <c r="AT3068" s="25">
        <v>0</v>
      </c>
      <c r="AU3068" s="25">
        <v>303.49700000000001</v>
      </c>
      <c r="AW3068" t="str">
        <f t="shared" si="249"/>
        <v>Phạm Thanh Hà</v>
      </c>
      <c r="AX3068" s="27" t="str">
        <f t="shared" si="250"/>
        <v xml:space="preserve">Đoàn Thị Trang </v>
      </c>
      <c r="AY3068" s="4"/>
    </row>
    <row r="3069" spans="1:51" x14ac:dyDescent="0.25">
      <c r="A3069" s="4" t="s">
        <v>1104</v>
      </c>
      <c r="B3069" s="4" t="s">
        <v>797</v>
      </c>
      <c r="C3069" s="4" t="s">
        <v>451</v>
      </c>
      <c r="D3069" s="11" t="s">
        <v>775</v>
      </c>
      <c r="E3069" s="32" t="s">
        <v>540</v>
      </c>
      <c r="F3069" s="11" t="s">
        <v>710</v>
      </c>
      <c r="G3069" s="35">
        <v>5127184</v>
      </c>
      <c r="H3069" s="4" t="s">
        <v>5277</v>
      </c>
      <c r="I3069" s="4"/>
      <c r="J3069" s="4"/>
      <c r="K3069" s="4"/>
      <c r="L3069" s="4"/>
      <c r="M3069" s="33"/>
      <c r="N3069" s="38"/>
      <c r="O3069" s="33"/>
      <c r="P3069" s="244">
        <f t="shared" si="248"/>
        <v>597.52099999999996</v>
      </c>
      <c r="Q3069" s="25"/>
      <c r="R3069" s="25"/>
      <c r="S3069" s="25"/>
      <c r="T3069" s="109"/>
      <c r="U3069" s="25"/>
      <c r="V3069" s="25"/>
      <c r="W3069" s="25"/>
      <c r="X3069" s="25"/>
      <c r="Y3069" s="25"/>
      <c r="Z3069" s="25"/>
      <c r="AA3069" s="109"/>
      <c r="AB3069" s="25"/>
      <c r="AC3069" s="25"/>
      <c r="AD3069" s="25"/>
      <c r="AE3069" s="25"/>
      <c r="AF3069" s="25"/>
      <c r="AG3069" s="25"/>
      <c r="AH3069" s="109"/>
      <c r="AI3069" s="25">
        <v>0</v>
      </c>
      <c r="AJ3069" s="25">
        <v>0</v>
      </c>
      <c r="AK3069" s="123">
        <v>238.464</v>
      </c>
      <c r="AL3069" s="25">
        <v>0</v>
      </c>
      <c r="AM3069" s="25">
        <v>0</v>
      </c>
      <c r="AN3069" s="25">
        <v>0</v>
      </c>
      <c r="AO3069" s="109"/>
      <c r="AP3069" s="25">
        <v>359.05700000000002</v>
      </c>
      <c r="AQ3069" s="25">
        <v>0</v>
      </c>
      <c r="AR3069" s="25">
        <v>0</v>
      </c>
      <c r="AS3069" s="25">
        <v>0</v>
      </c>
      <c r="AT3069" s="25">
        <v>0</v>
      </c>
      <c r="AU3069" s="25">
        <v>0</v>
      </c>
      <c r="AW3069" t="str">
        <f t="shared" si="249"/>
        <v>Phạm Thanh Hà</v>
      </c>
      <c r="AX3069" s="27" t="str">
        <f t="shared" si="250"/>
        <v xml:space="preserve">Đoàn Thị Trang </v>
      </c>
      <c r="AY3069" s="4"/>
    </row>
    <row r="3070" spans="1:51" x14ac:dyDescent="0.25">
      <c r="A3070" s="4" t="s">
        <v>1104</v>
      </c>
      <c r="B3070" s="4" t="s">
        <v>797</v>
      </c>
      <c r="C3070" s="4" t="s">
        <v>451</v>
      </c>
      <c r="D3070" s="11" t="s">
        <v>775</v>
      </c>
      <c r="E3070" s="32" t="s">
        <v>540</v>
      </c>
      <c r="F3070" s="11" t="s">
        <v>710</v>
      </c>
      <c r="G3070" s="35">
        <v>5136483</v>
      </c>
      <c r="H3070" s="4" t="s">
        <v>5278</v>
      </c>
      <c r="I3070" s="4"/>
      <c r="J3070" s="4"/>
      <c r="K3070" s="4"/>
      <c r="L3070" s="4"/>
      <c r="M3070" s="33"/>
      <c r="N3070" s="38"/>
      <c r="O3070" s="33"/>
      <c r="P3070" s="244">
        <f t="shared" si="248"/>
        <v>1260.075</v>
      </c>
      <c r="Q3070" s="25"/>
      <c r="R3070" s="25"/>
      <c r="S3070" s="25"/>
      <c r="T3070" s="109"/>
      <c r="U3070" s="25"/>
      <c r="V3070" s="25"/>
      <c r="W3070" s="25"/>
      <c r="X3070" s="25"/>
      <c r="Y3070" s="25"/>
      <c r="Z3070" s="25"/>
      <c r="AA3070" s="109"/>
      <c r="AB3070" s="25"/>
      <c r="AC3070" s="25"/>
      <c r="AD3070" s="25"/>
      <c r="AE3070" s="25"/>
      <c r="AF3070" s="25"/>
      <c r="AG3070" s="25"/>
      <c r="AH3070" s="109"/>
      <c r="AI3070" s="25">
        <v>0</v>
      </c>
      <c r="AJ3070" s="25">
        <v>0</v>
      </c>
      <c r="AK3070" s="123">
        <v>541.96100000000001</v>
      </c>
      <c r="AL3070" s="25">
        <v>0</v>
      </c>
      <c r="AM3070" s="25">
        <v>0</v>
      </c>
      <c r="AN3070" s="25">
        <v>0</v>
      </c>
      <c r="AO3070" s="109"/>
      <c r="AP3070" s="25">
        <v>359.05700000000002</v>
      </c>
      <c r="AQ3070" s="25">
        <v>0</v>
      </c>
      <c r="AR3070" s="25">
        <v>0</v>
      </c>
      <c r="AS3070" s="25">
        <v>0</v>
      </c>
      <c r="AT3070" s="25">
        <v>0</v>
      </c>
      <c r="AU3070" s="25">
        <v>359.05700000000002</v>
      </c>
      <c r="AW3070" t="str">
        <f t="shared" si="249"/>
        <v>Phạm Thanh Hà</v>
      </c>
      <c r="AX3070" s="27" t="str">
        <f t="shared" si="250"/>
        <v xml:space="preserve">Đoàn Thị Trang </v>
      </c>
      <c r="AY3070" s="4"/>
    </row>
    <row r="3071" spans="1:51" x14ac:dyDescent="0.25">
      <c r="A3071" s="4" t="s">
        <v>1104</v>
      </c>
      <c r="B3071" s="4" t="s">
        <v>797</v>
      </c>
      <c r="C3071" s="4" t="s">
        <v>451</v>
      </c>
      <c r="D3071" s="11" t="s">
        <v>775</v>
      </c>
      <c r="E3071" s="32" t="s">
        <v>540</v>
      </c>
      <c r="F3071" s="11" t="s">
        <v>710</v>
      </c>
      <c r="G3071" s="35">
        <v>5300220</v>
      </c>
      <c r="H3071" s="4" t="s">
        <v>5366</v>
      </c>
      <c r="I3071" s="4"/>
      <c r="J3071" s="4"/>
      <c r="K3071" s="4"/>
      <c r="L3071" s="4"/>
      <c r="M3071" s="33"/>
      <c r="N3071" s="38"/>
      <c r="O3071" s="33"/>
      <c r="P3071" s="244">
        <f t="shared" si="248"/>
        <v>539.65499999999997</v>
      </c>
      <c r="Q3071" s="25"/>
      <c r="R3071" s="25"/>
      <c r="S3071" s="25"/>
      <c r="T3071" s="109"/>
      <c r="U3071" s="25"/>
      <c r="V3071" s="25"/>
      <c r="W3071" s="25"/>
      <c r="X3071" s="25"/>
      <c r="Y3071" s="25"/>
      <c r="Z3071" s="25"/>
      <c r="AA3071" s="109"/>
      <c r="AB3071" s="25"/>
      <c r="AC3071" s="25"/>
      <c r="AD3071" s="25"/>
      <c r="AE3071" s="25"/>
      <c r="AF3071" s="25"/>
      <c r="AG3071" s="25"/>
      <c r="AH3071" s="109"/>
      <c r="AI3071" s="25"/>
      <c r="AJ3071" s="25"/>
      <c r="AK3071" s="123"/>
      <c r="AL3071" s="25">
        <v>359.05700000000002</v>
      </c>
      <c r="AM3071" s="25">
        <v>0</v>
      </c>
      <c r="AN3071" s="25">
        <v>0</v>
      </c>
      <c r="AO3071" s="109"/>
      <c r="AP3071" s="25">
        <v>0</v>
      </c>
      <c r="AQ3071" s="25">
        <v>0</v>
      </c>
      <c r="AR3071" s="25">
        <v>0</v>
      </c>
      <c r="AS3071" s="25">
        <v>0</v>
      </c>
      <c r="AT3071" s="25">
        <v>0</v>
      </c>
      <c r="AU3071" s="25">
        <v>180.59800000000001</v>
      </c>
      <c r="AW3071" t="str">
        <f t="shared" si="249"/>
        <v>Phạm Thanh Hà</v>
      </c>
      <c r="AX3071" s="27" t="str">
        <f t="shared" si="250"/>
        <v xml:space="preserve">Đoàn Thị Trang </v>
      </c>
      <c r="AY3071" s="4"/>
    </row>
    <row r="3072" spans="1:51" x14ac:dyDescent="0.25">
      <c r="A3072" s="4" t="s">
        <v>1104</v>
      </c>
      <c r="B3072" s="4" t="s">
        <v>797</v>
      </c>
      <c r="C3072" s="4" t="s">
        <v>451</v>
      </c>
      <c r="D3072" s="11" t="s">
        <v>775</v>
      </c>
      <c r="E3072" s="32" t="s">
        <v>540</v>
      </c>
      <c r="F3072" s="11" t="s">
        <v>710</v>
      </c>
      <c r="G3072" s="35">
        <v>5300604</v>
      </c>
      <c r="H3072" s="4" t="s">
        <v>5365</v>
      </c>
      <c r="I3072" s="4"/>
      <c r="J3072" s="4"/>
      <c r="K3072" s="4"/>
      <c r="L3072" s="4"/>
      <c r="M3072" s="33"/>
      <c r="N3072" s="38"/>
      <c r="O3072" s="33"/>
      <c r="P3072" s="244">
        <f t="shared" si="248"/>
        <v>359.05700000000002</v>
      </c>
      <c r="Q3072" s="25"/>
      <c r="R3072" s="25"/>
      <c r="S3072" s="25"/>
      <c r="T3072" s="109"/>
      <c r="U3072" s="25"/>
      <c r="V3072" s="25"/>
      <c r="W3072" s="25"/>
      <c r="X3072" s="25"/>
      <c r="Y3072" s="25"/>
      <c r="Z3072" s="25"/>
      <c r="AA3072" s="109"/>
      <c r="AB3072" s="25"/>
      <c r="AC3072" s="25"/>
      <c r="AD3072" s="25"/>
      <c r="AE3072" s="25"/>
      <c r="AF3072" s="25"/>
      <c r="AG3072" s="25"/>
      <c r="AH3072" s="109"/>
      <c r="AI3072" s="25"/>
      <c r="AJ3072" s="25"/>
      <c r="AK3072" s="123"/>
      <c r="AL3072" s="25">
        <v>359.05700000000002</v>
      </c>
      <c r="AM3072" s="25">
        <v>0</v>
      </c>
      <c r="AN3072" s="25">
        <v>0</v>
      </c>
      <c r="AO3072" s="109"/>
      <c r="AP3072" s="25">
        <v>0</v>
      </c>
      <c r="AQ3072" s="25">
        <v>0</v>
      </c>
      <c r="AR3072" s="25">
        <v>0</v>
      </c>
      <c r="AS3072" s="25">
        <v>0</v>
      </c>
      <c r="AT3072" s="25">
        <v>0</v>
      </c>
      <c r="AU3072" s="25">
        <v>0</v>
      </c>
      <c r="AW3072" t="str">
        <f t="shared" si="249"/>
        <v>Phạm Thanh Hà</v>
      </c>
      <c r="AX3072" s="27" t="str">
        <f t="shared" si="250"/>
        <v xml:space="preserve">Đoàn Thị Trang </v>
      </c>
      <c r="AY3072" s="4"/>
    </row>
    <row r="3073" spans="1:51" x14ac:dyDescent="0.25">
      <c r="A3073" s="4" t="s">
        <v>1104</v>
      </c>
      <c r="B3073" s="4" t="s">
        <v>797</v>
      </c>
      <c r="C3073" s="4" t="s">
        <v>451</v>
      </c>
      <c r="D3073" s="11" t="s">
        <v>775</v>
      </c>
      <c r="E3073" s="32" t="s">
        <v>540</v>
      </c>
      <c r="F3073" s="11" t="s">
        <v>710</v>
      </c>
      <c r="G3073" s="35">
        <v>5302086</v>
      </c>
      <c r="H3073" s="4" t="s">
        <v>5450</v>
      </c>
      <c r="I3073" s="4"/>
      <c r="J3073" s="4"/>
      <c r="K3073" s="4"/>
      <c r="L3073" s="4"/>
      <c r="M3073" s="33"/>
      <c r="N3073" s="38"/>
      <c r="O3073" s="33"/>
      <c r="P3073" s="244">
        <f t="shared" si="248"/>
        <v>1197.18</v>
      </c>
      <c r="Q3073" s="25"/>
      <c r="R3073" s="25"/>
      <c r="S3073" s="25"/>
      <c r="T3073" s="109"/>
      <c r="U3073" s="25"/>
      <c r="V3073" s="25"/>
      <c r="W3073" s="25"/>
      <c r="X3073" s="25"/>
      <c r="Y3073" s="25"/>
      <c r="Z3073" s="25"/>
      <c r="AA3073" s="109"/>
      <c r="AB3073" s="25"/>
      <c r="AC3073" s="25"/>
      <c r="AD3073" s="25"/>
      <c r="AE3073" s="25"/>
      <c r="AF3073" s="25"/>
      <c r="AG3073" s="25"/>
      <c r="AH3073" s="109"/>
      <c r="AI3073" s="25"/>
      <c r="AJ3073" s="25"/>
      <c r="AK3073" s="123"/>
      <c r="AL3073" s="25">
        <v>0</v>
      </c>
      <c r="AM3073" s="25">
        <v>0</v>
      </c>
      <c r="AN3073" s="25">
        <v>0</v>
      </c>
      <c r="AO3073" s="109"/>
      <c r="AP3073" s="25">
        <v>1197.18</v>
      </c>
      <c r="AQ3073" s="25">
        <v>0</v>
      </c>
      <c r="AR3073" s="25">
        <v>0</v>
      </c>
      <c r="AS3073" s="25">
        <v>0</v>
      </c>
      <c r="AT3073" s="25">
        <v>0</v>
      </c>
      <c r="AU3073" s="25">
        <v>0</v>
      </c>
      <c r="AW3073" t="str">
        <f t="shared" si="249"/>
        <v>Phạm Thanh Hà</v>
      </c>
      <c r="AX3073" s="27" t="str">
        <f t="shared" si="250"/>
        <v xml:space="preserve">Đoàn Thị Trang </v>
      </c>
      <c r="AY3073" s="4"/>
    </row>
    <row r="3074" spans="1:51" x14ac:dyDescent="0.25">
      <c r="A3074" s="4" t="s">
        <v>1104</v>
      </c>
      <c r="B3074" s="4" t="s">
        <v>797</v>
      </c>
      <c r="C3074" s="4" t="s">
        <v>451</v>
      </c>
      <c r="D3074" s="11" t="s">
        <v>775</v>
      </c>
      <c r="E3074" s="32" t="s">
        <v>540</v>
      </c>
      <c r="F3074" s="11" t="s">
        <v>710</v>
      </c>
      <c r="G3074" s="35">
        <v>5130458</v>
      </c>
      <c r="H3074" s="4" t="s">
        <v>5468</v>
      </c>
      <c r="I3074" s="4"/>
      <c r="J3074" s="4"/>
      <c r="K3074" s="4"/>
      <c r="L3074" s="4"/>
      <c r="M3074" s="33"/>
      <c r="N3074" s="38"/>
      <c r="O3074" s="33"/>
      <c r="P3074" s="244">
        <f t="shared" si="248"/>
        <v>597.52099999999996</v>
      </c>
      <c r="Q3074" s="25"/>
      <c r="R3074" s="25"/>
      <c r="S3074" s="25"/>
      <c r="T3074" s="109"/>
      <c r="U3074" s="25"/>
      <c r="V3074" s="25"/>
      <c r="W3074" s="25"/>
      <c r="X3074" s="25"/>
      <c r="Y3074" s="25"/>
      <c r="Z3074" s="25"/>
      <c r="AA3074" s="109"/>
      <c r="AB3074" s="25"/>
      <c r="AC3074" s="25"/>
      <c r="AD3074" s="25"/>
      <c r="AE3074" s="25"/>
      <c r="AF3074" s="25"/>
      <c r="AG3074" s="25"/>
      <c r="AH3074" s="109"/>
      <c r="AI3074" s="25"/>
      <c r="AJ3074" s="25"/>
      <c r="AK3074" s="123"/>
      <c r="AL3074" s="25">
        <v>0</v>
      </c>
      <c r="AM3074" s="25">
        <v>0</v>
      </c>
      <c r="AN3074" s="25">
        <v>0</v>
      </c>
      <c r="AO3074" s="109"/>
      <c r="AP3074" s="25">
        <v>597.52099999999996</v>
      </c>
      <c r="AQ3074" s="25">
        <v>0</v>
      </c>
      <c r="AR3074" s="25">
        <v>0</v>
      </c>
      <c r="AS3074" s="25">
        <v>0</v>
      </c>
      <c r="AT3074" s="25">
        <v>0</v>
      </c>
      <c r="AU3074" s="25">
        <v>0</v>
      </c>
      <c r="AW3074" t="str">
        <f t="shared" si="249"/>
        <v>Phạm Thanh Hà</v>
      </c>
      <c r="AX3074" s="27" t="str">
        <f t="shared" si="250"/>
        <v xml:space="preserve">Đoàn Thị Trang </v>
      </c>
      <c r="AY3074" s="4"/>
    </row>
    <row r="3075" spans="1:51" x14ac:dyDescent="0.25">
      <c r="A3075" s="4" t="s">
        <v>1104</v>
      </c>
      <c r="B3075" s="4" t="s">
        <v>797</v>
      </c>
      <c r="C3075" s="4" t="s">
        <v>451</v>
      </c>
      <c r="D3075" s="11" t="s">
        <v>775</v>
      </c>
      <c r="E3075" s="32" t="s">
        <v>540</v>
      </c>
      <c r="F3075" s="11" t="s">
        <v>710</v>
      </c>
      <c r="G3075" s="35">
        <v>5274534</v>
      </c>
      <c r="H3075" s="4" t="s">
        <v>5474</v>
      </c>
      <c r="I3075" s="4"/>
      <c r="J3075" s="4"/>
      <c r="K3075" s="4"/>
      <c r="L3075" s="4"/>
      <c r="M3075" s="33"/>
      <c r="N3075" s="38"/>
      <c r="O3075" s="33"/>
      <c r="P3075" s="244">
        <f t="shared" si="248"/>
        <v>359.05700000000002</v>
      </c>
      <c r="Q3075" s="25"/>
      <c r="R3075" s="25"/>
      <c r="S3075" s="25"/>
      <c r="T3075" s="109"/>
      <c r="U3075" s="25"/>
      <c r="V3075" s="25"/>
      <c r="W3075" s="25"/>
      <c r="X3075" s="25"/>
      <c r="Y3075" s="25"/>
      <c r="Z3075" s="25"/>
      <c r="AA3075" s="109"/>
      <c r="AB3075" s="25"/>
      <c r="AC3075" s="25"/>
      <c r="AD3075" s="25"/>
      <c r="AE3075" s="25"/>
      <c r="AF3075" s="25"/>
      <c r="AG3075" s="25"/>
      <c r="AH3075" s="109"/>
      <c r="AI3075" s="25"/>
      <c r="AJ3075" s="25"/>
      <c r="AK3075" s="123"/>
      <c r="AL3075" s="25"/>
      <c r="AM3075" s="25"/>
      <c r="AN3075" s="25"/>
      <c r="AO3075" s="109"/>
      <c r="AP3075" s="25">
        <v>359.05700000000002</v>
      </c>
      <c r="AQ3075" s="25">
        <v>0</v>
      </c>
      <c r="AR3075" s="25">
        <v>0</v>
      </c>
      <c r="AS3075" s="25">
        <v>0</v>
      </c>
      <c r="AT3075" s="25">
        <v>0</v>
      </c>
      <c r="AU3075" s="25">
        <v>0</v>
      </c>
      <c r="AW3075" t="str">
        <f t="shared" si="249"/>
        <v>Phạm Thanh Hà</v>
      </c>
      <c r="AX3075" s="27" t="str">
        <f t="shared" si="250"/>
        <v xml:space="preserve">Đoàn Thị Trang </v>
      </c>
      <c r="AY3075" s="4"/>
    </row>
    <row r="3076" spans="1:51" x14ac:dyDescent="0.25">
      <c r="A3076" s="4" t="s">
        <v>1104</v>
      </c>
      <c r="B3076" s="4" t="s">
        <v>797</v>
      </c>
      <c r="C3076" s="4" t="s">
        <v>451</v>
      </c>
      <c r="D3076" s="11" t="s">
        <v>775</v>
      </c>
      <c r="E3076" s="32" t="s">
        <v>540</v>
      </c>
      <c r="F3076" s="11" t="s">
        <v>710</v>
      </c>
      <c r="G3076" s="35">
        <v>5331116</v>
      </c>
      <c r="H3076" s="4" t="s">
        <v>5475</v>
      </c>
      <c r="I3076" s="4"/>
      <c r="J3076" s="4"/>
      <c r="K3076" s="4"/>
      <c r="L3076" s="4"/>
      <c r="M3076" s="33"/>
      <c r="N3076" s="38"/>
      <c r="O3076" s="33"/>
      <c r="P3076" s="244">
        <f t="shared" si="248"/>
        <v>359.05700000000002</v>
      </c>
      <c r="Q3076" s="25"/>
      <c r="R3076" s="25"/>
      <c r="S3076" s="25"/>
      <c r="T3076" s="109"/>
      <c r="U3076" s="25"/>
      <c r="V3076" s="25"/>
      <c r="W3076" s="25"/>
      <c r="X3076" s="25"/>
      <c r="Y3076" s="25"/>
      <c r="Z3076" s="25"/>
      <c r="AA3076" s="109"/>
      <c r="AB3076" s="25"/>
      <c r="AC3076" s="25"/>
      <c r="AD3076" s="25"/>
      <c r="AE3076" s="25"/>
      <c r="AF3076" s="25"/>
      <c r="AG3076" s="25"/>
      <c r="AH3076" s="109"/>
      <c r="AI3076" s="25"/>
      <c r="AJ3076" s="25"/>
      <c r="AK3076" s="123"/>
      <c r="AL3076" s="25"/>
      <c r="AM3076" s="25"/>
      <c r="AN3076" s="25"/>
      <c r="AO3076" s="109"/>
      <c r="AP3076" s="25">
        <v>359.05700000000002</v>
      </c>
      <c r="AQ3076" s="25">
        <v>0</v>
      </c>
      <c r="AR3076" s="25">
        <v>0</v>
      </c>
      <c r="AS3076" s="25">
        <v>0</v>
      </c>
      <c r="AT3076" s="25">
        <v>0</v>
      </c>
      <c r="AU3076" s="25">
        <v>0</v>
      </c>
      <c r="AW3076" t="str">
        <f t="shared" si="249"/>
        <v>Phạm Thanh Hà</v>
      </c>
      <c r="AX3076" s="27" t="str">
        <f t="shared" si="250"/>
        <v xml:space="preserve">Đoàn Thị Trang </v>
      </c>
      <c r="AY3076" s="4"/>
    </row>
    <row r="3077" spans="1:51" x14ac:dyDescent="0.25">
      <c r="A3077" s="4" t="s">
        <v>1104</v>
      </c>
      <c r="B3077" s="4" t="s">
        <v>797</v>
      </c>
      <c r="C3077" s="4" t="s">
        <v>451</v>
      </c>
      <c r="D3077" s="11" t="s">
        <v>775</v>
      </c>
      <c r="E3077" s="32" t="s">
        <v>540</v>
      </c>
      <c r="F3077" s="11" t="s">
        <v>710</v>
      </c>
      <c r="G3077" s="35">
        <v>5278710</v>
      </c>
      <c r="H3077" s="4" t="s">
        <v>5476</v>
      </c>
      <c r="I3077" s="4"/>
      <c r="J3077" s="4"/>
      <c r="K3077" s="4"/>
      <c r="L3077" s="4"/>
      <c r="M3077" s="33"/>
      <c r="N3077" s="38"/>
      <c r="O3077" s="33"/>
      <c r="P3077" s="244">
        <f t="shared" si="248"/>
        <v>359.05700000000002</v>
      </c>
      <c r="Q3077" s="25"/>
      <c r="R3077" s="25"/>
      <c r="S3077" s="25"/>
      <c r="T3077" s="109"/>
      <c r="U3077" s="25"/>
      <c r="V3077" s="25"/>
      <c r="W3077" s="25"/>
      <c r="X3077" s="25"/>
      <c r="Y3077" s="25"/>
      <c r="Z3077" s="25"/>
      <c r="AA3077" s="109"/>
      <c r="AB3077" s="25"/>
      <c r="AC3077" s="25"/>
      <c r="AD3077" s="25"/>
      <c r="AE3077" s="25"/>
      <c r="AF3077" s="25"/>
      <c r="AG3077" s="25"/>
      <c r="AH3077" s="109"/>
      <c r="AI3077" s="25"/>
      <c r="AJ3077" s="25"/>
      <c r="AK3077" s="123"/>
      <c r="AL3077" s="25"/>
      <c r="AM3077" s="25"/>
      <c r="AN3077" s="25"/>
      <c r="AO3077" s="109"/>
      <c r="AP3077" s="25">
        <v>359.05700000000002</v>
      </c>
      <c r="AQ3077" s="25">
        <v>0</v>
      </c>
      <c r="AR3077" s="25">
        <v>0</v>
      </c>
      <c r="AS3077" s="25">
        <v>0</v>
      </c>
      <c r="AT3077" s="25">
        <v>0</v>
      </c>
      <c r="AU3077" s="25">
        <v>0</v>
      </c>
      <c r="AW3077" t="str">
        <f t="shared" si="249"/>
        <v>Phạm Thanh Hà</v>
      </c>
      <c r="AX3077" s="27" t="str">
        <f t="shared" si="250"/>
        <v xml:space="preserve">Đoàn Thị Trang </v>
      </c>
      <c r="AY3077" s="4"/>
    </row>
    <row r="3078" spans="1:51" x14ac:dyDescent="0.25">
      <c r="A3078" s="4" t="s">
        <v>1104</v>
      </c>
      <c r="B3078" s="4" t="s">
        <v>797</v>
      </c>
      <c r="C3078" s="4" t="s">
        <v>451</v>
      </c>
      <c r="D3078" s="11" t="s">
        <v>775</v>
      </c>
      <c r="E3078" s="32" t="s">
        <v>540</v>
      </c>
      <c r="F3078" s="11" t="s">
        <v>710</v>
      </c>
      <c r="G3078" s="35">
        <v>5126507</v>
      </c>
      <c r="H3078" s="4" t="s">
        <v>5477</v>
      </c>
      <c r="I3078" s="4"/>
      <c r="J3078" s="4"/>
      <c r="K3078" s="4"/>
      <c r="L3078" s="4"/>
      <c r="M3078" s="33"/>
      <c r="N3078" s="38"/>
      <c r="O3078" s="33"/>
      <c r="P3078" s="244">
        <f t="shared" si="248"/>
        <v>597.52099999999996</v>
      </c>
      <c r="Q3078" s="25"/>
      <c r="R3078" s="25"/>
      <c r="S3078" s="25"/>
      <c r="T3078" s="109"/>
      <c r="U3078" s="25"/>
      <c r="V3078" s="25"/>
      <c r="W3078" s="25"/>
      <c r="X3078" s="25"/>
      <c r="Y3078" s="25"/>
      <c r="Z3078" s="25"/>
      <c r="AA3078" s="109"/>
      <c r="AB3078" s="25"/>
      <c r="AC3078" s="25"/>
      <c r="AD3078" s="25"/>
      <c r="AE3078" s="25"/>
      <c r="AF3078" s="25"/>
      <c r="AG3078" s="25"/>
      <c r="AH3078" s="109"/>
      <c r="AI3078" s="25"/>
      <c r="AJ3078" s="25"/>
      <c r="AK3078" s="123"/>
      <c r="AL3078" s="25"/>
      <c r="AM3078" s="25"/>
      <c r="AN3078" s="25"/>
      <c r="AO3078" s="109"/>
      <c r="AP3078" s="25">
        <v>597.52099999999996</v>
      </c>
      <c r="AQ3078" s="25">
        <v>0</v>
      </c>
      <c r="AR3078" s="25">
        <v>0</v>
      </c>
      <c r="AS3078" s="25">
        <v>0</v>
      </c>
      <c r="AT3078" s="25">
        <v>0</v>
      </c>
      <c r="AU3078" s="25">
        <v>0</v>
      </c>
      <c r="AW3078" t="str">
        <f t="shared" si="249"/>
        <v>Phạm Thanh Hà</v>
      </c>
      <c r="AX3078" s="27" t="str">
        <f t="shared" si="250"/>
        <v xml:space="preserve">Đoàn Thị Trang </v>
      </c>
      <c r="AY3078" s="4"/>
    </row>
    <row r="3079" spans="1:51" x14ac:dyDescent="0.25">
      <c r="A3079" s="4" t="s">
        <v>1104</v>
      </c>
      <c r="B3079" s="4" t="s">
        <v>797</v>
      </c>
      <c r="C3079" s="4" t="s">
        <v>451</v>
      </c>
      <c r="D3079" s="11" t="s">
        <v>775</v>
      </c>
      <c r="E3079" s="32" t="s">
        <v>540</v>
      </c>
      <c r="F3079" s="11" t="s">
        <v>710</v>
      </c>
      <c r="G3079" s="35">
        <v>5300365</v>
      </c>
      <c r="H3079" s="4" t="s">
        <v>5530</v>
      </c>
      <c r="I3079" s="4"/>
      <c r="J3079" s="4"/>
      <c r="K3079" s="4"/>
      <c r="L3079" s="4"/>
      <c r="M3079" s="33"/>
      <c r="N3079" s="38"/>
      <c r="O3079" s="33"/>
      <c r="P3079" s="244">
        <f t="shared" si="248"/>
        <v>419.06200000000001</v>
      </c>
      <c r="Q3079" s="25"/>
      <c r="R3079" s="25"/>
      <c r="S3079" s="25"/>
      <c r="T3079" s="109"/>
      <c r="U3079" s="25"/>
      <c r="V3079" s="25"/>
      <c r="W3079" s="25"/>
      <c r="X3079" s="25"/>
      <c r="Y3079" s="25"/>
      <c r="Z3079" s="25"/>
      <c r="AA3079" s="109"/>
      <c r="AB3079" s="25"/>
      <c r="AC3079" s="25"/>
      <c r="AD3079" s="25"/>
      <c r="AE3079" s="25"/>
      <c r="AF3079" s="25"/>
      <c r="AG3079" s="25"/>
      <c r="AH3079" s="109"/>
      <c r="AI3079" s="25"/>
      <c r="AJ3079" s="25"/>
      <c r="AK3079" s="123"/>
      <c r="AL3079" s="25"/>
      <c r="AM3079" s="25"/>
      <c r="AN3079" s="25"/>
      <c r="AO3079" s="109"/>
      <c r="AP3079" s="25">
        <v>0</v>
      </c>
      <c r="AQ3079" s="25">
        <v>0</v>
      </c>
      <c r="AR3079" s="25">
        <v>0</v>
      </c>
      <c r="AS3079" s="25">
        <v>0</v>
      </c>
      <c r="AT3079" s="25">
        <v>0</v>
      </c>
      <c r="AU3079" s="25">
        <v>419.06200000000001</v>
      </c>
      <c r="AW3079" t="str">
        <f t="shared" si="249"/>
        <v>Phạm Thanh Hà</v>
      </c>
      <c r="AX3079" s="27" t="str">
        <f t="shared" si="250"/>
        <v xml:space="preserve">Đoàn Thị Trang </v>
      </c>
      <c r="AY3079" s="4"/>
    </row>
    <row r="3080" spans="1:51" x14ac:dyDescent="0.25">
      <c r="A3080" s="4"/>
      <c r="B3080" s="4"/>
      <c r="C3080" s="4"/>
      <c r="D3080" s="11"/>
      <c r="E3080" s="32"/>
      <c r="F3080" s="11"/>
      <c r="G3080" s="35"/>
      <c r="H3080" s="4"/>
      <c r="I3080" s="4"/>
      <c r="J3080" s="4"/>
      <c r="K3080" s="4"/>
      <c r="L3080" s="4"/>
      <c r="M3080" s="33"/>
      <c r="N3080" s="38"/>
      <c r="O3080" s="33"/>
      <c r="P3080" s="244">
        <f t="shared" si="248"/>
        <v>0</v>
      </c>
      <c r="Q3080" s="25"/>
      <c r="R3080" s="25"/>
      <c r="S3080" s="25"/>
      <c r="T3080" s="109"/>
      <c r="U3080" s="25"/>
      <c r="V3080" s="25"/>
      <c r="W3080" s="25"/>
      <c r="X3080" s="25"/>
      <c r="Y3080" s="25"/>
      <c r="Z3080" s="25"/>
      <c r="AA3080" s="109"/>
      <c r="AB3080" s="25"/>
      <c r="AC3080" s="25"/>
      <c r="AD3080" s="25"/>
      <c r="AE3080" s="25"/>
      <c r="AF3080" s="25"/>
      <c r="AG3080" s="25"/>
      <c r="AH3080" s="109"/>
      <c r="AI3080" s="25"/>
      <c r="AJ3080" s="25"/>
      <c r="AK3080" s="123"/>
      <c r="AL3080" s="25"/>
      <c r="AM3080" s="25"/>
      <c r="AN3080" s="25"/>
      <c r="AO3080" s="109"/>
      <c r="AP3080" s="25">
        <v>0</v>
      </c>
      <c r="AQ3080" s="25">
        <v>0</v>
      </c>
      <c r="AR3080" s="25">
        <v>0</v>
      </c>
      <c r="AS3080" s="25">
        <v>0</v>
      </c>
      <c r="AT3080" s="25">
        <v>0</v>
      </c>
      <c r="AU3080" s="25">
        <v>0</v>
      </c>
      <c r="AW3080">
        <f t="shared" si="249"/>
        <v>0</v>
      </c>
      <c r="AX3080" s="27">
        <f t="shared" si="250"/>
        <v>0</v>
      </c>
      <c r="AY3080" s="4"/>
    </row>
    <row r="3081" spans="1:51" x14ac:dyDescent="0.25">
      <c r="A3081" s="4"/>
      <c r="B3081" s="4"/>
      <c r="C3081" s="4"/>
      <c r="D3081" s="11"/>
      <c r="E3081" s="32"/>
      <c r="F3081" s="11"/>
      <c r="G3081" s="35"/>
      <c r="H3081" s="4"/>
      <c r="I3081" s="4"/>
      <c r="J3081" s="4"/>
      <c r="K3081" s="4"/>
      <c r="L3081" s="4"/>
      <c r="M3081" s="33"/>
      <c r="N3081" s="38"/>
      <c r="O3081" s="33"/>
      <c r="P3081" s="244">
        <f t="shared" si="248"/>
        <v>0</v>
      </c>
      <c r="Q3081" s="25"/>
      <c r="R3081" s="25"/>
      <c r="S3081" s="25"/>
      <c r="T3081" s="109"/>
      <c r="U3081" s="25"/>
      <c r="V3081" s="25"/>
      <c r="W3081" s="25"/>
      <c r="X3081" s="25"/>
      <c r="Y3081" s="25"/>
      <c r="Z3081" s="25"/>
      <c r="AA3081" s="109"/>
      <c r="AB3081" s="25"/>
      <c r="AC3081" s="25"/>
      <c r="AD3081" s="25"/>
      <c r="AE3081" s="25"/>
      <c r="AF3081" s="25"/>
      <c r="AG3081" s="25"/>
      <c r="AH3081" s="109"/>
      <c r="AI3081" s="25"/>
      <c r="AJ3081" s="25"/>
      <c r="AK3081" s="123"/>
      <c r="AL3081" s="25"/>
      <c r="AM3081" s="25"/>
      <c r="AN3081" s="25"/>
      <c r="AO3081" s="109"/>
      <c r="AP3081" s="25">
        <v>0</v>
      </c>
      <c r="AQ3081" s="25">
        <v>0</v>
      </c>
      <c r="AR3081" s="25">
        <v>0</v>
      </c>
      <c r="AS3081" s="25">
        <v>0</v>
      </c>
      <c r="AT3081" s="25">
        <v>0</v>
      </c>
      <c r="AU3081" s="25">
        <v>0</v>
      </c>
      <c r="AW3081">
        <f t="shared" si="249"/>
        <v>0</v>
      </c>
      <c r="AX3081" s="27">
        <f t="shared" si="250"/>
        <v>0</v>
      </c>
      <c r="AY3081" s="4"/>
    </row>
    <row r="3082" spans="1:51" x14ac:dyDescent="0.25">
      <c r="A3082" s="4" t="s">
        <v>1104</v>
      </c>
      <c r="B3082" s="4" t="s">
        <v>797</v>
      </c>
      <c r="C3082" s="4" t="s">
        <v>451</v>
      </c>
      <c r="D3082" s="11"/>
      <c r="E3082" s="32"/>
      <c r="F3082" s="11"/>
      <c r="G3082" s="35"/>
      <c r="H3082" s="4"/>
      <c r="I3082" s="4"/>
      <c r="J3082" s="4"/>
      <c r="K3082" s="4"/>
      <c r="L3082" s="4"/>
      <c r="M3082" s="33"/>
      <c r="N3082" s="38"/>
      <c r="O3082" s="33"/>
      <c r="P3082" s="244">
        <f t="shared" ref="P3082:P3145" si="252">SUM(Q3082:AU3082)</f>
        <v>0</v>
      </c>
      <c r="Q3082" s="25"/>
      <c r="R3082" s="25"/>
      <c r="S3082" s="25"/>
      <c r="T3082" s="109"/>
      <c r="U3082" s="25"/>
      <c r="V3082" s="25"/>
      <c r="W3082" s="25"/>
      <c r="X3082" s="25"/>
      <c r="Y3082" s="25"/>
      <c r="Z3082" s="25"/>
      <c r="AA3082" s="109"/>
      <c r="AB3082" s="25"/>
      <c r="AC3082" s="25"/>
      <c r="AD3082" s="25"/>
      <c r="AE3082" s="25"/>
      <c r="AF3082" s="25"/>
      <c r="AG3082" s="25"/>
      <c r="AH3082" s="109"/>
      <c r="AI3082" s="25"/>
      <c r="AJ3082" s="25"/>
      <c r="AK3082" s="123"/>
      <c r="AL3082" s="25">
        <v>0</v>
      </c>
      <c r="AM3082" s="25">
        <v>0</v>
      </c>
      <c r="AN3082" s="25">
        <v>0</v>
      </c>
      <c r="AO3082" s="109"/>
      <c r="AP3082" s="25">
        <v>0</v>
      </c>
      <c r="AQ3082" s="25">
        <v>0</v>
      </c>
      <c r="AR3082" s="25">
        <v>0</v>
      </c>
      <c r="AS3082" s="25">
        <v>0</v>
      </c>
      <c r="AT3082" s="25">
        <v>0</v>
      </c>
      <c r="AU3082" s="25">
        <v>0</v>
      </c>
      <c r="AW3082" t="str">
        <f t="shared" ref="AW3082:AW3145" si="253">+C3082</f>
        <v>Phạm Thanh Hà</v>
      </c>
      <c r="AX3082" s="27">
        <f t="shared" ref="AX3082:AX3145" si="254">+E3082</f>
        <v>0</v>
      </c>
      <c r="AY3082" s="4"/>
    </row>
    <row r="3083" spans="1:51" x14ac:dyDescent="0.25">
      <c r="A3083" s="4"/>
      <c r="B3083" s="4"/>
      <c r="C3083" s="4"/>
      <c r="D3083" s="11"/>
      <c r="E3083" s="32"/>
      <c r="F3083" s="11"/>
      <c r="G3083" s="35"/>
      <c r="H3083" s="4"/>
      <c r="I3083" s="4"/>
      <c r="J3083" s="4"/>
      <c r="K3083" s="4"/>
      <c r="L3083" s="4"/>
      <c r="M3083" s="33"/>
      <c r="N3083" s="38"/>
      <c r="O3083" s="33"/>
      <c r="P3083" s="244">
        <f t="shared" si="252"/>
        <v>0</v>
      </c>
      <c r="Q3083" s="25"/>
      <c r="R3083" s="25"/>
      <c r="S3083" s="25"/>
      <c r="T3083" s="109"/>
      <c r="U3083" s="25"/>
      <c r="V3083" s="25"/>
      <c r="W3083" s="25"/>
      <c r="X3083" s="25"/>
      <c r="Y3083" s="25"/>
      <c r="Z3083" s="25"/>
      <c r="AA3083" s="109"/>
      <c r="AB3083" s="25"/>
      <c r="AC3083" s="25"/>
      <c r="AD3083" s="25"/>
      <c r="AE3083" s="25"/>
      <c r="AF3083" s="25"/>
      <c r="AG3083" s="25"/>
      <c r="AH3083" s="109"/>
      <c r="AI3083" s="25"/>
      <c r="AJ3083" s="25"/>
      <c r="AK3083" s="123"/>
      <c r="AL3083" s="25">
        <v>0</v>
      </c>
      <c r="AM3083" s="25">
        <v>0</v>
      </c>
      <c r="AN3083" s="25">
        <v>0</v>
      </c>
      <c r="AO3083" s="109"/>
      <c r="AP3083" s="25">
        <v>0</v>
      </c>
      <c r="AQ3083" s="25">
        <v>0</v>
      </c>
      <c r="AR3083" s="25">
        <v>0</v>
      </c>
      <c r="AS3083" s="25">
        <v>0</v>
      </c>
      <c r="AT3083" s="25">
        <v>0</v>
      </c>
      <c r="AU3083" s="25">
        <v>0</v>
      </c>
      <c r="AW3083">
        <f t="shared" si="253"/>
        <v>0</v>
      </c>
      <c r="AX3083" s="27">
        <f t="shared" si="254"/>
        <v>0</v>
      </c>
      <c r="AY3083" s="4"/>
    </row>
    <row r="3084" spans="1:51" x14ac:dyDescent="0.25">
      <c r="A3084" s="4"/>
      <c r="B3084" s="4"/>
      <c r="C3084" s="4"/>
      <c r="D3084" s="11"/>
      <c r="E3084" s="32"/>
      <c r="F3084" s="11"/>
      <c r="G3084" s="35"/>
      <c r="H3084" s="4"/>
      <c r="I3084" s="4"/>
      <c r="J3084" s="4"/>
      <c r="K3084" s="4"/>
      <c r="L3084" s="4"/>
      <c r="M3084" s="33"/>
      <c r="N3084" s="38"/>
      <c r="O3084" s="33"/>
      <c r="P3084" s="244">
        <f t="shared" si="252"/>
        <v>0</v>
      </c>
      <c r="Q3084" s="25"/>
      <c r="R3084" s="25"/>
      <c r="S3084" s="25"/>
      <c r="T3084" s="109"/>
      <c r="U3084" s="25"/>
      <c r="V3084" s="25"/>
      <c r="W3084" s="25"/>
      <c r="X3084" s="25"/>
      <c r="Y3084" s="25"/>
      <c r="Z3084" s="25"/>
      <c r="AA3084" s="109"/>
      <c r="AB3084" s="25"/>
      <c r="AC3084" s="25"/>
      <c r="AD3084" s="25"/>
      <c r="AE3084" s="25"/>
      <c r="AF3084" s="25"/>
      <c r="AG3084" s="25"/>
      <c r="AH3084" s="109"/>
      <c r="AI3084" s="25"/>
      <c r="AJ3084" s="25"/>
      <c r="AK3084" s="123"/>
      <c r="AL3084" s="25">
        <v>0</v>
      </c>
      <c r="AM3084" s="25">
        <v>0</v>
      </c>
      <c r="AN3084" s="25">
        <v>0</v>
      </c>
      <c r="AO3084" s="109"/>
      <c r="AP3084" s="25">
        <v>0</v>
      </c>
      <c r="AQ3084" s="25">
        <v>0</v>
      </c>
      <c r="AR3084" s="25">
        <v>0</v>
      </c>
      <c r="AS3084" s="25">
        <v>0</v>
      </c>
      <c r="AT3084" s="25">
        <v>0</v>
      </c>
      <c r="AU3084" s="25">
        <v>0</v>
      </c>
      <c r="AW3084">
        <f t="shared" si="253"/>
        <v>0</v>
      </c>
      <c r="AX3084" s="27">
        <f t="shared" si="254"/>
        <v>0</v>
      </c>
      <c r="AY3084" s="4"/>
    </row>
    <row r="3085" spans="1:51" x14ac:dyDescent="0.25">
      <c r="A3085" s="4"/>
      <c r="B3085" s="4"/>
      <c r="C3085" s="4"/>
      <c r="D3085" s="11"/>
      <c r="E3085" s="32"/>
      <c r="F3085" s="11"/>
      <c r="G3085" s="35"/>
      <c r="H3085" s="4"/>
      <c r="I3085" s="4"/>
      <c r="J3085" s="4"/>
      <c r="K3085" s="4"/>
      <c r="L3085" s="4"/>
      <c r="M3085" s="33"/>
      <c r="N3085" s="38"/>
      <c r="O3085" s="33"/>
      <c r="P3085" s="244">
        <f t="shared" si="252"/>
        <v>0</v>
      </c>
      <c r="Q3085" s="25"/>
      <c r="R3085" s="25"/>
      <c r="S3085" s="25"/>
      <c r="T3085" s="109"/>
      <c r="U3085" s="25"/>
      <c r="V3085" s="25"/>
      <c r="W3085" s="25"/>
      <c r="X3085" s="25">
        <v>0</v>
      </c>
      <c r="Y3085" s="25"/>
      <c r="Z3085" s="25">
        <v>0</v>
      </c>
      <c r="AA3085" s="109"/>
      <c r="AB3085" s="25">
        <v>0</v>
      </c>
      <c r="AC3085" s="25">
        <v>0</v>
      </c>
      <c r="AD3085" s="25">
        <v>0</v>
      </c>
      <c r="AE3085" s="25">
        <v>0</v>
      </c>
      <c r="AF3085" s="25">
        <v>0</v>
      </c>
      <c r="AG3085" s="25">
        <v>0</v>
      </c>
      <c r="AH3085" s="109"/>
      <c r="AI3085" s="25">
        <v>0</v>
      </c>
      <c r="AJ3085" s="25">
        <v>0</v>
      </c>
      <c r="AK3085" s="123">
        <v>0</v>
      </c>
      <c r="AL3085" s="25">
        <v>0</v>
      </c>
      <c r="AM3085" s="25">
        <v>0</v>
      </c>
      <c r="AN3085" s="25">
        <v>0</v>
      </c>
      <c r="AO3085" s="109"/>
      <c r="AP3085" s="25">
        <v>0</v>
      </c>
      <c r="AQ3085" s="25">
        <v>0</v>
      </c>
      <c r="AR3085" s="25">
        <v>0</v>
      </c>
      <c r="AS3085" s="25">
        <v>0</v>
      </c>
      <c r="AT3085" s="25">
        <v>0</v>
      </c>
      <c r="AU3085" s="25">
        <v>0</v>
      </c>
      <c r="AW3085">
        <f t="shared" si="253"/>
        <v>0</v>
      </c>
      <c r="AX3085" s="27">
        <f t="shared" si="254"/>
        <v>0</v>
      </c>
      <c r="AY3085" s="4">
        <f>+B3085</f>
        <v>0</v>
      </c>
    </row>
    <row r="3086" spans="1:51" x14ac:dyDescent="0.25">
      <c r="A3086" s="4" t="s">
        <v>1104</v>
      </c>
      <c r="B3086" s="4" t="s">
        <v>797</v>
      </c>
      <c r="C3086" s="4" t="s">
        <v>5054</v>
      </c>
      <c r="D3086" s="107" t="s">
        <v>774</v>
      </c>
      <c r="E3086" s="85" t="s">
        <v>536</v>
      </c>
      <c r="F3086" s="107"/>
      <c r="G3086" s="35"/>
      <c r="H3086" s="57" t="s">
        <v>1253</v>
      </c>
      <c r="I3086" s="4"/>
      <c r="J3086" s="4"/>
      <c r="K3086" s="4"/>
      <c r="L3086" s="4">
        <v>294</v>
      </c>
      <c r="M3086" s="33">
        <v>207803.65275333342</v>
      </c>
      <c r="N3086" s="38">
        <f t="shared" si="86"/>
        <v>0.10628412535727899</v>
      </c>
      <c r="O3086" s="33">
        <f t="shared" si="87"/>
        <v>239989.89396899974</v>
      </c>
      <c r="P3086" s="244">
        <f t="shared" si="252"/>
        <v>0</v>
      </c>
      <c r="Q3086" s="25">
        <v>0</v>
      </c>
      <c r="R3086" s="25">
        <v>0</v>
      </c>
      <c r="S3086" s="25">
        <v>0</v>
      </c>
      <c r="T3086" s="109"/>
      <c r="U3086" s="25">
        <v>0</v>
      </c>
      <c r="V3086" s="25">
        <v>0</v>
      </c>
      <c r="W3086" s="25">
        <v>0</v>
      </c>
      <c r="X3086" s="25">
        <v>0</v>
      </c>
      <c r="Y3086" s="25">
        <v>0</v>
      </c>
      <c r="Z3086" s="25">
        <v>0</v>
      </c>
      <c r="AA3086" s="109"/>
      <c r="AB3086" s="25">
        <v>0</v>
      </c>
      <c r="AC3086" s="25">
        <v>0</v>
      </c>
      <c r="AD3086" s="25">
        <v>0</v>
      </c>
      <c r="AE3086" s="25">
        <v>0</v>
      </c>
      <c r="AF3086" s="25">
        <v>0</v>
      </c>
      <c r="AG3086" s="25">
        <v>0</v>
      </c>
      <c r="AH3086" s="109"/>
      <c r="AI3086" s="25">
        <v>0</v>
      </c>
      <c r="AJ3086" s="25">
        <v>0</v>
      </c>
      <c r="AK3086" s="123">
        <v>0</v>
      </c>
      <c r="AL3086" s="25">
        <v>0</v>
      </c>
      <c r="AM3086" s="25">
        <v>0</v>
      </c>
      <c r="AN3086" s="25">
        <v>0</v>
      </c>
      <c r="AO3086" s="109"/>
      <c r="AP3086" s="25">
        <v>0</v>
      </c>
      <c r="AQ3086" s="25">
        <v>0</v>
      </c>
      <c r="AR3086" s="25">
        <v>0</v>
      </c>
      <c r="AS3086" s="25">
        <v>0</v>
      </c>
      <c r="AT3086" s="25">
        <v>0</v>
      </c>
      <c r="AU3086" s="25">
        <v>0</v>
      </c>
      <c r="AW3086" t="str">
        <f t="shared" si="253"/>
        <v>Lê Thu Huyền</v>
      </c>
      <c r="AX3086" s="27" t="str">
        <f t="shared" si="254"/>
        <v>Vũ Thị Thùy Lan</v>
      </c>
      <c r="AY3086" s="4" t="str">
        <f t="shared" ref="AY3086:AY3148" si="255">+B3086</f>
        <v>VIN+</v>
      </c>
    </row>
    <row r="3087" spans="1:51" x14ac:dyDescent="0.25">
      <c r="A3087" s="4" t="s">
        <v>1104</v>
      </c>
      <c r="B3087" s="4" t="s">
        <v>797</v>
      </c>
      <c r="C3087" s="4" t="s">
        <v>5054</v>
      </c>
      <c r="D3087" s="11" t="s">
        <v>774</v>
      </c>
      <c r="E3087" s="32" t="s">
        <v>536</v>
      </c>
      <c r="F3087" s="11" t="s">
        <v>710</v>
      </c>
      <c r="G3087" s="35">
        <v>5272882</v>
      </c>
      <c r="H3087" s="4" t="s">
        <v>911</v>
      </c>
      <c r="I3087" s="4"/>
      <c r="J3087" s="4"/>
      <c r="K3087" s="4"/>
      <c r="L3087" s="4"/>
      <c r="M3087" s="33"/>
      <c r="N3087" s="38"/>
      <c r="O3087" s="33"/>
      <c r="P3087" s="244">
        <f t="shared" si="252"/>
        <v>4209.1480000000001</v>
      </c>
      <c r="Q3087" s="25"/>
      <c r="R3087" s="25">
        <v>1021.611</v>
      </c>
      <c r="S3087" s="25">
        <v>0</v>
      </c>
      <c r="T3087" s="109"/>
      <c r="U3087" s="25">
        <v>0</v>
      </c>
      <c r="V3087" s="25">
        <v>0</v>
      </c>
      <c r="W3087" s="25">
        <v>0</v>
      </c>
      <c r="X3087" s="25">
        <v>243.881</v>
      </c>
      <c r="Y3087" s="25">
        <v>0</v>
      </c>
      <c r="Z3087" s="25">
        <v>0</v>
      </c>
      <c r="AA3087" s="109"/>
      <c r="AB3087" s="25">
        <v>0</v>
      </c>
      <c r="AC3087" s="25">
        <v>0</v>
      </c>
      <c r="AD3087" s="25">
        <v>0</v>
      </c>
      <c r="AE3087" s="25">
        <v>0</v>
      </c>
      <c r="AF3087" s="25">
        <v>0</v>
      </c>
      <c r="AG3087" s="25">
        <v>0</v>
      </c>
      <c r="AH3087" s="109"/>
      <c r="AI3087" s="25">
        <v>1139.482</v>
      </c>
      <c r="AJ3087" s="25">
        <v>0</v>
      </c>
      <c r="AK3087" s="123">
        <v>0</v>
      </c>
      <c r="AL3087" s="25">
        <v>0</v>
      </c>
      <c r="AM3087" s="25">
        <v>0</v>
      </c>
      <c r="AN3087" s="25">
        <v>0</v>
      </c>
      <c r="AO3087" s="109"/>
      <c r="AP3087" s="25">
        <v>0</v>
      </c>
      <c r="AQ3087" s="25">
        <v>0</v>
      </c>
      <c r="AR3087" s="25">
        <v>0</v>
      </c>
      <c r="AS3087" s="25">
        <v>0</v>
      </c>
      <c r="AT3087" s="25">
        <v>0</v>
      </c>
      <c r="AU3087" s="25">
        <v>1804.174</v>
      </c>
      <c r="AW3087" t="str">
        <f t="shared" si="253"/>
        <v>Lê Thu Huyền</v>
      </c>
      <c r="AX3087" s="27" t="str">
        <f t="shared" si="254"/>
        <v>Vũ Thị Thùy Lan</v>
      </c>
      <c r="AY3087" s="4" t="str">
        <f t="shared" si="255"/>
        <v>VIN+</v>
      </c>
    </row>
    <row r="3088" spans="1:51" outlineLevel="1" x14ac:dyDescent="0.25">
      <c r="A3088" s="4" t="s">
        <v>1104</v>
      </c>
      <c r="B3088" s="4" t="s">
        <v>797</v>
      </c>
      <c r="C3088" s="4" t="s">
        <v>5054</v>
      </c>
      <c r="D3088" s="11" t="s">
        <v>774</v>
      </c>
      <c r="E3088" s="32" t="s">
        <v>536</v>
      </c>
      <c r="F3088" s="11" t="s">
        <v>710</v>
      </c>
      <c r="G3088" s="35">
        <v>5336889</v>
      </c>
      <c r="H3088" s="4" t="s">
        <v>912</v>
      </c>
      <c r="I3088" s="4"/>
      <c r="J3088" s="4"/>
      <c r="K3088" s="4"/>
      <c r="L3088" s="4"/>
      <c r="M3088" s="33"/>
      <c r="N3088" s="38"/>
      <c r="O3088" s="33"/>
      <c r="P3088" s="244">
        <f t="shared" si="252"/>
        <v>541.96100000000001</v>
      </c>
      <c r="Q3088" s="25"/>
      <c r="R3088" s="25">
        <v>541.96100000000001</v>
      </c>
      <c r="S3088" s="25">
        <v>0</v>
      </c>
      <c r="T3088" s="109"/>
      <c r="U3088" s="25">
        <v>0</v>
      </c>
      <c r="V3088" s="25">
        <v>0</v>
      </c>
      <c r="W3088" s="25">
        <v>0</v>
      </c>
      <c r="X3088" s="25">
        <v>0</v>
      </c>
      <c r="Y3088" s="25">
        <v>0</v>
      </c>
      <c r="Z3088" s="25">
        <v>0</v>
      </c>
      <c r="AA3088" s="109"/>
      <c r="AB3088" s="25">
        <v>0</v>
      </c>
      <c r="AC3088" s="25">
        <v>0</v>
      </c>
      <c r="AD3088" s="25">
        <v>0</v>
      </c>
      <c r="AE3088" s="25">
        <v>0</v>
      </c>
      <c r="AF3088" s="25">
        <v>0</v>
      </c>
      <c r="AG3088" s="25">
        <v>0</v>
      </c>
      <c r="AH3088" s="109"/>
      <c r="AI3088" s="25">
        <v>0</v>
      </c>
      <c r="AJ3088" s="25">
        <v>0</v>
      </c>
      <c r="AK3088" s="123">
        <v>0</v>
      </c>
      <c r="AL3088" s="25">
        <v>0</v>
      </c>
      <c r="AM3088" s="25">
        <v>0</v>
      </c>
      <c r="AN3088" s="25">
        <v>0</v>
      </c>
      <c r="AO3088" s="109"/>
      <c r="AP3088" s="25">
        <v>0</v>
      </c>
      <c r="AQ3088" s="25">
        <v>0</v>
      </c>
      <c r="AR3088" s="25">
        <v>0</v>
      </c>
      <c r="AS3088" s="25">
        <v>0</v>
      </c>
      <c r="AT3088" s="25">
        <v>0</v>
      </c>
      <c r="AU3088" s="25">
        <v>0</v>
      </c>
      <c r="AW3088" t="str">
        <f t="shared" si="253"/>
        <v>Lê Thu Huyền</v>
      </c>
      <c r="AX3088" s="27" t="str">
        <f t="shared" si="254"/>
        <v>Vũ Thị Thùy Lan</v>
      </c>
      <c r="AY3088" s="4" t="str">
        <f t="shared" si="255"/>
        <v>VIN+</v>
      </c>
    </row>
    <row r="3089" spans="1:51" outlineLevel="1" x14ac:dyDescent="0.25">
      <c r="A3089" s="4" t="s">
        <v>1104</v>
      </c>
      <c r="B3089" s="4" t="s">
        <v>797</v>
      </c>
      <c r="C3089" s="4" t="s">
        <v>5054</v>
      </c>
      <c r="D3089" s="11" t="s">
        <v>774</v>
      </c>
      <c r="E3089" s="32" t="s">
        <v>536</v>
      </c>
      <c r="F3089" s="11" t="s">
        <v>710</v>
      </c>
      <c r="G3089" s="35">
        <v>5276293</v>
      </c>
      <c r="H3089" s="4" t="s">
        <v>2137</v>
      </c>
      <c r="I3089" s="4"/>
      <c r="J3089" s="4"/>
      <c r="K3089" s="4"/>
      <c r="L3089" s="4"/>
      <c r="M3089" s="33"/>
      <c r="N3089" s="38"/>
      <c r="O3089" s="33"/>
      <c r="P3089" s="244">
        <f t="shared" si="252"/>
        <v>2869.1509999999998</v>
      </c>
      <c r="Q3089" s="25"/>
      <c r="R3089" s="25"/>
      <c r="S3089" s="25"/>
      <c r="T3089" s="109"/>
      <c r="U3089" s="25"/>
      <c r="V3089" s="25"/>
      <c r="W3089" s="25"/>
      <c r="X3089" s="25">
        <v>539.65499999999997</v>
      </c>
      <c r="Y3089" s="25">
        <v>0</v>
      </c>
      <c r="Z3089" s="25">
        <v>0</v>
      </c>
      <c r="AA3089" s="109"/>
      <c r="AB3089" s="25">
        <v>0</v>
      </c>
      <c r="AC3089" s="25">
        <v>0</v>
      </c>
      <c r="AD3089" s="25">
        <v>0</v>
      </c>
      <c r="AE3089" s="25">
        <v>0</v>
      </c>
      <c r="AF3089" s="25">
        <v>1074.4490000000001</v>
      </c>
      <c r="AG3089" s="25">
        <v>0</v>
      </c>
      <c r="AH3089" s="109"/>
      <c r="AI3089" s="25">
        <v>0</v>
      </c>
      <c r="AJ3089" s="25">
        <v>0</v>
      </c>
      <c r="AK3089" s="123">
        <v>0</v>
      </c>
      <c r="AL3089" s="25">
        <v>0</v>
      </c>
      <c r="AM3089" s="25">
        <v>0</v>
      </c>
      <c r="AN3089" s="25">
        <v>0</v>
      </c>
      <c r="AO3089" s="109"/>
      <c r="AP3089" s="25">
        <v>0</v>
      </c>
      <c r="AQ3089" s="25">
        <v>0</v>
      </c>
      <c r="AR3089" s="25">
        <v>0</v>
      </c>
      <c r="AS3089" s="25">
        <v>1255.047</v>
      </c>
      <c r="AT3089" s="25">
        <v>0</v>
      </c>
      <c r="AU3089" s="25">
        <v>0</v>
      </c>
      <c r="AW3089" t="str">
        <f t="shared" si="253"/>
        <v>Lê Thu Huyền</v>
      </c>
      <c r="AX3089" s="27" t="str">
        <f t="shared" si="254"/>
        <v>Vũ Thị Thùy Lan</v>
      </c>
      <c r="AY3089" s="4" t="str">
        <f t="shared" si="255"/>
        <v>VIN+</v>
      </c>
    </row>
    <row r="3090" spans="1:51" outlineLevel="1" x14ac:dyDescent="0.25">
      <c r="A3090" s="4" t="s">
        <v>1104</v>
      </c>
      <c r="B3090" s="4" t="s">
        <v>797</v>
      </c>
      <c r="C3090" s="4" t="s">
        <v>5054</v>
      </c>
      <c r="D3090" s="11" t="s">
        <v>774</v>
      </c>
      <c r="E3090" s="32" t="s">
        <v>536</v>
      </c>
      <c r="F3090" s="11" t="s">
        <v>710</v>
      </c>
      <c r="G3090" s="35">
        <v>5279276</v>
      </c>
      <c r="H3090" s="4" t="s">
        <v>2138</v>
      </c>
      <c r="I3090" s="4"/>
      <c r="J3090" s="4"/>
      <c r="K3090" s="4"/>
      <c r="L3090" s="4"/>
      <c r="M3090" s="33"/>
      <c r="N3090" s="38"/>
      <c r="O3090" s="33"/>
      <c r="P3090" s="244">
        <f t="shared" si="252"/>
        <v>1197.181</v>
      </c>
      <c r="Q3090" s="25"/>
      <c r="R3090" s="25"/>
      <c r="S3090" s="25"/>
      <c r="T3090" s="109"/>
      <c r="U3090" s="25"/>
      <c r="V3090" s="25"/>
      <c r="W3090" s="25"/>
      <c r="X3090" s="25">
        <v>180.59800000000001</v>
      </c>
      <c r="Y3090" s="25">
        <v>0</v>
      </c>
      <c r="Z3090" s="25">
        <v>0</v>
      </c>
      <c r="AA3090" s="109"/>
      <c r="AB3090" s="25">
        <v>0</v>
      </c>
      <c r="AC3090" s="25">
        <v>0</v>
      </c>
      <c r="AD3090" s="25">
        <v>0</v>
      </c>
      <c r="AE3090" s="25">
        <v>0</v>
      </c>
      <c r="AF3090" s="25">
        <v>238.464</v>
      </c>
      <c r="AG3090" s="25">
        <v>0</v>
      </c>
      <c r="AH3090" s="109"/>
      <c r="AI3090" s="25">
        <v>0</v>
      </c>
      <c r="AJ3090" s="25">
        <v>0</v>
      </c>
      <c r="AK3090" s="123">
        <v>0</v>
      </c>
      <c r="AL3090" s="25">
        <v>0</v>
      </c>
      <c r="AM3090" s="25">
        <v>0</v>
      </c>
      <c r="AN3090" s="25">
        <v>0</v>
      </c>
      <c r="AO3090" s="109"/>
      <c r="AP3090" s="25">
        <v>0</v>
      </c>
      <c r="AQ3090" s="25">
        <v>0</v>
      </c>
      <c r="AR3090" s="25">
        <v>0</v>
      </c>
      <c r="AS3090" s="25">
        <v>778.11900000000003</v>
      </c>
      <c r="AT3090" s="25">
        <v>0</v>
      </c>
      <c r="AU3090" s="25">
        <v>0</v>
      </c>
      <c r="AW3090" t="str">
        <f t="shared" si="253"/>
        <v>Lê Thu Huyền</v>
      </c>
      <c r="AX3090" s="27" t="str">
        <f t="shared" si="254"/>
        <v>Vũ Thị Thùy Lan</v>
      </c>
      <c r="AY3090" s="4" t="str">
        <f t="shared" si="255"/>
        <v>VIN+</v>
      </c>
    </row>
    <row r="3091" spans="1:51" outlineLevel="1" x14ac:dyDescent="0.25">
      <c r="A3091" s="4" t="s">
        <v>1104</v>
      </c>
      <c r="B3091" s="4" t="s">
        <v>797</v>
      </c>
      <c r="C3091" s="4" t="s">
        <v>5054</v>
      </c>
      <c r="D3091" s="11" t="s">
        <v>774</v>
      </c>
      <c r="E3091" s="32" t="s">
        <v>536</v>
      </c>
      <c r="F3091" s="11" t="s">
        <v>710</v>
      </c>
      <c r="G3091" s="35">
        <v>5336519</v>
      </c>
      <c r="H3091" s="4" t="s">
        <v>2139</v>
      </c>
      <c r="I3091" s="4"/>
      <c r="J3091" s="4"/>
      <c r="K3091" s="4"/>
      <c r="L3091" s="4"/>
      <c r="M3091" s="33"/>
      <c r="N3091" s="38"/>
      <c r="O3091" s="33"/>
      <c r="P3091" s="244">
        <f t="shared" si="252"/>
        <v>597.52099999999996</v>
      </c>
      <c r="Q3091" s="25"/>
      <c r="R3091" s="25"/>
      <c r="S3091" s="25"/>
      <c r="T3091" s="109"/>
      <c r="U3091" s="25"/>
      <c r="V3091" s="25"/>
      <c r="W3091" s="25"/>
      <c r="X3091" s="25">
        <v>359.05700000000002</v>
      </c>
      <c r="Y3091" s="25">
        <v>0</v>
      </c>
      <c r="Z3091" s="25">
        <v>0</v>
      </c>
      <c r="AA3091" s="109"/>
      <c r="AB3091" s="25">
        <v>0</v>
      </c>
      <c r="AC3091" s="25">
        <v>0</v>
      </c>
      <c r="AD3091" s="25">
        <v>0</v>
      </c>
      <c r="AE3091" s="25">
        <v>0</v>
      </c>
      <c r="AF3091" s="25">
        <v>0</v>
      </c>
      <c r="AG3091" s="25">
        <v>0</v>
      </c>
      <c r="AH3091" s="109"/>
      <c r="AI3091" s="25">
        <v>238.464</v>
      </c>
      <c r="AJ3091" s="25">
        <v>0</v>
      </c>
      <c r="AK3091" s="123">
        <v>0</v>
      </c>
      <c r="AL3091" s="25">
        <v>0</v>
      </c>
      <c r="AM3091" s="25">
        <v>0</v>
      </c>
      <c r="AN3091" s="25">
        <v>0</v>
      </c>
      <c r="AO3091" s="109"/>
      <c r="AP3091" s="25">
        <v>0</v>
      </c>
      <c r="AQ3091" s="25">
        <v>0</v>
      </c>
      <c r="AR3091" s="25">
        <v>0</v>
      </c>
      <c r="AS3091" s="25">
        <v>0</v>
      </c>
      <c r="AT3091" s="25">
        <v>0</v>
      </c>
      <c r="AU3091" s="25">
        <v>0</v>
      </c>
      <c r="AW3091" t="str">
        <f t="shared" si="253"/>
        <v>Lê Thu Huyền</v>
      </c>
      <c r="AX3091" s="27" t="str">
        <f t="shared" si="254"/>
        <v>Vũ Thị Thùy Lan</v>
      </c>
      <c r="AY3091" s="4" t="str">
        <f t="shared" si="255"/>
        <v>VIN+</v>
      </c>
    </row>
    <row r="3092" spans="1:51" outlineLevel="1" x14ac:dyDescent="0.25">
      <c r="A3092" s="4" t="s">
        <v>1104</v>
      </c>
      <c r="B3092" s="4" t="s">
        <v>797</v>
      </c>
      <c r="C3092" s="4" t="s">
        <v>5054</v>
      </c>
      <c r="D3092" s="11" t="s">
        <v>774</v>
      </c>
      <c r="E3092" s="32" t="s">
        <v>536</v>
      </c>
      <c r="F3092" s="11" t="s">
        <v>710</v>
      </c>
      <c r="G3092" s="35">
        <v>5271056</v>
      </c>
      <c r="H3092" s="4" t="s">
        <v>2140</v>
      </c>
      <c r="I3092" s="4"/>
      <c r="J3092" s="4"/>
      <c r="K3092" s="4"/>
      <c r="L3092" s="4"/>
      <c r="M3092" s="33"/>
      <c r="N3092" s="38"/>
      <c r="O3092" s="33"/>
      <c r="P3092" s="244">
        <f t="shared" si="252"/>
        <v>1498.3710000000001</v>
      </c>
      <c r="Q3092" s="25"/>
      <c r="R3092" s="25"/>
      <c r="S3092" s="25"/>
      <c r="T3092" s="109"/>
      <c r="U3092" s="25"/>
      <c r="V3092" s="25"/>
      <c r="W3092" s="25"/>
      <c r="X3092" s="25">
        <v>359.05700000000002</v>
      </c>
      <c r="Y3092" s="25">
        <v>0</v>
      </c>
      <c r="Z3092" s="25">
        <v>0</v>
      </c>
      <c r="AA3092" s="109"/>
      <c r="AB3092" s="25">
        <v>0</v>
      </c>
      <c r="AC3092" s="25">
        <v>0</v>
      </c>
      <c r="AD3092" s="25">
        <v>0</v>
      </c>
      <c r="AE3092" s="25">
        <v>0</v>
      </c>
      <c r="AF3092" s="25">
        <v>238.464</v>
      </c>
      <c r="AG3092" s="25">
        <v>0</v>
      </c>
      <c r="AH3092" s="109"/>
      <c r="AI3092" s="25">
        <v>0</v>
      </c>
      <c r="AJ3092" s="25">
        <v>0</v>
      </c>
      <c r="AK3092" s="123">
        <v>0</v>
      </c>
      <c r="AL3092" s="25">
        <v>0</v>
      </c>
      <c r="AM3092" s="25">
        <v>0</v>
      </c>
      <c r="AN3092" s="25">
        <v>0</v>
      </c>
      <c r="AO3092" s="109"/>
      <c r="AP3092" s="25">
        <v>0</v>
      </c>
      <c r="AQ3092" s="25">
        <v>0</v>
      </c>
      <c r="AR3092" s="25">
        <v>0</v>
      </c>
      <c r="AS3092" s="25">
        <v>900.85</v>
      </c>
      <c r="AT3092" s="25">
        <v>0</v>
      </c>
      <c r="AU3092" s="25">
        <v>0</v>
      </c>
      <c r="AW3092" t="str">
        <f t="shared" si="253"/>
        <v>Lê Thu Huyền</v>
      </c>
      <c r="AX3092" s="27" t="str">
        <f t="shared" si="254"/>
        <v>Vũ Thị Thùy Lan</v>
      </c>
      <c r="AY3092" s="4" t="str">
        <f t="shared" si="255"/>
        <v>VIN+</v>
      </c>
    </row>
    <row r="3093" spans="1:51" outlineLevel="1" x14ac:dyDescent="0.25">
      <c r="A3093" s="4" t="s">
        <v>1104</v>
      </c>
      <c r="B3093" s="4" t="s">
        <v>797</v>
      </c>
      <c r="C3093" s="4" t="s">
        <v>5054</v>
      </c>
      <c r="D3093" s="11" t="s">
        <v>774</v>
      </c>
      <c r="E3093" s="32" t="s">
        <v>536</v>
      </c>
      <c r="F3093" s="11" t="s">
        <v>710</v>
      </c>
      <c r="G3093" s="35">
        <v>5338472</v>
      </c>
      <c r="H3093" s="4" t="s">
        <v>2141</v>
      </c>
      <c r="I3093" s="4"/>
      <c r="J3093" s="4"/>
      <c r="K3093" s="4"/>
      <c r="L3093" s="4"/>
      <c r="M3093" s="33"/>
      <c r="N3093" s="38"/>
      <c r="O3093" s="33"/>
      <c r="P3093" s="244">
        <f t="shared" si="252"/>
        <v>1255.047</v>
      </c>
      <c r="Q3093" s="25"/>
      <c r="R3093" s="25"/>
      <c r="S3093" s="25"/>
      <c r="T3093" s="109"/>
      <c r="U3093" s="25"/>
      <c r="V3093" s="25"/>
      <c r="W3093" s="25"/>
      <c r="X3093" s="25">
        <v>539.65499999999997</v>
      </c>
      <c r="Y3093" s="25">
        <v>0</v>
      </c>
      <c r="Z3093" s="25">
        <v>0</v>
      </c>
      <c r="AA3093" s="109"/>
      <c r="AB3093" s="25">
        <v>0</v>
      </c>
      <c r="AC3093" s="25">
        <v>0</v>
      </c>
      <c r="AD3093" s="25">
        <v>0</v>
      </c>
      <c r="AE3093" s="25">
        <v>0</v>
      </c>
      <c r="AF3093" s="25">
        <v>0</v>
      </c>
      <c r="AG3093" s="25">
        <v>0</v>
      </c>
      <c r="AH3093" s="109"/>
      <c r="AI3093" s="25">
        <v>238.464</v>
      </c>
      <c r="AJ3093" s="25">
        <v>0</v>
      </c>
      <c r="AK3093" s="123">
        <v>0</v>
      </c>
      <c r="AL3093" s="25">
        <v>476.928</v>
      </c>
      <c r="AM3093" s="25">
        <v>0</v>
      </c>
      <c r="AN3093" s="25">
        <v>0</v>
      </c>
      <c r="AO3093" s="109"/>
      <c r="AP3093" s="25">
        <v>0</v>
      </c>
      <c r="AQ3093" s="25">
        <v>0</v>
      </c>
      <c r="AR3093" s="25">
        <v>0</v>
      </c>
      <c r="AS3093" s="25">
        <v>0</v>
      </c>
      <c r="AT3093" s="25">
        <v>0</v>
      </c>
      <c r="AU3093" s="25">
        <v>0</v>
      </c>
      <c r="AW3093" t="str">
        <f t="shared" si="253"/>
        <v>Lê Thu Huyền</v>
      </c>
      <c r="AX3093" s="27" t="str">
        <f t="shared" si="254"/>
        <v>Vũ Thị Thùy Lan</v>
      </c>
      <c r="AY3093" s="4" t="str">
        <f t="shared" si="255"/>
        <v>VIN+</v>
      </c>
    </row>
    <row r="3094" spans="1:51" outlineLevel="1" x14ac:dyDescent="0.25">
      <c r="A3094" s="4" t="s">
        <v>1104</v>
      </c>
      <c r="B3094" s="4" t="s">
        <v>797</v>
      </c>
      <c r="C3094" s="4" t="s">
        <v>5054</v>
      </c>
      <c r="D3094" s="11" t="s">
        <v>774</v>
      </c>
      <c r="E3094" s="32" t="s">
        <v>536</v>
      </c>
      <c r="F3094" s="11" t="s">
        <v>710</v>
      </c>
      <c r="G3094" s="35">
        <v>5139338</v>
      </c>
      <c r="H3094" s="4" t="s">
        <v>2142</v>
      </c>
      <c r="I3094" s="4"/>
      <c r="J3094" s="4"/>
      <c r="K3094" s="4"/>
      <c r="L3094" s="4"/>
      <c r="M3094" s="33"/>
      <c r="N3094" s="38"/>
      <c r="O3094" s="33"/>
      <c r="P3094" s="244">
        <f t="shared" si="252"/>
        <v>720.25199999999995</v>
      </c>
      <c r="Q3094" s="25"/>
      <c r="R3094" s="25"/>
      <c r="S3094" s="25"/>
      <c r="T3094" s="109"/>
      <c r="U3094" s="25"/>
      <c r="V3094" s="25"/>
      <c r="W3094" s="25"/>
      <c r="X3094" s="25">
        <v>720.25199999999995</v>
      </c>
      <c r="Y3094" s="25">
        <v>0</v>
      </c>
      <c r="Z3094" s="25">
        <v>0</v>
      </c>
      <c r="AA3094" s="109"/>
      <c r="AB3094" s="25">
        <v>0</v>
      </c>
      <c r="AC3094" s="25">
        <v>0</v>
      </c>
      <c r="AD3094" s="25">
        <v>0</v>
      </c>
      <c r="AE3094" s="25">
        <v>0</v>
      </c>
      <c r="AF3094" s="25">
        <v>0</v>
      </c>
      <c r="AG3094" s="25">
        <v>0</v>
      </c>
      <c r="AH3094" s="109"/>
      <c r="AI3094" s="25">
        <v>0</v>
      </c>
      <c r="AJ3094" s="25">
        <v>0</v>
      </c>
      <c r="AK3094" s="123">
        <v>0</v>
      </c>
      <c r="AL3094" s="25">
        <v>0</v>
      </c>
      <c r="AM3094" s="25">
        <v>0</v>
      </c>
      <c r="AN3094" s="25">
        <v>0</v>
      </c>
      <c r="AO3094" s="109"/>
      <c r="AP3094" s="25">
        <v>0</v>
      </c>
      <c r="AQ3094" s="25">
        <v>0</v>
      </c>
      <c r="AR3094" s="25">
        <v>0</v>
      </c>
      <c r="AS3094" s="25">
        <v>0</v>
      </c>
      <c r="AT3094" s="25">
        <v>0</v>
      </c>
      <c r="AU3094" s="25">
        <v>0</v>
      </c>
      <c r="AW3094" t="str">
        <f t="shared" si="253"/>
        <v>Lê Thu Huyền</v>
      </c>
      <c r="AX3094" s="27" t="str">
        <f t="shared" si="254"/>
        <v>Vũ Thị Thùy Lan</v>
      </c>
      <c r="AY3094" s="4" t="str">
        <f t="shared" si="255"/>
        <v>VIN+</v>
      </c>
    </row>
    <row r="3095" spans="1:51" outlineLevel="1" x14ac:dyDescent="0.25">
      <c r="A3095" s="4" t="s">
        <v>1104</v>
      </c>
      <c r="B3095" s="4" t="s">
        <v>797</v>
      </c>
      <c r="C3095" s="4" t="s">
        <v>5054</v>
      </c>
      <c r="D3095" s="11" t="s">
        <v>774</v>
      </c>
      <c r="E3095" s="32" t="s">
        <v>536</v>
      </c>
      <c r="F3095" s="11" t="s">
        <v>710</v>
      </c>
      <c r="G3095" s="35">
        <v>5134184</v>
      </c>
      <c r="H3095" s="4" t="s">
        <v>2143</v>
      </c>
      <c r="I3095" s="4"/>
      <c r="J3095" s="4"/>
      <c r="K3095" s="4"/>
      <c r="L3095" s="4"/>
      <c r="M3095" s="33"/>
      <c r="N3095" s="38"/>
      <c r="O3095" s="33"/>
      <c r="P3095" s="244">
        <f t="shared" si="252"/>
        <v>778.11899999999991</v>
      </c>
      <c r="Q3095" s="25"/>
      <c r="R3095" s="25"/>
      <c r="S3095" s="25"/>
      <c r="T3095" s="109"/>
      <c r="U3095" s="25"/>
      <c r="V3095" s="25"/>
      <c r="W3095" s="25"/>
      <c r="X3095" s="25">
        <v>359.05700000000002</v>
      </c>
      <c r="Y3095" s="25">
        <v>0</v>
      </c>
      <c r="Z3095" s="25">
        <v>0</v>
      </c>
      <c r="AA3095" s="109"/>
      <c r="AB3095" s="25">
        <v>0</v>
      </c>
      <c r="AC3095" s="25">
        <v>0</v>
      </c>
      <c r="AD3095" s="25">
        <v>0</v>
      </c>
      <c r="AE3095" s="25">
        <v>0</v>
      </c>
      <c r="AF3095" s="25">
        <v>0</v>
      </c>
      <c r="AG3095" s="25">
        <v>0</v>
      </c>
      <c r="AH3095" s="109"/>
      <c r="AI3095" s="25">
        <v>0</v>
      </c>
      <c r="AJ3095" s="25">
        <v>0</v>
      </c>
      <c r="AK3095" s="123">
        <v>0</v>
      </c>
      <c r="AL3095" s="25">
        <v>0</v>
      </c>
      <c r="AM3095" s="25">
        <v>0</v>
      </c>
      <c r="AN3095" s="25">
        <v>0</v>
      </c>
      <c r="AO3095" s="109"/>
      <c r="AP3095" s="25">
        <v>238.464</v>
      </c>
      <c r="AQ3095" s="25">
        <v>0</v>
      </c>
      <c r="AR3095" s="25">
        <v>0</v>
      </c>
      <c r="AS3095" s="25">
        <v>180.59800000000001</v>
      </c>
      <c r="AT3095" s="25">
        <v>0</v>
      </c>
      <c r="AU3095" s="25">
        <v>0</v>
      </c>
      <c r="AW3095" t="str">
        <f t="shared" si="253"/>
        <v>Lê Thu Huyền</v>
      </c>
      <c r="AX3095" s="27" t="str">
        <f t="shared" si="254"/>
        <v>Vũ Thị Thùy Lan</v>
      </c>
      <c r="AY3095" s="4" t="str">
        <f t="shared" si="255"/>
        <v>VIN+</v>
      </c>
    </row>
    <row r="3096" spans="1:51" outlineLevel="1" x14ac:dyDescent="0.25">
      <c r="A3096" s="4" t="s">
        <v>1104</v>
      </c>
      <c r="B3096" s="4" t="s">
        <v>797</v>
      </c>
      <c r="C3096" s="4" t="s">
        <v>5054</v>
      </c>
      <c r="D3096" s="11" t="s">
        <v>774</v>
      </c>
      <c r="E3096" s="32" t="s">
        <v>536</v>
      </c>
      <c r="F3096" s="11" t="s">
        <v>710</v>
      </c>
      <c r="G3096" s="35">
        <v>5332032</v>
      </c>
      <c r="H3096" s="4" t="s">
        <v>2144</v>
      </c>
      <c r="I3096" s="4"/>
      <c r="J3096" s="4"/>
      <c r="K3096" s="4"/>
      <c r="L3096" s="4"/>
      <c r="M3096" s="33"/>
      <c r="N3096" s="38"/>
      <c r="O3096" s="33"/>
      <c r="P3096" s="244">
        <f t="shared" si="252"/>
        <v>2632.8249999999998</v>
      </c>
      <c r="Q3096" s="25"/>
      <c r="R3096" s="25"/>
      <c r="S3096" s="25"/>
      <c r="T3096" s="109"/>
      <c r="U3096" s="25"/>
      <c r="V3096" s="25"/>
      <c r="W3096" s="25"/>
      <c r="X3096" s="25">
        <v>900.85</v>
      </c>
      <c r="Y3096" s="25">
        <v>0</v>
      </c>
      <c r="Z3096" s="25">
        <v>0</v>
      </c>
      <c r="AA3096" s="109"/>
      <c r="AB3096" s="25">
        <v>0</v>
      </c>
      <c r="AC3096" s="25">
        <v>0</v>
      </c>
      <c r="AD3096" s="25">
        <v>0</v>
      </c>
      <c r="AE3096" s="25">
        <v>0</v>
      </c>
      <c r="AF3096" s="25">
        <v>0</v>
      </c>
      <c r="AG3096" s="25">
        <v>0</v>
      </c>
      <c r="AH3096" s="109"/>
      <c r="AI3096" s="25">
        <v>1074.4490000000001</v>
      </c>
      <c r="AJ3096" s="25">
        <v>0</v>
      </c>
      <c r="AK3096" s="123">
        <v>0</v>
      </c>
      <c r="AL3096" s="25">
        <v>0</v>
      </c>
      <c r="AM3096" s="25">
        <v>0</v>
      </c>
      <c r="AN3096" s="25">
        <v>0</v>
      </c>
      <c r="AO3096" s="109"/>
      <c r="AP3096" s="25">
        <v>0</v>
      </c>
      <c r="AQ3096" s="25">
        <v>0</v>
      </c>
      <c r="AR3096" s="25">
        <v>0</v>
      </c>
      <c r="AS3096" s="25">
        <v>0</v>
      </c>
      <c r="AT3096" s="25">
        <v>0</v>
      </c>
      <c r="AU3096" s="25">
        <v>657.52600000000007</v>
      </c>
      <c r="AW3096" t="str">
        <f t="shared" si="253"/>
        <v>Lê Thu Huyền</v>
      </c>
      <c r="AX3096" s="27" t="str">
        <f t="shared" si="254"/>
        <v>Vũ Thị Thùy Lan</v>
      </c>
      <c r="AY3096" s="4" t="str">
        <f t="shared" si="255"/>
        <v>VIN+</v>
      </c>
    </row>
    <row r="3097" spans="1:51" outlineLevel="1" x14ac:dyDescent="0.25">
      <c r="A3097" s="4" t="s">
        <v>1104</v>
      </c>
      <c r="B3097" s="4" t="s">
        <v>797</v>
      </c>
      <c r="C3097" s="4" t="s">
        <v>5054</v>
      </c>
      <c r="D3097" s="11" t="s">
        <v>774</v>
      </c>
      <c r="E3097" s="32" t="s">
        <v>536</v>
      </c>
      <c r="F3097" s="11" t="s">
        <v>710</v>
      </c>
      <c r="G3097" s="35">
        <v>5279027</v>
      </c>
      <c r="H3097" s="4" t="s">
        <v>2145</v>
      </c>
      <c r="I3097" s="4"/>
      <c r="J3097" s="4"/>
      <c r="K3097" s="4"/>
      <c r="L3097" s="4"/>
      <c r="M3097" s="33"/>
      <c r="N3097" s="38"/>
      <c r="O3097" s="33"/>
      <c r="P3097" s="244">
        <f t="shared" si="252"/>
        <v>843.15200000000004</v>
      </c>
      <c r="Q3097" s="25"/>
      <c r="R3097" s="25"/>
      <c r="S3097" s="25"/>
      <c r="T3097" s="109"/>
      <c r="U3097" s="25"/>
      <c r="V3097" s="25"/>
      <c r="W3097" s="25"/>
      <c r="X3097" s="25">
        <v>359.05700000000002</v>
      </c>
      <c r="Y3097" s="25">
        <v>0</v>
      </c>
      <c r="Z3097" s="25">
        <v>0</v>
      </c>
      <c r="AA3097" s="109"/>
      <c r="AB3097" s="25">
        <v>0</v>
      </c>
      <c r="AC3097" s="25">
        <v>0</v>
      </c>
      <c r="AD3097" s="25">
        <v>0</v>
      </c>
      <c r="AE3097" s="25">
        <v>0</v>
      </c>
      <c r="AF3097" s="25">
        <v>0</v>
      </c>
      <c r="AG3097" s="25">
        <v>0</v>
      </c>
      <c r="AH3097" s="109"/>
      <c r="AI3097" s="25">
        <v>303.49700000000001</v>
      </c>
      <c r="AJ3097" s="25">
        <v>0</v>
      </c>
      <c r="AK3097" s="123">
        <v>0</v>
      </c>
      <c r="AL3097" s="25">
        <v>0</v>
      </c>
      <c r="AM3097" s="25">
        <v>0</v>
      </c>
      <c r="AN3097" s="25">
        <v>0</v>
      </c>
      <c r="AO3097" s="109"/>
      <c r="AP3097" s="25">
        <v>0</v>
      </c>
      <c r="AQ3097" s="25">
        <v>0</v>
      </c>
      <c r="AR3097" s="25">
        <v>0</v>
      </c>
      <c r="AS3097" s="25">
        <v>0</v>
      </c>
      <c r="AT3097" s="25">
        <v>0</v>
      </c>
      <c r="AU3097" s="25">
        <v>180.59800000000001</v>
      </c>
      <c r="AW3097" t="str">
        <f t="shared" si="253"/>
        <v>Lê Thu Huyền</v>
      </c>
      <c r="AX3097" s="27" t="str">
        <f t="shared" si="254"/>
        <v>Vũ Thị Thùy Lan</v>
      </c>
      <c r="AY3097" s="4" t="str">
        <f t="shared" si="255"/>
        <v>VIN+</v>
      </c>
    </row>
    <row r="3098" spans="1:51" outlineLevel="1" x14ac:dyDescent="0.25">
      <c r="A3098" s="4" t="s">
        <v>1104</v>
      </c>
      <c r="B3098" s="4" t="s">
        <v>797</v>
      </c>
      <c r="C3098" s="4" t="s">
        <v>5054</v>
      </c>
      <c r="D3098" s="11" t="s">
        <v>774</v>
      </c>
      <c r="E3098" s="32" t="s">
        <v>536</v>
      </c>
      <c r="F3098" s="11" t="s">
        <v>710</v>
      </c>
      <c r="G3098" s="35">
        <v>5133552</v>
      </c>
      <c r="H3098" s="4" t="s">
        <v>2146</v>
      </c>
      <c r="I3098" s="4"/>
      <c r="J3098" s="4"/>
      <c r="K3098" s="4"/>
      <c r="L3098" s="4"/>
      <c r="M3098" s="33"/>
      <c r="N3098" s="38"/>
      <c r="O3098" s="33"/>
      <c r="P3098" s="244">
        <f t="shared" si="252"/>
        <v>898.71199999999999</v>
      </c>
      <c r="Q3098" s="25"/>
      <c r="R3098" s="25"/>
      <c r="S3098" s="25"/>
      <c r="T3098" s="109"/>
      <c r="U3098" s="25"/>
      <c r="V3098" s="25"/>
      <c r="W3098" s="25"/>
      <c r="X3098" s="25">
        <v>539.65499999999997</v>
      </c>
      <c r="Y3098" s="25">
        <v>0</v>
      </c>
      <c r="Z3098" s="25">
        <v>0</v>
      </c>
      <c r="AA3098" s="109"/>
      <c r="AB3098" s="25">
        <v>0</v>
      </c>
      <c r="AC3098" s="25">
        <v>0</v>
      </c>
      <c r="AD3098" s="25">
        <v>0</v>
      </c>
      <c r="AE3098" s="25">
        <v>0</v>
      </c>
      <c r="AF3098" s="25">
        <v>0</v>
      </c>
      <c r="AG3098" s="25">
        <v>0</v>
      </c>
      <c r="AH3098" s="109"/>
      <c r="AI3098" s="25">
        <v>0</v>
      </c>
      <c r="AJ3098" s="25">
        <v>0</v>
      </c>
      <c r="AK3098" s="123">
        <v>0</v>
      </c>
      <c r="AL3098" s="25">
        <v>0</v>
      </c>
      <c r="AM3098" s="25">
        <v>0</v>
      </c>
      <c r="AN3098" s="25">
        <v>0</v>
      </c>
      <c r="AO3098" s="109"/>
      <c r="AP3098" s="25">
        <v>0</v>
      </c>
      <c r="AQ3098" s="25">
        <v>0</v>
      </c>
      <c r="AR3098" s="25">
        <v>0</v>
      </c>
      <c r="AS3098" s="25">
        <v>0</v>
      </c>
      <c r="AT3098" s="25">
        <v>0</v>
      </c>
      <c r="AU3098" s="25">
        <v>359.05700000000002</v>
      </c>
      <c r="AW3098" t="str">
        <f t="shared" si="253"/>
        <v>Lê Thu Huyền</v>
      </c>
      <c r="AX3098" s="27" t="str">
        <f t="shared" si="254"/>
        <v>Vũ Thị Thùy Lan</v>
      </c>
      <c r="AY3098" s="4" t="str">
        <f t="shared" si="255"/>
        <v>VIN+</v>
      </c>
    </row>
    <row r="3099" spans="1:51" outlineLevel="1" x14ac:dyDescent="0.25">
      <c r="A3099" s="4" t="s">
        <v>1104</v>
      </c>
      <c r="B3099" s="4" t="s">
        <v>797</v>
      </c>
      <c r="C3099" s="4" t="s">
        <v>5054</v>
      </c>
      <c r="D3099" s="11" t="s">
        <v>774</v>
      </c>
      <c r="E3099" s="32" t="s">
        <v>536</v>
      </c>
      <c r="F3099" s="11" t="s">
        <v>710</v>
      </c>
      <c r="G3099" s="35">
        <v>5279432</v>
      </c>
      <c r="H3099" s="4" t="s">
        <v>2147</v>
      </c>
      <c r="I3099" s="4"/>
      <c r="J3099" s="4"/>
      <c r="K3099" s="4"/>
      <c r="L3099" s="4"/>
      <c r="M3099" s="33"/>
      <c r="N3099" s="38"/>
      <c r="O3099" s="33"/>
      <c r="P3099" s="244">
        <f t="shared" si="252"/>
        <v>539.65499999999997</v>
      </c>
      <c r="Q3099" s="25"/>
      <c r="R3099" s="25"/>
      <c r="S3099" s="25"/>
      <c r="T3099" s="109"/>
      <c r="U3099" s="25"/>
      <c r="V3099" s="25"/>
      <c r="W3099" s="25"/>
      <c r="X3099" s="25">
        <v>539.65499999999997</v>
      </c>
      <c r="Y3099" s="25">
        <v>0</v>
      </c>
      <c r="Z3099" s="25">
        <v>0</v>
      </c>
      <c r="AA3099" s="109"/>
      <c r="AB3099" s="25">
        <v>0</v>
      </c>
      <c r="AC3099" s="25">
        <v>0</v>
      </c>
      <c r="AD3099" s="25">
        <v>0</v>
      </c>
      <c r="AE3099" s="25">
        <v>0</v>
      </c>
      <c r="AF3099" s="25">
        <v>0</v>
      </c>
      <c r="AG3099" s="25">
        <v>0</v>
      </c>
      <c r="AH3099" s="109"/>
      <c r="AI3099" s="25">
        <v>0</v>
      </c>
      <c r="AJ3099" s="25">
        <v>0</v>
      </c>
      <c r="AK3099" s="123">
        <v>0</v>
      </c>
      <c r="AL3099" s="25">
        <v>0</v>
      </c>
      <c r="AM3099" s="25">
        <v>0</v>
      </c>
      <c r="AN3099" s="25">
        <v>0</v>
      </c>
      <c r="AO3099" s="109"/>
      <c r="AP3099" s="25">
        <v>0</v>
      </c>
      <c r="AQ3099" s="25">
        <v>0</v>
      </c>
      <c r="AR3099" s="25">
        <v>0</v>
      </c>
      <c r="AS3099" s="25">
        <v>0</v>
      </c>
      <c r="AT3099" s="25">
        <v>0</v>
      </c>
      <c r="AU3099" s="25">
        <v>0</v>
      </c>
      <c r="AW3099" t="str">
        <f t="shared" si="253"/>
        <v>Lê Thu Huyền</v>
      </c>
      <c r="AX3099" s="27" t="str">
        <f t="shared" si="254"/>
        <v>Vũ Thị Thùy Lan</v>
      </c>
      <c r="AY3099" s="4" t="str">
        <f t="shared" si="255"/>
        <v>VIN+</v>
      </c>
    </row>
    <row r="3100" spans="1:51" outlineLevel="1" x14ac:dyDescent="0.25">
      <c r="A3100" s="4" t="s">
        <v>1104</v>
      </c>
      <c r="B3100" s="4" t="s">
        <v>797</v>
      </c>
      <c r="C3100" s="4" t="s">
        <v>5054</v>
      </c>
      <c r="D3100" s="11" t="s">
        <v>774</v>
      </c>
      <c r="E3100" s="32" t="s">
        <v>536</v>
      </c>
      <c r="F3100" s="11" t="s">
        <v>710</v>
      </c>
      <c r="G3100" s="35">
        <v>5277247</v>
      </c>
      <c r="H3100" s="4" t="s">
        <v>2148</v>
      </c>
      <c r="I3100" s="4"/>
      <c r="J3100" s="4"/>
      <c r="K3100" s="4"/>
      <c r="L3100" s="4"/>
      <c r="M3100" s="33"/>
      <c r="N3100" s="38"/>
      <c r="O3100" s="33"/>
      <c r="P3100" s="244">
        <f t="shared" si="252"/>
        <v>1385.1130000000001</v>
      </c>
      <c r="Q3100" s="25"/>
      <c r="R3100" s="25"/>
      <c r="S3100" s="25"/>
      <c r="T3100" s="109"/>
      <c r="U3100" s="25"/>
      <c r="V3100" s="25"/>
      <c r="W3100" s="25"/>
      <c r="X3100" s="25">
        <v>539.65499999999997</v>
      </c>
      <c r="Y3100" s="25">
        <v>0</v>
      </c>
      <c r="Z3100" s="25">
        <v>0</v>
      </c>
      <c r="AA3100" s="109"/>
      <c r="AB3100" s="25">
        <v>0</v>
      </c>
      <c r="AC3100" s="25">
        <v>0</v>
      </c>
      <c r="AD3100" s="25">
        <v>0</v>
      </c>
      <c r="AE3100" s="25">
        <v>0</v>
      </c>
      <c r="AF3100" s="25">
        <v>0</v>
      </c>
      <c r="AG3100" s="25">
        <v>0</v>
      </c>
      <c r="AH3100" s="109"/>
      <c r="AI3100" s="25">
        <v>303.49700000000001</v>
      </c>
      <c r="AJ3100" s="25">
        <v>0</v>
      </c>
      <c r="AK3100" s="123">
        <v>0</v>
      </c>
      <c r="AL3100" s="25">
        <v>0</v>
      </c>
      <c r="AM3100" s="25">
        <v>0</v>
      </c>
      <c r="AN3100" s="25">
        <v>0</v>
      </c>
      <c r="AO3100" s="109"/>
      <c r="AP3100" s="25">
        <v>238.464</v>
      </c>
      <c r="AQ3100" s="25">
        <v>0</v>
      </c>
      <c r="AR3100" s="25">
        <v>0</v>
      </c>
      <c r="AS3100" s="25">
        <v>0</v>
      </c>
      <c r="AT3100" s="25">
        <v>0</v>
      </c>
      <c r="AU3100" s="25">
        <v>303.49700000000001</v>
      </c>
      <c r="AW3100" t="str">
        <f t="shared" si="253"/>
        <v>Lê Thu Huyền</v>
      </c>
      <c r="AX3100" s="27" t="str">
        <f t="shared" si="254"/>
        <v>Vũ Thị Thùy Lan</v>
      </c>
      <c r="AY3100" s="4" t="str">
        <f t="shared" si="255"/>
        <v>VIN+</v>
      </c>
    </row>
    <row r="3101" spans="1:51" outlineLevel="1" x14ac:dyDescent="0.25">
      <c r="A3101" s="4" t="s">
        <v>1104</v>
      </c>
      <c r="B3101" s="4" t="s">
        <v>797</v>
      </c>
      <c r="C3101" s="4" t="s">
        <v>5054</v>
      </c>
      <c r="D3101" s="11" t="s">
        <v>774</v>
      </c>
      <c r="E3101" s="32" t="s">
        <v>536</v>
      </c>
      <c r="F3101" s="11" t="s">
        <v>710</v>
      </c>
      <c r="G3101" s="35">
        <v>5129009</v>
      </c>
      <c r="H3101" s="4" t="s">
        <v>2149</v>
      </c>
      <c r="I3101" s="4"/>
      <c r="J3101" s="4"/>
      <c r="K3101" s="4"/>
      <c r="L3101" s="4"/>
      <c r="M3101" s="33"/>
      <c r="N3101" s="38"/>
      <c r="O3101" s="33"/>
      <c r="P3101" s="244">
        <f t="shared" si="252"/>
        <v>1264.52</v>
      </c>
      <c r="Q3101" s="25"/>
      <c r="R3101" s="25"/>
      <c r="S3101" s="25"/>
      <c r="T3101" s="109"/>
      <c r="U3101" s="25"/>
      <c r="V3101" s="25"/>
      <c r="W3101" s="25"/>
      <c r="X3101" s="25">
        <v>303.49700000000001</v>
      </c>
      <c r="Y3101" s="25">
        <v>0</v>
      </c>
      <c r="Z3101" s="25">
        <v>0</v>
      </c>
      <c r="AA3101" s="109"/>
      <c r="AB3101" s="25">
        <v>0</v>
      </c>
      <c r="AC3101" s="25">
        <v>0</v>
      </c>
      <c r="AD3101" s="25">
        <v>0</v>
      </c>
      <c r="AE3101" s="25">
        <v>0</v>
      </c>
      <c r="AF3101" s="25">
        <v>0</v>
      </c>
      <c r="AG3101" s="25">
        <v>0</v>
      </c>
      <c r="AH3101" s="109"/>
      <c r="AI3101" s="25">
        <v>0</v>
      </c>
      <c r="AJ3101" s="25">
        <v>0</v>
      </c>
      <c r="AK3101" s="123">
        <v>0</v>
      </c>
      <c r="AL3101" s="25">
        <v>0</v>
      </c>
      <c r="AM3101" s="25">
        <v>0</v>
      </c>
      <c r="AN3101" s="25">
        <v>0</v>
      </c>
      <c r="AO3101" s="109"/>
      <c r="AP3101" s="25">
        <v>541.96100000000001</v>
      </c>
      <c r="AQ3101" s="25">
        <v>0</v>
      </c>
      <c r="AR3101" s="25">
        <v>0</v>
      </c>
      <c r="AS3101" s="25">
        <v>0</v>
      </c>
      <c r="AT3101" s="25">
        <v>0</v>
      </c>
      <c r="AU3101" s="25">
        <v>419.06200000000001</v>
      </c>
      <c r="AW3101" t="str">
        <f t="shared" si="253"/>
        <v>Lê Thu Huyền</v>
      </c>
      <c r="AX3101" s="27" t="str">
        <f t="shared" si="254"/>
        <v>Vũ Thị Thùy Lan</v>
      </c>
      <c r="AY3101" s="4" t="str">
        <f t="shared" si="255"/>
        <v>VIN+</v>
      </c>
    </row>
    <row r="3102" spans="1:51" outlineLevel="1" x14ac:dyDescent="0.25">
      <c r="A3102" s="4" t="s">
        <v>1104</v>
      </c>
      <c r="B3102" s="4" t="s">
        <v>797</v>
      </c>
      <c r="C3102" s="4" t="s">
        <v>5054</v>
      </c>
      <c r="D3102" s="11" t="s">
        <v>774</v>
      </c>
      <c r="E3102" s="32" t="s">
        <v>536</v>
      </c>
      <c r="F3102" s="11" t="s">
        <v>710</v>
      </c>
      <c r="G3102" s="35">
        <v>5271087</v>
      </c>
      <c r="H3102" s="4" t="s">
        <v>2150</v>
      </c>
      <c r="I3102" s="4"/>
      <c r="J3102" s="4"/>
      <c r="K3102" s="4"/>
      <c r="L3102" s="4"/>
      <c r="M3102" s="33"/>
      <c r="N3102" s="38"/>
      <c r="O3102" s="33"/>
      <c r="P3102" s="244">
        <f t="shared" si="252"/>
        <v>541.96100000000001</v>
      </c>
      <c r="Q3102" s="25"/>
      <c r="R3102" s="25"/>
      <c r="S3102" s="25"/>
      <c r="T3102" s="109"/>
      <c r="U3102" s="25"/>
      <c r="V3102" s="25"/>
      <c r="W3102" s="25"/>
      <c r="X3102" s="25">
        <v>303.49700000000001</v>
      </c>
      <c r="Y3102" s="25">
        <v>0</v>
      </c>
      <c r="Z3102" s="25">
        <v>0</v>
      </c>
      <c r="AA3102" s="109"/>
      <c r="AB3102" s="25">
        <v>0</v>
      </c>
      <c r="AC3102" s="25">
        <v>0</v>
      </c>
      <c r="AD3102" s="25">
        <v>0</v>
      </c>
      <c r="AE3102" s="25">
        <v>0</v>
      </c>
      <c r="AF3102" s="25">
        <v>0</v>
      </c>
      <c r="AG3102" s="25">
        <v>0</v>
      </c>
      <c r="AH3102" s="109"/>
      <c r="AI3102" s="25">
        <v>0</v>
      </c>
      <c r="AJ3102" s="25">
        <v>0</v>
      </c>
      <c r="AK3102" s="123">
        <v>0</v>
      </c>
      <c r="AL3102" s="25">
        <v>0</v>
      </c>
      <c r="AM3102" s="25">
        <v>0</v>
      </c>
      <c r="AN3102" s="25">
        <v>0</v>
      </c>
      <c r="AO3102" s="109"/>
      <c r="AP3102" s="25">
        <v>238.464</v>
      </c>
      <c r="AQ3102" s="25">
        <v>0</v>
      </c>
      <c r="AR3102" s="25">
        <v>0</v>
      </c>
      <c r="AS3102" s="25">
        <v>0</v>
      </c>
      <c r="AT3102" s="25">
        <v>0</v>
      </c>
      <c r="AU3102" s="25">
        <v>0</v>
      </c>
      <c r="AW3102" t="str">
        <f t="shared" si="253"/>
        <v>Lê Thu Huyền</v>
      </c>
      <c r="AX3102" s="27" t="str">
        <f t="shared" si="254"/>
        <v>Vũ Thị Thùy Lan</v>
      </c>
      <c r="AY3102" s="4" t="str">
        <f t="shared" si="255"/>
        <v>VIN+</v>
      </c>
    </row>
    <row r="3103" spans="1:51" outlineLevel="1" x14ac:dyDescent="0.25">
      <c r="A3103" s="4" t="s">
        <v>1104</v>
      </c>
      <c r="B3103" s="4" t="s">
        <v>797</v>
      </c>
      <c r="C3103" s="4" t="s">
        <v>5054</v>
      </c>
      <c r="D3103" s="11" t="s">
        <v>774</v>
      </c>
      <c r="E3103" s="32" t="s">
        <v>536</v>
      </c>
      <c r="F3103" s="11" t="s">
        <v>710</v>
      </c>
      <c r="G3103" s="35">
        <v>5135297</v>
      </c>
      <c r="H3103" s="4" t="s">
        <v>2151</v>
      </c>
      <c r="I3103" s="4"/>
      <c r="J3103" s="4"/>
      <c r="K3103" s="4"/>
      <c r="L3103" s="4"/>
      <c r="M3103" s="33"/>
      <c r="N3103" s="38"/>
      <c r="O3103" s="33"/>
      <c r="P3103" s="244">
        <f t="shared" si="252"/>
        <v>484.09500000000003</v>
      </c>
      <c r="Q3103" s="25"/>
      <c r="R3103" s="25"/>
      <c r="S3103" s="25"/>
      <c r="T3103" s="109"/>
      <c r="U3103" s="25"/>
      <c r="V3103" s="25"/>
      <c r="W3103" s="25"/>
      <c r="X3103" s="25">
        <v>484.09500000000003</v>
      </c>
      <c r="Y3103" s="25">
        <v>0</v>
      </c>
      <c r="Z3103" s="25">
        <v>0</v>
      </c>
      <c r="AA3103" s="109"/>
      <c r="AB3103" s="25">
        <v>0</v>
      </c>
      <c r="AC3103" s="25">
        <v>0</v>
      </c>
      <c r="AD3103" s="25">
        <v>0</v>
      </c>
      <c r="AE3103" s="25">
        <v>0</v>
      </c>
      <c r="AF3103" s="25">
        <v>0</v>
      </c>
      <c r="AG3103" s="25">
        <v>0</v>
      </c>
      <c r="AH3103" s="109"/>
      <c r="AI3103" s="25">
        <v>0</v>
      </c>
      <c r="AJ3103" s="25">
        <v>0</v>
      </c>
      <c r="AK3103" s="123">
        <v>0</v>
      </c>
      <c r="AL3103" s="25">
        <v>0</v>
      </c>
      <c r="AM3103" s="25">
        <v>0</v>
      </c>
      <c r="AN3103" s="25">
        <v>0</v>
      </c>
      <c r="AO3103" s="109"/>
      <c r="AP3103" s="25">
        <v>0</v>
      </c>
      <c r="AQ3103" s="25">
        <v>0</v>
      </c>
      <c r="AR3103" s="25">
        <v>0</v>
      </c>
      <c r="AS3103" s="25">
        <v>0</v>
      </c>
      <c r="AT3103" s="25">
        <v>0</v>
      </c>
      <c r="AU3103" s="25">
        <v>0</v>
      </c>
      <c r="AW3103" t="str">
        <f t="shared" si="253"/>
        <v>Lê Thu Huyền</v>
      </c>
      <c r="AX3103" s="27" t="str">
        <f t="shared" si="254"/>
        <v>Vũ Thị Thùy Lan</v>
      </c>
      <c r="AY3103" s="4" t="str">
        <f t="shared" si="255"/>
        <v>VIN+</v>
      </c>
    </row>
    <row r="3104" spans="1:51" outlineLevel="1" x14ac:dyDescent="0.25">
      <c r="A3104" s="4" t="s">
        <v>1104</v>
      </c>
      <c r="B3104" s="4" t="s">
        <v>797</v>
      </c>
      <c r="C3104" s="4" t="s">
        <v>5054</v>
      </c>
      <c r="D3104" s="11" t="s">
        <v>774</v>
      </c>
      <c r="E3104" s="32" t="s">
        <v>536</v>
      </c>
      <c r="F3104" s="11" t="s">
        <v>710</v>
      </c>
      <c r="G3104" s="35">
        <v>5337013</v>
      </c>
      <c r="H3104" s="4" t="s">
        <v>2152</v>
      </c>
      <c r="I3104" s="4"/>
      <c r="J3104" s="4"/>
      <c r="K3104" s="4"/>
      <c r="L3104" s="4"/>
      <c r="M3104" s="33"/>
      <c r="N3104" s="38"/>
      <c r="O3104" s="33"/>
      <c r="P3104" s="244">
        <f t="shared" si="252"/>
        <v>845.45800000000008</v>
      </c>
      <c r="Q3104" s="25"/>
      <c r="R3104" s="25"/>
      <c r="S3104" s="25"/>
      <c r="T3104" s="109"/>
      <c r="U3104" s="25"/>
      <c r="V3104" s="25"/>
      <c r="W3104" s="25"/>
      <c r="X3104" s="25">
        <v>303.49700000000001</v>
      </c>
      <c r="Y3104" s="25">
        <v>0</v>
      </c>
      <c r="Z3104" s="25">
        <v>0</v>
      </c>
      <c r="AA3104" s="109"/>
      <c r="AB3104" s="25">
        <v>0</v>
      </c>
      <c r="AC3104" s="25">
        <v>0</v>
      </c>
      <c r="AD3104" s="25">
        <v>0</v>
      </c>
      <c r="AE3104" s="25">
        <v>0</v>
      </c>
      <c r="AF3104" s="25">
        <v>0</v>
      </c>
      <c r="AG3104" s="25">
        <v>0</v>
      </c>
      <c r="AH3104" s="109"/>
      <c r="AI3104" s="25">
        <v>541.96100000000001</v>
      </c>
      <c r="AJ3104" s="25">
        <v>0</v>
      </c>
      <c r="AK3104" s="123">
        <v>0</v>
      </c>
      <c r="AL3104" s="25">
        <v>0</v>
      </c>
      <c r="AM3104" s="25">
        <v>0</v>
      </c>
      <c r="AN3104" s="25">
        <v>0</v>
      </c>
      <c r="AO3104" s="109"/>
      <c r="AP3104" s="25">
        <v>0</v>
      </c>
      <c r="AQ3104" s="25">
        <v>0</v>
      </c>
      <c r="AR3104" s="25">
        <v>0</v>
      </c>
      <c r="AS3104" s="25">
        <v>0</v>
      </c>
      <c r="AT3104" s="25">
        <v>0</v>
      </c>
      <c r="AU3104" s="25">
        <v>0</v>
      </c>
      <c r="AW3104" t="str">
        <f t="shared" si="253"/>
        <v>Lê Thu Huyền</v>
      </c>
      <c r="AX3104" s="27" t="str">
        <f t="shared" si="254"/>
        <v>Vũ Thị Thùy Lan</v>
      </c>
      <c r="AY3104" s="4" t="str">
        <f t="shared" si="255"/>
        <v>VIN+</v>
      </c>
    </row>
    <row r="3105" spans="1:51" outlineLevel="1" x14ac:dyDescent="0.25">
      <c r="A3105" s="4" t="s">
        <v>1104</v>
      </c>
      <c r="B3105" s="4" t="s">
        <v>797</v>
      </c>
      <c r="C3105" s="4" t="s">
        <v>5054</v>
      </c>
      <c r="D3105" s="11" t="s">
        <v>774</v>
      </c>
      <c r="E3105" s="32" t="s">
        <v>536</v>
      </c>
      <c r="F3105" s="11" t="s">
        <v>710</v>
      </c>
      <c r="G3105" s="35">
        <v>5339059</v>
      </c>
      <c r="H3105" s="4" t="s">
        <v>2153</v>
      </c>
      <c r="I3105" s="4"/>
      <c r="J3105" s="4"/>
      <c r="K3105" s="4"/>
      <c r="L3105" s="4"/>
      <c r="M3105" s="33"/>
      <c r="N3105" s="38"/>
      <c r="O3105" s="33"/>
      <c r="P3105" s="244">
        <f t="shared" si="252"/>
        <v>1081.616</v>
      </c>
      <c r="Q3105" s="25"/>
      <c r="R3105" s="25"/>
      <c r="S3105" s="25"/>
      <c r="T3105" s="109"/>
      <c r="U3105" s="25"/>
      <c r="V3105" s="25"/>
      <c r="W3105" s="25"/>
      <c r="X3105" s="25">
        <v>303.49700000000001</v>
      </c>
      <c r="Y3105" s="25">
        <v>0</v>
      </c>
      <c r="Z3105" s="25">
        <v>0</v>
      </c>
      <c r="AA3105" s="109"/>
      <c r="AB3105" s="25">
        <v>0</v>
      </c>
      <c r="AC3105" s="25">
        <v>0</v>
      </c>
      <c r="AD3105" s="25">
        <v>0</v>
      </c>
      <c r="AE3105" s="25">
        <v>0</v>
      </c>
      <c r="AF3105" s="25">
        <v>0</v>
      </c>
      <c r="AG3105" s="25">
        <v>0</v>
      </c>
      <c r="AH3105" s="109"/>
      <c r="AI3105" s="25">
        <v>238.464</v>
      </c>
      <c r="AJ3105" s="25">
        <v>0</v>
      </c>
      <c r="AK3105" s="123">
        <v>0</v>
      </c>
      <c r="AL3105" s="25">
        <v>0</v>
      </c>
      <c r="AM3105" s="25">
        <v>0</v>
      </c>
      <c r="AN3105" s="25">
        <v>0</v>
      </c>
      <c r="AO3105" s="109"/>
      <c r="AP3105" s="25">
        <v>0</v>
      </c>
      <c r="AQ3105" s="25">
        <v>0</v>
      </c>
      <c r="AR3105" s="25">
        <v>0</v>
      </c>
      <c r="AS3105" s="25">
        <v>539.65499999999997</v>
      </c>
      <c r="AT3105" s="25">
        <v>0</v>
      </c>
      <c r="AU3105" s="25">
        <v>0</v>
      </c>
      <c r="AW3105" t="str">
        <f t="shared" si="253"/>
        <v>Lê Thu Huyền</v>
      </c>
      <c r="AX3105" s="27" t="str">
        <f t="shared" si="254"/>
        <v>Vũ Thị Thùy Lan</v>
      </c>
      <c r="AY3105" s="4" t="str">
        <f t="shared" si="255"/>
        <v>VIN+</v>
      </c>
    </row>
    <row r="3106" spans="1:51" outlineLevel="1" x14ac:dyDescent="0.25">
      <c r="A3106" s="4" t="s">
        <v>1104</v>
      </c>
      <c r="B3106" s="4" t="s">
        <v>797</v>
      </c>
      <c r="C3106" s="4" t="s">
        <v>5054</v>
      </c>
      <c r="D3106" s="11" t="s">
        <v>774</v>
      </c>
      <c r="E3106" s="32" t="s">
        <v>536</v>
      </c>
      <c r="F3106" s="11" t="s">
        <v>710</v>
      </c>
      <c r="G3106" s="35">
        <v>5129739</v>
      </c>
      <c r="H3106" s="4" t="s">
        <v>2154</v>
      </c>
      <c r="I3106" s="4"/>
      <c r="J3106" s="4"/>
      <c r="K3106" s="4"/>
      <c r="L3106" s="4"/>
      <c r="M3106" s="33"/>
      <c r="N3106" s="38"/>
      <c r="O3106" s="33"/>
      <c r="P3106" s="244">
        <f t="shared" si="252"/>
        <v>958.71599999999989</v>
      </c>
      <c r="Q3106" s="25"/>
      <c r="R3106" s="25"/>
      <c r="S3106" s="25"/>
      <c r="T3106" s="109"/>
      <c r="U3106" s="25"/>
      <c r="V3106" s="25"/>
      <c r="W3106" s="25"/>
      <c r="X3106" s="25">
        <v>361.19499999999999</v>
      </c>
      <c r="Y3106" s="25">
        <v>0</v>
      </c>
      <c r="Z3106" s="25">
        <v>0</v>
      </c>
      <c r="AA3106" s="109"/>
      <c r="AB3106" s="25">
        <v>0</v>
      </c>
      <c r="AC3106" s="25">
        <v>0</v>
      </c>
      <c r="AD3106" s="25">
        <v>0</v>
      </c>
      <c r="AE3106" s="25">
        <v>0</v>
      </c>
      <c r="AF3106" s="25">
        <v>0</v>
      </c>
      <c r="AG3106" s="25">
        <v>0</v>
      </c>
      <c r="AH3106" s="109"/>
      <c r="AI3106" s="25">
        <v>597.52099999999996</v>
      </c>
      <c r="AJ3106" s="25">
        <v>0</v>
      </c>
      <c r="AK3106" s="123">
        <v>0</v>
      </c>
      <c r="AL3106" s="25">
        <v>0</v>
      </c>
      <c r="AM3106" s="25">
        <v>0</v>
      </c>
      <c r="AN3106" s="25">
        <v>0</v>
      </c>
      <c r="AO3106" s="109"/>
      <c r="AP3106" s="25">
        <v>0</v>
      </c>
      <c r="AQ3106" s="25">
        <v>0</v>
      </c>
      <c r="AR3106" s="25">
        <v>0</v>
      </c>
      <c r="AS3106" s="25">
        <v>0</v>
      </c>
      <c r="AT3106" s="25">
        <v>0</v>
      </c>
      <c r="AU3106" s="25">
        <v>0</v>
      </c>
      <c r="AW3106" t="str">
        <f t="shared" si="253"/>
        <v>Lê Thu Huyền</v>
      </c>
      <c r="AX3106" s="27" t="str">
        <f t="shared" si="254"/>
        <v>Vũ Thị Thùy Lan</v>
      </c>
      <c r="AY3106" s="4" t="str">
        <f t="shared" si="255"/>
        <v>VIN+</v>
      </c>
    </row>
    <row r="3107" spans="1:51" outlineLevel="1" x14ac:dyDescent="0.25">
      <c r="A3107" s="4" t="s">
        <v>1104</v>
      </c>
      <c r="B3107" s="4" t="s">
        <v>797</v>
      </c>
      <c r="C3107" s="4" t="s">
        <v>5054</v>
      </c>
      <c r="D3107" s="11" t="s">
        <v>774</v>
      </c>
      <c r="E3107" s="32" t="s">
        <v>536</v>
      </c>
      <c r="F3107" s="11" t="s">
        <v>710</v>
      </c>
      <c r="G3107" s="35">
        <v>5271568</v>
      </c>
      <c r="H3107" s="4" t="s">
        <v>2155</v>
      </c>
      <c r="I3107" s="4"/>
      <c r="J3107" s="4"/>
      <c r="K3107" s="4"/>
      <c r="L3107" s="4"/>
      <c r="M3107" s="33"/>
      <c r="N3107" s="38"/>
      <c r="O3107" s="33"/>
      <c r="P3107" s="244">
        <f t="shared" si="252"/>
        <v>778.11900000000003</v>
      </c>
      <c r="Q3107" s="25"/>
      <c r="R3107" s="25"/>
      <c r="S3107" s="25"/>
      <c r="T3107" s="109"/>
      <c r="U3107" s="25"/>
      <c r="V3107" s="25"/>
      <c r="W3107" s="25"/>
      <c r="X3107" s="25">
        <v>180.59800000000001</v>
      </c>
      <c r="Y3107" s="25">
        <v>0</v>
      </c>
      <c r="Z3107" s="25">
        <v>0</v>
      </c>
      <c r="AA3107" s="109"/>
      <c r="AB3107" s="25">
        <v>0</v>
      </c>
      <c r="AC3107" s="25">
        <v>0</v>
      </c>
      <c r="AD3107" s="25">
        <v>0</v>
      </c>
      <c r="AE3107" s="25">
        <v>0</v>
      </c>
      <c r="AF3107" s="25">
        <v>0</v>
      </c>
      <c r="AG3107" s="25">
        <v>0</v>
      </c>
      <c r="AH3107" s="109"/>
      <c r="AI3107" s="25">
        <v>238.464</v>
      </c>
      <c r="AJ3107" s="25">
        <v>0</v>
      </c>
      <c r="AK3107" s="123">
        <v>0</v>
      </c>
      <c r="AL3107" s="25">
        <v>0</v>
      </c>
      <c r="AM3107" s="25">
        <v>0</v>
      </c>
      <c r="AN3107" s="25">
        <v>0</v>
      </c>
      <c r="AO3107" s="109"/>
      <c r="AP3107" s="25">
        <v>0</v>
      </c>
      <c r="AQ3107" s="25">
        <v>0</v>
      </c>
      <c r="AR3107" s="25">
        <v>0</v>
      </c>
      <c r="AS3107" s="25">
        <v>359.05700000000002</v>
      </c>
      <c r="AT3107" s="25">
        <v>0</v>
      </c>
      <c r="AU3107" s="25">
        <v>0</v>
      </c>
      <c r="AW3107" t="str">
        <f t="shared" si="253"/>
        <v>Lê Thu Huyền</v>
      </c>
      <c r="AX3107" s="27" t="str">
        <f t="shared" si="254"/>
        <v>Vũ Thị Thùy Lan</v>
      </c>
      <c r="AY3107" s="4" t="str">
        <f t="shared" si="255"/>
        <v>VIN+</v>
      </c>
    </row>
    <row r="3108" spans="1:51" outlineLevel="1" x14ac:dyDescent="0.25">
      <c r="A3108" s="4" t="s">
        <v>1104</v>
      </c>
      <c r="B3108" s="4" t="s">
        <v>797</v>
      </c>
      <c r="C3108" s="4" t="s">
        <v>5054</v>
      </c>
      <c r="D3108" s="11" t="s">
        <v>774</v>
      </c>
      <c r="E3108" s="32" t="s">
        <v>536</v>
      </c>
      <c r="F3108" s="11" t="s">
        <v>710</v>
      </c>
      <c r="G3108" s="35">
        <v>5274811</v>
      </c>
      <c r="H3108" s="4" t="s">
        <v>2156</v>
      </c>
      <c r="I3108" s="4"/>
      <c r="J3108" s="4"/>
      <c r="K3108" s="4"/>
      <c r="L3108" s="4"/>
      <c r="M3108" s="33"/>
      <c r="N3108" s="38"/>
      <c r="O3108" s="33"/>
      <c r="P3108" s="244">
        <f t="shared" si="252"/>
        <v>1199.319</v>
      </c>
      <c r="Q3108" s="25"/>
      <c r="R3108" s="25"/>
      <c r="S3108" s="25"/>
      <c r="T3108" s="109"/>
      <c r="U3108" s="25"/>
      <c r="V3108" s="25"/>
      <c r="W3108" s="25"/>
      <c r="X3108" s="25">
        <v>180.59800000000001</v>
      </c>
      <c r="Y3108" s="25">
        <v>0</v>
      </c>
      <c r="Z3108" s="25">
        <v>0</v>
      </c>
      <c r="AA3108" s="109"/>
      <c r="AB3108" s="25">
        <v>0</v>
      </c>
      <c r="AC3108" s="25">
        <v>0</v>
      </c>
      <c r="AD3108" s="25">
        <v>0</v>
      </c>
      <c r="AE3108" s="25">
        <v>0</v>
      </c>
      <c r="AF3108" s="25">
        <v>0</v>
      </c>
      <c r="AG3108" s="25">
        <v>0</v>
      </c>
      <c r="AH3108" s="109"/>
      <c r="AI3108" s="25">
        <v>476.928</v>
      </c>
      <c r="AJ3108" s="25">
        <v>0</v>
      </c>
      <c r="AK3108" s="123">
        <v>0</v>
      </c>
      <c r="AL3108" s="25">
        <v>0</v>
      </c>
      <c r="AM3108" s="25">
        <v>0</v>
      </c>
      <c r="AN3108" s="25">
        <v>0</v>
      </c>
      <c r="AO3108" s="109"/>
      <c r="AP3108" s="25">
        <v>0</v>
      </c>
      <c r="AQ3108" s="25">
        <v>0</v>
      </c>
      <c r="AR3108" s="25">
        <v>0</v>
      </c>
      <c r="AS3108" s="25">
        <v>541.79300000000001</v>
      </c>
      <c r="AT3108" s="25">
        <v>0</v>
      </c>
      <c r="AU3108" s="25">
        <v>0</v>
      </c>
      <c r="AW3108" t="str">
        <f t="shared" si="253"/>
        <v>Lê Thu Huyền</v>
      </c>
      <c r="AX3108" s="27" t="str">
        <f t="shared" si="254"/>
        <v>Vũ Thị Thùy Lan</v>
      </c>
      <c r="AY3108" s="4" t="str">
        <f t="shared" si="255"/>
        <v>VIN+</v>
      </c>
    </row>
    <row r="3109" spans="1:51" outlineLevel="1" x14ac:dyDescent="0.25">
      <c r="A3109" s="4" t="s">
        <v>1104</v>
      </c>
      <c r="B3109" s="4" t="s">
        <v>797</v>
      </c>
      <c r="C3109" s="4" t="s">
        <v>5054</v>
      </c>
      <c r="D3109" s="11" t="s">
        <v>774</v>
      </c>
      <c r="E3109" s="32" t="s">
        <v>536</v>
      </c>
      <c r="F3109" s="11" t="s">
        <v>710</v>
      </c>
      <c r="G3109" s="35">
        <v>5128695</v>
      </c>
      <c r="H3109" s="4" t="s">
        <v>2157</v>
      </c>
      <c r="I3109" s="4"/>
      <c r="J3109" s="4"/>
      <c r="K3109" s="4"/>
      <c r="L3109" s="4"/>
      <c r="M3109" s="33"/>
      <c r="N3109" s="38"/>
      <c r="O3109" s="33"/>
      <c r="P3109" s="244">
        <f t="shared" si="252"/>
        <v>1026.056</v>
      </c>
      <c r="Q3109" s="25"/>
      <c r="R3109" s="25"/>
      <c r="S3109" s="25"/>
      <c r="T3109" s="109"/>
      <c r="U3109" s="25"/>
      <c r="V3109" s="25"/>
      <c r="W3109" s="25"/>
      <c r="X3109" s="25">
        <v>180.59800000000001</v>
      </c>
      <c r="Y3109" s="25">
        <v>0</v>
      </c>
      <c r="Z3109" s="25">
        <v>0</v>
      </c>
      <c r="AA3109" s="109"/>
      <c r="AB3109" s="25">
        <v>0</v>
      </c>
      <c r="AC3109" s="25">
        <v>0</v>
      </c>
      <c r="AD3109" s="25">
        <v>0</v>
      </c>
      <c r="AE3109" s="25">
        <v>0</v>
      </c>
      <c r="AF3109" s="25">
        <v>0</v>
      </c>
      <c r="AG3109" s="25">
        <v>0</v>
      </c>
      <c r="AH3109" s="109"/>
      <c r="AI3109" s="25">
        <v>303.49700000000001</v>
      </c>
      <c r="AJ3109" s="25">
        <v>0</v>
      </c>
      <c r="AK3109" s="123">
        <v>0</v>
      </c>
      <c r="AL3109" s="25">
        <v>0</v>
      </c>
      <c r="AM3109" s="25">
        <v>0</v>
      </c>
      <c r="AN3109" s="25">
        <v>0</v>
      </c>
      <c r="AO3109" s="109"/>
      <c r="AP3109" s="25">
        <v>541.96100000000001</v>
      </c>
      <c r="AQ3109" s="25">
        <v>0</v>
      </c>
      <c r="AR3109" s="25">
        <v>0</v>
      </c>
      <c r="AS3109" s="25">
        <v>0</v>
      </c>
      <c r="AT3109" s="25">
        <v>0</v>
      </c>
      <c r="AU3109" s="25">
        <v>0</v>
      </c>
      <c r="AW3109" t="str">
        <f t="shared" si="253"/>
        <v>Lê Thu Huyền</v>
      </c>
      <c r="AX3109" s="27" t="str">
        <f t="shared" si="254"/>
        <v>Vũ Thị Thùy Lan</v>
      </c>
      <c r="AY3109" s="4" t="str">
        <f t="shared" si="255"/>
        <v>VIN+</v>
      </c>
    </row>
    <row r="3110" spans="1:51" outlineLevel="1" x14ac:dyDescent="0.25">
      <c r="A3110" s="4" t="s">
        <v>1104</v>
      </c>
      <c r="B3110" s="4" t="s">
        <v>797</v>
      </c>
      <c r="C3110" s="4" t="s">
        <v>5054</v>
      </c>
      <c r="D3110" s="11" t="s">
        <v>774</v>
      </c>
      <c r="E3110" s="32" t="s">
        <v>536</v>
      </c>
      <c r="F3110" s="11" t="s">
        <v>710</v>
      </c>
      <c r="G3110" s="35">
        <v>5130081</v>
      </c>
      <c r="H3110" s="4" t="s">
        <v>2158</v>
      </c>
      <c r="I3110" s="4"/>
      <c r="J3110" s="4"/>
      <c r="K3110" s="4"/>
      <c r="L3110" s="4"/>
      <c r="M3110" s="33"/>
      <c r="N3110" s="38"/>
      <c r="O3110" s="33"/>
      <c r="P3110" s="244">
        <f t="shared" si="252"/>
        <v>903.15599999999995</v>
      </c>
      <c r="Q3110" s="25"/>
      <c r="R3110" s="25"/>
      <c r="S3110" s="25"/>
      <c r="T3110" s="109"/>
      <c r="U3110" s="25"/>
      <c r="V3110" s="25"/>
      <c r="W3110" s="25"/>
      <c r="X3110" s="25">
        <v>361.19499999999999</v>
      </c>
      <c r="Y3110" s="25">
        <v>0</v>
      </c>
      <c r="Z3110" s="25">
        <v>0</v>
      </c>
      <c r="AA3110" s="109"/>
      <c r="AB3110" s="25">
        <v>0</v>
      </c>
      <c r="AC3110" s="25">
        <v>0</v>
      </c>
      <c r="AD3110" s="25">
        <v>0</v>
      </c>
      <c r="AE3110" s="25">
        <v>0</v>
      </c>
      <c r="AF3110" s="25">
        <v>238.464</v>
      </c>
      <c r="AG3110" s="25">
        <v>0</v>
      </c>
      <c r="AH3110" s="109"/>
      <c r="AI3110" s="25">
        <v>0</v>
      </c>
      <c r="AJ3110" s="25">
        <v>0</v>
      </c>
      <c r="AK3110" s="123">
        <v>0</v>
      </c>
      <c r="AL3110" s="25">
        <v>0</v>
      </c>
      <c r="AM3110" s="25">
        <v>0</v>
      </c>
      <c r="AN3110" s="25">
        <v>303.49700000000001</v>
      </c>
      <c r="AO3110" s="109"/>
      <c r="AP3110" s="25">
        <v>0</v>
      </c>
      <c r="AQ3110" s="25">
        <v>0</v>
      </c>
      <c r="AR3110" s="25">
        <v>0</v>
      </c>
      <c r="AS3110" s="25">
        <v>0</v>
      </c>
      <c r="AT3110" s="25">
        <v>0</v>
      </c>
      <c r="AU3110" s="25">
        <v>0</v>
      </c>
      <c r="AW3110" t="str">
        <f t="shared" si="253"/>
        <v>Lê Thu Huyền</v>
      </c>
      <c r="AX3110" s="27" t="str">
        <f t="shared" si="254"/>
        <v>Vũ Thị Thùy Lan</v>
      </c>
      <c r="AY3110" s="4" t="str">
        <f t="shared" si="255"/>
        <v>VIN+</v>
      </c>
    </row>
    <row r="3111" spans="1:51" outlineLevel="1" x14ac:dyDescent="0.25">
      <c r="A3111" s="4" t="s">
        <v>1104</v>
      </c>
      <c r="B3111" s="4" t="s">
        <v>797</v>
      </c>
      <c r="C3111" s="4" t="s">
        <v>5054</v>
      </c>
      <c r="D3111" s="11" t="s">
        <v>774</v>
      </c>
      <c r="E3111" s="32" t="s">
        <v>536</v>
      </c>
      <c r="F3111" s="11" t="s">
        <v>710</v>
      </c>
      <c r="G3111" s="35">
        <v>5334528</v>
      </c>
      <c r="H3111" s="4" t="s">
        <v>2159</v>
      </c>
      <c r="I3111" s="4"/>
      <c r="J3111" s="4"/>
      <c r="K3111" s="4"/>
      <c r="L3111" s="4"/>
      <c r="M3111" s="33"/>
      <c r="N3111" s="38"/>
      <c r="O3111" s="33"/>
      <c r="P3111" s="244">
        <f t="shared" si="252"/>
        <v>722.55899999999997</v>
      </c>
      <c r="Q3111" s="25"/>
      <c r="R3111" s="25"/>
      <c r="S3111" s="25"/>
      <c r="T3111" s="109"/>
      <c r="U3111" s="25"/>
      <c r="V3111" s="25"/>
      <c r="W3111" s="25"/>
      <c r="X3111" s="25">
        <v>180.59800000000001</v>
      </c>
      <c r="Y3111" s="25">
        <v>0</v>
      </c>
      <c r="Z3111" s="25">
        <v>0</v>
      </c>
      <c r="AA3111" s="109"/>
      <c r="AB3111" s="25">
        <v>0</v>
      </c>
      <c r="AC3111" s="25">
        <v>0</v>
      </c>
      <c r="AD3111" s="25">
        <v>0</v>
      </c>
      <c r="AE3111" s="25">
        <v>0</v>
      </c>
      <c r="AF3111" s="25">
        <v>0</v>
      </c>
      <c r="AG3111" s="25">
        <v>0</v>
      </c>
      <c r="AH3111" s="109"/>
      <c r="AI3111" s="25">
        <v>303.49700000000001</v>
      </c>
      <c r="AJ3111" s="25">
        <v>0</v>
      </c>
      <c r="AK3111" s="123">
        <v>0</v>
      </c>
      <c r="AL3111" s="25">
        <v>238.464</v>
      </c>
      <c r="AM3111" s="25">
        <v>0</v>
      </c>
      <c r="AN3111" s="25">
        <v>0</v>
      </c>
      <c r="AO3111" s="109"/>
      <c r="AP3111" s="25">
        <v>0</v>
      </c>
      <c r="AQ3111" s="25">
        <v>0</v>
      </c>
      <c r="AR3111" s="25">
        <v>0</v>
      </c>
      <c r="AS3111" s="25">
        <v>0</v>
      </c>
      <c r="AT3111" s="25">
        <v>0</v>
      </c>
      <c r="AU3111" s="25">
        <v>0</v>
      </c>
      <c r="AW3111" t="str">
        <f t="shared" si="253"/>
        <v>Lê Thu Huyền</v>
      </c>
      <c r="AX3111" s="27" t="str">
        <f t="shared" si="254"/>
        <v>Vũ Thị Thùy Lan</v>
      </c>
      <c r="AY3111" s="4" t="str">
        <f t="shared" si="255"/>
        <v>VIN+</v>
      </c>
    </row>
    <row r="3112" spans="1:51" outlineLevel="1" x14ac:dyDescent="0.25">
      <c r="A3112" s="4" t="s">
        <v>1104</v>
      </c>
      <c r="B3112" s="4" t="s">
        <v>797</v>
      </c>
      <c r="C3112" s="4" t="s">
        <v>5054</v>
      </c>
      <c r="D3112" s="11" t="s">
        <v>774</v>
      </c>
      <c r="E3112" s="32" t="s">
        <v>536</v>
      </c>
      <c r="F3112" s="11" t="s">
        <v>710</v>
      </c>
      <c r="G3112" s="35">
        <v>5333318</v>
      </c>
      <c r="H3112" s="4" t="s">
        <v>2160</v>
      </c>
      <c r="I3112" s="4"/>
      <c r="J3112" s="4"/>
      <c r="K3112" s="4"/>
      <c r="L3112" s="4"/>
      <c r="M3112" s="33"/>
      <c r="N3112" s="38"/>
      <c r="O3112" s="33"/>
      <c r="P3112" s="244">
        <f t="shared" si="252"/>
        <v>778.11899999999991</v>
      </c>
      <c r="Q3112" s="25"/>
      <c r="R3112" s="25"/>
      <c r="S3112" s="25"/>
      <c r="T3112" s="109"/>
      <c r="U3112" s="25"/>
      <c r="V3112" s="25"/>
      <c r="W3112" s="25"/>
      <c r="X3112" s="25">
        <v>180.59800000000001</v>
      </c>
      <c r="Y3112" s="25">
        <v>0</v>
      </c>
      <c r="Z3112" s="25">
        <v>0</v>
      </c>
      <c r="AA3112" s="109"/>
      <c r="AB3112" s="25">
        <v>0</v>
      </c>
      <c r="AC3112" s="25">
        <v>0</v>
      </c>
      <c r="AD3112" s="25">
        <v>0</v>
      </c>
      <c r="AE3112" s="25">
        <v>0</v>
      </c>
      <c r="AF3112" s="25">
        <v>0</v>
      </c>
      <c r="AG3112" s="25">
        <v>0</v>
      </c>
      <c r="AH3112" s="109"/>
      <c r="AI3112" s="25">
        <v>597.52099999999996</v>
      </c>
      <c r="AJ3112" s="25">
        <v>0</v>
      </c>
      <c r="AK3112" s="123">
        <v>0</v>
      </c>
      <c r="AL3112" s="25">
        <v>0</v>
      </c>
      <c r="AM3112" s="25">
        <v>0</v>
      </c>
      <c r="AN3112" s="25">
        <v>0</v>
      </c>
      <c r="AO3112" s="109"/>
      <c r="AP3112" s="25">
        <v>0</v>
      </c>
      <c r="AQ3112" s="25">
        <v>0</v>
      </c>
      <c r="AR3112" s="25">
        <v>0</v>
      </c>
      <c r="AS3112" s="25">
        <v>0</v>
      </c>
      <c r="AT3112" s="25">
        <v>0</v>
      </c>
      <c r="AU3112" s="25">
        <v>0</v>
      </c>
      <c r="AW3112" t="str">
        <f t="shared" si="253"/>
        <v>Lê Thu Huyền</v>
      </c>
      <c r="AX3112" s="27" t="str">
        <f t="shared" si="254"/>
        <v>Vũ Thị Thùy Lan</v>
      </c>
      <c r="AY3112" s="4" t="str">
        <f t="shared" si="255"/>
        <v>VIN+</v>
      </c>
    </row>
    <row r="3113" spans="1:51" outlineLevel="1" x14ac:dyDescent="0.25">
      <c r="A3113" s="4" t="s">
        <v>1104</v>
      </c>
      <c r="B3113" s="4" t="s">
        <v>797</v>
      </c>
      <c r="C3113" s="4" t="s">
        <v>5054</v>
      </c>
      <c r="D3113" s="11" t="s">
        <v>774</v>
      </c>
      <c r="E3113" s="32" t="s">
        <v>536</v>
      </c>
      <c r="F3113" s="11" t="s">
        <v>710</v>
      </c>
      <c r="G3113" s="35">
        <v>5274769</v>
      </c>
      <c r="H3113" s="4" t="s">
        <v>2161</v>
      </c>
      <c r="I3113" s="4"/>
      <c r="J3113" s="4"/>
      <c r="K3113" s="4"/>
      <c r="L3113" s="4"/>
      <c r="M3113" s="33"/>
      <c r="N3113" s="38"/>
      <c r="O3113" s="33"/>
      <c r="P3113" s="244">
        <f t="shared" si="252"/>
        <v>778.11900000000003</v>
      </c>
      <c r="Q3113" s="25"/>
      <c r="R3113" s="25"/>
      <c r="S3113" s="25"/>
      <c r="T3113" s="109"/>
      <c r="U3113" s="25"/>
      <c r="V3113" s="25"/>
      <c r="W3113" s="25"/>
      <c r="X3113" s="25">
        <v>180.59800000000001</v>
      </c>
      <c r="Y3113" s="25">
        <v>0</v>
      </c>
      <c r="Z3113" s="25">
        <v>0</v>
      </c>
      <c r="AA3113" s="109"/>
      <c r="AB3113" s="25">
        <v>0</v>
      </c>
      <c r="AC3113" s="25">
        <v>0</v>
      </c>
      <c r="AD3113" s="25">
        <v>0</v>
      </c>
      <c r="AE3113" s="25">
        <v>0</v>
      </c>
      <c r="AF3113" s="25">
        <v>0</v>
      </c>
      <c r="AG3113" s="25">
        <v>0</v>
      </c>
      <c r="AH3113" s="109"/>
      <c r="AI3113" s="25">
        <v>0</v>
      </c>
      <c r="AJ3113" s="25">
        <v>0</v>
      </c>
      <c r="AK3113" s="123">
        <v>0</v>
      </c>
      <c r="AL3113" s="25">
        <v>0</v>
      </c>
      <c r="AM3113" s="25">
        <v>0</v>
      </c>
      <c r="AN3113" s="25">
        <v>0</v>
      </c>
      <c r="AO3113" s="109"/>
      <c r="AP3113" s="25">
        <v>238.464</v>
      </c>
      <c r="AQ3113" s="25">
        <v>0</v>
      </c>
      <c r="AR3113" s="25">
        <v>0</v>
      </c>
      <c r="AS3113" s="25">
        <v>0</v>
      </c>
      <c r="AT3113" s="25">
        <v>0</v>
      </c>
      <c r="AU3113" s="25">
        <v>359.05700000000002</v>
      </c>
      <c r="AW3113" t="str">
        <f t="shared" si="253"/>
        <v>Lê Thu Huyền</v>
      </c>
      <c r="AX3113" s="27" t="str">
        <f t="shared" si="254"/>
        <v>Vũ Thị Thùy Lan</v>
      </c>
      <c r="AY3113" s="4" t="str">
        <f t="shared" si="255"/>
        <v>VIN+</v>
      </c>
    </row>
    <row r="3114" spans="1:51" outlineLevel="1" x14ac:dyDescent="0.25">
      <c r="A3114" s="4" t="s">
        <v>1104</v>
      </c>
      <c r="B3114" s="4" t="s">
        <v>797</v>
      </c>
      <c r="C3114" s="4" t="s">
        <v>5054</v>
      </c>
      <c r="D3114" s="11" t="s">
        <v>774</v>
      </c>
      <c r="E3114" s="32" t="s">
        <v>536</v>
      </c>
      <c r="F3114" s="11" t="s">
        <v>710</v>
      </c>
      <c r="G3114" s="35">
        <v>5295146</v>
      </c>
      <c r="H3114" s="4" t="s">
        <v>2162</v>
      </c>
      <c r="I3114" s="4"/>
      <c r="J3114" s="4"/>
      <c r="K3114" s="4"/>
      <c r="L3114" s="4"/>
      <c r="M3114" s="33"/>
      <c r="N3114" s="38"/>
      <c r="O3114" s="33"/>
      <c r="P3114" s="244">
        <f t="shared" si="252"/>
        <v>722.55899999999997</v>
      </c>
      <c r="Q3114" s="25"/>
      <c r="R3114" s="25"/>
      <c r="S3114" s="25"/>
      <c r="T3114" s="109"/>
      <c r="U3114" s="25"/>
      <c r="V3114" s="25"/>
      <c r="W3114" s="25"/>
      <c r="X3114" s="25">
        <v>180.59800000000001</v>
      </c>
      <c r="Y3114" s="25">
        <v>0</v>
      </c>
      <c r="Z3114" s="25">
        <v>0</v>
      </c>
      <c r="AA3114" s="109"/>
      <c r="AB3114" s="25">
        <v>0</v>
      </c>
      <c r="AC3114" s="25">
        <v>0</v>
      </c>
      <c r="AD3114" s="25">
        <v>0</v>
      </c>
      <c r="AE3114" s="25">
        <v>0</v>
      </c>
      <c r="AF3114" s="25">
        <v>238.464</v>
      </c>
      <c r="AG3114" s="25">
        <v>0</v>
      </c>
      <c r="AH3114" s="109"/>
      <c r="AI3114" s="25">
        <v>0</v>
      </c>
      <c r="AJ3114" s="25">
        <v>0</v>
      </c>
      <c r="AK3114" s="123">
        <v>0</v>
      </c>
      <c r="AL3114" s="25">
        <v>0</v>
      </c>
      <c r="AM3114" s="25">
        <v>0</v>
      </c>
      <c r="AN3114" s="25">
        <v>0</v>
      </c>
      <c r="AO3114" s="109"/>
      <c r="AP3114" s="25">
        <v>303.49700000000001</v>
      </c>
      <c r="AQ3114" s="25">
        <v>0</v>
      </c>
      <c r="AR3114" s="25">
        <v>0</v>
      </c>
      <c r="AS3114" s="25">
        <v>0</v>
      </c>
      <c r="AT3114" s="25">
        <v>0</v>
      </c>
      <c r="AU3114" s="25">
        <v>0</v>
      </c>
      <c r="AW3114" t="str">
        <f t="shared" si="253"/>
        <v>Lê Thu Huyền</v>
      </c>
      <c r="AX3114" s="27" t="str">
        <f t="shared" si="254"/>
        <v>Vũ Thị Thùy Lan</v>
      </c>
      <c r="AY3114" s="4" t="str">
        <f t="shared" si="255"/>
        <v>VIN+</v>
      </c>
    </row>
    <row r="3115" spans="1:51" outlineLevel="1" x14ac:dyDescent="0.25">
      <c r="A3115" s="4" t="s">
        <v>1104</v>
      </c>
      <c r="B3115" s="4" t="s">
        <v>797</v>
      </c>
      <c r="C3115" s="4" t="s">
        <v>5054</v>
      </c>
      <c r="D3115" s="11" t="s">
        <v>774</v>
      </c>
      <c r="E3115" s="32" t="s">
        <v>536</v>
      </c>
      <c r="F3115" s="11" t="s">
        <v>710</v>
      </c>
      <c r="G3115" s="35">
        <v>5335901</v>
      </c>
      <c r="H3115" s="4" t="s">
        <v>2163</v>
      </c>
      <c r="I3115" s="4"/>
      <c r="J3115" s="4"/>
      <c r="K3115" s="4"/>
      <c r="L3115" s="4"/>
      <c r="M3115" s="33"/>
      <c r="N3115" s="38"/>
      <c r="O3115" s="33"/>
      <c r="P3115" s="244">
        <f t="shared" si="252"/>
        <v>1081.616</v>
      </c>
      <c r="Q3115" s="25"/>
      <c r="R3115" s="25"/>
      <c r="S3115" s="25"/>
      <c r="T3115" s="109"/>
      <c r="U3115" s="25"/>
      <c r="V3115" s="25"/>
      <c r="W3115" s="25"/>
      <c r="X3115" s="25">
        <v>180.59800000000001</v>
      </c>
      <c r="Y3115" s="25">
        <v>0</v>
      </c>
      <c r="Z3115" s="25">
        <v>0</v>
      </c>
      <c r="AA3115" s="109"/>
      <c r="AB3115" s="25">
        <v>0</v>
      </c>
      <c r="AC3115" s="25">
        <v>0</v>
      </c>
      <c r="AD3115" s="25">
        <v>0</v>
      </c>
      <c r="AE3115" s="25">
        <v>0</v>
      </c>
      <c r="AF3115" s="25">
        <v>0</v>
      </c>
      <c r="AG3115" s="25">
        <v>0</v>
      </c>
      <c r="AH3115" s="109"/>
      <c r="AI3115" s="25">
        <v>597.52099999999996</v>
      </c>
      <c r="AJ3115" s="25">
        <v>0</v>
      </c>
      <c r="AK3115" s="123">
        <v>0</v>
      </c>
      <c r="AL3115" s="25">
        <v>0</v>
      </c>
      <c r="AM3115" s="25">
        <v>0</v>
      </c>
      <c r="AN3115" s="25">
        <v>0</v>
      </c>
      <c r="AO3115" s="109"/>
      <c r="AP3115" s="25">
        <v>303.49700000000001</v>
      </c>
      <c r="AQ3115" s="25">
        <v>0</v>
      </c>
      <c r="AR3115" s="25">
        <v>0</v>
      </c>
      <c r="AS3115" s="25">
        <v>0</v>
      </c>
      <c r="AT3115" s="25">
        <v>0</v>
      </c>
      <c r="AU3115" s="25">
        <v>0</v>
      </c>
      <c r="AW3115" t="str">
        <f t="shared" si="253"/>
        <v>Lê Thu Huyền</v>
      </c>
      <c r="AX3115" s="27" t="str">
        <f t="shared" si="254"/>
        <v>Vũ Thị Thùy Lan</v>
      </c>
      <c r="AY3115" s="4" t="str">
        <f t="shared" si="255"/>
        <v>VIN+</v>
      </c>
    </row>
    <row r="3116" spans="1:51" outlineLevel="1" x14ac:dyDescent="0.25">
      <c r="A3116" s="4" t="s">
        <v>1104</v>
      </c>
      <c r="B3116" s="4" t="s">
        <v>797</v>
      </c>
      <c r="C3116" s="4" t="s">
        <v>5054</v>
      </c>
      <c r="D3116" s="11" t="s">
        <v>774</v>
      </c>
      <c r="E3116" s="32" t="s">
        <v>536</v>
      </c>
      <c r="F3116" s="11" t="s">
        <v>710</v>
      </c>
      <c r="G3116" s="35">
        <v>5335385</v>
      </c>
      <c r="H3116" s="4" t="s">
        <v>2164</v>
      </c>
      <c r="I3116" s="4"/>
      <c r="J3116" s="4"/>
      <c r="K3116" s="4"/>
      <c r="L3116" s="4"/>
      <c r="M3116" s="33"/>
      <c r="N3116" s="38"/>
      <c r="O3116" s="33"/>
      <c r="P3116" s="244">
        <f t="shared" si="252"/>
        <v>419.06200000000001</v>
      </c>
      <c r="Q3116" s="25"/>
      <c r="R3116" s="25"/>
      <c r="S3116" s="25"/>
      <c r="T3116" s="109"/>
      <c r="U3116" s="25"/>
      <c r="V3116" s="25"/>
      <c r="W3116" s="25"/>
      <c r="X3116" s="25">
        <v>180.59800000000001</v>
      </c>
      <c r="Y3116" s="25">
        <v>0</v>
      </c>
      <c r="Z3116" s="25">
        <v>0</v>
      </c>
      <c r="AA3116" s="109"/>
      <c r="AB3116" s="25">
        <v>0</v>
      </c>
      <c r="AC3116" s="25">
        <v>0</v>
      </c>
      <c r="AD3116" s="25">
        <v>0</v>
      </c>
      <c r="AE3116" s="25">
        <v>0</v>
      </c>
      <c r="AF3116" s="25">
        <v>0</v>
      </c>
      <c r="AG3116" s="25">
        <v>0</v>
      </c>
      <c r="AH3116" s="109"/>
      <c r="AI3116" s="25">
        <v>238.464</v>
      </c>
      <c r="AJ3116" s="25">
        <v>0</v>
      </c>
      <c r="AK3116" s="123">
        <v>0</v>
      </c>
      <c r="AL3116" s="25">
        <v>0</v>
      </c>
      <c r="AM3116" s="25">
        <v>0</v>
      </c>
      <c r="AN3116" s="25">
        <v>0</v>
      </c>
      <c r="AO3116" s="109"/>
      <c r="AP3116" s="25">
        <v>0</v>
      </c>
      <c r="AQ3116" s="25">
        <v>0</v>
      </c>
      <c r="AR3116" s="25">
        <v>0</v>
      </c>
      <c r="AS3116" s="25">
        <v>0</v>
      </c>
      <c r="AT3116" s="25">
        <v>0</v>
      </c>
      <c r="AU3116" s="25">
        <v>0</v>
      </c>
      <c r="AW3116" t="str">
        <f t="shared" si="253"/>
        <v>Lê Thu Huyền</v>
      </c>
      <c r="AX3116" s="27" t="str">
        <f t="shared" si="254"/>
        <v>Vũ Thị Thùy Lan</v>
      </c>
      <c r="AY3116" s="4" t="str">
        <f t="shared" si="255"/>
        <v>VIN+</v>
      </c>
    </row>
    <row r="3117" spans="1:51" outlineLevel="1" x14ac:dyDescent="0.25">
      <c r="A3117" s="4" t="s">
        <v>1104</v>
      </c>
      <c r="B3117" s="4" t="s">
        <v>797</v>
      </c>
      <c r="C3117" s="4" t="s">
        <v>5054</v>
      </c>
      <c r="D3117" s="11" t="s">
        <v>774</v>
      </c>
      <c r="E3117" s="32" t="s">
        <v>536</v>
      </c>
      <c r="F3117" s="11" t="s">
        <v>710</v>
      </c>
      <c r="G3117" s="35">
        <v>5132681</v>
      </c>
      <c r="H3117" s="4" t="s">
        <v>2165</v>
      </c>
      <c r="I3117" s="4"/>
      <c r="J3117" s="4"/>
      <c r="K3117" s="4"/>
      <c r="L3117" s="4"/>
      <c r="M3117" s="33"/>
      <c r="N3117" s="38"/>
      <c r="O3117" s="33"/>
      <c r="P3117" s="244">
        <f t="shared" si="252"/>
        <v>780.25700000000006</v>
      </c>
      <c r="Q3117" s="25"/>
      <c r="R3117" s="25"/>
      <c r="S3117" s="25"/>
      <c r="T3117" s="109"/>
      <c r="U3117" s="25"/>
      <c r="V3117" s="25"/>
      <c r="W3117" s="25"/>
      <c r="X3117" s="25">
        <v>361.19499999999999</v>
      </c>
      <c r="Y3117" s="25">
        <v>0</v>
      </c>
      <c r="Z3117" s="25">
        <v>0</v>
      </c>
      <c r="AA3117" s="109"/>
      <c r="AB3117" s="25">
        <v>0</v>
      </c>
      <c r="AC3117" s="25">
        <v>0</v>
      </c>
      <c r="AD3117" s="25">
        <v>0</v>
      </c>
      <c r="AE3117" s="25">
        <v>0</v>
      </c>
      <c r="AF3117" s="25">
        <v>0</v>
      </c>
      <c r="AG3117" s="25">
        <v>0</v>
      </c>
      <c r="AH3117" s="109"/>
      <c r="AI3117" s="25">
        <v>0</v>
      </c>
      <c r="AJ3117" s="25">
        <v>0</v>
      </c>
      <c r="AK3117" s="123">
        <v>0</v>
      </c>
      <c r="AL3117" s="25">
        <v>0</v>
      </c>
      <c r="AM3117" s="25">
        <v>0</v>
      </c>
      <c r="AN3117" s="25">
        <v>0</v>
      </c>
      <c r="AO3117" s="109"/>
      <c r="AP3117" s="25">
        <v>238.464</v>
      </c>
      <c r="AQ3117" s="25">
        <v>0</v>
      </c>
      <c r="AR3117" s="25">
        <v>0</v>
      </c>
      <c r="AS3117" s="25">
        <v>180.59800000000001</v>
      </c>
      <c r="AT3117" s="25">
        <v>0</v>
      </c>
      <c r="AU3117" s="25">
        <v>0</v>
      </c>
      <c r="AW3117" t="str">
        <f t="shared" si="253"/>
        <v>Lê Thu Huyền</v>
      </c>
      <c r="AX3117" s="27" t="str">
        <f t="shared" si="254"/>
        <v>Vũ Thị Thùy Lan</v>
      </c>
      <c r="AY3117" s="4" t="str">
        <f t="shared" si="255"/>
        <v>VIN+</v>
      </c>
    </row>
    <row r="3118" spans="1:51" outlineLevel="1" x14ac:dyDescent="0.25">
      <c r="A3118" s="4" t="s">
        <v>1104</v>
      </c>
      <c r="B3118" s="4" t="s">
        <v>797</v>
      </c>
      <c r="C3118" s="4" t="s">
        <v>5054</v>
      </c>
      <c r="D3118" s="11" t="s">
        <v>774</v>
      </c>
      <c r="E3118" s="32" t="s">
        <v>536</v>
      </c>
      <c r="F3118" s="11" t="s">
        <v>710</v>
      </c>
      <c r="G3118" s="35">
        <v>5301696</v>
      </c>
      <c r="H3118" s="4" t="s">
        <v>2166</v>
      </c>
      <c r="I3118" s="4"/>
      <c r="J3118" s="4"/>
      <c r="K3118" s="4"/>
      <c r="L3118" s="4"/>
      <c r="M3118" s="33"/>
      <c r="N3118" s="38"/>
      <c r="O3118" s="33"/>
      <c r="P3118" s="244">
        <f t="shared" si="252"/>
        <v>960.85400000000004</v>
      </c>
      <c r="Q3118" s="25"/>
      <c r="R3118" s="25"/>
      <c r="S3118" s="25"/>
      <c r="T3118" s="109"/>
      <c r="U3118" s="25"/>
      <c r="V3118" s="25"/>
      <c r="W3118" s="25"/>
      <c r="X3118" s="25">
        <v>361.19499999999999</v>
      </c>
      <c r="Y3118" s="25">
        <v>0</v>
      </c>
      <c r="Z3118" s="25">
        <v>0</v>
      </c>
      <c r="AA3118" s="109"/>
      <c r="AB3118" s="25">
        <v>0</v>
      </c>
      <c r="AC3118" s="25">
        <v>0</v>
      </c>
      <c r="AD3118" s="25">
        <v>0</v>
      </c>
      <c r="AE3118" s="25">
        <v>0</v>
      </c>
      <c r="AF3118" s="25">
        <v>0</v>
      </c>
      <c r="AG3118" s="25">
        <v>0</v>
      </c>
      <c r="AH3118" s="109"/>
      <c r="AI3118" s="25">
        <v>238.464</v>
      </c>
      <c r="AJ3118" s="25">
        <v>0</v>
      </c>
      <c r="AK3118" s="123">
        <v>0</v>
      </c>
      <c r="AL3118" s="25">
        <v>0</v>
      </c>
      <c r="AM3118" s="25">
        <v>0</v>
      </c>
      <c r="AN3118" s="25">
        <v>0</v>
      </c>
      <c r="AO3118" s="109"/>
      <c r="AP3118" s="25">
        <v>0</v>
      </c>
      <c r="AQ3118" s="25">
        <v>0</v>
      </c>
      <c r="AR3118" s="25">
        <v>0</v>
      </c>
      <c r="AS3118" s="25">
        <v>361.19499999999999</v>
      </c>
      <c r="AT3118" s="25">
        <v>0</v>
      </c>
      <c r="AU3118" s="25">
        <v>0</v>
      </c>
      <c r="AW3118" t="str">
        <f t="shared" si="253"/>
        <v>Lê Thu Huyền</v>
      </c>
      <c r="AX3118" s="27" t="str">
        <f t="shared" si="254"/>
        <v>Vũ Thị Thùy Lan</v>
      </c>
      <c r="AY3118" s="4" t="str">
        <f t="shared" si="255"/>
        <v>VIN+</v>
      </c>
    </row>
    <row r="3119" spans="1:51" outlineLevel="1" x14ac:dyDescent="0.25">
      <c r="A3119" s="4" t="s">
        <v>1104</v>
      </c>
      <c r="B3119" s="4" t="s">
        <v>797</v>
      </c>
      <c r="C3119" s="4" t="s">
        <v>5054</v>
      </c>
      <c r="D3119" s="11" t="s">
        <v>774</v>
      </c>
      <c r="E3119" s="32" t="s">
        <v>536</v>
      </c>
      <c r="F3119" s="11" t="s">
        <v>710</v>
      </c>
      <c r="G3119" s="35">
        <v>5290044</v>
      </c>
      <c r="H3119" s="4" t="s">
        <v>2167</v>
      </c>
      <c r="I3119" s="4"/>
      <c r="J3119" s="4"/>
      <c r="K3119" s="4"/>
      <c r="L3119" s="4"/>
      <c r="M3119" s="33"/>
      <c r="N3119" s="38"/>
      <c r="O3119" s="33"/>
      <c r="P3119" s="244">
        <f t="shared" si="252"/>
        <v>1197.18</v>
      </c>
      <c r="Q3119" s="25"/>
      <c r="R3119" s="25"/>
      <c r="S3119" s="25"/>
      <c r="T3119" s="109"/>
      <c r="U3119" s="25"/>
      <c r="V3119" s="25"/>
      <c r="W3119" s="25"/>
      <c r="X3119" s="25">
        <v>361.19499999999999</v>
      </c>
      <c r="Y3119" s="25">
        <v>0</v>
      </c>
      <c r="Z3119" s="25">
        <v>0</v>
      </c>
      <c r="AA3119" s="109"/>
      <c r="AB3119" s="25">
        <v>0</v>
      </c>
      <c r="AC3119" s="25">
        <v>0</v>
      </c>
      <c r="AD3119" s="25">
        <v>0</v>
      </c>
      <c r="AE3119" s="25">
        <v>0</v>
      </c>
      <c r="AF3119" s="25">
        <v>0</v>
      </c>
      <c r="AG3119" s="25">
        <v>0</v>
      </c>
      <c r="AH3119" s="109"/>
      <c r="AI3119" s="25">
        <v>835.98500000000001</v>
      </c>
      <c r="AJ3119" s="25">
        <v>0</v>
      </c>
      <c r="AK3119" s="123">
        <v>0</v>
      </c>
      <c r="AL3119" s="25">
        <v>0</v>
      </c>
      <c r="AM3119" s="25">
        <v>0</v>
      </c>
      <c r="AN3119" s="25">
        <v>0</v>
      </c>
      <c r="AO3119" s="109"/>
      <c r="AP3119" s="25">
        <v>0</v>
      </c>
      <c r="AQ3119" s="25">
        <v>0</v>
      </c>
      <c r="AR3119" s="25">
        <v>0</v>
      </c>
      <c r="AS3119" s="25">
        <v>0</v>
      </c>
      <c r="AT3119" s="25">
        <v>0</v>
      </c>
      <c r="AU3119" s="25">
        <v>0</v>
      </c>
      <c r="AW3119" t="str">
        <f t="shared" si="253"/>
        <v>Lê Thu Huyền</v>
      </c>
      <c r="AX3119" s="27" t="str">
        <f t="shared" si="254"/>
        <v>Vũ Thị Thùy Lan</v>
      </c>
      <c r="AY3119" s="4" t="str">
        <f t="shared" si="255"/>
        <v>VIN+</v>
      </c>
    </row>
    <row r="3120" spans="1:51" outlineLevel="1" x14ac:dyDescent="0.25">
      <c r="A3120" s="4" t="s">
        <v>1104</v>
      </c>
      <c r="B3120" s="4" t="s">
        <v>797</v>
      </c>
      <c r="C3120" s="4" t="s">
        <v>5054</v>
      </c>
      <c r="D3120" s="11" t="s">
        <v>774</v>
      </c>
      <c r="E3120" s="32" t="s">
        <v>536</v>
      </c>
      <c r="F3120" s="11" t="s">
        <v>710</v>
      </c>
      <c r="G3120" s="35">
        <v>5274468</v>
      </c>
      <c r="H3120" s="4" t="s">
        <v>2174</v>
      </c>
      <c r="I3120" s="4"/>
      <c r="J3120" s="4"/>
      <c r="K3120" s="4"/>
      <c r="L3120" s="4"/>
      <c r="M3120" s="33"/>
      <c r="N3120" s="38"/>
      <c r="O3120" s="33"/>
      <c r="P3120" s="244">
        <f t="shared" si="252"/>
        <v>539.65499999999997</v>
      </c>
      <c r="Q3120" s="25"/>
      <c r="R3120" s="25"/>
      <c r="S3120" s="25"/>
      <c r="T3120" s="109"/>
      <c r="U3120" s="25"/>
      <c r="V3120" s="25"/>
      <c r="W3120" s="25"/>
      <c r="X3120" s="25">
        <v>359.05700000000002</v>
      </c>
      <c r="Y3120" s="25">
        <v>0</v>
      </c>
      <c r="Z3120" s="25">
        <v>0</v>
      </c>
      <c r="AA3120" s="109"/>
      <c r="AB3120" s="25">
        <v>0</v>
      </c>
      <c r="AC3120" s="25">
        <v>0</v>
      </c>
      <c r="AD3120" s="25">
        <v>0</v>
      </c>
      <c r="AE3120" s="25">
        <v>0</v>
      </c>
      <c r="AF3120" s="25">
        <v>0</v>
      </c>
      <c r="AG3120" s="25">
        <v>0</v>
      </c>
      <c r="AH3120" s="109"/>
      <c r="AI3120" s="25">
        <v>0</v>
      </c>
      <c r="AJ3120" s="25">
        <v>0</v>
      </c>
      <c r="AK3120" s="123">
        <v>0</v>
      </c>
      <c r="AL3120" s="25">
        <v>0</v>
      </c>
      <c r="AM3120" s="25">
        <v>0</v>
      </c>
      <c r="AN3120" s="25">
        <v>0</v>
      </c>
      <c r="AO3120" s="109"/>
      <c r="AP3120" s="25">
        <v>0</v>
      </c>
      <c r="AQ3120" s="25">
        <v>180.59800000000001</v>
      </c>
      <c r="AR3120" s="25">
        <v>0</v>
      </c>
      <c r="AS3120" s="25">
        <v>0</v>
      </c>
      <c r="AT3120" s="25">
        <v>0</v>
      </c>
      <c r="AU3120" s="25">
        <v>0</v>
      </c>
      <c r="AW3120" t="str">
        <f t="shared" si="253"/>
        <v>Lê Thu Huyền</v>
      </c>
      <c r="AX3120" s="27" t="str">
        <f t="shared" si="254"/>
        <v>Vũ Thị Thùy Lan</v>
      </c>
      <c r="AY3120" s="4" t="str">
        <f t="shared" si="255"/>
        <v>VIN+</v>
      </c>
    </row>
    <row r="3121" spans="1:51" outlineLevel="1" x14ac:dyDescent="0.25">
      <c r="A3121" s="4" t="s">
        <v>1104</v>
      </c>
      <c r="B3121" s="4" t="s">
        <v>797</v>
      </c>
      <c r="C3121" s="4" t="s">
        <v>5054</v>
      </c>
      <c r="D3121" s="11" t="s">
        <v>774</v>
      </c>
      <c r="E3121" s="32" t="s">
        <v>536</v>
      </c>
      <c r="F3121" s="11" t="s">
        <v>710</v>
      </c>
      <c r="G3121" s="35">
        <v>5274354</v>
      </c>
      <c r="H3121" s="4" t="s">
        <v>2175</v>
      </c>
      <c r="I3121" s="4"/>
      <c r="J3121" s="4"/>
      <c r="K3121" s="4"/>
      <c r="L3121" s="4"/>
      <c r="M3121" s="33"/>
      <c r="N3121" s="38"/>
      <c r="O3121" s="33"/>
      <c r="P3121" s="244">
        <f t="shared" si="252"/>
        <v>778.11899999999991</v>
      </c>
      <c r="Q3121" s="25"/>
      <c r="R3121" s="25"/>
      <c r="S3121" s="25"/>
      <c r="T3121" s="109"/>
      <c r="U3121" s="25"/>
      <c r="V3121" s="25"/>
      <c r="W3121" s="25"/>
      <c r="X3121" s="25">
        <v>359.05700000000002</v>
      </c>
      <c r="Y3121" s="25">
        <v>0</v>
      </c>
      <c r="Z3121" s="25">
        <v>0</v>
      </c>
      <c r="AA3121" s="109"/>
      <c r="AB3121" s="25">
        <v>0</v>
      </c>
      <c r="AC3121" s="25">
        <v>0</v>
      </c>
      <c r="AD3121" s="25">
        <v>0</v>
      </c>
      <c r="AE3121" s="25">
        <v>0</v>
      </c>
      <c r="AF3121" s="25">
        <v>0</v>
      </c>
      <c r="AG3121" s="25">
        <v>0</v>
      </c>
      <c r="AH3121" s="109"/>
      <c r="AI3121" s="25">
        <v>0</v>
      </c>
      <c r="AJ3121" s="25">
        <v>0</v>
      </c>
      <c r="AK3121" s="123">
        <v>0</v>
      </c>
      <c r="AL3121" s="25">
        <v>0</v>
      </c>
      <c r="AM3121" s="25">
        <v>0</v>
      </c>
      <c r="AN3121" s="25">
        <v>0</v>
      </c>
      <c r="AO3121" s="109"/>
      <c r="AP3121" s="25">
        <v>0</v>
      </c>
      <c r="AQ3121" s="25">
        <v>238.464</v>
      </c>
      <c r="AR3121" s="25">
        <v>0</v>
      </c>
      <c r="AS3121" s="25">
        <v>0</v>
      </c>
      <c r="AT3121" s="25">
        <v>0</v>
      </c>
      <c r="AU3121" s="25">
        <v>180.59800000000001</v>
      </c>
      <c r="AW3121" t="str">
        <f t="shared" si="253"/>
        <v>Lê Thu Huyền</v>
      </c>
      <c r="AX3121" s="27" t="str">
        <f t="shared" si="254"/>
        <v>Vũ Thị Thùy Lan</v>
      </c>
      <c r="AY3121" s="4" t="str">
        <f t="shared" si="255"/>
        <v>VIN+</v>
      </c>
    </row>
    <row r="3122" spans="1:51" outlineLevel="1" x14ac:dyDescent="0.25">
      <c r="A3122" s="4" t="s">
        <v>1104</v>
      </c>
      <c r="B3122" s="4" t="s">
        <v>797</v>
      </c>
      <c r="C3122" s="4" t="s">
        <v>5054</v>
      </c>
      <c r="D3122" s="11" t="s">
        <v>774</v>
      </c>
      <c r="E3122" s="32" t="s">
        <v>536</v>
      </c>
      <c r="F3122" s="11" t="s">
        <v>710</v>
      </c>
      <c r="G3122" s="35">
        <v>5278433</v>
      </c>
      <c r="H3122" s="4" t="s">
        <v>2176</v>
      </c>
      <c r="I3122" s="4"/>
      <c r="J3122" s="4"/>
      <c r="K3122" s="4"/>
      <c r="L3122" s="4"/>
      <c r="M3122" s="33"/>
      <c r="N3122" s="38"/>
      <c r="O3122" s="33"/>
      <c r="P3122" s="244">
        <f t="shared" si="252"/>
        <v>359.05700000000002</v>
      </c>
      <c r="Q3122" s="25"/>
      <c r="R3122" s="25"/>
      <c r="S3122" s="25"/>
      <c r="T3122" s="109"/>
      <c r="U3122" s="25"/>
      <c r="V3122" s="25"/>
      <c r="W3122" s="25"/>
      <c r="X3122" s="25">
        <v>359.05700000000002</v>
      </c>
      <c r="Y3122" s="25">
        <v>0</v>
      </c>
      <c r="Z3122" s="25">
        <v>0</v>
      </c>
      <c r="AA3122" s="109"/>
      <c r="AB3122" s="25">
        <v>0</v>
      </c>
      <c r="AC3122" s="25">
        <v>0</v>
      </c>
      <c r="AD3122" s="25">
        <v>0</v>
      </c>
      <c r="AE3122" s="25">
        <v>0</v>
      </c>
      <c r="AF3122" s="25">
        <v>0</v>
      </c>
      <c r="AG3122" s="25">
        <v>0</v>
      </c>
      <c r="AH3122" s="109"/>
      <c r="AI3122" s="25">
        <v>0</v>
      </c>
      <c r="AJ3122" s="25">
        <v>0</v>
      </c>
      <c r="AK3122" s="123">
        <v>0</v>
      </c>
      <c r="AL3122" s="25">
        <v>0</v>
      </c>
      <c r="AM3122" s="25">
        <v>0</v>
      </c>
      <c r="AN3122" s="25">
        <v>0</v>
      </c>
      <c r="AO3122" s="109"/>
      <c r="AP3122" s="25">
        <v>0</v>
      </c>
      <c r="AQ3122" s="25">
        <v>0</v>
      </c>
      <c r="AR3122" s="25">
        <v>0</v>
      </c>
      <c r="AS3122" s="25">
        <v>0</v>
      </c>
      <c r="AT3122" s="25">
        <v>0</v>
      </c>
      <c r="AU3122" s="25">
        <v>0</v>
      </c>
      <c r="AW3122" t="str">
        <f t="shared" si="253"/>
        <v>Lê Thu Huyền</v>
      </c>
      <c r="AX3122" s="27" t="str">
        <f t="shared" si="254"/>
        <v>Vũ Thị Thùy Lan</v>
      </c>
      <c r="AY3122" s="4" t="str">
        <f t="shared" si="255"/>
        <v>VIN+</v>
      </c>
    </row>
    <row r="3123" spans="1:51" outlineLevel="1" x14ac:dyDescent="0.25">
      <c r="A3123" s="4" t="s">
        <v>1104</v>
      </c>
      <c r="B3123" s="4" t="s">
        <v>797</v>
      </c>
      <c r="C3123" s="4" t="s">
        <v>5054</v>
      </c>
      <c r="D3123" s="11" t="s">
        <v>774</v>
      </c>
      <c r="E3123" s="32" t="s">
        <v>536</v>
      </c>
      <c r="F3123" s="11" t="s">
        <v>710</v>
      </c>
      <c r="G3123" s="35">
        <v>5279456</v>
      </c>
      <c r="H3123" s="4" t="s">
        <v>2177</v>
      </c>
      <c r="I3123" s="4"/>
      <c r="J3123" s="4"/>
      <c r="K3123" s="4"/>
      <c r="L3123" s="4"/>
      <c r="M3123" s="33"/>
      <c r="N3123" s="38"/>
      <c r="O3123" s="33"/>
      <c r="P3123" s="244">
        <f t="shared" si="252"/>
        <v>359.05700000000002</v>
      </c>
      <c r="Q3123" s="25"/>
      <c r="R3123" s="25"/>
      <c r="S3123" s="25"/>
      <c r="T3123" s="109"/>
      <c r="U3123" s="25"/>
      <c r="V3123" s="25"/>
      <c r="W3123" s="25"/>
      <c r="X3123" s="25">
        <v>359.05700000000002</v>
      </c>
      <c r="Y3123" s="25">
        <v>0</v>
      </c>
      <c r="Z3123" s="25">
        <v>0</v>
      </c>
      <c r="AA3123" s="109"/>
      <c r="AB3123" s="25">
        <v>0</v>
      </c>
      <c r="AC3123" s="25">
        <v>0</v>
      </c>
      <c r="AD3123" s="25">
        <v>0</v>
      </c>
      <c r="AE3123" s="25">
        <v>0</v>
      </c>
      <c r="AF3123" s="25">
        <v>0</v>
      </c>
      <c r="AG3123" s="25">
        <v>0</v>
      </c>
      <c r="AH3123" s="109"/>
      <c r="AI3123" s="25">
        <v>0</v>
      </c>
      <c r="AJ3123" s="25">
        <v>0</v>
      </c>
      <c r="AK3123" s="123">
        <v>0</v>
      </c>
      <c r="AL3123" s="25">
        <v>0</v>
      </c>
      <c r="AM3123" s="25">
        <v>0</v>
      </c>
      <c r="AN3123" s="25">
        <v>0</v>
      </c>
      <c r="AO3123" s="109"/>
      <c r="AP3123" s="25">
        <v>0</v>
      </c>
      <c r="AQ3123" s="25">
        <v>0</v>
      </c>
      <c r="AR3123" s="25">
        <v>0</v>
      </c>
      <c r="AS3123" s="25">
        <v>0</v>
      </c>
      <c r="AT3123" s="25">
        <v>0</v>
      </c>
      <c r="AU3123" s="25">
        <v>0</v>
      </c>
      <c r="AW3123" t="str">
        <f t="shared" si="253"/>
        <v>Lê Thu Huyền</v>
      </c>
      <c r="AX3123" s="27" t="str">
        <f t="shared" si="254"/>
        <v>Vũ Thị Thùy Lan</v>
      </c>
      <c r="AY3123" s="4" t="str">
        <f t="shared" si="255"/>
        <v>VIN+</v>
      </c>
    </row>
    <row r="3124" spans="1:51" outlineLevel="1" x14ac:dyDescent="0.25">
      <c r="A3124" s="4" t="s">
        <v>1104</v>
      </c>
      <c r="B3124" s="4" t="s">
        <v>797</v>
      </c>
      <c r="C3124" s="4" t="s">
        <v>5054</v>
      </c>
      <c r="D3124" s="11" t="s">
        <v>774</v>
      </c>
      <c r="E3124" s="32" t="s">
        <v>536</v>
      </c>
      <c r="F3124" s="11" t="s">
        <v>710</v>
      </c>
      <c r="G3124" s="35">
        <v>5337608</v>
      </c>
      <c r="H3124" s="4" t="s">
        <v>2178</v>
      </c>
      <c r="I3124" s="4"/>
      <c r="J3124" s="4"/>
      <c r="K3124" s="4"/>
      <c r="L3124" s="4"/>
      <c r="M3124" s="33"/>
      <c r="N3124" s="38"/>
      <c r="O3124" s="33"/>
      <c r="P3124" s="244">
        <f t="shared" si="252"/>
        <v>3244.4319999999998</v>
      </c>
      <c r="Q3124" s="25"/>
      <c r="R3124" s="25"/>
      <c r="S3124" s="25"/>
      <c r="T3124" s="109"/>
      <c r="U3124" s="25"/>
      <c r="V3124" s="25"/>
      <c r="W3124" s="25"/>
      <c r="X3124" s="25">
        <v>303.49700000000001</v>
      </c>
      <c r="Y3124" s="25">
        <v>0</v>
      </c>
      <c r="Z3124" s="25">
        <v>0</v>
      </c>
      <c r="AA3124" s="109"/>
      <c r="AB3124" s="25">
        <v>0</v>
      </c>
      <c r="AC3124" s="25">
        <v>0</v>
      </c>
      <c r="AD3124" s="25">
        <v>0</v>
      </c>
      <c r="AE3124" s="25">
        <v>0</v>
      </c>
      <c r="AF3124" s="25">
        <v>0</v>
      </c>
      <c r="AG3124" s="25">
        <v>0</v>
      </c>
      <c r="AH3124" s="109"/>
      <c r="AI3124" s="25">
        <v>1669.248</v>
      </c>
      <c r="AJ3124" s="25">
        <v>0</v>
      </c>
      <c r="AK3124" s="123">
        <v>0</v>
      </c>
      <c r="AL3124" s="25">
        <v>0</v>
      </c>
      <c r="AM3124" s="25">
        <v>0</v>
      </c>
      <c r="AN3124" s="25">
        <v>0</v>
      </c>
      <c r="AO3124" s="109"/>
      <c r="AP3124" s="25">
        <v>0</v>
      </c>
      <c r="AQ3124" s="25">
        <v>0</v>
      </c>
      <c r="AR3124" s="25">
        <v>0</v>
      </c>
      <c r="AS3124" s="25">
        <v>0</v>
      </c>
      <c r="AT3124" s="25">
        <v>0</v>
      </c>
      <c r="AU3124" s="25">
        <v>1271.6869999999999</v>
      </c>
      <c r="AW3124" t="str">
        <f t="shared" si="253"/>
        <v>Lê Thu Huyền</v>
      </c>
      <c r="AX3124" s="27" t="str">
        <f t="shared" si="254"/>
        <v>Vũ Thị Thùy Lan</v>
      </c>
      <c r="AY3124" s="4" t="str">
        <f t="shared" si="255"/>
        <v>VIN+</v>
      </c>
    </row>
    <row r="3125" spans="1:51" outlineLevel="1" x14ac:dyDescent="0.25">
      <c r="A3125" s="4" t="s">
        <v>1104</v>
      </c>
      <c r="B3125" s="4" t="s">
        <v>797</v>
      </c>
      <c r="C3125" s="4" t="s">
        <v>5054</v>
      </c>
      <c r="D3125" s="11" t="s">
        <v>774</v>
      </c>
      <c r="E3125" s="32" t="s">
        <v>536</v>
      </c>
      <c r="F3125" s="11" t="s">
        <v>710</v>
      </c>
      <c r="G3125" s="35">
        <v>5331220</v>
      </c>
      <c r="H3125" s="4" t="s">
        <v>2179</v>
      </c>
      <c r="I3125" s="4"/>
      <c r="J3125" s="4"/>
      <c r="K3125" s="4"/>
      <c r="L3125" s="4"/>
      <c r="M3125" s="33"/>
      <c r="N3125" s="38"/>
      <c r="O3125" s="33"/>
      <c r="P3125" s="244">
        <f t="shared" si="252"/>
        <v>303.49700000000001</v>
      </c>
      <c r="Q3125" s="25"/>
      <c r="R3125" s="25"/>
      <c r="S3125" s="25"/>
      <c r="T3125" s="109"/>
      <c r="U3125" s="25"/>
      <c r="V3125" s="25"/>
      <c r="W3125" s="25"/>
      <c r="X3125" s="25">
        <v>303.49700000000001</v>
      </c>
      <c r="Y3125" s="25">
        <v>0</v>
      </c>
      <c r="Z3125" s="25">
        <v>0</v>
      </c>
      <c r="AA3125" s="109"/>
      <c r="AB3125" s="25">
        <v>0</v>
      </c>
      <c r="AC3125" s="25">
        <v>0</v>
      </c>
      <c r="AD3125" s="25">
        <v>0</v>
      </c>
      <c r="AE3125" s="25">
        <v>0</v>
      </c>
      <c r="AF3125" s="25">
        <v>0</v>
      </c>
      <c r="AG3125" s="25">
        <v>0</v>
      </c>
      <c r="AH3125" s="109"/>
      <c r="AI3125" s="25">
        <v>0</v>
      </c>
      <c r="AJ3125" s="25">
        <v>0</v>
      </c>
      <c r="AK3125" s="123">
        <v>0</v>
      </c>
      <c r="AL3125" s="25">
        <v>0</v>
      </c>
      <c r="AM3125" s="25">
        <v>0</v>
      </c>
      <c r="AN3125" s="25">
        <v>0</v>
      </c>
      <c r="AO3125" s="109"/>
      <c r="AP3125" s="25">
        <v>0</v>
      </c>
      <c r="AQ3125" s="25">
        <v>0</v>
      </c>
      <c r="AR3125" s="25">
        <v>0</v>
      </c>
      <c r="AS3125" s="25">
        <v>0</v>
      </c>
      <c r="AT3125" s="25">
        <v>0</v>
      </c>
      <c r="AU3125" s="25">
        <v>0</v>
      </c>
      <c r="AW3125" t="str">
        <f t="shared" si="253"/>
        <v>Lê Thu Huyền</v>
      </c>
      <c r="AX3125" s="27" t="str">
        <f t="shared" si="254"/>
        <v>Vũ Thị Thùy Lan</v>
      </c>
      <c r="AY3125" s="4" t="str">
        <f t="shared" si="255"/>
        <v>VIN+</v>
      </c>
    </row>
    <row r="3126" spans="1:51" outlineLevel="1" x14ac:dyDescent="0.25">
      <c r="A3126" s="4" t="s">
        <v>1104</v>
      </c>
      <c r="B3126" s="4" t="s">
        <v>797</v>
      </c>
      <c r="C3126" s="4" t="s">
        <v>5054</v>
      </c>
      <c r="D3126" s="11" t="s">
        <v>774</v>
      </c>
      <c r="E3126" s="32" t="s">
        <v>536</v>
      </c>
      <c r="F3126" s="11" t="s">
        <v>710</v>
      </c>
      <c r="G3126" s="35">
        <v>5130939</v>
      </c>
      <c r="H3126" s="4" t="s">
        <v>2180</v>
      </c>
      <c r="I3126" s="4"/>
      <c r="J3126" s="4"/>
      <c r="K3126" s="4"/>
      <c r="L3126" s="4"/>
      <c r="M3126" s="33"/>
      <c r="N3126" s="38"/>
      <c r="O3126" s="33"/>
      <c r="P3126" s="244">
        <f t="shared" si="252"/>
        <v>303.49700000000001</v>
      </c>
      <c r="Q3126" s="25"/>
      <c r="R3126" s="25"/>
      <c r="S3126" s="25"/>
      <c r="T3126" s="109"/>
      <c r="U3126" s="25"/>
      <c r="V3126" s="25"/>
      <c r="W3126" s="25"/>
      <c r="X3126" s="25">
        <v>303.49700000000001</v>
      </c>
      <c r="Y3126" s="25">
        <v>0</v>
      </c>
      <c r="Z3126" s="25">
        <v>0</v>
      </c>
      <c r="AA3126" s="109"/>
      <c r="AB3126" s="25">
        <v>0</v>
      </c>
      <c r="AC3126" s="25">
        <v>0</v>
      </c>
      <c r="AD3126" s="25">
        <v>0</v>
      </c>
      <c r="AE3126" s="25">
        <v>0</v>
      </c>
      <c r="AF3126" s="25">
        <v>0</v>
      </c>
      <c r="AG3126" s="25">
        <v>0</v>
      </c>
      <c r="AH3126" s="109"/>
      <c r="AI3126" s="25">
        <v>0</v>
      </c>
      <c r="AJ3126" s="25">
        <v>0</v>
      </c>
      <c r="AK3126" s="123">
        <v>0</v>
      </c>
      <c r="AL3126" s="25">
        <v>0</v>
      </c>
      <c r="AM3126" s="25">
        <v>0</v>
      </c>
      <c r="AN3126" s="25">
        <v>0</v>
      </c>
      <c r="AO3126" s="109"/>
      <c r="AP3126" s="25">
        <v>0</v>
      </c>
      <c r="AQ3126" s="25">
        <v>0</v>
      </c>
      <c r="AR3126" s="25">
        <v>0</v>
      </c>
      <c r="AS3126" s="25">
        <v>0</v>
      </c>
      <c r="AT3126" s="25">
        <v>0</v>
      </c>
      <c r="AU3126" s="25">
        <v>0</v>
      </c>
      <c r="AW3126" t="str">
        <f t="shared" si="253"/>
        <v>Lê Thu Huyền</v>
      </c>
      <c r="AX3126" s="27" t="str">
        <f t="shared" si="254"/>
        <v>Vũ Thị Thùy Lan</v>
      </c>
      <c r="AY3126" s="4" t="str">
        <f t="shared" si="255"/>
        <v>VIN+</v>
      </c>
    </row>
    <row r="3127" spans="1:51" outlineLevel="1" x14ac:dyDescent="0.25">
      <c r="A3127" s="4" t="s">
        <v>1104</v>
      </c>
      <c r="B3127" s="4" t="s">
        <v>797</v>
      </c>
      <c r="C3127" s="4" t="s">
        <v>5054</v>
      </c>
      <c r="D3127" s="11" t="s">
        <v>774</v>
      </c>
      <c r="E3127" s="32" t="s">
        <v>536</v>
      </c>
      <c r="F3127" s="11" t="s">
        <v>710</v>
      </c>
      <c r="G3127" s="35">
        <v>5336979</v>
      </c>
      <c r="H3127" s="4" t="s">
        <v>2181</v>
      </c>
      <c r="I3127" s="4"/>
      <c r="J3127" s="4"/>
      <c r="K3127" s="4"/>
      <c r="L3127" s="4"/>
      <c r="M3127" s="33"/>
      <c r="N3127" s="38"/>
      <c r="O3127" s="33"/>
      <c r="P3127" s="244">
        <f t="shared" si="252"/>
        <v>2339.3829999999998</v>
      </c>
      <c r="Q3127" s="25"/>
      <c r="R3127" s="25"/>
      <c r="S3127" s="25"/>
      <c r="T3127" s="109"/>
      <c r="U3127" s="25"/>
      <c r="V3127" s="25"/>
      <c r="W3127" s="25"/>
      <c r="X3127" s="25">
        <v>303.49700000000001</v>
      </c>
      <c r="Y3127" s="25">
        <v>0</v>
      </c>
      <c r="Z3127" s="25">
        <v>0</v>
      </c>
      <c r="AA3127" s="109"/>
      <c r="AB3127" s="25">
        <v>0</v>
      </c>
      <c r="AC3127" s="25">
        <v>0</v>
      </c>
      <c r="AD3127" s="25">
        <v>0</v>
      </c>
      <c r="AE3127" s="25">
        <v>0</v>
      </c>
      <c r="AF3127" s="25">
        <v>0</v>
      </c>
      <c r="AG3127" s="25">
        <v>0</v>
      </c>
      <c r="AH3127" s="109"/>
      <c r="AI3127" s="25">
        <v>0</v>
      </c>
      <c r="AJ3127" s="25">
        <v>0</v>
      </c>
      <c r="AK3127" s="123">
        <v>0</v>
      </c>
      <c r="AL3127" s="25">
        <v>0</v>
      </c>
      <c r="AM3127" s="25">
        <v>0</v>
      </c>
      <c r="AN3127" s="25">
        <v>0</v>
      </c>
      <c r="AO3127" s="109"/>
      <c r="AP3127" s="25">
        <v>0</v>
      </c>
      <c r="AQ3127" s="25">
        <v>0</v>
      </c>
      <c r="AR3127" s="25">
        <v>0</v>
      </c>
      <c r="AS3127" s="25">
        <v>0</v>
      </c>
      <c r="AT3127" s="25">
        <v>0</v>
      </c>
      <c r="AU3127" s="25">
        <v>2035.886</v>
      </c>
      <c r="AW3127" t="str">
        <f t="shared" si="253"/>
        <v>Lê Thu Huyền</v>
      </c>
      <c r="AX3127" s="27" t="str">
        <f t="shared" si="254"/>
        <v>Vũ Thị Thùy Lan</v>
      </c>
      <c r="AY3127" s="4" t="str">
        <f t="shared" si="255"/>
        <v>VIN+</v>
      </c>
    </row>
    <row r="3128" spans="1:51" outlineLevel="1" x14ac:dyDescent="0.25">
      <c r="A3128" s="4" t="s">
        <v>1104</v>
      </c>
      <c r="B3128" s="4" t="s">
        <v>797</v>
      </c>
      <c r="C3128" s="4" t="s">
        <v>5054</v>
      </c>
      <c r="D3128" s="11" t="s">
        <v>774</v>
      </c>
      <c r="E3128" s="32" t="s">
        <v>536</v>
      </c>
      <c r="F3128" s="11" t="s">
        <v>710</v>
      </c>
      <c r="G3128" s="35">
        <v>5270822</v>
      </c>
      <c r="H3128" s="4" t="s">
        <v>2182</v>
      </c>
      <c r="I3128" s="4"/>
      <c r="J3128" s="4"/>
      <c r="K3128" s="4"/>
      <c r="L3128" s="4"/>
      <c r="M3128" s="33"/>
      <c r="N3128" s="38"/>
      <c r="O3128" s="33"/>
      <c r="P3128" s="244">
        <f t="shared" si="252"/>
        <v>1018.721</v>
      </c>
      <c r="Q3128" s="25"/>
      <c r="R3128" s="25"/>
      <c r="S3128" s="25"/>
      <c r="T3128" s="109"/>
      <c r="U3128" s="25"/>
      <c r="V3128" s="25"/>
      <c r="W3128" s="25"/>
      <c r="X3128" s="25">
        <v>180.59800000000001</v>
      </c>
      <c r="Y3128" s="25">
        <v>0</v>
      </c>
      <c r="Z3128" s="25">
        <v>0</v>
      </c>
      <c r="AA3128" s="109"/>
      <c r="AB3128" s="25">
        <v>0</v>
      </c>
      <c r="AC3128" s="25">
        <v>0</v>
      </c>
      <c r="AD3128" s="25">
        <v>0</v>
      </c>
      <c r="AE3128" s="25">
        <v>0</v>
      </c>
      <c r="AF3128" s="25">
        <v>0</v>
      </c>
      <c r="AG3128" s="25">
        <v>0</v>
      </c>
      <c r="AH3128" s="109"/>
      <c r="AI3128" s="25">
        <v>838.12300000000005</v>
      </c>
      <c r="AJ3128" s="25">
        <v>0</v>
      </c>
      <c r="AK3128" s="123">
        <v>0</v>
      </c>
      <c r="AL3128" s="25">
        <v>0</v>
      </c>
      <c r="AM3128" s="25">
        <v>0</v>
      </c>
      <c r="AN3128" s="25">
        <v>0</v>
      </c>
      <c r="AO3128" s="109"/>
      <c r="AP3128" s="25">
        <v>0</v>
      </c>
      <c r="AQ3128" s="25">
        <v>0</v>
      </c>
      <c r="AR3128" s="25">
        <v>0</v>
      </c>
      <c r="AS3128" s="25">
        <v>0</v>
      </c>
      <c r="AT3128" s="25">
        <v>0</v>
      </c>
      <c r="AU3128" s="25">
        <v>0</v>
      </c>
      <c r="AW3128" t="str">
        <f t="shared" si="253"/>
        <v>Lê Thu Huyền</v>
      </c>
      <c r="AX3128" s="27" t="str">
        <f t="shared" si="254"/>
        <v>Vũ Thị Thùy Lan</v>
      </c>
      <c r="AY3128" s="4" t="str">
        <f t="shared" si="255"/>
        <v>VIN+</v>
      </c>
    </row>
    <row r="3129" spans="1:51" outlineLevel="1" x14ac:dyDescent="0.25">
      <c r="A3129" s="4" t="s">
        <v>1104</v>
      </c>
      <c r="B3129" s="4" t="s">
        <v>797</v>
      </c>
      <c r="C3129" s="4" t="s">
        <v>5054</v>
      </c>
      <c r="D3129" s="11" t="s">
        <v>774</v>
      </c>
      <c r="E3129" s="32" t="s">
        <v>536</v>
      </c>
      <c r="F3129" s="11" t="s">
        <v>710</v>
      </c>
      <c r="G3129" s="35">
        <v>5273414</v>
      </c>
      <c r="H3129" s="4" t="s">
        <v>2313</v>
      </c>
      <c r="I3129" s="4"/>
      <c r="J3129" s="4"/>
      <c r="K3129" s="4"/>
      <c r="L3129" s="4"/>
      <c r="M3129" s="33"/>
      <c r="N3129" s="38"/>
      <c r="O3129" s="33"/>
      <c r="P3129" s="244">
        <f t="shared" si="252"/>
        <v>597.52099999999996</v>
      </c>
      <c r="Q3129" s="25"/>
      <c r="R3129" s="25"/>
      <c r="S3129" s="25"/>
      <c r="T3129" s="109"/>
      <c r="U3129" s="25"/>
      <c r="V3129" s="25"/>
      <c r="W3129" s="25"/>
      <c r="X3129" s="25">
        <v>0</v>
      </c>
      <c r="Y3129" s="25">
        <v>359.05700000000002</v>
      </c>
      <c r="Z3129" s="25">
        <v>0</v>
      </c>
      <c r="AA3129" s="109"/>
      <c r="AB3129" s="25">
        <v>0</v>
      </c>
      <c r="AC3129" s="25">
        <v>0</v>
      </c>
      <c r="AD3129" s="25">
        <v>0</v>
      </c>
      <c r="AE3129" s="25">
        <v>0</v>
      </c>
      <c r="AF3129" s="25">
        <v>238.464</v>
      </c>
      <c r="AG3129" s="25">
        <v>0</v>
      </c>
      <c r="AH3129" s="109"/>
      <c r="AI3129" s="25">
        <v>0</v>
      </c>
      <c r="AJ3129" s="25">
        <v>0</v>
      </c>
      <c r="AK3129" s="123">
        <v>0</v>
      </c>
      <c r="AL3129" s="25">
        <v>0</v>
      </c>
      <c r="AM3129" s="25">
        <v>0</v>
      </c>
      <c r="AN3129" s="25">
        <v>0</v>
      </c>
      <c r="AO3129" s="109"/>
      <c r="AP3129" s="25">
        <v>0</v>
      </c>
      <c r="AQ3129" s="25">
        <v>0</v>
      </c>
      <c r="AR3129" s="25">
        <v>0</v>
      </c>
      <c r="AS3129" s="25">
        <v>0</v>
      </c>
      <c r="AT3129" s="25">
        <v>0</v>
      </c>
      <c r="AU3129" s="25">
        <v>0</v>
      </c>
      <c r="AW3129" t="str">
        <f t="shared" si="253"/>
        <v>Lê Thu Huyền</v>
      </c>
      <c r="AX3129" s="27" t="str">
        <f t="shared" si="254"/>
        <v>Vũ Thị Thùy Lan</v>
      </c>
      <c r="AY3129" s="4" t="str">
        <f t="shared" si="255"/>
        <v>VIN+</v>
      </c>
    </row>
    <row r="3130" spans="1:51" outlineLevel="1" x14ac:dyDescent="0.25">
      <c r="A3130" s="4" t="s">
        <v>1104</v>
      </c>
      <c r="B3130" s="4" t="s">
        <v>797</v>
      </c>
      <c r="C3130" s="4" t="s">
        <v>5054</v>
      </c>
      <c r="D3130" s="11" t="s">
        <v>774</v>
      </c>
      <c r="E3130" s="32" t="s">
        <v>536</v>
      </c>
      <c r="F3130" s="11" t="s">
        <v>710</v>
      </c>
      <c r="G3130" s="35">
        <v>5334490</v>
      </c>
      <c r="H3130" s="4" t="s">
        <v>2314</v>
      </c>
      <c r="I3130" s="4"/>
      <c r="J3130" s="4"/>
      <c r="K3130" s="4"/>
      <c r="L3130" s="4"/>
      <c r="M3130" s="33"/>
      <c r="N3130" s="38"/>
      <c r="O3130" s="33"/>
      <c r="P3130" s="244">
        <f t="shared" si="252"/>
        <v>791.25900000000001</v>
      </c>
      <c r="Q3130" s="25"/>
      <c r="R3130" s="25"/>
      <c r="S3130" s="25"/>
      <c r="T3130" s="109"/>
      <c r="U3130" s="25"/>
      <c r="V3130" s="25"/>
      <c r="W3130" s="25"/>
      <c r="X3130" s="25">
        <v>0</v>
      </c>
      <c r="Y3130" s="25">
        <v>303.49700000000001</v>
      </c>
      <c r="Z3130" s="25">
        <v>0</v>
      </c>
      <c r="AA3130" s="109"/>
      <c r="AB3130" s="25">
        <v>0</v>
      </c>
      <c r="AC3130" s="25">
        <v>0</v>
      </c>
      <c r="AD3130" s="25">
        <v>0</v>
      </c>
      <c r="AE3130" s="25">
        <v>0</v>
      </c>
      <c r="AF3130" s="25">
        <v>243.881</v>
      </c>
      <c r="AG3130" s="25">
        <v>0</v>
      </c>
      <c r="AH3130" s="109"/>
      <c r="AI3130" s="25">
        <v>0</v>
      </c>
      <c r="AJ3130" s="25">
        <v>0</v>
      </c>
      <c r="AK3130" s="123">
        <v>0</v>
      </c>
      <c r="AL3130" s="25">
        <v>0</v>
      </c>
      <c r="AM3130" s="25">
        <v>243.881</v>
      </c>
      <c r="AN3130" s="25">
        <v>0</v>
      </c>
      <c r="AO3130" s="109"/>
      <c r="AP3130" s="25">
        <v>0</v>
      </c>
      <c r="AQ3130" s="25">
        <v>0</v>
      </c>
      <c r="AR3130" s="25">
        <v>0</v>
      </c>
      <c r="AS3130" s="25">
        <v>0</v>
      </c>
      <c r="AT3130" s="25">
        <v>0</v>
      </c>
      <c r="AU3130" s="25">
        <v>0</v>
      </c>
      <c r="AW3130" t="str">
        <f t="shared" si="253"/>
        <v>Lê Thu Huyền</v>
      </c>
      <c r="AX3130" s="27" t="str">
        <f t="shared" si="254"/>
        <v>Vũ Thị Thùy Lan</v>
      </c>
      <c r="AY3130" s="4" t="str">
        <f t="shared" si="255"/>
        <v>VIN+</v>
      </c>
    </row>
    <row r="3131" spans="1:51" outlineLevel="1" x14ac:dyDescent="0.25">
      <c r="A3131" s="4" t="s">
        <v>1104</v>
      </c>
      <c r="B3131" s="4" t="s">
        <v>797</v>
      </c>
      <c r="C3131" s="4" t="s">
        <v>5054</v>
      </c>
      <c r="D3131" s="11" t="s">
        <v>774</v>
      </c>
      <c r="E3131" s="32" t="s">
        <v>536</v>
      </c>
      <c r="F3131" s="11" t="s">
        <v>710</v>
      </c>
      <c r="G3131" s="35">
        <v>5272446</v>
      </c>
      <c r="H3131" s="4" t="s">
        <v>2315</v>
      </c>
      <c r="I3131" s="4"/>
      <c r="J3131" s="4"/>
      <c r="K3131" s="4"/>
      <c r="L3131" s="4"/>
      <c r="M3131" s="33"/>
      <c r="N3131" s="38"/>
      <c r="O3131" s="33"/>
      <c r="P3131" s="244">
        <f t="shared" si="252"/>
        <v>180.59800000000001</v>
      </c>
      <c r="Q3131" s="25"/>
      <c r="R3131" s="25"/>
      <c r="S3131" s="25"/>
      <c r="T3131" s="109"/>
      <c r="U3131" s="25"/>
      <c r="V3131" s="25"/>
      <c r="W3131" s="25"/>
      <c r="X3131" s="25">
        <v>0</v>
      </c>
      <c r="Y3131" s="25">
        <v>180.59800000000001</v>
      </c>
      <c r="Z3131" s="25">
        <v>0</v>
      </c>
      <c r="AA3131" s="109"/>
      <c r="AB3131" s="25">
        <v>0</v>
      </c>
      <c r="AC3131" s="25">
        <v>0</v>
      </c>
      <c r="AD3131" s="25">
        <v>0</v>
      </c>
      <c r="AE3131" s="25">
        <v>0</v>
      </c>
      <c r="AF3131" s="25">
        <v>0</v>
      </c>
      <c r="AG3131" s="25">
        <v>0</v>
      </c>
      <c r="AH3131" s="109"/>
      <c r="AI3131" s="25">
        <v>0</v>
      </c>
      <c r="AJ3131" s="25">
        <v>0</v>
      </c>
      <c r="AK3131" s="123">
        <v>0</v>
      </c>
      <c r="AL3131" s="25">
        <v>0</v>
      </c>
      <c r="AM3131" s="25">
        <v>0</v>
      </c>
      <c r="AN3131" s="25">
        <v>0</v>
      </c>
      <c r="AO3131" s="109"/>
      <c r="AP3131" s="25">
        <v>0</v>
      </c>
      <c r="AQ3131" s="25">
        <v>0</v>
      </c>
      <c r="AR3131" s="25">
        <v>0</v>
      </c>
      <c r="AS3131" s="25">
        <v>0</v>
      </c>
      <c r="AT3131" s="25">
        <v>0</v>
      </c>
      <c r="AU3131" s="25">
        <v>0</v>
      </c>
      <c r="AW3131" t="str">
        <f t="shared" si="253"/>
        <v>Lê Thu Huyền</v>
      </c>
      <c r="AX3131" s="27" t="str">
        <f t="shared" si="254"/>
        <v>Vũ Thị Thùy Lan</v>
      </c>
      <c r="AY3131" s="4" t="str">
        <f t="shared" si="255"/>
        <v>VIN+</v>
      </c>
    </row>
    <row r="3132" spans="1:51" outlineLevel="1" x14ac:dyDescent="0.25">
      <c r="A3132" s="4" t="s">
        <v>1104</v>
      </c>
      <c r="B3132" s="4" t="s">
        <v>797</v>
      </c>
      <c r="C3132" s="4" t="s">
        <v>5054</v>
      </c>
      <c r="D3132" s="11" t="s">
        <v>774</v>
      </c>
      <c r="E3132" s="32" t="s">
        <v>536</v>
      </c>
      <c r="F3132" s="11" t="s">
        <v>710</v>
      </c>
      <c r="G3132" s="35">
        <v>5335707</v>
      </c>
      <c r="H3132" s="4" t="s">
        <v>2316</v>
      </c>
      <c r="I3132" s="4"/>
      <c r="J3132" s="4"/>
      <c r="K3132" s="4"/>
      <c r="L3132" s="4"/>
      <c r="M3132" s="33"/>
      <c r="N3132" s="38"/>
      <c r="O3132" s="33"/>
      <c r="P3132" s="244">
        <f t="shared" si="252"/>
        <v>2153.7579999999998</v>
      </c>
      <c r="Q3132" s="25"/>
      <c r="R3132" s="25"/>
      <c r="S3132" s="25"/>
      <c r="T3132" s="109"/>
      <c r="U3132" s="25"/>
      <c r="V3132" s="25"/>
      <c r="W3132" s="25"/>
      <c r="X3132" s="25">
        <v>0</v>
      </c>
      <c r="Y3132" s="25">
        <v>180.59800000000001</v>
      </c>
      <c r="Z3132" s="25">
        <v>0</v>
      </c>
      <c r="AA3132" s="109"/>
      <c r="AB3132" s="25">
        <v>0</v>
      </c>
      <c r="AC3132" s="25">
        <v>0</v>
      </c>
      <c r="AD3132" s="25">
        <v>0</v>
      </c>
      <c r="AE3132" s="25">
        <v>0</v>
      </c>
      <c r="AF3132" s="25">
        <v>1792.5619999999999</v>
      </c>
      <c r="AG3132" s="25">
        <v>0</v>
      </c>
      <c r="AH3132" s="109"/>
      <c r="AI3132" s="25">
        <v>0</v>
      </c>
      <c r="AJ3132" s="25">
        <v>0</v>
      </c>
      <c r="AK3132" s="123">
        <v>0</v>
      </c>
      <c r="AL3132" s="25">
        <v>0</v>
      </c>
      <c r="AM3132" s="25">
        <v>0</v>
      </c>
      <c r="AN3132" s="25">
        <v>0</v>
      </c>
      <c r="AO3132" s="109"/>
      <c r="AP3132" s="25">
        <v>0</v>
      </c>
      <c r="AQ3132" s="25">
        <v>0</v>
      </c>
      <c r="AR3132" s="25">
        <v>0</v>
      </c>
      <c r="AS3132" s="25">
        <v>0</v>
      </c>
      <c r="AT3132" s="25">
        <v>180.59800000000001</v>
      </c>
      <c r="AU3132" s="25">
        <v>0</v>
      </c>
      <c r="AW3132" t="str">
        <f t="shared" si="253"/>
        <v>Lê Thu Huyền</v>
      </c>
      <c r="AX3132" s="27" t="str">
        <f t="shared" si="254"/>
        <v>Vũ Thị Thùy Lan</v>
      </c>
      <c r="AY3132" s="4" t="str">
        <f t="shared" si="255"/>
        <v>VIN+</v>
      </c>
    </row>
    <row r="3133" spans="1:51" outlineLevel="1" x14ac:dyDescent="0.25">
      <c r="A3133" s="4" t="s">
        <v>1104</v>
      </c>
      <c r="B3133" s="4" t="s">
        <v>797</v>
      </c>
      <c r="C3133" s="4" t="s">
        <v>5054</v>
      </c>
      <c r="D3133" s="11" t="s">
        <v>774</v>
      </c>
      <c r="E3133" s="32" t="s">
        <v>536</v>
      </c>
      <c r="F3133" s="11" t="s">
        <v>710</v>
      </c>
      <c r="G3133" s="35">
        <v>5333325</v>
      </c>
      <c r="H3133" s="4" t="s">
        <v>2317</v>
      </c>
      <c r="I3133" s="4"/>
      <c r="J3133" s="4"/>
      <c r="K3133" s="4"/>
      <c r="L3133" s="4"/>
      <c r="M3133" s="33"/>
      <c r="N3133" s="38"/>
      <c r="O3133" s="33"/>
      <c r="P3133" s="244">
        <f t="shared" si="252"/>
        <v>1317.7739999999999</v>
      </c>
      <c r="Q3133" s="25"/>
      <c r="R3133" s="25"/>
      <c r="S3133" s="25"/>
      <c r="T3133" s="109"/>
      <c r="U3133" s="25"/>
      <c r="V3133" s="25"/>
      <c r="W3133" s="25"/>
      <c r="X3133" s="25">
        <v>0</v>
      </c>
      <c r="Y3133" s="25">
        <v>180.59800000000001</v>
      </c>
      <c r="Z3133" s="25">
        <v>0</v>
      </c>
      <c r="AA3133" s="109"/>
      <c r="AB3133" s="25">
        <v>0</v>
      </c>
      <c r="AC3133" s="25">
        <v>0</v>
      </c>
      <c r="AD3133" s="25">
        <v>0</v>
      </c>
      <c r="AE3133" s="25">
        <v>0</v>
      </c>
      <c r="AF3133" s="25">
        <v>597.52099999999996</v>
      </c>
      <c r="AG3133" s="25">
        <v>0</v>
      </c>
      <c r="AH3133" s="109"/>
      <c r="AI3133" s="25">
        <v>0</v>
      </c>
      <c r="AJ3133" s="25">
        <v>0</v>
      </c>
      <c r="AK3133" s="123">
        <v>0</v>
      </c>
      <c r="AL3133" s="25">
        <v>0</v>
      </c>
      <c r="AM3133" s="25">
        <v>0</v>
      </c>
      <c r="AN3133" s="25">
        <v>0</v>
      </c>
      <c r="AO3133" s="109"/>
      <c r="AP3133" s="25">
        <v>0</v>
      </c>
      <c r="AQ3133" s="25">
        <v>0</v>
      </c>
      <c r="AR3133" s="25">
        <v>0</v>
      </c>
      <c r="AS3133" s="25">
        <v>0</v>
      </c>
      <c r="AT3133" s="25">
        <v>539.65499999999997</v>
      </c>
      <c r="AU3133" s="25">
        <v>0</v>
      </c>
      <c r="AW3133" t="str">
        <f t="shared" si="253"/>
        <v>Lê Thu Huyền</v>
      </c>
      <c r="AX3133" s="27" t="str">
        <f t="shared" si="254"/>
        <v>Vũ Thị Thùy Lan</v>
      </c>
      <c r="AY3133" s="4" t="str">
        <f t="shared" si="255"/>
        <v>VIN+</v>
      </c>
    </row>
    <row r="3134" spans="1:51" outlineLevel="1" x14ac:dyDescent="0.25">
      <c r="A3134" s="4" t="s">
        <v>1104</v>
      </c>
      <c r="B3134" s="4" t="s">
        <v>797</v>
      </c>
      <c r="C3134" s="4" t="s">
        <v>5054</v>
      </c>
      <c r="D3134" s="11" t="s">
        <v>774</v>
      </c>
      <c r="E3134" s="32" t="s">
        <v>536</v>
      </c>
      <c r="F3134" s="11" t="s">
        <v>710</v>
      </c>
      <c r="G3134" s="35">
        <v>5334504</v>
      </c>
      <c r="H3134" s="4" t="s">
        <v>2318</v>
      </c>
      <c r="I3134" s="4"/>
      <c r="J3134" s="4"/>
      <c r="K3134" s="4"/>
      <c r="L3134" s="4"/>
      <c r="M3134" s="33"/>
      <c r="N3134" s="38"/>
      <c r="O3134" s="33"/>
      <c r="P3134" s="244">
        <f t="shared" si="252"/>
        <v>2045.749</v>
      </c>
      <c r="Q3134" s="25"/>
      <c r="R3134" s="25"/>
      <c r="S3134" s="25"/>
      <c r="T3134" s="109"/>
      <c r="U3134" s="25"/>
      <c r="V3134" s="25"/>
      <c r="W3134" s="25"/>
      <c r="X3134" s="25">
        <v>0</v>
      </c>
      <c r="Y3134" s="25">
        <v>180.59800000000001</v>
      </c>
      <c r="Z3134" s="25">
        <v>0</v>
      </c>
      <c r="AA3134" s="109"/>
      <c r="AB3134" s="25">
        <v>0</v>
      </c>
      <c r="AC3134" s="25">
        <v>0</v>
      </c>
      <c r="AD3134" s="25">
        <v>0</v>
      </c>
      <c r="AE3134" s="25">
        <v>0</v>
      </c>
      <c r="AF3134" s="25">
        <v>1200.4590000000001</v>
      </c>
      <c r="AG3134" s="25">
        <v>0</v>
      </c>
      <c r="AH3134" s="109"/>
      <c r="AI3134" s="25">
        <v>0</v>
      </c>
      <c r="AJ3134" s="25">
        <v>0</v>
      </c>
      <c r="AK3134" s="123">
        <v>0</v>
      </c>
      <c r="AL3134" s="25">
        <v>0</v>
      </c>
      <c r="AM3134" s="25">
        <v>303.49700000000001</v>
      </c>
      <c r="AN3134" s="25">
        <v>0</v>
      </c>
      <c r="AO3134" s="109"/>
      <c r="AP3134" s="25">
        <v>0</v>
      </c>
      <c r="AQ3134" s="25">
        <v>0</v>
      </c>
      <c r="AR3134" s="25">
        <v>0</v>
      </c>
      <c r="AS3134" s="25">
        <v>0</v>
      </c>
      <c r="AT3134" s="25">
        <v>361.19499999999999</v>
      </c>
      <c r="AU3134" s="25">
        <v>0</v>
      </c>
      <c r="AW3134" t="str">
        <f t="shared" si="253"/>
        <v>Lê Thu Huyền</v>
      </c>
      <c r="AX3134" s="27" t="str">
        <f t="shared" si="254"/>
        <v>Vũ Thị Thùy Lan</v>
      </c>
      <c r="AY3134" s="4" t="str">
        <f t="shared" si="255"/>
        <v>VIN+</v>
      </c>
    </row>
    <row r="3135" spans="1:51" outlineLevel="1" x14ac:dyDescent="0.25">
      <c r="A3135" s="4" t="s">
        <v>1104</v>
      </c>
      <c r="B3135" s="4" t="s">
        <v>797</v>
      </c>
      <c r="C3135" s="4" t="s">
        <v>5054</v>
      </c>
      <c r="D3135" s="11" t="s">
        <v>774</v>
      </c>
      <c r="E3135" s="32" t="s">
        <v>536</v>
      </c>
      <c r="F3135" s="11" t="s">
        <v>710</v>
      </c>
      <c r="G3135" s="35">
        <v>5274271</v>
      </c>
      <c r="H3135" s="4" t="s">
        <v>2319</v>
      </c>
      <c r="I3135" s="4"/>
      <c r="J3135" s="4"/>
      <c r="K3135" s="4"/>
      <c r="L3135" s="4"/>
      <c r="M3135" s="33"/>
      <c r="N3135" s="38"/>
      <c r="O3135" s="33"/>
      <c r="P3135" s="244">
        <f t="shared" si="252"/>
        <v>359.05700000000002</v>
      </c>
      <c r="Q3135" s="25"/>
      <c r="R3135" s="25"/>
      <c r="S3135" s="25"/>
      <c r="T3135" s="109"/>
      <c r="U3135" s="25"/>
      <c r="V3135" s="25"/>
      <c r="W3135" s="25"/>
      <c r="X3135" s="25">
        <v>0</v>
      </c>
      <c r="Y3135" s="25">
        <v>359.05700000000002</v>
      </c>
      <c r="Z3135" s="25">
        <v>0</v>
      </c>
      <c r="AA3135" s="109"/>
      <c r="AB3135" s="25">
        <v>0</v>
      </c>
      <c r="AC3135" s="25">
        <v>0</v>
      </c>
      <c r="AD3135" s="25">
        <v>0</v>
      </c>
      <c r="AE3135" s="25">
        <v>0</v>
      </c>
      <c r="AF3135" s="25">
        <v>0</v>
      </c>
      <c r="AG3135" s="25">
        <v>0</v>
      </c>
      <c r="AH3135" s="109"/>
      <c r="AI3135" s="25">
        <v>0</v>
      </c>
      <c r="AJ3135" s="25">
        <v>0</v>
      </c>
      <c r="AK3135" s="123">
        <v>0</v>
      </c>
      <c r="AL3135" s="25">
        <v>0</v>
      </c>
      <c r="AM3135" s="25">
        <v>0</v>
      </c>
      <c r="AN3135" s="25">
        <v>0</v>
      </c>
      <c r="AO3135" s="109"/>
      <c r="AP3135" s="25">
        <v>0</v>
      </c>
      <c r="AQ3135" s="25">
        <v>0</v>
      </c>
      <c r="AR3135" s="25">
        <v>0</v>
      </c>
      <c r="AS3135" s="25">
        <v>0</v>
      </c>
      <c r="AT3135" s="25">
        <v>0</v>
      </c>
      <c r="AU3135" s="25">
        <v>0</v>
      </c>
      <c r="AW3135" t="str">
        <f t="shared" si="253"/>
        <v>Lê Thu Huyền</v>
      </c>
      <c r="AX3135" s="27" t="str">
        <f t="shared" si="254"/>
        <v>Vũ Thị Thùy Lan</v>
      </c>
      <c r="AY3135" s="4" t="str">
        <f t="shared" si="255"/>
        <v>VIN+</v>
      </c>
    </row>
    <row r="3136" spans="1:51" outlineLevel="1" x14ac:dyDescent="0.25">
      <c r="A3136" s="4" t="s">
        <v>1104</v>
      </c>
      <c r="B3136" s="4" t="s">
        <v>797</v>
      </c>
      <c r="C3136" s="4" t="s">
        <v>5054</v>
      </c>
      <c r="D3136" s="11" t="s">
        <v>774</v>
      </c>
      <c r="E3136" s="32" t="s">
        <v>536</v>
      </c>
      <c r="F3136" s="11" t="s">
        <v>710</v>
      </c>
      <c r="G3136" s="35">
        <v>5336993</v>
      </c>
      <c r="H3136" s="4" t="s">
        <v>2320</v>
      </c>
      <c r="I3136" s="4"/>
      <c r="J3136" s="4"/>
      <c r="K3136" s="4"/>
      <c r="L3136" s="4"/>
      <c r="M3136" s="33"/>
      <c r="N3136" s="38"/>
      <c r="O3136" s="33"/>
      <c r="P3136" s="244">
        <f t="shared" si="252"/>
        <v>243.881</v>
      </c>
      <c r="Q3136" s="25"/>
      <c r="R3136" s="25"/>
      <c r="S3136" s="25"/>
      <c r="T3136" s="109"/>
      <c r="U3136" s="25"/>
      <c r="V3136" s="25"/>
      <c r="W3136" s="25"/>
      <c r="X3136" s="25">
        <v>0</v>
      </c>
      <c r="Y3136" s="25">
        <v>243.881</v>
      </c>
      <c r="Z3136" s="25">
        <v>0</v>
      </c>
      <c r="AA3136" s="109"/>
      <c r="AB3136" s="25">
        <v>0</v>
      </c>
      <c r="AC3136" s="25">
        <v>0</v>
      </c>
      <c r="AD3136" s="25">
        <v>0</v>
      </c>
      <c r="AE3136" s="25">
        <v>0</v>
      </c>
      <c r="AF3136" s="25">
        <v>0</v>
      </c>
      <c r="AG3136" s="25">
        <v>0</v>
      </c>
      <c r="AH3136" s="109"/>
      <c r="AI3136" s="25">
        <v>0</v>
      </c>
      <c r="AJ3136" s="25">
        <v>0</v>
      </c>
      <c r="AK3136" s="123">
        <v>0</v>
      </c>
      <c r="AL3136" s="25">
        <v>0</v>
      </c>
      <c r="AM3136" s="25">
        <v>0</v>
      </c>
      <c r="AN3136" s="25">
        <v>0</v>
      </c>
      <c r="AO3136" s="109"/>
      <c r="AP3136" s="25">
        <v>0</v>
      </c>
      <c r="AQ3136" s="25">
        <v>0</v>
      </c>
      <c r="AR3136" s="25">
        <v>0</v>
      </c>
      <c r="AS3136" s="25">
        <v>0</v>
      </c>
      <c r="AT3136" s="25">
        <v>0</v>
      </c>
      <c r="AU3136" s="25">
        <v>0</v>
      </c>
      <c r="AW3136" t="str">
        <f t="shared" si="253"/>
        <v>Lê Thu Huyền</v>
      </c>
      <c r="AX3136" s="27" t="str">
        <f t="shared" si="254"/>
        <v>Vũ Thị Thùy Lan</v>
      </c>
      <c r="AY3136" s="4" t="str">
        <f t="shared" si="255"/>
        <v>VIN+</v>
      </c>
    </row>
    <row r="3137" spans="1:51" outlineLevel="1" x14ac:dyDescent="0.25">
      <c r="A3137" s="4" t="s">
        <v>1104</v>
      </c>
      <c r="B3137" s="4" t="s">
        <v>797</v>
      </c>
      <c r="C3137" s="4" t="s">
        <v>5054</v>
      </c>
      <c r="D3137" s="11" t="s">
        <v>774</v>
      </c>
      <c r="E3137" s="32" t="s">
        <v>536</v>
      </c>
      <c r="F3137" s="11" t="s">
        <v>710</v>
      </c>
      <c r="G3137" s="35">
        <v>5271018</v>
      </c>
      <c r="H3137" s="4" t="s">
        <v>2321</v>
      </c>
      <c r="I3137" s="4"/>
      <c r="J3137" s="4"/>
      <c r="K3137" s="4"/>
      <c r="L3137" s="4"/>
      <c r="M3137" s="33"/>
      <c r="N3137" s="38"/>
      <c r="O3137" s="33"/>
      <c r="P3137" s="244">
        <f t="shared" si="252"/>
        <v>1018.8890000000001</v>
      </c>
      <c r="Q3137" s="25"/>
      <c r="R3137" s="25"/>
      <c r="S3137" s="25"/>
      <c r="T3137" s="109"/>
      <c r="U3137" s="25"/>
      <c r="V3137" s="25"/>
      <c r="W3137" s="25"/>
      <c r="X3137" s="25">
        <v>0</v>
      </c>
      <c r="Y3137" s="25">
        <v>303.49700000000001</v>
      </c>
      <c r="Z3137" s="25">
        <v>0</v>
      </c>
      <c r="AA3137" s="109"/>
      <c r="AB3137" s="25">
        <v>0</v>
      </c>
      <c r="AC3137" s="25">
        <v>0</v>
      </c>
      <c r="AD3137" s="25">
        <v>0</v>
      </c>
      <c r="AE3137" s="25">
        <v>0</v>
      </c>
      <c r="AF3137" s="25">
        <v>0</v>
      </c>
      <c r="AG3137" s="25">
        <v>0</v>
      </c>
      <c r="AH3137" s="109"/>
      <c r="AI3137" s="25">
        <v>0</v>
      </c>
      <c r="AJ3137" s="25">
        <v>0</v>
      </c>
      <c r="AK3137" s="123">
        <v>0</v>
      </c>
      <c r="AL3137" s="25">
        <v>715.39200000000005</v>
      </c>
      <c r="AM3137" s="25">
        <v>0</v>
      </c>
      <c r="AN3137" s="25">
        <v>0</v>
      </c>
      <c r="AO3137" s="109"/>
      <c r="AP3137" s="25">
        <v>0</v>
      </c>
      <c r="AQ3137" s="25">
        <v>0</v>
      </c>
      <c r="AR3137" s="25">
        <v>0</v>
      </c>
      <c r="AS3137" s="25">
        <v>0</v>
      </c>
      <c r="AT3137" s="25">
        <v>0</v>
      </c>
      <c r="AU3137" s="25">
        <v>0</v>
      </c>
      <c r="AW3137" t="str">
        <f t="shared" si="253"/>
        <v>Lê Thu Huyền</v>
      </c>
      <c r="AX3137" s="27" t="str">
        <f t="shared" si="254"/>
        <v>Vũ Thị Thùy Lan</v>
      </c>
      <c r="AY3137" s="4" t="str">
        <f t="shared" si="255"/>
        <v>VIN+</v>
      </c>
    </row>
    <row r="3138" spans="1:51" outlineLevel="1" x14ac:dyDescent="0.25">
      <c r="A3138" s="4" t="s">
        <v>1104</v>
      </c>
      <c r="B3138" s="4" t="s">
        <v>797</v>
      </c>
      <c r="C3138" s="4" t="s">
        <v>5054</v>
      </c>
      <c r="D3138" s="11" t="s">
        <v>774</v>
      </c>
      <c r="E3138" s="32" t="s">
        <v>536</v>
      </c>
      <c r="F3138" s="11" t="s">
        <v>710</v>
      </c>
      <c r="G3138" s="35">
        <v>5273137</v>
      </c>
      <c r="H3138" s="4" t="s">
        <v>2322</v>
      </c>
      <c r="I3138" s="4"/>
      <c r="J3138" s="4"/>
      <c r="K3138" s="4"/>
      <c r="L3138" s="4"/>
      <c r="M3138" s="33"/>
      <c r="N3138" s="38"/>
      <c r="O3138" s="33"/>
      <c r="P3138" s="244">
        <f t="shared" si="252"/>
        <v>1267.6310000000001</v>
      </c>
      <c r="Q3138" s="25"/>
      <c r="R3138" s="25"/>
      <c r="S3138" s="25"/>
      <c r="T3138" s="109"/>
      <c r="U3138" s="25"/>
      <c r="V3138" s="25"/>
      <c r="W3138" s="25"/>
      <c r="X3138" s="25">
        <v>0</v>
      </c>
      <c r="Y3138" s="25">
        <v>180.59800000000001</v>
      </c>
      <c r="Z3138" s="25">
        <v>0</v>
      </c>
      <c r="AA3138" s="109"/>
      <c r="AB3138" s="25">
        <v>0</v>
      </c>
      <c r="AC3138" s="25">
        <v>0</v>
      </c>
      <c r="AD3138" s="25">
        <v>0</v>
      </c>
      <c r="AE3138" s="25">
        <v>0</v>
      </c>
      <c r="AF3138" s="25">
        <v>0</v>
      </c>
      <c r="AG3138" s="25">
        <v>0</v>
      </c>
      <c r="AH3138" s="109"/>
      <c r="AI3138" s="25">
        <v>359.05700000000002</v>
      </c>
      <c r="AJ3138" s="25">
        <v>0</v>
      </c>
      <c r="AK3138" s="123">
        <v>0</v>
      </c>
      <c r="AL3138" s="25">
        <v>0</v>
      </c>
      <c r="AM3138" s="25">
        <v>0</v>
      </c>
      <c r="AN3138" s="25">
        <v>0</v>
      </c>
      <c r="AO3138" s="109"/>
      <c r="AP3138" s="25">
        <v>0</v>
      </c>
      <c r="AQ3138" s="25">
        <v>0</v>
      </c>
      <c r="AR3138" s="25">
        <v>0</v>
      </c>
      <c r="AS3138" s="25">
        <v>0</v>
      </c>
      <c r="AT3138" s="25">
        <v>0</v>
      </c>
      <c r="AU3138" s="25">
        <v>727.97600000000011</v>
      </c>
      <c r="AW3138" t="str">
        <f t="shared" si="253"/>
        <v>Lê Thu Huyền</v>
      </c>
      <c r="AX3138" s="27" t="str">
        <f t="shared" si="254"/>
        <v>Vũ Thị Thùy Lan</v>
      </c>
      <c r="AY3138" s="4" t="str">
        <f t="shared" si="255"/>
        <v>VIN+</v>
      </c>
    </row>
    <row r="3139" spans="1:51" outlineLevel="1" x14ac:dyDescent="0.25">
      <c r="A3139" s="4" t="s">
        <v>1104</v>
      </c>
      <c r="B3139" s="4" t="s">
        <v>797</v>
      </c>
      <c r="C3139" s="4" t="s">
        <v>5054</v>
      </c>
      <c r="D3139" s="11" t="s">
        <v>774</v>
      </c>
      <c r="E3139" s="32" t="s">
        <v>536</v>
      </c>
      <c r="F3139" s="11" t="s">
        <v>710</v>
      </c>
      <c r="G3139" s="35">
        <v>5273784</v>
      </c>
      <c r="H3139" s="4" t="s">
        <v>2323</v>
      </c>
      <c r="I3139" s="4"/>
      <c r="J3139" s="4"/>
      <c r="K3139" s="4"/>
      <c r="L3139" s="4"/>
      <c r="M3139" s="33"/>
      <c r="N3139" s="38"/>
      <c r="O3139" s="33"/>
      <c r="P3139" s="244">
        <f t="shared" si="252"/>
        <v>1081.616</v>
      </c>
      <c r="Q3139" s="25"/>
      <c r="R3139" s="25"/>
      <c r="S3139" s="25"/>
      <c r="T3139" s="109"/>
      <c r="U3139" s="25"/>
      <c r="V3139" s="25"/>
      <c r="W3139" s="25"/>
      <c r="X3139" s="25">
        <v>0</v>
      </c>
      <c r="Y3139" s="25">
        <v>180.59800000000001</v>
      </c>
      <c r="Z3139" s="25">
        <v>0</v>
      </c>
      <c r="AA3139" s="109"/>
      <c r="AB3139" s="25">
        <v>0</v>
      </c>
      <c r="AC3139" s="25">
        <v>0</v>
      </c>
      <c r="AD3139" s="25">
        <v>0</v>
      </c>
      <c r="AE3139" s="25">
        <v>0</v>
      </c>
      <c r="AF3139" s="25">
        <v>0</v>
      </c>
      <c r="AG3139" s="25">
        <v>901.01800000000003</v>
      </c>
      <c r="AH3139" s="109"/>
      <c r="AI3139" s="25">
        <v>0</v>
      </c>
      <c r="AJ3139" s="25">
        <v>0</v>
      </c>
      <c r="AK3139" s="123">
        <v>0</v>
      </c>
      <c r="AL3139" s="25">
        <v>0</v>
      </c>
      <c r="AM3139" s="25">
        <v>0</v>
      </c>
      <c r="AN3139" s="25">
        <v>0</v>
      </c>
      <c r="AO3139" s="109"/>
      <c r="AP3139" s="25">
        <v>0</v>
      </c>
      <c r="AQ3139" s="25">
        <v>0</v>
      </c>
      <c r="AR3139" s="25">
        <v>0</v>
      </c>
      <c r="AS3139" s="25">
        <v>0</v>
      </c>
      <c r="AT3139" s="25">
        <v>0</v>
      </c>
      <c r="AU3139" s="25">
        <v>0</v>
      </c>
      <c r="AW3139" t="str">
        <f t="shared" si="253"/>
        <v>Lê Thu Huyền</v>
      </c>
      <c r="AX3139" s="27" t="str">
        <f t="shared" si="254"/>
        <v>Vũ Thị Thùy Lan</v>
      </c>
      <c r="AY3139" s="4" t="str">
        <f t="shared" si="255"/>
        <v>VIN+</v>
      </c>
    </row>
    <row r="3140" spans="1:51" outlineLevel="1" x14ac:dyDescent="0.25">
      <c r="A3140" s="4" t="s">
        <v>1104</v>
      </c>
      <c r="B3140" s="4" t="s">
        <v>797</v>
      </c>
      <c r="C3140" s="4" t="s">
        <v>5054</v>
      </c>
      <c r="D3140" s="11" t="s">
        <v>774</v>
      </c>
      <c r="E3140" s="32" t="s">
        <v>536</v>
      </c>
      <c r="F3140" s="11" t="s">
        <v>710</v>
      </c>
      <c r="G3140" s="35">
        <v>5333332</v>
      </c>
      <c r="H3140" s="4" t="s">
        <v>4402</v>
      </c>
      <c r="I3140" s="4"/>
      <c r="J3140" s="4"/>
      <c r="K3140" s="4"/>
      <c r="L3140" s="4"/>
      <c r="M3140" s="33"/>
      <c r="N3140" s="38"/>
      <c r="O3140" s="33"/>
      <c r="P3140" s="244">
        <f t="shared" si="252"/>
        <v>359.05700000000002</v>
      </c>
      <c r="Q3140" s="25"/>
      <c r="R3140" s="25"/>
      <c r="S3140" s="25"/>
      <c r="T3140" s="109"/>
      <c r="U3140" s="25"/>
      <c r="V3140" s="25"/>
      <c r="W3140" s="25"/>
      <c r="X3140" s="25">
        <v>0</v>
      </c>
      <c r="Y3140" s="25"/>
      <c r="Z3140" s="25">
        <v>0</v>
      </c>
      <c r="AA3140" s="109"/>
      <c r="AB3140" s="25">
        <v>0</v>
      </c>
      <c r="AC3140" s="25">
        <v>0</v>
      </c>
      <c r="AD3140" s="25">
        <v>0</v>
      </c>
      <c r="AE3140" s="25">
        <v>0</v>
      </c>
      <c r="AF3140" s="25">
        <v>0</v>
      </c>
      <c r="AG3140" s="25">
        <v>0</v>
      </c>
      <c r="AH3140" s="109"/>
      <c r="AI3140" s="25">
        <v>0</v>
      </c>
      <c r="AJ3140" s="25">
        <v>0</v>
      </c>
      <c r="AK3140" s="123">
        <v>0</v>
      </c>
      <c r="AL3140" s="25">
        <v>0</v>
      </c>
      <c r="AM3140" s="25">
        <v>359.05700000000002</v>
      </c>
      <c r="AN3140" s="25">
        <v>0</v>
      </c>
      <c r="AO3140" s="109"/>
      <c r="AP3140" s="25">
        <v>0</v>
      </c>
      <c r="AQ3140" s="25">
        <v>0</v>
      </c>
      <c r="AR3140" s="25">
        <v>0</v>
      </c>
      <c r="AS3140" s="25">
        <v>0</v>
      </c>
      <c r="AT3140" s="25">
        <v>0</v>
      </c>
      <c r="AU3140" s="25">
        <v>0</v>
      </c>
      <c r="AW3140" t="str">
        <f t="shared" si="253"/>
        <v>Lê Thu Huyền</v>
      </c>
      <c r="AX3140" s="27" t="str">
        <f t="shared" si="254"/>
        <v>Vũ Thị Thùy Lan</v>
      </c>
      <c r="AY3140" s="4" t="str">
        <f t="shared" si="255"/>
        <v>VIN+</v>
      </c>
    </row>
    <row r="3141" spans="1:51" outlineLevel="1" x14ac:dyDescent="0.25">
      <c r="A3141" s="4" t="s">
        <v>1104</v>
      </c>
      <c r="B3141" s="4" t="s">
        <v>797</v>
      </c>
      <c r="C3141" s="4" t="s">
        <v>5054</v>
      </c>
      <c r="D3141" s="11" t="s">
        <v>774</v>
      </c>
      <c r="E3141" s="32" t="s">
        <v>536</v>
      </c>
      <c r="F3141" s="11" t="s">
        <v>710</v>
      </c>
      <c r="G3141" s="35">
        <v>5272422</v>
      </c>
      <c r="H3141" s="4" t="s">
        <v>4403</v>
      </c>
      <c r="I3141" s="4"/>
      <c r="J3141" s="4"/>
      <c r="K3141" s="4"/>
      <c r="L3141" s="4"/>
      <c r="M3141" s="33"/>
      <c r="N3141" s="38"/>
      <c r="O3141" s="33"/>
      <c r="P3141" s="244">
        <f t="shared" si="252"/>
        <v>0</v>
      </c>
      <c r="Q3141" s="25"/>
      <c r="R3141" s="25"/>
      <c r="S3141" s="25"/>
      <c r="T3141" s="109"/>
      <c r="U3141" s="25"/>
      <c r="V3141" s="25"/>
      <c r="W3141" s="25"/>
      <c r="X3141" s="25">
        <v>0</v>
      </c>
      <c r="Y3141" s="25"/>
      <c r="Z3141" s="25">
        <v>0</v>
      </c>
      <c r="AA3141" s="109"/>
      <c r="AB3141" s="25">
        <v>0</v>
      </c>
      <c r="AC3141" s="25">
        <v>0</v>
      </c>
      <c r="AD3141" s="25">
        <v>0</v>
      </c>
      <c r="AE3141" s="25">
        <v>0</v>
      </c>
      <c r="AF3141" s="25">
        <v>0</v>
      </c>
      <c r="AG3141" s="25">
        <v>0</v>
      </c>
      <c r="AH3141" s="109"/>
      <c r="AI3141" s="25">
        <v>0</v>
      </c>
      <c r="AJ3141" s="25">
        <v>0</v>
      </c>
      <c r="AK3141" s="123">
        <v>0</v>
      </c>
      <c r="AL3141" s="25">
        <v>0</v>
      </c>
      <c r="AM3141" s="25">
        <v>0</v>
      </c>
      <c r="AN3141" s="25">
        <v>0</v>
      </c>
      <c r="AO3141" s="109"/>
      <c r="AP3141" s="25">
        <v>0</v>
      </c>
      <c r="AQ3141" s="25">
        <v>0</v>
      </c>
      <c r="AR3141" s="25">
        <v>0</v>
      </c>
      <c r="AS3141" s="25">
        <v>0</v>
      </c>
      <c r="AT3141" s="25">
        <v>0</v>
      </c>
      <c r="AU3141" s="25">
        <v>0</v>
      </c>
      <c r="AW3141" t="str">
        <f t="shared" si="253"/>
        <v>Lê Thu Huyền</v>
      </c>
      <c r="AX3141" s="27" t="str">
        <f t="shared" si="254"/>
        <v>Vũ Thị Thùy Lan</v>
      </c>
      <c r="AY3141" s="4" t="str">
        <f t="shared" si="255"/>
        <v>VIN+</v>
      </c>
    </row>
    <row r="3142" spans="1:51" outlineLevel="1" x14ac:dyDescent="0.25">
      <c r="A3142" s="4" t="s">
        <v>1104</v>
      </c>
      <c r="B3142" s="4" t="s">
        <v>797</v>
      </c>
      <c r="C3142" s="4" t="s">
        <v>5054</v>
      </c>
      <c r="D3142" s="11" t="s">
        <v>774</v>
      </c>
      <c r="E3142" s="32" t="s">
        <v>536</v>
      </c>
      <c r="F3142" s="11" t="s">
        <v>710</v>
      </c>
      <c r="G3142" s="35">
        <v>5336346</v>
      </c>
      <c r="H3142" s="4" t="s">
        <v>4404</v>
      </c>
      <c r="I3142" s="4"/>
      <c r="J3142" s="4"/>
      <c r="K3142" s="4"/>
      <c r="L3142" s="4"/>
      <c r="M3142" s="33"/>
      <c r="N3142" s="38"/>
      <c r="O3142" s="33"/>
      <c r="P3142" s="244">
        <f t="shared" si="252"/>
        <v>359.05700000000002</v>
      </c>
      <c r="Q3142" s="25"/>
      <c r="R3142" s="25"/>
      <c r="S3142" s="25"/>
      <c r="T3142" s="109"/>
      <c r="U3142" s="25"/>
      <c r="V3142" s="25"/>
      <c r="W3142" s="25"/>
      <c r="X3142" s="25">
        <v>0</v>
      </c>
      <c r="Y3142" s="25"/>
      <c r="Z3142" s="25">
        <v>0</v>
      </c>
      <c r="AA3142" s="109"/>
      <c r="AB3142" s="25">
        <v>0</v>
      </c>
      <c r="AC3142" s="25">
        <v>0</v>
      </c>
      <c r="AD3142" s="25">
        <v>0</v>
      </c>
      <c r="AE3142" s="25">
        <v>0</v>
      </c>
      <c r="AF3142" s="25">
        <v>0</v>
      </c>
      <c r="AG3142" s="25">
        <v>0</v>
      </c>
      <c r="AH3142" s="109"/>
      <c r="AI3142" s="25">
        <v>0</v>
      </c>
      <c r="AJ3142" s="25">
        <v>0</v>
      </c>
      <c r="AK3142" s="123">
        <v>0</v>
      </c>
      <c r="AL3142" s="25">
        <v>0</v>
      </c>
      <c r="AM3142" s="25">
        <v>0</v>
      </c>
      <c r="AN3142" s="25">
        <v>0</v>
      </c>
      <c r="AO3142" s="109"/>
      <c r="AP3142" s="25">
        <v>0</v>
      </c>
      <c r="AQ3142" s="25">
        <v>0</v>
      </c>
      <c r="AR3142" s="25">
        <v>0</v>
      </c>
      <c r="AS3142" s="25">
        <v>0</v>
      </c>
      <c r="AT3142" s="25">
        <v>359.05700000000002</v>
      </c>
      <c r="AU3142" s="25">
        <v>0</v>
      </c>
      <c r="AW3142" t="str">
        <f t="shared" si="253"/>
        <v>Lê Thu Huyền</v>
      </c>
      <c r="AX3142" s="27" t="str">
        <f t="shared" si="254"/>
        <v>Vũ Thị Thùy Lan</v>
      </c>
      <c r="AY3142" s="4" t="str">
        <f t="shared" si="255"/>
        <v>VIN+</v>
      </c>
    </row>
    <row r="3143" spans="1:51" outlineLevel="1" x14ac:dyDescent="0.25">
      <c r="A3143" s="4" t="s">
        <v>1104</v>
      </c>
      <c r="B3143" s="4" t="s">
        <v>797</v>
      </c>
      <c r="C3143" s="4" t="s">
        <v>5054</v>
      </c>
      <c r="D3143" s="11" t="s">
        <v>774</v>
      </c>
      <c r="E3143" s="32" t="s">
        <v>536</v>
      </c>
      <c r="F3143" s="11" t="s">
        <v>710</v>
      </c>
      <c r="G3143" s="35">
        <v>5277531</v>
      </c>
      <c r="H3143" s="4" t="s">
        <v>4405</v>
      </c>
      <c r="I3143" s="4"/>
      <c r="J3143" s="4"/>
      <c r="K3143" s="4"/>
      <c r="L3143" s="4"/>
      <c r="M3143" s="33"/>
      <c r="N3143" s="38"/>
      <c r="O3143" s="33"/>
      <c r="P3143" s="244">
        <f t="shared" si="252"/>
        <v>0</v>
      </c>
      <c r="Q3143" s="25"/>
      <c r="R3143" s="25"/>
      <c r="S3143" s="25"/>
      <c r="T3143" s="109"/>
      <c r="U3143" s="25"/>
      <c r="V3143" s="25"/>
      <c r="W3143" s="25"/>
      <c r="X3143" s="25">
        <v>0</v>
      </c>
      <c r="Y3143" s="25"/>
      <c r="Z3143" s="25">
        <v>0</v>
      </c>
      <c r="AA3143" s="109"/>
      <c r="AB3143" s="25">
        <v>0</v>
      </c>
      <c r="AC3143" s="25">
        <v>0</v>
      </c>
      <c r="AD3143" s="25">
        <v>0</v>
      </c>
      <c r="AE3143" s="25">
        <v>0</v>
      </c>
      <c r="AF3143" s="25">
        <v>0</v>
      </c>
      <c r="AG3143" s="25">
        <v>0</v>
      </c>
      <c r="AH3143" s="109"/>
      <c r="AI3143" s="25">
        <v>0</v>
      </c>
      <c r="AJ3143" s="25">
        <v>0</v>
      </c>
      <c r="AK3143" s="123">
        <v>0</v>
      </c>
      <c r="AL3143" s="25">
        <v>0</v>
      </c>
      <c r="AM3143" s="25">
        <v>0</v>
      </c>
      <c r="AN3143" s="25">
        <v>0</v>
      </c>
      <c r="AO3143" s="109"/>
      <c r="AP3143" s="25">
        <v>0</v>
      </c>
      <c r="AQ3143" s="25">
        <v>0</v>
      </c>
      <c r="AR3143" s="25">
        <v>0</v>
      </c>
      <c r="AS3143" s="25">
        <v>0</v>
      </c>
      <c r="AT3143" s="25">
        <v>0</v>
      </c>
      <c r="AU3143" s="25">
        <v>0</v>
      </c>
      <c r="AW3143" t="str">
        <f t="shared" si="253"/>
        <v>Lê Thu Huyền</v>
      </c>
      <c r="AX3143" s="27" t="str">
        <f t="shared" si="254"/>
        <v>Vũ Thị Thùy Lan</v>
      </c>
      <c r="AY3143" s="4" t="str">
        <f t="shared" si="255"/>
        <v>VIN+</v>
      </c>
    </row>
    <row r="3144" spans="1:51" outlineLevel="1" x14ac:dyDescent="0.25">
      <c r="A3144" s="4" t="s">
        <v>1104</v>
      </c>
      <c r="B3144" s="4" t="s">
        <v>797</v>
      </c>
      <c r="C3144" s="4" t="s">
        <v>5054</v>
      </c>
      <c r="D3144" s="11" t="s">
        <v>774</v>
      </c>
      <c r="E3144" s="32" t="s">
        <v>536</v>
      </c>
      <c r="F3144" s="11" t="s">
        <v>710</v>
      </c>
      <c r="G3144" s="35">
        <v>5272460</v>
      </c>
      <c r="H3144" s="4" t="s">
        <v>4406</v>
      </c>
      <c r="I3144" s="4"/>
      <c r="J3144" s="4"/>
      <c r="K3144" s="4"/>
      <c r="L3144" s="4"/>
      <c r="M3144" s="33"/>
      <c r="N3144" s="38"/>
      <c r="O3144" s="33"/>
      <c r="P3144" s="244">
        <f t="shared" si="252"/>
        <v>359.05700000000002</v>
      </c>
      <c r="Q3144" s="25"/>
      <c r="R3144" s="25"/>
      <c r="S3144" s="25"/>
      <c r="T3144" s="109"/>
      <c r="U3144" s="25"/>
      <c r="V3144" s="25"/>
      <c r="W3144" s="25"/>
      <c r="X3144" s="25">
        <v>0</v>
      </c>
      <c r="Y3144" s="25"/>
      <c r="Z3144" s="25">
        <v>0</v>
      </c>
      <c r="AA3144" s="109"/>
      <c r="AB3144" s="25">
        <v>0</v>
      </c>
      <c r="AC3144" s="25">
        <v>0</v>
      </c>
      <c r="AD3144" s="25">
        <v>0</v>
      </c>
      <c r="AE3144" s="25">
        <v>0</v>
      </c>
      <c r="AF3144" s="25">
        <v>0</v>
      </c>
      <c r="AG3144" s="25">
        <v>0</v>
      </c>
      <c r="AH3144" s="109"/>
      <c r="AI3144" s="25">
        <v>0</v>
      </c>
      <c r="AJ3144" s="25">
        <v>0</v>
      </c>
      <c r="AK3144" s="123">
        <v>0</v>
      </c>
      <c r="AL3144" s="25">
        <v>0</v>
      </c>
      <c r="AM3144" s="25">
        <v>359.05700000000002</v>
      </c>
      <c r="AN3144" s="25">
        <v>0</v>
      </c>
      <c r="AO3144" s="109"/>
      <c r="AP3144" s="25">
        <v>0</v>
      </c>
      <c r="AQ3144" s="25">
        <v>0</v>
      </c>
      <c r="AR3144" s="25">
        <v>0</v>
      </c>
      <c r="AS3144" s="25">
        <v>0</v>
      </c>
      <c r="AT3144" s="25">
        <v>0</v>
      </c>
      <c r="AU3144" s="25">
        <v>0</v>
      </c>
      <c r="AW3144" t="str">
        <f t="shared" si="253"/>
        <v>Lê Thu Huyền</v>
      </c>
      <c r="AX3144" s="27" t="str">
        <f t="shared" si="254"/>
        <v>Vũ Thị Thùy Lan</v>
      </c>
      <c r="AY3144" s="4" t="str">
        <f t="shared" si="255"/>
        <v>VIN+</v>
      </c>
    </row>
    <row r="3145" spans="1:51" outlineLevel="1" x14ac:dyDescent="0.25">
      <c r="A3145" s="4" t="s">
        <v>1104</v>
      </c>
      <c r="B3145" s="4" t="s">
        <v>797</v>
      </c>
      <c r="C3145" s="4" t="s">
        <v>5054</v>
      </c>
      <c r="D3145" s="11" t="s">
        <v>774</v>
      </c>
      <c r="E3145" s="32" t="s">
        <v>536</v>
      </c>
      <c r="F3145" s="11" t="s">
        <v>710</v>
      </c>
      <c r="G3145" s="35">
        <v>5272439</v>
      </c>
      <c r="H3145" s="4" t="s">
        <v>4407</v>
      </c>
      <c r="I3145" s="4"/>
      <c r="J3145" s="4"/>
      <c r="K3145" s="4"/>
      <c r="L3145" s="4"/>
      <c r="M3145" s="33"/>
      <c r="N3145" s="38"/>
      <c r="O3145" s="33"/>
      <c r="P3145" s="244">
        <f t="shared" si="252"/>
        <v>484.09500000000003</v>
      </c>
      <c r="Q3145" s="25"/>
      <c r="R3145" s="25"/>
      <c r="S3145" s="25"/>
      <c r="T3145" s="109"/>
      <c r="U3145" s="25"/>
      <c r="V3145" s="25"/>
      <c r="W3145" s="25"/>
      <c r="X3145" s="25">
        <v>0</v>
      </c>
      <c r="Y3145" s="25"/>
      <c r="Z3145" s="25">
        <v>0</v>
      </c>
      <c r="AA3145" s="109"/>
      <c r="AB3145" s="25">
        <v>0</v>
      </c>
      <c r="AC3145" s="25">
        <v>0</v>
      </c>
      <c r="AD3145" s="25">
        <v>0</v>
      </c>
      <c r="AE3145" s="25">
        <v>0</v>
      </c>
      <c r="AF3145" s="25">
        <v>0</v>
      </c>
      <c r="AG3145" s="25">
        <v>0</v>
      </c>
      <c r="AH3145" s="109"/>
      <c r="AI3145" s="25">
        <v>0</v>
      </c>
      <c r="AJ3145" s="25">
        <v>0</v>
      </c>
      <c r="AK3145" s="123">
        <v>0</v>
      </c>
      <c r="AL3145" s="25">
        <v>0</v>
      </c>
      <c r="AM3145" s="25">
        <v>0</v>
      </c>
      <c r="AN3145" s="25">
        <v>0</v>
      </c>
      <c r="AO3145" s="109"/>
      <c r="AP3145" s="25">
        <v>0</v>
      </c>
      <c r="AQ3145" s="25">
        <v>0</v>
      </c>
      <c r="AR3145" s="25">
        <v>0</v>
      </c>
      <c r="AS3145" s="25">
        <v>0</v>
      </c>
      <c r="AT3145" s="25">
        <v>484.09500000000003</v>
      </c>
      <c r="AU3145" s="25">
        <v>0</v>
      </c>
      <c r="AW3145" t="str">
        <f t="shared" si="253"/>
        <v>Lê Thu Huyền</v>
      </c>
      <c r="AX3145" s="27" t="str">
        <f t="shared" si="254"/>
        <v>Vũ Thị Thùy Lan</v>
      </c>
      <c r="AY3145" s="4" t="str">
        <f t="shared" si="255"/>
        <v>VIN+</v>
      </c>
    </row>
    <row r="3146" spans="1:51" outlineLevel="1" x14ac:dyDescent="0.25">
      <c r="A3146" s="4" t="s">
        <v>1104</v>
      </c>
      <c r="B3146" s="4" t="s">
        <v>797</v>
      </c>
      <c r="C3146" s="4" t="s">
        <v>5054</v>
      </c>
      <c r="D3146" s="11" t="s">
        <v>774</v>
      </c>
      <c r="E3146" s="32" t="s">
        <v>536</v>
      </c>
      <c r="F3146" s="11" t="s">
        <v>710</v>
      </c>
      <c r="G3146" s="35">
        <v>5335361</v>
      </c>
      <c r="H3146" s="4" t="s">
        <v>4408</v>
      </c>
      <c r="I3146" s="4"/>
      <c r="J3146" s="4"/>
      <c r="K3146" s="4"/>
      <c r="L3146" s="4"/>
      <c r="M3146" s="33"/>
      <c r="N3146" s="38"/>
      <c r="O3146" s="33"/>
      <c r="P3146" s="244">
        <f t="shared" ref="P3146:P3209" si="256">SUM(Q3146:AU3146)</f>
        <v>0</v>
      </c>
      <c r="Q3146" s="25"/>
      <c r="R3146" s="25"/>
      <c r="S3146" s="25"/>
      <c r="T3146" s="109"/>
      <c r="U3146" s="25"/>
      <c r="V3146" s="25"/>
      <c r="W3146" s="25"/>
      <c r="X3146" s="25">
        <v>0</v>
      </c>
      <c r="Y3146" s="25"/>
      <c r="Z3146" s="25">
        <v>0</v>
      </c>
      <c r="AA3146" s="109"/>
      <c r="AB3146" s="25">
        <v>0</v>
      </c>
      <c r="AC3146" s="25">
        <v>0</v>
      </c>
      <c r="AD3146" s="25">
        <v>0</v>
      </c>
      <c r="AE3146" s="25">
        <v>0</v>
      </c>
      <c r="AF3146" s="25">
        <v>0</v>
      </c>
      <c r="AG3146" s="25">
        <v>0</v>
      </c>
      <c r="AH3146" s="109"/>
      <c r="AI3146" s="25">
        <v>0</v>
      </c>
      <c r="AJ3146" s="25">
        <v>0</v>
      </c>
      <c r="AK3146" s="123">
        <v>0</v>
      </c>
      <c r="AL3146" s="25">
        <v>0</v>
      </c>
      <c r="AM3146" s="25">
        <v>0</v>
      </c>
      <c r="AN3146" s="25">
        <v>0</v>
      </c>
      <c r="AO3146" s="109"/>
      <c r="AP3146" s="25">
        <v>0</v>
      </c>
      <c r="AQ3146" s="25">
        <v>0</v>
      </c>
      <c r="AR3146" s="25">
        <v>0</v>
      </c>
      <c r="AS3146" s="25">
        <v>0</v>
      </c>
      <c r="AT3146" s="25">
        <v>0</v>
      </c>
      <c r="AU3146" s="25">
        <v>0</v>
      </c>
      <c r="AW3146" t="str">
        <f t="shared" ref="AW3146:AW3209" si="257">+C3146</f>
        <v>Lê Thu Huyền</v>
      </c>
      <c r="AX3146" s="27" t="str">
        <f t="shared" ref="AX3146:AX3209" si="258">+E3146</f>
        <v>Vũ Thị Thùy Lan</v>
      </c>
      <c r="AY3146" s="4" t="str">
        <f t="shared" si="255"/>
        <v>VIN+</v>
      </c>
    </row>
    <row r="3147" spans="1:51" outlineLevel="1" x14ac:dyDescent="0.25">
      <c r="A3147" s="4" t="s">
        <v>1104</v>
      </c>
      <c r="B3147" s="4" t="s">
        <v>797</v>
      </c>
      <c r="C3147" s="4" t="s">
        <v>5054</v>
      </c>
      <c r="D3147" s="11" t="s">
        <v>774</v>
      </c>
      <c r="E3147" s="32" t="s">
        <v>536</v>
      </c>
      <c r="F3147" s="11" t="s">
        <v>710</v>
      </c>
      <c r="G3147" s="35">
        <v>5296439</v>
      </c>
      <c r="H3147" s="4" t="s">
        <v>4409</v>
      </c>
      <c r="I3147" s="4"/>
      <c r="J3147" s="4"/>
      <c r="K3147" s="4"/>
      <c r="L3147" s="4"/>
      <c r="M3147" s="33"/>
      <c r="N3147" s="38"/>
      <c r="O3147" s="33"/>
      <c r="P3147" s="244">
        <f t="shared" si="256"/>
        <v>0</v>
      </c>
      <c r="Q3147" s="25"/>
      <c r="R3147" s="25"/>
      <c r="S3147" s="25"/>
      <c r="T3147" s="109"/>
      <c r="U3147" s="25"/>
      <c r="V3147" s="25"/>
      <c r="W3147" s="25"/>
      <c r="X3147" s="25">
        <v>0</v>
      </c>
      <c r="Y3147" s="25"/>
      <c r="Z3147" s="25">
        <v>0</v>
      </c>
      <c r="AA3147" s="109"/>
      <c r="AB3147" s="25">
        <v>0</v>
      </c>
      <c r="AC3147" s="25">
        <v>0</v>
      </c>
      <c r="AD3147" s="25">
        <v>0</v>
      </c>
      <c r="AE3147" s="25">
        <v>0</v>
      </c>
      <c r="AF3147" s="25">
        <v>0</v>
      </c>
      <c r="AG3147" s="25">
        <v>0</v>
      </c>
      <c r="AH3147" s="109"/>
      <c r="AI3147" s="25">
        <v>0</v>
      </c>
      <c r="AJ3147" s="25">
        <v>0</v>
      </c>
      <c r="AK3147" s="123">
        <v>0</v>
      </c>
      <c r="AL3147" s="25">
        <v>0</v>
      </c>
      <c r="AM3147" s="25">
        <v>0</v>
      </c>
      <c r="AN3147" s="25">
        <v>0</v>
      </c>
      <c r="AO3147" s="109"/>
      <c r="AP3147" s="25">
        <v>0</v>
      </c>
      <c r="AQ3147" s="25">
        <v>0</v>
      </c>
      <c r="AR3147" s="25">
        <v>0</v>
      </c>
      <c r="AS3147" s="25">
        <v>0</v>
      </c>
      <c r="AT3147" s="25">
        <v>0</v>
      </c>
      <c r="AU3147" s="25">
        <v>0</v>
      </c>
      <c r="AW3147" t="str">
        <f t="shared" si="257"/>
        <v>Lê Thu Huyền</v>
      </c>
      <c r="AX3147" s="27" t="str">
        <f t="shared" si="258"/>
        <v>Vũ Thị Thùy Lan</v>
      </c>
      <c r="AY3147" s="4" t="str">
        <f t="shared" si="255"/>
        <v>VIN+</v>
      </c>
    </row>
    <row r="3148" spans="1:51" outlineLevel="1" x14ac:dyDescent="0.25">
      <c r="A3148" s="4" t="s">
        <v>1104</v>
      </c>
      <c r="B3148" s="4" t="s">
        <v>797</v>
      </c>
      <c r="C3148" s="4" t="s">
        <v>5054</v>
      </c>
      <c r="D3148" s="11" t="s">
        <v>774</v>
      </c>
      <c r="E3148" s="32" t="s">
        <v>536</v>
      </c>
      <c r="F3148" s="11" t="s">
        <v>710</v>
      </c>
      <c r="G3148" s="35">
        <v>5298503</v>
      </c>
      <c r="H3148" s="4" t="s">
        <v>4410</v>
      </c>
      <c r="I3148" s="4"/>
      <c r="J3148" s="4"/>
      <c r="K3148" s="4"/>
      <c r="L3148" s="4"/>
      <c r="M3148" s="33"/>
      <c r="N3148" s="38"/>
      <c r="O3148" s="33"/>
      <c r="P3148" s="244">
        <f t="shared" si="256"/>
        <v>778.11899999999991</v>
      </c>
      <c r="Q3148" s="25"/>
      <c r="R3148" s="25"/>
      <c r="S3148" s="25"/>
      <c r="T3148" s="109"/>
      <c r="U3148" s="25"/>
      <c r="V3148" s="25"/>
      <c r="W3148" s="25"/>
      <c r="X3148" s="25">
        <v>0</v>
      </c>
      <c r="Y3148" s="25"/>
      <c r="Z3148" s="25">
        <v>0</v>
      </c>
      <c r="AA3148" s="109"/>
      <c r="AB3148" s="25">
        <v>0</v>
      </c>
      <c r="AC3148" s="25">
        <v>0</v>
      </c>
      <c r="AD3148" s="25">
        <v>0</v>
      </c>
      <c r="AE3148" s="25">
        <v>0</v>
      </c>
      <c r="AF3148" s="25">
        <v>597.52099999999996</v>
      </c>
      <c r="AG3148" s="25">
        <v>0</v>
      </c>
      <c r="AH3148" s="109"/>
      <c r="AI3148" s="25">
        <v>0</v>
      </c>
      <c r="AJ3148" s="25">
        <v>0</v>
      </c>
      <c r="AK3148" s="123">
        <v>0</v>
      </c>
      <c r="AL3148" s="25">
        <v>0</v>
      </c>
      <c r="AM3148" s="25">
        <v>0</v>
      </c>
      <c r="AN3148" s="25">
        <v>0</v>
      </c>
      <c r="AO3148" s="109"/>
      <c r="AP3148" s="25">
        <v>0</v>
      </c>
      <c r="AQ3148" s="25">
        <v>0</v>
      </c>
      <c r="AR3148" s="25">
        <v>0</v>
      </c>
      <c r="AS3148" s="25">
        <v>0</v>
      </c>
      <c r="AT3148" s="25">
        <v>180.59800000000001</v>
      </c>
      <c r="AU3148" s="25">
        <v>0</v>
      </c>
      <c r="AW3148" t="str">
        <f t="shared" si="257"/>
        <v>Lê Thu Huyền</v>
      </c>
      <c r="AX3148" s="27" t="str">
        <f t="shared" si="258"/>
        <v>Vũ Thị Thùy Lan</v>
      </c>
      <c r="AY3148" s="4" t="str">
        <f t="shared" si="255"/>
        <v>VIN+</v>
      </c>
    </row>
    <row r="3149" spans="1:51" outlineLevel="1" x14ac:dyDescent="0.25">
      <c r="A3149" s="4" t="s">
        <v>1104</v>
      </c>
      <c r="B3149" s="4" t="s">
        <v>797</v>
      </c>
      <c r="C3149" s="4" t="s">
        <v>5054</v>
      </c>
      <c r="D3149" s="11" t="s">
        <v>774</v>
      </c>
      <c r="E3149" s="32" t="s">
        <v>536</v>
      </c>
      <c r="F3149" s="11" t="s">
        <v>710</v>
      </c>
      <c r="G3149" s="35">
        <v>5279951</v>
      </c>
      <c r="H3149" s="4" t="s">
        <v>4411</v>
      </c>
      <c r="I3149" s="4"/>
      <c r="J3149" s="4"/>
      <c r="K3149" s="4"/>
      <c r="L3149" s="4"/>
      <c r="M3149" s="33"/>
      <c r="N3149" s="38"/>
      <c r="O3149" s="33"/>
      <c r="P3149" s="244">
        <f t="shared" si="256"/>
        <v>0</v>
      </c>
      <c r="Q3149" s="25"/>
      <c r="R3149" s="25"/>
      <c r="S3149" s="25"/>
      <c r="T3149" s="109"/>
      <c r="U3149" s="25"/>
      <c r="V3149" s="25"/>
      <c r="W3149" s="25"/>
      <c r="X3149" s="25">
        <v>0</v>
      </c>
      <c r="Y3149" s="25"/>
      <c r="Z3149" s="25">
        <v>0</v>
      </c>
      <c r="AA3149" s="109"/>
      <c r="AB3149" s="25">
        <v>0</v>
      </c>
      <c r="AC3149" s="25">
        <v>0</v>
      </c>
      <c r="AD3149" s="25">
        <v>0</v>
      </c>
      <c r="AE3149" s="25">
        <v>0</v>
      </c>
      <c r="AF3149" s="25">
        <v>0</v>
      </c>
      <c r="AG3149" s="25">
        <v>0</v>
      </c>
      <c r="AH3149" s="109"/>
      <c r="AI3149" s="25">
        <v>0</v>
      </c>
      <c r="AJ3149" s="25">
        <v>0</v>
      </c>
      <c r="AK3149" s="123">
        <v>0</v>
      </c>
      <c r="AL3149" s="25">
        <v>0</v>
      </c>
      <c r="AM3149" s="25">
        <v>0</v>
      </c>
      <c r="AN3149" s="25">
        <v>0</v>
      </c>
      <c r="AO3149" s="109"/>
      <c r="AP3149" s="25">
        <v>0</v>
      </c>
      <c r="AQ3149" s="25">
        <v>0</v>
      </c>
      <c r="AR3149" s="25">
        <v>0</v>
      </c>
      <c r="AS3149" s="25">
        <v>0</v>
      </c>
      <c r="AT3149" s="25">
        <v>0</v>
      </c>
      <c r="AU3149" s="25">
        <v>0</v>
      </c>
      <c r="AW3149" t="str">
        <f t="shared" si="257"/>
        <v>Lê Thu Huyền</v>
      </c>
      <c r="AX3149" s="27" t="str">
        <f t="shared" si="258"/>
        <v>Vũ Thị Thùy Lan</v>
      </c>
      <c r="AY3149" s="4" t="str">
        <f t="shared" ref="AY3149:AY3212" si="259">+B3149</f>
        <v>VIN+</v>
      </c>
    </row>
    <row r="3150" spans="1:51" outlineLevel="1" x14ac:dyDescent="0.25">
      <c r="A3150" s="4" t="s">
        <v>1104</v>
      </c>
      <c r="B3150" s="4" t="s">
        <v>797</v>
      </c>
      <c r="C3150" s="4" t="s">
        <v>5054</v>
      </c>
      <c r="D3150" s="11" t="s">
        <v>774</v>
      </c>
      <c r="E3150" s="32" t="s">
        <v>536</v>
      </c>
      <c r="F3150" s="11" t="s">
        <v>710</v>
      </c>
      <c r="G3150" s="35">
        <v>5332461</v>
      </c>
      <c r="H3150" s="4" t="s">
        <v>4412</v>
      </c>
      <c r="I3150" s="4"/>
      <c r="J3150" s="4"/>
      <c r="K3150" s="4"/>
      <c r="L3150" s="4"/>
      <c r="M3150" s="33"/>
      <c r="N3150" s="38"/>
      <c r="O3150" s="33"/>
      <c r="P3150" s="244">
        <f t="shared" si="256"/>
        <v>0</v>
      </c>
      <c r="Q3150" s="25"/>
      <c r="R3150" s="25"/>
      <c r="S3150" s="25"/>
      <c r="T3150" s="109"/>
      <c r="U3150" s="25"/>
      <c r="V3150" s="25"/>
      <c r="W3150" s="25"/>
      <c r="X3150" s="25">
        <v>0</v>
      </c>
      <c r="Y3150" s="25"/>
      <c r="Z3150" s="25">
        <v>0</v>
      </c>
      <c r="AA3150" s="109"/>
      <c r="AB3150" s="25">
        <v>0</v>
      </c>
      <c r="AC3150" s="25">
        <v>0</v>
      </c>
      <c r="AD3150" s="25">
        <v>0</v>
      </c>
      <c r="AE3150" s="25">
        <v>0</v>
      </c>
      <c r="AF3150" s="25">
        <v>0</v>
      </c>
      <c r="AG3150" s="25">
        <v>0</v>
      </c>
      <c r="AH3150" s="109"/>
      <c r="AI3150" s="25">
        <v>0</v>
      </c>
      <c r="AJ3150" s="25">
        <v>0</v>
      </c>
      <c r="AK3150" s="123">
        <v>0</v>
      </c>
      <c r="AL3150" s="25">
        <v>0</v>
      </c>
      <c r="AM3150" s="25">
        <v>0</v>
      </c>
      <c r="AN3150" s="25">
        <v>0</v>
      </c>
      <c r="AO3150" s="109"/>
      <c r="AP3150" s="25">
        <v>0</v>
      </c>
      <c r="AQ3150" s="25">
        <v>0</v>
      </c>
      <c r="AR3150" s="25">
        <v>0</v>
      </c>
      <c r="AS3150" s="25">
        <v>0</v>
      </c>
      <c r="AT3150" s="25">
        <v>0</v>
      </c>
      <c r="AU3150" s="25">
        <v>0</v>
      </c>
      <c r="AW3150" t="str">
        <f t="shared" si="257"/>
        <v>Lê Thu Huyền</v>
      </c>
      <c r="AX3150" s="27" t="str">
        <f t="shared" si="258"/>
        <v>Vũ Thị Thùy Lan</v>
      </c>
      <c r="AY3150" s="4" t="str">
        <f t="shared" si="259"/>
        <v>VIN+</v>
      </c>
    </row>
    <row r="3151" spans="1:51" outlineLevel="1" x14ac:dyDescent="0.25">
      <c r="A3151" s="4" t="s">
        <v>1104</v>
      </c>
      <c r="B3151" s="4" t="s">
        <v>797</v>
      </c>
      <c r="C3151" s="4" t="s">
        <v>5054</v>
      </c>
      <c r="D3151" s="11" t="s">
        <v>774</v>
      </c>
      <c r="E3151" s="32" t="s">
        <v>536</v>
      </c>
      <c r="F3151" s="11" t="s">
        <v>710</v>
      </c>
      <c r="G3151" s="35">
        <v>5338894</v>
      </c>
      <c r="H3151" s="4" t="s">
        <v>4413</v>
      </c>
      <c r="I3151" s="4"/>
      <c r="J3151" s="4"/>
      <c r="K3151" s="4"/>
      <c r="L3151" s="4"/>
      <c r="M3151" s="33"/>
      <c r="N3151" s="38"/>
      <c r="O3151" s="33"/>
      <c r="P3151" s="244">
        <f t="shared" si="256"/>
        <v>662.55400000000009</v>
      </c>
      <c r="Q3151" s="25"/>
      <c r="R3151" s="25"/>
      <c r="S3151" s="25"/>
      <c r="T3151" s="109"/>
      <c r="U3151" s="25"/>
      <c r="V3151" s="25"/>
      <c r="W3151" s="25"/>
      <c r="X3151" s="25">
        <v>0</v>
      </c>
      <c r="Y3151" s="25"/>
      <c r="Z3151" s="25">
        <v>0</v>
      </c>
      <c r="AA3151" s="109"/>
      <c r="AB3151" s="25">
        <v>0</v>
      </c>
      <c r="AC3151" s="25">
        <v>0</v>
      </c>
      <c r="AD3151" s="25">
        <v>0</v>
      </c>
      <c r="AE3151" s="25">
        <v>0</v>
      </c>
      <c r="AF3151" s="25">
        <v>359.05700000000002</v>
      </c>
      <c r="AG3151" s="25">
        <v>0</v>
      </c>
      <c r="AH3151" s="109"/>
      <c r="AI3151" s="25">
        <v>0</v>
      </c>
      <c r="AJ3151" s="25">
        <v>0</v>
      </c>
      <c r="AK3151" s="123">
        <v>0</v>
      </c>
      <c r="AL3151" s="25">
        <v>0</v>
      </c>
      <c r="AM3151" s="25">
        <v>0</v>
      </c>
      <c r="AN3151" s="25">
        <v>0</v>
      </c>
      <c r="AO3151" s="109"/>
      <c r="AP3151" s="25">
        <v>0</v>
      </c>
      <c r="AQ3151" s="25">
        <v>0</v>
      </c>
      <c r="AR3151" s="25">
        <v>0</v>
      </c>
      <c r="AS3151" s="25">
        <v>0</v>
      </c>
      <c r="AT3151" s="25">
        <v>303.49700000000001</v>
      </c>
      <c r="AU3151" s="25">
        <v>0</v>
      </c>
      <c r="AW3151" t="str">
        <f t="shared" si="257"/>
        <v>Lê Thu Huyền</v>
      </c>
      <c r="AX3151" s="27" t="str">
        <f t="shared" si="258"/>
        <v>Vũ Thị Thùy Lan</v>
      </c>
      <c r="AY3151" s="4" t="str">
        <f t="shared" si="259"/>
        <v>VIN+</v>
      </c>
    </row>
    <row r="3152" spans="1:51" outlineLevel="1" x14ac:dyDescent="0.25">
      <c r="A3152" s="4" t="s">
        <v>1104</v>
      </c>
      <c r="B3152" s="4" t="s">
        <v>797</v>
      </c>
      <c r="C3152" s="4" t="s">
        <v>5054</v>
      </c>
      <c r="D3152" s="11" t="s">
        <v>774</v>
      </c>
      <c r="E3152" s="32" t="s">
        <v>536</v>
      </c>
      <c r="F3152" s="11" t="s">
        <v>710</v>
      </c>
      <c r="G3152" s="35">
        <v>5335880</v>
      </c>
      <c r="H3152" s="4" t="s">
        <v>4414</v>
      </c>
      <c r="I3152" s="4"/>
      <c r="J3152" s="4"/>
      <c r="K3152" s="4"/>
      <c r="L3152" s="4"/>
      <c r="M3152" s="33"/>
      <c r="N3152" s="38"/>
      <c r="O3152" s="33"/>
      <c r="P3152" s="244">
        <f t="shared" si="256"/>
        <v>0</v>
      </c>
      <c r="Q3152" s="25"/>
      <c r="R3152" s="25"/>
      <c r="S3152" s="25"/>
      <c r="T3152" s="109"/>
      <c r="U3152" s="25"/>
      <c r="V3152" s="25"/>
      <c r="W3152" s="25"/>
      <c r="X3152" s="25">
        <v>0</v>
      </c>
      <c r="Y3152" s="25"/>
      <c r="Z3152" s="25">
        <v>0</v>
      </c>
      <c r="AA3152" s="109"/>
      <c r="AB3152" s="25">
        <v>0</v>
      </c>
      <c r="AC3152" s="25">
        <v>0</v>
      </c>
      <c r="AD3152" s="25">
        <v>0</v>
      </c>
      <c r="AE3152" s="25">
        <v>0</v>
      </c>
      <c r="AF3152" s="25">
        <v>0</v>
      </c>
      <c r="AG3152" s="25">
        <v>0</v>
      </c>
      <c r="AH3152" s="109"/>
      <c r="AI3152" s="25">
        <v>0</v>
      </c>
      <c r="AJ3152" s="25">
        <v>0</v>
      </c>
      <c r="AK3152" s="123">
        <v>0</v>
      </c>
      <c r="AL3152" s="25">
        <v>0</v>
      </c>
      <c r="AM3152" s="25">
        <v>0</v>
      </c>
      <c r="AN3152" s="25">
        <v>0</v>
      </c>
      <c r="AO3152" s="109"/>
      <c r="AP3152" s="25">
        <v>0</v>
      </c>
      <c r="AQ3152" s="25">
        <v>0</v>
      </c>
      <c r="AR3152" s="25">
        <v>0</v>
      </c>
      <c r="AS3152" s="25">
        <v>0</v>
      </c>
      <c r="AT3152" s="25">
        <v>0</v>
      </c>
      <c r="AU3152" s="25">
        <v>0</v>
      </c>
      <c r="AW3152" t="str">
        <f t="shared" si="257"/>
        <v>Lê Thu Huyền</v>
      </c>
      <c r="AX3152" s="27" t="str">
        <f t="shared" si="258"/>
        <v>Vũ Thị Thùy Lan</v>
      </c>
      <c r="AY3152" s="4" t="str">
        <f t="shared" si="259"/>
        <v>VIN+</v>
      </c>
    </row>
    <row r="3153" spans="1:51" outlineLevel="1" x14ac:dyDescent="0.25">
      <c r="A3153" s="4" t="s">
        <v>1104</v>
      </c>
      <c r="B3153" s="4" t="s">
        <v>797</v>
      </c>
      <c r="C3153" s="4" t="s">
        <v>5054</v>
      </c>
      <c r="D3153" s="11" t="s">
        <v>774</v>
      </c>
      <c r="E3153" s="32" t="s">
        <v>536</v>
      </c>
      <c r="F3153" s="11" t="s">
        <v>710</v>
      </c>
      <c r="G3153" s="35">
        <v>5132207</v>
      </c>
      <c r="H3153" s="4" t="s">
        <v>4415</v>
      </c>
      <c r="I3153" s="4"/>
      <c r="J3153" s="4"/>
      <c r="K3153" s="4"/>
      <c r="L3153" s="4"/>
      <c r="M3153" s="33"/>
      <c r="N3153" s="38"/>
      <c r="O3153" s="33"/>
      <c r="P3153" s="244">
        <f t="shared" si="256"/>
        <v>597.52099999999996</v>
      </c>
      <c r="Q3153" s="25"/>
      <c r="R3153" s="25"/>
      <c r="S3153" s="25"/>
      <c r="T3153" s="109"/>
      <c r="U3153" s="25"/>
      <c r="V3153" s="25"/>
      <c r="W3153" s="25"/>
      <c r="X3153" s="25">
        <v>0</v>
      </c>
      <c r="Y3153" s="25"/>
      <c r="Z3153" s="25">
        <v>0</v>
      </c>
      <c r="AA3153" s="109"/>
      <c r="AB3153" s="25">
        <v>0</v>
      </c>
      <c r="AC3153" s="25">
        <v>0</v>
      </c>
      <c r="AD3153" s="25">
        <v>0</v>
      </c>
      <c r="AE3153" s="25">
        <v>0</v>
      </c>
      <c r="AF3153" s="25">
        <v>0</v>
      </c>
      <c r="AG3153" s="25">
        <v>0</v>
      </c>
      <c r="AH3153" s="109"/>
      <c r="AI3153" s="25">
        <v>238.464</v>
      </c>
      <c r="AJ3153" s="25">
        <v>0</v>
      </c>
      <c r="AK3153" s="123">
        <v>0</v>
      </c>
      <c r="AL3153" s="25">
        <v>0</v>
      </c>
      <c r="AM3153" s="25">
        <v>0</v>
      </c>
      <c r="AN3153" s="25">
        <v>0</v>
      </c>
      <c r="AO3153" s="109"/>
      <c r="AP3153" s="25">
        <v>0</v>
      </c>
      <c r="AQ3153" s="25">
        <v>0</v>
      </c>
      <c r="AR3153" s="25">
        <v>0</v>
      </c>
      <c r="AS3153" s="25">
        <v>0</v>
      </c>
      <c r="AT3153" s="25">
        <v>0</v>
      </c>
      <c r="AU3153" s="25">
        <v>359.05700000000002</v>
      </c>
      <c r="AW3153" t="str">
        <f t="shared" si="257"/>
        <v>Lê Thu Huyền</v>
      </c>
      <c r="AX3153" s="27" t="str">
        <f t="shared" si="258"/>
        <v>Vũ Thị Thùy Lan</v>
      </c>
      <c r="AY3153" s="4" t="str">
        <f t="shared" si="259"/>
        <v>VIN+</v>
      </c>
    </row>
    <row r="3154" spans="1:51" outlineLevel="1" x14ac:dyDescent="0.25">
      <c r="A3154" s="4" t="s">
        <v>1104</v>
      </c>
      <c r="B3154" s="4" t="s">
        <v>797</v>
      </c>
      <c r="C3154" s="4" t="s">
        <v>5054</v>
      </c>
      <c r="D3154" s="11" t="s">
        <v>774</v>
      </c>
      <c r="E3154" s="32" t="s">
        <v>536</v>
      </c>
      <c r="F3154" s="11" t="s">
        <v>710</v>
      </c>
      <c r="G3154" s="35">
        <v>5138294</v>
      </c>
      <c r="H3154" s="4" t="s">
        <v>4416</v>
      </c>
      <c r="I3154" s="4"/>
      <c r="J3154" s="4"/>
      <c r="K3154" s="4"/>
      <c r="L3154" s="4"/>
      <c r="M3154" s="33"/>
      <c r="N3154" s="38"/>
      <c r="O3154" s="33"/>
      <c r="P3154" s="244">
        <f t="shared" si="256"/>
        <v>1674.1079999999999</v>
      </c>
      <c r="Q3154" s="25"/>
      <c r="R3154" s="25"/>
      <c r="S3154" s="25"/>
      <c r="T3154" s="109"/>
      <c r="U3154" s="25"/>
      <c r="V3154" s="25"/>
      <c r="W3154" s="25"/>
      <c r="X3154" s="25">
        <v>0</v>
      </c>
      <c r="Y3154" s="25"/>
      <c r="Z3154" s="25">
        <v>0</v>
      </c>
      <c r="AA3154" s="109"/>
      <c r="AB3154" s="25">
        <v>0</v>
      </c>
      <c r="AC3154" s="25">
        <v>0</v>
      </c>
      <c r="AD3154" s="25">
        <v>0</v>
      </c>
      <c r="AE3154" s="25">
        <v>0</v>
      </c>
      <c r="AF3154" s="25">
        <v>0</v>
      </c>
      <c r="AG3154" s="25">
        <v>0</v>
      </c>
      <c r="AH3154" s="109"/>
      <c r="AI3154" s="25">
        <v>953.85599999999999</v>
      </c>
      <c r="AJ3154" s="25">
        <v>0</v>
      </c>
      <c r="AK3154" s="123">
        <v>0</v>
      </c>
      <c r="AL3154" s="25">
        <v>0</v>
      </c>
      <c r="AM3154" s="25">
        <v>0</v>
      </c>
      <c r="AN3154" s="25">
        <v>0</v>
      </c>
      <c r="AO3154" s="109"/>
      <c r="AP3154" s="25">
        <v>0</v>
      </c>
      <c r="AQ3154" s="25">
        <v>0</v>
      </c>
      <c r="AR3154" s="25">
        <v>0</v>
      </c>
      <c r="AS3154" s="25">
        <v>720.25199999999995</v>
      </c>
      <c r="AT3154" s="25">
        <v>0</v>
      </c>
      <c r="AU3154" s="25">
        <v>0</v>
      </c>
      <c r="AW3154" t="str">
        <f t="shared" si="257"/>
        <v>Lê Thu Huyền</v>
      </c>
      <c r="AX3154" s="27" t="str">
        <f t="shared" si="258"/>
        <v>Vũ Thị Thùy Lan</v>
      </c>
      <c r="AY3154" s="4" t="str">
        <f t="shared" si="259"/>
        <v>VIN+</v>
      </c>
    </row>
    <row r="3155" spans="1:51" outlineLevel="1" x14ac:dyDescent="0.25">
      <c r="A3155" s="4" t="s">
        <v>1104</v>
      </c>
      <c r="B3155" s="4" t="s">
        <v>797</v>
      </c>
      <c r="C3155" s="4" t="s">
        <v>5054</v>
      </c>
      <c r="D3155" s="11" t="s">
        <v>774</v>
      </c>
      <c r="E3155" s="32" t="s">
        <v>536</v>
      </c>
      <c r="F3155" s="11" t="s">
        <v>710</v>
      </c>
      <c r="G3155" s="35">
        <v>5292080</v>
      </c>
      <c r="H3155" s="4" t="s">
        <v>4417</v>
      </c>
      <c r="I3155" s="4"/>
      <c r="J3155" s="4"/>
      <c r="K3155" s="4"/>
      <c r="L3155" s="4"/>
      <c r="M3155" s="33"/>
      <c r="N3155" s="38"/>
      <c r="O3155" s="33"/>
      <c r="P3155" s="244">
        <f t="shared" si="256"/>
        <v>0</v>
      </c>
      <c r="Q3155" s="25"/>
      <c r="R3155" s="25"/>
      <c r="S3155" s="25"/>
      <c r="T3155" s="109"/>
      <c r="U3155" s="25"/>
      <c r="V3155" s="25"/>
      <c r="W3155" s="25"/>
      <c r="X3155" s="25">
        <v>0</v>
      </c>
      <c r="Y3155" s="25"/>
      <c r="Z3155" s="25">
        <v>0</v>
      </c>
      <c r="AA3155" s="109"/>
      <c r="AB3155" s="25">
        <v>0</v>
      </c>
      <c r="AC3155" s="25">
        <v>0</v>
      </c>
      <c r="AD3155" s="25">
        <v>0</v>
      </c>
      <c r="AE3155" s="25">
        <v>0</v>
      </c>
      <c r="AF3155" s="25">
        <v>0</v>
      </c>
      <c r="AG3155" s="25">
        <v>0</v>
      </c>
      <c r="AH3155" s="109"/>
      <c r="AI3155" s="25">
        <v>0</v>
      </c>
      <c r="AJ3155" s="25">
        <v>0</v>
      </c>
      <c r="AK3155" s="123">
        <v>0</v>
      </c>
      <c r="AL3155" s="25">
        <v>0</v>
      </c>
      <c r="AM3155" s="25">
        <v>0</v>
      </c>
      <c r="AN3155" s="25">
        <v>0</v>
      </c>
      <c r="AO3155" s="109"/>
      <c r="AP3155" s="25">
        <v>0</v>
      </c>
      <c r="AQ3155" s="25">
        <v>0</v>
      </c>
      <c r="AR3155" s="25">
        <v>0</v>
      </c>
      <c r="AS3155" s="25">
        <v>0</v>
      </c>
      <c r="AT3155" s="25">
        <v>0</v>
      </c>
      <c r="AU3155" s="25">
        <v>0</v>
      </c>
      <c r="AW3155" t="str">
        <f t="shared" si="257"/>
        <v>Lê Thu Huyền</v>
      </c>
      <c r="AX3155" s="27" t="str">
        <f t="shared" si="258"/>
        <v>Vũ Thị Thùy Lan</v>
      </c>
      <c r="AY3155" s="4" t="str">
        <f t="shared" si="259"/>
        <v>VIN+</v>
      </c>
    </row>
    <row r="3156" spans="1:51" outlineLevel="1" x14ac:dyDescent="0.25">
      <c r="A3156" s="4" t="s">
        <v>1104</v>
      </c>
      <c r="B3156" s="4" t="s">
        <v>797</v>
      </c>
      <c r="C3156" s="4" t="s">
        <v>5054</v>
      </c>
      <c r="D3156" s="11" t="s">
        <v>774</v>
      </c>
      <c r="E3156" s="32" t="s">
        <v>536</v>
      </c>
      <c r="F3156" s="11" t="s">
        <v>710</v>
      </c>
      <c r="G3156" s="35">
        <v>5290501</v>
      </c>
      <c r="H3156" s="4" t="s">
        <v>4418</v>
      </c>
      <c r="I3156" s="4"/>
      <c r="J3156" s="4"/>
      <c r="K3156" s="4"/>
      <c r="L3156" s="4"/>
      <c r="M3156" s="33"/>
      <c r="N3156" s="38"/>
      <c r="O3156" s="33"/>
      <c r="P3156" s="244">
        <f t="shared" si="256"/>
        <v>0</v>
      </c>
      <c r="Q3156" s="25"/>
      <c r="R3156" s="25"/>
      <c r="S3156" s="25"/>
      <c r="T3156" s="109"/>
      <c r="U3156" s="25"/>
      <c r="V3156" s="25"/>
      <c r="W3156" s="25"/>
      <c r="X3156" s="25">
        <v>0</v>
      </c>
      <c r="Y3156" s="25"/>
      <c r="Z3156" s="25">
        <v>0</v>
      </c>
      <c r="AA3156" s="109"/>
      <c r="AB3156" s="25">
        <v>0</v>
      </c>
      <c r="AC3156" s="25">
        <v>0</v>
      </c>
      <c r="AD3156" s="25">
        <v>0</v>
      </c>
      <c r="AE3156" s="25">
        <v>0</v>
      </c>
      <c r="AF3156" s="25">
        <v>0</v>
      </c>
      <c r="AG3156" s="25">
        <v>0</v>
      </c>
      <c r="AH3156" s="109"/>
      <c r="AI3156" s="25">
        <v>0</v>
      </c>
      <c r="AJ3156" s="25">
        <v>0</v>
      </c>
      <c r="AK3156" s="123">
        <v>0</v>
      </c>
      <c r="AL3156" s="25">
        <v>0</v>
      </c>
      <c r="AM3156" s="25">
        <v>0</v>
      </c>
      <c r="AN3156" s="25">
        <v>0</v>
      </c>
      <c r="AO3156" s="109"/>
      <c r="AP3156" s="25">
        <v>0</v>
      </c>
      <c r="AQ3156" s="25">
        <v>0</v>
      </c>
      <c r="AR3156" s="25">
        <v>0</v>
      </c>
      <c r="AS3156" s="25">
        <v>0</v>
      </c>
      <c r="AT3156" s="25">
        <v>0</v>
      </c>
      <c r="AU3156" s="25">
        <v>0</v>
      </c>
      <c r="AW3156" t="str">
        <f t="shared" si="257"/>
        <v>Lê Thu Huyền</v>
      </c>
      <c r="AX3156" s="27" t="str">
        <f t="shared" si="258"/>
        <v>Vũ Thị Thùy Lan</v>
      </c>
      <c r="AY3156" s="4" t="str">
        <f t="shared" si="259"/>
        <v>VIN+</v>
      </c>
    </row>
    <row r="3157" spans="1:51" outlineLevel="1" x14ac:dyDescent="0.25">
      <c r="A3157" s="4" t="s">
        <v>1104</v>
      </c>
      <c r="B3157" s="4" t="s">
        <v>797</v>
      </c>
      <c r="C3157" s="4" t="s">
        <v>5054</v>
      </c>
      <c r="D3157" s="11" t="s">
        <v>774</v>
      </c>
      <c r="E3157" s="32" t="s">
        <v>536</v>
      </c>
      <c r="F3157" s="11" t="s">
        <v>710</v>
      </c>
      <c r="G3157" s="35">
        <v>5336263</v>
      </c>
      <c r="H3157" s="4" t="s">
        <v>4419</v>
      </c>
      <c r="I3157" s="4"/>
      <c r="J3157" s="4"/>
      <c r="K3157" s="4"/>
      <c r="L3157" s="4"/>
      <c r="M3157" s="33"/>
      <c r="N3157" s="38"/>
      <c r="O3157" s="33"/>
      <c r="P3157" s="244">
        <f t="shared" si="256"/>
        <v>238.464</v>
      </c>
      <c r="Q3157" s="25"/>
      <c r="R3157" s="25"/>
      <c r="S3157" s="25"/>
      <c r="T3157" s="109"/>
      <c r="U3157" s="25"/>
      <c r="V3157" s="25"/>
      <c r="W3157" s="25"/>
      <c r="X3157" s="25">
        <v>0</v>
      </c>
      <c r="Y3157" s="25"/>
      <c r="Z3157" s="25">
        <v>0</v>
      </c>
      <c r="AA3157" s="109"/>
      <c r="AB3157" s="25">
        <v>0</v>
      </c>
      <c r="AC3157" s="25">
        <v>0</v>
      </c>
      <c r="AD3157" s="25">
        <v>0</v>
      </c>
      <c r="AE3157" s="25">
        <v>0</v>
      </c>
      <c r="AF3157" s="25">
        <v>0</v>
      </c>
      <c r="AG3157" s="25">
        <v>0</v>
      </c>
      <c r="AH3157" s="109"/>
      <c r="AI3157" s="25">
        <v>0</v>
      </c>
      <c r="AJ3157" s="25">
        <v>0</v>
      </c>
      <c r="AK3157" s="123">
        <v>0</v>
      </c>
      <c r="AL3157" s="25">
        <v>238.464</v>
      </c>
      <c r="AM3157" s="25">
        <v>0</v>
      </c>
      <c r="AN3157" s="25">
        <v>0</v>
      </c>
      <c r="AO3157" s="109"/>
      <c r="AP3157" s="25">
        <v>0</v>
      </c>
      <c r="AQ3157" s="25">
        <v>0</v>
      </c>
      <c r="AR3157" s="25">
        <v>0</v>
      </c>
      <c r="AS3157" s="25">
        <v>0</v>
      </c>
      <c r="AT3157" s="25">
        <v>0</v>
      </c>
      <c r="AU3157" s="25">
        <v>0</v>
      </c>
      <c r="AW3157" t="str">
        <f t="shared" si="257"/>
        <v>Lê Thu Huyền</v>
      </c>
      <c r="AX3157" s="27" t="str">
        <f t="shared" si="258"/>
        <v>Vũ Thị Thùy Lan</v>
      </c>
      <c r="AY3157" s="4" t="str">
        <f t="shared" si="259"/>
        <v>VIN+</v>
      </c>
    </row>
    <row r="3158" spans="1:51" outlineLevel="1" x14ac:dyDescent="0.25">
      <c r="A3158" s="4" t="s">
        <v>1104</v>
      </c>
      <c r="B3158" s="4" t="s">
        <v>797</v>
      </c>
      <c r="C3158" s="4" t="s">
        <v>5054</v>
      </c>
      <c r="D3158" s="11" t="s">
        <v>774</v>
      </c>
      <c r="E3158" s="32" t="s">
        <v>536</v>
      </c>
      <c r="F3158" s="11" t="s">
        <v>710</v>
      </c>
      <c r="G3158" s="35">
        <v>5136120</v>
      </c>
      <c r="H3158" s="4" t="s">
        <v>4420</v>
      </c>
      <c r="I3158" s="4"/>
      <c r="J3158" s="4"/>
      <c r="K3158" s="4"/>
      <c r="L3158" s="4"/>
      <c r="M3158" s="33"/>
      <c r="N3158" s="38"/>
      <c r="O3158" s="33"/>
      <c r="P3158" s="244">
        <f t="shared" si="256"/>
        <v>0</v>
      </c>
      <c r="Q3158" s="25"/>
      <c r="R3158" s="25"/>
      <c r="S3158" s="25"/>
      <c r="T3158" s="109"/>
      <c r="U3158" s="25"/>
      <c r="V3158" s="25"/>
      <c r="W3158" s="25"/>
      <c r="X3158" s="25">
        <v>0</v>
      </c>
      <c r="Y3158" s="25"/>
      <c r="Z3158" s="25">
        <v>0</v>
      </c>
      <c r="AA3158" s="109"/>
      <c r="AB3158" s="25">
        <v>0</v>
      </c>
      <c r="AC3158" s="25">
        <v>0</v>
      </c>
      <c r="AD3158" s="25">
        <v>0</v>
      </c>
      <c r="AE3158" s="25">
        <v>0</v>
      </c>
      <c r="AF3158" s="25">
        <v>0</v>
      </c>
      <c r="AG3158" s="25">
        <v>0</v>
      </c>
      <c r="AH3158" s="109"/>
      <c r="AI3158" s="25">
        <v>0</v>
      </c>
      <c r="AJ3158" s="25">
        <v>0</v>
      </c>
      <c r="AK3158" s="123">
        <v>0</v>
      </c>
      <c r="AL3158" s="25">
        <v>0</v>
      </c>
      <c r="AM3158" s="25">
        <v>0</v>
      </c>
      <c r="AN3158" s="25">
        <v>0</v>
      </c>
      <c r="AO3158" s="109"/>
      <c r="AP3158" s="25">
        <v>0</v>
      </c>
      <c r="AQ3158" s="25">
        <v>0</v>
      </c>
      <c r="AR3158" s="25">
        <v>0</v>
      </c>
      <c r="AS3158" s="25">
        <v>0</v>
      </c>
      <c r="AT3158" s="25">
        <v>0</v>
      </c>
      <c r="AU3158" s="25">
        <v>0</v>
      </c>
      <c r="AW3158" t="str">
        <f t="shared" si="257"/>
        <v>Lê Thu Huyền</v>
      </c>
      <c r="AX3158" s="27" t="str">
        <f t="shared" si="258"/>
        <v>Vũ Thị Thùy Lan</v>
      </c>
      <c r="AY3158" s="4" t="str">
        <f t="shared" si="259"/>
        <v>VIN+</v>
      </c>
    </row>
    <row r="3159" spans="1:51" outlineLevel="1" x14ac:dyDescent="0.25">
      <c r="A3159" s="4" t="s">
        <v>1104</v>
      </c>
      <c r="B3159" s="4" t="s">
        <v>797</v>
      </c>
      <c r="C3159" s="4" t="s">
        <v>5054</v>
      </c>
      <c r="D3159" s="11" t="s">
        <v>774</v>
      </c>
      <c r="E3159" s="32" t="s">
        <v>536</v>
      </c>
      <c r="F3159" s="11" t="s">
        <v>710</v>
      </c>
      <c r="G3159" s="35">
        <v>5334324</v>
      </c>
      <c r="H3159" s="4" t="s">
        <v>4421</v>
      </c>
      <c r="I3159" s="4"/>
      <c r="J3159" s="4"/>
      <c r="K3159" s="4"/>
      <c r="L3159" s="4"/>
      <c r="M3159" s="33"/>
      <c r="N3159" s="38"/>
      <c r="O3159" s="33"/>
      <c r="P3159" s="244">
        <f t="shared" si="256"/>
        <v>845.45800000000008</v>
      </c>
      <c r="Q3159" s="25"/>
      <c r="R3159" s="25"/>
      <c r="S3159" s="25"/>
      <c r="T3159" s="109"/>
      <c r="U3159" s="25"/>
      <c r="V3159" s="25"/>
      <c r="W3159" s="25"/>
      <c r="X3159" s="25">
        <v>0</v>
      </c>
      <c r="Y3159" s="25"/>
      <c r="Z3159" s="25">
        <v>0</v>
      </c>
      <c r="AA3159" s="109"/>
      <c r="AB3159" s="25">
        <v>0</v>
      </c>
      <c r="AC3159" s="25">
        <v>0</v>
      </c>
      <c r="AD3159" s="25">
        <v>0</v>
      </c>
      <c r="AE3159" s="25">
        <v>0</v>
      </c>
      <c r="AF3159" s="25">
        <v>0</v>
      </c>
      <c r="AG3159" s="25">
        <v>0</v>
      </c>
      <c r="AH3159" s="109"/>
      <c r="AI3159" s="25">
        <v>0</v>
      </c>
      <c r="AJ3159" s="25">
        <v>0</v>
      </c>
      <c r="AK3159" s="123">
        <v>0</v>
      </c>
      <c r="AL3159" s="25">
        <v>0</v>
      </c>
      <c r="AM3159" s="25">
        <v>0</v>
      </c>
      <c r="AN3159" s="25">
        <v>0</v>
      </c>
      <c r="AO3159" s="109"/>
      <c r="AP3159" s="25">
        <v>541.96100000000001</v>
      </c>
      <c r="AQ3159" s="25">
        <v>0</v>
      </c>
      <c r="AR3159" s="25">
        <v>0</v>
      </c>
      <c r="AS3159" s="25">
        <v>0</v>
      </c>
      <c r="AT3159" s="25">
        <v>0</v>
      </c>
      <c r="AU3159" s="25">
        <v>303.49700000000001</v>
      </c>
      <c r="AW3159" t="str">
        <f t="shared" si="257"/>
        <v>Lê Thu Huyền</v>
      </c>
      <c r="AX3159" s="27" t="str">
        <f t="shared" si="258"/>
        <v>Vũ Thị Thùy Lan</v>
      </c>
      <c r="AY3159" s="4" t="str">
        <f t="shared" si="259"/>
        <v>VIN+</v>
      </c>
    </row>
    <row r="3160" spans="1:51" outlineLevel="1" x14ac:dyDescent="0.25">
      <c r="A3160" s="4" t="s">
        <v>1104</v>
      </c>
      <c r="B3160" s="4" t="s">
        <v>797</v>
      </c>
      <c r="C3160" s="4" t="s">
        <v>5054</v>
      </c>
      <c r="D3160" s="11" t="s">
        <v>774</v>
      </c>
      <c r="E3160" s="32" t="s">
        <v>536</v>
      </c>
      <c r="F3160" s="11" t="s">
        <v>710</v>
      </c>
      <c r="G3160" s="35">
        <v>5331611</v>
      </c>
      <c r="H3160" s="4" t="s">
        <v>4422</v>
      </c>
      <c r="I3160" s="4"/>
      <c r="J3160" s="4"/>
      <c r="K3160" s="4"/>
      <c r="L3160" s="4"/>
      <c r="M3160" s="33"/>
      <c r="N3160" s="38"/>
      <c r="O3160" s="33"/>
      <c r="P3160" s="244">
        <f t="shared" si="256"/>
        <v>597.52099999999996</v>
      </c>
      <c r="Q3160" s="25"/>
      <c r="R3160" s="25"/>
      <c r="S3160" s="25"/>
      <c r="T3160" s="109"/>
      <c r="U3160" s="25"/>
      <c r="V3160" s="25"/>
      <c r="W3160" s="25"/>
      <c r="X3160" s="25">
        <v>0</v>
      </c>
      <c r="Y3160" s="25"/>
      <c r="Z3160" s="25">
        <v>0</v>
      </c>
      <c r="AA3160" s="109"/>
      <c r="AB3160" s="25">
        <v>0</v>
      </c>
      <c r="AC3160" s="25">
        <v>0</v>
      </c>
      <c r="AD3160" s="25">
        <v>0</v>
      </c>
      <c r="AE3160" s="25">
        <v>0</v>
      </c>
      <c r="AF3160" s="25">
        <v>0</v>
      </c>
      <c r="AG3160" s="25">
        <v>0</v>
      </c>
      <c r="AH3160" s="109"/>
      <c r="AI3160" s="25">
        <v>597.52099999999996</v>
      </c>
      <c r="AJ3160" s="25">
        <v>0</v>
      </c>
      <c r="AK3160" s="123">
        <v>0</v>
      </c>
      <c r="AL3160" s="25">
        <v>0</v>
      </c>
      <c r="AM3160" s="25">
        <v>0</v>
      </c>
      <c r="AN3160" s="25">
        <v>0</v>
      </c>
      <c r="AO3160" s="109"/>
      <c r="AP3160" s="25">
        <v>0</v>
      </c>
      <c r="AQ3160" s="25">
        <v>0</v>
      </c>
      <c r="AR3160" s="25">
        <v>0</v>
      </c>
      <c r="AS3160" s="25">
        <v>0</v>
      </c>
      <c r="AT3160" s="25">
        <v>0</v>
      </c>
      <c r="AU3160" s="25">
        <v>0</v>
      </c>
      <c r="AW3160" t="str">
        <f t="shared" si="257"/>
        <v>Lê Thu Huyền</v>
      </c>
      <c r="AX3160" s="27" t="str">
        <f t="shared" si="258"/>
        <v>Vũ Thị Thùy Lan</v>
      </c>
      <c r="AY3160" s="4" t="str">
        <f t="shared" si="259"/>
        <v>VIN+</v>
      </c>
    </row>
    <row r="3161" spans="1:51" outlineLevel="1" x14ac:dyDescent="0.25">
      <c r="A3161" s="4" t="s">
        <v>1104</v>
      </c>
      <c r="B3161" s="4" t="s">
        <v>797</v>
      </c>
      <c r="C3161" s="4" t="s">
        <v>5054</v>
      </c>
      <c r="D3161" s="11" t="s">
        <v>774</v>
      </c>
      <c r="E3161" s="32" t="s">
        <v>536</v>
      </c>
      <c r="F3161" s="11" t="s">
        <v>710</v>
      </c>
      <c r="G3161" s="35">
        <v>5272024</v>
      </c>
      <c r="H3161" s="4" t="s">
        <v>4423</v>
      </c>
      <c r="I3161" s="4"/>
      <c r="J3161" s="4"/>
      <c r="K3161" s="4"/>
      <c r="L3161" s="4"/>
      <c r="M3161" s="33"/>
      <c r="N3161" s="38"/>
      <c r="O3161" s="33"/>
      <c r="P3161" s="244">
        <f t="shared" si="256"/>
        <v>238.464</v>
      </c>
      <c r="Q3161" s="25"/>
      <c r="R3161" s="25"/>
      <c r="S3161" s="25"/>
      <c r="T3161" s="109"/>
      <c r="U3161" s="25"/>
      <c r="V3161" s="25"/>
      <c r="W3161" s="25"/>
      <c r="X3161" s="25">
        <v>0</v>
      </c>
      <c r="Y3161" s="25"/>
      <c r="Z3161" s="25">
        <v>0</v>
      </c>
      <c r="AA3161" s="109"/>
      <c r="AB3161" s="25">
        <v>0</v>
      </c>
      <c r="AC3161" s="25">
        <v>0</v>
      </c>
      <c r="AD3161" s="25">
        <v>0</v>
      </c>
      <c r="AE3161" s="25">
        <v>0</v>
      </c>
      <c r="AF3161" s="25">
        <v>0</v>
      </c>
      <c r="AG3161" s="25">
        <v>0</v>
      </c>
      <c r="AH3161" s="109"/>
      <c r="AI3161" s="25">
        <v>238.464</v>
      </c>
      <c r="AJ3161" s="25">
        <v>0</v>
      </c>
      <c r="AK3161" s="123">
        <v>0</v>
      </c>
      <c r="AL3161" s="25">
        <v>0</v>
      </c>
      <c r="AM3161" s="25">
        <v>0</v>
      </c>
      <c r="AN3161" s="25">
        <v>0</v>
      </c>
      <c r="AO3161" s="109"/>
      <c r="AP3161" s="25">
        <v>0</v>
      </c>
      <c r="AQ3161" s="25">
        <v>0</v>
      </c>
      <c r="AR3161" s="25">
        <v>0</v>
      </c>
      <c r="AS3161" s="25">
        <v>0</v>
      </c>
      <c r="AT3161" s="25">
        <v>0</v>
      </c>
      <c r="AU3161" s="25">
        <v>0</v>
      </c>
      <c r="AW3161" t="str">
        <f t="shared" si="257"/>
        <v>Lê Thu Huyền</v>
      </c>
      <c r="AX3161" s="27" t="str">
        <f t="shared" si="258"/>
        <v>Vũ Thị Thùy Lan</v>
      </c>
      <c r="AY3161" s="4" t="str">
        <f t="shared" si="259"/>
        <v>VIN+</v>
      </c>
    </row>
    <row r="3162" spans="1:51" outlineLevel="1" x14ac:dyDescent="0.25">
      <c r="A3162" s="4" t="s">
        <v>1104</v>
      </c>
      <c r="B3162" s="4" t="s">
        <v>797</v>
      </c>
      <c r="C3162" s="4" t="s">
        <v>5054</v>
      </c>
      <c r="D3162" s="11" t="s">
        <v>774</v>
      </c>
      <c r="E3162" s="32" t="s">
        <v>536</v>
      </c>
      <c r="F3162" s="11" t="s">
        <v>710</v>
      </c>
      <c r="G3162" s="35">
        <v>5335866</v>
      </c>
      <c r="H3162" s="4" t="s">
        <v>4424</v>
      </c>
      <c r="I3162" s="4"/>
      <c r="J3162" s="4"/>
      <c r="K3162" s="4"/>
      <c r="L3162" s="4"/>
      <c r="M3162" s="33"/>
      <c r="N3162" s="38"/>
      <c r="O3162" s="33"/>
      <c r="P3162" s="244">
        <f t="shared" si="256"/>
        <v>0</v>
      </c>
      <c r="Q3162" s="25"/>
      <c r="R3162" s="25"/>
      <c r="S3162" s="25"/>
      <c r="T3162" s="109"/>
      <c r="U3162" s="25"/>
      <c r="V3162" s="25"/>
      <c r="W3162" s="25"/>
      <c r="X3162" s="25">
        <v>0</v>
      </c>
      <c r="Y3162" s="25"/>
      <c r="Z3162" s="25">
        <v>0</v>
      </c>
      <c r="AA3162" s="109"/>
      <c r="AB3162" s="25">
        <v>0</v>
      </c>
      <c r="AC3162" s="25">
        <v>0</v>
      </c>
      <c r="AD3162" s="25">
        <v>0</v>
      </c>
      <c r="AE3162" s="25">
        <v>0</v>
      </c>
      <c r="AF3162" s="25">
        <v>0</v>
      </c>
      <c r="AG3162" s="25">
        <v>0</v>
      </c>
      <c r="AH3162" s="109"/>
      <c r="AI3162" s="25">
        <v>0</v>
      </c>
      <c r="AJ3162" s="25">
        <v>0</v>
      </c>
      <c r="AK3162" s="123">
        <v>0</v>
      </c>
      <c r="AL3162" s="25">
        <v>0</v>
      </c>
      <c r="AM3162" s="25">
        <v>0</v>
      </c>
      <c r="AN3162" s="25">
        <v>0</v>
      </c>
      <c r="AO3162" s="109"/>
      <c r="AP3162" s="25">
        <v>0</v>
      </c>
      <c r="AQ3162" s="25">
        <v>0</v>
      </c>
      <c r="AR3162" s="25">
        <v>0</v>
      </c>
      <c r="AS3162" s="25">
        <v>0</v>
      </c>
      <c r="AT3162" s="25">
        <v>0</v>
      </c>
      <c r="AU3162" s="25">
        <v>0</v>
      </c>
      <c r="AW3162" t="str">
        <f t="shared" si="257"/>
        <v>Lê Thu Huyền</v>
      </c>
      <c r="AX3162" s="27" t="str">
        <f t="shared" si="258"/>
        <v>Vũ Thị Thùy Lan</v>
      </c>
      <c r="AY3162" s="4" t="str">
        <f t="shared" si="259"/>
        <v>VIN+</v>
      </c>
    </row>
    <row r="3163" spans="1:51" outlineLevel="1" x14ac:dyDescent="0.25">
      <c r="A3163" s="4" t="s">
        <v>1104</v>
      </c>
      <c r="B3163" s="4" t="s">
        <v>797</v>
      </c>
      <c r="C3163" s="4" t="s">
        <v>5054</v>
      </c>
      <c r="D3163" s="11" t="s">
        <v>774</v>
      </c>
      <c r="E3163" s="32" t="s">
        <v>536</v>
      </c>
      <c r="F3163" s="11" t="s">
        <v>710</v>
      </c>
      <c r="G3163" s="35">
        <v>5129722</v>
      </c>
      <c r="H3163" s="4" t="s">
        <v>4425</v>
      </c>
      <c r="I3163" s="4"/>
      <c r="J3163" s="4"/>
      <c r="K3163" s="4"/>
      <c r="L3163" s="4"/>
      <c r="M3163" s="33"/>
      <c r="N3163" s="38"/>
      <c r="O3163" s="33"/>
      <c r="P3163" s="244">
        <f t="shared" si="256"/>
        <v>0</v>
      </c>
      <c r="Q3163" s="25"/>
      <c r="R3163" s="25"/>
      <c r="S3163" s="25"/>
      <c r="T3163" s="109"/>
      <c r="U3163" s="25"/>
      <c r="V3163" s="25"/>
      <c r="W3163" s="25"/>
      <c r="X3163" s="25">
        <v>0</v>
      </c>
      <c r="Y3163" s="25"/>
      <c r="Z3163" s="25">
        <v>0</v>
      </c>
      <c r="AA3163" s="109"/>
      <c r="AB3163" s="25">
        <v>0</v>
      </c>
      <c r="AC3163" s="25">
        <v>0</v>
      </c>
      <c r="AD3163" s="25">
        <v>0</v>
      </c>
      <c r="AE3163" s="25">
        <v>0</v>
      </c>
      <c r="AF3163" s="25">
        <v>0</v>
      </c>
      <c r="AG3163" s="25">
        <v>0</v>
      </c>
      <c r="AH3163" s="109"/>
      <c r="AI3163" s="25">
        <v>0</v>
      </c>
      <c r="AJ3163" s="25">
        <v>0</v>
      </c>
      <c r="AK3163" s="123">
        <v>0</v>
      </c>
      <c r="AL3163" s="25">
        <v>0</v>
      </c>
      <c r="AM3163" s="25">
        <v>0</v>
      </c>
      <c r="AN3163" s="25">
        <v>0</v>
      </c>
      <c r="AO3163" s="109"/>
      <c r="AP3163" s="25">
        <v>0</v>
      </c>
      <c r="AQ3163" s="25">
        <v>0</v>
      </c>
      <c r="AR3163" s="25">
        <v>0</v>
      </c>
      <c r="AS3163" s="25">
        <v>0</v>
      </c>
      <c r="AT3163" s="25">
        <v>0</v>
      </c>
      <c r="AU3163" s="25">
        <v>0</v>
      </c>
      <c r="AW3163" t="str">
        <f t="shared" si="257"/>
        <v>Lê Thu Huyền</v>
      </c>
      <c r="AX3163" s="27" t="str">
        <f t="shared" si="258"/>
        <v>Vũ Thị Thùy Lan</v>
      </c>
      <c r="AY3163" s="4" t="str">
        <f t="shared" si="259"/>
        <v>VIN+</v>
      </c>
    </row>
    <row r="3164" spans="1:51" outlineLevel="1" x14ac:dyDescent="0.25">
      <c r="A3164" s="4" t="s">
        <v>1104</v>
      </c>
      <c r="B3164" s="4" t="s">
        <v>797</v>
      </c>
      <c r="C3164" s="4" t="s">
        <v>5054</v>
      </c>
      <c r="D3164" s="11" t="s">
        <v>774</v>
      </c>
      <c r="E3164" s="32" t="s">
        <v>536</v>
      </c>
      <c r="F3164" s="11" t="s">
        <v>710</v>
      </c>
      <c r="G3164" s="35">
        <v>5145322</v>
      </c>
      <c r="H3164" s="4" t="s">
        <v>4426</v>
      </c>
      <c r="I3164" s="4"/>
      <c r="J3164" s="4"/>
      <c r="K3164" s="4"/>
      <c r="L3164" s="4"/>
      <c r="M3164" s="33"/>
      <c r="N3164" s="38"/>
      <c r="O3164" s="33"/>
      <c r="P3164" s="244">
        <f t="shared" si="256"/>
        <v>835.98500000000001</v>
      </c>
      <c r="Q3164" s="25"/>
      <c r="R3164" s="25"/>
      <c r="S3164" s="25"/>
      <c r="T3164" s="109"/>
      <c r="U3164" s="25"/>
      <c r="V3164" s="25"/>
      <c r="W3164" s="25"/>
      <c r="X3164" s="25">
        <v>0</v>
      </c>
      <c r="Y3164" s="25"/>
      <c r="Z3164" s="25">
        <v>0</v>
      </c>
      <c r="AA3164" s="109"/>
      <c r="AB3164" s="25">
        <v>0</v>
      </c>
      <c r="AC3164" s="25">
        <v>0</v>
      </c>
      <c r="AD3164" s="25">
        <v>0</v>
      </c>
      <c r="AE3164" s="25">
        <v>0</v>
      </c>
      <c r="AF3164" s="25">
        <v>0</v>
      </c>
      <c r="AG3164" s="25">
        <v>0</v>
      </c>
      <c r="AH3164" s="109"/>
      <c r="AI3164" s="25">
        <v>835.98500000000001</v>
      </c>
      <c r="AJ3164" s="25">
        <v>0</v>
      </c>
      <c r="AK3164" s="123">
        <v>0</v>
      </c>
      <c r="AL3164" s="25">
        <v>0</v>
      </c>
      <c r="AM3164" s="25">
        <v>0</v>
      </c>
      <c r="AN3164" s="25">
        <v>0</v>
      </c>
      <c r="AO3164" s="109"/>
      <c r="AP3164" s="25">
        <v>0</v>
      </c>
      <c r="AQ3164" s="25">
        <v>0</v>
      </c>
      <c r="AR3164" s="25">
        <v>0</v>
      </c>
      <c r="AS3164" s="25">
        <v>0</v>
      </c>
      <c r="AT3164" s="25">
        <v>0</v>
      </c>
      <c r="AU3164" s="25">
        <v>0</v>
      </c>
      <c r="AW3164" t="str">
        <f t="shared" si="257"/>
        <v>Lê Thu Huyền</v>
      </c>
      <c r="AX3164" s="27" t="str">
        <f t="shared" si="258"/>
        <v>Vũ Thị Thùy Lan</v>
      </c>
      <c r="AY3164" s="4" t="str">
        <f t="shared" si="259"/>
        <v>VIN+</v>
      </c>
    </row>
    <row r="3165" spans="1:51" outlineLevel="1" x14ac:dyDescent="0.25">
      <c r="A3165" s="4" t="s">
        <v>1104</v>
      </c>
      <c r="B3165" s="4" t="s">
        <v>797</v>
      </c>
      <c r="C3165" s="4" t="s">
        <v>5054</v>
      </c>
      <c r="D3165" s="11" t="s">
        <v>774</v>
      </c>
      <c r="E3165" s="32" t="s">
        <v>536</v>
      </c>
      <c r="F3165" s="11" t="s">
        <v>710</v>
      </c>
      <c r="G3165" s="35">
        <v>5330456</v>
      </c>
      <c r="H3165" s="4" t="s">
        <v>4427</v>
      </c>
      <c r="I3165" s="4"/>
      <c r="J3165" s="4"/>
      <c r="K3165" s="4"/>
      <c r="L3165" s="4"/>
      <c r="M3165" s="33"/>
      <c r="N3165" s="38"/>
      <c r="O3165" s="33"/>
      <c r="P3165" s="244">
        <f t="shared" si="256"/>
        <v>0</v>
      </c>
      <c r="Q3165" s="25"/>
      <c r="R3165" s="25"/>
      <c r="S3165" s="25"/>
      <c r="T3165" s="109"/>
      <c r="U3165" s="25"/>
      <c r="V3165" s="25"/>
      <c r="W3165" s="25"/>
      <c r="X3165" s="25">
        <v>0</v>
      </c>
      <c r="Y3165" s="25"/>
      <c r="Z3165" s="25">
        <v>0</v>
      </c>
      <c r="AA3165" s="109"/>
      <c r="AB3165" s="25">
        <v>0</v>
      </c>
      <c r="AC3165" s="25">
        <v>0</v>
      </c>
      <c r="AD3165" s="25">
        <v>0</v>
      </c>
      <c r="AE3165" s="25">
        <v>0</v>
      </c>
      <c r="AF3165" s="25">
        <v>0</v>
      </c>
      <c r="AG3165" s="25">
        <v>0</v>
      </c>
      <c r="AH3165" s="109"/>
      <c r="AI3165" s="25">
        <v>0</v>
      </c>
      <c r="AJ3165" s="25">
        <v>0</v>
      </c>
      <c r="AK3165" s="123">
        <v>0</v>
      </c>
      <c r="AL3165" s="25">
        <v>0</v>
      </c>
      <c r="AM3165" s="25">
        <v>0</v>
      </c>
      <c r="AN3165" s="25">
        <v>0</v>
      </c>
      <c r="AO3165" s="109"/>
      <c r="AP3165" s="25">
        <v>0</v>
      </c>
      <c r="AQ3165" s="25">
        <v>0</v>
      </c>
      <c r="AR3165" s="25">
        <v>0</v>
      </c>
      <c r="AS3165" s="25">
        <v>0</v>
      </c>
      <c r="AT3165" s="25">
        <v>0</v>
      </c>
      <c r="AU3165" s="25">
        <v>0</v>
      </c>
      <c r="AW3165" t="str">
        <f t="shared" si="257"/>
        <v>Lê Thu Huyền</v>
      </c>
      <c r="AX3165" s="27" t="str">
        <f t="shared" si="258"/>
        <v>Vũ Thị Thùy Lan</v>
      </c>
      <c r="AY3165" s="4" t="str">
        <f t="shared" si="259"/>
        <v>VIN+</v>
      </c>
    </row>
    <row r="3166" spans="1:51" outlineLevel="1" x14ac:dyDescent="0.25">
      <c r="A3166" s="4" t="s">
        <v>1104</v>
      </c>
      <c r="B3166" s="4" t="s">
        <v>797</v>
      </c>
      <c r="C3166" s="4" t="s">
        <v>5054</v>
      </c>
      <c r="D3166" s="11" t="s">
        <v>774</v>
      </c>
      <c r="E3166" s="32" t="s">
        <v>536</v>
      </c>
      <c r="F3166" s="11" t="s">
        <v>710</v>
      </c>
      <c r="G3166" s="35">
        <v>5334760</v>
      </c>
      <c r="H3166" s="4" t="s">
        <v>4428</v>
      </c>
      <c r="I3166" s="4"/>
      <c r="J3166" s="4"/>
      <c r="K3166" s="4"/>
      <c r="L3166" s="4"/>
      <c r="M3166" s="33"/>
      <c r="N3166" s="38"/>
      <c r="O3166" s="33"/>
      <c r="P3166" s="244">
        <f t="shared" si="256"/>
        <v>419.06200000000001</v>
      </c>
      <c r="Q3166" s="25"/>
      <c r="R3166" s="25"/>
      <c r="S3166" s="25"/>
      <c r="T3166" s="109"/>
      <c r="U3166" s="25"/>
      <c r="V3166" s="25"/>
      <c r="W3166" s="25"/>
      <c r="X3166" s="25">
        <v>0</v>
      </c>
      <c r="Y3166" s="25"/>
      <c r="Z3166" s="25">
        <v>0</v>
      </c>
      <c r="AA3166" s="109"/>
      <c r="AB3166" s="25">
        <v>0</v>
      </c>
      <c r="AC3166" s="25">
        <v>0</v>
      </c>
      <c r="AD3166" s="25">
        <v>0</v>
      </c>
      <c r="AE3166" s="25">
        <v>0</v>
      </c>
      <c r="AF3166" s="25">
        <v>0</v>
      </c>
      <c r="AG3166" s="25">
        <v>0</v>
      </c>
      <c r="AH3166" s="109"/>
      <c r="AI3166" s="25">
        <v>238.464</v>
      </c>
      <c r="AJ3166" s="25">
        <v>0</v>
      </c>
      <c r="AK3166" s="123">
        <v>0</v>
      </c>
      <c r="AL3166" s="25">
        <v>0</v>
      </c>
      <c r="AM3166" s="25">
        <v>0</v>
      </c>
      <c r="AN3166" s="25">
        <v>0</v>
      </c>
      <c r="AO3166" s="109"/>
      <c r="AP3166" s="25">
        <v>0</v>
      </c>
      <c r="AQ3166" s="25">
        <v>0</v>
      </c>
      <c r="AR3166" s="25">
        <v>0</v>
      </c>
      <c r="AS3166" s="25">
        <v>0</v>
      </c>
      <c r="AT3166" s="25">
        <v>0</v>
      </c>
      <c r="AU3166" s="25">
        <v>180.59800000000001</v>
      </c>
      <c r="AW3166" t="str">
        <f t="shared" si="257"/>
        <v>Lê Thu Huyền</v>
      </c>
      <c r="AX3166" s="27" t="str">
        <f t="shared" si="258"/>
        <v>Vũ Thị Thùy Lan</v>
      </c>
      <c r="AY3166" s="4" t="str">
        <f t="shared" si="259"/>
        <v>VIN+</v>
      </c>
    </row>
    <row r="3167" spans="1:51" outlineLevel="1" x14ac:dyDescent="0.25">
      <c r="A3167" s="4" t="s">
        <v>1104</v>
      </c>
      <c r="B3167" s="4" t="s">
        <v>797</v>
      </c>
      <c r="C3167" s="4" t="s">
        <v>5054</v>
      </c>
      <c r="D3167" s="11" t="s">
        <v>774</v>
      </c>
      <c r="E3167" s="32" t="s">
        <v>536</v>
      </c>
      <c r="F3167" s="11" t="s">
        <v>710</v>
      </c>
      <c r="G3167" s="35">
        <v>5132221</v>
      </c>
      <c r="H3167" s="4" t="s">
        <v>4429</v>
      </c>
      <c r="I3167" s="4"/>
      <c r="J3167" s="4"/>
      <c r="K3167" s="4"/>
      <c r="L3167" s="4"/>
      <c r="M3167" s="33"/>
      <c r="N3167" s="38"/>
      <c r="O3167" s="33"/>
      <c r="P3167" s="244">
        <f t="shared" si="256"/>
        <v>720.25199999999995</v>
      </c>
      <c r="Q3167" s="25"/>
      <c r="R3167" s="25"/>
      <c r="S3167" s="25"/>
      <c r="T3167" s="109"/>
      <c r="U3167" s="25"/>
      <c r="V3167" s="25"/>
      <c r="W3167" s="25"/>
      <c r="X3167" s="25">
        <v>0</v>
      </c>
      <c r="Y3167" s="25"/>
      <c r="Z3167" s="25">
        <v>0</v>
      </c>
      <c r="AA3167" s="109"/>
      <c r="AB3167" s="25">
        <v>0</v>
      </c>
      <c r="AC3167" s="25">
        <v>0</v>
      </c>
      <c r="AD3167" s="25">
        <v>0</v>
      </c>
      <c r="AE3167" s="25">
        <v>0</v>
      </c>
      <c r="AF3167" s="25">
        <v>0</v>
      </c>
      <c r="AG3167" s="25">
        <v>0</v>
      </c>
      <c r="AH3167" s="109"/>
      <c r="AI3167" s="25">
        <v>359.05700000000002</v>
      </c>
      <c r="AJ3167" s="25">
        <v>0</v>
      </c>
      <c r="AK3167" s="123">
        <v>0</v>
      </c>
      <c r="AL3167" s="25">
        <v>0</v>
      </c>
      <c r="AM3167" s="25">
        <v>0</v>
      </c>
      <c r="AN3167" s="25">
        <v>0</v>
      </c>
      <c r="AO3167" s="109"/>
      <c r="AP3167" s="25">
        <v>0</v>
      </c>
      <c r="AQ3167" s="25">
        <v>0</v>
      </c>
      <c r="AR3167" s="25">
        <v>0</v>
      </c>
      <c r="AS3167" s="25">
        <v>361.19499999999999</v>
      </c>
      <c r="AT3167" s="25">
        <v>0</v>
      </c>
      <c r="AU3167" s="25">
        <v>0</v>
      </c>
      <c r="AW3167" t="str">
        <f t="shared" si="257"/>
        <v>Lê Thu Huyền</v>
      </c>
      <c r="AX3167" s="27" t="str">
        <f t="shared" si="258"/>
        <v>Vũ Thị Thùy Lan</v>
      </c>
      <c r="AY3167" s="4" t="str">
        <f t="shared" si="259"/>
        <v>VIN+</v>
      </c>
    </row>
    <row r="3168" spans="1:51" outlineLevel="1" x14ac:dyDescent="0.25">
      <c r="A3168" s="4" t="s">
        <v>1104</v>
      </c>
      <c r="B3168" s="4" t="s">
        <v>797</v>
      </c>
      <c r="C3168" s="4" t="s">
        <v>5054</v>
      </c>
      <c r="D3168" s="11" t="s">
        <v>774</v>
      </c>
      <c r="E3168" s="32" t="s">
        <v>536</v>
      </c>
      <c r="F3168" s="11" t="s">
        <v>710</v>
      </c>
      <c r="G3168" s="35">
        <v>5132162</v>
      </c>
      <c r="H3168" s="4" t="s">
        <v>4430</v>
      </c>
      <c r="I3168" s="4"/>
      <c r="J3168" s="4"/>
      <c r="K3168" s="4"/>
      <c r="L3168" s="4"/>
      <c r="M3168" s="33"/>
      <c r="N3168" s="38"/>
      <c r="O3168" s="33"/>
      <c r="P3168" s="244">
        <f t="shared" si="256"/>
        <v>1262.2139999999999</v>
      </c>
      <c r="Q3168" s="25"/>
      <c r="R3168" s="25"/>
      <c r="S3168" s="25"/>
      <c r="T3168" s="109"/>
      <c r="U3168" s="25"/>
      <c r="V3168" s="25"/>
      <c r="W3168" s="25"/>
      <c r="X3168" s="25">
        <v>0</v>
      </c>
      <c r="Y3168" s="25"/>
      <c r="Z3168" s="25">
        <v>0</v>
      </c>
      <c r="AA3168" s="109"/>
      <c r="AB3168" s="25">
        <v>0</v>
      </c>
      <c r="AC3168" s="25">
        <v>0</v>
      </c>
      <c r="AD3168" s="25">
        <v>0</v>
      </c>
      <c r="AE3168" s="25">
        <v>0</v>
      </c>
      <c r="AF3168" s="25">
        <v>0</v>
      </c>
      <c r="AG3168" s="25">
        <v>0</v>
      </c>
      <c r="AH3168" s="109"/>
      <c r="AI3168" s="25">
        <v>0</v>
      </c>
      <c r="AJ3168" s="25">
        <v>0</v>
      </c>
      <c r="AK3168" s="123">
        <v>0</v>
      </c>
      <c r="AL3168" s="25">
        <v>0</v>
      </c>
      <c r="AM3168" s="25">
        <v>0</v>
      </c>
      <c r="AN3168" s="25">
        <v>0</v>
      </c>
      <c r="AO3168" s="109"/>
      <c r="AP3168" s="25">
        <v>419.06200000000001</v>
      </c>
      <c r="AQ3168" s="25">
        <v>0</v>
      </c>
      <c r="AR3168" s="25">
        <v>0</v>
      </c>
      <c r="AS3168" s="25">
        <v>843.15200000000004</v>
      </c>
      <c r="AT3168" s="25">
        <v>0</v>
      </c>
      <c r="AU3168" s="25">
        <v>0</v>
      </c>
      <c r="AW3168" t="str">
        <f t="shared" si="257"/>
        <v>Lê Thu Huyền</v>
      </c>
      <c r="AX3168" s="27" t="str">
        <f t="shared" si="258"/>
        <v>Vũ Thị Thùy Lan</v>
      </c>
      <c r="AY3168" s="4" t="str">
        <f t="shared" si="259"/>
        <v>VIN+</v>
      </c>
    </row>
    <row r="3169" spans="1:51" outlineLevel="1" x14ac:dyDescent="0.25">
      <c r="A3169" s="4" t="s">
        <v>1104</v>
      </c>
      <c r="B3169" s="4" t="s">
        <v>797</v>
      </c>
      <c r="C3169" s="4" t="s">
        <v>5054</v>
      </c>
      <c r="D3169" s="11" t="s">
        <v>774</v>
      </c>
      <c r="E3169" s="32" t="s">
        <v>536</v>
      </c>
      <c r="F3169" s="11" t="s">
        <v>710</v>
      </c>
      <c r="G3169" s="35">
        <v>5298880</v>
      </c>
      <c r="H3169" s="4" t="s">
        <v>4431</v>
      </c>
      <c r="I3169" s="4"/>
      <c r="J3169" s="4"/>
      <c r="K3169" s="4"/>
      <c r="L3169" s="4"/>
      <c r="M3169" s="33"/>
      <c r="N3169" s="38"/>
      <c r="O3169" s="33"/>
      <c r="P3169" s="244">
        <f t="shared" si="256"/>
        <v>238.464</v>
      </c>
      <c r="Q3169" s="25"/>
      <c r="R3169" s="25"/>
      <c r="S3169" s="25"/>
      <c r="T3169" s="109"/>
      <c r="U3169" s="25"/>
      <c r="V3169" s="25"/>
      <c r="W3169" s="25"/>
      <c r="X3169" s="25">
        <v>0</v>
      </c>
      <c r="Y3169" s="25"/>
      <c r="Z3169" s="25">
        <v>0</v>
      </c>
      <c r="AA3169" s="109"/>
      <c r="AB3169" s="25">
        <v>0</v>
      </c>
      <c r="AC3169" s="25">
        <v>0</v>
      </c>
      <c r="AD3169" s="25">
        <v>0</v>
      </c>
      <c r="AE3169" s="25">
        <v>0</v>
      </c>
      <c r="AF3169" s="25">
        <v>0</v>
      </c>
      <c r="AG3169" s="25">
        <v>0</v>
      </c>
      <c r="AH3169" s="109"/>
      <c r="AI3169" s="25">
        <v>238.464</v>
      </c>
      <c r="AJ3169" s="25">
        <v>0</v>
      </c>
      <c r="AK3169" s="123">
        <v>0</v>
      </c>
      <c r="AL3169" s="25">
        <v>0</v>
      </c>
      <c r="AM3169" s="25">
        <v>0</v>
      </c>
      <c r="AN3169" s="25">
        <v>0</v>
      </c>
      <c r="AO3169" s="109"/>
      <c r="AP3169" s="25">
        <v>0</v>
      </c>
      <c r="AQ3169" s="25">
        <v>0</v>
      </c>
      <c r="AR3169" s="25">
        <v>0</v>
      </c>
      <c r="AS3169" s="25">
        <v>0</v>
      </c>
      <c r="AT3169" s="25">
        <v>0</v>
      </c>
      <c r="AU3169" s="25">
        <v>0</v>
      </c>
      <c r="AW3169" t="str">
        <f t="shared" si="257"/>
        <v>Lê Thu Huyền</v>
      </c>
      <c r="AX3169" s="27" t="str">
        <f t="shared" si="258"/>
        <v>Vũ Thị Thùy Lan</v>
      </c>
      <c r="AY3169" s="4" t="str">
        <f t="shared" si="259"/>
        <v>VIN+</v>
      </c>
    </row>
    <row r="3170" spans="1:51" outlineLevel="1" x14ac:dyDescent="0.25">
      <c r="A3170" s="4" t="s">
        <v>1104</v>
      </c>
      <c r="B3170" s="4" t="s">
        <v>797</v>
      </c>
      <c r="C3170" s="4" t="s">
        <v>5054</v>
      </c>
      <c r="D3170" s="11" t="s">
        <v>774</v>
      </c>
      <c r="E3170" s="32" t="s">
        <v>536</v>
      </c>
      <c r="F3170" s="11" t="s">
        <v>710</v>
      </c>
      <c r="G3170" s="35">
        <v>5337082</v>
      </c>
      <c r="H3170" s="4" t="s">
        <v>4432</v>
      </c>
      <c r="I3170" s="4"/>
      <c r="J3170" s="4"/>
      <c r="K3170" s="4"/>
      <c r="L3170" s="4"/>
      <c r="M3170" s="33"/>
      <c r="N3170" s="38"/>
      <c r="O3170" s="33"/>
      <c r="P3170" s="244">
        <f t="shared" si="256"/>
        <v>662.55400000000009</v>
      </c>
      <c r="Q3170" s="25"/>
      <c r="R3170" s="25"/>
      <c r="S3170" s="25"/>
      <c r="T3170" s="109"/>
      <c r="U3170" s="25"/>
      <c r="V3170" s="25"/>
      <c r="W3170" s="25"/>
      <c r="X3170" s="25">
        <v>0</v>
      </c>
      <c r="Y3170" s="25"/>
      <c r="Z3170" s="25">
        <v>0</v>
      </c>
      <c r="AA3170" s="109"/>
      <c r="AB3170" s="25">
        <v>0</v>
      </c>
      <c r="AC3170" s="25">
        <v>0</v>
      </c>
      <c r="AD3170" s="25">
        <v>0</v>
      </c>
      <c r="AE3170" s="25">
        <v>0</v>
      </c>
      <c r="AF3170" s="25">
        <v>0</v>
      </c>
      <c r="AG3170" s="25">
        <v>0</v>
      </c>
      <c r="AH3170" s="109"/>
      <c r="AI3170" s="25">
        <v>359.05700000000002</v>
      </c>
      <c r="AJ3170" s="25">
        <v>0</v>
      </c>
      <c r="AK3170" s="123">
        <v>0</v>
      </c>
      <c r="AL3170" s="25">
        <v>0</v>
      </c>
      <c r="AM3170" s="25">
        <v>0</v>
      </c>
      <c r="AN3170" s="25">
        <v>0</v>
      </c>
      <c r="AO3170" s="109"/>
      <c r="AP3170" s="25">
        <v>303.49700000000001</v>
      </c>
      <c r="AQ3170" s="25">
        <v>0</v>
      </c>
      <c r="AR3170" s="25">
        <v>0</v>
      </c>
      <c r="AS3170" s="25">
        <v>0</v>
      </c>
      <c r="AT3170" s="25">
        <v>0</v>
      </c>
      <c r="AU3170" s="25">
        <v>0</v>
      </c>
      <c r="AW3170" t="str">
        <f t="shared" si="257"/>
        <v>Lê Thu Huyền</v>
      </c>
      <c r="AX3170" s="27" t="str">
        <f t="shared" si="258"/>
        <v>Vũ Thị Thùy Lan</v>
      </c>
      <c r="AY3170" s="4" t="str">
        <f t="shared" si="259"/>
        <v>VIN+</v>
      </c>
    </row>
    <row r="3171" spans="1:51" outlineLevel="1" x14ac:dyDescent="0.25">
      <c r="A3171" s="4" t="s">
        <v>1104</v>
      </c>
      <c r="B3171" s="4" t="s">
        <v>797</v>
      </c>
      <c r="C3171" s="4" t="s">
        <v>5054</v>
      </c>
      <c r="D3171" s="11" t="s">
        <v>774</v>
      </c>
      <c r="E3171" s="32" t="s">
        <v>536</v>
      </c>
      <c r="F3171" s="11" t="s">
        <v>710</v>
      </c>
      <c r="G3171" s="35">
        <v>5133891</v>
      </c>
      <c r="H3171" s="4" t="s">
        <v>4433</v>
      </c>
      <c r="I3171" s="4"/>
      <c r="J3171" s="4"/>
      <c r="K3171" s="4"/>
      <c r="L3171" s="4"/>
      <c r="M3171" s="33"/>
      <c r="N3171" s="38"/>
      <c r="O3171" s="33"/>
      <c r="P3171" s="244">
        <f t="shared" si="256"/>
        <v>359.05700000000002</v>
      </c>
      <c r="Q3171" s="25"/>
      <c r="R3171" s="25"/>
      <c r="S3171" s="25"/>
      <c r="T3171" s="109"/>
      <c r="U3171" s="25"/>
      <c r="V3171" s="25"/>
      <c r="W3171" s="25"/>
      <c r="X3171" s="25">
        <v>0</v>
      </c>
      <c r="Y3171" s="25"/>
      <c r="Z3171" s="25">
        <v>0</v>
      </c>
      <c r="AA3171" s="109"/>
      <c r="AB3171" s="25">
        <v>0</v>
      </c>
      <c r="AC3171" s="25">
        <v>0</v>
      </c>
      <c r="AD3171" s="25">
        <v>0</v>
      </c>
      <c r="AE3171" s="25">
        <v>0</v>
      </c>
      <c r="AF3171" s="25">
        <v>0</v>
      </c>
      <c r="AG3171" s="25">
        <v>0</v>
      </c>
      <c r="AH3171" s="109"/>
      <c r="AI3171" s="25">
        <v>0</v>
      </c>
      <c r="AJ3171" s="25">
        <v>0</v>
      </c>
      <c r="AK3171" s="123">
        <v>0</v>
      </c>
      <c r="AL3171" s="25">
        <v>0</v>
      </c>
      <c r="AM3171" s="25">
        <v>0</v>
      </c>
      <c r="AN3171" s="25">
        <v>0</v>
      </c>
      <c r="AO3171" s="109"/>
      <c r="AP3171" s="25">
        <v>359.05700000000002</v>
      </c>
      <c r="AQ3171" s="25">
        <v>0</v>
      </c>
      <c r="AR3171" s="25">
        <v>0</v>
      </c>
      <c r="AS3171" s="25">
        <v>0</v>
      </c>
      <c r="AT3171" s="25">
        <v>0</v>
      </c>
      <c r="AU3171" s="25">
        <v>0</v>
      </c>
      <c r="AW3171" t="str">
        <f t="shared" si="257"/>
        <v>Lê Thu Huyền</v>
      </c>
      <c r="AX3171" s="27" t="str">
        <f t="shared" si="258"/>
        <v>Vũ Thị Thùy Lan</v>
      </c>
      <c r="AY3171" s="4" t="str">
        <f t="shared" si="259"/>
        <v>VIN+</v>
      </c>
    </row>
    <row r="3172" spans="1:51" outlineLevel="1" x14ac:dyDescent="0.25">
      <c r="A3172" s="4" t="s">
        <v>1104</v>
      </c>
      <c r="B3172" s="4" t="s">
        <v>797</v>
      </c>
      <c r="C3172" s="4" t="s">
        <v>5054</v>
      </c>
      <c r="D3172" s="11" t="s">
        <v>774</v>
      </c>
      <c r="E3172" s="32" t="s">
        <v>536</v>
      </c>
      <c r="F3172" s="11" t="s">
        <v>710</v>
      </c>
      <c r="G3172" s="35">
        <v>5295212</v>
      </c>
      <c r="H3172" s="4" t="s">
        <v>4434</v>
      </c>
      <c r="I3172" s="4"/>
      <c r="J3172" s="4"/>
      <c r="K3172" s="4"/>
      <c r="L3172" s="4"/>
      <c r="M3172" s="33"/>
      <c r="N3172" s="38"/>
      <c r="O3172" s="33"/>
      <c r="P3172" s="244">
        <f t="shared" si="256"/>
        <v>0</v>
      </c>
      <c r="Q3172" s="25"/>
      <c r="R3172" s="25"/>
      <c r="S3172" s="25"/>
      <c r="T3172" s="109"/>
      <c r="U3172" s="25"/>
      <c r="V3172" s="25"/>
      <c r="W3172" s="25"/>
      <c r="X3172" s="25">
        <v>0</v>
      </c>
      <c r="Y3172" s="25"/>
      <c r="Z3172" s="25">
        <v>0</v>
      </c>
      <c r="AA3172" s="109"/>
      <c r="AB3172" s="25">
        <v>0</v>
      </c>
      <c r="AC3172" s="25">
        <v>0</v>
      </c>
      <c r="AD3172" s="25">
        <v>0</v>
      </c>
      <c r="AE3172" s="25">
        <v>0</v>
      </c>
      <c r="AF3172" s="25">
        <v>0</v>
      </c>
      <c r="AG3172" s="25">
        <v>0</v>
      </c>
      <c r="AH3172" s="109"/>
      <c r="AI3172" s="25">
        <v>0</v>
      </c>
      <c r="AJ3172" s="25">
        <v>0</v>
      </c>
      <c r="AK3172" s="123">
        <v>0</v>
      </c>
      <c r="AL3172" s="25">
        <v>0</v>
      </c>
      <c r="AM3172" s="25">
        <v>0</v>
      </c>
      <c r="AN3172" s="25">
        <v>0</v>
      </c>
      <c r="AO3172" s="109"/>
      <c r="AP3172" s="25">
        <v>0</v>
      </c>
      <c r="AQ3172" s="25">
        <v>0</v>
      </c>
      <c r="AR3172" s="25">
        <v>0</v>
      </c>
      <c r="AS3172" s="25">
        <v>0</v>
      </c>
      <c r="AT3172" s="25">
        <v>0</v>
      </c>
      <c r="AU3172" s="25">
        <v>0</v>
      </c>
      <c r="AW3172" t="str">
        <f t="shared" si="257"/>
        <v>Lê Thu Huyền</v>
      </c>
      <c r="AX3172" s="27" t="str">
        <f t="shared" si="258"/>
        <v>Vũ Thị Thùy Lan</v>
      </c>
      <c r="AY3172" s="4" t="str">
        <f t="shared" si="259"/>
        <v>VIN+</v>
      </c>
    </row>
    <row r="3173" spans="1:51" outlineLevel="1" x14ac:dyDescent="0.25">
      <c r="A3173" s="4" t="s">
        <v>1104</v>
      </c>
      <c r="B3173" s="4" t="s">
        <v>797</v>
      </c>
      <c r="C3173" s="4" t="s">
        <v>5054</v>
      </c>
      <c r="D3173" s="11" t="s">
        <v>774</v>
      </c>
      <c r="E3173" s="32" t="s">
        <v>536</v>
      </c>
      <c r="F3173" s="11" t="s">
        <v>710</v>
      </c>
      <c r="G3173" s="35">
        <v>5333882</v>
      </c>
      <c r="H3173" s="4" t="s">
        <v>4435</v>
      </c>
      <c r="I3173" s="4"/>
      <c r="J3173" s="4"/>
      <c r="K3173" s="4"/>
      <c r="L3173" s="4"/>
      <c r="M3173" s="33"/>
      <c r="N3173" s="38"/>
      <c r="O3173" s="33"/>
      <c r="P3173" s="244">
        <f t="shared" si="256"/>
        <v>180.59800000000001</v>
      </c>
      <c r="Q3173" s="25"/>
      <c r="R3173" s="25"/>
      <c r="S3173" s="25"/>
      <c r="T3173" s="109"/>
      <c r="U3173" s="25"/>
      <c r="V3173" s="25"/>
      <c r="W3173" s="25"/>
      <c r="X3173" s="25">
        <v>0</v>
      </c>
      <c r="Y3173" s="25"/>
      <c r="Z3173" s="25">
        <v>0</v>
      </c>
      <c r="AA3173" s="109"/>
      <c r="AB3173" s="25">
        <v>0</v>
      </c>
      <c r="AC3173" s="25">
        <v>0</v>
      </c>
      <c r="AD3173" s="25">
        <v>0</v>
      </c>
      <c r="AE3173" s="25">
        <v>0</v>
      </c>
      <c r="AF3173" s="25">
        <v>0</v>
      </c>
      <c r="AG3173" s="25">
        <v>0</v>
      </c>
      <c r="AH3173" s="109"/>
      <c r="AI3173" s="25">
        <v>0</v>
      </c>
      <c r="AJ3173" s="25">
        <v>0</v>
      </c>
      <c r="AK3173" s="123">
        <v>0</v>
      </c>
      <c r="AL3173" s="25">
        <v>0</v>
      </c>
      <c r="AM3173" s="25">
        <v>0</v>
      </c>
      <c r="AN3173" s="25">
        <v>0</v>
      </c>
      <c r="AO3173" s="109"/>
      <c r="AP3173" s="25">
        <v>0</v>
      </c>
      <c r="AQ3173" s="25">
        <v>180.59800000000001</v>
      </c>
      <c r="AR3173" s="25">
        <v>0</v>
      </c>
      <c r="AS3173" s="25">
        <v>0</v>
      </c>
      <c r="AT3173" s="25">
        <v>0</v>
      </c>
      <c r="AU3173" s="25">
        <v>0</v>
      </c>
      <c r="AW3173" t="str">
        <f t="shared" si="257"/>
        <v>Lê Thu Huyền</v>
      </c>
      <c r="AX3173" s="27" t="str">
        <f t="shared" si="258"/>
        <v>Vũ Thị Thùy Lan</v>
      </c>
      <c r="AY3173" s="4" t="str">
        <f t="shared" si="259"/>
        <v>VIN+</v>
      </c>
    </row>
    <row r="3174" spans="1:51" outlineLevel="1" x14ac:dyDescent="0.25">
      <c r="A3174" s="4" t="s">
        <v>1104</v>
      </c>
      <c r="B3174" s="4" t="s">
        <v>797</v>
      </c>
      <c r="C3174" s="4" t="s">
        <v>5054</v>
      </c>
      <c r="D3174" s="11" t="s">
        <v>774</v>
      </c>
      <c r="E3174" s="32" t="s">
        <v>536</v>
      </c>
      <c r="F3174" s="11" t="s">
        <v>710</v>
      </c>
      <c r="G3174" s="35">
        <v>5330214</v>
      </c>
      <c r="H3174" s="4" t="s">
        <v>4436</v>
      </c>
      <c r="I3174" s="4"/>
      <c r="J3174" s="4"/>
      <c r="K3174" s="4"/>
      <c r="L3174" s="4"/>
      <c r="M3174" s="33"/>
      <c r="N3174" s="38"/>
      <c r="O3174" s="33"/>
      <c r="P3174" s="244">
        <f t="shared" si="256"/>
        <v>539.65499999999997</v>
      </c>
      <c r="Q3174" s="25"/>
      <c r="R3174" s="25"/>
      <c r="S3174" s="25"/>
      <c r="T3174" s="109"/>
      <c r="U3174" s="25"/>
      <c r="V3174" s="25"/>
      <c r="W3174" s="25"/>
      <c r="X3174" s="25">
        <v>0</v>
      </c>
      <c r="Y3174" s="25"/>
      <c r="Z3174" s="25">
        <v>0</v>
      </c>
      <c r="AA3174" s="109"/>
      <c r="AB3174" s="25">
        <v>0</v>
      </c>
      <c r="AC3174" s="25">
        <v>0</v>
      </c>
      <c r="AD3174" s="25">
        <v>0</v>
      </c>
      <c r="AE3174" s="25">
        <v>0</v>
      </c>
      <c r="AF3174" s="25">
        <v>0</v>
      </c>
      <c r="AG3174" s="25">
        <v>0</v>
      </c>
      <c r="AH3174" s="109"/>
      <c r="AI3174" s="25">
        <v>539.65499999999997</v>
      </c>
      <c r="AJ3174" s="25">
        <v>0</v>
      </c>
      <c r="AK3174" s="123">
        <v>0</v>
      </c>
      <c r="AL3174" s="25">
        <v>0</v>
      </c>
      <c r="AM3174" s="25">
        <v>0</v>
      </c>
      <c r="AN3174" s="25">
        <v>0</v>
      </c>
      <c r="AO3174" s="109"/>
      <c r="AP3174" s="25">
        <v>0</v>
      </c>
      <c r="AQ3174" s="25">
        <v>0</v>
      </c>
      <c r="AR3174" s="25">
        <v>0</v>
      </c>
      <c r="AS3174" s="25">
        <v>0</v>
      </c>
      <c r="AT3174" s="25">
        <v>0</v>
      </c>
      <c r="AU3174" s="25">
        <v>0</v>
      </c>
      <c r="AW3174" t="str">
        <f t="shared" si="257"/>
        <v>Lê Thu Huyền</v>
      </c>
      <c r="AX3174" s="27" t="str">
        <f t="shared" si="258"/>
        <v>Vũ Thị Thùy Lan</v>
      </c>
      <c r="AY3174" s="4" t="str">
        <f t="shared" si="259"/>
        <v>VIN+</v>
      </c>
    </row>
    <row r="3175" spans="1:51" outlineLevel="1" x14ac:dyDescent="0.25">
      <c r="A3175" s="4" t="s">
        <v>1104</v>
      </c>
      <c r="B3175" s="4" t="s">
        <v>797</v>
      </c>
      <c r="C3175" s="4" t="s">
        <v>5054</v>
      </c>
      <c r="D3175" s="11" t="s">
        <v>774</v>
      </c>
      <c r="E3175" s="32" t="s">
        <v>536</v>
      </c>
      <c r="F3175" s="11" t="s">
        <v>710</v>
      </c>
      <c r="G3175" s="35">
        <v>5331154</v>
      </c>
      <c r="H3175" s="4" t="s">
        <v>4437</v>
      </c>
      <c r="I3175" s="4"/>
      <c r="J3175" s="4"/>
      <c r="K3175" s="4"/>
      <c r="L3175" s="4"/>
      <c r="M3175" s="33"/>
      <c r="N3175" s="38"/>
      <c r="O3175" s="33"/>
      <c r="P3175" s="244">
        <f t="shared" si="256"/>
        <v>901.01800000000003</v>
      </c>
      <c r="Q3175" s="25"/>
      <c r="R3175" s="25"/>
      <c r="S3175" s="25"/>
      <c r="T3175" s="109"/>
      <c r="U3175" s="25"/>
      <c r="V3175" s="25"/>
      <c r="W3175" s="25"/>
      <c r="X3175" s="25">
        <v>0</v>
      </c>
      <c r="Y3175" s="25"/>
      <c r="Z3175" s="25">
        <v>0</v>
      </c>
      <c r="AA3175" s="109"/>
      <c r="AB3175" s="25">
        <v>0</v>
      </c>
      <c r="AC3175" s="25">
        <v>0</v>
      </c>
      <c r="AD3175" s="25">
        <v>0</v>
      </c>
      <c r="AE3175" s="25">
        <v>0</v>
      </c>
      <c r="AF3175" s="25">
        <v>0</v>
      </c>
      <c r="AG3175" s="25">
        <v>0</v>
      </c>
      <c r="AH3175" s="109"/>
      <c r="AI3175" s="25">
        <v>541.96100000000001</v>
      </c>
      <c r="AJ3175" s="25">
        <v>0</v>
      </c>
      <c r="AK3175" s="123">
        <v>0</v>
      </c>
      <c r="AL3175" s="25">
        <v>0</v>
      </c>
      <c r="AM3175" s="25">
        <v>0</v>
      </c>
      <c r="AN3175" s="25">
        <v>0</v>
      </c>
      <c r="AO3175" s="109"/>
      <c r="AP3175" s="25">
        <v>359.05700000000002</v>
      </c>
      <c r="AQ3175" s="25">
        <v>0</v>
      </c>
      <c r="AR3175" s="25">
        <v>0</v>
      </c>
      <c r="AS3175" s="25">
        <v>0</v>
      </c>
      <c r="AT3175" s="25">
        <v>0</v>
      </c>
      <c r="AU3175" s="25">
        <v>0</v>
      </c>
      <c r="AW3175" t="str">
        <f t="shared" si="257"/>
        <v>Lê Thu Huyền</v>
      </c>
      <c r="AX3175" s="27" t="str">
        <f t="shared" si="258"/>
        <v>Vũ Thị Thùy Lan</v>
      </c>
      <c r="AY3175" s="4" t="str">
        <f t="shared" si="259"/>
        <v>VIN+</v>
      </c>
    </row>
    <row r="3176" spans="1:51" outlineLevel="1" x14ac:dyDescent="0.25">
      <c r="A3176" s="4" t="s">
        <v>1104</v>
      </c>
      <c r="B3176" s="4" t="s">
        <v>797</v>
      </c>
      <c r="C3176" s="4" t="s">
        <v>5054</v>
      </c>
      <c r="D3176" s="11" t="s">
        <v>774</v>
      </c>
      <c r="E3176" s="32" t="s">
        <v>536</v>
      </c>
      <c r="F3176" s="11" t="s">
        <v>710</v>
      </c>
      <c r="G3176" s="35">
        <v>5334715</v>
      </c>
      <c r="H3176" s="4" t="s">
        <v>4438</v>
      </c>
      <c r="I3176" s="4"/>
      <c r="J3176" s="4"/>
      <c r="K3176" s="4"/>
      <c r="L3176" s="4"/>
      <c r="M3176" s="33"/>
      <c r="N3176" s="38"/>
      <c r="O3176" s="33"/>
      <c r="P3176" s="244">
        <f t="shared" si="256"/>
        <v>238.464</v>
      </c>
      <c r="Q3176" s="25"/>
      <c r="R3176" s="25"/>
      <c r="S3176" s="25"/>
      <c r="T3176" s="109"/>
      <c r="U3176" s="25"/>
      <c r="V3176" s="25"/>
      <c r="W3176" s="25"/>
      <c r="X3176" s="25">
        <v>0</v>
      </c>
      <c r="Y3176" s="25"/>
      <c r="Z3176" s="25">
        <v>0</v>
      </c>
      <c r="AA3176" s="109"/>
      <c r="AB3176" s="25">
        <v>0</v>
      </c>
      <c r="AC3176" s="25">
        <v>0</v>
      </c>
      <c r="AD3176" s="25">
        <v>0</v>
      </c>
      <c r="AE3176" s="25">
        <v>0</v>
      </c>
      <c r="AF3176" s="25">
        <v>0</v>
      </c>
      <c r="AG3176" s="25">
        <v>0</v>
      </c>
      <c r="AH3176" s="109"/>
      <c r="AI3176" s="25">
        <v>0</v>
      </c>
      <c r="AJ3176" s="25">
        <v>0</v>
      </c>
      <c r="AK3176" s="123">
        <v>0</v>
      </c>
      <c r="AL3176" s="25">
        <v>0</v>
      </c>
      <c r="AM3176" s="25">
        <v>0</v>
      </c>
      <c r="AN3176" s="25">
        <v>0</v>
      </c>
      <c r="AO3176" s="109"/>
      <c r="AP3176" s="25">
        <v>0</v>
      </c>
      <c r="AQ3176" s="25">
        <v>238.464</v>
      </c>
      <c r="AR3176" s="25">
        <v>0</v>
      </c>
      <c r="AS3176" s="25">
        <v>0</v>
      </c>
      <c r="AT3176" s="25">
        <v>0</v>
      </c>
      <c r="AU3176" s="25">
        <v>0</v>
      </c>
      <c r="AW3176" t="str">
        <f t="shared" si="257"/>
        <v>Lê Thu Huyền</v>
      </c>
      <c r="AX3176" s="27" t="str">
        <f t="shared" si="258"/>
        <v>Vũ Thị Thùy Lan</v>
      </c>
      <c r="AY3176" s="4" t="str">
        <f t="shared" si="259"/>
        <v>VIN+</v>
      </c>
    </row>
    <row r="3177" spans="1:51" outlineLevel="1" x14ac:dyDescent="0.25">
      <c r="A3177" s="4" t="s">
        <v>1104</v>
      </c>
      <c r="B3177" s="4" t="s">
        <v>797</v>
      </c>
      <c r="C3177" s="4" t="s">
        <v>5054</v>
      </c>
      <c r="D3177" s="11" t="s">
        <v>774</v>
      </c>
      <c r="E3177" s="32" t="s">
        <v>536</v>
      </c>
      <c r="F3177" s="11" t="s">
        <v>710</v>
      </c>
      <c r="G3177" s="35">
        <v>5273694</v>
      </c>
      <c r="H3177" s="4" t="s">
        <v>4439</v>
      </c>
      <c r="I3177" s="4"/>
      <c r="J3177" s="4"/>
      <c r="K3177" s="4"/>
      <c r="L3177" s="4"/>
      <c r="M3177" s="33"/>
      <c r="N3177" s="38"/>
      <c r="O3177" s="33"/>
      <c r="P3177" s="244">
        <f t="shared" si="256"/>
        <v>238.464</v>
      </c>
      <c r="Q3177" s="25"/>
      <c r="R3177" s="25"/>
      <c r="S3177" s="25"/>
      <c r="T3177" s="109"/>
      <c r="U3177" s="25"/>
      <c r="V3177" s="25"/>
      <c r="W3177" s="25"/>
      <c r="X3177" s="25">
        <v>0</v>
      </c>
      <c r="Y3177" s="25"/>
      <c r="Z3177" s="25">
        <v>0</v>
      </c>
      <c r="AA3177" s="109"/>
      <c r="AB3177" s="25">
        <v>0</v>
      </c>
      <c r="AC3177" s="25">
        <v>0</v>
      </c>
      <c r="AD3177" s="25">
        <v>0</v>
      </c>
      <c r="AE3177" s="25">
        <v>0</v>
      </c>
      <c r="AF3177" s="25">
        <v>0</v>
      </c>
      <c r="AG3177" s="25">
        <v>0</v>
      </c>
      <c r="AH3177" s="109"/>
      <c r="AI3177" s="25">
        <v>0</v>
      </c>
      <c r="AJ3177" s="25">
        <v>0</v>
      </c>
      <c r="AK3177" s="123">
        <v>0</v>
      </c>
      <c r="AL3177" s="25">
        <v>0</v>
      </c>
      <c r="AM3177" s="25">
        <v>0</v>
      </c>
      <c r="AN3177" s="25">
        <v>0</v>
      </c>
      <c r="AO3177" s="109"/>
      <c r="AP3177" s="25">
        <v>0</v>
      </c>
      <c r="AQ3177" s="25">
        <v>238.464</v>
      </c>
      <c r="AR3177" s="25">
        <v>0</v>
      </c>
      <c r="AS3177" s="25">
        <v>0</v>
      </c>
      <c r="AT3177" s="25">
        <v>0</v>
      </c>
      <c r="AU3177" s="25">
        <v>0</v>
      </c>
      <c r="AW3177" t="str">
        <f t="shared" si="257"/>
        <v>Lê Thu Huyền</v>
      </c>
      <c r="AX3177" s="27" t="str">
        <f t="shared" si="258"/>
        <v>Vũ Thị Thùy Lan</v>
      </c>
      <c r="AY3177" s="4" t="str">
        <f t="shared" si="259"/>
        <v>VIN+</v>
      </c>
    </row>
    <row r="3178" spans="1:51" outlineLevel="1" x14ac:dyDescent="0.25">
      <c r="A3178" s="4" t="s">
        <v>1104</v>
      </c>
      <c r="B3178" s="4" t="s">
        <v>797</v>
      </c>
      <c r="C3178" s="4" t="s">
        <v>5054</v>
      </c>
      <c r="D3178" s="11" t="s">
        <v>774</v>
      </c>
      <c r="E3178" s="32" t="s">
        <v>536</v>
      </c>
      <c r="F3178" s="11" t="s">
        <v>710</v>
      </c>
      <c r="G3178" s="35">
        <v>5333875</v>
      </c>
      <c r="H3178" s="4" t="s">
        <v>4440</v>
      </c>
      <c r="I3178" s="4"/>
      <c r="J3178" s="4"/>
      <c r="K3178" s="4"/>
      <c r="L3178" s="4"/>
      <c r="M3178" s="33"/>
      <c r="N3178" s="38"/>
      <c r="O3178" s="33"/>
      <c r="P3178" s="244">
        <f t="shared" si="256"/>
        <v>1915.2940000000001</v>
      </c>
      <c r="Q3178" s="25"/>
      <c r="R3178" s="25"/>
      <c r="S3178" s="25"/>
      <c r="T3178" s="109"/>
      <c r="U3178" s="25"/>
      <c r="V3178" s="25"/>
      <c r="W3178" s="25"/>
      <c r="X3178" s="25">
        <v>0</v>
      </c>
      <c r="Y3178" s="25"/>
      <c r="Z3178" s="25">
        <v>0</v>
      </c>
      <c r="AA3178" s="109"/>
      <c r="AB3178" s="25">
        <v>0</v>
      </c>
      <c r="AC3178" s="25">
        <v>0</v>
      </c>
      <c r="AD3178" s="25">
        <v>0</v>
      </c>
      <c r="AE3178" s="25">
        <v>0</v>
      </c>
      <c r="AF3178" s="25">
        <v>0</v>
      </c>
      <c r="AG3178" s="25">
        <v>0</v>
      </c>
      <c r="AH3178" s="109"/>
      <c r="AI3178" s="25">
        <v>1197.18</v>
      </c>
      <c r="AJ3178" s="25">
        <v>0</v>
      </c>
      <c r="AK3178" s="123">
        <v>0</v>
      </c>
      <c r="AL3178" s="25">
        <v>0</v>
      </c>
      <c r="AM3178" s="25">
        <v>0</v>
      </c>
      <c r="AN3178" s="25">
        <v>0</v>
      </c>
      <c r="AO3178" s="109"/>
      <c r="AP3178" s="25">
        <v>0</v>
      </c>
      <c r="AQ3178" s="25">
        <v>0</v>
      </c>
      <c r="AR3178" s="25">
        <v>0</v>
      </c>
      <c r="AS3178" s="25">
        <v>0</v>
      </c>
      <c r="AT3178" s="25">
        <v>0</v>
      </c>
      <c r="AU3178" s="25">
        <v>718.11400000000003</v>
      </c>
      <c r="AW3178" t="str">
        <f t="shared" si="257"/>
        <v>Lê Thu Huyền</v>
      </c>
      <c r="AX3178" s="27" t="str">
        <f t="shared" si="258"/>
        <v>Vũ Thị Thùy Lan</v>
      </c>
      <c r="AY3178" s="4" t="str">
        <f t="shared" si="259"/>
        <v>VIN+</v>
      </c>
    </row>
    <row r="3179" spans="1:51" outlineLevel="1" x14ac:dyDescent="0.25">
      <c r="A3179" s="4" t="s">
        <v>1104</v>
      </c>
      <c r="B3179" s="4" t="s">
        <v>797</v>
      </c>
      <c r="C3179" s="4" t="s">
        <v>5054</v>
      </c>
      <c r="D3179" s="11" t="s">
        <v>774</v>
      </c>
      <c r="E3179" s="32" t="s">
        <v>536</v>
      </c>
      <c r="F3179" s="11" t="s">
        <v>710</v>
      </c>
      <c r="G3179" s="35">
        <v>5276985</v>
      </c>
      <c r="H3179" s="4" t="s">
        <v>4441</v>
      </c>
      <c r="I3179" s="4"/>
      <c r="J3179" s="4"/>
      <c r="K3179" s="4"/>
      <c r="L3179" s="4"/>
      <c r="M3179" s="33"/>
      <c r="N3179" s="38"/>
      <c r="O3179" s="33"/>
      <c r="P3179" s="244">
        <f t="shared" si="256"/>
        <v>2028.1949999999999</v>
      </c>
      <c r="Q3179" s="25"/>
      <c r="R3179" s="25"/>
      <c r="S3179" s="25"/>
      <c r="T3179" s="109"/>
      <c r="U3179" s="25"/>
      <c r="V3179" s="25"/>
      <c r="W3179" s="25"/>
      <c r="X3179" s="25">
        <v>0</v>
      </c>
      <c r="Y3179" s="25"/>
      <c r="Z3179" s="25">
        <v>0</v>
      </c>
      <c r="AA3179" s="109"/>
      <c r="AB3179" s="25">
        <v>0</v>
      </c>
      <c r="AC3179" s="25">
        <v>0</v>
      </c>
      <c r="AD3179" s="25">
        <v>0</v>
      </c>
      <c r="AE3179" s="25">
        <v>0</v>
      </c>
      <c r="AF3179" s="25">
        <v>0</v>
      </c>
      <c r="AG3179" s="25">
        <v>0</v>
      </c>
      <c r="AH3179" s="109"/>
      <c r="AI3179" s="25">
        <v>886.74300000000005</v>
      </c>
      <c r="AJ3179" s="25">
        <v>0</v>
      </c>
      <c r="AK3179" s="123">
        <v>0</v>
      </c>
      <c r="AL3179" s="25">
        <v>780.25699999999995</v>
      </c>
      <c r="AM3179" s="25">
        <v>0</v>
      </c>
      <c r="AN3179" s="25">
        <v>0</v>
      </c>
      <c r="AO3179" s="109"/>
      <c r="AP3179" s="25">
        <v>0</v>
      </c>
      <c r="AQ3179" s="25">
        <v>0</v>
      </c>
      <c r="AR3179" s="25">
        <v>0</v>
      </c>
      <c r="AS3179" s="25">
        <v>0</v>
      </c>
      <c r="AT3179" s="25">
        <v>361.19499999999999</v>
      </c>
      <c r="AU3179" s="25">
        <v>0</v>
      </c>
      <c r="AW3179" t="str">
        <f t="shared" si="257"/>
        <v>Lê Thu Huyền</v>
      </c>
      <c r="AX3179" s="27" t="str">
        <f t="shared" si="258"/>
        <v>Vũ Thị Thùy Lan</v>
      </c>
      <c r="AY3179" s="4" t="str">
        <f t="shared" si="259"/>
        <v>VIN+</v>
      </c>
    </row>
    <row r="3180" spans="1:51" outlineLevel="1" x14ac:dyDescent="0.25">
      <c r="A3180" s="4" t="s">
        <v>1104</v>
      </c>
      <c r="B3180" s="4" t="s">
        <v>797</v>
      </c>
      <c r="C3180" s="4" t="s">
        <v>5054</v>
      </c>
      <c r="D3180" s="11" t="s">
        <v>774</v>
      </c>
      <c r="E3180" s="32" t="s">
        <v>536</v>
      </c>
      <c r="F3180" s="11" t="s">
        <v>710</v>
      </c>
      <c r="G3180" s="35">
        <v>5136258</v>
      </c>
      <c r="H3180" s="4" t="s">
        <v>4442</v>
      </c>
      <c r="I3180" s="4"/>
      <c r="J3180" s="4"/>
      <c r="K3180" s="4"/>
      <c r="L3180" s="4"/>
      <c r="M3180" s="33"/>
      <c r="N3180" s="38"/>
      <c r="O3180" s="33"/>
      <c r="P3180" s="244">
        <f t="shared" si="256"/>
        <v>1197.18</v>
      </c>
      <c r="Q3180" s="25"/>
      <c r="R3180" s="25"/>
      <c r="S3180" s="25"/>
      <c r="T3180" s="109"/>
      <c r="U3180" s="25"/>
      <c r="V3180" s="25"/>
      <c r="W3180" s="25"/>
      <c r="X3180" s="25">
        <v>0</v>
      </c>
      <c r="Y3180" s="25"/>
      <c r="Z3180" s="25">
        <v>0</v>
      </c>
      <c r="AA3180" s="109"/>
      <c r="AB3180" s="25">
        <v>0</v>
      </c>
      <c r="AC3180" s="25">
        <v>0</v>
      </c>
      <c r="AD3180" s="25">
        <v>0</v>
      </c>
      <c r="AE3180" s="25">
        <v>0</v>
      </c>
      <c r="AF3180" s="25">
        <v>0</v>
      </c>
      <c r="AG3180" s="25">
        <v>0</v>
      </c>
      <c r="AH3180" s="109"/>
      <c r="AI3180" s="25">
        <v>838.12300000000005</v>
      </c>
      <c r="AJ3180" s="25">
        <v>0</v>
      </c>
      <c r="AK3180" s="123">
        <v>0</v>
      </c>
      <c r="AL3180" s="25">
        <v>0</v>
      </c>
      <c r="AM3180" s="25">
        <v>0</v>
      </c>
      <c r="AN3180" s="25">
        <v>0</v>
      </c>
      <c r="AO3180" s="109"/>
      <c r="AP3180" s="25">
        <v>0</v>
      </c>
      <c r="AQ3180" s="25">
        <v>359.05700000000002</v>
      </c>
      <c r="AR3180" s="25">
        <v>0</v>
      </c>
      <c r="AS3180" s="25">
        <v>0</v>
      </c>
      <c r="AT3180" s="25">
        <v>0</v>
      </c>
      <c r="AU3180" s="25">
        <v>0</v>
      </c>
      <c r="AW3180" t="str">
        <f t="shared" si="257"/>
        <v>Lê Thu Huyền</v>
      </c>
      <c r="AX3180" s="27" t="str">
        <f t="shared" si="258"/>
        <v>Vũ Thị Thùy Lan</v>
      </c>
      <c r="AY3180" s="4" t="str">
        <f t="shared" si="259"/>
        <v>VIN+</v>
      </c>
    </row>
    <row r="3181" spans="1:51" outlineLevel="1" x14ac:dyDescent="0.25">
      <c r="A3181" s="4" t="s">
        <v>1104</v>
      </c>
      <c r="B3181" s="4" t="s">
        <v>797</v>
      </c>
      <c r="C3181" s="4" t="s">
        <v>5054</v>
      </c>
      <c r="D3181" s="11" t="s">
        <v>774</v>
      </c>
      <c r="E3181" s="32" t="s">
        <v>536</v>
      </c>
      <c r="F3181" s="11" t="s">
        <v>710</v>
      </c>
      <c r="G3181" s="35">
        <v>5130261</v>
      </c>
      <c r="H3181" s="4" t="s">
        <v>4443</v>
      </c>
      <c r="I3181" s="4"/>
      <c r="J3181" s="4"/>
      <c r="K3181" s="4"/>
      <c r="L3181" s="4"/>
      <c r="M3181" s="33"/>
      <c r="N3181" s="38"/>
      <c r="O3181" s="33"/>
      <c r="P3181" s="244">
        <f t="shared" si="256"/>
        <v>419.06200000000001</v>
      </c>
      <c r="Q3181" s="25"/>
      <c r="R3181" s="25"/>
      <c r="S3181" s="25"/>
      <c r="T3181" s="109"/>
      <c r="U3181" s="25"/>
      <c r="V3181" s="25"/>
      <c r="W3181" s="25"/>
      <c r="X3181" s="25">
        <v>0</v>
      </c>
      <c r="Y3181" s="25"/>
      <c r="Z3181" s="25">
        <v>0</v>
      </c>
      <c r="AA3181" s="109"/>
      <c r="AB3181" s="25">
        <v>0</v>
      </c>
      <c r="AC3181" s="25">
        <v>0</v>
      </c>
      <c r="AD3181" s="25">
        <v>0</v>
      </c>
      <c r="AE3181" s="25">
        <v>0</v>
      </c>
      <c r="AF3181" s="25">
        <v>0</v>
      </c>
      <c r="AG3181" s="25">
        <v>0</v>
      </c>
      <c r="AH3181" s="109"/>
      <c r="AI3181" s="25">
        <v>0</v>
      </c>
      <c r="AJ3181" s="25">
        <v>0</v>
      </c>
      <c r="AK3181" s="123">
        <v>0</v>
      </c>
      <c r="AL3181" s="25">
        <v>0</v>
      </c>
      <c r="AM3181" s="25">
        <v>0</v>
      </c>
      <c r="AN3181" s="25">
        <v>0</v>
      </c>
      <c r="AO3181" s="109"/>
      <c r="AP3181" s="25">
        <v>0</v>
      </c>
      <c r="AQ3181" s="25">
        <v>419.06200000000001</v>
      </c>
      <c r="AR3181" s="25">
        <v>0</v>
      </c>
      <c r="AS3181" s="25">
        <v>0</v>
      </c>
      <c r="AT3181" s="25">
        <v>0</v>
      </c>
      <c r="AU3181" s="25">
        <v>0</v>
      </c>
      <c r="AW3181" t="str">
        <f t="shared" si="257"/>
        <v>Lê Thu Huyền</v>
      </c>
      <c r="AX3181" s="27" t="str">
        <f t="shared" si="258"/>
        <v>Vũ Thị Thùy Lan</v>
      </c>
      <c r="AY3181" s="4" t="str">
        <f t="shared" si="259"/>
        <v>VIN+</v>
      </c>
    </row>
    <row r="3182" spans="1:51" outlineLevel="1" x14ac:dyDescent="0.25">
      <c r="A3182" s="4" t="s">
        <v>1104</v>
      </c>
      <c r="B3182" s="4" t="s">
        <v>797</v>
      </c>
      <c r="C3182" s="4" t="s">
        <v>5054</v>
      </c>
      <c r="D3182" s="11" t="s">
        <v>774</v>
      </c>
      <c r="E3182" s="32" t="s">
        <v>536</v>
      </c>
      <c r="F3182" s="11" t="s">
        <v>710</v>
      </c>
      <c r="G3182" s="35">
        <v>5337802</v>
      </c>
      <c r="H3182" s="4" t="s">
        <v>4444</v>
      </c>
      <c r="I3182" s="4"/>
      <c r="J3182" s="4"/>
      <c r="K3182" s="4"/>
      <c r="L3182" s="4"/>
      <c r="M3182" s="33"/>
      <c r="N3182" s="38"/>
      <c r="O3182" s="33"/>
      <c r="P3182" s="244">
        <f t="shared" si="256"/>
        <v>2814.0050000000001</v>
      </c>
      <c r="Q3182" s="25"/>
      <c r="R3182" s="25"/>
      <c r="S3182" s="25"/>
      <c r="T3182" s="109"/>
      <c r="U3182" s="25"/>
      <c r="V3182" s="25"/>
      <c r="W3182" s="25"/>
      <c r="X3182" s="25">
        <v>0</v>
      </c>
      <c r="Y3182" s="25"/>
      <c r="Z3182" s="25">
        <v>0</v>
      </c>
      <c r="AA3182" s="109"/>
      <c r="AB3182" s="25">
        <v>0</v>
      </c>
      <c r="AC3182" s="25">
        <v>0</v>
      </c>
      <c r="AD3182" s="25">
        <v>0</v>
      </c>
      <c r="AE3182" s="25">
        <v>0</v>
      </c>
      <c r="AF3182" s="25">
        <v>0</v>
      </c>
      <c r="AG3182" s="25">
        <v>1674.691</v>
      </c>
      <c r="AH3182" s="109"/>
      <c r="AI3182" s="25">
        <v>0</v>
      </c>
      <c r="AJ3182" s="25">
        <v>0</v>
      </c>
      <c r="AK3182" s="123">
        <v>0</v>
      </c>
      <c r="AL3182" s="25">
        <v>0</v>
      </c>
      <c r="AM3182" s="25">
        <v>0</v>
      </c>
      <c r="AN3182" s="25">
        <v>0</v>
      </c>
      <c r="AO3182" s="109"/>
      <c r="AP3182" s="25">
        <v>238.464</v>
      </c>
      <c r="AQ3182" s="25">
        <v>0</v>
      </c>
      <c r="AR3182" s="25">
        <v>0</v>
      </c>
      <c r="AS3182" s="25">
        <v>0</v>
      </c>
      <c r="AT3182" s="25">
        <v>0</v>
      </c>
      <c r="AU3182" s="25">
        <v>900.85</v>
      </c>
      <c r="AW3182" t="str">
        <f t="shared" si="257"/>
        <v>Lê Thu Huyền</v>
      </c>
      <c r="AX3182" s="27" t="str">
        <f t="shared" si="258"/>
        <v>Vũ Thị Thùy Lan</v>
      </c>
      <c r="AY3182" s="4" t="str">
        <f t="shared" si="259"/>
        <v>VIN+</v>
      </c>
    </row>
    <row r="3183" spans="1:51" outlineLevel="1" x14ac:dyDescent="0.25">
      <c r="A3183" s="4" t="s">
        <v>1104</v>
      </c>
      <c r="B3183" s="4" t="s">
        <v>797</v>
      </c>
      <c r="C3183" s="4" t="s">
        <v>5054</v>
      </c>
      <c r="D3183" s="11" t="s">
        <v>774</v>
      </c>
      <c r="E3183" s="32" t="s">
        <v>536</v>
      </c>
      <c r="F3183" s="11" t="s">
        <v>710</v>
      </c>
      <c r="G3183" s="35">
        <v>5331244</v>
      </c>
      <c r="H3183" s="4" t="s">
        <v>4445</v>
      </c>
      <c r="I3183" s="4"/>
      <c r="J3183" s="4"/>
      <c r="K3183" s="4"/>
      <c r="L3183" s="4"/>
      <c r="M3183" s="33"/>
      <c r="N3183" s="38"/>
      <c r="O3183" s="33"/>
      <c r="P3183" s="244">
        <f t="shared" si="256"/>
        <v>180.59800000000001</v>
      </c>
      <c r="Q3183" s="25"/>
      <c r="R3183" s="25"/>
      <c r="S3183" s="25"/>
      <c r="T3183" s="109"/>
      <c r="U3183" s="25"/>
      <c r="V3183" s="25"/>
      <c r="W3183" s="25"/>
      <c r="X3183" s="25">
        <v>0</v>
      </c>
      <c r="Y3183" s="25"/>
      <c r="Z3183" s="25">
        <v>0</v>
      </c>
      <c r="AA3183" s="109"/>
      <c r="AB3183" s="25">
        <v>0</v>
      </c>
      <c r="AC3183" s="25">
        <v>0</v>
      </c>
      <c r="AD3183" s="25">
        <v>0</v>
      </c>
      <c r="AE3183" s="25">
        <v>0</v>
      </c>
      <c r="AF3183" s="25">
        <v>0</v>
      </c>
      <c r="AG3183" s="25">
        <v>0</v>
      </c>
      <c r="AH3183" s="109"/>
      <c r="AI3183" s="25">
        <v>180.59800000000001</v>
      </c>
      <c r="AJ3183" s="25">
        <v>0</v>
      </c>
      <c r="AK3183" s="123">
        <v>0</v>
      </c>
      <c r="AL3183" s="25">
        <v>0</v>
      </c>
      <c r="AM3183" s="25">
        <v>0</v>
      </c>
      <c r="AN3183" s="25">
        <v>0</v>
      </c>
      <c r="AO3183" s="109"/>
      <c r="AP3183" s="25">
        <v>0</v>
      </c>
      <c r="AQ3183" s="25">
        <v>0</v>
      </c>
      <c r="AR3183" s="25">
        <v>0</v>
      </c>
      <c r="AS3183" s="25">
        <v>0</v>
      </c>
      <c r="AT3183" s="25">
        <v>0</v>
      </c>
      <c r="AU3183" s="25">
        <v>0</v>
      </c>
      <c r="AW3183" t="str">
        <f t="shared" si="257"/>
        <v>Lê Thu Huyền</v>
      </c>
      <c r="AX3183" s="27" t="str">
        <f t="shared" si="258"/>
        <v>Vũ Thị Thùy Lan</v>
      </c>
      <c r="AY3183" s="4" t="str">
        <f t="shared" si="259"/>
        <v>VIN+</v>
      </c>
    </row>
    <row r="3184" spans="1:51" outlineLevel="1" x14ac:dyDescent="0.25">
      <c r="A3184" s="4" t="s">
        <v>1104</v>
      </c>
      <c r="B3184" s="4" t="s">
        <v>797</v>
      </c>
      <c r="C3184" s="4" t="s">
        <v>5054</v>
      </c>
      <c r="D3184" s="11" t="s">
        <v>774</v>
      </c>
      <c r="E3184" s="32" t="s">
        <v>536</v>
      </c>
      <c r="F3184" s="11" t="s">
        <v>710</v>
      </c>
      <c r="G3184" s="35">
        <v>5296581</v>
      </c>
      <c r="H3184" s="4" t="s">
        <v>4446</v>
      </c>
      <c r="I3184" s="4"/>
      <c r="J3184" s="4"/>
      <c r="K3184" s="4"/>
      <c r="L3184" s="4"/>
      <c r="M3184" s="33"/>
      <c r="N3184" s="38"/>
      <c r="O3184" s="33"/>
      <c r="P3184" s="244">
        <f t="shared" si="256"/>
        <v>238.464</v>
      </c>
      <c r="Q3184" s="25"/>
      <c r="R3184" s="25"/>
      <c r="S3184" s="25"/>
      <c r="T3184" s="109"/>
      <c r="U3184" s="25"/>
      <c r="V3184" s="25"/>
      <c r="W3184" s="25"/>
      <c r="X3184" s="25">
        <v>0</v>
      </c>
      <c r="Y3184" s="25"/>
      <c r="Z3184" s="25">
        <v>0</v>
      </c>
      <c r="AA3184" s="109"/>
      <c r="AB3184" s="25">
        <v>0</v>
      </c>
      <c r="AC3184" s="25">
        <v>0</v>
      </c>
      <c r="AD3184" s="25">
        <v>0</v>
      </c>
      <c r="AE3184" s="25">
        <v>0</v>
      </c>
      <c r="AF3184" s="25">
        <v>0</v>
      </c>
      <c r="AG3184" s="25">
        <v>0</v>
      </c>
      <c r="AH3184" s="109"/>
      <c r="AI3184" s="25">
        <v>0</v>
      </c>
      <c r="AJ3184" s="25">
        <v>0</v>
      </c>
      <c r="AK3184" s="123">
        <v>0</v>
      </c>
      <c r="AL3184" s="25">
        <v>0</v>
      </c>
      <c r="AM3184" s="25">
        <v>0</v>
      </c>
      <c r="AN3184" s="25">
        <v>0</v>
      </c>
      <c r="AO3184" s="109"/>
      <c r="AP3184" s="25">
        <v>238.464</v>
      </c>
      <c r="AQ3184" s="25">
        <v>0</v>
      </c>
      <c r="AR3184" s="25">
        <v>0</v>
      </c>
      <c r="AS3184" s="25">
        <v>0</v>
      </c>
      <c r="AT3184" s="25">
        <v>0</v>
      </c>
      <c r="AU3184" s="25">
        <v>0</v>
      </c>
      <c r="AW3184" t="str">
        <f t="shared" si="257"/>
        <v>Lê Thu Huyền</v>
      </c>
      <c r="AX3184" s="27" t="str">
        <f t="shared" si="258"/>
        <v>Vũ Thị Thùy Lan</v>
      </c>
      <c r="AY3184" s="4" t="str">
        <f t="shared" si="259"/>
        <v>VIN+</v>
      </c>
    </row>
    <row r="3185" spans="1:51" outlineLevel="1" x14ac:dyDescent="0.25">
      <c r="A3185" s="4" t="s">
        <v>1104</v>
      </c>
      <c r="B3185" s="4" t="s">
        <v>797</v>
      </c>
      <c r="C3185" s="4" t="s">
        <v>5054</v>
      </c>
      <c r="D3185" s="11" t="s">
        <v>774</v>
      </c>
      <c r="E3185" s="32" t="s">
        <v>536</v>
      </c>
      <c r="F3185" s="11" t="s">
        <v>710</v>
      </c>
      <c r="G3185" s="35">
        <v>5335129</v>
      </c>
      <c r="H3185" s="4" t="s">
        <v>4447</v>
      </c>
      <c r="I3185" s="4"/>
      <c r="J3185" s="4"/>
      <c r="K3185" s="4"/>
      <c r="L3185" s="4"/>
      <c r="M3185" s="33"/>
      <c r="N3185" s="38"/>
      <c r="O3185" s="33"/>
      <c r="P3185" s="244">
        <f t="shared" si="256"/>
        <v>419.06200000000001</v>
      </c>
      <c r="Q3185" s="25"/>
      <c r="R3185" s="25"/>
      <c r="S3185" s="25"/>
      <c r="T3185" s="109"/>
      <c r="U3185" s="25"/>
      <c r="V3185" s="25"/>
      <c r="W3185" s="25"/>
      <c r="X3185" s="25">
        <v>0</v>
      </c>
      <c r="Y3185" s="25"/>
      <c r="Z3185" s="25">
        <v>0</v>
      </c>
      <c r="AA3185" s="109"/>
      <c r="AB3185" s="25">
        <v>0</v>
      </c>
      <c r="AC3185" s="25">
        <v>0</v>
      </c>
      <c r="AD3185" s="25">
        <v>0</v>
      </c>
      <c r="AE3185" s="25">
        <v>0</v>
      </c>
      <c r="AF3185" s="25">
        <v>0</v>
      </c>
      <c r="AG3185" s="25">
        <v>419.06200000000001</v>
      </c>
      <c r="AH3185" s="109"/>
      <c r="AI3185" s="25">
        <v>0</v>
      </c>
      <c r="AJ3185" s="25">
        <v>0</v>
      </c>
      <c r="AK3185" s="123">
        <v>0</v>
      </c>
      <c r="AL3185" s="25">
        <v>0</v>
      </c>
      <c r="AM3185" s="25">
        <v>0</v>
      </c>
      <c r="AN3185" s="25">
        <v>0</v>
      </c>
      <c r="AO3185" s="109"/>
      <c r="AP3185" s="25">
        <v>0</v>
      </c>
      <c r="AQ3185" s="25">
        <v>0</v>
      </c>
      <c r="AR3185" s="25">
        <v>0</v>
      </c>
      <c r="AS3185" s="25">
        <v>0</v>
      </c>
      <c r="AT3185" s="25">
        <v>0</v>
      </c>
      <c r="AU3185" s="25">
        <v>0</v>
      </c>
      <c r="AW3185" t="str">
        <f t="shared" si="257"/>
        <v>Lê Thu Huyền</v>
      </c>
      <c r="AX3185" s="27" t="str">
        <f t="shared" si="258"/>
        <v>Vũ Thị Thùy Lan</v>
      </c>
      <c r="AY3185" s="4" t="str">
        <f t="shared" si="259"/>
        <v>VIN+</v>
      </c>
    </row>
    <row r="3186" spans="1:51" outlineLevel="1" x14ac:dyDescent="0.25">
      <c r="A3186" s="4" t="s">
        <v>1104</v>
      </c>
      <c r="B3186" s="4" t="s">
        <v>797</v>
      </c>
      <c r="C3186" s="4" t="s">
        <v>5054</v>
      </c>
      <c r="D3186" s="11" t="s">
        <v>774</v>
      </c>
      <c r="E3186" s="32" t="s">
        <v>536</v>
      </c>
      <c r="F3186" s="11" t="s">
        <v>710</v>
      </c>
      <c r="G3186" s="35">
        <v>5333190</v>
      </c>
      <c r="H3186" s="4" t="s">
        <v>4448</v>
      </c>
      <c r="I3186" s="4"/>
      <c r="J3186" s="4"/>
      <c r="K3186" s="4"/>
      <c r="L3186" s="4"/>
      <c r="M3186" s="33"/>
      <c r="N3186" s="38"/>
      <c r="O3186" s="33"/>
      <c r="P3186" s="244">
        <f t="shared" si="256"/>
        <v>0</v>
      </c>
      <c r="Q3186" s="25"/>
      <c r="R3186" s="25"/>
      <c r="S3186" s="25"/>
      <c r="T3186" s="109"/>
      <c r="U3186" s="25"/>
      <c r="V3186" s="25"/>
      <c r="W3186" s="25"/>
      <c r="X3186" s="25">
        <v>0</v>
      </c>
      <c r="Y3186" s="25"/>
      <c r="Z3186" s="25">
        <v>0</v>
      </c>
      <c r="AA3186" s="109"/>
      <c r="AB3186" s="25">
        <v>0</v>
      </c>
      <c r="AC3186" s="25">
        <v>0</v>
      </c>
      <c r="AD3186" s="25">
        <v>0</v>
      </c>
      <c r="AE3186" s="25">
        <v>0</v>
      </c>
      <c r="AF3186" s="25">
        <v>0</v>
      </c>
      <c r="AG3186" s="25">
        <v>0</v>
      </c>
      <c r="AH3186" s="109"/>
      <c r="AI3186" s="25">
        <v>0</v>
      </c>
      <c r="AJ3186" s="25">
        <v>0</v>
      </c>
      <c r="AK3186" s="123">
        <v>0</v>
      </c>
      <c r="AL3186" s="25">
        <v>0</v>
      </c>
      <c r="AM3186" s="25">
        <v>0</v>
      </c>
      <c r="AN3186" s="25">
        <v>0</v>
      </c>
      <c r="AO3186" s="109"/>
      <c r="AP3186" s="25">
        <v>0</v>
      </c>
      <c r="AQ3186" s="25">
        <v>0</v>
      </c>
      <c r="AR3186" s="25">
        <v>0</v>
      </c>
      <c r="AS3186" s="25">
        <v>0</v>
      </c>
      <c r="AT3186" s="25">
        <v>0</v>
      </c>
      <c r="AU3186" s="25">
        <v>0</v>
      </c>
      <c r="AW3186" t="str">
        <f t="shared" si="257"/>
        <v>Lê Thu Huyền</v>
      </c>
      <c r="AX3186" s="27" t="str">
        <f t="shared" si="258"/>
        <v>Vũ Thị Thùy Lan</v>
      </c>
      <c r="AY3186" s="4" t="str">
        <f t="shared" si="259"/>
        <v>VIN+</v>
      </c>
    </row>
    <row r="3187" spans="1:51" outlineLevel="1" x14ac:dyDescent="0.25">
      <c r="A3187" s="4" t="s">
        <v>1104</v>
      </c>
      <c r="B3187" s="4" t="s">
        <v>797</v>
      </c>
      <c r="C3187" s="4" t="s">
        <v>5054</v>
      </c>
      <c r="D3187" s="11" t="s">
        <v>774</v>
      </c>
      <c r="E3187" s="32" t="s">
        <v>536</v>
      </c>
      <c r="F3187" s="11" t="s">
        <v>710</v>
      </c>
      <c r="G3187" s="35">
        <v>5336128</v>
      </c>
      <c r="H3187" s="4" t="s">
        <v>4449</v>
      </c>
      <c r="I3187" s="4"/>
      <c r="J3187" s="4"/>
      <c r="K3187" s="4"/>
      <c r="L3187" s="4"/>
      <c r="M3187" s="33"/>
      <c r="N3187" s="38"/>
      <c r="O3187" s="33"/>
      <c r="P3187" s="244">
        <f t="shared" si="256"/>
        <v>238.464</v>
      </c>
      <c r="Q3187" s="25"/>
      <c r="R3187" s="25"/>
      <c r="S3187" s="25"/>
      <c r="T3187" s="109"/>
      <c r="U3187" s="25"/>
      <c r="V3187" s="25"/>
      <c r="W3187" s="25"/>
      <c r="X3187" s="25">
        <v>0</v>
      </c>
      <c r="Y3187" s="25"/>
      <c r="Z3187" s="25">
        <v>0</v>
      </c>
      <c r="AA3187" s="109"/>
      <c r="AB3187" s="25">
        <v>0</v>
      </c>
      <c r="AC3187" s="25">
        <v>0</v>
      </c>
      <c r="AD3187" s="25">
        <v>0</v>
      </c>
      <c r="AE3187" s="25">
        <v>0</v>
      </c>
      <c r="AF3187" s="25">
        <v>0</v>
      </c>
      <c r="AG3187" s="25">
        <v>0</v>
      </c>
      <c r="AH3187" s="109"/>
      <c r="AI3187" s="25">
        <v>0</v>
      </c>
      <c r="AJ3187" s="25">
        <v>0</v>
      </c>
      <c r="AK3187" s="123">
        <v>0</v>
      </c>
      <c r="AL3187" s="25">
        <v>0</v>
      </c>
      <c r="AM3187" s="25">
        <v>0</v>
      </c>
      <c r="AN3187" s="25">
        <v>0</v>
      </c>
      <c r="AO3187" s="109"/>
      <c r="AP3187" s="25">
        <v>0</v>
      </c>
      <c r="AQ3187" s="25">
        <v>238.464</v>
      </c>
      <c r="AR3187" s="25">
        <v>0</v>
      </c>
      <c r="AS3187" s="25">
        <v>0</v>
      </c>
      <c r="AT3187" s="25">
        <v>0</v>
      </c>
      <c r="AU3187" s="25">
        <v>0</v>
      </c>
      <c r="AW3187" t="str">
        <f t="shared" si="257"/>
        <v>Lê Thu Huyền</v>
      </c>
      <c r="AX3187" s="27" t="str">
        <f t="shared" si="258"/>
        <v>Vũ Thị Thùy Lan</v>
      </c>
      <c r="AY3187" s="4" t="str">
        <f t="shared" si="259"/>
        <v>VIN+</v>
      </c>
    </row>
    <row r="3188" spans="1:51" outlineLevel="1" x14ac:dyDescent="0.25">
      <c r="A3188" s="4" t="s">
        <v>1104</v>
      </c>
      <c r="B3188" s="4" t="s">
        <v>797</v>
      </c>
      <c r="C3188" s="4" t="s">
        <v>5054</v>
      </c>
      <c r="D3188" s="11" t="s">
        <v>774</v>
      </c>
      <c r="E3188" s="32" t="s">
        <v>536</v>
      </c>
      <c r="F3188" s="11" t="s">
        <v>710</v>
      </c>
      <c r="G3188" s="35">
        <v>5136272</v>
      </c>
      <c r="H3188" s="4" t="s">
        <v>4450</v>
      </c>
      <c r="I3188" s="4"/>
      <c r="J3188" s="4"/>
      <c r="K3188" s="4"/>
      <c r="L3188" s="4"/>
      <c r="M3188" s="33"/>
      <c r="N3188" s="38"/>
      <c r="O3188" s="33"/>
      <c r="P3188" s="244">
        <f t="shared" si="256"/>
        <v>238.464</v>
      </c>
      <c r="Q3188" s="25"/>
      <c r="R3188" s="25"/>
      <c r="S3188" s="25"/>
      <c r="T3188" s="109"/>
      <c r="U3188" s="25"/>
      <c r="V3188" s="25"/>
      <c r="W3188" s="25"/>
      <c r="X3188" s="25">
        <v>0</v>
      </c>
      <c r="Y3188" s="25"/>
      <c r="Z3188" s="25">
        <v>0</v>
      </c>
      <c r="AA3188" s="109"/>
      <c r="AB3188" s="25">
        <v>0</v>
      </c>
      <c r="AC3188" s="25">
        <v>0</v>
      </c>
      <c r="AD3188" s="25">
        <v>0</v>
      </c>
      <c r="AE3188" s="25">
        <v>0</v>
      </c>
      <c r="AF3188" s="25">
        <v>0</v>
      </c>
      <c r="AG3188" s="25">
        <v>0</v>
      </c>
      <c r="AH3188" s="109"/>
      <c r="AI3188" s="25">
        <v>0</v>
      </c>
      <c r="AJ3188" s="25">
        <v>0</v>
      </c>
      <c r="AK3188" s="123">
        <v>0</v>
      </c>
      <c r="AL3188" s="25">
        <v>0</v>
      </c>
      <c r="AM3188" s="25">
        <v>0</v>
      </c>
      <c r="AN3188" s="25">
        <v>0</v>
      </c>
      <c r="AO3188" s="109"/>
      <c r="AP3188" s="25">
        <v>0</v>
      </c>
      <c r="AQ3188" s="25">
        <v>238.464</v>
      </c>
      <c r="AR3188" s="25">
        <v>0</v>
      </c>
      <c r="AS3188" s="25">
        <v>0</v>
      </c>
      <c r="AT3188" s="25">
        <v>0</v>
      </c>
      <c r="AU3188" s="25">
        <v>0</v>
      </c>
      <c r="AW3188" t="str">
        <f t="shared" si="257"/>
        <v>Lê Thu Huyền</v>
      </c>
      <c r="AX3188" s="27" t="str">
        <f t="shared" si="258"/>
        <v>Vũ Thị Thùy Lan</v>
      </c>
      <c r="AY3188" s="4" t="str">
        <f t="shared" si="259"/>
        <v>VIN+</v>
      </c>
    </row>
    <row r="3189" spans="1:51" outlineLevel="1" x14ac:dyDescent="0.25">
      <c r="A3189" s="4" t="s">
        <v>1104</v>
      </c>
      <c r="B3189" s="4" t="s">
        <v>797</v>
      </c>
      <c r="C3189" s="4" t="s">
        <v>5054</v>
      </c>
      <c r="D3189" s="11" t="s">
        <v>774</v>
      </c>
      <c r="E3189" s="32" t="s">
        <v>536</v>
      </c>
      <c r="F3189" s="11" t="s">
        <v>710</v>
      </c>
      <c r="G3189" s="35">
        <v>5276338</v>
      </c>
      <c r="H3189" s="4" t="s">
        <v>4451</v>
      </c>
      <c r="I3189" s="4"/>
      <c r="J3189" s="4"/>
      <c r="K3189" s="4"/>
      <c r="L3189" s="4"/>
      <c r="M3189" s="33"/>
      <c r="N3189" s="38"/>
      <c r="O3189" s="33"/>
      <c r="P3189" s="244">
        <f t="shared" si="256"/>
        <v>303.49700000000001</v>
      </c>
      <c r="Q3189" s="25"/>
      <c r="R3189" s="25"/>
      <c r="S3189" s="25"/>
      <c r="T3189" s="109"/>
      <c r="U3189" s="25"/>
      <c r="V3189" s="25"/>
      <c r="W3189" s="25"/>
      <c r="X3189" s="25">
        <v>0</v>
      </c>
      <c r="Y3189" s="25"/>
      <c r="Z3189" s="25">
        <v>0</v>
      </c>
      <c r="AA3189" s="109"/>
      <c r="AB3189" s="25">
        <v>0</v>
      </c>
      <c r="AC3189" s="25">
        <v>0</v>
      </c>
      <c r="AD3189" s="25">
        <v>0</v>
      </c>
      <c r="AE3189" s="25">
        <v>0</v>
      </c>
      <c r="AF3189" s="25">
        <v>0</v>
      </c>
      <c r="AG3189" s="25">
        <v>0</v>
      </c>
      <c r="AH3189" s="109"/>
      <c r="AI3189" s="25">
        <v>303.49700000000001</v>
      </c>
      <c r="AJ3189" s="25">
        <v>0</v>
      </c>
      <c r="AK3189" s="123">
        <v>0</v>
      </c>
      <c r="AL3189" s="25">
        <v>0</v>
      </c>
      <c r="AM3189" s="25">
        <v>0</v>
      </c>
      <c r="AN3189" s="25">
        <v>0</v>
      </c>
      <c r="AO3189" s="109"/>
      <c r="AP3189" s="25">
        <v>0</v>
      </c>
      <c r="AQ3189" s="25">
        <v>0</v>
      </c>
      <c r="AR3189" s="25">
        <v>0</v>
      </c>
      <c r="AS3189" s="25">
        <v>0</v>
      </c>
      <c r="AT3189" s="25">
        <v>0</v>
      </c>
      <c r="AU3189" s="25">
        <v>0</v>
      </c>
      <c r="AW3189" t="str">
        <f t="shared" si="257"/>
        <v>Lê Thu Huyền</v>
      </c>
      <c r="AX3189" s="27" t="str">
        <f t="shared" si="258"/>
        <v>Vũ Thị Thùy Lan</v>
      </c>
      <c r="AY3189" s="4" t="str">
        <f t="shared" si="259"/>
        <v>VIN+</v>
      </c>
    </row>
    <row r="3190" spans="1:51" outlineLevel="1" x14ac:dyDescent="0.25">
      <c r="A3190" s="4" t="s">
        <v>1104</v>
      </c>
      <c r="B3190" s="4" t="s">
        <v>797</v>
      </c>
      <c r="C3190" s="4" t="s">
        <v>5054</v>
      </c>
      <c r="D3190" s="11" t="s">
        <v>774</v>
      </c>
      <c r="E3190" s="32" t="s">
        <v>536</v>
      </c>
      <c r="F3190" s="11" t="s">
        <v>710</v>
      </c>
      <c r="G3190" s="35">
        <v>5130887</v>
      </c>
      <c r="H3190" s="4" t="s">
        <v>4452</v>
      </c>
      <c r="I3190" s="4"/>
      <c r="J3190" s="4"/>
      <c r="K3190" s="4"/>
      <c r="L3190" s="4"/>
      <c r="M3190" s="33"/>
      <c r="N3190" s="38"/>
      <c r="O3190" s="33"/>
      <c r="P3190" s="244">
        <f t="shared" si="256"/>
        <v>238.464</v>
      </c>
      <c r="Q3190" s="25"/>
      <c r="R3190" s="25"/>
      <c r="S3190" s="25"/>
      <c r="T3190" s="109"/>
      <c r="U3190" s="25"/>
      <c r="V3190" s="25"/>
      <c r="W3190" s="25"/>
      <c r="X3190" s="25">
        <v>0</v>
      </c>
      <c r="Y3190" s="25"/>
      <c r="Z3190" s="25">
        <v>0</v>
      </c>
      <c r="AA3190" s="109"/>
      <c r="AB3190" s="25">
        <v>0</v>
      </c>
      <c r="AC3190" s="25">
        <v>0</v>
      </c>
      <c r="AD3190" s="25">
        <v>0</v>
      </c>
      <c r="AE3190" s="25">
        <v>0</v>
      </c>
      <c r="AF3190" s="25">
        <v>0</v>
      </c>
      <c r="AG3190" s="25">
        <v>0</v>
      </c>
      <c r="AH3190" s="109"/>
      <c r="AI3190" s="25">
        <v>0</v>
      </c>
      <c r="AJ3190" s="25">
        <v>0</v>
      </c>
      <c r="AK3190" s="123">
        <v>0</v>
      </c>
      <c r="AL3190" s="25">
        <v>0</v>
      </c>
      <c r="AM3190" s="25">
        <v>0</v>
      </c>
      <c r="AN3190" s="25">
        <v>0</v>
      </c>
      <c r="AO3190" s="109"/>
      <c r="AP3190" s="25">
        <v>0</v>
      </c>
      <c r="AQ3190" s="25">
        <v>238.464</v>
      </c>
      <c r="AR3190" s="25">
        <v>0</v>
      </c>
      <c r="AS3190" s="25">
        <v>0</v>
      </c>
      <c r="AT3190" s="25">
        <v>0</v>
      </c>
      <c r="AU3190" s="25">
        <v>0</v>
      </c>
      <c r="AW3190" t="str">
        <f t="shared" si="257"/>
        <v>Lê Thu Huyền</v>
      </c>
      <c r="AX3190" s="27" t="str">
        <f t="shared" si="258"/>
        <v>Vũ Thị Thùy Lan</v>
      </c>
      <c r="AY3190" s="4" t="str">
        <f t="shared" si="259"/>
        <v>VIN+</v>
      </c>
    </row>
    <row r="3191" spans="1:51" outlineLevel="1" x14ac:dyDescent="0.25">
      <c r="A3191" s="4" t="s">
        <v>1104</v>
      </c>
      <c r="B3191" s="4" t="s">
        <v>797</v>
      </c>
      <c r="C3191" s="4" t="s">
        <v>5054</v>
      </c>
      <c r="D3191" s="11" t="s">
        <v>774</v>
      </c>
      <c r="E3191" s="32" t="s">
        <v>536</v>
      </c>
      <c r="F3191" s="11" t="s">
        <v>710</v>
      </c>
      <c r="G3191" s="35">
        <v>5333899</v>
      </c>
      <c r="H3191" s="4" t="s">
        <v>4453</v>
      </c>
      <c r="I3191" s="4"/>
      <c r="J3191" s="4"/>
      <c r="K3191" s="4"/>
      <c r="L3191" s="4"/>
      <c r="M3191" s="33"/>
      <c r="N3191" s="38"/>
      <c r="O3191" s="33"/>
      <c r="P3191" s="244">
        <f t="shared" si="256"/>
        <v>1197.181</v>
      </c>
      <c r="Q3191" s="25"/>
      <c r="R3191" s="25"/>
      <c r="S3191" s="25"/>
      <c r="T3191" s="109"/>
      <c r="U3191" s="25"/>
      <c r="V3191" s="25"/>
      <c r="W3191" s="25"/>
      <c r="X3191" s="25">
        <v>0</v>
      </c>
      <c r="Y3191" s="25"/>
      <c r="Z3191" s="25">
        <v>0</v>
      </c>
      <c r="AA3191" s="109"/>
      <c r="AB3191" s="25">
        <v>0</v>
      </c>
      <c r="AC3191" s="25">
        <v>0</v>
      </c>
      <c r="AD3191" s="25">
        <v>0</v>
      </c>
      <c r="AE3191" s="25">
        <v>0</v>
      </c>
      <c r="AF3191" s="25">
        <v>0</v>
      </c>
      <c r="AG3191" s="25">
        <v>0</v>
      </c>
      <c r="AH3191" s="109"/>
      <c r="AI3191" s="25">
        <v>657.52599999999995</v>
      </c>
      <c r="AJ3191" s="25">
        <v>0</v>
      </c>
      <c r="AK3191" s="123">
        <v>0</v>
      </c>
      <c r="AL3191" s="25">
        <v>0</v>
      </c>
      <c r="AM3191" s="25">
        <v>0</v>
      </c>
      <c r="AN3191" s="25">
        <v>0</v>
      </c>
      <c r="AO3191" s="109"/>
      <c r="AP3191" s="25">
        <v>0</v>
      </c>
      <c r="AQ3191" s="25">
        <v>0</v>
      </c>
      <c r="AR3191" s="25">
        <v>0</v>
      </c>
      <c r="AS3191" s="25">
        <v>0</v>
      </c>
      <c r="AT3191" s="25">
        <v>0</v>
      </c>
      <c r="AU3191" s="25">
        <v>539.65499999999997</v>
      </c>
      <c r="AW3191" t="str">
        <f t="shared" si="257"/>
        <v>Lê Thu Huyền</v>
      </c>
      <c r="AX3191" s="27" t="str">
        <f t="shared" si="258"/>
        <v>Vũ Thị Thùy Lan</v>
      </c>
      <c r="AY3191" s="4" t="str">
        <f t="shared" si="259"/>
        <v>VIN+</v>
      </c>
    </row>
    <row r="3192" spans="1:51" outlineLevel="1" x14ac:dyDescent="0.25">
      <c r="A3192" s="4" t="s">
        <v>1104</v>
      </c>
      <c r="B3192" s="4" t="s">
        <v>797</v>
      </c>
      <c r="C3192" s="4" t="s">
        <v>5054</v>
      </c>
      <c r="D3192" s="11" t="s">
        <v>774</v>
      </c>
      <c r="E3192" s="32" t="s">
        <v>536</v>
      </c>
      <c r="F3192" s="11" t="s">
        <v>710</v>
      </c>
      <c r="G3192" s="35">
        <v>5297933</v>
      </c>
      <c r="H3192" s="4" t="s">
        <v>4454</v>
      </c>
      <c r="I3192" s="4"/>
      <c r="J3192" s="4"/>
      <c r="K3192" s="4"/>
      <c r="L3192" s="4"/>
      <c r="M3192" s="33"/>
      <c r="N3192" s="38"/>
      <c r="O3192" s="33"/>
      <c r="P3192" s="244">
        <f t="shared" si="256"/>
        <v>0</v>
      </c>
      <c r="Q3192" s="25"/>
      <c r="R3192" s="25"/>
      <c r="S3192" s="25"/>
      <c r="T3192" s="109"/>
      <c r="U3192" s="25"/>
      <c r="V3192" s="25"/>
      <c r="W3192" s="25"/>
      <c r="X3192" s="25">
        <v>0</v>
      </c>
      <c r="Y3192" s="25"/>
      <c r="Z3192" s="25">
        <v>0</v>
      </c>
      <c r="AA3192" s="109"/>
      <c r="AB3192" s="25">
        <v>0</v>
      </c>
      <c r="AC3192" s="25">
        <v>0</v>
      </c>
      <c r="AD3192" s="25">
        <v>0</v>
      </c>
      <c r="AE3192" s="25">
        <v>0</v>
      </c>
      <c r="AF3192" s="25">
        <v>0</v>
      </c>
      <c r="AG3192" s="25">
        <v>0</v>
      </c>
      <c r="AH3192" s="109"/>
      <c r="AI3192" s="25">
        <v>0</v>
      </c>
      <c r="AJ3192" s="25">
        <v>0</v>
      </c>
      <c r="AK3192" s="123">
        <v>0</v>
      </c>
      <c r="AL3192" s="25">
        <v>0</v>
      </c>
      <c r="AM3192" s="25">
        <v>0</v>
      </c>
      <c r="AN3192" s="25">
        <v>0</v>
      </c>
      <c r="AO3192" s="109"/>
      <c r="AP3192" s="25">
        <v>0</v>
      </c>
      <c r="AQ3192" s="25">
        <v>0</v>
      </c>
      <c r="AR3192" s="25">
        <v>0</v>
      </c>
      <c r="AS3192" s="25">
        <v>0</v>
      </c>
      <c r="AT3192" s="25">
        <v>0</v>
      </c>
      <c r="AU3192" s="25">
        <v>0</v>
      </c>
      <c r="AW3192" t="str">
        <f t="shared" si="257"/>
        <v>Lê Thu Huyền</v>
      </c>
      <c r="AX3192" s="27" t="str">
        <f t="shared" si="258"/>
        <v>Vũ Thị Thùy Lan</v>
      </c>
      <c r="AY3192" s="4" t="str">
        <f t="shared" si="259"/>
        <v>VIN+</v>
      </c>
    </row>
    <row r="3193" spans="1:51" outlineLevel="1" x14ac:dyDescent="0.25">
      <c r="A3193" s="4" t="s">
        <v>1104</v>
      </c>
      <c r="B3193" s="4" t="s">
        <v>797</v>
      </c>
      <c r="C3193" s="4" t="s">
        <v>5054</v>
      </c>
      <c r="D3193" s="11" t="s">
        <v>774</v>
      </c>
      <c r="E3193" s="32" t="s">
        <v>536</v>
      </c>
      <c r="F3193" s="11" t="s">
        <v>710</v>
      </c>
      <c r="G3193" s="35">
        <v>5299858</v>
      </c>
      <c r="H3193" s="4" t="s">
        <v>4455</v>
      </c>
      <c r="I3193" s="4"/>
      <c r="J3193" s="4"/>
      <c r="K3193" s="4"/>
      <c r="L3193" s="4"/>
      <c r="M3193" s="33"/>
      <c r="N3193" s="38"/>
      <c r="O3193" s="33"/>
      <c r="P3193" s="244">
        <f t="shared" si="256"/>
        <v>778.11900000000003</v>
      </c>
      <c r="Q3193" s="25"/>
      <c r="R3193" s="25"/>
      <c r="S3193" s="25"/>
      <c r="T3193" s="109"/>
      <c r="U3193" s="25"/>
      <c r="V3193" s="25"/>
      <c r="W3193" s="25"/>
      <c r="X3193" s="25">
        <v>0</v>
      </c>
      <c r="Y3193" s="25"/>
      <c r="Z3193" s="25">
        <v>0</v>
      </c>
      <c r="AA3193" s="109"/>
      <c r="AB3193" s="25">
        <v>0</v>
      </c>
      <c r="AC3193" s="25">
        <v>0</v>
      </c>
      <c r="AD3193" s="25">
        <v>0</v>
      </c>
      <c r="AE3193" s="25">
        <v>0</v>
      </c>
      <c r="AF3193" s="25">
        <v>0</v>
      </c>
      <c r="AG3193" s="25">
        <v>0</v>
      </c>
      <c r="AH3193" s="109"/>
      <c r="AI3193" s="25">
        <v>778.11900000000003</v>
      </c>
      <c r="AJ3193" s="25">
        <v>0</v>
      </c>
      <c r="AK3193" s="123">
        <v>0</v>
      </c>
      <c r="AL3193" s="25">
        <v>0</v>
      </c>
      <c r="AM3193" s="25">
        <v>0</v>
      </c>
      <c r="AN3193" s="25">
        <v>0</v>
      </c>
      <c r="AO3193" s="109"/>
      <c r="AP3193" s="25">
        <v>0</v>
      </c>
      <c r="AQ3193" s="25">
        <v>0</v>
      </c>
      <c r="AR3193" s="25">
        <v>0</v>
      </c>
      <c r="AS3193" s="25">
        <v>0</v>
      </c>
      <c r="AT3193" s="25">
        <v>0</v>
      </c>
      <c r="AU3193" s="25">
        <v>0</v>
      </c>
      <c r="AW3193" t="str">
        <f t="shared" si="257"/>
        <v>Lê Thu Huyền</v>
      </c>
      <c r="AX3193" s="27" t="str">
        <f t="shared" si="258"/>
        <v>Vũ Thị Thùy Lan</v>
      </c>
      <c r="AY3193" s="4" t="str">
        <f t="shared" si="259"/>
        <v>VIN+</v>
      </c>
    </row>
    <row r="3194" spans="1:51" outlineLevel="1" x14ac:dyDescent="0.25">
      <c r="A3194" s="4" t="s">
        <v>1104</v>
      </c>
      <c r="B3194" s="4" t="s">
        <v>797</v>
      </c>
      <c r="C3194" s="4" t="s">
        <v>5054</v>
      </c>
      <c r="D3194" s="11" t="s">
        <v>774</v>
      </c>
      <c r="E3194" s="32" t="s">
        <v>536</v>
      </c>
      <c r="F3194" s="11" t="s">
        <v>710</v>
      </c>
      <c r="G3194" s="35">
        <v>5132148</v>
      </c>
      <c r="H3194" s="4" t="s">
        <v>4456</v>
      </c>
      <c r="I3194" s="4"/>
      <c r="J3194" s="4"/>
      <c r="K3194" s="4"/>
      <c r="L3194" s="4"/>
      <c r="M3194" s="33"/>
      <c r="N3194" s="38"/>
      <c r="O3194" s="33"/>
      <c r="P3194" s="244">
        <f t="shared" si="256"/>
        <v>0</v>
      </c>
      <c r="Q3194" s="25"/>
      <c r="R3194" s="25"/>
      <c r="S3194" s="25"/>
      <c r="T3194" s="109"/>
      <c r="U3194" s="25"/>
      <c r="V3194" s="25"/>
      <c r="W3194" s="25"/>
      <c r="X3194" s="25">
        <v>0</v>
      </c>
      <c r="Y3194" s="25"/>
      <c r="Z3194" s="25">
        <v>0</v>
      </c>
      <c r="AA3194" s="109"/>
      <c r="AB3194" s="25">
        <v>0</v>
      </c>
      <c r="AC3194" s="25">
        <v>0</v>
      </c>
      <c r="AD3194" s="25">
        <v>0</v>
      </c>
      <c r="AE3194" s="25">
        <v>0</v>
      </c>
      <c r="AF3194" s="25">
        <v>0</v>
      </c>
      <c r="AG3194" s="25">
        <v>0</v>
      </c>
      <c r="AH3194" s="109"/>
      <c r="AI3194" s="25">
        <v>0</v>
      </c>
      <c r="AJ3194" s="25">
        <v>0</v>
      </c>
      <c r="AK3194" s="123">
        <v>0</v>
      </c>
      <c r="AL3194" s="25">
        <v>0</v>
      </c>
      <c r="AM3194" s="25">
        <v>0</v>
      </c>
      <c r="AN3194" s="25">
        <v>0</v>
      </c>
      <c r="AO3194" s="109"/>
      <c r="AP3194" s="25">
        <v>0</v>
      </c>
      <c r="AQ3194" s="25">
        <v>0</v>
      </c>
      <c r="AR3194" s="25">
        <v>0</v>
      </c>
      <c r="AS3194" s="25">
        <v>0</v>
      </c>
      <c r="AT3194" s="25">
        <v>0</v>
      </c>
      <c r="AU3194" s="25">
        <v>0</v>
      </c>
      <c r="AW3194" t="str">
        <f t="shared" si="257"/>
        <v>Lê Thu Huyền</v>
      </c>
      <c r="AX3194" s="27" t="str">
        <f t="shared" si="258"/>
        <v>Vũ Thị Thùy Lan</v>
      </c>
      <c r="AY3194" s="4" t="str">
        <f t="shared" si="259"/>
        <v>VIN+</v>
      </c>
    </row>
    <row r="3195" spans="1:51" outlineLevel="1" x14ac:dyDescent="0.25">
      <c r="A3195" s="4" t="s">
        <v>1104</v>
      </c>
      <c r="B3195" s="4" t="s">
        <v>797</v>
      </c>
      <c r="C3195" s="4" t="s">
        <v>5054</v>
      </c>
      <c r="D3195" s="11" t="s">
        <v>774</v>
      </c>
      <c r="E3195" s="32" t="s">
        <v>536</v>
      </c>
      <c r="F3195" s="11" t="s">
        <v>710</v>
      </c>
      <c r="G3195" s="35">
        <v>5271032</v>
      </c>
      <c r="H3195" s="4" t="s">
        <v>4457</v>
      </c>
      <c r="I3195" s="4"/>
      <c r="J3195" s="4"/>
      <c r="K3195" s="4"/>
      <c r="L3195" s="4"/>
      <c r="M3195" s="33"/>
      <c r="N3195" s="38"/>
      <c r="O3195" s="33"/>
      <c r="P3195" s="244">
        <f t="shared" si="256"/>
        <v>180.59800000000001</v>
      </c>
      <c r="Q3195" s="25"/>
      <c r="R3195" s="25"/>
      <c r="S3195" s="25"/>
      <c r="T3195" s="109"/>
      <c r="U3195" s="25"/>
      <c r="V3195" s="25"/>
      <c r="W3195" s="25"/>
      <c r="X3195" s="25">
        <v>0</v>
      </c>
      <c r="Y3195" s="25"/>
      <c r="Z3195" s="25">
        <v>0</v>
      </c>
      <c r="AA3195" s="109"/>
      <c r="AB3195" s="25">
        <v>0</v>
      </c>
      <c r="AC3195" s="25">
        <v>0</v>
      </c>
      <c r="AD3195" s="25">
        <v>0</v>
      </c>
      <c r="AE3195" s="25">
        <v>0</v>
      </c>
      <c r="AF3195" s="25">
        <v>0</v>
      </c>
      <c r="AG3195" s="25">
        <v>0</v>
      </c>
      <c r="AH3195" s="109"/>
      <c r="AI3195" s="25">
        <v>180.59800000000001</v>
      </c>
      <c r="AJ3195" s="25">
        <v>0</v>
      </c>
      <c r="AK3195" s="123">
        <v>0</v>
      </c>
      <c r="AL3195" s="25">
        <v>0</v>
      </c>
      <c r="AM3195" s="25">
        <v>0</v>
      </c>
      <c r="AN3195" s="25">
        <v>0</v>
      </c>
      <c r="AO3195" s="109"/>
      <c r="AP3195" s="25">
        <v>0</v>
      </c>
      <c r="AQ3195" s="25">
        <v>0</v>
      </c>
      <c r="AR3195" s="25">
        <v>0</v>
      </c>
      <c r="AS3195" s="25">
        <v>0</v>
      </c>
      <c r="AT3195" s="25">
        <v>0</v>
      </c>
      <c r="AU3195" s="25">
        <v>0</v>
      </c>
      <c r="AW3195" t="str">
        <f t="shared" si="257"/>
        <v>Lê Thu Huyền</v>
      </c>
      <c r="AX3195" s="27" t="str">
        <f t="shared" si="258"/>
        <v>Vũ Thị Thùy Lan</v>
      </c>
      <c r="AY3195" s="4" t="str">
        <f t="shared" si="259"/>
        <v>VIN+</v>
      </c>
    </row>
    <row r="3196" spans="1:51" outlineLevel="1" x14ac:dyDescent="0.25">
      <c r="A3196" s="4" t="s">
        <v>1104</v>
      </c>
      <c r="B3196" s="4" t="s">
        <v>797</v>
      </c>
      <c r="C3196" s="4" t="s">
        <v>5054</v>
      </c>
      <c r="D3196" s="11" t="s">
        <v>774</v>
      </c>
      <c r="E3196" s="32" t="s">
        <v>536</v>
      </c>
      <c r="F3196" s="11" t="s">
        <v>710</v>
      </c>
      <c r="G3196" s="35">
        <v>5298468</v>
      </c>
      <c r="H3196" s="4" t="s">
        <v>4458</v>
      </c>
      <c r="I3196" s="4"/>
      <c r="J3196" s="4"/>
      <c r="K3196" s="4"/>
      <c r="L3196" s="4"/>
      <c r="M3196" s="33"/>
      <c r="N3196" s="38"/>
      <c r="O3196" s="33"/>
      <c r="P3196" s="244">
        <f t="shared" si="256"/>
        <v>838.12300000000005</v>
      </c>
      <c r="Q3196" s="25"/>
      <c r="R3196" s="25"/>
      <c r="S3196" s="25"/>
      <c r="T3196" s="109"/>
      <c r="U3196" s="25"/>
      <c r="V3196" s="25"/>
      <c r="W3196" s="25"/>
      <c r="X3196" s="25">
        <v>0</v>
      </c>
      <c r="Y3196" s="25"/>
      <c r="Z3196" s="25">
        <v>0</v>
      </c>
      <c r="AA3196" s="109"/>
      <c r="AB3196" s="25">
        <v>0</v>
      </c>
      <c r="AC3196" s="25">
        <v>0</v>
      </c>
      <c r="AD3196" s="25">
        <v>0</v>
      </c>
      <c r="AE3196" s="25">
        <v>0</v>
      </c>
      <c r="AF3196" s="25">
        <v>0</v>
      </c>
      <c r="AG3196" s="25">
        <v>0</v>
      </c>
      <c r="AH3196" s="109"/>
      <c r="AI3196" s="25">
        <v>0</v>
      </c>
      <c r="AJ3196" s="25">
        <v>0</v>
      </c>
      <c r="AK3196" s="123">
        <v>0</v>
      </c>
      <c r="AL3196" s="25">
        <v>0</v>
      </c>
      <c r="AM3196" s="25">
        <v>0</v>
      </c>
      <c r="AN3196" s="25">
        <v>0</v>
      </c>
      <c r="AO3196" s="109"/>
      <c r="AP3196" s="25">
        <v>476.928</v>
      </c>
      <c r="AQ3196" s="25">
        <v>0</v>
      </c>
      <c r="AR3196" s="25">
        <v>0</v>
      </c>
      <c r="AS3196" s="25">
        <v>0</v>
      </c>
      <c r="AT3196" s="25">
        <v>361.19499999999999</v>
      </c>
      <c r="AU3196" s="25">
        <v>0</v>
      </c>
      <c r="AW3196" t="str">
        <f t="shared" si="257"/>
        <v>Lê Thu Huyền</v>
      </c>
      <c r="AX3196" s="27" t="str">
        <f t="shared" si="258"/>
        <v>Vũ Thị Thùy Lan</v>
      </c>
      <c r="AY3196" s="4" t="str">
        <f t="shared" si="259"/>
        <v>VIN+</v>
      </c>
    </row>
    <row r="3197" spans="1:51" outlineLevel="1" x14ac:dyDescent="0.25">
      <c r="A3197" s="4" t="s">
        <v>1104</v>
      </c>
      <c r="B3197" s="4" t="s">
        <v>797</v>
      </c>
      <c r="C3197" s="4" t="s">
        <v>5054</v>
      </c>
      <c r="D3197" s="11" t="s">
        <v>774</v>
      </c>
      <c r="E3197" s="32" t="s">
        <v>536</v>
      </c>
      <c r="F3197" s="11" t="s">
        <v>710</v>
      </c>
      <c r="G3197" s="35">
        <v>5136241</v>
      </c>
      <c r="H3197" s="4" t="s">
        <v>4459</v>
      </c>
      <c r="I3197" s="4"/>
      <c r="J3197" s="4"/>
      <c r="K3197" s="4"/>
      <c r="L3197" s="4"/>
      <c r="M3197" s="33"/>
      <c r="N3197" s="38"/>
      <c r="O3197" s="33"/>
      <c r="P3197" s="244">
        <f t="shared" si="256"/>
        <v>238.464</v>
      </c>
      <c r="Q3197" s="25"/>
      <c r="R3197" s="25"/>
      <c r="S3197" s="25"/>
      <c r="T3197" s="109"/>
      <c r="U3197" s="25"/>
      <c r="V3197" s="25"/>
      <c r="W3197" s="25"/>
      <c r="X3197" s="25">
        <v>0</v>
      </c>
      <c r="Y3197" s="25"/>
      <c r="Z3197" s="25">
        <v>0</v>
      </c>
      <c r="AA3197" s="109"/>
      <c r="AB3197" s="25">
        <v>0</v>
      </c>
      <c r="AC3197" s="25">
        <v>0</v>
      </c>
      <c r="AD3197" s="25">
        <v>0</v>
      </c>
      <c r="AE3197" s="25">
        <v>0</v>
      </c>
      <c r="AF3197" s="25">
        <v>0</v>
      </c>
      <c r="AG3197" s="25">
        <v>0</v>
      </c>
      <c r="AH3197" s="109"/>
      <c r="AI3197" s="25">
        <v>0</v>
      </c>
      <c r="AJ3197" s="25">
        <v>0</v>
      </c>
      <c r="AK3197" s="123">
        <v>0</v>
      </c>
      <c r="AL3197" s="25">
        <v>0</v>
      </c>
      <c r="AM3197" s="25">
        <v>0</v>
      </c>
      <c r="AN3197" s="25">
        <v>0</v>
      </c>
      <c r="AO3197" s="109"/>
      <c r="AP3197" s="25">
        <v>238.464</v>
      </c>
      <c r="AQ3197" s="25">
        <v>0</v>
      </c>
      <c r="AR3197" s="25">
        <v>0</v>
      </c>
      <c r="AS3197" s="25">
        <v>0</v>
      </c>
      <c r="AT3197" s="25">
        <v>0</v>
      </c>
      <c r="AU3197" s="25">
        <v>0</v>
      </c>
      <c r="AW3197" t="str">
        <f t="shared" si="257"/>
        <v>Lê Thu Huyền</v>
      </c>
      <c r="AX3197" s="27" t="str">
        <f t="shared" si="258"/>
        <v>Vũ Thị Thùy Lan</v>
      </c>
      <c r="AY3197" s="4" t="str">
        <f t="shared" si="259"/>
        <v>VIN+</v>
      </c>
    </row>
    <row r="3198" spans="1:51" outlineLevel="1" x14ac:dyDescent="0.25">
      <c r="A3198" s="4" t="s">
        <v>1104</v>
      </c>
      <c r="B3198" s="4" t="s">
        <v>797</v>
      </c>
      <c r="C3198" s="4" t="s">
        <v>5054</v>
      </c>
      <c r="D3198" s="11" t="s">
        <v>774</v>
      </c>
      <c r="E3198" s="32" t="s">
        <v>536</v>
      </c>
      <c r="F3198" s="11" t="s">
        <v>710</v>
      </c>
      <c r="G3198" s="35">
        <v>5299173</v>
      </c>
      <c r="H3198" s="4" t="s">
        <v>4460</v>
      </c>
      <c r="I3198" s="4"/>
      <c r="J3198" s="4"/>
      <c r="K3198" s="4"/>
      <c r="L3198" s="4"/>
      <c r="M3198" s="33"/>
      <c r="N3198" s="38"/>
      <c r="O3198" s="33"/>
      <c r="P3198" s="244">
        <f t="shared" si="256"/>
        <v>0</v>
      </c>
      <c r="Q3198" s="25"/>
      <c r="R3198" s="25"/>
      <c r="S3198" s="25"/>
      <c r="T3198" s="109"/>
      <c r="U3198" s="25"/>
      <c r="V3198" s="25"/>
      <c r="W3198" s="25"/>
      <c r="X3198" s="25">
        <v>0</v>
      </c>
      <c r="Y3198" s="25"/>
      <c r="Z3198" s="25">
        <v>0</v>
      </c>
      <c r="AA3198" s="109"/>
      <c r="AB3198" s="25">
        <v>0</v>
      </c>
      <c r="AC3198" s="25">
        <v>0</v>
      </c>
      <c r="AD3198" s="25">
        <v>0</v>
      </c>
      <c r="AE3198" s="25">
        <v>0</v>
      </c>
      <c r="AF3198" s="25">
        <v>0</v>
      </c>
      <c r="AG3198" s="25">
        <v>0</v>
      </c>
      <c r="AH3198" s="109"/>
      <c r="AI3198" s="25">
        <v>0</v>
      </c>
      <c r="AJ3198" s="25">
        <v>0</v>
      </c>
      <c r="AK3198" s="123">
        <v>0</v>
      </c>
      <c r="AL3198" s="25">
        <v>0</v>
      </c>
      <c r="AM3198" s="25">
        <v>0</v>
      </c>
      <c r="AN3198" s="25">
        <v>0</v>
      </c>
      <c r="AO3198" s="109"/>
      <c r="AP3198" s="25">
        <v>0</v>
      </c>
      <c r="AQ3198" s="25">
        <v>0</v>
      </c>
      <c r="AR3198" s="25">
        <v>0</v>
      </c>
      <c r="AS3198" s="25">
        <v>0</v>
      </c>
      <c r="AT3198" s="25">
        <v>0</v>
      </c>
      <c r="AU3198" s="25">
        <v>0</v>
      </c>
      <c r="AW3198" t="str">
        <f t="shared" si="257"/>
        <v>Lê Thu Huyền</v>
      </c>
      <c r="AX3198" s="27" t="str">
        <f t="shared" si="258"/>
        <v>Vũ Thị Thùy Lan</v>
      </c>
      <c r="AY3198" s="4" t="str">
        <f t="shared" si="259"/>
        <v>VIN+</v>
      </c>
    </row>
    <row r="3199" spans="1:51" outlineLevel="1" x14ac:dyDescent="0.25">
      <c r="A3199" s="4" t="s">
        <v>1104</v>
      </c>
      <c r="B3199" s="4" t="s">
        <v>797</v>
      </c>
      <c r="C3199" s="4" t="s">
        <v>5054</v>
      </c>
      <c r="D3199" s="11" t="s">
        <v>774</v>
      </c>
      <c r="E3199" s="32" t="s">
        <v>536</v>
      </c>
      <c r="F3199" s="11" t="s">
        <v>710</v>
      </c>
      <c r="G3199" s="35">
        <v>5336201</v>
      </c>
      <c r="H3199" s="4" t="s">
        <v>4461</v>
      </c>
      <c r="I3199" s="4"/>
      <c r="J3199" s="4"/>
      <c r="K3199" s="4"/>
      <c r="L3199" s="4"/>
      <c r="M3199" s="33"/>
      <c r="N3199" s="38"/>
      <c r="O3199" s="33"/>
      <c r="P3199" s="244">
        <f t="shared" si="256"/>
        <v>303.49700000000001</v>
      </c>
      <c r="Q3199" s="25"/>
      <c r="R3199" s="25"/>
      <c r="S3199" s="25"/>
      <c r="T3199" s="109"/>
      <c r="U3199" s="25"/>
      <c r="V3199" s="25"/>
      <c r="W3199" s="25"/>
      <c r="X3199" s="25">
        <v>0</v>
      </c>
      <c r="Y3199" s="25"/>
      <c r="Z3199" s="25">
        <v>0</v>
      </c>
      <c r="AA3199" s="109"/>
      <c r="AB3199" s="25">
        <v>0</v>
      </c>
      <c r="AC3199" s="25">
        <v>0</v>
      </c>
      <c r="AD3199" s="25">
        <v>0</v>
      </c>
      <c r="AE3199" s="25">
        <v>0</v>
      </c>
      <c r="AF3199" s="25">
        <v>0</v>
      </c>
      <c r="AG3199" s="25">
        <v>0</v>
      </c>
      <c r="AH3199" s="109"/>
      <c r="AI3199" s="25">
        <v>0</v>
      </c>
      <c r="AJ3199" s="25">
        <v>0</v>
      </c>
      <c r="AK3199" s="123">
        <v>0</v>
      </c>
      <c r="AL3199" s="25">
        <v>0</v>
      </c>
      <c r="AM3199" s="25">
        <v>0</v>
      </c>
      <c r="AN3199" s="25">
        <v>0</v>
      </c>
      <c r="AO3199" s="109"/>
      <c r="AP3199" s="25">
        <v>0</v>
      </c>
      <c r="AQ3199" s="25">
        <v>303.49700000000001</v>
      </c>
      <c r="AR3199" s="25">
        <v>0</v>
      </c>
      <c r="AS3199" s="25">
        <v>0</v>
      </c>
      <c r="AT3199" s="25">
        <v>0</v>
      </c>
      <c r="AU3199" s="25">
        <v>0</v>
      </c>
      <c r="AW3199" t="str">
        <f t="shared" si="257"/>
        <v>Lê Thu Huyền</v>
      </c>
      <c r="AX3199" s="27" t="str">
        <f t="shared" si="258"/>
        <v>Vũ Thị Thùy Lan</v>
      </c>
      <c r="AY3199" s="4" t="str">
        <f t="shared" si="259"/>
        <v>VIN+</v>
      </c>
    </row>
    <row r="3200" spans="1:51" outlineLevel="1" x14ac:dyDescent="0.25">
      <c r="A3200" s="4" t="s">
        <v>1104</v>
      </c>
      <c r="B3200" s="4" t="s">
        <v>797</v>
      </c>
      <c r="C3200" s="4" t="s">
        <v>5054</v>
      </c>
      <c r="D3200" s="11" t="s">
        <v>774</v>
      </c>
      <c r="E3200" s="32" t="s">
        <v>536</v>
      </c>
      <c r="F3200" s="11" t="s">
        <v>710</v>
      </c>
      <c r="G3200" s="35">
        <v>5335378</v>
      </c>
      <c r="H3200" s="4" t="s">
        <v>4462</v>
      </c>
      <c r="I3200" s="4"/>
      <c r="J3200" s="4"/>
      <c r="K3200" s="4"/>
      <c r="L3200" s="4"/>
      <c r="M3200" s="33"/>
      <c r="N3200" s="38"/>
      <c r="O3200" s="33"/>
      <c r="P3200" s="244">
        <f t="shared" si="256"/>
        <v>476.928</v>
      </c>
      <c r="Q3200" s="25"/>
      <c r="R3200" s="25"/>
      <c r="S3200" s="25"/>
      <c r="T3200" s="109"/>
      <c r="U3200" s="25"/>
      <c r="V3200" s="25"/>
      <c r="W3200" s="25"/>
      <c r="X3200" s="25">
        <v>0</v>
      </c>
      <c r="Y3200" s="25"/>
      <c r="Z3200" s="25">
        <v>0</v>
      </c>
      <c r="AA3200" s="109"/>
      <c r="AB3200" s="25">
        <v>0</v>
      </c>
      <c r="AC3200" s="25">
        <v>0</v>
      </c>
      <c r="AD3200" s="25">
        <v>0</v>
      </c>
      <c r="AE3200" s="25">
        <v>0</v>
      </c>
      <c r="AF3200" s="25">
        <v>0</v>
      </c>
      <c r="AG3200" s="25">
        <v>0</v>
      </c>
      <c r="AH3200" s="109"/>
      <c r="AI3200" s="25">
        <v>0</v>
      </c>
      <c r="AJ3200" s="25">
        <v>0</v>
      </c>
      <c r="AK3200" s="123">
        <v>0</v>
      </c>
      <c r="AL3200" s="25">
        <v>0</v>
      </c>
      <c r="AM3200" s="25">
        <v>0</v>
      </c>
      <c r="AN3200" s="25">
        <v>0</v>
      </c>
      <c r="AO3200" s="109"/>
      <c r="AP3200" s="25">
        <v>0</v>
      </c>
      <c r="AQ3200" s="25">
        <v>476.928</v>
      </c>
      <c r="AR3200" s="25">
        <v>0</v>
      </c>
      <c r="AS3200" s="25">
        <v>0</v>
      </c>
      <c r="AT3200" s="25">
        <v>0</v>
      </c>
      <c r="AU3200" s="25">
        <v>0</v>
      </c>
      <c r="AW3200" t="str">
        <f t="shared" si="257"/>
        <v>Lê Thu Huyền</v>
      </c>
      <c r="AX3200" s="27" t="str">
        <f t="shared" si="258"/>
        <v>Vũ Thị Thùy Lan</v>
      </c>
      <c r="AY3200" s="4" t="str">
        <f t="shared" si="259"/>
        <v>VIN+</v>
      </c>
    </row>
    <row r="3201" spans="1:51" outlineLevel="1" x14ac:dyDescent="0.25">
      <c r="A3201" s="4" t="s">
        <v>1104</v>
      </c>
      <c r="B3201" s="4" t="s">
        <v>797</v>
      </c>
      <c r="C3201" s="4" t="s">
        <v>5054</v>
      </c>
      <c r="D3201" s="11" t="s">
        <v>774</v>
      </c>
      <c r="E3201" s="32" t="s">
        <v>536</v>
      </c>
      <c r="F3201" s="11" t="s">
        <v>710</v>
      </c>
      <c r="G3201" s="35">
        <v>5336135</v>
      </c>
      <c r="H3201" s="4" t="s">
        <v>4463</v>
      </c>
      <c r="I3201" s="4"/>
      <c r="J3201" s="4"/>
      <c r="K3201" s="4"/>
      <c r="L3201" s="4"/>
      <c r="M3201" s="33"/>
      <c r="N3201" s="38"/>
      <c r="O3201" s="33"/>
      <c r="P3201" s="244">
        <f t="shared" si="256"/>
        <v>0</v>
      </c>
      <c r="Q3201" s="25"/>
      <c r="R3201" s="25"/>
      <c r="S3201" s="25"/>
      <c r="T3201" s="109"/>
      <c r="U3201" s="25"/>
      <c r="V3201" s="25"/>
      <c r="W3201" s="25"/>
      <c r="X3201" s="25">
        <v>0</v>
      </c>
      <c r="Y3201" s="25"/>
      <c r="Z3201" s="25">
        <v>0</v>
      </c>
      <c r="AA3201" s="109"/>
      <c r="AB3201" s="25">
        <v>0</v>
      </c>
      <c r="AC3201" s="25">
        <v>0</v>
      </c>
      <c r="AD3201" s="25">
        <v>0</v>
      </c>
      <c r="AE3201" s="25">
        <v>0</v>
      </c>
      <c r="AF3201" s="25">
        <v>0</v>
      </c>
      <c r="AG3201" s="25">
        <v>0</v>
      </c>
      <c r="AH3201" s="109"/>
      <c r="AI3201" s="25">
        <v>0</v>
      </c>
      <c r="AJ3201" s="25">
        <v>0</v>
      </c>
      <c r="AK3201" s="123">
        <v>0</v>
      </c>
      <c r="AL3201" s="25">
        <v>0</v>
      </c>
      <c r="AM3201" s="25">
        <v>0</v>
      </c>
      <c r="AN3201" s="25">
        <v>0</v>
      </c>
      <c r="AO3201" s="109"/>
      <c r="AP3201" s="25">
        <v>0</v>
      </c>
      <c r="AQ3201" s="25">
        <v>0</v>
      </c>
      <c r="AR3201" s="25">
        <v>0</v>
      </c>
      <c r="AS3201" s="25">
        <v>0</v>
      </c>
      <c r="AT3201" s="25">
        <v>0</v>
      </c>
      <c r="AU3201" s="25">
        <v>0</v>
      </c>
      <c r="AW3201" t="str">
        <f t="shared" si="257"/>
        <v>Lê Thu Huyền</v>
      </c>
      <c r="AX3201" s="27" t="str">
        <f t="shared" si="258"/>
        <v>Vũ Thị Thùy Lan</v>
      </c>
      <c r="AY3201" s="4" t="str">
        <f t="shared" si="259"/>
        <v>VIN+</v>
      </c>
    </row>
    <row r="3202" spans="1:51" outlineLevel="1" x14ac:dyDescent="0.25">
      <c r="A3202" s="4" t="s">
        <v>1104</v>
      </c>
      <c r="B3202" s="4" t="s">
        <v>797</v>
      </c>
      <c r="C3202" s="4" t="s">
        <v>5054</v>
      </c>
      <c r="D3202" s="11" t="s">
        <v>774</v>
      </c>
      <c r="E3202" s="32" t="s">
        <v>536</v>
      </c>
      <c r="F3202" s="11" t="s">
        <v>710</v>
      </c>
      <c r="G3202" s="35">
        <v>5133507</v>
      </c>
      <c r="H3202" s="4" t="s">
        <v>4464</v>
      </c>
      <c r="I3202" s="4"/>
      <c r="J3202" s="4"/>
      <c r="K3202" s="4"/>
      <c r="L3202" s="4"/>
      <c r="M3202" s="33"/>
      <c r="N3202" s="38"/>
      <c r="O3202" s="33"/>
      <c r="P3202" s="244">
        <f t="shared" si="256"/>
        <v>541.96100000000001</v>
      </c>
      <c r="Q3202" s="25"/>
      <c r="R3202" s="25"/>
      <c r="S3202" s="25"/>
      <c r="T3202" s="109"/>
      <c r="U3202" s="25"/>
      <c r="V3202" s="25"/>
      <c r="W3202" s="25"/>
      <c r="X3202" s="25">
        <v>0</v>
      </c>
      <c r="Y3202" s="25"/>
      <c r="Z3202" s="25">
        <v>0</v>
      </c>
      <c r="AA3202" s="109"/>
      <c r="AB3202" s="25">
        <v>0</v>
      </c>
      <c r="AC3202" s="25">
        <v>0</v>
      </c>
      <c r="AD3202" s="25">
        <v>0</v>
      </c>
      <c r="AE3202" s="25">
        <v>0</v>
      </c>
      <c r="AF3202" s="25">
        <v>0</v>
      </c>
      <c r="AG3202" s="25">
        <v>0</v>
      </c>
      <c r="AH3202" s="109"/>
      <c r="AI3202" s="25">
        <v>0</v>
      </c>
      <c r="AJ3202" s="25">
        <v>0</v>
      </c>
      <c r="AK3202" s="123">
        <v>0</v>
      </c>
      <c r="AL3202" s="25">
        <v>0</v>
      </c>
      <c r="AM3202" s="25">
        <v>0</v>
      </c>
      <c r="AN3202" s="25">
        <v>0</v>
      </c>
      <c r="AO3202" s="109"/>
      <c r="AP3202" s="25">
        <v>0</v>
      </c>
      <c r="AQ3202" s="25">
        <v>238.464</v>
      </c>
      <c r="AR3202" s="25">
        <v>0</v>
      </c>
      <c r="AS3202" s="25">
        <v>0</v>
      </c>
      <c r="AT3202" s="25">
        <v>0</v>
      </c>
      <c r="AU3202" s="25">
        <v>303.49700000000001</v>
      </c>
      <c r="AW3202" t="str">
        <f t="shared" si="257"/>
        <v>Lê Thu Huyền</v>
      </c>
      <c r="AX3202" s="27" t="str">
        <f t="shared" si="258"/>
        <v>Vũ Thị Thùy Lan</v>
      </c>
      <c r="AY3202" s="4" t="str">
        <f t="shared" si="259"/>
        <v>VIN+</v>
      </c>
    </row>
    <row r="3203" spans="1:51" outlineLevel="1" x14ac:dyDescent="0.25">
      <c r="A3203" s="4" t="s">
        <v>1104</v>
      </c>
      <c r="B3203" s="4" t="s">
        <v>797</v>
      </c>
      <c r="C3203" s="4" t="s">
        <v>5054</v>
      </c>
      <c r="D3203" s="11" t="s">
        <v>774</v>
      </c>
      <c r="E3203" s="32" t="s">
        <v>536</v>
      </c>
      <c r="F3203" s="11" t="s">
        <v>710</v>
      </c>
      <c r="G3203" s="35">
        <v>5336917</v>
      </c>
      <c r="H3203" s="4" t="s">
        <v>4465</v>
      </c>
      <c r="I3203" s="4"/>
      <c r="J3203" s="4"/>
      <c r="K3203" s="4"/>
      <c r="L3203" s="4"/>
      <c r="M3203" s="33"/>
      <c r="N3203" s="38"/>
      <c r="O3203" s="33"/>
      <c r="P3203" s="244">
        <f t="shared" si="256"/>
        <v>238.464</v>
      </c>
      <c r="Q3203" s="25"/>
      <c r="R3203" s="25"/>
      <c r="S3203" s="25"/>
      <c r="T3203" s="109"/>
      <c r="U3203" s="25"/>
      <c r="V3203" s="25"/>
      <c r="W3203" s="25"/>
      <c r="X3203" s="25">
        <v>0</v>
      </c>
      <c r="Y3203" s="25"/>
      <c r="Z3203" s="25">
        <v>0</v>
      </c>
      <c r="AA3203" s="109"/>
      <c r="AB3203" s="25">
        <v>0</v>
      </c>
      <c r="AC3203" s="25">
        <v>0</v>
      </c>
      <c r="AD3203" s="25">
        <v>0</v>
      </c>
      <c r="AE3203" s="25">
        <v>0</v>
      </c>
      <c r="AF3203" s="25">
        <v>0</v>
      </c>
      <c r="AG3203" s="25">
        <v>0</v>
      </c>
      <c r="AH3203" s="109"/>
      <c r="AI3203" s="25">
        <v>0</v>
      </c>
      <c r="AJ3203" s="25">
        <v>0</v>
      </c>
      <c r="AK3203" s="123">
        <v>0</v>
      </c>
      <c r="AL3203" s="25">
        <v>0</v>
      </c>
      <c r="AM3203" s="25">
        <v>0</v>
      </c>
      <c r="AN3203" s="25">
        <v>0</v>
      </c>
      <c r="AO3203" s="109"/>
      <c r="AP3203" s="25">
        <v>238.464</v>
      </c>
      <c r="AQ3203" s="25">
        <v>0</v>
      </c>
      <c r="AR3203" s="25">
        <v>0</v>
      </c>
      <c r="AS3203" s="25">
        <v>0</v>
      </c>
      <c r="AT3203" s="25">
        <v>0</v>
      </c>
      <c r="AU3203" s="25">
        <v>0</v>
      </c>
      <c r="AW3203" t="str">
        <f t="shared" si="257"/>
        <v>Lê Thu Huyền</v>
      </c>
      <c r="AX3203" s="27" t="str">
        <f t="shared" si="258"/>
        <v>Vũ Thị Thùy Lan</v>
      </c>
      <c r="AY3203" s="4" t="str">
        <f t="shared" si="259"/>
        <v>VIN+</v>
      </c>
    </row>
    <row r="3204" spans="1:51" outlineLevel="1" x14ac:dyDescent="0.25">
      <c r="A3204" s="4" t="s">
        <v>1104</v>
      </c>
      <c r="B3204" s="4" t="s">
        <v>797</v>
      </c>
      <c r="C3204" s="4" t="s">
        <v>5054</v>
      </c>
      <c r="D3204" s="11" t="s">
        <v>774</v>
      </c>
      <c r="E3204" s="32" t="s">
        <v>536</v>
      </c>
      <c r="F3204" s="11" t="s">
        <v>710</v>
      </c>
      <c r="G3204" s="35">
        <v>5271025</v>
      </c>
      <c r="H3204" s="4" t="s">
        <v>4466</v>
      </c>
      <c r="I3204" s="4"/>
      <c r="J3204" s="4"/>
      <c r="K3204" s="4"/>
      <c r="L3204" s="4"/>
      <c r="M3204" s="33"/>
      <c r="N3204" s="38"/>
      <c r="O3204" s="33"/>
      <c r="P3204" s="244">
        <f t="shared" si="256"/>
        <v>419.06200000000001</v>
      </c>
      <c r="Q3204" s="25"/>
      <c r="R3204" s="25"/>
      <c r="S3204" s="25"/>
      <c r="T3204" s="109"/>
      <c r="U3204" s="25"/>
      <c r="V3204" s="25"/>
      <c r="W3204" s="25"/>
      <c r="X3204" s="25">
        <v>0</v>
      </c>
      <c r="Y3204" s="25"/>
      <c r="Z3204" s="25">
        <v>0</v>
      </c>
      <c r="AA3204" s="109"/>
      <c r="AB3204" s="25">
        <v>0</v>
      </c>
      <c r="AC3204" s="25">
        <v>0</v>
      </c>
      <c r="AD3204" s="25">
        <v>0</v>
      </c>
      <c r="AE3204" s="25">
        <v>0</v>
      </c>
      <c r="AF3204" s="25">
        <v>0</v>
      </c>
      <c r="AG3204" s="25">
        <v>0</v>
      </c>
      <c r="AH3204" s="109"/>
      <c r="AI3204" s="25">
        <v>419.06200000000001</v>
      </c>
      <c r="AJ3204" s="25">
        <v>0</v>
      </c>
      <c r="AK3204" s="123">
        <v>0</v>
      </c>
      <c r="AL3204" s="25">
        <v>0</v>
      </c>
      <c r="AM3204" s="25">
        <v>0</v>
      </c>
      <c r="AN3204" s="25">
        <v>0</v>
      </c>
      <c r="AO3204" s="109"/>
      <c r="AP3204" s="25">
        <v>0</v>
      </c>
      <c r="AQ3204" s="25">
        <v>0</v>
      </c>
      <c r="AR3204" s="25">
        <v>0</v>
      </c>
      <c r="AS3204" s="25">
        <v>0</v>
      </c>
      <c r="AT3204" s="25">
        <v>0</v>
      </c>
      <c r="AU3204" s="25">
        <v>0</v>
      </c>
      <c r="AW3204" t="str">
        <f t="shared" si="257"/>
        <v>Lê Thu Huyền</v>
      </c>
      <c r="AX3204" s="27" t="str">
        <f t="shared" si="258"/>
        <v>Vũ Thị Thùy Lan</v>
      </c>
      <c r="AY3204" s="4" t="str">
        <f t="shared" si="259"/>
        <v>VIN+</v>
      </c>
    </row>
    <row r="3205" spans="1:51" outlineLevel="1" x14ac:dyDescent="0.25">
      <c r="A3205" s="4" t="s">
        <v>1104</v>
      </c>
      <c r="B3205" s="4" t="s">
        <v>797</v>
      </c>
      <c r="C3205" s="4" t="s">
        <v>5054</v>
      </c>
      <c r="D3205" s="11" t="s">
        <v>774</v>
      </c>
      <c r="E3205" s="32" t="s">
        <v>536</v>
      </c>
      <c r="F3205" s="11" t="s">
        <v>710</v>
      </c>
      <c r="G3205" s="35">
        <v>5336924</v>
      </c>
      <c r="H3205" s="4" t="s">
        <v>4467</v>
      </c>
      <c r="I3205" s="4"/>
      <c r="J3205" s="4"/>
      <c r="K3205" s="4"/>
      <c r="L3205" s="4"/>
      <c r="M3205" s="33"/>
      <c r="N3205" s="38"/>
      <c r="O3205" s="33"/>
      <c r="P3205" s="244">
        <f t="shared" si="256"/>
        <v>0</v>
      </c>
      <c r="Q3205" s="25"/>
      <c r="R3205" s="25"/>
      <c r="S3205" s="25"/>
      <c r="T3205" s="109"/>
      <c r="U3205" s="25"/>
      <c r="V3205" s="25"/>
      <c r="W3205" s="25"/>
      <c r="X3205" s="25">
        <v>0</v>
      </c>
      <c r="Y3205" s="25"/>
      <c r="Z3205" s="25">
        <v>0</v>
      </c>
      <c r="AA3205" s="109"/>
      <c r="AB3205" s="25">
        <v>0</v>
      </c>
      <c r="AC3205" s="25">
        <v>0</v>
      </c>
      <c r="AD3205" s="25">
        <v>0</v>
      </c>
      <c r="AE3205" s="25">
        <v>0</v>
      </c>
      <c r="AF3205" s="25">
        <v>0</v>
      </c>
      <c r="AG3205" s="25">
        <v>0</v>
      </c>
      <c r="AH3205" s="109"/>
      <c r="AI3205" s="25">
        <v>0</v>
      </c>
      <c r="AJ3205" s="25">
        <v>0</v>
      </c>
      <c r="AK3205" s="123">
        <v>0</v>
      </c>
      <c r="AL3205" s="25">
        <v>0</v>
      </c>
      <c r="AM3205" s="25">
        <v>0</v>
      </c>
      <c r="AN3205" s="25">
        <v>0</v>
      </c>
      <c r="AO3205" s="109"/>
      <c r="AP3205" s="25">
        <v>0</v>
      </c>
      <c r="AQ3205" s="25">
        <v>0</v>
      </c>
      <c r="AR3205" s="25">
        <v>0</v>
      </c>
      <c r="AS3205" s="25">
        <v>0</v>
      </c>
      <c r="AT3205" s="25">
        <v>0</v>
      </c>
      <c r="AU3205" s="25">
        <v>0</v>
      </c>
      <c r="AW3205" t="str">
        <f t="shared" si="257"/>
        <v>Lê Thu Huyền</v>
      </c>
      <c r="AX3205" s="27" t="str">
        <f t="shared" si="258"/>
        <v>Vũ Thị Thùy Lan</v>
      </c>
      <c r="AY3205" s="4" t="str">
        <f t="shared" si="259"/>
        <v>VIN+</v>
      </c>
    </row>
    <row r="3206" spans="1:51" outlineLevel="1" x14ac:dyDescent="0.25">
      <c r="A3206" s="4" t="s">
        <v>1104</v>
      </c>
      <c r="B3206" s="4" t="s">
        <v>797</v>
      </c>
      <c r="C3206" s="4" t="s">
        <v>5054</v>
      </c>
      <c r="D3206" s="11" t="s">
        <v>774</v>
      </c>
      <c r="E3206" s="32" t="s">
        <v>536</v>
      </c>
      <c r="F3206" s="11" t="s">
        <v>710</v>
      </c>
      <c r="G3206" s="35">
        <v>5137219</v>
      </c>
      <c r="H3206" s="4" t="s">
        <v>4468</v>
      </c>
      <c r="I3206" s="4"/>
      <c r="J3206" s="4"/>
      <c r="K3206" s="4"/>
      <c r="L3206" s="4"/>
      <c r="M3206" s="33"/>
      <c r="N3206" s="38"/>
      <c r="O3206" s="33"/>
      <c r="P3206" s="244">
        <f t="shared" si="256"/>
        <v>599.66000000000008</v>
      </c>
      <c r="Q3206" s="25"/>
      <c r="R3206" s="25"/>
      <c r="S3206" s="25"/>
      <c r="T3206" s="109"/>
      <c r="U3206" s="25"/>
      <c r="V3206" s="25"/>
      <c r="W3206" s="25"/>
      <c r="X3206" s="25">
        <v>0</v>
      </c>
      <c r="Y3206" s="25"/>
      <c r="Z3206" s="25">
        <v>0</v>
      </c>
      <c r="AA3206" s="109"/>
      <c r="AB3206" s="25">
        <v>0</v>
      </c>
      <c r="AC3206" s="25">
        <v>0</v>
      </c>
      <c r="AD3206" s="25">
        <v>0</v>
      </c>
      <c r="AE3206" s="25">
        <v>0</v>
      </c>
      <c r="AF3206" s="25">
        <v>0</v>
      </c>
      <c r="AG3206" s="25">
        <v>0</v>
      </c>
      <c r="AH3206" s="109"/>
      <c r="AI3206" s="25">
        <v>0</v>
      </c>
      <c r="AJ3206" s="25">
        <v>0</v>
      </c>
      <c r="AK3206" s="123">
        <v>0</v>
      </c>
      <c r="AL3206" s="25">
        <v>0</v>
      </c>
      <c r="AM3206" s="25">
        <v>0</v>
      </c>
      <c r="AN3206" s="25">
        <v>0</v>
      </c>
      <c r="AO3206" s="109"/>
      <c r="AP3206" s="25">
        <v>419.06200000000001</v>
      </c>
      <c r="AQ3206" s="25">
        <v>0</v>
      </c>
      <c r="AR3206" s="25">
        <v>0</v>
      </c>
      <c r="AS3206" s="25">
        <v>0</v>
      </c>
      <c r="AT3206" s="25">
        <v>0</v>
      </c>
      <c r="AU3206" s="25">
        <v>180.59800000000001</v>
      </c>
      <c r="AW3206" t="str">
        <f t="shared" si="257"/>
        <v>Lê Thu Huyền</v>
      </c>
      <c r="AX3206" s="27" t="str">
        <f t="shared" si="258"/>
        <v>Vũ Thị Thùy Lan</v>
      </c>
      <c r="AY3206" s="4" t="str">
        <f t="shared" si="259"/>
        <v>VIN+</v>
      </c>
    </row>
    <row r="3207" spans="1:51" outlineLevel="1" x14ac:dyDescent="0.25">
      <c r="A3207" s="4" t="s">
        <v>1104</v>
      </c>
      <c r="B3207" s="4" t="s">
        <v>797</v>
      </c>
      <c r="C3207" s="4" t="s">
        <v>5054</v>
      </c>
      <c r="D3207" s="11" t="s">
        <v>774</v>
      </c>
      <c r="E3207" s="32" t="s">
        <v>536</v>
      </c>
      <c r="F3207" s="11" t="s">
        <v>710</v>
      </c>
      <c r="G3207" s="35">
        <v>5296408</v>
      </c>
      <c r="H3207" s="4" t="s">
        <v>4469</v>
      </c>
      <c r="I3207" s="4"/>
      <c r="J3207" s="4"/>
      <c r="K3207" s="4"/>
      <c r="L3207" s="4"/>
      <c r="M3207" s="33"/>
      <c r="N3207" s="38"/>
      <c r="O3207" s="33"/>
      <c r="P3207" s="244">
        <f t="shared" si="256"/>
        <v>0</v>
      </c>
      <c r="Q3207" s="25"/>
      <c r="R3207" s="25"/>
      <c r="S3207" s="25"/>
      <c r="T3207" s="109"/>
      <c r="U3207" s="25"/>
      <c r="V3207" s="25"/>
      <c r="W3207" s="25"/>
      <c r="X3207" s="25">
        <v>0</v>
      </c>
      <c r="Y3207" s="25"/>
      <c r="Z3207" s="25">
        <v>0</v>
      </c>
      <c r="AA3207" s="109"/>
      <c r="AB3207" s="25">
        <v>0</v>
      </c>
      <c r="AC3207" s="25">
        <v>0</v>
      </c>
      <c r="AD3207" s="25">
        <v>0</v>
      </c>
      <c r="AE3207" s="25">
        <v>0</v>
      </c>
      <c r="AF3207" s="25">
        <v>0</v>
      </c>
      <c r="AG3207" s="25">
        <v>0</v>
      </c>
      <c r="AH3207" s="109"/>
      <c r="AI3207" s="25">
        <v>0</v>
      </c>
      <c r="AJ3207" s="25">
        <v>0</v>
      </c>
      <c r="AK3207" s="123">
        <v>0</v>
      </c>
      <c r="AL3207" s="25">
        <v>0</v>
      </c>
      <c r="AM3207" s="25">
        <v>0</v>
      </c>
      <c r="AN3207" s="25">
        <v>0</v>
      </c>
      <c r="AO3207" s="109"/>
      <c r="AP3207" s="25">
        <v>0</v>
      </c>
      <c r="AQ3207" s="25">
        <v>0</v>
      </c>
      <c r="AR3207" s="25">
        <v>0</v>
      </c>
      <c r="AS3207" s="25">
        <v>0</v>
      </c>
      <c r="AT3207" s="25">
        <v>0</v>
      </c>
      <c r="AU3207" s="25">
        <v>0</v>
      </c>
      <c r="AW3207" t="str">
        <f t="shared" si="257"/>
        <v>Lê Thu Huyền</v>
      </c>
      <c r="AX3207" s="27" t="str">
        <f t="shared" si="258"/>
        <v>Vũ Thị Thùy Lan</v>
      </c>
      <c r="AY3207" s="4" t="str">
        <f t="shared" si="259"/>
        <v>VIN+</v>
      </c>
    </row>
    <row r="3208" spans="1:51" outlineLevel="1" x14ac:dyDescent="0.25">
      <c r="A3208" s="4" t="s">
        <v>1104</v>
      </c>
      <c r="B3208" s="4" t="s">
        <v>797</v>
      </c>
      <c r="C3208" s="4" t="s">
        <v>5054</v>
      </c>
      <c r="D3208" s="11" t="s">
        <v>774</v>
      </c>
      <c r="E3208" s="32" t="s">
        <v>536</v>
      </c>
      <c r="F3208" s="11" t="s">
        <v>710</v>
      </c>
      <c r="G3208" s="35">
        <v>5137226</v>
      </c>
      <c r="H3208" s="4" t="s">
        <v>4470</v>
      </c>
      <c r="I3208" s="4"/>
      <c r="J3208" s="4"/>
      <c r="K3208" s="4"/>
      <c r="L3208" s="4"/>
      <c r="M3208" s="33"/>
      <c r="N3208" s="38"/>
      <c r="O3208" s="33"/>
      <c r="P3208" s="244">
        <f t="shared" si="256"/>
        <v>484.09500000000003</v>
      </c>
      <c r="Q3208" s="25"/>
      <c r="R3208" s="25"/>
      <c r="S3208" s="25"/>
      <c r="T3208" s="109"/>
      <c r="U3208" s="25"/>
      <c r="V3208" s="25"/>
      <c r="W3208" s="25"/>
      <c r="X3208" s="25">
        <v>0</v>
      </c>
      <c r="Y3208" s="25"/>
      <c r="Z3208" s="25">
        <v>0</v>
      </c>
      <c r="AA3208" s="109"/>
      <c r="AB3208" s="25">
        <v>0</v>
      </c>
      <c r="AC3208" s="25">
        <v>0</v>
      </c>
      <c r="AD3208" s="25">
        <v>0</v>
      </c>
      <c r="AE3208" s="25">
        <v>0</v>
      </c>
      <c r="AF3208" s="25">
        <v>0</v>
      </c>
      <c r="AG3208" s="25">
        <v>0</v>
      </c>
      <c r="AH3208" s="109"/>
      <c r="AI3208" s="25">
        <v>0</v>
      </c>
      <c r="AJ3208" s="25">
        <v>0</v>
      </c>
      <c r="AK3208" s="123">
        <v>0</v>
      </c>
      <c r="AL3208" s="25">
        <v>0</v>
      </c>
      <c r="AM3208" s="25">
        <v>0</v>
      </c>
      <c r="AN3208" s="25">
        <v>0</v>
      </c>
      <c r="AO3208" s="109"/>
      <c r="AP3208" s="25">
        <v>0</v>
      </c>
      <c r="AQ3208" s="25">
        <v>0</v>
      </c>
      <c r="AR3208" s="25">
        <v>0</v>
      </c>
      <c r="AS3208" s="25">
        <v>0</v>
      </c>
      <c r="AT3208" s="25">
        <v>0</v>
      </c>
      <c r="AU3208" s="25">
        <v>484.09500000000003</v>
      </c>
      <c r="AW3208" t="str">
        <f t="shared" si="257"/>
        <v>Lê Thu Huyền</v>
      </c>
      <c r="AX3208" s="27" t="str">
        <f t="shared" si="258"/>
        <v>Vũ Thị Thùy Lan</v>
      </c>
      <c r="AY3208" s="4" t="str">
        <f t="shared" si="259"/>
        <v>VIN+</v>
      </c>
    </row>
    <row r="3209" spans="1:51" outlineLevel="1" x14ac:dyDescent="0.25">
      <c r="A3209" s="4" t="s">
        <v>1104</v>
      </c>
      <c r="B3209" s="4" t="s">
        <v>797</v>
      </c>
      <c r="C3209" s="4" t="s">
        <v>5054</v>
      </c>
      <c r="D3209" s="11" t="s">
        <v>774</v>
      </c>
      <c r="E3209" s="32" t="s">
        <v>536</v>
      </c>
      <c r="F3209" s="11" t="s">
        <v>710</v>
      </c>
      <c r="G3209" s="35">
        <v>5293944</v>
      </c>
      <c r="H3209" s="4" t="s">
        <v>4471</v>
      </c>
      <c r="I3209" s="4"/>
      <c r="J3209" s="4"/>
      <c r="K3209" s="4"/>
      <c r="L3209" s="4"/>
      <c r="M3209" s="33"/>
      <c r="N3209" s="38"/>
      <c r="O3209" s="33"/>
      <c r="P3209" s="244">
        <f t="shared" si="256"/>
        <v>778.11899999999991</v>
      </c>
      <c r="Q3209" s="25"/>
      <c r="R3209" s="25"/>
      <c r="S3209" s="25"/>
      <c r="T3209" s="109"/>
      <c r="U3209" s="25"/>
      <c r="V3209" s="25"/>
      <c r="W3209" s="25"/>
      <c r="X3209" s="25">
        <v>0</v>
      </c>
      <c r="Y3209" s="25"/>
      <c r="Z3209" s="25">
        <v>0</v>
      </c>
      <c r="AA3209" s="109"/>
      <c r="AB3209" s="25">
        <v>0</v>
      </c>
      <c r="AC3209" s="25">
        <v>0</v>
      </c>
      <c r="AD3209" s="25">
        <v>0</v>
      </c>
      <c r="AE3209" s="25">
        <v>0</v>
      </c>
      <c r="AF3209" s="25">
        <v>0</v>
      </c>
      <c r="AG3209" s="25">
        <v>0</v>
      </c>
      <c r="AH3209" s="109"/>
      <c r="AI3209" s="25">
        <v>0</v>
      </c>
      <c r="AJ3209" s="25">
        <v>0</v>
      </c>
      <c r="AK3209" s="123">
        <v>0</v>
      </c>
      <c r="AL3209" s="25">
        <v>238.464</v>
      </c>
      <c r="AM3209" s="25">
        <v>0</v>
      </c>
      <c r="AN3209" s="25">
        <v>0</v>
      </c>
      <c r="AO3209" s="109"/>
      <c r="AP3209" s="25">
        <v>0</v>
      </c>
      <c r="AQ3209" s="25">
        <v>0</v>
      </c>
      <c r="AR3209" s="25">
        <v>0</v>
      </c>
      <c r="AS3209" s="25">
        <v>0</v>
      </c>
      <c r="AT3209" s="25">
        <v>539.65499999999997</v>
      </c>
      <c r="AU3209" s="25">
        <v>0</v>
      </c>
      <c r="AW3209" t="str">
        <f t="shared" si="257"/>
        <v>Lê Thu Huyền</v>
      </c>
      <c r="AX3209" s="27" t="str">
        <f t="shared" si="258"/>
        <v>Vũ Thị Thùy Lan</v>
      </c>
      <c r="AY3209" s="4" t="str">
        <f t="shared" si="259"/>
        <v>VIN+</v>
      </c>
    </row>
    <row r="3210" spans="1:51" outlineLevel="1" x14ac:dyDescent="0.25">
      <c r="A3210" s="4" t="s">
        <v>1104</v>
      </c>
      <c r="B3210" s="4" t="s">
        <v>797</v>
      </c>
      <c r="C3210" s="4" t="s">
        <v>5054</v>
      </c>
      <c r="D3210" s="11" t="s">
        <v>774</v>
      </c>
      <c r="E3210" s="32" t="s">
        <v>536</v>
      </c>
      <c r="F3210" s="11" t="s">
        <v>710</v>
      </c>
      <c r="G3210" s="35">
        <v>5334106</v>
      </c>
      <c r="H3210" s="4" t="s">
        <v>4472</v>
      </c>
      <c r="I3210" s="4"/>
      <c r="J3210" s="4"/>
      <c r="K3210" s="4"/>
      <c r="L3210" s="4"/>
      <c r="M3210" s="33"/>
      <c r="N3210" s="38"/>
      <c r="O3210" s="33"/>
      <c r="P3210" s="244">
        <f t="shared" ref="P3210:P3273" si="260">SUM(Q3210:AU3210)</f>
        <v>664.69200000000001</v>
      </c>
      <c r="Q3210" s="25"/>
      <c r="R3210" s="25"/>
      <c r="S3210" s="25"/>
      <c r="T3210" s="109"/>
      <c r="U3210" s="25"/>
      <c r="V3210" s="25"/>
      <c r="W3210" s="25"/>
      <c r="X3210" s="25">
        <v>0</v>
      </c>
      <c r="Y3210" s="25"/>
      <c r="Z3210" s="25">
        <v>0</v>
      </c>
      <c r="AA3210" s="109"/>
      <c r="AB3210" s="25">
        <v>0</v>
      </c>
      <c r="AC3210" s="25">
        <v>0</v>
      </c>
      <c r="AD3210" s="25">
        <v>0</v>
      </c>
      <c r="AE3210" s="25">
        <v>0</v>
      </c>
      <c r="AF3210" s="25">
        <v>0</v>
      </c>
      <c r="AG3210" s="25">
        <v>664.69200000000001</v>
      </c>
      <c r="AH3210" s="109"/>
      <c r="AI3210" s="25">
        <v>0</v>
      </c>
      <c r="AJ3210" s="25">
        <v>0</v>
      </c>
      <c r="AK3210" s="123">
        <v>0</v>
      </c>
      <c r="AL3210" s="25">
        <v>0</v>
      </c>
      <c r="AM3210" s="25">
        <v>0</v>
      </c>
      <c r="AN3210" s="25">
        <v>0</v>
      </c>
      <c r="AO3210" s="109"/>
      <c r="AP3210" s="25">
        <v>0</v>
      </c>
      <c r="AQ3210" s="25">
        <v>0</v>
      </c>
      <c r="AR3210" s="25">
        <v>0</v>
      </c>
      <c r="AS3210" s="25">
        <v>0</v>
      </c>
      <c r="AT3210" s="25">
        <v>0</v>
      </c>
      <c r="AU3210" s="25">
        <v>0</v>
      </c>
      <c r="AW3210" t="str">
        <f t="shared" ref="AW3210:AW3273" si="261">+C3210</f>
        <v>Lê Thu Huyền</v>
      </c>
      <c r="AX3210" s="27" t="str">
        <f t="shared" ref="AX3210:AX3273" si="262">+E3210</f>
        <v>Vũ Thị Thùy Lan</v>
      </c>
      <c r="AY3210" s="4" t="str">
        <f t="shared" si="259"/>
        <v>VIN+</v>
      </c>
    </row>
    <row r="3211" spans="1:51" outlineLevel="1" x14ac:dyDescent="0.25">
      <c r="A3211" s="4" t="s">
        <v>1104</v>
      </c>
      <c r="B3211" s="4" t="s">
        <v>797</v>
      </c>
      <c r="C3211" s="4" t="s">
        <v>5054</v>
      </c>
      <c r="D3211" s="11" t="s">
        <v>774</v>
      </c>
      <c r="E3211" s="32" t="s">
        <v>536</v>
      </c>
      <c r="F3211" s="11" t="s">
        <v>710</v>
      </c>
      <c r="G3211" s="35">
        <v>5339073</v>
      </c>
      <c r="H3211" s="4" t="s">
        <v>4473</v>
      </c>
      <c r="I3211" s="4"/>
      <c r="J3211" s="4"/>
      <c r="K3211" s="4"/>
      <c r="L3211" s="4"/>
      <c r="M3211" s="33"/>
      <c r="N3211" s="38"/>
      <c r="O3211" s="33"/>
      <c r="P3211" s="244">
        <f t="shared" si="260"/>
        <v>303.49700000000001</v>
      </c>
      <c r="Q3211" s="25"/>
      <c r="R3211" s="25"/>
      <c r="S3211" s="25"/>
      <c r="T3211" s="109"/>
      <c r="U3211" s="25"/>
      <c r="V3211" s="25"/>
      <c r="W3211" s="25"/>
      <c r="X3211" s="25">
        <v>0</v>
      </c>
      <c r="Y3211" s="25"/>
      <c r="Z3211" s="25">
        <v>0</v>
      </c>
      <c r="AA3211" s="109"/>
      <c r="AB3211" s="25">
        <v>0</v>
      </c>
      <c r="AC3211" s="25">
        <v>0</v>
      </c>
      <c r="AD3211" s="25">
        <v>0</v>
      </c>
      <c r="AE3211" s="25">
        <v>0</v>
      </c>
      <c r="AF3211" s="25">
        <v>0</v>
      </c>
      <c r="AG3211" s="25">
        <v>0</v>
      </c>
      <c r="AH3211" s="109"/>
      <c r="AI3211" s="25">
        <v>0</v>
      </c>
      <c r="AJ3211" s="25">
        <v>0</v>
      </c>
      <c r="AK3211" s="123">
        <v>0</v>
      </c>
      <c r="AL3211" s="25">
        <v>0</v>
      </c>
      <c r="AM3211" s="25">
        <v>0</v>
      </c>
      <c r="AN3211" s="25">
        <v>0</v>
      </c>
      <c r="AO3211" s="109"/>
      <c r="AP3211" s="25">
        <v>0</v>
      </c>
      <c r="AQ3211" s="25">
        <v>0</v>
      </c>
      <c r="AR3211" s="25">
        <v>0</v>
      </c>
      <c r="AS3211" s="25">
        <v>0</v>
      </c>
      <c r="AT3211" s="25">
        <v>0</v>
      </c>
      <c r="AU3211" s="25">
        <v>303.49700000000001</v>
      </c>
      <c r="AW3211" t="str">
        <f t="shared" si="261"/>
        <v>Lê Thu Huyền</v>
      </c>
      <c r="AX3211" s="27" t="str">
        <f t="shared" si="262"/>
        <v>Vũ Thị Thùy Lan</v>
      </c>
      <c r="AY3211" s="4" t="str">
        <f t="shared" si="259"/>
        <v>VIN+</v>
      </c>
    </row>
    <row r="3212" spans="1:51" outlineLevel="1" x14ac:dyDescent="0.25">
      <c r="A3212" s="4" t="s">
        <v>1104</v>
      </c>
      <c r="B3212" s="4" t="s">
        <v>797</v>
      </c>
      <c r="C3212" s="4" t="s">
        <v>5054</v>
      </c>
      <c r="D3212" s="11" t="s">
        <v>774</v>
      </c>
      <c r="E3212" s="32" t="s">
        <v>536</v>
      </c>
      <c r="F3212" s="11" t="s">
        <v>710</v>
      </c>
      <c r="G3212" s="35">
        <v>5332544</v>
      </c>
      <c r="H3212" s="4" t="s">
        <v>4474</v>
      </c>
      <c r="I3212" s="4"/>
      <c r="J3212" s="4"/>
      <c r="K3212" s="4"/>
      <c r="L3212" s="4"/>
      <c r="M3212" s="33"/>
      <c r="N3212" s="38"/>
      <c r="O3212" s="33"/>
      <c r="P3212" s="244">
        <f t="shared" si="260"/>
        <v>0</v>
      </c>
      <c r="Q3212" s="25"/>
      <c r="R3212" s="25"/>
      <c r="S3212" s="25"/>
      <c r="T3212" s="109"/>
      <c r="U3212" s="25"/>
      <c r="V3212" s="25"/>
      <c r="W3212" s="25"/>
      <c r="X3212" s="25">
        <v>0</v>
      </c>
      <c r="Y3212" s="25"/>
      <c r="Z3212" s="25">
        <v>0</v>
      </c>
      <c r="AA3212" s="109"/>
      <c r="AB3212" s="25">
        <v>0</v>
      </c>
      <c r="AC3212" s="25">
        <v>0</v>
      </c>
      <c r="AD3212" s="25">
        <v>0</v>
      </c>
      <c r="AE3212" s="25">
        <v>0</v>
      </c>
      <c r="AF3212" s="25">
        <v>0</v>
      </c>
      <c r="AG3212" s="25">
        <v>0</v>
      </c>
      <c r="AH3212" s="109"/>
      <c r="AI3212" s="25">
        <v>0</v>
      </c>
      <c r="AJ3212" s="25">
        <v>0</v>
      </c>
      <c r="AK3212" s="123">
        <v>0</v>
      </c>
      <c r="AL3212" s="25">
        <v>0</v>
      </c>
      <c r="AM3212" s="25">
        <v>0</v>
      </c>
      <c r="AN3212" s="25">
        <v>0</v>
      </c>
      <c r="AO3212" s="109"/>
      <c r="AP3212" s="25">
        <v>0</v>
      </c>
      <c r="AQ3212" s="25">
        <v>0</v>
      </c>
      <c r="AR3212" s="25">
        <v>0</v>
      </c>
      <c r="AS3212" s="25">
        <v>0</v>
      </c>
      <c r="AT3212" s="25">
        <v>0</v>
      </c>
      <c r="AU3212" s="25">
        <v>0</v>
      </c>
      <c r="AW3212" t="str">
        <f t="shared" si="261"/>
        <v>Lê Thu Huyền</v>
      </c>
      <c r="AX3212" s="27" t="str">
        <f t="shared" si="262"/>
        <v>Vũ Thị Thùy Lan</v>
      </c>
      <c r="AY3212" s="4" t="str">
        <f t="shared" si="259"/>
        <v>VIN+</v>
      </c>
    </row>
    <row r="3213" spans="1:51" outlineLevel="1" x14ac:dyDescent="0.25">
      <c r="A3213" s="4" t="s">
        <v>1104</v>
      </c>
      <c r="B3213" s="4" t="s">
        <v>797</v>
      </c>
      <c r="C3213" s="4" t="s">
        <v>5054</v>
      </c>
      <c r="D3213" s="11" t="s">
        <v>774</v>
      </c>
      <c r="E3213" s="32" t="s">
        <v>536</v>
      </c>
      <c r="F3213" s="11" t="s">
        <v>710</v>
      </c>
      <c r="G3213" s="35">
        <v>5134520</v>
      </c>
      <c r="H3213" s="4" t="s">
        <v>4475</v>
      </c>
      <c r="I3213" s="4"/>
      <c r="J3213" s="4"/>
      <c r="K3213" s="4"/>
      <c r="L3213" s="4"/>
      <c r="M3213" s="33"/>
      <c r="N3213" s="38"/>
      <c r="O3213" s="33"/>
      <c r="P3213" s="244">
        <f t="shared" si="260"/>
        <v>778.11900000000003</v>
      </c>
      <c r="Q3213" s="25"/>
      <c r="R3213" s="25"/>
      <c r="S3213" s="25"/>
      <c r="T3213" s="109"/>
      <c r="U3213" s="25"/>
      <c r="V3213" s="25"/>
      <c r="W3213" s="25"/>
      <c r="X3213" s="25">
        <v>0</v>
      </c>
      <c r="Y3213" s="25"/>
      <c r="Z3213" s="25">
        <v>0</v>
      </c>
      <c r="AA3213" s="109"/>
      <c r="AB3213" s="25">
        <v>0</v>
      </c>
      <c r="AC3213" s="25">
        <v>0</v>
      </c>
      <c r="AD3213" s="25">
        <v>0</v>
      </c>
      <c r="AE3213" s="25">
        <v>0</v>
      </c>
      <c r="AF3213" s="25">
        <v>0</v>
      </c>
      <c r="AG3213" s="25">
        <v>778.11900000000003</v>
      </c>
      <c r="AH3213" s="109"/>
      <c r="AI3213" s="25">
        <v>0</v>
      </c>
      <c r="AJ3213" s="25">
        <v>0</v>
      </c>
      <c r="AK3213" s="123">
        <v>0</v>
      </c>
      <c r="AL3213" s="25">
        <v>0</v>
      </c>
      <c r="AM3213" s="25">
        <v>0</v>
      </c>
      <c r="AN3213" s="25">
        <v>0</v>
      </c>
      <c r="AO3213" s="109"/>
      <c r="AP3213" s="25">
        <v>0</v>
      </c>
      <c r="AQ3213" s="25">
        <v>0</v>
      </c>
      <c r="AR3213" s="25">
        <v>0</v>
      </c>
      <c r="AS3213" s="25">
        <v>0</v>
      </c>
      <c r="AT3213" s="25">
        <v>0</v>
      </c>
      <c r="AU3213" s="25">
        <v>0</v>
      </c>
      <c r="AW3213" t="str">
        <f t="shared" si="261"/>
        <v>Lê Thu Huyền</v>
      </c>
      <c r="AX3213" s="27" t="str">
        <f t="shared" si="262"/>
        <v>Vũ Thị Thùy Lan</v>
      </c>
      <c r="AY3213" s="4" t="str">
        <f t="shared" ref="AY3213:AY3276" si="263">+B3213</f>
        <v>VIN+</v>
      </c>
    </row>
    <row r="3214" spans="1:51" outlineLevel="1" x14ac:dyDescent="0.25">
      <c r="A3214" s="4" t="s">
        <v>1104</v>
      </c>
      <c r="B3214" s="4" t="s">
        <v>797</v>
      </c>
      <c r="C3214" s="4" t="s">
        <v>5054</v>
      </c>
      <c r="D3214" s="11" t="s">
        <v>774</v>
      </c>
      <c r="E3214" s="32" t="s">
        <v>536</v>
      </c>
      <c r="F3214" s="11" t="s">
        <v>710</v>
      </c>
      <c r="G3214" s="35">
        <v>5137572</v>
      </c>
      <c r="H3214" s="4" t="s">
        <v>4476</v>
      </c>
      <c r="I3214" s="4"/>
      <c r="J3214" s="4"/>
      <c r="K3214" s="4"/>
      <c r="L3214" s="4"/>
      <c r="M3214" s="33"/>
      <c r="N3214" s="38"/>
      <c r="O3214" s="33"/>
      <c r="P3214" s="244">
        <f t="shared" si="260"/>
        <v>476.928</v>
      </c>
      <c r="Q3214" s="25"/>
      <c r="R3214" s="25"/>
      <c r="S3214" s="25"/>
      <c r="T3214" s="109"/>
      <c r="U3214" s="25"/>
      <c r="V3214" s="25"/>
      <c r="W3214" s="25"/>
      <c r="X3214" s="25">
        <v>0</v>
      </c>
      <c r="Y3214" s="25"/>
      <c r="Z3214" s="25">
        <v>0</v>
      </c>
      <c r="AA3214" s="109"/>
      <c r="AB3214" s="25">
        <v>0</v>
      </c>
      <c r="AC3214" s="25">
        <v>0</v>
      </c>
      <c r="AD3214" s="25">
        <v>0</v>
      </c>
      <c r="AE3214" s="25">
        <v>0</v>
      </c>
      <c r="AF3214" s="25">
        <v>0</v>
      </c>
      <c r="AG3214" s="25">
        <v>0</v>
      </c>
      <c r="AH3214" s="109"/>
      <c r="AI3214" s="25">
        <v>0</v>
      </c>
      <c r="AJ3214" s="25">
        <v>0</v>
      </c>
      <c r="AK3214" s="123">
        <v>0</v>
      </c>
      <c r="AL3214" s="25">
        <v>0</v>
      </c>
      <c r="AM3214" s="25">
        <v>0</v>
      </c>
      <c r="AN3214" s="25">
        <v>0</v>
      </c>
      <c r="AO3214" s="109"/>
      <c r="AP3214" s="25">
        <v>0</v>
      </c>
      <c r="AQ3214" s="25">
        <v>476.928</v>
      </c>
      <c r="AR3214" s="25">
        <v>0</v>
      </c>
      <c r="AS3214" s="25">
        <v>0</v>
      </c>
      <c r="AT3214" s="25">
        <v>0</v>
      </c>
      <c r="AU3214" s="25">
        <v>0</v>
      </c>
      <c r="AW3214" t="str">
        <f t="shared" si="261"/>
        <v>Lê Thu Huyền</v>
      </c>
      <c r="AX3214" s="27" t="str">
        <f t="shared" si="262"/>
        <v>Vũ Thị Thùy Lan</v>
      </c>
      <c r="AY3214" s="4" t="str">
        <f t="shared" si="263"/>
        <v>VIN+</v>
      </c>
    </row>
    <row r="3215" spans="1:51" outlineLevel="1" x14ac:dyDescent="0.25">
      <c r="A3215" s="4" t="s">
        <v>1104</v>
      </c>
      <c r="B3215" s="4" t="s">
        <v>797</v>
      </c>
      <c r="C3215" s="4" t="s">
        <v>5054</v>
      </c>
      <c r="D3215" s="11" t="s">
        <v>774</v>
      </c>
      <c r="E3215" s="32" t="s">
        <v>536</v>
      </c>
      <c r="F3215" s="11" t="s">
        <v>710</v>
      </c>
      <c r="G3215" s="35">
        <v>5270095</v>
      </c>
      <c r="H3215" s="4" t="s">
        <v>4477</v>
      </c>
      <c r="I3215" s="4"/>
      <c r="J3215" s="4"/>
      <c r="K3215" s="4"/>
      <c r="L3215" s="4"/>
      <c r="M3215" s="33"/>
      <c r="N3215" s="38"/>
      <c r="O3215" s="33"/>
      <c r="P3215" s="244">
        <f t="shared" si="260"/>
        <v>539.65499999999997</v>
      </c>
      <c r="Q3215" s="25"/>
      <c r="R3215" s="25"/>
      <c r="S3215" s="25"/>
      <c r="T3215" s="109"/>
      <c r="U3215" s="25"/>
      <c r="V3215" s="25"/>
      <c r="W3215" s="25"/>
      <c r="X3215" s="25">
        <v>0</v>
      </c>
      <c r="Y3215" s="25"/>
      <c r="Z3215" s="25">
        <v>0</v>
      </c>
      <c r="AA3215" s="109"/>
      <c r="AB3215" s="25">
        <v>0</v>
      </c>
      <c r="AC3215" s="25">
        <v>0</v>
      </c>
      <c r="AD3215" s="25">
        <v>0</v>
      </c>
      <c r="AE3215" s="25">
        <v>0</v>
      </c>
      <c r="AF3215" s="25">
        <v>0</v>
      </c>
      <c r="AG3215" s="25">
        <v>0</v>
      </c>
      <c r="AH3215" s="109"/>
      <c r="AI3215" s="25">
        <v>0</v>
      </c>
      <c r="AJ3215" s="25">
        <v>0</v>
      </c>
      <c r="AK3215" s="123">
        <v>0</v>
      </c>
      <c r="AL3215" s="25">
        <v>0</v>
      </c>
      <c r="AM3215" s="25">
        <v>0</v>
      </c>
      <c r="AN3215" s="25">
        <v>0</v>
      </c>
      <c r="AO3215" s="109"/>
      <c r="AP3215" s="25">
        <v>0</v>
      </c>
      <c r="AQ3215" s="25">
        <v>0</v>
      </c>
      <c r="AR3215" s="25">
        <v>0</v>
      </c>
      <c r="AS3215" s="25">
        <v>0</v>
      </c>
      <c r="AT3215" s="25">
        <v>539.65499999999997</v>
      </c>
      <c r="AU3215" s="25">
        <v>0</v>
      </c>
      <c r="AW3215" t="str">
        <f t="shared" si="261"/>
        <v>Lê Thu Huyền</v>
      </c>
      <c r="AX3215" s="27" t="str">
        <f t="shared" si="262"/>
        <v>Vũ Thị Thùy Lan</v>
      </c>
      <c r="AY3215" s="4" t="str">
        <f t="shared" si="263"/>
        <v>VIN+</v>
      </c>
    </row>
    <row r="3216" spans="1:51" outlineLevel="1" x14ac:dyDescent="0.25">
      <c r="A3216" s="4" t="s">
        <v>1104</v>
      </c>
      <c r="B3216" s="4" t="s">
        <v>797</v>
      </c>
      <c r="C3216" s="4" t="s">
        <v>5054</v>
      </c>
      <c r="D3216" s="11" t="s">
        <v>774</v>
      </c>
      <c r="E3216" s="32" t="s">
        <v>536</v>
      </c>
      <c r="F3216" s="11" t="s">
        <v>710</v>
      </c>
      <c r="G3216" s="35">
        <v>5131488</v>
      </c>
      <c r="H3216" s="4" t="s">
        <v>4478</v>
      </c>
      <c r="I3216" s="4"/>
      <c r="J3216" s="4"/>
      <c r="K3216" s="4"/>
      <c r="L3216" s="4"/>
      <c r="M3216" s="33"/>
      <c r="N3216" s="38"/>
      <c r="O3216" s="33"/>
      <c r="P3216" s="244">
        <f t="shared" si="260"/>
        <v>0</v>
      </c>
      <c r="Q3216" s="25"/>
      <c r="R3216" s="25"/>
      <c r="S3216" s="25"/>
      <c r="T3216" s="109"/>
      <c r="U3216" s="25"/>
      <c r="V3216" s="25"/>
      <c r="W3216" s="25"/>
      <c r="X3216" s="25">
        <v>0</v>
      </c>
      <c r="Y3216" s="25"/>
      <c r="Z3216" s="25">
        <v>0</v>
      </c>
      <c r="AA3216" s="109"/>
      <c r="AB3216" s="25">
        <v>0</v>
      </c>
      <c r="AC3216" s="25">
        <v>0</v>
      </c>
      <c r="AD3216" s="25">
        <v>0</v>
      </c>
      <c r="AE3216" s="25">
        <v>0</v>
      </c>
      <c r="AF3216" s="25">
        <v>0</v>
      </c>
      <c r="AG3216" s="25">
        <v>0</v>
      </c>
      <c r="AH3216" s="109"/>
      <c r="AI3216" s="25">
        <v>0</v>
      </c>
      <c r="AJ3216" s="25">
        <v>0</v>
      </c>
      <c r="AK3216" s="123">
        <v>0</v>
      </c>
      <c r="AL3216" s="25">
        <v>0</v>
      </c>
      <c r="AM3216" s="25">
        <v>0</v>
      </c>
      <c r="AN3216" s="25">
        <v>0</v>
      </c>
      <c r="AO3216" s="109"/>
      <c r="AP3216" s="25">
        <v>0</v>
      </c>
      <c r="AQ3216" s="25">
        <v>0</v>
      </c>
      <c r="AR3216" s="25">
        <v>0</v>
      </c>
      <c r="AS3216" s="25">
        <v>0</v>
      </c>
      <c r="AT3216" s="25">
        <v>0</v>
      </c>
      <c r="AU3216" s="25">
        <v>0</v>
      </c>
      <c r="AW3216" t="str">
        <f t="shared" si="261"/>
        <v>Lê Thu Huyền</v>
      </c>
      <c r="AX3216" s="27" t="str">
        <f t="shared" si="262"/>
        <v>Vũ Thị Thùy Lan</v>
      </c>
      <c r="AY3216" s="4" t="str">
        <f t="shared" si="263"/>
        <v>VIN+</v>
      </c>
    </row>
    <row r="3217" spans="1:51" outlineLevel="1" x14ac:dyDescent="0.25">
      <c r="A3217" s="4" t="s">
        <v>1104</v>
      </c>
      <c r="B3217" s="4" t="s">
        <v>797</v>
      </c>
      <c r="C3217" s="4" t="s">
        <v>5054</v>
      </c>
      <c r="D3217" s="11" t="s">
        <v>774</v>
      </c>
      <c r="E3217" s="32" t="s">
        <v>536</v>
      </c>
      <c r="F3217" s="11" t="s">
        <v>710</v>
      </c>
      <c r="G3217" s="35">
        <v>5277081</v>
      </c>
      <c r="H3217" s="4" t="s">
        <v>4479</v>
      </c>
      <c r="I3217" s="4"/>
      <c r="J3217" s="4"/>
      <c r="K3217" s="4"/>
      <c r="L3217" s="4"/>
      <c r="M3217" s="33"/>
      <c r="N3217" s="38"/>
      <c r="O3217" s="33"/>
      <c r="P3217" s="244">
        <f t="shared" si="260"/>
        <v>539.65499999999997</v>
      </c>
      <c r="Q3217" s="25"/>
      <c r="R3217" s="25"/>
      <c r="S3217" s="25"/>
      <c r="T3217" s="109"/>
      <c r="U3217" s="25"/>
      <c r="V3217" s="25"/>
      <c r="W3217" s="25"/>
      <c r="X3217" s="25">
        <v>0</v>
      </c>
      <c r="Y3217" s="25"/>
      <c r="Z3217" s="25">
        <v>0</v>
      </c>
      <c r="AA3217" s="109"/>
      <c r="AB3217" s="25">
        <v>0</v>
      </c>
      <c r="AC3217" s="25">
        <v>0</v>
      </c>
      <c r="AD3217" s="25">
        <v>0</v>
      </c>
      <c r="AE3217" s="25">
        <v>0</v>
      </c>
      <c r="AF3217" s="25">
        <v>0</v>
      </c>
      <c r="AG3217" s="25">
        <v>539.65499999999997</v>
      </c>
      <c r="AH3217" s="109"/>
      <c r="AI3217" s="25">
        <v>0</v>
      </c>
      <c r="AJ3217" s="25">
        <v>0</v>
      </c>
      <c r="AK3217" s="123">
        <v>0</v>
      </c>
      <c r="AL3217" s="25">
        <v>0</v>
      </c>
      <c r="AM3217" s="25">
        <v>0</v>
      </c>
      <c r="AN3217" s="25">
        <v>0</v>
      </c>
      <c r="AO3217" s="109"/>
      <c r="AP3217" s="25">
        <v>0</v>
      </c>
      <c r="AQ3217" s="25">
        <v>0</v>
      </c>
      <c r="AR3217" s="25">
        <v>0</v>
      </c>
      <c r="AS3217" s="25">
        <v>0</v>
      </c>
      <c r="AT3217" s="25">
        <v>0</v>
      </c>
      <c r="AU3217" s="25">
        <v>0</v>
      </c>
      <c r="AW3217" t="str">
        <f t="shared" si="261"/>
        <v>Lê Thu Huyền</v>
      </c>
      <c r="AX3217" s="27" t="str">
        <f t="shared" si="262"/>
        <v>Vũ Thị Thùy Lan</v>
      </c>
      <c r="AY3217" s="4" t="str">
        <f t="shared" si="263"/>
        <v>VIN+</v>
      </c>
    </row>
    <row r="3218" spans="1:51" outlineLevel="1" x14ac:dyDescent="0.25">
      <c r="A3218" s="4" t="s">
        <v>1104</v>
      </c>
      <c r="B3218" s="4" t="s">
        <v>797</v>
      </c>
      <c r="C3218" s="4" t="s">
        <v>5054</v>
      </c>
      <c r="D3218" s="11" t="s">
        <v>774</v>
      </c>
      <c r="E3218" s="32" t="s">
        <v>536</v>
      </c>
      <c r="F3218" s="11" t="s">
        <v>710</v>
      </c>
      <c r="G3218" s="35">
        <v>5291524</v>
      </c>
      <c r="H3218" s="4" t="s">
        <v>4480</v>
      </c>
      <c r="I3218" s="4"/>
      <c r="J3218" s="4"/>
      <c r="K3218" s="4"/>
      <c r="L3218" s="4"/>
      <c r="M3218" s="33"/>
      <c r="N3218" s="38"/>
      <c r="O3218" s="33"/>
      <c r="P3218" s="244">
        <f t="shared" si="260"/>
        <v>1195.0419999999999</v>
      </c>
      <c r="Q3218" s="25"/>
      <c r="R3218" s="25"/>
      <c r="S3218" s="25"/>
      <c r="T3218" s="109"/>
      <c r="U3218" s="25"/>
      <c r="V3218" s="25"/>
      <c r="W3218" s="25"/>
      <c r="X3218" s="25">
        <v>0</v>
      </c>
      <c r="Y3218" s="25"/>
      <c r="Z3218" s="25">
        <v>0</v>
      </c>
      <c r="AA3218" s="109"/>
      <c r="AB3218" s="25">
        <v>0</v>
      </c>
      <c r="AC3218" s="25">
        <v>0</v>
      </c>
      <c r="AD3218" s="25">
        <v>0</v>
      </c>
      <c r="AE3218" s="25">
        <v>0</v>
      </c>
      <c r="AF3218" s="25">
        <v>0</v>
      </c>
      <c r="AG3218" s="25">
        <v>0</v>
      </c>
      <c r="AH3218" s="109"/>
      <c r="AI3218" s="25">
        <v>0</v>
      </c>
      <c r="AJ3218" s="25">
        <v>0</v>
      </c>
      <c r="AK3218" s="123">
        <v>0</v>
      </c>
      <c r="AL3218" s="25">
        <v>597.52099999999996</v>
      </c>
      <c r="AM3218" s="25">
        <v>0</v>
      </c>
      <c r="AN3218" s="25">
        <v>0</v>
      </c>
      <c r="AO3218" s="109"/>
      <c r="AP3218" s="25">
        <v>0</v>
      </c>
      <c r="AQ3218" s="25">
        <v>0</v>
      </c>
      <c r="AR3218" s="25">
        <v>0</v>
      </c>
      <c r="AS3218" s="25">
        <v>0</v>
      </c>
      <c r="AT3218" s="25">
        <v>597.52099999999996</v>
      </c>
      <c r="AU3218" s="25">
        <v>0</v>
      </c>
      <c r="AW3218" t="str">
        <f t="shared" si="261"/>
        <v>Lê Thu Huyền</v>
      </c>
      <c r="AX3218" s="27" t="str">
        <f t="shared" si="262"/>
        <v>Vũ Thị Thùy Lan</v>
      </c>
      <c r="AY3218" s="4" t="str">
        <f t="shared" si="263"/>
        <v>VIN+</v>
      </c>
    </row>
    <row r="3219" spans="1:51" outlineLevel="1" x14ac:dyDescent="0.25">
      <c r="A3219" s="4" t="s">
        <v>1104</v>
      </c>
      <c r="B3219" s="4" t="s">
        <v>797</v>
      </c>
      <c r="C3219" s="4" t="s">
        <v>5054</v>
      </c>
      <c r="D3219" s="11" t="s">
        <v>774</v>
      </c>
      <c r="E3219" s="32" t="s">
        <v>536</v>
      </c>
      <c r="F3219" s="11" t="s">
        <v>710</v>
      </c>
      <c r="G3219" s="35">
        <v>5334694</v>
      </c>
      <c r="H3219" s="4" t="s">
        <v>4481</v>
      </c>
      <c r="I3219" s="4"/>
      <c r="J3219" s="4"/>
      <c r="K3219" s="4"/>
      <c r="L3219" s="4"/>
      <c r="M3219" s="33"/>
      <c r="N3219" s="38"/>
      <c r="O3219" s="33"/>
      <c r="P3219" s="244">
        <f t="shared" si="260"/>
        <v>4731.0209999999997</v>
      </c>
      <c r="Q3219" s="25"/>
      <c r="R3219" s="25"/>
      <c r="S3219" s="25"/>
      <c r="T3219" s="109"/>
      <c r="U3219" s="25"/>
      <c r="V3219" s="25"/>
      <c r="W3219" s="25"/>
      <c r="X3219" s="25">
        <v>0</v>
      </c>
      <c r="Y3219" s="25"/>
      <c r="Z3219" s="25">
        <v>0</v>
      </c>
      <c r="AA3219" s="109"/>
      <c r="AB3219" s="25">
        <v>0</v>
      </c>
      <c r="AC3219" s="25">
        <v>0</v>
      </c>
      <c r="AD3219" s="25">
        <v>0</v>
      </c>
      <c r="AE3219" s="25">
        <v>0</v>
      </c>
      <c r="AF3219" s="25">
        <v>0</v>
      </c>
      <c r="AG3219" s="25">
        <v>1915.2929999999999</v>
      </c>
      <c r="AH3219" s="109"/>
      <c r="AI3219" s="25">
        <v>2218.2069999999999</v>
      </c>
      <c r="AJ3219" s="25">
        <v>0</v>
      </c>
      <c r="AK3219" s="123">
        <v>0</v>
      </c>
      <c r="AL3219" s="25">
        <v>0</v>
      </c>
      <c r="AM3219" s="25">
        <v>0</v>
      </c>
      <c r="AN3219" s="25">
        <v>0</v>
      </c>
      <c r="AO3219" s="109"/>
      <c r="AP3219" s="25">
        <v>0</v>
      </c>
      <c r="AQ3219" s="25">
        <v>0</v>
      </c>
      <c r="AR3219" s="25">
        <v>0</v>
      </c>
      <c r="AS3219" s="25">
        <v>0</v>
      </c>
      <c r="AT3219" s="25">
        <v>597.52099999999996</v>
      </c>
      <c r="AU3219" s="25">
        <v>0</v>
      </c>
      <c r="AW3219" t="str">
        <f t="shared" si="261"/>
        <v>Lê Thu Huyền</v>
      </c>
      <c r="AX3219" s="27" t="str">
        <f t="shared" si="262"/>
        <v>Vũ Thị Thùy Lan</v>
      </c>
      <c r="AY3219" s="4" t="str">
        <f t="shared" si="263"/>
        <v>VIN+</v>
      </c>
    </row>
    <row r="3220" spans="1:51" outlineLevel="1" x14ac:dyDescent="0.25">
      <c r="A3220" s="4" t="s">
        <v>1104</v>
      </c>
      <c r="B3220" s="4" t="s">
        <v>797</v>
      </c>
      <c r="C3220" s="4" t="s">
        <v>5054</v>
      </c>
      <c r="D3220" s="11" t="s">
        <v>774</v>
      </c>
      <c r="E3220" s="32" t="s">
        <v>536</v>
      </c>
      <c r="F3220" s="11" t="s">
        <v>710</v>
      </c>
      <c r="G3220" s="35">
        <v>5276345</v>
      </c>
      <c r="H3220" s="4" t="s">
        <v>4482</v>
      </c>
      <c r="I3220" s="4"/>
      <c r="J3220" s="4"/>
      <c r="K3220" s="4"/>
      <c r="L3220" s="4"/>
      <c r="M3220" s="33"/>
      <c r="N3220" s="38"/>
      <c r="O3220" s="33"/>
      <c r="P3220" s="244">
        <f t="shared" si="260"/>
        <v>778.11900000000003</v>
      </c>
      <c r="Q3220" s="25"/>
      <c r="R3220" s="25"/>
      <c r="S3220" s="25"/>
      <c r="T3220" s="109"/>
      <c r="U3220" s="25"/>
      <c r="V3220" s="25"/>
      <c r="W3220" s="25"/>
      <c r="X3220" s="25">
        <v>0</v>
      </c>
      <c r="Y3220" s="25"/>
      <c r="Z3220" s="25">
        <v>0</v>
      </c>
      <c r="AA3220" s="109"/>
      <c r="AB3220" s="25">
        <v>0</v>
      </c>
      <c r="AC3220" s="25">
        <v>0</v>
      </c>
      <c r="AD3220" s="25">
        <v>0</v>
      </c>
      <c r="AE3220" s="25">
        <v>0</v>
      </c>
      <c r="AF3220" s="25">
        <v>0</v>
      </c>
      <c r="AG3220" s="25">
        <v>778.11900000000003</v>
      </c>
      <c r="AH3220" s="109"/>
      <c r="AI3220" s="25">
        <v>0</v>
      </c>
      <c r="AJ3220" s="25">
        <v>0</v>
      </c>
      <c r="AK3220" s="123">
        <v>0</v>
      </c>
      <c r="AL3220" s="25">
        <v>0</v>
      </c>
      <c r="AM3220" s="25">
        <v>0</v>
      </c>
      <c r="AN3220" s="25">
        <v>0</v>
      </c>
      <c r="AO3220" s="109"/>
      <c r="AP3220" s="25">
        <v>0</v>
      </c>
      <c r="AQ3220" s="25">
        <v>0</v>
      </c>
      <c r="AR3220" s="25">
        <v>0</v>
      </c>
      <c r="AS3220" s="25">
        <v>0</v>
      </c>
      <c r="AT3220" s="25">
        <v>0</v>
      </c>
      <c r="AU3220" s="25">
        <v>0</v>
      </c>
      <c r="AW3220" t="str">
        <f t="shared" si="261"/>
        <v>Lê Thu Huyền</v>
      </c>
      <c r="AX3220" s="27" t="str">
        <f t="shared" si="262"/>
        <v>Vũ Thị Thùy Lan</v>
      </c>
      <c r="AY3220" s="4" t="str">
        <f t="shared" si="263"/>
        <v>VIN+</v>
      </c>
    </row>
    <row r="3221" spans="1:51" outlineLevel="1" x14ac:dyDescent="0.25">
      <c r="A3221" s="4" t="s">
        <v>1104</v>
      </c>
      <c r="B3221" s="4" t="s">
        <v>797</v>
      </c>
      <c r="C3221" s="4" t="s">
        <v>5054</v>
      </c>
      <c r="D3221" s="11" t="s">
        <v>774</v>
      </c>
      <c r="E3221" s="32" t="s">
        <v>536</v>
      </c>
      <c r="F3221" s="11" t="s">
        <v>710</v>
      </c>
      <c r="G3221" s="35">
        <v>5137202</v>
      </c>
      <c r="H3221" s="4" t="s">
        <v>4483</v>
      </c>
      <c r="I3221" s="4"/>
      <c r="J3221" s="4"/>
      <c r="K3221" s="4"/>
      <c r="L3221" s="4"/>
      <c r="M3221" s="33"/>
      <c r="N3221" s="38"/>
      <c r="O3221" s="33"/>
      <c r="P3221" s="244">
        <f t="shared" si="260"/>
        <v>597.52099999999996</v>
      </c>
      <c r="Q3221" s="25"/>
      <c r="R3221" s="25"/>
      <c r="S3221" s="25"/>
      <c r="T3221" s="109"/>
      <c r="U3221" s="25"/>
      <c r="V3221" s="25"/>
      <c r="W3221" s="25"/>
      <c r="X3221" s="25">
        <v>0</v>
      </c>
      <c r="Y3221" s="25"/>
      <c r="Z3221" s="25">
        <v>0</v>
      </c>
      <c r="AA3221" s="109"/>
      <c r="AB3221" s="25">
        <v>0</v>
      </c>
      <c r="AC3221" s="25">
        <v>0</v>
      </c>
      <c r="AD3221" s="25">
        <v>0</v>
      </c>
      <c r="AE3221" s="25">
        <v>0</v>
      </c>
      <c r="AF3221" s="25">
        <v>0</v>
      </c>
      <c r="AG3221" s="25">
        <v>0</v>
      </c>
      <c r="AH3221" s="109"/>
      <c r="AI3221" s="25">
        <v>597.52099999999996</v>
      </c>
      <c r="AJ3221" s="25">
        <v>0</v>
      </c>
      <c r="AK3221" s="123">
        <v>0</v>
      </c>
      <c r="AL3221" s="25">
        <v>0</v>
      </c>
      <c r="AM3221" s="25">
        <v>0</v>
      </c>
      <c r="AN3221" s="25">
        <v>0</v>
      </c>
      <c r="AO3221" s="109"/>
      <c r="AP3221" s="25">
        <v>0</v>
      </c>
      <c r="AQ3221" s="25">
        <v>0</v>
      </c>
      <c r="AR3221" s="25">
        <v>0</v>
      </c>
      <c r="AS3221" s="25">
        <v>0</v>
      </c>
      <c r="AT3221" s="25">
        <v>0</v>
      </c>
      <c r="AU3221" s="25">
        <v>0</v>
      </c>
      <c r="AW3221" t="str">
        <f t="shared" si="261"/>
        <v>Lê Thu Huyền</v>
      </c>
      <c r="AX3221" s="27" t="str">
        <f t="shared" si="262"/>
        <v>Vũ Thị Thùy Lan</v>
      </c>
      <c r="AY3221" s="4" t="str">
        <f t="shared" si="263"/>
        <v>VIN+</v>
      </c>
    </row>
    <row r="3222" spans="1:51" outlineLevel="1" x14ac:dyDescent="0.25">
      <c r="A3222" s="4" t="s">
        <v>1104</v>
      </c>
      <c r="B3222" s="4" t="s">
        <v>797</v>
      </c>
      <c r="C3222" s="4" t="s">
        <v>5054</v>
      </c>
      <c r="D3222" s="11" t="s">
        <v>774</v>
      </c>
      <c r="E3222" s="32" t="s">
        <v>536</v>
      </c>
      <c r="F3222" s="11" t="s">
        <v>710</v>
      </c>
      <c r="G3222" s="35">
        <v>5336948</v>
      </c>
      <c r="H3222" s="4" t="s">
        <v>4484</v>
      </c>
      <c r="I3222" s="4"/>
      <c r="J3222" s="4"/>
      <c r="K3222" s="4"/>
      <c r="L3222" s="4"/>
      <c r="M3222" s="33"/>
      <c r="N3222" s="38"/>
      <c r="O3222" s="33"/>
      <c r="P3222" s="244">
        <f t="shared" si="260"/>
        <v>238.464</v>
      </c>
      <c r="Q3222" s="25"/>
      <c r="R3222" s="25"/>
      <c r="S3222" s="25"/>
      <c r="T3222" s="109"/>
      <c r="U3222" s="25"/>
      <c r="V3222" s="25"/>
      <c r="W3222" s="25"/>
      <c r="X3222" s="25">
        <v>0</v>
      </c>
      <c r="Y3222" s="25"/>
      <c r="Z3222" s="25">
        <v>0</v>
      </c>
      <c r="AA3222" s="109"/>
      <c r="AB3222" s="25">
        <v>0</v>
      </c>
      <c r="AC3222" s="25">
        <v>0</v>
      </c>
      <c r="AD3222" s="25">
        <v>0</v>
      </c>
      <c r="AE3222" s="25">
        <v>0</v>
      </c>
      <c r="AF3222" s="25">
        <v>0</v>
      </c>
      <c r="AG3222" s="25">
        <v>0</v>
      </c>
      <c r="AH3222" s="109"/>
      <c r="AI3222" s="25">
        <v>238.464</v>
      </c>
      <c r="AJ3222" s="25">
        <v>0</v>
      </c>
      <c r="AK3222" s="123">
        <v>0</v>
      </c>
      <c r="AL3222" s="25">
        <v>0</v>
      </c>
      <c r="AM3222" s="25">
        <v>0</v>
      </c>
      <c r="AN3222" s="25">
        <v>0</v>
      </c>
      <c r="AO3222" s="109"/>
      <c r="AP3222" s="25">
        <v>0</v>
      </c>
      <c r="AQ3222" s="25">
        <v>0</v>
      </c>
      <c r="AR3222" s="25">
        <v>0</v>
      </c>
      <c r="AS3222" s="25">
        <v>0</v>
      </c>
      <c r="AT3222" s="25">
        <v>0</v>
      </c>
      <c r="AU3222" s="25">
        <v>0</v>
      </c>
      <c r="AW3222" t="str">
        <f t="shared" si="261"/>
        <v>Lê Thu Huyền</v>
      </c>
      <c r="AX3222" s="27" t="str">
        <f t="shared" si="262"/>
        <v>Vũ Thị Thùy Lan</v>
      </c>
      <c r="AY3222" s="4" t="str">
        <f t="shared" si="263"/>
        <v>VIN+</v>
      </c>
    </row>
    <row r="3223" spans="1:51" outlineLevel="1" x14ac:dyDescent="0.25">
      <c r="A3223" s="4" t="s">
        <v>1104</v>
      </c>
      <c r="B3223" s="4" t="s">
        <v>797</v>
      </c>
      <c r="C3223" s="4" t="s">
        <v>5054</v>
      </c>
      <c r="D3223" s="11" t="s">
        <v>774</v>
      </c>
      <c r="E3223" s="32" t="s">
        <v>536</v>
      </c>
      <c r="F3223" s="11" t="s">
        <v>710</v>
      </c>
      <c r="G3223" s="35">
        <v>5130157</v>
      </c>
      <c r="H3223" s="4" t="s">
        <v>4485</v>
      </c>
      <c r="I3223" s="4"/>
      <c r="J3223" s="4"/>
      <c r="K3223" s="4"/>
      <c r="L3223" s="4"/>
      <c r="M3223" s="33"/>
      <c r="N3223" s="38"/>
      <c r="O3223" s="33"/>
      <c r="P3223" s="244">
        <f t="shared" si="260"/>
        <v>1262.77</v>
      </c>
      <c r="Q3223" s="25"/>
      <c r="R3223" s="25"/>
      <c r="S3223" s="25"/>
      <c r="T3223" s="109"/>
      <c r="U3223" s="25"/>
      <c r="V3223" s="25"/>
      <c r="W3223" s="25"/>
      <c r="X3223" s="25">
        <v>0</v>
      </c>
      <c r="Y3223" s="25"/>
      <c r="Z3223" s="25">
        <v>0</v>
      </c>
      <c r="AA3223" s="109"/>
      <c r="AB3223" s="25">
        <v>0</v>
      </c>
      <c r="AC3223" s="25">
        <v>0</v>
      </c>
      <c r="AD3223" s="25">
        <v>0</v>
      </c>
      <c r="AE3223" s="25">
        <v>0</v>
      </c>
      <c r="AF3223" s="25">
        <v>0</v>
      </c>
      <c r="AG3223" s="25">
        <v>0</v>
      </c>
      <c r="AH3223" s="109"/>
      <c r="AI3223" s="25">
        <v>720.80899999999997</v>
      </c>
      <c r="AJ3223" s="25">
        <v>0</v>
      </c>
      <c r="AK3223" s="123">
        <v>0</v>
      </c>
      <c r="AL3223" s="25">
        <v>0</v>
      </c>
      <c r="AM3223" s="25">
        <v>0</v>
      </c>
      <c r="AN3223" s="25">
        <v>0</v>
      </c>
      <c r="AO3223" s="109"/>
      <c r="AP3223" s="25">
        <v>0</v>
      </c>
      <c r="AQ3223" s="25">
        <v>541.96100000000001</v>
      </c>
      <c r="AR3223" s="25">
        <v>0</v>
      </c>
      <c r="AS3223" s="25">
        <v>0</v>
      </c>
      <c r="AT3223" s="25">
        <v>0</v>
      </c>
      <c r="AU3223" s="25">
        <v>0</v>
      </c>
      <c r="AW3223" t="str">
        <f t="shared" si="261"/>
        <v>Lê Thu Huyền</v>
      </c>
      <c r="AX3223" s="27" t="str">
        <f t="shared" si="262"/>
        <v>Vũ Thị Thùy Lan</v>
      </c>
      <c r="AY3223" s="4" t="str">
        <f t="shared" si="263"/>
        <v>VIN+</v>
      </c>
    </row>
    <row r="3224" spans="1:51" outlineLevel="1" x14ac:dyDescent="0.25">
      <c r="A3224" s="4" t="s">
        <v>1104</v>
      </c>
      <c r="B3224" s="4" t="s">
        <v>797</v>
      </c>
      <c r="C3224" s="4" t="s">
        <v>5054</v>
      </c>
      <c r="D3224" s="11" t="s">
        <v>774</v>
      </c>
      <c r="E3224" s="32" t="s">
        <v>536</v>
      </c>
      <c r="F3224" s="11" t="s">
        <v>710</v>
      </c>
      <c r="G3224" s="35">
        <v>5276978</v>
      </c>
      <c r="H3224" s="4" t="s">
        <v>4486</v>
      </c>
      <c r="I3224" s="4"/>
      <c r="J3224" s="4"/>
      <c r="K3224" s="4"/>
      <c r="L3224" s="4"/>
      <c r="M3224" s="33"/>
      <c r="N3224" s="38"/>
      <c r="O3224" s="33"/>
      <c r="P3224" s="244">
        <f t="shared" si="260"/>
        <v>238.464</v>
      </c>
      <c r="Q3224" s="25"/>
      <c r="R3224" s="25"/>
      <c r="S3224" s="25"/>
      <c r="T3224" s="109"/>
      <c r="U3224" s="25"/>
      <c r="V3224" s="25"/>
      <c r="W3224" s="25"/>
      <c r="X3224" s="25">
        <v>0</v>
      </c>
      <c r="Y3224" s="25"/>
      <c r="Z3224" s="25">
        <v>0</v>
      </c>
      <c r="AA3224" s="109"/>
      <c r="AB3224" s="25">
        <v>0</v>
      </c>
      <c r="AC3224" s="25">
        <v>0</v>
      </c>
      <c r="AD3224" s="25">
        <v>0</v>
      </c>
      <c r="AE3224" s="25">
        <v>0</v>
      </c>
      <c r="AF3224" s="25">
        <v>0</v>
      </c>
      <c r="AG3224" s="25">
        <v>0</v>
      </c>
      <c r="AH3224" s="109"/>
      <c r="AI3224" s="25">
        <v>0</v>
      </c>
      <c r="AJ3224" s="25">
        <v>0</v>
      </c>
      <c r="AK3224" s="123">
        <v>0</v>
      </c>
      <c r="AL3224" s="25">
        <v>0</v>
      </c>
      <c r="AM3224" s="25">
        <v>0</v>
      </c>
      <c r="AN3224" s="25">
        <v>0</v>
      </c>
      <c r="AO3224" s="109"/>
      <c r="AP3224" s="25">
        <v>238.464</v>
      </c>
      <c r="AQ3224" s="25">
        <v>0</v>
      </c>
      <c r="AR3224" s="25">
        <v>0</v>
      </c>
      <c r="AS3224" s="25">
        <v>0</v>
      </c>
      <c r="AT3224" s="25">
        <v>0</v>
      </c>
      <c r="AU3224" s="25">
        <v>0</v>
      </c>
      <c r="AW3224" t="str">
        <f t="shared" si="261"/>
        <v>Lê Thu Huyền</v>
      </c>
      <c r="AX3224" s="27" t="str">
        <f t="shared" si="262"/>
        <v>Vũ Thị Thùy Lan</v>
      </c>
      <c r="AY3224" s="4" t="str">
        <f t="shared" si="263"/>
        <v>VIN+</v>
      </c>
    </row>
    <row r="3225" spans="1:51" outlineLevel="1" x14ac:dyDescent="0.25">
      <c r="A3225" s="4" t="s">
        <v>1104</v>
      </c>
      <c r="B3225" s="4" t="s">
        <v>797</v>
      </c>
      <c r="C3225" s="4" t="s">
        <v>5054</v>
      </c>
      <c r="D3225" s="11" t="s">
        <v>774</v>
      </c>
      <c r="E3225" s="32" t="s">
        <v>536</v>
      </c>
      <c r="F3225" s="11" t="s">
        <v>710</v>
      </c>
      <c r="G3225" s="35">
        <v>5297016</v>
      </c>
      <c r="H3225" s="4" t="s">
        <v>4487</v>
      </c>
      <c r="I3225" s="4"/>
      <c r="J3225" s="4"/>
      <c r="K3225" s="4"/>
      <c r="L3225" s="4"/>
      <c r="M3225" s="33"/>
      <c r="N3225" s="38"/>
      <c r="O3225" s="33"/>
      <c r="P3225" s="244">
        <f t="shared" si="260"/>
        <v>238.464</v>
      </c>
      <c r="Q3225" s="25"/>
      <c r="R3225" s="25"/>
      <c r="S3225" s="25"/>
      <c r="T3225" s="109"/>
      <c r="U3225" s="25"/>
      <c r="V3225" s="25"/>
      <c r="W3225" s="25"/>
      <c r="X3225" s="25">
        <v>0</v>
      </c>
      <c r="Y3225" s="25"/>
      <c r="Z3225" s="25">
        <v>0</v>
      </c>
      <c r="AA3225" s="109"/>
      <c r="AB3225" s="25">
        <v>0</v>
      </c>
      <c r="AC3225" s="25">
        <v>0</v>
      </c>
      <c r="AD3225" s="25">
        <v>0</v>
      </c>
      <c r="AE3225" s="25">
        <v>0</v>
      </c>
      <c r="AF3225" s="25">
        <v>0</v>
      </c>
      <c r="AG3225" s="25">
        <v>238.464</v>
      </c>
      <c r="AH3225" s="109"/>
      <c r="AI3225" s="25">
        <v>0</v>
      </c>
      <c r="AJ3225" s="25">
        <v>0</v>
      </c>
      <c r="AK3225" s="123">
        <v>0</v>
      </c>
      <c r="AL3225" s="25">
        <v>0</v>
      </c>
      <c r="AM3225" s="25">
        <v>0</v>
      </c>
      <c r="AN3225" s="25">
        <v>0</v>
      </c>
      <c r="AO3225" s="109"/>
      <c r="AP3225" s="25">
        <v>0</v>
      </c>
      <c r="AQ3225" s="25">
        <v>0</v>
      </c>
      <c r="AR3225" s="25">
        <v>0</v>
      </c>
      <c r="AS3225" s="25">
        <v>0</v>
      </c>
      <c r="AT3225" s="25">
        <v>0</v>
      </c>
      <c r="AU3225" s="25">
        <v>0</v>
      </c>
      <c r="AW3225" t="str">
        <f t="shared" si="261"/>
        <v>Lê Thu Huyền</v>
      </c>
      <c r="AX3225" s="27" t="str">
        <f t="shared" si="262"/>
        <v>Vũ Thị Thùy Lan</v>
      </c>
      <c r="AY3225" s="4" t="str">
        <f t="shared" si="263"/>
        <v>VIN+</v>
      </c>
    </row>
    <row r="3226" spans="1:51" outlineLevel="1" x14ac:dyDescent="0.25">
      <c r="A3226" s="4" t="s">
        <v>1104</v>
      </c>
      <c r="B3226" s="4" t="s">
        <v>797</v>
      </c>
      <c r="C3226" s="4" t="s">
        <v>5054</v>
      </c>
      <c r="D3226" s="11" t="s">
        <v>774</v>
      </c>
      <c r="E3226" s="32" t="s">
        <v>536</v>
      </c>
      <c r="F3226" s="11" t="s">
        <v>710</v>
      </c>
      <c r="G3226" s="35">
        <v>5279667</v>
      </c>
      <c r="H3226" s="4" t="s">
        <v>4488</v>
      </c>
      <c r="I3226" s="4"/>
      <c r="J3226" s="4"/>
      <c r="K3226" s="4"/>
      <c r="L3226" s="4"/>
      <c r="M3226" s="33"/>
      <c r="N3226" s="38"/>
      <c r="O3226" s="33"/>
      <c r="P3226" s="244">
        <f t="shared" si="260"/>
        <v>0</v>
      </c>
      <c r="Q3226" s="25"/>
      <c r="R3226" s="25"/>
      <c r="S3226" s="25"/>
      <c r="T3226" s="109"/>
      <c r="U3226" s="25"/>
      <c r="V3226" s="25"/>
      <c r="W3226" s="25"/>
      <c r="X3226" s="25">
        <v>0</v>
      </c>
      <c r="Y3226" s="25"/>
      <c r="Z3226" s="25">
        <v>0</v>
      </c>
      <c r="AA3226" s="109"/>
      <c r="AB3226" s="25">
        <v>0</v>
      </c>
      <c r="AC3226" s="25">
        <v>0</v>
      </c>
      <c r="AD3226" s="25">
        <v>0</v>
      </c>
      <c r="AE3226" s="25">
        <v>0</v>
      </c>
      <c r="AF3226" s="25">
        <v>0</v>
      </c>
      <c r="AG3226" s="25">
        <v>0</v>
      </c>
      <c r="AH3226" s="109"/>
      <c r="AI3226" s="25">
        <v>0</v>
      </c>
      <c r="AJ3226" s="25">
        <v>0</v>
      </c>
      <c r="AK3226" s="123">
        <v>0</v>
      </c>
      <c r="AL3226" s="25">
        <v>0</v>
      </c>
      <c r="AM3226" s="25">
        <v>0</v>
      </c>
      <c r="AN3226" s="25">
        <v>0</v>
      </c>
      <c r="AO3226" s="109"/>
      <c r="AP3226" s="25">
        <v>0</v>
      </c>
      <c r="AQ3226" s="25">
        <v>0</v>
      </c>
      <c r="AR3226" s="25">
        <v>0</v>
      </c>
      <c r="AS3226" s="25">
        <v>0</v>
      </c>
      <c r="AT3226" s="25">
        <v>0</v>
      </c>
      <c r="AU3226" s="25">
        <v>0</v>
      </c>
      <c r="AW3226" t="str">
        <f t="shared" si="261"/>
        <v>Lê Thu Huyền</v>
      </c>
      <c r="AX3226" s="27" t="str">
        <f t="shared" si="262"/>
        <v>Vũ Thị Thùy Lan</v>
      </c>
      <c r="AY3226" s="4" t="str">
        <f t="shared" si="263"/>
        <v>VIN+</v>
      </c>
    </row>
    <row r="3227" spans="1:51" outlineLevel="1" x14ac:dyDescent="0.25">
      <c r="A3227" s="4" t="s">
        <v>1104</v>
      </c>
      <c r="B3227" s="4" t="s">
        <v>797</v>
      </c>
      <c r="C3227" s="4" t="s">
        <v>5054</v>
      </c>
      <c r="D3227" s="11" t="s">
        <v>774</v>
      </c>
      <c r="E3227" s="32" t="s">
        <v>536</v>
      </c>
      <c r="F3227" s="11" t="s">
        <v>710</v>
      </c>
      <c r="G3227" s="35">
        <v>5271108</v>
      </c>
      <c r="H3227" s="4" t="s">
        <v>4489</v>
      </c>
      <c r="I3227" s="4"/>
      <c r="J3227" s="4"/>
      <c r="K3227" s="4"/>
      <c r="L3227" s="4"/>
      <c r="M3227" s="33"/>
      <c r="N3227" s="38"/>
      <c r="O3227" s="33"/>
      <c r="P3227" s="244">
        <f t="shared" si="260"/>
        <v>238.464</v>
      </c>
      <c r="Q3227" s="25"/>
      <c r="R3227" s="25"/>
      <c r="S3227" s="25"/>
      <c r="T3227" s="109"/>
      <c r="U3227" s="25"/>
      <c r="V3227" s="25"/>
      <c r="W3227" s="25"/>
      <c r="X3227" s="25">
        <v>0</v>
      </c>
      <c r="Y3227" s="25"/>
      <c r="Z3227" s="25">
        <v>0</v>
      </c>
      <c r="AA3227" s="109"/>
      <c r="AB3227" s="25">
        <v>0</v>
      </c>
      <c r="AC3227" s="25">
        <v>0</v>
      </c>
      <c r="AD3227" s="25">
        <v>0</v>
      </c>
      <c r="AE3227" s="25">
        <v>0</v>
      </c>
      <c r="AF3227" s="25">
        <v>0</v>
      </c>
      <c r="AG3227" s="25">
        <v>0</v>
      </c>
      <c r="AH3227" s="109"/>
      <c r="AI3227" s="25">
        <v>0</v>
      </c>
      <c r="AJ3227" s="25">
        <v>0</v>
      </c>
      <c r="AK3227" s="123">
        <v>0</v>
      </c>
      <c r="AL3227" s="25">
        <v>0</v>
      </c>
      <c r="AM3227" s="25">
        <v>0</v>
      </c>
      <c r="AN3227" s="25">
        <v>0</v>
      </c>
      <c r="AO3227" s="109"/>
      <c r="AP3227" s="25">
        <v>238.464</v>
      </c>
      <c r="AQ3227" s="25">
        <v>0</v>
      </c>
      <c r="AR3227" s="25">
        <v>0</v>
      </c>
      <c r="AS3227" s="25">
        <v>0</v>
      </c>
      <c r="AT3227" s="25">
        <v>0</v>
      </c>
      <c r="AU3227" s="25">
        <v>0</v>
      </c>
      <c r="AW3227" t="str">
        <f t="shared" si="261"/>
        <v>Lê Thu Huyền</v>
      </c>
      <c r="AX3227" s="27" t="str">
        <f t="shared" si="262"/>
        <v>Vũ Thị Thùy Lan</v>
      </c>
      <c r="AY3227" s="4" t="str">
        <f t="shared" si="263"/>
        <v>VIN+</v>
      </c>
    </row>
    <row r="3228" spans="1:51" outlineLevel="1" x14ac:dyDescent="0.25">
      <c r="A3228" s="4" t="s">
        <v>1104</v>
      </c>
      <c r="B3228" s="4" t="s">
        <v>797</v>
      </c>
      <c r="C3228" s="4" t="s">
        <v>5054</v>
      </c>
      <c r="D3228" s="11" t="s">
        <v>774</v>
      </c>
      <c r="E3228" s="32" t="s">
        <v>536</v>
      </c>
      <c r="F3228" s="11" t="s">
        <v>710</v>
      </c>
      <c r="G3228" s="35">
        <v>5332267</v>
      </c>
      <c r="H3228" s="4" t="s">
        <v>4490</v>
      </c>
      <c r="I3228" s="4"/>
      <c r="J3228" s="4"/>
      <c r="K3228" s="4"/>
      <c r="L3228" s="4"/>
      <c r="M3228" s="33"/>
      <c r="N3228" s="38"/>
      <c r="O3228" s="33"/>
      <c r="P3228" s="244">
        <f t="shared" si="260"/>
        <v>1315.634</v>
      </c>
      <c r="Q3228" s="25"/>
      <c r="R3228" s="25"/>
      <c r="S3228" s="25"/>
      <c r="T3228" s="109"/>
      <c r="U3228" s="25"/>
      <c r="V3228" s="25"/>
      <c r="W3228" s="25"/>
      <c r="X3228" s="25">
        <v>0</v>
      </c>
      <c r="Y3228" s="25"/>
      <c r="Z3228" s="25">
        <v>0</v>
      </c>
      <c r="AA3228" s="109"/>
      <c r="AB3228" s="25">
        <v>0</v>
      </c>
      <c r="AC3228" s="25">
        <v>0</v>
      </c>
      <c r="AD3228" s="25">
        <v>0</v>
      </c>
      <c r="AE3228" s="25">
        <v>0</v>
      </c>
      <c r="AF3228" s="25">
        <v>0</v>
      </c>
      <c r="AG3228" s="25">
        <v>1315.634</v>
      </c>
      <c r="AH3228" s="109"/>
      <c r="AI3228" s="25">
        <v>0</v>
      </c>
      <c r="AJ3228" s="25">
        <v>0</v>
      </c>
      <c r="AK3228" s="123">
        <v>0</v>
      </c>
      <c r="AL3228" s="25">
        <v>0</v>
      </c>
      <c r="AM3228" s="25">
        <v>0</v>
      </c>
      <c r="AN3228" s="25">
        <v>0</v>
      </c>
      <c r="AO3228" s="109"/>
      <c r="AP3228" s="25">
        <v>0</v>
      </c>
      <c r="AQ3228" s="25">
        <v>0</v>
      </c>
      <c r="AR3228" s="25">
        <v>0</v>
      </c>
      <c r="AS3228" s="25">
        <v>0</v>
      </c>
      <c r="AT3228" s="25">
        <v>0</v>
      </c>
      <c r="AU3228" s="25">
        <v>0</v>
      </c>
      <c r="AW3228" t="str">
        <f t="shared" si="261"/>
        <v>Lê Thu Huyền</v>
      </c>
      <c r="AX3228" s="27" t="str">
        <f t="shared" si="262"/>
        <v>Vũ Thị Thùy Lan</v>
      </c>
      <c r="AY3228" s="4" t="str">
        <f t="shared" si="263"/>
        <v>VIN+</v>
      </c>
    </row>
    <row r="3229" spans="1:51" outlineLevel="1" x14ac:dyDescent="0.25">
      <c r="A3229" s="4" t="s">
        <v>1104</v>
      </c>
      <c r="B3229" s="4" t="s">
        <v>797</v>
      </c>
      <c r="C3229" s="4" t="s">
        <v>5054</v>
      </c>
      <c r="D3229" s="11" t="s">
        <v>774</v>
      </c>
      <c r="E3229" s="32" t="s">
        <v>536</v>
      </c>
      <c r="F3229" s="11" t="s">
        <v>710</v>
      </c>
      <c r="G3229" s="35">
        <v>5277102</v>
      </c>
      <c r="H3229" s="4" t="s">
        <v>4491</v>
      </c>
      <c r="I3229" s="4"/>
      <c r="J3229" s="4"/>
      <c r="K3229" s="4"/>
      <c r="L3229" s="4"/>
      <c r="M3229" s="33"/>
      <c r="N3229" s="38"/>
      <c r="O3229" s="33"/>
      <c r="P3229" s="244">
        <f t="shared" si="260"/>
        <v>778.11899999999991</v>
      </c>
      <c r="Q3229" s="25"/>
      <c r="R3229" s="25"/>
      <c r="S3229" s="25"/>
      <c r="T3229" s="109"/>
      <c r="U3229" s="25"/>
      <c r="V3229" s="25"/>
      <c r="W3229" s="25"/>
      <c r="X3229" s="25">
        <v>0</v>
      </c>
      <c r="Y3229" s="25"/>
      <c r="Z3229" s="25">
        <v>0</v>
      </c>
      <c r="AA3229" s="109"/>
      <c r="AB3229" s="25">
        <v>0</v>
      </c>
      <c r="AC3229" s="25">
        <v>0</v>
      </c>
      <c r="AD3229" s="25">
        <v>0</v>
      </c>
      <c r="AE3229" s="25">
        <v>0</v>
      </c>
      <c r="AF3229" s="25">
        <v>0</v>
      </c>
      <c r="AG3229" s="25">
        <v>0</v>
      </c>
      <c r="AH3229" s="109"/>
      <c r="AI3229" s="25">
        <v>0</v>
      </c>
      <c r="AJ3229" s="25">
        <v>0</v>
      </c>
      <c r="AK3229" s="123">
        <v>0</v>
      </c>
      <c r="AL3229" s="25">
        <v>238.464</v>
      </c>
      <c r="AM3229" s="25">
        <v>0</v>
      </c>
      <c r="AN3229" s="25">
        <v>0</v>
      </c>
      <c r="AO3229" s="109"/>
      <c r="AP3229" s="25">
        <v>0</v>
      </c>
      <c r="AQ3229" s="25">
        <v>0</v>
      </c>
      <c r="AR3229" s="25">
        <v>0</v>
      </c>
      <c r="AS3229" s="25">
        <v>0</v>
      </c>
      <c r="AT3229" s="25">
        <v>539.65499999999997</v>
      </c>
      <c r="AU3229" s="25">
        <v>0</v>
      </c>
      <c r="AW3229" t="str">
        <f t="shared" si="261"/>
        <v>Lê Thu Huyền</v>
      </c>
      <c r="AX3229" s="27" t="str">
        <f t="shared" si="262"/>
        <v>Vũ Thị Thùy Lan</v>
      </c>
      <c r="AY3229" s="4" t="str">
        <f t="shared" si="263"/>
        <v>VIN+</v>
      </c>
    </row>
    <row r="3230" spans="1:51" outlineLevel="1" x14ac:dyDescent="0.25">
      <c r="A3230" s="4" t="s">
        <v>1104</v>
      </c>
      <c r="B3230" s="4" t="s">
        <v>797</v>
      </c>
      <c r="C3230" s="4" t="s">
        <v>5054</v>
      </c>
      <c r="D3230" s="11" t="s">
        <v>774</v>
      </c>
      <c r="E3230" s="32" t="s">
        <v>536</v>
      </c>
      <c r="F3230" s="11" t="s">
        <v>710</v>
      </c>
      <c r="G3230" s="35">
        <v>5277074</v>
      </c>
      <c r="H3230" s="4" t="s">
        <v>4492</v>
      </c>
      <c r="I3230" s="4"/>
      <c r="J3230" s="4"/>
      <c r="K3230" s="4"/>
      <c r="L3230" s="4"/>
      <c r="M3230" s="33"/>
      <c r="N3230" s="38"/>
      <c r="O3230" s="33"/>
      <c r="P3230" s="244">
        <f t="shared" si="260"/>
        <v>597.52099999999996</v>
      </c>
      <c r="Q3230" s="25"/>
      <c r="R3230" s="25"/>
      <c r="S3230" s="25"/>
      <c r="T3230" s="109"/>
      <c r="U3230" s="25"/>
      <c r="V3230" s="25"/>
      <c r="W3230" s="25"/>
      <c r="X3230" s="25">
        <v>0</v>
      </c>
      <c r="Y3230" s="25"/>
      <c r="Z3230" s="25">
        <v>0</v>
      </c>
      <c r="AA3230" s="109"/>
      <c r="AB3230" s="25">
        <v>0</v>
      </c>
      <c r="AC3230" s="25">
        <v>0</v>
      </c>
      <c r="AD3230" s="25">
        <v>0</v>
      </c>
      <c r="AE3230" s="25">
        <v>0</v>
      </c>
      <c r="AF3230" s="25">
        <v>0</v>
      </c>
      <c r="AG3230" s="25">
        <v>0</v>
      </c>
      <c r="AH3230" s="109"/>
      <c r="AI3230" s="25">
        <v>0</v>
      </c>
      <c r="AJ3230" s="25">
        <v>0</v>
      </c>
      <c r="AK3230" s="123">
        <v>0</v>
      </c>
      <c r="AL3230" s="25">
        <v>0</v>
      </c>
      <c r="AM3230" s="25">
        <v>0</v>
      </c>
      <c r="AN3230" s="25">
        <v>0</v>
      </c>
      <c r="AO3230" s="109"/>
      <c r="AP3230" s="25">
        <v>597.52099999999996</v>
      </c>
      <c r="AQ3230" s="25">
        <v>0</v>
      </c>
      <c r="AR3230" s="25">
        <v>0</v>
      </c>
      <c r="AS3230" s="25">
        <v>0</v>
      </c>
      <c r="AT3230" s="25">
        <v>0</v>
      </c>
      <c r="AU3230" s="25">
        <v>0</v>
      </c>
      <c r="AW3230" t="str">
        <f t="shared" si="261"/>
        <v>Lê Thu Huyền</v>
      </c>
      <c r="AX3230" s="27" t="str">
        <f t="shared" si="262"/>
        <v>Vũ Thị Thùy Lan</v>
      </c>
      <c r="AY3230" s="4" t="str">
        <f t="shared" si="263"/>
        <v>VIN+</v>
      </c>
    </row>
    <row r="3231" spans="1:51" outlineLevel="1" x14ac:dyDescent="0.25">
      <c r="A3231" s="4" t="s">
        <v>1104</v>
      </c>
      <c r="B3231" s="4" t="s">
        <v>797</v>
      </c>
      <c r="C3231" s="4" t="s">
        <v>5054</v>
      </c>
      <c r="D3231" s="11" t="s">
        <v>774</v>
      </c>
      <c r="E3231" s="32" t="s">
        <v>536</v>
      </c>
      <c r="F3231" s="11" t="s">
        <v>710</v>
      </c>
      <c r="G3231" s="35">
        <v>5139411</v>
      </c>
      <c r="H3231" s="4" t="s">
        <v>4493</v>
      </c>
      <c r="I3231" s="4"/>
      <c r="J3231" s="4"/>
      <c r="K3231" s="4"/>
      <c r="L3231" s="4"/>
      <c r="M3231" s="33"/>
      <c r="N3231" s="38"/>
      <c r="O3231" s="33"/>
      <c r="P3231" s="244">
        <f t="shared" si="260"/>
        <v>956.57799999999997</v>
      </c>
      <c r="Q3231" s="25"/>
      <c r="R3231" s="25"/>
      <c r="S3231" s="25"/>
      <c r="T3231" s="109"/>
      <c r="U3231" s="25"/>
      <c r="V3231" s="25"/>
      <c r="W3231" s="25"/>
      <c r="X3231" s="25">
        <v>0</v>
      </c>
      <c r="Y3231" s="25"/>
      <c r="Z3231" s="25">
        <v>0</v>
      </c>
      <c r="AA3231" s="109"/>
      <c r="AB3231" s="25">
        <v>0</v>
      </c>
      <c r="AC3231" s="25">
        <v>0</v>
      </c>
      <c r="AD3231" s="25">
        <v>0</v>
      </c>
      <c r="AE3231" s="25">
        <v>0</v>
      </c>
      <c r="AF3231" s="25">
        <v>0</v>
      </c>
      <c r="AG3231" s="25">
        <v>0</v>
      </c>
      <c r="AH3231" s="109"/>
      <c r="AI3231" s="25">
        <v>0</v>
      </c>
      <c r="AJ3231" s="25">
        <v>0</v>
      </c>
      <c r="AK3231" s="123">
        <v>0</v>
      </c>
      <c r="AL3231" s="25">
        <v>238.464</v>
      </c>
      <c r="AM3231" s="25">
        <v>0</v>
      </c>
      <c r="AN3231" s="25">
        <v>0</v>
      </c>
      <c r="AO3231" s="109"/>
      <c r="AP3231" s="25">
        <v>359.05700000000002</v>
      </c>
      <c r="AQ3231" s="25">
        <v>0</v>
      </c>
      <c r="AR3231" s="25">
        <v>0</v>
      </c>
      <c r="AS3231" s="25">
        <v>0</v>
      </c>
      <c r="AT3231" s="25">
        <v>359.05700000000002</v>
      </c>
      <c r="AU3231" s="25">
        <v>0</v>
      </c>
      <c r="AW3231" t="str">
        <f t="shared" si="261"/>
        <v>Lê Thu Huyền</v>
      </c>
      <c r="AX3231" s="27" t="str">
        <f t="shared" si="262"/>
        <v>Vũ Thị Thùy Lan</v>
      </c>
      <c r="AY3231" s="4" t="str">
        <f t="shared" si="263"/>
        <v>VIN+</v>
      </c>
    </row>
    <row r="3232" spans="1:51" outlineLevel="1" x14ac:dyDescent="0.25">
      <c r="A3232" s="4" t="s">
        <v>1104</v>
      </c>
      <c r="B3232" s="4" t="s">
        <v>797</v>
      </c>
      <c r="C3232" s="4" t="s">
        <v>5054</v>
      </c>
      <c r="D3232" s="11" t="s">
        <v>774</v>
      </c>
      <c r="E3232" s="32" t="s">
        <v>536</v>
      </c>
      <c r="F3232" s="11" t="s">
        <v>710</v>
      </c>
      <c r="G3232" s="35">
        <v>5274112</v>
      </c>
      <c r="H3232" s="4" t="s">
        <v>4494</v>
      </c>
      <c r="I3232" s="4"/>
      <c r="J3232" s="4"/>
      <c r="K3232" s="4"/>
      <c r="L3232" s="4"/>
      <c r="M3232" s="33"/>
      <c r="N3232" s="38"/>
      <c r="O3232" s="33"/>
      <c r="P3232" s="244">
        <f t="shared" si="260"/>
        <v>359.05700000000002</v>
      </c>
      <c r="Q3232" s="25"/>
      <c r="R3232" s="25"/>
      <c r="S3232" s="25"/>
      <c r="T3232" s="109"/>
      <c r="U3232" s="25"/>
      <c r="V3232" s="25"/>
      <c r="W3232" s="25"/>
      <c r="X3232" s="25">
        <v>0</v>
      </c>
      <c r="Y3232" s="25"/>
      <c r="Z3232" s="25">
        <v>0</v>
      </c>
      <c r="AA3232" s="109"/>
      <c r="AB3232" s="25">
        <v>0</v>
      </c>
      <c r="AC3232" s="25">
        <v>0</v>
      </c>
      <c r="AD3232" s="25">
        <v>0</v>
      </c>
      <c r="AE3232" s="25">
        <v>0</v>
      </c>
      <c r="AF3232" s="25">
        <v>0</v>
      </c>
      <c r="AG3232" s="25">
        <v>0</v>
      </c>
      <c r="AH3232" s="109"/>
      <c r="AI3232" s="25">
        <v>0</v>
      </c>
      <c r="AJ3232" s="25">
        <v>0</v>
      </c>
      <c r="AK3232" s="123">
        <v>0</v>
      </c>
      <c r="AL3232" s="25">
        <v>0</v>
      </c>
      <c r="AM3232" s="25">
        <v>0</v>
      </c>
      <c r="AN3232" s="25">
        <v>0</v>
      </c>
      <c r="AO3232" s="109"/>
      <c r="AP3232" s="25">
        <v>359.05700000000002</v>
      </c>
      <c r="AQ3232" s="25">
        <v>0</v>
      </c>
      <c r="AR3232" s="25">
        <v>0</v>
      </c>
      <c r="AS3232" s="25">
        <v>0</v>
      </c>
      <c r="AT3232" s="25">
        <v>0</v>
      </c>
      <c r="AU3232" s="25">
        <v>0</v>
      </c>
      <c r="AW3232" t="str">
        <f t="shared" si="261"/>
        <v>Lê Thu Huyền</v>
      </c>
      <c r="AX3232" s="27" t="str">
        <f t="shared" si="262"/>
        <v>Vũ Thị Thùy Lan</v>
      </c>
      <c r="AY3232" s="4" t="str">
        <f t="shared" si="263"/>
        <v>VIN+</v>
      </c>
    </row>
    <row r="3233" spans="1:51" outlineLevel="1" x14ac:dyDescent="0.25">
      <c r="A3233" s="4" t="s">
        <v>1104</v>
      </c>
      <c r="B3233" s="4" t="s">
        <v>797</v>
      </c>
      <c r="C3233" s="4" t="s">
        <v>5054</v>
      </c>
      <c r="D3233" s="11" t="s">
        <v>774</v>
      </c>
      <c r="E3233" s="32" t="s">
        <v>536</v>
      </c>
      <c r="F3233" s="11" t="s">
        <v>710</v>
      </c>
      <c r="G3233" s="35">
        <v>5272055</v>
      </c>
      <c r="H3233" s="4" t="s">
        <v>4495</v>
      </c>
      <c r="I3233" s="4"/>
      <c r="J3233" s="4"/>
      <c r="K3233" s="4"/>
      <c r="L3233" s="4"/>
      <c r="M3233" s="33"/>
      <c r="N3233" s="38"/>
      <c r="O3233" s="33"/>
      <c r="P3233" s="244">
        <f t="shared" si="260"/>
        <v>0</v>
      </c>
      <c r="Q3233" s="25"/>
      <c r="R3233" s="25"/>
      <c r="S3233" s="25"/>
      <c r="T3233" s="109"/>
      <c r="U3233" s="25"/>
      <c r="V3233" s="25"/>
      <c r="W3233" s="25"/>
      <c r="X3233" s="25">
        <v>0</v>
      </c>
      <c r="Y3233" s="25"/>
      <c r="Z3233" s="25">
        <v>0</v>
      </c>
      <c r="AA3233" s="109"/>
      <c r="AB3233" s="25">
        <v>0</v>
      </c>
      <c r="AC3233" s="25">
        <v>0</v>
      </c>
      <c r="AD3233" s="25">
        <v>0</v>
      </c>
      <c r="AE3233" s="25">
        <v>0</v>
      </c>
      <c r="AF3233" s="25">
        <v>0</v>
      </c>
      <c r="AG3233" s="25">
        <v>0</v>
      </c>
      <c r="AH3233" s="109"/>
      <c r="AI3233" s="25">
        <v>0</v>
      </c>
      <c r="AJ3233" s="25">
        <v>0</v>
      </c>
      <c r="AK3233" s="123">
        <v>0</v>
      </c>
      <c r="AL3233" s="25">
        <v>0</v>
      </c>
      <c r="AM3233" s="25">
        <v>0</v>
      </c>
      <c r="AN3233" s="25">
        <v>0</v>
      </c>
      <c r="AO3233" s="109"/>
      <c r="AP3233" s="25">
        <v>0</v>
      </c>
      <c r="AQ3233" s="25">
        <v>0</v>
      </c>
      <c r="AR3233" s="25">
        <v>0</v>
      </c>
      <c r="AS3233" s="25">
        <v>0</v>
      </c>
      <c r="AT3233" s="25">
        <v>0</v>
      </c>
      <c r="AU3233" s="25">
        <v>0</v>
      </c>
      <c r="AW3233" t="str">
        <f t="shared" si="261"/>
        <v>Lê Thu Huyền</v>
      </c>
      <c r="AX3233" s="27" t="str">
        <f t="shared" si="262"/>
        <v>Vũ Thị Thùy Lan</v>
      </c>
      <c r="AY3233" s="4" t="str">
        <f t="shared" si="263"/>
        <v>VIN+</v>
      </c>
    </row>
    <row r="3234" spans="1:51" outlineLevel="1" x14ac:dyDescent="0.25">
      <c r="A3234" s="4" t="s">
        <v>1104</v>
      </c>
      <c r="B3234" s="4" t="s">
        <v>797</v>
      </c>
      <c r="C3234" s="4" t="s">
        <v>5054</v>
      </c>
      <c r="D3234" s="11" t="s">
        <v>774</v>
      </c>
      <c r="E3234" s="32" t="s">
        <v>536</v>
      </c>
      <c r="F3234" s="11" t="s">
        <v>710</v>
      </c>
      <c r="G3234" s="35">
        <v>5145339</v>
      </c>
      <c r="H3234" s="4" t="s">
        <v>4496</v>
      </c>
      <c r="I3234" s="4"/>
      <c r="J3234" s="4"/>
      <c r="K3234" s="4"/>
      <c r="L3234" s="4"/>
      <c r="M3234" s="33"/>
      <c r="N3234" s="38"/>
      <c r="O3234" s="33"/>
      <c r="P3234" s="244">
        <f t="shared" si="260"/>
        <v>238.464</v>
      </c>
      <c r="Q3234" s="25"/>
      <c r="R3234" s="25"/>
      <c r="S3234" s="25"/>
      <c r="T3234" s="109"/>
      <c r="U3234" s="25"/>
      <c r="V3234" s="25"/>
      <c r="W3234" s="25"/>
      <c r="X3234" s="25">
        <v>0</v>
      </c>
      <c r="Y3234" s="25"/>
      <c r="Z3234" s="25">
        <v>0</v>
      </c>
      <c r="AA3234" s="109"/>
      <c r="AB3234" s="25">
        <v>0</v>
      </c>
      <c r="AC3234" s="25">
        <v>0</v>
      </c>
      <c r="AD3234" s="25">
        <v>0</v>
      </c>
      <c r="AE3234" s="25">
        <v>0</v>
      </c>
      <c r="AF3234" s="25">
        <v>0</v>
      </c>
      <c r="AG3234" s="25">
        <v>0</v>
      </c>
      <c r="AH3234" s="109"/>
      <c r="AI3234" s="25">
        <v>0</v>
      </c>
      <c r="AJ3234" s="25">
        <v>0</v>
      </c>
      <c r="AK3234" s="123">
        <v>0</v>
      </c>
      <c r="AL3234" s="25">
        <v>0</v>
      </c>
      <c r="AM3234" s="25">
        <v>0</v>
      </c>
      <c r="AN3234" s="25">
        <v>0</v>
      </c>
      <c r="AO3234" s="109"/>
      <c r="AP3234" s="25">
        <v>238.464</v>
      </c>
      <c r="AQ3234" s="25">
        <v>0</v>
      </c>
      <c r="AR3234" s="25">
        <v>0</v>
      </c>
      <c r="AS3234" s="25">
        <v>0</v>
      </c>
      <c r="AT3234" s="25">
        <v>0</v>
      </c>
      <c r="AU3234" s="25">
        <v>0</v>
      </c>
      <c r="AW3234" t="str">
        <f t="shared" si="261"/>
        <v>Lê Thu Huyền</v>
      </c>
      <c r="AX3234" s="27" t="str">
        <f t="shared" si="262"/>
        <v>Vũ Thị Thùy Lan</v>
      </c>
      <c r="AY3234" s="4" t="str">
        <f t="shared" si="263"/>
        <v>VIN+</v>
      </c>
    </row>
    <row r="3235" spans="1:51" outlineLevel="1" x14ac:dyDescent="0.25">
      <c r="A3235" s="4" t="s">
        <v>1104</v>
      </c>
      <c r="B3235" s="4" t="s">
        <v>797</v>
      </c>
      <c r="C3235" s="4" t="s">
        <v>5054</v>
      </c>
      <c r="D3235" s="11" t="s">
        <v>774</v>
      </c>
      <c r="E3235" s="32" t="s">
        <v>536</v>
      </c>
      <c r="F3235" s="11" t="s">
        <v>710</v>
      </c>
      <c r="G3235" s="35">
        <v>5293252</v>
      </c>
      <c r="H3235" s="4" t="s">
        <v>4497</v>
      </c>
      <c r="I3235" s="4"/>
      <c r="J3235" s="4"/>
      <c r="K3235" s="4"/>
      <c r="L3235" s="4"/>
      <c r="M3235" s="33"/>
      <c r="N3235" s="38"/>
      <c r="O3235" s="33"/>
      <c r="P3235" s="244">
        <f t="shared" si="260"/>
        <v>0</v>
      </c>
      <c r="Q3235" s="25"/>
      <c r="R3235" s="25"/>
      <c r="S3235" s="25"/>
      <c r="T3235" s="109"/>
      <c r="U3235" s="25"/>
      <c r="V3235" s="25"/>
      <c r="W3235" s="25"/>
      <c r="X3235" s="25">
        <v>0</v>
      </c>
      <c r="Y3235" s="25"/>
      <c r="Z3235" s="25">
        <v>0</v>
      </c>
      <c r="AA3235" s="109"/>
      <c r="AB3235" s="25">
        <v>0</v>
      </c>
      <c r="AC3235" s="25">
        <v>0</v>
      </c>
      <c r="AD3235" s="25">
        <v>0</v>
      </c>
      <c r="AE3235" s="25">
        <v>0</v>
      </c>
      <c r="AF3235" s="25">
        <v>0</v>
      </c>
      <c r="AG3235" s="25">
        <v>0</v>
      </c>
      <c r="AH3235" s="109"/>
      <c r="AI3235" s="25">
        <v>0</v>
      </c>
      <c r="AJ3235" s="25">
        <v>0</v>
      </c>
      <c r="AK3235" s="123">
        <v>0</v>
      </c>
      <c r="AL3235" s="25">
        <v>0</v>
      </c>
      <c r="AM3235" s="25">
        <v>0</v>
      </c>
      <c r="AN3235" s="25">
        <v>0</v>
      </c>
      <c r="AO3235" s="109"/>
      <c r="AP3235" s="25">
        <v>0</v>
      </c>
      <c r="AQ3235" s="25">
        <v>0</v>
      </c>
      <c r="AR3235" s="25">
        <v>0</v>
      </c>
      <c r="AS3235" s="25">
        <v>0</v>
      </c>
      <c r="AT3235" s="25">
        <v>0</v>
      </c>
      <c r="AU3235" s="25">
        <v>0</v>
      </c>
      <c r="AW3235" t="str">
        <f t="shared" si="261"/>
        <v>Lê Thu Huyền</v>
      </c>
      <c r="AX3235" s="27" t="str">
        <f t="shared" si="262"/>
        <v>Vũ Thị Thùy Lan</v>
      </c>
      <c r="AY3235" s="4" t="str">
        <f t="shared" si="263"/>
        <v>VIN+</v>
      </c>
    </row>
    <row r="3236" spans="1:51" outlineLevel="1" x14ac:dyDescent="0.25">
      <c r="A3236" s="4" t="s">
        <v>1104</v>
      </c>
      <c r="B3236" s="4" t="s">
        <v>797</v>
      </c>
      <c r="C3236" s="4" t="s">
        <v>5054</v>
      </c>
      <c r="D3236" s="11" t="s">
        <v>774</v>
      </c>
      <c r="E3236" s="32" t="s">
        <v>536</v>
      </c>
      <c r="F3236" s="11" t="s">
        <v>710</v>
      </c>
      <c r="G3236" s="35">
        <v>5139196</v>
      </c>
      <c r="H3236" s="4" t="s">
        <v>4498</v>
      </c>
      <c r="I3236" s="4"/>
      <c r="J3236" s="4"/>
      <c r="K3236" s="4"/>
      <c r="L3236" s="4"/>
      <c r="M3236" s="33"/>
      <c r="N3236" s="38"/>
      <c r="O3236" s="33"/>
      <c r="P3236" s="244">
        <f t="shared" si="260"/>
        <v>778.11900000000003</v>
      </c>
      <c r="Q3236" s="25"/>
      <c r="R3236" s="25"/>
      <c r="S3236" s="25"/>
      <c r="T3236" s="109"/>
      <c r="U3236" s="25"/>
      <c r="V3236" s="25"/>
      <c r="W3236" s="25"/>
      <c r="X3236" s="25">
        <v>0</v>
      </c>
      <c r="Y3236" s="25"/>
      <c r="Z3236" s="25">
        <v>0</v>
      </c>
      <c r="AA3236" s="109"/>
      <c r="AB3236" s="25">
        <v>0</v>
      </c>
      <c r="AC3236" s="25">
        <v>0</v>
      </c>
      <c r="AD3236" s="25">
        <v>0</v>
      </c>
      <c r="AE3236" s="25">
        <v>0</v>
      </c>
      <c r="AF3236" s="25">
        <v>0</v>
      </c>
      <c r="AG3236" s="25">
        <v>778.11900000000003</v>
      </c>
      <c r="AH3236" s="109"/>
      <c r="AI3236" s="25">
        <v>0</v>
      </c>
      <c r="AJ3236" s="25">
        <v>0</v>
      </c>
      <c r="AK3236" s="123">
        <v>0</v>
      </c>
      <c r="AL3236" s="25">
        <v>0</v>
      </c>
      <c r="AM3236" s="25">
        <v>0</v>
      </c>
      <c r="AN3236" s="25">
        <v>0</v>
      </c>
      <c r="AO3236" s="109"/>
      <c r="AP3236" s="25">
        <v>0</v>
      </c>
      <c r="AQ3236" s="25">
        <v>0</v>
      </c>
      <c r="AR3236" s="25">
        <v>0</v>
      </c>
      <c r="AS3236" s="25">
        <v>0</v>
      </c>
      <c r="AT3236" s="25">
        <v>0</v>
      </c>
      <c r="AU3236" s="25">
        <v>0</v>
      </c>
      <c r="AW3236" t="str">
        <f t="shared" si="261"/>
        <v>Lê Thu Huyền</v>
      </c>
      <c r="AX3236" s="27" t="str">
        <f t="shared" si="262"/>
        <v>Vũ Thị Thùy Lan</v>
      </c>
      <c r="AY3236" s="4" t="str">
        <f t="shared" si="263"/>
        <v>VIN+</v>
      </c>
    </row>
    <row r="3237" spans="1:51" outlineLevel="1" x14ac:dyDescent="0.25">
      <c r="A3237" s="4" t="s">
        <v>1104</v>
      </c>
      <c r="B3237" s="4" t="s">
        <v>797</v>
      </c>
      <c r="C3237" s="4" t="s">
        <v>5054</v>
      </c>
      <c r="D3237" s="11" t="s">
        <v>774</v>
      </c>
      <c r="E3237" s="32" t="s">
        <v>536</v>
      </c>
      <c r="F3237" s="11" t="s">
        <v>710</v>
      </c>
      <c r="G3237" s="35">
        <v>5139798</v>
      </c>
      <c r="H3237" s="4" t="s">
        <v>4499</v>
      </c>
      <c r="I3237" s="4"/>
      <c r="J3237" s="4"/>
      <c r="K3237" s="4"/>
      <c r="L3237" s="4"/>
      <c r="M3237" s="33"/>
      <c r="N3237" s="38"/>
      <c r="O3237" s="33"/>
      <c r="P3237" s="244">
        <f t="shared" si="260"/>
        <v>2519.9810000000002</v>
      </c>
      <c r="Q3237" s="25"/>
      <c r="R3237" s="25"/>
      <c r="S3237" s="25"/>
      <c r="T3237" s="109"/>
      <c r="U3237" s="25"/>
      <c r="V3237" s="25"/>
      <c r="W3237" s="25"/>
      <c r="X3237" s="25">
        <v>0</v>
      </c>
      <c r="Y3237" s="25"/>
      <c r="Z3237" s="25">
        <v>0</v>
      </c>
      <c r="AA3237" s="109"/>
      <c r="AB3237" s="25">
        <v>0</v>
      </c>
      <c r="AC3237" s="25">
        <v>0</v>
      </c>
      <c r="AD3237" s="25">
        <v>0</v>
      </c>
      <c r="AE3237" s="25">
        <v>0</v>
      </c>
      <c r="AF3237" s="25">
        <v>0</v>
      </c>
      <c r="AG3237" s="25">
        <v>1978.1880000000001</v>
      </c>
      <c r="AH3237" s="109"/>
      <c r="AI3237" s="25">
        <v>0</v>
      </c>
      <c r="AJ3237" s="25">
        <v>0</v>
      </c>
      <c r="AK3237" s="123">
        <v>0</v>
      </c>
      <c r="AL3237" s="25">
        <v>0</v>
      </c>
      <c r="AM3237" s="25">
        <v>0</v>
      </c>
      <c r="AN3237" s="25">
        <v>0</v>
      </c>
      <c r="AO3237" s="109"/>
      <c r="AP3237" s="25">
        <v>0</v>
      </c>
      <c r="AQ3237" s="25">
        <v>0</v>
      </c>
      <c r="AR3237" s="25">
        <v>0</v>
      </c>
      <c r="AS3237" s="25">
        <v>0</v>
      </c>
      <c r="AT3237" s="25">
        <v>0</v>
      </c>
      <c r="AU3237" s="25">
        <v>541.79300000000001</v>
      </c>
      <c r="AW3237" t="str">
        <f t="shared" si="261"/>
        <v>Lê Thu Huyền</v>
      </c>
      <c r="AX3237" s="27" t="str">
        <f t="shared" si="262"/>
        <v>Vũ Thị Thùy Lan</v>
      </c>
      <c r="AY3237" s="4" t="str">
        <f t="shared" si="263"/>
        <v>VIN+</v>
      </c>
    </row>
    <row r="3238" spans="1:51" outlineLevel="1" x14ac:dyDescent="0.25">
      <c r="A3238" s="4" t="s">
        <v>1104</v>
      </c>
      <c r="B3238" s="4" t="s">
        <v>797</v>
      </c>
      <c r="C3238" s="4" t="s">
        <v>5054</v>
      </c>
      <c r="D3238" s="11" t="s">
        <v>774</v>
      </c>
      <c r="E3238" s="32" t="s">
        <v>536</v>
      </c>
      <c r="F3238" s="11" t="s">
        <v>710</v>
      </c>
      <c r="G3238" s="35">
        <v>5272031</v>
      </c>
      <c r="H3238" s="4" t="s">
        <v>4500</v>
      </c>
      <c r="I3238" s="4"/>
      <c r="J3238" s="4"/>
      <c r="K3238" s="4"/>
      <c r="L3238" s="4"/>
      <c r="M3238" s="33"/>
      <c r="N3238" s="38"/>
      <c r="O3238" s="33"/>
      <c r="P3238" s="244">
        <f t="shared" si="260"/>
        <v>359.05700000000002</v>
      </c>
      <c r="Q3238" s="25"/>
      <c r="R3238" s="25"/>
      <c r="S3238" s="25"/>
      <c r="T3238" s="109"/>
      <c r="U3238" s="25"/>
      <c r="V3238" s="25"/>
      <c r="W3238" s="25"/>
      <c r="X3238" s="25">
        <v>0</v>
      </c>
      <c r="Y3238" s="25"/>
      <c r="Z3238" s="25">
        <v>0</v>
      </c>
      <c r="AA3238" s="109"/>
      <c r="AB3238" s="25">
        <v>0</v>
      </c>
      <c r="AC3238" s="25">
        <v>0</v>
      </c>
      <c r="AD3238" s="25">
        <v>0</v>
      </c>
      <c r="AE3238" s="25">
        <v>0</v>
      </c>
      <c r="AF3238" s="25">
        <v>0</v>
      </c>
      <c r="AG3238" s="25">
        <v>0</v>
      </c>
      <c r="AH3238" s="109"/>
      <c r="AI3238" s="25">
        <v>0</v>
      </c>
      <c r="AJ3238" s="25">
        <v>0</v>
      </c>
      <c r="AK3238" s="123">
        <v>0</v>
      </c>
      <c r="AL3238" s="25">
        <v>0</v>
      </c>
      <c r="AM3238" s="25">
        <v>0</v>
      </c>
      <c r="AN3238" s="25">
        <v>0</v>
      </c>
      <c r="AO3238" s="109"/>
      <c r="AP3238" s="25">
        <v>359.05700000000002</v>
      </c>
      <c r="AQ3238" s="25">
        <v>0</v>
      </c>
      <c r="AR3238" s="25">
        <v>0</v>
      </c>
      <c r="AS3238" s="25">
        <v>0</v>
      </c>
      <c r="AT3238" s="25">
        <v>0</v>
      </c>
      <c r="AU3238" s="25">
        <v>0</v>
      </c>
      <c r="AW3238" t="str">
        <f t="shared" si="261"/>
        <v>Lê Thu Huyền</v>
      </c>
      <c r="AX3238" s="27" t="str">
        <f t="shared" si="262"/>
        <v>Vũ Thị Thùy Lan</v>
      </c>
      <c r="AY3238" s="4" t="str">
        <f t="shared" si="263"/>
        <v>VIN+</v>
      </c>
    </row>
    <row r="3239" spans="1:51" outlineLevel="1" x14ac:dyDescent="0.25">
      <c r="A3239" s="4" t="s">
        <v>1104</v>
      </c>
      <c r="B3239" s="4" t="s">
        <v>797</v>
      </c>
      <c r="C3239" s="4" t="s">
        <v>5054</v>
      </c>
      <c r="D3239" s="11" t="s">
        <v>774</v>
      </c>
      <c r="E3239" s="32" t="s">
        <v>536</v>
      </c>
      <c r="F3239" s="11" t="s">
        <v>710</v>
      </c>
      <c r="G3239" s="35">
        <v>5332520</v>
      </c>
      <c r="H3239" s="4" t="s">
        <v>4501</v>
      </c>
      <c r="I3239" s="4"/>
      <c r="J3239" s="4"/>
      <c r="K3239" s="4"/>
      <c r="L3239" s="4"/>
      <c r="M3239" s="33"/>
      <c r="N3239" s="38"/>
      <c r="O3239" s="33"/>
      <c r="P3239" s="244">
        <f t="shared" si="260"/>
        <v>0</v>
      </c>
      <c r="Q3239" s="25"/>
      <c r="R3239" s="25"/>
      <c r="S3239" s="25"/>
      <c r="T3239" s="109"/>
      <c r="U3239" s="25"/>
      <c r="V3239" s="25"/>
      <c r="W3239" s="25"/>
      <c r="X3239" s="25">
        <v>0</v>
      </c>
      <c r="Y3239" s="25"/>
      <c r="Z3239" s="25">
        <v>0</v>
      </c>
      <c r="AA3239" s="109"/>
      <c r="AB3239" s="25">
        <v>0</v>
      </c>
      <c r="AC3239" s="25">
        <v>0</v>
      </c>
      <c r="AD3239" s="25">
        <v>0</v>
      </c>
      <c r="AE3239" s="25">
        <v>0</v>
      </c>
      <c r="AF3239" s="25">
        <v>0</v>
      </c>
      <c r="AG3239" s="25">
        <v>0</v>
      </c>
      <c r="AH3239" s="109"/>
      <c r="AI3239" s="25">
        <v>0</v>
      </c>
      <c r="AJ3239" s="25">
        <v>0</v>
      </c>
      <c r="AK3239" s="123">
        <v>0</v>
      </c>
      <c r="AL3239" s="25">
        <v>0</v>
      </c>
      <c r="AM3239" s="25">
        <v>0</v>
      </c>
      <c r="AN3239" s="25">
        <v>0</v>
      </c>
      <c r="AO3239" s="109"/>
      <c r="AP3239" s="25">
        <v>0</v>
      </c>
      <c r="AQ3239" s="25">
        <v>0</v>
      </c>
      <c r="AR3239" s="25">
        <v>0</v>
      </c>
      <c r="AS3239" s="25">
        <v>0</v>
      </c>
      <c r="AT3239" s="25">
        <v>0</v>
      </c>
      <c r="AU3239" s="25">
        <v>0</v>
      </c>
      <c r="AW3239" t="str">
        <f t="shared" si="261"/>
        <v>Lê Thu Huyền</v>
      </c>
      <c r="AX3239" s="27" t="str">
        <f t="shared" si="262"/>
        <v>Vũ Thị Thùy Lan</v>
      </c>
      <c r="AY3239" s="4" t="str">
        <f t="shared" si="263"/>
        <v>VIN+</v>
      </c>
    </row>
    <row r="3240" spans="1:51" outlineLevel="1" x14ac:dyDescent="0.25">
      <c r="A3240" s="4" t="s">
        <v>1104</v>
      </c>
      <c r="B3240" s="4" t="s">
        <v>797</v>
      </c>
      <c r="C3240" s="4" t="s">
        <v>5054</v>
      </c>
      <c r="D3240" s="11" t="s">
        <v>774</v>
      </c>
      <c r="E3240" s="32" t="s">
        <v>536</v>
      </c>
      <c r="F3240" s="11" t="s">
        <v>710</v>
      </c>
      <c r="G3240" s="35">
        <v>5337781</v>
      </c>
      <c r="H3240" s="4" t="s">
        <v>4502</v>
      </c>
      <c r="I3240" s="4"/>
      <c r="J3240" s="4"/>
      <c r="K3240" s="4"/>
      <c r="L3240" s="4"/>
      <c r="M3240" s="33"/>
      <c r="N3240" s="38"/>
      <c r="O3240" s="33"/>
      <c r="P3240" s="244">
        <f t="shared" si="260"/>
        <v>0</v>
      </c>
      <c r="Q3240" s="25"/>
      <c r="R3240" s="25"/>
      <c r="S3240" s="25"/>
      <c r="T3240" s="109"/>
      <c r="U3240" s="25"/>
      <c r="V3240" s="25"/>
      <c r="W3240" s="25"/>
      <c r="X3240" s="25">
        <v>0</v>
      </c>
      <c r="Y3240" s="25"/>
      <c r="Z3240" s="25">
        <v>0</v>
      </c>
      <c r="AA3240" s="109"/>
      <c r="AB3240" s="25">
        <v>0</v>
      </c>
      <c r="AC3240" s="25">
        <v>0</v>
      </c>
      <c r="AD3240" s="25">
        <v>0</v>
      </c>
      <c r="AE3240" s="25">
        <v>0</v>
      </c>
      <c r="AF3240" s="25">
        <v>0</v>
      </c>
      <c r="AG3240" s="25">
        <v>0</v>
      </c>
      <c r="AH3240" s="109"/>
      <c r="AI3240" s="25">
        <v>0</v>
      </c>
      <c r="AJ3240" s="25">
        <v>0</v>
      </c>
      <c r="AK3240" s="123">
        <v>0</v>
      </c>
      <c r="AL3240" s="25">
        <v>0</v>
      </c>
      <c r="AM3240" s="25">
        <v>0</v>
      </c>
      <c r="AN3240" s="25">
        <v>0</v>
      </c>
      <c r="AO3240" s="109"/>
      <c r="AP3240" s="25">
        <v>0</v>
      </c>
      <c r="AQ3240" s="25">
        <v>0</v>
      </c>
      <c r="AR3240" s="25">
        <v>0</v>
      </c>
      <c r="AS3240" s="25">
        <v>0</v>
      </c>
      <c r="AT3240" s="25">
        <v>0</v>
      </c>
      <c r="AU3240" s="25">
        <v>0</v>
      </c>
      <c r="AW3240" t="str">
        <f t="shared" si="261"/>
        <v>Lê Thu Huyền</v>
      </c>
      <c r="AX3240" s="27" t="str">
        <f t="shared" si="262"/>
        <v>Vũ Thị Thùy Lan</v>
      </c>
      <c r="AY3240" s="4" t="str">
        <f t="shared" si="263"/>
        <v>VIN+</v>
      </c>
    </row>
    <row r="3241" spans="1:51" outlineLevel="1" x14ac:dyDescent="0.25">
      <c r="A3241" s="4" t="s">
        <v>1104</v>
      </c>
      <c r="B3241" s="4" t="s">
        <v>797</v>
      </c>
      <c r="C3241" s="4" t="s">
        <v>5054</v>
      </c>
      <c r="D3241" s="11" t="s">
        <v>774</v>
      </c>
      <c r="E3241" s="32" t="s">
        <v>536</v>
      </c>
      <c r="F3241" s="11" t="s">
        <v>710</v>
      </c>
      <c r="G3241" s="35">
        <v>5291472</v>
      </c>
      <c r="H3241" s="4" t="s">
        <v>4503</v>
      </c>
      <c r="I3241" s="4"/>
      <c r="J3241" s="4"/>
      <c r="K3241" s="4"/>
      <c r="L3241" s="4"/>
      <c r="M3241" s="33"/>
      <c r="N3241" s="38"/>
      <c r="O3241" s="33"/>
      <c r="P3241" s="244">
        <f t="shared" si="260"/>
        <v>0</v>
      </c>
      <c r="Q3241" s="25"/>
      <c r="R3241" s="25"/>
      <c r="S3241" s="25"/>
      <c r="T3241" s="109"/>
      <c r="U3241" s="25"/>
      <c r="V3241" s="25"/>
      <c r="W3241" s="25"/>
      <c r="X3241" s="25">
        <v>0</v>
      </c>
      <c r="Y3241" s="25"/>
      <c r="Z3241" s="25">
        <v>0</v>
      </c>
      <c r="AA3241" s="109"/>
      <c r="AB3241" s="25">
        <v>0</v>
      </c>
      <c r="AC3241" s="25">
        <v>0</v>
      </c>
      <c r="AD3241" s="25">
        <v>0</v>
      </c>
      <c r="AE3241" s="25">
        <v>0</v>
      </c>
      <c r="AF3241" s="25">
        <v>0</v>
      </c>
      <c r="AG3241" s="25">
        <v>0</v>
      </c>
      <c r="AH3241" s="109"/>
      <c r="AI3241" s="25">
        <v>0</v>
      </c>
      <c r="AJ3241" s="25">
        <v>0</v>
      </c>
      <c r="AK3241" s="123">
        <v>0</v>
      </c>
      <c r="AL3241" s="25">
        <v>0</v>
      </c>
      <c r="AM3241" s="25">
        <v>0</v>
      </c>
      <c r="AN3241" s="25">
        <v>0</v>
      </c>
      <c r="AO3241" s="109"/>
      <c r="AP3241" s="25">
        <v>0</v>
      </c>
      <c r="AQ3241" s="25">
        <v>0</v>
      </c>
      <c r="AR3241" s="25">
        <v>0</v>
      </c>
      <c r="AS3241" s="25">
        <v>0</v>
      </c>
      <c r="AT3241" s="25">
        <v>0</v>
      </c>
      <c r="AU3241" s="25">
        <v>0</v>
      </c>
      <c r="AW3241" t="str">
        <f t="shared" si="261"/>
        <v>Lê Thu Huyền</v>
      </c>
      <c r="AX3241" s="27" t="str">
        <f t="shared" si="262"/>
        <v>Vũ Thị Thùy Lan</v>
      </c>
      <c r="AY3241" s="4" t="str">
        <f t="shared" si="263"/>
        <v>VIN+</v>
      </c>
    </row>
    <row r="3242" spans="1:51" outlineLevel="1" x14ac:dyDescent="0.25">
      <c r="A3242" s="4" t="s">
        <v>1104</v>
      </c>
      <c r="B3242" s="4" t="s">
        <v>797</v>
      </c>
      <c r="C3242" s="4" t="s">
        <v>5054</v>
      </c>
      <c r="D3242" s="11" t="s">
        <v>774</v>
      </c>
      <c r="E3242" s="32" t="s">
        <v>536</v>
      </c>
      <c r="F3242" s="11" t="s">
        <v>710</v>
      </c>
      <c r="G3242" s="35">
        <v>5272048</v>
      </c>
      <c r="H3242" s="4" t="s">
        <v>4504</v>
      </c>
      <c r="I3242" s="4"/>
      <c r="J3242" s="4"/>
      <c r="K3242" s="4"/>
      <c r="L3242" s="4"/>
      <c r="M3242" s="33"/>
      <c r="N3242" s="38"/>
      <c r="O3242" s="33"/>
      <c r="P3242" s="244">
        <f t="shared" si="260"/>
        <v>0</v>
      </c>
      <c r="Q3242" s="25"/>
      <c r="R3242" s="25"/>
      <c r="S3242" s="25"/>
      <c r="T3242" s="109"/>
      <c r="U3242" s="25"/>
      <c r="V3242" s="25"/>
      <c r="W3242" s="25"/>
      <c r="X3242" s="25">
        <v>0</v>
      </c>
      <c r="Y3242" s="25"/>
      <c r="Z3242" s="25">
        <v>0</v>
      </c>
      <c r="AA3242" s="109"/>
      <c r="AB3242" s="25">
        <v>0</v>
      </c>
      <c r="AC3242" s="25">
        <v>0</v>
      </c>
      <c r="AD3242" s="25">
        <v>0</v>
      </c>
      <c r="AE3242" s="25">
        <v>0</v>
      </c>
      <c r="AF3242" s="25">
        <v>0</v>
      </c>
      <c r="AG3242" s="25">
        <v>0</v>
      </c>
      <c r="AH3242" s="109"/>
      <c r="AI3242" s="25">
        <v>0</v>
      </c>
      <c r="AJ3242" s="25">
        <v>0</v>
      </c>
      <c r="AK3242" s="123">
        <v>0</v>
      </c>
      <c r="AL3242" s="25">
        <v>0</v>
      </c>
      <c r="AM3242" s="25">
        <v>0</v>
      </c>
      <c r="AN3242" s="25">
        <v>0</v>
      </c>
      <c r="AO3242" s="109"/>
      <c r="AP3242" s="25">
        <v>0</v>
      </c>
      <c r="AQ3242" s="25">
        <v>0</v>
      </c>
      <c r="AR3242" s="25">
        <v>0</v>
      </c>
      <c r="AS3242" s="25">
        <v>0</v>
      </c>
      <c r="AT3242" s="25">
        <v>0</v>
      </c>
      <c r="AU3242" s="25">
        <v>0</v>
      </c>
      <c r="AW3242" t="str">
        <f t="shared" si="261"/>
        <v>Lê Thu Huyền</v>
      </c>
      <c r="AX3242" s="27" t="str">
        <f t="shared" si="262"/>
        <v>Vũ Thị Thùy Lan</v>
      </c>
      <c r="AY3242" s="4" t="str">
        <f t="shared" si="263"/>
        <v>VIN+</v>
      </c>
    </row>
    <row r="3243" spans="1:51" outlineLevel="1" x14ac:dyDescent="0.25">
      <c r="A3243" s="4" t="s">
        <v>1104</v>
      </c>
      <c r="B3243" s="4" t="s">
        <v>797</v>
      </c>
      <c r="C3243" s="4" t="s">
        <v>5054</v>
      </c>
      <c r="D3243" s="11" t="s">
        <v>774</v>
      </c>
      <c r="E3243" s="32" t="s">
        <v>536</v>
      </c>
      <c r="F3243" s="11" t="s">
        <v>710</v>
      </c>
      <c r="G3243" s="35">
        <v>5271070</v>
      </c>
      <c r="H3243" s="4" t="s">
        <v>4505</v>
      </c>
      <c r="I3243" s="4"/>
      <c r="J3243" s="4"/>
      <c r="K3243" s="4"/>
      <c r="L3243" s="4"/>
      <c r="M3243" s="33"/>
      <c r="N3243" s="38"/>
      <c r="O3243" s="33"/>
      <c r="P3243" s="244">
        <f t="shared" si="260"/>
        <v>0</v>
      </c>
      <c r="Q3243" s="25"/>
      <c r="R3243" s="25"/>
      <c r="S3243" s="25"/>
      <c r="T3243" s="109"/>
      <c r="U3243" s="25"/>
      <c r="V3243" s="25"/>
      <c r="W3243" s="25"/>
      <c r="X3243" s="25">
        <v>0</v>
      </c>
      <c r="Y3243" s="25"/>
      <c r="Z3243" s="25">
        <v>0</v>
      </c>
      <c r="AA3243" s="109"/>
      <c r="AB3243" s="25">
        <v>0</v>
      </c>
      <c r="AC3243" s="25">
        <v>0</v>
      </c>
      <c r="AD3243" s="25">
        <v>0</v>
      </c>
      <c r="AE3243" s="25">
        <v>0</v>
      </c>
      <c r="AF3243" s="25">
        <v>0</v>
      </c>
      <c r="AG3243" s="25">
        <v>0</v>
      </c>
      <c r="AH3243" s="109"/>
      <c r="AI3243" s="25">
        <v>0</v>
      </c>
      <c r="AJ3243" s="25">
        <v>0</v>
      </c>
      <c r="AK3243" s="123">
        <v>0</v>
      </c>
      <c r="AL3243" s="25">
        <v>0</v>
      </c>
      <c r="AM3243" s="25">
        <v>0</v>
      </c>
      <c r="AN3243" s="25">
        <v>0</v>
      </c>
      <c r="AO3243" s="109"/>
      <c r="AP3243" s="25">
        <v>0</v>
      </c>
      <c r="AQ3243" s="25">
        <v>0</v>
      </c>
      <c r="AR3243" s="25">
        <v>0</v>
      </c>
      <c r="AS3243" s="25">
        <v>0</v>
      </c>
      <c r="AT3243" s="25">
        <v>0</v>
      </c>
      <c r="AU3243" s="25">
        <v>0</v>
      </c>
      <c r="AW3243" t="str">
        <f t="shared" si="261"/>
        <v>Lê Thu Huyền</v>
      </c>
      <c r="AX3243" s="27" t="str">
        <f t="shared" si="262"/>
        <v>Vũ Thị Thùy Lan</v>
      </c>
      <c r="AY3243" s="4" t="str">
        <f t="shared" si="263"/>
        <v>VIN+</v>
      </c>
    </row>
    <row r="3244" spans="1:51" outlineLevel="1" x14ac:dyDescent="0.25">
      <c r="A3244" s="4" t="s">
        <v>1104</v>
      </c>
      <c r="B3244" s="4" t="s">
        <v>797</v>
      </c>
      <c r="C3244" s="4" t="s">
        <v>5054</v>
      </c>
      <c r="D3244" s="11" t="s">
        <v>774</v>
      </c>
      <c r="E3244" s="32" t="s">
        <v>536</v>
      </c>
      <c r="F3244" s="11" t="s">
        <v>710</v>
      </c>
      <c r="G3244" s="35">
        <v>5277887</v>
      </c>
      <c r="H3244" s="4" t="s">
        <v>4506</v>
      </c>
      <c r="I3244" s="4"/>
      <c r="J3244" s="4"/>
      <c r="K3244" s="4"/>
      <c r="L3244" s="4"/>
      <c r="M3244" s="33"/>
      <c r="N3244" s="38"/>
      <c r="O3244" s="33"/>
      <c r="P3244" s="244">
        <f t="shared" si="260"/>
        <v>597.52099999999996</v>
      </c>
      <c r="Q3244" s="25"/>
      <c r="R3244" s="25"/>
      <c r="S3244" s="25"/>
      <c r="T3244" s="109"/>
      <c r="U3244" s="25"/>
      <c r="V3244" s="25"/>
      <c r="W3244" s="25"/>
      <c r="X3244" s="25">
        <v>0</v>
      </c>
      <c r="Y3244" s="25"/>
      <c r="Z3244" s="25">
        <v>0</v>
      </c>
      <c r="AA3244" s="109"/>
      <c r="AB3244" s="25">
        <v>0</v>
      </c>
      <c r="AC3244" s="25">
        <v>0</v>
      </c>
      <c r="AD3244" s="25">
        <v>0</v>
      </c>
      <c r="AE3244" s="25">
        <v>0</v>
      </c>
      <c r="AF3244" s="25">
        <v>597.52099999999996</v>
      </c>
      <c r="AG3244" s="25">
        <v>0</v>
      </c>
      <c r="AH3244" s="109"/>
      <c r="AI3244" s="25">
        <v>0</v>
      </c>
      <c r="AJ3244" s="25">
        <v>0</v>
      </c>
      <c r="AK3244" s="123">
        <v>0</v>
      </c>
      <c r="AL3244" s="25">
        <v>0</v>
      </c>
      <c r="AM3244" s="25">
        <v>0</v>
      </c>
      <c r="AN3244" s="25">
        <v>0</v>
      </c>
      <c r="AO3244" s="109"/>
      <c r="AP3244" s="25">
        <v>0</v>
      </c>
      <c r="AQ3244" s="25">
        <v>0</v>
      </c>
      <c r="AR3244" s="25">
        <v>0</v>
      </c>
      <c r="AS3244" s="25">
        <v>0</v>
      </c>
      <c r="AT3244" s="25">
        <v>0</v>
      </c>
      <c r="AU3244" s="25">
        <v>0</v>
      </c>
      <c r="AW3244" t="str">
        <f t="shared" si="261"/>
        <v>Lê Thu Huyền</v>
      </c>
      <c r="AX3244" s="27" t="str">
        <f t="shared" si="262"/>
        <v>Vũ Thị Thùy Lan</v>
      </c>
      <c r="AY3244" s="4" t="str">
        <f t="shared" si="263"/>
        <v>VIN+</v>
      </c>
    </row>
    <row r="3245" spans="1:51" outlineLevel="1" x14ac:dyDescent="0.25">
      <c r="A3245" s="4" t="s">
        <v>1104</v>
      </c>
      <c r="B3245" s="4" t="s">
        <v>797</v>
      </c>
      <c r="C3245" s="4" t="s">
        <v>5054</v>
      </c>
      <c r="D3245" s="11" t="s">
        <v>774</v>
      </c>
      <c r="E3245" s="32" t="s">
        <v>536</v>
      </c>
      <c r="F3245" s="11" t="s">
        <v>710</v>
      </c>
      <c r="G3245" s="35">
        <v>5278329</v>
      </c>
      <c r="H3245" s="4" t="s">
        <v>4507</v>
      </c>
      <c r="I3245" s="4"/>
      <c r="J3245" s="4"/>
      <c r="K3245" s="4"/>
      <c r="L3245" s="4"/>
      <c r="M3245" s="33"/>
      <c r="N3245" s="38"/>
      <c r="O3245" s="33"/>
      <c r="P3245" s="244">
        <f t="shared" si="260"/>
        <v>0</v>
      </c>
      <c r="Q3245" s="25"/>
      <c r="R3245" s="25"/>
      <c r="S3245" s="25"/>
      <c r="T3245" s="109"/>
      <c r="U3245" s="25"/>
      <c r="V3245" s="25"/>
      <c r="W3245" s="25"/>
      <c r="X3245" s="25">
        <v>0</v>
      </c>
      <c r="Y3245" s="25"/>
      <c r="Z3245" s="25">
        <v>0</v>
      </c>
      <c r="AA3245" s="109"/>
      <c r="AB3245" s="25">
        <v>0</v>
      </c>
      <c r="AC3245" s="25">
        <v>0</v>
      </c>
      <c r="AD3245" s="25">
        <v>0</v>
      </c>
      <c r="AE3245" s="25">
        <v>0</v>
      </c>
      <c r="AF3245" s="25">
        <v>0</v>
      </c>
      <c r="AG3245" s="25">
        <v>0</v>
      </c>
      <c r="AH3245" s="109"/>
      <c r="AI3245" s="25">
        <v>0</v>
      </c>
      <c r="AJ3245" s="25">
        <v>0</v>
      </c>
      <c r="AK3245" s="123">
        <v>0</v>
      </c>
      <c r="AL3245" s="25">
        <v>0</v>
      </c>
      <c r="AM3245" s="25">
        <v>0</v>
      </c>
      <c r="AN3245" s="25">
        <v>0</v>
      </c>
      <c r="AO3245" s="109"/>
      <c r="AP3245" s="25">
        <v>0</v>
      </c>
      <c r="AQ3245" s="25">
        <v>0</v>
      </c>
      <c r="AR3245" s="25">
        <v>0</v>
      </c>
      <c r="AS3245" s="25">
        <v>0</v>
      </c>
      <c r="AT3245" s="25">
        <v>0</v>
      </c>
      <c r="AU3245" s="25">
        <v>0</v>
      </c>
      <c r="AW3245" t="str">
        <f t="shared" si="261"/>
        <v>Lê Thu Huyền</v>
      </c>
      <c r="AX3245" s="27" t="str">
        <f t="shared" si="262"/>
        <v>Vũ Thị Thùy Lan</v>
      </c>
      <c r="AY3245" s="4" t="str">
        <f t="shared" si="263"/>
        <v>VIN+</v>
      </c>
    </row>
    <row r="3246" spans="1:51" outlineLevel="1" x14ac:dyDescent="0.25">
      <c r="A3246" s="4" t="s">
        <v>1104</v>
      </c>
      <c r="B3246" s="4" t="s">
        <v>797</v>
      </c>
      <c r="C3246" s="4" t="s">
        <v>5054</v>
      </c>
      <c r="D3246" s="11" t="s">
        <v>774</v>
      </c>
      <c r="E3246" s="32" t="s">
        <v>536</v>
      </c>
      <c r="F3246" s="11" t="s">
        <v>710</v>
      </c>
      <c r="G3246" s="35">
        <v>5297438</v>
      </c>
      <c r="H3246" s="4" t="s">
        <v>4508</v>
      </c>
      <c r="I3246" s="4"/>
      <c r="J3246" s="4"/>
      <c r="K3246" s="4"/>
      <c r="L3246" s="4"/>
      <c r="M3246" s="33"/>
      <c r="N3246" s="38"/>
      <c r="O3246" s="33"/>
      <c r="P3246" s="244">
        <f t="shared" si="260"/>
        <v>359.05700000000002</v>
      </c>
      <c r="Q3246" s="25"/>
      <c r="R3246" s="25"/>
      <c r="S3246" s="25"/>
      <c r="T3246" s="109"/>
      <c r="U3246" s="25"/>
      <c r="V3246" s="25"/>
      <c r="W3246" s="25"/>
      <c r="X3246" s="25">
        <v>0</v>
      </c>
      <c r="Y3246" s="25"/>
      <c r="Z3246" s="25">
        <v>0</v>
      </c>
      <c r="AA3246" s="109"/>
      <c r="AB3246" s="25">
        <v>0</v>
      </c>
      <c r="AC3246" s="25">
        <v>0</v>
      </c>
      <c r="AD3246" s="25">
        <v>0</v>
      </c>
      <c r="AE3246" s="25">
        <v>0</v>
      </c>
      <c r="AF3246" s="25">
        <v>0</v>
      </c>
      <c r="AG3246" s="25">
        <v>0</v>
      </c>
      <c r="AH3246" s="109"/>
      <c r="AI3246" s="25">
        <v>0</v>
      </c>
      <c r="AJ3246" s="25">
        <v>0</v>
      </c>
      <c r="AK3246" s="123">
        <v>0</v>
      </c>
      <c r="AL3246" s="25">
        <v>0</v>
      </c>
      <c r="AM3246" s="25">
        <v>0</v>
      </c>
      <c r="AN3246" s="25">
        <v>0</v>
      </c>
      <c r="AO3246" s="109"/>
      <c r="AP3246" s="25">
        <v>359.05700000000002</v>
      </c>
      <c r="AQ3246" s="25">
        <v>0</v>
      </c>
      <c r="AR3246" s="25">
        <v>0</v>
      </c>
      <c r="AS3246" s="25">
        <v>0</v>
      </c>
      <c r="AT3246" s="25">
        <v>0</v>
      </c>
      <c r="AU3246" s="25">
        <v>0</v>
      </c>
      <c r="AW3246" t="str">
        <f t="shared" si="261"/>
        <v>Lê Thu Huyền</v>
      </c>
      <c r="AX3246" s="27" t="str">
        <f t="shared" si="262"/>
        <v>Vũ Thị Thùy Lan</v>
      </c>
      <c r="AY3246" s="4" t="str">
        <f t="shared" si="263"/>
        <v>VIN+</v>
      </c>
    </row>
    <row r="3247" spans="1:51" outlineLevel="1" x14ac:dyDescent="0.25">
      <c r="A3247" s="4" t="s">
        <v>1104</v>
      </c>
      <c r="B3247" s="4" t="s">
        <v>797</v>
      </c>
      <c r="C3247" s="4" t="s">
        <v>5054</v>
      </c>
      <c r="D3247" s="11" t="s">
        <v>774</v>
      </c>
      <c r="E3247" s="32" t="s">
        <v>536</v>
      </c>
      <c r="F3247" s="11" t="s">
        <v>710</v>
      </c>
      <c r="G3247" s="35">
        <v>5299616</v>
      </c>
      <c r="H3247" s="4" t="s">
        <v>4509</v>
      </c>
      <c r="I3247" s="4"/>
      <c r="J3247" s="4"/>
      <c r="K3247" s="4"/>
      <c r="L3247" s="4"/>
      <c r="M3247" s="33"/>
      <c r="N3247" s="38"/>
      <c r="O3247" s="33"/>
      <c r="P3247" s="244">
        <f t="shared" si="260"/>
        <v>0</v>
      </c>
      <c r="Q3247" s="25"/>
      <c r="R3247" s="25"/>
      <c r="S3247" s="25"/>
      <c r="T3247" s="109"/>
      <c r="U3247" s="25"/>
      <c r="V3247" s="25"/>
      <c r="W3247" s="25"/>
      <c r="X3247" s="25">
        <v>0</v>
      </c>
      <c r="Y3247" s="25"/>
      <c r="Z3247" s="25">
        <v>0</v>
      </c>
      <c r="AA3247" s="109"/>
      <c r="AB3247" s="25">
        <v>0</v>
      </c>
      <c r="AC3247" s="25">
        <v>0</v>
      </c>
      <c r="AD3247" s="25">
        <v>0</v>
      </c>
      <c r="AE3247" s="25">
        <v>0</v>
      </c>
      <c r="AF3247" s="25">
        <v>0</v>
      </c>
      <c r="AG3247" s="25">
        <v>0</v>
      </c>
      <c r="AH3247" s="109"/>
      <c r="AI3247" s="25">
        <v>0</v>
      </c>
      <c r="AJ3247" s="25">
        <v>0</v>
      </c>
      <c r="AK3247" s="123">
        <v>0</v>
      </c>
      <c r="AL3247" s="25">
        <v>0</v>
      </c>
      <c r="AM3247" s="25">
        <v>0</v>
      </c>
      <c r="AN3247" s="25">
        <v>0</v>
      </c>
      <c r="AO3247" s="109"/>
      <c r="AP3247" s="25">
        <v>0</v>
      </c>
      <c r="AQ3247" s="25">
        <v>0</v>
      </c>
      <c r="AR3247" s="25">
        <v>0</v>
      </c>
      <c r="AS3247" s="25">
        <v>0</v>
      </c>
      <c r="AT3247" s="25">
        <v>0</v>
      </c>
      <c r="AU3247" s="25">
        <v>0</v>
      </c>
      <c r="AW3247" t="str">
        <f t="shared" si="261"/>
        <v>Lê Thu Huyền</v>
      </c>
      <c r="AX3247" s="27" t="str">
        <f t="shared" si="262"/>
        <v>Vũ Thị Thùy Lan</v>
      </c>
      <c r="AY3247" s="4" t="str">
        <f t="shared" si="263"/>
        <v>VIN+</v>
      </c>
    </row>
    <row r="3248" spans="1:51" outlineLevel="1" x14ac:dyDescent="0.25">
      <c r="A3248" s="4" t="s">
        <v>1104</v>
      </c>
      <c r="B3248" s="4" t="s">
        <v>797</v>
      </c>
      <c r="C3248" s="4" t="s">
        <v>5054</v>
      </c>
      <c r="D3248" s="11" t="s">
        <v>774</v>
      </c>
      <c r="E3248" s="32" t="s">
        <v>536</v>
      </c>
      <c r="F3248" s="11" t="s">
        <v>710</v>
      </c>
      <c r="G3248" s="35">
        <v>5277825</v>
      </c>
      <c r="H3248" s="4" t="s">
        <v>4510</v>
      </c>
      <c r="I3248" s="4"/>
      <c r="J3248" s="4"/>
      <c r="K3248" s="4"/>
      <c r="L3248" s="4"/>
      <c r="M3248" s="33"/>
      <c r="N3248" s="38"/>
      <c r="O3248" s="33"/>
      <c r="P3248" s="244">
        <f t="shared" si="260"/>
        <v>597.52099999999996</v>
      </c>
      <c r="Q3248" s="25"/>
      <c r="R3248" s="25"/>
      <c r="S3248" s="25"/>
      <c r="T3248" s="109"/>
      <c r="U3248" s="25"/>
      <c r="V3248" s="25"/>
      <c r="W3248" s="25"/>
      <c r="X3248" s="25">
        <v>0</v>
      </c>
      <c r="Y3248" s="25"/>
      <c r="Z3248" s="25">
        <v>0</v>
      </c>
      <c r="AA3248" s="109"/>
      <c r="AB3248" s="25">
        <v>0</v>
      </c>
      <c r="AC3248" s="25">
        <v>0</v>
      </c>
      <c r="AD3248" s="25">
        <v>0</v>
      </c>
      <c r="AE3248" s="25">
        <v>0</v>
      </c>
      <c r="AF3248" s="25">
        <v>597.52099999999996</v>
      </c>
      <c r="AG3248" s="25">
        <v>0</v>
      </c>
      <c r="AH3248" s="109"/>
      <c r="AI3248" s="25">
        <v>0</v>
      </c>
      <c r="AJ3248" s="25">
        <v>0</v>
      </c>
      <c r="AK3248" s="123">
        <v>0</v>
      </c>
      <c r="AL3248" s="25">
        <v>0</v>
      </c>
      <c r="AM3248" s="25">
        <v>0</v>
      </c>
      <c r="AN3248" s="25">
        <v>0</v>
      </c>
      <c r="AO3248" s="109"/>
      <c r="AP3248" s="25">
        <v>0</v>
      </c>
      <c r="AQ3248" s="25">
        <v>0</v>
      </c>
      <c r="AR3248" s="25">
        <v>0</v>
      </c>
      <c r="AS3248" s="25">
        <v>0</v>
      </c>
      <c r="AT3248" s="25">
        <v>0</v>
      </c>
      <c r="AU3248" s="25">
        <v>0</v>
      </c>
      <c r="AW3248" t="str">
        <f t="shared" si="261"/>
        <v>Lê Thu Huyền</v>
      </c>
      <c r="AX3248" s="27" t="str">
        <f t="shared" si="262"/>
        <v>Vũ Thị Thùy Lan</v>
      </c>
      <c r="AY3248" s="4" t="str">
        <f t="shared" si="263"/>
        <v>VIN+</v>
      </c>
    </row>
    <row r="3249" spans="1:51" outlineLevel="1" x14ac:dyDescent="0.25">
      <c r="A3249" s="4" t="s">
        <v>1104</v>
      </c>
      <c r="B3249" s="4" t="s">
        <v>797</v>
      </c>
      <c r="C3249" s="4" t="s">
        <v>5054</v>
      </c>
      <c r="D3249" s="11" t="s">
        <v>774</v>
      </c>
      <c r="E3249" s="32" t="s">
        <v>536</v>
      </c>
      <c r="F3249" s="11" t="s">
        <v>710</v>
      </c>
      <c r="G3249" s="35">
        <v>5277849</v>
      </c>
      <c r="H3249" s="4" t="s">
        <v>4511</v>
      </c>
      <c r="I3249" s="4"/>
      <c r="J3249" s="4"/>
      <c r="K3249" s="4"/>
      <c r="L3249" s="4"/>
      <c r="M3249" s="33"/>
      <c r="N3249" s="38"/>
      <c r="O3249" s="33"/>
      <c r="P3249" s="244">
        <f t="shared" si="260"/>
        <v>419.06200000000001</v>
      </c>
      <c r="Q3249" s="25"/>
      <c r="R3249" s="25"/>
      <c r="S3249" s="25"/>
      <c r="T3249" s="109"/>
      <c r="U3249" s="25"/>
      <c r="V3249" s="25"/>
      <c r="W3249" s="25"/>
      <c r="X3249" s="25">
        <v>0</v>
      </c>
      <c r="Y3249" s="25"/>
      <c r="Z3249" s="25">
        <v>0</v>
      </c>
      <c r="AA3249" s="109"/>
      <c r="AB3249" s="25">
        <v>0</v>
      </c>
      <c r="AC3249" s="25">
        <v>0</v>
      </c>
      <c r="AD3249" s="25">
        <v>0</v>
      </c>
      <c r="AE3249" s="25">
        <v>0</v>
      </c>
      <c r="AF3249" s="25">
        <v>0</v>
      </c>
      <c r="AG3249" s="25">
        <v>0</v>
      </c>
      <c r="AH3249" s="109"/>
      <c r="AI3249" s="25">
        <v>0</v>
      </c>
      <c r="AJ3249" s="25">
        <v>0</v>
      </c>
      <c r="AK3249" s="123">
        <v>0</v>
      </c>
      <c r="AL3249" s="25">
        <v>0</v>
      </c>
      <c r="AM3249" s="25">
        <v>0</v>
      </c>
      <c r="AN3249" s="25">
        <v>0</v>
      </c>
      <c r="AO3249" s="109"/>
      <c r="AP3249" s="25">
        <v>419.06200000000001</v>
      </c>
      <c r="AQ3249" s="25">
        <v>0</v>
      </c>
      <c r="AR3249" s="25">
        <v>0</v>
      </c>
      <c r="AS3249" s="25">
        <v>0</v>
      </c>
      <c r="AT3249" s="25">
        <v>0</v>
      </c>
      <c r="AU3249" s="25">
        <v>0</v>
      </c>
      <c r="AW3249" t="str">
        <f t="shared" si="261"/>
        <v>Lê Thu Huyền</v>
      </c>
      <c r="AX3249" s="27" t="str">
        <f t="shared" si="262"/>
        <v>Vũ Thị Thùy Lan</v>
      </c>
      <c r="AY3249" s="4" t="str">
        <f t="shared" si="263"/>
        <v>VIN+</v>
      </c>
    </row>
    <row r="3250" spans="1:51" outlineLevel="1" x14ac:dyDescent="0.25">
      <c r="A3250" s="4" t="s">
        <v>1104</v>
      </c>
      <c r="B3250" s="4" t="s">
        <v>797</v>
      </c>
      <c r="C3250" s="4" t="s">
        <v>5054</v>
      </c>
      <c r="D3250" s="11" t="s">
        <v>774</v>
      </c>
      <c r="E3250" s="32" t="s">
        <v>536</v>
      </c>
      <c r="F3250" s="11" t="s">
        <v>710</v>
      </c>
      <c r="G3250" s="35">
        <v>5274264</v>
      </c>
      <c r="H3250" s="4" t="s">
        <v>4512</v>
      </c>
      <c r="I3250" s="4"/>
      <c r="J3250" s="4"/>
      <c r="K3250" s="4"/>
      <c r="L3250" s="4"/>
      <c r="M3250" s="33"/>
      <c r="N3250" s="38"/>
      <c r="O3250" s="33"/>
      <c r="P3250" s="244">
        <f t="shared" si="260"/>
        <v>476.928</v>
      </c>
      <c r="Q3250" s="25"/>
      <c r="R3250" s="25"/>
      <c r="S3250" s="25"/>
      <c r="T3250" s="109"/>
      <c r="U3250" s="25"/>
      <c r="V3250" s="25"/>
      <c r="W3250" s="25"/>
      <c r="X3250" s="25">
        <v>0</v>
      </c>
      <c r="Y3250" s="25"/>
      <c r="Z3250" s="25">
        <v>0</v>
      </c>
      <c r="AA3250" s="109"/>
      <c r="AB3250" s="25">
        <v>0</v>
      </c>
      <c r="AC3250" s="25">
        <v>0</v>
      </c>
      <c r="AD3250" s="25">
        <v>0</v>
      </c>
      <c r="AE3250" s="25">
        <v>0</v>
      </c>
      <c r="AF3250" s="25">
        <v>476.928</v>
      </c>
      <c r="AG3250" s="25">
        <v>0</v>
      </c>
      <c r="AH3250" s="109"/>
      <c r="AI3250" s="25">
        <v>0</v>
      </c>
      <c r="AJ3250" s="25">
        <v>0</v>
      </c>
      <c r="AK3250" s="123">
        <v>0</v>
      </c>
      <c r="AL3250" s="25">
        <v>0</v>
      </c>
      <c r="AM3250" s="25">
        <v>0</v>
      </c>
      <c r="AN3250" s="25">
        <v>0</v>
      </c>
      <c r="AO3250" s="109"/>
      <c r="AP3250" s="25">
        <v>0</v>
      </c>
      <c r="AQ3250" s="25">
        <v>0</v>
      </c>
      <c r="AR3250" s="25">
        <v>0</v>
      </c>
      <c r="AS3250" s="25">
        <v>0</v>
      </c>
      <c r="AT3250" s="25">
        <v>0</v>
      </c>
      <c r="AU3250" s="25">
        <v>0</v>
      </c>
      <c r="AW3250" t="str">
        <f t="shared" si="261"/>
        <v>Lê Thu Huyền</v>
      </c>
      <c r="AX3250" s="27" t="str">
        <f t="shared" si="262"/>
        <v>Vũ Thị Thùy Lan</v>
      </c>
      <c r="AY3250" s="4" t="str">
        <f t="shared" si="263"/>
        <v>VIN+</v>
      </c>
    </row>
    <row r="3251" spans="1:51" outlineLevel="1" x14ac:dyDescent="0.25">
      <c r="A3251" s="4" t="s">
        <v>1104</v>
      </c>
      <c r="B3251" s="4" t="s">
        <v>797</v>
      </c>
      <c r="C3251" s="4" t="s">
        <v>5054</v>
      </c>
      <c r="D3251" s="11" t="s">
        <v>774</v>
      </c>
      <c r="E3251" s="32" t="s">
        <v>536</v>
      </c>
      <c r="F3251" s="11" t="s">
        <v>710</v>
      </c>
      <c r="G3251" s="35">
        <v>5279681</v>
      </c>
      <c r="H3251" s="4" t="s">
        <v>4513</v>
      </c>
      <c r="I3251" s="4"/>
      <c r="J3251" s="4"/>
      <c r="K3251" s="4"/>
      <c r="L3251" s="4"/>
      <c r="M3251" s="33"/>
      <c r="N3251" s="38"/>
      <c r="O3251" s="33"/>
      <c r="P3251" s="244">
        <f t="shared" si="260"/>
        <v>597.52099999999996</v>
      </c>
      <c r="Q3251" s="25"/>
      <c r="R3251" s="25"/>
      <c r="S3251" s="25"/>
      <c r="T3251" s="109"/>
      <c r="U3251" s="25"/>
      <c r="V3251" s="25"/>
      <c r="W3251" s="25"/>
      <c r="X3251" s="25">
        <v>0</v>
      </c>
      <c r="Y3251" s="25"/>
      <c r="Z3251" s="25">
        <v>0</v>
      </c>
      <c r="AA3251" s="109"/>
      <c r="AB3251" s="25">
        <v>0</v>
      </c>
      <c r="AC3251" s="25">
        <v>0</v>
      </c>
      <c r="AD3251" s="25">
        <v>0</v>
      </c>
      <c r="AE3251" s="25">
        <v>0</v>
      </c>
      <c r="AF3251" s="25">
        <v>238.464</v>
      </c>
      <c r="AG3251" s="25">
        <v>0</v>
      </c>
      <c r="AH3251" s="109"/>
      <c r="AI3251" s="25">
        <v>0</v>
      </c>
      <c r="AJ3251" s="25">
        <v>0</v>
      </c>
      <c r="AK3251" s="123">
        <v>0</v>
      </c>
      <c r="AL3251" s="25">
        <v>0</v>
      </c>
      <c r="AM3251" s="25">
        <v>0</v>
      </c>
      <c r="AN3251" s="25">
        <v>0</v>
      </c>
      <c r="AO3251" s="109"/>
      <c r="AP3251" s="25">
        <v>359.05700000000002</v>
      </c>
      <c r="AQ3251" s="25">
        <v>0</v>
      </c>
      <c r="AR3251" s="25">
        <v>0</v>
      </c>
      <c r="AS3251" s="25">
        <v>0</v>
      </c>
      <c r="AT3251" s="25">
        <v>0</v>
      </c>
      <c r="AU3251" s="25">
        <v>0</v>
      </c>
      <c r="AW3251" t="str">
        <f t="shared" si="261"/>
        <v>Lê Thu Huyền</v>
      </c>
      <c r="AX3251" s="27" t="str">
        <f t="shared" si="262"/>
        <v>Vũ Thị Thùy Lan</v>
      </c>
      <c r="AY3251" s="4" t="str">
        <f t="shared" si="263"/>
        <v>VIN+</v>
      </c>
    </row>
    <row r="3252" spans="1:51" outlineLevel="1" x14ac:dyDescent="0.25">
      <c r="A3252" s="4" t="s">
        <v>1104</v>
      </c>
      <c r="B3252" s="4" t="s">
        <v>797</v>
      </c>
      <c r="C3252" s="4" t="s">
        <v>5054</v>
      </c>
      <c r="D3252" s="11" t="s">
        <v>774</v>
      </c>
      <c r="E3252" s="32" t="s">
        <v>536</v>
      </c>
      <c r="F3252" s="11" t="s">
        <v>710</v>
      </c>
      <c r="G3252" s="35">
        <v>5279968</v>
      </c>
      <c r="H3252" s="4" t="s">
        <v>4514</v>
      </c>
      <c r="I3252" s="4"/>
      <c r="J3252" s="4"/>
      <c r="K3252" s="4"/>
      <c r="L3252" s="4"/>
      <c r="M3252" s="33"/>
      <c r="N3252" s="38"/>
      <c r="O3252" s="33"/>
      <c r="P3252" s="244">
        <f t="shared" si="260"/>
        <v>778.11900000000003</v>
      </c>
      <c r="Q3252" s="25"/>
      <c r="R3252" s="25"/>
      <c r="S3252" s="25"/>
      <c r="T3252" s="109"/>
      <c r="U3252" s="25"/>
      <c r="V3252" s="25"/>
      <c r="W3252" s="25"/>
      <c r="X3252" s="25">
        <v>0</v>
      </c>
      <c r="Y3252" s="25"/>
      <c r="Z3252" s="25">
        <v>0</v>
      </c>
      <c r="AA3252" s="109"/>
      <c r="AB3252" s="25">
        <v>0</v>
      </c>
      <c r="AC3252" s="25">
        <v>0</v>
      </c>
      <c r="AD3252" s="25">
        <v>0</v>
      </c>
      <c r="AE3252" s="25">
        <v>0</v>
      </c>
      <c r="AF3252" s="25">
        <v>359.05700000000002</v>
      </c>
      <c r="AG3252" s="25">
        <v>0</v>
      </c>
      <c r="AH3252" s="109"/>
      <c r="AI3252" s="25">
        <v>0</v>
      </c>
      <c r="AJ3252" s="25">
        <v>0</v>
      </c>
      <c r="AK3252" s="123">
        <v>0</v>
      </c>
      <c r="AL3252" s="25">
        <v>0</v>
      </c>
      <c r="AM3252" s="25">
        <v>0</v>
      </c>
      <c r="AN3252" s="25">
        <v>0</v>
      </c>
      <c r="AO3252" s="109"/>
      <c r="AP3252" s="25">
        <v>419.06200000000001</v>
      </c>
      <c r="AQ3252" s="25">
        <v>0</v>
      </c>
      <c r="AR3252" s="25">
        <v>0</v>
      </c>
      <c r="AS3252" s="25">
        <v>0</v>
      </c>
      <c r="AT3252" s="25">
        <v>0</v>
      </c>
      <c r="AU3252" s="25">
        <v>0</v>
      </c>
      <c r="AW3252" t="str">
        <f t="shared" si="261"/>
        <v>Lê Thu Huyền</v>
      </c>
      <c r="AX3252" s="27" t="str">
        <f t="shared" si="262"/>
        <v>Vũ Thị Thùy Lan</v>
      </c>
      <c r="AY3252" s="4" t="str">
        <f t="shared" si="263"/>
        <v>VIN+</v>
      </c>
    </row>
    <row r="3253" spans="1:51" outlineLevel="1" x14ac:dyDescent="0.25">
      <c r="A3253" s="4" t="s">
        <v>1104</v>
      </c>
      <c r="B3253" s="4" t="s">
        <v>797</v>
      </c>
      <c r="C3253" s="4" t="s">
        <v>5054</v>
      </c>
      <c r="D3253" s="11" t="s">
        <v>774</v>
      </c>
      <c r="E3253" s="32" t="s">
        <v>536</v>
      </c>
      <c r="F3253" s="11" t="s">
        <v>710</v>
      </c>
      <c r="G3253" s="35">
        <v>5139857</v>
      </c>
      <c r="H3253" s="4" t="s">
        <v>4515</v>
      </c>
      <c r="I3253" s="4"/>
      <c r="J3253" s="4"/>
      <c r="K3253" s="4"/>
      <c r="L3253" s="4"/>
      <c r="M3253" s="33"/>
      <c r="N3253" s="38"/>
      <c r="O3253" s="33"/>
      <c r="P3253" s="244">
        <f t="shared" si="260"/>
        <v>597.52099999999996</v>
      </c>
      <c r="Q3253" s="25"/>
      <c r="R3253" s="25"/>
      <c r="S3253" s="25"/>
      <c r="T3253" s="109"/>
      <c r="U3253" s="25"/>
      <c r="V3253" s="25"/>
      <c r="W3253" s="25"/>
      <c r="X3253" s="25">
        <v>0</v>
      </c>
      <c r="Y3253" s="25"/>
      <c r="Z3253" s="25">
        <v>0</v>
      </c>
      <c r="AA3253" s="109"/>
      <c r="AB3253" s="25">
        <v>0</v>
      </c>
      <c r="AC3253" s="25">
        <v>0</v>
      </c>
      <c r="AD3253" s="25">
        <v>0</v>
      </c>
      <c r="AE3253" s="25">
        <v>0</v>
      </c>
      <c r="AF3253" s="25">
        <v>597.52099999999996</v>
      </c>
      <c r="AG3253" s="25">
        <v>0</v>
      </c>
      <c r="AH3253" s="109"/>
      <c r="AI3253" s="25">
        <v>0</v>
      </c>
      <c r="AJ3253" s="25">
        <v>0</v>
      </c>
      <c r="AK3253" s="123">
        <v>0</v>
      </c>
      <c r="AL3253" s="25">
        <v>0</v>
      </c>
      <c r="AM3253" s="25">
        <v>0</v>
      </c>
      <c r="AN3253" s="25">
        <v>0</v>
      </c>
      <c r="AO3253" s="109"/>
      <c r="AP3253" s="25">
        <v>0</v>
      </c>
      <c r="AQ3253" s="25">
        <v>0</v>
      </c>
      <c r="AR3253" s="25">
        <v>0</v>
      </c>
      <c r="AS3253" s="25">
        <v>0</v>
      </c>
      <c r="AT3253" s="25">
        <v>0</v>
      </c>
      <c r="AU3253" s="25">
        <v>0</v>
      </c>
      <c r="AW3253" t="str">
        <f t="shared" si="261"/>
        <v>Lê Thu Huyền</v>
      </c>
      <c r="AX3253" s="27" t="str">
        <f t="shared" si="262"/>
        <v>Vũ Thị Thùy Lan</v>
      </c>
      <c r="AY3253" s="4" t="str">
        <f t="shared" si="263"/>
        <v>VIN+</v>
      </c>
    </row>
    <row r="3254" spans="1:51" outlineLevel="1" x14ac:dyDescent="0.25">
      <c r="A3254" s="4" t="s">
        <v>1104</v>
      </c>
      <c r="B3254" s="4" t="s">
        <v>797</v>
      </c>
      <c r="C3254" s="4" t="s">
        <v>5054</v>
      </c>
      <c r="D3254" s="11" t="s">
        <v>774</v>
      </c>
      <c r="E3254" s="32" t="s">
        <v>536</v>
      </c>
      <c r="F3254" s="11" t="s">
        <v>710</v>
      </c>
      <c r="G3254" s="35">
        <v>5277344</v>
      </c>
      <c r="H3254" s="4" t="s">
        <v>4516</v>
      </c>
      <c r="I3254" s="4"/>
      <c r="J3254" s="4"/>
      <c r="K3254" s="4"/>
      <c r="L3254" s="4"/>
      <c r="M3254" s="33"/>
      <c r="N3254" s="38"/>
      <c r="O3254" s="33"/>
      <c r="P3254" s="244">
        <f t="shared" si="260"/>
        <v>0</v>
      </c>
      <c r="Q3254" s="25"/>
      <c r="R3254" s="25"/>
      <c r="S3254" s="25"/>
      <c r="T3254" s="109"/>
      <c r="U3254" s="25"/>
      <c r="V3254" s="25"/>
      <c r="W3254" s="25"/>
      <c r="X3254" s="25">
        <v>0</v>
      </c>
      <c r="Y3254" s="25"/>
      <c r="Z3254" s="25">
        <v>0</v>
      </c>
      <c r="AA3254" s="109"/>
      <c r="AB3254" s="25">
        <v>0</v>
      </c>
      <c r="AC3254" s="25">
        <v>0</v>
      </c>
      <c r="AD3254" s="25">
        <v>0</v>
      </c>
      <c r="AE3254" s="25">
        <v>0</v>
      </c>
      <c r="AF3254" s="25">
        <v>0</v>
      </c>
      <c r="AG3254" s="25">
        <v>0</v>
      </c>
      <c r="AH3254" s="109"/>
      <c r="AI3254" s="25">
        <v>0</v>
      </c>
      <c r="AJ3254" s="25">
        <v>0</v>
      </c>
      <c r="AK3254" s="123">
        <v>0</v>
      </c>
      <c r="AL3254" s="25">
        <v>0</v>
      </c>
      <c r="AM3254" s="25">
        <v>0</v>
      </c>
      <c r="AN3254" s="25">
        <v>0</v>
      </c>
      <c r="AO3254" s="109"/>
      <c r="AP3254" s="25">
        <v>0</v>
      </c>
      <c r="AQ3254" s="25">
        <v>0</v>
      </c>
      <c r="AR3254" s="25">
        <v>0</v>
      </c>
      <c r="AS3254" s="25">
        <v>0</v>
      </c>
      <c r="AT3254" s="25">
        <v>0</v>
      </c>
      <c r="AU3254" s="25">
        <v>0</v>
      </c>
      <c r="AW3254" t="str">
        <f t="shared" si="261"/>
        <v>Lê Thu Huyền</v>
      </c>
      <c r="AX3254" s="27" t="str">
        <f t="shared" si="262"/>
        <v>Vũ Thị Thùy Lan</v>
      </c>
      <c r="AY3254" s="4" t="str">
        <f t="shared" si="263"/>
        <v>VIN+</v>
      </c>
    </row>
    <row r="3255" spans="1:51" outlineLevel="1" x14ac:dyDescent="0.25">
      <c r="A3255" s="4" t="s">
        <v>1104</v>
      </c>
      <c r="B3255" s="4" t="s">
        <v>797</v>
      </c>
      <c r="C3255" s="4" t="s">
        <v>5054</v>
      </c>
      <c r="D3255" s="11" t="s">
        <v>774</v>
      </c>
      <c r="E3255" s="32" t="s">
        <v>536</v>
      </c>
      <c r="F3255" s="11" t="s">
        <v>710</v>
      </c>
      <c r="G3255" s="35">
        <v>5274385</v>
      </c>
      <c r="H3255" s="4" t="s">
        <v>4517</v>
      </c>
      <c r="I3255" s="4"/>
      <c r="J3255" s="4"/>
      <c r="K3255" s="4"/>
      <c r="L3255" s="4"/>
      <c r="M3255" s="33"/>
      <c r="N3255" s="38"/>
      <c r="O3255" s="33"/>
      <c r="P3255" s="244">
        <f t="shared" si="260"/>
        <v>359.05700000000002</v>
      </c>
      <c r="Q3255" s="25"/>
      <c r="R3255" s="25"/>
      <c r="S3255" s="25"/>
      <c r="T3255" s="109"/>
      <c r="U3255" s="25"/>
      <c r="V3255" s="25"/>
      <c r="W3255" s="25"/>
      <c r="X3255" s="25">
        <v>0</v>
      </c>
      <c r="Y3255" s="25"/>
      <c r="Z3255" s="25">
        <v>0</v>
      </c>
      <c r="AA3255" s="109"/>
      <c r="AB3255" s="25">
        <v>0</v>
      </c>
      <c r="AC3255" s="25">
        <v>0</v>
      </c>
      <c r="AD3255" s="25">
        <v>0</v>
      </c>
      <c r="AE3255" s="25">
        <v>0</v>
      </c>
      <c r="AF3255" s="25">
        <v>0</v>
      </c>
      <c r="AG3255" s="25">
        <v>0</v>
      </c>
      <c r="AH3255" s="109"/>
      <c r="AI3255" s="25">
        <v>0</v>
      </c>
      <c r="AJ3255" s="25">
        <v>0</v>
      </c>
      <c r="AK3255" s="123">
        <v>0</v>
      </c>
      <c r="AL3255" s="25">
        <v>0</v>
      </c>
      <c r="AM3255" s="25">
        <v>0</v>
      </c>
      <c r="AN3255" s="25">
        <v>0</v>
      </c>
      <c r="AO3255" s="109"/>
      <c r="AP3255" s="25">
        <v>359.05700000000002</v>
      </c>
      <c r="AQ3255" s="25">
        <v>0</v>
      </c>
      <c r="AR3255" s="25">
        <v>0</v>
      </c>
      <c r="AS3255" s="25">
        <v>0</v>
      </c>
      <c r="AT3255" s="25">
        <v>0</v>
      </c>
      <c r="AU3255" s="25">
        <v>0</v>
      </c>
      <c r="AW3255" t="str">
        <f t="shared" si="261"/>
        <v>Lê Thu Huyền</v>
      </c>
      <c r="AX3255" s="27" t="str">
        <f t="shared" si="262"/>
        <v>Vũ Thị Thùy Lan</v>
      </c>
      <c r="AY3255" s="4" t="str">
        <f t="shared" si="263"/>
        <v>VIN+</v>
      </c>
    </row>
    <row r="3256" spans="1:51" outlineLevel="1" x14ac:dyDescent="0.25">
      <c r="A3256" s="4" t="s">
        <v>1104</v>
      </c>
      <c r="B3256" s="4" t="s">
        <v>797</v>
      </c>
      <c r="C3256" s="4" t="s">
        <v>5054</v>
      </c>
      <c r="D3256" s="11" t="s">
        <v>774</v>
      </c>
      <c r="E3256" s="32" t="s">
        <v>536</v>
      </c>
      <c r="F3256" s="11" t="s">
        <v>710</v>
      </c>
      <c r="G3256" s="35">
        <v>5279823</v>
      </c>
      <c r="H3256" s="4" t="s">
        <v>4518</v>
      </c>
      <c r="I3256" s="4"/>
      <c r="J3256" s="4"/>
      <c r="K3256" s="4"/>
      <c r="L3256" s="4"/>
      <c r="M3256" s="33"/>
      <c r="N3256" s="38"/>
      <c r="O3256" s="33"/>
      <c r="P3256" s="244">
        <f t="shared" si="260"/>
        <v>597.52099999999996</v>
      </c>
      <c r="Q3256" s="25"/>
      <c r="R3256" s="25"/>
      <c r="S3256" s="25"/>
      <c r="T3256" s="109"/>
      <c r="U3256" s="25"/>
      <c r="V3256" s="25"/>
      <c r="W3256" s="25"/>
      <c r="X3256" s="25">
        <v>0</v>
      </c>
      <c r="Y3256" s="25"/>
      <c r="Z3256" s="25">
        <v>0</v>
      </c>
      <c r="AA3256" s="109"/>
      <c r="AB3256" s="25">
        <v>0</v>
      </c>
      <c r="AC3256" s="25">
        <v>0</v>
      </c>
      <c r="AD3256" s="25">
        <v>0</v>
      </c>
      <c r="AE3256" s="25">
        <v>0</v>
      </c>
      <c r="AF3256" s="25">
        <v>597.52099999999996</v>
      </c>
      <c r="AG3256" s="25">
        <v>0</v>
      </c>
      <c r="AH3256" s="109"/>
      <c r="AI3256" s="25">
        <v>0</v>
      </c>
      <c r="AJ3256" s="25">
        <v>0</v>
      </c>
      <c r="AK3256" s="123">
        <v>0</v>
      </c>
      <c r="AL3256" s="25">
        <v>0</v>
      </c>
      <c r="AM3256" s="25">
        <v>0</v>
      </c>
      <c r="AN3256" s="25">
        <v>0</v>
      </c>
      <c r="AO3256" s="109"/>
      <c r="AP3256" s="25">
        <v>0</v>
      </c>
      <c r="AQ3256" s="25">
        <v>0</v>
      </c>
      <c r="AR3256" s="25">
        <v>0</v>
      </c>
      <c r="AS3256" s="25">
        <v>0</v>
      </c>
      <c r="AT3256" s="25">
        <v>0</v>
      </c>
      <c r="AU3256" s="25">
        <v>0</v>
      </c>
      <c r="AW3256" t="str">
        <f t="shared" si="261"/>
        <v>Lê Thu Huyền</v>
      </c>
      <c r="AX3256" s="27" t="str">
        <f t="shared" si="262"/>
        <v>Vũ Thị Thùy Lan</v>
      </c>
      <c r="AY3256" s="4" t="str">
        <f t="shared" si="263"/>
        <v>VIN+</v>
      </c>
    </row>
    <row r="3257" spans="1:51" outlineLevel="1" x14ac:dyDescent="0.25">
      <c r="A3257" s="4" t="s">
        <v>1104</v>
      </c>
      <c r="B3257" s="4" t="s">
        <v>797</v>
      </c>
      <c r="C3257" s="4" t="s">
        <v>5054</v>
      </c>
      <c r="D3257" s="11" t="s">
        <v>774</v>
      </c>
      <c r="E3257" s="32" t="s">
        <v>536</v>
      </c>
      <c r="F3257" s="11" t="s">
        <v>710</v>
      </c>
      <c r="G3257" s="35">
        <v>5277742</v>
      </c>
      <c r="H3257" s="4" t="s">
        <v>4519</v>
      </c>
      <c r="I3257" s="4"/>
      <c r="J3257" s="4"/>
      <c r="K3257" s="4"/>
      <c r="L3257" s="4"/>
      <c r="M3257" s="33"/>
      <c r="N3257" s="38"/>
      <c r="O3257" s="33"/>
      <c r="P3257" s="244">
        <f t="shared" si="260"/>
        <v>238.464</v>
      </c>
      <c r="Q3257" s="25"/>
      <c r="R3257" s="25"/>
      <c r="S3257" s="25"/>
      <c r="T3257" s="109"/>
      <c r="U3257" s="25"/>
      <c r="V3257" s="25"/>
      <c r="W3257" s="25"/>
      <c r="X3257" s="25">
        <v>0</v>
      </c>
      <c r="Y3257" s="25"/>
      <c r="Z3257" s="25">
        <v>0</v>
      </c>
      <c r="AA3257" s="109"/>
      <c r="AB3257" s="25">
        <v>0</v>
      </c>
      <c r="AC3257" s="25">
        <v>0</v>
      </c>
      <c r="AD3257" s="25">
        <v>0</v>
      </c>
      <c r="AE3257" s="25">
        <v>0</v>
      </c>
      <c r="AF3257" s="25">
        <v>238.464</v>
      </c>
      <c r="AG3257" s="25">
        <v>0</v>
      </c>
      <c r="AH3257" s="109"/>
      <c r="AI3257" s="25">
        <v>0</v>
      </c>
      <c r="AJ3257" s="25">
        <v>0</v>
      </c>
      <c r="AK3257" s="123">
        <v>0</v>
      </c>
      <c r="AL3257" s="25">
        <v>0</v>
      </c>
      <c r="AM3257" s="25">
        <v>0</v>
      </c>
      <c r="AN3257" s="25">
        <v>0</v>
      </c>
      <c r="AO3257" s="109"/>
      <c r="AP3257" s="25">
        <v>0</v>
      </c>
      <c r="AQ3257" s="25">
        <v>0</v>
      </c>
      <c r="AR3257" s="25">
        <v>0</v>
      </c>
      <c r="AS3257" s="25">
        <v>0</v>
      </c>
      <c r="AT3257" s="25">
        <v>0</v>
      </c>
      <c r="AU3257" s="25">
        <v>0</v>
      </c>
      <c r="AW3257" t="str">
        <f t="shared" si="261"/>
        <v>Lê Thu Huyền</v>
      </c>
      <c r="AX3257" s="27" t="str">
        <f t="shared" si="262"/>
        <v>Vũ Thị Thùy Lan</v>
      </c>
      <c r="AY3257" s="4" t="str">
        <f t="shared" si="263"/>
        <v>VIN+</v>
      </c>
    </row>
    <row r="3258" spans="1:51" outlineLevel="1" x14ac:dyDescent="0.25">
      <c r="A3258" s="4" t="s">
        <v>1104</v>
      </c>
      <c r="B3258" s="4" t="s">
        <v>797</v>
      </c>
      <c r="C3258" s="4" t="s">
        <v>5054</v>
      </c>
      <c r="D3258" s="11" t="s">
        <v>774</v>
      </c>
      <c r="E3258" s="32" t="s">
        <v>536</v>
      </c>
      <c r="F3258" s="11" t="s">
        <v>710</v>
      </c>
      <c r="G3258" s="35">
        <v>5279757</v>
      </c>
      <c r="H3258" s="4" t="s">
        <v>4520</v>
      </c>
      <c r="I3258" s="4"/>
      <c r="J3258" s="4"/>
      <c r="K3258" s="4"/>
      <c r="L3258" s="4"/>
      <c r="M3258" s="33"/>
      <c r="N3258" s="38"/>
      <c r="O3258" s="33"/>
      <c r="P3258" s="244">
        <f t="shared" si="260"/>
        <v>238.464</v>
      </c>
      <c r="Q3258" s="25"/>
      <c r="R3258" s="25"/>
      <c r="S3258" s="25"/>
      <c r="T3258" s="109"/>
      <c r="U3258" s="25"/>
      <c r="V3258" s="25"/>
      <c r="W3258" s="25"/>
      <c r="X3258" s="25">
        <v>0</v>
      </c>
      <c r="Y3258" s="25"/>
      <c r="Z3258" s="25">
        <v>0</v>
      </c>
      <c r="AA3258" s="109"/>
      <c r="AB3258" s="25">
        <v>0</v>
      </c>
      <c r="AC3258" s="25">
        <v>0</v>
      </c>
      <c r="AD3258" s="25">
        <v>0</v>
      </c>
      <c r="AE3258" s="25">
        <v>0</v>
      </c>
      <c r="AF3258" s="25">
        <v>0</v>
      </c>
      <c r="AG3258" s="25">
        <v>0</v>
      </c>
      <c r="AH3258" s="109"/>
      <c r="AI3258" s="25">
        <v>0</v>
      </c>
      <c r="AJ3258" s="25">
        <v>0</v>
      </c>
      <c r="AK3258" s="123">
        <v>0</v>
      </c>
      <c r="AL3258" s="25">
        <v>0</v>
      </c>
      <c r="AM3258" s="25">
        <v>0</v>
      </c>
      <c r="AN3258" s="25">
        <v>0</v>
      </c>
      <c r="AO3258" s="109"/>
      <c r="AP3258" s="25">
        <v>238.464</v>
      </c>
      <c r="AQ3258" s="25">
        <v>0</v>
      </c>
      <c r="AR3258" s="25">
        <v>0</v>
      </c>
      <c r="AS3258" s="25">
        <v>0</v>
      </c>
      <c r="AT3258" s="25">
        <v>0</v>
      </c>
      <c r="AU3258" s="25">
        <v>0</v>
      </c>
      <c r="AW3258" t="str">
        <f t="shared" si="261"/>
        <v>Lê Thu Huyền</v>
      </c>
      <c r="AX3258" s="27" t="str">
        <f t="shared" si="262"/>
        <v>Vũ Thị Thùy Lan</v>
      </c>
      <c r="AY3258" s="4" t="str">
        <f t="shared" si="263"/>
        <v>VIN+</v>
      </c>
    </row>
    <row r="3259" spans="1:51" outlineLevel="1" x14ac:dyDescent="0.25">
      <c r="A3259" s="4" t="s">
        <v>1104</v>
      </c>
      <c r="B3259" s="4" t="s">
        <v>797</v>
      </c>
      <c r="C3259" s="4" t="s">
        <v>5054</v>
      </c>
      <c r="D3259" s="11" t="s">
        <v>774</v>
      </c>
      <c r="E3259" s="32" t="s">
        <v>536</v>
      </c>
      <c r="F3259" s="11" t="s">
        <v>710</v>
      </c>
      <c r="G3259" s="35">
        <v>5278336</v>
      </c>
      <c r="H3259" s="4" t="s">
        <v>4521</v>
      </c>
      <c r="I3259" s="4"/>
      <c r="J3259" s="4"/>
      <c r="K3259" s="4"/>
      <c r="L3259" s="4"/>
      <c r="M3259" s="33"/>
      <c r="N3259" s="38"/>
      <c r="O3259" s="33"/>
      <c r="P3259" s="244">
        <f t="shared" si="260"/>
        <v>0</v>
      </c>
      <c r="Q3259" s="25"/>
      <c r="R3259" s="25"/>
      <c r="S3259" s="25"/>
      <c r="T3259" s="109"/>
      <c r="U3259" s="25"/>
      <c r="V3259" s="25"/>
      <c r="W3259" s="25"/>
      <c r="X3259" s="25">
        <v>0</v>
      </c>
      <c r="Y3259" s="25"/>
      <c r="Z3259" s="25">
        <v>0</v>
      </c>
      <c r="AA3259" s="109"/>
      <c r="AB3259" s="25">
        <v>0</v>
      </c>
      <c r="AC3259" s="25">
        <v>0</v>
      </c>
      <c r="AD3259" s="25">
        <v>0</v>
      </c>
      <c r="AE3259" s="25">
        <v>0</v>
      </c>
      <c r="AF3259" s="25">
        <v>0</v>
      </c>
      <c r="AG3259" s="25">
        <v>0</v>
      </c>
      <c r="AH3259" s="109"/>
      <c r="AI3259" s="25">
        <v>0</v>
      </c>
      <c r="AJ3259" s="25">
        <v>0</v>
      </c>
      <c r="AK3259" s="123">
        <v>0</v>
      </c>
      <c r="AL3259" s="25">
        <v>0</v>
      </c>
      <c r="AM3259" s="25">
        <v>0</v>
      </c>
      <c r="AN3259" s="25">
        <v>0</v>
      </c>
      <c r="AO3259" s="109"/>
      <c r="AP3259" s="25">
        <v>0</v>
      </c>
      <c r="AQ3259" s="25">
        <v>0</v>
      </c>
      <c r="AR3259" s="25">
        <v>0</v>
      </c>
      <c r="AS3259" s="25">
        <v>0</v>
      </c>
      <c r="AT3259" s="25">
        <v>0</v>
      </c>
      <c r="AU3259" s="25">
        <v>0</v>
      </c>
      <c r="AW3259" t="str">
        <f t="shared" si="261"/>
        <v>Lê Thu Huyền</v>
      </c>
      <c r="AX3259" s="27" t="str">
        <f t="shared" si="262"/>
        <v>Vũ Thị Thùy Lan</v>
      </c>
      <c r="AY3259" s="4" t="str">
        <f t="shared" si="263"/>
        <v>VIN+</v>
      </c>
    </row>
    <row r="3260" spans="1:51" outlineLevel="1" x14ac:dyDescent="0.25">
      <c r="A3260" s="4" t="s">
        <v>1104</v>
      </c>
      <c r="B3260" s="4" t="s">
        <v>797</v>
      </c>
      <c r="C3260" s="4" t="s">
        <v>5054</v>
      </c>
      <c r="D3260" s="11" t="s">
        <v>774</v>
      </c>
      <c r="E3260" s="32" t="s">
        <v>536</v>
      </c>
      <c r="F3260" s="11" t="s">
        <v>710</v>
      </c>
      <c r="G3260" s="35">
        <v>5277140</v>
      </c>
      <c r="H3260" s="4" t="s">
        <v>4522</v>
      </c>
      <c r="I3260" s="4"/>
      <c r="J3260" s="4"/>
      <c r="K3260" s="4"/>
      <c r="L3260" s="4"/>
      <c r="M3260" s="33"/>
      <c r="N3260" s="38"/>
      <c r="O3260" s="33"/>
      <c r="P3260" s="244">
        <f t="shared" si="260"/>
        <v>1197.18</v>
      </c>
      <c r="Q3260" s="25"/>
      <c r="R3260" s="25"/>
      <c r="S3260" s="25"/>
      <c r="T3260" s="109"/>
      <c r="U3260" s="25"/>
      <c r="V3260" s="25"/>
      <c r="W3260" s="25"/>
      <c r="X3260" s="25">
        <v>0</v>
      </c>
      <c r="Y3260" s="25"/>
      <c r="Z3260" s="25">
        <v>0</v>
      </c>
      <c r="AA3260" s="109"/>
      <c r="AB3260" s="25">
        <v>0</v>
      </c>
      <c r="AC3260" s="25">
        <v>0</v>
      </c>
      <c r="AD3260" s="25">
        <v>0</v>
      </c>
      <c r="AE3260" s="25">
        <v>0</v>
      </c>
      <c r="AF3260" s="25">
        <v>835.98500000000001</v>
      </c>
      <c r="AG3260" s="25">
        <v>0</v>
      </c>
      <c r="AH3260" s="109"/>
      <c r="AI3260" s="25">
        <v>0</v>
      </c>
      <c r="AJ3260" s="25">
        <v>0</v>
      </c>
      <c r="AK3260" s="123">
        <v>0</v>
      </c>
      <c r="AL3260" s="25">
        <v>0</v>
      </c>
      <c r="AM3260" s="25">
        <v>0</v>
      </c>
      <c r="AN3260" s="25">
        <v>0</v>
      </c>
      <c r="AO3260" s="109"/>
      <c r="AP3260" s="25">
        <v>0</v>
      </c>
      <c r="AQ3260" s="25">
        <v>0</v>
      </c>
      <c r="AR3260" s="25">
        <v>0</v>
      </c>
      <c r="AS3260" s="25">
        <v>361.19499999999999</v>
      </c>
      <c r="AT3260" s="25">
        <v>0</v>
      </c>
      <c r="AU3260" s="25">
        <v>0</v>
      </c>
      <c r="AW3260" t="str">
        <f t="shared" si="261"/>
        <v>Lê Thu Huyền</v>
      </c>
      <c r="AX3260" s="27" t="str">
        <f t="shared" si="262"/>
        <v>Vũ Thị Thùy Lan</v>
      </c>
      <c r="AY3260" s="4" t="str">
        <f t="shared" si="263"/>
        <v>VIN+</v>
      </c>
    </row>
    <row r="3261" spans="1:51" outlineLevel="1" x14ac:dyDescent="0.25">
      <c r="A3261" s="4" t="s">
        <v>1104</v>
      </c>
      <c r="B3261" s="4" t="s">
        <v>797</v>
      </c>
      <c r="C3261" s="4" t="s">
        <v>5054</v>
      </c>
      <c r="D3261" s="11" t="s">
        <v>774</v>
      </c>
      <c r="E3261" s="32" t="s">
        <v>536</v>
      </c>
      <c r="F3261" s="11" t="s">
        <v>710</v>
      </c>
      <c r="G3261" s="35">
        <v>5276888</v>
      </c>
      <c r="H3261" s="4" t="s">
        <v>4523</v>
      </c>
      <c r="I3261" s="4"/>
      <c r="J3261" s="4"/>
      <c r="K3261" s="4"/>
      <c r="L3261" s="4"/>
      <c r="M3261" s="33"/>
      <c r="N3261" s="38"/>
      <c r="O3261" s="33"/>
      <c r="P3261" s="244">
        <f t="shared" si="260"/>
        <v>597.52099999999996</v>
      </c>
      <c r="Q3261" s="25"/>
      <c r="R3261" s="25"/>
      <c r="S3261" s="25"/>
      <c r="T3261" s="109"/>
      <c r="U3261" s="25"/>
      <c r="V3261" s="25"/>
      <c r="W3261" s="25"/>
      <c r="X3261" s="25">
        <v>0</v>
      </c>
      <c r="Y3261" s="25"/>
      <c r="Z3261" s="25">
        <v>0</v>
      </c>
      <c r="AA3261" s="109"/>
      <c r="AB3261" s="25">
        <v>0</v>
      </c>
      <c r="AC3261" s="25">
        <v>0</v>
      </c>
      <c r="AD3261" s="25">
        <v>0</v>
      </c>
      <c r="AE3261" s="25">
        <v>0</v>
      </c>
      <c r="AF3261" s="25">
        <v>597.52099999999996</v>
      </c>
      <c r="AG3261" s="25">
        <v>0</v>
      </c>
      <c r="AH3261" s="109"/>
      <c r="AI3261" s="25">
        <v>0</v>
      </c>
      <c r="AJ3261" s="25">
        <v>0</v>
      </c>
      <c r="AK3261" s="123">
        <v>0</v>
      </c>
      <c r="AL3261" s="25">
        <v>0</v>
      </c>
      <c r="AM3261" s="25">
        <v>0</v>
      </c>
      <c r="AN3261" s="25">
        <v>0</v>
      </c>
      <c r="AO3261" s="109"/>
      <c r="AP3261" s="25">
        <v>0</v>
      </c>
      <c r="AQ3261" s="25">
        <v>0</v>
      </c>
      <c r="AR3261" s="25">
        <v>0</v>
      </c>
      <c r="AS3261" s="25">
        <v>0</v>
      </c>
      <c r="AT3261" s="25">
        <v>0</v>
      </c>
      <c r="AU3261" s="25">
        <v>0</v>
      </c>
      <c r="AW3261" t="str">
        <f t="shared" si="261"/>
        <v>Lê Thu Huyền</v>
      </c>
      <c r="AX3261" s="27" t="str">
        <f t="shared" si="262"/>
        <v>Vũ Thị Thùy Lan</v>
      </c>
      <c r="AY3261" s="4" t="str">
        <f t="shared" si="263"/>
        <v>VIN+</v>
      </c>
    </row>
    <row r="3262" spans="1:51" outlineLevel="1" x14ac:dyDescent="0.25">
      <c r="A3262" s="4" t="s">
        <v>1104</v>
      </c>
      <c r="B3262" s="4" t="s">
        <v>797</v>
      </c>
      <c r="C3262" s="4" t="s">
        <v>5054</v>
      </c>
      <c r="D3262" s="11" t="s">
        <v>774</v>
      </c>
      <c r="E3262" s="32" t="s">
        <v>536</v>
      </c>
      <c r="F3262" s="11" t="s">
        <v>710</v>
      </c>
      <c r="G3262" s="35">
        <v>5277223</v>
      </c>
      <c r="H3262" s="4" t="s">
        <v>4524</v>
      </c>
      <c r="I3262" s="4"/>
      <c r="J3262" s="4"/>
      <c r="K3262" s="4"/>
      <c r="L3262" s="4"/>
      <c r="M3262" s="33"/>
      <c r="N3262" s="38"/>
      <c r="O3262" s="33"/>
      <c r="P3262" s="244">
        <f t="shared" si="260"/>
        <v>657.52600000000007</v>
      </c>
      <c r="Q3262" s="25"/>
      <c r="R3262" s="25"/>
      <c r="S3262" s="25"/>
      <c r="T3262" s="109"/>
      <c r="U3262" s="25"/>
      <c r="V3262" s="25"/>
      <c r="W3262" s="25"/>
      <c r="X3262" s="25">
        <v>0</v>
      </c>
      <c r="Y3262" s="25"/>
      <c r="Z3262" s="25">
        <v>0</v>
      </c>
      <c r="AA3262" s="109"/>
      <c r="AB3262" s="25">
        <v>0</v>
      </c>
      <c r="AC3262" s="25">
        <v>0</v>
      </c>
      <c r="AD3262" s="25">
        <v>0</v>
      </c>
      <c r="AE3262" s="25">
        <v>0</v>
      </c>
      <c r="AF3262" s="25">
        <v>0</v>
      </c>
      <c r="AG3262" s="25">
        <v>0</v>
      </c>
      <c r="AH3262" s="109"/>
      <c r="AI3262" s="25">
        <v>0</v>
      </c>
      <c r="AJ3262" s="25">
        <v>0</v>
      </c>
      <c r="AK3262" s="123">
        <v>0</v>
      </c>
      <c r="AL3262" s="25">
        <v>0</v>
      </c>
      <c r="AM3262" s="25">
        <v>0</v>
      </c>
      <c r="AN3262" s="25">
        <v>0</v>
      </c>
      <c r="AO3262" s="109"/>
      <c r="AP3262" s="25">
        <v>238.464</v>
      </c>
      <c r="AQ3262" s="25">
        <v>0</v>
      </c>
      <c r="AR3262" s="25">
        <v>0</v>
      </c>
      <c r="AS3262" s="25">
        <v>419.06200000000001</v>
      </c>
      <c r="AT3262" s="25">
        <v>0</v>
      </c>
      <c r="AU3262" s="25">
        <v>0</v>
      </c>
      <c r="AW3262" t="str">
        <f t="shared" si="261"/>
        <v>Lê Thu Huyền</v>
      </c>
      <c r="AX3262" s="27" t="str">
        <f t="shared" si="262"/>
        <v>Vũ Thị Thùy Lan</v>
      </c>
      <c r="AY3262" s="4" t="str">
        <f t="shared" si="263"/>
        <v>VIN+</v>
      </c>
    </row>
    <row r="3263" spans="1:51" outlineLevel="1" x14ac:dyDescent="0.25">
      <c r="A3263" s="4" t="s">
        <v>1104</v>
      </c>
      <c r="B3263" s="4" t="s">
        <v>797</v>
      </c>
      <c r="C3263" s="4" t="s">
        <v>5054</v>
      </c>
      <c r="D3263" s="11" t="s">
        <v>774</v>
      </c>
      <c r="E3263" s="32" t="s">
        <v>536</v>
      </c>
      <c r="F3263" s="11" t="s">
        <v>710</v>
      </c>
      <c r="G3263" s="35">
        <v>5298143</v>
      </c>
      <c r="H3263" s="4" t="s">
        <v>4525</v>
      </c>
      <c r="I3263" s="4"/>
      <c r="J3263" s="4"/>
      <c r="K3263" s="4"/>
      <c r="L3263" s="4"/>
      <c r="M3263" s="33"/>
      <c r="N3263" s="38"/>
      <c r="O3263" s="33"/>
      <c r="P3263" s="244">
        <f t="shared" si="260"/>
        <v>597.52099999999996</v>
      </c>
      <c r="Q3263" s="25"/>
      <c r="R3263" s="25"/>
      <c r="S3263" s="25"/>
      <c r="T3263" s="109"/>
      <c r="U3263" s="25"/>
      <c r="V3263" s="25"/>
      <c r="W3263" s="25"/>
      <c r="X3263" s="25">
        <v>0</v>
      </c>
      <c r="Y3263" s="25"/>
      <c r="Z3263" s="25">
        <v>0</v>
      </c>
      <c r="AA3263" s="109"/>
      <c r="AB3263" s="25">
        <v>0</v>
      </c>
      <c r="AC3263" s="25">
        <v>0</v>
      </c>
      <c r="AD3263" s="25">
        <v>0</v>
      </c>
      <c r="AE3263" s="25">
        <v>0</v>
      </c>
      <c r="AF3263" s="25">
        <v>238.464</v>
      </c>
      <c r="AG3263" s="25">
        <v>0</v>
      </c>
      <c r="AH3263" s="109"/>
      <c r="AI3263" s="25">
        <v>0</v>
      </c>
      <c r="AJ3263" s="25">
        <v>0</v>
      </c>
      <c r="AK3263" s="123">
        <v>0</v>
      </c>
      <c r="AL3263" s="25">
        <v>0</v>
      </c>
      <c r="AM3263" s="25">
        <v>0</v>
      </c>
      <c r="AN3263" s="25">
        <v>0</v>
      </c>
      <c r="AO3263" s="109"/>
      <c r="AP3263" s="25">
        <v>359.05700000000002</v>
      </c>
      <c r="AQ3263" s="25">
        <v>0</v>
      </c>
      <c r="AR3263" s="25">
        <v>0</v>
      </c>
      <c r="AS3263" s="25">
        <v>0</v>
      </c>
      <c r="AT3263" s="25">
        <v>0</v>
      </c>
      <c r="AU3263" s="25">
        <v>0</v>
      </c>
      <c r="AW3263" t="str">
        <f t="shared" si="261"/>
        <v>Lê Thu Huyền</v>
      </c>
      <c r="AX3263" s="27" t="str">
        <f t="shared" si="262"/>
        <v>Vũ Thị Thùy Lan</v>
      </c>
      <c r="AY3263" s="4" t="str">
        <f t="shared" si="263"/>
        <v>VIN+</v>
      </c>
    </row>
    <row r="3264" spans="1:51" outlineLevel="1" x14ac:dyDescent="0.25">
      <c r="A3264" s="4" t="s">
        <v>1104</v>
      </c>
      <c r="B3264" s="4" t="s">
        <v>797</v>
      </c>
      <c r="C3264" s="4" t="s">
        <v>5054</v>
      </c>
      <c r="D3264" s="11" t="s">
        <v>774</v>
      </c>
      <c r="E3264" s="32" t="s">
        <v>536</v>
      </c>
      <c r="F3264" s="11" t="s">
        <v>710</v>
      </c>
      <c r="G3264" s="35">
        <v>5276819</v>
      </c>
      <c r="H3264" s="4" t="s">
        <v>4526</v>
      </c>
      <c r="I3264" s="4"/>
      <c r="J3264" s="4"/>
      <c r="K3264" s="4"/>
      <c r="L3264" s="4"/>
      <c r="M3264" s="33"/>
      <c r="N3264" s="38"/>
      <c r="O3264" s="33"/>
      <c r="P3264" s="244">
        <f t="shared" si="260"/>
        <v>597.52099999999996</v>
      </c>
      <c r="Q3264" s="25"/>
      <c r="R3264" s="25"/>
      <c r="S3264" s="25"/>
      <c r="T3264" s="109"/>
      <c r="U3264" s="25"/>
      <c r="V3264" s="25"/>
      <c r="W3264" s="25"/>
      <c r="X3264" s="25">
        <v>0</v>
      </c>
      <c r="Y3264" s="25"/>
      <c r="Z3264" s="25">
        <v>0</v>
      </c>
      <c r="AA3264" s="109"/>
      <c r="AB3264" s="25">
        <v>0</v>
      </c>
      <c r="AC3264" s="25">
        <v>0</v>
      </c>
      <c r="AD3264" s="25">
        <v>0</v>
      </c>
      <c r="AE3264" s="25">
        <v>0</v>
      </c>
      <c r="AF3264" s="25">
        <v>597.52099999999996</v>
      </c>
      <c r="AG3264" s="25">
        <v>0</v>
      </c>
      <c r="AH3264" s="109"/>
      <c r="AI3264" s="25">
        <v>0</v>
      </c>
      <c r="AJ3264" s="25">
        <v>0</v>
      </c>
      <c r="AK3264" s="123">
        <v>0</v>
      </c>
      <c r="AL3264" s="25">
        <v>0</v>
      </c>
      <c r="AM3264" s="25">
        <v>0</v>
      </c>
      <c r="AN3264" s="25">
        <v>0</v>
      </c>
      <c r="AO3264" s="109"/>
      <c r="AP3264" s="25">
        <v>0</v>
      </c>
      <c r="AQ3264" s="25">
        <v>0</v>
      </c>
      <c r="AR3264" s="25">
        <v>0</v>
      </c>
      <c r="AS3264" s="25">
        <v>0</v>
      </c>
      <c r="AT3264" s="25">
        <v>0</v>
      </c>
      <c r="AU3264" s="25">
        <v>0</v>
      </c>
      <c r="AW3264" t="str">
        <f t="shared" si="261"/>
        <v>Lê Thu Huyền</v>
      </c>
      <c r="AX3264" s="27" t="str">
        <f t="shared" si="262"/>
        <v>Vũ Thị Thùy Lan</v>
      </c>
      <c r="AY3264" s="4" t="str">
        <f t="shared" si="263"/>
        <v>VIN+</v>
      </c>
    </row>
    <row r="3265" spans="1:51" outlineLevel="1" x14ac:dyDescent="0.25">
      <c r="A3265" s="4" t="s">
        <v>1104</v>
      </c>
      <c r="B3265" s="4" t="s">
        <v>797</v>
      </c>
      <c r="C3265" s="4" t="s">
        <v>5054</v>
      </c>
      <c r="D3265" s="11" t="s">
        <v>774</v>
      </c>
      <c r="E3265" s="32" t="s">
        <v>536</v>
      </c>
      <c r="F3265" s="11" t="s">
        <v>710</v>
      </c>
      <c r="G3265" s="35">
        <v>5298202</v>
      </c>
      <c r="H3265" s="4" t="s">
        <v>4527</v>
      </c>
      <c r="I3265" s="4"/>
      <c r="J3265" s="4"/>
      <c r="K3265" s="4"/>
      <c r="L3265" s="4"/>
      <c r="M3265" s="33"/>
      <c r="N3265" s="38"/>
      <c r="O3265" s="33"/>
      <c r="P3265" s="244">
        <f t="shared" si="260"/>
        <v>657.52600000000007</v>
      </c>
      <c r="Q3265" s="25"/>
      <c r="R3265" s="25"/>
      <c r="S3265" s="25"/>
      <c r="T3265" s="109"/>
      <c r="U3265" s="25"/>
      <c r="V3265" s="25"/>
      <c r="W3265" s="25"/>
      <c r="X3265" s="25">
        <v>0</v>
      </c>
      <c r="Y3265" s="25"/>
      <c r="Z3265" s="25">
        <v>0</v>
      </c>
      <c r="AA3265" s="109"/>
      <c r="AB3265" s="25">
        <v>0</v>
      </c>
      <c r="AC3265" s="25">
        <v>0</v>
      </c>
      <c r="AD3265" s="25">
        <v>0</v>
      </c>
      <c r="AE3265" s="25">
        <v>0</v>
      </c>
      <c r="AF3265" s="25">
        <v>0</v>
      </c>
      <c r="AG3265" s="25">
        <v>0</v>
      </c>
      <c r="AH3265" s="109"/>
      <c r="AI3265" s="25">
        <v>0</v>
      </c>
      <c r="AJ3265" s="25">
        <v>0</v>
      </c>
      <c r="AK3265" s="123">
        <v>0</v>
      </c>
      <c r="AL3265" s="25">
        <v>0</v>
      </c>
      <c r="AM3265" s="25">
        <v>0</v>
      </c>
      <c r="AN3265" s="25">
        <v>0</v>
      </c>
      <c r="AO3265" s="109"/>
      <c r="AP3265" s="25">
        <v>476.928</v>
      </c>
      <c r="AQ3265" s="25">
        <v>0</v>
      </c>
      <c r="AR3265" s="25">
        <v>0</v>
      </c>
      <c r="AS3265" s="25">
        <v>180.59800000000001</v>
      </c>
      <c r="AT3265" s="25">
        <v>0</v>
      </c>
      <c r="AU3265" s="25">
        <v>0</v>
      </c>
      <c r="AW3265" t="str">
        <f t="shared" si="261"/>
        <v>Lê Thu Huyền</v>
      </c>
      <c r="AX3265" s="27" t="str">
        <f t="shared" si="262"/>
        <v>Vũ Thị Thùy Lan</v>
      </c>
      <c r="AY3265" s="4" t="str">
        <f t="shared" si="263"/>
        <v>VIN+</v>
      </c>
    </row>
    <row r="3266" spans="1:51" outlineLevel="1" x14ac:dyDescent="0.25">
      <c r="A3266" s="4" t="s">
        <v>1104</v>
      </c>
      <c r="B3266" s="4" t="s">
        <v>797</v>
      </c>
      <c r="C3266" s="4" t="s">
        <v>5054</v>
      </c>
      <c r="D3266" s="11" t="s">
        <v>774</v>
      </c>
      <c r="E3266" s="32" t="s">
        <v>536</v>
      </c>
      <c r="F3266" s="11" t="s">
        <v>710</v>
      </c>
      <c r="G3266" s="35">
        <v>5276826</v>
      </c>
      <c r="H3266" s="4" t="s">
        <v>4528</v>
      </c>
      <c r="I3266" s="4"/>
      <c r="J3266" s="4"/>
      <c r="K3266" s="4"/>
      <c r="L3266" s="4"/>
      <c r="M3266" s="33"/>
      <c r="N3266" s="38"/>
      <c r="O3266" s="33"/>
      <c r="P3266" s="244">
        <f t="shared" si="260"/>
        <v>599.65899999999999</v>
      </c>
      <c r="Q3266" s="25"/>
      <c r="R3266" s="25"/>
      <c r="S3266" s="25"/>
      <c r="T3266" s="109"/>
      <c r="U3266" s="25"/>
      <c r="V3266" s="25"/>
      <c r="W3266" s="25"/>
      <c r="X3266" s="25">
        <v>0</v>
      </c>
      <c r="Y3266" s="25"/>
      <c r="Z3266" s="25">
        <v>0</v>
      </c>
      <c r="AA3266" s="109"/>
      <c r="AB3266" s="25">
        <v>0</v>
      </c>
      <c r="AC3266" s="25">
        <v>0</v>
      </c>
      <c r="AD3266" s="25">
        <v>0</v>
      </c>
      <c r="AE3266" s="25">
        <v>0</v>
      </c>
      <c r="AF3266" s="25">
        <v>0</v>
      </c>
      <c r="AG3266" s="25">
        <v>0</v>
      </c>
      <c r="AH3266" s="109"/>
      <c r="AI3266" s="25">
        <v>0</v>
      </c>
      <c r="AJ3266" s="25">
        <v>0</v>
      </c>
      <c r="AK3266" s="123">
        <v>0</v>
      </c>
      <c r="AL3266" s="25">
        <v>0</v>
      </c>
      <c r="AM3266" s="25">
        <v>0</v>
      </c>
      <c r="AN3266" s="25">
        <v>0</v>
      </c>
      <c r="AO3266" s="109"/>
      <c r="AP3266" s="25">
        <v>238.464</v>
      </c>
      <c r="AQ3266" s="25">
        <v>0</v>
      </c>
      <c r="AR3266" s="25">
        <v>0</v>
      </c>
      <c r="AS3266" s="25">
        <v>361.19499999999999</v>
      </c>
      <c r="AT3266" s="25">
        <v>0</v>
      </c>
      <c r="AU3266" s="25">
        <v>0</v>
      </c>
      <c r="AW3266" t="str">
        <f t="shared" si="261"/>
        <v>Lê Thu Huyền</v>
      </c>
      <c r="AX3266" s="27" t="str">
        <f t="shared" si="262"/>
        <v>Vũ Thị Thùy Lan</v>
      </c>
      <c r="AY3266" s="4" t="str">
        <f t="shared" si="263"/>
        <v>VIN+</v>
      </c>
    </row>
    <row r="3267" spans="1:51" outlineLevel="1" x14ac:dyDescent="0.25">
      <c r="A3267" s="4" t="s">
        <v>1104</v>
      </c>
      <c r="B3267" s="4" t="s">
        <v>797</v>
      </c>
      <c r="C3267" s="4" t="s">
        <v>5054</v>
      </c>
      <c r="D3267" s="11" t="s">
        <v>774</v>
      </c>
      <c r="E3267" s="32" t="s">
        <v>536</v>
      </c>
      <c r="F3267" s="11" t="s">
        <v>710</v>
      </c>
      <c r="G3267" s="35">
        <v>5278343</v>
      </c>
      <c r="H3267" s="4" t="s">
        <v>4529</v>
      </c>
      <c r="I3267" s="4"/>
      <c r="J3267" s="4"/>
      <c r="K3267" s="4"/>
      <c r="L3267" s="4"/>
      <c r="M3267" s="33"/>
      <c r="N3267" s="38"/>
      <c r="O3267" s="33"/>
      <c r="P3267" s="244">
        <f t="shared" si="260"/>
        <v>0</v>
      </c>
      <c r="Q3267" s="25"/>
      <c r="R3267" s="25"/>
      <c r="S3267" s="25"/>
      <c r="T3267" s="109"/>
      <c r="U3267" s="25"/>
      <c r="V3267" s="25"/>
      <c r="W3267" s="25"/>
      <c r="X3267" s="25">
        <v>0</v>
      </c>
      <c r="Y3267" s="25"/>
      <c r="Z3267" s="25">
        <v>0</v>
      </c>
      <c r="AA3267" s="109"/>
      <c r="AB3267" s="25">
        <v>0</v>
      </c>
      <c r="AC3267" s="25">
        <v>0</v>
      </c>
      <c r="AD3267" s="25">
        <v>0</v>
      </c>
      <c r="AE3267" s="25">
        <v>0</v>
      </c>
      <c r="AF3267" s="25">
        <v>0</v>
      </c>
      <c r="AG3267" s="25">
        <v>0</v>
      </c>
      <c r="AH3267" s="109"/>
      <c r="AI3267" s="25">
        <v>0</v>
      </c>
      <c r="AJ3267" s="25">
        <v>0</v>
      </c>
      <c r="AK3267" s="123">
        <v>0</v>
      </c>
      <c r="AL3267" s="25">
        <v>0</v>
      </c>
      <c r="AM3267" s="25">
        <v>0</v>
      </c>
      <c r="AN3267" s="25">
        <v>0</v>
      </c>
      <c r="AO3267" s="109"/>
      <c r="AP3267" s="25">
        <v>0</v>
      </c>
      <c r="AQ3267" s="25">
        <v>0</v>
      </c>
      <c r="AR3267" s="25">
        <v>0</v>
      </c>
      <c r="AS3267" s="25">
        <v>0</v>
      </c>
      <c r="AT3267" s="25">
        <v>0</v>
      </c>
      <c r="AU3267" s="25">
        <v>0</v>
      </c>
      <c r="AW3267" t="str">
        <f t="shared" si="261"/>
        <v>Lê Thu Huyền</v>
      </c>
      <c r="AX3267" s="27" t="str">
        <f t="shared" si="262"/>
        <v>Vũ Thị Thùy Lan</v>
      </c>
      <c r="AY3267" s="4" t="str">
        <f t="shared" si="263"/>
        <v>VIN+</v>
      </c>
    </row>
    <row r="3268" spans="1:51" outlineLevel="1" x14ac:dyDescent="0.25">
      <c r="A3268" s="4" t="s">
        <v>1104</v>
      </c>
      <c r="B3268" s="4" t="s">
        <v>797</v>
      </c>
      <c r="C3268" s="4" t="s">
        <v>5054</v>
      </c>
      <c r="D3268" s="11" t="s">
        <v>774</v>
      </c>
      <c r="E3268" s="32" t="s">
        <v>536</v>
      </c>
      <c r="F3268" s="11" t="s">
        <v>710</v>
      </c>
      <c r="G3268" s="35">
        <v>5278457</v>
      </c>
      <c r="H3268" s="4" t="s">
        <v>4530</v>
      </c>
      <c r="I3268" s="4"/>
      <c r="J3268" s="4"/>
      <c r="K3268" s="4"/>
      <c r="L3268" s="4"/>
      <c r="M3268" s="33"/>
      <c r="N3268" s="38"/>
      <c r="O3268" s="33"/>
      <c r="P3268" s="244">
        <f t="shared" si="260"/>
        <v>597.52099999999996</v>
      </c>
      <c r="Q3268" s="25"/>
      <c r="R3268" s="25"/>
      <c r="S3268" s="25"/>
      <c r="T3268" s="109"/>
      <c r="U3268" s="25"/>
      <c r="V3268" s="25"/>
      <c r="W3268" s="25"/>
      <c r="X3268" s="25">
        <v>0</v>
      </c>
      <c r="Y3268" s="25"/>
      <c r="Z3268" s="25">
        <v>0</v>
      </c>
      <c r="AA3268" s="109"/>
      <c r="AB3268" s="25">
        <v>0</v>
      </c>
      <c r="AC3268" s="25">
        <v>0</v>
      </c>
      <c r="AD3268" s="25">
        <v>0</v>
      </c>
      <c r="AE3268" s="25">
        <v>0</v>
      </c>
      <c r="AF3268" s="25">
        <v>597.52099999999996</v>
      </c>
      <c r="AG3268" s="25">
        <v>0</v>
      </c>
      <c r="AH3268" s="109"/>
      <c r="AI3268" s="25">
        <v>0</v>
      </c>
      <c r="AJ3268" s="25">
        <v>0</v>
      </c>
      <c r="AK3268" s="123">
        <v>0</v>
      </c>
      <c r="AL3268" s="25">
        <v>0</v>
      </c>
      <c r="AM3268" s="25">
        <v>0</v>
      </c>
      <c r="AN3268" s="25">
        <v>0</v>
      </c>
      <c r="AO3268" s="109"/>
      <c r="AP3268" s="25">
        <v>0</v>
      </c>
      <c r="AQ3268" s="25">
        <v>0</v>
      </c>
      <c r="AR3268" s="25">
        <v>0</v>
      </c>
      <c r="AS3268" s="25">
        <v>0</v>
      </c>
      <c r="AT3268" s="25">
        <v>0</v>
      </c>
      <c r="AU3268" s="25">
        <v>0</v>
      </c>
      <c r="AW3268" t="str">
        <f t="shared" si="261"/>
        <v>Lê Thu Huyền</v>
      </c>
      <c r="AX3268" s="27" t="str">
        <f t="shared" si="262"/>
        <v>Vũ Thị Thùy Lan</v>
      </c>
      <c r="AY3268" s="4" t="str">
        <f t="shared" si="263"/>
        <v>VIN+</v>
      </c>
    </row>
    <row r="3269" spans="1:51" outlineLevel="1" x14ac:dyDescent="0.25">
      <c r="A3269" s="4" t="s">
        <v>1104</v>
      </c>
      <c r="B3269" s="4" t="s">
        <v>797</v>
      </c>
      <c r="C3269" s="4" t="s">
        <v>5054</v>
      </c>
      <c r="D3269" s="11" t="s">
        <v>774</v>
      </c>
      <c r="E3269" s="32" t="s">
        <v>536</v>
      </c>
      <c r="F3269" s="11" t="s">
        <v>710</v>
      </c>
      <c r="G3269" s="35">
        <v>5277759</v>
      </c>
      <c r="H3269" s="4" t="s">
        <v>4531</v>
      </c>
      <c r="I3269" s="4"/>
      <c r="J3269" s="4"/>
      <c r="K3269" s="4"/>
      <c r="L3269" s="4"/>
      <c r="M3269" s="33"/>
      <c r="N3269" s="38"/>
      <c r="O3269" s="33"/>
      <c r="P3269" s="244">
        <f t="shared" si="260"/>
        <v>238.464</v>
      </c>
      <c r="Q3269" s="25"/>
      <c r="R3269" s="25"/>
      <c r="S3269" s="25"/>
      <c r="T3269" s="109"/>
      <c r="U3269" s="25"/>
      <c r="V3269" s="25"/>
      <c r="W3269" s="25"/>
      <c r="X3269" s="25">
        <v>0</v>
      </c>
      <c r="Y3269" s="25"/>
      <c r="Z3269" s="25">
        <v>0</v>
      </c>
      <c r="AA3269" s="109"/>
      <c r="AB3269" s="25">
        <v>0</v>
      </c>
      <c r="AC3269" s="25">
        <v>0</v>
      </c>
      <c r="AD3269" s="25">
        <v>0</v>
      </c>
      <c r="AE3269" s="25">
        <v>0</v>
      </c>
      <c r="AF3269" s="25">
        <v>238.464</v>
      </c>
      <c r="AG3269" s="25">
        <v>0</v>
      </c>
      <c r="AH3269" s="109"/>
      <c r="AI3269" s="25">
        <v>0</v>
      </c>
      <c r="AJ3269" s="25">
        <v>0</v>
      </c>
      <c r="AK3269" s="123">
        <v>0</v>
      </c>
      <c r="AL3269" s="25">
        <v>0</v>
      </c>
      <c r="AM3269" s="25">
        <v>0</v>
      </c>
      <c r="AN3269" s="25">
        <v>0</v>
      </c>
      <c r="AO3269" s="109"/>
      <c r="AP3269" s="25">
        <v>0</v>
      </c>
      <c r="AQ3269" s="25">
        <v>0</v>
      </c>
      <c r="AR3269" s="25">
        <v>0</v>
      </c>
      <c r="AS3269" s="25">
        <v>0</v>
      </c>
      <c r="AT3269" s="25">
        <v>0</v>
      </c>
      <c r="AU3269" s="25">
        <v>0</v>
      </c>
      <c r="AW3269" t="str">
        <f t="shared" si="261"/>
        <v>Lê Thu Huyền</v>
      </c>
      <c r="AX3269" s="27" t="str">
        <f t="shared" si="262"/>
        <v>Vũ Thị Thùy Lan</v>
      </c>
      <c r="AY3269" s="4" t="str">
        <f t="shared" si="263"/>
        <v>VIN+</v>
      </c>
    </row>
    <row r="3270" spans="1:51" outlineLevel="1" x14ac:dyDescent="0.25">
      <c r="A3270" s="4" t="s">
        <v>1104</v>
      </c>
      <c r="B3270" s="4" t="s">
        <v>797</v>
      </c>
      <c r="C3270" s="4" t="s">
        <v>5054</v>
      </c>
      <c r="D3270" s="11" t="s">
        <v>774</v>
      </c>
      <c r="E3270" s="32" t="s">
        <v>536</v>
      </c>
      <c r="F3270" s="11" t="s">
        <v>710</v>
      </c>
      <c r="G3270" s="35">
        <v>5277780</v>
      </c>
      <c r="H3270" s="4" t="s">
        <v>4532</v>
      </c>
      <c r="I3270" s="4"/>
      <c r="J3270" s="4"/>
      <c r="K3270" s="4"/>
      <c r="L3270" s="4"/>
      <c r="M3270" s="33"/>
      <c r="N3270" s="38"/>
      <c r="O3270" s="33"/>
      <c r="P3270" s="244">
        <f t="shared" si="260"/>
        <v>419.06200000000001</v>
      </c>
      <c r="Q3270" s="25"/>
      <c r="R3270" s="25"/>
      <c r="S3270" s="25"/>
      <c r="T3270" s="109"/>
      <c r="U3270" s="25"/>
      <c r="V3270" s="25"/>
      <c r="W3270" s="25"/>
      <c r="X3270" s="25">
        <v>0</v>
      </c>
      <c r="Y3270" s="25"/>
      <c r="Z3270" s="25">
        <v>0</v>
      </c>
      <c r="AA3270" s="109"/>
      <c r="AB3270" s="25">
        <v>0</v>
      </c>
      <c r="AC3270" s="25">
        <v>0</v>
      </c>
      <c r="AD3270" s="25">
        <v>0</v>
      </c>
      <c r="AE3270" s="25">
        <v>0</v>
      </c>
      <c r="AF3270" s="25">
        <v>238.464</v>
      </c>
      <c r="AG3270" s="25">
        <v>0</v>
      </c>
      <c r="AH3270" s="109"/>
      <c r="AI3270" s="25">
        <v>0</v>
      </c>
      <c r="AJ3270" s="25">
        <v>0</v>
      </c>
      <c r="AK3270" s="123">
        <v>0</v>
      </c>
      <c r="AL3270" s="25">
        <v>0</v>
      </c>
      <c r="AM3270" s="25">
        <v>0</v>
      </c>
      <c r="AN3270" s="25">
        <v>0</v>
      </c>
      <c r="AO3270" s="109"/>
      <c r="AP3270" s="25">
        <v>0</v>
      </c>
      <c r="AQ3270" s="25">
        <v>0</v>
      </c>
      <c r="AR3270" s="25">
        <v>0</v>
      </c>
      <c r="AS3270" s="25">
        <v>180.59800000000001</v>
      </c>
      <c r="AT3270" s="25">
        <v>0</v>
      </c>
      <c r="AU3270" s="25">
        <v>0</v>
      </c>
      <c r="AW3270" t="str">
        <f t="shared" si="261"/>
        <v>Lê Thu Huyền</v>
      </c>
      <c r="AX3270" s="27" t="str">
        <f t="shared" si="262"/>
        <v>Vũ Thị Thùy Lan</v>
      </c>
      <c r="AY3270" s="4" t="str">
        <f t="shared" si="263"/>
        <v>VIN+</v>
      </c>
    </row>
    <row r="3271" spans="1:51" outlineLevel="1" x14ac:dyDescent="0.25">
      <c r="A3271" s="4" t="s">
        <v>1104</v>
      </c>
      <c r="B3271" s="4" t="s">
        <v>797</v>
      </c>
      <c r="C3271" s="4" t="s">
        <v>5054</v>
      </c>
      <c r="D3271" s="11" t="s">
        <v>774</v>
      </c>
      <c r="E3271" s="32" t="s">
        <v>536</v>
      </c>
      <c r="F3271" s="11" t="s">
        <v>710</v>
      </c>
      <c r="G3271" s="35">
        <v>5278703</v>
      </c>
      <c r="H3271" s="4" t="s">
        <v>4533</v>
      </c>
      <c r="I3271" s="4"/>
      <c r="J3271" s="4"/>
      <c r="K3271" s="4"/>
      <c r="L3271" s="4"/>
      <c r="M3271" s="33"/>
      <c r="N3271" s="38"/>
      <c r="O3271" s="33"/>
      <c r="P3271" s="244">
        <f t="shared" si="260"/>
        <v>597.52099999999996</v>
      </c>
      <c r="Q3271" s="25"/>
      <c r="R3271" s="25"/>
      <c r="S3271" s="25"/>
      <c r="T3271" s="109"/>
      <c r="U3271" s="25"/>
      <c r="V3271" s="25"/>
      <c r="W3271" s="25"/>
      <c r="X3271" s="25">
        <v>0</v>
      </c>
      <c r="Y3271" s="25"/>
      <c r="Z3271" s="25">
        <v>0</v>
      </c>
      <c r="AA3271" s="109"/>
      <c r="AB3271" s="25">
        <v>0</v>
      </c>
      <c r="AC3271" s="25">
        <v>0</v>
      </c>
      <c r="AD3271" s="25">
        <v>0</v>
      </c>
      <c r="AE3271" s="25">
        <v>0</v>
      </c>
      <c r="AF3271" s="25">
        <v>597.52099999999996</v>
      </c>
      <c r="AG3271" s="25">
        <v>0</v>
      </c>
      <c r="AH3271" s="109"/>
      <c r="AI3271" s="25">
        <v>0</v>
      </c>
      <c r="AJ3271" s="25">
        <v>0</v>
      </c>
      <c r="AK3271" s="123">
        <v>0</v>
      </c>
      <c r="AL3271" s="25">
        <v>0</v>
      </c>
      <c r="AM3271" s="25">
        <v>0</v>
      </c>
      <c r="AN3271" s="25">
        <v>0</v>
      </c>
      <c r="AO3271" s="109"/>
      <c r="AP3271" s="25">
        <v>0</v>
      </c>
      <c r="AQ3271" s="25">
        <v>0</v>
      </c>
      <c r="AR3271" s="25">
        <v>0</v>
      </c>
      <c r="AS3271" s="25">
        <v>0</v>
      </c>
      <c r="AT3271" s="25">
        <v>0</v>
      </c>
      <c r="AU3271" s="25">
        <v>0</v>
      </c>
      <c r="AW3271" t="str">
        <f t="shared" si="261"/>
        <v>Lê Thu Huyền</v>
      </c>
      <c r="AX3271" s="27" t="str">
        <f t="shared" si="262"/>
        <v>Vũ Thị Thùy Lan</v>
      </c>
      <c r="AY3271" s="4" t="str">
        <f t="shared" si="263"/>
        <v>VIN+</v>
      </c>
    </row>
    <row r="3272" spans="1:51" outlineLevel="1" x14ac:dyDescent="0.25">
      <c r="A3272" s="4" t="s">
        <v>1104</v>
      </c>
      <c r="B3272" s="4" t="s">
        <v>797</v>
      </c>
      <c r="C3272" s="4" t="s">
        <v>5054</v>
      </c>
      <c r="D3272" s="11" t="s">
        <v>774</v>
      </c>
      <c r="E3272" s="32" t="s">
        <v>536</v>
      </c>
      <c r="F3272" s="11" t="s">
        <v>710</v>
      </c>
      <c r="G3272" s="35">
        <v>5139345</v>
      </c>
      <c r="H3272" s="4" t="s">
        <v>4534</v>
      </c>
      <c r="I3272" s="4"/>
      <c r="J3272" s="4"/>
      <c r="K3272" s="4"/>
      <c r="L3272" s="4"/>
      <c r="M3272" s="33"/>
      <c r="N3272" s="38"/>
      <c r="O3272" s="33"/>
      <c r="P3272" s="244">
        <f t="shared" si="260"/>
        <v>599.65899999999999</v>
      </c>
      <c r="Q3272" s="25"/>
      <c r="R3272" s="25"/>
      <c r="S3272" s="25"/>
      <c r="T3272" s="109"/>
      <c r="U3272" s="25"/>
      <c r="V3272" s="25"/>
      <c r="W3272" s="25"/>
      <c r="X3272" s="25">
        <v>0</v>
      </c>
      <c r="Y3272" s="25"/>
      <c r="Z3272" s="25">
        <v>0</v>
      </c>
      <c r="AA3272" s="109"/>
      <c r="AB3272" s="25">
        <v>0</v>
      </c>
      <c r="AC3272" s="25">
        <v>0</v>
      </c>
      <c r="AD3272" s="25">
        <v>0</v>
      </c>
      <c r="AE3272" s="25">
        <v>0</v>
      </c>
      <c r="AF3272" s="25">
        <v>238.464</v>
      </c>
      <c r="AG3272" s="25">
        <v>0</v>
      </c>
      <c r="AH3272" s="109"/>
      <c r="AI3272" s="25">
        <v>0</v>
      </c>
      <c r="AJ3272" s="25">
        <v>0</v>
      </c>
      <c r="AK3272" s="123">
        <v>0</v>
      </c>
      <c r="AL3272" s="25">
        <v>0</v>
      </c>
      <c r="AM3272" s="25">
        <v>0</v>
      </c>
      <c r="AN3272" s="25">
        <v>0</v>
      </c>
      <c r="AO3272" s="109"/>
      <c r="AP3272" s="25">
        <v>0</v>
      </c>
      <c r="AQ3272" s="25">
        <v>0</v>
      </c>
      <c r="AR3272" s="25">
        <v>0</v>
      </c>
      <c r="AS3272" s="25">
        <v>361.19499999999999</v>
      </c>
      <c r="AT3272" s="25">
        <v>0</v>
      </c>
      <c r="AU3272" s="25">
        <v>0</v>
      </c>
      <c r="AW3272" t="str">
        <f t="shared" si="261"/>
        <v>Lê Thu Huyền</v>
      </c>
      <c r="AX3272" s="27" t="str">
        <f t="shared" si="262"/>
        <v>Vũ Thị Thùy Lan</v>
      </c>
      <c r="AY3272" s="4" t="str">
        <f t="shared" si="263"/>
        <v>VIN+</v>
      </c>
    </row>
    <row r="3273" spans="1:51" outlineLevel="1" x14ac:dyDescent="0.25">
      <c r="A3273" s="4" t="s">
        <v>1104</v>
      </c>
      <c r="B3273" s="4" t="s">
        <v>797</v>
      </c>
      <c r="C3273" s="4" t="s">
        <v>5054</v>
      </c>
      <c r="D3273" s="11" t="s">
        <v>774</v>
      </c>
      <c r="E3273" s="32" t="s">
        <v>536</v>
      </c>
      <c r="F3273" s="11" t="s">
        <v>710</v>
      </c>
      <c r="G3273" s="35">
        <v>5279290</v>
      </c>
      <c r="H3273" s="4" t="s">
        <v>4535</v>
      </c>
      <c r="I3273" s="4"/>
      <c r="J3273" s="4"/>
      <c r="K3273" s="4"/>
      <c r="L3273" s="4"/>
      <c r="M3273" s="33"/>
      <c r="N3273" s="38"/>
      <c r="O3273" s="33"/>
      <c r="P3273" s="244">
        <f t="shared" si="260"/>
        <v>599.66000000000008</v>
      </c>
      <c r="Q3273" s="25"/>
      <c r="R3273" s="25"/>
      <c r="S3273" s="25"/>
      <c r="T3273" s="109"/>
      <c r="U3273" s="25"/>
      <c r="V3273" s="25"/>
      <c r="W3273" s="25"/>
      <c r="X3273" s="25">
        <v>0</v>
      </c>
      <c r="Y3273" s="25"/>
      <c r="Z3273" s="25">
        <v>0</v>
      </c>
      <c r="AA3273" s="109"/>
      <c r="AB3273" s="25">
        <v>0</v>
      </c>
      <c r="AC3273" s="25">
        <v>0</v>
      </c>
      <c r="AD3273" s="25">
        <v>0</v>
      </c>
      <c r="AE3273" s="25">
        <v>0</v>
      </c>
      <c r="AF3273" s="25">
        <v>0</v>
      </c>
      <c r="AG3273" s="25">
        <v>0</v>
      </c>
      <c r="AH3273" s="109"/>
      <c r="AI3273" s="25">
        <v>238.464</v>
      </c>
      <c r="AJ3273" s="25">
        <v>0</v>
      </c>
      <c r="AK3273" s="123">
        <v>0</v>
      </c>
      <c r="AL3273" s="25">
        <v>0</v>
      </c>
      <c r="AM3273" s="25">
        <v>0</v>
      </c>
      <c r="AN3273" s="25">
        <v>0</v>
      </c>
      <c r="AO3273" s="109"/>
      <c r="AP3273" s="25">
        <v>180.59800000000001</v>
      </c>
      <c r="AQ3273" s="25">
        <v>0</v>
      </c>
      <c r="AR3273" s="25">
        <v>0</v>
      </c>
      <c r="AS3273" s="25">
        <v>180.59800000000001</v>
      </c>
      <c r="AT3273" s="25">
        <v>0</v>
      </c>
      <c r="AU3273" s="25">
        <v>0</v>
      </c>
      <c r="AW3273" t="str">
        <f t="shared" si="261"/>
        <v>Lê Thu Huyền</v>
      </c>
      <c r="AX3273" s="27" t="str">
        <f t="shared" si="262"/>
        <v>Vũ Thị Thùy Lan</v>
      </c>
      <c r="AY3273" s="4" t="str">
        <f t="shared" si="263"/>
        <v>VIN+</v>
      </c>
    </row>
    <row r="3274" spans="1:51" outlineLevel="1" x14ac:dyDescent="0.25">
      <c r="A3274" s="4" t="s">
        <v>1104</v>
      </c>
      <c r="B3274" s="4" t="s">
        <v>797</v>
      </c>
      <c r="C3274" s="4" t="s">
        <v>5054</v>
      </c>
      <c r="D3274" s="11" t="s">
        <v>774</v>
      </c>
      <c r="E3274" s="32" t="s">
        <v>536</v>
      </c>
      <c r="F3274" s="11" t="s">
        <v>710</v>
      </c>
      <c r="G3274" s="35">
        <v>5279335</v>
      </c>
      <c r="H3274" s="4" t="s">
        <v>4536</v>
      </c>
      <c r="I3274" s="4"/>
      <c r="J3274" s="4"/>
      <c r="K3274" s="4"/>
      <c r="L3274" s="4"/>
      <c r="M3274" s="33"/>
      <c r="N3274" s="38"/>
      <c r="O3274" s="33"/>
      <c r="P3274" s="244">
        <f t="shared" ref="P3274:P3337" si="264">SUM(Q3274:AU3274)</f>
        <v>238.464</v>
      </c>
      <c r="Q3274" s="25"/>
      <c r="R3274" s="25"/>
      <c r="S3274" s="25"/>
      <c r="T3274" s="109"/>
      <c r="U3274" s="25"/>
      <c r="V3274" s="25"/>
      <c r="W3274" s="25"/>
      <c r="X3274" s="25">
        <v>0</v>
      </c>
      <c r="Y3274" s="25"/>
      <c r="Z3274" s="25">
        <v>0</v>
      </c>
      <c r="AA3274" s="109"/>
      <c r="AB3274" s="25">
        <v>0</v>
      </c>
      <c r="AC3274" s="25">
        <v>0</v>
      </c>
      <c r="AD3274" s="25">
        <v>0</v>
      </c>
      <c r="AE3274" s="25">
        <v>0</v>
      </c>
      <c r="AF3274" s="25">
        <v>238.464</v>
      </c>
      <c r="AG3274" s="25">
        <v>0</v>
      </c>
      <c r="AH3274" s="109"/>
      <c r="AI3274" s="25">
        <v>0</v>
      </c>
      <c r="AJ3274" s="25">
        <v>0</v>
      </c>
      <c r="AK3274" s="123">
        <v>0</v>
      </c>
      <c r="AL3274" s="25">
        <v>0</v>
      </c>
      <c r="AM3274" s="25">
        <v>0</v>
      </c>
      <c r="AN3274" s="25">
        <v>0</v>
      </c>
      <c r="AO3274" s="109"/>
      <c r="AP3274" s="25">
        <v>0</v>
      </c>
      <c r="AQ3274" s="25">
        <v>0</v>
      </c>
      <c r="AR3274" s="25">
        <v>0</v>
      </c>
      <c r="AS3274" s="25">
        <v>0</v>
      </c>
      <c r="AT3274" s="25">
        <v>0</v>
      </c>
      <c r="AU3274" s="25">
        <v>0</v>
      </c>
      <c r="AW3274" t="str">
        <f t="shared" ref="AW3274:AW3337" si="265">+C3274</f>
        <v>Lê Thu Huyền</v>
      </c>
      <c r="AX3274" s="27" t="str">
        <f t="shared" ref="AX3274:AX3337" si="266">+E3274</f>
        <v>Vũ Thị Thùy Lan</v>
      </c>
      <c r="AY3274" s="4" t="str">
        <f t="shared" si="263"/>
        <v>VIN+</v>
      </c>
    </row>
    <row r="3275" spans="1:51" outlineLevel="1" x14ac:dyDescent="0.25">
      <c r="A3275" s="4" t="s">
        <v>1104</v>
      </c>
      <c r="B3275" s="4" t="s">
        <v>797</v>
      </c>
      <c r="C3275" s="4" t="s">
        <v>5054</v>
      </c>
      <c r="D3275" s="11" t="s">
        <v>774</v>
      </c>
      <c r="E3275" s="32" t="s">
        <v>536</v>
      </c>
      <c r="F3275" s="11" t="s">
        <v>710</v>
      </c>
      <c r="G3275" s="35">
        <v>5293359</v>
      </c>
      <c r="H3275" s="4" t="s">
        <v>4537</v>
      </c>
      <c r="I3275" s="4"/>
      <c r="J3275" s="4"/>
      <c r="K3275" s="4"/>
      <c r="L3275" s="4"/>
      <c r="M3275" s="33"/>
      <c r="N3275" s="38"/>
      <c r="O3275" s="33"/>
      <c r="P3275" s="244">
        <f t="shared" si="264"/>
        <v>1134.454</v>
      </c>
      <c r="Q3275" s="25"/>
      <c r="R3275" s="25"/>
      <c r="S3275" s="25"/>
      <c r="T3275" s="109"/>
      <c r="U3275" s="25"/>
      <c r="V3275" s="25"/>
      <c r="W3275" s="25"/>
      <c r="X3275" s="25">
        <v>0</v>
      </c>
      <c r="Y3275" s="25"/>
      <c r="Z3275" s="25">
        <v>0</v>
      </c>
      <c r="AA3275" s="109"/>
      <c r="AB3275" s="25">
        <v>0</v>
      </c>
      <c r="AC3275" s="25">
        <v>0</v>
      </c>
      <c r="AD3275" s="25">
        <v>0</v>
      </c>
      <c r="AE3275" s="25">
        <v>0</v>
      </c>
      <c r="AF3275" s="25">
        <v>476.928</v>
      </c>
      <c r="AG3275" s="25">
        <v>0</v>
      </c>
      <c r="AH3275" s="109"/>
      <c r="AI3275" s="25">
        <v>0</v>
      </c>
      <c r="AJ3275" s="25">
        <v>0</v>
      </c>
      <c r="AK3275" s="123">
        <v>0</v>
      </c>
      <c r="AL3275" s="25">
        <v>0</v>
      </c>
      <c r="AM3275" s="25">
        <v>0</v>
      </c>
      <c r="AN3275" s="25">
        <v>0</v>
      </c>
      <c r="AO3275" s="109"/>
      <c r="AP3275" s="25">
        <v>0</v>
      </c>
      <c r="AQ3275" s="25">
        <v>0</v>
      </c>
      <c r="AR3275" s="25">
        <v>0</v>
      </c>
      <c r="AS3275" s="25">
        <v>657.52599999999995</v>
      </c>
      <c r="AT3275" s="25">
        <v>0</v>
      </c>
      <c r="AU3275" s="25">
        <v>0</v>
      </c>
      <c r="AW3275" t="str">
        <f t="shared" si="265"/>
        <v>Lê Thu Huyền</v>
      </c>
      <c r="AX3275" s="27" t="str">
        <f t="shared" si="266"/>
        <v>Vũ Thị Thùy Lan</v>
      </c>
      <c r="AY3275" s="4" t="str">
        <f t="shared" si="263"/>
        <v>VIN+</v>
      </c>
    </row>
    <row r="3276" spans="1:51" outlineLevel="1" x14ac:dyDescent="0.25">
      <c r="A3276" s="4" t="s">
        <v>1104</v>
      </c>
      <c r="B3276" s="4" t="s">
        <v>797</v>
      </c>
      <c r="C3276" s="4" t="s">
        <v>5054</v>
      </c>
      <c r="D3276" s="11" t="s">
        <v>774</v>
      </c>
      <c r="E3276" s="32" t="s">
        <v>536</v>
      </c>
      <c r="F3276" s="11" t="s">
        <v>710</v>
      </c>
      <c r="G3276" s="35">
        <v>5274790</v>
      </c>
      <c r="H3276" s="4" t="s">
        <v>4538</v>
      </c>
      <c r="I3276" s="4"/>
      <c r="J3276" s="4"/>
      <c r="K3276" s="4"/>
      <c r="L3276" s="4"/>
      <c r="M3276" s="33"/>
      <c r="N3276" s="38"/>
      <c r="O3276" s="33"/>
      <c r="P3276" s="244">
        <f t="shared" si="264"/>
        <v>597.52099999999996</v>
      </c>
      <c r="Q3276" s="25"/>
      <c r="R3276" s="25"/>
      <c r="S3276" s="25"/>
      <c r="T3276" s="109"/>
      <c r="U3276" s="25"/>
      <c r="V3276" s="25"/>
      <c r="W3276" s="25"/>
      <c r="X3276" s="25">
        <v>0</v>
      </c>
      <c r="Y3276" s="25"/>
      <c r="Z3276" s="25">
        <v>0</v>
      </c>
      <c r="AA3276" s="109"/>
      <c r="AB3276" s="25">
        <v>0</v>
      </c>
      <c r="AC3276" s="25">
        <v>0</v>
      </c>
      <c r="AD3276" s="25">
        <v>0</v>
      </c>
      <c r="AE3276" s="25">
        <v>0</v>
      </c>
      <c r="AF3276" s="25">
        <v>0</v>
      </c>
      <c r="AG3276" s="25">
        <v>0</v>
      </c>
      <c r="AH3276" s="109"/>
      <c r="AI3276" s="25">
        <v>0</v>
      </c>
      <c r="AJ3276" s="25">
        <v>0</v>
      </c>
      <c r="AK3276" s="123">
        <v>0</v>
      </c>
      <c r="AL3276" s="25">
        <v>0</v>
      </c>
      <c r="AM3276" s="25">
        <v>0</v>
      </c>
      <c r="AN3276" s="25">
        <v>0</v>
      </c>
      <c r="AO3276" s="109"/>
      <c r="AP3276" s="25">
        <v>597.52099999999996</v>
      </c>
      <c r="AQ3276" s="25">
        <v>0</v>
      </c>
      <c r="AR3276" s="25">
        <v>0</v>
      </c>
      <c r="AS3276" s="25">
        <v>0</v>
      </c>
      <c r="AT3276" s="25">
        <v>0</v>
      </c>
      <c r="AU3276" s="25">
        <v>0</v>
      </c>
      <c r="AW3276" t="str">
        <f t="shared" si="265"/>
        <v>Lê Thu Huyền</v>
      </c>
      <c r="AX3276" s="27" t="str">
        <f t="shared" si="266"/>
        <v>Vũ Thị Thùy Lan</v>
      </c>
      <c r="AY3276" s="4" t="str">
        <f t="shared" si="263"/>
        <v>VIN+</v>
      </c>
    </row>
    <row r="3277" spans="1:51" outlineLevel="1" x14ac:dyDescent="0.25">
      <c r="A3277" s="4" t="s">
        <v>1104</v>
      </c>
      <c r="B3277" s="4" t="s">
        <v>797</v>
      </c>
      <c r="C3277" s="4" t="s">
        <v>5054</v>
      </c>
      <c r="D3277" s="11" t="s">
        <v>774</v>
      </c>
      <c r="E3277" s="32" t="s">
        <v>536</v>
      </c>
      <c r="F3277" s="11" t="s">
        <v>710</v>
      </c>
      <c r="G3277" s="35">
        <v>5274745</v>
      </c>
      <c r="H3277" s="4" t="s">
        <v>4539</v>
      </c>
      <c r="I3277" s="4"/>
      <c r="J3277" s="4"/>
      <c r="K3277" s="4"/>
      <c r="L3277" s="4"/>
      <c r="M3277" s="33"/>
      <c r="N3277" s="38"/>
      <c r="O3277" s="33"/>
      <c r="P3277" s="244">
        <f t="shared" si="264"/>
        <v>0</v>
      </c>
      <c r="Q3277" s="25"/>
      <c r="R3277" s="25"/>
      <c r="S3277" s="25"/>
      <c r="T3277" s="109"/>
      <c r="U3277" s="25"/>
      <c r="V3277" s="25"/>
      <c r="W3277" s="25"/>
      <c r="X3277" s="25">
        <v>0</v>
      </c>
      <c r="Y3277" s="25"/>
      <c r="Z3277" s="25">
        <v>0</v>
      </c>
      <c r="AA3277" s="109"/>
      <c r="AB3277" s="25">
        <v>0</v>
      </c>
      <c r="AC3277" s="25">
        <v>0</v>
      </c>
      <c r="AD3277" s="25">
        <v>0</v>
      </c>
      <c r="AE3277" s="25">
        <v>0</v>
      </c>
      <c r="AF3277" s="25">
        <v>0</v>
      </c>
      <c r="AG3277" s="25">
        <v>0</v>
      </c>
      <c r="AH3277" s="109"/>
      <c r="AI3277" s="25">
        <v>0</v>
      </c>
      <c r="AJ3277" s="25">
        <v>0</v>
      </c>
      <c r="AK3277" s="123">
        <v>0</v>
      </c>
      <c r="AL3277" s="25">
        <v>0</v>
      </c>
      <c r="AM3277" s="25">
        <v>0</v>
      </c>
      <c r="AN3277" s="25">
        <v>0</v>
      </c>
      <c r="AO3277" s="109"/>
      <c r="AP3277" s="25">
        <v>0</v>
      </c>
      <c r="AQ3277" s="25">
        <v>0</v>
      </c>
      <c r="AR3277" s="25">
        <v>0</v>
      </c>
      <c r="AS3277" s="25">
        <v>0</v>
      </c>
      <c r="AT3277" s="25">
        <v>0</v>
      </c>
      <c r="AU3277" s="25">
        <v>0</v>
      </c>
      <c r="AW3277" t="str">
        <f t="shared" si="265"/>
        <v>Lê Thu Huyền</v>
      </c>
      <c r="AX3277" s="27" t="str">
        <f t="shared" si="266"/>
        <v>Vũ Thị Thùy Lan</v>
      </c>
      <c r="AY3277" s="4" t="str">
        <f t="shared" ref="AY3277:AY3340" si="267">+B3277</f>
        <v>VIN+</v>
      </c>
    </row>
    <row r="3278" spans="1:51" outlineLevel="1" x14ac:dyDescent="0.25">
      <c r="A3278" s="4" t="s">
        <v>1104</v>
      </c>
      <c r="B3278" s="4" t="s">
        <v>797</v>
      </c>
      <c r="C3278" s="4" t="s">
        <v>5054</v>
      </c>
      <c r="D3278" s="11" t="s">
        <v>774</v>
      </c>
      <c r="E3278" s="32" t="s">
        <v>536</v>
      </c>
      <c r="F3278" s="11" t="s">
        <v>710</v>
      </c>
      <c r="G3278" s="35">
        <v>5277382</v>
      </c>
      <c r="H3278" s="4" t="s">
        <v>4540</v>
      </c>
      <c r="I3278" s="4"/>
      <c r="J3278" s="4"/>
      <c r="K3278" s="4"/>
      <c r="L3278" s="4"/>
      <c r="M3278" s="33"/>
      <c r="N3278" s="38"/>
      <c r="O3278" s="33"/>
      <c r="P3278" s="244">
        <f t="shared" si="264"/>
        <v>0</v>
      </c>
      <c r="Q3278" s="25"/>
      <c r="R3278" s="25"/>
      <c r="S3278" s="25"/>
      <c r="T3278" s="109"/>
      <c r="U3278" s="25"/>
      <c r="V3278" s="25"/>
      <c r="W3278" s="25"/>
      <c r="X3278" s="25">
        <v>0</v>
      </c>
      <c r="Y3278" s="25"/>
      <c r="Z3278" s="25">
        <v>0</v>
      </c>
      <c r="AA3278" s="109"/>
      <c r="AB3278" s="25">
        <v>0</v>
      </c>
      <c r="AC3278" s="25">
        <v>0</v>
      </c>
      <c r="AD3278" s="25">
        <v>0</v>
      </c>
      <c r="AE3278" s="25">
        <v>0</v>
      </c>
      <c r="AF3278" s="25">
        <v>0</v>
      </c>
      <c r="AG3278" s="25">
        <v>0</v>
      </c>
      <c r="AH3278" s="109"/>
      <c r="AI3278" s="25">
        <v>0</v>
      </c>
      <c r="AJ3278" s="25">
        <v>0</v>
      </c>
      <c r="AK3278" s="123">
        <v>0</v>
      </c>
      <c r="AL3278" s="25">
        <v>0</v>
      </c>
      <c r="AM3278" s="25">
        <v>0</v>
      </c>
      <c r="AN3278" s="25">
        <v>0</v>
      </c>
      <c r="AO3278" s="109"/>
      <c r="AP3278" s="25">
        <v>0</v>
      </c>
      <c r="AQ3278" s="25">
        <v>0</v>
      </c>
      <c r="AR3278" s="25">
        <v>0</v>
      </c>
      <c r="AS3278" s="25">
        <v>0</v>
      </c>
      <c r="AT3278" s="25">
        <v>0</v>
      </c>
      <c r="AU3278" s="25">
        <v>0</v>
      </c>
      <c r="AW3278" t="str">
        <f t="shared" si="265"/>
        <v>Lê Thu Huyền</v>
      </c>
      <c r="AX3278" s="27" t="str">
        <f t="shared" si="266"/>
        <v>Vũ Thị Thùy Lan</v>
      </c>
      <c r="AY3278" s="4" t="str">
        <f t="shared" si="267"/>
        <v>VIN+</v>
      </c>
    </row>
    <row r="3279" spans="1:51" outlineLevel="1" x14ac:dyDescent="0.25">
      <c r="A3279" s="4" t="s">
        <v>1104</v>
      </c>
      <c r="B3279" s="4" t="s">
        <v>797</v>
      </c>
      <c r="C3279" s="4" t="s">
        <v>5054</v>
      </c>
      <c r="D3279" s="11" t="s">
        <v>774</v>
      </c>
      <c r="E3279" s="32" t="s">
        <v>536</v>
      </c>
      <c r="F3279" s="11" t="s">
        <v>710</v>
      </c>
      <c r="G3279" s="35">
        <v>5277548</v>
      </c>
      <c r="H3279" s="4" t="s">
        <v>4541</v>
      </c>
      <c r="I3279" s="4"/>
      <c r="J3279" s="4"/>
      <c r="K3279" s="4"/>
      <c r="L3279" s="4"/>
      <c r="M3279" s="33"/>
      <c r="N3279" s="38"/>
      <c r="O3279" s="33"/>
      <c r="P3279" s="244">
        <f t="shared" si="264"/>
        <v>0</v>
      </c>
      <c r="Q3279" s="25"/>
      <c r="R3279" s="25"/>
      <c r="S3279" s="25"/>
      <c r="T3279" s="109"/>
      <c r="U3279" s="25"/>
      <c r="V3279" s="25"/>
      <c r="W3279" s="25"/>
      <c r="X3279" s="25">
        <v>0</v>
      </c>
      <c r="Y3279" s="25"/>
      <c r="Z3279" s="25">
        <v>0</v>
      </c>
      <c r="AA3279" s="109"/>
      <c r="AB3279" s="25">
        <v>0</v>
      </c>
      <c r="AC3279" s="25">
        <v>0</v>
      </c>
      <c r="AD3279" s="25">
        <v>0</v>
      </c>
      <c r="AE3279" s="25">
        <v>0</v>
      </c>
      <c r="AF3279" s="25">
        <v>0</v>
      </c>
      <c r="AG3279" s="25">
        <v>0</v>
      </c>
      <c r="AH3279" s="109"/>
      <c r="AI3279" s="25">
        <v>0</v>
      </c>
      <c r="AJ3279" s="25">
        <v>0</v>
      </c>
      <c r="AK3279" s="123">
        <v>0</v>
      </c>
      <c r="AL3279" s="25">
        <v>0</v>
      </c>
      <c r="AM3279" s="25">
        <v>0</v>
      </c>
      <c r="AN3279" s="25">
        <v>0</v>
      </c>
      <c r="AO3279" s="109"/>
      <c r="AP3279" s="25">
        <v>0</v>
      </c>
      <c r="AQ3279" s="25">
        <v>0</v>
      </c>
      <c r="AR3279" s="25">
        <v>0</v>
      </c>
      <c r="AS3279" s="25">
        <v>0</v>
      </c>
      <c r="AT3279" s="25">
        <v>0</v>
      </c>
      <c r="AU3279" s="25">
        <v>0</v>
      </c>
      <c r="AW3279" t="str">
        <f t="shared" si="265"/>
        <v>Lê Thu Huyền</v>
      </c>
      <c r="AX3279" s="27" t="str">
        <f t="shared" si="266"/>
        <v>Vũ Thị Thùy Lan</v>
      </c>
      <c r="AY3279" s="4" t="str">
        <f t="shared" si="267"/>
        <v>VIN+</v>
      </c>
    </row>
    <row r="3280" spans="1:51" outlineLevel="1" x14ac:dyDescent="0.25">
      <c r="A3280" s="4" t="s">
        <v>1104</v>
      </c>
      <c r="B3280" s="4" t="s">
        <v>797</v>
      </c>
      <c r="C3280" s="4" t="s">
        <v>5054</v>
      </c>
      <c r="D3280" s="11" t="s">
        <v>774</v>
      </c>
      <c r="E3280" s="32" t="s">
        <v>536</v>
      </c>
      <c r="F3280" s="11" t="s">
        <v>710</v>
      </c>
      <c r="G3280" s="35">
        <v>5277562</v>
      </c>
      <c r="H3280" s="4" t="s">
        <v>4542</v>
      </c>
      <c r="I3280" s="4"/>
      <c r="J3280" s="4"/>
      <c r="K3280" s="4"/>
      <c r="L3280" s="4"/>
      <c r="M3280" s="33"/>
      <c r="N3280" s="38"/>
      <c r="O3280" s="33"/>
      <c r="P3280" s="244">
        <f t="shared" si="264"/>
        <v>238.464</v>
      </c>
      <c r="Q3280" s="25"/>
      <c r="R3280" s="25"/>
      <c r="S3280" s="25"/>
      <c r="T3280" s="109"/>
      <c r="U3280" s="25"/>
      <c r="V3280" s="25"/>
      <c r="W3280" s="25"/>
      <c r="X3280" s="25">
        <v>0</v>
      </c>
      <c r="Y3280" s="25"/>
      <c r="Z3280" s="25">
        <v>0</v>
      </c>
      <c r="AA3280" s="109"/>
      <c r="AB3280" s="25">
        <v>0</v>
      </c>
      <c r="AC3280" s="25">
        <v>0</v>
      </c>
      <c r="AD3280" s="25">
        <v>0</v>
      </c>
      <c r="AE3280" s="25">
        <v>0</v>
      </c>
      <c r="AF3280" s="25">
        <v>238.464</v>
      </c>
      <c r="AG3280" s="25">
        <v>0</v>
      </c>
      <c r="AH3280" s="109"/>
      <c r="AI3280" s="25">
        <v>0</v>
      </c>
      <c r="AJ3280" s="25">
        <v>0</v>
      </c>
      <c r="AK3280" s="123">
        <v>0</v>
      </c>
      <c r="AL3280" s="25">
        <v>0</v>
      </c>
      <c r="AM3280" s="25">
        <v>0</v>
      </c>
      <c r="AN3280" s="25">
        <v>0</v>
      </c>
      <c r="AO3280" s="109"/>
      <c r="AP3280" s="25">
        <v>0</v>
      </c>
      <c r="AQ3280" s="25">
        <v>0</v>
      </c>
      <c r="AR3280" s="25">
        <v>0</v>
      </c>
      <c r="AS3280" s="25">
        <v>0</v>
      </c>
      <c r="AT3280" s="25">
        <v>0</v>
      </c>
      <c r="AU3280" s="25">
        <v>0</v>
      </c>
      <c r="AW3280" t="str">
        <f t="shared" si="265"/>
        <v>Lê Thu Huyền</v>
      </c>
      <c r="AX3280" s="27" t="str">
        <f t="shared" si="266"/>
        <v>Vũ Thị Thùy Lan</v>
      </c>
      <c r="AY3280" s="4" t="str">
        <f t="shared" si="267"/>
        <v>VIN+</v>
      </c>
    </row>
    <row r="3281" spans="1:51" outlineLevel="1" x14ac:dyDescent="0.25">
      <c r="A3281" s="4" t="s">
        <v>1104</v>
      </c>
      <c r="B3281" s="4" t="s">
        <v>797</v>
      </c>
      <c r="C3281" s="4" t="s">
        <v>5054</v>
      </c>
      <c r="D3281" s="11" t="s">
        <v>774</v>
      </c>
      <c r="E3281" s="32" t="s">
        <v>536</v>
      </c>
      <c r="F3281" s="11" t="s">
        <v>710</v>
      </c>
      <c r="G3281" s="35">
        <v>5333297</v>
      </c>
      <c r="H3281" s="4" t="s">
        <v>4543</v>
      </c>
      <c r="I3281" s="4"/>
      <c r="J3281" s="4"/>
      <c r="K3281" s="4"/>
      <c r="L3281" s="4"/>
      <c r="M3281" s="33"/>
      <c r="N3281" s="38"/>
      <c r="O3281" s="33"/>
      <c r="P3281" s="244">
        <f t="shared" si="264"/>
        <v>597.52099999999996</v>
      </c>
      <c r="Q3281" s="25"/>
      <c r="R3281" s="25"/>
      <c r="S3281" s="25"/>
      <c r="T3281" s="109"/>
      <c r="U3281" s="25"/>
      <c r="V3281" s="25"/>
      <c r="W3281" s="25"/>
      <c r="X3281" s="25">
        <v>0</v>
      </c>
      <c r="Y3281" s="25"/>
      <c r="Z3281" s="25">
        <v>0</v>
      </c>
      <c r="AA3281" s="109"/>
      <c r="AB3281" s="25">
        <v>0</v>
      </c>
      <c r="AC3281" s="25">
        <v>0</v>
      </c>
      <c r="AD3281" s="25">
        <v>0</v>
      </c>
      <c r="AE3281" s="25">
        <v>0</v>
      </c>
      <c r="AF3281" s="25">
        <v>0</v>
      </c>
      <c r="AG3281" s="25">
        <v>0</v>
      </c>
      <c r="AH3281" s="109"/>
      <c r="AI3281" s="25">
        <v>0</v>
      </c>
      <c r="AJ3281" s="25">
        <v>0</v>
      </c>
      <c r="AK3281" s="123">
        <v>0</v>
      </c>
      <c r="AL3281" s="25">
        <v>0</v>
      </c>
      <c r="AM3281" s="25">
        <v>0</v>
      </c>
      <c r="AN3281" s="25">
        <v>0</v>
      </c>
      <c r="AO3281" s="109"/>
      <c r="AP3281" s="25">
        <v>597.52099999999996</v>
      </c>
      <c r="AQ3281" s="25">
        <v>0</v>
      </c>
      <c r="AR3281" s="25">
        <v>0</v>
      </c>
      <c r="AS3281" s="25">
        <v>0</v>
      </c>
      <c r="AT3281" s="25">
        <v>0</v>
      </c>
      <c r="AU3281" s="25">
        <v>0</v>
      </c>
      <c r="AW3281" t="str">
        <f t="shared" si="265"/>
        <v>Lê Thu Huyền</v>
      </c>
      <c r="AX3281" s="27" t="str">
        <f t="shared" si="266"/>
        <v>Vũ Thị Thùy Lan</v>
      </c>
      <c r="AY3281" s="4" t="str">
        <f t="shared" si="267"/>
        <v>VIN+</v>
      </c>
    </row>
    <row r="3282" spans="1:51" outlineLevel="1" x14ac:dyDescent="0.25">
      <c r="A3282" s="4" t="s">
        <v>1104</v>
      </c>
      <c r="B3282" s="4" t="s">
        <v>797</v>
      </c>
      <c r="C3282" s="4" t="s">
        <v>5054</v>
      </c>
      <c r="D3282" s="11" t="s">
        <v>774</v>
      </c>
      <c r="E3282" s="32" t="s">
        <v>536</v>
      </c>
      <c r="F3282" s="11" t="s">
        <v>710</v>
      </c>
      <c r="G3282" s="35">
        <v>5276376</v>
      </c>
      <c r="H3282" s="4" t="s">
        <v>4544</v>
      </c>
      <c r="I3282" s="4"/>
      <c r="J3282" s="4"/>
      <c r="K3282" s="4"/>
      <c r="L3282" s="4"/>
      <c r="M3282" s="33"/>
      <c r="N3282" s="38"/>
      <c r="O3282" s="33"/>
      <c r="P3282" s="244">
        <f t="shared" si="264"/>
        <v>835.98500000000001</v>
      </c>
      <c r="Q3282" s="25"/>
      <c r="R3282" s="25"/>
      <c r="S3282" s="25"/>
      <c r="T3282" s="109"/>
      <c r="U3282" s="25"/>
      <c r="V3282" s="25"/>
      <c r="W3282" s="25"/>
      <c r="X3282" s="25">
        <v>0</v>
      </c>
      <c r="Y3282" s="25"/>
      <c r="Z3282" s="25">
        <v>0</v>
      </c>
      <c r="AA3282" s="109"/>
      <c r="AB3282" s="25">
        <v>0</v>
      </c>
      <c r="AC3282" s="25">
        <v>0</v>
      </c>
      <c r="AD3282" s="25">
        <v>0</v>
      </c>
      <c r="AE3282" s="25">
        <v>0</v>
      </c>
      <c r="AF3282" s="25">
        <v>835.98500000000001</v>
      </c>
      <c r="AG3282" s="25">
        <v>0</v>
      </c>
      <c r="AH3282" s="109"/>
      <c r="AI3282" s="25">
        <v>0</v>
      </c>
      <c r="AJ3282" s="25">
        <v>0</v>
      </c>
      <c r="AK3282" s="123">
        <v>0</v>
      </c>
      <c r="AL3282" s="25">
        <v>0</v>
      </c>
      <c r="AM3282" s="25">
        <v>0</v>
      </c>
      <c r="AN3282" s="25">
        <v>0</v>
      </c>
      <c r="AO3282" s="109"/>
      <c r="AP3282" s="25">
        <v>0</v>
      </c>
      <c r="AQ3282" s="25">
        <v>0</v>
      </c>
      <c r="AR3282" s="25">
        <v>0</v>
      </c>
      <c r="AS3282" s="25">
        <v>0</v>
      </c>
      <c r="AT3282" s="25">
        <v>0</v>
      </c>
      <c r="AU3282" s="25">
        <v>0</v>
      </c>
      <c r="AW3282" t="str">
        <f t="shared" si="265"/>
        <v>Lê Thu Huyền</v>
      </c>
      <c r="AX3282" s="27" t="str">
        <f t="shared" si="266"/>
        <v>Vũ Thị Thùy Lan</v>
      </c>
      <c r="AY3282" s="4" t="str">
        <f t="shared" si="267"/>
        <v>VIN+</v>
      </c>
    </row>
    <row r="3283" spans="1:51" outlineLevel="1" x14ac:dyDescent="0.25">
      <c r="A3283" s="4" t="s">
        <v>1104</v>
      </c>
      <c r="B3283" s="4" t="s">
        <v>797</v>
      </c>
      <c r="C3283" s="4" t="s">
        <v>5054</v>
      </c>
      <c r="D3283" s="11" t="s">
        <v>774</v>
      </c>
      <c r="E3283" s="32" t="s">
        <v>536</v>
      </c>
      <c r="F3283" s="11" t="s">
        <v>710</v>
      </c>
      <c r="G3283" s="35">
        <v>5276459</v>
      </c>
      <c r="H3283" s="4" t="s">
        <v>4545</v>
      </c>
      <c r="I3283" s="4"/>
      <c r="J3283" s="4"/>
      <c r="K3283" s="4"/>
      <c r="L3283" s="4"/>
      <c r="M3283" s="33"/>
      <c r="N3283" s="38"/>
      <c r="O3283" s="33"/>
      <c r="P3283" s="244">
        <f t="shared" si="264"/>
        <v>238.464</v>
      </c>
      <c r="Q3283" s="25"/>
      <c r="R3283" s="25"/>
      <c r="S3283" s="25"/>
      <c r="T3283" s="109"/>
      <c r="U3283" s="25"/>
      <c r="V3283" s="25"/>
      <c r="W3283" s="25"/>
      <c r="X3283" s="25">
        <v>0</v>
      </c>
      <c r="Y3283" s="25"/>
      <c r="Z3283" s="25">
        <v>0</v>
      </c>
      <c r="AA3283" s="109"/>
      <c r="AB3283" s="25">
        <v>0</v>
      </c>
      <c r="AC3283" s="25">
        <v>0</v>
      </c>
      <c r="AD3283" s="25">
        <v>0</v>
      </c>
      <c r="AE3283" s="25">
        <v>0</v>
      </c>
      <c r="AF3283" s="25">
        <v>0</v>
      </c>
      <c r="AG3283" s="25">
        <v>0</v>
      </c>
      <c r="AH3283" s="109"/>
      <c r="AI3283" s="25">
        <v>238.464</v>
      </c>
      <c r="AJ3283" s="25">
        <v>0</v>
      </c>
      <c r="AK3283" s="123">
        <v>0</v>
      </c>
      <c r="AL3283" s="25">
        <v>0</v>
      </c>
      <c r="AM3283" s="25">
        <v>0</v>
      </c>
      <c r="AN3283" s="25">
        <v>0</v>
      </c>
      <c r="AO3283" s="109"/>
      <c r="AP3283" s="25">
        <v>0</v>
      </c>
      <c r="AQ3283" s="25">
        <v>0</v>
      </c>
      <c r="AR3283" s="25">
        <v>0</v>
      </c>
      <c r="AS3283" s="25">
        <v>0</v>
      </c>
      <c r="AT3283" s="25">
        <v>0</v>
      </c>
      <c r="AU3283" s="25">
        <v>0</v>
      </c>
      <c r="AW3283" t="str">
        <f t="shared" si="265"/>
        <v>Lê Thu Huyền</v>
      </c>
      <c r="AX3283" s="27" t="str">
        <f t="shared" si="266"/>
        <v>Vũ Thị Thùy Lan</v>
      </c>
      <c r="AY3283" s="4" t="str">
        <f t="shared" si="267"/>
        <v>VIN+</v>
      </c>
    </row>
    <row r="3284" spans="1:51" outlineLevel="1" x14ac:dyDescent="0.25">
      <c r="A3284" s="4" t="s">
        <v>1104</v>
      </c>
      <c r="B3284" s="4" t="s">
        <v>797</v>
      </c>
      <c r="C3284" s="4" t="s">
        <v>5054</v>
      </c>
      <c r="D3284" s="11" t="s">
        <v>774</v>
      </c>
      <c r="E3284" s="32" t="s">
        <v>536</v>
      </c>
      <c r="F3284" s="11" t="s">
        <v>710</v>
      </c>
      <c r="G3284" s="35">
        <v>5277216</v>
      </c>
      <c r="H3284" s="4" t="s">
        <v>4546</v>
      </c>
      <c r="I3284" s="4"/>
      <c r="J3284" s="4"/>
      <c r="K3284" s="4"/>
      <c r="L3284" s="4"/>
      <c r="M3284" s="33"/>
      <c r="N3284" s="38"/>
      <c r="O3284" s="33"/>
      <c r="P3284" s="244">
        <f t="shared" si="264"/>
        <v>0</v>
      </c>
      <c r="Q3284" s="25"/>
      <c r="R3284" s="25"/>
      <c r="S3284" s="25"/>
      <c r="T3284" s="109"/>
      <c r="U3284" s="25"/>
      <c r="V3284" s="25"/>
      <c r="W3284" s="25"/>
      <c r="X3284" s="25">
        <v>0</v>
      </c>
      <c r="Y3284" s="25"/>
      <c r="Z3284" s="25">
        <v>0</v>
      </c>
      <c r="AA3284" s="109"/>
      <c r="AB3284" s="25">
        <v>0</v>
      </c>
      <c r="AC3284" s="25">
        <v>0</v>
      </c>
      <c r="AD3284" s="25">
        <v>0</v>
      </c>
      <c r="AE3284" s="25">
        <v>0</v>
      </c>
      <c r="AF3284" s="25">
        <v>0</v>
      </c>
      <c r="AG3284" s="25">
        <v>0</v>
      </c>
      <c r="AH3284" s="109"/>
      <c r="AI3284" s="25">
        <v>0</v>
      </c>
      <c r="AJ3284" s="25">
        <v>0</v>
      </c>
      <c r="AK3284" s="123">
        <v>0</v>
      </c>
      <c r="AL3284" s="25">
        <v>0</v>
      </c>
      <c r="AM3284" s="25">
        <v>0</v>
      </c>
      <c r="AN3284" s="25">
        <v>0</v>
      </c>
      <c r="AO3284" s="109"/>
      <c r="AP3284" s="25">
        <v>0</v>
      </c>
      <c r="AQ3284" s="25">
        <v>0</v>
      </c>
      <c r="AR3284" s="25">
        <v>0</v>
      </c>
      <c r="AS3284" s="25">
        <v>0</v>
      </c>
      <c r="AT3284" s="25">
        <v>0</v>
      </c>
      <c r="AU3284" s="25">
        <v>0</v>
      </c>
      <c r="AW3284" t="str">
        <f t="shared" si="265"/>
        <v>Lê Thu Huyền</v>
      </c>
      <c r="AX3284" s="27" t="str">
        <f t="shared" si="266"/>
        <v>Vũ Thị Thùy Lan</v>
      </c>
      <c r="AY3284" s="4" t="str">
        <f t="shared" si="267"/>
        <v>VIN+</v>
      </c>
    </row>
    <row r="3285" spans="1:51" outlineLevel="1" x14ac:dyDescent="0.25">
      <c r="A3285" s="4" t="s">
        <v>1104</v>
      </c>
      <c r="B3285" s="4" t="s">
        <v>797</v>
      </c>
      <c r="C3285" s="4" t="s">
        <v>5054</v>
      </c>
      <c r="D3285" s="11" t="s">
        <v>774</v>
      </c>
      <c r="E3285" s="32" t="s">
        <v>536</v>
      </c>
      <c r="F3285" s="11" t="s">
        <v>710</v>
      </c>
      <c r="G3285" s="35">
        <v>5137738</v>
      </c>
      <c r="H3285" s="4" t="s">
        <v>4547</v>
      </c>
      <c r="I3285" s="4"/>
      <c r="J3285" s="4"/>
      <c r="K3285" s="4"/>
      <c r="L3285" s="4"/>
      <c r="M3285" s="33"/>
      <c r="N3285" s="38"/>
      <c r="O3285" s="33"/>
      <c r="P3285" s="244">
        <f t="shared" si="264"/>
        <v>0</v>
      </c>
      <c r="Q3285" s="25"/>
      <c r="R3285" s="25"/>
      <c r="S3285" s="25"/>
      <c r="T3285" s="109"/>
      <c r="U3285" s="25"/>
      <c r="V3285" s="25"/>
      <c r="W3285" s="25"/>
      <c r="X3285" s="25">
        <v>0</v>
      </c>
      <c r="Y3285" s="25"/>
      <c r="Z3285" s="25">
        <v>0</v>
      </c>
      <c r="AA3285" s="109"/>
      <c r="AB3285" s="25">
        <v>0</v>
      </c>
      <c r="AC3285" s="25">
        <v>0</v>
      </c>
      <c r="AD3285" s="25">
        <v>0</v>
      </c>
      <c r="AE3285" s="25">
        <v>0</v>
      </c>
      <c r="AF3285" s="25">
        <v>0</v>
      </c>
      <c r="AG3285" s="25">
        <v>0</v>
      </c>
      <c r="AH3285" s="109"/>
      <c r="AI3285" s="25">
        <v>0</v>
      </c>
      <c r="AJ3285" s="25">
        <v>0</v>
      </c>
      <c r="AK3285" s="123">
        <v>0</v>
      </c>
      <c r="AL3285" s="25">
        <v>0</v>
      </c>
      <c r="AM3285" s="25">
        <v>0</v>
      </c>
      <c r="AN3285" s="25">
        <v>0</v>
      </c>
      <c r="AO3285" s="109"/>
      <c r="AP3285" s="25">
        <v>0</v>
      </c>
      <c r="AQ3285" s="25">
        <v>0</v>
      </c>
      <c r="AR3285" s="25">
        <v>0</v>
      </c>
      <c r="AS3285" s="25">
        <v>0</v>
      </c>
      <c r="AT3285" s="25">
        <v>0</v>
      </c>
      <c r="AU3285" s="25">
        <v>0</v>
      </c>
      <c r="AW3285" t="str">
        <f t="shared" si="265"/>
        <v>Lê Thu Huyền</v>
      </c>
      <c r="AX3285" s="27" t="str">
        <f t="shared" si="266"/>
        <v>Vũ Thị Thùy Lan</v>
      </c>
      <c r="AY3285" s="4" t="str">
        <f t="shared" si="267"/>
        <v>VIN+</v>
      </c>
    </row>
    <row r="3286" spans="1:51" outlineLevel="1" x14ac:dyDescent="0.25">
      <c r="A3286" s="4" t="s">
        <v>1104</v>
      </c>
      <c r="B3286" s="4" t="s">
        <v>797</v>
      </c>
      <c r="C3286" s="4" t="s">
        <v>5054</v>
      </c>
      <c r="D3286" s="11" t="s">
        <v>774</v>
      </c>
      <c r="E3286" s="32" t="s">
        <v>536</v>
      </c>
      <c r="F3286" s="11" t="s">
        <v>710</v>
      </c>
      <c r="G3286" s="35">
        <v>5137752</v>
      </c>
      <c r="H3286" s="4" t="s">
        <v>4548</v>
      </c>
      <c r="I3286" s="4"/>
      <c r="J3286" s="4"/>
      <c r="K3286" s="4"/>
      <c r="L3286" s="4"/>
      <c r="M3286" s="33"/>
      <c r="N3286" s="38"/>
      <c r="O3286" s="33"/>
      <c r="P3286" s="244">
        <f t="shared" si="264"/>
        <v>238.464</v>
      </c>
      <c r="Q3286" s="25"/>
      <c r="R3286" s="25"/>
      <c r="S3286" s="25"/>
      <c r="T3286" s="109"/>
      <c r="U3286" s="25"/>
      <c r="V3286" s="25"/>
      <c r="W3286" s="25"/>
      <c r="X3286" s="25">
        <v>0</v>
      </c>
      <c r="Y3286" s="25"/>
      <c r="Z3286" s="25">
        <v>0</v>
      </c>
      <c r="AA3286" s="109"/>
      <c r="AB3286" s="25">
        <v>0</v>
      </c>
      <c r="AC3286" s="25">
        <v>0</v>
      </c>
      <c r="AD3286" s="25">
        <v>0</v>
      </c>
      <c r="AE3286" s="25">
        <v>0</v>
      </c>
      <c r="AF3286" s="25">
        <v>238.464</v>
      </c>
      <c r="AG3286" s="25">
        <v>0</v>
      </c>
      <c r="AH3286" s="109"/>
      <c r="AI3286" s="25">
        <v>0</v>
      </c>
      <c r="AJ3286" s="25">
        <v>0</v>
      </c>
      <c r="AK3286" s="123">
        <v>0</v>
      </c>
      <c r="AL3286" s="25">
        <v>0</v>
      </c>
      <c r="AM3286" s="25">
        <v>0</v>
      </c>
      <c r="AN3286" s="25">
        <v>0</v>
      </c>
      <c r="AO3286" s="109"/>
      <c r="AP3286" s="25">
        <v>0</v>
      </c>
      <c r="AQ3286" s="25">
        <v>0</v>
      </c>
      <c r="AR3286" s="25">
        <v>0</v>
      </c>
      <c r="AS3286" s="25">
        <v>0</v>
      </c>
      <c r="AT3286" s="25">
        <v>0</v>
      </c>
      <c r="AU3286" s="25">
        <v>0</v>
      </c>
      <c r="AW3286" t="str">
        <f t="shared" si="265"/>
        <v>Lê Thu Huyền</v>
      </c>
      <c r="AX3286" s="27" t="str">
        <f t="shared" si="266"/>
        <v>Vũ Thị Thùy Lan</v>
      </c>
      <c r="AY3286" s="4" t="str">
        <f t="shared" si="267"/>
        <v>VIN+</v>
      </c>
    </row>
    <row r="3287" spans="1:51" outlineLevel="1" x14ac:dyDescent="0.25">
      <c r="A3287" s="4" t="s">
        <v>1104</v>
      </c>
      <c r="B3287" s="4" t="s">
        <v>797</v>
      </c>
      <c r="C3287" s="4" t="s">
        <v>5054</v>
      </c>
      <c r="D3287" s="11" t="s">
        <v>774</v>
      </c>
      <c r="E3287" s="32" t="s">
        <v>536</v>
      </c>
      <c r="F3287" s="11" t="s">
        <v>710</v>
      </c>
      <c r="G3287" s="35">
        <v>5139826</v>
      </c>
      <c r="H3287" s="4" t="s">
        <v>4549</v>
      </c>
      <c r="I3287" s="4"/>
      <c r="J3287" s="4"/>
      <c r="K3287" s="4"/>
      <c r="L3287" s="4"/>
      <c r="M3287" s="33"/>
      <c r="N3287" s="38"/>
      <c r="O3287" s="33"/>
      <c r="P3287" s="244">
        <f t="shared" si="264"/>
        <v>238.464</v>
      </c>
      <c r="Q3287" s="25"/>
      <c r="R3287" s="25"/>
      <c r="S3287" s="25"/>
      <c r="T3287" s="109"/>
      <c r="U3287" s="25"/>
      <c r="V3287" s="25"/>
      <c r="W3287" s="25"/>
      <c r="X3287" s="25">
        <v>0</v>
      </c>
      <c r="Y3287" s="25"/>
      <c r="Z3287" s="25">
        <v>0</v>
      </c>
      <c r="AA3287" s="109"/>
      <c r="AB3287" s="25">
        <v>0</v>
      </c>
      <c r="AC3287" s="25">
        <v>0</v>
      </c>
      <c r="AD3287" s="25">
        <v>0</v>
      </c>
      <c r="AE3287" s="25">
        <v>0</v>
      </c>
      <c r="AF3287" s="25">
        <v>238.464</v>
      </c>
      <c r="AG3287" s="25">
        <v>0</v>
      </c>
      <c r="AH3287" s="109"/>
      <c r="AI3287" s="25">
        <v>0</v>
      </c>
      <c r="AJ3287" s="25">
        <v>0</v>
      </c>
      <c r="AK3287" s="123">
        <v>0</v>
      </c>
      <c r="AL3287" s="25">
        <v>0</v>
      </c>
      <c r="AM3287" s="25">
        <v>0</v>
      </c>
      <c r="AN3287" s="25">
        <v>0</v>
      </c>
      <c r="AO3287" s="109"/>
      <c r="AP3287" s="25">
        <v>0</v>
      </c>
      <c r="AQ3287" s="25">
        <v>0</v>
      </c>
      <c r="AR3287" s="25">
        <v>0</v>
      </c>
      <c r="AS3287" s="25">
        <v>0</v>
      </c>
      <c r="AT3287" s="25">
        <v>0</v>
      </c>
      <c r="AU3287" s="25">
        <v>0</v>
      </c>
      <c r="AW3287" t="str">
        <f t="shared" si="265"/>
        <v>Lê Thu Huyền</v>
      </c>
      <c r="AX3287" s="27" t="str">
        <f t="shared" si="266"/>
        <v>Vũ Thị Thùy Lan</v>
      </c>
      <c r="AY3287" s="4" t="str">
        <f t="shared" si="267"/>
        <v>VIN+</v>
      </c>
    </row>
    <row r="3288" spans="1:51" outlineLevel="1" x14ac:dyDescent="0.25">
      <c r="A3288" s="4" t="s">
        <v>1104</v>
      </c>
      <c r="B3288" s="4" t="s">
        <v>797</v>
      </c>
      <c r="C3288" s="4" t="s">
        <v>5054</v>
      </c>
      <c r="D3288" s="11" t="s">
        <v>774</v>
      </c>
      <c r="E3288" s="32" t="s">
        <v>536</v>
      </c>
      <c r="F3288" s="11" t="s">
        <v>710</v>
      </c>
      <c r="G3288" s="35">
        <v>5290020</v>
      </c>
      <c r="H3288" s="4" t="s">
        <v>4550</v>
      </c>
      <c r="I3288" s="4"/>
      <c r="J3288" s="4"/>
      <c r="K3288" s="4"/>
      <c r="L3288" s="4"/>
      <c r="M3288" s="33"/>
      <c r="N3288" s="38"/>
      <c r="O3288" s="33"/>
      <c r="P3288" s="244">
        <f t="shared" si="264"/>
        <v>419.06200000000001</v>
      </c>
      <c r="Q3288" s="25"/>
      <c r="R3288" s="25"/>
      <c r="S3288" s="25"/>
      <c r="T3288" s="109"/>
      <c r="U3288" s="25"/>
      <c r="V3288" s="25"/>
      <c r="W3288" s="25"/>
      <c r="X3288" s="25">
        <v>0</v>
      </c>
      <c r="Y3288" s="25"/>
      <c r="Z3288" s="25">
        <v>0</v>
      </c>
      <c r="AA3288" s="109"/>
      <c r="AB3288" s="25">
        <v>0</v>
      </c>
      <c r="AC3288" s="25">
        <v>0</v>
      </c>
      <c r="AD3288" s="25">
        <v>0</v>
      </c>
      <c r="AE3288" s="25">
        <v>0</v>
      </c>
      <c r="AF3288" s="25">
        <v>0</v>
      </c>
      <c r="AG3288" s="25">
        <v>0</v>
      </c>
      <c r="AH3288" s="109"/>
      <c r="AI3288" s="25">
        <v>0</v>
      </c>
      <c r="AJ3288" s="25">
        <v>0</v>
      </c>
      <c r="AK3288" s="123">
        <v>0</v>
      </c>
      <c r="AL3288" s="25">
        <v>0</v>
      </c>
      <c r="AM3288" s="25">
        <v>0</v>
      </c>
      <c r="AN3288" s="25">
        <v>0</v>
      </c>
      <c r="AO3288" s="109"/>
      <c r="AP3288" s="25">
        <v>419.06200000000001</v>
      </c>
      <c r="AQ3288" s="25">
        <v>0</v>
      </c>
      <c r="AR3288" s="25">
        <v>0</v>
      </c>
      <c r="AS3288" s="25">
        <v>0</v>
      </c>
      <c r="AT3288" s="25">
        <v>0</v>
      </c>
      <c r="AU3288" s="25">
        <v>0</v>
      </c>
      <c r="AW3288" t="str">
        <f t="shared" si="265"/>
        <v>Lê Thu Huyền</v>
      </c>
      <c r="AX3288" s="27" t="str">
        <f t="shared" si="266"/>
        <v>Vũ Thị Thùy Lan</v>
      </c>
      <c r="AY3288" s="4" t="str">
        <f t="shared" si="267"/>
        <v>VIN+</v>
      </c>
    </row>
    <row r="3289" spans="1:51" outlineLevel="1" x14ac:dyDescent="0.25">
      <c r="A3289" s="4" t="s">
        <v>1104</v>
      </c>
      <c r="B3289" s="4" t="s">
        <v>797</v>
      </c>
      <c r="C3289" s="4" t="s">
        <v>5054</v>
      </c>
      <c r="D3289" s="11" t="s">
        <v>774</v>
      </c>
      <c r="E3289" s="32" t="s">
        <v>536</v>
      </c>
      <c r="F3289" s="11" t="s">
        <v>710</v>
      </c>
      <c r="G3289" s="35">
        <v>5277579</v>
      </c>
      <c r="H3289" s="4" t="s">
        <v>4551</v>
      </c>
      <c r="I3289" s="4"/>
      <c r="J3289" s="4"/>
      <c r="K3289" s="4"/>
      <c r="L3289" s="4"/>
      <c r="M3289" s="33"/>
      <c r="N3289" s="38"/>
      <c r="O3289" s="33"/>
      <c r="P3289" s="244">
        <f t="shared" si="264"/>
        <v>419.06200000000001</v>
      </c>
      <c r="Q3289" s="25"/>
      <c r="R3289" s="25"/>
      <c r="S3289" s="25"/>
      <c r="T3289" s="109"/>
      <c r="U3289" s="25"/>
      <c r="V3289" s="25"/>
      <c r="W3289" s="25"/>
      <c r="X3289" s="25">
        <v>0</v>
      </c>
      <c r="Y3289" s="25"/>
      <c r="Z3289" s="25">
        <v>0</v>
      </c>
      <c r="AA3289" s="109"/>
      <c r="AB3289" s="25">
        <v>0</v>
      </c>
      <c r="AC3289" s="25">
        <v>0</v>
      </c>
      <c r="AD3289" s="25">
        <v>0</v>
      </c>
      <c r="AE3289" s="25">
        <v>0</v>
      </c>
      <c r="AF3289" s="25">
        <v>0</v>
      </c>
      <c r="AG3289" s="25">
        <v>0</v>
      </c>
      <c r="AH3289" s="109"/>
      <c r="AI3289" s="25">
        <v>0</v>
      </c>
      <c r="AJ3289" s="25">
        <v>0</v>
      </c>
      <c r="AK3289" s="123">
        <v>0</v>
      </c>
      <c r="AL3289" s="25">
        <v>0</v>
      </c>
      <c r="AM3289" s="25">
        <v>0</v>
      </c>
      <c r="AN3289" s="25">
        <v>0</v>
      </c>
      <c r="AO3289" s="109"/>
      <c r="AP3289" s="25">
        <v>0</v>
      </c>
      <c r="AQ3289" s="25">
        <v>0</v>
      </c>
      <c r="AR3289" s="25">
        <v>0</v>
      </c>
      <c r="AS3289" s="25">
        <v>419.06200000000001</v>
      </c>
      <c r="AT3289" s="25">
        <v>0</v>
      </c>
      <c r="AU3289" s="25">
        <v>0</v>
      </c>
      <c r="AW3289" t="str">
        <f t="shared" si="265"/>
        <v>Lê Thu Huyền</v>
      </c>
      <c r="AX3289" s="27" t="str">
        <f t="shared" si="266"/>
        <v>Vũ Thị Thùy Lan</v>
      </c>
      <c r="AY3289" s="4" t="str">
        <f t="shared" si="267"/>
        <v>VIN+</v>
      </c>
    </row>
    <row r="3290" spans="1:51" outlineLevel="1" x14ac:dyDescent="0.25">
      <c r="A3290" s="4" t="s">
        <v>1104</v>
      </c>
      <c r="B3290" s="4" t="s">
        <v>797</v>
      </c>
      <c r="C3290" s="4" t="s">
        <v>5054</v>
      </c>
      <c r="D3290" s="11" t="s">
        <v>774</v>
      </c>
      <c r="E3290" s="32" t="s">
        <v>536</v>
      </c>
      <c r="F3290" s="11" t="s">
        <v>710</v>
      </c>
      <c r="G3290" s="35">
        <v>5277375</v>
      </c>
      <c r="H3290" s="4" t="s">
        <v>4552</v>
      </c>
      <c r="I3290" s="4"/>
      <c r="J3290" s="4"/>
      <c r="K3290" s="4"/>
      <c r="L3290" s="4"/>
      <c r="M3290" s="33"/>
      <c r="N3290" s="38"/>
      <c r="O3290" s="33"/>
      <c r="P3290" s="244">
        <f t="shared" si="264"/>
        <v>238.464</v>
      </c>
      <c r="Q3290" s="25"/>
      <c r="R3290" s="25"/>
      <c r="S3290" s="25"/>
      <c r="T3290" s="109"/>
      <c r="U3290" s="25"/>
      <c r="V3290" s="25"/>
      <c r="W3290" s="25"/>
      <c r="X3290" s="25">
        <v>0</v>
      </c>
      <c r="Y3290" s="25"/>
      <c r="Z3290" s="25">
        <v>0</v>
      </c>
      <c r="AA3290" s="109"/>
      <c r="AB3290" s="25">
        <v>0</v>
      </c>
      <c r="AC3290" s="25">
        <v>0</v>
      </c>
      <c r="AD3290" s="25">
        <v>0</v>
      </c>
      <c r="AE3290" s="25">
        <v>0</v>
      </c>
      <c r="AF3290" s="25">
        <v>238.464</v>
      </c>
      <c r="AG3290" s="25">
        <v>0</v>
      </c>
      <c r="AH3290" s="109"/>
      <c r="AI3290" s="25">
        <v>0</v>
      </c>
      <c r="AJ3290" s="25">
        <v>0</v>
      </c>
      <c r="AK3290" s="123">
        <v>0</v>
      </c>
      <c r="AL3290" s="25">
        <v>0</v>
      </c>
      <c r="AM3290" s="25">
        <v>0</v>
      </c>
      <c r="AN3290" s="25">
        <v>0</v>
      </c>
      <c r="AO3290" s="109"/>
      <c r="AP3290" s="25">
        <v>0</v>
      </c>
      <c r="AQ3290" s="25">
        <v>0</v>
      </c>
      <c r="AR3290" s="25">
        <v>0</v>
      </c>
      <c r="AS3290" s="25">
        <v>0</v>
      </c>
      <c r="AT3290" s="25">
        <v>0</v>
      </c>
      <c r="AU3290" s="25">
        <v>0</v>
      </c>
      <c r="AW3290" t="str">
        <f t="shared" si="265"/>
        <v>Lê Thu Huyền</v>
      </c>
      <c r="AX3290" s="27" t="str">
        <f t="shared" si="266"/>
        <v>Vũ Thị Thùy Lan</v>
      </c>
      <c r="AY3290" s="4" t="str">
        <f t="shared" si="267"/>
        <v>VIN+</v>
      </c>
    </row>
    <row r="3291" spans="1:51" outlineLevel="1" x14ac:dyDescent="0.25">
      <c r="A3291" s="4" t="s">
        <v>1104</v>
      </c>
      <c r="B3291" s="4" t="s">
        <v>797</v>
      </c>
      <c r="C3291" s="4" t="s">
        <v>5054</v>
      </c>
      <c r="D3291" s="11" t="s">
        <v>774</v>
      </c>
      <c r="E3291" s="32" t="s">
        <v>536</v>
      </c>
      <c r="F3291" s="11" t="s">
        <v>710</v>
      </c>
      <c r="G3291" s="35">
        <v>5277524</v>
      </c>
      <c r="H3291" s="4" t="s">
        <v>4553</v>
      </c>
      <c r="I3291" s="4"/>
      <c r="J3291" s="4"/>
      <c r="K3291" s="4"/>
      <c r="L3291" s="4"/>
      <c r="M3291" s="33"/>
      <c r="N3291" s="38"/>
      <c r="O3291" s="33"/>
      <c r="P3291" s="244">
        <f t="shared" si="264"/>
        <v>238.464</v>
      </c>
      <c r="Q3291" s="25"/>
      <c r="R3291" s="25"/>
      <c r="S3291" s="25"/>
      <c r="T3291" s="109"/>
      <c r="U3291" s="25"/>
      <c r="V3291" s="25"/>
      <c r="W3291" s="25"/>
      <c r="X3291" s="25">
        <v>0</v>
      </c>
      <c r="Y3291" s="25"/>
      <c r="Z3291" s="25">
        <v>0</v>
      </c>
      <c r="AA3291" s="109"/>
      <c r="AB3291" s="25">
        <v>0</v>
      </c>
      <c r="AC3291" s="25">
        <v>0</v>
      </c>
      <c r="AD3291" s="25">
        <v>0</v>
      </c>
      <c r="AE3291" s="25">
        <v>0</v>
      </c>
      <c r="AF3291" s="25">
        <v>0</v>
      </c>
      <c r="AG3291" s="25">
        <v>0</v>
      </c>
      <c r="AH3291" s="109"/>
      <c r="AI3291" s="25">
        <v>0</v>
      </c>
      <c r="AJ3291" s="25">
        <v>0</v>
      </c>
      <c r="AK3291" s="123">
        <v>0</v>
      </c>
      <c r="AL3291" s="25">
        <v>0</v>
      </c>
      <c r="AM3291" s="25">
        <v>0</v>
      </c>
      <c r="AN3291" s="25">
        <v>0</v>
      </c>
      <c r="AO3291" s="109"/>
      <c r="AP3291" s="25">
        <v>238.464</v>
      </c>
      <c r="AQ3291" s="25">
        <v>0</v>
      </c>
      <c r="AR3291" s="25">
        <v>0</v>
      </c>
      <c r="AS3291" s="25">
        <v>0</v>
      </c>
      <c r="AT3291" s="25">
        <v>0</v>
      </c>
      <c r="AU3291" s="25">
        <v>0</v>
      </c>
      <c r="AW3291" t="str">
        <f t="shared" si="265"/>
        <v>Lê Thu Huyền</v>
      </c>
      <c r="AX3291" s="27" t="str">
        <f t="shared" si="266"/>
        <v>Vũ Thị Thùy Lan</v>
      </c>
      <c r="AY3291" s="4" t="str">
        <f t="shared" si="267"/>
        <v>VIN+</v>
      </c>
    </row>
    <row r="3292" spans="1:51" outlineLevel="1" x14ac:dyDescent="0.25">
      <c r="A3292" s="4" t="s">
        <v>1104</v>
      </c>
      <c r="B3292" s="4" t="s">
        <v>797</v>
      </c>
      <c r="C3292" s="4" t="s">
        <v>5054</v>
      </c>
      <c r="D3292" s="11" t="s">
        <v>774</v>
      </c>
      <c r="E3292" s="32" t="s">
        <v>536</v>
      </c>
      <c r="F3292" s="11" t="s">
        <v>710</v>
      </c>
      <c r="G3292" s="35">
        <v>5277586</v>
      </c>
      <c r="H3292" s="4" t="s">
        <v>4554</v>
      </c>
      <c r="I3292" s="4"/>
      <c r="J3292" s="4"/>
      <c r="K3292" s="4"/>
      <c r="L3292" s="4"/>
      <c r="M3292" s="33"/>
      <c r="N3292" s="38"/>
      <c r="O3292" s="33"/>
      <c r="P3292" s="244">
        <f t="shared" si="264"/>
        <v>180.59800000000001</v>
      </c>
      <c r="Q3292" s="25"/>
      <c r="R3292" s="25"/>
      <c r="S3292" s="25"/>
      <c r="T3292" s="109"/>
      <c r="U3292" s="25"/>
      <c r="V3292" s="25"/>
      <c r="W3292" s="25"/>
      <c r="X3292" s="25">
        <v>0</v>
      </c>
      <c r="Y3292" s="25"/>
      <c r="Z3292" s="25">
        <v>0</v>
      </c>
      <c r="AA3292" s="109"/>
      <c r="AB3292" s="25">
        <v>0</v>
      </c>
      <c r="AC3292" s="25">
        <v>0</v>
      </c>
      <c r="AD3292" s="25">
        <v>0</v>
      </c>
      <c r="AE3292" s="25">
        <v>0</v>
      </c>
      <c r="AF3292" s="25">
        <v>0</v>
      </c>
      <c r="AG3292" s="25">
        <v>0</v>
      </c>
      <c r="AH3292" s="109"/>
      <c r="AI3292" s="25">
        <v>0</v>
      </c>
      <c r="AJ3292" s="25">
        <v>0</v>
      </c>
      <c r="AK3292" s="123">
        <v>0</v>
      </c>
      <c r="AL3292" s="25">
        <v>0</v>
      </c>
      <c r="AM3292" s="25">
        <v>0</v>
      </c>
      <c r="AN3292" s="25">
        <v>0</v>
      </c>
      <c r="AO3292" s="109"/>
      <c r="AP3292" s="25">
        <v>180.59800000000001</v>
      </c>
      <c r="AQ3292" s="25">
        <v>0</v>
      </c>
      <c r="AR3292" s="25">
        <v>0</v>
      </c>
      <c r="AS3292" s="25">
        <v>0</v>
      </c>
      <c r="AT3292" s="25">
        <v>0</v>
      </c>
      <c r="AU3292" s="25">
        <v>0</v>
      </c>
      <c r="AW3292" t="str">
        <f t="shared" si="265"/>
        <v>Lê Thu Huyền</v>
      </c>
      <c r="AX3292" s="27" t="str">
        <f t="shared" si="266"/>
        <v>Vũ Thị Thùy Lan</v>
      </c>
      <c r="AY3292" s="4" t="str">
        <f t="shared" si="267"/>
        <v>VIN+</v>
      </c>
    </row>
    <row r="3293" spans="1:51" outlineLevel="1" x14ac:dyDescent="0.25">
      <c r="A3293" s="4" t="s">
        <v>1104</v>
      </c>
      <c r="B3293" s="4" t="s">
        <v>797</v>
      </c>
      <c r="C3293" s="4" t="s">
        <v>5054</v>
      </c>
      <c r="D3293" s="11" t="s">
        <v>774</v>
      </c>
      <c r="E3293" s="32" t="s">
        <v>536</v>
      </c>
      <c r="F3293" s="11" t="s">
        <v>710</v>
      </c>
      <c r="G3293" s="35">
        <v>5277863</v>
      </c>
      <c r="H3293" s="4" t="s">
        <v>4555</v>
      </c>
      <c r="I3293" s="4"/>
      <c r="J3293" s="4"/>
      <c r="K3293" s="4"/>
      <c r="L3293" s="4"/>
      <c r="M3293" s="33"/>
      <c r="N3293" s="38"/>
      <c r="O3293" s="33"/>
      <c r="P3293" s="244">
        <f t="shared" si="264"/>
        <v>0</v>
      </c>
      <c r="Q3293" s="25"/>
      <c r="R3293" s="25"/>
      <c r="S3293" s="25"/>
      <c r="T3293" s="109"/>
      <c r="U3293" s="25"/>
      <c r="V3293" s="25"/>
      <c r="W3293" s="25"/>
      <c r="X3293" s="25">
        <v>0</v>
      </c>
      <c r="Y3293" s="25"/>
      <c r="Z3293" s="25">
        <v>0</v>
      </c>
      <c r="AA3293" s="109"/>
      <c r="AB3293" s="25">
        <v>0</v>
      </c>
      <c r="AC3293" s="25">
        <v>0</v>
      </c>
      <c r="AD3293" s="25">
        <v>0</v>
      </c>
      <c r="AE3293" s="25">
        <v>0</v>
      </c>
      <c r="AF3293" s="25">
        <v>0</v>
      </c>
      <c r="AG3293" s="25">
        <v>0</v>
      </c>
      <c r="AH3293" s="109"/>
      <c r="AI3293" s="25">
        <v>0</v>
      </c>
      <c r="AJ3293" s="25">
        <v>0</v>
      </c>
      <c r="AK3293" s="123">
        <v>0</v>
      </c>
      <c r="AL3293" s="25">
        <v>0</v>
      </c>
      <c r="AM3293" s="25">
        <v>0</v>
      </c>
      <c r="AN3293" s="25">
        <v>0</v>
      </c>
      <c r="AO3293" s="109"/>
      <c r="AP3293" s="25">
        <v>0</v>
      </c>
      <c r="AQ3293" s="25">
        <v>0</v>
      </c>
      <c r="AR3293" s="25">
        <v>0</v>
      </c>
      <c r="AS3293" s="25">
        <v>0</v>
      </c>
      <c r="AT3293" s="25">
        <v>0</v>
      </c>
      <c r="AU3293" s="25">
        <v>0</v>
      </c>
      <c r="AW3293" t="str">
        <f t="shared" si="265"/>
        <v>Lê Thu Huyền</v>
      </c>
      <c r="AX3293" s="27" t="str">
        <f t="shared" si="266"/>
        <v>Vũ Thị Thùy Lan</v>
      </c>
      <c r="AY3293" s="4" t="str">
        <f t="shared" si="267"/>
        <v>VIN+</v>
      </c>
    </row>
    <row r="3294" spans="1:51" outlineLevel="1" x14ac:dyDescent="0.25">
      <c r="A3294" s="4" t="s">
        <v>1104</v>
      </c>
      <c r="B3294" s="4" t="s">
        <v>797</v>
      </c>
      <c r="C3294" s="4" t="s">
        <v>5054</v>
      </c>
      <c r="D3294" s="11" t="s">
        <v>774</v>
      </c>
      <c r="E3294" s="32" t="s">
        <v>536</v>
      </c>
      <c r="F3294" s="11" t="s">
        <v>710</v>
      </c>
      <c r="G3294" s="35">
        <v>5133877</v>
      </c>
      <c r="H3294" s="4" t="s">
        <v>4556</v>
      </c>
      <c r="I3294" s="4"/>
      <c r="J3294" s="4"/>
      <c r="K3294" s="4"/>
      <c r="L3294" s="4"/>
      <c r="M3294" s="33"/>
      <c r="N3294" s="38"/>
      <c r="O3294" s="33"/>
      <c r="P3294" s="244">
        <f t="shared" si="264"/>
        <v>359.05700000000002</v>
      </c>
      <c r="Q3294" s="25"/>
      <c r="R3294" s="25"/>
      <c r="S3294" s="25"/>
      <c r="T3294" s="109"/>
      <c r="U3294" s="25"/>
      <c r="V3294" s="25"/>
      <c r="W3294" s="25"/>
      <c r="X3294" s="25">
        <v>0</v>
      </c>
      <c r="Y3294" s="25"/>
      <c r="Z3294" s="25">
        <v>0</v>
      </c>
      <c r="AA3294" s="109"/>
      <c r="AB3294" s="25">
        <v>0</v>
      </c>
      <c r="AC3294" s="25">
        <v>0</v>
      </c>
      <c r="AD3294" s="25">
        <v>0</v>
      </c>
      <c r="AE3294" s="25">
        <v>0</v>
      </c>
      <c r="AF3294" s="25">
        <v>0</v>
      </c>
      <c r="AG3294" s="25">
        <v>0</v>
      </c>
      <c r="AH3294" s="109"/>
      <c r="AI3294" s="25">
        <v>0</v>
      </c>
      <c r="AJ3294" s="25">
        <v>0</v>
      </c>
      <c r="AK3294" s="123">
        <v>0</v>
      </c>
      <c r="AL3294" s="25">
        <v>0</v>
      </c>
      <c r="AM3294" s="25">
        <v>0</v>
      </c>
      <c r="AN3294" s="25">
        <v>0</v>
      </c>
      <c r="AO3294" s="109"/>
      <c r="AP3294" s="25">
        <v>0</v>
      </c>
      <c r="AQ3294" s="25">
        <v>0</v>
      </c>
      <c r="AR3294" s="25">
        <v>0</v>
      </c>
      <c r="AS3294" s="25">
        <v>0</v>
      </c>
      <c r="AT3294" s="25">
        <v>0</v>
      </c>
      <c r="AU3294" s="25">
        <v>359.05700000000002</v>
      </c>
      <c r="AW3294" t="str">
        <f t="shared" si="265"/>
        <v>Lê Thu Huyền</v>
      </c>
      <c r="AX3294" s="27" t="str">
        <f t="shared" si="266"/>
        <v>Vũ Thị Thùy Lan</v>
      </c>
      <c r="AY3294" s="4" t="str">
        <f t="shared" si="267"/>
        <v>VIN+</v>
      </c>
    </row>
    <row r="3295" spans="1:51" outlineLevel="1" x14ac:dyDescent="0.25">
      <c r="A3295" s="4" t="s">
        <v>1104</v>
      </c>
      <c r="B3295" s="4" t="s">
        <v>797</v>
      </c>
      <c r="C3295" s="4" t="s">
        <v>5054</v>
      </c>
      <c r="D3295" s="11" t="s">
        <v>774</v>
      </c>
      <c r="E3295" s="32" t="s">
        <v>536</v>
      </c>
      <c r="F3295" s="11" t="s">
        <v>710</v>
      </c>
      <c r="G3295" s="35">
        <v>5333709</v>
      </c>
      <c r="H3295" s="4" t="s">
        <v>4557</v>
      </c>
      <c r="I3295" s="4"/>
      <c r="J3295" s="4"/>
      <c r="K3295" s="4"/>
      <c r="L3295" s="4"/>
      <c r="M3295" s="33"/>
      <c r="N3295" s="38"/>
      <c r="O3295" s="33"/>
      <c r="P3295" s="244">
        <f t="shared" si="264"/>
        <v>303.49700000000001</v>
      </c>
      <c r="Q3295" s="25"/>
      <c r="R3295" s="25"/>
      <c r="S3295" s="25"/>
      <c r="T3295" s="109"/>
      <c r="U3295" s="25"/>
      <c r="V3295" s="25"/>
      <c r="W3295" s="25"/>
      <c r="X3295" s="25">
        <v>0</v>
      </c>
      <c r="Y3295" s="25"/>
      <c r="Z3295" s="25">
        <v>0</v>
      </c>
      <c r="AA3295" s="109"/>
      <c r="AB3295" s="25">
        <v>0</v>
      </c>
      <c r="AC3295" s="25">
        <v>0</v>
      </c>
      <c r="AD3295" s="25">
        <v>0</v>
      </c>
      <c r="AE3295" s="25">
        <v>0</v>
      </c>
      <c r="AF3295" s="25">
        <v>0</v>
      </c>
      <c r="AG3295" s="25">
        <v>0</v>
      </c>
      <c r="AH3295" s="109"/>
      <c r="AI3295" s="25">
        <v>0</v>
      </c>
      <c r="AJ3295" s="25">
        <v>0</v>
      </c>
      <c r="AK3295" s="123">
        <v>0</v>
      </c>
      <c r="AL3295" s="25">
        <v>0</v>
      </c>
      <c r="AM3295" s="25">
        <v>0</v>
      </c>
      <c r="AN3295" s="25">
        <v>0</v>
      </c>
      <c r="AO3295" s="109"/>
      <c r="AP3295" s="25">
        <v>0</v>
      </c>
      <c r="AQ3295" s="25">
        <v>0</v>
      </c>
      <c r="AR3295" s="25">
        <v>0</v>
      </c>
      <c r="AS3295" s="25">
        <v>303.49700000000001</v>
      </c>
      <c r="AT3295" s="25">
        <v>0</v>
      </c>
      <c r="AU3295" s="25">
        <v>0</v>
      </c>
      <c r="AW3295" t="str">
        <f t="shared" si="265"/>
        <v>Lê Thu Huyền</v>
      </c>
      <c r="AX3295" s="27" t="str">
        <f t="shared" si="266"/>
        <v>Vũ Thị Thùy Lan</v>
      </c>
      <c r="AY3295" s="4" t="str">
        <f t="shared" si="267"/>
        <v>VIN+</v>
      </c>
    </row>
    <row r="3296" spans="1:51" outlineLevel="1" x14ac:dyDescent="0.25">
      <c r="A3296" s="4" t="s">
        <v>1104</v>
      </c>
      <c r="B3296" s="4" t="s">
        <v>797</v>
      </c>
      <c r="C3296" s="4" t="s">
        <v>5054</v>
      </c>
      <c r="D3296" s="11" t="s">
        <v>774</v>
      </c>
      <c r="E3296" s="32" t="s">
        <v>536</v>
      </c>
      <c r="F3296" s="11" t="s">
        <v>710</v>
      </c>
      <c r="G3296" s="35">
        <v>5271582</v>
      </c>
      <c r="H3296" s="4" t="s">
        <v>4558</v>
      </c>
      <c r="I3296" s="4"/>
      <c r="J3296" s="4"/>
      <c r="K3296" s="4"/>
      <c r="L3296" s="4"/>
      <c r="M3296" s="33"/>
      <c r="N3296" s="38"/>
      <c r="O3296" s="33"/>
      <c r="P3296" s="244">
        <f t="shared" si="264"/>
        <v>0</v>
      </c>
      <c r="Q3296" s="25"/>
      <c r="R3296" s="25"/>
      <c r="S3296" s="25"/>
      <c r="T3296" s="109"/>
      <c r="U3296" s="25"/>
      <c r="V3296" s="25"/>
      <c r="W3296" s="25"/>
      <c r="X3296" s="25">
        <v>0</v>
      </c>
      <c r="Y3296" s="25"/>
      <c r="Z3296" s="25">
        <v>0</v>
      </c>
      <c r="AA3296" s="109"/>
      <c r="AB3296" s="25">
        <v>0</v>
      </c>
      <c r="AC3296" s="25">
        <v>0</v>
      </c>
      <c r="AD3296" s="25">
        <v>0</v>
      </c>
      <c r="AE3296" s="25">
        <v>0</v>
      </c>
      <c r="AF3296" s="25">
        <v>0</v>
      </c>
      <c r="AG3296" s="25">
        <v>0</v>
      </c>
      <c r="AH3296" s="109"/>
      <c r="AI3296" s="25">
        <v>0</v>
      </c>
      <c r="AJ3296" s="25">
        <v>0</v>
      </c>
      <c r="AK3296" s="123">
        <v>0</v>
      </c>
      <c r="AL3296" s="25">
        <v>0</v>
      </c>
      <c r="AM3296" s="25">
        <v>0</v>
      </c>
      <c r="AN3296" s="25">
        <v>0</v>
      </c>
      <c r="AO3296" s="109"/>
      <c r="AP3296" s="25">
        <v>0</v>
      </c>
      <c r="AQ3296" s="25">
        <v>0</v>
      </c>
      <c r="AR3296" s="25">
        <v>0</v>
      </c>
      <c r="AS3296" s="25">
        <v>0</v>
      </c>
      <c r="AT3296" s="25">
        <v>0</v>
      </c>
      <c r="AU3296" s="25">
        <v>0</v>
      </c>
      <c r="AW3296" t="str">
        <f t="shared" si="265"/>
        <v>Lê Thu Huyền</v>
      </c>
      <c r="AX3296" s="27" t="str">
        <f t="shared" si="266"/>
        <v>Vũ Thị Thùy Lan</v>
      </c>
      <c r="AY3296" s="4" t="str">
        <f t="shared" si="267"/>
        <v>VIN+</v>
      </c>
    </row>
    <row r="3297" spans="1:51" outlineLevel="1" x14ac:dyDescent="0.25">
      <c r="A3297" s="4" t="s">
        <v>1104</v>
      </c>
      <c r="B3297" s="4" t="s">
        <v>797</v>
      </c>
      <c r="C3297" s="4" t="s">
        <v>5054</v>
      </c>
      <c r="D3297" s="11" t="s">
        <v>774</v>
      </c>
      <c r="E3297" s="32" t="s">
        <v>536</v>
      </c>
      <c r="F3297" s="11" t="s">
        <v>710</v>
      </c>
      <c r="G3297" s="35">
        <v>5292592</v>
      </c>
      <c r="H3297" s="4" t="s">
        <v>4559</v>
      </c>
      <c r="I3297" s="4"/>
      <c r="J3297" s="4"/>
      <c r="K3297" s="4"/>
      <c r="L3297" s="4"/>
      <c r="M3297" s="33"/>
      <c r="N3297" s="38"/>
      <c r="O3297" s="33"/>
      <c r="P3297" s="244">
        <f t="shared" si="264"/>
        <v>0</v>
      </c>
      <c r="Q3297" s="25"/>
      <c r="R3297" s="25"/>
      <c r="S3297" s="25"/>
      <c r="T3297" s="109"/>
      <c r="U3297" s="25"/>
      <c r="V3297" s="25"/>
      <c r="W3297" s="25"/>
      <c r="X3297" s="25">
        <v>0</v>
      </c>
      <c r="Y3297" s="25"/>
      <c r="Z3297" s="25">
        <v>0</v>
      </c>
      <c r="AA3297" s="109"/>
      <c r="AB3297" s="25">
        <v>0</v>
      </c>
      <c r="AC3297" s="25">
        <v>0</v>
      </c>
      <c r="AD3297" s="25">
        <v>0</v>
      </c>
      <c r="AE3297" s="25">
        <v>0</v>
      </c>
      <c r="AF3297" s="25">
        <v>0</v>
      </c>
      <c r="AG3297" s="25">
        <v>0</v>
      </c>
      <c r="AH3297" s="109"/>
      <c r="AI3297" s="25">
        <v>0</v>
      </c>
      <c r="AJ3297" s="25">
        <v>0</v>
      </c>
      <c r="AK3297" s="123">
        <v>0</v>
      </c>
      <c r="AL3297" s="25">
        <v>0</v>
      </c>
      <c r="AM3297" s="25">
        <v>0</v>
      </c>
      <c r="AN3297" s="25">
        <v>0</v>
      </c>
      <c r="AO3297" s="109"/>
      <c r="AP3297" s="25">
        <v>0</v>
      </c>
      <c r="AQ3297" s="25">
        <v>0</v>
      </c>
      <c r="AR3297" s="25">
        <v>0</v>
      </c>
      <c r="AS3297" s="25">
        <v>0</v>
      </c>
      <c r="AT3297" s="25">
        <v>0</v>
      </c>
      <c r="AU3297" s="25">
        <v>0</v>
      </c>
      <c r="AW3297" t="str">
        <f t="shared" si="265"/>
        <v>Lê Thu Huyền</v>
      </c>
      <c r="AX3297" s="27" t="str">
        <f t="shared" si="266"/>
        <v>Vũ Thị Thùy Lan</v>
      </c>
      <c r="AY3297" s="4" t="str">
        <f t="shared" si="267"/>
        <v>VIN+</v>
      </c>
    </row>
    <row r="3298" spans="1:51" outlineLevel="1" x14ac:dyDescent="0.25">
      <c r="A3298" s="4" t="s">
        <v>1104</v>
      </c>
      <c r="B3298" s="4" t="s">
        <v>797</v>
      </c>
      <c r="C3298" s="4" t="s">
        <v>5054</v>
      </c>
      <c r="D3298" s="11" t="s">
        <v>774</v>
      </c>
      <c r="E3298" s="32" t="s">
        <v>536</v>
      </c>
      <c r="F3298" s="11" t="s">
        <v>710</v>
      </c>
      <c r="G3298" s="35">
        <v>5331455</v>
      </c>
      <c r="H3298" s="4" t="s">
        <v>4560</v>
      </c>
      <c r="I3298" s="4"/>
      <c r="J3298" s="4"/>
      <c r="K3298" s="4"/>
      <c r="L3298" s="4"/>
      <c r="M3298" s="33"/>
      <c r="N3298" s="38"/>
      <c r="O3298" s="33"/>
      <c r="P3298" s="244">
        <f t="shared" si="264"/>
        <v>541.96100000000001</v>
      </c>
      <c r="Q3298" s="25"/>
      <c r="R3298" s="25"/>
      <c r="S3298" s="25"/>
      <c r="T3298" s="109"/>
      <c r="U3298" s="25"/>
      <c r="V3298" s="25"/>
      <c r="W3298" s="25"/>
      <c r="X3298" s="25">
        <v>0</v>
      </c>
      <c r="Y3298" s="25"/>
      <c r="Z3298" s="25">
        <v>0</v>
      </c>
      <c r="AA3298" s="109"/>
      <c r="AB3298" s="25">
        <v>0</v>
      </c>
      <c r="AC3298" s="25">
        <v>0</v>
      </c>
      <c r="AD3298" s="25">
        <v>0</v>
      </c>
      <c r="AE3298" s="25">
        <v>0</v>
      </c>
      <c r="AF3298" s="25">
        <v>0</v>
      </c>
      <c r="AG3298" s="25">
        <v>0</v>
      </c>
      <c r="AH3298" s="109"/>
      <c r="AI3298" s="25">
        <v>238.464</v>
      </c>
      <c r="AJ3298" s="25">
        <v>0</v>
      </c>
      <c r="AK3298" s="123">
        <v>0</v>
      </c>
      <c r="AL3298" s="25">
        <v>0</v>
      </c>
      <c r="AM3298" s="25">
        <v>0</v>
      </c>
      <c r="AN3298" s="25">
        <v>0</v>
      </c>
      <c r="AO3298" s="109"/>
      <c r="AP3298" s="25">
        <v>0</v>
      </c>
      <c r="AQ3298" s="25">
        <v>0</v>
      </c>
      <c r="AR3298" s="25">
        <v>0</v>
      </c>
      <c r="AS3298" s="25">
        <v>0</v>
      </c>
      <c r="AT3298" s="25">
        <v>0</v>
      </c>
      <c r="AU3298" s="25">
        <v>303.49700000000001</v>
      </c>
      <c r="AW3298" t="str">
        <f t="shared" si="265"/>
        <v>Lê Thu Huyền</v>
      </c>
      <c r="AX3298" s="27" t="str">
        <f t="shared" si="266"/>
        <v>Vũ Thị Thùy Lan</v>
      </c>
      <c r="AY3298" s="4" t="str">
        <f t="shared" si="267"/>
        <v>VIN+</v>
      </c>
    </row>
    <row r="3299" spans="1:51" outlineLevel="1" x14ac:dyDescent="0.25">
      <c r="A3299" s="4" t="s">
        <v>1104</v>
      </c>
      <c r="B3299" s="4" t="s">
        <v>797</v>
      </c>
      <c r="C3299" s="4" t="s">
        <v>5054</v>
      </c>
      <c r="D3299" s="11" t="s">
        <v>774</v>
      </c>
      <c r="E3299" s="32" t="s">
        <v>536</v>
      </c>
      <c r="F3299" s="11" t="s">
        <v>710</v>
      </c>
      <c r="G3299" s="35">
        <v>5330636</v>
      </c>
      <c r="H3299" s="4" t="s">
        <v>4561</v>
      </c>
      <c r="I3299" s="4"/>
      <c r="J3299" s="4"/>
      <c r="K3299" s="4"/>
      <c r="L3299" s="4"/>
      <c r="M3299" s="33"/>
      <c r="N3299" s="38"/>
      <c r="O3299" s="33"/>
      <c r="P3299" s="244">
        <f t="shared" si="264"/>
        <v>0</v>
      </c>
      <c r="Q3299" s="25"/>
      <c r="R3299" s="25"/>
      <c r="S3299" s="25"/>
      <c r="T3299" s="109"/>
      <c r="U3299" s="25"/>
      <c r="V3299" s="25"/>
      <c r="W3299" s="25"/>
      <c r="X3299" s="25">
        <v>0</v>
      </c>
      <c r="Y3299" s="25"/>
      <c r="Z3299" s="25">
        <v>0</v>
      </c>
      <c r="AA3299" s="109"/>
      <c r="AB3299" s="25">
        <v>0</v>
      </c>
      <c r="AC3299" s="25">
        <v>0</v>
      </c>
      <c r="AD3299" s="25">
        <v>0</v>
      </c>
      <c r="AE3299" s="25">
        <v>0</v>
      </c>
      <c r="AF3299" s="25">
        <v>0</v>
      </c>
      <c r="AG3299" s="25">
        <v>0</v>
      </c>
      <c r="AH3299" s="109"/>
      <c r="AI3299" s="25">
        <v>0</v>
      </c>
      <c r="AJ3299" s="25">
        <v>0</v>
      </c>
      <c r="AK3299" s="123">
        <v>0</v>
      </c>
      <c r="AL3299" s="25">
        <v>0</v>
      </c>
      <c r="AM3299" s="25">
        <v>0</v>
      </c>
      <c r="AN3299" s="25">
        <v>0</v>
      </c>
      <c r="AO3299" s="109"/>
      <c r="AP3299" s="25">
        <v>0</v>
      </c>
      <c r="AQ3299" s="25">
        <v>0</v>
      </c>
      <c r="AR3299" s="25">
        <v>0</v>
      </c>
      <c r="AS3299" s="25">
        <v>0</v>
      </c>
      <c r="AT3299" s="25">
        <v>0</v>
      </c>
      <c r="AU3299" s="25">
        <v>0</v>
      </c>
      <c r="AW3299" t="str">
        <f t="shared" si="265"/>
        <v>Lê Thu Huyền</v>
      </c>
      <c r="AX3299" s="27" t="str">
        <f t="shared" si="266"/>
        <v>Vũ Thị Thùy Lan</v>
      </c>
      <c r="AY3299" s="4" t="str">
        <f t="shared" si="267"/>
        <v>VIN+</v>
      </c>
    </row>
    <row r="3300" spans="1:51" outlineLevel="1" x14ac:dyDescent="0.25">
      <c r="A3300" s="4" t="s">
        <v>1104</v>
      </c>
      <c r="B3300" s="4" t="s">
        <v>797</v>
      </c>
      <c r="C3300" s="4" t="s">
        <v>5054</v>
      </c>
      <c r="D3300" s="11" t="s">
        <v>774</v>
      </c>
      <c r="E3300" s="32" t="s">
        <v>536</v>
      </c>
      <c r="F3300" s="11" t="s">
        <v>710</v>
      </c>
      <c r="G3300" s="35">
        <v>5331448</v>
      </c>
      <c r="H3300" s="4" t="s">
        <v>4562</v>
      </c>
      <c r="I3300" s="4"/>
      <c r="J3300" s="4"/>
      <c r="K3300" s="4"/>
      <c r="L3300" s="4"/>
      <c r="M3300" s="33"/>
      <c r="N3300" s="38"/>
      <c r="O3300" s="33"/>
      <c r="P3300" s="244">
        <f t="shared" si="264"/>
        <v>780.42499999999995</v>
      </c>
      <c r="Q3300" s="25"/>
      <c r="R3300" s="25"/>
      <c r="S3300" s="25"/>
      <c r="T3300" s="109"/>
      <c r="U3300" s="25"/>
      <c r="V3300" s="25"/>
      <c r="W3300" s="25"/>
      <c r="X3300" s="25">
        <v>0</v>
      </c>
      <c r="Y3300" s="25"/>
      <c r="Z3300" s="25">
        <v>0</v>
      </c>
      <c r="AA3300" s="109"/>
      <c r="AB3300" s="25">
        <v>0</v>
      </c>
      <c r="AC3300" s="25">
        <v>0</v>
      </c>
      <c r="AD3300" s="25">
        <v>0</v>
      </c>
      <c r="AE3300" s="25">
        <v>0</v>
      </c>
      <c r="AF3300" s="25">
        <v>0</v>
      </c>
      <c r="AG3300" s="25">
        <v>0</v>
      </c>
      <c r="AH3300" s="109"/>
      <c r="AI3300" s="25">
        <v>780.42499999999995</v>
      </c>
      <c r="AJ3300" s="25">
        <v>0</v>
      </c>
      <c r="AK3300" s="123">
        <v>0</v>
      </c>
      <c r="AL3300" s="25">
        <v>0</v>
      </c>
      <c r="AM3300" s="25">
        <v>0</v>
      </c>
      <c r="AN3300" s="25">
        <v>0</v>
      </c>
      <c r="AO3300" s="109"/>
      <c r="AP3300" s="25">
        <v>0</v>
      </c>
      <c r="AQ3300" s="25">
        <v>0</v>
      </c>
      <c r="AR3300" s="25">
        <v>0</v>
      </c>
      <c r="AS3300" s="25">
        <v>0</v>
      </c>
      <c r="AT3300" s="25">
        <v>0</v>
      </c>
      <c r="AU3300" s="25">
        <v>0</v>
      </c>
      <c r="AW3300" t="str">
        <f t="shared" si="265"/>
        <v>Lê Thu Huyền</v>
      </c>
      <c r="AX3300" s="27" t="str">
        <f t="shared" si="266"/>
        <v>Vũ Thị Thùy Lan</v>
      </c>
      <c r="AY3300" s="4" t="str">
        <f t="shared" si="267"/>
        <v>VIN+</v>
      </c>
    </row>
    <row r="3301" spans="1:51" outlineLevel="1" x14ac:dyDescent="0.25">
      <c r="A3301" s="4" t="s">
        <v>1104</v>
      </c>
      <c r="B3301" s="4" t="s">
        <v>797</v>
      </c>
      <c r="C3301" s="4" t="s">
        <v>5054</v>
      </c>
      <c r="D3301" s="11" t="s">
        <v>774</v>
      </c>
      <c r="E3301" s="32" t="s">
        <v>536</v>
      </c>
      <c r="F3301" s="11" t="s">
        <v>710</v>
      </c>
      <c r="G3301" s="35">
        <v>5277209</v>
      </c>
      <c r="H3301" s="4" t="s">
        <v>4563</v>
      </c>
      <c r="I3301" s="4"/>
      <c r="J3301" s="4"/>
      <c r="K3301" s="4"/>
      <c r="L3301" s="4"/>
      <c r="M3301" s="33"/>
      <c r="N3301" s="38"/>
      <c r="O3301" s="33"/>
      <c r="P3301" s="244">
        <f t="shared" si="264"/>
        <v>901.01800000000003</v>
      </c>
      <c r="Q3301" s="25"/>
      <c r="R3301" s="25"/>
      <c r="S3301" s="25"/>
      <c r="T3301" s="109"/>
      <c r="U3301" s="25"/>
      <c r="V3301" s="25"/>
      <c r="W3301" s="25"/>
      <c r="X3301" s="25">
        <v>0</v>
      </c>
      <c r="Y3301" s="25"/>
      <c r="Z3301" s="25">
        <v>0</v>
      </c>
      <c r="AA3301" s="109"/>
      <c r="AB3301" s="25">
        <v>0</v>
      </c>
      <c r="AC3301" s="25">
        <v>0</v>
      </c>
      <c r="AD3301" s="25">
        <v>0</v>
      </c>
      <c r="AE3301" s="25">
        <v>0</v>
      </c>
      <c r="AF3301" s="25">
        <v>0</v>
      </c>
      <c r="AG3301" s="25">
        <v>0</v>
      </c>
      <c r="AH3301" s="109"/>
      <c r="AI3301" s="25">
        <v>0</v>
      </c>
      <c r="AJ3301" s="25">
        <v>0</v>
      </c>
      <c r="AK3301" s="123">
        <v>0</v>
      </c>
      <c r="AL3301" s="25">
        <v>0</v>
      </c>
      <c r="AM3301" s="25">
        <v>0</v>
      </c>
      <c r="AN3301" s="25">
        <v>597.52099999999996</v>
      </c>
      <c r="AO3301" s="109"/>
      <c r="AP3301" s="25">
        <v>0</v>
      </c>
      <c r="AQ3301" s="25">
        <v>0</v>
      </c>
      <c r="AR3301" s="25">
        <v>0</v>
      </c>
      <c r="AS3301" s="25">
        <v>303.49700000000001</v>
      </c>
      <c r="AT3301" s="25">
        <v>0</v>
      </c>
      <c r="AU3301" s="25">
        <v>0</v>
      </c>
      <c r="AW3301" t="str">
        <f t="shared" si="265"/>
        <v>Lê Thu Huyền</v>
      </c>
      <c r="AX3301" s="27" t="str">
        <f t="shared" si="266"/>
        <v>Vũ Thị Thùy Lan</v>
      </c>
      <c r="AY3301" s="4" t="str">
        <f t="shared" si="267"/>
        <v>VIN+</v>
      </c>
    </row>
    <row r="3302" spans="1:51" outlineLevel="1" x14ac:dyDescent="0.25">
      <c r="A3302" s="4" t="s">
        <v>1104</v>
      </c>
      <c r="B3302" s="4" t="s">
        <v>797</v>
      </c>
      <c r="C3302" s="4" t="s">
        <v>5054</v>
      </c>
      <c r="D3302" s="11" t="s">
        <v>774</v>
      </c>
      <c r="E3302" s="32" t="s">
        <v>536</v>
      </c>
      <c r="F3302" s="11" t="s">
        <v>710</v>
      </c>
      <c r="G3302" s="35">
        <v>5300787</v>
      </c>
      <c r="H3302" s="4" t="s">
        <v>4564</v>
      </c>
      <c r="I3302" s="4"/>
      <c r="J3302" s="4"/>
      <c r="K3302" s="4"/>
      <c r="L3302" s="4"/>
      <c r="M3302" s="33"/>
      <c r="N3302" s="38"/>
      <c r="O3302" s="33"/>
      <c r="P3302" s="244">
        <f t="shared" si="264"/>
        <v>597.52099999999996</v>
      </c>
      <c r="Q3302" s="25"/>
      <c r="R3302" s="25"/>
      <c r="S3302" s="25"/>
      <c r="T3302" s="109"/>
      <c r="U3302" s="25"/>
      <c r="V3302" s="25"/>
      <c r="W3302" s="25"/>
      <c r="X3302" s="25">
        <v>0</v>
      </c>
      <c r="Y3302" s="25"/>
      <c r="Z3302" s="25">
        <v>0</v>
      </c>
      <c r="AA3302" s="109"/>
      <c r="AB3302" s="25">
        <v>0</v>
      </c>
      <c r="AC3302" s="25">
        <v>0</v>
      </c>
      <c r="AD3302" s="25">
        <v>0</v>
      </c>
      <c r="AE3302" s="25">
        <v>0</v>
      </c>
      <c r="AF3302" s="25">
        <v>0</v>
      </c>
      <c r="AG3302" s="25">
        <v>0</v>
      </c>
      <c r="AH3302" s="109"/>
      <c r="AI3302" s="25">
        <v>597.52099999999996</v>
      </c>
      <c r="AJ3302" s="25">
        <v>0</v>
      </c>
      <c r="AK3302" s="123">
        <v>0</v>
      </c>
      <c r="AL3302" s="25">
        <v>0</v>
      </c>
      <c r="AM3302" s="25">
        <v>0</v>
      </c>
      <c r="AN3302" s="25">
        <v>0</v>
      </c>
      <c r="AO3302" s="109"/>
      <c r="AP3302" s="25">
        <v>0</v>
      </c>
      <c r="AQ3302" s="25">
        <v>0</v>
      </c>
      <c r="AR3302" s="25">
        <v>0</v>
      </c>
      <c r="AS3302" s="25">
        <v>0</v>
      </c>
      <c r="AT3302" s="25">
        <v>0</v>
      </c>
      <c r="AU3302" s="25">
        <v>0</v>
      </c>
      <c r="AW3302" t="str">
        <f t="shared" si="265"/>
        <v>Lê Thu Huyền</v>
      </c>
      <c r="AX3302" s="27" t="str">
        <f t="shared" si="266"/>
        <v>Vũ Thị Thùy Lan</v>
      </c>
      <c r="AY3302" s="4" t="str">
        <f t="shared" si="267"/>
        <v>VIN+</v>
      </c>
    </row>
    <row r="3303" spans="1:51" outlineLevel="1" x14ac:dyDescent="0.25">
      <c r="A3303" s="4" t="s">
        <v>1104</v>
      </c>
      <c r="B3303" s="4" t="s">
        <v>797</v>
      </c>
      <c r="C3303" s="4" t="s">
        <v>5054</v>
      </c>
      <c r="D3303" s="11" t="s">
        <v>774</v>
      </c>
      <c r="E3303" s="32" t="s">
        <v>536</v>
      </c>
      <c r="F3303" s="11" t="s">
        <v>710</v>
      </c>
      <c r="G3303" s="35">
        <v>5139200</v>
      </c>
      <c r="H3303" s="4" t="s">
        <v>4565</v>
      </c>
      <c r="I3303" s="4"/>
      <c r="J3303" s="4"/>
      <c r="K3303" s="4"/>
      <c r="L3303" s="4"/>
      <c r="M3303" s="33"/>
      <c r="N3303" s="38"/>
      <c r="O3303" s="33"/>
      <c r="P3303" s="244">
        <f t="shared" si="264"/>
        <v>2331.634</v>
      </c>
      <c r="Q3303" s="25"/>
      <c r="R3303" s="25"/>
      <c r="S3303" s="25"/>
      <c r="T3303" s="109"/>
      <c r="U3303" s="25"/>
      <c r="V3303" s="25"/>
      <c r="W3303" s="25"/>
      <c r="X3303" s="25">
        <v>0</v>
      </c>
      <c r="Y3303" s="25"/>
      <c r="Z3303" s="25">
        <v>0</v>
      </c>
      <c r="AA3303" s="109"/>
      <c r="AB3303" s="25">
        <v>0</v>
      </c>
      <c r="AC3303" s="25">
        <v>0</v>
      </c>
      <c r="AD3303" s="25">
        <v>0</v>
      </c>
      <c r="AE3303" s="25">
        <v>0</v>
      </c>
      <c r="AF3303" s="25">
        <v>0</v>
      </c>
      <c r="AG3303" s="25">
        <v>0</v>
      </c>
      <c r="AH3303" s="109"/>
      <c r="AI3303" s="25">
        <v>1854.7059999999999</v>
      </c>
      <c r="AJ3303" s="25">
        <v>0</v>
      </c>
      <c r="AK3303" s="123">
        <v>0</v>
      </c>
      <c r="AL3303" s="25">
        <v>0</v>
      </c>
      <c r="AM3303" s="25">
        <v>0</v>
      </c>
      <c r="AN3303" s="25">
        <v>0</v>
      </c>
      <c r="AO3303" s="109"/>
      <c r="AP3303" s="25">
        <v>0</v>
      </c>
      <c r="AQ3303" s="25">
        <v>0</v>
      </c>
      <c r="AR3303" s="25">
        <v>0</v>
      </c>
      <c r="AS3303" s="25">
        <v>0</v>
      </c>
      <c r="AT3303" s="25">
        <v>0</v>
      </c>
      <c r="AU3303" s="25">
        <v>476.928</v>
      </c>
      <c r="AW3303" t="str">
        <f t="shared" si="265"/>
        <v>Lê Thu Huyền</v>
      </c>
      <c r="AX3303" s="27" t="str">
        <f t="shared" si="266"/>
        <v>Vũ Thị Thùy Lan</v>
      </c>
      <c r="AY3303" s="4" t="str">
        <f t="shared" si="267"/>
        <v>VIN+</v>
      </c>
    </row>
    <row r="3304" spans="1:51" outlineLevel="1" x14ac:dyDescent="0.25">
      <c r="A3304" s="4" t="s">
        <v>1104</v>
      </c>
      <c r="B3304" s="4" t="s">
        <v>797</v>
      </c>
      <c r="C3304" s="4" t="s">
        <v>5054</v>
      </c>
      <c r="D3304" s="11" t="s">
        <v>774</v>
      </c>
      <c r="E3304" s="32" t="s">
        <v>536</v>
      </c>
      <c r="F3304" s="11" t="s">
        <v>710</v>
      </c>
      <c r="G3304" s="35">
        <v>5139864</v>
      </c>
      <c r="H3304" s="4" t="s">
        <v>4566</v>
      </c>
      <c r="I3304" s="4"/>
      <c r="J3304" s="4"/>
      <c r="K3304" s="4"/>
      <c r="L3304" s="4"/>
      <c r="M3304" s="33"/>
      <c r="N3304" s="38"/>
      <c r="O3304" s="33"/>
      <c r="P3304" s="244">
        <f t="shared" si="264"/>
        <v>597.52099999999996</v>
      </c>
      <c r="Q3304" s="25"/>
      <c r="R3304" s="25"/>
      <c r="S3304" s="25"/>
      <c r="T3304" s="109"/>
      <c r="U3304" s="25"/>
      <c r="V3304" s="25"/>
      <c r="W3304" s="25"/>
      <c r="X3304" s="25">
        <v>0</v>
      </c>
      <c r="Y3304" s="25"/>
      <c r="Z3304" s="25">
        <v>0</v>
      </c>
      <c r="AA3304" s="109"/>
      <c r="AB3304" s="25">
        <v>0</v>
      </c>
      <c r="AC3304" s="25">
        <v>0</v>
      </c>
      <c r="AD3304" s="25">
        <v>0</v>
      </c>
      <c r="AE3304" s="25">
        <v>0</v>
      </c>
      <c r="AF3304" s="25">
        <v>0</v>
      </c>
      <c r="AG3304" s="25">
        <v>0</v>
      </c>
      <c r="AH3304" s="109"/>
      <c r="AI3304" s="25">
        <v>359.05700000000002</v>
      </c>
      <c r="AJ3304" s="25">
        <v>0</v>
      </c>
      <c r="AK3304" s="123">
        <v>0</v>
      </c>
      <c r="AL3304" s="25">
        <v>0</v>
      </c>
      <c r="AM3304" s="25">
        <v>0</v>
      </c>
      <c r="AN3304" s="25">
        <v>0</v>
      </c>
      <c r="AO3304" s="109"/>
      <c r="AP3304" s="25">
        <v>238.464</v>
      </c>
      <c r="AQ3304" s="25">
        <v>0</v>
      </c>
      <c r="AR3304" s="25">
        <v>0</v>
      </c>
      <c r="AS3304" s="25">
        <v>0</v>
      </c>
      <c r="AT3304" s="25">
        <v>0</v>
      </c>
      <c r="AU3304" s="25">
        <v>0</v>
      </c>
      <c r="AW3304" t="str">
        <f t="shared" si="265"/>
        <v>Lê Thu Huyền</v>
      </c>
      <c r="AX3304" s="27" t="str">
        <f t="shared" si="266"/>
        <v>Vũ Thị Thùy Lan</v>
      </c>
      <c r="AY3304" s="4" t="str">
        <f t="shared" si="267"/>
        <v>VIN+</v>
      </c>
    </row>
    <row r="3305" spans="1:51" outlineLevel="1" x14ac:dyDescent="0.25">
      <c r="A3305" s="4" t="s">
        <v>1104</v>
      </c>
      <c r="B3305" s="4" t="s">
        <v>797</v>
      </c>
      <c r="C3305" s="4" t="s">
        <v>5054</v>
      </c>
      <c r="D3305" s="11" t="s">
        <v>774</v>
      </c>
      <c r="E3305" s="32" t="s">
        <v>536</v>
      </c>
      <c r="F3305" s="11" t="s">
        <v>710</v>
      </c>
      <c r="G3305" s="35">
        <v>5277645</v>
      </c>
      <c r="H3305" s="4" t="s">
        <v>4567</v>
      </c>
      <c r="I3305" s="4"/>
      <c r="J3305" s="4"/>
      <c r="K3305" s="4"/>
      <c r="L3305" s="4"/>
      <c r="M3305" s="33"/>
      <c r="N3305" s="38"/>
      <c r="O3305" s="33"/>
      <c r="P3305" s="244">
        <f t="shared" si="264"/>
        <v>359.05700000000002</v>
      </c>
      <c r="Q3305" s="25"/>
      <c r="R3305" s="25"/>
      <c r="S3305" s="25"/>
      <c r="T3305" s="109"/>
      <c r="U3305" s="25"/>
      <c r="V3305" s="25"/>
      <c r="W3305" s="25"/>
      <c r="X3305" s="25">
        <v>0</v>
      </c>
      <c r="Y3305" s="25"/>
      <c r="Z3305" s="25">
        <v>0</v>
      </c>
      <c r="AA3305" s="109"/>
      <c r="AB3305" s="25">
        <v>0</v>
      </c>
      <c r="AC3305" s="25">
        <v>0</v>
      </c>
      <c r="AD3305" s="25">
        <v>0</v>
      </c>
      <c r="AE3305" s="25">
        <v>0</v>
      </c>
      <c r="AF3305" s="25">
        <v>0</v>
      </c>
      <c r="AG3305" s="25">
        <v>0</v>
      </c>
      <c r="AH3305" s="109"/>
      <c r="AI3305" s="25">
        <v>0</v>
      </c>
      <c r="AJ3305" s="25">
        <v>0</v>
      </c>
      <c r="AK3305" s="123">
        <v>0</v>
      </c>
      <c r="AL3305" s="25">
        <v>0</v>
      </c>
      <c r="AM3305" s="25">
        <v>0</v>
      </c>
      <c r="AN3305" s="25">
        <v>0</v>
      </c>
      <c r="AO3305" s="109"/>
      <c r="AP3305" s="25">
        <v>0</v>
      </c>
      <c r="AQ3305" s="25">
        <v>359.05700000000002</v>
      </c>
      <c r="AR3305" s="25">
        <v>0</v>
      </c>
      <c r="AS3305" s="25">
        <v>0</v>
      </c>
      <c r="AT3305" s="25">
        <v>0</v>
      </c>
      <c r="AU3305" s="25">
        <v>0</v>
      </c>
      <c r="AW3305" t="str">
        <f t="shared" si="265"/>
        <v>Lê Thu Huyền</v>
      </c>
      <c r="AX3305" s="27" t="str">
        <f t="shared" si="266"/>
        <v>Vũ Thị Thùy Lan</v>
      </c>
      <c r="AY3305" s="4" t="str">
        <f t="shared" si="267"/>
        <v>VIN+</v>
      </c>
    </row>
    <row r="3306" spans="1:51" outlineLevel="1" x14ac:dyDescent="0.25">
      <c r="A3306" s="4" t="s">
        <v>1104</v>
      </c>
      <c r="B3306" s="4" t="s">
        <v>797</v>
      </c>
      <c r="C3306" s="4" t="s">
        <v>5054</v>
      </c>
      <c r="D3306" s="11" t="s">
        <v>774</v>
      </c>
      <c r="E3306" s="32" t="s">
        <v>536</v>
      </c>
      <c r="F3306" s="11" t="s">
        <v>710</v>
      </c>
      <c r="G3306" s="35">
        <v>5333723</v>
      </c>
      <c r="H3306" s="4" t="s">
        <v>4568</v>
      </c>
      <c r="I3306" s="4"/>
      <c r="J3306" s="4"/>
      <c r="K3306" s="4"/>
      <c r="L3306" s="4"/>
      <c r="M3306" s="33"/>
      <c r="N3306" s="38"/>
      <c r="O3306" s="33"/>
      <c r="P3306" s="244">
        <f t="shared" si="264"/>
        <v>419.06200000000001</v>
      </c>
      <c r="Q3306" s="25"/>
      <c r="R3306" s="25"/>
      <c r="S3306" s="25"/>
      <c r="T3306" s="109"/>
      <c r="U3306" s="25"/>
      <c r="V3306" s="25"/>
      <c r="W3306" s="25"/>
      <c r="X3306" s="25">
        <v>0</v>
      </c>
      <c r="Y3306" s="25"/>
      <c r="Z3306" s="25">
        <v>0</v>
      </c>
      <c r="AA3306" s="109"/>
      <c r="AB3306" s="25">
        <v>0</v>
      </c>
      <c r="AC3306" s="25">
        <v>0</v>
      </c>
      <c r="AD3306" s="25">
        <v>0</v>
      </c>
      <c r="AE3306" s="25">
        <v>0</v>
      </c>
      <c r="AF3306" s="25">
        <v>0</v>
      </c>
      <c r="AG3306" s="25">
        <v>0</v>
      </c>
      <c r="AH3306" s="109"/>
      <c r="AI3306" s="25">
        <v>0</v>
      </c>
      <c r="AJ3306" s="25">
        <v>0</v>
      </c>
      <c r="AK3306" s="123">
        <v>0</v>
      </c>
      <c r="AL3306" s="25">
        <v>0</v>
      </c>
      <c r="AM3306" s="25">
        <v>0</v>
      </c>
      <c r="AN3306" s="25">
        <v>0</v>
      </c>
      <c r="AO3306" s="109"/>
      <c r="AP3306" s="25">
        <v>238.464</v>
      </c>
      <c r="AQ3306" s="25">
        <v>0</v>
      </c>
      <c r="AR3306" s="25">
        <v>0</v>
      </c>
      <c r="AS3306" s="25">
        <v>180.59800000000001</v>
      </c>
      <c r="AT3306" s="25">
        <v>0</v>
      </c>
      <c r="AU3306" s="25">
        <v>0</v>
      </c>
      <c r="AW3306" t="str">
        <f t="shared" si="265"/>
        <v>Lê Thu Huyền</v>
      </c>
      <c r="AX3306" s="27" t="str">
        <f t="shared" si="266"/>
        <v>Vũ Thị Thùy Lan</v>
      </c>
      <c r="AY3306" s="4" t="str">
        <f t="shared" si="267"/>
        <v>VIN+</v>
      </c>
    </row>
    <row r="3307" spans="1:51" outlineLevel="1" x14ac:dyDescent="0.25">
      <c r="A3307" s="4" t="s">
        <v>1104</v>
      </c>
      <c r="B3307" s="4" t="s">
        <v>797</v>
      </c>
      <c r="C3307" s="4" t="s">
        <v>5054</v>
      </c>
      <c r="D3307" s="11" t="s">
        <v>774</v>
      </c>
      <c r="E3307" s="32" t="s">
        <v>536</v>
      </c>
      <c r="F3307" s="11" t="s">
        <v>710</v>
      </c>
      <c r="G3307" s="35">
        <v>5291036</v>
      </c>
      <c r="H3307" s="4" t="s">
        <v>4569</v>
      </c>
      <c r="I3307" s="4"/>
      <c r="J3307" s="4"/>
      <c r="K3307" s="4"/>
      <c r="L3307" s="4"/>
      <c r="M3307" s="33"/>
      <c r="N3307" s="38"/>
      <c r="O3307" s="33"/>
      <c r="P3307" s="244">
        <f t="shared" si="264"/>
        <v>180.59800000000001</v>
      </c>
      <c r="Q3307" s="25"/>
      <c r="R3307" s="25"/>
      <c r="S3307" s="25"/>
      <c r="T3307" s="109"/>
      <c r="U3307" s="25"/>
      <c r="V3307" s="25"/>
      <c r="W3307" s="25"/>
      <c r="X3307" s="25">
        <v>0</v>
      </c>
      <c r="Y3307" s="25"/>
      <c r="Z3307" s="25">
        <v>0</v>
      </c>
      <c r="AA3307" s="109"/>
      <c r="AB3307" s="25">
        <v>0</v>
      </c>
      <c r="AC3307" s="25">
        <v>0</v>
      </c>
      <c r="AD3307" s="25">
        <v>0</v>
      </c>
      <c r="AE3307" s="25">
        <v>0</v>
      </c>
      <c r="AF3307" s="25">
        <v>0</v>
      </c>
      <c r="AG3307" s="25">
        <v>0</v>
      </c>
      <c r="AH3307" s="109"/>
      <c r="AI3307" s="25">
        <v>0</v>
      </c>
      <c r="AJ3307" s="25">
        <v>0</v>
      </c>
      <c r="AK3307" s="123">
        <v>0</v>
      </c>
      <c r="AL3307" s="25">
        <v>0</v>
      </c>
      <c r="AM3307" s="25">
        <v>0</v>
      </c>
      <c r="AN3307" s="25">
        <v>0</v>
      </c>
      <c r="AO3307" s="109"/>
      <c r="AP3307" s="25">
        <v>180.59800000000001</v>
      </c>
      <c r="AQ3307" s="25">
        <v>0</v>
      </c>
      <c r="AR3307" s="25">
        <v>0</v>
      </c>
      <c r="AS3307" s="25">
        <v>0</v>
      </c>
      <c r="AT3307" s="25">
        <v>0</v>
      </c>
      <c r="AU3307" s="25">
        <v>0</v>
      </c>
      <c r="AW3307" t="str">
        <f t="shared" si="265"/>
        <v>Lê Thu Huyền</v>
      </c>
      <c r="AX3307" s="27" t="str">
        <f t="shared" si="266"/>
        <v>Vũ Thị Thùy Lan</v>
      </c>
      <c r="AY3307" s="4" t="str">
        <f t="shared" si="267"/>
        <v>VIN+</v>
      </c>
    </row>
    <row r="3308" spans="1:51" outlineLevel="1" x14ac:dyDescent="0.25">
      <c r="A3308" s="4" t="s">
        <v>1104</v>
      </c>
      <c r="B3308" s="4" t="s">
        <v>797</v>
      </c>
      <c r="C3308" s="4" t="s">
        <v>5054</v>
      </c>
      <c r="D3308" s="11" t="s">
        <v>774</v>
      </c>
      <c r="E3308" s="32" t="s">
        <v>536</v>
      </c>
      <c r="F3308" s="11" t="s">
        <v>710</v>
      </c>
      <c r="G3308" s="35">
        <v>5135273</v>
      </c>
      <c r="H3308" s="4" t="s">
        <v>4570</v>
      </c>
      <c r="I3308" s="4"/>
      <c r="J3308" s="4"/>
      <c r="K3308" s="4"/>
      <c r="L3308" s="4"/>
      <c r="M3308" s="33"/>
      <c r="N3308" s="38"/>
      <c r="O3308" s="33"/>
      <c r="P3308" s="244">
        <f t="shared" si="264"/>
        <v>0</v>
      </c>
      <c r="Q3308" s="25"/>
      <c r="R3308" s="25"/>
      <c r="S3308" s="25"/>
      <c r="T3308" s="109"/>
      <c r="U3308" s="25"/>
      <c r="V3308" s="25"/>
      <c r="W3308" s="25"/>
      <c r="X3308" s="25">
        <v>0</v>
      </c>
      <c r="Y3308" s="25"/>
      <c r="Z3308" s="25">
        <v>0</v>
      </c>
      <c r="AA3308" s="109"/>
      <c r="AB3308" s="25">
        <v>0</v>
      </c>
      <c r="AC3308" s="25">
        <v>0</v>
      </c>
      <c r="AD3308" s="25">
        <v>0</v>
      </c>
      <c r="AE3308" s="25">
        <v>0</v>
      </c>
      <c r="AF3308" s="25">
        <v>0</v>
      </c>
      <c r="AG3308" s="25">
        <v>0</v>
      </c>
      <c r="AH3308" s="109"/>
      <c r="AI3308" s="25">
        <v>0</v>
      </c>
      <c r="AJ3308" s="25">
        <v>0</v>
      </c>
      <c r="AK3308" s="123">
        <v>0</v>
      </c>
      <c r="AL3308" s="25">
        <v>0</v>
      </c>
      <c r="AM3308" s="25">
        <v>0</v>
      </c>
      <c r="AN3308" s="25">
        <v>0</v>
      </c>
      <c r="AO3308" s="109"/>
      <c r="AP3308" s="25">
        <v>0</v>
      </c>
      <c r="AQ3308" s="25">
        <v>0</v>
      </c>
      <c r="AR3308" s="25">
        <v>0</v>
      </c>
      <c r="AS3308" s="25">
        <v>0</v>
      </c>
      <c r="AT3308" s="25">
        <v>0</v>
      </c>
      <c r="AU3308" s="25">
        <v>0</v>
      </c>
      <c r="AW3308" t="str">
        <f t="shared" si="265"/>
        <v>Lê Thu Huyền</v>
      </c>
      <c r="AX3308" s="27" t="str">
        <f t="shared" si="266"/>
        <v>Vũ Thị Thùy Lan</v>
      </c>
      <c r="AY3308" s="4" t="str">
        <f t="shared" si="267"/>
        <v>VIN+</v>
      </c>
    </row>
    <row r="3309" spans="1:51" outlineLevel="1" x14ac:dyDescent="0.25">
      <c r="A3309" s="4" t="s">
        <v>1104</v>
      </c>
      <c r="B3309" s="4" t="s">
        <v>797</v>
      </c>
      <c r="C3309" s="4" t="s">
        <v>5054</v>
      </c>
      <c r="D3309" s="11" t="s">
        <v>774</v>
      </c>
      <c r="E3309" s="32" t="s">
        <v>536</v>
      </c>
      <c r="F3309" s="11" t="s">
        <v>710</v>
      </c>
      <c r="G3309" s="35">
        <v>5332056</v>
      </c>
      <c r="H3309" s="4" t="s">
        <v>4571</v>
      </c>
      <c r="I3309" s="4"/>
      <c r="J3309" s="4"/>
      <c r="K3309" s="4"/>
      <c r="L3309" s="4"/>
      <c r="M3309" s="33"/>
      <c r="N3309" s="38"/>
      <c r="O3309" s="33"/>
      <c r="P3309" s="244">
        <f t="shared" si="264"/>
        <v>0</v>
      </c>
      <c r="Q3309" s="25"/>
      <c r="R3309" s="25"/>
      <c r="S3309" s="25"/>
      <c r="T3309" s="109"/>
      <c r="U3309" s="25"/>
      <c r="V3309" s="25"/>
      <c r="W3309" s="25"/>
      <c r="X3309" s="25">
        <v>0</v>
      </c>
      <c r="Y3309" s="25"/>
      <c r="Z3309" s="25">
        <v>0</v>
      </c>
      <c r="AA3309" s="109"/>
      <c r="AB3309" s="25">
        <v>0</v>
      </c>
      <c r="AC3309" s="25">
        <v>0</v>
      </c>
      <c r="AD3309" s="25">
        <v>0</v>
      </c>
      <c r="AE3309" s="25">
        <v>0</v>
      </c>
      <c r="AF3309" s="25">
        <v>0</v>
      </c>
      <c r="AG3309" s="25">
        <v>0</v>
      </c>
      <c r="AH3309" s="109"/>
      <c r="AI3309" s="25">
        <v>0</v>
      </c>
      <c r="AJ3309" s="25">
        <v>0</v>
      </c>
      <c r="AK3309" s="123">
        <v>0</v>
      </c>
      <c r="AL3309" s="25">
        <v>0</v>
      </c>
      <c r="AM3309" s="25">
        <v>0</v>
      </c>
      <c r="AN3309" s="25">
        <v>0</v>
      </c>
      <c r="AO3309" s="109"/>
      <c r="AP3309" s="25">
        <v>0</v>
      </c>
      <c r="AQ3309" s="25">
        <v>0</v>
      </c>
      <c r="AR3309" s="25">
        <v>0</v>
      </c>
      <c r="AS3309" s="25">
        <v>0</v>
      </c>
      <c r="AT3309" s="25">
        <v>0</v>
      </c>
      <c r="AU3309" s="25">
        <v>0</v>
      </c>
      <c r="AW3309" t="str">
        <f t="shared" si="265"/>
        <v>Lê Thu Huyền</v>
      </c>
      <c r="AX3309" s="27" t="str">
        <f t="shared" si="266"/>
        <v>Vũ Thị Thùy Lan</v>
      </c>
      <c r="AY3309" s="4" t="str">
        <f t="shared" si="267"/>
        <v>VIN+</v>
      </c>
    </row>
    <row r="3310" spans="1:51" outlineLevel="1" x14ac:dyDescent="0.25">
      <c r="A3310" s="4" t="s">
        <v>1104</v>
      </c>
      <c r="B3310" s="4" t="s">
        <v>797</v>
      </c>
      <c r="C3310" s="4" t="s">
        <v>5054</v>
      </c>
      <c r="D3310" s="11" t="s">
        <v>774</v>
      </c>
      <c r="E3310" s="32" t="s">
        <v>536</v>
      </c>
      <c r="F3310" s="11" t="s">
        <v>710</v>
      </c>
      <c r="G3310" s="35">
        <v>5271575</v>
      </c>
      <c r="H3310" s="4" t="s">
        <v>4572</v>
      </c>
      <c r="I3310" s="4"/>
      <c r="J3310" s="4"/>
      <c r="K3310" s="4"/>
      <c r="L3310" s="4"/>
      <c r="M3310" s="33"/>
      <c r="N3310" s="38"/>
      <c r="O3310" s="33"/>
      <c r="P3310" s="244">
        <f t="shared" si="264"/>
        <v>597.52099999999996</v>
      </c>
      <c r="Q3310" s="25"/>
      <c r="R3310" s="25"/>
      <c r="S3310" s="25"/>
      <c r="T3310" s="109"/>
      <c r="U3310" s="25"/>
      <c r="V3310" s="25"/>
      <c r="W3310" s="25"/>
      <c r="X3310" s="25">
        <v>0</v>
      </c>
      <c r="Y3310" s="25"/>
      <c r="Z3310" s="25">
        <v>0</v>
      </c>
      <c r="AA3310" s="109"/>
      <c r="AB3310" s="25">
        <v>0</v>
      </c>
      <c r="AC3310" s="25">
        <v>0</v>
      </c>
      <c r="AD3310" s="25">
        <v>0</v>
      </c>
      <c r="AE3310" s="25">
        <v>0</v>
      </c>
      <c r="AF3310" s="25">
        <v>0</v>
      </c>
      <c r="AG3310" s="25">
        <v>0</v>
      </c>
      <c r="AH3310" s="109"/>
      <c r="AI3310" s="25">
        <v>597.52099999999996</v>
      </c>
      <c r="AJ3310" s="25">
        <v>0</v>
      </c>
      <c r="AK3310" s="123">
        <v>0</v>
      </c>
      <c r="AL3310" s="25">
        <v>0</v>
      </c>
      <c r="AM3310" s="25">
        <v>0</v>
      </c>
      <c r="AN3310" s="25">
        <v>0</v>
      </c>
      <c r="AO3310" s="109"/>
      <c r="AP3310" s="25">
        <v>0</v>
      </c>
      <c r="AQ3310" s="25">
        <v>0</v>
      </c>
      <c r="AR3310" s="25">
        <v>0</v>
      </c>
      <c r="AS3310" s="25">
        <v>0</v>
      </c>
      <c r="AT3310" s="25">
        <v>0</v>
      </c>
      <c r="AU3310" s="25">
        <v>0</v>
      </c>
      <c r="AW3310" t="str">
        <f t="shared" si="265"/>
        <v>Lê Thu Huyền</v>
      </c>
      <c r="AX3310" s="27" t="str">
        <f t="shared" si="266"/>
        <v>Vũ Thị Thùy Lan</v>
      </c>
      <c r="AY3310" s="4" t="str">
        <f t="shared" si="267"/>
        <v>VIN+</v>
      </c>
    </row>
    <row r="3311" spans="1:51" outlineLevel="1" x14ac:dyDescent="0.25">
      <c r="A3311" s="4" t="s">
        <v>1104</v>
      </c>
      <c r="B3311" s="4" t="s">
        <v>797</v>
      </c>
      <c r="C3311" s="4" t="s">
        <v>5054</v>
      </c>
      <c r="D3311" s="11" t="s">
        <v>774</v>
      </c>
      <c r="E3311" s="32" t="s">
        <v>536</v>
      </c>
      <c r="F3311" s="11" t="s">
        <v>710</v>
      </c>
      <c r="G3311" s="35">
        <v>5139833</v>
      </c>
      <c r="H3311" s="4" t="s">
        <v>4573</v>
      </c>
      <c r="I3311" s="4"/>
      <c r="J3311" s="4"/>
      <c r="K3311" s="4"/>
      <c r="L3311" s="4"/>
      <c r="M3311" s="33"/>
      <c r="N3311" s="38"/>
      <c r="O3311" s="33"/>
      <c r="P3311" s="244">
        <f t="shared" si="264"/>
        <v>0</v>
      </c>
      <c r="Q3311" s="25"/>
      <c r="R3311" s="25"/>
      <c r="S3311" s="25"/>
      <c r="T3311" s="109"/>
      <c r="U3311" s="25"/>
      <c r="V3311" s="25"/>
      <c r="W3311" s="25"/>
      <c r="X3311" s="25">
        <v>0</v>
      </c>
      <c r="Y3311" s="25"/>
      <c r="Z3311" s="25">
        <v>0</v>
      </c>
      <c r="AA3311" s="109"/>
      <c r="AB3311" s="25">
        <v>0</v>
      </c>
      <c r="AC3311" s="25">
        <v>0</v>
      </c>
      <c r="AD3311" s="25">
        <v>0</v>
      </c>
      <c r="AE3311" s="25">
        <v>0</v>
      </c>
      <c r="AF3311" s="25">
        <v>0</v>
      </c>
      <c r="AG3311" s="25">
        <v>0</v>
      </c>
      <c r="AH3311" s="109"/>
      <c r="AI3311" s="25">
        <v>0</v>
      </c>
      <c r="AJ3311" s="25">
        <v>0</v>
      </c>
      <c r="AK3311" s="123">
        <v>0</v>
      </c>
      <c r="AL3311" s="25">
        <v>0</v>
      </c>
      <c r="AM3311" s="25">
        <v>0</v>
      </c>
      <c r="AN3311" s="25">
        <v>0</v>
      </c>
      <c r="AO3311" s="109"/>
      <c r="AP3311" s="25">
        <v>0</v>
      </c>
      <c r="AQ3311" s="25">
        <v>0</v>
      </c>
      <c r="AR3311" s="25">
        <v>0</v>
      </c>
      <c r="AS3311" s="25">
        <v>0</v>
      </c>
      <c r="AT3311" s="25">
        <v>0</v>
      </c>
      <c r="AU3311" s="25">
        <v>0</v>
      </c>
      <c r="AW3311" t="str">
        <f t="shared" si="265"/>
        <v>Lê Thu Huyền</v>
      </c>
      <c r="AX3311" s="27" t="str">
        <f t="shared" si="266"/>
        <v>Vũ Thị Thùy Lan</v>
      </c>
      <c r="AY3311" s="4" t="str">
        <f t="shared" si="267"/>
        <v>VIN+</v>
      </c>
    </row>
    <row r="3312" spans="1:51" outlineLevel="1" x14ac:dyDescent="0.25">
      <c r="A3312" s="4" t="s">
        <v>1104</v>
      </c>
      <c r="B3312" s="4" t="s">
        <v>797</v>
      </c>
      <c r="C3312" s="4" t="s">
        <v>5054</v>
      </c>
      <c r="D3312" s="11" t="s">
        <v>774</v>
      </c>
      <c r="E3312" s="32" t="s">
        <v>536</v>
      </c>
      <c r="F3312" s="11" t="s">
        <v>710</v>
      </c>
      <c r="G3312" s="35">
        <v>5279283</v>
      </c>
      <c r="H3312" s="4" t="s">
        <v>4574</v>
      </c>
      <c r="I3312" s="4"/>
      <c r="J3312" s="4"/>
      <c r="K3312" s="4"/>
      <c r="L3312" s="4"/>
      <c r="M3312" s="33"/>
      <c r="N3312" s="38"/>
      <c r="O3312" s="33"/>
      <c r="P3312" s="244">
        <f t="shared" si="264"/>
        <v>1139.482</v>
      </c>
      <c r="Q3312" s="25"/>
      <c r="R3312" s="25"/>
      <c r="S3312" s="25"/>
      <c r="T3312" s="109"/>
      <c r="U3312" s="25"/>
      <c r="V3312" s="25"/>
      <c r="W3312" s="25"/>
      <c r="X3312" s="25">
        <v>0</v>
      </c>
      <c r="Y3312" s="25"/>
      <c r="Z3312" s="25">
        <v>0</v>
      </c>
      <c r="AA3312" s="109"/>
      <c r="AB3312" s="25">
        <v>0</v>
      </c>
      <c r="AC3312" s="25">
        <v>0</v>
      </c>
      <c r="AD3312" s="25">
        <v>0</v>
      </c>
      <c r="AE3312" s="25">
        <v>0</v>
      </c>
      <c r="AF3312" s="25">
        <v>0</v>
      </c>
      <c r="AG3312" s="25">
        <v>0</v>
      </c>
      <c r="AH3312" s="109"/>
      <c r="AI3312" s="25">
        <v>1139.482</v>
      </c>
      <c r="AJ3312" s="25">
        <v>0</v>
      </c>
      <c r="AK3312" s="123">
        <v>0</v>
      </c>
      <c r="AL3312" s="25">
        <v>0</v>
      </c>
      <c r="AM3312" s="25">
        <v>0</v>
      </c>
      <c r="AN3312" s="25">
        <v>0</v>
      </c>
      <c r="AO3312" s="109"/>
      <c r="AP3312" s="25">
        <v>0</v>
      </c>
      <c r="AQ3312" s="25">
        <v>0</v>
      </c>
      <c r="AR3312" s="25">
        <v>0</v>
      </c>
      <c r="AS3312" s="25">
        <v>0</v>
      </c>
      <c r="AT3312" s="25">
        <v>0</v>
      </c>
      <c r="AU3312" s="25">
        <v>0</v>
      </c>
      <c r="AW3312" t="str">
        <f t="shared" si="265"/>
        <v>Lê Thu Huyền</v>
      </c>
      <c r="AX3312" s="27" t="str">
        <f t="shared" si="266"/>
        <v>Vũ Thị Thùy Lan</v>
      </c>
      <c r="AY3312" s="4" t="str">
        <f t="shared" si="267"/>
        <v>VIN+</v>
      </c>
    </row>
    <row r="3313" spans="1:51" outlineLevel="1" x14ac:dyDescent="0.25">
      <c r="A3313" s="4" t="s">
        <v>1104</v>
      </c>
      <c r="B3313" s="4" t="s">
        <v>797</v>
      </c>
      <c r="C3313" s="4" t="s">
        <v>5054</v>
      </c>
      <c r="D3313" s="11" t="s">
        <v>774</v>
      </c>
      <c r="E3313" s="32" t="s">
        <v>536</v>
      </c>
      <c r="F3313" s="11" t="s">
        <v>710</v>
      </c>
      <c r="G3313" s="35">
        <v>5276594</v>
      </c>
      <c r="H3313" s="4" t="s">
        <v>4575</v>
      </c>
      <c r="I3313" s="4"/>
      <c r="J3313" s="4"/>
      <c r="K3313" s="4"/>
      <c r="L3313" s="4"/>
      <c r="M3313" s="33"/>
      <c r="N3313" s="38"/>
      <c r="O3313" s="33"/>
      <c r="P3313" s="244">
        <f t="shared" si="264"/>
        <v>0</v>
      </c>
      <c r="Q3313" s="25"/>
      <c r="R3313" s="25"/>
      <c r="S3313" s="25"/>
      <c r="T3313" s="109"/>
      <c r="U3313" s="25"/>
      <c r="V3313" s="25"/>
      <c r="W3313" s="25"/>
      <c r="X3313" s="25">
        <v>0</v>
      </c>
      <c r="Y3313" s="25"/>
      <c r="Z3313" s="25">
        <v>0</v>
      </c>
      <c r="AA3313" s="109"/>
      <c r="AB3313" s="25">
        <v>0</v>
      </c>
      <c r="AC3313" s="25">
        <v>0</v>
      </c>
      <c r="AD3313" s="25">
        <v>0</v>
      </c>
      <c r="AE3313" s="25">
        <v>0</v>
      </c>
      <c r="AF3313" s="25">
        <v>0</v>
      </c>
      <c r="AG3313" s="25">
        <v>0</v>
      </c>
      <c r="AH3313" s="109"/>
      <c r="AI3313" s="25">
        <v>0</v>
      </c>
      <c r="AJ3313" s="25">
        <v>0</v>
      </c>
      <c r="AK3313" s="123">
        <v>0</v>
      </c>
      <c r="AL3313" s="25">
        <v>0</v>
      </c>
      <c r="AM3313" s="25">
        <v>0</v>
      </c>
      <c r="AN3313" s="25">
        <v>0</v>
      </c>
      <c r="AO3313" s="109"/>
      <c r="AP3313" s="25">
        <v>0</v>
      </c>
      <c r="AQ3313" s="25">
        <v>0</v>
      </c>
      <c r="AR3313" s="25">
        <v>0</v>
      </c>
      <c r="AS3313" s="25">
        <v>0</v>
      </c>
      <c r="AT3313" s="25">
        <v>0</v>
      </c>
      <c r="AU3313" s="25">
        <v>0</v>
      </c>
      <c r="AW3313" t="str">
        <f t="shared" si="265"/>
        <v>Lê Thu Huyền</v>
      </c>
      <c r="AX3313" s="27" t="str">
        <f t="shared" si="266"/>
        <v>Vũ Thị Thùy Lan</v>
      </c>
      <c r="AY3313" s="4" t="str">
        <f t="shared" si="267"/>
        <v>VIN+</v>
      </c>
    </row>
    <row r="3314" spans="1:51" outlineLevel="1" x14ac:dyDescent="0.25">
      <c r="A3314" s="4" t="s">
        <v>1104</v>
      </c>
      <c r="B3314" s="4" t="s">
        <v>797</v>
      </c>
      <c r="C3314" s="4" t="s">
        <v>5054</v>
      </c>
      <c r="D3314" s="11" t="s">
        <v>774</v>
      </c>
      <c r="E3314" s="32" t="s">
        <v>536</v>
      </c>
      <c r="F3314" s="11" t="s">
        <v>710</v>
      </c>
      <c r="G3314" s="35">
        <v>5272958</v>
      </c>
      <c r="H3314" s="4" t="s">
        <v>4576</v>
      </c>
      <c r="I3314" s="4"/>
      <c r="J3314" s="4"/>
      <c r="K3314" s="4"/>
      <c r="L3314" s="4"/>
      <c r="M3314" s="33"/>
      <c r="N3314" s="38"/>
      <c r="O3314" s="33"/>
      <c r="P3314" s="244">
        <f t="shared" si="264"/>
        <v>1204.5149999999999</v>
      </c>
      <c r="Q3314" s="25"/>
      <c r="R3314" s="25"/>
      <c r="S3314" s="25"/>
      <c r="T3314" s="109"/>
      <c r="U3314" s="25"/>
      <c r="V3314" s="25"/>
      <c r="W3314" s="25"/>
      <c r="X3314" s="25">
        <v>0</v>
      </c>
      <c r="Y3314" s="25"/>
      <c r="Z3314" s="25">
        <v>0</v>
      </c>
      <c r="AA3314" s="109"/>
      <c r="AB3314" s="25">
        <v>0</v>
      </c>
      <c r="AC3314" s="25">
        <v>0</v>
      </c>
      <c r="AD3314" s="25">
        <v>0</v>
      </c>
      <c r="AE3314" s="25">
        <v>0</v>
      </c>
      <c r="AF3314" s="25">
        <v>0</v>
      </c>
      <c r="AG3314" s="25">
        <v>0</v>
      </c>
      <c r="AH3314" s="109"/>
      <c r="AI3314" s="25">
        <v>597.52099999999996</v>
      </c>
      <c r="AJ3314" s="25">
        <v>0</v>
      </c>
      <c r="AK3314" s="123">
        <v>0</v>
      </c>
      <c r="AL3314" s="25">
        <v>0</v>
      </c>
      <c r="AM3314" s="25">
        <v>0</v>
      </c>
      <c r="AN3314" s="25">
        <v>0</v>
      </c>
      <c r="AO3314" s="109"/>
      <c r="AP3314" s="25">
        <v>0</v>
      </c>
      <c r="AQ3314" s="25">
        <v>0</v>
      </c>
      <c r="AR3314" s="25">
        <v>0</v>
      </c>
      <c r="AS3314" s="25">
        <v>0</v>
      </c>
      <c r="AT3314" s="25">
        <v>0</v>
      </c>
      <c r="AU3314" s="25">
        <v>606.99400000000003</v>
      </c>
      <c r="AW3314" t="str">
        <f t="shared" si="265"/>
        <v>Lê Thu Huyền</v>
      </c>
      <c r="AX3314" s="27" t="str">
        <f t="shared" si="266"/>
        <v>Vũ Thị Thùy Lan</v>
      </c>
      <c r="AY3314" s="4" t="str">
        <f t="shared" si="267"/>
        <v>VIN+</v>
      </c>
    </row>
    <row r="3315" spans="1:51" outlineLevel="1" x14ac:dyDescent="0.25">
      <c r="A3315" s="4" t="s">
        <v>1104</v>
      </c>
      <c r="B3315" s="4" t="s">
        <v>797</v>
      </c>
      <c r="C3315" s="4" t="s">
        <v>5054</v>
      </c>
      <c r="D3315" s="11" t="s">
        <v>774</v>
      </c>
      <c r="E3315" s="32" t="s">
        <v>536</v>
      </c>
      <c r="F3315" s="11" t="s">
        <v>710</v>
      </c>
      <c r="G3315" s="35">
        <v>5136573</v>
      </c>
      <c r="H3315" s="4" t="s">
        <v>4577</v>
      </c>
      <c r="I3315" s="4"/>
      <c r="J3315" s="4"/>
      <c r="K3315" s="4"/>
      <c r="L3315" s="4"/>
      <c r="M3315" s="33"/>
      <c r="N3315" s="38"/>
      <c r="O3315" s="33"/>
      <c r="P3315" s="244">
        <f t="shared" si="264"/>
        <v>238.464</v>
      </c>
      <c r="Q3315" s="25"/>
      <c r="R3315" s="25"/>
      <c r="S3315" s="25"/>
      <c r="T3315" s="109"/>
      <c r="U3315" s="25"/>
      <c r="V3315" s="25"/>
      <c r="W3315" s="25"/>
      <c r="X3315" s="25">
        <v>0</v>
      </c>
      <c r="Y3315" s="25"/>
      <c r="Z3315" s="25">
        <v>0</v>
      </c>
      <c r="AA3315" s="109"/>
      <c r="AB3315" s="25">
        <v>0</v>
      </c>
      <c r="AC3315" s="25">
        <v>0</v>
      </c>
      <c r="AD3315" s="25">
        <v>0</v>
      </c>
      <c r="AE3315" s="25">
        <v>0</v>
      </c>
      <c r="AF3315" s="25">
        <v>0</v>
      </c>
      <c r="AG3315" s="25">
        <v>0</v>
      </c>
      <c r="AH3315" s="109"/>
      <c r="AI3315" s="25">
        <v>238.464</v>
      </c>
      <c r="AJ3315" s="25">
        <v>0</v>
      </c>
      <c r="AK3315" s="123">
        <v>0</v>
      </c>
      <c r="AL3315" s="25">
        <v>0</v>
      </c>
      <c r="AM3315" s="25">
        <v>0</v>
      </c>
      <c r="AN3315" s="25">
        <v>0</v>
      </c>
      <c r="AO3315" s="109"/>
      <c r="AP3315" s="25">
        <v>0</v>
      </c>
      <c r="AQ3315" s="25">
        <v>0</v>
      </c>
      <c r="AR3315" s="25">
        <v>0</v>
      </c>
      <c r="AS3315" s="25">
        <v>0</v>
      </c>
      <c r="AT3315" s="25">
        <v>0</v>
      </c>
      <c r="AU3315" s="25">
        <v>0</v>
      </c>
      <c r="AW3315" t="str">
        <f t="shared" si="265"/>
        <v>Lê Thu Huyền</v>
      </c>
      <c r="AX3315" s="27" t="str">
        <f t="shared" si="266"/>
        <v>Vũ Thị Thùy Lan</v>
      </c>
      <c r="AY3315" s="4" t="str">
        <f t="shared" si="267"/>
        <v>VIN+</v>
      </c>
    </row>
    <row r="3316" spans="1:51" outlineLevel="1" x14ac:dyDescent="0.25">
      <c r="A3316" s="4" t="s">
        <v>1104</v>
      </c>
      <c r="B3316" s="4" t="s">
        <v>797</v>
      </c>
      <c r="C3316" s="4" t="s">
        <v>5054</v>
      </c>
      <c r="D3316" s="11" t="s">
        <v>774</v>
      </c>
      <c r="E3316" s="32" t="s">
        <v>536</v>
      </c>
      <c r="F3316" s="11" t="s">
        <v>710</v>
      </c>
      <c r="G3316" s="35">
        <v>5272965</v>
      </c>
      <c r="H3316" s="4" t="s">
        <v>4578</v>
      </c>
      <c r="I3316" s="4"/>
      <c r="J3316" s="4"/>
      <c r="K3316" s="4"/>
      <c r="L3316" s="4"/>
      <c r="M3316" s="33"/>
      <c r="N3316" s="38"/>
      <c r="O3316" s="33"/>
      <c r="P3316" s="244">
        <f t="shared" si="264"/>
        <v>238.464</v>
      </c>
      <c r="Q3316" s="25"/>
      <c r="R3316" s="25"/>
      <c r="S3316" s="25"/>
      <c r="T3316" s="109"/>
      <c r="U3316" s="25"/>
      <c r="V3316" s="25"/>
      <c r="W3316" s="25"/>
      <c r="X3316" s="25">
        <v>0</v>
      </c>
      <c r="Y3316" s="25"/>
      <c r="Z3316" s="25">
        <v>0</v>
      </c>
      <c r="AA3316" s="109"/>
      <c r="AB3316" s="25">
        <v>0</v>
      </c>
      <c r="AC3316" s="25">
        <v>0</v>
      </c>
      <c r="AD3316" s="25">
        <v>0</v>
      </c>
      <c r="AE3316" s="25">
        <v>0</v>
      </c>
      <c r="AF3316" s="25">
        <v>0</v>
      </c>
      <c r="AG3316" s="25">
        <v>0</v>
      </c>
      <c r="AH3316" s="109"/>
      <c r="AI3316" s="25">
        <v>0</v>
      </c>
      <c r="AJ3316" s="25">
        <v>0</v>
      </c>
      <c r="AK3316" s="123">
        <v>0</v>
      </c>
      <c r="AL3316" s="25">
        <v>0</v>
      </c>
      <c r="AM3316" s="25">
        <v>0</v>
      </c>
      <c r="AN3316" s="25">
        <v>0</v>
      </c>
      <c r="AO3316" s="109"/>
      <c r="AP3316" s="25">
        <v>238.464</v>
      </c>
      <c r="AQ3316" s="25">
        <v>0</v>
      </c>
      <c r="AR3316" s="25">
        <v>0</v>
      </c>
      <c r="AS3316" s="25">
        <v>0</v>
      </c>
      <c r="AT3316" s="25">
        <v>0</v>
      </c>
      <c r="AU3316" s="25">
        <v>0</v>
      </c>
      <c r="AW3316" t="str">
        <f t="shared" si="265"/>
        <v>Lê Thu Huyền</v>
      </c>
      <c r="AX3316" s="27" t="str">
        <f t="shared" si="266"/>
        <v>Vũ Thị Thùy Lan</v>
      </c>
      <c r="AY3316" s="4" t="str">
        <f t="shared" si="267"/>
        <v>VIN+</v>
      </c>
    </row>
    <row r="3317" spans="1:51" outlineLevel="1" x14ac:dyDescent="0.25">
      <c r="A3317" s="4" t="s">
        <v>1104</v>
      </c>
      <c r="B3317" s="4" t="s">
        <v>797</v>
      </c>
      <c r="C3317" s="4" t="s">
        <v>5054</v>
      </c>
      <c r="D3317" s="11" t="s">
        <v>774</v>
      </c>
      <c r="E3317" s="32" t="s">
        <v>536</v>
      </c>
      <c r="F3317" s="11" t="s">
        <v>710</v>
      </c>
      <c r="G3317" s="35">
        <v>5139352</v>
      </c>
      <c r="H3317" s="4" t="s">
        <v>4579</v>
      </c>
      <c r="I3317" s="4"/>
      <c r="J3317" s="4"/>
      <c r="K3317" s="4"/>
      <c r="L3317" s="4"/>
      <c r="M3317" s="33"/>
      <c r="N3317" s="38"/>
      <c r="O3317" s="33"/>
      <c r="P3317" s="244">
        <f t="shared" si="264"/>
        <v>359.05700000000002</v>
      </c>
      <c r="Q3317" s="25"/>
      <c r="R3317" s="25"/>
      <c r="S3317" s="25"/>
      <c r="T3317" s="109"/>
      <c r="U3317" s="25"/>
      <c r="V3317" s="25"/>
      <c r="W3317" s="25"/>
      <c r="X3317" s="25">
        <v>0</v>
      </c>
      <c r="Y3317" s="25"/>
      <c r="Z3317" s="25">
        <v>0</v>
      </c>
      <c r="AA3317" s="109"/>
      <c r="AB3317" s="25">
        <v>0</v>
      </c>
      <c r="AC3317" s="25">
        <v>0</v>
      </c>
      <c r="AD3317" s="25">
        <v>0</v>
      </c>
      <c r="AE3317" s="25">
        <v>0</v>
      </c>
      <c r="AF3317" s="25">
        <v>0</v>
      </c>
      <c r="AG3317" s="25">
        <v>0</v>
      </c>
      <c r="AH3317" s="109"/>
      <c r="AI3317" s="25">
        <v>0</v>
      </c>
      <c r="AJ3317" s="25">
        <v>0</v>
      </c>
      <c r="AK3317" s="123">
        <v>0</v>
      </c>
      <c r="AL3317" s="25">
        <v>0</v>
      </c>
      <c r="AM3317" s="25">
        <v>0</v>
      </c>
      <c r="AN3317" s="25">
        <v>0</v>
      </c>
      <c r="AO3317" s="109"/>
      <c r="AP3317" s="25">
        <v>359.05700000000002</v>
      </c>
      <c r="AQ3317" s="25">
        <v>0</v>
      </c>
      <c r="AR3317" s="25">
        <v>0</v>
      </c>
      <c r="AS3317" s="25">
        <v>0</v>
      </c>
      <c r="AT3317" s="25">
        <v>0</v>
      </c>
      <c r="AU3317" s="25">
        <v>0</v>
      </c>
      <c r="AW3317" t="str">
        <f t="shared" si="265"/>
        <v>Lê Thu Huyền</v>
      </c>
      <c r="AX3317" s="27" t="str">
        <f t="shared" si="266"/>
        <v>Vũ Thị Thùy Lan</v>
      </c>
      <c r="AY3317" s="4" t="str">
        <f t="shared" si="267"/>
        <v>VIN+</v>
      </c>
    </row>
    <row r="3318" spans="1:51" outlineLevel="1" x14ac:dyDescent="0.25">
      <c r="A3318" s="4" t="s">
        <v>1104</v>
      </c>
      <c r="B3318" s="4" t="s">
        <v>797</v>
      </c>
      <c r="C3318" s="4" t="s">
        <v>5054</v>
      </c>
      <c r="D3318" s="11" t="s">
        <v>774</v>
      </c>
      <c r="E3318" s="32" t="s">
        <v>536</v>
      </c>
      <c r="F3318" s="11" t="s">
        <v>710</v>
      </c>
      <c r="G3318" s="35">
        <v>5272017</v>
      </c>
      <c r="H3318" s="4" t="s">
        <v>4580</v>
      </c>
      <c r="I3318" s="4"/>
      <c r="J3318" s="4"/>
      <c r="K3318" s="4"/>
      <c r="L3318" s="4"/>
      <c r="M3318" s="33"/>
      <c r="N3318" s="38"/>
      <c r="O3318" s="33"/>
      <c r="P3318" s="244">
        <f t="shared" si="264"/>
        <v>0</v>
      </c>
      <c r="Q3318" s="25"/>
      <c r="R3318" s="25"/>
      <c r="S3318" s="25"/>
      <c r="T3318" s="109"/>
      <c r="U3318" s="25"/>
      <c r="V3318" s="25"/>
      <c r="W3318" s="25"/>
      <c r="X3318" s="25">
        <v>0</v>
      </c>
      <c r="Y3318" s="25"/>
      <c r="Z3318" s="25">
        <v>0</v>
      </c>
      <c r="AA3318" s="109"/>
      <c r="AB3318" s="25">
        <v>0</v>
      </c>
      <c r="AC3318" s="25">
        <v>0</v>
      </c>
      <c r="AD3318" s="25">
        <v>0</v>
      </c>
      <c r="AE3318" s="25">
        <v>0</v>
      </c>
      <c r="AF3318" s="25">
        <v>0</v>
      </c>
      <c r="AG3318" s="25">
        <v>0</v>
      </c>
      <c r="AH3318" s="109"/>
      <c r="AI3318" s="25">
        <v>0</v>
      </c>
      <c r="AJ3318" s="25">
        <v>0</v>
      </c>
      <c r="AK3318" s="123">
        <v>0</v>
      </c>
      <c r="AL3318" s="25">
        <v>0</v>
      </c>
      <c r="AM3318" s="25">
        <v>0</v>
      </c>
      <c r="AN3318" s="25">
        <v>0</v>
      </c>
      <c r="AO3318" s="109"/>
      <c r="AP3318" s="25">
        <v>0</v>
      </c>
      <c r="AQ3318" s="25">
        <v>0</v>
      </c>
      <c r="AR3318" s="25">
        <v>0</v>
      </c>
      <c r="AS3318" s="25">
        <v>0</v>
      </c>
      <c r="AT3318" s="25">
        <v>0</v>
      </c>
      <c r="AU3318" s="25">
        <v>0</v>
      </c>
      <c r="AW3318" t="str">
        <f t="shared" si="265"/>
        <v>Lê Thu Huyền</v>
      </c>
      <c r="AX3318" s="27" t="str">
        <f t="shared" si="266"/>
        <v>Vũ Thị Thùy Lan</v>
      </c>
      <c r="AY3318" s="4" t="str">
        <f t="shared" si="267"/>
        <v>VIN+</v>
      </c>
    </row>
    <row r="3319" spans="1:51" outlineLevel="1" x14ac:dyDescent="0.25">
      <c r="A3319" s="4" t="s">
        <v>1104</v>
      </c>
      <c r="B3319" s="4" t="s">
        <v>797</v>
      </c>
      <c r="C3319" s="4" t="s">
        <v>5054</v>
      </c>
      <c r="D3319" s="11" t="s">
        <v>774</v>
      </c>
      <c r="E3319" s="32" t="s">
        <v>536</v>
      </c>
      <c r="F3319" s="11" t="s">
        <v>710</v>
      </c>
      <c r="G3319" s="35">
        <v>5292765</v>
      </c>
      <c r="H3319" s="4" t="s">
        <v>4581</v>
      </c>
      <c r="I3319" s="4"/>
      <c r="J3319" s="4"/>
      <c r="K3319" s="4"/>
      <c r="L3319" s="4"/>
      <c r="M3319" s="33"/>
      <c r="N3319" s="38"/>
      <c r="O3319" s="33"/>
      <c r="P3319" s="244">
        <f t="shared" si="264"/>
        <v>1317.7739999999999</v>
      </c>
      <c r="Q3319" s="25"/>
      <c r="R3319" s="25"/>
      <c r="S3319" s="25"/>
      <c r="T3319" s="109"/>
      <c r="U3319" s="25"/>
      <c r="V3319" s="25"/>
      <c r="W3319" s="25"/>
      <c r="X3319" s="25">
        <v>0</v>
      </c>
      <c r="Y3319" s="25"/>
      <c r="Z3319" s="25">
        <v>0</v>
      </c>
      <c r="AA3319" s="109"/>
      <c r="AB3319" s="25">
        <v>0</v>
      </c>
      <c r="AC3319" s="25">
        <v>0</v>
      </c>
      <c r="AD3319" s="25">
        <v>0</v>
      </c>
      <c r="AE3319" s="25">
        <v>0</v>
      </c>
      <c r="AF3319" s="25">
        <v>0</v>
      </c>
      <c r="AG3319" s="25">
        <v>0</v>
      </c>
      <c r="AH3319" s="109"/>
      <c r="AI3319" s="25">
        <v>0</v>
      </c>
      <c r="AJ3319" s="25">
        <v>0</v>
      </c>
      <c r="AK3319" s="123">
        <v>0</v>
      </c>
      <c r="AL3319" s="25">
        <v>0</v>
      </c>
      <c r="AM3319" s="25">
        <v>0</v>
      </c>
      <c r="AN3319" s="25">
        <v>0</v>
      </c>
      <c r="AO3319" s="109"/>
      <c r="AP3319" s="25">
        <v>778.11900000000003</v>
      </c>
      <c r="AQ3319" s="25">
        <v>0</v>
      </c>
      <c r="AR3319" s="25">
        <v>0</v>
      </c>
      <c r="AS3319" s="25">
        <v>0</v>
      </c>
      <c r="AT3319" s="25">
        <v>539.65499999999997</v>
      </c>
      <c r="AU3319" s="25">
        <v>0</v>
      </c>
      <c r="AW3319" t="str">
        <f t="shared" si="265"/>
        <v>Lê Thu Huyền</v>
      </c>
      <c r="AX3319" s="27" t="str">
        <f t="shared" si="266"/>
        <v>Vũ Thị Thùy Lan</v>
      </c>
      <c r="AY3319" s="4" t="str">
        <f t="shared" si="267"/>
        <v>VIN+</v>
      </c>
    </row>
    <row r="3320" spans="1:51" outlineLevel="1" x14ac:dyDescent="0.25">
      <c r="A3320" s="4" t="s">
        <v>1104</v>
      </c>
      <c r="B3320" s="4" t="s">
        <v>797</v>
      </c>
      <c r="C3320" s="4" t="s">
        <v>5054</v>
      </c>
      <c r="D3320" s="11" t="s">
        <v>774</v>
      </c>
      <c r="E3320" s="32" t="s">
        <v>536</v>
      </c>
      <c r="F3320" s="11" t="s">
        <v>710</v>
      </c>
      <c r="G3320" s="35">
        <v>5139404</v>
      </c>
      <c r="H3320" s="4" t="s">
        <v>4582</v>
      </c>
      <c r="I3320" s="4"/>
      <c r="J3320" s="4"/>
      <c r="K3320" s="4"/>
      <c r="L3320" s="4"/>
      <c r="M3320" s="33"/>
      <c r="N3320" s="38"/>
      <c r="O3320" s="33"/>
      <c r="P3320" s="244">
        <f t="shared" si="264"/>
        <v>0</v>
      </c>
      <c r="Q3320" s="25"/>
      <c r="R3320" s="25"/>
      <c r="S3320" s="25"/>
      <c r="T3320" s="109"/>
      <c r="U3320" s="25"/>
      <c r="V3320" s="25"/>
      <c r="W3320" s="25"/>
      <c r="X3320" s="25">
        <v>0</v>
      </c>
      <c r="Y3320" s="25"/>
      <c r="Z3320" s="25">
        <v>0</v>
      </c>
      <c r="AA3320" s="109"/>
      <c r="AB3320" s="25">
        <v>0</v>
      </c>
      <c r="AC3320" s="25">
        <v>0</v>
      </c>
      <c r="AD3320" s="25">
        <v>0</v>
      </c>
      <c r="AE3320" s="25">
        <v>0</v>
      </c>
      <c r="AF3320" s="25">
        <v>0</v>
      </c>
      <c r="AG3320" s="25">
        <v>0</v>
      </c>
      <c r="AH3320" s="109"/>
      <c r="AI3320" s="25">
        <v>0</v>
      </c>
      <c r="AJ3320" s="25">
        <v>0</v>
      </c>
      <c r="AK3320" s="123">
        <v>0</v>
      </c>
      <c r="AL3320" s="25">
        <v>0</v>
      </c>
      <c r="AM3320" s="25">
        <v>0</v>
      </c>
      <c r="AN3320" s="25">
        <v>0</v>
      </c>
      <c r="AO3320" s="109"/>
      <c r="AP3320" s="25">
        <v>0</v>
      </c>
      <c r="AQ3320" s="25">
        <v>0</v>
      </c>
      <c r="AR3320" s="25">
        <v>0</v>
      </c>
      <c r="AS3320" s="25">
        <v>0</v>
      </c>
      <c r="AT3320" s="25">
        <v>0</v>
      </c>
      <c r="AU3320" s="25">
        <v>0</v>
      </c>
      <c r="AW3320" t="str">
        <f t="shared" si="265"/>
        <v>Lê Thu Huyền</v>
      </c>
      <c r="AX3320" s="27" t="str">
        <f t="shared" si="266"/>
        <v>Vũ Thị Thùy Lan</v>
      </c>
      <c r="AY3320" s="4" t="str">
        <f t="shared" si="267"/>
        <v>VIN+</v>
      </c>
    </row>
    <row r="3321" spans="1:51" outlineLevel="1" x14ac:dyDescent="0.25">
      <c r="A3321" s="4" t="s">
        <v>1104</v>
      </c>
      <c r="B3321" s="4" t="s">
        <v>797</v>
      </c>
      <c r="C3321" s="4" t="s">
        <v>5054</v>
      </c>
      <c r="D3321" s="11" t="s">
        <v>774</v>
      </c>
      <c r="E3321" s="32" t="s">
        <v>536</v>
      </c>
      <c r="F3321" s="11" t="s">
        <v>710</v>
      </c>
      <c r="G3321" s="35">
        <v>5297144</v>
      </c>
      <c r="H3321" s="4" t="s">
        <v>4583</v>
      </c>
      <c r="I3321" s="4"/>
      <c r="J3321" s="4"/>
      <c r="K3321" s="4"/>
      <c r="L3321" s="4"/>
      <c r="M3321" s="33"/>
      <c r="N3321" s="38"/>
      <c r="O3321" s="33"/>
      <c r="P3321" s="244">
        <f t="shared" si="264"/>
        <v>0</v>
      </c>
      <c r="Q3321" s="25"/>
      <c r="R3321" s="25"/>
      <c r="S3321" s="25"/>
      <c r="T3321" s="109"/>
      <c r="U3321" s="25"/>
      <c r="V3321" s="25"/>
      <c r="W3321" s="25"/>
      <c r="X3321" s="25">
        <v>0</v>
      </c>
      <c r="Y3321" s="25"/>
      <c r="Z3321" s="25">
        <v>0</v>
      </c>
      <c r="AA3321" s="109"/>
      <c r="AB3321" s="25">
        <v>0</v>
      </c>
      <c r="AC3321" s="25">
        <v>0</v>
      </c>
      <c r="AD3321" s="25">
        <v>0</v>
      </c>
      <c r="AE3321" s="25">
        <v>0</v>
      </c>
      <c r="AF3321" s="25">
        <v>0</v>
      </c>
      <c r="AG3321" s="25">
        <v>0</v>
      </c>
      <c r="AH3321" s="109"/>
      <c r="AI3321" s="25">
        <v>0</v>
      </c>
      <c r="AJ3321" s="25">
        <v>0</v>
      </c>
      <c r="AK3321" s="123">
        <v>0</v>
      </c>
      <c r="AL3321" s="25">
        <v>0</v>
      </c>
      <c r="AM3321" s="25">
        <v>0</v>
      </c>
      <c r="AN3321" s="25">
        <v>0</v>
      </c>
      <c r="AO3321" s="109"/>
      <c r="AP3321" s="25">
        <v>0</v>
      </c>
      <c r="AQ3321" s="25">
        <v>0</v>
      </c>
      <c r="AR3321" s="25">
        <v>0</v>
      </c>
      <c r="AS3321" s="25">
        <v>0</v>
      </c>
      <c r="AT3321" s="25">
        <v>0</v>
      </c>
      <c r="AU3321" s="25">
        <v>0</v>
      </c>
      <c r="AW3321" t="str">
        <f t="shared" si="265"/>
        <v>Lê Thu Huyền</v>
      </c>
      <c r="AX3321" s="27" t="str">
        <f t="shared" si="266"/>
        <v>Vũ Thị Thùy Lan</v>
      </c>
      <c r="AY3321" s="4" t="str">
        <f t="shared" si="267"/>
        <v>VIN+</v>
      </c>
    </row>
    <row r="3322" spans="1:51" outlineLevel="1" x14ac:dyDescent="0.25">
      <c r="A3322" s="4" t="s">
        <v>1104</v>
      </c>
      <c r="B3322" s="4" t="s">
        <v>797</v>
      </c>
      <c r="C3322" s="4" t="s">
        <v>5054</v>
      </c>
      <c r="D3322" s="11" t="s">
        <v>774</v>
      </c>
      <c r="E3322" s="32" t="s">
        <v>536</v>
      </c>
      <c r="F3322" s="11" t="s">
        <v>710</v>
      </c>
      <c r="G3322" s="35">
        <v>5277403</v>
      </c>
      <c r="H3322" s="4" t="s">
        <v>4584</v>
      </c>
      <c r="I3322" s="4"/>
      <c r="J3322" s="4"/>
      <c r="K3322" s="4"/>
      <c r="L3322" s="4"/>
      <c r="M3322" s="33"/>
      <c r="N3322" s="38"/>
      <c r="O3322" s="33"/>
      <c r="P3322" s="244">
        <f t="shared" si="264"/>
        <v>0</v>
      </c>
      <c r="Q3322" s="25"/>
      <c r="R3322" s="25"/>
      <c r="S3322" s="25"/>
      <c r="T3322" s="109"/>
      <c r="U3322" s="25"/>
      <c r="V3322" s="25"/>
      <c r="W3322" s="25"/>
      <c r="X3322" s="25">
        <v>0</v>
      </c>
      <c r="Y3322" s="25"/>
      <c r="Z3322" s="25">
        <v>0</v>
      </c>
      <c r="AA3322" s="109"/>
      <c r="AB3322" s="25">
        <v>0</v>
      </c>
      <c r="AC3322" s="25">
        <v>0</v>
      </c>
      <c r="AD3322" s="25">
        <v>0</v>
      </c>
      <c r="AE3322" s="25">
        <v>0</v>
      </c>
      <c r="AF3322" s="25">
        <v>0</v>
      </c>
      <c r="AG3322" s="25">
        <v>0</v>
      </c>
      <c r="AH3322" s="109"/>
      <c r="AI3322" s="25">
        <v>0</v>
      </c>
      <c r="AJ3322" s="25">
        <v>0</v>
      </c>
      <c r="AK3322" s="123">
        <v>0</v>
      </c>
      <c r="AL3322" s="25">
        <v>0</v>
      </c>
      <c r="AM3322" s="25">
        <v>0</v>
      </c>
      <c r="AN3322" s="25">
        <v>0</v>
      </c>
      <c r="AO3322" s="109"/>
      <c r="AP3322" s="25">
        <v>0</v>
      </c>
      <c r="AQ3322" s="25">
        <v>0</v>
      </c>
      <c r="AR3322" s="25">
        <v>0</v>
      </c>
      <c r="AS3322" s="25">
        <v>0</v>
      </c>
      <c r="AT3322" s="25">
        <v>0</v>
      </c>
      <c r="AU3322" s="25">
        <v>0</v>
      </c>
      <c r="AW3322" t="str">
        <f t="shared" si="265"/>
        <v>Lê Thu Huyền</v>
      </c>
      <c r="AX3322" s="27" t="str">
        <f t="shared" si="266"/>
        <v>Vũ Thị Thùy Lan</v>
      </c>
      <c r="AY3322" s="4" t="str">
        <f t="shared" si="267"/>
        <v>VIN+</v>
      </c>
    </row>
    <row r="3323" spans="1:51" outlineLevel="1" x14ac:dyDescent="0.25">
      <c r="A3323" s="4" t="s">
        <v>1104</v>
      </c>
      <c r="B3323" s="4" t="s">
        <v>797</v>
      </c>
      <c r="C3323" s="4" t="s">
        <v>5054</v>
      </c>
      <c r="D3323" s="11" t="s">
        <v>774</v>
      </c>
      <c r="E3323" s="32" t="s">
        <v>536</v>
      </c>
      <c r="F3323" s="11" t="s">
        <v>710</v>
      </c>
      <c r="G3323" s="35">
        <v>5300192</v>
      </c>
      <c r="H3323" s="4" t="s">
        <v>4585</v>
      </c>
      <c r="I3323" s="4"/>
      <c r="J3323" s="4"/>
      <c r="K3323" s="4"/>
      <c r="L3323" s="4"/>
      <c r="M3323" s="33"/>
      <c r="N3323" s="38"/>
      <c r="O3323" s="33"/>
      <c r="P3323" s="244">
        <f t="shared" si="264"/>
        <v>0</v>
      </c>
      <c r="Q3323" s="25"/>
      <c r="R3323" s="25"/>
      <c r="S3323" s="25"/>
      <c r="T3323" s="109"/>
      <c r="U3323" s="25"/>
      <c r="V3323" s="25"/>
      <c r="W3323" s="25"/>
      <c r="X3323" s="25">
        <v>0</v>
      </c>
      <c r="Y3323" s="25"/>
      <c r="Z3323" s="25">
        <v>0</v>
      </c>
      <c r="AA3323" s="109"/>
      <c r="AB3323" s="25">
        <v>0</v>
      </c>
      <c r="AC3323" s="25">
        <v>0</v>
      </c>
      <c r="AD3323" s="25">
        <v>0</v>
      </c>
      <c r="AE3323" s="25">
        <v>0</v>
      </c>
      <c r="AF3323" s="25">
        <v>0</v>
      </c>
      <c r="AG3323" s="25">
        <v>0</v>
      </c>
      <c r="AH3323" s="109"/>
      <c r="AI3323" s="25">
        <v>0</v>
      </c>
      <c r="AJ3323" s="25">
        <v>0</v>
      </c>
      <c r="AK3323" s="123">
        <v>0</v>
      </c>
      <c r="AL3323" s="25">
        <v>0</v>
      </c>
      <c r="AM3323" s="25">
        <v>0</v>
      </c>
      <c r="AN3323" s="25">
        <v>0</v>
      </c>
      <c r="AO3323" s="109"/>
      <c r="AP3323" s="25">
        <v>0</v>
      </c>
      <c r="AQ3323" s="25">
        <v>0</v>
      </c>
      <c r="AR3323" s="25">
        <v>0</v>
      </c>
      <c r="AS3323" s="25">
        <v>0</v>
      </c>
      <c r="AT3323" s="25">
        <v>0</v>
      </c>
      <c r="AU3323" s="25">
        <v>0</v>
      </c>
      <c r="AW3323" t="str">
        <f t="shared" si="265"/>
        <v>Lê Thu Huyền</v>
      </c>
      <c r="AX3323" s="27" t="str">
        <f t="shared" si="266"/>
        <v>Vũ Thị Thùy Lan</v>
      </c>
      <c r="AY3323" s="4" t="str">
        <f t="shared" si="267"/>
        <v>VIN+</v>
      </c>
    </row>
    <row r="3324" spans="1:51" outlineLevel="1" x14ac:dyDescent="0.25">
      <c r="A3324" s="4" t="s">
        <v>1104</v>
      </c>
      <c r="B3324" s="4" t="s">
        <v>797</v>
      </c>
      <c r="C3324" s="4" t="s">
        <v>5054</v>
      </c>
      <c r="D3324" s="11" t="s">
        <v>774</v>
      </c>
      <c r="E3324" s="32" t="s">
        <v>536</v>
      </c>
      <c r="F3324" s="11" t="s">
        <v>710</v>
      </c>
      <c r="G3324" s="35">
        <v>5290549</v>
      </c>
      <c r="H3324" s="4" t="s">
        <v>4586</v>
      </c>
      <c r="I3324" s="4"/>
      <c r="J3324" s="4"/>
      <c r="K3324" s="4"/>
      <c r="L3324" s="4"/>
      <c r="M3324" s="33"/>
      <c r="N3324" s="38"/>
      <c r="O3324" s="33"/>
      <c r="P3324" s="244">
        <f t="shared" si="264"/>
        <v>0</v>
      </c>
      <c r="Q3324" s="25"/>
      <c r="R3324" s="25"/>
      <c r="S3324" s="25"/>
      <c r="T3324" s="109"/>
      <c r="U3324" s="25"/>
      <c r="V3324" s="25"/>
      <c r="W3324" s="25"/>
      <c r="X3324" s="25">
        <v>0</v>
      </c>
      <c r="Y3324" s="25"/>
      <c r="Z3324" s="25">
        <v>0</v>
      </c>
      <c r="AA3324" s="109"/>
      <c r="AB3324" s="25">
        <v>0</v>
      </c>
      <c r="AC3324" s="25">
        <v>0</v>
      </c>
      <c r="AD3324" s="25">
        <v>0</v>
      </c>
      <c r="AE3324" s="25">
        <v>0</v>
      </c>
      <c r="AF3324" s="25">
        <v>0</v>
      </c>
      <c r="AG3324" s="25">
        <v>0</v>
      </c>
      <c r="AH3324" s="109"/>
      <c r="AI3324" s="25">
        <v>0</v>
      </c>
      <c r="AJ3324" s="25">
        <v>0</v>
      </c>
      <c r="AK3324" s="123">
        <v>0</v>
      </c>
      <c r="AL3324" s="25">
        <v>0</v>
      </c>
      <c r="AM3324" s="25">
        <v>0</v>
      </c>
      <c r="AN3324" s="25">
        <v>0</v>
      </c>
      <c r="AO3324" s="109"/>
      <c r="AP3324" s="25">
        <v>0</v>
      </c>
      <c r="AQ3324" s="25">
        <v>0</v>
      </c>
      <c r="AR3324" s="25">
        <v>0</v>
      </c>
      <c r="AS3324" s="25">
        <v>0</v>
      </c>
      <c r="AT3324" s="25">
        <v>0</v>
      </c>
      <c r="AU3324" s="25">
        <v>0</v>
      </c>
      <c r="AW3324" t="str">
        <f t="shared" si="265"/>
        <v>Lê Thu Huyền</v>
      </c>
      <c r="AX3324" s="27" t="str">
        <f t="shared" si="266"/>
        <v>Vũ Thị Thùy Lan</v>
      </c>
      <c r="AY3324" s="4" t="str">
        <f t="shared" si="267"/>
        <v>VIN+</v>
      </c>
    </row>
    <row r="3325" spans="1:51" outlineLevel="1" x14ac:dyDescent="0.25">
      <c r="A3325" s="4" t="s">
        <v>1104</v>
      </c>
      <c r="B3325" s="4" t="s">
        <v>797</v>
      </c>
      <c r="C3325" s="4" t="s">
        <v>5054</v>
      </c>
      <c r="D3325" s="11" t="s">
        <v>774</v>
      </c>
      <c r="E3325" s="32" t="s">
        <v>536</v>
      </c>
      <c r="F3325" s="11" t="s">
        <v>710</v>
      </c>
      <c r="G3325" s="35">
        <v>5139321</v>
      </c>
      <c r="H3325" s="4" t="s">
        <v>4587</v>
      </c>
      <c r="I3325" s="4"/>
      <c r="J3325" s="4"/>
      <c r="K3325" s="4"/>
      <c r="L3325" s="4"/>
      <c r="M3325" s="33"/>
      <c r="N3325" s="38"/>
      <c r="O3325" s="33"/>
      <c r="P3325" s="244">
        <f t="shared" si="264"/>
        <v>238.464</v>
      </c>
      <c r="Q3325" s="25"/>
      <c r="R3325" s="25"/>
      <c r="S3325" s="25"/>
      <c r="T3325" s="109"/>
      <c r="U3325" s="25"/>
      <c r="V3325" s="25"/>
      <c r="W3325" s="25"/>
      <c r="X3325" s="25">
        <v>0</v>
      </c>
      <c r="Y3325" s="25"/>
      <c r="Z3325" s="25">
        <v>0</v>
      </c>
      <c r="AA3325" s="109"/>
      <c r="AB3325" s="25">
        <v>0</v>
      </c>
      <c r="AC3325" s="25">
        <v>0</v>
      </c>
      <c r="AD3325" s="25">
        <v>0</v>
      </c>
      <c r="AE3325" s="25">
        <v>0</v>
      </c>
      <c r="AF3325" s="25">
        <v>0</v>
      </c>
      <c r="AG3325" s="25">
        <v>0</v>
      </c>
      <c r="AH3325" s="109"/>
      <c r="AI3325" s="25">
        <v>238.464</v>
      </c>
      <c r="AJ3325" s="25">
        <v>0</v>
      </c>
      <c r="AK3325" s="123">
        <v>0</v>
      </c>
      <c r="AL3325" s="25">
        <v>0</v>
      </c>
      <c r="AM3325" s="25">
        <v>0</v>
      </c>
      <c r="AN3325" s="25">
        <v>0</v>
      </c>
      <c r="AO3325" s="109"/>
      <c r="AP3325" s="25">
        <v>0</v>
      </c>
      <c r="AQ3325" s="25">
        <v>0</v>
      </c>
      <c r="AR3325" s="25">
        <v>0</v>
      </c>
      <c r="AS3325" s="25">
        <v>0</v>
      </c>
      <c r="AT3325" s="25">
        <v>0</v>
      </c>
      <c r="AU3325" s="25">
        <v>0</v>
      </c>
      <c r="AW3325" t="str">
        <f t="shared" si="265"/>
        <v>Lê Thu Huyền</v>
      </c>
      <c r="AX3325" s="27" t="str">
        <f t="shared" si="266"/>
        <v>Vũ Thị Thùy Lan</v>
      </c>
      <c r="AY3325" s="4" t="str">
        <f t="shared" si="267"/>
        <v>VIN+</v>
      </c>
    </row>
    <row r="3326" spans="1:51" outlineLevel="1" x14ac:dyDescent="0.25">
      <c r="A3326" s="4" t="s">
        <v>1104</v>
      </c>
      <c r="B3326" s="4" t="s">
        <v>797</v>
      </c>
      <c r="C3326" s="4" t="s">
        <v>5054</v>
      </c>
      <c r="D3326" s="11" t="s">
        <v>774</v>
      </c>
      <c r="E3326" s="32" t="s">
        <v>536</v>
      </c>
      <c r="F3326" s="11" t="s">
        <v>710</v>
      </c>
      <c r="G3326" s="35">
        <v>5139840</v>
      </c>
      <c r="H3326" s="4" t="s">
        <v>4588</v>
      </c>
      <c r="I3326" s="4"/>
      <c r="J3326" s="4"/>
      <c r="K3326" s="4"/>
      <c r="L3326" s="4"/>
      <c r="M3326" s="33"/>
      <c r="N3326" s="38"/>
      <c r="O3326" s="33"/>
      <c r="P3326" s="244">
        <f t="shared" si="264"/>
        <v>541.96100000000001</v>
      </c>
      <c r="Q3326" s="25"/>
      <c r="R3326" s="25"/>
      <c r="S3326" s="25"/>
      <c r="T3326" s="109"/>
      <c r="U3326" s="25"/>
      <c r="V3326" s="25"/>
      <c r="W3326" s="25"/>
      <c r="X3326" s="25">
        <v>0</v>
      </c>
      <c r="Y3326" s="25"/>
      <c r="Z3326" s="25">
        <v>0</v>
      </c>
      <c r="AA3326" s="109"/>
      <c r="AB3326" s="25">
        <v>0</v>
      </c>
      <c r="AC3326" s="25">
        <v>0</v>
      </c>
      <c r="AD3326" s="25">
        <v>0</v>
      </c>
      <c r="AE3326" s="25">
        <v>0</v>
      </c>
      <c r="AF3326" s="25">
        <v>0</v>
      </c>
      <c r="AG3326" s="25">
        <v>0</v>
      </c>
      <c r="AH3326" s="109"/>
      <c r="AI3326" s="25">
        <v>238.464</v>
      </c>
      <c r="AJ3326" s="25">
        <v>0</v>
      </c>
      <c r="AK3326" s="123">
        <v>0</v>
      </c>
      <c r="AL3326" s="25">
        <v>0</v>
      </c>
      <c r="AM3326" s="25">
        <v>0</v>
      </c>
      <c r="AN3326" s="25">
        <v>0</v>
      </c>
      <c r="AO3326" s="109"/>
      <c r="AP3326" s="25">
        <v>0</v>
      </c>
      <c r="AQ3326" s="25">
        <v>0</v>
      </c>
      <c r="AR3326" s="25">
        <v>0</v>
      </c>
      <c r="AS3326" s="25">
        <v>303.49700000000001</v>
      </c>
      <c r="AT3326" s="25">
        <v>0</v>
      </c>
      <c r="AU3326" s="25">
        <v>0</v>
      </c>
      <c r="AW3326" t="str">
        <f t="shared" si="265"/>
        <v>Lê Thu Huyền</v>
      </c>
      <c r="AX3326" s="27" t="str">
        <f t="shared" si="266"/>
        <v>Vũ Thị Thùy Lan</v>
      </c>
      <c r="AY3326" s="4" t="str">
        <f t="shared" si="267"/>
        <v>VIN+</v>
      </c>
    </row>
    <row r="3327" spans="1:51" outlineLevel="1" x14ac:dyDescent="0.25">
      <c r="A3327" s="4" t="s">
        <v>1104</v>
      </c>
      <c r="B3327" s="4" t="s">
        <v>797</v>
      </c>
      <c r="C3327" s="4" t="s">
        <v>5054</v>
      </c>
      <c r="D3327" s="11" t="s">
        <v>774</v>
      </c>
      <c r="E3327" s="32" t="s">
        <v>536</v>
      </c>
      <c r="F3327" s="11" t="s">
        <v>710</v>
      </c>
      <c r="G3327" s="35">
        <v>5290068</v>
      </c>
      <c r="H3327" s="4" t="s">
        <v>4589</v>
      </c>
      <c r="I3327" s="4"/>
      <c r="J3327" s="4"/>
      <c r="K3327" s="4"/>
      <c r="L3327" s="4"/>
      <c r="M3327" s="33"/>
      <c r="N3327" s="38"/>
      <c r="O3327" s="33"/>
      <c r="P3327" s="244">
        <f t="shared" si="264"/>
        <v>359.05700000000002</v>
      </c>
      <c r="Q3327" s="25"/>
      <c r="R3327" s="25"/>
      <c r="S3327" s="25"/>
      <c r="T3327" s="109"/>
      <c r="U3327" s="25"/>
      <c r="V3327" s="25"/>
      <c r="W3327" s="25"/>
      <c r="X3327" s="25">
        <v>0</v>
      </c>
      <c r="Y3327" s="25"/>
      <c r="Z3327" s="25">
        <v>0</v>
      </c>
      <c r="AA3327" s="109"/>
      <c r="AB3327" s="25">
        <v>0</v>
      </c>
      <c r="AC3327" s="25">
        <v>0</v>
      </c>
      <c r="AD3327" s="25">
        <v>0</v>
      </c>
      <c r="AE3327" s="25">
        <v>0</v>
      </c>
      <c r="AF3327" s="25">
        <v>0</v>
      </c>
      <c r="AG3327" s="25">
        <v>0</v>
      </c>
      <c r="AH3327" s="109"/>
      <c r="AI3327" s="25">
        <v>0</v>
      </c>
      <c r="AJ3327" s="25">
        <v>0</v>
      </c>
      <c r="AK3327" s="123">
        <v>0</v>
      </c>
      <c r="AL3327" s="25">
        <v>0</v>
      </c>
      <c r="AM3327" s="25">
        <v>0</v>
      </c>
      <c r="AN3327" s="25">
        <v>0</v>
      </c>
      <c r="AO3327" s="109"/>
      <c r="AP3327" s="25">
        <v>359.05700000000002</v>
      </c>
      <c r="AQ3327" s="25">
        <v>0</v>
      </c>
      <c r="AR3327" s="25">
        <v>0</v>
      </c>
      <c r="AS3327" s="25">
        <v>0</v>
      </c>
      <c r="AT3327" s="25">
        <v>0</v>
      </c>
      <c r="AU3327" s="25">
        <v>0</v>
      </c>
      <c r="AW3327" t="str">
        <f t="shared" si="265"/>
        <v>Lê Thu Huyền</v>
      </c>
      <c r="AX3327" s="27" t="str">
        <f t="shared" si="266"/>
        <v>Vũ Thị Thùy Lan</v>
      </c>
      <c r="AY3327" s="4" t="str">
        <f t="shared" si="267"/>
        <v>VIN+</v>
      </c>
    </row>
    <row r="3328" spans="1:51" outlineLevel="1" x14ac:dyDescent="0.25">
      <c r="A3328" s="4" t="s">
        <v>1104</v>
      </c>
      <c r="B3328" s="4" t="s">
        <v>797</v>
      </c>
      <c r="C3328" s="4" t="s">
        <v>5054</v>
      </c>
      <c r="D3328" s="11" t="s">
        <v>774</v>
      </c>
      <c r="E3328" s="32" t="s">
        <v>536</v>
      </c>
      <c r="F3328" s="11" t="s">
        <v>710</v>
      </c>
      <c r="G3328" s="35">
        <v>5293373</v>
      </c>
      <c r="H3328" s="4" t="s">
        <v>4590</v>
      </c>
      <c r="I3328" s="4"/>
      <c r="J3328" s="4"/>
      <c r="K3328" s="4"/>
      <c r="L3328" s="4"/>
      <c r="M3328" s="33"/>
      <c r="N3328" s="38"/>
      <c r="O3328" s="33"/>
      <c r="P3328" s="244">
        <f t="shared" si="264"/>
        <v>359.05700000000002</v>
      </c>
      <c r="Q3328" s="25"/>
      <c r="R3328" s="25"/>
      <c r="S3328" s="25"/>
      <c r="T3328" s="109"/>
      <c r="U3328" s="25"/>
      <c r="V3328" s="25"/>
      <c r="W3328" s="25"/>
      <c r="X3328" s="25">
        <v>0</v>
      </c>
      <c r="Y3328" s="25"/>
      <c r="Z3328" s="25">
        <v>0</v>
      </c>
      <c r="AA3328" s="109"/>
      <c r="AB3328" s="25">
        <v>0</v>
      </c>
      <c r="AC3328" s="25">
        <v>0</v>
      </c>
      <c r="AD3328" s="25">
        <v>0</v>
      </c>
      <c r="AE3328" s="25">
        <v>0</v>
      </c>
      <c r="AF3328" s="25">
        <v>0</v>
      </c>
      <c r="AG3328" s="25">
        <v>0</v>
      </c>
      <c r="AH3328" s="109"/>
      <c r="AI3328" s="25">
        <v>0</v>
      </c>
      <c r="AJ3328" s="25">
        <v>0</v>
      </c>
      <c r="AK3328" s="123">
        <v>0</v>
      </c>
      <c r="AL3328" s="25">
        <v>0</v>
      </c>
      <c r="AM3328" s="25">
        <v>0</v>
      </c>
      <c r="AN3328" s="25">
        <v>0</v>
      </c>
      <c r="AO3328" s="109"/>
      <c r="AP3328" s="25">
        <v>359.05700000000002</v>
      </c>
      <c r="AQ3328" s="25">
        <v>0</v>
      </c>
      <c r="AR3328" s="25">
        <v>0</v>
      </c>
      <c r="AS3328" s="25">
        <v>0</v>
      </c>
      <c r="AT3328" s="25">
        <v>0</v>
      </c>
      <c r="AU3328" s="25">
        <v>0</v>
      </c>
      <c r="AW3328" t="str">
        <f t="shared" si="265"/>
        <v>Lê Thu Huyền</v>
      </c>
      <c r="AX3328" s="27" t="str">
        <f t="shared" si="266"/>
        <v>Vũ Thị Thùy Lan</v>
      </c>
      <c r="AY3328" s="4" t="str">
        <f t="shared" si="267"/>
        <v>VIN+</v>
      </c>
    </row>
    <row r="3329" spans="1:51" outlineLevel="1" x14ac:dyDescent="0.25">
      <c r="A3329" s="4" t="s">
        <v>1104</v>
      </c>
      <c r="B3329" s="4" t="s">
        <v>797</v>
      </c>
      <c r="C3329" s="4" t="s">
        <v>5054</v>
      </c>
      <c r="D3329" s="11" t="s">
        <v>774</v>
      </c>
      <c r="E3329" s="32" t="s">
        <v>536</v>
      </c>
      <c r="F3329" s="11" t="s">
        <v>710</v>
      </c>
      <c r="G3329" s="35">
        <v>5333301</v>
      </c>
      <c r="H3329" s="4" t="s">
        <v>4591</v>
      </c>
      <c r="I3329" s="4"/>
      <c r="J3329" s="4"/>
      <c r="K3329" s="4"/>
      <c r="L3329" s="4"/>
      <c r="M3329" s="33"/>
      <c r="N3329" s="38"/>
      <c r="O3329" s="33"/>
      <c r="P3329" s="244">
        <f t="shared" si="264"/>
        <v>238.464</v>
      </c>
      <c r="Q3329" s="25"/>
      <c r="R3329" s="25"/>
      <c r="S3329" s="25"/>
      <c r="T3329" s="109"/>
      <c r="U3329" s="25"/>
      <c r="V3329" s="25"/>
      <c r="W3329" s="25"/>
      <c r="X3329" s="25">
        <v>0</v>
      </c>
      <c r="Y3329" s="25"/>
      <c r="Z3329" s="25">
        <v>0</v>
      </c>
      <c r="AA3329" s="109"/>
      <c r="AB3329" s="25">
        <v>0</v>
      </c>
      <c r="AC3329" s="25">
        <v>0</v>
      </c>
      <c r="AD3329" s="25">
        <v>0</v>
      </c>
      <c r="AE3329" s="25">
        <v>0</v>
      </c>
      <c r="AF3329" s="25">
        <v>0</v>
      </c>
      <c r="AG3329" s="25">
        <v>0</v>
      </c>
      <c r="AH3329" s="109"/>
      <c r="AI3329" s="25">
        <v>0</v>
      </c>
      <c r="AJ3329" s="25">
        <v>0</v>
      </c>
      <c r="AK3329" s="123">
        <v>0</v>
      </c>
      <c r="AL3329" s="25">
        <v>0</v>
      </c>
      <c r="AM3329" s="25">
        <v>0</v>
      </c>
      <c r="AN3329" s="25">
        <v>0</v>
      </c>
      <c r="AO3329" s="109"/>
      <c r="AP3329" s="25">
        <v>238.464</v>
      </c>
      <c r="AQ3329" s="25">
        <v>0</v>
      </c>
      <c r="AR3329" s="25">
        <v>0</v>
      </c>
      <c r="AS3329" s="25">
        <v>0</v>
      </c>
      <c r="AT3329" s="25">
        <v>0</v>
      </c>
      <c r="AU3329" s="25">
        <v>0</v>
      </c>
      <c r="AW3329" t="str">
        <f t="shared" si="265"/>
        <v>Lê Thu Huyền</v>
      </c>
      <c r="AX3329" s="27" t="str">
        <f t="shared" si="266"/>
        <v>Vũ Thị Thùy Lan</v>
      </c>
      <c r="AY3329" s="4" t="str">
        <f t="shared" si="267"/>
        <v>VIN+</v>
      </c>
    </row>
    <row r="3330" spans="1:51" outlineLevel="1" x14ac:dyDescent="0.25">
      <c r="A3330" s="4" t="s">
        <v>1104</v>
      </c>
      <c r="B3330" s="4" t="s">
        <v>797</v>
      </c>
      <c r="C3330" s="4" t="s">
        <v>5054</v>
      </c>
      <c r="D3330" s="11" t="s">
        <v>774</v>
      </c>
      <c r="E3330" s="32" t="s">
        <v>536</v>
      </c>
      <c r="F3330" s="11" t="s">
        <v>710</v>
      </c>
      <c r="G3330" s="35">
        <v>5139819</v>
      </c>
      <c r="H3330" s="4" t="s">
        <v>4592</v>
      </c>
      <c r="I3330" s="4"/>
      <c r="J3330" s="4"/>
      <c r="K3330" s="4"/>
      <c r="L3330" s="4"/>
      <c r="M3330" s="33"/>
      <c r="N3330" s="38"/>
      <c r="O3330" s="33"/>
      <c r="P3330" s="244">
        <f t="shared" si="264"/>
        <v>1375.6399999999999</v>
      </c>
      <c r="Q3330" s="25"/>
      <c r="R3330" s="25"/>
      <c r="S3330" s="25"/>
      <c r="T3330" s="109"/>
      <c r="U3330" s="25"/>
      <c r="V3330" s="25"/>
      <c r="W3330" s="25"/>
      <c r="X3330" s="25">
        <v>0</v>
      </c>
      <c r="Y3330" s="25"/>
      <c r="Z3330" s="25">
        <v>0</v>
      </c>
      <c r="AA3330" s="109"/>
      <c r="AB3330" s="25">
        <v>0</v>
      </c>
      <c r="AC3330" s="25">
        <v>0</v>
      </c>
      <c r="AD3330" s="25">
        <v>0</v>
      </c>
      <c r="AE3330" s="25">
        <v>0</v>
      </c>
      <c r="AF3330" s="25">
        <v>0</v>
      </c>
      <c r="AG3330" s="25">
        <v>0</v>
      </c>
      <c r="AH3330" s="109"/>
      <c r="AI3330" s="25">
        <v>597.52099999999996</v>
      </c>
      <c r="AJ3330" s="25">
        <v>0</v>
      </c>
      <c r="AK3330" s="123">
        <v>0</v>
      </c>
      <c r="AL3330" s="25">
        <v>0</v>
      </c>
      <c r="AM3330" s="25">
        <v>0</v>
      </c>
      <c r="AN3330" s="25">
        <v>0</v>
      </c>
      <c r="AO3330" s="109"/>
      <c r="AP3330" s="25">
        <v>0</v>
      </c>
      <c r="AQ3330" s="25">
        <v>0</v>
      </c>
      <c r="AR3330" s="25">
        <v>0</v>
      </c>
      <c r="AS3330" s="25">
        <v>778.11900000000003</v>
      </c>
      <c r="AT3330" s="25">
        <v>0</v>
      </c>
      <c r="AU3330" s="25">
        <v>0</v>
      </c>
      <c r="AW3330" t="str">
        <f t="shared" si="265"/>
        <v>Lê Thu Huyền</v>
      </c>
      <c r="AX3330" s="27" t="str">
        <f t="shared" si="266"/>
        <v>Vũ Thị Thùy Lan</v>
      </c>
      <c r="AY3330" s="4" t="str">
        <f t="shared" si="267"/>
        <v>VIN+</v>
      </c>
    </row>
    <row r="3331" spans="1:51" outlineLevel="1" x14ac:dyDescent="0.25">
      <c r="A3331" s="4" t="s">
        <v>1104</v>
      </c>
      <c r="B3331" s="4" t="s">
        <v>797</v>
      </c>
      <c r="C3331" s="4" t="s">
        <v>5054</v>
      </c>
      <c r="D3331" s="11" t="s">
        <v>774</v>
      </c>
      <c r="E3331" s="32" t="s">
        <v>536</v>
      </c>
      <c r="F3331" s="11" t="s">
        <v>710</v>
      </c>
      <c r="G3331" s="35">
        <v>5299339</v>
      </c>
      <c r="H3331" s="4" t="s">
        <v>4593</v>
      </c>
      <c r="I3331" s="4"/>
      <c r="J3331" s="4"/>
      <c r="K3331" s="4"/>
      <c r="L3331" s="4"/>
      <c r="M3331" s="33"/>
      <c r="N3331" s="38"/>
      <c r="O3331" s="33"/>
      <c r="P3331" s="244">
        <f t="shared" si="264"/>
        <v>0</v>
      </c>
      <c r="Q3331" s="25"/>
      <c r="R3331" s="25"/>
      <c r="S3331" s="25"/>
      <c r="T3331" s="109"/>
      <c r="U3331" s="25"/>
      <c r="V3331" s="25"/>
      <c r="W3331" s="25"/>
      <c r="X3331" s="25">
        <v>0</v>
      </c>
      <c r="Y3331" s="25"/>
      <c r="Z3331" s="25">
        <v>0</v>
      </c>
      <c r="AA3331" s="109"/>
      <c r="AB3331" s="25">
        <v>0</v>
      </c>
      <c r="AC3331" s="25">
        <v>0</v>
      </c>
      <c r="AD3331" s="25">
        <v>0</v>
      </c>
      <c r="AE3331" s="25">
        <v>0</v>
      </c>
      <c r="AF3331" s="25">
        <v>0</v>
      </c>
      <c r="AG3331" s="25">
        <v>0</v>
      </c>
      <c r="AH3331" s="109"/>
      <c r="AI3331" s="25">
        <v>0</v>
      </c>
      <c r="AJ3331" s="25">
        <v>0</v>
      </c>
      <c r="AK3331" s="123">
        <v>0</v>
      </c>
      <c r="AL3331" s="25">
        <v>0</v>
      </c>
      <c r="AM3331" s="25">
        <v>0</v>
      </c>
      <c r="AN3331" s="25">
        <v>0</v>
      </c>
      <c r="AO3331" s="109"/>
      <c r="AP3331" s="25">
        <v>0</v>
      </c>
      <c r="AQ3331" s="25">
        <v>0</v>
      </c>
      <c r="AR3331" s="25">
        <v>0</v>
      </c>
      <c r="AS3331" s="25">
        <v>0</v>
      </c>
      <c r="AT3331" s="25">
        <v>0</v>
      </c>
      <c r="AU3331" s="25">
        <v>0</v>
      </c>
      <c r="AW3331" t="str">
        <f t="shared" si="265"/>
        <v>Lê Thu Huyền</v>
      </c>
      <c r="AX3331" s="27" t="str">
        <f t="shared" si="266"/>
        <v>Vũ Thị Thùy Lan</v>
      </c>
      <c r="AY3331" s="4" t="str">
        <f t="shared" si="267"/>
        <v>VIN+</v>
      </c>
    </row>
    <row r="3332" spans="1:51" outlineLevel="1" x14ac:dyDescent="0.25">
      <c r="A3332" s="4" t="s">
        <v>1104</v>
      </c>
      <c r="B3332" s="4" t="s">
        <v>797</v>
      </c>
      <c r="C3332" s="4" t="s">
        <v>5054</v>
      </c>
      <c r="D3332" s="11" t="s">
        <v>774</v>
      </c>
      <c r="E3332" s="32" t="s">
        <v>536</v>
      </c>
      <c r="F3332" s="11" t="s">
        <v>710</v>
      </c>
      <c r="G3332" s="35">
        <v>5135640</v>
      </c>
      <c r="H3332" s="4" t="s">
        <v>4594</v>
      </c>
      <c r="I3332" s="4"/>
      <c r="J3332" s="4"/>
      <c r="K3332" s="4"/>
      <c r="L3332" s="4"/>
      <c r="M3332" s="33"/>
      <c r="N3332" s="38"/>
      <c r="O3332" s="33"/>
      <c r="P3332" s="244">
        <f t="shared" si="264"/>
        <v>238.464</v>
      </c>
      <c r="Q3332" s="25"/>
      <c r="R3332" s="25"/>
      <c r="S3332" s="25"/>
      <c r="T3332" s="109"/>
      <c r="U3332" s="25"/>
      <c r="V3332" s="25"/>
      <c r="W3332" s="25"/>
      <c r="X3332" s="25">
        <v>0</v>
      </c>
      <c r="Y3332" s="25"/>
      <c r="Z3332" s="25">
        <v>0</v>
      </c>
      <c r="AA3332" s="109"/>
      <c r="AB3332" s="25">
        <v>0</v>
      </c>
      <c r="AC3332" s="25">
        <v>0</v>
      </c>
      <c r="AD3332" s="25">
        <v>0</v>
      </c>
      <c r="AE3332" s="25">
        <v>0</v>
      </c>
      <c r="AF3332" s="25">
        <v>0</v>
      </c>
      <c r="AG3332" s="25">
        <v>0</v>
      </c>
      <c r="AH3332" s="109"/>
      <c r="AI3332" s="25">
        <v>0</v>
      </c>
      <c r="AJ3332" s="25">
        <v>0</v>
      </c>
      <c r="AK3332" s="123">
        <v>0</v>
      </c>
      <c r="AL3332" s="25">
        <v>0</v>
      </c>
      <c r="AM3332" s="25">
        <v>0</v>
      </c>
      <c r="AN3332" s="25">
        <v>0</v>
      </c>
      <c r="AO3332" s="109"/>
      <c r="AP3332" s="25">
        <v>238.464</v>
      </c>
      <c r="AQ3332" s="25">
        <v>0</v>
      </c>
      <c r="AR3332" s="25">
        <v>0</v>
      </c>
      <c r="AS3332" s="25">
        <v>0</v>
      </c>
      <c r="AT3332" s="25">
        <v>0</v>
      </c>
      <c r="AU3332" s="25">
        <v>0</v>
      </c>
      <c r="AW3332" t="str">
        <f t="shared" si="265"/>
        <v>Lê Thu Huyền</v>
      </c>
      <c r="AX3332" s="27" t="str">
        <f t="shared" si="266"/>
        <v>Vũ Thị Thùy Lan</v>
      </c>
      <c r="AY3332" s="4" t="str">
        <f t="shared" si="267"/>
        <v>VIN+</v>
      </c>
    </row>
    <row r="3333" spans="1:51" outlineLevel="1" x14ac:dyDescent="0.25">
      <c r="A3333" s="4" t="s">
        <v>1104</v>
      </c>
      <c r="B3333" s="4" t="s">
        <v>797</v>
      </c>
      <c r="C3333" s="4" t="s">
        <v>5054</v>
      </c>
      <c r="D3333" s="11" t="s">
        <v>774</v>
      </c>
      <c r="E3333" s="32" t="s">
        <v>536</v>
      </c>
      <c r="F3333" s="11" t="s">
        <v>710</v>
      </c>
      <c r="G3333" s="35">
        <v>5270088</v>
      </c>
      <c r="H3333" s="4" t="s">
        <v>4595</v>
      </c>
      <c r="I3333" s="4"/>
      <c r="J3333" s="4"/>
      <c r="K3333" s="4"/>
      <c r="L3333" s="4"/>
      <c r="M3333" s="33"/>
      <c r="N3333" s="38"/>
      <c r="O3333" s="33"/>
      <c r="P3333" s="244">
        <f t="shared" si="264"/>
        <v>956.57799999999997</v>
      </c>
      <c r="Q3333" s="25"/>
      <c r="R3333" s="25"/>
      <c r="S3333" s="25"/>
      <c r="T3333" s="109"/>
      <c r="U3333" s="25"/>
      <c r="V3333" s="25"/>
      <c r="W3333" s="25"/>
      <c r="X3333" s="25">
        <v>0</v>
      </c>
      <c r="Y3333" s="25"/>
      <c r="Z3333" s="25">
        <v>0</v>
      </c>
      <c r="AA3333" s="109"/>
      <c r="AB3333" s="25">
        <v>0</v>
      </c>
      <c r="AC3333" s="25">
        <v>0</v>
      </c>
      <c r="AD3333" s="25">
        <v>0</v>
      </c>
      <c r="AE3333" s="25">
        <v>0</v>
      </c>
      <c r="AF3333" s="25">
        <v>0</v>
      </c>
      <c r="AG3333" s="25">
        <v>0</v>
      </c>
      <c r="AH3333" s="109"/>
      <c r="AI3333" s="25">
        <v>597.52099999999996</v>
      </c>
      <c r="AJ3333" s="25">
        <v>0</v>
      </c>
      <c r="AK3333" s="123">
        <v>0</v>
      </c>
      <c r="AL3333" s="25">
        <v>0</v>
      </c>
      <c r="AM3333" s="25">
        <v>0</v>
      </c>
      <c r="AN3333" s="25">
        <v>0</v>
      </c>
      <c r="AO3333" s="109"/>
      <c r="AP3333" s="25">
        <v>0</v>
      </c>
      <c r="AQ3333" s="25">
        <v>0</v>
      </c>
      <c r="AR3333" s="25">
        <v>0</v>
      </c>
      <c r="AS3333" s="25">
        <v>0</v>
      </c>
      <c r="AT3333" s="25">
        <v>0</v>
      </c>
      <c r="AU3333" s="25">
        <v>359.05700000000002</v>
      </c>
      <c r="AW3333" t="str">
        <f t="shared" si="265"/>
        <v>Lê Thu Huyền</v>
      </c>
      <c r="AX3333" s="27" t="str">
        <f t="shared" si="266"/>
        <v>Vũ Thị Thùy Lan</v>
      </c>
      <c r="AY3333" s="4" t="str">
        <f t="shared" si="267"/>
        <v>VIN+</v>
      </c>
    </row>
    <row r="3334" spans="1:51" outlineLevel="1" x14ac:dyDescent="0.25">
      <c r="A3334" s="4" t="s">
        <v>1104</v>
      </c>
      <c r="B3334" s="4" t="s">
        <v>797</v>
      </c>
      <c r="C3334" s="4" t="s">
        <v>5054</v>
      </c>
      <c r="D3334" s="11" t="s">
        <v>774</v>
      </c>
      <c r="E3334" s="32" t="s">
        <v>536</v>
      </c>
      <c r="F3334" s="11" t="s">
        <v>710</v>
      </c>
      <c r="G3334" s="35">
        <v>5276556</v>
      </c>
      <c r="H3334" s="4" t="s">
        <v>4596</v>
      </c>
      <c r="I3334" s="4"/>
      <c r="J3334" s="4"/>
      <c r="K3334" s="4"/>
      <c r="L3334" s="4"/>
      <c r="M3334" s="33"/>
      <c r="N3334" s="38"/>
      <c r="O3334" s="33"/>
      <c r="P3334" s="244">
        <f t="shared" si="264"/>
        <v>901.01800000000003</v>
      </c>
      <c r="Q3334" s="25"/>
      <c r="R3334" s="25"/>
      <c r="S3334" s="25"/>
      <c r="T3334" s="109"/>
      <c r="U3334" s="25"/>
      <c r="V3334" s="25"/>
      <c r="W3334" s="25"/>
      <c r="X3334" s="25">
        <v>0</v>
      </c>
      <c r="Y3334" s="25"/>
      <c r="Z3334" s="25">
        <v>0</v>
      </c>
      <c r="AA3334" s="109"/>
      <c r="AB3334" s="25">
        <v>0</v>
      </c>
      <c r="AC3334" s="25">
        <v>0</v>
      </c>
      <c r="AD3334" s="25">
        <v>0</v>
      </c>
      <c r="AE3334" s="25">
        <v>0</v>
      </c>
      <c r="AF3334" s="25">
        <v>0</v>
      </c>
      <c r="AG3334" s="25">
        <v>0</v>
      </c>
      <c r="AH3334" s="109"/>
      <c r="AI3334" s="25">
        <v>901.01800000000003</v>
      </c>
      <c r="AJ3334" s="25">
        <v>0</v>
      </c>
      <c r="AK3334" s="123">
        <v>0</v>
      </c>
      <c r="AL3334" s="25">
        <v>0</v>
      </c>
      <c r="AM3334" s="25">
        <v>0</v>
      </c>
      <c r="AN3334" s="25">
        <v>0</v>
      </c>
      <c r="AO3334" s="109"/>
      <c r="AP3334" s="25">
        <v>0</v>
      </c>
      <c r="AQ3334" s="25">
        <v>0</v>
      </c>
      <c r="AR3334" s="25">
        <v>0</v>
      </c>
      <c r="AS3334" s="25">
        <v>0</v>
      </c>
      <c r="AT3334" s="25">
        <v>0</v>
      </c>
      <c r="AU3334" s="25">
        <v>0</v>
      </c>
      <c r="AW3334" t="str">
        <f t="shared" si="265"/>
        <v>Lê Thu Huyền</v>
      </c>
      <c r="AX3334" s="27" t="str">
        <f t="shared" si="266"/>
        <v>Vũ Thị Thùy Lan</v>
      </c>
      <c r="AY3334" s="4" t="str">
        <f t="shared" si="267"/>
        <v>VIN+</v>
      </c>
    </row>
    <row r="3335" spans="1:51" outlineLevel="1" x14ac:dyDescent="0.25">
      <c r="A3335" s="4" t="s">
        <v>1104</v>
      </c>
      <c r="B3335" s="4" t="s">
        <v>797</v>
      </c>
      <c r="C3335" s="4" t="s">
        <v>5054</v>
      </c>
      <c r="D3335" s="11" t="s">
        <v>774</v>
      </c>
      <c r="E3335" s="32" t="s">
        <v>536</v>
      </c>
      <c r="F3335" s="11" t="s">
        <v>710</v>
      </c>
      <c r="G3335" s="35">
        <v>5277029</v>
      </c>
      <c r="H3335" s="4" t="s">
        <v>4597</v>
      </c>
      <c r="I3335" s="4"/>
      <c r="J3335" s="4"/>
      <c r="K3335" s="4"/>
      <c r="L3335" s="4"/>
      <c r="M3335" s="33"/>
      <c r="N3335" s="38"/>
      <c r="O3335" s="33"/>
      <c r="P3335" s="244">
        <f t="shared" si="264"/>
        <v>0</v>
      </c>
      <c r="Q3335" s="25"/>
      <c r="R3335" s="25"/>
      <c r="S3335" s="25"/>
      <c r="T3335" s="109"/>
      <c r="U3335" s="25"/>
      <c r="V3335" s="25"/>
      <c r="W3335" s="25"/>
      <c r="X3335" s="25">
        <v>0</v>
      </c>
      <c r="Y3335" s="25"/>
      <c r="Z3335" s="25">
        <v>0</v>
      </c>
      <c r="AA3335" s="109"/>
      <c r="AB3335" s="25">
        <v>0</v>
      </c>
      <c r="AC3335" s="25">
        <v>0</v>
      </c>
      <c r="AD3335" s="25">
        <v>0</v>
      </c>
      <c r="AE3335" s="25">
        <v>0</v>
      </c>
      <c r="AF3335" s="25">
        <v>0</v>
      </c>
      <c r="AG3335" s="25">
        <v>0</v>
      </c>
      <c r="AH3335" s="109"/>
      <c r="AI3335" s="25">
        <v>0</v>
      </c>
      <c r="AJ3335" s="25">
        <v>0</v>
      </c>
      <c r="AK3335" s="123">
        <v>0</v>
      </c>
      <c r="AL3335" s="25">
        <v>0</v>
      </c>
      <c r="AM3335" s="25">
        <v>0</v>
      </c>
      <c r="AN3335" s="25">
        <v>0</v>
      </c>
      <c r="AO3335" s="109"/>
      <c r="AP3335" s="25">
        <v>0</v>
      </c>
      <c r="AQ3335" s="25">
        <v>0</v>
      </c>
      <c r="AR3335" s="25">
        <v>0</v>
      </c>
      <c r="AS3335" s="25">
        <v>0</v>
      </c>
      <c r="AT3335" s="25">
        <v>0</v>
      </c>
      <c r="AU3335" s="25">
        <v>0</v>
      </c>
      <c r="AW3335" t="str">
        <f t="shared" si="265"/>
        <v>Lê Thu Huyền</v>
      </c>
      <c r="AX3335" s="27" t="str">
        <f t="shared" si="266"/>
        <v>Vũ Thị Thùy Lan</v>
      </c>
      <c r="AY3335" s="4" t="str">
        <f t="shared" si="267"/>
        <v>VIN+</v>
      </c>
    </row>
    <row r="3336" spans="1:51" outlineLevel="1" x14ac:dyDescent="0.25">
      <c r="A3336" s="4" t="s">
        <v>1104</v>
      </c>
      <c r="B3336" s="4" t="s">
        <v>797</v>
      </c>
      <c r="C3336" s="4" t="s">
        <v>5054</v>
      </c>
      <c r="D3336" s="11" t="s">
        <v>774</v>
      </c>
      <c r="E3336" s="32" t="s">
        <v>536</v>
      </c>
      <c r="F3336" s="11" t="s">
        <v>710</v>
      </c>
      <c r="G3336" s="35">
        <v>5134191</v>
      </c>
      <c r="H3336" s="4" t="s">
        <v>4598</v>
      </c>
      <c r="I3336" s="4"/>
      <c r="J3336" s="4"/>
      <c r="K3336" s="4"/>
      <c r="L3336" s="4"/>
      <c r="M3336" s="33"/>
      <c r="N3336" s="38"/>
      <c r="O3336" s="33"/>
      <c r="P3336" s="244">
        <f t="shared" si="264"/>
        <v>835.98500000000001</v>
      </c>
      <c r="Q3336" s="25"/>
      <c r="R3336" s="25"/>
      <c r="S3336" s="25"/>
      <c r="T3336" s="109"/>
      <c r="U3336" s="25"/>
      <c r="V3336" s="25"/>
      <c r="W3336" s="25"/>
      <c r="X3336" s="25">
        <v>0</v>
      </c>
      <c r="Y3336" s="25"/>
      <c r="Z3336" s="25">
        <v>0</v>
      </c>
      <c r="AA3336" s="109"/>
      <c r="AB3336" s="25">
        <v>0</v>
      </c>
      <c r="AC3336" s="25">
        <v>0</v>
      </c>
      <c r="AD3336" s="25">
        <v>0</v>
      </c>
      <c r="AE3336" s="25">
        <v>0</v>
      </c>
      <c r="AF3336" s="25">
        <v>0</v>
      </c>
      <c r="AG3336" s="25">
        <v>0</v>
      </c>
      <c r="AH3336" s="109"/>
      <c r="AI3336" s="25">
        <v>835.98500000000001</v>
      </c>
      <c r="AJ3336" s="25">
        <v>0</v>
      </c>
      <c r="AK3336" s="123">
        <v>0</v>
      </c>
      <c r="AL3336" s="25">
        <v>0</v>
      </c>
      <c r="AM3336" s="25">
        <v>0</v>
      </c>
      <c r="AN3336" s="25">
        <v>0</v>
      </c>
      <c r="AO3336" s="109"/>
      <c r="AP3336" s="25">
        <v>0</v>
      </c>
      <c r="AQ3336" s="25">
        <v>0</v>
      </c>
      <c r="AR3336" s="25">
        <v>0</v>
      </c>
      <c r="AS3336" s="25">
        <v>0</v>
      </c>
      <c r="AT3336" s="25">
        <v>0</v>
      </c>
      <c r="AU3336" s="25">
        <v>0</v>
      </c>
      <c r="AW3336" t="str">
        <f t="shared" si="265"/>
        <v>Lê Thu Huyền</v>
      </c>
      <c r="AX3336" s="27" t="str">
        <f t="shared" si="266"/>
        <v>Vũ Thị Thùy Lan</v>
      </c>
      <c r="AY3336" s="4" t="str">
        <f t="shared" si="267"/>
        <v>VIN+</v>
      </c>
    </row>
    <row r="3337" spans="1:51" outlineLevel="1" x14ac:dyDescent="0.25">
      <c r="A3337" s="4" t="s">
        <v>1104</v>
      </c>
      <c r="B3337" s="4" t="s">
        <v>797</v>
      </c>
      <c r="C3337" s="4" t="s">
        <v>5054</v>
      </c>
      <c r="D3337" s="11" t="s">
        <v>774</v>
      </c>
      <c r="E3337" s="32" t="s">
        <v>536</v>
      </c>
      <c r="F3337" s="11" t="s">
        <v>710</v>
      </c>
      <c r="G3337" s="35">
        <v>5290134</v>
      </c>
      <c r="H3337" s="4" t="s">
        <v>4599</v>
      </c>
      <c r="I3337" s="4"/>
      <c r="J3337" s="4"/>
      <c r="K3337" s="4"/>
      <c r="L3337" s="4"/>
      <c r="M3337" s="33"/>
      <c r="N3337" s="38"/>
      <c r="O3337" s="33"/>
      <c r="P3337" s="244">
        <f t="shared" si="264"/>
        <v>0</v>
      </c>
      <c r="Q3337" s="25"/>
      <c r="R3337" s="25"/>
      <c r="S3337" s="25"/>
      <c r="T3337" s="109"/>
      <c r="U3337" s="25"/>
      <c r="V3337" s="25"/>
      <c r="W3337" s="25"/>
      <c r="X3337" s="25">
        <v>0</v>
      </c>
      <c r="Y3337" s="25"/>
      <c r="Z3337" s="25">
        <v>0</v>
      </c>
      <c r="AA3337" s="109"/>
      <c r="AB3337" s="25">
        <v>0</v>
      </c>
      <c r="AC3337" s="25">
        <v>0</v>
      </c>
      <c r="AD3337" s="25">
        <v>0</v>
      </c>
      <c r="AE3337" s="25">
        <v>0</v>
      </c>
      <c r="AF3337" s="25">
        <v>0</v>
      </c>
      <c r="AG3337" s="25">
        <v>0</v>
      </c>
      <c r="AH3337" s="109"/>
      <c r="AI3337" s="25">
        <v>0</v>
      </c>
      <c r="AJ3337" s="25">
        <v>0</v>
      </c>
      <c r="AK3337" s="123">
        <v>0</v>
      </c>
      <c r="AL3337" s="25">
        <v>0</v>
      </c>
      <c r="AM3337" s="25">
        <v>0</v>
      </c>
      <c r="AN3337" s="25">
        <v>0</v>
      </c>
      <c r="AO3337" s="109"/>
      <c r="AP3337" s="25">
        <v>0</v>
      </c>
      <c r="AQ3337" s="25">
        <v>0</v>
      </c>
      <c r="AR3337" s="25">
        <v>0</v>
      </c>
      <c r="AS3337" s="25">
        <v>0</v>
      </c>
      <c r="AT3337" s="25">
        <v>0</v>
      </c>
      <c r="AU3337" s="25">
        <v>0</v>
      </c>
      <c r="AW3337" t="str">
        <f t="shared" si="265"/>
        <v>Lê Thu Huyền</v>
      </c>
      <c r="AX3337" s="27" t="str">
        <f t="shared" si="266"/>
        <v>Vũ Thị Thùy Lan</v>
      </c>
      <c r="AY3337" s="4" t="str">
        <f t="shared" si="267"/>
        <v>VIN+</v>
      </c>
    </row>
    <row r="3338" spans="1:51" outlineLevel="1" x14ac:dyDescent="0.25">
      <c r="A3338" s="4" t="s">
        <v>1104</v>
      </c>
      <c r="B3338" s="4" t="s">
        <v>797</v>
      </c>
      <c r="C3338" s="4" t="s">
        <v>5054</v>
      </c>
      <c r="D3338" s="11" t="s">
        <v>774</v>
      </c>
      <c r="E3338" s="32" t="s">
        <v>536</v>
      </c>
      <c r="F3338" s="11" t="s">
        <v>710</v>
      </c>
      <c r="G3338" s="35">
        <v>5295416</v>
      </c>
      <c r="H3338" s="4" t="s">
        <v>4600</v>
      </c>
      <c r="I3338" s="4"/>
      <c r="J3338" s="4"/>
      <c r="K3338" s="4"/>
      <c r="L3338" s="4"/>
      <c r="M3338" s="33"/>
      <c r="N3338" s="38"/>
      <c r="O3338" s="33"/>
      <c r="P3338" s="244">
        <f t="shared" ref="P3338:P3401" si="268">SUM(Q3338:AU3338)</f>
        <v>0</v>
      </c>
      <c r="Q3338" s="25"/>
      <c r="R3338" s="25"/>
      <c r="S3338" s="25"/>
      <c r="T3338" s="109"/>
      <c r="U3338" s="25"/>
      <c r="V3338" s="25"/>
      <c r="W3338" s="25"/>
      <c r="X3338" s="25">
        <v>0</v>
      </c>
      <c r="Y3338" s="25"/>
      <c r="Z3338" s="25">
        <v>0</v>
      </c>
      <c r="AA3338" s="109"/>
      <c r="AB3338" s="25">
        <v>0</v>
      </c>
      <c r="AC3338" s="25">
        <v>0</v>
      </c>
      <c r="AD3338" s="25">
        <v>0</v>
      </c>
      <c r="AE3338" s="25">
        <v>0</v>
      </c>
      <c r="AF3338" s="25">
        <v>0</v>
      </c>
      <c r="AG3338" s="25">
        <v>0</v>
      </c>
      <c r="AH3338" s="109"/>
      <c r="AI3338" s="25">
        <v>0</v>
      </c>
      <c r="AJ3338" s="25">
        <v>0</v>
      </c>
      <c r="AK3338" s="123">
        <v>0</v>
      </c>
      <c r="AL3338" s="25">
        <v>0</v>
      </c>
      <c r="AM3338" s="25">
        <v>0</v>
      </c>
      <c r="AN3338" s="25">
        <v>0</v>
      </c>
      <c r="AO3338" s="109"/>
      <c r="AP3338" s="25">
        <v>0</v>
      </c>
      <c r="AQ3338" s="25">
        <v>0</v>
      </c>
      <c r="AR3338" s="25">
        <v>0</v>
      </c>
      <c r="AS3338" s="25">
        <v>0</v>
      </c>
      <c r="AT3338" s="25">
        <v>0</v>
      </c>
      <c r="AU3338" s="25">
        <v>0</v>
      </c>
      <c r="AW3338" t="str">
        <f t="shared" ref="AW3338:AW3401" si="269">+C3338</f>
        <v>Lê Thu Huyền</v>
      </c>
      <c r="AX3338" s="27" t="str">
        <f t="shared" ref="AX3338:AX3401" si="270">+E3338</f>
        <v>Vũ Thị Thùy Lan</v>
      </c>
      <c r="AY3338" s="4" t="str">
        <f t="shared" si="267"/>
        <v>VIN+</v>
      </c>
    </row>
    <row r="3339" spans="1:51" outlineLevel="1" x14ac:dyDescent="0.25">
      <c r="A3339" s="4" t="s">
        <v>1104</v>
      </c>
      <c r="B3339" s="4" t="s">
        <v>797</v>
      </c>
      <c r="C3339" s="4" t="s">
        <v>5054</v>
      </c>
      <c r="D3339" s="11" t="s">
        <v>774</v>
      </c>
      <c r="E3339" s="32" t="s">
        <v>536</v>
      </c>
      <c r="F3339" s="11" t="s">
        <v>710</v>
      </c>
      <c r="G3339" s="35">
        <v>5337383</v>
      </c>
      <c r="H3339" s="4" t="s">
        <v>4601</v>
      </c>
      <c r="I3339" s="4"/>
      <c r="J3339" s="4"/>
      <c r="K3339" s="4"/>
      <c r="L3339" s="4"/>
      <c r="M3339" s="33"/>
      <c r="N3339" s="38"/>
      <c r="O3339" s="33"/>
      <c r="P3339" s="244">
        <f t="shared" si="268"/>
        <v>657.52600000000007</v>
      </c>
      <c r="Q3339" s="25"/>
      <c r="R3339" s="25"/>
      <c r="S3339" s="25"/>
      <c r="T3339" s="109"/>
      <c r="U3339" s="25"/>
      <c r="V3339" s="25"/>
      <c r="W3339" s="25"/>
      <c r="X3339" s="25">
        <v>0</v>
      </c>
      <c r="Y3339" s="25"/>
      <c r="Z3339" s="25">
        <v>0</v>
      </c>
      <c r="AA3339" s="109"/>
      <c r="AB3339" s="25">
        <v>0</v>
      </c>
      <c r="AC3339" s="25">
        <v>0</v>
      </c>
      <c r="AD3339" s="25">
        <v>0</v>
      </c>
      <c r="AE3339" s="25">
        <v>0</v>
      </c>
      <c r="AF3339" s="25">
        <v>0</v>
      </c>
      <c r="AG3339" s="25">
        <v>0</v>
      </c>
      <c r="AH3339" s="109"/>
      <c r="AI3339" s="25">
        <v>0</v>
      </c>
      <c r="AJ3339" s="25">
        <v>0</v>
      </c>
      <c r="AK3339" s="123">
        <v>0</v>
      </c>
      <c r="AL3339" s="25">
        <v>0</v>
      </c>
      <c r="AM3339" s="25">
        <v>0</v>
      </c>
      <c r="AN3339" s="25">
        <v>0</v>
      </c>
      <c r="AO3339" s="109"/>
      <c r="AP3339" s="25">
        <v>0</v>
      </c>
      <c r="AQ3339" s="25">
        <v>180.59800000000001</v>
      </c>
      <c r="AR3339" s="25">
        <v>0</v>
      </c>
      <c r="AS3339" s="25">
        <v>0</v>
      </c>
      <c r="AT3339" s="25">
        <v>0</v>
      </c>
      <c r="AU3339" s="25">
        <v>476.928</v>
      </c>
      <c r="AW3339" t="str">
        <f t="shared" si="269"/>
        <v>Lê Thu Huyền</v>
      </c>
      <c r="AX3339" s="27" t="str">
        <f t="shared" si="270"/>
        <v>Vũ Thị Thùy Lan</v>
      </c>
      <c r="AY3339" s="4" t="str">
        <f t="shared" si="267"/>
        <v>VIN+</v>
      </c>
    </row>
    <row r="3340" spans="1:51" outlineLevel="1" x14ac:dyDescent="0.25">
      <c r="A3340" s="4" t="s">
        <v>1104</v>
      </c>
      <c r="B3340" s="4" t="s">
        <v>797</v>
      </c>
      <c r="C3340" s="4" t="s">
        <v>5054</v>
      </c>
      <c r="D3340" s="11" t="s">
        <v>774</v>
      </c>
      <c r="E3340" s="32" t="s">
        <v>536</v>
      </c>
      <c r="F3340" s="11" t="s">
        <v>710</v>
      </c>
      <c r="G3340" s="35">
        <v>5139314</v>
      </c>
      <c r="H3340" s="4" t="s">
        <v>4602</v>
      </c>
      <c r="I3340" s="4"/>
      <c r="J3340" s="4"/>
      <c r="K3340" s="4"/>
      <c r="L3340" s="4"/>
      <c r="M3340" s="33"/>
      <c r="N3340" s="38"/>
      <c r="O3340" s="33"/>
      <c r="P3340" s="244">
        <f t="shared" si="268"/>
        <v>541.96100000000001</v>
      </c>
      <c r="Q3340" s="25"/>
      <c r="R3340" s="25"/>
      <c r="S3340" s="25"/>
      <c r="T3340" s="109"/>
      <c r="U3340" s="25"/>
      <c r="V3340" s="25"/>
      <c r="W3340" s="25"/>
      <c r="X3340" s="25">
        <v>0</v>
      </c>
      <c r="Y3340" s="25"/>
      <c r="Z3340" s="25">
        <v>0</v>
      </c>
      <c r="AA3340" s="109"/>
      <c r="AB3340" s="25">
        <v>0</v>
      </c>
      <c r="AC3340" s="25">
        <v>0</v>
      </c>
      <c r="AD3340" s="25">
        <v>0</v>
      </c>
      <c r="AE3340" s="25">
        <v>0</v>
      </c>
      <c r="AF3340" s="25">
        <v>0</v>
      </c>
      <c r="AG3340" s="25">
        <v>0</v>
      </c>
      <c r="AH3340" s="109"/>
      <c r="AI3340" s="25">
        <v>541.96100000000001</v>
      </c>
      <c r="AJ3340" s="25">
        <v>0</v>
      </c>
      <c r="AK3340" s="123">
        <v>0</v>
      </c>
      <c r="AL3340" s="25">
        <v>0</v>
      </c>
      <c r="AM3340" s="25">
        <v>0</v>
      </c>
      <c r="AN3340" s="25">
        <v>0</v>
      </c>
      <c r="AO3340" s="109"/>
      <c r="AP3340" s="25">
        <v>0</v>
      </c>
      <c r="AQ3340" s="25">
        <v>0</v>
      </c>
      <c r="AR3340" s="25">
        <v>0</v>
      </c>
      <c r="AS3340" s="25">
        <v>0</v>
      </c>
      <c r="AT3340" s="25">
        <v>0</v>
      </c>
      <c r="AU3340" s="25">
        <v>0</v>
      </c>
      <c r="AW3340" t="str">
        <f t="shared" si="269"/>
        <v>Lê Thu Huyền</v>
      </c>
      <c r="AX3340" s="27" t="str">
        <f t="shared" si="270"/>
        <v>Vũ Thị Thùy Lan</v>
      </c>
      <c r="AY3340" s="4" t="str">
        <f t="shared" si="267"/>
        <v>VIN+</v>
      </c>
    </row>
    <row r="3341" spans="1:51" outlineLevel="1" x14ac:dyDescent="0.25">
      <c r="A3341" s="4" t="s">
        <v>1104</v>
      </c>
      <c r="B3341" s="4" t="s">
        <v>797</v>
      </c>
      <c r="C3341" s="4" t="s">
        <v>5054</v>
      </c>
      <c r="D3341" s="11" t="s">
        <v>774</v>
      </c>
      <c r="E3341" s="32" t="s">
        <v>536</v>
      </c>
      <c r="F3341" s="11" t="s">
        <v>710</v>
      </c>
      <c r="G3341" s="35">
        <v>5138315</v>
      </c>
      <c r="H3341" s="4" t="s">
        <v>4603</v>
      </c>
      <c r="I3341" s="4"/>
      <c r="J3341" s="4"/>
      <c r="K3341" s="4"/>
      <c r="L3341" s="4"/>
      <c r="M3341" s="33"/>
      <c r="N3341" s="38"/>
      <c r="O3341" s="33"/>
      <c r="P3341" s="244">
        <f t="shared" si="268"/>
        <v>0</v>
      </c>
      <c r="Q3341" s="25"/>
      <c r="R3341" s="25"/>
      <c r="S3341" s="25"/>
      <c r="T3341" s="109"/>
      <c r="U3341" s="25"/>
      <c r="V3341" s="25"/>
      <c r="W3341" s="25"/>
      <c r="X3341" s="25">
        <v>0</v>
      </c>
      <c r="Y3341" s="25"/>
      <c r="Z3341" s="25">
        <v>0</v>
      </c>
      <c r="AA3341" s="109"/>
      <c r="AB3341" s="25">
        <v>0</v>
      </c>
      <c r="AC3341" s="25">
        <v>0</v>
      </c>
      <c r="AD3341" s="25">
        <v>0</v>
      </c>
      <c r="AE3341" s="25">
        <v>0</v>
      </c>
      <c r="AF3341" s="25">
        <v>0</v>
      </c>
      <c r="AG3341" s="25">
        <v>0</v>
      </c>
      <c r="AH3341" s="109"/>
      <c r="AI3341" s="25">
        <v>0</v>
      </c>
      <c r="AJ3341" s="25">
        <v>0</v>
      </c>
      <c r="AK3341" s="123">
        <v>0</v>
      </c>
      <c r="AL3341" s="25">
        <v>0</v>
      </c>
      <c r="AM3341" s="25">
        <v>0</v>
      </c>
      <c r="AN3341" s="25">
        <v>0</v>
      </c>
      <c r="AO3341" s="109"/>
      <c r="AP3341" s="25">
        <v>0</v>
      </c>
      <c r="AQ3341" s="25">
        <v>0</v>
      </c>
      <c r="AR3341" s="25">
        <v>0</v>
      </c>
      <c r="AS3341" s="25">
        <v>0</v>
      </c>
      <c r="AT3341" s="25">
        <v>0</v>
      </c>
      <c r="AU3341" s="25">
        <v>0</v>
      </c>
      <c r="AW3341" t="str">
        <f t="shared" si="269"/>
        <v>Lê Thu Huyền</v>
      </c>
      <c r="AX3341" s="27" t="str">
        <f t="shared" si="270"/>
        <v>Vũ Thị Thùy Lan</v>
      </c>
      <c r="AY3341" s="4" t="str">
        <f t="shared" ref="AY3341:AY3405" si="271">+B3341</f>
        <v>VIN+</v>
      </c>
    </row>
    <row r="3342" spans="1:51" outlineLevel="1" x14ac:dyDescent="0.25">
      <c r="A3342" s="4" t="s">
        <v>1104</v>
      </c>
      <c r="B3342" s="4" t="s">
        <v>797</v>
      </c>
      <c r="C3342" s="4" t="s">
        <v>5054</v>
      </c>
      <c r="D3342" s="11" t="s">
        <v>774</v>
      </c>
      <c r="E3342" s="32" t="s">
        <v>536</v>
      </c>
      <c r="F3342" s="11" t="s">
        <v>710</v>
      </c>
      <c r="G3342" s="35">
        <v>5130496</v>
      </c>
      <c r="H3342" s="4" t="s">
        <v>4604</v>
      </c>
      <c r="I3342" s="4"/>
      <c r="J3342" s="4"/>
      <c r="K3342" s="4"/>
      <c r="L3342" s="4"/>
      <c r="M3342" s="33"/>
      <c r="N3342" s="38"/>
      <c r="O3342" s="33"/>
      <c r="P3342" s="244">
        <f t="shared" si="268"/>
        <v>722.55899999999997</v>
      </c>
      <c r="Q3342" s="25"/>
      <c r="R3342" s="25"/>
      <c r="S3342" s="25"/>
      <c r="T3342" s="109"/>
      <c r="U3342" s="25"/>
      <c r="V3342" s="25"/>
      <c r="W3342" s="25"/>
      <c r="X3342" s="25">
        <v>0</v>
      </c>
      <c r="Y3342" s="25"/>
      <c r="Z3342" s="25">
        <v>0</v>
      </c>
      <c r="AA3342" s="109"/>
      <c r="AB3342" s="25">
        <v>0</v>
      </c>
      <c r="AC3342" s="25">
        <v>0</v>
      </c>
      <c r="AD3342" s="25">
        <v>0</v>
      </c>
      <c r="AE3342" s="25">
        <v>0</v>
      </c>
      <c r="AF3342" s="25">
        <v>0</v>
      </c>
      <c r="AG3342" s="25">
        <v>0</v>
      </c>
      <c r="AH3342" s="109"/>
      <c r="AI3342" s="25">
        <v>0</v>
      </c>
      <c r="AJ3342" s="25">
        <v>0</v>
      </c>
      <c r="AK3342" s="123">
        <v>0</v>
      </c>
      <c r="AL3342" s="25">
        <v>0</v>
      </c>
      <c r="AM3342" s="25">
        <v>0</v>
      </c>
      <c r="AN3342" s="25">
        <v>0</v>
      </c>
      <c r="AO3342" s="109"/>
      <c r="AP3342" s="25">
        <v>238.464</v>
      </c>
      <c r="AQ3342" s="25">
        <v>0</v>
      </c>
      <c r="AR3342" s="25">
        <v>0</v>
      </c>
      <c r="AS3342" s="25">
        <v>484.09500000000003</v>
      </c>
      <c r="AT3342" s="25">
        <v>0</v>
      </c>
      <c r="AU3342" s="25">
        <v>0</v>
      </c>
      <c r="AW3342" t="str">
        <f t="shared" si="269"/>
        <v>Lê Thu Huyền</v>
      </c>
      <c r="AX3342" s="27" t="str">
        <f t="shared" si="270"/>
        <v>Vũ Thị Thùy Lan</v>
      </c>
      <c r="AY3342" s="4" t="str">
        <f t="shared" si="271"/>
        <v>VIN+</v>
      </c>
    </row>
    <row r="3343" spans="1:51" outlineLevel="1" x14ac:dyDescent="0.25">
      <c r="A3343" s="4" t="s">
        <v>1104</v>
      </c>
      <c r="B3343" s="4" t="s">
        <v>797</v>
      </c>
      <c r="C3343" s="4" t="s">
        <v>5054</v>
      </c>
      <c r="D3343" s="11" t="s">
        <v>774</v>
      </c>
      <c r="E3343" s="32" t="s">
        <v>536</v>
      </c>
      <c r="F3343" s="11" t="s">
        <v>710</v>
      </c>
      <c r="G3343" s="35">
        <v>5296723</v>
      </c>
      <c r="H3343" s="4" t="s">
        <v>4605</v>
      </c>
      <c r="I3343" s="4"/>
      <c r="J3343" s="4"/>
      <c r="K3343" s="4"/>
      <c r="L3343" s="4"/>
      <c r="M3343" s="33"/>
      <c r="N3343" s="38"/>
      <c r="O3343" s="33"/>
      <c r="P3343" s="244">
        <f t="shared" si="268"/>
        <v>838.12300000000005</v>
      </c>
      <c r="Q3343" s="25"/>
      <c r="R3343" s="25"/>
      <c r="S3343" s="25"/>
      <c r="T3343" s="109"/>
      <c r="U3343" s="25"/>
      <c r="V3343" s="25"/>
      <c r="W3343" s="25"/>
      <c r="X3343" s="25">
        <v>0</v>
      </c>
      <c r="Y3343" s="25"/>
      <c r="Z3343" s="25">
        <v>0</v>
      </c>
      <c r="AA3343" s="109"/>
      <c r="AB3343" s="25">
        <v>0</v>
      </c>
      <c r="AC3343" s="25">
        <v>0</v>
      </c>
      <c r="AD3343" s="25">
        <v>0</v>
      </c>
      <c r="AE3343" s="25">
        <v>0</v>
      </c>
      <c r="AF3343" s="25">
        <v>0</v>
      </c>
      <c r="AG3343" s="25">
        <v>0</v>
      </c>
      <c r="AH3343" s="109"/>
      <c r="AI3343" s="25">
        <v>238.464</v>
      </c>
      <c r="AJ3343" s="25">
        <v>0</v>
      </c>
      <c r="AK3343" s="123">
        <v>0</v>
      </c>
      <c r="AL3343" s="25">
        <v>0</v>
      </c>
      <c r="AM3343" s="25">
        <v>0</v>
      </c>
      <c r="AN3343" s="25">
        <v>0</v>
      </c>
      <c r="AO3343" s="109"/>
      <c r="AP3343" s="25">
        <v>0</v>
      </c>
      <c r="AQ3343" s="25">
        <v>0</v>
      </c>
      <c r="AR3343" s="25">
        <v>0</v>
      </c>
      <c r="AS3343" s="25">
        <v>599.65899999999999</v>
      </c>
      <c r="AT3343" s="25">
        <v>0</v>
      </c>
      <c r="AU3343" s="25">
        <v>0</v>
      </c>
      <c r="AW3343" t="str">
        <f t="shared" si="269"/>
        <v>Lê Thu Huyền</v>
      </c>
      <c r="AX3343" s="27" t="str">
        <f t="shared" si="270"/>
        <v>Vũ Thị Thùy Lan</v>
      </c>
      <c r="AY3343" s="4" t="str">
        <f t="shared" si="271"/>
        <v>VIN+</v>
      </c>
    </row>
    <row r="3344" spans="1:51" outlineLevel="1" x14ac:dyDescent="0.25">
      <c r="A3344" s="4" t="s">
        <v>1104</v>
      </c>
      <c r="B3344" s="4" t="s">
        <v>797</v>
      </c>
      <c r="C3344" s="4" t="s">
        <v>5054</v>
      </c>
      <c r="D3344" s="11" t="s">
        <v>774</v>
      </c>
      <c r="E3344" s="32" t="s">
        <v>536</v>
      </c>
      <c r="F3344" s="11" t="s">
        <v>710</v>
      </c>
      <c r="G3344" s="35">
        <v>5137745</v>
      </c>
      <c r="H3344" s="4" t="s">
        <v>4606</v>
      </c>
      <c r="I3344" s="4"/>
      <c r="J3344" s="4"/>
      <c r="K3344" s="4"/>
      <c r="L3344" s="4"/>
      <c r="M3344" s="33"/>
      <c r="N3344" s="38"/>
      <c r="O3344" s="33"/>
      <c r="P3344" s="244">
        <f t="shared" si="268"/>
        <v>835.98500000000001</v>
      </c>
      <c r="Q3344" s="25"/>
      <c r="R3344" s="25"/>
      <c r="S3344" s="25"/>
      <c r="T3344" s="109"/>
      <c r="U3344" s="25"/>
      <c r="V3344" s="25"/>
      <c r="W3344" s="25"/>
      <c r="X3344" s="25">
        <v>0</v>
      </c>
      <c r="Y3344" s="25"/>
      <c r="Z3344" s="25">
        <v>0</v>
      </c>
      <c r="AA3344" s="109"/>
      <c r="AB3344" s="25">
        <v>0</v>
      </c>
      <c r="AC3344" s="25">
        <v>0</v>
      </c>
      <c r="AD3344" s="25">
        <v>0</v>
      </c>
      <c r="AE3344" s="25">
        <v>0</v>
      </c>
      <c r="AF3344" s="25">
        <v>0</v>
      </c>
      <c r="AG3344" s="25">
        <v>0</v>
      </c>
      <c r="AH3344" s="109"/>
      <c r="AI3344" s="25">
        <v>476.928</v>
      </c>
      <c r="AJ3344" s="25">
        <v>0</v>
      </c>
      <c r="AK3344" s="123">
        <v>0</v>
      </c>
      <c r="AL3344" s="25">
        <v>0</v>
      </c>
      <c r="AM3344" s="25">
        <v>0</v>
      </c>
      <c r="AN3344" s="25">
        <v>359.05700000000002</v>
      </c>
      <c r="AO3344" s="109"/>
      <c r="AP3344" s="25">
        <v>0</v>
      </c>
      <c r="AQ3344" s="25">
        <v>0</v>
      </c>
      <c r="AR3344" s="25">
        <v>0</v>
      </c>
      <c r="AS3344" s="25">
        <v>0</v>
      </c>
      <c r="AT3344" s="25">
        <v>0</v>
      </c>
      <c r="AU3344" s="25">
        <v>0</v>
      </c>
      <c r="AW3344" t="str">
        <f t="shared" si="269"/>
        <v>Lê Thu Huyền</v>
      </c>
      <c r="AX3344" s="27" t="str">
        <f t="shared" si="270"/>
        <v>Vũ Thị Thùy Lan</v>
      </c>
      <c r="AY3344" s="4" t="str">
        <f t="shared" si="271"/>
        <v>VIN+</v>
      </c>
    </row>
    <row r="3345" spans="1:51" outlineLevel="1" x14ac:dyDescent="0.25">
      <c r="A3345" s="4" t="s">
        <v>1104</v>
      </c>
      <c r="B3345" s="4" t="s">
        <v>797</v>
      </c>
      <c r="C3345" s="4" t="s">
        <v>5054</v>
      </c>
      <c r="D3345" s="11" t="s">
        <v>774</v>
      </c>
      <c r="E3345" s="32" t="s">
        <v>536</v>
      </c>
      <c r="F3345" s="11" t="s">
        <v>710</v>
      </c>
      <c r="G3345" s="35">
        <v>5291517</v>
      </c>
      <c r="H3345" s="4" t="s">
        <v>4607</v>
      </c>
      <c r="I3345" s="4"/>
      <c r="J3345" s="4"/>
      <c r="K3345" s="4"/>
      <c r="L3345" s="4"/>
      <c r="M3345" s="33"/>
      <c r="N3345" s="38"/>
      <c r="O3345" s="33"/>
      <c r="P3345" s="244">
        <f t="shared" si="268"/>
        <v>1137.1759999999999</v>
      </c>
      <c r="Q3345" s="25"/>
      <c r="R3345" s="25"/>
      <c r="S3345" s="25"/>
      <c r="T3345" s="109"/>
      <c r="U3345" s="25"/>
      <c r="V3345" s="25"/>
      <c r="W3345" s="25"/>
      <c r="X3345" s="25">
        <v>0</v>
      </c>
      <c r="Y3345" s="25"/>
      <c r="Z3345" s="25">
        <v>0</v>
      </c>
      <c r="AA3345" s="109"/>
      <c r="AB3345" s="25">
        <v>0</v>
      </c>
      <c r="AC3345" s="25">
        <v>0</v>
      </c>
      <c r="AD3345" s="25">
        <v>0</v>
      </c>
      <c r="AE3345" s="25">
        <v>0</v>
      </c>
      <c r="AF3345" s="25">
        <v>0</v>
      </c>
      <c r="AG3345" s="25">
        <v>0</v>
      </c>
      <c r="AH3345" s="109"/>
      <c r="AI3345" s="25">
        <v>0</v>
      </c>
      <c r="AJ3345" s="25">
        <v>0</v>
      </c>
      <c r="AK3345" s="123">
        <v>0</v>
      </c>
      <c r="AL3345" s="25">
        <v>597.52099999999996</v>
      </c>
      <c r="AM3345" s="25">
        <v>0</v>
      </c>
      <c r="AN3345" s="25">
        <v>0</v>
      </c>
      <c r="AO3345" s="109"/>
      <c r="AP3345" s="25">
        <v>0</v>
      </c>
      <c r="AQ3345" s="25">
        <v>0</v>
      </c>
      <c r="AR3345" s="25">
        <v>0</v>
      </c>
      <c r="AS3345" s="25">
        <v>0</v>
      </c>
      <c r="AT3345" s="25">
        <v>539.65499999999997</v>
      </c>
      <c r="AU3345" s="25">
        <v>0</v>
      </c>
      <c r="AW3345" t="str">
        <f t="shared" si="269"/>
        <v>Lê Thu Huyền</v>
      </c>
      <c r="AX3345" s="27" t="str">
        <f t="shared" si="270"/>
        <v>Vũ Thị Thùy Lan</v>
      </c>
      <c r="AY3345" s="4" t="str">
        <f t="shared" si="271"/>
        <v>VIN+</v>
      </c>
    </row>
    <row r="3346" spans="1:51" outlineLevel="1" x14ac:dyDescent="0.25">
      <c r="A3346" s="4" t="s">
        <v>1104</v>
      </c>
      <c r="B3346" s="4" t="s">
        <v>797</v>
      </c>
      <c r="C3346" s="4" t="s">
        <v>5054</v>
      </c>
      <c r="D3346" s="11" t="s">
        <v>774</v>
      </c>
      <c r="E3346" s="32" t="s">
        <v>536</v>
      </c>
      <c r="F3346" s="11" t="s">
        <v>710</v>
      </c>
      <c r="G3346" s="35">
        <v>5277188</v>
      </c>
      <c r="H3346" s="4" t="s">
        <v>4608</v>
      </c>
      <c r="I3346" s="4"/>
      <c r="J3346" s="4"/>
      <c r="K3346" s="4"/>
      <c r="L3346" s="4"/>
      <c r="M3346" s="33"/>
      <c r="N3346" s="38"/>
      <c r="O3346" s="33"/>
      <c r="P3346" s="244">
        <f t="shared" si="268"/>
        <v>956.57799999999997</v>
      </c>
      <c r="Q3346" s="25"/>
      <c r="R3346" s="25"/>
      <c r="S3346" s="25"/>
      <c r="T3346" s="109"/>
      <c r="U3346" s="25"/>
      <c r="V3346" s="25"/>
      <c r="W3346" s="25"/>
      <c r="X3346" s="25">
        <v>0</v>
      </c>
      <c r="Y3346" s="25"/>
      <c r="Z3346" s="25">
        <v>0</v>
      </c>
      <c r="AA3346" s="109"/>
      <c r="AB3346" s="25">
        <v>0</v>
      </c>
      <c r="AC3346" s="25">
        <v>0</v>
      </c>
      <c r="AD3346" s="25">
        <v>0</v>
      </c>
      <c r="AE3346" s="25">
        <v>0</v>
      </c>
      <c r="AF3346" s="25">
        <v>0</v>
      </c>
      <c r="AG3346" s="25">
        <v>0</v>
      </c>
      <c r="AH3346" s="109"/>
      <c r="AI3346" s="25">
        <v>0</v>
      </c>
      <c r="AJ3346" s="25">
        <v>0</v>
      </c>
      <c r="AK3346" s="123">
        <v>0</v>
      </c>
      <c r="AL3346" s="25">
        <v>0</v>
      </c>
      <c r="AM3346" s="25">
        <v>0</v>
      </c>
      <c r="AN3346" s="25">
        <v>0</v>
      </c>
      <c r="AO3346" s="109"/>
      <c r="AP3346" s="25">
        <v>597.52099999999996</v>
      </c>
      <c r="AQ3346" s="25">
        <v>0</v>
      </c>
      <c r="AR3346" s="25">
        <v>0</v>
      </c>
      <c r="AS3346" s="25">
        <v>0</v>
      </c>
      <c r="AT3346" s="25">
        <v>359.05700000000002</v>
      </c>
      <c r="AU3346" s="25">
        <v>0</v>
      </c>
      <c r="AW3346" t="str">
        <f t="shared" si="269"/>
        <v>Lê Thu Huyền</v>
      </c>
      <c r="AX3346" s="27" t="str">
        <f t="shared" si="270"/>
        <v>Vũ Thị Thùy Lan</v>
      </c>
      <c r="AY3346" s="4" t="str">
        <f t="shared" si="271"/>
        <v>VIN+</v>
      </c>
    </row>
    <row r="3347" spans="1:51" outlineLevel="1" x14ac:dyDescent="0.25">
      <c r="A3347" s="4" t="s">
        <v>1104</v>
      </c>
      <c r="B3347" s="4" t="s">
        <v>797</v>
      </c>
      <c r="C3347" s="4" t="s">
        <v>5054</v>
      </c>
      <c r="D3347" s="11" t="s">
        <v>774</v>
      </c>
      <c r="E3347" s="32" t="s">
        <v>536</v>
      </c>
      <c r="F3347" s="11" t="s">
        <v>710</v>
      </c>
      <c r="G3347" s="35">
        <v>5279560</v>
      </c>
      <c r="H3347" s="4" t="s">
        <v>4609</v>
      </c>
      <c r="I3347" s="4"/>
      <c r="J3347" s="4"/>
      <c r="K3347" s="4"/>
      <c r="L3347" s="4"/>
      <c r="M3347" s="33"/>
      <c r="N3347" s="38"/>
      <c r="O3347" s="33"/>
      <c r="P3347" s="244">
        <f t="shared" si="268"/>
        <v>0</v>
      </c>
      <c r="Q3347" s="25"/>
      <c r="R3347" s="25"/>
      <c r="S3347" s="25"/>
      <c r="T3347" s="109"/>
      <c r="U3347" s="25"/>
      <c r="V3347" s="25"/>
      <c r="W3347" s="25"/>
      <c r="X3347" s="25">
        <v>0</v>
      </c>
      <c r="Y3347" s="25"/>
      <c r="Z3347" s="25">
        <v>0</v>
      </c>
      <c r="AA3347" s="109"/>
      <c r="AB3347" s="25">
        <v>0</v>
      </c>
      <c r="AC3347" s="25">
        <v>0</v>
      </c>
      <c r="AD3347" s="25">
        <v>0</v>
      </c>
      <c r="AE3347" s="25">
        <v>0</v>
      </c>
      <c r="AF3347" s="25">
        <v>0</v>
      </c>
      <c r="AG3347" s="25">
        <v>0</v>
      </c>
      <c r="AH3347" s="109"/>
      <c r="AI3347" s="25">
        <v>0</v>
      </c>
      <c r="AJ3347" s="25">
        <v>0</v>
      </c>
      <c r="AK3347" s="123">
        <v>0</v>
      </c>
      <c r="AL3347" s="25">
        <v>0</v>
      </c>
      <c r="AM3347" s="25">
        <v>0</v>
      </c>
      <c r="AN3347" s="25">
        <v>0</v>
      </c>
      <c r="AO3347" s="109"/>
      <c r="AP3347" s="25">
        <v>0</v>
      </c>
      <c r="AQ3347" s="25">
        <v>0</v>
      </c>
      <c r="AR3347" s="25">
        <v>0</v>
      </c>
      <c r="AS3347" s="25">
        <v>0</v>
      </c>
      <c r="AT3347" s="25">
        <v>0</v>
      </c>
      <c r="AU3347" s="25">
        <v>0</v>
      </c>
      <c r="AW3347" t="str">
        <f t="shared" si="269"/>
        <v>Lê Thu Huyền</v>
      </c>
      <c r="AX3347" s="27" t="str">
        <f t="shared" si="270"/>
        <v>Vũ Thị Thùy Lan</v>
      </c>
      <c r="AY3347" s="4" t="str">
        <f t="shared" si="271"/>
        <v>VIN+</v>
      </c>
    </row>
    <row r="3348" spans="1:51" outlineLevel="1" x14ac:dyDescent="0.25">
      <c r="A3348" s="4" t="s">
        <v>1104</v>
      </c>
      <c r="B3348" s="4" t="s">
        <v>797</v>
      </c>
      <c r="C3348" s="4" t="s">
        <v>5054</v>
      </c>
      <c r="D3348" s="11" t="s">
        <v>774</v>
      </c>
      <c r="E3348" s="32" t="s">
        <v>536</v>
      </c>
      <c r="F3348" s="11" t="s">
        <v>710</v>
      </c>
      <c r="G3348" s="35">
        <v>5290532</v>
      </c>
      <c r="H3348" s="4" t="s">
        <v>4610</v>
      </c>
      <c r="I3348" s="4"/>
      <c r="J3348" s="4"/>
      <c r="K3348" s="4"/>
      <c r="L3348" s="4"/>
      <c r="M3348" s="33"/>
      <c r="N3348" s="38"/>
      <c r="O3348" s="33"/>
      <c r="P3348" s="244">
        <f t="shared" si="268"/>
        <v>901.01800000000003</v>
      </c>
      <c r="Q3348" s="25"/>
      <c r="R3348" s="25"/>
      <c r="S3348" s="25"/>
      <c r="T3348" s="109"/>
      <c r="U3348" s="25"/>
      <c r="V3348" s="25"/>
      <c r="W3348" s="25"/>
      <c r="X3348" s="25">
        <v>0</v>
      </c>
      <c r="Y3348" s="25"/>
      <c r="Z3348" s="25">
        <v>0</v>
      </c>
      <c r="AA3348" s="109"/>
      <c r="AB3348" s="25">
        <v>0</v>
      </c>
      <c r="AC3348" s="25">
        <v>0</v>
      </c>
      <c r="AD3348" s="25">
        <v>0</v>
      </c>
      <c r="AE3348" s="25">
        <v>0</v>
      </c>
      <c r="AF3348" s="25">
        <v>0</v>
      </c>
      <c r="AG3348" s="25">
        <v>0</v>
      </c>
      <c r="AH3348" s="109"/>
      <c r="AI3348" s="25">
        <v>662.55399999999997</v>
      </c>
      <c r="AJ3348" s="25">
        <v>0</v>
      </c>
      <c r="AK3348" s="123">
        <v>0</v>
      </c>
      <c r="AL3348" s="25">
        <v>0</v>
      </c>
      <c r="AM3348" s="25">
        <v>0</v>
      </c>
      <c r="AN3348" s="25">
        <v>0</v>
      </c>
      <c r="AO3348" s="109"/>
      <c r="AP3348" s="25">
        <v>238.464</v>
      </c>
      <c r="AQ3348" s="25">
        <v>0</v>
      </c>
      <c r="AR3348" s="25">
        <v>0</v>
      </c>
      <c r="AS3348" s="25">
        <v>0</v>
      </c>
      <c r="AT3348" s="25">
        <v>0</v>
      </c>
      <c r="AU3348" s="25">
        <v>0</v>
      </c>
      <c r="AW3348" t="str">
        <f t="shared" si="269"/>
        <v>Lê Thu Huyền</v>
      </c>
      <c r="AX3348" s="27" t="str">
        <f t="shared" si="270"/>
        <v>Vũ Thị Thùy Lan</v>
      </c>
      <c r="AY3348" s="4" t="str">
        <f t="shared" si="271"/>
        <v>VIN+</v>
      </c>
    </row>
    <row r="3349" spans="1:51" outlineLevel="1" x14ac:dyDescent="0.25">
      <c r="A3349" s="4" t="s">
        <v>1104</v>
      </c>
      <c r="B3349" s="4" t="s">
        <v>797</v>
      </c>
      <c r="C3349" s="4" t="s">
        <v>5054</v>
      </c>
      <c r="D3349" s="11" t="s">
        <v>774</v>
      </c>
      <c r="E3349" s="32" t="s">
        <v>536</v>
      </c>
      <c r="F3349" s="11" t="s">
        <v>710</v>
      </c>
      <c r="G3349" s="35">
        <v>5330764</v>
      </c>
      <c r="H3349" s="4" t="s">
        <v>4611</v>
      </c>
      <c r="I3349" s="4"/>
      <c r="J3349" s="4"/>
      <c r="K3349" s="4"/>
      <c r="L3349" s="4"/>
      <c r="M3349" s="33"/>
      <c r="N3349" s="38"/>
      <c r="O3349" s="33"/>
      <c r="P3349" s="244">
        <f t="shared" si="268"/>
        <v>1442.979</v>
      </c>
      <c r="Q3349" s="25"/>
      <c r="R3349" s="25"/>
      <c r="S3349" s="25"/>
      <c r="T3349" s="109"/>
      <c r="U3349" s="25"/>
      <c r="V3349" s="25"/>
      <c r="W3349" s="25"/>
      <c r="X3349" s="25">
        <v>0</v>
      </c>
      <c r="Y3349" s="25"/>
      <c r="Z3349" s="25">
        <v>0</v>
      </c>
      <c r="AA3349" s="109"/>
      <c r="AB3349" s="25">
        <v>0</v>
      </c>
      <c r="AC3349" s="25">
        <v>0</v>
      </c>
      <c r="AD3349" s="25">
        <v>0</v>
      </c>
      <c r="AE3349" s="25">
        <v>0</v>
      </c>
      <c r="AF3349" s="25">
        <v>0</v>
      </c>
      <c r="AG3349" s="25">
        <v>0</v>
      </c>
      <c r="AH3349" s="109"/>
      <c r="AI3349" s="25">
        <v>359.05700000000002</v>
      </c>
      <c r="AJ3349" s="25">
        <v>0</v>
      </c>
      <c r="AK3349" s="123">
        <v>0</v>
      </c>
      <c r="AL3349" s="25">
        <v>0</v>
      </c>
      <c r="AM3349" s="25">
        <v>0</v>
      </c>
      <c r="AN3349" s="25">
        <v>0</v>
      </c>
      <c r="AO3349" s="109"/>
      <c r="AP3349" s="25">
        <v>541.96100000000001</v>
      </c>
      <c r="AQ3349" s="25">
        <v>0</v>
      </c>
      <c r="AR3349" s="25">
        <v>0</v>
      </c>
      <c r="AS3349" s="25">
        <v>541.96100000000001</v>
      </c>
      <c r="AT3349" s="25">
        <v>0</v>
      </c>
      <c r="AU3349" s="25">
        <v>0</v>
      </c>
      <c r="AW3349" t="str">
        <f t="shared" si="269"/>
        <v>Lê Thu Huyền</v>
      </c>
      <c r="AX3349" s="27" t="str">
        <f t="shared" si="270"/>
        <v>Vũ Thị Thùy Lan</v>
      </c>
      <c r="AY3349" s="4" t="str">
        <f t="shared" si="271"/>
        <v>VIN+</v>
      </c>
    </row>
    <row r="3350" spans="1:51" outlineLevel="1" x14ac:dyDescent="0.25">
      <c r="A3350" s="4" t="s">
        <v>1104</v>
      </c>
      <c r="B3350" s="4" t="s">
        <v>797</v>
      </c>
      <c r="C3350" s="4" t="s">
        <v>5054</v>
      </c>
      <c r="D3350" s="11" t="s">
        <v>774</v>
      </c>
      <c r="E3350" s="32" t="s">
        <v>536</v>
      </c>
      <c r="F3350" s="11" t="s">
        <v>710</v>
      </c>
      <c r="G3350" s="35">
        <v>5130102</v>
      </c>
      <c r="H3350" s="4" t="s">
        <v>4612</v>
      </c>
      <c r="I3350" s="4"/>
      <c r="J3350" s="4"/>
      <c r="K3350" s="4"/>
      <c r="L3350" s="4"/>
      <c r="M3350" s="33"/>
      <c r="N3350" s="38"/>
      <c r="O3350" s="33"/>
      <c r="P3350" s="244">
        <f t="shared" si="268"/>
        <v>597.52099999999996</v>
      </c>
      <c r="Q3350" s="25"/>
      <c r="R3350" s="25"/>
      <c r="S3350" s="25"/>
      <c r="T3350" s="109"/>
      <c r="U3350" s="25"/>
      <c r="V3350" s="25"/>
      <c r="W3350" s="25"/>
      <c r="X3350" s="25">
        <v>0</v>
      </c>
      <c r="Y3350" s="25"/>
      <c r="Z3350" s="25">
        <v>0</v>
      </c>
      <c r="AA3350" s="109"/>
      <c r="AB3350" s="25">
        <v>0</v>
      </c>
      <c r="AC3350" s="25">
        <v>0</v>
      </c>
      <c r="AD3350" s="25">
        <v>0</v>
      </c>
      <c r="AE3350" s="25">
        <v>0</v>
      </c>
      <c r="AF3350" s="25">
        <v>0</v>
      </c>
      <c r="AG3350" s="25">
        <v>0</v>
      </c>
      <c r="AH3350" s="109"/>
      <c r="AI3350" s="25">
        <v>238.464</v>
      </c>
      <c r="AJ3350" s="25">
        <v>0</v>
      </c>
      <c r="AK3350" s="123">
        <v>0</v>
      </c>
      <c r="AL3350" s="25">
        <v>0</v>
      </c>
      <c r="AM3350" s="25">
        <v>0</v>
      </c>
      <c r="AN3350" s="25">
        <v>0</v>
      </c>
      <c r="AO3350" s="109"/>
      <c r="AP3350" s="25">
        <v>359.05700000000002</v>
      </c>
      <c r="AQ3350" s="25">
        <v>0</v>
      </c>
      <c r="AR3350" s="25">
        <v>0</v>
      </c>
      <c r="AS3350" s="25">
        <v>0</v>
      </c>
      <c r="AT3350" s="25">
        <v>0</v>
      </c>
      <c r="AU3350" s="25">
        <v>0</v>
      </c>
      <c r="AW3350" t="str">
        <f t="shared" si="269"/>
        <v>Lê Thu Huyền</v>
      </c>
      <c r="AX3350" s="27" t="str">
        <f t="shared" si="270"/>
        <v>Vũ Thị Thùy Lan</v>
      </c>
      <c r="AY3350" s="4" t="str">
        <f t="shared" si="271"/>
        <v>VIN+</v>
      </c>
    </row>
    <row r="3351" spans="1:51" outlineLevel="1" x14ac:dyDescent="0.25">
      <c r="A3351" s="4" t="s">
        <v>1104</v>
      </c>
      <c r="B3351" s="4" t="s">
        <v>797</v>
      </c>
      <c r="C3351" s="4" t="s">
        <v>5054</v>
      </c>
      <c r="D3351" s="11" t="s">
        <v>774</v>
      </c>
      <c r="E3351" s="32" t="s">
        <v>536</v>
      </c>
      <c r="F3351" s="11" t="s">
        <v>710</v>
      </c>
      <c r="G3351" s="35">
        <v>5270815</v>
      </c>
      <c r="H3351" s="4" t="s">
        <v>4613</v>
      </c>
      <c r="I3351" s="4"/>
      <c r="J3351" s="4"/>
      <c r="K3351" s="4"/>
      <c r="L3351" s="4"/>
      <c r="M3351" s="33"/>
      <c r="N3351" s="38"/>
      <c r="O3351" s="33"/>
      <c r="P3351" s="244">
        <f t="shared" si="268"/>
        <v>238.464</v>
      </c>
      <c r="Q3351" s="25"/>
      <c r="R3351" s="25"/>
      <c r="S3351" s="25"/>
      <c r="T3351" s="109"/>
      <c r="U3351" s="25"/>
      <c r="V3351" s="25"/>
      <c r="W3351" s="25"/>
      <c r="X3351" s="25">
        <v>0</v>
      </c>
      <c r="Y3351" s="25"/>
      <c r="Z3351" s="25">
        <v>0</v>
      </c>
      <c r="AA3351" s="109"/>
      <c r="AB3351" s="25">
        <v>0</v>
      </c>
      <c r="AC3351" s="25">
        <v>0</v>
      </c>
      <c r="AD3351" s="25">
        <v>0</v>
      </c>
      <c r="AE3351" s="25">
        <v>0</v>
      </c>
      <c r="AF3351" s="25">
        <v>0</v>
      </c>
      <c r="AG3351" s="25">
        <v>0</v>
      </c>
      <c r="AH3351" s="109"/>
      <c r="AI3351" s="25">
        <v>0</v>
      </c>
      <c r="AJ3351" s="25">
        <v>0</v>
      </c>
      <c r="AK3351" s="123">
        <v>0</v>
      </c>
      <c r="AL3351" s="25">
        <v>0</v>
      </c>
      <c r="AM3351" s="25">
        <v>0</v>
      </c>
      <c r="AN3351" s="25">
        <v>0</v>
      </c>
      <c r="AO3351" s="109"/>
      <c r="AP3351" s="25">
        <v>238.464</v>
      </c>
      <c r="AQ3351" s="25">
        <v>0</v>
      </c>
      <c r="AR3351" s="25">
        <v>0</v>
      </c>
      <c r="AS3351" s="25">
        <v>0</v>
      </c>
      <c r="AT3351" s="25">
        <v>0</v>
      </c>
      <c r="AU3351" s="25">
        <v>0</v>
      </c>
      <c r="AW3351" t="str">
        <f t="shared" si="269"/>
        <v>Lê Thu Huyền</v>
      </c>
      <c r="AX3351" s="27" t="str">
        <f t="shared" si="270"/>
        <v>Vũ Thị Thùy Lan</v>
      </c>
      <c r="AY3351" s="4" t="str">
        <f t="shared" si="271"/>
        <v>VIN+</v>
      </c>
    </row>
    <row r="3352" spans="1:51" outlineLevel="1" x14ac:dyDescent="0.25">
      <c r="A3352" s="4" t="s">
        <v>1104</v>
      </c>
      <c r="B3352" s="4" t="s">
        <v>797</v>
      </c>
      <c r="C3352" s="4" t="s">
        <v>5054</v>
      </c>
      <c r="D3352" s="11" t="s">
        <v>774</v>
      </c>
      <c r="E3352" s="32" t="s">
        <v>536</v>
      </c>
      <c r="F3352" s="11" t="s">
        <v>710</v>
      </c>
      <c r="G3352" s="35">
        <v>5332070</v>
      </c>
      <c r="H3352" s="4" t="s">
        <v>4614</v>
      </c>
      <c r="I3352" s="4"/>
      <c r="J3352" s="4"/>
      <c r="K3352" s="4"/>
      <c r="L3352" s="4"/>
      <c r="M3352" s="33"/>
      <c r="N3352" s="38"/>
      <c r="O3352" s="33"/>
      <c r="P3352" s="244">
        <f t="shared" si="268"/>
        <v>901.01800000000003</v>
      </c>
      <c r="Q3352" s="25"/>
      <c r="R3352" s="25"/>
      <c r="S3352" s="25"/>
      <c r="T3352" s="109"/>
      <c r="U3352" s="25"/>
      <c r="V3352" s="25"/>
      <c r="W3352" s="25"/>
      <c r="X3352" s="25">
        <v>0</v>
      </c>
      <c r="Y3352" s="25"/>
      <c r="Z3352" s="25">
        <v>0</v>
      </c>
      <c r="AA3352" s="109"/>
      <c r="AB3352" s="25">
        <v>0</v>
      </c>
      <c r="AC3352" s="25">
        <v>0</v>
      </c>
      <c r="AD3352" s="25">
        <v>0</v>
      </c>
      <c r="AE3352" s="25">
        <v>0</v>
      </c>
      <c r="AF3352" s="25">
        <v>0</v>
      </c>
      <c r="AG3352" s="25">
        <v>0</v>
      </c>
      <c r="AH3352" s="109"/>
      <c r="AI3352" s="25">
        <v>541.96100000000001</v>
      </c>
      <c r="AJ3352" s="25">
        <v>0</v>
      </c>
      <c r="AK3352" s="123">
        <v>0</v>
      </c>
      <c r="AL3352" s="25">
        <v>0</v>
      </c>
      <c r="AM3352" s="25">
        <v>0</v>
      </c>
      <c r="AN3352" s="25">
        <v>0</v>
      </c>
      <c r="AO3352" s="109"/>
      <c r="AP3352" s="25">
        <v>0</v>
      </c>
      <c r="AQ3352" s="25">
        <v>0</v>
      </c>
      <c r="AR3352" s="25">
        <v>0</v>
      </c>
      <c r="AS3352" s="25">
        <v>0</v>
      </c>
      <c r="AT3352" s="25">
        <v>0</v>
      </c>
      <c r="AU3352" s="25">
        <v>359.05700000000002</v>
      </c>
      <c r="AW3352" t="str">
        <f t="shared" si="269"/>
        <v>Lê Thu Huyền</v>
      </c>
      <c r="AX3352" s="27" t="str">
        <f t="shared" si="270"/>
        <v>Vũ Thị Thùy Lan</v>
      </c>
      <c r="AY3352" s="4" t="str">
        <f t="shared" si="271"/>
        <v>VIN+</v>
      </c>
    </row>
    <row r="3353" spans="1:51" outlineLevel="1" x14ac:dyDescent="0.25">
      <c r="A3353" s="4" t="s">
        <v>1104</v>
      </c>
      <c r="B3353" s="4" t="s">
        <v>797</v>
      </c>
      <c r="C3353" s="4" t="s">
        <v>5054</v>
      </c>
      <c r="D3353" s="11" t="s">
        <v>774</v>
      </c>
      <c r="E3353" s="32" t="s">
        <v>536</v>
      </c>
      <c r="F3353" s="11" t="s">
        <v>710</v>
      </c>
      <c r="G3353" s="35">
        <v>5136265</v>
      </c>
      <c r="H3353" s="4" t="s">
        <v>4615</v>
      </c>
      <c r="I3353" s="4"/>
      <c r="J3353" s="4"/>
      <c r="K3353" s="4"/>
      <c r="L3353" s="4"/>
      <c r="M3353" s="33"/>
      <c r="N3353" s="38"/>
      <c r="O3353" s="33"/>
      <c r="P3353" s="244">
        <f t="shared" si="268"/>
        <v>0</v>
      </c>
      <c r="Q3353" s="25"/>
      <c r="R3353" s="25"/>
      <c r="S3353" s="25"/>
      <c r="T3353" s="109"/>
      <c r="U3353" s="25"/>
      <c r="V3353" s="25"/>
      <c r="W3353" s="25"/>
      <c r="X3353" s="25">
        <v>0</v>
      </c>
      <c r="Y3353" s="25"/>
      <c r="Z3353" s="25">
        <v>0</v>
      </c>
      <c r="AA3353" s="109"/>
      <c r="AB3353" s="25">
        <v>0</v>
      </c>
      <c r="AC3353" s="25">
        <v>0</v>
      </c>
      <c r="AD3353" s="25">
        <v>0</v>
      </c>
      <c r="AE3353" s="25">
        <v>0</v>
      </c>
      <c r="AF3353" s="25">
        <v>0</v>
      </c>
      <c r="AG3353" s="25">
        <v>0</v>
      </c>
      <c r="AH3353" s="109"/>
      <c r="AI3353" s="25">
        <v>0</v>
      </c>
      <c r="AJ3353" s="25">
        <v>0</v>
      </c>
      <c r="AK3353" s="123">
        <v>0</v>
      </c>
      <c r="AL3353" s="25">
        <v>0</v>
      </c>
      <c r="AM3353" s="25">
        <v>0</v>
      </c>
      <c r="AN3353" s="25">
        <v>0</v>
      </c>
      <c r="AO3353" s="109"/>
      <c r="AP3353" s="25">
        <v>0</v>
      </c>
      <c r="AQ3353" s="25">
        <v>0</v>
      </c>
      <c r="AR3353" s="25">
        <v>0</v>
      </c>
      <c r="AS3353" s="25">
        <v>0</v>
      </c>
      <c r="AT3353" s="25">
        <v>0</v>
      </c>
      <c r="AU3353" s="25">
        <v>0</v>
      </c>
      <c r="AW3353" t="str">
        <f t="shared" si="269"/>
        <v>Lê Thu Huyền</v>
      </c>
      <c r="AX3353" s="27" t="str">
        <f t="shared" si="270"/>
        <v>Vũ Thị Thùy Lan</v>
      </c>
      <c r="AY3353" s="4" t="str">
        <f t="shared" si="271"/>
        <v>VIN+</v>
      </c>
    </row>
    <row r="3354" spans="1:51" outlineLevel="1" x14ac:dyDescent="0.25">
      <c r="A3354" s="4" t="s">
        <v>1104</v>
      </c>
      <c r="B3354" s="4" t="s">
        <v>797</v>
      </c>
      <c r="C3354" s="4" t="s">
        <v>5054</v>
      </c>
      <c r="D3354" s="11" t="s">
        <v>774</v>
      </c>
      <c r="E3354" s="32" t="s">
        <v>536</v>
      </c>
      <c r="F3354" s="11" t="s">
        <v>710</v>
      </c>
      <c r="G3354" s="35">
        <v>5296598</v>
      </c>
      <c r="H3354" s="4" t="s">
        <v>4616</v>
      </c>
      <c r="I3354" s="4"/>
      <c r="J3354" s="4"/>
      <c r="K3354" s="4"/>
      <c r="L3354" s="4"/>
      <c r="M3354" s="33"/>
      <c r="N3354" s="38"/>
      <c r="O3354" s="33"/>
      <c r="P3354" s="244">
        <f t="shared" si="268"/>
        <v>0</v>
      </c>
      <c r="Q3354" s="25"/>
      <c r="R3354" s="25"/>
      <c r="S3354" s="25"/>
      <c r="T3354" s="109"/>
      <c r="U3354" s="25"/>
      <c r="V3354" s="25"/>
      <c r="W3354" s="25"/>
      <c r="X3354" s="25">
        <v>0</v>
      </c>
      <c r="Y3354" s="25"/>
      <c r="Z3354" s="25">
        <v>0</v>
      </c>
      <c r="AA3354" s="109"/>
      <c r="AB3354" s="25">
        <v>0</v>
      </c>
      <c r="AC3354" s="25">
        <v>0</v>
      </c>
      <c r="AD3354" s="25">
        <v>0</v>
      </c>
      <c r="AE3354" s="25">
        <v>0</v>
      </c>
      <c r="AF3354" s="25">
        <v>0</v>
      </c>
      <c r="AG3354" s="25">
        <v>0</v>
      </c>
      <c r="AH3354" s="109"/>
      <c r="AI3354" s="25">
        <v>0</v>
      </c>
      <c r="AJ3354" s="25">
        <v>0</v>
      </c>
      <c r="AK3354" s="123">
        <v>0</v>
      </c>
      <c r="AL3354" s="25">
        <v>0</v>
      </c>
      <c r="AM3354" s="25">
        <v>0</v>
      </c>
      <c r="AN3354" s="25">
        <v>0</v>
      </c>
      <c r="AO3354" s="109"/>
      <c r="AP3354" s="25">
        <v>0</v>
      </c>
      <c r="AQ3354" s="25">
        <v>0</v>
      </c>
      <c r="AR3354" s="25">
        <v>0</v>
      </c>
      <c r="AS3354" s="25">
        <v>0</v>
      </c>
      <c r="AT3354" s="25">
        <v>0</v>
      </c>
      <c r="AU3354" s="25">
        <v>0</v>
      </c>
      <c r="AW3354" t="str">
        <f t="shared" si="269"/>
        <v>Lê Thu Huyền</v>
      </c>
      <c r="AX3354" s="27" t="str">
        <f t="shared" si="270"/>
        <v>Vũ Thị Thùy Lan</v>
      </c>
      <c r="AY3354" s="4" t="str">
        <f t="shared" si="271"/>
        <v>VIN+</v>
      </c>
    </row>
    <row r="3355" spans="1:51" outlineLevel="1" x14ac:dyDescent="0.25">
      <c r="A3355" s="4" t="s">
        <v>1104</v>
      </c>
      <c r="B3355" s="4" t="s">
        <v>797</v>
      </c>
      <c r="C3355" s="4" t="s">
        <v>5054</v>
      </c>
      <c r="D3355" s="11" t="s">
        <v>774</v>
      </c>
      <c r="E3355" s="32" t="s">
        <v>536</v>
      </c>
      <c r="F3355" s="11" t="s">
        <v>710</v>
      </c>
      <c r="G3355" s="35">
        <v>5277856</v>
      </c>
      <c r="H3355" s="4" t="s">
        <v>4617</v>
      </c>
      <c r="I3355" s="4"/>
      <c r="J3355" s="4"/>
      <c r="K3355" s="4"/>
      <c r="L3355" s="4"/>
      <c r="M3355" s="33"/>
      <c r="N3355" s="38"/>
      <c r="O3355" s="33"/>
      <c r="P3355" s="244">
        <f t="shared" si="268"/>
        <v>0</v>
      </c>
      <c r="Q3355" s="25"/>
      <c r="R3355" s="25"/>
      <c r="S3355" s="25"/>
      <c r="T3355" s="109"/>
      <c r="U3355" s="25"/>
      <c r="V3355" s="25"/>
      <c r="W3355" s="25"/>
      <c r="X3355" s="25">
        <v>0</v>
      </c>
      <c r="Y3355" s="25"/>
      <c r="Z3355" s="25">
        <v>0</v>
      </c>
      <c r="AA3355" s="109"/>
      <c r="AB3355" s="25">
        <v>0</v>
      </c>
      <c r="AC3355" s="25">
        <v>0</v>
      </c>
      <c r="AD3355" s="25">
        <v>0</v>
      </c>
      <c r="AE3355" s="25">
        <v>0</v>
      </c>
      <c r="AF3355" s="25">
        <v>0</v>
      </c>
      <c r="AG3355" s="25">
        <v>0</v>
      </c>
      <c r="AH3355" s="109"/>
      <c r="AI3355" s="25">
        <v>0</v>
      </c>
      <c r="AJ3355" s="25">
        <v>0</v>
      </c>
      <c r="AK3355" s="123">
        <v>0</v>
      </c>
      <c r="AL3355" s="25">
        <v>0</v>
      </c>
      <c r="AM3355" s="25">
        <v>0</v>
      </c>
      <c r="AN3355" s="25">
        <v>0</v>
      </c>
      <c r="AO3355" s="109"/>
      <c r="AP3355" s="25">
        <v>0</v>
      </c>
      <c r="AQ3355" s="25">
        <v>0</v>
      </c>
      <c r="AR3355" s="25">
        <v>0</v>
      </c>
      <c r="AS3355" s="25">
        <v>0</v>
      </c>
      <c r="AT3355" s="25">
        <v>0</v>
      </c>
      <c r="AU3355" s="25">
        <v>0</v>
      </c>
      <c r="AW3355" t="str">
        <f t="shared" si="269"/>
        <v>Lê Thu Huyền</v>
      </c>
      <c r="AX3355" s="27" t="str">
        <f t="shared" si="270"/>
        <v>Vũ Thị Thùy Lan</v>
      </c>
      <c r="AY3355" s="4" t="str">
        <f t="shared" si="271"/>
        <v>VIN+</v>
      </c>
    </row>
    <row r="3356" spans="1:51" outlineLevel="1" x14ac:dyDescent="0.25">
      <c r="A3356" s="4" t="s">
        <v>1104</v>
      </c>
      <c r="B3356" s="4" t="s">
        <v>797</v>
      </c>
      <c r="C3356" s="4" t="s">
        <v>5054</v>
      </c>
      <c r="D3356" s="11" t="s">
        <v>774</v>
      </c>
      <c r="E3356" s="32" t="s">
        <v>536</v>
      </c>
      <c r="F3356" s="11" t="s">
        <v>710</v>
      </c>
      <c r="G3356" s="35">
        <v>5277735</v>
      </c>
      <c r="H3356" s="4" t="s">
        <v>4618</v>
      </c>
      <c r="I3356" s="4"/>
      <c r="J3356" s="4"/>
      <c r="K3356" s="4"/>
      <c r="L3356" s="4"/>
      <c r="M3356" s="33"/>
      <c r="N3356" s="38"/>
      <c r="O3356" s="33"/>
      <c r="P3356" s="244">
        <f t="shared" si="268"/>
        <v>238.464</v>
      </c>
      <c r="Q3356" s="25"/>
      <c r="R3356" s="25"/>
      <c r="S3356" s="25"/>
      <c r="T3356" s="109"/>
      <c r="U3356" s="25"/>
      <c r="V3356" s="25"/>
      <c r="W3356" s="25"/>
      <c r="X3356" s="25">
        <v>0</v>
      </c>
      <c r="Y3356" s="25"/>
      <c r="Z3356" s="25">
        <v>0</v>
      </c>
      <c r="AA3356" s="109"/>
      <c r="AB3356" s="25">
        <v>0</v>
      </c>
      <c r="AC3356" s="25">
        <v>0</v>
      </c>
      <c r="AD3356" s="25">
        <v>0</v>
      </c>
      <c r="AE3356" s="25">
        <v>0</v>
      </c>
      <c r="AF3356" s="25">
        <v>0</v>
      </c>
      <c r="AG3356" s="25">
        <v>0</v>
      </c>
      <c r="AH3356" s="109"/>
      <c r="AI3356" s="25">
        <v>0</v>
      </c>
      <c r="AJ3356" s="25">
        <v>0</v>
      </c>
      <c r="AK3356" s="123">
        <v>0</v>
      </c>
      <c r="AL3356" s="25">
        <v>0</v>
      </c>
      <c r="AM3356" s="25">
        <v>0</v>
      </c>
      <c r="AN3356" s="25">
        <v>238.464</v>
      </c>
      <c r="AO3356" s="109"/>
      <c r="AP3356" s="25">
        <v>0</v>
      </c>
      <c r="AQ3356" s="25">
        <v>0</v>
      </c>
      <c r="AR3356" s="25">
        <v>0</v>
      </c>
      <c r="AS3356" s="25">
        <v>0</v>
      </c>
      <c r="AT3356" s="25">
        <v>0</v>
      </c>
      <c r="AU3356" s="25">
        <v>0</v>
      </c>
      <c r="AW3356" t="str">
        <f t="shared" si="269"/>
        <v>Lê Thu Huyền</v>
      </c>
      <c r="AX3356" s="27" t="str">
        <f t="shared" si="270"/>
        <v>Vũ Thị Thùy Lan</v>
      </c>
      <c r="AY3356" s="4" t="str">
        <f t="shared" si="271"/>
        <v>VIN+</v>
      </c>
    </row>
    <row r="3357" spans="1:51" outlineLevel="1" x14ac:dyDescent="0.25">
      <c r="A3357" s="4" t="s">
        <v>1104</v>
      </c>
      <c r="B3357" s="4" t="s">
        <v>797</v>
      </c>
      <c r="C3357" s="4" t="s">
        <v>5054</v>
      </c>
      <c r="D3357" s="11" t="s">
        <v>774</v>
      </c>
      <c r="E3357" s="32" t="s">
        <v>536</v>
      </c>
      <c r="F3357" s="11" t="s">
        <v>710</v>
      </c>
      <c r="G3357" s="35">
        <v>5279487</v>
      </c>
      <c r="H3357" s="4" t="s">
        <v>4619</v>
      </c>
      <c r="I3357" s="4"/>
      <c r="J3357" s="4"/>
      <c r="K3357" s="4"/>
      <c r="L3357" s="4"/>
      <c r="M3357" s="33"/>
      <c r="N3357" s="38"/>
      <c r="O3357" s="33"/>
      <c r="P3357" s="244">
        <f t="shared" si="268"/>
        <v>238.464</v>
      </c>
      <c r="Q3357" s="25"/>
      <c r="R3357" s="25"/>
      <c r="S3357" s="25"/>
      <c r="T3357" s="109"/>
      <c r="U3357" s="25"/>
      <c r="V3357" s="25"/>
      <c r="W3357" s="25"/>
      <c r="X3357" s="25">
        <v>0</v>
      </c>
      <c r="Y3357" s="25"/>
      <c r="Z3357" s="25">
        <v>0</v>
      </c>
      <c r="AA3357" s="109"/>
      <c r="AB3357" s="25">
        <v>0</v>
      </c>
      <c r="AC3357" s="25">
        <v>0</v>
      </c>
      <c r="AD3357" s="25">
        <v>0</v>
      </c>
      <c r="AE3357" s="25">
        <v>0</v>
      </c>
      <c r="AF3357" s="25">
        <v>0</v>
      </c>
      <c r="AG3357" s="25">
        <v>0</v>
      </c>
      <c r="AH3357" s="109"/>
      <c r="AI3357" s="25">
        <v>0</v>
      </c>
      <c r="AJ3357" s="25">
        <v>0</v>
      </c>
      <c r="AK3357" s="123">
        <v>0</v>
      </c>
      <c r="AL3357" s="25">
        <v>0</v>
      </c>
      <c r="AM3357" s="25">
        <v>0</v>
      </c>
      <c r="AN3357" s="25">
        <v>0</v>
      </c>
      <c r="AO3357" s="109"/>
      <c r="AP3357" s="25">
        <v>238.464</v>
      </c>
      <c r="AQ3357" s="25">
        <v>0</v>
      </c>
      <c r="AR3357" s="25">
        <v>0</v>
      </c>
      <c r="AS3357" s="25">
        <v>0</v>
      </c>
      <c r="AT3357" s="25">
        <v>0</v>
      </c>
      <c r="AU3357" s="25">
        <v>0</v>
      </c>
      <c r="AW3357" t="str">
        <f t="shared" si="269"/>
        <v>Lê Thu Huyền</v>
      </c>
      <c r="AX3357" s="27" t="str">
        <f t="shared" si="270"/>
        <v>Vũ Thị Thùy Lan</v>
      </c>
      <c r="AY3357" s="4" t="str">
        <f t="shared" si="271"/>
        <v>VIN+</v>
      </c>
    </row>
    <row r="3358" spans="1:51" outlineLevel="1" x14ac:dyDescent="0.25">
      <c r="A3358" s="4" t="s">
        <v>1104</v>
      </c>
      <c r="B3358" s="4" t="s">
        <v>797</v>
      </c>
      <c r="C3358" s="4" t="s">
        <v>5054</v>
      </c>
      <c r="D3358" s="11" t="s">
        <v>774</v>
      </c>
      <c r="E3358" s="32" t="s">
        <v>536</v>
      </c>
      <c r="F3358" s="11" t="s">
        <v>710</v>
      </c>
      <c r="G3358" s="35">
        <v>5290338</v>
      </c>
      <c r="H3358" s="4" t="s">
        <v>4620</v>
      </c>
      <c r="I3358" s="4"/>
      <c r="J3358" s="4"/>
      <c r="K3358" s="4"/>
      <c r="L3358" s="4"/>
      <c r="M3358" s="33"/>
      <c r="N3358" s="38"/>
      <c r="O3358" s="33"/>
      <c r="P3358" s="244">
        <f t="shared" si="268"/>
        <v>0</v>
      </c>
      <c r="Q3358" s="25"/>
      <c r="R3358" s="25"/>
      <c r="S3358" s="25"/>
      <c r="T3358" s="109"/>
      <c r="U3358" s="25"/>
      <c r="V3358" s="25"/>
      <c r="W3358" s="25"/>
      <c r="X3358" s="25">
        <v>0</v>
      </c>
      <c r="Y3358" s="25"/>
      <c r="Z3358" s="25">
        <v>0</v>
      </c>
      <c r="AA3358" s="109"/>
      <c r="AB3358" s="25">
        <v>0</v>
      </c>
      <c r="AC3358" s="25">
        <v>0</v>
      </c>
      <c r="AD3358" s="25">
        <v>0</v>
      </c>
      <c r="AE3358" s="25">
        <v>0</v>
      </c>
      <c r="AF3358" s="25">
        <v>0</v>
      </c>
      <c r="AG3358" s="25">
        <v>0</v>
      </c>
      <c r="AH3358" s="109"/>
      <c r="AI3358" s="25">
        <v>0</v>
      </c>
      <c r="AJ3358" s="25">
        <v>0</v>
      </c>
      <c r="AK3358" s="123">
        <v>0</v>
      </c>
      <c r="AL3358" s="25">
        <v>0</v>
      </c>
      <c r="AM3358" s="25">
        <v>0</v>
      </c>
      <c r="AN3358" s="25">
        <v>0</v>
      </c>
      <c r="AO3358" s="109"/>
      <c r="AP3358" s="25">
        <v>0</v>
      </c>
      <c r="AQ3358" s="25">
        <v>0</v>
      </c>
      <c r="AR3358" s="25">
        <v>0</v>
      </c>
      <c r="AS3358" s="25">
        <v>0</v>
      </c>
      <c r="AT3358" s="25">
        <v>0</v>
      </c>
      <c r="AU3358" s="25">
        <v>0</v>
      </c>
      <c r="AW3358" t="str">
        <f t="shared" si="269"/>
        <v>Lê Thu Huyền</v>
      </c>
      <c r="AX3358" s="27" t="str">
        <f t="shared" si="270"/>
        <v>Vũ Thị Thùy Lan</v>
      </c>
      <c r="AY3358" s="4" t="str">
        <f t="shared" si="271"/>
        <v>VIN+</v>
      </c>
    </row>
    <row r="3359" spans="1:51" outlineLevel="1" x14ac:dyDescent="0.25">
      <c r="A3359" s="4" t="s">
        <v>1104</v>
      </c>
      <c r="B3359" s="4" t="s">
        <v>797</v>
      </c>
      <c r="C3359" s="4" t="s">
        <v>5054</v>
      </c>
      <c r="D3359" s="11" t="s">
        <v>774</v>
      </c>
      <c r="E3359" s="32" t="s">
        <v>536</v>
      </c>
      <c r="F3359" s="11" t="s">
        <v>710</v>
      </c>
      <c r="G3359" s="35">
        <v>5278758</v>
      </c>
      <c r="H3359" s="4" t="s">
        <v>4621</v>
      </c>
      <c r="I3359" s="4"/>
      <c r="J3359" s="4"/>
      <c r="K3359" s="4"/>
      <c r="L3359" s="4"/>
      <c r="M3359" s="33"/>
      <c r="N3359" s="38"/>
      <c r="O3359" s="33"/>
      <c r="P3359" s="244">
        <f t="shared" si="268"/>
        <v>597.52099999999996</v>
      </c>
      <c r="Q3359" s="25"/>
      <c r="R3359" s="25"/>
      <c r="S3359" s="25"/>
      <c r="T3359" s="109"/>
      <c r="U3359" s="25"/>
      <c r="V3359" s="25"/>
      <c r="W3359" s="25"/>
      <c r="X3359" s="25">
        <v>0</v>
      </c>
      <c r="Y3359" s="25"/>
      <c r="Z3359" s="25">
        <v>0</v>
      </c>
      <c r="AA3359" s="109"/>
      <c r="AB3359" s="25">
        <v>0</v>
      </c>
      <c r="AC3359" s="25">
        <v>0</v>
      </c>
      <c r="AD3359" s="25">
        <v>0</v>
      </c>
      <c r="AE3359" s="25">
        <v>0</v>
      </c>
      <c r="AF3359" s="25">
        <v>0</v>
      </c>
      <c r="AG3359" s="25">
        <v>0</v>
      </c>
      <c r="AH3359" s="109"/>
      <c r="AI3359" s="25">
        <v>0</v>
      </c>
      <c r="AJ3359" s="25">
        <v>0</v>
      </c>
      <c r="AK3359" s="123">
        <v>0</v>
      </c>
      <c r="AL3359" s="25">
        <v>0</v>
      </c>
      <c r="AM3359" s="25">
        <v>0</v>
      </c>
      <c r="AN3359" s="25">
        <v>0</v>
      </c>
      <c r="AO3359" s="109"/>
      <c r="AP3359" s="25">
        <v>597.52099999999996</v>
      </c>
      <c r="AQ3359" s="25">
        <v>0</v>
      </c>
      <c r="AR3359" s="25">
        <v>0</v>
      </c>
      <c r="AS3359" s="25">
        <v>0</v>
      </c>
      <c r="AT3359" s="25">
        <v>0</v>
      </c>
      <c r="AU3359" s="25">
        <v>0</v>
      </c>
      <c r="AW3359" t="str">
        <f t="shared" si="269"/>
        <v>Lê Thu Huyền</v>
      </c>
      <c r="AX3359" s="27" t="str">
        <f t="shared" si="270"/>
        <v>Vũ Thị Thùy Lan</v>
      </c>
      <c r="AY3359" s="4" t="str">
        <f t="shared" si="271"/>
        <v>VIN+</v>
      </c>
    </row>
    <row r="3360" spans="1:51" outlineLevel="1" x14ac:dyDescent="0.25">
      <c r="A3360" s="4" t="s">
        <v>1104</v>
      </c>
      <c r="B3360" s="4" t="s">
        <v>797</v>
      </c>
      <c r="C3360" s="4" t="s">
        <v>5054</v>
      </c>
      <c r="D3360" s="11" t="s">
        <v>774</v>
      </c>
      <c r="E3360" s="32" t="s">
        <v>536</v>
      </c>
      <c r="F3360" s="11" t="s">
        <v>710</v>
      </c>
      <c r="G3360" s="35">
        <v>5299896</v>
      </c>
      <c r="H3360" s="4" t="s">
        <v>4622</v>
      </c>
      <c r="I3360" s="4"/>
      <c r="J3360" s="4"/>
      <c r="K3360" s="4"/>
      <c r="L3360" s="4"/>
      <c r="M3360" s="33"/>
      <c r="N3360" s="38"/>
      <c r="O3360" s="33"/>
      <c r="P3360" s="244">
        <f t="shared" si="268"/>
        <v>0</v>
      </c>
      <c r="Q3360" s="25"/>
      <c r="R3360" s="25"/>
      <c r="S3360" s="25"/>
      <c r="T3360" s="109"/>
      <c r="U3360" s="25"/>
      <c r="V3360" s="25"/>
      <c r="W3360" s="25"/>
      <c r="X3360" s="25">
        <v>0</v>
      </c>
      <c r="Y3360" s="25"/>
      <c r="Z3360" s="25">
        <v>0</v>
      </c>
      <c r="AA3360" s="109"/>
      <c r="AB3360" s="25">
        <v>0</v>
      </c>
      <c r="AC3360" s="25">
        <v>0</v>
      </c>
      <c r="AD3360" s="25">
        <v>0</v>
      </c>
      <c r="AE3360" s="25">
        <v>0</v>
      </c>
      <c r="AF3360" s="25">
        <v>0</v>
      </c>
      <c r="AG3360" s="25">
        <v>0</v>
      </c>
      <c r="AH3360" s="109"/>
      <c r="AI3360" s="25">
        <v>0</v>
      </c>
      <c r="AJ3360" s="25">
        <v>0</v>
      </c>
      <c r="AK3360" s="123">
        <v>0</v>
      </c>
      <c r="AL3360" s="25">
        <v>0</v>
      </c>
      <c r="AM3360" s="25">
        <v>0</v>
      </c>
      <c r="AN3360" s="25">
        <v>0</v>
      </c>
      <c r="AO3360" s="109"/>
      <c r="AP3360" s="25">
        <v>0</v>
      </c>
      <c r="AQ3360" s="25">
        <v>0</v>
      </c>
      <c r="AR3360" s="25">
        <v>0</v>
      </c>
      <c r="AS3360" s="25">
        <v>0</v>
      </c>
      <c r="AT3360" s="25">
        <v>0</v>
      </c>
      <c r="AU3360" s="25">
        <v>0</v>
      </c>
      <c r="AW3360" t="str">
        <f t="shared" si="269"/>
        <v>Lê Thu Huyền</v>
      </c>
      <c r="AX3360" s="27" t="str">
        <f t="shared" si="270"/>
        <v>Vũ Thị Thùy Lan</v>
      </c>
      <c r="AY3360" s="4" t="str">
        <f t="shared" si="271"/>
        <v>VIN+</v>
      </c>
    </row>
    <row r="3361" spans="1:51" outlineLevel="1" x14ac:dyDescent="0.25">
      <c r="A3361" s="4" t="s">
        <v>1104</v>
      </c>
      <c r="B3361" s="4" t="s">
        <v>797</v>
      </c>
      <c r="C3361" s="4" t="s">
        <v>5054</v>
      </c>
      <c r="D3361" s="11" t="s">
        <v>774</v>
      </c>
      <c r="E3361" s="32" t="s">
        <v>536</v>
      </c>
      <c r="F3361" s="11" t="s">
        <v>710</v>
      </c>
      <c r="G3361" s="35">
        <v>5297836</v>
      </c>
      <c r="H3361" s="4" t="s">
        <v>4623</v>
      </c>
      <c r="I3361" s="4"/>
      <c r="J3361" s="4"/>
      <c r="K3361" s="4"/>
      <c r="L3361" s="4"/>
      <c r="M3361" s="33"/>
      <c r="N3361" s="38"/>
      <c r="O3361" s="33"/>
      <c r="P3361" s="244">
        <f t="shared" si="268"/>
        <v>238.464</v>
      </c>
      <c r="Q3361" s="25"/>
      <c r="R3361" s="25"/>
      <c r="S3361" s="25"/>
      <c r="T3361" s="109"/>
      <c r="U3361" s="25"/>
      <c r="V3361" s="25"/>
      <c r="W3361" s="25"/>
      <c r="X3361" s="25">
        <v>0</v>
      </c>
      <c r="Y3361" s="25"/>
      <c r="Z3361" s="25">
        <v>0</v>
      </c>
      <c r="AA3361" s="109"/>
      <c r="AB3361" s="25">
        <v>0</v>
      </c>
      <c r="AC3361" s="25">
        <v>0</v>
      </c>
      <c r="AD3361" s="25">
        <v>0</v>
      </c>
      <c r="AE3361" s="25">
        <v>0</v>
      </c>
      <c r="AF3361" s="25">
        <v>0</v>
      </c>
      <c r="AG3361" s="25">
        <v>0</v>
      </c>
      <c r="AH3361" s="109"/>
      <c r="AI3361" s="25">
        <v>0</v>
      </c>
      <c r="AJ3361" s="25">
        <v>0</v>
      </c>
      <c r="AK3361" s="123">
        <v>0</v>
      </c>
      <c r="AL3361" s="25">
        <v>0</v>
      </c>
      <c r="AM3361" s="25">
        <v>0</v>
      </c>
      <c r="AN3361" s="25">
        <v>0</v>
      </c>
      <c r="AO3361" s="109"/>
      <c r="AP3361" s="25">
        <v>238.464</v>
      </c>
      <c r="AQ3361" s="25">
        <v>0</v>
      </c>
      <c r="AR3361" s="25">
        <v>0</v>
      </c>
      <c r="AS3361" s="25">
        <v>0</v>
      </c>
      <c r="AT3361" s="25">
        <v>0</v>
      </c>
      <c r="AU3361" s="25">
        <v>0</v>
      </c>
      <c r="AW3361" t="str">
        <f t="shared" si="269"/>
        <v>Lê Thu Huyền</v>
      </c>
      <c r="AX3361" s="27" t="str">
        <f t="shared" si="270"/>
        <v>Vũ Thị Thùy Lan</v>
      </c>
      <c r="AY3361" s="4" t="str">
        <f t="shared" si="271"/>
        <v>VIN+</v>
      </c>
    </row>
    <row r="3362" spans="1:51" outlineLevel="1" x14ac:dyDescent="0.25">
      <c r="A3362" s="4" t="s">
        <v>1104</v>
      </c>
      <c r="B3362" s="4" t="s">
        <v>797</v>
      </c>
      <c r="C3362" s="4" t="s">
        <v>5054</v>
      </c>
      <c r="D3362" s="11" t="s">
        <v>774</v>
      </c>
      <c r="E3362" s="32" t="s">
        <v>536</v>
      </c>
      <c r="F3362" s="11" t="s">
        <v>710</v>
      </c>
      <c r="G3362" s="35">
        <v>5292156</v>
      </c>
      <c r="H3362" s="4" t="s">
        <v>4624</v>
      </c>
      <c r="I3362" s="4"/>
      <c r="J3362" s="4"/>
      <c r="K3362" s="4"/>
      <c r="L3362" s="4"/>
      <c r="M3362" s="33"/>
      <c r="N3362" s="38"/>
      <c r="O3362" s="33"/>
      <c r="P3362" s="244">
        <f t="shared" si="268"/>
        <v>238.464</v>
      </c>
      <c r="Q3362" s="25"/>
      <c r="R3362" s="25"/>
      <c r="S3362" s="25"/>
      <c r="T3362" s="109"/>
      <c r="U3362" s="25"/>
      <c r="V3362" s="25"/>
      <c r="W3362" s="25"/>
      <c r="X3362" s="25">
        <v>0</v>
      </c>
      <c r="Y3362" s="25"/>
      <c r="Z3362" s="25">
        <v>0</v>
      </c>
      <c r="AA3362" s="109"/>
      <c r="AB3362" s="25">
        <v>0</v>
      </c>
      <c r="AC3362" s="25">
        <v>0</v>
      </c>
      <c r="AD3362" s="25">
        <v>0</v>
      </c>
      <c r="AE3362" s="25">
        <v>0</v>
      </c>
      <c r="AF3362" s="25">
        <v>0</v>
      </c>
      <c r="AG3362" s="25">
        <v>0</v>
      </c>
      <c r="AH3362" s="109"/>
      <c r="AI3362" s="25">
        <v>0</v>
      </c>
      <c r="AJ3362" s="25">
        <v>0</v>
      </c>
      <c r="AK3362" s="123">
        <v>0</v>
      </c>
      <c r="AL3362" s="25">
        <v>0</v>
      </c>
      <c r="AM3362" s="25">
        <v>0</v>
      </c>
      <c r="AN3362" s="25">
        <v>0</v>
      </c>
      <c r="AO3362" s="109"/>
      <c r="AP3362" s="25">
        <v>238.464</v>
      </c>
      <c r="AQ3362" s="25">
        <v>0</v>
      </c>
      <c r="AR3362" s="25">
        <v>0</v>
      </c>
      <c r="AS3362" s="25">
        <v>0</v>
      </c>
      <c r="AT3362" s="25">
        <v>0</v>
      </c>
      <c r="AU3362" s="25">
        <v>0</v>
      </c>
      <c r="AW3362" t="str">
        <f t="shared" si="269"/>
        <v>Lê Thu Huyền</v>
      </c>
      <c r="AX3362" s="27" t="str">
        <f t="shared" si="270"/>
        <v>Vũ Thị Thùy Lan</v>
      </c>
      <c r="AY3362" s="4" t="str">
        <f t="shared" si="271"/>
        <v>VIN+</v>
      </c>
    </row>
    <row r="3363" spans="1:51" outlineLevel="1" x14ac:dyDescent="0.25">
      <c r="A3363" s="4" t="s">
        <v>1104</v>
      </c>
      <c r="B3363" s="4" t="s">
        <v>797</v>
      </c>
      <c r="C3363" s="4" t="s">
        <v>5054</v>
      </c>
      <c r="D3363" s="11" t="s">
        <v>774</v>
      </c>
      <c r="E3363" s="32" t="s">
        <v>536</v>
      </c>
      <c r="F3363" s="11" t="s">
        <v>710</v>
      </c>
      <c r="G3363" s="35">
        <v>5274686</v>
      </c>
      <c r="H3363" s="4" t="s">
        <v>4625</v>
      </c>
      <c r="I3363" s="4"/>
      <c r="J3363" s="4"/>
      <c r="K3363" s="4"/>
      <c r="L3363" s="4"/>
      <c r="M3363" s="33"/>
      <c r="N3363" s="38"/>
      <c r="O3363" s="33"/>
      <c r="P3363" s="244">
        <f t="shared" si="268"/>
        <v>0</v>
      </c>
      <c r="Q3363" s="25"/>
      <c r="R3363" s="25"/>
      <c r="S3363" s="25"/>
      <c r="T3363" s="109"/>
      <c r="U3363" s="25"/>
      <c r="V3363" s="25"/>
      <c r="W3363" s="25"/>
      <c r="X3363" s="25">
        <v>0</v>
      </c>
      <c r="Y3363" s="25"/>
      <c r="Z3363" s="25">
        <v>0</v>
      </c>
      <c r="AA3363" s="109"/>
      <c r="AB3363" s="25">
        <v>0</v>
      </c>
      <c r="AC3363" s="25">
        <v>0</v>
      </c>
      <c r="AD3363" s="25">
        <v>0</v>
      </c>
      <c r="AE3363" s="25">
        <v>0</v>
      </c>
      <c r="AF3363" s="25">
        <v>0</v>
      </c>
      <c r="AG3363" s="25">
        <v>0</v>
      </c>
      <c r="AH3363" s="109"/>
      <c r="AI3363" s="25">
        <v>0</v>
      </c>
      <c r="AJ3363" s="25">
        <v>0</v>
      </c>
      <c r="AK3363" s="123">
        <v>0</v>
      </c>
      <c r="AL3363" s="25">
        <v>0</v>
      </c>
      <c r="AM3363" s="25">
        <v>0</v>
      </c>
      <c r="AN3363" s="25">
        <v>0</v>
      </c>
      <c r="AO3363" s="109"/>
      <c r="AP3363" s="25">
        <v>0</v>
      </c>
      <c r="AQ3363" s="25">
        <v>0</v>
      </c>
      <c r="AR3363" s="25">
        <v>0</v>
      </c>
      <c r="AS3363" s="25">
        <v>0</v>
      </c>
      <c r="AT3363" s="25">
        <v>0</v>
      </c>
      <c r="AU3363" s="25">
        <v>0</v>
      </c>
      <c r="AW3363" t="str">
        <f t="shared" si="269"/>
        <v>Lê Thu Huyền</v>
      </c>
      <c r="AX3363" s="27" t="str">
        <f t="shared" si="270"/>
        <v>Vũ Thị Thùy Lan</v>
      </c>
      <c r="AY3363" s="4" t="str">
        <f t="shared" si="271"/>
        <v>VIN+</v>
      </c>
    </row>
    <row r="3364" spans="1:51" outlineLevel="1" x14ac:dyDescent="0.25">
      <c r="A3364" s="4" t="s">
        <v>1104</v>
      </c>
      <c r="B3364" s="4" t="s">
        <v>797</v>
      </c>
      <c r="C3364" s="4" t="s">
        <v>5054</v>
      </c>
      <c r="D3364" s="11" t="s">
        <v>774</v>
      </c>
      <c r="E3364" s="32" t="s">
        <v>536</v>
      </c>
      <c r="F3364" s="11" t="s">
        <v>710</v>
      </c>
      <c r="G3364" s="35">
        <v>5296446</v>
      </c>
      <c r="H3364" s="4" t="s">
        <v>4626</v>
      </c>
      <c r="I3364" s="4"/>
      <c r="J3364" s="4"/>
      <c r="K3364" s="4"/>
      <c r="L3364" s="4"/>
      <c r="M3364" s="33"/>
      <c r="N3364" s="38"/>
      <c r="O3364" s="33"/>
      <c r="P3364" s="244">
        <f t="shared" si="268"/>
        <v>0</v>
      </c>
      <c r="Q3364" s="25"/>
      <c r="R3364" s="25"/>
      <c r="S3364" s="25"/>
      <c r="T3364" s="109"/>
      <c r="U3364" s="25"/>
      <c r="V3364" s="25"/>
      <c r="W3364" s="25"/>
      <c r="X3364" s="25">
        <v>0</v>
      </c>
      <c r="Y3364" s="25"/>
      <c r="Z3364" s="25">
        <v>0</v>
      </c>
      <c r="AA3364" s="109"/>
      <c r="AB3364" s="25">
        <v>0</v>
      </c>
      <c r="AC3364" s="25">
        <v>0</v>
      </c>
      <c r="AD3364" s="25">
        <v>0</v>
      </c>
      <c r="AE3364" s="25">
        <v>0</v>
      </c>
      <c r="AF3364" s="25">
        <v>0</v>
      </c>
      <c r="AG3364" s="25">
        <v>0</v>
      </c>
      <c r="AH3364" s="109"/>
      <c r="AI3364" s="25">
        <v>0</v>
      </c>
      <c r="AJ3364" s="25">
        <v>0</v>
      </c>
      <c r="AK3364" s="123">
        <v>0</v>
      </c>
      <c r="AL3364" s="25">
        <v>0</v>
      </c>
      <c r="AM3364" s="25">
        <v>0</v>
      </c>
      <c r="AN3364" s="25">
        <v>0</v>
      </c>
      <c r="AO3364" s="109"/>
      <c r="AP3364" s="25">
        <v>0</v>
      </c>
      <c r="AQ3364" s="25">
        <v>0</v>
      </c>
      <c r="AR3364" s="25">
        <v>0</v>
      </c>
      <c r="AS3364" s="25">
        <v>0</v>
      </c>
      <c r="AT3364" s="25">
        <v>0</v>
      </c>
      <c r="AU3364" s="25">
        <v>0</v>
      </c>
      <c r="AW3364" t="str">
        <f t="shared" si="269"/>
        <v>Lê Thu Huyền</v>
      </c>
      <c r="AX3364" s="27" t="str">
        <f t="shared" si="270"/>
        <v>Vũ Thị Thùy Lan</v>
      </c>
      <c r="AY3364" s="4" t="str">
        <f t="shared" si="271"/>
        <v>VIN+</v>
      </c>
    </row>
    <row r="3365" spans="1:51" outlineLevel="1" x14ac:dyDescent="0.25">
      <c r="A3365" s="4" t="s">
        <v>1104</v>
      </c>
      <c r="B3365" s="4" t="s">
        <v>797</v>
      </c>
      <c r="C3365" s="4" t="s">
        <v>5054</v>
      </c>
      <c r="D3365" s="11" t="s">
        <v>774</v>
      </c>
      <c r="E3365" s="32" t="s">
        <v>536</v>
      </c>
      <c r="F3365" s="11" t="s">
        <v>710</v>
      </c>
      <c r="G3365" s="35">
        <v>5136113</v>
      </c>
      <c r="H3365" s="4" t="s">
        <v>4627</v>
      </c>
      <c r="I3365" s="4"/>
      <c r="J3365" s="4"/>
      <c r="K3365" s="4"/>
      <c r="L3365" s="4"/>
      <c r="M3365" s="33"/>
      <c r="N3365" s="38"/>
      <c r="O3365" s="33"/>
      <c r="P3365" s="244">
        <f t="shared" si="268"/>
        <v>597.52099999999996</v>
      </c>
      <c r="Q3365" s="25"/>
      <c r="R3365" s="25"/>
      <c r="S3365" s="25"/>
      <c r="T3365" s="109"/>
      <c r="U3365" s="25"/>
      <c r="V3365" s="25"/>
      <c r="W3365" s="25"/>
      <c r="X3365" s="25">
        <v>0</v>
      </c>
      <c r="Y3365" s="25"/>
      <c r="Z3365" s="25">
        <v>0</v>
      </c>
      <c r="AA3365" s="109"/>
      <c r="AB3365" s="25">
        <v>0</v>
      </c>
      <c r="AC3365" s="25">
        <v>0</v>
      </c>
      <c r="AD3365" s="25">
        <v>0</v>
      </c>
      <c r="AE3365" s="25">
        <v>0</v>
      </c>
      <c r="AF3365" s="25">
        <v>597.52099999999996</v>
      </c>
      <c r="AG3365" s="25">
        <v>0</v>
      </c>
      <c r="AH3365" s="109"/>
      <c r="AI3365" s="25">
        <v>0</v>
      </c>
      <c r="AJ3365" s="25">
        <v>0</v>
      </c>
      <c r="AK3365" s="123">
        <v>0</v>
      </c>
      <c r="AL3365" s="25">
        <v>0</v>
      </c>
      <c r="AM3365" s="25">
        <v>0</v>
      </c>
      <c r="AN3365" s="25">
        <v>0</v>
      </c>
      <c r="AO3365" s="109"/>
      <c r="AP3365" s="25">
        <v>0</v>
      </c>
      <c r="AQ3365" s="25">
        <v>0</v>
      </c>
      <c r="AR3365" s="25">
        <v>0</v>
      </c>
      <c r="AS3365" s="25">
        <v>0</v>
      </c>
      <c r="AT3365" s="25">
        <v>0</v>
      </c>
      <c r="AU3365" s="25">
        <v>0</v>
      </c>
      <c r="AW3365" t="str">
        <f t="shared" si="269"/>
        <v>Lê Thu Huyền</v>
      </c>
      <c r="AX3365" s="27" t="str">
        <f t="shared" si="270"/>
        <v>Vũ Thị Thùy Lan</v>
      </c>
      <c r="AY3365" s="4" t="str">
        <f t="shared" si="271"/>
        <v>VIN+</v>
      </c>
    </row>
    <row r="3366" spans="1:51" outlineLevel="1" x14ac:dyDescent="0.25">
      <c r="A3366" s="4" t="s">
        <v>1104</v>
      </c>
      <c r="B3366" s="4" t="s">
        <v>797</v>
      </c>
      <c r="C3366" s="4" t="s">
        <v>5054</v>
      </c>
      <c r="D3366" s="11" t="s">
        <v>774</v>
      </c>
      <c r="E3366" s="32" t="s">
        <v>536</v>
      </c>
      <c r="F3366" s="11" t="s">
        <v>710</v>
      </c>
      <c r="G3366" s="35">
        <v>5278305</v>
      </c>
      <c r="H3366" s="4" t="s">
        <v>4628</v>
      </c>
      <c r="I3366" s="4"/>
      <c r="J3366" s="4"/>
      <c r="K3366" s="4"/>
      <c r="L3366" s="4"/>
      <c r="M3366" s="33"/>
      <c r="N3366" s="38"/>
      <c r="O3366" s="33"/>
      <c r="P3366" s="244">
        <f t="shared" si="268"/>
        <v>0</v>
      </c>
      <c r="Q3366" s="25"/>
      <c r="R3366" s="25"/>
      <c r="S3366" s="25"/>
      <c r="T3366" s="109"/>
      <c r="U3366" s="25"/>
      <c r="V3366" s="25"/>
      <c r="W3366" s="25"/>
      <c r="X3366" s="25">
        <v>0</v>
      </c>
      <c r="Y3366" s="25"/>
      <c r="Z3366" s="25">
        <v>0</v>
      </c>
      <c r="AA3366" s="109"/>
      <c r="AB3366" s="25">
        <v>0</v>
      </c>
      <c r="AC3366" s="25">
        <v>0</v>
      </c>
      <c r="AD3366" s="25">
        <v>0</v>
      </c>
      <c r="AE3366" s="25">
        <v>0</v>
      </c>
      <c r="AF3366" s="25">
        <v>0</v>
      </c>
      <c r="AG3366" s="25">
        <v>0</v>
      </c>
      <c r="AH3366" s="109"/>
      <c r="AI3366" s="25">
        <v>0</v>
      </c>
      <c r="AJ3366" s="25">
        <v>0</v>
      </c>
      <c r="AK3366" s="123">
        <v>0</v>
      </c>
      <c r="AL3366" s="25">
        <v>0</v>
      </c>
      <c r="AM3366" s="25">
        <v>0</v>
      </c>
      <c r="AN3366" s="25">
        <v>0</v>
      </c>
      <c r="AO3366" s="109"/>
      <c r="AP3366" s="25">
        <v>0</v>
      </c>
      <c r="AQ3366" s="25">
        <v>0</v>
      </c>
      <c r="AR3366" s="25">
        <v>0</v>
      </c>
      <c r="AS3366" s="25">
        <v>0</v>
      </c>
      <c r="AT3366" s="25">
        <v>0</v>
      </c>
      <c r="AU3366" s="25">
        <v>0</v>
      </c>
      <c r="AW3366" t="str">
        <f t="shared" si="269"/>
        <v>Lê Thu Huyền</v>
      </c>
      <c r="AX3366" s="27" t="str">
        <f t="shared" si="270"/>
        <v>Vũ Thị Thùy Lan</v>
      </c>
      <c r="AY3366" s="4" t="str">
        <f t="shared" si="271"/>
        <v>VIN+</v>
      </c>
    </row>
    <row r="3367" spans="1:51" outlineLevel="1" x14ac:dyDescent="0.25">
      <c r="A3367" s="4" t="s">
        <v>1104</v>
      </c>
      <c r="B3367" s="4" t="s">
        <v>797</v>
      </c>
      <c r="C3367" s="4" t="s">
        <v>5054</v>
      </c>
      <c r="D3367" s="11" t="s">
        <v>774</v>
      </c>
      <c r="E3367" s="32" t="s">
        <v>536</v>
      </c>
      <c r="F3367" s="11" t="s">
        <v>710</v>
      </c>
      <c r="G3367" s="35">
        <v>5133884</v>
      </c>
      <c r="H3367" s="4" t="s">
        <v>4629</v>
      </c>
      <c r="I3367" s="4"/>
      <c r="J3367" s="4"/>
      <c r="K3367" s="4"/>
      <c r="L3367" s="4"/>
      <c r="M3367" s="33"/>
      <c r="N3367" s="38"/>
      <c r="O3367" s="33"/>
      <c r="P3367" s="244">
        <f t="shared" si="268"/>
        <v>419.06200000000001</v>
      </c>
      <c r="Q3367" s="25"/>
      <c r="R3367" s="25"/>
      <c r="S3367" s="25"/>
      <c r="T3367" s="109"/>
      <c r="U3367" s="25"/>
      <c r="V3367" s="25"/>
      <c r="W3367" s="25"/>
      <c r="X3367" s="25">
        <v>0</v>
      </c>
      <c r="Y3367" s="25"/>
      <c r="Z3367" s="25">
        <v>0</v>
      </c>
      <c r="AA3367" s="109"/>
      <c r="AB3367" s="25">
        <v>0</v>
      </c>
      <c r="AC3367" s="25">
        <v>0</v>
      </c>
      <c r="AD3367" s="25">
        <v>0</v>
      </c>
      <c r="AE3367" s="25">
        <v>0</v>
      </c>
      <c r="AF3367" s="25">
        <v>0</v>
      </c>
      <c r="AG3367" s="25">
        <v>0</v>
      </c>
      <c r="AH3367" s="109"/>
      <c r="AI3367" s="25">
        <v>238.464</v>
      </c>
      <c r="AJ3367" s="25">
        <v>0</v>
      </c>
      <c r="AK3367" s="123">
        <v>0</v>
      </c>
      <c r="AL3367" s="25">
        <v>0</v>
      </c>
      <c r="AM3367" s="25">
        <v>0</v>
      </c>
      <c r="AN3367" s="25">
        <v>0</v>
      </c>
      <c r="AO3367" s="109"/>
      <c r="AP3367" s="25">
        <v>0</v>
      </c>
      <c r="AQ3367" s="25">
        <v>0</v>
      </c>
      <c r="AR3367" s="25">
        <v>0</v>
      </c>
      <c r="AS3367" s="25">
        <v>0</v>
      </c>
      <c r="AT3367" s="25">
        <v>0</v>
      </c>
      <c r="AU3367" s="25">
        <v>180.59800000000001</v>
      </c>
      <c r="AW3367" t="str">
        <f t="shared" si="269"/>
        <v>Lê Thu Huyền</v>
      </c>
      <c r="AX3367" s="27" t="str">
        <f t="shared" si="270"/>
        <v>Vũ Thị Thùy Lan</v>
      </c>
      <c r="AY3367" s="4" t="str">
        <f t="shared" si="271"/>
        <v>VIN+</v>
      </c>
    </row>
    <row r="3368" spans="1:51" outlineLevel="1" x14ac:dyDescent="0.25">
      <c r="A3368" s="4" t="s">
        <v>1104</v>
      </c>
      <c r="B3368" s="4" t="s">
        <v>797</v>
      </c>
      <c r="C3368" s="4" t="s">
        <v>5054</v>
      </c>
      <c r="D3368" s="11" t="s">
        <v>774</v>
      </c>
      <c r="E3368" s="32" t="s">
        <v>536</v>
      </c>
      <c r="F3368" s="11" t="s">
        <v>710</v>
      </c>
      <c r="G3368" s="35">
        <v>5297812</v>
      </c>
      <c r="H3368" s="4" t="s">
        <v>4630</v>
      </c>
      <c r="I3368" s="4"/>
      <c r="J3368" s="4"/>
      <c r="K3368" s="4"/>
      <c r="L3368" s="4"/>
      <c r="M3368" s="33"/>
      <c r="N3368" s="38"/>
      <c r="O3368" s="33"/>
      <c r="P3368" s="244">
        <f t="shared" si="268"/>
        <v>539.65499999999997</v>
      </c>
      <c r="Q3368" s="25"/>
      <c r="R3368" s="25"/>
      <c r="S3368" s="25"/>
      <c r="T3368" s="109"/>
      <c r="U3368" s="25"/>
      <c r="V3368" s="25"/>
      <c r="W3368" s="25"/>
      <c r="X3368" s="25">
        <v>0</v>
      </c>
      <c r="Y3368" s="25"/>
      <c r="Z3368" s="25">
        <v>0</v>
      </c>
      <c r="AA3368" s="109"/>
      <c r="AB3368" s="25">
        <v>0</v>
      </c>
      <c r="AC3368" s="25">
        <v>0</v>
      </c>
      <c r="AD3368" s="25">
        <v>0</v>
      </c>
      <c r="AE3368" s="25">
        <v>0</v>
      </c>
      <c r="AF3368" s="25">
        <v>0</v>
      </c>
      <c r="AG3368" s="25">
        <v>0</v>
      </c>
      <c r="AH3368" s="109"/>
      <c r="AI3368" s="25">
        <v>0</v>
      </c>
      <c r="AJ3368" s="25">
        <v>0</v>
      </c>
      <c r="AK3368" s="123">
        <v>0</v>
      </c>
      <c r="AL3368" s="25">
        <v>0</v>
      </c>
      <c r="AM3368" s="25">
        <v>0</v>
      </c>
      <c r="AN3368" s="25">
        <v>0</v>
      </c>
      <c r="AO3368" s="109"/>
      <c r="AP3368" s="25">
        <v>0</v>
      </c>
      <c r="AQ3368" s="25">
        <v>0</v>
      </c>
      <c r="AR3368" s="25">
        <v>0</v>
      </c>
      <c r="AS3368" s="25">
        <v>0</v>
      </c>
      <c r="AT3368" s="25">
        <v>539.65499999999997</v>
      </c>
      <c r="AU3368" s="25">
        <v>0</v>
      </c>
      <c r="AW3368" t="str">
        <f t="shared" si="269"/>
        <v>Lê Thu Huyền</v>
      </c>
      <c r="AX3368" s="27" t="str">
        <f t="shared" si="270"/>
        <v>Vũ Thị Thùy Lan</v>
      </c>
      <c r="AY3368" s="4" t="str">
        <f t="shared" si="271"/>
        <v>VIN+</v>
      </c>
    </row>
    <row r="3369" spans="1:51" outlineLevel="1" x14ac:dyDescent="0.25">
      <c r="A3369" s="4" t="s">
        <v>1104</v>
      </c>
      <c r="B3369" s="4" t="s">
        <v>797</v>
      </c>
      <c r="C3369" s="4" t="s">
        <v>5054</v>
      </c>
      <c r="D3369" s="11" t="s">
        <v>774</v>
      </c>
      <c r="E3369" s="32" t="s">
        <v>536</v>
      </c>
      <c r="F3369" s="11" t="s">
        <v>710</v>
      </c>
      <c r="G3369" s="35">
        <v>5300642</v>
      </c>
      <c r="H3369" s="4" t="s">
        <v>4631</v>
      </c>
      <c r="I3369" s="4"/>
      <c r="J3369" s="4"/>
      <c r="K3369" s="4"/>
      <c r="L3369" s="4"/>
      <c r="M3369" s="33"/>
      <c r="N3369" s="38"/>
      <c r="O3369" s="33"/>
      <c r="P3369" s="244">
        <f t="shared" si="268"/>
        <v>238.464</v>
      </c>
      <c r="Q3369" s="25"/>
      <c r="R3369" s="25"/>
      <c r="S3369" s="25"/>
      <c r="T3369" s="109"/>
      <c r="U3369" s="25"/>
      <c r="V3369" s="25"/>
      <c r="W3369" s="25"/>
      <c r="X3369" s="25">
        <v>0</v>
      </c>
      <c r="Y3369" s="25"/>
      <c r="Z3369" s="25">
        <v>0</v>
      </c>
      <c r="AA3369" s="109"/>
      <c r="AB3369" s="25">
        <v>0</v>
      </c>
      <c r="AC3369" s="25">
        <v>0</v>
      </c>
      <c r="AD3369" s="25">
        <v>0</v>
      </c>
      <c r="AE3369" s="25">
        <v>0</v>
      </c>
      <c r="AF3369" s="25">
        <v>0</v>
      </c>
      <c r="AG3369" s="25">
        <v>0</v>
      </c>
      <c r="AH3369" s="109"/>
      <c r="AI3369" s="25">
        <v>0</v>
      </c>
      <c r="AJ3369" s="25">
        <v>0</v>
      </c>
      <c r="AK3369" s="123">
        <v>0</v>
      </c>
      <c r="AL3369" s="25">
        <v>0</v>
      </c>
      <c r="AM3369" s="25">
        <v>0</v>
      </c>
      <c r="AN3369" s="25">
        <v>0</v>
      </c>
      <c r="AO3369" s="109"/>
      <c r="AP3369" s="25">
        <v>0</v>
      </c>
      <c r="AQ3369" s="25">
        <v>238.464</v>
      </c>
      <c r="AR3369" s="25">
        <v>0</v>
      </c>
      <c r="AS3369" s="25">
        <v>0</v>
      </c>
      <c r="AT3369" s="25">
        <v>0</v>
      </c>
      <c r="AU3369" s="25">
        <v>0</v>
      </c>
      <c r="AW3369" t="str">
        <f t="shared" si="269"/>
        <v>Lê Thu Huyền</v>
      </c>
      <c r="AX3369" s="27" t="str">
        <f t="shared" si="270"/>
        <v>Vũ Thị Thùy Lan</v>
      </c>
      <c r="AY3369" s="4" t="str">
        <f t="shared" si="271"/>
        <v>VIN+</v>
      </c>
    </row>
    <row r="3370" spans="1:51" outlineLevel="1" x14ac:dyDescent="0.25">
      <c r="A3370" s="4" t="s">
        <v>1104</v>
      </c>
      <c r="B3370" s="4" t="s">
        <v>797</v>
      </c>
      <c r="C3370" s="4" t="s">
        <v>5054</v>
      </c>
      <c r="D3370" s="11" t="s">
        <v>774</v>
      </c>
      <c r="E3370" s="32" t="s">
        <v>536</v>
      </c>
      <c r="F3370" s="11" t="s">
        <v>710</v>
      </c>
      <c r="G3370" s="35">
        <v>5332492</v>
      </c>
      <c r="H3370" s="4" t="s">
        <v>4632</v>
      </c>
      <c r="I3370" s="4"/>
      <c r="J3370" s="4"/>
      <c r="K3370" s="4"/>
      <c r="L3370" s="4"/>
      <c r="M3370" s="33"/>
      <c r="N3370" s="38"/>
      <c r="O3370" s="33"/>
      <c r="P3370" s="244">
        <f t="shared" si="268"/>
        <v>0</v>
      </c>
      <c r="Q3370" s="25"/>
      <c r="R3370" s="25"/>
      <c r="S3370" s="25"/>
      <c r="T3370" s="109"/>
      <c r="U3370" s="25"/>
      <c r="V3370" s="25"/>
      <c r="W3370" s="25"/>
      <c r="X3370" s="25">
        <v>0</v>
      </c>
      <c r="Y3370" s="25"/>
      <c r="Z3370" s="25">
        <v>0</v>
      </c>
      <c r="AA3370" s="109"/>
      <c r="AB3370" s="25">
        <v>0</v>
      </c>
      <c r="AC3370" s="25">
        <v>0</v>
      </c>
      <c r="AD3370" s="25">
        <v>0</v>
      </c>
      <c r="AE3370" s="25">
        <v>0</v>
      </c>
      <c r="AF3370" s="25">
        <v>0</v>
      </c>
      <c r="AG3370" s="25">
        <v>0</v>
      </c>
      <c r="AH3370" s="109"/>
      <c r="AI3370" s="25">
        <v>0</v>
      </c>
      <c r="AJ3370" s="25">
        <v>0</v>
      </c>
      <c r="AK3370" s="123">
        <v>0</v>
      </c>
      <c r="AL3370" s="25">
        <v>0</v>
      </c>
      <c r="AM3370" s="25">
        <v>0</v>
      </c>
      <c r="AN3370" s="25">
        <v>0</v>
      </c>
      <c r="AO3370" s="109"/>
      <c r="AP3370" s="25">
        <v>0</v>
      </c>
      <c r="AQ3370" s="25">
        <v>0</v>
      </c>
      <c r="AR3370" s="25">
        <v>0</v>
      </c>
      <c r="AS3370" s="25">
        <v>0</v>
      </c>
      <c r="AT3370" s="25">
        <v>0</v>
      </c>
      <c r="AU3370" s="25">
        <v>0</v>
      </c>
      <c r="AW3370" t="str">
        <f t="shared" si="269"/>
        <v>Lê Thu Huyền</v>
      </c>
      <c r="AX3370" s="27" t="str">
        <f t="shared" si="270"/>
        <v>Vũ Thị Thùy Lan</v>
      </c>
      <c r="AY3370" s="4" t="str">
        <f t="shared" si="271"/>
        <v>VIN+</v>
      </c>
    </row>
    <row r="3371" spans="1:51" outlineLevel="1" x14ac:dyDescent="0.25">
      <c r="A3371" s="4" t="s">
        <v>1104</v>
      </c>
      <c r="B3371" s="4" t="s">
        <v>797</v>
      </c>
      <c r="C3371" s="4" t="s">
        <v>5054</v>
      </c>
      <c r="D3371" s="11" t="s">
        <v>774</v>
      </c>
      <c r="E3371" s="32" t="s">
        <v>536</v>
      </c>
      <c r="F3371" s="11" t="s">
        <v>710</v>
      </c>
      <c r="G3371" s="35">
        <v>5296387</v>
      </c>
      <c r="H3371" s="4" t="s">
        <v>4633</v>
      </c>
      <c r="I3371" s="4"/>
      <c r="J3371" s="4"/>
      <c r="K3371" s="4"/>
      <c r="L3371" s="4"/>
      <c r="M3371" s="33"/>
      <c r="N3371" s="38"/>
      <c r="O3371" s="33"/>
      <c r="P3371" s="244">
        <f t="shared" si="268"/>
        <v>0</v>
      </c>
      <c r="Q3371" s="25"/>
      <c r="R3371" s="25"/>
      <c r="S3371" s="25"/>
      <c r="T3371" s="109"/>
      <c r="U3371" s="25"/>
      <c r="V3371" s="25"/>
      <c r="W3371" s="25"/>
      <c r="X3371" s="25">
        <v>0</v>
      </c>
      <c r="Y3371" s="25"/>
      <c r="Z3371" s="25">
        <v>0</v>
      </c>
      <c r="AA3371" s="109"/>
      <c r="AB3371" s="25">
        <v>0</v>
      </c>
      <c r="AC3371" s="25">
        <v>0</v>
      </c>
      <c r="AD3371" s="25">
        <v>0</v>
      </c>
      <c r="AE3371" s="25">
        <v>0</v>
      </c>
      <c r="AF3371" s="25">
        <v>0</v>
      </c>
      <c r="AG3371" s="25">
        <v>0</v>
      </c>
      <c r="AH3371" s="109"/>
      <c r="AI3371" s="25">
        <v>0</v>
      </c>
      <c r="AJ3371" s="25">
        <v>0</v>
      </c>
      <c r="AK3371" s="123">
        <v>0</v>
      </c>
      <c r="AL3371" s="25">
        <v>0</v>
      </c>
      <c r="AM3371" s="25">
        <v>0</v>
      </c>
      <c r="AN3371" s="25">
        <v>0</v>
      </c>
      <c r="AO3371" s="109"/>
      <c r="AP3371" s="25">
        <v>0</v>
      </c>
      <c r="AQ3371" s="25">
        <v>0</v>
      </c>
      <c r="AR3371" s="25">
        <v>0</v>
      </c>
      <c r="AS3371" s="25">
        <v>0</v>
      </c>
      <c r="AT3371" s="25">
        <v>0</v>
      </c>
      <c r="AU3371" s="25">
        <v>0</v>
      </c>
      <c r="AW3371" t="str">
        <f t="shared" si="269"/>
        <v>Lê Thu Huyền</v>
      </c>
      <c r="AX3371" s="27" t="str">
        <f t="shared" si="270"/>
        <v>Vũ Thị Thùy Lan</v>
      </c>
      <c r="AY3371" s="4" t="str">
        <f t="shared" si="271"/>
        <v>VIN+</v>
      </c>
    </row>
    <row r="3372" spans="1:51" outlineLevel="1" x14ac:dyDescent="0.25">
      <c r="A3372" s="4" t="s">
        <v>1104</v>
      </c>
      <c r="B3372" s="4" t="s">
        <v>797</v>
      </c>
      <c r="C3372" s="4" t="s">
        <v>5054</v>
      </c>
      <c r="D3372" s="11" t="s">
        <v>774</v>
      </c>
      <c r="E3372" s="32" t="s">
        <v>536</v>
      </c>
      <c r="F3372" s="11" t="s">
        <v>710</v>
      </c>
      <c r="G3372" s="35">
        <v>5279584</v>
      </c>
      <c r="H3372" s="4" t="s">
        <v>4634</v>
      </c>
      <c r="I3372" s="4"/>
      <c r="J3372" s="4"/>
      <c r="K3372" s="4"/>
      <c r="L3372" s="4"/>
      <c r="M3372" s="33"/>
      <c r="N3372" s="38"/>
      <c r="O3372" s="33"/>
      <c r="P3372" s="244">
        <f t="shared" si="268"/>
        <v>0</v>
      </c>
      <c r="Q3372" s="25"/>
      <c r="R3372" s="25"/>
      <c r="S3372" s="25"/>
      <c r="T3372" s="109"/>
      <c r="U3372" s="25"/>
      <c r="V3372" s="25"/>
      <c r="W3372" s="25"/>
      <c r="X3372" s="25">
        <v>0</v>
      </c>
      <c r="Y3372" s="25"/>
      <c r="Z3372" s="25">
        <v>0</v>
      </c>
      <c r="AA3372" s="109"/>
      <c r="AB3372" s="25">
        <v>0</v>
      </c>
      <c r="AC3372" s="25">
        <v>0</v>
      </c>
      <c r="AD3372" s="25">
        <v>0</v>
      </c>
      <c r="AE3372" s="25">
        <v>0</v>
      </c>
      <c r="AF3372" s="25">
        <v>0</v>
      </c>
      <c r="AG3372" s="25">
        <v>0</v>
      </c>
      <c r="AH3372" s="109"/>
      <c r="AI3372" s="25">
        <v>0</v>
      </c>
      <c r="AJ3372" s="25">
        <v>0</v>
      </c>
      <c r="AK3372" s="123">
        <v>0</v>
      </c>
      <c r="AL3372" s="25">
        <v>0</v>
      </c>
      <c r="AM3372" s="25">
        <v>0</v>
      </c>
      <c r="AN3372" s="25">
        <v>0</v>
      </c>
      <c r="AO3372" s="109"/>
      <c r="AP3372" s="25">
        <v>0</v>
      </c>
      <c r="AQ3372" s="25">
        <v>0</v>
      </c>
      <c r="AR3372" s="25">
        <v>0</v>
      </c>
      <c r="AS3372" s="25">
        <v>0</v>
      </c>
      <c r="AT3372" s="25">
        <v>0</v>
      </c>
      <c r="AU3372" s="25">
        <v>0</v>
      </c>
      <c r="AW3372" t="str">
        <f t="shared" si="269"/>
        <v>Lê Thu Huyền</v>
      </c>
      <c r="AX3372" s="27" t="str">
        <f t="shared" si="270"/>
        <v>Vũ Thị Thùy Lan</v>
      </c>
      <c r="AY3372" s="4" t="str">
        <f t="shared" si="271"/>
        <v>VIN+</v>
      </c>
    </row>
    <row r="3373" spans="1:51" outlineLevel="1" x14ac:dyDescent="0.25">
      <c r="A3373" s="4" t="s">
        <v>1104</v>
      </c>
      <c r="B3373" s="4" t="s">
        <v>797</v>
      </c>
      <c r="C3373" s="4" t="s">
        <v>5054</v>
      </c>
      <c r="D3373" s="11" t="s">
        <v>774</v>
      </c>
      <c r="E3373" s="32" t="s">
        <v>536</v>
      </c>
      <c r="F3373" s="11" t="s">
        <v>710</v>
      </c>
      <c r="G3373" s="35">
        <v>5297805</v>
      </c>
      <c r="H3373" s="4" t="s">
        <v>4635</v>
      </c>
      <c r="I3373" s="4"/>
      <c r="J3373" s="4"/>
      <c r="K3373" s="4"/>
      <c r="L3373" s="4"/>
      <c r="M3373" s="33"/>
      <c r="N3373" s="38"/>
      <c r="O3373" s="33"/>
      <c r="P3373" s="244">
        <f t="shared" si="268"/>
        <v>0</v>
      </c>
      <c r="Q3373" s="25"/>
      <c r="R3373" s="25"/>
      <c r="S3373" s="25"/>
      <c r="T3373" s="109"/>
      <c r="U3373" s="25"/>
      <c r="V3373" s="25"/>
      <c r="W3373" s="25"/>
      <c r="X3373" s="25">
        <v>0</v>
      </c>
      <c r="Y3373" s="25"/>
      <c r="Z3373" s="25">
        <v>0</v>
      </c>
      <c r="AA3373" s="109"/>
      <c r="AB3373" s="25">
        <v>0</v>
      </c>
      <c r="AC3373" s="25">
        <v>0</v>
      </c>
      <c r="AD3373" s="25">
        <v>0</v>
      </c>
      <c r="AE3373" s="25">
        <v>0</v>
      </c>
      <c r="AF3373" s="25">
        <v>0</v>
      </c>
      <c r="AG3373" s="25">
        <v>0</v>
      </c>
      <c r="AH3373" s="109"/>
      <c r="AI3373" s="25">
        <v>0</v>
      </c>
      <c r="AJ3373" s="25">
        <v>0</v>
      </c>
      <c r="AK3373" s="123">
        <v>0</v>
      </c>
      <c r="AL3373" s="25">
        <v>0</v>
      </c>
      <c r="AM3373" s="25">
        <v>0</v>
      </c>
      <c r="AN3373" s="25">
        <v>0</v>
      </c>
      <c r="AO3373" s="109"/>
      <c r="AP3373" s="25">
        <v>0</v>
      </c>
      <c r="AQ3373" s="25">
        <v>0</v>
      </c>
      <c r="AR3373" s="25">
        <v>0</v>
      </c>
      <c r="AS3373" s="25">
        <v>0</v>
      </c>
      <c r="AT3373" s="25">
        <v>0</v>
      </c>
      <c r="AU3373" s="25">
        <v>0</v>
      </c>
      <c r="AW3373" t="str">
        <f t="shared" si="269"/>
        <v>Lê Thu Huyền</v>
      </c>
      <c r="AX3373" s="27" t="str">
        <f t="shared" si="270"/>
        <v>Vũ Thị Thùy Lan</v>
      </c>
      <c r="AY3373" s="4" t="str">
        <f t="shared" si="271"/>
        <v>VIN+</v>
      </c>
    </row>
    <row r="3374" spans="1:51" outlineLevel="1" x14ac:dyDescent="0.25">
      <c r="A3374" s="4" t="s">
        <v>1104</v>
      </c>
      <c r="B3374" s="4" t="s">
        <v>797</v>
      </c>
      <c r="C3374" s="4" t="s">
        <v>5054</v>
      </c>
      <c r="D3374" s="11" t="s">
        <v>774</v>
      </c>
      <c r="E3374" s="32" t="s">
        <v>536</v>
      </c>
      <c r="F3374" s="11" t="s">
        <v>710</v>
      </c>
      <c r="G3374" s="35">
        <v>5291953</v>
      </c>
      <c r="H3374" s="4" t="s">
        <v>4636</v>
      </c>
      <c r="I3374" s="4"/>
      <c r="J3374" s="4"/>
      <c r="K3374" s="4"/>
      <c r="L3374" s="4"/>
      <c r="M3374" s="33"/>
      <c r="N3374" s="38"/>
      <c r="O3374" s="33"/>
      <c r="P3374" s="244">
        <f t="shared" si="268"/>
        <v>359.05700000000002</v>
      </c>
      <c r="Q3374" s="25"/>
      <c r="R3374" s="25"/>
      <c r="S3374" s="25"/>
      <c r="T3374" s="109"/>
      <c r="U3374" s="25"/>
      <c r="V3374" s="25"/>
      <c r="W3374" s="25"/>
      <c r="X3374" s="25">
        <v>0</v>
      </c>
      <c r="Y3374" s="25"/>
      <c r="Z3374" s="25">
        <v>0</v>
      </c>
      <c r="AA3374" s="109"/>
      <c r="AB3374" s="25">
        <v>0</v>
      </c>
      <c r="AC3374" s="25">
        <v>0</v>
      </c>
      <c r="AD3374" s="25">
        <v>0</v>
      </c>
      <c r="AE3374" s="25">
        <v>0</v>
      </c>
      <c r="AF3374" s="25">
        <v>0</v>
      </c>
      <c r="AG3374" s="25">
        <v>0</v>
      </c>
      <c r="AH3374" s="109"/>
      <c r="AI3374" s="25">
        <v>0</v>
      </c>
      <c r="AJ3374" s="25">
        <v>0</v>
      </c>
      <c r="AK3374" s="123">
        <v>0</v>
      </c>
      <c r="AL3374" s="25">
        <v>0</v>
      </c>
      <c r="AM3374" s="25">
        <v>0</v>
      </c>
      <c r="AN3374" s="25">
        <v>0</v>
      </c>
      <c r="AO3374" s="109"/>
      <c r="AP3374" s="25">
        <v>0</v>
      </c>
      <c r="AQ3374" s="25">
        <v>0</v>
      </c>
      <c r="AR3374" s="25">
        <v>0</v>
      </c>
      <c r="AS3374" s="25">
        <v>0</v>
      </c>
      <c r="AT3374" s="25">
        <v>359.05700000000002</v>
      </c>
      <c r="AU3374" s="25">
        <v>0</v>
      </c>
      <c r="AW3374" t="str">
        <f t="shared" si="269"/>
        <v>Lê Thu Huyền</v>
      </c>
      <c r="AX3374" s="27" t="str">
        <f t="shared" si="270"/>
        <v>Vũ Thị Thùy Lan</v>
      </c>
      <c r="AY3374" s="4" t="str">
        <f t="shared" si="271"/>
        <v>VIN+</v>
      </c>
    </row>
    <row r="3375" spans="1:51" outlineLevel="1" x14ac:dyDescent="0.25">
      <c r="A3375" s="4" t="s">
        <v>1104</v>
      </c>
      <c r="B3375" s="4" t="s">
        <v>797</v>
      </c>
      <c r="C3375" s="4" t="s">
        <v>5054</v>
      </c>
      <c r="D3375" s="11" t="s">
        <v>774</v>
      </c>
      <c r="E3375" s="32" t="s">
        <v>536</v>
      </c>
      <c r="F3375" s="11" t="s">
        <v>710</v>
      </c>
      <c r="G3375" s="35">
        <v>5139802</v>
      </c>
      <c r="H3375" s="4" t="s">
        <v>4637</v>
      </c>
      <c r="I3375" s="4"/>
      <c r="J3375" s="4"/>
      <c r="K3375" s="4"/>
      <c r="L3375" s="4"/>
      <c r="M3375" s="33"/>
      <c r="N3375" s="38"/>
      <c r="O3375" s="33"/>
      <c r="P3375" s="244">
        <f t="shared" si="268"/>
        <v>1204.347</v>
      </c>
      <c r="Q3375" s="25"/>
      <c r="R3375" s="25"/>
      <c r="S3375" s="25"/>
      <c r="T3375" s="109"/>
      <c r="U3375" s="25"/>
      <c r="V3375" s="25"/>
      <c r="W3375" s="25"/>
      <c r="X3375" s="25">
        <v>0</v>
      </c>
      <c r="Y3375" s="25"/>
      <c r="Z3375" s="25">
        <v>0</v>
      </c>
      <c r="AA3375" s="109"/>
      <c r="AB3375" s="25">
        <v>0</v>
      </c>
      <c r="AC3375" s="25">
        <v>0</v>
      </c>
      <c r="AD3375" s="25">
        <v>0</v>
      </c>
      <c r="AE3375" s="25">
        <v>0</v>
      </c>
      <c r="AF3375" s="25">
        <v>0</v>
      </c>
      <c r="AG3375" s="25">
        <v>0</v>
      </c>
      <c r="AH3375" s="109"/>
      <c r="AI3375" s="25">
        <v>845.29</v>
      </c>
      <c r="AJ3375" s="25">
        <v>0</v>
      </c>
      <c r="AK3375" s="123">
        <v>0</v>
      </c>
      <c r="AL3375" s="25">
        <v>0</v>
      </c>
      <c r="AM3375" s="25">
        <v>0</v>
      </c>
      <c r="AN3375" s="25">
        <v>0</v>
      </c>
      <c r="AO3375" s="109"/>
      <c r="AP3375" s="25">
        <v>0</v>
      </c>
      <c r="AQ3375" s="25">
        <v>0</v>
      </c>
      <c r="AR3375" s="25">
        <v>0</v>
      </c>
      <c r="AS3375" s="25">
        <v>0</v>
      </c>
      <c r="AT3375" s="25">
        <v>0</v>
      </c>
      <c r="AU3375" s="25">
        <v>359.05700000000002</v>
      </c>
      <c r="AW3375" t="str">
        <f t="shared" si="269"/>
        <v>Lê Thu Huyền</v>
      </c>
      <c r="AX3375" s="27" t="str">
        <f t="shared" si="270"/>
        <v>Vũ Thị Thùy Lan</v>
      </c>
      <c r="AY3375" s="4" t="str">
        <f t="shared" si="271"/>
        <v>VIN+</v>
      </c>
    </row>
    <row r="3376" spans="1:51" outlineLevel="1" x14ac:dyDescent="0.25">
      <c r="A3376" s="4" t="s">
        <v>1104</v>
      </c>
      <c r="B3376" s="4" t="s">
        <v>797</v>
      </c>
      <c r="C3376" s="4" t="s">
        <v>5054</v>
      </c>
      <c r="D3376" s="11" t="s">
        <v>774</v>
      </c>
      <c r="E3376" s="32" t="s">
        <v>536</v>
      </c>
      <c r="F3376" s="11" t="s">
        <v>710</v>
      </c>
      <c r="G3376" s="35">
        <v>5277870</v>
      </c>
      <c r="H3376" s="4" t="s">
        <v>4638</v>
      </c>
      <c r="I3376" s="4"/>
      <c r="J3376" s="4"/>
      <c r="K3376" s="4"/>
      <c r="L3376" s="4"/>
      <c r="M3376" s="33"/>
      <c r="N3376" s="38"/>
      <c r="O3376" s="33"/>
      <c r="P3376" s="244">
        <f t="shared" si="268"/>
        <v>0</v>
      </c>
      <c r="Q3376" s="25"/>
      <c r="R3376" s="25"/>
      <c r="S3376" s="25"/>
      <c r="T3376" s="109"/>
      <c r="U3376" s="25"/>
      <c r="V3376" s="25"/>
      <c r="W3376" s="25"/>
      <c r="X3376" s="25">
        <v>0</v>
      </c>
      <c r="Y3376" s="25"/>
      <c r="Z3376" s="25">
        <v>0</v>
      </c>
      <c r="AA3376" s="109"/>
      <c r="AB3376" s="25">
        <v>0</v>
      </c>
      <c r="AC3376" s="25">
        <v>0</v>
      </c>
      <c r="AD3376" s="25">
        <v>0</v>
      </c>
      <c r="AE3376" s="25">
        <v>0</v>
      </c>
      <c r="AF3376" s="25">
        <v>0</v>
      </c>
      <c r="AG3376" s="25">
        <v>0</v>
      </c>
      <c r="AH3376" s="109"/>
      <c r="AI3376" s="25">
        <v>0</v>
      </c>
      <c r="AJ3376" s="25">
        <v>0</v>
      </c>
      <c r="AK3376" s="123">
        <v>0</v>
      </c>
      <c r="AL3376" s="25">
        <v>0</v>
      </c>
      <c r="AM3376" s="25">
        <v>0</v>
      </c>
      <c r="AN3376" s="25">
        <v>0</v>
      </c>
      <c r="AO3376" s="109"/>
      <c r="AP3376" s="25">
        <v>0</v>
      </c>
      <c r="AQ3376" s="25">
        <v>0</v>
      </c>
      <c r="AR3376" s="25">
        <v>0</v>
      </c>
      <c r="AS3376" s="25">
        <v>0</v>
      </c>
      <c r="AT3376" s="25">
        <v>0</v>
      </c>
      <c r="AU3376" s="25">
        <v>0</v>
      </c>
      <c r="AW3376" t="str">
        <f t="shared" si="269"/>
        <v>Lê Thu Huyền</v>
      </c>
      <c r="AX3376" s="27" t="str">
        <f t="shared" si="270"/>
        <v>Vũ Thị Thùy Lan</v>
      </c>
      <c r="AY3376" s="4" t="str">
        <f t="shared" si="271"/>
        <v>VIN+</v>
      </c>
    </row>
    <row r="3377" spans="1:51" outlineLevel="1" x14ac:dyDescent="0.25">
      <c r="A3377" s="4" t="s">
        <v>1104</v>
      </c>
      <c r="B3377" s="4" t="s">
        <v>797</v>
      </c>
      <c r="C3377" s="4" t="s">
        <v>5054</v>
      </c>
      <c r="D3377" s="11" t="s">
        <v>774</v>
      </c>
      <c r="E3377" s="32" t="s">
        <v>536</v>
      </c>
      <c r="F3377" s="11" t="s">
        <v>710</v>
      </c>
      <c r="G3377" s="35">
        <v>5277797</v>
      </c>
      <c r="H3377" s="4" t="s">
        <v>4639</v>
      </c>
      <c r="I3377" s="4"/>
      <c r="J3377" s="4"/>
      <c r="K3377" s="4"/>
      <c r="L3377" s="4"/>
      <c r="M3377" s="33"/>
      <c r="N3377" s="38"/>
      <c r="O3377" s="33"/>
      <c r="P3377" s="244">
        <f t="shared" si="268"/>
        <v>419.06200000000001</v>
      </c>
      <c r="Q3377" s="25"/>
      <c r="R3377" s="25"/>
      <c r="S3377" s="25"/>
      <c r="T3377" s="109"/>
      <c r="U3377" s="25"/>
      <c r="V3377" s="25"/>
      <c r="W3377" s="25"/>
      <c r="X3377" s="25">
        <v>0</v>
      </c>
      <c r="Y3377" s="25"/>
      <c r="Z3377" s="25">
        <v>0</v>
      </c>
      <c r="AA3377" s="109"/>
      <c r="AB3377" s="25">
        <v>0</v>
      </c>
      <c r="AC3377" s="25">
        <v>0</v>
      </c>
      <c r="AD3377" s="25">
        <v>0</v>
      </c>
      <c r="AE3377" s="25">
        <v>0</v>
      </c>
      <c r="AF3377" s="25">
        <v>0</v>
      </c>
      <c r="AG3377" s="25">
        <v>0</v>
      </c>
      <c r="AH3377" s="109"/>
      <c r="AI3377" s="25">
        <v>0</v>
      </c>
      <c r="AJ3377" s="25">
        <v>0</v>
      </c>
      <c r="AK3377" s="123">
        <v>0</v>
      </c>
      <c r="AL3377" s="25">
        <v>0</v>
      </c>
      <c r="AM3377" s="25">
        <v>0</v>
      </c>
      <c r="AN3377" s="25">
        <v>0</v>
      </c>
      <c r="AO3377" s="109"/>
      <c r="AP3377" s="25">
        <v>180.59800000000001</v>
      </c>
      <c r="AQ3377" s="25">
        <v>0</v>
      </c>
      <c r="AR3377" s="25">
        <v>0</v>
      </c>
      <c r="AS3377" s="25">
        <v>238.464</v>
      </c>
      <c r="AT3377" s="25">
        <v>0</v>
      </c>
      <c r="AU3377" s="25">
        <v>0</v>
      </c>
      <c r="AW3377" t="str">
        <f t="shared" si="269"/>
        <v>Lê Thu Huyền</v>
      </c>
      <c r="AX3377" s="27" t="str">
        <f t="shared" si="270"/>
        <v>Vũ Thị Thùy Lan</v>
      </c>
      <c r="AY3377" s="4" t="str">
        <f t="shared" si="271"/>
        <v>VIN+</v>
      </c>
    </row>
    <row r="3378" spans="1:51" outlineLevel="1" x14ac:dyDescent="0.25">
      <c r="A3378" s="4" t="s">
        <v>1104</v>
      </c>
      <c r="B3378" s="4" t="s">
        <v>797</v>
      </c>
      <c r="C3378" s="4" t="s">
        <v>5054</v>
      </c>
      <c r="D3378" s="11" t="s">
        <v>774</v>
      </c>
      <c r="E3378" s="32" t="s">
        <v>536</v>
      </c>
      <c r="F3378" s="11" t="s">
        <v>710</v>
      </c>
      <c r="G3378" s="35">
        <v>5278312</v>
      </c>
      <c r="H3378" s="4" t="s">
        <v>4640</v>
      </c>
      <c r="I3378" s="4"/>
      <c r="J3378" s="4"/>
      <c r="K3378" s="4"/>
      <c r="L3378" s="4"/>
      <c r="M3378" s="33"/>
      <c r="N3378" s="38"/>
      <c r="O3378" s="33"/>
      <c r="P3378" s="244">
        <f t="shared" si="268"/>
        <v>0</v>
      </c>
      <c r="Q3378" s="25"/>
      <c r="R3378" s="25"/>
      <c r="S3378" s="25"/>
      <c r="T3378" s="109"/>
      <c r="U3378" s="25"/>
      <c r="V3378" s="25"/>
      <c r="W3378" s="25"/>
      <c r="X3378" s="25">
        <v>0</v>
      </c>
      <c r="Y3378" s="25"/>
      <c r="Z3378" s="25">
        <v>0</v>
      </c>
      <c r="AA3378" s="109"/>
      <c r="AB3378" s="25">
        <v>0</v>
      </c>
      <c r="AC3378" s="25">
        <v>0</v>
      </c>
      <c r="AD3378" s="25">
        <v>0</v>
      </c>
      <c r="AE3378" s="25">
        <v>0</v>
      </c>
      <c r="AF3378" s="25">
        <v>0</v>
      </c>
      <c r="AG3378" s="25">
        <v>0</v>
      </c>
      <c r="AH3378" s="109"/>
      <c r="AI3378" s="25">
        <v>0</v>
      </c>
      <c r="AJ3378" s="25">
        <v>0</v>
      </c>
      <c r="AK3378" s="123">
        <v>0</v>
      </c>
      <c r="AL3378" s="25">
        <v>0</v>
      </c>
      <c r="AM3378" s="25">
        <v>0</v>
      </c>
      <c r="AN3378" s="25">
        <v>0</v>
      </c>
      <c r="AO3378" s="109"/>
      <c r="AP3378" s="25">
        <v>0</v>
      </c>
      <c r="AQ3378" s="25">
        <v>0</v>
      </c>
      <c r="AR3378" s="25">
        <v>0</v>
      </c>
      <c r="AS3378" s="25">
        <v>0</v>
      </c>
      <c r="AT3378" s="25">
        <v>0</v>
      </c>
      <c r="AU3378" s="25">
        <v>0</v>
      </c>
      <c r="AW3378" t="str">
        <f t="shared" si="269"/>
        <v>Lê Thu Huyền</v>
      </c>
      <c r="AX3378" s="27" t="str">
        <f t="shared" si="270"/>
        <v>Vũ Thị Thùy Lan</v>
      </c>
      <c r="AY3378" s="4" t="str">
        <f t="shared" si="271"/>
        <v>VIN+</v>
      </c>
    </row>
    <row r="3379" spans="1:51" outlineLevel="1" x14ac:dyDescent="0.25">
      <c r="A3379" s="4" t="s">
        <v>1104</v>
      </c>
      <c r="B3379" s="4" t="s">
        <v>797</v>
      </c>
      <c r="C3379" s="4" t="s">
        <v>5054</v>
      </c>
      <c r="D3379" s="11" t="s">
        <v>774</v>
      </c>
      <c r="E3379" s="32" t="s">
        <v>536</v>
      </c>
      <c r="F3379" s="11" t="s">
        <v>710</v>
      </c>
      <c r="G3379" s="35">
        <v>5273085</v>
      </c>
      <c r="H3379" s="4" t="s">
        <v>4641</v>
      </c>
      <c r="I3379" s="4"/>
      <c r="J3379" s="4"/>
      <c r="K3379" s="4"/>
      <c r="L3379" s="4"/>
      <c r="M3379" s="33"/>
      <c r="N3379" s="38"/>
      <c r="O3379" s="33"/>
      <c r="P3379" s="244">
        <f t="shared" si="268"/>
        <v>1204.5150000000001</v>
      </c>
      <c r="Q3379" s="25"/>
      <c r="R3379" s="25"/>
      <c r="S3379" s="25"/>
      <c r="T3379" s="109"/>
      <c r="U3379" s="25"/>
      <c r="V3379" s="25"/>
      <c r="W3379" s="25"/>
      <c r="X3379" s="25">
        <v>0</v>
      </c>
      <c r="Y3379" s="25"/>
      <c r="Z3379" s="25">
        <v>0</v>
      </c>
      <c r="AA3379" s="109"/>
      <c r="AB3379" s="25">
        <v>0</v>
      </c>
      <c r="AC3379" s="25">
        <v>0</v>
      </c>
      <c r="AD3379" s="25">
        <v>0</v>
      </c>
      <c r="AE3379" s="25">
        <v>0</v>
      </c>
      <c r="AF3379" s="25">
        <v>1204.5150000000001</v>
      </c>
      <c r="AG3379" s="25">
        <v>0</v>
      </c>
      <c r="AH3379" s="109"/>
      <c r="AI3379" s="25">
        <v>0</v>
      </c>
      <c r="AJ3379" s="25">
        <v>0</v>
      </c>
      <c r="AK3379" s="123">
        <v>0</v>
      </c>
      <c r="AL3379" s="25">
        <v>0</v>
      </c>
      <c r="AM3379" s="25">
        <v>0</v>
      </c>
      <c r="AN3379" s="25">
        <v>0</v>
      </c>
      <c r="AO3379" s="109"/>
      <c r="AP3379" s="25">
        <v>0</v>
      </c>
      <c r="AQ3379" s="25">
        <v>0</v>
      </c>
      <c r="AR3379" s="25">
        <v>0</v>
      </c>
      <c r="AS3379" s="25">
        <v>0</v>
      </c>
      <c r="AT3379" s="25">
        <v>0</v>
      </c>
      <c r="AU3379" s="25">
        <v>0</v>
      </c>
      <c r="AW3379" t="str">
        <f t="shared" si="269"/>
        <v>Lê Thu Huyền</v>
      </c>
      <c r="AX3379" s="27" t="str">
        <f t="shared" si="270"/>
        <v>Vũ Thị Thùy Lan</v>
      </c>
      <c r="AY3379" s="4" t="str">
        <f t="shared" si="271"/>
        <v>VIN+</v>
      </c>
    </row>
    <row r="3380" spans="1:51" outlineLevel="1" x14ac:dyDescent="0.25">
      <c r="A3380" s="4" t="s">
        <v>1104</v>
      </c>
      <c r="B3380" s="4" t="s">
        <v>797</v>
      </c>
      <c r="C3380" s="4" t="s">
        <v>5054</v>
      </c>
      <c r="D3380" s="11" t="s">
        <v>774</v>
      </c>
      <c r="E3380" s="32" t="s">
        <v>536</v>
      </c>
      <c r="F3380" s="11" t="s">
        <v>710</v>
      </c>
      <c r="G3380" s="35">
        <v>5138287</v>
      </c>
      <c r="H3380" s="4" t="s">
        <v>4642</v>
      </c>
      <c r="I3380" s="4"/>
      <c r="J3380" s="4"/>
      <c r="K3380" s="4"/>
      <c r="L3380" s="4"/>
      <c r="M3380" s="33"/>
      <c r="N3380" s="38"/>
      <c r="O3380" s="33"/>
      <c r="P3380" s="244">
        <f t="shared" si="268"/>
        <v>0</v>
      </c>
      <c r="Q3380" s="25"/>
      <c r="R3380" s="25"/>
      <c r="S3380" s="25"/>
      <c r="T3380" s="109"/>
      <c r="U3380" s="25"/>
      <c r="V3380" s="25"/>
      <c r="W3380" s="25"/>
      <c r="X3380" s="25">
        <v>0</v>
      </c>
      <c r="Y3380" s="25"/>
      <c r="Z3380" s="25">
        <v>0</v>
      </c>
      <c r="AA3380" s="109"/>
      <c r="AB3380" s="25">
        <v>0</v>
      </c>
      <c r="AC3380" s="25">
        <v>0</v>
      </c>
      <c r="AD3380" s="25">
        <v>0</v>
      </c>
      <c r="AE3380" s="25">
        <v>0</v>
      </c>
      <c r="AF3380" s="25">
        <v>0</v>
      </c>
      <c r="AG3380" s="25">
        <v>0</v>
      </c>
      <c r="AH3380" s="109"/>
      <c r="AI3380" s="25">
        <v>0</v>
      </c>
      <c r="AJ3380" s="25">
        <v>0</v>
      </c>
      <c r="AK3380" s="123">
        <v>0</v>
      </c>
      <c r="AL3380" s="25">
        <v>0</v>
      </c>
      <c r="AM3380" s="25">
        <v>0</v>
      </c>
      <c r="AN3380" s="25">
        <v>0</v>
      </c>
      <c r="AO3380" s="109"/>
      <c r="AP3380" s="25">
        <v>0</v>
      </c>
      <c r="AQ3380" s="25">
        <v>0</v>
      </c>
      <c r="AR3380" s="25">
        <v>0</v>
      </c>
      <c r="AS3380" s="25">
        <v>0</v>
      </c>
      <c r="AT3380" s="25">
        <v>0</v>
      </c>
      <c r="AU3380" s="25">
        <v>0</v>
      </c>
      <c r="AW3380" t="str">
        <f t="shared" si="269"/>
        <v>Lê Thu Huyền</v>
      </c>
      <c r="AX3380" s="27" t="str">
        <f t="shared" si="270"/>
        <v>Vũ Thị Thùy Lan</v>
      </c>
      <c r="AY3380" s="4" t="str">
        <f t="shared" si="271"/>
        <v>VIN+</v>
      </c>
    </row>
    <row r="3381" spans="1:51" outlineLevel="1" x14ac:dyDescent="0.25">
      <c r="A3381" s="4" t="s">
        <v>1104</v>
      </c>
      <c r="B3381" s="4" t="s">
        <v>797</v>
      </c>
      <c r="C3381" s="4" t="s">
        <v>5054</v>
      </c>
      <c r="D3381" s="11" t="s">
        <v>774</v>
      </c>
      <c r="E3381" s="32" t="s">
        <v>536</v>
      </c>
      <c r="F3381" s="11" t="s">
        <v>710</v>
      </c>
      <c r="G3381" s="35">
        <v>5138308</v>
      </c>
      <c r="H3381" s="4" t="s">
        <v>4643</v>
      </c>
      <c r="I3381" s="4"/>
      <c r="J3381" s="4"/>
      <c r="K3381" s="4"/>
      <c r="L3381" s="4"/>
      <c r="M3381" s="33"/>
      <c r="N3381" s="38"/>
      <c r="O3381" s="33"/>
      <c r="P3381" s="244">
        <f t="shared" si="268"/>
        <v>662.55400000000009</v>
      </c>
      <c r="Q3381" s="25"/>
      <c r="R3381" s="25"/>
      <c r="S3381" s="25"/>
      <c r="T3381" s="109"/>
      <c r="U3381" s="25"/>
      <c r="V3381" s="25"/>
      <c r="W3381" s="25"/>
      <c r="X3381" s="25">
        <v>0</v>
      </c>
      <c r="Y3381" s="25"/>
      <c r="Z3381" s="25">
        <v>0</v>
      </c>
      <c r="AA3381" s="109"/>
      <c r="AB3381" s="25">
        <v>0</v>
      </c>
      <c r="AC3381" s="25">
        <v>0</v>
      </c>
      <c r="AD3381" s="25">
        <v>0</v>
      </c>
      <c r="AE3381" s="25">
        <v>0</v>
      </c>
      <c r="AF3381" s="25">
        <v>0</v>
      </c>
      <c r="AG3381" s="25">
        <v>0</v>
      </c>
      <c r="AH3381" s="109"/>
      <c r="AI3381" s="25">
        <v>359.05700000000002</v>
      </c>
      <c r="AJ3381" s="25">
        <v>0</v>
      </c>
      <c r="AK3381" s="123">
        <v>0</v>
      </c>
      <c r="AL3381" s="25">
        <v>0</v>
      </c>
      <c r="AM3381" s="25">
        <v>0</v>
      </c>
      <c r="AN3381" s="25">
        <v>0</v>
      </c>
      <c r="AO3381" s="109"/>
      <c r="AP3381" s="25">
        <v>303.49700000000001</v>
      </c>
      <c r="AQ3381" s="25">
        <v>0</v>
      </c>
      <c r="AR3381" s="25">
        <v>0</v>
      </c>
      <c r="AS3381" s="25">
        <v>0</v>
      </c>
      <c r="AT3381" s="25">
        <v>0</v>
      </c>
      <c r="AU3381" s="25">
        <v>0</v>
      </c>
      <c r="AW3381" t="str">
        <f t="shared" si="269"/>
        <v>Lê Thu Huyền</v>
      </c>
      <c r="AX3381" s="27" t="str">
        <f t="shared" si="270"/>
        <v>Vũ Thị Thùy Lan</v>
      </c>
      <c r="AY3381" s="4" t="str">
        <f t="shared" si="271"/>
        <v>VIN+</v>
      </c>
    </row>
    <row r="3382" spans="1:51" outlineLevel="1" x14ac:dyDescent="0.25">
      <c r="A3382" s="4" t="s">
        <v>1104</v>
      </c>
      <c r="B3382" s="4" t="s">
        <v>797</v>
      </c>
      <c r="C3382" s="4" t="s">
        <v>5054</v>
      </c>
      <c r="D3382" s="11" t="s">
        <v>774</v>
      </c>
      <c r="E3382" s="32" t="s">
        <v>536</v>
      </c>
      <c r="F3382" s="11" t="s">
        <v>710</v>
      </c>
      <c r="G3382" s="35">
        <v>5299180</v>
      </c>
      <c r="H3382" s="4" t="s">
        <v>4644</v>
      </c>
      <c r="I3382" s="4"/>
      <c r="J3382" s="4"/>
      <c r="K3382" s="4"/>
      <c r="L3382" s="4"/>
      <c r="M3382" s="33"/>
      <c r="N3382" s="38"/>
      <c r="O3382" s="33"/>
      <c r="P3382" s="244">
        <f t="shared" si="268"/>
        <v>1377.778</v>
      </c>
      <c r="Q3382" s="25"/>
      <c r="R3382" s="25"/>
      <c r="S3382" s="25"/>
      <c r="T3382" s="109"/>
      <c r="U3382" s="25"/>
      <c r="V3382" s="25"/>
      <c r="W3382" s="25"/>
      <c r="X3382" s="25">
        <v>0</v>
      </c>
      <c r="Y3382" s="25"/>
      <c r="Z3382" s="25">
        <v>0</v>
      </c>
      <c r="AA3382" s="109"/>
      <c r="AB3382" s="25">
        <v>0</v>
      </c>
      <c r="AC3382" s="25">
        <v>0</v>
      </c>
      <c r="AD3382" s="25">
        <v>0</v>
      </c>
      <c r="AE3382" s="25">
        <v>0</v>
      </c>
      <c r="AF3382" s="25">
        <v>0</v>
      </c>
      <c r="AG3382" s="25">
        <v>0</v>
      </c>
      <c r="AH3382" s="109"/>
      <c r="AI3382" s="25">
        <v>778.11900000000003</v>
      </c>
      <c r="AJ3382" s="25">
        <v>0</v>
      </c>
      <c r="AK3382" s="123">
        <v>0</v>
      </c>
      <c r="AL3382" s="25">
        <v>0</v>
      </c>
      <c r="AM3382" s="25">
        <v>0</v>
      </c>
      <c r="AN3382" s="25">
        <v>0</v>
      </c>
      <c r="AO3382" s="109"/>
      <c r="AP3382" s="25">
        <v>0</v>
      </c>
      <c r="AQ3382" s="25">
        <v>599.65899999999999</v>
      </c>
      <c r="AR3382" s="25">
        <v>0</v>
      </c>
      <c r="AS3382" s="25">
        <v>0</v>
      </c>
      <c r="AT3382" s="25">
        <v>0</v>
      </c>
      <c r="AU3382" s="25">
        <v>0</v>
      </c>
      <c r="AW3382" t="str">
        <f t="shared" si="269"/>
        <v>Lê Thu Huyền</v>
      </c>
      <c r="AX3382" s="27" t="str">
        <f t="shared" si="270"/>
        <v>Vũ Thị Thùy Lan</v>
      </c>
      <c r="AY3382" s="4" t="str">
        <f t="shared" si="271"/>
        <v>VIN+</v>
      </c>
    </row>
    <row r="3383" spans="1:51" outlineLevel="1" x14ac:dyDescent="0.25">
      <c r="A3383" s="4" t="s">
        <v>1104</v>
      </c>
      <c r="B3383" s="4" t="s">
        <v>797</v>
      </c>
      <c r="C3383" s="4" t="s">
        <v>5054</v>
      </c>
      <c r="D3383" s="11" t="s">
        <v>774</v>
      </c>
      <c r="E3383" s="32" t="s">
        <v>536</v>
      </c>
      <c r="F3383" s="11" t="s">
        <v>710</v>
      </c>
      <c r="G3383" s="35">
        <v>5330065</v>
      </c>
      <c r="H3383" s="4" t="s">
        <v>4645</v>
      </c>
      <c r="I3383" s="4"/>
      <c r="J3383" s="4"/>
      <c r="K3383" s="4"/>
      <c r="L3383" s="4"/>
      <c r="M3383" s="33"/>
      <c r="N3383" s="38"/>
      <c r="O3383" s="33"/>
      <c r="P3383" s="244">
        <f t="shared" si="268"/>
        <v>419.06200000000001</v>
      </c>
      <c r="Q3383" s="25"/>
      <c r="R3383" s="25"/>
      <c r="S3383" s="25"/>
      <c r="T3383" s="109"/>
      <c r="U3383" s="25"/>
      <c r="V3383" s="25"/>
      <c r="W3383" s="25"/>
      <c r="X3383" s="25">
        <v>0</v>
      </c>
      <c r="Y3383" s="25"/>
      <c r="Z3383" s="25">
        <v>0</v>
      </c>
      <c r="AA3383" s="109"/>
      <c r="AB3383" s="25">
        <v>0</v>
      </c>
      <c r="AC3383" s="25">
        <v>0</v>
      </c>
      <c r="AD3383" s="25">
        <v>0</v>
      </c>
      <c r="AE3383" s="25">
        <v>0</v>
      </c>
      <c r="AF3383" s="25">
        <v>0</v>
      </c>
      <c r="AG3383" s="25">
        <v>0</v>
      </c>
      <c r="AH3383" s="109"/>
      <c r="AI3383" s="25">
        <v>419.06200000000001</v>
      </c>
      <c r="AJ3383" s="25">
        <v>0</v>
      </c>
      <c r="AK3383" s="123">
        <v>0</v>
      </c>
      <c r="AL3383" s="25">
        <v>0</v>
      </c>
      <c r="AM3383" s="25">
        <v>0</v>
      </c>
      <c r="AN3383" s="25">
        <v>0</v>
      </c>
      <c r="AO3383" s="109"/>
      <c r="AP3383" s="25">
        <v>0</v>
      </c>
      <c r="AQ3383" s="25">
        <v>0</v>
      </c>
      <c r="AR3383" s="25">
        <v>0</v>
      </c>
      <c r="AS3383" s="25">
        <v>0</v>
      </c>
      <c r="AT3383" s="25">
        <v>0</v>
      </c>
      <c r="AU3383" s="25">
        <v>0</v>
      </c>
      <c r="AW3383" t="str">
        <f t="shared" si="269"/>
        <v>Lê Thu Huyền</v>
      </c>
      <c r="AX3383" s="27" t="str">
        <f t="shared" si="270"/>
        <v>Vũ Thị Thùy Lan</v>
      </c>
      <c r="AY3383" s="4" t="str">
        <f t="shared" si="271"/>
        <v>VIN+</v>
      </c>
    </row>
    <row r="3384" spans="1:51" outlineLevel="1" x14ac:dyDescent="0.25">
      <c r="A3384" s="4" t="s">
        <v>1104</v>
      </c>
      <c r="B3384" s="4" t="s">
        <v>797</v>
      </c>
      <c r="C3384" s="4" t="s">
        <v>5054</v>
      </c>
      <c r="D3384" s="11" t="s">
        <v>774</v>
      </c>
      <c r="E3384" s="32" t="s">
        <v>536</v>
      </c>
      <c r="F3384" s="11" t="s">
        <v>710</v>
      </c>
      <c r="G3384" s="35">
        <v>5332513</v>
      </c>
      <c r="H3384" s="4" t="s">
        <v>4646</v>
      </c>
      <c r="I3384" s="4"/>
      <c r="J3384" s="4"/>
      <c r="K3384" s="4"/>
      <c r="L3384" s="4"/>
      <c r="M3384" s="33"/>
      <c r="N3384" s="38"/>
      <c r="O3384" s="33"/>
      <c r="P3384" s="244">
        <f t="shared" si="268"/>
        <v>0</v>
      </c>
      <c r="Q3384" s="25"/>
      <c r="R3384" s="25"/>
      <c r="S3384" s="25"/>
      <c r="T3384" s="109"/>
      <c r="U3384" s="25"/>
      <c r="V3384" s="25"/>
      <c r="W3384" s="25"/>
      <c r="X3384" s="25">
        <v>0</v>
      </c>
      <c r="Y3384" s="25"/>
      <c r="Z3384" s="25">
        <v>0</v>
      </c>
      <c r="AA3384" s="109"/>
      <c r="AB3384" s="25">
        <v>0</v>
      </c>
      <c r="AC3384" s="25">
        <v>0</v>
      </c>
      <c r="AD3384" s="25">
        <v>0</v>
      </c>
      <c r="AE3384" s="25">
        <v>0</v>
      </c>
      <c r="AF3384" s="25">
        <v>0</v>
      </c>
      <c r="AG3384" s="25">
        <v>0</v>
      </c>
      <c r="AH3384" s="109"/>
      <c r="AI3384" s="25">
        <v>0</v>
      </c>
      <c r="AJ3384" s="25">
        <v>0</v>
      </c>
      <c r="AK3384" s="123">
        <v>0</v>
      </c>
      <c r="AL3384" s="25">
        <v>0</v>
      </c>
      <c r="AM3384" s="25">
        <v>0</v>
      </c>
      <c r="AN3384" s="25">
        <v>0</v>
      </c>
      <c r="AO3384" s="109"/>
      <c r="AP3384" s="25">
        <v>0</v>
      </c>
      <c r="AQ3384" s="25">
        <v>0</v>
      </c>
      <c r="AR3384" s="25">
        <v>0</v>
      </c>
      <c r="AS3384" s="25">
        <v>0</v>
      </c>
      <c r="AT3384" s="25">
        <v>0</v>
      </c>
      <c r="AU3384" s="25">
        <v>0</v>
      </c>
      <c r="AW3384" t="str">
        <f t="shared" si="269"/>
        <v>Lê Thu Huyền</v>
      </c>
      <c r="AX3384" s="27" t="str">
        <f t="shared" si="270"/>
        <v>Vũ Thị Thùy Lan</v>
      </c>
      <c r="AY3384" s="4" t="str">
        <f t="shared" si="271"/>
        <v>VIN+</v>
      </c>
    </row>
    <row r="3385" spans="1:51" outlineLevel="1" x14ac:dyDescent="0.25">
      <c r="A3385" s="4" t="s">
        <v>1104</v>
      </c>
      <c r="B3385" s="4" t="s">
        <v>797</v>
      </c>
      <c r="C3385" s="4" t="s">
        <v>5054</v>
      </c>
      <c r="D3385" s="11" t="s">
        <v>774</v>
      </c>
      <c r="E3385" s="32" t="s">
        <v>536</v>
      </c>
      <c r="F3385" s="11" t="s">
        <v>710</v>
      </c>
      <c r="G3385" s="35">
        <v>5132096</v>
      </c>
      <c r="H3385" s="4" t="s">
        <v>4647</v>
      </c>
      <c r="I3385" s="4"/>
      <c r="J3385" s="4"/>
      <c r="K3385" s="4"/>
      <c r="L3385" s="4"/>
      <c r="M3385" s="33"/>
      <c r="N3385" s="38"/>
      <c r="O3385" s="33"/>
      <c r="P3385" s="244">
        <f t="shared" si="268"/>
        <v>778.11900000000003</v>
      </c>
      <c r="Q3385" s="25"/>
      <c r="R3385" s="25"/>
      <c r="S3385" s="25"/>
      <c r="T3385" s="109"/>
      <c r="U3385" s="25"/>
      <c r="V3385" s="25"/>
      <c r="W3385" s="25"/>
      <c r="X3385" s="25">
        <v>0</v>
      </c>
      <c r="Y3385" s="25"/>
      <c r="Z3385" s="25">
        <v>0</v>
      </c>
      <c r="AA3385" s="109"/>
      <c r="AB3385" s="25">
        <v>0</v>
      </c>
      <c r="AC3385" s="25">
        <v>0</v>
      </c>
      <c r="AD3385" s="25">
        <v>0</v>
      </c>
      <c r="AE3385" s="25">
        <v>0</v>
      </c>
      <c r="AF3385" s="25">
        <v>0</v>
      </c>
      <c r="AG3385" s="25">
        <v>0</v>
      </c>
      <c r="AH3385" s="109"/>
      <c r="AI3385" s="25">
        <v>419.06200000000001</v>
      </c>
      <c r="AJ3385" s="25">
        <v>0</v>
      </c>
      <c r="AK3385" s="123">
        <v>0</v>
      </c>
      <c r="AL3385" s="25">
        <v>0</v>
      </c>
      <c r="AM3385" s="25">
        <v>0</v>
      </c>
      <c r="AN3385" s="25">
        <v>0</v>
      </c>
      <c r="AO3385" s="109"/>
      <c r="AP3385" s="25">
        <v>0</v>
      </c>
      <c r="AQ3385" s="25">
        <v>359.05700000000002</v>
      </c>
      <c r="AR3385" s="25">
        <v>0</v>
      </c>
      <c r="AS3385" s="25">
        <v>0</v>
      </c>
      <c r="AT3385" s="25">
        <v>0</v>
      </c>
      <c r="AU3385" s="25">
        <v>0</v>
      </c>
      <c r="AW3385" t="str">
        <f t="shared" si="269"/>
        <v>Lê Thu Huyền</v>
      </c>
      <c r="AX3385" s="27" t="str">
        <f t="shared" si="270"/>
        <v>Vũ Thị Thùy Lan</v>
      </c>
      <c r="AY3385" s="4" t="str">
        <f t="shared" si="271"/>
        <v>VIN+</v>
      </c>
    </row>
    <row r="3386" spans="1:51" outlineLevel="1" x14ac:dyDescent="0.25">
      <c r="A3386" s="4" t="s">
        <v>1104</v>
      </c>
      <c r="B3386" s="4" t="s">
        <v>797</v>
      </c>
      <c r="C3386" s="4" t="s">
        <v>5054</v>
      </c>
      <c r="D3386" s="11" t="s">
        <v>774</v>
      </c>
      <c r="E3386" s="32" t="s">
        <v>536</v>
      </c>
      <c r="F3386" s="11" t="s">
        <v>710</v>
      </c>
      <c r="G3386" s="35">
        <v>5277704</v>
      </c>
      <c r="H3386" s="4" t="s">
        <v>4648</v>
      </c>
      <c r="I3386" s="4"/>
      <c r="J3386" s="4"/>
      <c r="K3386" s="4"/>
      <c r="L3386" s="4"/>
      <c r="M3386" s="33"/>
      <c r="N3386" s="38"/>
      <c r="O3386" s="33"/>
      <c r="P3386" s="244">
        <f t="shared" si="268"/>
        <v>597.52099999999996</v>
      </c>
      <c r="Q3386" s="25"/>
      <c r="R3386" s="25"/>
      <c r="S3386" s="25"/>
      <c r="T3386" s="109"/>
      <c r="U3386" s="25"/>
      <c r="V3386" s="25"/>
      <c r="W3386" s="25"/>
      <c r="X3386" s="25">
        <v>0</v>
      </c>
      <c r="Y3386" s="25"/>
      <c r="Z3386" s="25">
        <v>0</v>
      </c>
      <c r="AA3386" s="109"/>
      <c r="AB3386" s="25">
        <v>0</v>
      </c>
      <c r="AC3386" s="25">
        <v>0</v>
      </c>
      <c r="AD3386" s="25">
        <v>0</v>
      </c>
      <c r="AE3386" s="25">
        <v>0</v>
      </c>
      <c r="AF3386" s="25">
        <v>0</v>
      </c>
      <c r="AG3386" s="25">
        <v>0</v>
      </c>
      <c r="AH3386" s="109"/>
      <c r="AI3386" s="25">
        <v>359.05700000000002</v>
      </c>
      <c r="AJ3386" s="25">
        <v>0</v>
      </c>
      <c r="AK3386" s="123">
        <v>0</v>
      </c>
      <c r="AL3386" s="25">
        <v>0</v>
      </c>
      <c r="AM3386" s="25">
        <v>0</v>
      </c>
      <c r="AN3386" s="25">
        <v>0</v>
      </c>
      <c r="AO3386" s="109"/>
      <c r="AP3386" s="25">
        <v>0</v>
      </c>
      <c r="AQ3386" s="25">
        <v>238.464</v>
      </c>
      <c r="AR3386" s="25">
        <v>0</v>
      </c>
      <c r="AS3386" s="25">
        <v>0</v>
      </c>
      <c r="AT3386" s="25">
        <v>0</v>
      </c>
      <c r="AU3386" s="25">
        <v>0</v>
      </c>
      <c r="AW3386" t="str">
        <f t="shared" si="269"/>
        <v>Lê Thu Huyền</v>
      </c>
      <c r="AX3386" s="27" t="str">
        <f t="shared" si="270"/>
        <v>Vũ Thị Thùy Lan</v>
      </c>
      <c r="AY3386" s="4" t="str">
        <f t="shared" si="271"/>
        <v>VIN+</v>
      </c>
    </row>
    <row r="3387" spans="1:51" outlineLevel="1" x14ac:dyDescent="0.25">
      <c r="A3387" s="4" t="s">
        <v>1104</v>
      </c>
      <c r="B3387" s="4" t="s">
        <v>797</v>
      </c>
      <c r="C3387" s="4" t="s">
        <v>5054</v>
      </c>
      <c r="D3387" s="11" t="s">
        <v>774</v>
      </c>
      <c r="E3387" s="32" t="s">
        <v>536</v>
      </c>
      <c r="F3387" s="11" t="s">
        <v>710</v>
      </c>
      <c r="G3387" s="35">
        <v>5130164</v>
      </c>
      <c r="H3387" s="4" t="s">
        <v>4649</v>
      </c>
      <c r="I3387" s="4"/>
      <c r="J3387" s="4"/>
      <c r="K3387" s="4"/>
      <c r="L3387" s="4"/>
      <c r="M3387" s="33"/>
      <c r="N3387" s="38"/>
      <c r="O3387" s="33"/>
      <c r="P3387" s="244">
        <f t="shared" si="268"/>
        <v>303.49700000000001</v>
      </c>
      <c r="Q3387" s="25"/>
      <c r="R3387" s="25"/>
      <c r="S3387" s="25"/>
      <c r="T3387" s="109"/>
      <c r="U3387" s="25"/>
      <c r="V3387" s="25"/>
      <c r="W3387" s="25"/>
      <c r="X3387" s="25">
        <v>0</v>
      </c>
      <c r="Y3387" s="25"/>
      <c r="Z3387" s="25">
        <v>0</v>
      </c>
      <c r="AA3387" s="109"/>
      <c r="AB3387" s="25">
        <v>0</v>
      </c>
      <c r="AC3387" s="25">
        <v>0</v>
      </c>
      <c r="AD3387" s="25">
        <v>0</v>
      </c>
      <c r="AE3387" s="25">
        <v>0</v>
      </c>
      <c r="AF3387" s="25">
        <v>0</v>
      </c>
      <c r="AG3387" s="25">
        <v>0</v>
      </c>
      <c r="AH3387" s="109"/>
      <c r="AI3387" s="25">
        <v>0</v>
      </c>
      <c r="AJ3387" s="25">
        <v>0</v>
      </c>
      <c r="AK3387" s="123">
        <v>0</v>
      </c>
      <c r="AL3387" s="25">
        <v>0</v>
      </c>
      <c r="AM3387" s="25">
        <v>0</v>
      </c>
      <c r="AN3387" s="25">
        <v>0</v>
      </c>
      <c r="AO3387" s="109"/>
      <c r="AP3387" s="25">
        <v>303.49700000000001</v>
      </c>
      <c r="AQ3387" s="25">
        <v>0</v>
      </c>
      <c r="AR3387" s="25">
        <v>0</v>
      </c>
      <c r="AS3387" s="25">
        <v>0</v>
      </c>
      <c r="AT3387" s="25">
        <v>0</v>
      </c>
      <c r="AU3387" s="25">
        <v>0</v>
      </c>
      <c r="AW3387" t="str">
        <f t="shared" si="269"/>
        <v>Lê Thu Huyền</v>
      </c>
      <c r="AX3387" s="27" t="str">
        <f t="shared" si="270"/>
        <v>Vũ Thị Thùy Lan</v>
      </c>
      <c r="AY3387" s="4" t="str">
        <f t="shared" si="271"/>
        <v>VIN+</v>
      </c>
    </row>
    <row r="3388" spans="1:51" outlineLevel="1" x14ac:dyDescent="0.25">
      <c r="A3388" s="4" t="s">
        <v>1104</v>
      </c>
      <c r="B3388" s="4" t="s">
        <v>797</v>
      </c>
      <c r="C3388" s="4" t="s">
        <v>5054</v>
      </c>
      <c r="D3388" s="11" t="s">
        <v>774</v>
      </c>
      <c r="E3388" s="32" t="s">
        <v>536</v>
      </c>
      <c r="F3388" s="11" t="s">
        <v>710</v>
      </c>
      <c r="G3388" s="35">
        <v>5330650</v>
      </c>
      <c r="H3388" s="4" t="s">
        <v>4650</v>
      </c>
      <c r="I3388" s="4"/>
      <c r="J3388" s="4"/>
      <c r="K3388" s="4"/>
      <c r="L3388" s="4"/>
      <c r="M3388" s="33"/>
      <c r="N3388" s="38"/>
      <c r="O3388" s="33"/>
      <c r="P3388" s="244">
        <f t="shared" si="268"/>
        <v>1445.117</v>
      </c>
      <c r="Q3388" s="25"/>
      <c r="R3388" s="25"/>
      <c r="S3388" s="25"/>
      <c r="T3388" s="109"/>
      <c r="U3388" s="25"/>
      <c r="V3388" s="25"/>
      <c r="W3388" s="25"/>
      <c r="X3388" s="25">
        <v>0</v>
      </c>
      <c r="Y3388" s="25"/>
      <c r="Z3388" s="25">
        <v>0</v>
      </c>
      <c r="AA3388" s="109"/>
      <c r="AB3388" s="25">
        <v>0</v>
      </c>
      <c r="AC3388" s="25">
        <v>0</v>
      </c>
      <c r="AD3388" s="25">
        <v>0</v>
      </c>
      <c r="AE3388" s="25">
        <v>0</v>
      </c>
      <c r="AF3388" s="25">
        <v>0</v>
      </c>
      <c r="AG3388" s="25">
        <v>0</v>
      </c>
      <c r="AH3388" s="109"/>
      <c r="AI3388" s="25">
        <v>476.928</v>
      </c>
      <c r="AJ3388" s="25">
        <v>0</v>
      </c>
      <c r="AK3388" s="123">
        <v>0</v>
      </c>
      <c r="AL3388" s="25">
        <v>0</v>
      </c>
      <c r="AM3388" s="25">
        <v>0</v>
      </c>
      <c r="AN3388" s="25">
        <v>0</v>
      </c>
      <c r="AO3388" s="109"/>
      <c r="AP3388" s="25">
        <v>303.49700000000001</v>
      </c>
      <c r="AQ3388" s="25">
        <v>0</v>
      </c>
      <c r="AR3388" s="25">
        <v>0</v>
      </c>
      <c r="AS3388" s="25">
        <v>0</v>
      </c>
      <c r="AT3388" s="25">
        <v>0</v>
      </c>
      <c r="AU3388" s="25">
        <v>664.69200000000001</v>
      </c>
      <c r="AW3388" t="str">
        <f t="shared" si="269"/>
        <v>Lê Thu Huyền</v>
      </c>
      <c r="AX3388" s="27" t="str">
        <f t="shared" si="270"/>
        <v>Vũ Thị Thùy Lan</v>
      </c>
      <c r="AY3388" s="4" t="str">
        <f t="shared" si="271"/>
        <v>VIN+</v>
      </c>
    </row>
    <row r="3389" spans="1:51" outlineLevel="1" x14ac:dyDescent="0.25">
      <c r="A3389" s="4" t="s">
        <v>1104</v>
      </c>
      <c r="B3389" s="4" t="s">
        <v>797</v>
      </c>
      <c r="C3389" s="4" t="s">
        <v>5054</v>
      </c>
      <c r="D3389" s="11" t="s">
        <v>774</v>
      </c>
      <c r="E3389" s="32" t="s">
        <v>536</v>
      </c>
      <c r="F3389" s="11" t="s">
        <v>710</v>
      </c>
      <c r="G3389" s="35">
        <v>5276947</v>
      </c>
      <c r="H3389" s="4" t="s">
        <v>4651</v>
      </c>
      <c r="I3389" s="4"/>
      <c r="J3389" s="4"/>
      <c r="K3389" s="4"/>
      <c r="L3389" s="4"/>
      <c r="M3389" s="33"/>
      <c r="N3389" s="38"/>
      <c r="O3389" s="33"/>
      <c r="P3389" s="244">
        <f t="shared" si="268"/>
        <v>1026.056</v>
      </c>
      <c r="Q3389" s="25"/>
      <c r="R3389" s="25"/>
      <c r="S3389" s="25"/>
      <c r="T3389" s="109"/>
      <c r="U3389" s="25"/>
      <c r="V3389" s="25"/>
      <c r="W3389" s="25"/>
      <c r="X3389" s="25">
        <v>0</v>
      </c>
      <c r="Y3389" s="25"/>
      <c r="Z3389" s="25">
        <v>0</v>
      </c>
      <c r="AA3389" s="109"/>
      <c r="AB3389" s="25">
        <v>0</v>
      </c>
      <c r="AC3389" s="25">
        <v>0</v>
      </c>
      <c r="AD3389" s="25">
        <v>0</v>
      </c>
      <c r="AE3389" s="25">
        <v>0</v>
      </c>
      <c r="AF3389" s="25">
        <v>0</v>
      </c>
      <c r="AG3389" s="25">
        <v>0</v>
      </c>
      <c r="AH3389" s="109"/>
      <c r="AI3389" s="25">
        <v>0</v>
      </c>
      <c r="AJ3389" s="25">
        <v>0</v>
      </c>
      <c r="AK3389" s="123">
        <v>0</v>
      </c>
      <c r="AL3389" s="25">
        <v>0</v>
      </c>
      <c r="AM3389" s="25">
        <v>0</v>
      </c>
      <c r="AN3389" s="25">
        <v>0</v>
      </c>
      <c r="AO3389" s="109"/>
      <c r="AP3389" s="25">
        <v>541.96100000000001</v>
      </c>
      <c r="AQ3389" s="25">
        <v>0</v>
      </c>
      <c r="AR3389" s="25">
        <v>0</v>
      </c>
      <c r="AS3389" s="25">
        <v>484.09500000000003</v>
      </c>
      <c r="AT3389" s="25">
        <v>0</v>
      </c>
      <c r="AU3389" s="25">
        <v>0</v>
      </c>
      <c r="AW3389" t="str">
        <f t="shared" si="269"/>
        <v>Lê Thu Huyền</v>
      </c>
      <c r="AX3389" s="27" t="str">
        <f t="shared" si="270"/>
        <v>Vũ Thị Thùy Lan</v>
      </c>
      <c r="AY3389" s="4" t="str">
        <f t="shared" si="271"/>
        <v>VIN+</v>
      </c>
    </row>
    <row r="3390" spans="1:51" outlineLevel="1" x14ac:dyDescent="0.25">
      <c r="A3390" s="4" t="s">
        <v>1104</v>
      </c>
      <c r="B3390" s="4" t="s">
        <v>797</v>
      </c>
      <c r="C3390" s="4" t="s">
        <v>5054</v>
      </c>
      <c r="D3390" s="11" t="s">
        <v>774</v>
      </c>
      <c r="E3390" s="32" t="s">
        <v>536</v>
      </c>
      <c r="F3390" s="11" t="s">
        <v>710</v>
      </c>
      <c r="G3390" s="35">
        <v>5271063</v>
      </c>
      <c r="H3390" s="4" t="s">
        <v>4652</v>
      </c>
      <c r="I3390" s="4"/>
      <c r="J3390" s="4"/>
      <c r="K3390" s="4"/>
      <c r="L3390" s="4"/>
      <c r="M3390" s="33"/>
      <c r="N3390" s="38"/>
      <c r="O3390" s="33"/>
      <c r="P3390" s="244">
        <f t="shared" si="268"/>
        <v>541.96100000000001</v>
      </c>
      <c r="Q3390" s="25"/>
      <c r="R3390" s="25"/>
      <c r="S3390" s="25"/>
      <c r="T3390" s="109"/>
      <c r="U3390" s="25"/>
      <c r="V3390" s="25"/>
      <c r="W3390" s="25"/>
      <c r="X3390" s="25">
        <v>0</v>
      </c>
      <c r="Y3390" s="25"/>
      <c r="Z3390" s="25">
        <v>0</v>
      </c>
      <c r="AA3390" s="109"/>
      <c r="AB3390" s="25">
        <v>0</v>
      </c>
      <c r="AC3390" s="25">
        <v>0</v>
      </c>
      <c r="AD3390" s="25">
        <v>0</v>
      </c>
      <c r="AE3390" s="25">
        <v>0</v>
      </c>
      <c r="AF3390" s="25">
        <v>0</v>
      </c>
      <c r="AG3390" s="25">
        <v>0</v>
      </c>
      <c r="AH3390" s="109"/>
      <c r="AI3390" s="25">
        <v>0</v>
      </c>
      <c r="AJ3390" s="25">
        <v>0</v>
      </c>
      <c r="AK3390" s="123">
        <v>0</v>
      </c>
      <c r="AL3390" s="25">
        <v>0</v>
      </c>
      <c r="AM3390" s="25">
        <v>0</v>
      </c>
      <c r="AN3390" s="25">
        <v>0</v>
      </c>
      <c r="AO3390" s="109"/>
      <c r="AP3390" s="25">
        <v>238.464</v>
      </c>
      <c r="AQ3390" s="25">
        <v>0</v>
      </c>
      <c r="AR3390" s="25">
        <v>0</v>
      </c>
      <c r="AS3390" s="25">
        <v>303.49700000000001</v>
      </c>
      <c r="AT3390" s="25">
        <v>0</v>
      </c>
      <c r="AU3390" s="25">
        <v>0</v>
      </c>
      <c r="AW3390" t="str">
        <f t="shared" si="269"/>
        <v>Lê Thu Huyền</v>
      </c>
      <c r="AX3390" s="27" t="str">
        <f t="shared" si="270"/>
        <v>Vũ Thị Thùy Lan</v>
      </c>
      <c r="AY3390" s="4" t="str">
        <f t="shared" si="271"/>
        <v>VIN+</v>
      </c>
    </row>
    <row r="3391" spans="1:51" outlineLevel="1" x14ac:dyDescent="0.25">
      <c r="A3391" s="4" t="s">
        <v>1104</v>
      </c>
      <c r="B3391" s="4" t="s">
        <v>797</v>
      </c>
      <c r="C3391" s="4" t="s">
        <v>5054</v>
      </c>
      <c r="D3391" s="11" t="s">
        <v>774</v>
      </c>
      <c r="E3391" s="32" t="s">
        <v>536</v>
      </c>
      <c r="F3391" s="11" t="s">
        <v>710</v>
      </c>
      <c r="G3391" s="35">
        <v>5335897</v>
      </c>
      <c r="H3391" s="4" t="s">
        <v>4653</v>
      </c>
      <c r="I3391" s="4"/>
      <c r="J3391" s="4"/>
      <c r="K3391" s="4"/>
      <c r="L3391" s="4"/>
      <c r="M3391" s="33"/>
      <c r="N3391" s="38"/>
      <c r="O3391" s="33"/>
      <c r="P3391" s="244">
        <f t="shared" si="268"/>
        <v>476.928</v>
      </c>
      <c r="Q3391" s="25"/>
      <c r="R3391" s="25"/>
      <c r="S3391" s="25"/>
      <c r="T3391" s="109"/>
      <c r="U3391" s="25"/>
      <c r="V3391" s="25"/>
      <c r="W3391" s="25"/>
      <c r="X3391" s="25">
        <v>0</v>
      </c>
      <c r="Y3391" s="25"/>
      <c r="Z3391" s="25">
        <v>0</v>
      </c>
      <c r="AA3391" s="109"/>
      <c r="AB3391" s="25">
        <v>0</v>
      </c>
      <c r="AC3391" s="25">
        <v>0</v>
      </c>
      <c r="AD3391" s="25">
        <v>0</v>
      </c>
      <c r="AE3391" s="25">
        <v>0</v>
      </c>
      <c r="AF3391" s="25">
        <v>0</v>
      </c>
      <c r="AG3391" s="25">
        <v>0</v>
      </c>
      <c r="AH3391" s="109"/>
      <c r="AI3391" s="25">
        <v>0</v>
      </c>
      <c r="AJ3391" s="25">
        <v>0</v>
      </c>
      <c r="AK3391" s="123">
        <v>0</v>
      </c>
      <c r="AL3391" s="25">
        <v>476.928</v>
      </c>
      <c r="AM3391" s="25">
        <v>0</v>
      </c>
      <c r="AN3391" s="25">
        <v>0</v>
      </c>
      <c r="AO3391" s="109"/>
      <c r="AP3391" s="25">
        <v>0</v>
      </c>
      <c r="AQ3391" s="25">
        <v>0</v>
      </c>
      <c r="AR3391" s="25">
        <v>0</v>
      </c>
      <c r="AS3391" s="25">
        <v>0</v>
      </c>
      <c r="AT3391" s="25">
        <v>0</v>
      </c>
      <c r="AU3391" s="25">
        <v>0</v>
      </c>
      <c r="AW3391" t="str">
        <f t="shared" si="269"/>
        <v>Lê Thu Huyền</v>
      </c>
      <c r="AX3391" s="27" t="str">
        <f t="shared" si="270"/>
        <v>Vũ Thị Thùy Lan</v>
      </c>
      <c r="AY3391" s="4" t="str">
        <f t="shared" si="271"/>
        <v>VIN+</v>
      </c>
    </row>
    <row r="3392" spans="1:51" outlineLevel="1" x14ac:dyDescent="0.25">
      <c r="A3392" s="4" t="s">
        <v>1104</v>
      </c>
      <c r="B3392" s="4" t="s">
        <v>797</v>
      </c>
      <c r="C3392" s="4" t="s">
        <v>5054</v>
      </c>
      <c r="D3392" s="11" t="s">
        <v>774</v>
      </c>
      <c r="E3392" s="32" t="s">
        <v>536</v>
      </c>
      <c r="F3392" s="11" t="s">
        <v>710</v>
      </c>
      <c r="G3392" s="35">
        <v>5332049</v>
      </c>
      <c r="H3392" s="4" t="s">
        <v>4654</v>
      </c>
      <c r="I3392" s="4"/>
      <c r="J3392" s="4"/>
      <c r="K3392" s="4"/>
      <c r="L3392" s="4"/>
      <c r="M3392" s="33"/>
      <c r="N3392" s="38"/>
      <c r="O3392" s="33"/>
      <c r="P3392" s="244">
        <f t="shared" si="268"/>
        <v>845.45800000000008</v>
      </c>
      <c r="Q3392" s="25"/>
      <c r="R3392" s="25"/>
      <c r="S3392" s="25"/>
      <c r="T3392" s="109"/>
      <c r="U3392" s="25"/>
      <c r="V3392" s="25"/>
      <c r="W3392" s="25"/>
      <c r="X3392" s="25">
        <v>0</v>
      </c>
      <c r="Y3392" s="25"/>
      <c r="Z3392" s="25">
        <v>0</v>
      </c>
      <c r="AA3392" s="109"/>
      <c r="AB3392" s="25">
        <v>0</v>
      </c>
      <c r="AC3392" s="25">
        <v>0</v>
      </c>
      <c r="AD3392" s="25">
        <v>0</v>
      </c>
      <c r="AE3392" s="25">
        <v>0</v>
      </c>
      <c r="AF3392" s="25">
        <v>0</v>
      </c>
      <c r="AG3392" s="25">
        <v>0</v>
      </c>
      <c r="AH3392" s="109"/>
      <c r="AI3392" s="25">
        <v>541.96100000000001</v>
      </c>
      <c r="AJ3392" s="25">
        <v>0</v>
      </c>
      <c r="AK3392" s="123">
        <v>0</v>
      </c>
      <c r="AL3392" s="25">
        <v>0</v>
      </c>
      <c r="AM3392" s="25">
        <v>0</v>
      </c>
      <c r="AN3392" s="25">
        <v>0</v>
      </c>
      <c r="AO3392" s="109"/>
      <c r="AP3392" s="25">
        <v>303.49700000000001</v>
      </c>
      <c r="AQ3392" s="25">
        <v>0</v>
      </c>
      <c r="AR3392" s="25">
        <v>0</v>
      </c>
      <c r="AS3392" s="25">
        <v>0</v>
      </c>
      <c r="AT3392" s="25">
        <v>0</v>
      </c>
      <c r="AU3392" s="25">
        <v>0</v>
      </c>
      <c r="AW3392" t="str">
        <f t="shared" si="269"/>
        <v>Lê Thu Huyền</v>
      </c>
      <c r="AX3392" s="27" t="str">
        <f t="shared" si="270"/>
        <v>Vũ Thị Thùy Lan</v>
      </c>
      <c r="AY3392" s="4" t="str">
        <f t="shared" si="271"/>
        <v>VIN+</v>
      </c>
    </row>
    <row r="3393" spans="1:51" outlineLevel="1" x14ac:dyDescent="0.25">
      <c r="A3393" s="4" t="s">
        <v>1104</v>
      </c>
      <c r="B3393" s="4" t="s">
        <v>797</v>
      </c>
      <c r="C3393" s="4" t="s">
        <v>5054</v>
      </c>
      <c r="D3393" s="11" t="s">
        <v>774</v>
      </c>
      <c r="E3393" s="32" t="s">
        <v>536</v>
      </c>
      <c r="F3393" s="11" t="s">
        <v>710</v>
      </c>
      <c r="G3393" s="35">
        <v>5332063</v>
      </c>
      <c r="H3393" s="4" t="s">
        <v>4655</v>
      </c>
      <c r="I3393" s="4"/>
      <c r="J3393" s="4"/>
      <c r="K3393" s="4"/>
      <c r="L3393" s="4"/>
      <c r="M3393" s="33"/>
      <c r="N3393" s="38"/>
      <c r="O3393" s="33"/>
      <c r="P3393" s="244">
        <f t="shared" si="268"/>
        <v>238.464</v>
      </c>
      <c r="Q3393" s="25"/>
      <c r="R3393" s="25"/>
      <c r="S3393" s="25"/>
      <c r="T3393" s="109"/>
      <c r="U3393" s="25"/>
      <c r="V3393" s="25"/>
      <c r="W3393" s="25"/>
      <c r="X3393" s="25">
        <v>0</v>
      </c>
      <c r="Y3393" s="25"/>
      <c r="Z3393" s="25">
        <v>0</v>
      </c>
      <c r="AA3393" s="109"/>
      <c r="AB3393" s="25">
        <v>0</v>
      </c>
      <c r="AC3393" s="25">
        <v>0</v>
      </c>
      <c r="AD3393" s="25">
        <v>0</v>
      </c>
      <c r="AE3393" s="25">
        <v>0</v>
      </c>
      <c r="AF3393" s="25">
        <v>0</v>
      </c>
      <c r="AG3393" s="25">
        <v>0</v>
      </c>
      <c r="AH3393" s="109"/>
      <c r="AI3393" s="25">
        <v>238.464</v>
      </c>
      <c r="AJ3393" s="25">
        <v>0</v>
      </c>
      <c r="AK3393" s="123">
        <v>0</v>
      </c>
      <c r="AL3393" s="25">
        <v>0</v>
      </c>
      <c r="AM3393" s="25">
        <v>0</v>
      </c>
      <c r="AN3393" s="25">
        <v>0</v>
      </c>
      <c r="AO3393" s="109"/>
      <c r="AP3393" s="25">
        <v>0</v>
      </c>
      <c r="AQ3393" s="25">
        <v>0</v>
      </c>
      <c r="AR3393" s="25">
        <v>0</v>
      </c>
      <c r="AS3393" s="25">
        <v>0</v>
      </c>
      <c r="AT3393" s="25">
        <v>0</v>
      </c>
      <c r="AU3393" s="25">
        <v>0</v>
      </c>
      <c r="AW3393" t="str">
        <f t="shared" si="269"/>
        <v>Lê Thu Huyền</v>
      </c>
      <c r="AX3393" s="27" t="str">
        <f t="shared" si="270"/>
        <v>Vũ Thị Thùy Lan</v>
      </c>
      <c r="AY3393" s="4" t="str">
        <f t="shared" si="271"/>
        <v>VIN+</v>
      </c>
    </row>
    <row r="3394" spans="1:51" outlineLevel="1" x14ac:dyDescent="0.25">
      <c r="A3394" s="4" t="s">
        <v>1104</v>
      </c>
      <c r="B3394" s="4" t="s">
        <v>797</v>
      </c>
      <c r="C3394" s="4" t="s">
        <v>5054</v>
      </c>
      <c r="D3394" s="11" t="s">
        <v>774</v>
      </c>
      <c r="E3394" s="32" t="s">
        <v>536</v>
      </c>
      <c r="F3394" s="11" t="s">
        <v>710</v>
      </c>
      <c r="G3394" s="35">
        <v>5301492</v>
      </c>
      <c r="H3394" s="4" t="s">
        <v>4656</v>
      </c>
      <c r="I3394" s="4"/>
      <c r="J3394" s="4"/>
      <c r="K3394" s="4"/>
      <c r="L3394" s="4"/>
      <c r="M3394" s="33"/>
      <c r="N3394" s="38"/>
      <c r="O3394" s="33"/>
      <c r="P3394" s="244">
        <f t="shared" si="268"/>
        <v>238.464</v>
      </c>
      <c r="Q3394" s="25"/>
      <c r="R3394" s="25"/>
      <c r="S3394" s="25"/>
      <c r="T3394" s="109"/>
      <c r="U3394" s="25"/>
      <c r="V3394" s="25"/>
      <c r="W3394" s="25"/>
      <c r="X3394" s="25">
        <v>0</v>
      </c>
      <c r="Y3394" s="25"/>
      <c r="Z3394" s="25">
        <v>0</v>
      </c>
      <c r="AA3394" s="109"/>
      <c r="AB3394" s="25">
        <v>0</v>
      </c>
      <c r="AC3394" s="25">
        <v>0</v>
      </c>
      <c r="AD3394" s="25">
        <v>0</v>
      </c>
      <c r="AE3394" s="25">
        <v>0</v>
      </c>
      <c r="AF3394" s="25">
        <v>0</v>
      </c>
      <c r="AG3394" s="25">
        <v>0</v>
      </c>
      <c r="AH3394" s="109"/>
      <c r="AI3394" s="25">
        <v>238.464</v>
      </c>
      <c r="AJ3394" s="25">
        <v>0</v>
      </c>
      <c r="AK3394" s="123">
        <v>0</v>
      </c>
      <c r="AL3394" s="25">
        <v>0</v>
      </c>
      <c r="AM3394" s="25">
        <v>0</v>
      </c>
      <c r="AN3394" s="25">
        <v>0</v>
      </c>
      <c r="AO3394" s="109"/>
      <c r="AP3394" s="25">
        <v>0</v>
      </c>
      <c r="AQ3394" s="25">
        <v>0</v>
      </c>
      <c r="AR3394" s="25">
        <v>0</v>
      </c>
      <c r="AS3394" s="25">
        <v>0</v>
      </c>
      <c r="AT3394" s="25">
        <v>0</v>
      </c>
      <c r="AU3394" s="25">
        <v>0</v>
      </c>
      <c r="AW3394" t="str">
        <f t="shared" si="269"/>
        <v>Lê Thu Huyền</v>
      </c>
      <c r="AX3394" s="27" t="str">
        <f t="shared" si="270"/>
        <v>Vũ Thị Thùy Lan</v>
      </c>
      <c r="AY3394" s="4" t="str">
        <f t="shared" si="271"/>
        <v>VIN+</v>
      </c>
    </row>
    <row r="3395" spans="1:51" outlineLevel="1" x14ac:dyDescent="0.25">
      <c r="A3395" s="4" t="s">
        <v>1104</v>
      </c>
      <c r="B3395" s="4" t="s">
        <v>797</v>
      </c>
      <c r="C3395" s="4" t="s">
        <v>5054</v>
      </c>
      <c r="D3395" s="11" t="s">
        <v>774</v>
      </c>
      <c r="E3395" s="32" t="s">
        <v>536</v>
      </c>
      <c r="F3395" s="11" t="s">
        <v>710</v>
      </c>
      <c r="G3395" s="35">
        <v>5334777</v>
      </c>
      <c r="H3395" s="4" t="s">
        <v>4657</v>
      </c>
      <c r="I3395" s="4"/>
      <c r="J3395" s="4"/>
      <c r="K3395" s="4"/>
      <c r="L3395" s="4"/>
      <c r="M3395" s="33"/>
      <c r="N3395" s="38"/>
      <c r="O3395" s="33"/>
      <c r="P3395" s="244">
        <f t="shared" si="268"/>
        <v>238.464</v>
      </c>
      <c r="Q3395" s="25"/>
      <c r="R3395" s="25"/>
      <c r="S3395" s="25"/>
      <c r="T3395" s="109"/>
      <c r="U3395" s="25"/>
      <c r="V3395" s="25"/>
      <c r="W3395" s="25"/>
      <c r="X3395" s="25">
        <v>0</v>
      </c>
      <c r="Y3395" s="25"/>
      <c r="Z3395" s="25">
        <v>0</v>
      </c>
      <c r="AA3395" s="109"/>
      <c r="AB3395" s="25">
        <v>0</v>
      </c>
      <c r="AC3395" s="25">
        <v>0</v>
      </c>
      <c r="AD3395" s="25">
        <v>0</v>
      </c>
      <c r="AE3395" s="25">
        <v>0</v>
      </c>
      <c r="AF3395" s="25">
        <v>0</v>
      </c>
      <c r="AG3395" s="25">
        <v>0</v>
      </c>
      <c r="AH3395" s="109"/>
      <c r="AI3395" s="25">
        <v>238.464</v>
      </c>
      <c r="AJ3395" s="25">
        <v>0</v>
      </c>
      <c r="AK3395" s="123">
        <v>0</v>
      </c>
      <c r="AL3395" s="25">
        <v>0</v>
      </c>
      <c r="AM3395" s="25">
        <v>0</v>
      </c>
      <c r="AN3395" s="25">
        <v>0</v>
      </c>
      <c r="AO3395" s="109"/>
      <c r="AP3395" s="25">
        <v>0</v>
      </c>
      <c r="AQ3395" s="25">
        <v>0</v>
      </c>
      <c r="AR3395" s="25">
        <v>0</v>
      </c>
      <c r="AS3395" s="25">
        <v>0</v>
      </c>
      <c r="AT3395" s="25">
        <v>0</v>
      </c>
      <c r="AU3395" s="25">
        <v>0</v>
      </c>
      <c r="AW3395" t="str">
        <f t="shared" si="269"/>
        <v>Lê Thu Huyền</v>
      </c>
      <c r="AX3395" s="27" t="str">
        <f t="shared" si="270"/>
        <v>Vũ Thị Thùy Lan</v>
      </c>
      <c r="AY3395" s="4" t="str">
        <f t="shared" si="271"/>
        <v>VIN+</v>
      </c>
    </row>
    <row r="3396" spans="1:51" outlineLevel="1" x14ac:dyDescent="0.25">
      <c r="A3396" s="4" t="s">
        <v>1104</v>
      </c>
      <c r="B3396" s="4" t="s">
        <v>797</v>
      </c>
      <c r="C3396" s="4" t="s">
        <v>5054</v>
      </c>
      <c r="D3396" s="11" t="s">
        <v>774</v>
      </c>
      <c r="E3396" s="32" t="s">
        <v>536</v>
      </c>
      <c r="F3396" s="11" t="s">
        <v>710</v>
      </c>
      <c r="G3396" s="35">
        <v>5291140</v>
      </c>
      <c r="H3396" s="4" t="s">
        <v>4658</v>
      </c>
      <c r="I3396" s="4"/>
      <c r="J3396" s="4"/>
      <c r="K3396" s="4"/>
      <c r="L3396" s="4"/>
      <c r="M3396" s="33"/>
      <c r="N3396" s="38"/>
      <c r="O3396" s="33"/>
      <c r="P3396" s="244">
        <f t="shared" si="268"/>
        <v>958.71599999999989</v>
      </c>
      <c r="Q3396" s="25"/>
      <c r="R3396" s="25"/>
      <c r="S3396" s="25"/>
      <c r="T3396" s="109"/>
      <c r="U3396" s="25"/>
      <c r="V3396" s="25"/>
      <c r="W3396" s="25"/>
      <c r="X3396" s="25">
        <v>0</v>
      </c>
      <c r="Y3396" s="25"/>
      <c r="Z3396" s="25">
        <v>0</v>
      </c>
      <c r="AA3396" s="109"/>
      <c r="AB3396" s="25">
        <v>0</v>
      </c>
      <c r="AC3396" s="25">
        <v>0</v>
      </c>
      <c r="AD3396" s="25">
        <v>0</v>
      </c>
      <c r="AE3396" s="25">
        <v>0</v>
      </c>
      <c r="AF3396" s="25">
        <v>0</v>
      </c>
      <c r="AG3396" s="25">
        <v>0</v>
      </c>
      <c r="AH3396" s="109"/>
      <c r="AI3396" s="25">
        <v>597.52099999999996</v>
      </c>
      <c r="AJ3396" s="25">
        <v>0</v>
      </c>
      <c r="AK3396" s="123">
        <v>0</v>
      </c>
      <c r="AL3396" s="25">
        <v>0</v>
      </c>
      <c r="AM3396" s="25">
        <v>0</v>
      </c>
      <c r="AN3396" s="25">
        <v>0</v>
      </c>
      <c r="AO3396" s="109"/>
      <c r="AP3396" s="25">
        <v>0</v>
      </c>
      <c r="AQ3396" s="25">
        <v>0</v>
      </c>
      <c r="AR3396" s="25">
        <v>0</v>
      </c>
      <c r="AS3396" s="25">
        <v>361.19499999999999</v>
      </c>
      <c r="AT3396" s="25">
        <v>0</v>
      </c>
      <c r="AU3396" s="25">
        <v>0</v>
      </c>
      <c r="AW3396" t="str">
        <f t="shared" si="269"/>
        <v>Lê Thu Huyền</v>
      </c>
      <c r="AX3396" s="27" t="str">
        <f t="shared" si="270"/>
        <v>Vũ Thị Thùy Lan</v>
      </c>
      <c r="AY3396" s="4" t="str">
        <f t="shared" si="271"/>
        <v>VIN+</v>
      </c>
    </row>
    <row r="3397" spans="1:51" outlineLevel="1" x14ac:dyDescent="0.25">
      <c r="A3397" s="4" t="s">
        <v>1104</v>
      </c>
      <c r="B3397" s="4" t="s">
        <v>797</v>
      </c>
      <c r="C3397" s="4" t="s">
        <v>5054</v>
      </c>
      <c r="D3397" s="11" t="s">
        <v>774</v>
      </c>
      <c r="E3397" s="32" t="s">
        <v>536</v>
      </c>
      <c r="F3397" s="11" t="s">
        <v>710</v>
      </c>
      <c r="G3397" s="35">
        <v>5301326</v>
      </c>
      <c r="H3397" s="4" t="s">
        <v>4659</v>
      </c>
      <c r="I3397" s="4"/>
      <c r="J3397" s="4"/>
      <c r="K3397" s="4"/>
      <c r="L3397" s="4"/>
      <c r="M3397" s="33"/>
      <c r="N3397" s="38"/>
      <c r="O3397" s="33"/>
      <c r="P3397" s="244">
        <f t="shared" si="268"/>
        <v>597.52099999999996</v>
      </c>
      <c r="Q3397" s="25"/>
      <c r="R3397" s="25"/>
      <c r="S3397" s="25"/>
      <c r="T3397" s="109"/>
      <c r="U3397" s="25"/>
      <c r="V3397" s="25"/>
      <c r="W3397" s="25"/>
      <c r="X3397" s="25">
        <v>0</v>
      </c>
      <c r="Y3397" s="25"/>
      <c r="Z3397" s="25">
        <v>0</v>
      </c>
      <c r="AA3397" s="109"/>
      <c r="AB3397" s="25">
        <v>0</v>
      </c>
      <c r="AC3397" s="25">
        <v>0</v>
      </c>
      <c r="AD3397" s="25">
        <v>0</v>
      </c>
      <c r="AE3397" s="25">
        <v>0</v>
      </c>
      <c r="AF3397" s="25">
        <v>0</v>
      </c>
      <c r="AG3397" s="25">
        <v>0</v>
      </c>
      <c r="AH3397" s="109"/>
      <c r="AI3397" s="25">
        <v>597.52099999999996</v>
      </c>
      <c r="AJ3397" s="25">
        <v>0</v>
      </c>
      <c r="AK3397" s="123">
        <v>0</v>
      </c>
      <c r="AL3397" s="25">
        <v>0</v>
      </c>
      <c r="AM3397" s="25">
        <v>0</v>
      </c>
      <c r="AN3397" s="25">
        <v>0</v>
      </c>
      <c r="AO3397" s="109"/>
      <c r="AP3397" s="25">
        <v>0</v>
      </c>
      <c r="AQ3397" s="25">
        <v>0</v>
      </c>
      <c r="AR3397" s="25">
        <v>0</v>
      </c>
      <c r="AS3397" s="25">
        <v>0</v>
      </c>
      <c r="AT3397" s="25">
        <v>0</v>
      </c>
      <c r="AU3397" s="25">
        <v>0</v>
      </c>
      <c r="AW3397" t="str">
        <f t="shared" si="269"/>
        <v>Lê Thu Huyền</v>
      </c>
      <c r="AX3397" s="27" t="str">
        <f t="shared" si="270"/>
        <v>Vũ Thị Thùy Lan</v>
      </c>
      <c r="AY3397" s="4" t="str">
        <f t="shared" si="271"/>
        <v>VIN+</v>
      </c>
    </row>
    <row r="3398" spans="1:51" outlineLevel="1" x14ac:dyDescent="0.25">
      <c r="A3398" s="4" t="s">
        <v>1104</v>
      </c>
      <c r="B3398" s="4" t="s">
        <v>797</v>
      </c>
      <c r="C3398" s="4" t="s">
        <v>5054</v>
      </c>
      <c r="D3398" s="11" t="s">
        <v>774</v>
      </c>
      <c r="E3398" s="32" t="s">
        <v>536</v>
      </c>
      <c r="F3398" s="11" t="s">
        <v>710</v>
      </c>
      <c r="G3398" s="35">
        <v>5334331</v>
      </c>
      <c r="H3398" s="4" t="s">
        <v>4660</v>
      </c>
      <c r="I3398" s="4"/>
      <c r="J3398" s="4"/>
      <c r="K3398" s="4"/>
      <c r="L3398" s="4"/>
      <c r="M3398" s="33"/>
      <c r="N3398" s="38"/>
      <c r="O3398" s="33"/>
      <c r="P3398" s="244">
        <f t="shared" si="268"/>
        <v>238.464</v>
      </c>
      <c r="Q3398" s="25"/>
      <c r="R3398" s="25"/>
      <c r="S3398" s="25"/>
      <c r="T3398" s="109"/>
      <c r="U3398" s="25"/>
      <c r="V3398" s="25"/>
      <c r="W3398" s="25"/>
      <c r="X3398" s="25">
        <v>0</v>
      </c>
      <c r="Y3398" s="25"/>
      <c r="Z3398" s="25">
        <v>0</v>
      </c>
      <c r="AA3398" s="109"/>
      <c r="AB3398" s="25">
        <v>0</v>
      </c>
      <c r="AC3398" s="25">
        <v>0</v>
      </c>
      <c r="AD3398" s="25">
        <v>0</v>
      </c>
      <c r="AE3398" s="25">
        <v>0</v>
      </c>
      <c r="AF3398" s="25">
        <v>0</v>
      </c>
      <c r="AG3398" s="25">
        <v>0</v>
      </c>
      <c r="AH3398" s="109"/>
      <c r="AI3398" s="25">
        <v>238.464</v>
      </c>
      <c r="AJ3398" s="25">
        <v>0</v>
      </c>
      <c r="AK3398" s="123">
        <v>0</v>
      </c>
      <c r="AL3398" s="25">
        <v>0</v>
      </c>
      <c r="AM3398" s="25">
        <v>0</v>
      </c>
      <c r="AN3398" s="25">
        <v>0</v>
      </c>
      <c r="AO3398" s="109"/>
      <c r="AP3398" s="25">
        <v>0</v>
      </c>
      <c r="AQ3398" s="25">
        <v>0</v>
      </c>
      <c r="AR3398" s="25">
        <v>0</v>
      </c>
      <c r="AS3398" s="25">
        <v>0</v>
      </c>
      <c r="AT3398" s="25">
        <v>0</v>
      </c>
      <c r="AU3398" s="25">
        <v>0</v>
      </c>
      <c r="AW3398" t="str">
        <f t="shared" si="269"/>
        <v>Lê Thu Huyền</v>
      </c>
      <c r="AX3398" s="27" t="str">
        <f t="shared" si="270"/>
        <v>Vũ Thị Thùy Lan</v>
      </c>
      <c r="AY3398" s="4" t="str">
        <f t="shared" si="271"/>
        <v>VIN+</v>
      </c>
    </row>
    <row r="3399" spans="1:51" outlineLevel="1" x14ac:dyDescent="0.25">
      <c r="A3399" s="4" t="s">
        <v>1104</v>
      </c>
      <c r="B3399" s="4" t="s">
        <v>797</v>
      </c>
      <c r="C3399" s="4" t="s">
        <v>5054</v>
      </c>
      <c r="D3399" s="11" t="s">
        <v>774</v>
      </c>
      <c r="E3399" s="32" t="s">
        <v>536</v>
      </c>
      <c r="F3399" s="11" t="s">
        <v>710</v>
      </c>
      <c r="G3399" s="35">
        <v>5301184</v>
      </c>
      <c r="H3399" s="4" t="s">
        <v>4661</v>
      </c>
      <c r="I3399" s="4"/>
      <c r="J3399" s="4"/>
      <c r="K3399" s="4"/>
      <c r="L3399" s="4"/>
      <c r="M3399" s="33"/>
      <c r="N3399" s="38"/>
      <c r="O3399" s="33"/>
      <c r="P3399" s="244">
        <f t="shared" si="268"/>
        <v>961.02299999999991</v>
      </c>
      <c r="Q3399" s="25"/>
      <c r="R3399" s="25"/>
      <c r="S3399" s="25"/>
      <c r="T3399" s="109"/>
      <c r="U3399" s="25"/>
      <c r="V3399" s="25"/>
      <c r="W3399" s="25"/>
      <c r="X3399" s="25">
        <v>0</v>
      </c>
      <c r="Y3399" s="25"/>
      <c r="Z3399" s="25">
        <v>0</v>
      </c>
      <c r="AA3399" s="109"/>
      <c r="AB3399" s="25">
        <v>0</v>
      </c>
      <c r="AC3399" s="25">
        <v>0</v>
      </c>
      <c r="AD3399" s="25">
        <v>0</v>
      </c>
      <c r="AE3399" s="25">
        <v>0</v>
      </c>
      <c r="AF3399" s="25">
        <v>0</v>
      </c>
      <c r="AG3399" s="25">
        <v>0</v>
      </c>
      <c r="AH3399" s="109"/>
      <c r="AI3399" s="25">
        <v>780.42499999999995</v>
      </c>
      <c r="AJ3399" s="25">
        <v>0</v>
      </c>
      <c r="AK3399" s="123">
        <v>0</v>
      </c>
      <c r="AL3399" s="25">
        <v>0</v>
      </c>
      <c r="AM3399" s="25">
        <v>0</v>
      </c>
      <c r="AN3399" s="25">
        <v>0</v>
      </c>
      <c r="AO3399" s="109"/>
      <c r="AP3399" s="25">
        <v>0</v>
      </c>
      <c r="AQ3399" s="25">
        <v>0</v>
      </c>
      <c r="AR3399" s="25">
        <v>0</v>
      </c>
      <c r="AS3399" s="25">
        <v>180.59800000000001</v>
      </c>
      <c r="AT3399" s="25">
        <v>0</v>
      </c>
      <c r="AU3399" s="25">
        <v>0</v>
      </c>
      <c r="AW3399" t="str">
        <f t="shared" si="269"/>
        <v>Lê Thu Huyền</v>
      </c>
      <c r="AX3399" s="27" t="str">
        <f t="shared" si="270"/>
        <v>Vũ Thị Thùy Lan</v>
      </c>
      <c r="AY3399" s="4" t="str">
        <f t="shared" si="271"/>
        <v>VIN+</v>
      </c>
    </row>
    <row r="3400" spans="1:51" outlineLevel="1" x14ac:dyDescent="0.25">
      <c r="A3400" s="4" t="s">
        <v>1104</v>
      </c>
      <c r="B3400" s="4" t="s">
        <v>797</v>
      </c>
      <c r="C3400" s="4" t="s">
        <v>5054</v>
      </c>
      <c r="D3400" s="11" t="s">
        <v>774</v>
      </c>
      <c r="E3400" s="32" t="s">
        <v>536</v>
      </c>
      <c r="F3400" s="11" t="s">
        <v>710</v>
      </c>
      <c r="G3400" s="35">
        <v>5298226</v>
      </c>
      <c r="H3400" s="4" t="s">
        <v>4662</v>
      </c>
      <c r="I3400" s="4"/>
      <c r="J3400" s="4"/>
      <c r="K3400" s="4"/>
      <c r="L3400" s="4"/>
      <c r="M3400" s="33"/>
      <c r="N3400" s="38"/>
      <c r="O3400" s="33"/>
      <c r="P3400" s="244">
        <f t="shared" si="268"/>
        <v>238.464</v>
      </c>
      <c r="Q3400" s="25"/>
      <c r="R3400" s="25"/>
      <c r="S3400" s="25"/>
      <c r="T3400" s="109"/>
      <c r="U3400" s="25"/>
      <c r="V3400" s="25"/>
      <c r="W3400" s="25"/>
      <c r="X3400" s="25">
        <v>0</v>
      </c>
      <c r="Y3400" s="25"/>
      <c r="Z3400" s="25">
        <v>0</v>
      </c>
      <c r="AA3400" s="109"/>
      <c r="AB3400" s="25">
        <v>0</v>
      </c>
      <c r="AC3400" s="25">
        <v>0</v>
      </c>
      <c r="AD3400" s="25">
        <v>0</v>
      </c>
      <c r="AE3400" s="25">
        <v>0</v>
      </c>
      <c r="AF3400" s="25">
        <v>0</v>
      </c>
      <c r="AG3400" s="25">
        <v>0</v>
      </c>
      <c r="AH3400" s="109"/>
      <c r="AI3400" s="25">
        <v>0</v>
      </c>
      <c r="AJ3400" s="25">
        <v>0</v>
      </c>
      <c r="AK3400" s="123">
        <v>0</v>
      </c>
      <c r="AL3400" s="25">
        <v>0</v>
      </c>
      <c r="AM3400" s="25">
        <v>0</v>
      </c>
      <c r="AN3400" s="25">
        <v>0</v>
      </c>
      <c r="AO3400" s="109"/>
      <c r="AP3400" s="25">
        <v>238.464</v>
      </c>
      <c r="AQ3400" s="25">
        <v>0</v>
      </c>
      <c r="AR3400" s="25">
        <v>0</v>
      </c>
      <c r="AS3400" s="25">
        <v>0</v>
      </c>
      <c r="AT3400" s="25">
        <v>0</v>
      </c>
      <c r="AU3400" s="25">
        <v>0</v>
      </c>
      <c r="AW3400" t="str">
        <f t="shared" si="269"/>
        <v>Lê Thu Huyền</v>
      </c>
      <c r="AX3400" s="27" t="str">
        <f t="shared" si="270"/>
        <v>Vũ Thị Thùy Lan</v>
      </c>
      <c r="AY3400" s="4" t="str">
        <f t="shared" si="271"/>
        <v>VIN+</v>
      </c>
    </row>
    <row r="3401" spans="1:51" outlineLevel="1" x14ac:dyDescent="0.25">
      <c r="A3401" s="4" t="s">
        <v>1104</v>
      </c>
      <c r="B3401" s="4" t="s">
        <v>797</v>
      </c>
      <c r="C3401" s="4" t="s">
        <v>5054</v>
      </c>
      <c r="D3401" s="11" t="s">
        <v>774</v>
      </c>
      <c r="E3401" s="32" t="s">
        <v>536</v>
      </c>
      <c r="F3401" s="11" t="s">
        <v>710</v>
      </c>
      <c r="G3401" s="35">
        <v>5130140</v>
      </c>
      <c r="H3401" s="4" t="s">
        <v>4663</v>
      </c>
      <c r="I3401" s="4"/>
      <c r="J3401" s="4"/>
      <c r="K3401" s="4"/>
      <c r="L3401" s="4"/>
      <c r="M3401" s="33"/>
      <c r="N3401" s="38"/>
      <c r="O3401" s="33"/>
      <c r="P3401" s="244">
        <f t="shared" si="268"/>
        <v>361.19600000000003</v>
      </c>
      <c r="Q3401" s="25"/>
      <c r="R3401" s="25"/>
      <c r="S3401" s="25"/>
      <c r="T3401" s="109"/>
      <c r="U3401" s="25"/>
      <c r="V3401" s="25"/>
      <c r="W3401" s="25"/>
      <c r="X3401" s="25">
        <v>0</v>
      </c>
      <c r="Y3401" s="25"/>
      <c r="Z3401" s="25">
        <v>0</v>
      </c>
      <c r="AA3401" s="109"/>
      <c r="AB3401" s="25">
        <v>0</v>
      </c>
      <c r="AC3401" s="25">
        <v>0</v>
      </c>
      <c r="AD3401" s="25">
        <v>0</v>
      </c>
      <c r="AE3401" s="25">
        <v>0</v>
      </c>
      <c r="AF3401" s="25">
        <v>0</v>
      </c>
      <c r="AG3401" s="25">
        <v>0</v>
      </c>
      <c r="AH3401" s="109"/>
      <c r="AI3401" s="25">
        <v>0</v>
      </c>
      <c r="AJ3401" s="25">
        <v>0</v>
      </c>
      <c r="AK3401" s="123">
        <v>0</v>
      </c>
      <c r="AL3401" s="25">
        <v>0</v>
      </c>
      <c r="AM3401" s="25">
        <v>0</v>
      </c>
      <c r="AN3401" s="25">
        <v>0</v>
      </c>
      <c r="AO3401" s="109"/>
      <c r="AP3401" s="25">
        <v>180.59800000000001</v>
      </c>
      <c r="AQ3401" s="25">
        <v>0</v>
      </c>
      <c r="AR3401" s="25">
        <v>0</v>
      </c>
      <c r="AS3401" s="25">
        <v>0</v>
      </c>
      <c r="AT3401" s="25">
        <v>0</v>
      </c>
      <c r="AU3401" s="25">
        <v>180.59800000000001</v>
      </c>
      <c r="AW3401" t="str">
        <f t="shared" si="269"/>
        <v>Lê Thu Huyền</v>
      </c>
      <c r="AX3401" s="27" t="str">
        <f t="shared" si="270"/>
        <v>Vũ Thị Thùy Lan</v>
      </c>
      <c r="AY3401" s="4" t="str">
        <f t="shared" si="271"/>
        <v>VIN+</v>
      </c>
    </row>
    <row r="3402" spans="1:51" x14ac:dyDescent="0.25">
      <c r="A3402" s="4" t="s">
        <v>1104</v>
      </c>
      <c r="B3402" s="4" t="s">
        <v>797</v>
      </c>
      <c r="C3402" s="4" t="s">
        <v>5054</v>
      </c>
      <c r="D3402" s="11" t="s">
        <v>774</v>
      </c>
      <c r="E3402" s="32" t="s">
        <v>536</v>
      </c>
      <c r="F3402" s="11" t="s">
        <v>710</v>
      </c>
      <c r="G3402" s="35">
        <v>5277555</v>
      </c>
      <c r="H3402" s="4" t="s">
        <v>4664</v>
      </c>
      <c r="I3402" s="4"/>
      <c r="J3402" s="4"/>
      <c r="K3402" s="4"/>
      <c r="L3402" s="4"/>
      <c r="M3402" s="33"/>
      <c r="N3402" s="38"/>
      <c r="O3402" s="33"/>
      <c r="P3402" s="244">
        <f t="shared" ref="P3402:P3465" si="272">SUM(Q3402:AU3402)</f>
        <v>180.59800000000001</v>
      </c>
      <c r="Q3402" s="25"/>
      <c r="R3402" s="25"/>
      <c r="S3402" s="25"/>
      <c r="T3402" s="109"/>
      <c r="U3402" s="25"/>
      <c r="V3402" s="25"/>
      <c r="W3402" s="25"/>
      <c r="X3402" s="25">
        <v>0</v>
      </c>
      <c r="Y3402" s="25"/>
      <c r="Z3402" s="25">
        <v>0</v>
      </c>
      <c r="AA3402" s="109"/>
      <c r="AB3402" s="25">
        <v>0</v>
      </c>
      <c r="AC3402" s="25">
        <v>0</v>
      </c>
      <c r="AD3402" s="25">
        <v>0</v>
      </c>
      <c r="AE3402" s="25">
        <v>0</v>
      </c>
      <c r="AF3402" s="25">
        <v>0</v>
      </c>
      <c r="AG3402" s="25">
        <v>0</v>
      </c>
      <c r="AH3402" s="109"/>
      <c r="AI3402" s="25">
        <v>0</v>
      </c>
      <c r="AJ3402" s="25">
        <v>0</v>
      </c>
      <c r="AK3402" s="123">
        <v>0</v>
      </c>
      <c r="AL3402" s="25">
        <v>0</v>
      </c>
      <c r="AM3402" s="25">
        <v>0</v>
      </c>
      <c r="AN3402" s="25">
        <v>0</v>
      </c>
      <c r="AO3402" s="109"/>
      <c r="AP3402" s="25">
        <v>180.59800000000001</v>
      </c>
      <c r="AQ3402" s="25">
        <v>0</v>
      </c>
      <c r="AR3402" s="25">
        <v>0</v>
      </c>
      <c r="AS3402" s="25">
        <v>0</v>
      </c>
      <c r="AT3402" s="25">
        <v>0</v>
      </c>
      <c r="AU3402" s="25">
        <v>0</v>
      </c>
      <c r="AW3402" t="str">
        <f t="shared" ref="AW3402:AW3465" si="273">+C3402</f>
        <v>Lê Thu Huyền</v>
      </c>
      <c r="AX3402" s="27" t="str">
        <f t="shared" ref="AX3402:AX3465" si="274">+E3402</f>
        <v>Vũ Thị Thùy Lan</v>
      </c>
      <c r="AY3402" s="4" t="str">
        <f t="shared" si="271"/>
        <v>VIN+</v>
      </c>
    </row>
    <row r="3403" spans="1:51" x14ac:dyDescent="0.25">
      <c r="A3403" s="4" t="s">
        <v>1104</v>
      </c>
      <c r="B3403" s="4" t="s">
        <v>797</v>
      </c>
      <c r="C3403" s="4" t="s">
        <v>5054</v>
      </c>
      <c r="D3403" s="11" t="s">
        <v>774</v>
      </c>
      <c r="E3403" s="32" t="s">
        <v>536</v>
      </c>
      <c r="F3403" s="11" t="s">
        <v>710</v>
      </c>
      <c r="G3403" s="35">
        <v>5337798</v>
      </c>
      <c r="H3403" s="4" t="s">
        <v>5098</v>
      </c>
      <c r="I3403" s="4"/>
      <c r="J3403" s="4"/>
      <c r="K3403" s="4"/>
      <c r="L3403" s="4"/>
      <c r="M3403" s="33"/>
      <c r="N3403" s="38"/>
      <c r="O3403" s="33"/>
      <c r="P3403" s="244">
        <f t="shared" si="272"/>
        <v>597.52099999999996</v>
      </c>
      <c r="Q3403" s="25"/>
      <c r="R3403" s="25"/>
      <c r="S3403" s="25"/>
      <c r="T3403" s="109"/>
      <c r="U3403" s="25"/>
      <c r="V3403" s="25"/>
      <c r="W3403" s="25"/>
      <c r="X3403" s="25">
        <v>0</v>
      </c>
      <c r="Y3403" s="25"/>
      <c r="Z3403" s="25">
        <v>0</v>
      </c>
      <c r="AA3403" s="109"/>
      <c r="AB3403" s="25">
        <v>0</v>
      </c>
      <c r="AC3403" s="25">
        <v>0</v>
      </c>
      <c r="AD3403" s="25">
        <v>0</v>
      </c>
      <c r="AE3403" s="25">
        <v>0</v>
      </c>
      <c r="AF3403" s="25">
        <v>597.52099999999996</v>
      </c>
      <c r="AG3403" s="25">
        <v>0</v>
      </c>
      <c r="AH3403" s="109"/>
      <c r="AI3403" s="25">
        <v>0</v>
      </c>
      <c r="AJ3403" s="25">
        <v>0</v>
      </c>
      <c r="AK3403" s="123">
        <v>0</v>
      </c>
      <c r="AL3403" s="25">
        <v>0</v>
      </c>
      <c r="AM3403" s="25">
        <v>0</v>
      </c>
      <c r="AN3403" s="25">
        <v>0</v>
      </c>
      <c r="AO3403" s="109"/>
      <c r="AP3403" s="25">
        <v>0</v>
      </c>
      <c r="AQ3403" s="25">
        <v>0</v>
      </c>
      <c r="AR3403" s="25">
        <v>0</v>
      </c>
      <c r="AS3403" s="25">
        <v>0</v>
      </c>
      <c r="AT3403" s="25">
        <v>0</v>
      </c>
      <c r="AU3403" s="25">
        <v>0</v>
      </c>
      <c r="AW3403" t="str">
        <f t="shared" si="273"/>
        <v>Lê Thu Huyền</v>
      </c>
      <c r="AX3403" s="27" t="str">
        <f t="shared" si="274"/>
        <v>Vũ Thị Thùy Lan</v>
      </c>
      <c r="AY3403" s="4" t="str">
        <f t="shared" si="271"/>
        <v>VIN+</v>
      </c>
    </row>
    <row r="3404" spans="1:51" x14ac:dyDescent="0.25">
      <c r="A3404" s="4" t="s">
        <v>1104</v>
      </c>
      <c r="B3404" s="4" t="s">
        <v>797</v>
      </c>
      <c r="C3404" s="4" t="s">
        <v>5054</v>
      </c>
      <c r="D3404" s="11" t="s">
        <v>774</v>
      </c>
      <c r="E3404" s="32" t="s">
        <v>536</v>
      </c>
      <c r="F3404" s="11" t="s">
        <v>710</v>
      </c>
      <c r="G3404" s="35">
        <v>5278464</v>
      </c>
      <c r="H3404" s="4" t="s">
        <v>5099</v>
      </c>
      <c r="I3404" s="4"/>
      <c r="J3404" s="4"/>
      <c r="K3404" s="4"/>
      <c r="L3404" s="4"/>
      <c r="M3404" s="33"/>
      <c r="N3404" s="38"/>
      <c r="O3404" s="33"/>
      <c r="P3404" s="244">
        <f t="shared" si="272"/>
        <v>597.52099999999996</v>
      </c>
      <c r="Q3404" s="25"/>
      <c r="R3404" s="25"/>
      <c r="S3404" s="25"/>
      <c r="T3404" s="109"/>
      <c r="U3404" s="25"/>
      <c r="V3404" s="25"/>
      <c r="W3404" s="25"/>
      <c r="X3404" s="25"/>
      <c r="Y3404" s="25"/>
      <c r="Z3404" s="25"/>
      <c r="AA3404" s="109"/>
      <c r="AB3404" s="25"/>
      <c r="AC3404" s="25"/>
      <c r="AD3404" s="25"/>
      <c r="AE3404" s="25"/>
      <c r="AF3404" s="25">
        <v>597.52099999999996</v>
      </c>
      <c r="AG3404" s="25">
        <v>0</v>
      </c>
      <c r="AH3404" s="109"/>
      <c r="AI3404" s="25">
        <v>0</v>
      </c>
      <c r="AJ3404" s="25">
        <v>0</v>
      </c>
      <c r="AK3404" s="123">
        <v>0</v>
      </c>
      <c r="AL3404" s="25">
        <v>0</v>
      </c>
      <c r="AM3404" s="25">
        <v>0</v>
      </c>
      <c r="AN3404" s="25">
        <v>0</v>
      </c>
      <c r="AO3404" s="109"/>
      <c r="AP3404" s="25">
        <v>0</v>
      </c>
      <c r="AQ3404" s="25">
        <v>0</v>
      </c>
      <c r="AR3404" s="25">
        <v>0</v>
      </c>
      <c r="AS3404" s="25">
        <v>0</v>
      </c>
      <c r="AT3404" s="25">
        <v>0</v>
      </c>
      <c r="AU3404" s="25">
        <v>0</v>
      </c>
      <c r="AW3404" t="str">
        <f t="shared" si="273"/>
        <v>Lê Thu Huyền</v>
      </c>
      <c r="AX3404" s="27" t="str">
        <f t="shared" si="274"/>
        <v>Vũ Thị Thùy Lan</v>
      </c>
      <c r="AY3404" s="4" t="str">
        <f t="shared" si="271"/>
        <v>VIN+</v>
      </c>
    </row>
    <row r="3405" spans="1:51" x14ac:dyDescent="0.25">
      <c r="A3405" s="4" t="s">
        <v>1104</v>
      </c>
      <c r="B3405" s="4" t="s">
        <v>797</v>
      </c>
      <c r="C3405" s="4" t="s">
        <v>5054</v>
      </c>
      <c r="D3405" s="11" t="s">
        <v>774</v>
      </c>
      <c r="E3405" s="32" t="s">
        <v>536</v>
      </c>
      <c r="F3405" s="11" t="s">
        <v>710</v>
      </c>
      <c r="G3405" s="35">
        <v>5301997</v>
      </c>
      <c r="H3405" s="4" t="s">
        <v>5100</v>
      </c>
      <c r="I3405" s="4"/>
      <c r="J3405" s="4"/>
      <c r="K3405" s="4"/>
      <c r="L3405" s="4"/>
      <c r="M3405" s="33"/>
      <c r="N3405" s="38"/>
      <c r="O3405" s="33"/>
      <c r="P3405" s="244">
        <f t="shared" si="272"/>
        <v>778.11900000000003</v>
      </c>
      <c r="Q3405" s="25"/>
      <c r="R3405" s="25"/>
      <c r="S3405" s="25"/>
      <c r="T3405" s="109"/>
      <c r="U3405" s="25"/>
      <c r="V3405" s="25"/>
      <c r="W3405" s="25"/>
      <c r="X3405" s="25"/>
      <c r="Y3405" s="25"/>
      <c r="Z3405" s="25"/>
      <c r="AA3405" s="109"/>
      <c r="AB3405" s="25"/>
      <c r="AC3405" s="25"/>
      <c r="AD3405" s="25"/>
      <c r="AE3405" s="25"/>
      <c r="AF3405" s="25">
        <v>778.11900000000003</v>
      </c>
      <c r="AG3405" s="25">
        <v>0</v>
      </c>
      <c r="AH3405" s="109"/>
      <c r="AI3405" s="25">
        <v>0</v>
      </c>
      <c r="AJ3405" s="25">
        <v>0</v>
      </c>
      <c r="AK3405" s="123">
        <v>0</v>
      </c>
      <c r="AL3405" s="25">
        <v>0</v>
      </c>
      <c r="AM3405" s="25">
        <v>0</v>
      </c>
      <c r="AN3405" s="25">
        <v>0</v>
      </c>
      <c r="AO3405" s="109"/>
      <c r="AP3405" s="25">
        <v>0</v>
      </c>
      <c r="AQ3405" s="25">
        <v>0</v>
      </c>
      <c r="AR3405" s="25">
        <v>0</v>
      </c>
      <c r="AS3405" s="25">
        <v>0</v>
      </c>
      <c r="AT3405" s="25">
        <v>0</v>
      </c>
      <c r="AU3405" s="25">
        <v>0</v>
      </c>
      <c r="AW3405" t="str">
        <f t="shared" si="273"/>
        <v>Lê Thu Huyền</v>
      </c>
      <c r="AX3405" s="27" t="str">
        <f t="shared" si="274"/>
        <v>Vũ Thị Thùy Lan</v>
      </c>
      <c r="AY3405" s="4" t="str">
        <f t="shared" si="271"/>
        <v>VIN+</v>
      </c>
    </row>
    <row r="3406" spans="1:51" x14ac:dyDescent="0.25">
      <c r="A3406" s="4" t="s">
        <v>1104</v>
      </c>
      <c r="B3406" s="4" t="s">
        <v>797</v>
      </c>
      <c r="C3406" s="4" t="s">
        <v>5054</v>
      </c>
      <c r="D3406" s="11" t="s">
        <v>774</v>
      </c>
      <c r="E3406" s="32" t="s">
        <v>536</v>
      </c>
      <c r="F3406" s="11" t="s">
        <v>710</v>
      </c>
      <c r="G3406" s="35">
        <v>5298752</v>
      </c>
      <c r="H3406" s="4" t="s">
        <v>5252</v>
      </c>
      <c r="I3406" s="4"/>
      <c r="J3406" s="4"/>
      <c r="K3406" s="4"/>
      <c r="L3406" s="4"/>
      <c r="M3406" s="33"/>
      <c r="N3406" s="38"/>
      <c r="O3406" s="33"/>
      <c r="P3406" s="244">
        <f t="shared" si="272"/>
        <v>901.01800000000003</v>
      </c>
      <c r="Q3406" s="25"/>
      <c r="R3406" s="25"/>
      <c r="S3406" s="25"/>
      <c r="T3406" s="109"/>
      <c r="U3406" s="25"/>
      <c r="V3406" s="25"/>
      <c r="W3406" s="25"/>
      <c r="X3406" s="25"/>
      <c r="Y3406" s="25"/>
      <c r="Z3406" s="25"/>
      <c r="AA3406" s="109"/>
      <c r="AB3406" s="25"/>
      <c r="AC3406" s="25"/>
      <c r="AD3406" s="25"/>
      <c r="AE3406" s="25"/>
      <c r="AF3406" s="25"/>
      <c r="AG3406" s="25"/>
      <c r="AH3406" s="109"/>
      <c r="AI3406" s="25">
        <v>901.01800000000003</v>
      </c>
      <c r="AJ3406" s="25">
        <v>0</v>
      </c>
      <c r="AK3406" s="123">
        <v>0</v>
      </c>
      <c r="AL3406" s="25">
        <v>0</v>
      </c>
      <c r="AM3406" s="25">
        <v>0</v>
      </c>
      <c r="AN3406" s="25">
        <v>0</v>
      </c>
      <c r="AO3406" s="109"/>
      <c r="AP3406" s="25">
        <v>0</v>
      </c>
      <c r="AQ3406" s="25">
        <v>0</v>
      </c>
      <c r="AR3406" s="25">
        <v>0</v>
      </c>
      <c r="AS3406" s="25">
        <v>0</v>
      </c>
      <c r="AT3406" s="25">
        <v>0</v>
      </c>
      <c r="AU3406" s="25">
        <v>0</v>
      </c>
      <c r="AW3406" t="str">
        <f t="shared" si="273"/>
        <v>Lê Thu Huyền</v>
      </c>
      <c r="AX3406" s="27" t="str">
        <f t="shared" si="274"/>
        <v>Vũ Thị Thùy Lan</v>
      </c>
      <c r="AY3406" s="4"/>
    </row>
    <row r="3407" spans="1:51" x14ac:dyDescent="0.25">
      <c r="A3407" s="4" t="s">
        <v>1104</v>
      </c>
      <c r="B3407" s="4" t="s">
        <v>797</v>
      </c>
      <c r="C3407" s="4" t="s">
        <v>5054</v>
      </c>
      <c r="D3407" s="11" t="s">
        <v>774</v>
      </c>
      <c r="E3407" s="32" t="s">
        <v>536</v>
      </c>
      <c r="F3407" s="11" t="s">
        <v>710</v>
      </c>
      <c r="G3407" s="35">
        <v>5292073</v>
      </c>
      <c r="H3407" s="4" t="s">
        <v>5253</v>
      </c>
      <c r="I3407" s="4"/>
      <c r="J3407" s="4"/>
      <c r="K3407" s="4"/>
      <c r="L3407" s="4"/>
      <c r="M3407" s="33"/>
      <c r="N3407" s="38"/>
      <c r="O3407" s="33"/>
      <c r="P3407" s="244">
        <f t="shared" si="272"/>
        <v>1442.979</v>
      </c>
      <c r="Q3407" s="25"/>
      <c r="R3407" s="25"/>
      <c r="S3407" s="25"/>
      <c r="T3407" s="109"/>
      <c r="U3407" s="25"/>
      <c r="V3407" s="25"/>
      <c r="W3407" s="25"/>
      <c r="X3407" s="25"/>
      <c r="Y3407" s="25"/>
      <c r="Z3407" s="25"/>
      <c r="AA3407" s="109"/>
      <c r="AB3407" s="25"/>
      <c r="AC3407" s="25"/>
      <c r="AD3407" s="25"/>
      <c r="AE3407" s="25"/>
      <c r="AF3407" s="25"/>
      <c r="AG3407" s="25"/>
      <c r="AH3407" s="109"/>
      <c r="AI3407" s="25">
        <v>1139.482</v>
      </c>
      <c r="AJ3407" s="25">
        <v>0</v>
      </c>
      <c r="AK3407" s="123">
        <v>0</v>
      </c>
      <c r="AL3407" s="25">
        <v>0</v>
      </c>
      <c r="AM3407" s="25">
        <v>0</v>
      </c>
      <c r="AN3407" s="25">
        <v>0</v>
      </c>
      <c r="AO3407" s="109"/>
      <c r="AP3407" s="25">
        <v>0</v>
      </c>
      <c r="AQ3407" s="25">
        <v>0</v>
      </c>
      <c r="AR3407" s="25">
        <v>0</v>
      </c>
      <c r="AS3407" s="25">
        <v>0</v>
      </c>
      <c r="AT3407" s="25">
        <v>0</v>
      </c>
      <c r="AU3407" s="25">
        <v>303.49700000000001</v>
      </c>
      <c r="AW3407" t="str">
        <f t="shared" si="273"/>
        <v>Lê Thu Huyền</v>
      </c>
      <c r="AX3407" s="27" t="str">
        <f t="shared" si="274"/>
        <v>Vũ Thị Thùy Lan</v>
      </c>
      <c r="AY3407" s="4"/>
    </row>
    <row r="3408" spans="1:51" x14ac:dyDescent="0.25">
      <c r="A3408" s="4" t="s">
        <v>1104</v>
      </c>
      <c r="B3408" s="4" t="s">
        <v>797</v>
      </c>
      <c r="C3408" s="4" t="s">
        <v>5054</v>
      </c>
      <c r="D3408" s="11" t="s">
        <v>774</v>
      </c>
      <c r="E3408" s="32" t="s">
        <v>536</v>
      </c>
      <c r="F3408" s="11" t="s">
        <v>710</v>
      </c>
      <c r="G3408" s="35">
        <v>5273566</v>
      </c>
      <c r="H3408" s="4" t="s">
        <v>5255</v>
      </c>
      <c r="I3408" s="4"/>
      <c r="J3408" s="4"/>
      <c r="K3408" s="4"/>
      <c r="L3408" s="4"/>
      <c r="M3408" s="33"/>
      <c r="N3408" s="38"/>
      <c r="O3408" s="33"/>
      <c r="P3408" s="244">
        <f t="shared" si="272"/>
        <v>238.464</v>
      </c>
      <c r="Q3408" s="25"/>
      <c r="R3408" s="25"/>
      <c r="S3408" s="25"/>
      <c r="T3408" s="109"/>
      <c r="U3408" s="25"/>
      <c r="V3408" s="25"/>
      <c r="W3408" s="25"/>
      <c r="X3408" s="25"/>
      <c r="Y3408" s="25"/>
      <c r="Z3408" s="25"/>
      <c r="AA3408" s="109"/>
      <c r="AB3408" s="25"/>
      <c r="AC3408" s="25"/>
      <c r="AD3408" s="25"/>
      <c r="AE3408" s="25"/>
      <c r="AF3408" s="25"/>
      <c r="AG3408" s="25"/>
      <c r="AH3408" s="109"/>
      <c r="AI3408" s="25">
        <v>238.464</v>
      </c>
      <c r="AJ3408" s="25">
        <v>0</v>
      </c>
      <c r="AK3408" s="123">
        <v>0</v>
      </c>
      <c r="AL3408" s="25">
        <v>0</v>
      </c>
      <c r="AM3408" s="25">
        <v>0</v>
      </c>
      <c r="AN3408" s="25">
        <v>0</v>
      </c>
      <c r="AO3408" s="109"/>
      <c r="AP3408" s="25">
        <v>0</v>
      </c>
      <c r="AQ3408" s="25">
        <v>0</v>
      </c>
      <c r="AR3408" s="25">
        <v>0</v>
      </c>
      <c r="AS3408" s="25">
        <v>0</v>
      </c>
      <c r="AT3408" s="25">
        <v>0</v>
      </c>
      <c r="AU3408" s="25">
        <v>0</v>
      </c>
      <c r="AW3408" t="str">
        <f t="shared" si="273"/>
        <v>Lê Thu Huyền</v>
      </c>
      <c r="AX3408" s="27" t="str">
        <f t="shared" si="274"/>
        <v>Vũ Thị Thùy Lan</v>
      </c>
      <c r="AY3408" s="4"/>
    </row>
    <row r="3409" spans="1:51" x14ac:dyDescent="0.25">
      <c r="A3409" s="4" t="s">
        <v>1104</v>
      </c>
      <c r="B3409" s="4" t="s">
        <v>797</v>
      </c>
      <c r="C3409" s="4" t="s">
        <v>5054</v>
      </c>
      <c r="D3409" s="11" t="s">
        <v>774</v>
      </c>
      <c r="E3409" s="32" t="s">
        <v>536</v>
      </c>
      <c r="F3409" s="11" t="s">
        <v>710</v>
      </c>
      <c r="G3409" s="35">
        <v>5296927</v>
      </c>
      <c r="H3409" s="4" t="s">
        <v>5256</v>
      </c>
      <c r="I3409" s="4"/>
      <c r="J3409" s="4"/>
      <c r="K3409" s="4"/>
      <c r="L3409" s="4"/>
      <c r="M3409" s="33"/>
      <c r="N3409" s="38"/>
      <c r="O3409" s="33"/>
      <c r="P3409" s="244">
        <f t="shared" si="272"/>
        <v>597.52099999999996</v>
      </c>
      <c r="Q3409" s="25"/>
      <c r="R3409" s="25"/>
      <c r="S3409" s="25"/>
      <c r="T3409" s="109"/>
      <c r="U3409" s="25"/>
      <c r="V3409" s="25"/>
      <c r="W3409" s="25"/>
      <c r="X3409" s="25"/>
      <c r="Y3409" s="25"/>
      <c r="Z3409" s="25"/>
      <c r="AA3409" s="109"/>
      <c r="AB3409" s="25"/>
      <c r="AC3409" s="25"/>
      <c r="AD3409" s="25"/>
      <c r="AE3409" s="25"/>
      <c r="AF3409" s="25"/>
      <c r="AG3409" s="25"/>
      <c r="AH3409" s="109"/>
      <c r="AI3409" s="25">
        <v>238.464</v>
      </c>
      <c r="AJ3409" s="25">
        <v>0</v>
      </c>
      <c r="AK3409" s="123">
        <v>0</v>
      </c>
      <c r="AL3409" s="25">
        <v>0</v>
      </c>
      <c r="AM3409" s="25">
        <v>0</v>
      </c>
      <c r="AN3409" s="25">
        <v>0</v>
      </c>
      <c r="AO3409" s="109"/>
      <c r="AP3409" s="25">
        <v>0</v>
      </c>
      <c r="AQ3409" s="25">
        <v>359.05700000000002</v>
      </c>
      <c r="AR3409" s="25">
        <v>0</v>
      </c>
      <c r="AS3409" s="25">
        <v>0</v>
      </c>
      <c r="AT3409" s="25">
        <v>0</v>
      </c>
      <c r="AU3409" s="25">
        <v>0</v>
      </c>
      <c r="AW3409" t="str">
        <f t="shared" si="273"/>
        <v>Lê Thu Huyền</v>
      </c>
      <c r="AX3409" s="27" t="str">
        <f t="shared" si="274"/>
        <v>Vũ Thị Thùy Lan</v>
      </c>
      <c r="AY3409" s="4"/>
    </row>
    <row r="3410" spans="1:51" x14ac:dyDescent="0.25">
      <c r="A3410" s="4" t="s">
        <v>1104</v>
      </c>
      <c r="B3410" s="4" t="s">
        <v>797</v>
      </c>
      <c r="C3410" s="4" t="s">
        <v>5054</v>
      </c>
      <c r="D3410" s="11" t="s">
        <v>774</v>
      </c>
      <c r="E3410" s="32" t="s">
        <v>536</v>
      </c>
      <c r="F3410" s="11" t="s">
        <v>710</v>
      </c>
      <c r="G3410" s="35">
        <v>5131343</v>
      </c>
      <c r="H3410" s="4" t="s">
        <v>5257</v>
      </c>
      <c r="I3410" s="4"/>
      <c r="J3410" s="4"/>
      <c r="K3410" s="4"/>
      <c r="L3410" s="4"/>
      <c r="M3410" s="33"/>
      <c r="N3410" s="38"/>
      <c r="O3410" s="33"/>
      <c r="P3410" s="244">
        <f t="shared" si="272"/>
        <v>778.11900000000003</v>
      </c>
      <c r="Q3410" s="25"/>
      <c r="R3410" s="25"/>
      <c r="S3410" s="25"/>
      <c r="T3410" s="109"/>
      <c r="U3410" s="25"/>
      <c r="V3410" s="25"/>
      <c r="W3410" s="25"/>
      <c r="X3410" s="25"/>
      <c r="Y3410" s="25"/>
      <c r="Z3410" s="25"/>
      <c r="AA3410" s="109"/>
      <c r="AB3410" s="25"/>
      <c r="AC3410" s="25"/>
      <c r="AD3410" s="25"/>
      <c r="AE3410" s="25"/>
      <c r="AF3410" s="25"/>
      <c r="AG3410" s="25"/>
      <c r="AH3410" s="109"/>
      <c r="AI3410" s="25">
        <v>419.06200000000001</v>
      </c>
      <c r="AJ3410" s="25">
        <v>0</v>
      </c>
      <c r="AK3410" s="123">
        <v>0</v>
      </c>
      <c r="AL3410" s="25">
        <v>0</v>
      </c>
      <c r="AM3410" s="25">
        <v>0</v>
      </c>
      <c r="AN3410" s="25">
        <v>0</v>
      </c>
      <c r="AO3410" s="109"/>
      <c r="AP3410" s="25">
        <v>0</v>
      </c>
      <c r="AQ3410" s="25">
        <v>359.05700000000002</v>
      </c>
      <c r="AR3410" s="25">
        <v>0</v>
      </c>
      <c r="AS3410" s="25">
        <v>0</v>
      </c>
      <c r="AT3410" s="25">
        <v>0</v>
      </c>
      <c r="AU3410" s="25">
        <v>0</v>
      </c>
      <c r="AW3410" t="str">
        <f t="shared" si="273"/>
        <v>Lê Thu Huyền</v>
      </c>
      <c r="AX3410" s="27" t="str">
        <f t="shared" si="274"/>
        <v>Vũ Thị Thùy Lan</v>
      </c>
      <c r="AY3410" s="4"/>
    </row>
    <row r="3411" spans="1:51" x14ac:dyDescent="0.25">
      <c r="A3411" s="4" t="s">
        <v>1104</v>
      </c>
      <c r="B3411" s="4" t="s">
        <v>797</v>
      </c>
      <c r="C3411" s="4" t="s">
        <v>5054</v>
      </c>
      <c r="D3411" s="11" t="s">
        <v>774</v>
      </c>
      <c r="E3411" s="32" t="s">
        <v>536</v>
      </c>
      <c r="F3411" s="11" t="s">
        <v>710</v>
      </c>
      <c r="G3411" s="35">
        <v>5290051</v>
      </c>
      <c r="H3411" s="4" t="s">
        <v>5258</v>
      </c>
      <c r="I3411" s="4"/>
      <c r="J3411" s="4"/>
      <c r="K3411" s="4"/>
      <c r="L3411" s="4"/>
      <c r="M3411" s="33"/>
      <c r="N3411" s="38"/>
      <c r="O3411" s="33"/>
      <c r="P3411" s="244">
        <f t="shared" si="272"/>
        <v>958.71699999999998</v>
      </c>
      <c r="Q3411" s="25"/>
      <c r="R3411" s="25"/>
      <c r="S3411" s="25"/>
      <c r="T3411" s="109"/>
      <c r="U3411" s="25"/>
      <c r="V3411" s="25"/>
      <c r="W3411" s="25"/>
      <c r="X3411" s="25"/>
      <c r="Y3411" s="25"/>
      <c r="Z3411" s="25"/>
      <c r="AA3411" s="109"/>
      <c r="AB3411" s="25"/>
      <c r="AC3411" s="25"/>
      <c r="AD3411" s="25"/>
      <c r="AE3411" s="25"/>
      <c r="AF3411" s="25"/>
      <c r="AG3411" s="25"/>
      <c r="AH3411" s="109"/>
      <c r="AI3411" s="25">
        <v>238.464</v>
      </c>
      <c r="AJ3411" s="25">
        <v>0</v>
      </c>
      <c r="AK3411" s="123">
        <v>0</v>
      </c>
      <c r="AL3411" s="25">
        <v>0</v>
      </c>
      <c r="AM3411" s="25">
        <v>0</v>
      </c>
      <c r="AN3411" s="25">
        <v>0</v>
      </c>
      <c r="AO3411" s="109"/>
      <c r="AP3411" s="25">
        <v>0</v>
      </c>
      <c r="AQ3411" s="25">
        <v>180.59800000000001</v>
      </c>
      <c r="AR3411" s="25">
        <v>0</v>
      </c>
      <c r="AS3411" s="25">
        <v>0</v>
      </c>
      <c r="AT3411" s="25">
        <v>0</v>
      </c>
      <c r="AU3411" s="25">
        <v>539.65499999999997</v>
      </c>
      <c r="AW3411" t="str">
        <f t="shared" si="273"/>
        <v>Lê Thu Huyền</v>
      </c>
      <c r="AX3411" s="27" t="str">
        <f t="shared" si="274"/>
        <v>Vũ Thị Thùy Lan</v>
      </c>
      <c r="AY3411" s="4"/>
    </row>
    <row r="3412" spans="1:51" x14ac:dyDescent="0.25">
      <c r="A3412" s="4" t="s">
        <v>1104</v>
      </c>
      <c r="B3412" s="4" t="s">
        <v>797</v>
      </c>
      <c r="C3412" s="4" t="s">
        <v>5054</v>
      </c>
      <c r="D3412" s="11" t="s">
        <v>774</v>
      </c>
      <c r="E3412" s="32" t="s">
        <v>536</v>
      </c>
      <c r="F3412" s="11" t="s">
        <v>710</v>
      </c>
      <c r="G3412" s="35">
        <v>5297829</v>
      </c>
      <c r="H3412" s="4" t="s">
        <v>5259</v>
      </c>
      <c r="I3412" s="4"/>
      <c r="J3412" s="4"/>
      <c r="K3412" s="4"/>
      <c r="L3412" s="4"/>
      <c r="M3412" s="33"/>
      <c r="N3412" s="38"/>
      <c r="O3412" s="33"/>
      <c r="P3412" s="244">
        <f t="shared" si="272"/>
        <v>238.464</v>
      </c>
      <c r="Q3412" s="25"/>
      <c r="R3412" s="25"/>
      <c r="S3412" s="25"/>
      <c r="T3412" s="109"/>
      <c r="U3412" s="25"/>
      <c r="V3412" s="25"/>
      <c r="W3412" s="25"/>
      <c r="X3412" s="25"/>
      <c r="Y3412" s="25"/>
      <c r="Z3412" s="25"/>
      <c r="AA3412" s="109"/>
      <c r="AB3412" s="25"/>
      <c r="AC3412" s="25"/>
      <c r="AD3412" s="25"/>
      <c r="AE3412" s="25"/>
      <c r="AF3412" s="25"/>
      <c r="AG3412" s="25"/>
      <c r="AH3412" s="109"/>
      <c r="AI3412" s="25">
        <v>238.464</v>
      </c>
      <c r="AJ3412" s="25">
        <v>0</v>
      </c>
      <c r="AK3412" s="123">
        <v>0</v>
      </c>
      <c r="AL3412" s="25">
        <v>0</v>
      </c>
      <c r="AM3412" s="25">
        <v>0</v>
      </c>
      <c r="AN3412" s="25">
        <v>0</v>
      </c>
      <c r="AO3412" s="109"/>
      <c r="AP3412" s="25">
        <v>0</v>
      </c>
      <c r="AQ3412" s="25">
        <v>0</v>
      </c>
      <c r="AR3412" s="25">
        <v>0</v>
      </c>
      <c r="AS3412" s="25">
        <v>0</v>
      </c>
      <c r="AT3412" s="25">
        <v>0</v>
      </c>
      <c r="AU3412" s="25">
        <v>0</v>
      </c>
      <c r="AW3412" t="str">
        <f t="shared" si="273"/>
        <v>Lê Thu Huyền</v>
      </c>
      <c r="AX3412" s="27" t="str">
        <f t="shared" si="274"/>
        <v>Vũ Thị Thùy Lan</v>
      </c>
      <c r="AY3412" s="4"/>
    </row>
    <row r="3413" spans="1:51" x14ac:dyDescent="0.25">
      <c r="A3413" s="4" t="s">
        <v>1104</v>
      </c>
      <c r="B3413" s="4" t="s">
        <v>797</v>
      </c>
      <c r="C3413" s="4" t="s">
        <v>5054</v>
      </c>
      <c r="D3413" s="11" t="s">
        <v>774</v>
      </c>
      <c r="E3413" s="32" t="s">
        <v>536</v>
      </c>
      <c r="F3413" s="11" t="s">
        <v>710</v>
      </c>
      <c r="G3413" s="35">
        <v>5278789</v>
      </c>
      <c r="H3413" s="4" t="s">
        <v>5371</v>
      </c>
      <c r="I3413" s="4"/>
      <c r="J3413" s="4"/>
      <c r="K3413" s="4"/>
      <c r="L3413" s="4"/>
      <c r="M3413" s="33"/>
      <c r="N3413" s="38"/>
      <c r="O3413" s="33"/>
      <c r="P3413" s="244">
        <f t="shared" si="272"/>
        <v>419.06200000000001</v>
      </c>
      <c r="Q3413" s="25"/>
      <c r="R3413" s="25"/>
      <c r="S3413" s="25"/>
      <c r="T3413" s="109"/>
      <c r="U3413" s="25"/>
      <c r="V3413" s="25"/>
      <c r="W3413" s="25"/>
      <c r="X3413" s="25"/>
      <c r="Y3413" s="25"/>
      <c r="Z3413" s="25"/>
      <c r="AA3413" s="109"/>
      <c r="AB3413" s="25"/>
      <c r="AC3413" s="25"/>
      <c r="AD3413" s="25"/>
      <c r="AE3413" s="25"/>
      <c r="AF3413" s="25">
        <v>0</v>
      </c>
      <c r="AG3413" s="25">
        <v>0</v>
      </c>
      <c r="AH3413" s="109"/>
      <c r="AI3413" s="25">
        <v>0</v>
      </c>
      <c r="AJ3413" s="25">
        <v>0</v>
      </c>
      <c r="AK3413" s="123">
        <v>0</v>
      </c>
      <c r="AL3413" s="25">
        <v>238.464</v>
      </c>
      <c r="AM3413" s="25">
        <v>0</v>
      </c>
      <c r="AN3413" s="25">
        <v>0</v>
      </c>
      <c r="AO3413" s="109"/>
      <c r="AP3413" s="25">
        <v>0</v>
      </c>
      <c r="AQ3413" s="25">
        <v>0</v>
      </c>
      <c r="AR3413" s="25">
        <v>0</v>
      </c>
      <c r="AS3413" s="25">
        <v>0</v>
      </c>
      <c r="AT3413" s="25">
        <v>180.59800000000001</v>
      </c>
      <c r="AU3413" s="25">
        <v>0</v>
      </c>
      <c r="AW3413" t="str">
        <f t="shared" si="273"/>
        <v>Lê Thu Huyền</v>
      </c>
      <c r="AX3413" s="27" t="str">
        <f t="shared" si="274"/>
        <v>Vũ Thị Thùy Lan</v>
      </c>
      <c r="AY3413" s="4" t="str">
        <f t="shared" ref="AY3413:AY3484" si="275">+B3413</f>
        <v>VIN+</v>
      </c>
    </row>
    <row r="3414" spans="1:51" x14ac:dyDescent="0.25">
      <c r="A3414" s="4" t="s">
        <v>1104</v>
      </c>
      <c r="B3414" s="4" t="s">
        <v>797</v>
      </c>
      <c r="C3414" s="4" t="s">
        <v>5054</v>
      </c>
      <c r="D3414" s="11" t="s">
        <v>774</v>
      </c>
      <c r="E3414" s="32" t="s">
        <v>536</v>
      </c>
      <c r="F3414" s="11" t="s">
        <v>710</v>
      </c>
      <c r="G3414" s="35">
        <v>5297445</v>
      </c>
      <c r="H3414" s="4" t="s">
        <v>5455</v>
      </c>
      <c r="I3414" s="4"/>
      <c r="J3414" s="4"/>
      <c r="K3414" s="4"/>
      <c r="L3414" s="4"/>
      <c r="M3414" s="33"/>
      <c r="N3414" s="38"/>
      <c r="O3414" s="33"/>
      <c r="P3414" s="244">
        <f t="shared" si="272"/>
        <v>359.05700000000002</v>
      </c>
      <c r="Q3414" s="25"/>
      <c r="R3414" s="25"/>
      <c r="S3414" s="25"/>
      <c r="T3414" s="109"/>
      <c r="U3414" s="25"/>
      <c r="V3414" s="25"/>
      <c r="W3414" s="25"/>
      <c r="X3414" s="25"/>
      <c r="Y3414" s="25"/>
      <c r="Z3414" s="25"/>
      <c r="AA3414" s="109"/>
      <c r="AB3414" s="25"/>
      <c r="AC3414" s="25"/>
      <c r="AD3414" s="25"/>
      <c r="AE3414" s="25"/>
      <c r="AF3414" s="25"/>
      <c r="AG3414" s="25"/>
      <c r="AH3414" s="109"/>
      <c r="AI3414" s="25"/>
      <c r="AJ3414" s="25"/>
      <c r="AK3414" s="123"/>
      <c r="AL3414" s="25"/>
      <c r="AM3414" s="25"/>
      <c r="AN3414" s="25"/>
      <c r="AO3414" s="109"/>
      <c r="AP3414" s="25">
        <v>359.05700000000002</v>
      </c>
      <c r="AQ3414" s="25">
        <v>0</v>
      </c>
      <c r="AR3414" s="25">
        <v>0</v>
      </c>
      <c r="AS3414" s="25">
        <v>0</v>
      </c>
      <c r="AT3414" s="25">
        <v>0</v>
      </c>
      <c r="AU3414" s="25">
        <v>0</v>
      </c>
      <c r="AW3414" t="str">
        <f t="shared" si="273"/>
        <v>Lê Thu Huyền</v>
      </c>
      <c r="AX3414" s="27" t="str">
        <f t="shared" si="274"/>
        <v>Vũ Thị Thùy Lan</v>
      </c>
      <c r="AY3414" s="4"/>
    </row>
    <row r="3415" spans="1:51" x14ac:dyDescent="0.25">
      <c r="A3415" s="4" t="s">
        <v>1104</v>
      </c>
      <c r="B3415" s="4" t="s">
        <v>797</v>
      </c>
      <c r="C3415" s="4" t="s">
        <v>5054</v>
      </c>
      <c r="D3415" s="11" t="s">
        <v>774</v>
      </c>
      <c r="E3415" s="32" t="s">
        <v>536</v>
      </c>
      <c r="F3415" s="11" t="s">
        <v>710</v>
      </c>
      <c r="G3415" s="35">
        <v>5279380</v>
      </c>
      <c r="H3415" s="4" t="s">
        <v>5456</v>
      </c>
      <c r="I3415" s="4"/>
      <c r="J3415" s="4"/>
      <c r="K3415" s="4"/>
      <c r="L3415" s="4"/>
      <c r="M3415" s="33"/>
      <c r="N3415" s="38"/>
      <c r="O3415" s="33"/>
      <c r="P3415" s="244">
        <f t="shared" si="272"/>
        <v>238.464</v>
      </c>
      <c r="Q3415" s="25"/>
      <c r="R3415" s="25"/>
      <c r="S3415" s="25"/>
      <c r="T3415" s="109"/>
      <c r="U3415" s="25"/>
      <c r="V3415" s="25"/>
      <c r="W3415" s="25"/>
      <c r="X3415" s="25"/>
      <c r="Y3415" s="25"/>
      <c r="Z3415" s="25"/>
      <c r="AA3415" s="109"/>
      <c r="AB3415" s="25"/>
      <c r="AC3415" s="25"/>
      <c r="AD3415" s="25"/>
      <c r="AE3415" s="25"/>
      <c r="AF3415" s="25"/>
      <c r="AG3415" s="25"/>
      <c r="AH3415" s="109"/>
      <c r="AI3415" s="25"/>
      <c r="AJ3415" s="25"/>
      <c r="AK3415" s="123"/>
      <c r="AL3415" s="25"/>
      <c r="AM3415" s="25"/>
      <c r="AN3415" s="25"/>
      <c r="AO3415" s="109"/>
      <c r="AP3415" s="25">
        <v>238.464</v>
      </c>
      <c r="AQ3415" s="25">
        <v>0</v>
      </c>
      <c r="AR3415" s="25">
        <v>0</v>
      </c>
      <c r="AS3415" s="25">
        <v>0</v>
      </c>
      <c r="AT3415" s="25">
        <v>0</v>
      </c>
      <c r="AU3415" s="25">
        <v>0</v>
      </c>
      <c r="AW3415" t="str">
        <f t="shared" si="273"/>
        <v>Lê Thu Huyền</v>
      </c>
      <c r="AX3415" s="27" t="str">
        <f t="shared" si="274"/>
        <v>Vũ Thị Thùy Lan</v>
      </c>
      <c r="AY3415" s="4"/>
    </row>
    <row r="3416" spans="1:51" x14ac:dyDescent="0.25">
      <c r="A3416" s="4" t="s">
        <v>1104</v>
      </c>
      <c r="B3416" s="4" t="s">
        <v>797</v>
      </c>
      <c r="C3416" s="4" t="s">
        <v>5054</v>
      </c>
      <c r="D3416" s="11" t="s">
        <v>774</v>
      </c>
      <c r="E3416" s="32" t="s">
        <v>536</v>
      </c>
      <c r="F3416" s="11" t="s">
        <v>710</v>
      </c>
      <c r="G3416" s="35">
        <v>5278350</v>
      </c>
      <c r="H3416" s="4" t="s">
        <v>5457</v>
      </c>
      <c r="I3416" s="4"/>
      <c r="J3416" s="4"/>
      <c r="K3416" s="4"/>
      <c r="L3416" s="4"/>
      <c r="M3416" s="33"/>
      <c r="N3416" s="38"/>
      <c r="O3416" s="33"/>
      <c r="P3416" s="244">
        <f t="shared" si="272"/>
        <v>238.464</v>
      </c>
      <c r="Q3416" s="25"/>
      <c r="R3416" s="25"/>
      <c r="S3416" s="25"/>
      <c r="T3416" s="109"/>
      <c r="U3416" s="25"/>
      <c r="V3416" s="25"/>
      <c r="W3416" s="25"/>
      <c r="X3416" s="25"/>
      <c r="Y3416" s="25"/>
      <c r="Z3416" s="25"/>
      <c r="AA3416" s="109"/>
      <c r="AB3416" s="25"/>
      <c r="AC3416" s="25"/>
      <c r="AD3416" s="25"/>
      <c r="AE3416" s="25"/>
      <c r="AF3416" s="25"/>
      <c r="AG3416" s="25"/>
      <c r="AH3416" s="109"/>
      <c r="AI3416" s="25"/>
      <c r="AJ3416" s="25"/>
      <c r="AK3416" s="123"/>
      <c r="AL3416" s="25"/>
      <c r="AM3416" s="25"/>
      <c r="AN3416" s="25"/>
      <c r="AO3416" s="109"/>
      <c r="AP3416" s="25">
        <v>238.464</v>
      </c>
      <c r="AQ3416" s="25">
        <v>0</v>
      </c>
      <c r="AR3416" s="25">
        <v>0</v>
      </c>
      <c r="AS3416" s="25">
        <v>0</v>
      </c>
      <c r="AT3416" s="25">
        <v>0</v>
      </c>
      <c r="AU3416" s="25">
        <v>0</v>
      </c>
      <c r="AW3416" t="str">
        <f t="shared" si="273"/>
        <v>Lê Thu Huyền</v>
      </c>
      <c r="AX3416" s="27" t="str">
        <f t="shared" si="274"/>
        <v>Vũ Thị Thùy Lan</v>
      </c>
      <c r="AY3416" s="4"/>
    </row>
    <row r="3417" spans="1:51" x14ac:dyDescent="0.25">
      <c r="A3417" s="4" t="s">
        <v>1104</v>
      </c>
      <c r="B3417" s="4" t="s">
        <v>797</v>
      </c>
      <c r="C3417" s="4" t="s">
        <v>5054</v>
      </c>
      <c r="D3417" s="11" t="s">
        <v>774</v>
      </c>
      <c r="E3417" s="32" t="s">
        <v>536</v>
      </c>
      <c r="F3417" s="11" t="s">
        <v>710</v>
      </c>
      <c r="G3417" s="35">
        <v>5298112</v>
      </c>
      <c r="H3417" s="4" t="s">
        <v>5458</v>
      </c>
      <c r="I3417" s="4"/>
      <c r="J3417" s="4"/>
      <c r="K3417" s="4"/>
      <c r="L3417" s="4"/>
      <c r="M3417" s="33"/>
      <c r="N3417" s="38"/>
      <c r="O3417" s="33"/>
      <c r="P3417" s="244">
        <f t="shared" si="272"/>
        <v>180.59800000000001</v>
      </c>
      <c r="Q3417" s="25"/>
      <c r="R3417" s="25"/>
      <c r="S3417" s="25"/>
      <c r="T3417" s="109"/>
      <c r="U3417" s="25"/>
      <c r="V3417" s="25"/>
      <c r="W3417" s="25"/>
      <c r="X3417" s="25"/>
      <c r="Y3417" s="25"/>
      <c r="Z3417" s="25"/>
      <c r="AA3417" s="109"/>
      <c r="AB3417" s="25"/>
      <c r="AC3417" s="25"/>
      <c r="AD3417" s="25"/>
      <c r="AE3417" s="25"/>
      <c r="AF3417" s="25"/>
      <c r="AG3417" s="25"/>
      <c r="AH3417" s="109"/>
      <c r="AI3417" s="25"/>
      <c r="AJ3417" s="25"/>
      <c r="AK3417" s="123"/>
      <c r="AL3417" s="25"/>
      <c r="AM3417" s="25"/>
      <c r="AN3417" s="25"/>
      <c r="AO3417" s="109"/>
      <c r="AP3417" s="25">
        <v>180.59800000000001</v>
      </c>
      <c r="AQ3417" s="25">
        <v>0</v>
      </c>
      <c r="AR3417" s="25">
        <v>0</v>
      </c>
      <c r="AS3417" s="25">
        <v>0</v>
      </c>
      <c r="AT3417" s="25">
        <v>0</v>
      </c>
      <c r="AU3417" s="25">
        <v>0</v>
      </c>
      <c r="AW3417" t="str">
        <f t="shared" si="273"/>
        <v>Lê Thu Huyền</v>
      </c>
      <c r="AX3417" s="27" t="str">
        <f t="shared" si="274"/>
        <v>Vũ Thị Thùy Lan</v>
      </c>
      <c r="AY3417" s="4"/>
    </row>
    <row r="3418" spans="1:51" x14ac:dyDescent="0.25">
      <c r="A3418" s="4" t="s">
        <v>1104</v>
      </c>
      <c r="B3418" s="4" t="s">
        <v>797</v>
      </c>
      <c r="C3418" s="4" t="s">
        <v>5054</v>
      </c>
      <c r="D3418" s="11" t="s">
        <v>774</v>
      </c>
      <c r="E3418" s="32" t="s">
        <v>536</v>
      </c>
      <c r="F3418" s="11" t="s">
        <v>710</v>
      </c>
      <c r="G3418" s="35">
        <v>5277652</v>
      </c>
      <c r="H3418" s="4" t="s">
        <v>5490</v>
      </c>
      <c r="I3418" s="4"/>
      <c r="J3418" s="4"/>
      <c r="K3418" s="4"/>
      <c r="L3418" s="4"/>
      <c r="M3418" s="33"/>
      <c r="N3418" s="38"/>
      <c r="O3418" s="33"/>
      <c r="P3418" s="244">
        <f t="shared" si="272"/>
        <v>238.464</v>
      </c>
      <c r="Q3418" s="25"/>
      <c r="R3418" s="25"/>
      <c r="S3418" s="25"/>
      <c r="T3418" s="109"/>
      <c r="U3418" s="25"/>
      <c r="V3418" s="25"/>
      <c r="W3418" s="25"/>
      <c r="X3418" s="25"/>
      <c r="Y3418" s="25"/>
      <c r="Z3418" s="25"/>
      <c r="AA3418" s="109"/>
      <c r="AB3418" s="25"/>
      <c r="AC3418" s="25"/>
      <c r="AD3418" s="25"/>
      <c r="AE3418" s="25"/>
      <c r="AF3418" s="25"/>
      <c r="AG3418" s="25"/>
      <c r="AH3418" s="109"/>
      <c r="AI3418" s="25"/>
      <c r="AJ3418" s="25"/>
      <c r="AK3418" s="123"/>
      <c r="AL3418" s="25"/>
      <c r="AM3418" s="25"/>
      <c r="AN3418" s="25"/>
      <c r="AO3418" s="109"/>
      <c r="AP3418" s="25">
        <v>0</v>
      </c>
      <c r="AQ3418" s="25">
        <v>238.464</v>
      </c>
      <c r="AR3418" s="25">
        <v>0</v>
      </c>
      <c r="AS3418" s="25">
        <v>0</v>
      </c>
      <c r="AT3418" s="25">
        <v>0</v>
      </c>
      <c r="AU3418" s="25">
        <v>0</v>
      </c>
      <c r="AW3418" t="str">
        <f t="shared" si="273"/>
        <v>Lê Thu Huyền</v>
      </c>
      <c r="AX3418" s="27" t="str">
        <f t="shared" si="274"/>
        <v>Vũ Thị Thùy Lan</v>
      </c>
      <c r="AY3418" s="4"/>
    </row>
    <row r="3419" spans="1:51" x14ac:dyDescent="0.25">
      <c r="A3419" s="4" t="s">
        <v>1104</v>
      </c>
      <c r="B3419" s="4" t="s">
        <v>797</v>
      </c>
      <c r="C3419" s="4" t="s">
        <v>5054</v>
      </c>
      <c r="D3419" s="11" t="s">
        <v>774</v>
      </c>
      <c r="E3419" s="32" t="s">
        <v>536</v>
      </c>
      <c r="F3419" s="11" t="s">
        <v>710</v>
      </c>
      <c r="G3419" s="35">
        <v>5273386</v>
      </c>
      <c r="H3419" s="4" t="s">
        <v>5523</v>
      </c>
      <c r="I3419" s="4"/>
      <c r="J3419" s="4"/>
      <c r="K3419" s="4"/>
      <c r="L3419" s="4"/>
      <c r="M3419" s="33"/>
      <c r="N3419" s="38"/>
      <c r="O3419" s="33"/>
      <c r="P3419" s="244">
        <f t="shared" si="272"/>
        <v>539.65499999999997</v>
      </c>
      <c r="Q3419" s="25"/>
      <c r="R3419" s="25"/>
      <c r="S3419" s="25"/>
      <c r="T3419" s="109"/>
      <c r="U3419" s="25"/>
      <c r="V3419" s="25"/>
      <c r="W3419" s="25"/>
      <c r="X3419" s="25"/>
      <c r="Y3419" s="25"/>
      <c r="Z3419" s="25"/>
      <c r="AA3419" s="109"/>
      <c r="AB3419" s="25"/>
      <c r="AC3419" s="25"/>
      <c r="AD3419" s="25"/>
      <c r="AE3419" s="25"/>
      <c r="AF3419" s="25"/>
      <c r="AG3419" s="25"/>
      <c r="AH3419" s="109"/>
      <c r="AI3419" s="25"/>
      <c r="AJ3419" s="25"/>
      <c r="AK3419" s="123"/>
      <c r="AL3419" s="25">
        <v>0</v>
      </c>
      <c r="AM3419" s="25">
        <v>0</v>
      </c>
      <c r="AN3419" s="25">
        <v>0</v>
      </c>
      <c r="AO3419" s="109"/>
      <c r="AP3419" s="25">
        <v>0</v>
      </c>
      <c r="AQ3419" s="25">
        <v>0</v>
      </c>
      <c r="AR3419" s="25">
        <v>0</v>
      </c>
      <c r="AS3419" s="25">
        <v>0</v>
      </c>
      <c r="AT3419" s="25">
        <v>539.65499999999997</v>
      </c>
      <c r="AU3419" s="25">
        <v>0</v>
      </c>
      <c r="AW3419" t="str">
        <f t="shared" si="273"/>
        <v>Lê Thu Huyền</v>
      </c>
      <c r="AX3419" s="27" t="str">
        <f t="shared" si="274"/>
        <v>Vũ Thị Thùy Lan</v>
      </c>
      <c r="AY3419" s="4"/>
    </row>
    <row r="3420" spans="1:51" x14ac:dyDescent="0.25">
      <c r="A3420" s="4" t="s">
        <v>1104</v>
      </c>
      <c r="B3420" s="4" t="s">
        <v>797</v>
      </c>
      <c r="C3420" s="4" t="s">
        <v>5054</v>
      </c>
      <c r="D3420" s="11" t="s">
        <v>774</v>
      </c>
      <c r="E3420" s="32" t="s">
        <v>536</v>
      </c>
      <c r="F3420" s="11" t="s">
        <v>710</v>
      </c>
      <c r="G3420" s="35">
        <v>5332506</v>
      </c>
      <c r="H3420" s="4" t="s">
        <v>5524</v>
      </c>
      <c r="I3420" s="4"/>
      <c r="J3420" s="4"/>
      <c r="K3420" s="4"/>
      <c r="L3420" s="4"/>
      <c r="M3420" s="33"/>
      <c r="N3420" s="38"/>
      <c r="O3420" s="33"/>
      <c r="P3420" s="244">
        <f t="shared" si="272"/>
        <v>359.05700000000002</v>
      </c>
      <c r="Q3420" s="25"/>
      <c r="R3420" s="25"/>
      <c r="S3420" s="25"/>
      <c r="T3420" s="109"/>
      <c r="U3420" s="25"/>
      <c r="V3420" s="25"/>
      <c r="W3420" s="25"/>
      <c r="X3420" s="25"/>
      <c r="Y3420" s="25"/>
      <c r="Z3420" s="25"/>
      <c r="AA3420" s="109"/>
      <c r="AB3420" s="25"/>
      <c r="AC3420" s="25"/>
      <c r="AD3420" s="25"/>
      <c r="AE3420" s="25"/>
      <c r="AF3420" s="25"/>
      <c r="AG3420" s="25"/>
      <c r="AH3420" s="109"/>
      <c r="AI3420" s="25"/>
      <c r="AJ3420" s="25"/>
      <c r="AK3420" s="123"/>
      <c r="AL3420" s="25">
        <v>0</v>
      </c>
      <c r="AM3420" s="25">
        <v>0</v>
      </c>
      <c r="AN3420" s="25">
        <v>0</v>
      </c>
      <c r="AO3420" s="109"/>
      <c r="AP3420" s="25">
        <v>0</v>
      </c>
      <c r="AQ3420" s="25">
        <v>0</v>
      </c>
      <c r="AR3420" s="25">
        <v>0</v>
      </c>
      <c r="AS3420" s="25">
        <v>0</v>
      </c>
      <c r="AT3420" s="25">
        <v>359.05700000000002</v>
      </c>
      <c r="AU3420" s="25">
        <v>0</v>
      </c>
      <c r="AW3420" t="str">
        <f t="shared" si="273"/>
        <v>Lê Thu Huyền</v>
      </c>
      <c r="AX3420" s="27" t="str">
        <f t="shared" si="274"/>
        <v>Vũ Thị Thùy Lan</v>
      </c>
      <c r="AY3420" s="4"/>
    </row>
    <row r="3421" spans="1:51" x14ac:dyDescent="0.25">
      <c r="A3421" s="4" t="s">
        <v>1104</v>
      </c>
      <c r="B3421" s="4" t="s">
        <v>797</v>
      </c>
      <c r="C3421" s="4" t="s">
        <v>5054</v>
      </c>
      <c r="D3421" s="11" t="s">
        <v>774</v>
      </c>
      <c r="E3421" s="32" t="s">
        <v>536</v>
      </c>
      <c r="F3421" s="11" t="s">
        <v>710</v>
      </c>
      <c r="G3421" s="35">
        <v>5276563</v>
      </c>
      <c r="H3421" s="4" t="s">
        <v>5525</v>
      </c>
      <c r="I3421" s="4"/>
      <c r="J3421" s="4"/>
      <c r="K3421" s="4"/>
      <c r="L3421" s="4"/>
      <c r="M3421" s="33"/>
      <c r="N3421" s="38"/>
      <c r="O3421" s="33"/>
      <c r="P3421" s="244">
        <f t="shared" si="272"/>
        <v>180.59800000000001</v>
      </c>
      <c r="Q3421" s="25"/>
      <c r="R3421" s="25"/>
      <c r="S3421" s="25"/>
      <c r="T3421" s="109"/>
      <c r="U3421" s="25"/>
      <c r="V3421" s="25"/>
      <c r="W3421" s="25"/>
      <c r="X3421" s="25"/>
      <c r="Y3421" s="25"/>
      <c r="Z3421" s="25"/>
      <c r="AA3421" s="109"/>
      <c r="AB3421" s="25"/>
      <c r="AC3421" s="25"/>
      <c r="AD3421" s="25"/>
      <c r="AE3421" s="25"/>
      <c r="AF3421" s="25"/>
      <c r="AG3421" s="25"/>
      <c r="AH3421" s="109"/>
      <c r="AI3421" s="25"/>
      <c r="AJ3421" s="25"/>
      <c r="AK3421" s="123"/>
      <c r="AL3421" s="25">
        <v>0</v>
      </c>
      <c r="AM3421" s="25">
        <v>0</v>
      </c>
      <c r="AN3421" s="25">
        <v>0</v>
      </c>
      <c r="AO3421" s="109"/>
      <c r="AP3421" s="25">
        <v>0</v>
      </c>
      <c r="AQ3421" s="25">
        <v>0</v>
      </c>
      <c r="AR3421" s="25">
        <v>0</v>
      </c>
      <c r="AS3421" s="25">
        <v>0</v>
      </c>
      <c r="AT3421" s="25">
        <v>180.59800000000001</v>
      </c>
      <c r="AU3421" s="25">
        <v>0</v>
      </c>
      <c r="AW3421" t="str">
        <f t="shared" si="273"/>
        <v>Lê Thu Huyền</v>
      </c>
      <c r="AX3421" s="27" t="str">
        <f t="shared" si="274"/>
        <v>Vũ Thị Thùy Lan</v>
      </c>
      <c r="AY3421" s="4"/>
    </row>
    <row r="3422" spans="1:51" x14ac:dyDescent="0.25">
      <c r="A3422" s="4"/>
      <c r="B3422" s="4"/>
      <c r="C3422" s="4"/>
      <c r="D3422" s="11"/>
      <c r="E3422" s="32"/>
      <c r="F3422" s="11"/>
      <c r="G3422" s="35"/>
      <c r="H3422" s="4"/>
      <c r="I3422" s="4"/>
      <c r="J3422" s="4"/>
      <c r="K3422" s="4"/>
      <c r="L3422" s="4"/>
      <c r="M3422" s="33"/>
      <c r="N3422" s="38"/>
      <c r="O3422" s="33"/>
      <c r="P3422" s="244">
        <f t="shared" si="272"/>
        <v>0</v>
      </c>
      <c r="Q3422" s="25"/>
      <c r="R3422" s="25"/>
      <c r="S3422" s="25"/>
      <c r="T3422" s="109"/>
      <c r="U3422" s="25"/>
      <c r="V3422" s="25"/>
      <c r="W3422" s="25"/>
      <c r="X3422" s="25">
        <v>0</v>
      </c>
      <c r="Y3422" s="25">
        <v>0</v>
      </c>
      <c r="Z3422" s="25">
        <v>0</v>
      </c>
      <c r="AA3422" s="109"/>
      <c r="AB3422" s="25">
        <v>0</v>
      </c>
      <c r="AC3422" s="25">
        <v>0</v>
      </c>
      <c r="AD3422" s="25">
        <v>0</v>
      </c>
      <c r="AE3422" s="25">
        <v>0</v>
      </c>
      <c r="AF3422" s="25">
        <v>0</v>
      </c>
      <c r="AG3422" s="25">
        <v>0</v>
      </c>
      <c r="AH3422" s="109"/>
      <c r="AI3422" s="25">
        <v>0</v>
      </c>
      <c r="AJ3422" s="25">
        <v>0</v>
      </c>
      <c r="AK3422" s="123">
        <v>0</v>
      </c>
      <c r="AL3422" s="25">
        <v>0</v>
      </c>
      <c r="AM3422" s="25">
        <v>0</v>
      </c>
      <c r="AN3422" s="25">
        <v>0</v>
      </c>
      <c r="AO3422" s="109"/>
      <c r="AP3422" s="25">
        <v>0</v>
      </c>
      <c r="AQ3422" s="25">
        <v>0</v>
      </c>
      <c r="AR3422" s="25">
        <v>0</v>
      </c>
      <c r="AS3422" s="25">
        <v>0</v>
      </c>
      <c r="AT3422" s="25">
        <v>0</v>
      </c>
      <c r="AU3422" s="25">
        <v>0</v>
      </c>
      <c r="AW3422">
        <f t="shared" si="273"/>
        <v>0</v>
      </c>
      <c r="AX3422" s="27">
        <f t="shared" si="274"/>
        <v>0</v>
      </c>
      <c r="AY3422" s="4">
        <f t="shared" si="275"/>
        <v>0</v>
      </c>
    </row>
    <row r="3423" spans="1:51" x14ac:dyDescent="0.25">
      <c r="A3423" s="4" t="s">
        <v>1104</v>
      </c>
      <c r="B3423" s="4" t="s">
        <v>797</v>
      </c>
      <c r="C3423" s="4" t="s">
        <v>5054</v>
      </c>
      <c r="D3423" s="85" t="s">
        <v>5225</v>
      </c>
      <c r="E3423" s="85" t="s">
        <v>5226</v>
      </c>
      <c r="F3423" s="107"/>
      <c r="G3423" s="35"/>
      <c r="H3423" s="57" t="s">
        <v>1254</v>
      </c>
      <c r="I3423" s="4"/>
      <c r="J3423" s="4"/>
      <c r="K3423" s="4"/>
      <c r="L3423" s="4">
        <v>284</v>
      </c>
      <c r="M3423" s="33">
        <v>176682.35295666687</v>
      </c>
      <c r="N3423" s="38">
        <f t="shared" si="86"/>
        <v>9.0366695201242866E-2</v>
      </c>
      <c r="O3423" s="33">
        <f t="shared" si="87"/>
        <v>204048.28592015061</v>
      </c>
      <c r="P3423" s="244">
        <f t="shared" si="272"/>
        <v>180.59800000000001</v>
      </c>
      <c r="Q3423" s="25">
        <v>0</v>
      </c>
      <c r="R3423" s="25">
        <v>0</v>
      </c>
      <c r="S3423" s="25">
        <v>0</v>
      </c>
      <c r="T3423" s="109"/>
      <c r="U3423" s="25">
        <v>0</v>
      </c>
      <c r="V3423" s="25">
        <v>0</v>
      </c>
      <c r="W3423" s="25">
        <v>0</v>
      </c>
      <c r="X3423" s="25">
        <v>0</v>
      </c>
      <c r="Y3423" s="25">
        <v>0</v>
      </c>
      <c r="Z3423" s="25">
        <v>0</v>
      </c>
      <c r="AA3423" s="109"/>
      <c r="AB3423" s="25">
        <v>0</v>
      </c>
      <c r="AC3423" s="25">
        <v>0</v>
      </c>
      <c r="AD3423" s="25">
        <v>0</v>
      </c>
      <c r="AE3423" s="25">
        <v>0</v>
      </c>
      <c r="AF3423" s="25">
        <v>0</v>
      </c>
      <c r="AG3423" s="25">
        <v>0</v>
      </c>
      <c r="AH3423" s="109"/>
      <c r="AI3423" s="25">
        <v>0</v>
      </c>
      <c r="AJ3423" s="25">
        <v>0</v>
      </c>
      <c r="AK3423" s="123">
        <v>0</v>
      </c>
      <c r="AL3423" s="25">
        <v>0</v>
      </c>
      <c r="AM3423" s="25">
        <v>0</v>
      </c>
      <c r="AN3423" s="25">
        <v>0</v>
      </c>
      <c r="AO3423" s="109"/>
      <c r="AP3423" s="25">
        <v>0</v>
      </c>
      <c r="AQ3423" s="25">
        <v>0</v>
      </c>
      <c r="AR3423" s="25">
        <v>180.59800000000001</v>
      </c>
      <c r="AS3423" s="25">
        <v>0</v>
      </c>
      <c r="AT3423" s="25">
        <v>0</v>
      </c>
      <c r="AU3423" s="25">
        <v>0</v>
      </c>
      <c r="AW3423" t="str">
        <f t="shared" si="273"/>
        <v>Lê Thu Huyền</v>
      </c>
      <c r="AX3423" s="27" t="str">
        <f t="shared" si="274"/>
        <v>Đặng Thị Dung</v>
      </c>
      <c r="AY3423" s="4" t="str">
        <f t="shared" si="275"/>
        <v>VIN+</v>
      </c>
    </row>
    <row r="3424" spans="1:51" x14ac:dyDescent="0.25">
      <c r="A3424" s="4" t="s">
        <v>1104</v>
      </c>
      <c r="B3424" s="4" t="s">
        <v>797</v>
      </c>
      <c r="C3424" s="4" t="s">
        <v>5054</v>
      </c>
      <c r="D3424" s="32" t="s">
        <v>5225</v>
      </c>
      <c r="E3424" s="32" t="s">
        <v>5226</v>
      </c>
      <c r="F3424" s="11" t="s">
        <v>710</v>
      </c>
      <c r="G3424" s="35">
        <v>5292516</v>
      </c>
      <c r="H3424" s="35" t="s">
        <v>1892</v>
      </c>
      <c r="I3424" s="4"/>
      <c r="J3424" s="4"/>
      <c r="K3424" s="4"/>
      <c r="L3424" s="4"/>
      <c r="M3424" s="33"/>
      <c r="N3424" s="38"/>
      <c r="O3424" s="33"/>
      <c r="P3424" s="244">
        <f t="shared" si="272"/>
        <v>1796.8389999999999</v>
      </c>
      <c r="Q3424" s="25"/>
      <c r="R3424" s="25"/>
      <c r="S3424" s="25"/>
      <c r="T3424" s="109"/>
      <c r="U3424" s="25"/>
      <c r="V3424" s="25"/>
      <c r="W3424" s="25">
        <v>359.05700000000002</v>
      </c>
      <c r="X3424" s="25">
        <v>0</v>
      </c>
      <c r="Y3424" s="25">
        <v>0</v>
      </c>
      <c r="Z3424" s="25">
        <v>0</v>
      </c>
      <c r="AA3424" s="109"/>
      <c r="AB3424" s="25">
        <v>0</v>
      </c>
      <c r="AC3424" s="25">
        <v>0</v>
      </c>
      <c r="AD3424" s="25">
        <v>0</v>
      </c>
      <c r="AE3424" s="25">
        <v>476.928</v>
      </c>
      <c r="AF3424" s="25">
        <v>0</v>
      </c>
      <c r="AG3424" s="25">
        <v>0</v>
      </c>
      <c r="AH3424" s="109"/>
      <c r="AI3424" s="25">
        <v>0</v>
      </c>
      <c r="AJ3424" s="25">
        <v>0</v>
      </c>
      <c r="AK3424" s="123">
        <v>0</v>
      </c>
      <c r="AL3424" s="25">
        <v>0</v>
      </c>
      <c r="AM3424" s="25">
        <v>0</v>
      </c>
      <c r="AN3424" s="25">
        <v>0</v>
      </c>
      <c r="AO3424" s="109"/>
      <c r="AP3424" s="25">
        <v>0</v>
      </c>
      <c r="AQ3424" s="25">
        <v>0</v>
      </c>
      <c r="AR3424" s="25">
        <v>960.85400000000004</v>
      </c>
      <c r="AS3424" s="25">
        <v>0</v>
      </c>
      <c r="AT3424" s="25">
        <v>0</v>
      </c>
      <c r="AU3424" s="25">
        <v>0</v>
      </c>
      <c r="AW3424" t="str">
        <f t="shared" si="273"/>
        <v>Lê Thu Huyền</v>
      </c>
      <c r="AX3424" s="27" t="str">
        <f t="shared" si="274"/>
        <v>Đặng Thị Dung</v>
      </c>
      <c r="AY3424" s="4" t="str">
        <f t="shared" si="275"/>
        <v>VIN+</v>
      </c>
    </row>
    <row r="3425" spans="1:51" outlineLevel="1" x14ac:dyDescent="0.25">
      <c r="A3425" s="4" t="s">
        <v>1104</v>
      </c>
      <c r="B3425" s="4" t="s">
        <v>797</v>
      </c>
      <c r="C3425" s="4" t="s">
        <v>5054</v>
      </c>
      <c r="D3425" s="32" t="s">
        <v>5225</v>
      </c>
      <c r="E3425" s="32" t="s">
        <v>5226</v>
      </c>
      <c r="F3425" s="11" t="s">
        <v>710</v>
      </c>
      <c r="G3425" s="35">
        <v>5297867</v>
      </c>
      <c r="H3425" s="35" t="s">
        <v>1893</v>
      </c>
      <c r="I3425" s="4"/>
      <c r="J3425" s="4"/>
      <c r="K3425" s="4"/>
      <c r="L3425" s="4"/>
      <c r="M3425" s="33"/>
      <c r="N3425" s="38"/>
      <c r="O3425" s="33"/>
      <c r="P3425" s="244">
        <f t="shared" si="272"/>
        <v>1854.7060000000001</v>
      </c>
      <c r="Q3425" s="25"/>
      <c r="R3425" s="25"/>
      <c r="S3425" s="25"/>
      <c r="T3425" s="109"/>
      <c r="U3425" s="25"/>
      <c r="V3425" s="25"/>
      <c r="W3425" s="25">
        <v>539.65499999999997</v>
      </c>
      <c r="X3425" s="25">
        <v>0</v>
      </c>
      <c r="Y3425" s="25">
        <v>0</v>
      </c>
      <c r="Z3425" s="25">
        <v>0</v>
      </c>
      <c r="AA3425" s="109"/>
      <c r="AB3425" s="25">
        <v>0</v>
      </c>
      <c r="AC3425" s="25">
        <v>0</v>
      </c>
      <c r="AD3425" s="25">
        <v>0</v>
      </c>
      <c r="AE3425" s="25">
        <v>715.39200000000005</v>
      </c>
      <c r="AF3425" s="25">
        <v>0</v>
      </c>
      <c r="AG3425" s="25">
        <v>0</v>
      </c>
      <c r="AH3425" s="109"/>
      <c r="AI3425" s="25">
        <v>0</v>
      </c>
      <c r="AJ3425" s="25">
        <v>0</v>
      </c>
      <c r="AK3425" s="123">
        <v>0</v>
      </c>
      <c r="AL3425" s="25">
        <v>0</v>
      </c>
      <c r="AM3425" s="25">
        <v>0</v>
      </c>
      <c r="AN3425" s="25">
        <v>0</v>
      </c>
      <c r="AO3425" s="109"/>
      <c r="AP3425" s="25">
        <v>0</v>
      </c>
      <c r="AQ3425" s="25">
        <v>0</v>
      </c>
      <c r="AR3425" s="25">
        <v>599.65899999999999</v>
      </c>
      <c r="AS3425" s="25">
        <v>0</v>
      </c>
      <c r="AT3425" s="25">
        <v>0</v>
      </c>
      <c r="AU3425" s="25">
        <v>0</v>
      </c>
      <c r="AW3425" t="str">
        <f t="shared" si="273"/>
        <v>Lê Thu Huyền</v>
      </c>
      <c r="AX3425" s="27" t="str">
        <f t="shared" si="274"/>
        <v>Đặng Thị Dung</v>
      </c>
      <c r="AY3425" s="4" t="str">
        <f t="shared" si="275"/>
        <v>VIN+</v>
      </c>
    </row>
    <row r="3426" spans="1:51" outlineLevel="1" x14ac:dyDescent="0.25">
      <c r="A3426" s="4" t="s">
        <v>1104</v>
      </c>
      <c r="B3426" s="4" t="s">
        <v>797</v>
      </c>
      <c r="C3426" s="4" t="s">
        <v>5054</v>
      </c>
      <c r="D3426" s="32" t="s">
        <v>5225</v>
      </c>
      <c r="E3426" s="32" t="s">
        <v>5226</v>
      </c>
      <c r="F3426" s="11" t="s">
        <v>710</v>
      </c>
      <c r="G3426" s="35">
        <v>5291050</v>
      </c>
      <c r="H3426" s="35" t="s">
        <v>1894</v>
      </c>
      <c r="I3426" s="4"/>
      <c r="J3426" s="4"/>
      <c r="K3426" s="4"/>
      <c r="L3426" s="4"/>
      <c r="M3426" s="33"/>
      <c r="N3426" s="38"/>
      <c r="O3426" s="33"/>
      <c r="P3426" s="244">
        <f t="shared" si="272"/>
        <v>1556.2370000000001</v>
      </c>
      <c r="Q3426" s="25"/>
      <c r="R3426" s="25"/>
      <c r="S3426" s="25"/>
      <c r="T3426" s="109"/>
      <c r="U3426" s="25"/>
      <c r="V3426" s="25"/>
      <c r="W3426" s="25">
        <v>720.25199999999995</v>
      </c>
      <c r="X3426" s="25">
        <v>0</v>
      </c>
      <c r="Y3426" s="25">
        <v>0</v>
      </c>
      <c r="Z3426" s="25">
        <v>0</v>
      </c>
      <c r="AA3426" s="109"/>
      <c r="AB3426" s="25">
        <v>0</v>
      </c>
      <c r="AC3426" s="25">
        <v>0</v>
      </c>
      <c r="AD3426" s="25">
        <v>0</v>
      </c>
      <c r="AE3426" s="25">
        <v>835.98500000000001</v>
      </c>
      <c r="AF3426" s="25">
        <v>0</v>
      </c>
      <c r="AG3426" s="25">
        <v>0</v>
      </c>
      <c r="AH3426" s="109"/>
      <c r="AI3426" s="25">
        <v>0</v>
      </c>
      <c r="AJ3426" s="25">
        <v>0</v>
      </c>
      <c r="AK3426" s="123">
        <v>0</v>
      </c>
      <c r="AL3426" s="25">
        <v>0</v>
      </c>
      <c r="AM3426" s="25">
        <v>0</v>
      </c>
      <c r="AN3426" s="25">
        <v>0</v>
      </c>
      <c r="AO3426" s="109"/>
      <c r="AP3426" s="25">
        <v>0</v>
      </c>
      <c r="AQ3426" s="25">
        <v>0</v>
      </c>
      <c r="AR3426" s="25">
        <v>0</v>
      </c>
      <c r="AS3426" s="25">
        <v>0</v>
      </c>
      <c r="AT3426" s="25">
        <v>0</v>
      </c>
      <c r="AU3426" s="25">
        <v>0</v>
      </c>
      <c r="AW3426" t="str">
        <f t="shared" si="273"/>
        <v>Lê Thu Huyền</v>
      </c>
      <c r="AX3426" s="27" t="str">
        <f t="shared" si="274"/>
        <v>Đặng Thị Dung</v>
      </c>
      <c r="AY3426" s="4" t="str">
        <f t="shared" si="275"/>
        <v>VIN+</v>
      </c>
    </row>
    <row r="3427" spans="1:51" outlineLevel="1" x14ac:dyDescent="0.25">
      <c r="A3427" s="4" t="s">
        <v>1104</v>
      </c>
      <c r="B3427" s="4" t="s">
        <v>797</v>
      </c>
      <c r="C3427" s="4" t="s">
        <v>5054</v>
      </c>
      <c r="D3427" s="32" t="s">
        <v>5225</v>
      </c>
      <c r="E3427" s="32" t="s">
        <v>5226</v>
      </c>
      <c r="F3427" s="11" t="s">
        <v>710</v>
      </c>
      <c r="G3427" s="35">
        <v>5137811</v>
      </c>
      <c r="H3427" s="35" t="s">
        <v>1895</v>
      </c>
      <c r="I3427" s="4"/>
      <c r="J3427" s="4"/>
      <c r="K3427" s="4"/>
      <c r="L3427" s="4"/>
      <c r="M3427" s="33"/>
      <c r="N3427" s="38"/>
      <c r="O3427" s="33"/>
      <c r="P3427" s="244">
        <f t="shared" si="272"/>
        <v>1674.1079999999999</v>
      </c>
      <c r="Q3427" s="25"/>
      <c r="R3427" s="25"/>
      <c r="S3427" s="25"/>
      <c r="T3427" s="109"/>
      <c r="U3427" s="25"/>
      <c r="V3427" s="25"/>
      <c r="W3427" s="25">
        <v>359.05700000000002</v>
      </c>
      <c r="X3427" s="25">
        <v>0</v>
      </c>
      <c r="Y3427" s="25">
        <v>0</v>
      </c>
      <c r="Z3427" s="25">
        <v>0</v>
      </c>
      <c r="AA3427" s="109"/>
      <c r="AB3427" s="25">
        <v>0</v>
      </c>
      <c r="AC3427" s="25">
        <v>0</v>
      </c>
      <c r="AD3427" s="25">
        <v>0</v>
      </c>
      <c r="AE3427" s="25">
        <v>0</v>
      </c>
      <c r="AF3427" s="25">
        <v>0</v>
      </c>
      <c r="AG3427" s="25">
        <v>0</v>
      </c>
      <c r="AH3427" s="109"/>
      <c r="AI3427" s="25">
        <v>0</v>
      </c>
      <c r="AJ3427" s="25">
        <v>0</v>
      </c>
      <c r="AK3427" s="123">
        <v>0</v>
      </c>
      <c r="AL3427" s="25">
        <v>0</v>
      </c>
      <c r="AM3427" s="25">
        <v>238.464</v>
      </c>
      <c r="AN3427" s="25">
        <v>0</v>
      </c>
      <c r="AO3427" s="109"/>
      <c r="AP3427" s="25">
        <v>0</v>
      </c>
      <c r="AQ3427" s="25">
        <v>0</v>
      </c>
      <c r="AR3427" s="25">
        <v>1076.587</v>
      </c>
      <c r="AS3427" s="25">
        <v>0</v>
      </c>
      <c r="AT3427" s="25">
        <v>0</v>
      </c>
      <c r="AU3427" s="25">
        <v>0</v>
      </c>
      <c r="AW3427" t="str">
        <f t="shared" si="273"/>
        <v>Lê Thu Huyền</v>
      </c>
      <c r="AX3427" s="27" t="str">
        <f t="shared" si="274"/>
        <v>Đặng Thị Dung</v>
      </c>
      <c r="AY3427" s="4" t="str">
        <f t="shared" si="275"/>
        <v>VIN+</v>
      </c>
    </row>
    <row r="3428" spans="1:51" outlineLevel="1" x14ac:dyDescent="0.25">
      <c r="A3428" s="4" t="s">
        <v>1104</v>
      </c>
      <c r="B3428" s="4" t="s">
        <v>797</v>
      </c>
      <c r="C3428" s="4" t="s">
        <v>5054</v>
      </c>
      <c r="D3428" s="32" t="s">
        <v>5225</v>
      </c>
      <c r="E3428" s="32" t="s">
        <v>5226</v>
      </c>
      <c r="F3428" s="11" t="s">
        <v>710</v>
      </c>
      <c r="G3428" s="35">
        <v>5270943</v>
      </c>
      <c r="H3428" s="35" t="s">
        <v>1896</v>
      </c>
      <c r="I3428" s="4"/>
      <c r="J3428" s="4"/>
      <c r="K3428" s="4"/>
      <c r="L3428" s="4"/>
      <c r="M3428" s="33"/>
      <c r="N3428" s="38"/>
      <c r="O3428" s="33"/>
      <c r="P3428" s="244">
        <f t="shared" si="272"/>
        <v>1929.0429999999999</v>
      </c>
      <c r="Q3428" s="25"/>
      <c r="R3428" s="25"/>
      <c r="S3428" s="25"/>
      <c r="T3428" s="109"/>
      <c r="U3428" s="25"/>
      <c r="V3428" s="25"/>
      <c r="W3428" s="25">
        <v>664.69200000000001</v>
      </c>
      <c r="X3428" s="25">
        <v>0</v>
      </c>
      <c r="Y3428" s="25">
        <v>0</v>
      </c>
      <c r="Z3428" s="25">
        <v>0</v>
      </c>
      <c r="AA3428" s="109"/>
      <c r="AB3428" s="25">
        <v>0</v>
      </c>
      <c r="AC3428" s="25">
        <v>0</v>
      </c>
      <c r="AD3428" s="25">
        <v>0</v>
      </c>
      <c r="AE3428" s="25">
        <v>238.464</v>
      </c>
      <c r="AF3428" s="25">
        <v>0</v>
      </c>
      <c r="AG3428" s="25">
        <v>0</v>
      </c>
      <c r="AH3428" s="109"/>
      <c r="AI3428" s="25">
        <v>0</v>
      </c>
      <c r="AJ3428" s="25">
        <v>0</v>
      </c>
      <c r="AK3428" s="123">
        <v>0</v>
      </c>
      <c r="AL3428" s="25">
        <v>0</v>
      </c>
      <c r="AM3428" s="25">
        <v>0</v>
      </c>
      <c r="AN3428" s="25">
        <v>0</v>
      </c>
      <c r="AO3428" s="109"/>
      <c r="AP3428" s="25">
        <v>0</v>
      </c>
      <c r="AQ3428" s="25">
        <v>0</v>
      </c>
      <c r="AR3428" s="25">
        <v>1025.8869999999999</v>
      </c>
      <c r="AS3428" s="25">
        <v>0</v>
      </c>
      <c r="AT3428" s="25">
        <v>0</v>
      </c>
      <c r="AU3428" s="25">
        <v>0</v>
      </c>
      <c r="AW3428" t="str">
        <f t="shared" si="273"/>
        <v>Lê Thu Huyền</v>
      </c>
      <c r="AX3428" s="27" t="str">
        <f t="shared" si="274"/>
        <v>Đặng Thị Dung</v>
      </c>
      <c r="AY3428" s="4" t="str">
        <f t="shared" si="275"/>
        <v>VIN+</v>
      </c>
    </row>
    <row r="3429" spans="1:51" outlineLevel="1" x14ac:dyDescent="0.25">
      <c r="A3429" s="4" t="s">
        <v>1104</v>
      </c>
      <c r="B3429" s="4" t="s">
        <v>797</v>
      </c>
      <c r="C3429" s="4" t="s">
        <v>5054</v>
      </c>
      <c r="D3429" s="32" t="s">
        <v>5225</v>
      </c>
      <c r="E3429" s="32" t="s">
        <v>5226</v>
      </c>
      <c r="F3429" s="11" t="s">
        <v>710</v>
      </c>
      <c r="G3429" s="35">
        <v>5137828</v>
      </c>
      <c r="H3429" s="35" t="s">
        <v>1897</v>
      </c>
      <c r="I3429" s="4"/>
      <c r="J3429" s="4"/>
      <c r="K3429" s="4"/>
      <c r="L3429" s="4"/>
      <c r="M3429" s="33"/>
      <c r="N3429" s="38"/>
      <c r="O3429" s="33"/>
      <c r="P3429" s="244">
        <f t="shared" si="272"/>
        <v>1736.835</v>
      </c>
      <c r="Q3429" s="25"/>
      <c r="R3429" s="25"/>
      <c r="S3429" s="25"/>
      <c r="T3429" s="109"/>
      <c r="U3429" s="25"/>
      <c r="V3429" s="25"/>
      <c r="W3429" s="25">
        <v>541.79300000000001</v>
      </c>
      <c r="X3429" s="25">
        <v>0</v>
      </c>
      <c r="Y3429" s="25">
        <v>0</v>
      </c>
      <c r="Z3429" s="25">
        <v>0</v>
      </c>
      <c r="AA3429" s="109"/>
      <c r="AB3429" s="25">
        <v>0</v>
      </c>
      <c r="AC3429" s="25">
        <v>0</v>
      </c>
      <c r="AD3429" s="25">
        <v>0</v>
      </c>
      <c r="AE3429" s="25">
        <v>1195.0419999999999</v>
      </c>
      <c r="AF3429" s="25">
        <v>0</v>
      </c>
      <c r="AG3429" s="25">
        <v>0</v>
      </c>
      <c r="AH3429" s="109"/>
      <c r="AI3429" s="25">
        <v>0</v>
      </c>
      <c r="AJ3429" s="25">
        <v>0</v>
      </c>
      <c r="AK3429" s="123">
        <v>0</v>
      </c>
      <c r="AL3429" s="25">
        <v>0</v>
      </c>
      <c r="AM3429" s="25">
        <v>0</v>
      </c>
      <c r="AN3429" s="25">
        <v>0</v>
      </c>
      <c r="AO3429" s="109"/>
      <c r="AP3429" s="25">
        <v>0</v>
      </c>
      <c r="AQ3429" s="25">
        <v>0</v>
      </c>
      <c r="AR3429" s="25">
        <v>0</v>
      </c>
      <c r="AS3429" s="25">
        <v>0</v>
      </c>
      <c r="AT3429" s="25">
        <v>0</v>
      </c>
      <c r="AU3429" s="25">
        <v>0</v>
      </c>
      <c r="AW3429" t="str">
        <f t="shared" si="273"/>
        <v>Lê Thu Huyền</v>
      </c>
      <c r="AX3429" s="27" t="str">
        <f t="shared" si="274"/>
        <v>Đặng Thị Dung</v>
      </c>
      <c r="AY3429" s="4" t="str">
        <f t="shared" si="275"/>
        <v>VIN+</v>
      </c>
    </row>
    <row r="3430" spans="1:51" outlineLevel="1" x14ac:dyDescent="0.25">
      <c r="A3430" s="4" t="s">
        <v>1104</v>
      </c>
      <c r="B3430" s="4" t="s">
        <v>797</v>
      </c>
      <c r="C3430" s="4" t="s">
        <v>5054</v>
      </c>
      <c r="D3430" s="32" t="s">
        <v>5225</v>
      </c>
      <c r="E3430" s="32" t="s">
        <v>5226</v>
      </c>
      <c r="F3430" s="11" t="s">
        <v>710</v>
      </c>
      <c r="G3430" s="35">
        <v>5290369</v>
      </c>
      <c r="H3430" s="35" t="s">
        <v>1898</v>
      </c>
      <c r="I3430" s="4"/>
      <c r="J3430" s="4"/>
      <c r="K3430" s="4"/>
      <c r="L3430" s="4"/>
      <c r="M3430" s="33"/>
      <c r="N3430" s="38"/>
      <c r="O3430" s="33"/>
      <c r="P3430" s="244">
        <f t="shared" si="272"/>
        <v>599.66000000000008</v>
      </c>
      <c r="Q3430" s="25"/>
      <c r="R3430" s="25"/>
      <c r="S3430" s="25"/>
      <c r="T3430" s="109"/>
      <c r="U3430" s="25"/>
      <c r="V3430" s="25"/>
      <c r="W3430" s="25">
        <v>180.59800000000001</v>
      </c>
      <c r="X3430" s="25">
        <v>0</v>
      </c>
      <c r="Y3430" s="25">
        <v>0</v>
      </c>
      <c r="Z3430" s="25">
        <v>0</v>
      </c>
      <c r="AA3430" s="109"/>
      <c r="AB3430" s="25">
        <v>0</v>
      </c>
      <c r="AC3430" s="25">
        <v>0</v>
      </c>
      <c r="AD3430" s="25">
        <v>0</v>
      </c>
      <c r="AE3430" s="25">
        <v>0</v>
      </c>
      <c r="AF3430" s="25">
        <v>0</v>
      </c>
      <c r="AG3430" s="25">
        <v>0</v>
      </c>
      <c r="AH3430" s="109"/>
      <c r="AI3430" s="25">
        <v>0</v>
      </c>
      <c r="AJ3430" s="25">
        <v>0</v>
      </c>
      <c r="AK3430" s="123">
        <v>0</v>
      </c>
      <c r="AL3430" s="25">
        <v>0</v>
      </c>
      <c r="AM3430" s="25">
        <v>238.464</v>
      </c>
      <c r="AN3430" s="25">
        <v>0</v>
      </c>
      <c r="AO3430" s="109"/>
      <c r="AP3430" s="25">
        <v>0</v>
      </c>
      <c r="AQ3430" s="25">
        <v>0</v>
      </c>
      <c r="AR3430" s="25">
        <v>180.59800000000001</v>
      </c>
      <c r="AS3430" s="25">
        <v>0</v>
      </c>
      <c r="AT3430" s="25">
        <v>0</v>
      </c>
      <c r="AU3430" s="25">
        <v>0</v>
      </c>
      <c r="AW3430" t="str">
        <f t="shared" si="273"/>
        <v>Lê Thu Huyền</v>
      </c>
      <c r="AX3430" s="27" t="str">
        <f t="shared" si="274"/>
        <v>Đặng Thị Dung</v>
      </c>
      <c r="AY3430" s="4" t="str">
        <f t="shared" si="275"/>
        <v>VIN+</v>
      </c>
    </row>
    <row r="3431" spans="1:51" outlineLevel="1" x14ac:dyDescent="0.25">
      <c r="A3431" s="4" t="s">
        <v>1104</v>
      </c>
      <c r="B3431" s="4" t="s">
        <v>797</v>
      </c>
      <c r="C3431" s="4" t="s">
        <v>5054</v>
      </c>
      <c r="D3431" s="32" t="s">
        <v>5225</v>
      </c>
      <c r="E3431" s="32" t="s">
        <v>5226</v>
      </c>
      <c r="F3431" s="11" t="s">
        <v>710</v>
      </c>
      <c r="G3431" s="35">
        <v>5292509</v>
      </c>
      <c r="H3431" s="35" t="s">
        <v>1899</v>
      </c>
      <c r="I3431" s="4"/>
      <c r="J3431" s="4"/>
      <c r="K3431" s="4"/>
      <c r="L3431" s="4"/>
      <c r="M3431" s="33"/>
      <c r="N3431" s="38"/>
      <c r="O3431" s="33"/>
      <c r="P3431" s="244">
        <f t="shared" si="272"/>
        <v>1495.6489999999999</v>
      </c>
      <c r="Q3431" s="25"/>
      <c r="R3431" s="25"/>
      <c r="S3431" s="25"/>
      <c r="T3431" s="109"/>
      <c r="U3431" s="25"/>
      <c r="V3431" s="25"/>
      <c r="W3431" s="25">
        <v>180.59800000000001</v>
      </c>
      <c r="X3431" s="25">
        <v>0</v>
      </c>
      <c r="Y3431" s="25">
        <v>0</v>
      </c>
      <c r="Z3431" s="25">
        <v>0</v>
      </c>
      <c r="AA3431" s="109"/>
      <c r="AB3431" s="25">
        <v>0</v>
      </c>
      <c r="AC3431" s="25">
        <v>0</v>
      </c>
      <c r="AD3431" s="25">
        <v>0</v>
      </c>
      <c r="AE3431" s="25">
        <v>0</v>
      </c>
      <c r="AF3431" s="25">
        <v>0</v>
      </c>
      <c r="AG3431" s="25">
        <v>0</v>
      </c>
      <c r="AH3431" s="109"/>
      <c r="AI3431" s="25">
        <v>0</v>
      </c>
      <c r="AJ3431" s="25">
        <v>0</v>
      </c>
      <c r="AK3431" s="123">
        <v>0</v>
      </c>
      <c r="AL3431" s="25">
        <v>0</v>
      </c>
      <c r="AM3431" s="25">
        <v>0</v>
      </c>
      <c r="AN3431" s="25">
        <v>0</v>
      </c>
      <c r="AO3431" s="109"/>
      <c r="AP3431" s="25">
        <v>0</v>
      </c>
      <c r="AQ3431" s="25">
        <v>0</v>
      </c>
      <c r="AR3431" s="25">
        <v>1315.0509999999999</v>
      </c>
      <c r="AS3431" s="25">
        <v>0</v>
      </c>
      <c r="AT3431" s="25">
        <v>0</v>
      </c>
      <c r="AU3431" s="25">
        <v>0</v>
      </c>
      <c r="AW3431" t="str">
        <f t="shared" si="273"/>
        <v>Lê Thu Huyền</v>
      </c>
      <c r="AX3431" s="27" t="str">
        <f t="shared" si="274"/>
        <v>Đặng Thị Dung</v>
      </c>
      <c r="AY3431" s="4" t="str">
        <f t="shared" si="275"/>
        <v>VIN+</v>
      </c>
    </row>
    <row r="3432" spans="1:51" outlineLevel="1" x14ac:dyDescent="0.25">
      <c r="A3432" s="4" t="s">
        <v>1104</v>
      </c>
      <c r="B3432" s="4" t="s">
        <v>797</v>
      </c>
      <c r="C3432" s="4" t="s">
        <v>5054</v>
      </c>
      <c r="D3432" s="32" t="s">
        <v>5225</v>
      </c>
      <c r="E3432" s="32" t="s">
        <v>5226</v>
      </c>
      <c r="F3432" s="11" t="s">
        <v>710</v>
      </c>
      <c r="G3432" s="35">
        <v>5274572</v>
      </c>
      <c r="H3432" s="35" t="s">
        <v>1900</v>
      </c>
      <c r="I3432" s="4"/>
      <c r="J3432" s="4"/>
      <c r="K3432" s="4"/>
      <c r="L3432" s="4"/>
      <c r="M3432" s="33"/>
      <c r="N3432" s="38"/>
      <c r="O3432" s="33"/>
      <c r="P3432" s="244">
        <f t="shared" si="272"/>
        <v>657.52600000000007</v>
      </c>
      <c r="Q3432" s="25"/>
      <c r="R3432" s="25"/>
      <c r="S3432" s="25"/>
      <c r="T3432" s="109"/>
      <c r="U3432" s="25"/>
      <c r="V3432" s="25"/>
      <c r="W3432" s="25">
        <v>180.59800000000001</v>
      </c>
      <c r="X3432" s="25">
        <v>0</v>
      </c>
      <c r="Y3432" s="25">
        <v>0</v>
      </c>
      <c r="Z3432" s="25">
        <v>0</v>
      </c>
      <c r="AA3432" s="109"/>
      <c r="AB3432" s="25">
        <v>0</v>
      </c>
      <c r="AC3432" s="25">
        <v>0</v>
      </c>
      <c r="AD3432" s="25">
        <v>0</v>
      </c>
      <c r="AE3432" s="25">
        <v>238.464</v>
      </c>
      <c r="AF3432" s="25">
        <v>0</v>
      </c>
      <c r="AG3432" s="25">
        <v>0</v>
      </c>
      <c r="AH3432" s="109"/>
      <c r="AI3432" s="25">
        <v>0</v>
      </c>
      <c r="AJ3432" s="25">
        <v>0</v>
      </c>
      <c r="AK3432" s="123">
        <v>0</v>
      </c>
      <c r="AL3432" s="25">
        <v>0</v>
      </c>
      <c r="AM3432" s="25">
        <v>0</v>
      </c>
      <c r="AN3432" s="25">
        <v>0</v>
      </c>
      <c r="AO3432" s="109"/>
      <c r="AP3432" s="25">
        <v>238.464</v>
      </c>
      <c r="AQ3432" s="25">
        <v>0</v>
      </c>
      <c r="AR3432" s="25">
        <v>0</v>
      </c>
      <c r="AS3432" s="25">
        <v>0</v>
      </c>
      <c r="AT3432" s="25">
        <v>0</v>
      </c>
      <c r="AU3432" s="25">
        <v>0</v>
      </c>
      <c r="AW3432" t="str">
        <f t="shared" si="273"/>
        <v>Lê Thu Huyền</v>
      </c>
      <c r="AX3432" s="27" t="str">
        <f t="shared" si="274"/>
        <v>Đặng Thị Dung</v>
      </c>
      <c r="AY3432" s="4" t="str">
        <f t="shared" si="275"/>
        <v>VIN+</v>
      </c>
    </row>
    <row r="3433" spans="1:51" outlineLevel="1" x14ac:dyDescent="0.25">
      <c r="A3433" s="4" t="s">
        <v>1104</v>
      </c>
      <c r="B3433" s="4" t="s">
        <v>797</v>
      </c>
      <c r="C3433" s="4" t="s">
        <v>5054</v>
      </c>
      <c r="D3433" s="32" t="s">
        <v>5225</v>
      </c>
      <c r="E3433" s="32" t="s">
        <v>5226</v>
      </c>
      <c r="F3433" s="11" t="s">
        <v>710</v>
      </c>
      <c r="G3433" s="35">
        <v>5290158</v>
      </c>
      <c r="H3433" s="35" t="s">
        <v>1908</v>
      </c>
      <c r="I3433" s="4"/>
      <c r="J3433" s="4"/>
      <c r="K3433" s="4"/>
      <c r="L3433" s="4"/>
      <c r="M3433" s="33"/>
      <c r="N3433" s="38"/>
      <c r="O3433" s="33"/>
      <c r="P3433" s="244">
        <f t="shared" si="272"/>
        <v>2213.7629999999999</v>
      </c>
      <c r="Q3433" s="25"/>
      <c r="R3433" s="25"/>
      <c r="S3433" s="25"/>
      <c r="T3433" s="109"/>
      <c r="U3433" s="25"/>
      <c r="V3433" s="25"/>
      <c r="W3433" s="25">
        <v>539.65499999999997</v>
      </c>
      <c r="X3433" s="25">
        <v>0</v>
      </c>
      <c r="Y3433" s="25">
        <v>0</v>
      </c>
      <c r="Z3433" s="25">
        <v>0</v>
      </c>
      <c r="AA3433" s="109"/>
      <c r="AB3433" s="25">
        <v>0</v>
      </c>
      <c r="AC3433" s="25">
        <v>0</v>
      </c>
      <c r="AD3433" s="25">
        <v>0</v>
      </c>
      <c r="AE3433" s="25">
        <v>0</v>
      </c>
      <c r="AF3433" s="25">
        <v>0</v>
      </c>
      <c r="AG3433" s="25">
        <v>0</v>
      </c>
      <c r="AH3433" s="109"/>
      <c r="AI3433" s="25">
        <v>0</v>
      </c>
      <c r="AJ3433" s="25">
        <v>0</v>
      </c>
      <c r="AK3433" s="123">
        <v>0</v>
      </c>
      <c r="AL3433" s="25">
        <v>0</v>
      </c>
      <c r="AM3433" s="25">
        <v>476.928</v>
      </c>
      <c r="AN3433" s="25">
        <v>0</v>
      </c>
      <c r="AO3433" s="109"/>
      <c r="AP3433" s="25">
        <v>0</v>
      </c>
      <c r="AQ3433" s="25">
        <v>0</v>
      </c>
      <c r="AR3433" s="25">
        <v>1197.18</v>
      </c>
      <c r="AS3433" s="25">
        <v>0</v>
      </c>
      <c r="AT3433" s="25">
        <v>0</v>
      </c>
      <c r="AU3433" s="25">
        <v>0</v>
      </c>
      <c r="AW3433" t="str">
        <f t="shared" si="273"/>
        <v>Lê Thu Huyền</v>
      </c>
      <c r="AX3433" s="27" t="str">
        <f t="shared" si="274"/>
        <v>Đặng Thị Dung</v>
      </c>
      <c r="AY3433" s="4" t="str">
        <f t="shared" si="275"/>
        <v>VIN+</v>
      </c>
    </row>
    <row r="3434" spans="1:51" outlineLevel="1" x14ac:dyDescent="0.25">
      <c r="A3434" s="4" t="s">
        <v>1104</v>
      </c>
      <c r="B3434" s="4" t="s">
        <v>797</v>
      </c>
      <c r="C3434" s="4" t="s">
        <v>5054</v>
      </c>
      <c r="D3434" s="32" t="s">
        <v>5225</v>
      </c>
      <c r="E3434" s="32" t="s">
        <v>5226</v>
      </c>
      <c r="F3434" s="11" t="s">
        <v>710</v>
      </c>
      <c r="G3434" s="35">
        <v>5292796</v>
      </c>
      <c r="H3434" s="35" t="s">
        <v>1909</v>
      </c>
      <c r="I3434" s="4"/>
      <c r="J3434" s="4"/>
      <c r="K3434" s="4"/>
      <c r="L3434" s="4"/>
      <c r="M3434" s="33"/>
      <c r="N3434" s="38"/>
      <c r="O3434" s="33"/>
      <c r="P3434" s="244">
        <f t="shared" si="272"/>
        <v>2033.1660000000002</v>
      </c>
      <c r="Q3434" s="25"/>
      <c r="R3434" s="25"/>
      <c r="S3434" s="25"/>
      <c r="T3434" s="109"/>
      <c r="U3434" s="25"/>
      <c r="V3434" s="25"/>
      <c r="W3434" s="25">
        <v>539.65499999999997</v>
      </c>
      <c r="X3434" s="25">
        <v>0</v>
      </c>
      <c r="Y3434" s="25">
        <v>0</v>
      </c>
      <c r="Z3434" s="25">
        <v>0</v>
      </c>
      <c r="AA3434" s="109"/>
      <c r="AB3434" s="25">
        <v>0</v>
      </c>
      <c r="AC3434" s="25">
        <v>0</v>
      </c>
      <c r="AD3434" s="25">
        <v>0</v>
      </c>
      <c r="AE3434" s="25">
        <v>715.39200000000005</v>
      </c>
      <c r="AF3434" s="25">
        <v>0</v>
      </c>
      <c r="AG3434" s="25">
        <v>0</v>
      </c>
      <c r="AH3434" s="109"/>
      <c r="AI3434" s="25">
        <v>0</v>
      </c>
      <c r="AJ3434" s="25">
        <v>0</v>
      </c>
      <c r="AK3434" s="123">
        <v>0</v>
      </c>
      <c r="AL3434" s="25">
        <v>0</v>
      </c>
      <c r="AM3434" s="25">
        <v>0</v>
      </c>
      <c r="AN3434" s="25">
        <v>0</v>
      </c>
      <c r="AO3434" s="109"/>
      <c r="AP3434" s="25">
        <v>0</v>
      </c>
      <c r="AQ3434" s="25">
        <v>0</v>
      </c>
      <c r="AR3434" s="25">
        <v>778.11900000000003</v>
      </c>
      <c r="AS3434" s="25">
        <v>0</v>
      </c>
      <c r="AT3434" s="25">
        <v>0</v>
      </c>
      <c r="AU3434" s="25">
        <v>0</v>
      </c>
      <c r="AW3434" t="str">
        <f t="shared" si="273"/>
        <v>Lê Thu Huyền</v>
      </c>
      <c r="AX3434" s="27" t="str">
        <f t="shared" si="274"/>
        <v>Đặng Thị Dung</v>
      </c>
      <c r="AY3434" s="4" t="str">
        <f t="shared" si="275"/>
        <v>VIN+</v>
      </c>
    </row>
    <row r="3435" spans="1:51" outlineLevel="1" x14ac:dyDescent="0.25">
      <c r="A3435" s="4" t="s">
        <v>1104</v>
      </c>
      <c r="B3435" s="4" t="s">
        <v>797</v>
      </c>
      <c r="C3435" s="4" t="s">
        <v>5054</v>
      </c>
      <c r="D3435" s="32" t="s">
        <v>5225</v>
      </c>
      <c r="E3435" s="32" t="s">
        <v>5226</v>
      </c>
      <c r="F3435" s="11" t="s">
        <v>710</v>
      </c>
      <c r="G3435" s="35">
        <v>5137174</v>
      </c>
      <c r="H3435" s="35" t="s">
        <v>1910</v>
      </c>
      <c r="I3435" s="4"/>
      <c r="J3435" s="4"/>
      <c r="K3435" s="4"/>
      <c r="L3435" s="4"/>
      <c r="M3435" s="33"/>
      <c r="N3435" s="38"/>
      <c r="O3435" s="33"/>
      <c r="P3435" s="244">
        <f t="shared" si="272"/>
        <v>1498.3710000000001</v>
      </c>
      <c r="Q3435" s="25"/>
      <c r="R3435" s="25"/>
      <c r="S3435" s="25"/>
      <c r="T3435" s="109"/>
      <c r="U3435" s="25"/>
      <c r="V3435" s="25"/>
      <c r="W3435" s="25">
        <v>359.05700000000002</v>
      </c>
      <c r="X3435" s="25">
        <v>0</v>
      </c>
      <c r="Y3435" s="25">
        <v>0</v>
      </c>
      <c r="Z3435" s="25">
        <v>0</v>
      </c>
      <c r="AA3435" s="109"/>
      <c r="AB3435" s="25">
        <v>0</v>
      </c>
      <c r="AC3435" s="25">
        <v>0</v>
      </c>
      <c r="AD3435" s="25">
        <v>0</v>
      </c>
      <c r="AE3435" s="25">
        <v>0</v>
      </c>
      <c r="AF3435" s="25">
        <v>0</v>
      </c>
      <c r="AG3435" s="25">
        <v>0</v>
      </c>
      <c r="AH3435" s="109"/>
      <c r="AI3435" s="25">
        <v>0</v>
      </c>
      <c r="AJ3435" s="25">
        <v>0</v>
      </c>
      <c r="AK3435" s="123">
        <v>0</v>
      </c>
      <c r="AL3435" s="25">
        <v>0</v>
      </c>
      <c r="AM3435" s="25">
        <v>0</v>
      </c>
      <c r="AN3435" s="25">
        <v>597.52099999999996</v>
      </c>
      <c r="AO3435" s="109"/>
      <c r="AP3435" s="25">
        <v>0</v>
      </c>
      <c r="AQ3435" s="25">
        <v>0</v>
      </c>
      <c r="AR3435" s="25">
        <v>541.79300000000001</v>
      </c>
      <c r="AS3435" s="25">
        <v>0</v>
      </c>
      <c r="AT3435" s="25">
        <v>0</v>
      </c>
      <c r="AU3435" s="25">
        <v>0</v>
      </c>
      <c r="AW3435" t="str">
        <f t="shared" si="273"/>
        <v>Lê Thu Huyền</v>
      </c>
      <c r="AX3435" s="27" t="str">
        <f t="shared" si="274"/>
        <v>Đặng Thị Dung</v>
      </c>
      <c r="AY3435" s="4" t="str">
        <f t="shared" si="275"/>
        <v>VIN+</v>
      </c>
    </row>
    <row r="3436" spans="1:51" outlineLevel="1" x14ac:dyDescent="0.25">
      <c r="A3436" s="4" t="s">
        <v>1104</v>
      </c>
      <c r="B3436" s="4" t="s">
        <v>797</v>
      </c>
      <c r="C3436" s="4" t="s">
        <v>5054</v>
      </c>
      <c r="D3436" s="32" t="s">
        <v>5225</v>
      </c>
      <c r="E3436" s="32" t="s">
        <v>5226</v>
      </c>
      <c r="F3436" s="11" t="s">
        <v>710</v>
      </c>
      <c r="G3436" s="35">
        <v>5133604</v>
      </c>
      <c r="H3436" s="35" t="s">
        <v>1911</v>
      </c>
      <c r="I3436" s="4"/>
      <c r="J3436" s="4"/>
      <c r="K3436" s="4"/>
      <c r="L3436" s="4"/>
      <c r="M3436" s="33"/>
      <c r="N3436" s="38"/>
      <c r="O3436" s="33"/>
      <c r="P3436" s="244">
        <f t="shared" si="272"/>
        <v>3712.3009999999999</v>
      </c>
      <c r="Q3436" s="25"/>
      <c r="R3436" s="25"/>
      <c r="S3436" s="25"/>
      <c r="T3436" s="109"/>
      <c r="U3436" s="25"/>
      <c r="V3436" s="25"/>
      <c r="W3436" s="25">
        <v>539.65499999999997</v>
      </c>
      <c r="X3436" s="25">
        <v>0</v>
      </c>
      <c r="Y3436" s="25">
        <v>0</v>
      </c>
      <c r="Z3436" s="25">
        <v>0</v>
      </c>
      <c r="AA3436" s="109"/>
      <c r="AB3436" s="25">
        <v>0</v>
      </c>
      <c r="AC3436" s="25">
        <v>0</v>
      </c>
      <c r="AD3436" s="25">
        <v>0</v>
      </c>
      <c r="AE3436" s="25">
        <v>2096.0590000000002</v>
      </c>
      <c r="AF3436" s="25">
        <v>0</v>
      </c>
      <c r="AG3436" s="25">
        <v>0</v>
      </c>
      <c r="AH3436" s="109"/>
      <c r="AI3436" s="25">
        <v>0</v>
      </c>
      <c r="AJ3436" s="25">
        <v>0</v>
      </c>
      <c r="AK3436" s="123">
        <v>0</v>
      </c>
      <c r="AL3436" s="25">
        <v>0</v>
      </c>
      <c r="AM3436" s="25">
        <v>0</v>
      </c>
      <c r="AN3436" s="25">
        <v>0</v>
      </c>
      <c r="AO3436" s="109"/>
      <c r="AP3436" s="25">
        <v>0</v>
      </c>
      <c r="AQ3436" s="25">
        <v>0</v>
      </c>
      <c r="AR3436" s="25">
        <v>1076.587</v>
      </c>
      <c r="AS3436" s="25">
        <v>0</v>
      </c>
      <c r="AT3436" s="25">
        <v>0</v>
      </c>
      <c r="AU3436" s="25">
        <v>0</v>
      </c>
      <c r="AW3436" t="str">
        <f t="shared" si="273"/>
        <v>Lê Thu Huyền</v>
      </c>
      <c r="AX3436" s="27" t="str">
        <f t="shared" si="274"/>
        <v>Đặng Thị Dung</v>
      </c>
      <c r="AY3436" s="4" t="str">
        <f t="shared" si="275"/>
        <v>VIN+</v>
      </c>
    </row>
    <row r="3437" spans="1:51" outlineLevel="1" x14ac:dyDescent="0.25">
      <c r="A3437" s="4" t="s">
        <v>1104</v>
      </c>
      <c r="B3437" s="4" t="s">
        <v>797</v>
      </c>
      <c r="C3437" s="4" t="s">
        <v>5054</v>
      </c>
      <c r="D3437" s="32" t="s">
        <v>5225</v>
      </c>
      <c r="E3437" s="32" t="s">
        <v>5226</v>
      </c>
      <c r="F3437" s="11" t="s">
        <v>710</v>
      </c>
      <c r="G3437" s="35">
        <v>5134395</v>
      </c>
      <c r="H3437" s="35" t="s">
        <v>1912</v>
      </c>
      <c r="I3437" s="4"/>
      <c r="J3437" s="4"/>
      <c r="K3437" s="4"/>
      <c r="L3437" s="4"/>
      <c r="M3437" s="33"/>
      <c r="N3437" s="38"/>
      <c r="O3437" s="33"/>
      <c r="P3437" s="244">
        <f t="shared" si="272"/>
        <v>780.42499999999995</v>
      </c>
      <c r="Q3437" s="25"/>
      <c r="R3437" s="25"/>
      <c r="S3437" s="25"/>
      <c r="T3437" s="109"/>
      <c r="U3437" s="25"/>
      <c r="V3437" s="25"/>
      <c r="W3437" s="25">
        <v>303.49700000000001</v>
      </c>
      <c r="X3437" s="25">
        <v>0</v>
      </c>
      <c r="Y3437" s="25">
        <v>0</v>
      </c>
      <c r="Z3437" s="25">
        <v>0</v>
      </c>
      <c r="AA3437" s="109"/>
      <c r="AB3437" s="25">
        <v>0</v>
      </c>
      <c r="AC3437" s="25">
        <v>0</v>
      </c>
      <c r="AD3437" s="25">
        <v>0</v>
      </c>
      <c r="AE3437" s="25">
        <v>476.928</v>
      </c>
      <c r="AF3437" s="25">
        <v>0</v>
      </c>
      <c r="AG3437" s="25">
        <v>0</v>
      </c>
      <c r="AH3437" s="109"/>
      <c r="AI3437" s="25">
        <v>0</v>
      </c>
      <c r="AJ3437" s="25">
        <v>0</v>
      </c>
      <c r="AK3437" s="123">
        <v>0</v>
      </c>
      <c r="AL3437" s="25">
        <v>0</v>
      </c>
      <c r="AM3437" s="25">
        <v>0</v>
      </c>
      <c r="AN3437" s="25">
        <v>0</v>
      </c>
      <c r="AO3437" s="109"/>
      <c r="AP3437" s="25">
        <v>0</v>
      </c>
      <c r="AQ3437" s="25">
        <v>0</v>
      </c>
      <c r="AR3437" s="25">
        <v>0</v>
      </c>
      <c r="AS3437" s="25">
        <v>0</v>
      </c>
      <c r="AT3437" s="25">
        <v>0</v>
      </c>
      <c r="AU3437" s="25">
        <v>0</v>
      </c>
      <c r="AW3437" t="str">
        <f t="shared" si="273"/>
        <v>Lê Thu Huyền</v>
      </c>
      <c r="AX3437" s="27" t="str">
        <f t="shared" si="274"/>
        <v>Đặng Thị Dung</v>
      </c>
      <c r="AY3437" s="4" t="str">
        <f t="shared" si="275"/>
        <v>VIN+</v>
      </c>
    </row>
    <row r="3438" spans="1:51" outlineLevel="1" x14ac:dyDescent="0.25">
      <c r="A3438" s="4" t="s">
        <v>1104</v>
      </c>
      <c r="B3438" s="4" t="s">
        <v>797</v>
      </c>
      <c r="C3438" s="4" t="s">
        <v>5054</v>
      </c>
      <c r="D3438" s="32" t="s">
        <v>5225</v>
      </c>
      <c r="E3438" s="32" t="s">
        <v>5226</v>
      </c>
      <c r="F3438" s="11" t="s">
        <v>710</v>
      </c>
      <c r="G3438" s="35">
        <v>5279418</v>
      </c>
      <c r="H3438" s="35" t="s">
        <v>1913</v>
      </c>
      <c r="I3438" s="4"/>
      <c r="J3438" s="4"/>
      <c r="K3438" s="4"/>
      <c r="L3438" s="4"/>
      <c r="M3438" s="33"/>
      <c r="N3438" s="38"/>
      <c r="O3438" s="33"/>
      <c r="P3438" s="244">
        <f t="shared" si="272"/>
        <v>722.55899999999997</v>
      </c>
      <c r="Q3438" s="25"/>
      <c r="R3438" s="25"/>
      <c r="S3438" s="25"/>
      <c r="T3438" s="109"/>
      <c r="U3438" s="25"/>
      <c r="V3438" s="25"/>
      <c r="W3438" s="25">
        <v>484.09500000000003</v>
      </c>
      <c r="X3438" s="25">
        <v>0</v>
      </c>
      <c r="Y3438" s="25">
        <v>0</v>
      </c>
      <c r="Z3438" s="25">
        <v>0</v>
      </c>
      <c r="AA3438" s="109"/>
      <c r="AB3438" s="25">
        <v>0</v>
      </c>
      <c r="AC3438" s="25">
        <v>0</v>
      </c>
      <c r="AD3438" s="25">
        <v>0</v>
      </c>
      <c r="AE3438" s="25">
        <v>0</v>
      </c>
      <c r="AF3438" s="25">
        <v>0</v>
      </c>
      <c r="AG3438" s="25">
        <v>0</v>
      </c>
      <c r="AH3438" s="109"/>
      <c r="AI3438" s="25">
        <v>0</v>
      </c>
      <c r="AJ3438" s="25">
        <v>0</v>
      </c>
      <c r="AK3438" s="123">
        <v>0</v>
      </c>
      <c r="AL3438" s="25">
        <v>0</v>
      </c>
      <c r="AM3438" s="25">
        <v>238.464</v>
      </c>
      <c r="AN3438" s="25">
        <v>0</v>
      </c>
      <c r="AO3438" s="109"/>
      <c r="AP3438" s="25">
        <v>0</v>
      </c>
      <c r="AQ3438" s="25">
        <v>0</v>
      </c>
      <c r="AR3438" s="25">
        <v>0</v>
      </c>
      <c r="AS3438" s="25">
        <v>0</v>
      </c>
      <c r="AT3438" s="25">
        <v>0</v>
      </c>
      <c r="AU3438" s="25">
        <v>0</v>
      </c>
      <c r="AW3438" t="str">
        <f t="shared" si="273"/>
        <v>Lê Thu Huyền</v>
      </c>
      <c r="AX3438" s="27" t="str">
        <f t="shared" si="274"/>
        <v>Đặng Thị Dung</v>
      </c>
      <c r="AY3438" s="4" t="str">
        <f t="shared" si="275"/>
        <v>VIN+</v>
      </c>
    </row>
    <row r="3439" spans="1:51" outlineLevel="1" x14ac:dyDescent="0.25">
      <c r="A3439" s="4" t="s">
        <v>1104</v>
      </c>
      <c r="B3439" s="4" t="s">
        <v>797</v>
      </c>
      <c r="C3439" s="4" t="s">
        <v>5054</v>
      </c>
      <c r="D3439" s="32" t="s">
        <v>5225</v>
      </c>
      <c r="E3439" s="32" t="s">
        <v>5226</v>
      </c>
      <c r="F3439" s="11" t="s">
        <v>710</v>
      </c>
      <c r="G3439" s="35">
        <v>5136030</v>
      </c>
      <c r="H3439" s="35" t="s">
        <v>1914</v>
      </c>
      <c r="I3439" s="4"/>
      <c r="J3439" s="4"/>
      <c r="K3439" s="4"/>
      <c r="L3439" s="4"/>
      <c r="M3439" s="33"/>
      <c r="N3439" s="38"/>
      <c r="O3439" s="33"/>
      <c r="P3439" s="244">
        <f t="shared" si="272"/>
        <v>1921.877</v>
      </c>
      <c r="Q3439" s="25"/>
      <c r="R3439" s="25"/>
      <c r="S3439" s="25"/>
      <c r="T3439" s="109"/>
      <c r="U3439" s="25"/>
      <c r="V3439" s="25"/>
      <c r="W3439" s="25">
        <v>722.39</v>
      </c>
      <c r="X3439" s="25">
        <v>0</v>
      </c>
      <c r="Y3439" s="25">
        <v>0</v>
      </c>
      <c r="Z3439" s="25">
        <v>0</v>
      </c>
      <c r="AA3439" s="109"/>
      <c r="AB3439" s="25">
        <v>0</v>
      </c>
      <c r="AC3439" s="25">
        <v>0</v>
      </c>
      <c r="AD3439" s="25">
        <v>0</v>
      </c>
      <c r="AE3439" s="25">
        <v>238.464</v>
      </c>
      <c r="AF3439" s="25">
        <v>0</v>
      </c>
      <c r="AG3439" s="25">
        <v>0</v>
      </c>
      <c r="AH3439" s="109"/>
      <c r="AI3439" s="25">
        <v>0</v>
      </c>
      <c r="AJ3439" s="25">
        <v>0</v>
      </c>
      <c r="AK3439" s="123">
        <v>0</v>
      </c>
      <c r="AL3439" s="25">
        <v>0</v>
      </c>
      <c r="AM3439" s="25">
        <v>0</v>
      </c>
      <c r="AN3439" s="25">
        <v>0</v>
      </c>
      <c r="AO3439" s="109"/>
      <c r="AP3439" s="25">
        <v>0</v>
      </c>
      <c r="AQ3439" s="25">
        <v>0</v>
      </c>
      <c r="AR3439" s="25">
        <v>0</v>
      </c>
      <c r="AS3439" s="25">
        <v>961.02300000000002</v>
      </c>
      <c r="AT3439" s="25">
        <v>0</v>
      </c>
      <c r="AU3439" s="25">
        <v>0</v>
      </c>
      <c r="AW3439" t="str">
        <f t="shared" si="273"/>
        <v>Lê Thu Huyền</v>
      </c>
      <c r="AX3439" s="27" t="str">
        <f t="shared" si="274"/>
        <v>Đặng Thị Dung</v>
      </c>
      <c r="AY3439" s="4" t="str">
        <f t="shared" si="275"/>
        <v>VIN+</v>
      </c>
    </row>
    <row r="3440" spans="1:51" outlineLevel="1" x14ac:dyDescent="0.25">
      <c r="A3440" s="4" t="s">
        <v>1104</v>
      </c>
      <c r="B3440" s="4" t="s">
        <v>797</v>
      </c>
      <c r="C3440" s="4" t="s">
        <v>5054</v>
      </c>
      <c r="D3440" s="32" t="s">
        <v>5225</v>
      </c>
      <c r="E3440" s="32" t="s">
        <v>5226</v>
      </c>
      <c r="F3440" s="11" t="s">
        <v>710</v>
      </c>
      <c r="G3440" s="35">
        <v>5137150</v>
      </c>
      <c r="H3440" s="35" t="s">
        <v>1915</v>
      </c>
      <c r="I3440" s="4"/>
      <c r="J3440" s="4"/>
      <c r="K3440" s="4"/>
      <c r="L3440" s="4"/>
      <c r="M3440" s="33"/>
      <c r="N3440" s="38"/>
      <c r="O3440" s="33"/>
      <c r="P3440" s="244">
        <f t="shared" si="272"/>
        <v>657.52600000000007</v>
      </c>
      <c r="Q3440" s="25"/>
      <c r="R3440" s="25"/>
      <c r="S3440" s="25"/>
      <c r="T3440" s="109"/>
      <c r="U3440" s="25"/>
      <c r="V3440" s="25"/>
      <c r="W3440" s="25">
        <v>180.59800000000001</v>
      </c>
      <c r="X3440" s="25">
        <v>0</v>
      </c>
      <c r="Y3440" s="25">
        <v>0</v>
      </c>
      <c r="Z3440" s="25">
        <v>0</v>
      </c>
      <c r="AA3440" s="109"/>
      <c r="AB3440" s="25">
        <v>0</v>
      </c>
      <c r="AC3440" s="25">
        <v>0</v>
      </c>
      <c r="AD3440" s="25">
        <v>0</v>
      </c>
      <c r="AE3440" s="25">
        <v>0</v>
      </c>
      <c r="AF3440" s="25">
        <v>0</v>
      </c>
      <c r="AG3440" s="25">
        <v>0</v>
      </c>
      <c r="AH3440" s="109"/>
      <c r="AI3440" s="25">
        <v>0</v>
      </c>
      <c r="AJ3440" s="25">
        <v>0</v>
      </c>
      <c r="AK3440" s="123">
        <v>0</v>
      </c>
      <c r="AL3440" s="25">
        <v>0</v>
      </c>
      <c r="AM3440" s="25">
        <v>0</v>
      </c>
      <c r="AN3440" s="25">
        <v>476.928</v>
      </c>
      <c r="AO3440" s="109"/>
      <c r="AP3440" s="25">
        <v>0</v>
      </c>
      <c r="AQ3440" s="25">
        <v>0</v>
      </c>
      <c r="AR3440" s="25">
        <v>0</v>
      </c>
      <c r="AS3440" s="25">
        <v>0</v>
      </c>
      <c r="AT3440" s="25">
        <v>0</v>
      </c>
      <c r="AU3440" s="25">
        <v>0</v>
      </c>
      <c r="AW3440" t="str">
        <f t="shared" si="273"/>
        <v>Lê Thu Huyền</v>
      </c>
      <c r="AX3440" s="27" t="str">
        <f t="shared" si="274"/>
        <v>Đặng Thị Dung</v>
      </c>
      <c r="AY3440" s="4" t="str">
        <f t="shared" si="275"/>
        <v>VIN+</v>
      </c>
    </row>
    <row r="3441" spans="1:51" outlineLevel="1" x14ac:dyDescent="0.25">
      <c r="A3441" s="4" t="s">
        <v>1104</v>
      </c>
      <c r="B3441" s="4" t="s">
        <v>797</v>
      </c>
      <c r="C3441" s="4" t="s">
        <v>5054</v>
      </c>
      <c r="D3441" s="32" t="s">
        <v>5225</v>
      </c>
      <c r="E3441" s="32" t="s">
        <v>5226</v>
      </c>
      <c r="F3441" s="11" t="s">
        <v>710</v>
      </c>
      <c r="G3441" s="35">
        <v>5133590</v>
      </c>
      <c r="H3441" s="35" t="s">
        <v>1916</v>
      </c>
      <c r="I3441" s="4"/>
      <c r="J3441" s="4"/>
      <c r="K3441" s="4"/>
      <c r="L3441" s="4"/>
      <c r="M3441" s="33"/>
      <c r="N3441" s="38"/>
      <c r="O3441" s="33"/>
      <c r="P3441" s="244">
        <f t="shared" si="272"/>
        <v>484.09500000000003</v>
      </c>
      <c r="Q3441" s="25"/>
      <c r="R3441" s="25"/>
      <c r="S3441" s="25"/>
      <c r="T3441" s="109"/>
      <c r="U3441" s="25"/>
      <c r="V3441" s="25"/>
      <c r="W3441" s="25">
        <v>180.59800000000001</v>
      </c>
      <c r="X3441" s="25">
        <v>0</v>
      </c>
      <c r="Y3441" s="25">
        <v>0</v>
      </c>
      <c r="Z3441" s="25">
        <v>0</v>
      </c>
      <c r="AA3441" s="109"/>
      <c r="AB3441" s="25">
        <v>0</v>
      </c>
      <c r="AC3441" s="25">
        <v>0</v>
      </c>
      <c r="AD3441" s="25">
        <v>0</v>
      </c>
      <c r="AE3441" s="25">
        <v>303.49700000000001</v>
      </c>
      <c r="AF3441" s="25">
        <v>0</v>
      </c>
      <c r="AG3441" s="25">
        <v>0</v>
      </c>
      <c r="AH3441" s="109"/>
      <c r="AI3441" s="25">
        <v>0</v>
      </c>
      <c r="AJ3441" s="25">
        <v>0</v>
      </c>
      <c r="AK3441" s="123">
        <v>0</v>
      </c>
      <c r="AL3441" s="25">
        <v>0</v>
      </c>
      <c r="AM3441" s="25">
        <v>0</v>
      </c>
      <c r="AN3441" s="25">
        <v>0</v>
      </c>
      <c r="AO3441" s="109"/>
      <c r="AP3441" s="25">
        <v>0</v>
      </c>
      <c r="AQ3441" s="25">
        <v>0</v>
      </c>
      <c r="AR3441" s="25">
        <v>0</v>
      </c>
      <c r="AS3441" s="25">
        <v>0</v>
      </c>
      <c r="AT3441" s="25">
        <v>0</v>
      </c>
      <c r="AU3441" s="25">
        <v>0</v>
      </c>
      <c r="AW3441" t="str">
        <f t="shared" si="273"/>
        <v>Lê Thu Huyền</v>
      </c>
      <c r="AX3441" s="27" t="str">
        <f t="shared" si="274"/>
        <v>Đặng Thị Dung</v>
      </c>
      <c r="AY3441" s="4" t="str">
        <f t="shared" si="275"/>
        <v>VIN+</v>
      </c>
    </row>
    <row r="3442" spans="1:51" outlineLevel="1" x14ac:dyDescent="0.25">
      <c r="A3442" s="4" t="s">
        <v>1104</v>
      </c>
      <c r="B3442" s="4" t="s">
        <v>797</v>
      </c>
      <c r="C3442" s="4" t="s">
        <v>5054</v>
      </c>
      <c r="D3442" s="32" t="s">
        <v>5225</v>
      </c>
      <c r="E3442" s="32" t="s">
        <v>5226</v>
      </c>
      <c r="F3442" s="11" t="s">
        <v>710</v>
      </c>
      <c r="G3442" s="35">
        <v>5292163</v>
      </c>
      <c r="H3442" s="35" t="s">
        <v>1917</v>
      </c>
      <c r="I3442" s="4"/>
      <c r="J3442" s="4"/>
      <c r="K3442" s="4"/>
      <c r="L3442" s="4"/>
      <c r="M3442" s="33"/>
      <c r="N3442" s="38"/>
      <c r="O3442" s="33"/>
      <c r="P3442" s="244">
        <f t="shared" si="272"/>
        <v>0</v>
      </c>
      <c r="Q3442" s="25"/>
      <c r="R3442" s="25"/>
      <c r="S3442" s="25"/>
      <c r="T3442" s="109"/>
      <c r="U3442" s="25"/>
      <c r="V3442" s="25"/>
      <c r="W3442" s="25"/>
      <c r="X3442" s="25">
        <v>0</v>
      </c>
      <c r="Y3442" s="25">
        <v>0</v>
      </c>
      <c r="Z3442" s="25">
        <v>0</v>
      </c>
      <c r="AA3442" s="109"/>
      <c r="AB3442" s="25">
        <v>0</v>
      </c>
      <c r="AC3442" s="25">
        <v>0</v>
      </c>
      <c r="AD3442" s="25">
        <v>0</v>
      </c>
      <c r="AE3442" s="25">
        <v>0</v>
      </c>
      <c r="AF3442" s="25">
        <v>0</v>
      </c>
      <c r="AG3442" s="25">
        <v>0</v>
      </c>
      <c r="AH3442" s="109"/>
      <c r="AI3442" s="25">
        <v>0</v>
      </c>
      <c r="AJ3442" s="25">
        <v>0</v>
      </c>
      <c r="AK3442" s="123">
        <v>0</v>
      </c>
      <c r="AL3442" s="25">
        <v>0</v>
      </c>
      <c r="AM3442" s="25">
        <v>0</v>
      </c>
      <c r="AN3442" s="25">
        <v>0</v>
      </c>
      <c r="AO3442" s="109"/>
      <c r="AP3442" s="25">
        <v>0</v>
      </c>
      <c r="AQ3442" s="25">
        <v>0</v>
      </c>
      <c r="AR3442" s="25">
        <v>0</v>
      </c>
      <c r="AS3442" s="25">
        <v>0</v>
      </c>
      <c r="AT3442" s="25">
        <v>0</v>
      </c>
      <c r="AU3442" s="25">
        <v>0</v>
      </c>
      <c r="AW3442" t="str">
        <f t="shared" si="273"/>
        <v>Lê Thu Huyền</v>
      </c>
      <c r="AX3442" s="27" t="str">
        <f t="shared" si="274"/>
        <v>Đặng Thị Dung</v>
      </c>
      <c r="AY3442" s="4" t="str">
        <f t="shared" si="275"/>
        <v>VIN+</v>
      </c>
    </row>
    <row r="3443" spans="1:51" outlineLevel="1" x14ac:dyDescent="0.25">
      <c r="A3443" s="4" t="s">
        <v>1104</v>
      </c>
      <c r="B3443" s="4" t="s">
        <v>797</v>
      </c>
      <c r="C3443" s="4" t="s">
        <v>5054</v>
      </c>
      <c r="D3443" s="32" t="s">
        <v>5225</v>
      </c>
      <c r="E3443" s="32" t="s">
        <v>5226</v>
      </c>
      <c r="F3443" s="11" t="s">
        <v>710</v>
      </c>
      <c r="G3443" s="35">
        <v>5294905</v>
      </c>
      <c r="H3443" s="35" t="s">
        <v>1918</v>
      </c>
      <c r="I3443" s="4"/>
      <c r="J3443" s="4"/>
      <c r="K3443" s="4"/>
      <c r="L3443" s="4"/>
      <c r="M3443" s="33"/>
      <c r="N3443" s="38"/>
      <c r="O3443" s="33"/>
      <c r="P3443" s="244">
        <f t="shared" si="272"/>
        <v>476.928</v>
      </c>
      <c r="Q3443" s="25"/>
      <c r="R3443" s="25"/>
      <c r="S3443" s="25"/>
      <c r="T3443" s="109"/>
      <c r="U3443" s="25"/>
      <c r="V3443" s="25"/>
      <c r="W3443" s="25"/>
      <c r="X3443" s="25">
        <v>0</v>
      </c>
      <c r="Y3443" s="25">
        <v>0</v>
      </c>
      <c r="Z3443" s="25">
        <v>0</v>
      </c>
      <c r="AA3443" s="109"/>
      <c r="AB3443" s="25">
        <v>0</v>
      </c>
      <c r="AC3443" s="25">
        <v>0</v>
      </c>
      <c r="AD3443" s="25">
        <v>0</v>
      </c>
      <c r="AE3443" s="25">
        <v>476.928</v>
      </c>
      <c r="AF3443" s="25">
        <v>0</v>
      </c>
      <c r="AG3443" s="25">
        <v>0</v>
      </c>
      <c r="AH3443" s="109"/>
      <c r="AI3443" s="25">
        <v>0</v>
      </c>
      <c r="AJ3443" s="25">
        <v>0</v>
      </c>
      <c r="AK3443" s="123">
        <v>0</v>
      </c>
      <c r="AL3443" s="25">
        <v>0</v>
      </c>
      <c r="AM3443" s="25">
        <v>0</v>
      </c>
      <c r="AN3443" s="25">
        <v>0</v>
      </c>
      <c r="AO3443" s="109"/>
      <c r="AP3443" s="25">
        <v>0</v>
      </c>
      <c r="AQ3443" s="25">
        <v>0</v>
      </c>
      <c r="AR3443" s="25">
        <v>0</v>
      </c>
      <c r="AS3443" s="25">
        <v>0</v>
      </c>
      <c r="AT3443" s="25">
        <v>0</v>
      </c>
      <c r="AU3443" s="25">
        <v>0</v>
      </c>
      <c r="AW3443" t="str">
        <f t="shared" si="273"/>
        <v>Lê Thu Huyền</v>
      </c>
      <c r="AX3443" s="27" t="str">
        <f t="shared" si="274"/>
        <v>Đặng Thị Dung</v>
      </c>
      <c r="AY3443" s="4" t="str">
        <f t="shared" si="275"/>
        <v>VIN+</v>
      </c>
    </row>
    <row r="3444" spans="1:51" outlineLevel="1" x14ac:dyDescent="0.25">
      <c r="A3444" s="4" t="s">
        <v>1104</v>
      </c>
      <c r="B3444" s="4" t="s">
        <v>797</v>
      </c>
      <c r="C3444" s="4" t="s">
        <v>5054</v>
      </c>
      <c r="D3444" s="32" t="s">
        <v>5225</v>
      </c>
      <c r="E3444" s="32" t="s">
        <v>5226</v>
      </c>
      <c r="F3444" s="11" t="s">
        <v>710</v>
      </c>
      <c r="G3444" s="35">
        <v>5132508</v>
      </c>
      <c r="H3444" s="35" t="s">
        <v>1919</v>
      </c>
      <c r="I3444" s="4"/>
      <c r="J3444" s="4"/>
      <c r="K3444" s="4"/>
      <c r="L3444" s="4"/>
      <c r="M3444" s="33"/>
      <c r="N3444" s="38"/>
      <c r="O3444" s="33"/>
      <c r="P3444" s="244">
        <f t="shared" si="272"/>
        <v>180.59800000000001</v>
      </c>
      <c r="Q3444" s="25"/>
      <c r="R3444" s="25"/>
      <c r="S3444" s="25"/>
      <c r="T3444" s="109"/>
      <c r="U3444" s="25"/>
      <c r="V3444" s="25"/>
      <c r="W3444" s="25">
        <v>180.59800000000001</v>
      </c>
      <c r="X3444" s="25">
        <v>0</v>
      </c>
      <c r="Y3444" s="25">
        <v>0</v>
      </c>
      <c r="Z3444" s="25">
        <v>0</v>
      </c>
      <c r="AA3444" s="109"/>
      <c r="AB3444" s="25">
        <v>0</v>
      </c>
      <c r="AC3444" s="25">
        <v>0</v>
      </c>
      <c r="AD3444" s="25">
        <v>0</v>
      </c>
      <c r="AE3444" s="25">
        <v>0</v>
      </c>
      <c r="AF3444" s="25">
        <v>0</v>
      </c>
      <c r="AG3444" s="25">
        <v>0</v>
      </c>
      <c r="AH3444" s="109"/>
      <c r="AI3444" s="25">
        <v>0</v>
      </c>
      <c r="AJ3444" s="25">
        <v>0</v>
      </c>
      <c r="AK3444" s="123">
        <v>0</v>
      </c>
      <c r="AL3444" s="25">
        <v>0</v>
      </c>
      <c r="AM3444" s="25">
        <v>0</v>
      </c>
      <c r="AN3444" s="25">
        <v>0</v>
      </c>
      <c r="AO3444" s="109"/>
      <c r="AP3444" s="25">
        <v>0</v>
      </c>
      <c r="AQ3444" s="25">
        <v>0</v>
      </c>
      <c r="AR3444" s="25">
        <v>0</v>
      </c>
      <c r="AS3444" s="25">
        <v>0</v>
      </c>
      <c r="AT3444" s="25">
        <v>0</v>
      </c>
      <c r="AU3444" s="25">
        <v>0</v>
      </c>
      <c r="AW3444" t="str">
        <f t="shared" si="273"/>
        <v>Lê Thu Huyền</v>
      </c>
      <c r="AX3444" s="27" t="str">
        <f t="shared" si="274"/>
        <v>Đặng Thị Dung</v>
      </c>
      <c r="AY3444" s="4" t="str">
        <f t="shared" si="275"/>
        <v>VIN+</v>
      </c>
    </row>
    <row r="3445" spans="1:51" outlineLevel="1" x14ac:dyDescent="0.25">
      <c r="A3445" s="4" t="s">
        <v>1104</v>
      </c>
      <c r="B3445" s="4" t="s">
        <v>797</v>
      </c>
      <c r="C3445" s="4" t="s">
        <v>5054</v>
      </c>
      <c r="D3445" s="32" t="s">
        <v>5225</v>
      </c>
      <c r="E3445" s="32" t="s">
        <v>5226</v>
      </c>
      <c r="F3445" s="11" t="s">
        <v>710</v>
      </c>
      <c r="G3445" s="35">
        <v>5134357</v>
      </c>
      <c r="H3445" s="35" t="s">
        <v>1920</v>
      </c>
      <c r="I3445" s="4"/>
      <c r="J3445" s="4"/>
      <c r="K3445" s="4"/>
      <c r="L3445" s="4"/>
      <c r="M3445" s="33"/>
      <c r="N3445" s="38"/>
      <c r="O3445" s="33"/>
      <c r="P3445" s="244">
        <f t="shared" si="272"/>
        <v>780.42499999999995</v>
      </c>
      <c r="Q3445" s="25"/>
      <c r="R3445" s="25"/>
      <c r="S3445" s="25"/>
      <c r="T3445" s="109"/>
      <c r="U3445" s="25"/>
      <c r="V3445" s="25"/>
      <c r="W3445" s="25"/>
      <c r="X3445" s="25">
        <v>0</v>
      </c>
      <c r="Y3445" s="25">
        <v>0</v>
      </c>
      <c r="Z3445" s="25">
        <v>0</v>
      </c>
      <c r="AA3445" s="109"/>
      <c r="AB3445" s="25">
        <v>0</v>
      </c>
      <c r="AC3445" s="25">
        <v>0</v>
      </c>
      <c r="AD3445" s="25">
        <v>0</v>
      </c>
      <c r="AE3445" s="25">
        <v>0</v>
      </c>
      <c r="AF3445" s="25">
        <v>780.42499999999995</v>
      </c>
      <c r="AG3445" s="25">
        <v>0</v>
      </c>
      <c r="AH3445" s="109"/>
      <c r="AI3445" s="25">
        <v>0</v>
      </c>
      <c r="AJ3445" s="25">
        <v>0</v>
      </c>
      <c r="AK3445" s="123">
        <v>0</v>
      </c>
      <c r="AL3445" s="25">
        <v>0</v>
      </c>
      <c r="AM3445" s="25">
        <v>0</v>
      </c>
      <c r="AN3445" s="25">
        <v>0</v>
      </c>
      <c r="AO3445" s="109"/>
      <c r="AP3445" s="25">
        <v>0</v>
      </c>
      <c r="AQ3445" s="25">
        <v>0</v>
      </c>
      <c r="AR3445" s="25">
        <v>0</v>
      </c>
      <c r="AS3445" s="25">
        <v>0</v>
      </c>
      <c r="AT3445" s="25">
        <v>0</v>
      </c>
      <c r="AU3445" s="25">
        <v>0</v>
      </c>
      <c r="AW3445" t="str">
        <f t="shared" si="273"/>
        <v>Lê Thu Huyền</v>
      </c>
      <c r="AX3445" s="27" t="str">
        <f t="shared" si="274"/>
        <v>Đặng Thị Dung</v>
      </c>
      <c r="AY3445" s="4" t="str">
        <f t="shared" si="275"/>
        <v>VIN+</v>
      </c>
    </row>
    <row r="3446" spans="1:51" outlineLevel="1" x14ac:dyDescent="0.25">
      <c r="A3446" s="4" t="s">
        <v>1104</v>
      </c>
      <c r="B3446" s="4" t="s">
        <v>797</v>
      </c>
      <c r="C3446" s="4" t="s">
        <v>5054</v>
      </c>
      <c r="D3446" s="32" t="s">
        <v>5225</v>
      </c>
      <c r="E3446" s="32" t="s">
        <v>5226</v>
      </c>
      <c r="F3446" s="11" t="s">
        <v>710</v>
      </c>
      <c r="G3446" s="35">
        <v>5338399</v>
      </c>
      <c r="H3446" s="35" t="s">
        <v>1921</v>
      </c>
      <c r="I3446" s="4"/>
      <c r="J3446" s="4"/>
      <c r="K3446" s="4"/>
      <c r="L3446" s="4"/>
      <c r="M3446" s="33"/>
      <c r="N3446" s="38"/>
      <c r="O3446" s="33"/>
      <c r="P3446" s="244">
        <f t="shared" si="272"/>
        <v>419.06200000000001</v>
      </c>
      <c r="Q3446" s="25"/>
      <c r="R3446" s="25"/>
      <c r="S3446" s="25"/>
      <c r="T3446" s="109"/>
      <c r="U3446" s="25"/>
      <c r="V3446" s="25"/>
      <c r="W3446" s="25">
        <v>180.59800000000001</v>
      </c>
      <c r="X3446" s="25">
        <v>0</v>
      </c>
      <c r="Y3446" s="25">
        <v>0</v>
      </c>
      <c r="Z3446" s="25">
        <v>0</v>
      </c>
      <c r="AA3446" s="109"/>
      <c r="AB3446" s="25">
        <v>0</v>
      </c>
      <c r="AC3446" s="25">
        <v>0</v>
      </c>
      <c r="AD3446" s="25">
        <v>0</v>
      </c>
      <c r="AE3446" s="25">
        <v>0</v>
      </c>
      <c r="AF3446" s="25">
        <v>0</v>
      </c>
      <c r="AG3446" s="25">
        <v>0</v>
      </c>
      <c r="AH3446" s="109"/>
      <c r="AI3446" s="25">
        <v>0</v>
      </c>
      <c r="AJ3446" s="25">
        <v>0</v>
      </c>
      <c r="AK3446" s="123">
        <v>0</v>
      </c>
      <c r="AL3446" s="25">
        <v>0</v>
      </c>
      <c r="AM3446" s="25">
        <v>0</v>
      </c>
      <c r="AN3446" s="25">
        <v>0</v>
      </c>
      <c r="AO3446" s="109"/>
      <c r="AP3446" s="25">
        <v>238.464</v>
      </c>
      <c r="AQ3446" s="25">
        <v>0</v>
      </c>
      <c r="AR3446" s="25">
        <v>0</v>
      </c>
      <c r="AS3446" s="25">
        <v>0</v>
      </c>
      <c r="AT3446" s="25">
        <v>0</v>
      </c>
      <c r="AU3446" s="25">
        <v>0</v>
      </c>
      <c r="AW3446" t="str">
        <f t="shared" si="273"/>
        <v>Lê Thu Huyền</v>
      </c>
      <c r="AX3446" s="27" t="str">
        <f t="shared" si="274"/>
        <v>Đặng Thị Dung</v>
      </c>
      <c r="AY3446" s="4" t="str">
        <f t="shared" si="275"/>
        <v>VIN+</v>
      </c>
    </row>
    <row r="3447" spans="1:51" outlineLevel="1" x14ac:dyDescent="0.25">
      <c r="A3447" s="4" t="s">
        <v>1104</v>
      </c>
      <c r="B3447" s="4" t="s">
        <v>797</v>
      </c>
      <c r="C3447" s="4" t="s">
        <v>5054</v>
      </c>
      <c r="D3447" s="32" t="s">
        <v>5225</v>
      </c>
      <c r="E3447" s="32" t="s">
        <v>5226</v>
      </c>
      <c r="F3447" s="11" t="s">
        <v>710</v>
      </c>
      <c r="G3447" s="35">
        <v>5338403</v>
      </c>
      <c r="H3447" s="35" t="s">
        <v>1922</v>
      </c>
      <c r="I3447" s="4"/>
      <c r="J3447" s="4"/>
      <c r="K3447" s="4"/>
      <c r="L3447" s="4"/>
      <c r="M3447" s="33"/>
      <c r="N3447" s="38"/>
      <c r="O3447" s="33"/>
      <c r="P3447" s="244">
        <f t="shared" si="272"/>
        <v>359.05700000000002</v>
      </c>
      <c r="Q3447" s="25"/>
      <c r="R3447" s="25"/>
      <c r="S3447" s="25"/>
      <c r="T3447" s="109"/>
      <c r="U3447" s="25"/>
      <c r="V3447" s="25"/>
      <c r="W3447" s="25">
        <v>359.05700000000002</v>
      </c>
      <c r="X3447" s="25">
        <v>0</v>
      </c>
      <c r="Y3447" s="25">
        <v>0</v>
      </c>
      <c r="Z3447" s="25">
        <v>0</v>
      </c>
      <c r="AA3447" s="109"/>
      <c r="AB3447" s="25">
        <v>0</v>
      </c>
      <c r="AC3447" s="25">
        <v>0</v>
      </c>
      <c r="AD3447" s="25">
        <v>0</v>
      </c>
      <c r="AE3447" s="25">
        <v>0</v>
      </c>
      <c r="AF3447" s="25">
        <v>0</v>
      </c>
      <c r="AG3447" s="25">
        <v>0</v>
      </c>
      <c r="AH3447" s="109"/>
      <c r="AI3447" s="25">
        <v>0</v>
      </c>
      <c r="AJ3447" s="25">
        <v>0</v>
      </c>
      <c r="AK3447" s="123">
        <v>0</v>
      </c>
      <c r="AL3447" s="25">
        <v>0</v>
      </c>
      <c r="AM3447" s="25">
        <v>0</v>
      </c>
      <c r="AN3447" s="25">
        <v>0</v>
      </c>
      <c r="AO3447" s="109"/>
      <c r="AP3447" s="25">
        <v>0</v>
      </c>
      <c r="AQ3447" s="25">
        <v>0</v>
      </c>
      <c r="AR3447" s="25">
        <v>0</v>
      </c>
      <c r="AS3447" s="25">
        <v>0</v>
      </c>
      <c r="AT3447" s="25">
        <v>0</v>
      </c>
      <c r="AU3447" s="25">
        <v>0</v>
      </c>
      <c r="AW3447" t="str">
        <f t="shared" si="273"/>
        <v>Lê Thu Huyền</v>
      </c>
      <c r="AX3447" s="27" t="str">
        <f t="shared" si="274"/>
        <v>Đặng Thị Dung</v>
      </c>
      <c r="AY3447" s="4" t="str">
        <f t="shared" si="275"/>
        <v>VIN+</v>
      </c>
    </row>
    <row r="3448" spans="1:51" outlineLevel="1" x14ac:dyDescent="0.25">
      <c r="A3448" s="4" t="s">
        <v>1104</v>
      </c>
      <c r="B3448" s="4" t="s">
        <v>797</v>
      </c>
      <c r="C3448" s="4" t="s">
        <v>5054</v>
      </c>
      <c r="D3448" s="32" t="s">
        <v>5225</v>
      </c>
      <c r="E3448" s="32" t="s">
        <v>5226</v>
      </c>
      <c r="F3448" s="11" t="s">
        <v>710</v>
      </c>
      <c r="G3448" s="35">
        <v>5130427</v>
      </c>
      <c r="H3448" s="35" t="s">
        <v>1923</v>
      </c>
      <c r="I3448" s="4"/>
      <c r="J3448" s="4"/>
      <c r="K3448" s="4"/>
      <c r="L3448" s="4"/>
      <c r="M3448" s="33"/>
      <c r="N3448" s="38"/>
      <c r="O3448" s="33"/>
      <c r="P3448" s="244">
        <f t="shared" si="272"/>
        <v>1081.616</v>
      </c>
      <c r="Q3448" s="25"/>
      <c r="R3448" s="25"/>
      <c r="S3448" s="25"/>
      <c r="T3448" s="109"/>
      <c r="U3448" s="25"/>
      <c r="V3448" s="25"/>
      <c r="W3448" s="25">
        <v>484.09500000000003</v>
      </c>
      <c r="X3448" s="25">
        <v>0</v>
      </c>
      <c r="Y3448" s="25">
        <v>0</v>
      </c>
      <c r="Z3448" s="25">
        <v>0</v>
      </c>
      <c r="AA3448" s="109"/>
      <c r="AB3448" s="25">
        <v>0</v>
      </c>
      <c r="AC3448" s="25">
        <v>0</v>
      </c>
      <c r="AD3448" s="25">
        <v>0</v>
      </c>
      <c r="AE3448" s="25">
        <v>0</v>
      </c>
      <c r="AF3448" s="25">
        <v>597.52099999999996</v>
      </c>
      <c r="AG3448" s="25">
        <v>0</v>
      </c>
      <c r="AH3448" s="109"/>
      <c r="AI3448" s="25">
        <v>0</v>
      </c>
      <c r="AJ3448" s="25">
        <v>0</v>
      </c>
      <c r="AK3448" s="123">
        <v>0</v>
      </c>
      <c r="AL3448" s="25">
        <v>0</v>
      </c>
      <c r="AM3448" s="25">
        <v>0</v>
      </c>
      <c r="AN3448" s="25">
        <v>0</v>
      </c>
      <c r="AO3448" s="109"/>
      <c r="AP3448" s="25">
        <v>0</v>
      </c>
      <c r="AQ3448" s="25">
        <v>0</v>
      </c>
      <c r="AR3448" s="25">
        <v>0</v>
      </c>
      <c r="AS3448" s="25">
        <v>0</v>
      </c>
      <c r="AT3448" s="25">
        <v>0</v>
      </c>
      <c r="AU3448" s="25">
        <v>0</v>
      </c>
      <c r="AW3448" t="str">
        <f t="shared" si="273"/>
        <v>Lê Thu Huyền</v>
      </c>
      <c r="AX3448" s="27" t="str">
        <f t="shared" si="274"/>
        <v>Đặng Thị Dung</v>
      </c>
      <c r="AY3448" s="4" t="str">
        <f t="shared" si="275"/>
        <v>VIN+</v>
      </c>
    </row>
    <row r="3449" spans="1:51" outlineLevel="1" x14ac:dyDescent="0.25">
      <c r="A3449" s="4" t="s">
        <v>1104</v>
      </c>
      <c r="B3449" s="4" t="s">
        <v>797</v>
      </c>
      <c r="C3449" s="4" t="s">
        <v>5054</v>
      </c>
      <c r="D3449" s="32" t="s">
        <v>5225</v>
      </c>
      <c r="E3449" s="32" t="s">
        <v>5226</v>
      </c>
      <c r="F3449" s="11" t="s">
        <v>710</v>
      </c>
      <c r="G3449" s="35">
        <v>5336474</v>
      </c>
      <c r="H3449" s="35" t="s">
        <v>1924</v>
      </c>
      <c r="I3449" s="4"/>
      <c r="J3449" s="4"/>
      <c r="K3449" s="4"/>
      <c r="L3449" s="4"/>
      <c r="M3449" s="33"/>
      <c r="N3449" s="38"/>
      <c r="O3449" s="33"/>
      <c r="P3449" s="244">
        <f t="shared" si="272"/>
        <v>2035.4720000000002</v>
      </c>
      <c r="Q3449" s="25"/>
      <c r="R3449" s="25"/>
      <c r="S3449" s="25"/>
      <c r="T3449" s="109"/>
      <c r="U3449" s="25"/>
      <c r="V3449" s="25"/>
      <c r="W3449" s="25">
        <v>180.59800000000001</v>
      </c>
      <c r="X3449" s="25">
        <v>0</v>
      </c>
      <c r="Y3449" s="25">
        <v>0</v>
      </c>
      <c r="Z3449" s="25">
        <v>0</v>
      </c>
      <c r="AA3449" s="109"/>
      <c r="AB3449" s="25">
        <v>0</v>
      </c>
      <c r="AC3449" s="25">
        <v>0</v>
      </c>
      <c r="AD3449" s="25">
        <v>0</v>
      </c>
      <c r="AE3449" s="25">
        <v>0</v>
      </c>
      <c r="AF3449" s="25">
        <v>835.98500000000001</v>
      </c>
      <c r="AG3449" s="25">
        <v>0</v>
      </c>
      <c r="AH3449" s="109"/>
      <c r="AI3449" s="25">
        <v>0</v>
      </c>
      <c r="AJ3449" s="25">
        <v>0</v>
      </c>
      <c r="AK3449" s="123">
        <v>0</v>
      </c>
      <c r="AL3449" s="25">
        <v>0</v>
      </c>
      <c r="AM3449" s="25">
        <v>0</v>
      </c>
      <c r="AN3449" s="25">
        <v>0</v>
      </c>
      <c r="AO3449" s="109"/>
      <c r="AP3449" s="25">
        <v>0</v>
      </c>
      <c r="AQ3449" s="25">
        <v>0</v>
      </c>
      <c r="AR3449" s="25">
        <v>1018.889</v>
      </c>
      <c r="AS3449" s="25">
        <v>0</v>
      </c>
      <c r="AT3449" s="25">
        <v>0</v>
      </c>
      <c r="AU3449" s="25">
        <v>0</v>
      </c>
      <c r="AW3449" t="str">
        <f t="shared" si="273"/>
        <v>Lê Thu Huyền</v>
      </c>
      <c r="AX3449" s="27" t="str">
        <f t="shared" si="274"/>
        <v>Đặng Thị Dung</v>
      </c>
      <c r="AY3449" s="4" t="str">
        <f t="shared" si="275"/>
        <v>VIN+</v>
      </c>
    </row>
    <row r="3450" spans="1:51" outlineLevel="1" x14ac:dyDescent="0.25">
      <c r="A3450" s="4" t="s">
        <v>1104</v>
      </c>
      <c r="B3450" s="4" t="s">
        <v>797</v>
      </c>
      <c r="C3450" s="4" t="s">
        <v>5054</v>
      </c>
      <c r="D3450" s="32" t="s">
        <v>5225</v>
      </c>
      <c r="E3450" s="32" t="s">
        <v>5226</v>
      </c>
      <c r="F3450" s="11" t="s">
        <v>710</v>
      </c>
      <c r="G3450" s="35">
        <v>5299360</v>
      </c>
      <c r="H3450" s="35" t="s">
        <v>2079</v>
      </c>
      <c r="I3450" s="4"/>
      <c r="J3450" s="4"/>
      <c r="K3450" s="4"/>
      <c r="L3450" s="4"/>
      <c r="M3450" s="33"/>
      <c r="N3450" s="38"/>
      <c r="O3450" s="33"/>
      <c r="P3450" s="244">
        <f t="shared" si="272"/>
        <v>2220.7620000000002</v>
      </c>
      <c r="Q3450" s="25"/>
      <c r="R3450" s="25"/>
      <c r="S3450" s="25"/>
      <c r="T3450" s="109"/>
      <c r="U3450" s="25"/>
      <c r="V3450" s="25"/>
      <c r="W3450" s="25">
        <v>180.59800000000001</v>
      </c>
      <c r="X3450" s="25">
        <v>718.11400000000003</v>
      </c>
      <c r="Y3450" s="25">
        <v>0</v>
      </c>
      <c r="Z3450" s="25">
        <v>0</v>
      </c>
      <c r="AA3450" s="109"/>
      <c r="AB3450" s="25">
        <v>0</v>
      </c>
      <c r="AC3450" s="25">
        <v>0</v>
      </c>
      <c r="AD3450" s="25">
        <v>0</v>
      </c>
      <c r="AE3450" s="25">
        <v>1083.586</v>
      </c>
      <c r="AF3450" s="25">
        <v>0</v>
      </c>
      <c r="AG3450" s="25">
        <v>0</v>
      </c>
      <c r="AH3450" s="109"/>
      <c r="AI3450" s="25">
        <v>0</v>
      </c>
      <c r="AJ3450" s="25">
        <v>0</v>
      </c>
      <c r="AK3450" s="123">
        <v>0</v>
      </c>
      <c r="AL3450" s="25">
        <v>238.464</v>
      </c>
      <c r="AM3450" s="25">
        <v>0</v>
      </c>
      <c r="AN3450" s="25">
        <v>0</v>
      </c>
      <c r="AO3450" s="109"/>
      <c r="AP3450" s="25">
        <v>0</v>
      </c>
      <c r="AQ3450" s="25">
        <v>0</v>
      </c>
      <c r="AR3450" s="25">
        <v>0</v>
      </c>
      <c r="AS3450" s="25">
        <v>0</v>
      </c>
      <c r="AT3450" s="25">
        <v>0</v>
      </c>
      <c r="AU3450" s="25">
        <v>0</v>
      </c>
      <c r="AW3450" t="str">
        <f t="shared" si="273"/>
        <v>Lê Thu Huyền</v>
      </c>
      <c r="AX3450" s="27" t="str">
        <f t="shared" si="274"/>
        <v>Đặng Thị Dung</v>
      </c>
      <c r="AY3450" s="4" t="str">
        <f t="shared" si="275"/>
        <v>VIN+</v>
      </c>
    </row>
    <row r="3451" spans="1:51" outlineLevel="1" x14ac:dyDescent="0.25">
      <c r="A3451" s="4" t="s">
        <v>1104</v>
      </c>
      <c r="B3451" s="4" t="s">
        <v>797</v>
      </c>
      <c r="C3451" s="4" t="s">
        <v>5054</v>
      </c>
      <c r="D3451" s="32" t="s">
        <v>5225</v>
      </c>
      <c r="E3451" s="32" t="s">
        <v>5226</v>
      </c>
      <c r="F3451" s="11" t="s">
        <v>710</v>
      </c>
      <c r="G3451" s="35">
        <v>5270905</v>
      </c>
      <c r="H3451" s="35" t="s">
        <v>2080</v>
      </c>
      <c r="I3451" s="4"/>
      <c r="J3451" s="4"/>
      <c r="K3451" s="4"/>
      <c r="L3451" s="4"/>
      <c r="M3451" s="33"/>
      <c r="N3451" s="38"/>
      <c r="O3451" s="33"/>
      <c r="P3451" s="244">
        <f t="shared" si="272"/>
        <v>539.65499999999997</v>
      </c>
      <c r="Q3451" s="25"/>
      <c r="R3451" s="25"/>
      <c r="S3451" s="25"/>
      <c r="T3451" s="109"/>
      <c r="U3451" s="25"/>
      <c r="V3451" s="25"/>
      <c r="W3451" s="25">
        <v>180.59800000000001</v>
      </c>
      <c r="X3451" s="25">
        <v>359.05700000000002</v>
      </c>
      <c r="Y3451" s="25">
        <v>0</v>
      </c>
      <c r="Z3451" s="25">
        <v>0</v>
      </c>
      <c r="AA3451" s="109"/>
      <c r="AB3451" s="25">
        <v>0</v>
      </c>
      <c r="AC3451" s="25">
        <v>0</v>
      </c>
      <c r="AD3451" s="25">
        <v>0</v>
      </c>
      <c r="AE3451" s="25">
        <v>0</v>
      </c>
      <c r="AF3451" s="25">
        <v>0</v>
      </c>
      <c r="AG3451" s="25">
        <v>0</v>
      </c>
      <c r="AH3451" s="109"/>
      <c r="AI3451" s="25">
        <v>0</v>
      </c>
      <c r="AJ3451" s="25">
        <v>0</v>
      </c>
      <c r="AK3451" s="123">
        <v>0</v>
      </c>
      <c r="AL3451" s="25">
        <v>0</v>
      </c>
      <c r="AM3451" s="25">
        <v>0</v>
      </c>
      <c r="AN3451" s="25">
        <v>0</v>
      </c>
      <c r="AO3451" s="109"/>
      <c r="AP3451" s="25">
        <v>0</v>
      </c>
      <c r="AQ3451" s="25">
        <v>0</v>
      </c>
      <c r="AR3451" s="25">
        <v>0</v>
      </c>
      <c r="AS3451" s="25">
        <v>0</v>
      </c>
      <c r="AT3451" s="25">
        <v>0</v>
      </c>
      <c r="AU3451" s="25">
        <v>0</v>
      </c>
      <c r="AW3451" t="str">
        <f t="shared" si="273"/>
        <v>Lê Thu Huyền</v>
      </c>
      <c r="AX3451" s="27" t="str">
        <f t="shared" si="274"/>
        <v>Đặng Thị Dung</v>
      </c>
      <c r="AY3451" s="4" t="str">
        <f t="shared" si="275"/>
        <v>VIN+</v>
      </c>
    </row>
    <row r="3452" spans="1:51" outlineLevel="1" x14ac:dyDescent="0.25">
      <c r="A3452" s="4" t="s">
        <v>1104</v>
      </c>
      <c r="B3452" s="4" t="s">
        <v>797</v>
      </c>
      <c r="C3452" s="4" t="s">
        <v>5054</v>
      </c>
      <c r="D3452" s="32" t="s">
        <v>5225</v>
      </c>
      <c r="E3452" s="32" t="s">
        <v>5226</v>
      </c>
      <c r="F3452" s="11" t="s">
        <v>710</v>
      </c>
      <c r="G3452" s="35">
        <v>5295786</v>
      </c>
      <c r="H3452" s="35" t="s">
        <v>2081</v>
      </c>
      <c r="I3452" s="4"/>
      <c r="J3452" s="4"/>
      <c r="K3452" s="4"/>
      <c r="L3452" s="4"/>
      <c r="M3452" s="33"/>
      <c r="N3452" s="38"/>
      <c r="O3452" s="33"/>
      <c r="P3452" s="244">
        <f t="shared" si="272"/>
        <v>1442.643</v>
      </c>
      <c r="Q3452" s="25"/>
      <c r="R3452" s="25"/>
      <c r="S3452" s="25"/>
      <c r="T3452" s="109"/>
      <c r="U3452" s="25"/>
      <c r="V3452" s="25"/>
      <c r="W3452" s="25">
        <v>541.79300000000001</v>
      </c>
      <c r="X3452" s="25">
        <v>359.05700000000002</v>
      </c>
      <c r="Y3452" s="25">
        <v>0</v>
      </c>
      <c r="Z3452" s="25">
        <v>0</v>
      </c>
      <c r="AA3452" s="109"/>
      <c r="AB3452" s="25">
        <v>0</v>
      </c>
      <c r="AC3452" s="25">
        <v>0</v>
      </c>
      <c r="AD3452" s="25">
        <v>0</v>
      </c>
      <c r="AE3452" s="25">
        <v>180.59800000000001</v>
      </c>
      <c r="AF3452" s="25">
        <v>0</v>
      </c>
      <c r="AG3452" s="25">
        <v>0</v>
      </c>
      <c r="AH3452" s="109"/>
      <c r="AI3452" s="25">
        <v>0</v>
      </c>
      <c r="AJ3452" s="25">
        <v>0</v>
      </c>
      <c r="AK3452" s="123">
        <v>0</v>
      </c>
      <c r="AL3452" s="25">
        <v>361.19499999999999</v>
      </c>
      <c r="AM3452" s="25">
        <v>0</v>
      </c>
      <c r="AN3452" s="25">
        <v>0</v>
      </c>
      <c r="AO3452" s="109"/>
      <c r="AP3452" s="25">
        <v>0</v>
      </c>
      <c r="AQ3452" s="25">
        <v>0</v>
      </c>
      <c r="AR3452" s="25">
        <v>0</v>
      </c>
      <c r="AS3452" s="25">
        <v>0</v>
      </c>
      <c r="AT3452" s="25">
        <v>0</v>
      </c>
      <c r="AU3452" s="25">
        <v>0</v>
      </c>
      <c r="AW3452" t="str">
        <f t="shared" si="273"/>
        <v>Lê Thu Huyền</v>
      </c>
      <c r="AX3452" s="27" t="str">
        <f t="shared" si="274"/>
        <v>Đặng Thị Dung</v>
      </c>
      <c r="AY3452" s="4" t="str">
        <f t="shared" si="275"/>
        <v>VIN+</v>
      </c>
    </row>
    <row r="3453" spans="1:51" outlineLevel="1" x14ac:dyDescent="0.25">
      <c r="A3453" s="4" t="s">
        <v>1104</v>
      </c>
      <c r="B3453" s="4" t="s">
        <v>797</v>
      </c>
      <c r="C3453" s="4" t="s">
        <v>5054</v>
      </c>
      <c r="D3453" s="32" t="s">
        <v>5225</v>
      </c>
      <c r="E3453" s="32" t="s">
        <v>5226</v>
      </c>
      <c r="F3453" s="11" t="s">
        <v>710</v>
      </c>
      <c r="G3453" s="35">
        <v>5270884</v>
      </c>
      <c r="H3453" s="35" t="s">
        <v>2082</v>
      </c>
      <c r="I3453" s="4"/>
      <c r="J3453" s="4"/>
      <c r="K3453" s="4"/>
      <c r="L3453" s="4"/>
      <c r="M3453" s="33"/>
      <c r="N3453" s="38"/>
      <c r="O3453" s="33"/>
      <c r="P3453" s="244">
        <f t="shared" si="272"/>
        <v>539.65499999999997</v>
      </c>
      <c r="Q3453" s="25"/>
      <c r="R3453" s="25"/>
      <c r="S3453" s="25"/>
      <c r="T3453" s="109"/>
      <c r="U3453" s="25"/>
      <c r="V3453" s="25"/>
      <c r="W3453" s="25">
        <v>0</v>
      </c>
      <c r="X3453" s="25">
        <v>359.05700000000002</v>
      </c>
      <c r="Y3453" s="25">
        <v>0</v>
      </c>
      <c r="Z3453" s="25">
        <v>0</v>
      </c>
      <c r="AA3453" s="109"/>
      <c r="AB3453" s="25">
        <v>0</v>
      </c>
      <c r="AC3453" s="25">
        <v>0</v>
      </c>
      <c r="AD3453" s="25">
        <v>0</v>
      </c>
      <c r="AE3453" s="25">
        <v>180.59800000000001</v>
      </c>
      <c r="AF3453" s="25">
        <v>0</v>
      </c>
      <c r="AG3453" s="25">
        <v>0</v>
      </c>
      <c r="AH3453" s="109"/>
      <c r="AI3453" s="25">
        <v>0</v>
      </c>
      <c r="AJ3453" s="25">
        <v>0</v>
      </c>
      <c r="AK3453" s="123">
        <v>0</v>
      </c>
      <c r="AL3453" s="25">
        <v>0</v>
      </c>
      <c r="AM3453" s="25">
        <v>0</v>
      </c>
      <c r="AN3453" s="25">
        <v>0</v>
      </c>
      <c r="AO3453" s="109"/>
      <c r="AP3453" s="25">
        <v>0</v>
      </c>
      <c r="AQ3453" s="25">
        <v>0</v>
      </c>
      <c r="AR3453" s="25">
        <v>0</v>
      </c>
      <c r="AS3453" s="25">
        <v>0</v>
      </c>
      <c r="AT3453" s="25">
        <v>0</v>
      </c>
      <c r="AU3453" s="25">
        <v>0</v>
      </c>
      <c r="AW3453" t="str">
        <f t="shared" si="273"/>
        <v>Lê Thu Huyền</v>
      </c>
      <c r="AX3453" s="27" t="str">
        <f t="shared" si="274"/>
        <v>Đặng Thị Dung</v>
      </c>
      <c r="AY3453" s="4" t="str">
        <f t="shared" si="275"/>
        <v>VIN+</v>
      </c>
    </row>
    <row r="3454" spans="1:51" outlineLevel="1" x14ac:dyDescent="0.25">
      <c r="A3454" s="4" t="s">
        <v>1104</v>
      </c>
      <c r="B3454" s="4" t="s">
        <v>797</v>
      </c>
      <c r="C3454" s="4" t="s">
        <v>5054</v>
      </c>
      <c r="D3454" s="32" t="s">
        <v>5225</v>
      </c>
      <c r="E3454" s="32" t="s">
        <v>5226</v>
      </c>
      <c r="F3454" s="11" t="s">
        <v>710</v>
      </c>
      <c r="G3454" s="35">
        <v>5270860</v>
      </c>
      <c r="H3454" s="35" t="s">
        <v>2083</v>
      </c>
      <c r="I3454" s="4"/>
      <c r="J3454" s="4"/>
      <c r="K3454" s="4"/>
      <c r="L3454" s="4"/>
      <c r="M3454" s="33"/>
      <c r="N3454" s="38"/>
      <c r="O3454" s="33"/>
      <c r="P3454" s="244">
        <f t="shared" si="272"/>
        <v>359.05700000000002</v>
      </c>
      <c r="Q3454" s="25"/>
      <c r="R3454" s="25"/>
      <c r="S3454" s="25"/>
      <c r="T3454" s="109"/>
      <c r="U3454" s="25"/>
      <c r="V3454" s="25"/>
      <c r="W3454" s="25"/>
      <c r="X3454" s="25">
        <v>359.05700000000002</v>
      </c>
      <c r="Y3454" s="25">
        <v>0</v>
      </c>
      <c r="Z3454" s="25">
        <v>0</v>
      </c>
      <c r="AA3454" s="109"/>
      <c r="AB3454" s="25">
        <v>0</v>
      </c>
      <c r="AC3454" s="25">
        <v>0</v>
      </c>
      <c r="AD3454" s="25">
        <v>0</v>
      </c>
      <c r="AE3454" s="25">
        <v>0</v>
      </c>
      <c r="AF3454" s="25">
        <v>0</v>
      </c>
      <c r="AG3454" s="25">
        <v>0</v>
      </c>
      <c r="AH3454" s="109"/>
      <c r="AI3454" s="25">
        <v>0</v>
      </c>
      <c r="AJ3454" s="25">
        <v>0</v>
      </c>
      <c r="AK3454" s="123">
        <v>0</v>
      </c>
      <c r="AL3454" s="25">
        <v>0</v>
      </c>
      <c r="AM3454" s="25">
        <v>0</v>
      </c>
      <c r="AN3454" s="25">
        <v>0</v>
      </c>
      <c r="AO3454" s="109"/>
      <c r="AP3454" s="25">
        <v>0</v>
      </c>
      <c r="AQ3454" s="25">
        <v>0</v>
      </c>
      <c r="AR3454" s="25">
        <v>0</v>
      </c>
      <c r="AS3454" s="25">
        <v>0</v>
      </c>
      <c r="AT3454" s="25">
        <v>0</v>
      </c>
      <c r="AU3454" s="25">
        <v>0</v>
      </c>
      <c r="AW3454" t="str">
        <f t="shared" si="273"/>
        <v>Lê Thu Huyền</v>
      </c>
      <c r="AX3454" s="27" t="str">
        <f t="shared" si="274"/>
        <v>Đặng Thị Dung</v>
      </c>
      <c r="AY3454" s="4" t="str">
        <f t="shared" si="275"/>
        <v>VIN+</v>
      </c>
    </row>
    <row r="3455" spans="1:51" outlineLevel="1" x14ac:dyDescent="0.25">
      <c r="A3455" s="4" t="s">
        <v>1104</v>
      </c>
      <c r="B3455" s="4" t="s">
        <v>797</v>
      </c>
      <c r="C3455" s="4" t="s">
        <v>5054</v>
      </c>
      <c r="D3455" s="32" t="s">
        <v>5225</v>
      </c>
      <c r="E3455" s="32" t="s">
        <v>5226</v>
      </c>
      <c r="F3455" s="11" t="s">
        <v>710</v>
      </c>
      <c r="G3455" s="35">
        <v>5294611</v>
      </c>
      <c r="H3455" s="35" t="s">
        <v>2084</v>
      </c>
      <c r="I3455" s="4"/>
      <c r="J3455" s="4"/>
      <c r="K3455" s="4"/>
      <c r="L3455" s="4"/>
      <c r="M3455" s="33"/>
      <c r="N3455" s="38"/>
      <c r="O3455" s="33"/>
      <c r="P3455" s="244">
        <f t="shared" si="272"/>
        <v>476.928</v>
      </c>
      <c r="Q3455" s="25"/>
      <c r="R3455" s="25"/>
      <c r="S3455" s="25"/>
      <c r="T3455" s="109"/>
      <c r="U3455" s="25"/>
      <c r="V3455" s="25"/>
      <c r="W3455" s="25"/>
      <c r="X3455" s="25">
        <v>238.464</v>
      </c>
      <c r="Y3455" s="25">
        <v>0</v>
      </c>
      <c r="Z3455" s="25">
        <v>0</v>
      </c>
      <c r="AA3455" s="109"/>
      <c r="AB3455" s="25">
        <v>0</v>
      </c>
      <c r="AC3455" s="25">
        <v>0</v>
      </c>
      <c r="AD3455" s="25">
        <v>0</v>
      </c>
      <c r="AE3455" s="25">
        <v>0</v>
      </c>
      <c r="AF3455" s="25">
        <v>0</v>
      </c>
      <c r="AG3455" s="25">
        <v>0</v>
      </c>
      <c r="AH3455" s="109"/>
      <c r="AI3455" s="25">
        <v>0</v>
      </c>
      <c r="AJ3455" s="25">
        <v>0</v>
      </c>
      <c r="AK3455" s="123">
        <v>0</v>
      </c>
      <c r="AL3455" s="25">
        <v>238.464</v>
      </c>
      <c r="AM3455" s="25">
        <v>0</v>
      </c>
      <c r="AN3455" s="25">
        <v>0</v>
      </c>
      <c r="AO3455" s="109"/>
      <c r="AP3455" s="25">
        <v>0</v>
      </c>
      <c r="AQ3455" s="25">
        <v>0</v>
      </c>
      <c r="AR3455" s="25">
        <v>0</v>
      </c>
      <c r="AS3455" s="25">
        <v>0</v>
      </c>
      <c r="AT3455" s="25">
        <v>0</v>
      </c>
      <c r="AU3455" s="25">
        <v>0</v>
      </c>
      <c r="AW3455" t="str">
        <f t="shared" si="273"/>
        <v>Lê Thu Huyền</v>
      </c>
      <c r="AX3455" s="27" t="str">
        <f t="shared" si="274"/>
        <v>Đặng Thị Dung</v>
      </c>
      <c r="AY3455" s="4" t="str">
        <f t="shared" si="275"/>
        <v>VIN+</v>
      </c>
    </row>
    <row r="3456" spans="1:51" outlineLevel="1" x14ac:dyDescent="0.25">
      <c r="A3456" s="4" t="s">
        <v>1104</v>
      </c>
      <c r="B3456" s="4" t="s">
        <v>797</v>
      </c>
      <c r="C3456" s="4" t="s">
        <v>5054</v>
      </c>
      <c r="D3456" s="32" t="s">
        <v>5225</v>
      </c>
      <c r="E3456" s="32" t="s">
        <v>5226</v>
      </c>
      <c r="F3456" s="11" t="s">
        <v>710</v>
      </c>
      <c r="G3456" s="35">
        <v>5300178</v>
      </c>
      <c r="H3456" s="35" t="s">
        <v>2101</v>
      </c>
      <c r="I3456" s="4"/>
      <c r="J3456" s="4"/>
      <c r="K3456" s="4"/>
      <c r="L3456" s="4"/>
      <c r="M3456" s="33"/>
      <c r="N3456" s="38"/>
      <c r="O3456" s="33"/>
      <c r="P3456" s="244">
        <f t="shared" si="272"/>
        <v>778.11799999999994</v>
      </c>
      <c r="Q3456" s="25"/>
      <c r="R3456" s="25"/>
      <c r="S3456" s="25"/>
      <c r="T3456" s="109"/>
      <c r="U3456" s="25"/>
      <c r="V3456" s="25"/>
      <c r="W3456" s="25"/>
      <c r="X3456" s="25">
        <v>179.52799999999999</v>
      </c>
      <c r="Y3456" s="25">
        <v>0</v>
      </c>
      <c r="Z3456" s="25">
        <v>0</v>
      </c>
      <c r="AA3456" s="109"/>
      <c r="AB3456" s="25">
        <v>0</v>
      </c>
      <c r="AC3456" s="25">
        <v>0</v>
      </c>
      <c r="AD3456" s="25">
        <v>0</v>
      </c>
      <c r="AE3456" s="25">
        <v>180.59800000000001</v>
      </c>
      <c r="AF3456" s="25">
        <v>0</v>
      </c>
      <c r="AG3456" s="25">
        <v>0</v>
      </c>
      <c r="AH3456" s="109"/>
      <c r="AI3456" s="25">
        <v>0</v>
      </c>
      <c r="AJ3456" s="25">
        <v>0</v>
      </c>
      <c r="AK3456" s="123">
        <v>0</v>
      </c>
      <c r="AL3456" s="25">
        <v>0</v>
      </c>
      <c r="AM3456" s="25">
        <v>0</v>
      </c>
      <c r="AN3456" s="25">
        <v>0</v>
      </c>
      <c r="AO3456" s="109"/>
      <c r="AP3456" s="25">
        <v>0</v>
      </c>
      <c r="AQ3456" s="25">
        <v>0</v>
      </c>
      <c r="AR3456" s="25">
        <v>0</v>
      </c>
      <c r="AS3456" s="25">
        <v>417.99200000000002</v>
      </c>
      <c r="AT3456" s="25">
        <v>0</v>
      </c>
      <c r="AU3456" s="25">
        <v>0</v>
      </c>
      <c r="AW3456" t="str">
        <f t="shared" si="273"/>
        <v>Lê Thu Huyền</v>
      </c>
      <c r="AX3456" s="27" t="str">
        <f t="shared" si="274"/>
        <v>Đặng Thị Dung</v>
      </c>
      <c r="AY3456" s="4" t="str">
        <f t="shared" si="275"/>
        <v>VIN+</v>
      </c>
    </row>
    <row r="3457" spans="1:51" outlineLevel="1" x14ac:dyDescent="0.25">
      <c r="A3457" s="4" t="s">
        <v>1104</v>
      </c>
      <c r="B3457" s="4" t="s">
        <v>797</v>
      </c>
      <c r="C3457" s="4" t="s">
        <v>5054</v>
      </c>
      <c r="D3457" s="32" t="s">
        <v>5225</v>
      </c>
      <c r="E3457" s="32" t="s">
        <v>5226</v>
      </c>
      <c r="F3457" s="11" t="s">
        <v>710</v>
      </c>
      <c r="G3457" s="35">
        <v>5276103</v>
      </c>
      <c r="H3457" s="35" t="s">
        <v>2102</v>
      </c>
      <c r="I3457" s="4"/>
      <c r="J3457" s="4"/>
      <c r="K3457" s="4"/>
      <c r="L3457" s="4"/>
      <c r="M3457" s="33"/>
      <c r="N3457" s="38"/>
      <c r="O3457" s="33"/>
      <c r="P3457" s="244">
        <f t="shared" si="272"/>
        <v>959.95299999999997</v>
      </c>
      <c r="Q3457" s="25"/>
      <c r="R3457" s="25"/>
      <c r="S3457" s="25"/>
      <c r="T3457" s="109"/>
      <c r="U3457" s="25"/>
      <c r="V3457" s="25"/>
      <c r="W3457" s="25"/>
      <c r="X3457" s="25">
        <v>721.48900000000003</v>
      </c>
      <c r="Y3457" s="25">
        <v>0</v>
      </c>
      <c r="Z3457" s="25">
        <v>0</v>
      </c>
      <c r="AA3457" s="109"/>
      <c r="AB3457" s="25">
        <v>0</v>
      </c>
      <c r="AC3457" s="25">
        <v>0</v>
      </c>
      <c r="AD3457" s="25">
        <v>0</v>
      </c>
      <c r="AE3457" s="25">
        <v>0</v>
      </c>
      <c r="AF3457" s="25">
        <v>0</v>
      </c>
      <c r="AG3457" s="25">
        <v>0</v>
      </c>
      <c r="AH3457" s="109"/>
      <c r="AI3457" s="25">
        <v>0</v>
      </c>
      <c r="AJ3457" s="25">
        <v>0</v>
      </c>
      <c r="AK3457" s="123">
        <v>0</v>
      </c>
      <c r="AL3457" s="25">
        <v>0</v>
      </c>
      <c r="AM3457" s="25">
        <v>0</v>
      </c>
      <c r="AN3457" s="25">
        <v>0</v>
      </c>
      <c r="AO3457" s="109"/>
      <c r="AP3457" s="25">
        <v>0</v>
      </c>
      <c r="AQ3457" s="25">
        <v>0</v>
      </c>
      <c r="AR3457" s="25">
        <v>0</v>
      </c>
      <c r="AS3457" s="25">
        <v>238.464</v>
      </c>
      <c r="AT3457" s="25">
        <v>0</v>
      </c>
      <c r="AU3457" s="25">
        <v>0</v>
      </c>
      <c r="AW3457" t="str">
        <f t="shared" si="273"/>
        <v>Lê Thu Huyền</v>
      </c>
      <c r="AX3457" s="27" t="str">
        <f t="shared" si="274"/>
        <v>Đặng Thị Dung</v>
      </c>
      <c r="AY3457" s="4" t="str">
        <f t="shared" si="275"/>
        <v>VIN+</v>
      </c>
    </row>
    <row r="3458" spans="1:51" outlineLevel="1" x14ac:dyDescent="0.25">
      <c r="A3458" s="4" t="s">
        <v>1104</v>
      </c>
      <c r="B3458" s="4" t="s">
        <v>797</v>
      </c>
      <c r="C3458" s="4" t="s">
        <v>5054</v>
      </c>
      <c r="D3458" s="32" t="s">
        <v>5225</v>
      </c>
      <c r="E3458" s="32" t="s">
        <v>5226</v>
      </c>
      <c r="F3458" s="11" t="s">
        <v>710</v>
      </c>
      <c r="G3458" s="35">
        <v>5299533</v>
      </c>
      <c r="H3458" s="35" t="s">
        <v>2103</v>
      </c>
      <c r="I3458" s="4"/>
      <c r="J3458" s="4"/>
      <c r="K3458" s="4"/>
      <c r="L3458" s="4"/>
      <c r="M3458" s="33"/>
      <c r="N3458" s="38"/>
      <c r="O3458" s="33"/>
      <c r="P3458" s="244">
        <f t="shared" si="272"/>
        <v>179.52799999999999</v>
      </c>
      <c r="Q3458" s="25"/>
      <c r="R3458" s="25"/>
      <c r="S3458" s="25"/>
      <c r="T3458" s="109"/>
      <c r="U3458" s="25"/>
      <c r="V3458" s="25"/>
      <c r="W3458" s="25"/>
      <c r="X3458" s="25">
        <v>179.52799999999999</v>
      </c>
      <c r="Y3458" s="25">
        <v>0</v>
      </c>
      <c r="Z3458" s="25">
        <v>0</v>
      </c>
      <c r="AA3458" s="109"/>
      <c r="AB3458" s="25">
        <v>0</v>
      </c>
      <c r="AC3458" s="25">
        <v>0</v>
      </c>
      <c r="AD3458" s="25">
        <v>0</v>
      </c>
      <c r="AE3458" s="25">
        <v>0</v>
      </c>
      <c r="AF3458" s="25">
        <v>0</v>
      </c>
      <c r="AG3458" s="25">
        <v>0</v>
      </c>
      <c r="AH3458" s="109"/>
      <c r="AI3458" s="25">
        <v>0</v>
      </c>
      <c r="AJ3458" s="25">
        <v>0</v>
      </c>
      <c r="AK3458" s="123">
        <v>0</v>
      </c>
      <c r="AL3458" s="25">
        <v>0</v>
      </c>
      <c r="AM3458" s="25">
        <v>0</v>
      </c>
      <c r="AN3458" s="25">
        <v>0</v>
      </c>
      <c r="AO3458" s="109"/>
      <c r="AP3458" s="25">
        <v>0</v>
      </c>
      <c r="AQ3458" s="25">
        <v>0</v>
      </c>
      <c r="AR3458" s="25">
        <v>0</v>
      </c>
      <c r="AS3458" s="25">
        <v>0</v>
      </c>
      <c r="AT3458" s="25">
        <v>0</v>
      </c>
      <c r="AU3458" s="25">
        <v>0</v>
      </c>
      <c r="AW3458" t="str">
        <f t="shared" si="273"/>
        <v>Lê Thu Huyền</v>
      </c>
      <c r="AX3458" s="27" t="str">
        <f t="shared" si="274"/>
        <v>Đặng Thị Dung</v>
      </c>
      <c r="AY3458" s="4" t="str">
        <f t="shared" si="275"/>
        <v>VIN+</v>
      </c>
    </row>
    <row r="3459" spans="1:51" outlineLevel="1" x14ac:dyDescent="0.25">
      <c r="A3459" s="4" t="s">
        <v>1104</v>
      </c>
      <c r="B3459" s="4" t="s">
        <v>797</v>
      </c>
      <c r="C3459" s="4" t="s">
        <v>5054</v>
      </c>
      <c r="D3459" s="32" t="s">
        <v>5225</v>
      </c>
      <c r="E3459" s="32" t="s">
        <v>5226</v>
      </c>
      <c r="F3459" s="11" t="s">
        <v>710</v>
      </c>
      <c r="G3459" s="35">
        <v>5276082</v>
      </c>
      <c r="H3459" s="35" t="s">
        <v>2104</v>
      </c>
      <c r="I3459" s="4"/>
      <c r="J3459" s="4"/>
      <c r="K3459" s="4"/>
      <c r="L3459" s="4"/>
      <c r="M3459" s="33"/>
      <c r="N3459" s="38"/>
      <c r="O3459" s="33"/>
      <c r="P3459" s="244">
        <f t="shared" si="272"/>
        <v>598.58999999999992</v>
      </c>
      <c r="Q3459" s="25"/>
      <c r="R3459" s="25"/>
      <c r="S3459" s="25"/>
      <c r="T3459" s="109"/>
      <c r="U3459" s="25"/>
      <c r="V3459" s="25"/>
      <c r="W3459" s="25"/>
      <c r="X3459" s="25">
        <v>179.52799999999999</v>
      </c>
      <c r="Y3459" s="25">
        <v>0</v>
      </c>
      <c r="Z3459" s="25">
        <v>0</v>
      </c>
      <c r="AA3459" s="109"/>
      <c r="AB3459" s="25">
        <v>0</v>
      </c>
      <c r="AC3459" s="25">
        <v>0</v>
      </c>
      <c r="AD3459" s="25">
        <v>0</v>
      </c>
      <c r="AE3459" s="25">
        <v>180.59800000000001</v>
      </c>
      <c r="AF3459" s="25">
        <v>0</v>
      </c>
      <c r="AG3459" s="25">
        <v>0</v>
      </c>
      <c r="AH3459" s="109"/>
      <c r="AI3459" s="25">
        <v>0</v>
      </c>
      <c r="AJ3459" s="25">
        <v>0</v>
      </c>
      <c r="AK3459" s="123">
        <v>0</v>
      </c>
      <c r="AL3459" s="25">
        <v>0</v>
      </c>
      <c r="AM3459" s="25">
        <v>0</v>
      </c>
      <c r="AN3459" s="25">
        <v>0</v>
      </c>
      <c r="AO3459" s="109"/>
      <c r="AP3459" s="25">
        <v>0</v>
      </c>
      <c r="AQ3459" s="25">
        <v>0</v>
      </c>
      <c r="AR3459" s="25">
        <v>0</v>
      </c>
      <c r="AS3459" s="25">
        <v>238.464</v>
      </c>
      <c r="AT3459" s="25">
        <v>0</v>
      </c>
      <c r="AU3459" s="25">
        <v>0</v>
      </c>
      <c r="AW3459" t="str">
        <f t="shared" si="273"/>
        <v>Lê Thu Huyền</v>
      </c>
      <c r="AX3459" s="27" t="str">
        <f t="shared" si="274"/>
        <v>Đặng Thị Dung</v>
      </c>
      <c r="AY3459" s="4" t="str">
        <f t="shared" si="275"/>
        <v>VIN+</v>
      </c>
    </row>
    <row r="3460" spans="1:51" outlineLevel="1" x14ac:dyDescent="0.25">
      <c r="A3460" s="4" t="s">
        <v>1104</v>
      </c>
      <c r="B3460" s="4" t="s">
        <v>797</v>
      </c>
      <c r="C3460" s="4" t="s">
        <v>5054</v>
      </c>
      <c r="D3460" s="32" t="s">
        <v>5225</v>
      </c>
      <c r="E3460" s="32" t="s">
        <v>5226</v>
      </c>
      <c r="F3460" s="11" t="s">
        <v>710</v>
      </c>
      <c r="G3460" s="35">
        <v>5276068</v>
      </c>
      <c r="H3460" s="35" t="s">
        <v>2105</v>
      </c>
      <c r="I3460" s="4"/>
      <c r="J3460" s="4"/>
      <c r="K3460" s="4"/>
      <c r="L3460" s="4"/>
      <c r="M3460" s="33"/>
      <c r="N3460" s="38"/>
      <c r="O3460" s="33"/>
      <c r="P3460" s="244">
        <f t="shared" si="272"/>
        <v>2035.471</v>
      </c>
      <c r="Q3460" s="25"/>
      <c r="R3460" s="25"/>
      <c r="S3460" s="25"/>
      <c r="T3460" s="109"/>
      <c r="U3460" s="25"/>
      <c r="V3460" s="25"/>
      <c r="W3460" s="25"/>
      <c r="X3460" s="25">
        <v>179.52799999999999</v>
      </c>
      <c r="Y3460" s="25">
        <v>0</v>
      </c>
      <c r="Z3460" s="25">
        <v>0</v>
      </c>
      <c r="AA3460" s="109"/>
      <c r="AB3460" s="25">
        <v>0</v>
      </c>
      <c r="AC3460" s="25">
        <v>0</v>
      </c>
      <c r="AD3460" s="25">
        <v>0</v>
      </c>
      <c r="AE3460" s="25">
        <v>476.928</v>
      </c>
      <c r="AF3460" s="25">
        <v>0</v>
      </c>
      <c r="AG3460" s="25">
        <v>0</v>
      </c>
      <c r="AH3460" s="109"/>
      <c r="AI3460" s="25">
        <v>0</v>
      </c>
      <c r="AJ3460" s="25">
        <v>0</v>
      </c>
      <c r="AK3460" s="123">
        <v>0</v>
      </c>
      <c r="AL3460" s="25">
        <v>598.59</v>
      </c>
      <c r="AM3460" s="25">
        <v>0</v>
      </c>
      <c r="AN3460" s="25">
        <v>0</v>
      </c>
      <c r="AO3460" s="109"/>
      <c r="AP3460" s="25">
        <v>0</v>
      </c>
      <c r="AQ3460" s="25">
        <v>0</v>
      </c>
      <c r="AR3460" s="25">
        <v>0</v>
      </c>
      <c r="AS3460" s="25">
        <v>780.42499999999995</v>
      </c>
      <c r="AT3460" s="25">
        <v>0</v>
      </c>
      <c r="AU3460" s="25">
        <v>0</v>
      </c>
      <c r="AW3460" t="str">
        <f t="shared" si="273"/>
        <v>Lê Thu Huyền</v>
      </c>
      <c r="AX3460" s="27" t="str">
        <f t="shared" si="274"/>
        <v>Đặng Thị Dung</v>
      </c>
      <c r="AY3460" s="4" t="str">
        <f t="shared" si="275"/>
        <v>VIN+</v>
      </c>
    </row>
    <row r="3461" spans="1:51" outlineLevel="1" x14ac:dyDescent="0.25">
      <c r="A3461" s="4" t="s">
        <v>1104</v>
      </c>
      <c r="B3461" s="4" t="s">
        <v>797</v>
      </c>
      <c r="C3461" s="4" t="s">
        <v>5054</v>
      </c>
      <c r="D3461" s="32" t="s">
        <v>5225</v>
      </c>
      <c r="E3461" s="32" t="s">
        <v>5226</v>
      </c>
      <c r="F3461" s="11" t="s">
        <v>710</v>
      </c>
      <c r="G3461" s="35">
        <v>5299519</v>
      </c>
      <c r="H3461" s="35" t="s">
        <v>2106</v>
      </c>
      <c r="I3461" s="4"/>
      <c r="J3461" s="4"/>
      <c r="K3461" s="4"/>
      <c r="L3461" s="4"/>
      <c r="M3461" s="33"/>
      <c r="N3461" s="38"/>
      <c r="O3461" s="33"/>
      <c r="P3461" s="244">
        <f t="shared" si="272"/>
        <v>359.05599999999998</v>
      </c>
      <c r="Q3461" s="25"/>
      <c r="R3461" s="25"/>
      <c r="S3461" s="25"/>
      <c r="T3461" s="109"/>
      <c r="U3461" s="25"/>
      <c r="V3461" s="25"/>
      <c r="W3461" s="25"/>
      <c r="X3461" s="25">
        <v>179.52799999999999</v>
      </c>
      <c r="Y3461" s="25">
        <v>0</v>
      </c>
      <c r="Z3461" s="25">
        <v>0</v>
      </c>
      <c r="AA3461" s="109"/>
      <c r="AB3461" s="25">
        <v>0</v>
      </c>
      <c r="AC3461" s="25">
        <v>0</v>
      </c>
      <c r="AD3461" s="25">
        <v>0</v>
      </c>
      <c r="AE3461" s="25">
        <v>0</v>
      </c>
      <c r="AF3461" s="25">
        <v>0</v>
      </c>
      <c r="AG3461" s="25">
        <v>0</v>
      </c>
      <c r="AH3461" s="109"/>
      <c r="AI3461" s="25">
        <v>0</v>
      </c>
      <c r="AJ3461" s="25">
        <v>0</v>
      </c>
      <c r="AK3461" s="123">
        <v>0</v>
      </c>
      <c r="AL3461" s="25">
        <v>179.52799999999999</v>
      </c>
      <c r="AM3461" s="25">
        <v>0</v>
      </c>
      <c r="AN3461" s="25">
        <v>0</v>
      </c>
      <c r="AO3461" s="109"/>
      <c r="AP3461" s="25">
        <v>0</v>
      </c>
      <c r="AQ3461" s="25">
        <v>0</v>
      </c>
      <c r="AR3461" s="25">
        <v>0</v>
      </c>
      <c r="AS3461" s="25">
        <v>0</v>
      </c>
      <c r="AT3461" s="25">
        <v>0</v>
      </c>
      <c r="AU3461" s="25">
        <v>0</v>
      </c>
      <c r="AW3461" t="str">
        <f t="shared" si="273"/>
        <v>Lê Thu Huyền</v>
      </c>
      <c r="AX3461" s="27" t="str">
        <f t="shared" si="274"/>
        <v>Đặng Thị Dung</v>
      </c>
      <c r="AY3461" s="4" t="str">
        <f t="shared" si="275"/>
        <v>VIN+</v>
      </c>
    </row>
    <row r="3462" spans="1:51" outlineLevel="1" x14ac:dyDescent="0.25">
      <c r="A3462" s="4" t="s">
        <v>1104</v>
      </c>
      <c r="B3462" s="4" t="s">
        <v>797</v>
      </c>
      <c r="C3462" s="4" t="s">
        <v>5054</v>
      </c>
      <c r="D3462" s="32" t="s">
        <v>5225</v>
      </c>
      <c r="E3462" s="32" t="s">
        <v>5226</v>
      </c>
      <c r="F3462" s="11" t="s">
        <v>710</v>
      </c>
      <c r="G3462" s="35">
        <v>5296695</v>
      </c>
      <c r="H3462" s="35" t="s">
        <v>2107</v>
      </c>
      <c r="I3462" s="4"/>
      <c r="J3462" s="4"/>
      <c r="K3462" s="4"/>
      <c r="L3462" s="4"/>
      <c r="M3462" s="33"/>
      <c r="N3462" s="38"/>
      <c r="O3462" s="33"/>
      <c r="P3462" s="244">
        <f t="shared" si="272"/>
        <v>238.464</v>
      </c>
      <c r="Q3462" s="25"/>
      <c r="R3462" s="25"/>
      <c r="S3462" s="25"/>
      <c r="T3462" s="109"/>
      <c r="U3462" s="25"/>
      <c r="V3462" s="25"/>
      <c r="W3462" s="25"/>
      <c r="X3462" s="25">
        <v>238.464</v>
      </c>
      <c r="Y3462" s="25">
        <v>0</v>
      </c>
      <c r="Z3462" s="25">
        <v>0</v>
      </c>
      <c r="AA3462" s="109"/>
      <c r="AB3462" s="25">
        <v>0</v>
      </c>
      <c r="AC3462" s="25">
        <v>0</v>
      </c>
      <c r="AD3462" s="25">
        <v>0</v>
      </c>
      <c r="AE3462" s="25">
        <v>0</v>
      </c>
      <c r="AF3462" s="25">
        <v>0</v>
      </c>
      <c r="AG3462" s="25">
        <v>0</v>
      </c>
      <c r="AH3462" s="109"/>
      <c r="AI3462" s="25">
        <v>0</v>
      </c>
      <c r="AJ3462" s="25">
        <v>0</v>
      </c>
      <c r="AK3462" s="123">
        <v>0</v>
      </c>
      <c r="AL3462" s="25">
        <v>0</v>
      </c>
      <c r="AM3462" s="25">
        <v>0</v>
      </c>
      <c r="AN3462" s="25">
        <v>0</v>
      </c>
      <c r="AO3462" s="109"/>
      <c r="AP3462" s="25">
        <v>0</v>
      </c>
      <c r="AQ3462" s="25">
        <v>0</v>
      </c>
      <c r="AR3462" s="25">
        <v>0</v>
      </c>
      <c r="AS3462" s="25">
        <v>0</v>
      </c>
      <c r="AT3462" s="25">
        <v>0</v>
      </c>
      <c r="AU3462" s="25">
        <v>0</v>
      </c>
      <c r="AW3462" t="str">
        <f t="shared" si="273"/>
        <v>Lê Thu Huyền</v>
      </c>
      <c r="AX3462" s="27" t="str">
        <f t="shared" si="274"/>
        <v>Đặng Thị Dung</v>
      </c>
      <c r="AY3462" s="4" t="str">
        <f t="shared" si="275"/>
        <v>VIN+</v>
      </c>
    </row>
    <row r="3463" spans="1:51" outlineLevel="1" x14ac:dyDescent="0.25">
      <c r="A3463" s="4" t="s">
        <v>1104</v>
      </c>
      <c r="B3463" s="4" t="s">
        <v>797</v>
      </c>
      <c r="C3463" s="4" t="s">
        <v>5054</v>
      </c>
      <c r="D3463" s="32" t="s">
        <v>5225</v>
      </c>
      <c r="E3463" s="32" t="s">
        <v>5226</v>
      </c>
      <c r="F3463" s="11" t="s">
        <v>710</v>
      </c>
      <c r="G3463" s="35">
        <v>5298295</v>
      </c>
      <c r="H3463" s="35" t="s">
        <v>2108</v>
      </c>
      <c r="I3463" s="4"/>
      <c r="J3463" s="4"/>
      <c r="K3463" s="4"/>
      <c r="L3463" s="4"/>
      <c r="M3463" s="33"/>
      <c r="N3463" s="38"/>
      <c r="O3463" s="33"/>
      <c r="P3463" s="244">
        <f t="shared" si="272"/>
        <v>1198.249</v>
      </c>
      <c r="Q3463" s="25"/>
      <c r="R3463" s="25"/>
      <c r="S3463" s="25"/>
      <c r="T3463" s="109"/>
      <c r="U3463" s="25"/>
      <c r="V3463" s="25"/>
      <c r="W3463" s="25"/>
      <c r="X3463" s="25">
        <v>419.06200000000001</v>
      </c>
      <c r="Y3463" s="25">
        <v>0</v>
      </c>
      <c r="Z3463" s="25">
        <v>0</v>
      </c>
      <c r="AA3463" s="109"/>
      <c r="AB3463" s="25">
        <v>0</v>
      </c>
      <c r="AC3463" s="25">
        <v>0</v>
      </c>
      <c r="AD3463" s="25">
        <v>0</v>
      </c>
      <c r="AE3463" s="25">
        <v>0</v>
      </c>
      <c r="AF3463" s="25">
        <v>0</v>
      </c>
      <c r="AG3463" s="25">
        <v>0</v>
      </c>
      <c r="AH3463" s="109"/>
      <c r="AI3463" s="25">
        <v>0</v>
      </c>
      <c r="AJ3463" s="25">
        <v>0</v>
      </c>
      <c r="AK3463" s="123">
        <v>0</v>
      </c>
      <c r="AL3463" s="25">
        <v>779.18700000000001</v>
      </c>
      <c r="AM3463" s="25">
        <v>0</v>
      </c>
      <c r="AN3463" s="25">
        <v>0</v>
      </c>
      <c r="AO3463" s="109"/>
      <c r="AP3463" s="25">
        <v>0</v>
      </c>
      <c r="AQ3463" s="25">
        <v>0</v>
      </c>
      <c r="AR3463" s="25">
        <v>0</v>
      </c>
      <c r="AS3463" s="25">
        <v>0</v>
      </c>
      <c r="AT3463" s="25">
        <v>0</v>
      </c>
      <c r="AU3463" s="25">
        <v>0</v>
      </c>
      <c r="AW3463" t="str">
        <f t="shared" si="273"/>
        <v>Lê Thu Huyền</v>
      </c>
      <c r="AX3463" s="27" t="str">
        <f t="shared" si="274"/>
        <v>Đặng Thị Dung</v>
      </c>
      <c r="AY3463" s="4" t="str">
        <f t="shared" si="275"/>
        <v>VIN+</v>
      </c>
    </row>
    <row r="3464" spans="1:51" outlineLevel="1" x14ac:dyDescent="0.25">
      <c r="A3464" s="4" t="s">
        <v>1104</v>
      </c>
      <c r="B3464" s="4" t="s">
        <v>797</v>
      </c>
      <c r="C3464" s="4" t="s">
        <v>5054</v>
      </c>
      <c r="D3464" s="32" t="s">
        <v>5225</v>
      </c>
      <c r="E3464" s="32" t="s">
        <v>5226</v>
      </c>
      <c r="F3464" s="11" t="s">
        <v>710</v>
      </c>
      <c r="G3464" s="35">
        <v>5290570</v>
      </c>
      <c r="H3464" s="35" t="s">
        <v>2109</v>
      </c>
      <c r="I3464" s="4"/>
      <c r="J3464" s="4"/>
      <c r="K3464" s="4"/>
      <c r="L3464" s="4"/>
      <c r="M3464" s="33"/>
      <c r="N3464" s="38"/>
      <c r="O3464" s="33"/>
      <c r="P3464" s="244">
        <f t="shared" si="272"/>
        <v>1017.652</v>
      </c>
      <c r="Q3464" s="25"/>
      <c r="R3464" s="25"/>
      <c r="S3464" s="25"/>
      <c r="T3464" s="109"/>
      <c r="U3464" s="25"/>
      <c r="V3464" s="25"/>
      <c r="W3464" s="25"/>
      <c r="X3464" s="25">
        <v>419.06200000000001</v>
      </c>
      <c r="Y3464" s="25">
        <v>0</v>
      </c>
      <c r="Z3464" s="25">
        <v>0</v>
      </c>
      <c r="AA3464" s="109"/>
      <c r="AB3464" s="25">
        <v>0</v>
      </c>
      <c r="AC3464" s="25">
        <v>0</v>
      </c>
      <c r="AD3464" s="25">
        <v>0</v>
      </c>
      <c r="AE3464" s="25">
        <v>179.52799999999999</v>
      </c>
      <c r="AF3464" s="25">
        <v>0</v>
      </c>
      <c r="AG3464" s="25">
        <v>0</v>
      </c>
      <c r="AH3464" s="109"/>
      <c r="AI3464" s="25">
        <v>0</v>
      </c>
      <c r="AJ3464" s="25">
        <v>0</v>
      </c>
      <c r="AK3464" s="123">
        <v>0</v>
      </c>
      <c r="AL3464" s="25">
        <v>0</v>
      </c>
      <c r="AM3464" s="25">
        <v>0</v>
      </c>
      <c r="AN3464" s="25">
        <v>0</v>
      </c>
      <c r="AO3464" s="109"/>
      <c r="AP3464" s="25">
        <v>0</v>
      </c>
      <c r="AQ3464" s="25">
        <v>0</v>
      </c>
      <c r="AR3464" s="25">
        <v>0</v>
      </c>
      <c r="AS3464" s="25">
        <v>419.06200000000001</v>
      </c>
      <c r="AT3464" s="25">
        <v>0</v>
      </c>
      <c r="AU3464" s="25">
        <v>0</v>
      </c>
      <c r="AW3464" t="str">
        <f t="shared" si="273"/>
        <v>Lê Thu Huyền</v>
      </c>
      <c r="AX3464" s="27" t="str">
        <f t="shared" si="274"/>
        <v>Đặng Thị Dung</v>
      </c>
      <c r="AY3464" s="4" t="str">
        <f t="shared" si="275"/>
        <v>VIN+</v>
      </c>
    </row>
    <row r="3465" spans="1:51" outlineLevel="1" x14ac:dyDescent="0.25">
      <c r="A3465" s="4" t="s">
        <v>1104</v>
      </c>
      <c r="B3465" s="4" t="s">
        <v>797</v>
      </c>
      <c r="C3465" s="4" t="s">
        <v>5054</v>
      </c>
      <c r="D3465" s="32" t="s">
        <v>5225</v>
      </c>
      <c r="E3465" s="32" t="s">
        <v>5226</v>
      </c>
      <c r="F3465" s="11" t="s">
        <v>710</v>
      </c>
      <c r="G3465" s="35">
        <v>5276099</v>
      </c>
      <c r="H3465" s="35" t="s">
        <v>2110</v>
      </c>
      <c r="I3465" s="4"/>
      <c r="J3465" s="4"/>
      <c r="K3465" s="4"/>
      <c r="L3465" s="4"/>
      <c r="M3465" s="33"/>
      <c r="N3465" s="38"/>
      <c r="O3465" s="33"/>
      <c r="P3465" s="244">
        <f t="shared" si="272"/>
        <v>1321.1489999999999</v>
      </c>
      <c r="Q3465" s="25"/>
      <c r="R3465" s="25"/>
      <c r="S3465" s="25"/>
      <c r="T3465" s="109"/>
      <c r="U3465" s="25"/>
      <c r="V3465" s="25"/>
      <c r="W3465" s="25"/>
      <c r="X3465" s="25">
        <v>238.464</v>
      </c>
      <c r="Y3465" s="25">
        <v>0</v>
      </c>
      <c r="Z3465" s="25">
        <v>0</v>
      </c>
      <c r="AA3465" s="109"/>
      <c r="AB3465" s="25">
        <v>0</v>
      </c>
      <c r="AC3465" s="25">
        <v>0</v>
      </c>
      <c r="AD3465" s="25">
        <v>0</v>
      </c>
      <c r="AE3465" s="25">
        <v>180.59800000000001</v>
      </c>
      <c r="AF3465" s="25">
        <v>0</v>
      </c>
      <c r="AG3465" s="25">
        <v>0</v>
      </c>
      <c r="AH3465" s="109"/>
      <c r="AI3465" s="25">
        <v>0</v>
      </c>
      <c r="AJ3465" s="25">
        <v>0</v>
      </c>
      <c r="AK3465" s="123">
        <v>0</v>
      </c>
      <c r="AL3465" s="25">
        <v>663.62300000000005</v>
      </c>
      <c r="AM3465" s="25">
        <v>0</v>
      </c>
      <c r="AN3465" s="25">
        <v>0</v>
      </c>
      <c r="AO3465" s="109"/>
      <c r="AP3465" s="25">
        <v>0</v>
      </c>
      <c r="AQ3465" s="25">
        <v>0</v>
      </c>
      <c r="AR3465" s="25">
        <v>0</v>
      </c>
      <c r="AS3465" s="25">
        <v>238.464</v>
      </c>
      <c r="AT3465" s="25">
        <v>0</v>
      </c>
      <c r="AU3465" s="25">
        <v>0</v>
      </c>
      <c r="AW3465" t="str">
        <f t="shared" si="273"/>
        <v>Lê Thu Huyền</v>
      </c>
      <c r="AX3465" s="27" t="str">
        <f t="shared" si="274"/>
        <v>Đặng Thị Dung</v>
      </c>
      <c r="AY3465" s="4" t="str">
        <f t="shared" si="275"/>
        <v>VIN+</v>
      </c>
    </row>
    <row r="3466" spans="1:51" outlineLevel="1" x14ac:dyDescent="0.25">
      <c r="A3466" s="4" t="s">
        <v>1104</v>
      </c>
      <c r="B3466" s="4" t="s">
        <v>797</v>
      </c>
      <c r="C3466" s="4" t="s">
        <v>5054</v>
      </c>
      <c r="D3466" s="32" t="s">
        <v>5225</v>
      </c>
      <c r="E3466" s="32" t="s">
        <v>5226</v>
      </c>
      <c r="F3466" s="11" t="s">
        <v>710</v>
      </c>
      <c r="G3466" s="35">
        <v>5293764</v>
      </c>
      <c r="H3466" s="35" t="s">
        <v>2111</v>
      </c>
      <c r="I3466" s="4"/>
      <c r="J3466" s="4"/>
      <c r="K3466" s="4"/>
      <c r="L3466" s="4"/>
      <c r="M3466" s="33"/>
      <c r="N3466" s="38"/>
      <c r="O3466" s="33"/>
      <c r="P3466" s="244">
        <f t="shared" ref="P3466:P3529" si="276">SUM(Q3466:AU3466)</f>
        <v>902.08699999999999</v>
      </c>
      <c r="Q3466" s="25"/>
      <c r="R3466" s="25"/>
      <c r="S3466" s="25"/>
      <c r="T3466" s="109"/>
      <c r="U3466" s="25"/>
      <c r="V3466" s="25"/>
      <c r="W3466" s="25"/>
      <c r="X3466" s="25">
        <v>303.49700000000001</v>
      </c>
      <c r="Y3466" s="25">
        <v>0</v>
      </c>
      <c r="Z3466" s="25">
        <v>0</v>
      </c>
      <c r="AA3466" s="109"/>
      <c r="AB3466" s="25">
        <v>0</v>
      </c>
      <c r="AC3466" s="25">
        <v>0</v>
      </c>
      <c r="AD3466" s="25">
        <v>0</v>
      </c>
      <c r="AE3466" s="25">
        <v>180.59800000000001</v>
      </c>
      <c r="AF3466" s="25">
        <v>0</v>
      </c>
      <c r="AG3466" s="25">
        <v>0</v>
      </c>
      <c r="AH3466" s="109"/>
      <c r="AI3466" s="25">
        <v>0</v>
      </c>
      <c r="AJ3466" s="25">
        <v>0</v>
      </c>
      <c r="AK3466" s="123">
        <v>0</v>
      </c>
      <c r="AL3466" s="25">
        <v>0</v>
      </c>
      <c r="AM3466" s="25">
        <v>0</v>
      </c>
      <c r="AN3466" s="25">
        <v>0</v>
      </c>
      <c r="AO3466" s="109"/>
      <c r="AP3466" s="25">
        <v>0</v>
      </c>
      <c r="AQ3466" s="25">
        <v>0</v>
      </c>
      <c r="AR3466" s="25">
        <v>0</v>
      </c>
      <c r="AS3466" s="25">
        <v>417.99200000000002</v>
      </c>
      <c r="AT3466" s="25">
        <v>0</v>
      </c>
      <c r="AU3466" s="25">
        <v>0</v>
      </c>
      <c r="AW3466" t="str">
        <f t="shared" ref="AW3466:AW3529" si="277">+C3466</f>
        <v>Lê Thu Huyền</v>
      </c>
      <c r="AX3466" s="27" t="str">
        <f t="shared" ref="AX3466:AX3529" si="278">+E3466</f>
        <v>Đặng Thị Dung</v>
      </c>
      <c r="AY3466" s="4" t="str">
        <f t="shared" si="275"/>
        <v>VIN+</v>
      </c>
    </row>
    <row r="3467" spans="1:51" outlineLevel="1" x14ac:dyDescent="0.25">
      <c r="A3467" s="4" t="s">
        <v>1104</v>
      </c>
      <c r="B3467" s="4" t="s">
        <v>797</v>
      </c>
      <c r="C3467" s="4" t="s">
        <v>5054</v>
      </c>
      <c r="D3467" s="32" t="s">
        <v>5225</v>
      </c>
      <c r="E3467" s="32" t="s">
        <v>5226</v>
      </c>
      <c r="F3467" s="11" t="s">
        <v>710</v>
      </c>
      <c r="G3467" s="35">
        <v>5296688</v>
      </c>
      <c r="H3467" s="35" t="s">
        <v>2112</v>
      </c>
      <c r="I3467" s="4"/>
      <c r="J3467" s="4"/>
      <c r="K3467" s="4"/>
      <c r="L3467" s="4"/>
      <c r="M3467" s="33"/>
      <c r="N3467" s="38"/>
      <c r="O3467" s="33"/>
      <c r="P3467" s="244">
        <f t="shared" si="276"/>
        <v>722.55899999999997</v>
      </c>
      <c r="Q3467" s="25"/>
      <c r="R3467" s="25"/>
      <c r="S3467" s="25"/>
      <c r="T3467" s="109"/>
      <c r="U3467" s="25"/>
      <c r="V3467" s="25"/>
      <c r="W3467" s="25"/>
      <c r="X3467" s="25">
        <v>303.49700000000001</v>
      </c>
      <c r="Y3467" s="25">
        <v>0</v>
      </c>
      <c r="Z3467" s="25">
        <v>0</v>
      </c>
      <c r="AA3467" s="109"/>
      <c r="AB3467" s="25">
        <v>0</v>
      </c>
      <c r="AC3467" s="25">
        <v>0</v>
      </c>
      <c r="AD3467" s="25">
        <v>0</v>
      </c>
      <c r="AE3467" s="25">
        <v>180.59800000000001</v>
      </c>
      <c r="AF3467" s="25">
        <v>0</v>
      </c>
      <c r="AG3467" s="25">
        <v>0</v>
      </c>
      <c r="AH3467" s="109"/>
      <c r="AI3467" s="25">
        <v>0</v>
      </c>
      <c r="AJ3467" s="25">
        <v>0</v>
      </c>
      <c r="AK3467" s="123">
        <v>0</v>
      </c>
      <c r="AL3467" s="25">
        <v>0</v>
      </c>
      <c r="AM3467" s="25">
        <v>0</v>
      </c>
      <c r="AN3467" s="25">
        <v>0</v>
      </c>
      <c r="AO3467" s="109"/>
      <c r="AP3467" s="25">
        <v>0</v>
      </c>
      <c r="AQ3467" s="25">
        <v>0</v>
      </c>
      <c r="AR3467" s="25">
        <v>0</v>
      </c>
      <c r="AS3467" s="25">
        <v>238.464</v>
      </c>
      <c r="AT3467" s="25">
        <v>0</v>
      </c>
      <c r="AU3467" s="25">
        <v>0</v>
      </c>
      <c r="AW3467" t="str">
        <f t="shared" si="277"/>
        <v>Lê Thu Huyền</v>
      </c>
      <c r="AX3467" s="27" t="str">
        <f t="shared" si="278"/>
        <v>Đặng Thị Dung</v>
      </c>
      <c r="AY3467" s="4" t="str">
        <f t="shared" si="275"/>
        <v>VIN+</v>
      </c>
    </row>
    <row r="3468" spans="1:51" outlineLevel="1" x14ac:dyDescent="0.25">
      <c r="A3468" s="4" t="s">
        <v>1104</v>
      </c>
      <c r="B3468" s="4" t="s">
        <v>797</v>
      </c>
      <c r="C3468" s="4" t="s">
        <v>5054</v>
      </c>
      <c r="D3468" s="32" t="s">
        <v>5225</v>
      </c>
      <c r="E3468" s="32" t="s">
        <v>5226</v>
      </c>
      <c r="F3468" s="11" t="s">
        <v>710</v>
      </c>
      <c r="G3468" s="35">
        <v>5297469</v>
      </c>
      <c r="H3468" s="35" t="s">
        <v>2113</v>
      </c>
      <c r="I3468" s="4"/>
      <c r="J3468" s="4"/>
      <c r="K3468" s="4"/>
      <c r="L3468" s="4"/>
      <c r="M3468" s="33"/>
      <c r="N3468" s="38"/>
      <c r="O3468" s="33"/>
      <c r="P3468" s="244">
        <f t="shared" si="276"/>
        <v>722.55899999999997</v>
      </c>
      <c r="Q3468" s="25"/>
      <c r="R3468" s="25"/>
      <c r="S3468" s="25"/>
      <c r="T3468" s="109"/>
      <c r="U3468" s="25"/>
      <c r="V3468" s="25"/>
      <c r="W3468" s="25"/>
      <c r="X3468" s="25">
        <v>303.49700000000001</v>
      </c>
      <c r="Y3468" s="25">
        <v>0</v>
      </c>
      <c r="Z3468" s="25">
        <v>0</v>
      </c>
      <c r="AA3468" s="109"/>
      <c r="AB3468" s="25">
        <v>0</v>
      </c>
      <c r="AC3468" s="25">
        <v>0</v>
      </c>
      <c r="AD3468" s="25">
        <v>0</v>
      </c>
      <c r="AE3468" s="25">
        <v>0</v>
      </c>
      <c r="AF3468" s="25">
        <v>0</v>
      </c>
      <c r="AG3468" s="25">
        <v>0</v>
      </c>
      <c r="AH3468" s="109"/>
      <c r="AI3468" s="25">
        <v>0</v>
      </c>
      <c r="AJ3468" s="25">
        <v>0</v>
      </c>
      <c r="AK3468" s="123">
        <v>0</v>
      </c>
      <c r="AL3468" s="25">
        <v>180.59800000000001</v>
      </c>
      <c r="AM3468" s="25">
        <v>0</v>
      </c>
      <c r="AN3468" s="25">
        <v>0</v>
      </c>
      <c r="AO3468" s="109"/>
      <c r="AP3468" s="25">
        <v>0</v>
      </c>
      <c r="AQ3468" s="25">
        <v>0</v>
      </c>
      <c r="AR3468" s="25">
        <v>0</v>
      </c>
      <c r="AS3468" s="25">
        <v>238.464</v>
      </c>
      <c r="AT3468" s="25">
        <v>0</v>
      </c>
      <c r="AU3468" s="25">
        <v>0</v>
      </c>
      <c r="AW3468" t="str">
        <f t="shared" si="277"/>
        <v>Lê Thu Huyền</v>
      </c>
      <c r="AX3468" s="27" t="str">
        <f t="shared" si="278"/>
        <v>Đặng Thị Dung</v>
      </c>
      <c r="AY3468" s="4" t="str">
        <f t="shared" si="275"/>
        <v>VIN+</v>
      </c>
    </row>
    <row r="3469" spans="1:51" outlineLevel="1" x14ac:dyDescent="0.25">
      <c r="A3469" s="4" t="s">
        <v>1104</v>
      </c>
      <c r="B3469" s="4" t="s">
        <v>797</v>
      </c>
      <c r="C3469" s="4" t="s">
        <v>5054</v>
      </c>
      <c r="D3469" s="32" t="s">
        <v>5225</v>
      </c>
      <c r="E3469" s="32" t="s">
        <v>5226</v>
      </c>
      <c r="F3469" s="11" t="s">
        <v>710</v>
      </c>
      <c r="G3469" s="35">
        <v>5276110</v>
      </c>
      <c r="H3469" s="35" t="s">
        <v>2114</v>
      </c>
      <c r="I3469" s="4"/>
      <c r="J3469" s="4"/>
      <c r="K3469" s="4"/>
      <c r="L3469" s="4"/>
      <c r="M3469" s="33"/>
      <c r="N3469" s="38"/>
      <c r="O3469" s="33"/>
      <c r="P3469" s="244">
        <f t="shared" si="276"/>
        <v>722.55899999999997</v>
      </c>
      <c r="Q3469" s="25"/>
      <c r="R3469" s="25"/>
      <c r="S3469" s="25"/>
      <c r="T3469" s="109"/>
      <c r="U3469" s="25"/>
      <c r="V3469" s="25"/>
      <c r="W3469" s="25"/>
      <c r="X3469" s="25">
        <v>180.59800000000001</v>
      </c>
      <c r="Y3469" s="25">
        <v>0</v>
      </c>
      <c r="Z3469" s="25">
        <v>0</v>
      </c>
      <c r="AA3469" s="109"/>
      <c r="AB3469" s="25">
        <v>0</v>
      </c>
      <c r="AC3469" s="25">
        <v>0</v>
      </c>
      <c r="AD3469" s="25">
        <v>0</v>
      </c>
      <c r="AE3469" s="25">
        <v>0</v>
      </c>
      <c r="AF3469" s="25">
        <v>0</v>
      </c>
      <c r="AG3469" s="25">
        <v>0</v>
      </c>
      <c r="AH3469" s="109"/>
      <c r="AI3469" s="25">
        <v>0</v>
      </c>
      <c r="AJ3469" s="25">
        <v>0</v>
      </c>
      <c r="AK3469" s="123">
        <v>0</v>
      </c>
      <c r="AL3469" s="25">
        <v>303.49700000000001</v>
      </c>
      <c r="AM3469" s="25">
        <v>0</v>
      </c>
      <c r="AN3469" s="25">
        <v>0</v>
      </c>
      <c r="AO3469" s="109"/>
      <c r="AP3469" s="25">
        <v>0</v>
      </c>
      <c r="AQ3469" s="25">
        <v>0</v>
      </c>
      <c r="AR3469" s="25">
        <v>0</v>
      </c>
      <c r="AS3469" s="25">
        <v>238.464</v>
      </c>
      <c r="AT3469" s="25">
        <v>0</v>
      </c>
      <c r="AU3469" s="25">
        <v>0</v>
      </c>
      <c r="AW3469" t="str">
        <f t="shared" si="277"/>
        <v>Lê Thu Huyền</v>
      </c>
      <c r="AX3469" s="27" t="str">
        <f t="shared" si="278"/>
        <v>Đặng Thị Dung</v>
      </c>
      <c r="AY3469" s="4" t="str">
        <f t="shared" si="275"/>
        <v>VIN+</v>
      </c>
    </row>
    <row r="3470" spans="1:51" outlineLevel="1" x14ac:dyDescent="0.25">
      <c r="A3470" s="4" t="s">
        <v>1104</v>
      </c>
      <c r="B3470" s="4" t="s">
        <v>797</v>
      </c>
      <c r="C3470" s="4" t="s">
        <v>5054</v>
      </c>
      <c r="D3470" s="32" t="s">
        <v>5225</v>
      </c>
      <c r="E3470" s="32" t="s">
        <v>5226</v>
      </c>
      <c r="F3470" s="11" t="s">
        <v>710</v>
      </c>
      <c r="G3470" s="35">
        <v>5276497</v>
      </c>
      <c r="H3470" s="35" t="s">
        <v>2191</v>
      </c>
      <c r="I3470" s="4"/>
      <c r="J3470" s="4"/>
      <c r="K3470" s="4"/>
      <c r="L3470" s="4"/>
      <c r="M3470" s="33"/>
      <c r="N3470" s="38"/>
      <c r="O3470" s="33"/>
      <c r="P3470" s="244">
        <f t="shared" si="276"/>
        <v>1139.3150000000001</v>
      </c>
      <c r="Q3470" s="25"/>
      <c r="R3470" s="25"/>
      <c r="S3470" s="25"/>
      <c r="T3470" s="109"/>
      <c r="U3470" s="25"/>
      <c r="V3470" s="25"/>
      <c r="W3470" s="25"/>
      <c r="X3470" s="25">
        <v>539.65499999999997</v>
      </c>
      <c r="Y3470" s="25">
        <v>0</v>
      </c>
      <c r="Z3470" s="25">
        <v>0</v>
      </c>
      <c r="AA3470" s="109"/>
      <c r="AB3470" s="25">
        <v>0</v>
      </c>
      <c r="AC3470" s="25">
        <v>0</v>
      </c>
      <c r="AD3470" s="25">
        <v>0</v>
      </c>
      <c r="AE3470" s="25">
        <v>0</v>
      </c>
      <c r="AF3470" s="25">
        <v>0</v>
      </c>
      <c r="AG3470" s="25">
        <v>0</v>
      </c>
      <c r="AH3470" s="109"/>
      <c r="AI3470" s="25">
        <v>0</v>
      </c>
      <c r="AJ3470" s="25">
        <v>0</v>
      </c>
      <c r="AK3470" s="123">
        <v>0</v>
      </c>
      <c r="AL3470" s="25">
        <v>0</v>
      </c>
      <c r="AM3470" s="25">
        <v>0</v>
      </c>
      <c r="AN3470" s="25">
        <v>0</v>
      </c>
      <c r="AO3470" s="109"/>
      <c r="AP3470" s="25">
        <v>419.06200000000001</v>
      </c>
      <c r="AQ3470" s="25">
        <v>0</v>
      </c>
      <c r="AR3470" s="25">
        <v>0</v>
      </c>
      <c r="AS3470" s="25">
        <v>0</v>
      </c>
      <c r="AT3470" s="25">
        <v>180.59800000000001</v>
      </c>
      <c r="AU3470" s="25">
        <v>0</v>
      </c>
      <c r="AW3470" t="str">
        <f t="shared" si="277"/>
        <v>Lê Thu Huyền</v>
      </c>
      <c r="AX3470" s="27" t="str">
        <f t="shared" si="278"/>
        <v>Đặng Thị Dung</v>
      </c>
      <c r="AY3470" s="4" t="str">
        <f t="shared" si="275"/>
        <v>VIN+</v>
      </c>
    </row>
    <row r="3471" spans="1:51" outlineLevel="1" x14ac:dyDescent="0.25">
      <c r="A3471" s="4" t="s">
        <v>1104</v>
      </c>
      <c r="B3471" s="4" t="s">
        <v>797</v>
      </c>
      <c r="C3471" s="4" t="s">
        <v>5054</v>
      </c>
      <c r="D3471" s="32" t="s">
        <v>5225</v>
      </c>
      <c r="E3471" s="32" t="s">
        <v>5226</v>
      </c>
      <c r="F3471" s="11" t="s">
        <v>710</v>
      </c>
      <c r="G3471" s="35">
        <v>5294424</v>
      </c>
      <c r="H3471" s="35" t="s">
        <v>2192</v>
      </c>
      <c r="I3471" s="4"/>
      <c r="J3471" s="4"/>
      <c r="K3471" s="4"/>
      <c r="L3471" s="4"/>
      <c r="M3471" s="33"/>
      <c r="N3471" s="38"/>
      <c r="O3471" s="33"/>
      <c r="P3471" s="244">
        <f t="shared" si="276"/>
        <v>1139.3139999999999</v>
      </c>
      <c r="Q3471" s="25"/>
      <c r="R3471" s="25"/>
      <c r="S3471" s="25"/>
      <c r="T3471" s="109"/>
      <c r="U3471" s="25"/>
      <c r="V3471" s="25"/>
      <c r="W3471" s="25"/>
      <c r="X3471" s="25">
        <v>541.79300000000001</v>
      </c>
      <c r="Y3471" s="25">
        <v>0</v>
      </c>
      <c r="Z3471" s="25">
        <v>0</v>
      </c>
      <c r="AA3471" s="109"/>
      <c r="AB3471" s="25">
        <v>0</v>
      </c>
      <c r="AC3471" s="25">
        <v>0</v>
      </c>
      <c r="AD3471" s="25">
        <v>0</v>
      </c>
      <c r="AE3471" s="25">
        <v>0</v>
      </c>
      <c r="AF3471" s="25">
        <v>0</v>
      </c>
      <c r="AG3471" s="25">
        <v>0</v>
      </c>
      <c r="AH3471" s="109"/>
      <c r="AI3471" s="25">
        <v>0</v>
      </c>
      <c r="AJ3471" s="25">
        <v>0</v>
      </c>
      <c r="AK3471" s="123">
        <v>0</v>
      </c>
      <c r="AL3471" s="25">
        <v>597.52099999999996</v>
      </c>
      <c r="AM3471" s="25">
        <v>0</v>
      </c>
      <c r="AN3471" s="25">
        <v>0</v>
      </c>
      <c r="AO3471" s="109"/>
      <c r="AP3471" s="25">
        <v>0</v>
      </c>
      <c r="AQ3471" s="25">
        <v>0</v>
      </c>
      <c r="AR3471" s="25">
        <v>0</v>
      </c>
      <c r="AS3471" s="25">
        <v>0</v>
      </c>
      <c r="AT3471" s="25">
        <v>0</v>
      </c>
      <c r="AU3471" s="25">
        <v>0</v>
      </c>
      <c r="AW3471" t="str">
        <f t="shared" si="277"/>
        <v>Lê Thu Huyền</v>
      </c>
      <c r="AX3471" s="27" t="str">
        <f t="shared" si="278"/>
        <v>Đặng Thị Dung</v>
      </c>
      <c r="AY3471" s="4" t="str">
        <f t="shared" si="275"/>
        <v>VIN+</v>
      </c>
    </row>
    <row r="3472" spans="1:51" outlineLevel="1" x14ac:dyDescent="0.25">
      <c r="A3472" s="4" t="s">
        <v>1104</v>
      </c>
      <c r="B3472" s="4" t="s">
        <v>797</v>
      </c>
      <c r="C3472" s="4" t="s">
        <v>5054</v>
      </c>
      <c r="D3472" s="32" t="s">
        <v>5225</v>
      </c>
      <c r="E3472" s="32" t="s">
        <v>5226</v>
      </c>
      <c r="F3472" s="11" t="s">
        <v>710</v>
      </c>
      <c r="G3472" s="35">
        <v>5297601</v>
      </c>
      <c r="H3472" s="35" t="s">
        <v>2193</v>
      </c>
      <c r="I3472" s="4"/>
      <c r="J3472" s="4"/>
      <c r="K3472" s="4"/>
      <c r="L3472" s="4"/>
      <c r="M3472" s="33"/>
      <c r="N3472" s="38"/>
      <c r="O3472" s="33"/>
      <c r="P3472" s="244">
        <f t="shared" si="276"/>
        <v>1141.452</v>
      </c>
      <c r="Q3472" s="25"/>
      <c r="R3472" s="25"/>
      <c r="S3472" s="25"/>
      <c r="T3472" s="109"/>
      <c r="U3472" s="25"/>
      <c r="V3472" s="25"/>
      <c r="W3472" s="25"/>
      <c r="X3472" s="25">
        <v>361.19499999999999</v>
      </c>
      <c r="Y3472" s="25">
        <v>0</v>
      </c>
      <c r="Z3472" s="25">
        <v>0</v>
      </c>
      <c r="AA3472" s="109"/>
      <c r="AB3472" s="25">
        <v>0</v>
      </c>
      <c r="AC3472" s="25">
        <v>0</v>
      </c>
      <c r="AD3472" s="25">
        <v>0</v>
      </c>
      <c r="AE3472" s="25">
        <v>0</v>
      </c>
      <c r="AF3472" s="25">
        <v>0</v>
      </c>
      <c r="AG3472" s="25">
        <v>0</v>
      </c>
      <c r="AH3472" s="109"/>
      <c r="AI3472" s="25">
        <v>0</v>
      </c>
      <c r="AJ3472" s="25">
        <v>0</v>
      </c>
      <c r="AK3472" s="123">
        <v>0</v>
      </c>
      <c r="AL3472" s="25">
        <v>0</v>
      </c>
      <c r="AM3472" s="25">
        <v>0</v>
      </c>
      <c r="AN3472" s="25">
        <v>0</v>
      </c>
      <c r="AO3472" s="109"/>
      <c r="AP3472" s="25">
        <v>238.464</v>
      </c>
      <c r="AQ3472" s="25">
        <v>0</v>
      </c>
      <c r="AR3472" s="25">
        <v>0</v>
      </c>
      <c r="AS3472" s="25">
        <v>0</v>
      </c>
      <c r="AT3472" s="25">
        <v>541.79300000000001</v>
      </c>
      <c r="AU3472" s="25">
        <v>0</v>
      </c>
      <c r="AW3472" t="str">
        <f t="shared" si="277"/>
        <v>Lê Thu Huyền</v>
      </c>
      <c r="AX3472" s="27" t="str">
        <f t="shared" si="278"/>
        <v>Đặng Thị Dung</v>
      </c>
      <c r="AY3472" s="4" t="str">
        <f t="shared" si="275"/>
        <v>VIN+</v>
      </c>
    </row>
    <row r="3473" spans="1:51" outlineLevel="1" x14ac:dyDescent="0.25">
      <c r="A3473" s="4" t="s">
        <v>1104</v>
      </c>
      <c r="B3473" s="4" t="s">
        <v>797</v>
      </c>
      <c r="C3473" s="4" t="s">
        <v>5054</v>
      </c>
      <c r="D3473" s="32" t="s">
        <v>5225</v>
      </c>
      <c r="E3473" s="32" t="s">
        <v>5226</v>
      </c>
      <c r="F3473" s="11" t="s">
        <v>710</v>
      </c>
      <c r="G3473" s="35">
        <v>5290075</v>
      </c>
      <c r="H3473" s="35" t="s">
        <v>2194</v>
      </c>
      <c r="I3473" s="4"/>
      <c r="J3473" s="4"/>
      <c r="K3473" s="4"/>
      <c r="L3473" s="4"/>
      <c r="M3473" s="33"/>
      <c r="N3473" s="38"/>
      <c r="O3473" s="33"/>
      <c r="P3473" s="244">
        <f t="shared" si="276"/>
        <v>1741.1109999999999</v>
      </c>
      <c r="Q3473" s="25"/>
      <c r="R3473" s="25"/>
      <c r="S3473" s="25"/>
      <c r="T3473" s="109"/>
      <c r="U3473" s="25"/>
      <c r="V3473" s="25"/>
      <c r="W3473" s="25"/>
      <c r="X3473" s="25">
        <v>902.98800000000006</v>
      </c>
      <c r="Y3473" s="25">
        <v>0</v>
      </c>
      <c r="Z3473" s="25">
        <v>0</v>
      </c>
      <c r="AA3473" s="109"/>
      <c r="AB3473" s="25">
        <v>0</v>
      </c>
      <c r="AC3473" s="25">
        <v>0</v>
      </c>
      <c r="AD3473" s="25">
        <v>0</v>
      </c>
      <c r="AE3473" s="25">
        <v>0</v>
      </c>
      <c r="AF3473" s="25">
        <v>238.464</v>
      </c>
      <c r="AG3473" s="25">
        <v>0</v>
      </c>
      <c r="AH3473" s="109"/>
      <c r="AI3473" s="25">
        <v>0</v>
      </c>
      <c r="AJ3473" s="25">
        <v>0</v>
      </c>
      <c r="AK3473" s="123">
        <v>0</v>
      </c>
      <c r="AL3473" s="25">
        <v>0</v>
      </c>
      <c r="AM3473" s="25">
        <v>0</v>
      </c>
      <c r="AN3473" s="25">
        <v>0</v>
      </c>
      <c r="AO3473" s="109"/>
      <c r="AP3473" s="25">
        <v>238.464</v>
      </c>
      <c r="AQ3473" s="25">
        <v>0</v>
      </c>
      <c r="AR3473" s="25">
        <v>0</v>
      </c>
      <c r="AS3473" s="25">
        <v>0</v>
      </c>
      <c r="AT3473" s="25">
        <v>361.19499999999999</v>
      </c>
      <c r="AU3473" s="25">
        <v>0</v>
      </c>
      <c r="AW3473" t="str">
        <f t="shared" si="277"/>
        <v>Lê Thu Huyền</v>
      </c>
      <c r="AX3473" s="27" t="str">
        <f t="shared" si="278"/>
        <v>Đặng Thị Dung</v>
      </c>
      <c r="AY3473" s="4" t="str">
        <f t="shared" si="275"/>
        <v>VIN+</v>
      </c>
    </row>
    <row r="3474" spans="1:51" outlineLevel="1" x14ac:dyDescent="0.25">
      <c r="A3474" s="4" t="s">
        <v>1104</v>
      </c>
      <c r="B3474" s="4" t="s">
        <v>797</v>
      </c>
      <c r="C3474" s="4" t="s">
        <v>5054</v>
      </c>
      <c r="D3474" s="32" t="s">
        <v>5225</v>
      </c>
      <c r="E3474" s="32" t="s">
        <v>5226</v>
      </c>
      <c r="F3474" s="11" t="s">
        <v>710</v>
      </c>
      <c r="G3474" s="35">
        <v>5270877</v>
      </c>
      <c r="H3474" s="35" t="s">
        <v>4665</v>
      </c>
      <c r="I3474" s="4"/>
      <c r="J3474" s="4"/>
      <c r="K3474" s="4"/>
      <c r="L3474" s="4"/>
      <c r="M3474" s="33"/>
      <c r="N3474" s="38"/>
      <c r="O3474" s="33"/>
      <c r="P3474" s="244">
        <f t="shared" si="276"/>
        <v>0</v>
      </c>
      <c r="Q3474" s="25"/>
      <c r="R3474" s="25"/>
      <c r="S3474" s="25"/>
      <c r="T3474" s="109"/>
      <c r="U3474" s="25"/>
      <c r="V3474" s="25"/>
      <c r="W3474" s="25"/>
      <c r="X3474" s="25">
        <v>0</v>
      </c>
      <c r="Y3474" s="25"/>
      <c r="Z3474" s="25">
        <v>0</v>
      </c>
      <c r="AA3474" s="109"/>
      <c r="AB3474" s="25">
        <v>0</v>
      </c>
      <c r="AC3474" s="25">
        <v>0</v>
      </c>
      <c r="AD3474" s="25">
        <v>0</v>
      </c>
      <c r="AE3474" s="25">
        <v>0</v>
      </c>
      <c r="AF3474" s="25">
        <v>0</v>
      </c>
      <c r="AG3474" s="25">
        <v>0</v>
      </c>
      <c r="AH3474" s="109"/>
      <c r="AI3474" s="25">
        <v>0</v>
      </c>
      <c r="AJ3474" s="25">
        <v>0</v>
      </c>
      <c r="AK3474" s="123">
        <v>0</v>
      </c>
      <c r="AL3474" s="25">
        <v>0</v>
      </c>
      <c r="AM3474" s="25">
        <v>0</v>
      </c>
      <c r="AN3474" s="25">
        <v>0</v>
      </c>
      <c r="AO3474" s="109"/>
      <c r="AP3474" s="25">
        <v>0</v>
      </c>
      <c r="AQ3474" s="25">
        <v>0</v>
      </c>
      <c r="AR3474" s="25">
        <v>0</v>
      </c>
      <c r="AS3474" s="25">
        <v>0</v>
      </c>
      <c r="AT3474" s="25">
        <v>0</v>
      </c>
      <c r="AU3474" s="25">
        <v>0</v>
      </c>
      <c r="AW3474" t="str">
        <f t="shared" si="277"/>
        <v>Lê Thu Huyền</v>
      </c>
      <c r="AX3474" s="27" t="str">
        <f t="shared" si="278"/>
        <v>Đặng Thị Dung</v>
      </c>
      <c r="AY3474" s="4" t="str">
        <f t="shared" si="275"/>
        <v>VIN+</v>
      </c>
    </row>
    <row r="3475" spans="1:51" outlineLevel="1" x14ac:dyDescent="0.25">
      <c r="A3475" s="4" t="s">
        <v>1104</v>
      </c>
      <c r="B3475" s="4" t="s">
        <v>797</v>
      </c>
      <c r="C3475" s="4" t="s">
        <v>5054</v>
      </c>
      <c r="D3475" s="32" t="s">
        <v>5225</v>
      </c>
      <c r="E3475" s="32" t="s">
        <v>5226</v>
      </c>
      <c r="F3475" s="11" t="s">
        <v>710</v>
      </c>
      <c r="G3475" s="35">
        <v>5270912</v>
      </c>
      <c r="H3475" s="35" t="s">
        <v>4666</v>
      </c>
      <c r="I3475" s="4"/>
      <c r="J3475" s="4"/>
      <c r="K3475" s="4"/>
      <c r="L3475" s="4"/>
      <c r="M3475" s="33"/>
      <c r="N3475" s="38"/>
      <c r="O3475" s="33"/>
      <c r="P3475" s="244">
        <f t="shared" si="276"/>
        <v>0</v>
      </c>
      <c r="Q3475" s="25"/>
      <c r="R3475" s="25"/>
      <c r="S3475" s="25"/>
      <c r="T3475" s="109"/>
      <c r="U3475" s="25"/>
      <c r="V3475" s="25"/>
      <c r="W3475" s="25"/>
      <c r="X3475" s="25">
        <v>0</v>
      </c>
      <c r="Y3475" s="25"/>
      <c r="Z3475" s="25">
        <v>0</v>
      </c>
      <c r="AA3475" s="109"/>
      <c r="AB3475" s="25">
        <v>0</v>
      </c>
      <c r="AC3475" s="25">
        <v>0</v>
      </c>
      <c r="AD3475" s="25">
        <v>0</v>
      </c>
      <c r="AE3475" s="25">
        <v>0</v>
      </c>
      <c r="AF3475" s="25">
        <v>0</v>
      </c>
      <c r="AG3475" s="25">
        <v>0</v>
      </c>
      <c r="AH3475" s="109"/>
      <c r="AI3475" s="25">
        <v>0</v>
      </c>
      <c r="AJ3475" s="25">
        <v>0</v>
      </c>
      <c r="AK3475" s="123">
        <v>0</v>
      </c>
      <c r="AL3475" s="25">
        <v>0</v>
      </c>
      <c r="AM3475" s="25">
        <v>0</v>
      </c>
      <c r="AN3475" s="25">
        <v>0</v>
      </c>
      <c r="AO3475" s="109"/>
      <c r="AP3475" s="25">
        <v>0</v>
      </c>
      <c r="AQ3475" s="25">
        <v>0</v>
      </c>
      <c r="AR3475" s="25">
        <v>0</v>
      </c>
      <c r="AS3475" s="25">
        <v>0</v>
      </c>
      <c r="AT3475" s="25">
        <v>0</v>
      </c>
      <c r="AU3475" s="25">
        <v>0</v>
      </c>
      <c r="AW3475" t="str">
        <f t="shared" si="277"/>
        <v>Lê Thu Huyền</v>
      </c>
      <c r="AX3475" s="27" t="str">
        <f t="shared" si="278"/>
        <v>Đặng Thị Dung</v>
      </c>
      <c r="AY3475" s="4" t="str">
        <f t="shared" si="275"/>
        <v>VIN+</v>
      </c>
    </row>
    <row r="3476" spans="1:51" outlineLevel="1" x14ac:dyDescent="0.25">
      <c r="A3476" s="4" t="s">
        <v>1104</v>
      </c>
      <c r="B3476" s="4" t="s">
        <v>797</v>
      </c>
      <c r="C3476" s="4" t="s">
        <v>5054</v>
      </c>
      <c r="D3476" s="32" t="s">
        <v>5225</v>
      </c>
      <c r="E3476" s="32" t="s">
        <v>5226</v>
      </c>
      <c r="F3476" s="11" t="s">
        <v>710</v>
      </c>
      <c r="G3476" s="35">
        <v>5274105</v>
      </c>
      <c r="H3476" s="35" t="s">
        <v>4667</v>
      </c>
      <c r="I3476" s="4"/>
      <c r="J3476" s="4"/>
      <c r="K3476" s="4"/>
      <c r="L3476" s="4"/>
      <c r="M3476" s="33"/>
      <c r="N3476" s="38"/>
      <c r="O3476" s="33"/>
      <c r="P3476" s="244">
        <f t="shared" si="276"/>
        <v>721.48900000000003</v>
      </c>
      <c r="Q3476" s="25"/>
      <c r="R3476" s="25"/>
      <c r="S3476" s="25"/>
      <c r="T3476" s="109"/>
      <c r="U3476" s="25"/>
      <c r="V3476" s="25"/>
      <c r="W3476" s="25"/>
      <c r="X3476" s="25">
        <v>0</v>
      </c>
      <c r="Y3476" s="25"/>
      <c r="Z3476" s="25">
        <v>0</v>
      </c>
      <c r="AA3476" s="109"/>
      <c r="AB3476" s="25">
        <v>0</v>
      </c>
      <c r="AC3476" s="25">
        <v>0</v>
      </c>
      <c r="AD3476" s="25">
        <v>0</v>
      </c>
      <c r="AE3476" s="25">
        <v>179.52799999999999</v>
      </c>
      <c r="AF3476" s="25">
        <v>0</v>
      </c>
      <c r="AG3476" s="25">
        <v>0</v>
      </c>
      <c r="AH3476" s="109"/>
      <c r="AI3476" s="25">
        <v>0</v>
      </c>
      <c r="AJ3476" s="25">
        <v>0</v>
      </c>
      <c r="AK3476" s="123">
        <v>0</v>
      </c>
      <c r="AL3476" s="25">
        <v>238.464</v>
      </c>
      <c r="AM3476" s="25">
        <v>0</v>
      </c>
      <c r="AN3476" s="25">
        <v>0</v>
      </c>
      <c r="AO3476" s="109"/>
      <c r="AP3476" s="25">
        <v>0</v>
      </c>
      <c r="AQ3476" s="25">
        <v>0</v>
      </c>
      <c r="AR3476" s="25">
        <v>0</v>
      </c>
      <c r="AS3476" s="25">
        <v>303.49700000000001</v>
      </c>
      <c r="AT3476" s="25">
        <v>0</v>
      </c>
      <c r="AU3476" s="25">
        <v>0</v>
      </c>
      <c r="AW3476" t="str">
        <f t="shared" si="277"/>
        <v>Lê Thu Huyền</v>
      </c>
      <c r="AX3476" s="27" t="str">
        <f t="shared" si="278"/>
        <v>Đặng Thị Dung</v>
      </c>
      <c r="AY3476" s="4" t="str">
        <f t="shared" si="275"/>
        <v>VIN+</v>
      </c>
    </row>
    <row r="3477" spans="1:51" outlineLevel="1" x14ac:dyDescent="0.25">
      <c r="A3477" s="4" t="s">
        <v>1104</v>
      </c>
      <c r="B3477" s="4" t="s">
        <v>797</v>
      </c>
      <c r="C3477" s="4" t="s">
        <v>5054</v>
      </c>
      <c r="D3477" s="32" t="s">
        <v>5225</v>
      </c>
      <c r="E3477" s="32" t="s">
        <v>5226</v>
      </c>
      <c r="F3477" s="11" t="s">
        <v>710</v>
      </c>
      <c r="G3477" s="35">
        <v>5276075</v>
      </c>
      <c r="H3477" s="35" t="s">
        <v>4668</v>
      </c>
      <c r="I3477" s="4"/>
      <c r="J3477" s="4"/>
      <c r="K3477" s="4"/>
      <c r="L3477" s="4"/>
      <c r="M3477" s="33"/>
      <c r="N3477" s="38"/>
      <c r="O3477" s="33"/>
      <c r="P3477" s="244">
        <f t="shared" si="276"/>
        <v>961.02299999999991</v>
      </c>
      <c r="Q3477" s="25"/>
      <c r="R3477" s="25"/>
      <c r="S3477" s="25"/>
      <c r="T3477" s="109"/>
      <c r="U3477" s="25"/>
      <c r="V3477" s="25"/>
      <c r="W3477" s="25"/>
      <c r="X3477" s="25">
        <v>0</v>
      </c>
      <c r="Y3477" s="25"/>
      <c r="Z3477" s="25">
        <v>0</v>
      </c>
      <c r="AA3477" s="109"/>
      <c r="AB3477" s="25">
        <v>0</v>
      </c>
      <c r="AC3477" s="25">
        <v>0</v>
      </c>
      <c r="AD3477" s="25">
        <v>0</v>
      </c>
      <c r="AE3477" s="25">
        <v>180.59800000000001</v>
      </c>
      <c r="AF3477" s="25">
        <v>0</v>
      </c>
      <c r="AG3477" s="25">
        <v>0</v>
      </c>
      <c r="AH3477" s="109"/>
      <c r="AI3477" s="25">
        <v>0</v>
      </c>
      <c r="AJ3477" s="25">
        <v>0</v>
      </c>
      <c r="AK3477" s="123">
        <v>0</v>
      </c>
      <c r="AL3477" s="25">
        <v>303.49700000000001</v>
      </c>
      <c r="AM3477" s="25">
        <v>0</v>
      </c>
      <c r="AN3477" s="25">
        <v>0</v>
      </c>
      <c r="AO3477" s="109"/>
      <c r="AP3477" s="25">
        <v>0</v>
      </c>
      <c r="AQ3477" s="25">
        <v>0</v>
      </c>
      <c r="AR3477" s="25">
        <v>238.464</v>
      </c>
      <c r="AS3477" s="25">
        <v>238.464</v>
      </c>
      <c r="AT3477" s="25">
        <v>0</v>
      </c>
      <c r="AU3477" s="25">
        <v>0</v>
      </c>
      <c r="AW3477" t="str">
        <f t="shared" si="277"/>
        <v>Lê Thu Huyền</v>
      </c>
      <c r="AX3477" s="27" t="str">
        <f t="shared" si="278"/>
        <v>Đặng Thị Dung</v>
      </c>
      <c r="AY3477" s="4" t="str">
        <f t="shared" si="275"/>
        <v>VIN+</v>
      </c>
    </row>
    <row r="3478" spans="1:51" outlineLevel="1" x14ac:dyDescent="0.25">
      <c r="A3478" s="4" t="s">
        <v>1104</v>
      </c>
      <c r="B3478" s="4" t="s">
        <v>797</v>
      </c>
      <c r="C3478" s="4" t="s">
        <v>5054</v>
      </c>
      <c r="D3478" s="32" t="s">
        <v>5225</v>
      </c>
      <c r="E3478" s="32" t="s">
        <v>5226</v>
      </c>
      <c r="F3478" s="11" t="s">
        <v>710</v>
      </c>
      <c r="G3478" s="35">
        <v>5277133</v>
      </c>
      <c r="H3478" s="35" t="s">
        <v>4669</v>
      </c>
      <c r="I3478" s="4"/>
      <c r="J3478" s="4"/>
      <c r="K3478" s="4"/>
      <c r="L3478" s="4"/>
      <c r="M3478" s="33"/>
      <c r="N3478" s="38"/>
      <c r="O3478" s="33"/>
      <c r="P3478" s="244">
        <f t="shared" si="276"/>
        <v>843.15200000000004</v>
      </c>
      <c r="Q3478" s="25"/>
      <c r="R3478" s="25"/>
      <c r="S3478" s="25"/>
      <c r="T3478" s="109"/>
      <c r="U3478" s="25"/>
      <c r="V3478" s="25"/>
      <c r="W3478" s="25"/>
      <c r="X3478" s="25">
        <v>0</v>
      </c>
      <c r="Y3478" s="25"/>
      <c r="Z3478" s="25">
        <v>0</v>
      </c>
      <c r="AA3478" s="109"/>
      <c r="AB3478" s="25">
        <v>0</v>
      </c>
      <c r="AC3478" s="25">
        <v>0</v>
      </c>
      <c r="AD3478" s="25">
        <v>0</v>
      </c>
      <c r="AE3478" s="25">
        <v>843.15200000000004</v>
      </c>
      <c r="AF3478" s="25">
        <v>0</v>
      </c>
      <c r="AG3478" s="25">
        <v>0</v>
      </c>
      <c r="AH3478" s="109"/>
      <c r="AI3478" s="25">
        <v>0</v>
      </c>
      <c r="AJ3478" s="25">
        <v>0</v>
      </c>
      <c r="AK3478" s="123">
        <v>0</v>
      </c>
      <c r="AL3478" s="25">
        <v>0</v>
      </c>
      <c r="AM3478" s="25">
        <v>0</v>
      </c>
      <c r="AN3478" s="25">
        <v>0</v>
      </c>
      <c r="AO3478" s="109"/>
      <c r="AP3478" s="25">
        <v>0</v>
      </c>
      <c r="AQ3478" s="25">
        <v>0</v>
      </c>
      <c r="AR3478" s="25">
        <v>0</v>
      </c>
      <c r="AS3478" s="25">
        <v>0</v>
      </c>
      <c r="AT3478" s="25">
        <v>0</v>
      </c>
      <c r="AU3478" s="25">
        <v>0</v>
      </c>
      <c r="AW3478" t="str">
        <f t="shared" si="277"/>
        <v>Lê Thu Huyền</v>
      </c>
      <c r="AX3478" s="27" t="str">
        <f t="shared" si="278"/>
        <v>Đặng Thị Dung</v>
      </c>
      <c r="AY3478" s="4" t="str">
        <f t="shared" si="275"/>
        <v>VIN+</v>
      </c>
    </row>
    <row r="3479" spans="1:51" outlineLevel="1" x14ac:dyDescent="0.25">
      <c r="A3479" s="4" t="s">
        <v>1104</v>
      </c>
      <c r="B3479" s="4" t="s">
        <v>797</v>
      </c>
      <c r="C3479" s="4" t="s">
        <v>5054</v>
      </c>
      <c r="D3479" s="32" t="s">
        <v>5225</v>
      </c>
      <c r="E3479" s="32" t="s">
        <v>5226</v>
      </c>
      <c r="F3479" s="11" t="s">
        <v>710</v>
      </c>
      <c r="G3479" s="35">
        <v>5290587</v>
      </c>
      <c r="H3479" s="35" t="s">
        <v>4670</v>
      </c>
      <c r="I3479" s="4"/>
      <c r="J3479" s="4"/>
      <c r="K3479" s="4"/>
      <c r="L3479" s="4"/>
      <c r="M3479" s="33"/>
      <c r="N3479" s="38"/>
      <c r="O3479" s="33"/>
      <c r="P3479" s="244">
        <f t="shared" si="276"/>
        <v>903.15699999999993</v>
      </c>
      <c r="Q3479" s="25"/>
      <c r="R3479" s="25"/>
      <c r="S3479" s="25"/>
      <c r="T3479" s="109"/>
      <c r="U3479" s="25"/>
      <c r="V3479" s="25"/>
      <c r="W3479" s="25"/>
      <c r="X3479" s="25">
        <v>0</v>
      </c>
      <c r="Y3479" s="25"/>
      <c r="Z3479" s="25">
        <v>0</v>
      </c>
      <c r="AA3479" s="109"/>
      <c r="AB3479" s="25">
        <v>0</v>
      </c>
      <c r="AC3479" s="25">
        <v>0</v>
      </c>
      <c r="AD3479" s="25">
        <v>0</v>
      </c>
      <c r="AE3479" s="25">
        <v>180.59800000000001</v>
      </c>
      <c r="AF3479" s="25">
        <v>0</v>
      </c>
      <c r="AG3479" s="25">
        <v>0</v>
      </c>
      <c r="AH3479" s="109"/>
      <c r="AI3479" s="25">
        <v>0</v>
      </c>
      <c r="AJ3479" s="25">
        <v>0</v>
      </c>
      <c r="AK3479" s="123">
        <v>0</v>
      </c>
      <c r="AL3479" s="25">
        <v>484.09500000000003</v>
      </c>
      <c r="AM3479" s="25">
        <v>0</v>
      </c>
      <c r="AN3479" s="25">
        <v>0</v>
      </c>
      <c r="AO3479" s="109"/>
      <c r="AP3479" s="25">
        <v>0</v>
      </c>
      <c r="AQ3479" s="25">
        <v>0</v>
      </c>
      <c r="AR3479" s="25">
        <v>0</v>
      </c>
      <c r="AS3479" s="25">
        <v>238.464</v>
      </c>
      <c r="AT3479" s="25">
        <v>0</v>
      </c>
      <c r="AU3479" s="25">
        <v>0</v>
      </c>
      <c r="AW3479" t="str">
        <f t="shared" si="277"/>
        <v>Lê Thu Huyền</v>
      </c>
      <c r="AX3479" s="27" t="str">
        <f t="shared" si="278"/>
        <v>Đặng Thị Dung</v>
      </c>
      <c r="AY3479" s="4" t="str">
        <f t="shared" si="275"/>
        <v>VIN+</v>
      </c>
    </row>
    <row r="3480" spans="1:51" outlineLevel="1" x14ac:dyDescent="0.25">
      <c r="A3480" s="4" t="s">
        <v>1104</v>
      </c>
      <c r="B3480" s="4" t="s">
        <v>797</v>
      </c>
      <c r="C3480" s="4" t="s">
        <v>5054</v>
      </c>
      <c r="D3480" s="32" t="s">
        <v>5225</v>
      </c>
      <c r="E3480" s="32" t="s">
        <v>5226</v>
      </c>
      <c r="F3480" s="11" t="s">
        <v>710</v>
      </c>
      <c r="G3480" s="35">
        <v>5291607</v>
      </c>
      <c r="H3480" s="35" t="s">
        <v>4671</v>
      </c>
      <c r="I3480" s="4"/>
      <c r="J3480" s="4"/>
      <c r="K3480" s="4"/>
      <c r="L3480" s="4"/>
      <c r="M3480" s="33"/>
      <c r="N3480" s="38"/>
      <c r="O3480" s="33"/>
      <c r="P3480" s="244">
        <f t="shared" si="276"/>
        <v>1256.116</v>
      </c>
      <c r="Q3480" s="25"/>
      <c r="R3480" s="25"/>
      <c r="S3480" s="25"/>
      <c r="T3480" s="109"/>
      <c r="U3480" s="25"/>
      <c r="V3480" s="25"/>
      <c r="W3480" s="25"/>
      <c r="X3480" s="25">
        <v>0</v>
      </c>
      <c r="Y3480" s="25"/>
      <c r="Z3480" s="25">
        <v>0</v>
      </c>
      <c r="AA3480" s="109"/>
      <c r="AB3480" s="25">
        <v>0</v>
      </c>
      <c r="AC3480" s="25">
        <v>0</v>
      </c>
      <c r="AD3480" s="25">
        <v>0</v>
      </c>
      <c r="AE3480" s="25">
        <v>360.12599999999998</v>
      </c>
      <c r="AF3480" s="25">
        <v>0</v>
      </c>
      <c r="AG3480" s="25">
        <v>0</v>
      </c>
      <c r="AH3480" s="109"/>
      <c r="AI3480" s="25">
        <v>0</v>
      </c>
      <c r="AJ3480" s="25">
        <v>0</v>
      </c>
      <c r="AK3480" s="123">
        <v>0</v>
      </c>
      <c r="AL3480" s="25">
        <v>180.59800000000001</v>
      </c>
      <c r="AM3480" s="25">
        <v>0</v>
      </c>
      <c r="AN3480" s="25">
        <v>0</v>
      </c>
      <c r="AO3480" s="109"/>
      <c r="AP3480" s="25">
        <v>0</v>
      </c>
      <c r="AQ3480" s="25">
        <v>0</v>
      </c>
      <c r="AR3480" s="25">
        <v>476.928</v>
      </c>
      <c r="AS3480" s="25">
        <v>238.464</v>
      </c>
      <c r="AT3480" s="25">
        <v>0</v>
      </c>
      <c r="AU3480" s="25">
        <v>0</v>
      </c>
      <c r="AW3480" t="str">
        <f t="shared" si="277"/>
        <v>Lê Thu Huyền</v>
      </c>
      <c r="AX3480" s="27" t="str">
        <f t="shared" si="278"/>
        <v>Đặng Thị Dung</v>
      </c>
      <c r="AY3480" s="4" t="str">
        <f t="shared" si="275"/>
        <v>VIN+</v>
      </c>
    </row>
    <row r="3481" spans="1:51" outlineLevel="1" x14ac:dyDescent="0.25">
      <c r="A3481" s="4" t="s">
        <v>1104</v>
      </c>
      <c r="B3481" s="4" t="s">
        <v>797</v>
      </c>
      <c r="C3481" s="4" t="s">
        <v>5054</v>
      </c>
      <c r="D3481" s="32" t="s">
        <v>5225</v>
      </c>
      <c r="E3481" s="32" t="s">
        <v>5226</v>
      </c>
      <c r="F3481" s="11" t="s">
        <v>710</v>
      </c>
      <c r="G3481" s="35">
        <v>5292800</v>
      </c>
      <c r="H3481" s="35" t="s">
        <v>4672</v>
      </c>
      <c r="I3481" s="4"/>
      <c r="J3481" s="4"/>
      <c r="K3481" s="4"/>
      <c r="L3481" s="4"/>
      <c r="M3481" s="33"/>
      <c r="N3481" s="38"/>
      <c r="O3481" s="33"/>
      <c r="P3481" s="244">
        <f t="shared" si="276"/>
        <v>0</v>
      </c>
      <c r="Q3481" s="25"/>
      <c r="R3481" s="25"/>
      <c r="S3481" s="25"/>
      <c r="T3481" s="109"/>
      <c r="U3481" s="25"/>
      <c r="V3481" s="25"/>
      <c r="W3481" s="25"/>
      <c r="X3481" s="25">
        <v>0</v>
      </c>
      <c r="Y3481" s="25"/>
      <c r="Z3481" s="25">
        <v>0</v>
      </c>
      <c r="AA3481" s="109"/>
      <c r="AB3481" s="25">
        <v>0</v>
      </c>
      <c r="AC3481" s="25">
        <v>0</v>
      </c>
      <c r="AD3481" s="25">
        <v>0</v>
      </c>
      <c r="AE3481" s="25">
        <v>0</v>
      </c>
      <c r="AF3481" s="25">
        <v>0</v>
      </c>
      <c r="AG3481" s="25">
        <v>0</v>
      </c>
      <c r="AH3481" s="109"/>
      <c r="AI3481" s="25">
        <v>0</v>
      </c>
      <c r="AJ3481" s="25">
        <v>0</v>
      </c>
      <c r="AK3481" s="123">
        <v>0</v>
      </c>
      <c r="AL3481" s="25">
        <v>0</v>
      </c>
      <c r="AM3481" s="25">
        <v>0</v>
      </c>
      <c r="AN3481" s="25">
        <v>0</v>
      </c>
      <c r="AO3481" s="109"/>
      <c r="AP3481" s="25">
        <v>0</v>
      </c>
      <c r="AQ3481" s="25">
        <v>0</v>
      </c>
      <c r="AR3481" s="25">
        <v>0</v>
      </c>
      <c r="AS3481" s="25">
        <v>0</v>
      </c>
      <c r="AT3481" s="25">
        <v>0</v>
      </c>
      <c r="AU3481" s="25">
        <v>0</v>
      </c>
      <c r="AW3481" t="str">
        <f t="shared" si="277"/>
        <v>Lê Thu Huyền</v>
      </c>
      <c r="AX3481" s="27" t="str">
        <f t="shared" si="278"/>
        <v>Đặng Thị Dung</v>
      </c>
      <c r="AY3481" s="4" t="str">
        <f t="shared" si="275"/>
        <v>VIN+</v>
      </c>
    </row>
    <row r="3482" spans="1:51" outlineLevel="1" x14ac:dyDescent="0.25">
      <c r="A3482" s="4" t="s">
        <v>1104</v>
      </c>
      <c r="B3482" s="4" t="s">
        <v>797</v>
      </c>
      <c r="C3482" s="4" t="s">
        <v>5054</v>
      </c>
      <c r="D3482" s="32" t="s">
        <v>5225</v>
      </c>
      <c r="E3482" s="32" t="s">
        <v>5226</v>
      </c>
      <c r="F3482" s="11" t="s">
        <v>710</v>
      </c>
      <c r="G3482" s="35">
        <v>5292817</v>
      </c>
      <c r="H3482" s="35" t="s">
        <v>4673</v>
      </c>
      <c r="I3482" s="4"/>
      <c r="J3482" s="4"/>
      <c r="K3482" s="4"/>
      <c r="L3482" s="4"/>
      <c r="M3482" s="33"/>
      <c r="N3482" s="38"/>
      <c r="O3482" s="33"/>
      <c r="P3482" s="244">
        <f t="shared" si="276"/>
        <v>0</v>
      </c>
      <c r="Q3482" s="25"/>
      <c r="R3482" s="25"/>
      <c r="S3482" s="25"/>
      <c r="T3482" s="109"/>
      <c r="U3482" s="25"/>
      <c r="V3482" s="25"/>
      <c r="W3482" s="25"/>
      <c r="X3482" s="25">
        <v>0</v>
      </c>
      <c r="Y3482" s="25"/>
      <c r="Z3482" s="25">
        <v>0</v>
      </c>
      <c r="AA3482" s="109"/>
      <c r="AB3482" s="25">
        <v>0</v>
      </c>
      <c r="AC3482" s="25">
        <v>0</v>
      </c>
      <c r="AD3482" s="25">
        <v>0</v>
      </c>
      <c r="AE3482" s="25">
        <v>0</v>
      </c>
      <c r="AF3482" s="25">
        <v>0</v>
      </c>
      <c r="AG3482" s="25">
        <v>0</v>
      </c>
      <c r="AH3482" s="109"/>
      <c r="AI3482" s="25">
        <v>0</v>
      </c>
      <c r="AJ3482" s="25">
        <v>0</v>
      </c>
      <c r="AK3482" s="123">
        <v>0</v>
      </c>
      <c r="AL3482" s="25">
        <v>0</v>
      </c>
      <c r="AM3482" s="25">
        <v>0</v>
      </c>
      <c r="AN3482" s="25">
        <v>0</v>
      </c>
      <c r="AO3482" s="109"/>
      <c r="AP3482" s="25">
        <v>0</v>
      </c>
      <c r="AQ3482" s="25">
        <v>0</v>
      </c>
      <c r="AR3482" s="25">
        <v>0</v>
      </c>
      <c r="AS3482" s="25">
        <v>0</v>
      </c>
      <c r="AT3482" s="25">
        <v>0</v>
      </c>
      <c r="AU3482" s="25">
        <v>0</v>
      </c>
      <c r="AW3482" t="str">
        <f t="shared" si="277"/>
        <v>Lê Thu Huyền</v>
      </c>
      <c r="AX3482" s="27" t="str">
        <f t="shared" si="278"/>
        <v>Đặng Thị Dung</v>
      </c>
      <c r="AY3482" s="4" t="str">
        <f t="shared" si="275"/>
        <v>VIN+</v>
      </c>
    </row>
    <row r="3483" spans="1:51" outlineLevel="1" x14ac:dyDescent="0.25">
      <c r="A3483" s="4" t="s">
        <v>1104</v>
      </c>
      <c r="B3483" s="4" t="s">
        <v>797</v>
      </c>
      <c r="C3483" s="4" t="s">
        <v>5054</v>
      </c>
      <c r="D3483" s="32" t="s">
        <v>5225</v>
      </c>
      <c r="E3483" s="32" t="s">
        <v>5226</v>
      </c>
      <c r="F3483" s="11" t="s">
        <v>710</v>
      </c>
      <c r="G3483" s="35">
        <v>5293494</v>
      </c>
      <c r="H3483" s="35" t="s">
        <v>4674</v>
      </c>
      <c r="I3483" s="4"/>
      <c r="J3483" s="4"/>
      <c r="K3483" s="4"/>
      <c r="L3483" s="4"/>
      <c r="M3483" s="33"/>
      <c r="N3483" s="38"/>
      <c r="O3483" s="33"/>
      <c r="P3483" s="244">
        <f t="shared" si="276"/>
        <v>722.55899999999997</v>
      </c>
      <c r="Q3483" s="25"/>
      <c r="R3483" s="25"/>
      <c r="S3483" s="25"/>
      <c r="T3483" s="109"/>
      <c r="U3483" s="25"/>
      <c r="V3483" s="25"/>
      <c r="W3483" s="25"/>
      <c r="X3483" s="25">
        <v>0</v>
      </c>
      <c r="Y3483" s="25"/>
      <c r="Z3483" s="25">
        <v>0</v>
      </c>
      <c r="AA3483" s="109"/>
      <c r="AB3483" s="25">
        <v>0</v>
      </c>
      <c r="AC3483" s="25">
        <v>0</v>
      </c>
      <c r="AD3483" s="25">
        <v>0</v>
      </c>
      <c r="AE3483" s="25">
        <v>0</v>
      </c>
      <c r="AF3483" s="25">
        <v>0</v>
      </c>
      <c r="AG3483" s="25">
        <v>0</v>
      </c>
      <c r="AH3483" s="109"/>
      <c r="AI3483" s="25">
        <v>0</v>
      </c>
      <c r="AJ3483" s="25">
        <v>0</v>
      </c>
      <c r="AK3483" s="123">
        <v>0</v>
      </c>
      <c r="AL3483" s="25">
        <v>303.49700000000001</v>
      </c>
      <c r="AM3483" s="25">
        <v>0</v>
      </c>
      <c r="AN3483" s="25">
        <v>0</v>
      </c>
      <c r="AO3483" s="109"/>
      <c r="AP3483" s="25">
        <v>0</v>
      </c>
      <c r="AQ3483" s="25">
        <v>0</v>
      </c>
      <c r="AR3483" s="25">
        <v>419.06200000000001</v>
      </c>
      <c r="AS3483" s="25">
        <v>0</v>
      </c>
      <c r="AT3483" s="25">
        <v>0</v>
      </c>
      <c r="AU3483" s="25">
        <v>0</v>
      </c>
      <c r="AW3483" t="str">
        <f t="shared" si="277"/>
        <v>Lê Thu Huyền</v>
      </c>
      <c r="AX3483" s="27" t="str">
        <f t="shared" si="278"/>
        <v>Đặng Thị Dung</v>
      </c>
      <c r="AY3483" s="4" t="str">
        <f t="shared" si="275"/>
        <v>VIN+</v>
      </c>
    </row>
    <row r="3484" spans="1:51" outlineLevel="1" x14ac:dyDescent="0.25">
      <c r="A3484" s="4" t="s">
        <v>1104</v>
      </c>
      <c r="B3484" s="4" t="s">
        <v>797</v>
      </c>
      <c r="C3484" s="4" t="s">
        <v>5054</v>
      </c>
      <c r="D3484" s="32" t="s">
        <v>5225</v>
      </c>
      <c r="E3484" s="32" t="s">
        <v>5226</v>
      </c>
      <c r="F3484" s="11" t="s">
        <v>710</v>
      </c>
      <c r="G3484" s="35">
        <v>5294389</v>
      </c>
      <c r="H3484" s="35" t="s">
        <v>4675</v>
      </c>
      <c r="I3484" s="4"/>
      <c r="J3484" s="4"/>
      <c r="K3484" s="4"/>
      <c r="L3484" s="4"/>
      <c r="M3484" s="33"/>
      <c r="N3484" s="38"/>
      <c r="O3484" s="33"/>
      <c r="P3484" s="244">
        <f t="shared" si="276"/>
        <v>238.464</v>
      </c>
      <c r="Q3484" s="25"/>
      <c r="R3484" s="25"/>
      <c r="S3484" s="25"/>
      <c r="T3484" s="109"/>
      <c r="U3484" s="25"/>
      <c r="V3484" s="25"/>
      <c r="W3484" s="25"/>
      <c r="X3484" s="25">
        <v>0</v>
      </c>
      <c r="Y3484" s="25"/>
      <c r="Z3484" s="25">
        <v>0</v>
      </c>
      <c r="AA3484" s="109"/>
      <c r="AB3484" s="25">
        <v>0</v>
      </c>
      <c r="AC3484" s="25">
        <v>0</v>
      </c>
      <c r="AD3484" s="25">
        <v>0</v>
      </c>
      <c r="AE3484" s="25">
        <v>0</v>
      </c>
      <c r="AF3484" s="25">
        <v>0</v>
      </c>
      <c r="AG3484" s="25">
        <v>0</v>
      </c>
      <c r="AH3484" s="109"/>
      <c r="AI3484" s="25">
        <v>0</v>
      </c>
      <c r="AJ3484" s="25">
        <v>0</v>
      </c>
      <c r="AK3484" s="123">
        <v>0</v>
      </c>
      <c r="AL3484" s="25">
        <v>238.464</v>
      </c>
      <c r="AM3484" s="25">
        <v>0</v>
      </c>
      <c r="AN3484" s="25">
        <v>0</v>
      </c>
      <c r="AO3484" s="109"/>
      <c r="AP3484" s="25">
        <v>0</v>
      </c>
      <c r="AQ3484" s="25">
        <v>0</v>
      </c>
      <c r="AR3484" s="25">
        <v>0</v>
      </c>
      <c r="AS3484" s="25">
        <v>0</v>
      </c>
      <c r="AT3484" s="25">
        <v>0</v>
      </c>
      <c r="AU3484" s="25">
        <v>0</v>
      </c>
      <c r="AW3484" t="str">
        <f t="shared" si="277"/>
        <v>Lê Thu Huyền</v>
      </c>
      <c r="AX3484" s="27" t="str">
        <f t="shared" si="278"/>
        <v>Đặng Thị Dung</v>
      </c>
      <c r="AY3484" s="4" t="str">
        <f t="shared" si="275"/>
        <v>VIN+</v>
      </c>
    </row>
    <row r="3485" spans="1:51" outlineLevel="1" x14ac:dyDescent="0.25">
      <c r="A3485" s="4" t="s">
        <v>1104</v>
      </c>
      <c r="B3485" s="4" t="s">
        <v>797</v>
      </c>
      <c r="C3485" s="4" t="s">
        <v>5054</v>
      </c>
      <c r="D3485" s="32" t="s">
        <v>5225</v>
      </c>
      <c r="E3485" s="32" t="s">
        <v>5226</v>
      </c>
      <c r="F3485" s="11" t="s">
        <v>710</v>
      </c>
      <c r="G3485" s="35">
        <v>5294396</v>
      </c>
      <c r="H3485" s="35" t="s">
        <v>4676</v>
      </c>
      <c r="I3485" s="4"/>
      <c r="J3485" s="4"/>
      <c r="K3485" s="4"/>
      <c r="L3485" s="4"/>
      <c r="M3485" s="33"/>
      <c r="N3485" s="38"/>
      <c r="O3485" s="33"/>
      <c r="P3485" s="244">
        <f t="shared" si="276"/>
        <v>539.65499999999997</v>
      </c>
      <c r="Q3485" s="25"/>
      <c r="R3485" s="25"/>
      <c r="S3485" s="25"/>
      <c r="T3485" s="109"/>
      <c r="U3485" s="25"/>
      <c r="V3485" s="25"/>
      <c r="W3485" s="25"/>
      <c r="X3485" s="25">
        <v>0</v>
      </c>
      <c r="Y3485" s="25"/>
      <c r="Z3485" s="25">
        <v>0</v>
      </c>
      <c r="AA3485" s="109"/>
      <c r="AB3485" s="25">
        <v>0</v>
      </c>
      <c r="AC3485" s="25">
        <v>0</v>
      </c>
      <c r="AD3485" s="25">
        <v>0</v>
      </c>
      <c r="AE3485" s="25">
        <v>539.65499999999997</v>
      </c>
      <c r="AF3485" s="25">
        <v>0</v>
      </c>
      <c r="AG3485" s="25">
        <v>0</v>
      </c>
      <c r="AH3485" s="109"/>
      <c r="AI3485" s="25">
        <v>0</v>
      </c>
      <c r="AJ3485" s="25">
        <v>0</v>
      </c>
      <c r="AK3485" s="123">
        <v>0</v>
      </c>
      <c r="AL3485" s="25">
        <v>0</v>
      </c>
      <c r="AM3485" s="25">
        <v>0</v>
      </c>
      <c r="AN3485" s="25">
        <v>0</v>
      </c>
      <c r="AO3485" s="109"/>
      <c r="AP3485" s="25">
        <v>0</v>
      </c>
      <c r="AQ3485" s="25">
        <v>0</v>
      </c>
      <c r="AR3485" s="25">
        <v>0</v>
      </c>
      <c r="AS3485" s="25">
        <v>0</v>
      </c>
      <c r="AT3485" s="25">
        <v>0</v>
      </c>
      <c r="AU3485" s="25">
        <v>0</v>
      </c>
      <c r="AW3485" t="str">
        <f t="shared" si="277"/>
        <v>Lê Thu Huyền</v>
      </c>
      <c r="AX3485" s="27" t="str">
        <f t="shared" si="278"/>
        <v>Đặng Thị Dung</v>
      </c>
      <c r="AY3485" s="4" t="str">
        <f t="shared" ref="AY3485:AY3548" si="279">+B3485</f>
        <v>VIN+</v>
      </c>
    </row>
    <row r="3486" spans="1:51" outlineLevel="1" x14ac:dyDescent="0.25">
      <c r="A3486" s="4" t="s">
        <v>1104</v>
      </c>
      <c r="B3486" s="4" t="s">
        <v>797</v>
      </c>
      <c r="C3486" s="4" t="s">
        <v>5054</v>
      </c>
      <c r="D3486" s="32" t="s">
        <v>5225</v>
      </c>
      <c r="E3486" s="32" t="s">
        <v>5226</v>
      </c>
      <c r="F3486" s="11" t="s">
        <v>710</v>
      </c>
      <c r="G3486" s="35">
        <v>5295087</v>
      </c>
      <c r="H3486" s="35" t="s">
        <v>4677</v>
      </c>
      <c r="I3486" s="4"/>
      <c r="J3486" s="4"/>
      <c r="K3486" s="4"/>
      <c r="L3486" s="4"/>
      <c r="M3486" s="33"/>
      <c r="N3486" s="38"/>
      <c r="O3486" s="33"/>
      <c r="P3486" s="244">
        <f t="shared" si="276"/>
        <v>0</v>
      </c>
      <c r="Q3486" s="25"/>
      <c r="R3486" s="25"/>
      <c r="S3486" s="25"/>
      <c r="T3486" s="109"/>
      <c r="U3486" s="25"/>
      <c r="V3486" s="25"/>
      <c r="W3486" s="25"/>
      <c r="X3486" s="25">
        <v>0</v>
      </c>
      <c r="Y3486" s="25"/>
      <c r="Z3486" s="25">
        <v>0</v>
      </c>
      <c r="AA3486" s="109"/>
      <c r="AB3486" s="25">
        <v>0</v>
      </c>
      <c r="AC3486" s="25">
        <v>0</v>
      </c>
      <c r="AD3486" s="25">
        <v>0</v>
      </c>
      <c r="AE3486" s="25">
        <v>0</v>
      </c>
      <c r="AF3486" s="25">
        <v>0</v>
      </c>
      <c r="AG3486" s="25">
        <v>0</v>
      </c>
      <c r="AH3486" s="109"/>
      <c r="AI3486" s="25">
        <v>0</v>
      </c>
      <c r="AJ3486" s="25">
        <v>0</v>
      </c>
      <c r="AK3486" s="123">
        <v>0</v>
      </c>
      <c r="AL3486" s="25">
        <v>0</v>
      </c>
      <c r="AM3486" s="25">
        <v>0</v>
      </c>
      <c r="AN3486" s="25">
        <v>0</v>
      </c>
      <c r="AO3486" s="109"/>
      <c r="AP3486" s="25">
        <v>0</v>
      </c>
      <c r="AQ3486" s="25">
        <v>0</v>
      </c>
      <c r="AR3486" s="25">
        <v>0</v>
      </c>
      <c r="AS3486" s="25">
        <v>0</v>
      </c>
      <c r="AT3486" s="25">
        <v>0</v>
      </c>
      <c r="AU3486" s="25">
        <v>0</v>
      </c>
      <c r="AW3486" t="str">
        <f t="shared" si="277"/>
        <v>Lê Thu Huyền</v>
      </c>
      <c r="AX3486" s="27" t="str">
        <f t="shared" si="278"/>
        <v>Đặng Thị Dung</v>
      </c>
      <c r="AY3486" s="4" t="str">
        <f t="shared" si="279"/>
        <v>VIN+</v>
      </c>
    </row>
    <row r="3487" spans="1:51" outlineLevel="1" x14ac:dyDescent="0.25">
      <c r="A3487" s="4" t="s">
        <v>1104</v>
      </c>
      <c r="B3487" s="4" t="s">
        <v>797</v>
      </c>
      <c r="C3487" s="4" t="s">
        <v>5054</v>
      </c>
      <c r="D3487" s="32" t="s">
        <v>5225</v>
      </c>
      <c r="E3487" s="32" t="s">
        <v>5226</v>
      </c>
      <c r="F3487" s="11" t="s">
        <v>710</v>
      </c>
      <c r="G3487" s="35">
        <v>5295094</v>
      </c>
      <c r="H3487" s="35" t="s">
        <v>4678</v>
      </c>
      <c r="I3487" s="4"/>
      <c r="J3487" s="4"/>
      <c r="K3487" s="4"/>
      <c r="L3487" s="4"/>
      <c r="M3487" s="33"/>
      <c r="N3487" s="38"/>
      <c r="O3487" s="33"/>
      <c r="P3487" s="244">
        <f t="shared" si="276"/>
        <v>778.11899999999991</v>
      </c>
      <c r="Q3487" s="25"/>
      <c r="R3487" s="25"/>
      <c r="S3487" s="25"/>
      <c r="T3487" s="109"/>
      <c r="U3487" s="25"/>
      <c r="V3487" s="25"/>
      <c r="W3487" s="25"/>
      <c r="X3487" s="25">
        <v>0</v>
      </c>
      <c r="Y3487" s="25"/>
      <c r="Z3487" s="25">
        <v>0</v>
      </c>
      <c r="AA3487" s="109"/>
      <c r="AB3487" s="25">
        <v>0</v>
      </c>
      <c r="AC3487" s="25">
        <v>0</v>
      </c>
      <c r="AD3487" s="25">
        <v>0</v>
      </c>
      <c r="AE3487" s="25">
        <v>539.65499999999997</v>
      </c>
      <c r="AF3487" s="25">
        <v>0</v>
      </c>
      <c r="AG3487" s="25">
        <v>0</v>
      </c>
      <c r="AH3487" s="109"/>
      <c r="AI3487" s="25">
        <v>0</v>
      </c>
      <c r="AJ3487" s="25">
        <v>0</v>
      </c>
      <c r="AK3487" s="123">
        <v>0</v>
      </c>
      <c r="AL3487" s="25">
        <v>238.464</v>
      </c>
      <c r="AM3487" s="25">
        <v>0</v>
      </c>
      <c r="AN3487" s="25">
        <v>0</v>
      </c>
      <c r="AO3487" s="109"/>
      <c r="AP3487" s="25">
        <v>0</v>
      </c>
      <c r="AQ3487" s="25">
        <v>0</v>
      </c>
      <c r="AR3487" s="25">
        <v>0</v>
      </c>
      <c r="AS3487" s="25">
        <v>0</v>
      </c>
      <c r="AT3487" s="25">
        <v>0</v>
      </c>
      <c r="AU3487" s="25">
        <v>0</v>
      </c>
      <c r="AW3487" t="str">
        <f t="shared" si="277"/>
        <v>Lê Thu Huyền</v>
      </c>
      <c r="AX3487" s="27" t="str">
        <f t="shared" si="278"/>
        <v>Đặng Thị Dung</v>
      </c>
      <c r="AY3487" s="4" t="str">
        <f t="shared" si="279"/>
        <v>VIN+</v>
      </c>
    </row>
    <row r="3488" spans="1:51" outlineLevel="1" x14ac:dyDescent="0.25">
      <c r="A3488" s="4" t="s">
        <v>1104</v>
      </c>
      <c r="B3488" s="4" t="s">
        <v>797</v>
      </c>
      <c r="C3488" s="4" t="s">
        <v>5054</v>
      </c>
      <c r="D3488" s="32" t="s">
        <v>5225</v>
      </c>
      <c r="E3488" s="32" t="s">
        <v>5226</v>
      </c>
      <c r="F3488" s="11" t="s">
        <v>710</v>
      </c>
      <c r="G3488" s="35">
        <v>5295793</v>
      </c>
      <c r="H3488" s="35" t="s">
        <v>4679</v>
      </c>
      <c r="I3488" s="4"/>
      <c r="J3488" s="4"/>
      <c r="K3488" s="4"/>
      <c r="L3488" s="4"/>
      <c r="M3488" s="33"/>
      <c r="N3488" s="38"/>
      <c r="O3488" s="33"/>
      <c r="P3488" s="244">
        <f t="shared" si="276"/>
        <v>539.65499999999997</v>
      </c>
      <c r="Q3488" s="25"/>
      <c r="R3488" s="25"/>
      <c r="S3488" s="25"/>
      <c r="T3488" s="109"/>
      <c r="U3488" s="25"/>
      <c r="V3488" s="25"/>
      <c r="W3488" s="25"/>
      <c r="X3488" s="25">
        <v>0</v>
      </c>
      <c r="Y3488" s="25"/>
      <c r="Z3488" s="25">
        <v>0</v>
      </c>
      <c r="AA3488" s="109"/>
      <c r="AB3488" s="25">
        <v>0</v>
      </c>
      <c r="AC3488" s="25">
        <v>0</v>
      </c>
      <c r="AD3488" s="25">
        <v>0</v>
      </c>
      <c r="AE3488" s="25">
        <v>539.65499999999997</v>
      </c>
      <c r="AF3488" s="25">
        <v>0</v>
      </c>
      <c r="AG3488" s="25">
        <v>0</v>
      </c>
      <c r="AH3488" s="109"/>
      <c r="AI3488" s="25">
        <v>0</v>
      </c>
      <c r="AJ3488" s="25">
        <v>0</v>
      </c>
      <c r="AK3488" s="123">
        <v>0</v>
      </c>
      <c r="AL3488" s="25">
        <v>0</v>
      </c>
      <c r="AM3488" s="25">
        <v>0</v>
      </c>
      <c r="AN3488" s="25">
        <v>0</v>
      </c>
      <c r="AO3488" s="109"/>
      <c r="AP3488" s="25">
        <v>0</v>
      </c>
      <c r="AQ3488" s="25">
        <v>0</v>
      </c>
      <c r="AR3488" s="25">
        <v>0</v>
      </c>
      <c r="AS3488" s="25">
        <v>0</v>
      </c>
      <c r="AT3488" s="25">
        <v>0</v>
      </c>
      <c r="AU3488" s="25">
        <v>0</v>
      </c>
      <c r="AW3488" t="str">
        <f t="shared" si="277"/>
        <v>Lê Thu Huyền</v>
      </c>
      <c r="AX3488" s="27" t="str">
        <f t="shared" si="278"/>
        <v>Đặng Thị Dung</v>
      </c>
      <c r="AY3488" s="4" t="str">
        <f t="shared" si="279"/>
        <v>VIN+</v>
      </c>
    </row>
    <row r="3489" spans="1:51" outlineLevel="1" x14ac:dyDescent="0.25">
      <c r="A3489" s="4" t="s">
        <v>1104</v>
      </c>
      <c r="B3489" s="4" t="s">
        <v>797</v>
      </c>
      <c r="C3489" s="4" t="s">
        <v>5054</v>
      </c>
      <c r="D3489" s="32" t="s">
        <v>5225</v>
      </c>
      <c r="E3489" s="32" t="s">
        <v>5226</v>
      </c>
      <c r="F3489" s="11" t="s">
        <v>710</v>
      </c>
      <c r="G3489" s="35">
        <v>5296640</v>
      </c>
      <c r="H3489" s="35" t="s">
        <v>4680</v>
      </c>
      <c r="I3489" s="4"/>
      <c r="J3489" s="4"/>
      <c r="K3489" s="4"/>
      <c r="L3489" s="4"/>
      <c r="M3489" s="33"/>
      <c r="N3489" s="38"/>
      <c r="O3489" s="33"/>
      <c r="P3489" s="244">
        <f t="shared" si="276"/>
        <v>180.59800000000001</v>
      </c>
      <c r="Q3489" s="25"/>
      <c r="R3489" s="25"/>
      <c r="S3489" s="25"/>
      <c r="T3489" s="109"/>
      <c r="U3489" s="25"/>
      <c r="V3489" s="25"/>
      <c r="W3489" s="25"/>
      <c r="X3489" s="25">
        <v>0</v>
      </c>
      <c r="Y3489" s="25"/>
      <c r="Z3489" s="25">
        <v>0</v>
      </c>
      <c r="AA3489" s="109"/>
      <c r="AB3489" s="25">
        <v>0</v>
      </c>
      <c r="AC3489" s="25">
        <v>0</v>
      </c>
      <c r="AD3489" s="25">
        <v>0</v>
      </c>
      <c r="AE3489" s="25">
        <v>0</v>
      </c>
      <c r="AF3489" s="25">
        <v>0</v>
      </c>
      <c r="AG3489" s="25">
        <v>0</v>
      </c>
      <c r="AH3489" s="109"/>
      <c r="AI3489" s="25">
        <v>0</v>
      </c>
      <c r="AJ3489" s="25">
        <v>0</v>
      </c>
      <c r="AK3489" s="123">
        <v>0</v>
      </c>
      <c r="AL3489" s="25">
        <v>0</v>
      </c>
      <c r="AM3489" s="25">
        <v>0</v>
      </c>
      <c r="AN3489" s="25">
        <v>0</v>
      </c>
      <c r="AO3489" s="109"/>
      <c r="AP3489" s="25">
        <v>0</v>
      </c>
      <c r="AQ3489" s="25">
        <v>0</v>
      </c>
      <c r="AR3489" s="25">
        <v>0</v>
      </c>
      <c r="AS3489" s="25">
        <v>180.59800000000001</v>
      </c>
      <c r="AT3489" s="25">
        <v>0</v>
      </c>
      <c r="AU3489" s="25">
        <v>0</v>
      </c>
      <c r="AW3489" t="str">
        <f t="shared" si="277"/>
        <v>Lê Thu Huyền</v>
      </c>
      <c r="AX3489" s="27" t="str">
        <f t="shared" si="278"/>
        <v>Đặng Thị Dung</v>
      </c>
      <c r="AY3489" s="4" t="str">
        <f t="shared" si="279"/>
        <v>VIN+</v>
      </c>
    </row>
    <row r="3490" spans="1:51" outlineLevel="1" x14ac:dyDescent="0.25">
      <c r="A3490" s="4" t="s">
        <v>1104</v>
      </c>
      <c r="B3490" s="4" t="s">
        <v>797</v>
      </c>
      <c r="C3490" s="4" t="s">
        <v>5054</v>
      </c>
      <c r="D3490" s="32" t="s">
        <v>5225</v>
      </c>
      <c r="E3490" s="32" t="s">
        <v>5226</v>
      </c>
      <c r="F3490" s="11" t="s">
        <v>710</v>
      </c>
      <c r="G3490" s="35">
        <v>5296657</v>
      </c>
      <c r="H3490" s="35" t="s">
        <v>4681</v>
      </c>
      <c r="I3490" s="4"/>
      <c r="J3490" s="4"/>
      <c r="K3490" s="4"/>
      <c r="L3490" s="4"/>
      <c r="M3490" s="33"/>
      <c r="N3490" s="38"/>
      <c r="O3490" s="33"/>
      <c r="P3490" s="244">
        <f t="shared" si="276"/>
        <v>360.12599999999998</v>
      </c>
      <c r="Q3490" s="25"/>
      <c r="R3490" s="25"/>
      <c r="S3490" s="25"/>
      <c r="T3490" s="109"/>
      <c r="U3490" s="25"/>
      <c r="V3490" s="25"/>
      <c r="W3490" s="25"/>
      <c r="X3490" s="25">
        <v>0</v>
      </c>
      <c r="Y3490" s="25"/>
      <c r="Z3490" s="25">
        <v>0</v>
      </c>
      <c r="AA3490" s="109"/>
      <c r="AB3490" s="25">
        <v>0</v>
      </c>
      <c r="AC3490" s="25">
        <v>0</v>
      </c>
      <c r="AD3490" s="25">
        <v>0</v>
      </c>
      <c r="AE3490" s="25">
        <v>360.12599999999998</v>
      </c>
      <c r="AF3490" s="25">
        <v>0</v>
      </c>
      <c r="AG3490" s="25">
        <v>0</v>
      </c>
      <c r="AH3490" s="109"/>
      <c r="AI3490" s="25">
        <v>0</v>
      </c>
      <c r="AJ3490" s="25">
        <v>0</v>
      </c>
      <c r="AK3490" s="123">
        <v>0</v>
      </c>
      <c r="AL3490" s="25">
        <v>0</v>
      </c>
      <c r="AM3490" s="25">
        <v>0</v>
      </c>
      <c r="AN3490" s="25">
        <v>0</v>
      </c>
      <c r="AO3490" s="109"/>
      <c r="AP3490" s="25">
        <v>0</v>
      </c>
      <c r="AQ3490" s="25">
        <v>0</v>
      </c>
      <c r="AR3490" s="25">
        <v>0</v>
      </c>
      <c r="AS3490" s="25">
        <v>0</v>
      </c>
      <c r="AT3490" s="25">
        <v>0</v>
      </c>
      <c r="AU3490" s="25">
        <v>0</v>
      </c>
      <c r="AW3490" t="str">
        <f t="shared" si="277"/>
        <v>Lê Thu Huyền</v>
      </c>
      <c r="AX3490" s="27" t="str">
        <f t="shared" si="278"/>
        <v>Đặng Thị Dung</v>
      </c>
      <c r="AY3490" s="4" t="str">
        <f t="shared" si="279"/>
        <v>VIN+</v>
      </c>
    </row>
    <row r="3491" spans="1:51" outlineLevel="1" x14ac:dyDescent="0.25">
      <c r="A3491" s="4" t="s">
        <v>1104</v>
      </c>
      <c r="B3491" s="4" t="s">
        <v>797</v>
      </c>
      <c r="C3491" s="4" t="s">
        <v>5054</v>
      </c>
      <c r="D3491" s="32" t="s">
        <v>5225</v>
      </c>
      <c r="E3491" s="32" t="s">
        <v>5226</v>
      </c>
      <c r="F3491" s="11" t="s">
        <v>710</v>
      </c>
      <c r="G3491" s="35">
        <v>5296671</v>
      </c>
      <c r="H3491" s="35" t="s">
        <v>4682</v>
      </c>
      <c r="I3491" s="4"/>
      <c r="J3491" s="4"/>
      <c r="K3491" s="4"/>
      <c r="L3491" s="4"/>
      <c r="M3491" s="33"/>
      <c r="N3491" s="38"/>
      <c r="O3491" s="33"/>
      <c r="P3491" s="244">
        <f t="shared" si="276"/>
        <v>180.59800000000001</v>
      </c>
      <c r="Q3491" s="25"/>
      <c r="R3491" s="25"/>
      <c r="S3491" s="25"/>
      <c r="T3491" s="109"/>
      <c r="U3491" s="25"/>
      <c r="V3491" s="25"/>
      <c r="W3491" s="25"/>
      <c r="X3491" s="25">
        <v>0</v>
      </c>
      <c r="Y3491" s="25"/>
      <c r="Z3491" s="25">
        <v>0</v>
      </c>
      <c r="AA3491" s="109"/>
      <c r="AB3491" s="25">
        <v>0</v>
      </c>
      <c r="AC3491" s="25">
        <v>0</v>
      </c>
      <c r="AD3491" s="25">
        <v>0</v>
      </c>
      <c r="AE3491" s="25">
        <v>180.59800000000001</v>
      </c>
      <c r="AF3491" s="25">
        <v>0</v>
      </c>
      <c r="AG3491" s="25">
        <v>0</v>
      </c>
      <c r="AH3491" s="109"/>
      <c r="AI3491" s="25">
        <v>0</v>
      </c>
      <c r="AJ3491" s="25">
        <v>0</v>
      </c>
      <c r="AK3491" s="123">
        <v>0</v>
      </c>
      <c r="AL3491" s="25">
        <v>0</v>
      </c>
      <c r="AM3491" s="25">
        <v>0</v>
      </c>
      <c r="AN3491" s="25">
        <v>0</v>
      </c>
      <c r="AO3491" s="109"/>
      <c r="AP3491" s="25">
        <v>0</v>
      </c>
      <c r="AQ3491" s="25">
        <v>0</v>
      </c>
      <c r="AR3491" s="25">
        <v>0</v>
      </c>
      <c r="AS3491" s="25">
        <v>0</v>
      </c>
      <c r="AT3491" s="25">
        <v>0</v>
      </c>
      <c r="AU3491" s="25">
        <v>0</v>
      </c>
      <c r="AW3491" t="str">
        <f t="shared" si="277"/>
        <v>Lê Thu Huyền</v>
      </c>
      <c r="AX3491" s="27" t="str">
        <f t="shared" si="278"/>
        <v>Đặng Thị Dung</v>
      </c>
      <c r="AY3491" s="4" t="str">
        <f t="shared" si="279"/>
        <v>VIN+</v>
      </c>
    </row>
    <row r="3492" spans="1:51" outlineLevel="1" x14ac:dyDescent="0.25">
      <c r="A3492" s="4" t="s">
        <v>1104</v>
      </c>
      <c r="B3492" s="4" t="s">
        <v>797</v>
      </c>
      <c r="C3492" s="4" t="s">
        <v>5054</v>
      </c>
      <c r="D3492" s="32" t="s">
        <v>5225</v>
      </c>
      <c r="E3492" s="32" t="s">
        <v>5226</v>
      </c>
      <c r="F3492" s="11" t="s">
        <v>710</v>
      </c>
      <c r="G3492" s="35">
        <v>5297421</v>
      </c>
      <c r="H3492" s="35" t="s">
        <v>4683</v>
      </c>
      <c r="I3492" s="4"/>
      <c r="J3492" s="4"/>
      <c r="K3492" s="4"/>
      <c r="L3492" s="4"/>
      <c r="M3492" s="33"/>
      <c r="N3492" s="38"/>
      <c r="O3492" s="33"/>
      <c r="P3492" s="244">
        <f t="shared" si="276"/>
        <v>1016.583</v>
      </c>
      <c r="Q3492" s="25"/>
      <c r="R3492" s="25"/>
      <c r="S3492" s="25"/>
      <c r="T3492" s="109"/>
      <c r="U3492" s="25"/>
      <c r="V3492" s="25"/>
      <c r="W3492" s="25"/>
      <c r="X3492" s="25">
        <v>0</v>
      </c>
      <c r="Y3492" s="25"/>
      <c r="Z3492" s="25">
        <v>0</v>
      </c>
      <c r="AA3492" s="109"/>
      <c r="AB3492" s="25">
        <v>0</v>
      </c>
      <c r="AC3492" s="25">
        <v>0</v>
      </c>
      <c r="AD3492" s="25">
        <v>0</v>
      </c>
      <c r="AE3492" s="25">
        <v>539.65499999999997</v>
      </c>
      <c r="AF3492" s="25">
        <v>0</v>
      </c>
      <c r="AG3492" s="25">
        <v>0</v>
      </c>
      <c r="AH3492" s="109"/>
      <c r="AI3492" s="25">
        <v>0</v>
      </c>
      <c r="AJ3492" s="25">
        <v>0</v>
      </c>
      <c r="AK3492" s="123">
        <v>0</v>
      </c>
      <c r="AL3492" s="25">
        <v>476.928</v>
      </c>
      <c r="AM3492" s="25">
        <v>0</v>
      </c>
      <c r="AN3492" s="25">
        <v>0</v>
      </c>
      <c r="AO3492" s="109"/>
      <c r="AP3492" s="25">
        <v>0</v>
      </c>
      <c r="AQ3492" s="25">
        <v>0</v>
      </c>
      <c r="AR3492" s="25">
        <v>0</v>
      </c>
      <c r="AS3492" s="25">
        <v>0</v>
      </c>
      <c r="AT3492" s="25">
        <v>0</v>
      </c>
      <c r="AU3492" s="25">
        <v>0</v>
      </c>
      <c r="AW3492" t="str">
        <f t="shared" si="277"/>
        <v>Lê Thu Huyền</v>
      </c>
      <c r="AX3492" s="27" t="str">
        <f t="shared" si="278"/>
        <v>Đặng Thị Dung</v>
      </c>
      <c r="AY3492" s="4" t="str">
        <f t="shared" si="279"/>
        <v>VIN+</v>
      </c>
    </row>
    <row r="3493" spans="1:51" outlineLevel="1" x14ac:dyDescent="0.25">
      <c r="A3493" s="4" t="s">
        <v>1104</v>
      </c>
      <c r="B3493" s="4" t="s">
        <v>797</v>
      </c>
      <c r="C3493" s="4" t="s">
        <v>5054</v>
      </c>
      <c r="D3493" s="32" t="s">
        <v>5225</v>
      </c>
      <c r="E3493" s="32" t="s">
        <v>5226</v>
      </c>
      <c r="F3493" s="11" t="s">
        <v>710</v>
      </c>
      <c r="G3493" s="35">
        <v>5297663</v>
      </c>
      <c r="H3493" s="35" t="s">
        <v>4684</v>
      </c>
      <c r="I3493" s="4"/>
      <c r="J3493" s="4"/>
      <c r="K3493" s="4"/>
      <c r="L3493" s="4"/>
      <c r="M3493" s="33"/>
      <c r="N3493" s="38"/>
      <c r="O3493" s="33"/>
      <c r="P3493" s="244">
        <f t="shared" si="276"/>
        <v>419.06200000000001</v>
      </c>
      <c r="Q3493" s="25"/>
      <c r="R3493" s="25"/>
      <c r="S3493" s="25"/>
      <c r="T3493" s="109"/>
      <c r="U3493" s="25"/>
      <c r="V3493" s="25"/>
      <c r="W3493" s="25"/>
      <c r="X3493" s="25">
        <v>0</v>
      </c>
      <c r="Y3493" s="25"/>
      <c r="Z3493" s="25">
        <v>0</v>
      </c>
      <c r="AA3493" s="109"/>
      <c r="AB3493" s="25">
        <v>0</v>
      </c>
      <c r="AC3493" s="25">
        <v>0</v>
      </c>
      <c r="AD3493" s="25">
        <v>0</v>
      </c>
      <c r="AE3493" s="25">
        <v>0</v>
      </c>
      <c r="AF3493" s="25">
        <v>0</v>
      </c>
      <c r="AG3493" s="25">
        <v>0</v>
      </c>
      <c r="AH3493" s="109"/>
      <c r="AI3493" s="25">
        <v>0</v>
      </c>
      <c r="AJ3493" s="25">
        <v>0</v>
      </c>
      <c r="AK3493" s="123">
        <v>0</v>
      </c>
      <c r="AL3493" s="25">
        <v>180.59800000000001</v>
      </c>
      <c r="AM3493" s="25">
        <v>0</v>
      </c>
      <c r="AN3493" s="25">
        <v>0</v>
      </c>
      <c r="AO3493" s="109"/>
      <c r="AP3493" s="25">
        <v>0</v>
      </c>
      <c r="AQ3493" s="25">
        <v>0</v>
      </c>
      <c r="AR3493" s="25">
        <v>238.464</v>
      </c>
      <c r="AS3493" s="25">
        <v>0</v>
      </c>
      <c r="AT3493" s="25">
        <v>0</v>
      </c>
      <c r="AU3493" s="25">
        <v>0</v>
      </c>
      <c r="AW3493" t="str">
        <f t="shared" si="277"/>
        <v>Lê Thu Huyền</v>
      </c>
      <c r="AX3493" s="27" t="str">
        <f t="shared" si="278"/>
        <v>Đặng Thị Dung</v>
      </c>
      <c r="AY3493" s="4" t="str">
        <f t="shared" si="279"/>
        <v>VIN+</v>
      </c>
    </row>
    <row r="3494" spans="1:51" outlineLevel="1" x14ac:dyDescent="0.25">
      <c r="A3494" s="4" t="s">
        <v>1104</v>
      </c>
      <c r="B3494" s="4" t="s">
        <v>797</v>
      </c>
      <c r="C3494" s="4" t="s">
        <v>5054</v>
      </c>
      <c r="D3494" s="32" t="s">
        <v>5225</v>
      </c>
      <c r="E3494" s="32" t="s">
        <v>5226</v>
      </c>
      <c r="F3494" s="11" t="s">
        <v>710</v>
      </c>
      <c r="G3494" s="35">
        <v>5298842</v>
      </c>
      <c r="H3494" s="35" t="s">
        <v>4685</v>
      </c>
      <c r="I3494" s="4"/>
      <c r="J3494" s="4"/>
      <c r="K3494" s="4"/>
      <c r="L3494" s="4"/>
      <c r="M3494" s="33"/>
      <c r="N3494" s="38"/>
      <c r="O3494" s="33"/>
      <c r="P3494" s="244">
        <f t="shared" si="276"/>
        <v>597.52099999999996</v>
      </c>
      <c r="Q3494" s="25"/>
      <c r="R3494" s="25"/>
      <c r="S3494" s="25"/>
      <c r="T3494" s="109"/>
      <c r="U3494" s="25"/>
      <c r="V3494" s="25"/>
      <c r="W3494" s="25"/>
      <c r="X3494" s="25">
        <v>0</v>
      </c>
      <c r="Y3494" s="25"/>
      <c r="Z3494" s="25">
        <v>0</v>
      </c>
      <c r="AA3494" s="109"/>
      <c r="AB3494" s="25">
        <v>0</v>
      </c>
      <c r="AC3494" s="25">
        <v>0</v>
      </c>
      <c r="AD3494" s="25">
        <v>0</v>
      </c>
      <c r="AE3494" s="25">
        <v>359.05700000000002</v>
      </c>
      <c r="AF3494" s="25">
        <v>0</v>
      </c>
      <c r="AG3494" s="25">
        <v>0</v>
      </c>
      <c r="AH3494" s="109"/>
      <c r="AI3494" s="25">
        <v>0</v>
      </c>
      <c r="AJ3494" s="25">
        <v>0</v>
      </c>
      <c r="AK3494" s="123">
        <v>0</v>
      </c>
      <c r="AL3494" s="25">
        <v>0</v>
      </c>
      <c r="AM3494" s="25">
        <v>0</v>
      </c>
      <c r="AN3494" s="25">
        <v>0</v>
      </c>
      <c r="AO3494" s="109"/>
      <c r="AP3494" s="25">
        <v>0</v>
      </c>
      <c r="AQ3494" s="25">
        <v>0</v>
      </c>
      <c r="AR3494" s="25">
        <v>238.464</v>
      </c>
      <c r="AS3494" s="25">
        <v>0</v>
      </c>
      <c r="AT3494" s="25">
        <v>0</v>
      </c>
      <c r="AU3494" s="25">
        <v>0</v>
      </c>
      <c r="AW3494" t="str">
        <f t="shared" si="277"/>
        <v>Lê Thu Huyền</v>
      </c>
      <c r="AX3494" s="27" t="str">
        <f t="shared" si="278"/>
        <v>Đặng Thị Dung</v>
      </c>
      <c r="AY3494" s="4" t="str">
        <f t="shared" si="279"/>
        <v>VIN+</v>
      </c>
    </row>
    <row r="3495" spans="1:51" outlineLevel="1" x14ac:dyDescent="0.25">
      <c r="A3495" s="4" t="s">
        <v>1104</v>
      </c>
      <c r="B3495" s="4" t="s">
        <v>797</v>
      </c>
      <c r="C3495" s="4" t="s">
        <v>5054</v>
      </c>
      <c r="D3495" s="32" t="s">
        <v>5225</v>
      </c>
      <c r="E3495" s="32" t="s">
        <v>5226</v>
      </c>
      <c r="F3495" s="11" t="s">
        <v>710</v>
      </c>
      <c r="G3495" s="35">
        <v>5299654</v>
      </c>
      <c r="H3495" s="35" t="s">
        <v>4686</v>
      </c>
      <c r="I3495" s="4"/>
      <c r="J3495" s="4"/>
      <c r="K3495" s="4"/>
      <c r="L3495" s="4"/>
      <c r="M3495" s="33"/>
      <c r="N3495" s="38"/>
      <c r="O3495" s="33"/>
      <c r="P3495" s="244">
        <f t="shared" si="276"/>
        <v>180.59800000000001</v>
      </c>
      <c r="Q3495" s="25"/>
      <c r="R3495" s="25"/>
      <c r="S3495" s="25"/>
      <c r="T3495" s="109"/>
      <c r="U3495" s="25"/>
      <c r="V3495" s="25"/>
      <c r="W3495" s="25"/>
      <c r="X3495" s="25">
        <v>0</v>
      </c>
      <c r="Y3495" s="25"/>
      <c r="Z3495" s="25">
        <v>0</v>
      </c>
      <c r="AA3495" s="109"/>
      <c r="AB3495" s="25">
        <v>0</v>
      </c>
      <c r="AC3495" s="25">
        <v>0</v>
      </c>
      <c r="AD3495" s="25">
        <v>0</v>
      </c>
      <c r="AE3495" s="25">
        <v>180.59800000000001</v>
      </c>
      <c r="AF3495" s="25">
        <v>0</v>
      </c>
      <c r="AG3495" s="25">
        <v>0</v>
      </c>
      <c r="AH3495" s="109"/>
      <c r="AI3495" s="25">
        <v>0</v>
      </c>
      <c r="AJ3495" s="25">
        <v>0</v>
      </c>
      <c r="AK3495" s="123">
        <v>0</v>
      </c>
      <c r="AL3495" s="25">
        <v>0</v>
      </c>
      <c r="AM3495" s="25">
        <v>0</v>
      </c>
      <c r="AN3495" s="25">
        <v>0</v>
      </c>
      <c r="AO3495" s="109"/>
      <c r="AP3495" s="25">
        <v>0</v>
      </c>
      <c r="AQ3495" s="25">
        <v>0</v>
      </c>
      <c r="AR3495" s="25">
        <v>0</v>
      </c>
      <c r="AS3495" s="25">
        <v>0</v>
      </c>
      <c r="AT3495" s="25">
        <v>0</v>
      </c>
      <c r="AU3495" s="25">
        <v>0</v>
      </c>
      <c r="AW3495" t="str">
        <f t="shared" si="277"/>
        <v>Lê Thu Huyền</v>
      </c>
      <c r="AX3495" s="27" t="str">
        <f t="shared" si="278"/>
        <v>Đặng Thị Dung</v>
      </c>
      <c r="AY3495" s="4" t="str">
        <f t="shared" si="279"/>
        <v>VIN+</v>
      </c>
    </row>
    <row r="3496" spans="1:51" outlineLevel="1" x14ac:dyDescent="0.25">
      <c r="A3496" s="4" t="s">
        <v>1104</v>
      </c>
      <c r="B3496" s="4" t="s">
        <v>797</v>
      </c>
      <c r="C3496" s="4" t="s">
        <v>5054</v>
      </c>
      <c r="D3496" s="32" t="s">
        <v>5225</v>
      </c>
      <c r="E3496" s="32" t="s">
        <v>5226</v>
      </c>
      <c r="F3496" s="11" t="s">
        <v>710</v>
      </c>
      <c r="G3496" s="35">
        <v>5300026</v>
      </c>
      <c r="H3496" s="35" t="s">
        <v>4687</v>
      </c>
      <c r="I3496" s="4"/>
      <c r="J3496" s="4"/>
      <c r="K3496" s="4"/>
      <c r="L3496" s="4"/>
      <c r="M3496" s="33"/>
      <c r="N3496" s="38"/>
      <c r="O3496" s="33"/>
      <c r="P3496" s="244">
        <f t="shared" si="276"/>
        <v>778.11899999999991</v>
      </c>
      <c r="Q3496" s="25"/>
      <c r="R3496" s="25"/>
      <c r="S3496" s="25"/>
      <c r="T3496" s="109"/>
      <c r="U3496" s="25"/>
      <c r="V3496" s="25"/>
      <c r="W3496" s="25"/>
      <c r="X3496" s="25">
        <v>0</v>
      </c>
      <c r="Y3496" s="25"/>
      <c r="Z3496" s="25">
        <v>0</v>
      </c>
      <c r="AA3496" s="109"/>
      <c r="AB3496" s="25">
        <v>0</v>
      </c>
      <c r="AC3496" s="25">
        <v>0</v>
      </c>
      <c r="AD3496" s="25">
        <v>0</v>
      </c>
      <c r="AE3496" s="25">
        <v>539.65499999999997</v>
      </c>
      <c r="AF3496" s="25">
        <v>0</v>
      </c>
      <c r="AG3496" s="25">
        <v>0</v>
      </c>
      <c r="AH3496" s="109"/>
      <c r="AI3496" s="25">
        <v>0</v>
      </c>
      <c r="AJ3496" s="25">
        <v>0</v>
      </c>
      <c r="AK3496" s="123">
        <v>0</v>
      </c>
      <c r="AL3496" s="25">
        <v>238.464</v>
      </c>
      <c r="AM3496" s="25">
        <v>0</v>
      </c>
      <c r="AN3496" s="25">
        <v>0</v>
      </c>
      <c r="AO3496" s="109"/>
      <c r="AP3496" s="25">
        <v>0</v>
      </c>
      <c r="AQ3496" s="25">
        <v>0</v>
      </c>
      <c r="AR3496" s="25">
        <v>0</v>
      </c>
      <c r="AS3496" s="25">
        <v>0</v>
      </c>
      <c r="AT3496" s="25">
        <v>0</v>
      </c>
      <c r="AU3496" s="25">
        <v>0</v>
      </c>
      <c r="AW3496" t="str">
        <f t="shared" si="277"/>
        <v>Lê Thu Huyền</v>
      </c>
      <c r="AX3496" s="27" t="str">
        <f t="shared" si="278"/>
        <v>Đặng Thị Dung</v>
      </c>
      <c r="AY3496" s="4" t="str">
        <f t="shared" si="279"/>
        <v>VIN+</v>
      </c>
    </row>
    <row r="3497" spans="1:51" outlineLevel="1" x14ac:dyDescent="0.25">
      <c r="A3497" s="4" t="s">
        <v>1104</v>
      </c>
      <c r="B3497" s="4" t="s">
        <v>797</v>
      </c>
      <c r="C3497" s="4" t="s">
        <v>5054</v>
      </c>
      <c r="D3497" s="32" t="s">
        <v>5225</v>
      </c>
      <c r="E3497" s="32" t="s">
        <v>5226</v>
      </c>
      <c r="F3497" s="11" t="s">
        <v>710</v>
      </c>
      <c r="G3497" s="35">
        <v>5300389</v>
      </c>
      <c r="H3497" s="35" t="s">
        <v>4688</v>
      </c>
      <c r="I3497" s="4"/>
      <c r="J3497" s="4"/>
      <c r="K3497" s="4"/>
      <c r="L3497" s="4"/>
      <c r="M3497" s="33"/>
      <c r="N3497" s="38"/>
      <c r="O3497" s="33"/>
      <c r="P3497" s="244">
        <f t="shared" si="276"/>
        <v>179.52799999999999</v>
      </c>
      <c r="Q3497" s="25"/>
      <c r="R3497" s="25"/>
      <c r="S3497" s="25"/>
      <c r="T3497" s="109"/>
      <c r="U3497" s="25"/>
      <c r="V3497" s="25"/>
      <c r="W3497" s="25"/>
      <c r="X3497" s="25">
        <v>0</v>
      </c>
      <c r="Y3497" s="25"/>
      <c r="Z3497" s="25">
        <v>0</v>
      </c>
      <c r="AA3497" s="109"/>
      <c r="AB3497" s="25">
        <v>0</v>
      </c>
      <c r="AC3497" s="25">
        <v>0</v>
      </c>
      <c r="AD3497" s="25">
        <v>0</v>
      </c>
      <c r="AE3497" s="25">
        <v>179.52799999999999</v>
      </c>
      <c r="AF3497" s="25">
        <v>0</v>
      </c>
      <c r="AG3497" s="25">
        <v>0</v>
      </c>
      <c r="AH3497" s="109"/>
      <c r="AI3497" s="25">
        <v>0</v>
      </c>
      <c r="AJ3497" s="25">
        <v>0</v>
      </c>
      <c r="AK3497" s="123">
        <v>0</v>
      </c>
      <c r="AL3497" s="25">
        <v>0</v>
      </c>
      <c r="AM3497" s="25">
        <v>0</v>
      </c>
      <c r="AN3497" s="25">
        <v>0</v>
      </c>
      <c r="AO3497" s="109"/>
      <c r="AP3497" s="25">
        <v>0</v>
      </c>
      <c r="AQ3497" s="25">
        <v>0</v>
      </c>
      <c r="AR3497" s="25">
        <v>0</v>
      </c>
      <c r="AS3497" s="25">
        <v>0</v>
      </c>
      <c r="AT3497" s="25">
        <v>0</v>
      </c>
      <c r="AU3497" s="25">
        <v>0</v>
      </c>
      <c r="AW3497" t="str">
        <f t="shared" si="277"/>
        <v>Lê Thu Huyền</v>
      </c>
      <c r="AX3497" s="27" t="str">
        <f t="shared" si="278"/>
        <v>Đặng Thị Dung</v>
      </c>
      <c r="AY3497" s="4" t="str">
        <f t="shared" si="279"/>
        <v>VIN+</v>
      </c>
    </row>
    <row r="3498" spans="1:51" outlineLevel="1" x14ac:dyDescent="0.25">
      <c r="A3498" s="4" t="s">
        <v>1104</v>
      </c>
      <c r="B3498" s="4" t="s">
        <v>797</v>
      </c>
      <c r="C3498" s="4" t="s">
        <v>5054</v>
      </c>
      <c r="D3498" s="32" t="s">
        <v>5225</v>
      </c>
      <c r="E3498" s="32" t="s">
        <v>5226</v>
      </c>
      <c r="F3498" s="11" t="s">
        <v>710</v>
      </c>
      <c r="G3498" s="35">
        <v>5300673</v>
      </c>
      <c r="H3498" s="35" t="s">
        <v>4689</v>
      </c>
      <c r="I3498" s="4"/>
      <c r="J3498" s="4"/>
      <c r="K3498" s="4"/>
      <c r="L3498" s="4"/>
      <c r="M3498" s="33"/>
      <c r="N3498" s="38"/>
      <c r="O3498" s="33"/>
      <c r="P3498" s="244">
        <f t="shared" si="276"/>
        <v>180.59800000000001</v>
      </c>
      <c r="Q3498" s="25"/>
      <c r="R3498" s="25"/>
      <c r="S3498" s="25"/>
      <c r="T3498" s="109"/>
      <c r="U3498" s="25"/>
      <c r="V3498" s="25"/>
      <c r="W3498" s="25"/>
      <c r="X3498" s="25">
        <v>0</v>
      </c>
      <c r="Y3498" s="25"/>
      <c r="Z3498" s="25">
        <v>0</v>
      </c>
      <c r="AA3498" s="109"/>
      <c r="AB3498" s="25">
        <v>0</v>
      </c>
      <c r="AC3498" s="25">
        <v>0</v>
      </c>
      <c r="AD3498" s="25">
        <v>0</v>
      </c>
      <c r="AE3498" s="25">
        <v>180.59800000000001</v>
      </c>
      <c r="AF3498" s="25">
        <v>0</v>
      </c>
      <c r="AG3498" s="25">
        <v>0</v>
      </c>
      <c r="AH3498" s="109"/>
      <c r="AI3498" s="25">
        <v>0</v>
      </c>
      <c r="AJ3498" s="25">
        <v>0</v>
      </c>
      <c r="AK3498" s="123">
        <v>0</v>
      </c>
      <c r="AL3498" s="25">
        <v>0</v>
      </c>
      <c r="AM3498" s="25">
        <v>0</v>
      </c>
      <c r="AN3498" s="25">
        <v>0</v>
      </c>
      <c r="AO3498" s="109"/>
      <c r="AP3498" s="25">
        <v>0</v>
      </c>
      <c r="AQ3498" s="25">
        <v>0</v>
      </c>
      <c r="AR3498" s="25">
        <v>0</v>
      </c>
      <c r="AS3498" s="25">
        <v>0</v>
      </c>
      <c r="AT3498" s="25">
        <v>0</v>
      </c>
      <c r="AU3498" s="25">
        <v>0</v>
      </c>
      <c r="AW3498" t="str">
        <f t="shared" si="277"/>
        <v>Lê Thu Huyền</v>
      </c>
      <c r="AX3498" s="27" t="str">
        <f t="shared" si="278"/>
        <v>Đặng Thị Dung</v>
      </c>
      <c r="AY3498" s="4" t="str">
        <f t="shared" si="279"/>
        <v>VIN+</v>
      </c>
    </row>
    <row r="3499" spans="1:51" outlineLevel="1" x14ac:dyDescent="0.25">
      <c r="A3499" s="4" t="s">
        <v>1104</v>
      </c>
      <c r="B3499" s="4" t="s">
        <v>797</v>
      </c>
      <c r="C3499" s="4" t="s">
        <v>5054</v>
      </c>
      <c r="D3499" s="32" t="s">
        <v>5225</v>
      </c>
      <c r="E3499" s="32" t="s">
        <v>5226</v>
      </c>
      <c r="F3499" s="11" t="s">
        <v>710</v>
      </c>
      <c r="G3499" s="35">
        <v>5299924</v>
      </c>
      <c r="H3499" s="35" t="s">
        <v>4690</v>
      </c>
      <c r="I3499" s="4"/>
      <c r="J3499" s="4"/>
      <c r="K3499" s="4"/>
      <c r="L3499" s="4"/>
      <c r="M3499" s="33"/>
      <c r="N3499" s="38"/>
      <c r="O3499" s="33"/>
      <c r="P3499" s="244">
        <f t="shared" si="276"/>
        <v>238.464</v>
      </c>
      <c r="Q3499" s="25"/>
      <c r="R3499" s="25"/>
      <c r="S3499" s="25"/>
      <c r="T3499" s="109"/>
      <c r="U3499" s="25"/>
      <c r="V3499" s="25"/>
      <c r="W3499" s="25"/>
      <c r="X3499" s="25">
        <v>0</v>
      </c>
      <c r="Y3499" s="25"/>
      <c r="Z3499" s="25">
        <v>0</v>
      </c>
      <c r="AA3499" s="109"/>
      <c r="AB3499" s="25">
        <v>0</v>
      </c>
      <c r="AC3499" s="25">
        <v>0</v>
      </c>
      <c r="AD3499" s="25">
        <v>0</v>
      </c>
      <c r="AE3499" s="25">
        <v>0</v>
      </c>
      <c r="AF3499" s="25">
        <v>0</v>
      </c>
      <c r="AG3499" s="25">
        <v>0</v>
      </c>
      <c r="AH3499" s="109"/>
      <c r="AI3499" s="25">
        <v>0</v>
      </c>
      <c r="AJ3499" s="25">
        <v>0</v>
      </c>
      <c r="AK3499" s="123">
        <v>0</v>
      </c>
      <c r="AL3499" s="25">
        <v>0</v>
      </c>
      <c r="AM3499" s="25">
        <v>238.464</v>
      </c>
      <c r="AN3499" s="25">
        <v>0</v>
      </c>
      <c r="AO3499" s="109"/>
      <c r="AP3499" s="25">
        <v>0</v>
      </c>
      <c r="AQ3499" s="25">
        <v>0</v>
      </c>
      <c r="AR3499" s="25">
        <v>0</v>
      </c>
      <c r="AS3499" s="25">
        <v>0</v>
      </c>
      <c r="AT3499" s="25">
        <v>0</v>
      </c>
      <c r="AU3499" s="25">
        <v>0</v>
      </c>
      <c r="AW3499" t="str">
        <f t="shared" si="277"/>
        <v>Lê Thu Huyền</v>
      </c>
      <c r="AX3499" s="27" t="str">
        <f t="shared" si="278"/>
        <v>Đặng Thị Dung</v>
      </c>
      <c r="AY3499" s="4" t="str">
        <f t="shared" si="279"/>
        <v>VIN+</v>
      </c>
    </row>
    <row r="3500" spans="1:51" outlineLevel="1" x14ac:dyDescent="0.25">
      <c r="A3500" s="4" t="s">
        <v>1104</v>
      </c>
      <c r="B3500" s="4" t="s">
        <v>797</v>
      </c>
      <c r="C3500" s="4" t="s">
        <v>5054</v>
      </c>
      <c r="D3500" s="32" t="s">
        <v>5225</v>
      </c>
      <c r="E3500" s="32" t="s">
        <v>5226</v>
      </c>
      <c r="F3500" s="11" t="s">
        <v>710</v>
      </c>
      <c r="G3500" s="35">
        <v>5273708</v>
      </c>
      <c r="H3500" s="35" t="s">
        <v>4691</v>
      </c>
      <c r="I3500" s="4"/>
      <c r="J3500" s="4"/>
      <c r="K3500" s="4"/>
      <c r="L3500" s="4"/>
      <c r="M3500" s="33"/>
      <c r="N3500" s="38"/>
      <c r="O3500" s="33"/>
      <c r="P3500" s="244">
        <f t="shared" si="276"/>
        <v>541.96100000000001</v>
      </c>
      <c r="Q3500" s="25"/>
      <c r="R3500" s="25"/>
      <c r="S3500" s="25"/>
      <c r="T3500" s="109"/>
      <c r="U3500" s="25"/>
      <c r="V3500" s="25"/>
      <c r="W3500" s="25"/>
      <c r="X3500" s="25">
        <v>0</v>
      </c>
      <c r="Y3500" s="25"/>
      <c r="Z3500" s="25">
        <v>0</v>
      </c>
      <c r="AA3500" s="109"/>
      <c r="AB3500" s="25">
        <v>0</v>
      </c>
      <c r="AC3500" s="25">
        <v>0</v>
      </c>
      <c r="AD3500" s="25">
        <v>0</v>
      </c>
      <c r="AE3500" s="25">
        <v>0</v>
      </c>
      <c r="AF3500" s="25">
        <v>303.49700000000001</v>
      </c>
      <c r="AG3500" s="25">
        <v>0</v>
      </c>
      <c r="AH3500" s="109"/>
      <c r="AI3500" s="25">
        <v>0</v>
      </c>
      <c r="AJ3500" s="25">
        <v>0</v>
      </c>
      <c r="AK3500" s="123">
        <v>0</v>
      </c>
      <c r="AL3500" s="25">
        <v>0</v>
      </c>
      <c r="AM3500" s="25">
        <v>0</v>
      </c>
      <c r="AN3500" s="25">
        <v>0</v>
      </c>
      <c r="AO3500" s="109"/>
      <c r="AP3500" s="25">
        <v>238.464</v>
      </c>
      <c r="AQ3500" s="25">
        <v>0</v>
      </c>
      <c r="AR3500" s="25">
        <v>0</v>
      </c>
      <c r="AS3500" s="25">
        <v>0</v>
      </c>
      <c r="AT3500" s="25">
        <v>0</v>
      </c>
      <c r="AU3500" s="25">
        <v>0</v>
      </c>
      <c r="AW3500" t="str">
        <f t="shared" si="277"/>
        <v>Lê Thu Huyền</v>
      </c>
      <c r="AX3500" s="27" t="str">
        <f t="shared" si="278"/>
        <v>Đặng Thị Dung</v>
      </c>
      <c r="AY3500" s="4" t="str">
        <f t="shared" si="279"/>
        <v>VIN+</v>
      </c>
    </row>
    <row r="3501" spans="1:51" outlineLevel="1" x14ac:dyDescent="0.25">
      <c r="A3501" s="4" t="s">
        <v>1104</v>
      </c>
      <c r="B3501" s="4" t="s">
        <v>797</v>
      </c>
      <c r="C3501" s="4" t="s">
        <v>5054</v>
      </c>
      <c r="D3501" s="32" t="s">
        <v>5225</v>
      </c>
      <c r="E3501" s="32" t="s">
        <v>5226</v>
      </c>
      <c r="F3501" s="11" t="s">
        <v>710</v>
      </c>
      <c r="G3501" s="35">
        <v>5336533</v>
      </c>
      <c r="H3501" s="35" t="s">
        <v>4692</v>
      </c>
      <c r="I3501" s="4"/>
      <c r="J3501" s="4"/>
      <c r="K3501" s="4"/>
      <c r="L3501" s="4"/>
      <c r="M3501" s="33"/>
      <c r="N3501" s="38"/>
      <c r="O3501" s="33"/>
      <c r="P3501" s="244">
        <f t="shared" si="276"/>
        <v>180.59800000000001</v>
      </c>
      <c r="Q3501" s="25"/>
      <c r="R3501" s="25"/>
      <c r="S3501" s="25"/>
      <c r="T3501" s="109"/>
      <c r="U3501" s="25"/>
      <c r="V3501" s="25"/>
      <c r="W3501" s="25"/>
      <c r="X3501" s="25">
        <v>0</v>
      </c>
      <c r="Y3501" s="25"/>
      <c r="Z3501" s="25">
        <v>0</v>
      </c>
      <c r="AA3501" s="109"/>
      <c r="AB3501" s="25">
        <v>0</v>
      </c>
      <c r="AC3501" s="25">
        <v>0</v>
      </c>
      <c r="AD3501" s="25">
        <v>0</v>
      </c>
      <c r="AE3501" s="25">
        <v>0</v>
      </c>
      <c r="AF3501" s="25">
        <v>0</v>
      </c>
      <c r="AG3501" s="25">
        <v>0</v>
      </c>
      <c r="AH3501" s="109"/>
      <c r="AI3501" s="25">
        <v>0</v>
      </c>
      <c r="AJ3501" s="25">
        <v>0</v>
      </c>
      <c r="AK3501" s="123">
        <v>0</v>
      </c>
      <c r="AL3501" s="25">
        <v>0</v>
      </c>
      <c r="AM3501" s="25">
        <v>0</v>
      </c>
      <c r="AN3501" s="25">
        <v>0</v>
      </c>
      <c r="AO3501" s="109"/>
      <c r="AP3501" s="25">
        <v>180.59800000000001</v>
      </c>
      <c r="AQ3501" s="25">
        <v>0</v>
      </c>
      <c r="AR3501" s="25">
        <v>0</v>
      </c>
      <c r="AS3501" s="25">
        <v>0</v>
      </c>
      <c r="AT3501" s="25">
        <v>0</v>
      </c>
      <c r="AU3501" s="25">
        <v>0</v>
      </c>
      <c r="AW3501" t="str">
        <f t="shared" si="277"/>
        <v>Lê Thu Huyền</v>
      </c>
      <c r="AX3501" s="27" t="str">
        <f t="shared" si="278"/>
        <v>Đặng Thị Dung</v>
      </c>
      <c r="AY3501" s="4" t="str">
        <f t="shared" si="279"/>
        <v>VIN+</v>
      </c>
    </row>
    <row r="3502" spans="1:51" outlineLevel="1" x14ac:dyDescent="0.25">
      <c r="A3502" s="4" t="s">
        <v>1104</v>
      </c>
      <c r="B3502" s="4" t="s">
        <v>797</v>
      </c>
      <c r="C3502" s="4" t="s">
        <v>5054</v>
      </c>
      <c r="D3502" s="32" t="s">
        <v>5225</v>
      </c>
      <c r="E3502" s="32" t="s">
        <v>5226</v>
      </c>
      <c r="F3502" s="11" t="s">
        <v>710</v>
      </c>
      <c r="G3502" s="35">
        <v>5292097</v>
      </c>
      <c r="H3502" s="35" t="s">
        <v>4693</v>
      </c>
      <c r="I3502" s="4"/>
      <c r="J3502" s="4"/>
      <c r="K3502" s="4"/>
      <c r="L3502" s="4"/>
      <c r="M3502" s="33"/>
      <c r="N3502" s="38"/>
      <c r="O3502" s="33"/>
      <c r="P3502" s="244">
        <f t="shared" si="276"/>
        <v>238.464</v>
      </c>
      <c r="Q3502" s="25"/>
      <c r="R3502" s="25"/>
      <c r="S3502" s="25"/>
      <c r="T3502" s="109"/>
      <c r="U3502" s="25"/>
      <c r="V3502" s="25"/>
      <c r="W3502" s="25"/>
      <c r="X3502" s="25">
        <v>0</v>
      </c>
      <c r="Y3502" s="25"/>
      <c r="Z3502" s="25">
        <v>0</v>
      </c>
      <c r="AA3502" s="109"/>
      <c r="AB3502" s="25">
        <v>0</v>
      </c>
      <c r="AC3502" s="25">
        <v>0</v>
      </c>
      <c r="AD3502" s="25">
        <v>0</v>
      </c>
      <c r="AE3502" s="25">
        <v>0</v>
      </c>
      <c r="AF3502" s="25">
        <v>0</v>
      </c>
      <c r="AG3502" s="25">
        <v>0</v>
      </c>
      <c r="AH3502" s="109"/>
      <c r="AI3502" s="25">
        <v>0</v>
      </c>
      <c r="AJ3502" s="25">
        <v>0</v>
      </c>
      <c r="AK3502" s="123">
        <v>0</v>
      </c>
      <c r="AL3502" s="25">
        <v>0</v>
      </c>
      <c r="AM3502" s="25">
        <v>0</v>
      </c>
      <c r="AN3502" s="25">
        <v>0</v>
      </c>
      <c r="AO3502" s="109"/>
      <c r="AP3502" s="25">
        <v>0</v>
      </c>
      <c r="AQ3502" s="25">
        <v>0</v>
      </c>
      <c r="AR3502" s="25">
        <v>238.464</v>
      </c>
      <c r="AS3502" s="25">
        <v>0</v>
      </c>
      <c r="AT3502" s="25">
        <v>0</v>
      </c>
      <c r="AU3502" s="25">
        <v>0</v>
      </c>
      <c r="AW3502" t="str">
        <f t="shared" si="277"/>
        <v>Lê Thu Huyền</v>
      </c>
      <c r="AX3502" s="27" t="str">
        <f t="shared" si="278"/>
        <v>Đặng Thị Dung</v>
      </c>
      <c r="AY3502" s="4" t="str">
        <f t="shared" si="279"/>
        <v>VIN+</v>
      </c>
    </row>
    <row r="3503" spans="1:51" outlineLevel="1" x14ac:dyDescent="0.25">
      <c r="A3503" s="4" t="s">
        <v>1104</v>
      </c>
      <c r="B3503" s="4" t="s">
        <v>797</v>
      </c>
      <c r="C3503" s="4" t="s">
        <v>5054</v>
      </c>
      <c r="D3503" s="32" t="s">
        <v>5225</v>
      </c>
      <c r="E3503" s="32" t="s">
        <v>5226</v>
      </c>
      <c r="F3503" s="11" t="s">
        <v>710</v>
      </c>
      <c r="G3503" s="35">
        <v>5139660</v>
      </c>
      <c r="H3503" s="35" t="s">
        <v>4694</v>
      </c>
      <c r="I3503" s="4"/>
      <c r="J3503" s="4"/>
      <c r="K3503" s="4"/>
      <c r="L3503" s="4"/>
      <c r="M3503" s="33"/>
      <c r="N3503" s="38"/>
      <c r="O3503" s="33"/>
      <c r="P3503" s="244">
        <f t="shared" si="276"/>
        <v>1076.587</v>
      </c>
      <c r="Q3503" s="25"/>
      <c r="R3503" s="25"/>
      <c r="S3503" s="25"/>
      <c r="T3503" s="109"/>
      <c r="U3503" s="25"/>
      <c r="V3503" s="25"/>
      <c r="W3503" s="25"/>
      <c r="X3503" s="25">
        <v>0</v>
      </c>
      <c r="Y3503" s="25"/>
      <c r="Z3503" s="25">
        <v>0</v>
      </c>
      <c r="AA3503" s="109"/>
      <c r="AB3503" s="25">
        <v>0</v>
      </c>
      <c r="AC3503" s="25">
        <v>0</v>
      </c>
      <c r="AD3503" s="25">
        <v>0</v>
      </c>
      <c r="AE3503" s="25">
        <v>0</v>
      </c>
      <c r="AF3503" s="25">
        <v>0</v>
      </c>
      <c r="AG3503" s="25">
        <v>0</v>
      </c>
      <c r="AH3503" s="109"/>
      <c r="AI3503" s="25">
        <v>0</v>
      </c>
      <c r="AJ3503" s="25">
        <v>0</v>
      </c>
      <c r="AK3503" s="123">
        <v>0</v>
      </c>
      <c r="AL3503" s="25">
        <v>0</v>
      </c>
      <c r="AM3503" s="25">
        <v>0</v>
      </c>
      <c r="AN3503" s="25">
        <v>0</v>
      </c>
      <c r="AO3503" s="109"/>
      <c r="AP3503" s="25">
        <v>238.464</v>
      </c>
      <c r="AQ3503" s="25">
        <v>0</v>
      </c>
      <c r="AR3503" s="25">
        <v>838.12300000000005</v>
      </c>
      <c r="AS3503" s="25">
        <v>0</v>
      </c>
      <c r="AT3503" s="25">
        <v>0</v>
      </c>
      <c r="AU3503" s="25">
        <v>0</v>
      </c>
      <c r="AW3503" t="str">
        <f t="shared" si="277"/>
        <v>Lê Thu Huyền</v>
      </c>
      <c r="AX3503" s="27" t="str">
        <f t="shared" si="278"/>
        <v>Đặng Thị Dung</v>
      </c>
      <c r="AY3503" s="4" t="str">
        <f t="shared" si="279"/>
        <v>VIN+</v>
      </c>
    </row>
    <row r="3504" spans="1:51" outlineLevel="1" x14ac:dyDescent="0.25">
      <c r="A3504" s="4" t="s">
        <v>1104</v>
      </c>
      <c r="B3504" s="4" t="s">
        <v>797</v>
      </c>
      <c r="C3504" s="4" t="s">
        <v>5054</v>
      </c>
      <c r="D3504" s="32" t="s">
        <v>5225</v>
      </c>
      <c r="E3504" s="32" t="s">
        <v>5226</v>
      </c>
      <c r="F3504" s="11" t="s">
        <v>710</v>
      </c>
      <c r="G3504" s="35">
        <v>5139435</v>
      </c>
      <c r="H3504" s="35" t="s">
        <v>4695</v>
      </c>
      <c r="I3504" s="4"/>
      <c r="J3504" s="4"/>
      <c r="K3504" s="4"/>
      <c r="L3504" s="4"/>
      <c r="M3504" s="33"/>
      <c r="N3504" s="38"/>
      <c r="O3504" s="33"/>
      <c r="P3504" s="244">
        <f t="shared" si="276"/>
        <v>476.928</v>
      </c>
      <c r="Q3504" s="25"/>
      <c r="R3504" s="25"/>
      <c r="S3504" s="25"/>
      <c r="T3504" s="109"/>
      <c r="U3504" s="25"/>
      <c r="V3504" s="25"/>
      <c r="W3504" s="25"/>
      <c r="X3504" s="25">
        <v>0</v>
      </c>
      <c r="Y3504" s="25"/>
      <c r="Z3504" s="25">
        <v>0</v>
      </c>
      <c r="AA3504" s="109"/>
      <c r="AB3504" s="25">
        <v>0</v>
      </c>
      <c r="AC3504" s="25">
        <v>0</v>
      </c>
      <c r="AD3504" s="25">
        <v>0</v>
      </c>
      <c r="AE3504" s="25">
        <v>476.928</v>
      </c>
      <c r="AF3504" s="25">
        <v>0</v>
      </c>
      <c r="AG3504" s="25">
        <v>0</v>
      </c>
      <c r="AH3504" s="109"/>
      <c r="AI3504" s="25">
        <v>0</v>
      </c>
      <c r="AJ3504" s="25">
        <v>0</v>
      </c>
      <c r="AK3504" s="123">
        <v>0</v>
      </c>
      <c r="AL3504" s="25">
        <v>0</v>
      </c>
      <c r="AM3504" s="25">
        <v>0</v>
      </c>
      <c r="AN3504" s="25">
        <v>0</v>
      </c>
      <c r="AO3504" s="109"/>
      <c r="AP3504" s="25">
        <v>0</v>
      </c>
      <c r="AQ3504" s="25">
        <v>0</v>
      </c>
      <c r="AR3504" s="25">
        <v>0</v>
      </c>
      <c r="AS3504" s="25">
        <v>0</v>
      </c>
      <c r="AT3504" s="25">
        <v>0</v>
      </c>
      <c r="AU3504" s="25">
        <v>0</v>
      </c>
      <c r="AW3504" t="str">
        <f t="shared" si="277"/>
        <v>Lê Thu Huyền</v>
      </c>
      <c r="AX3504" s="27" t="str">
        <f t="shared" si="278"/>
        <v>Đặng Thị Dung</v>
      </c>
      <c r="AY3504" s="4" t="str">
        <f t="shared" si="279"/>
        <v>VIN+</v>
      </c>
    </row>
    <row r="3505" spans="1:51" outlineLevel="1" x14ac:dyDescent="0.25">
      <c r="A3505" s="4" t="s">
        <v>1104</v>
      </c>
      <c r="B3505" s="4" t="s">
        <v>797</v>
      </c>
      <c r="C3505" s="4" t="s">
        <v>5054</v>
      </c>
      <c r="D3505" s="32" t="s">
        <v>5225</v>
      </c>
      <c r="E3505" s="32" t="s">
        <v>5226</v>
      </c>
      <c r="F3505" s="11" t="s">
        <v>710</v>
      </c>
      <c r="G3505" s="35">
        <v>5299609</v>
      </c>
      <c r="H3505" s="35" t="s">
        <v>4696</v>
      </c>
      <c r="I3505" s="4"/>
      <c r="J3505" s="4"/>
      <c r="K3505" s="4"/>
      <c r="L3505" s="4"/>
      <c r="M3505" s="33"/>
      <c r="N3505" s="38"/>
      <c r="O3505" s="33"/>
      <c r="P3505" s="244">
        <f t="shared" si="276"/>
        <v>0</v>
      </c>
      <c r="Q3505" s="25"/>
      <c r="R3505" s="25"/>
      <c r="S3505" s="25"/>
      <c r="T3505" s="109"/>
      <c r="U3505" s="25"/>
      <c r="V3505" s="25"/>
      <c r="W3505" s="25"/>
      <c r="X3505" s="25">
        <v>0</v>
      </c>
      <c r="Y3505" s="25"/>
      <c r="Z3505" s="25">
        <v>0</v>
      </c>
      <c r="AA3505" s="109"/>
      <c r="AB3505" s="25">
        <v>0</v>
      </c>
      <c r="AC3505" s="25">
        <v>0</v>
      </c>
      <c r="AD3505" s="25">
        <v>0</v>
      </c>
      <c r="AE3505" s="25">
        <v>0</v>
      </c>
      <c r="AF3505" s="25">
        <v>0</v>
      </c>
      <c r="AG3505" s="25">
        <v>0</v>
      </c>
      <c r="AH3505" s="109"/>
      <c r="AI3505" s="25">
        <v>0</v>
      </c>
      <c r="AJ3505" s="25">
        <v>0</v>
      </c>
      <c r="AK3505" s="123">
        <v>0</v>
      </c>
      <c r="AL3505" s="25">
        <v>0</v>
      </c>
      <c r="AM3505" s="25">
        <v>0</v>
      </c>
      <c r="AN3505" s="25">
        <v>0</v>
      </c>
      <c r="AO3505" s="109"/>
      <c r="AP3505" s="25">
        <v>0</v>
      </c>
      <c r="AQ3505" s="25">
        <v>0</v>
      </c>
      <c r="AR3505" s="25">
        <v>0</v>
      </c>
      <c r="AS3505" s="25">
        <v>0</v>
      </c>
      <c r="AT3505" s="25">
        <v>0</v>
      </c>
      <c r="AU3505" s="25">
        <v>0</v>
      </c>
      <c r="AW3505" t="str">
        <f t="shared" si="277"/>
        <v>Lê Thu Huyền</v>
      </c>
      <c r="AX3505" s="27" t="str">
        <f t="shared" si="278"/>
        <v>Đặng Thị Dung</v>
      </c>
      <c r="AY3505" s="4" t="str">
        <f t="shared" si="279"/>
        <v>VIN+</v>
      </c>
    </row>
    <row r="3506" spans="1:51" outlineLevel="1" x14ac:dyDescent="0.25">
      <c r="A3506" s="4" t="s">
        <v>1104</v>
      </c>
      <c r="B3506" s="4" t="s">
        <v>797</v>
      </c>
      <c r="C3506" s="4" t="s">
        <v>5054</v>
      </c>
      <c r="D3506" s="32" t="s">
        <v>5225</v>
      </c>
      <c r="E3506" s="32" t="s">
        <v>5226</v>
      </c>
      <c r="F3506" s="11" t="s">
        <v>710</v>
      </c>
      <c r="G3506" s="35">
        <v>5294974</v>
      </c>
      <c r="H3506" s="35" t="s">
        <v>4697</v>
      </c>
      <c r="I3506" s="4"/>
      <c r="J3506" s="4"/>
      <c r="K3506" s="4"/>
      <c r="L3506" s="4"/>
      <c r="M3506" s="33"/>
      <c r="N3506" s="38"/>
      <c r="O3506" s="33"/>
      <c r="P3506" s="244">
        <f t="shared" si="276"/>
        <v>0</v>
      </c>
      <c r="Q3506" s="25"/>
      <c r="R3506" s="25"/>
      <c r="S3506" s="25"/>
      <c r="T3506" s="109"/>
      <c r="U3506" s="25"/>
      <c r="V3506" s="25"/>
      <c r="W3506" s="25"/>
      <c r="X3506" s="25">
        <v>0</v>
      </c>
      <c r="Y3506" s="25"/>
      <c r="Z3506" s="25">
        <v>0</v>
      </c>
      <c r="AA3506" s="109"/>
      <c r="AB3506" s="25">
        <v>0</v>
      </c>
      <c r="AC3506" s="25">
        <v>0</v>
      </c>
      <c r="AD3506" s="25">
        <v>0</v>
      </c>
      <c r="AE3506" s="25">
        <v>0</v>
      </c>
      <c r="AF3506" s="25">
        <v>0</v>
      </c>
      <c r="AG3506" s="25">
        <v>0</v>
      </c>
      <c r="AH3506" s="109"/>
      <c r="AI3506" s="25">
        <v>0</v>
      </c>
      <c r="AJ3506" s="25">
        <v>0</v>
      </c>
      <c r="AK3506" s="123">
        <v>0</v>
      </c>
      <c r="AL3506" s="25">
        <v>0</v>
      </c>
      <c r="AM3506" s="25">
        <v>0</v>
      </c>
      <c r="AN3506" s="25">
        <v>0</v>
      </c>
      <c r="AO3506" s="109"/>
      <c r="AP3506" s="25">
        <v>0</v>
      </c>
      <c r="AQ3506" s="25">
        <v>0</v>
      </c>
      <c r="AR3506" s="25">
        <v>0</v>
      </c>
      <c r="AS3506" s="25">
        <v>0</v>
      </c>
      <c r="AT3506" s="25">
        <v>0</v>
      </c>
      <c r="AU3506" s="25">
        <v>0</v>
      </c>
      <c r="AW3506" t="str">
        <f t="shared" si="277"/>
        <v>Lê Thu Huyền</v>
      </c>
      <c r="AX3506" s="27" t="str">
        <f t="shared" si="278"/>
        <v>Đặng Thị Dung</v>
      </c>
      <c r="AY3506" s="4" t="str">
        <f t="shared" si="279"/>
        <v>VIN+</v>
      </c>
    </row>
    <row r="3507" spans="1:51" outlineLevel="1" x14ac:dyDescent="0.25">
      <c r="A3507" s="4" t="s">
        <v>1104</v>
      </c>
      <c r="B3507" s="4" t="s">
        <v>797</v>
      </c>
      <c r="C3507" s="4" t="s">
        <v>5054</v>
      </c>
      <c r="D3507" s="32" t="s">
        <v>5225</v>
      </c>
      <c r="E3507" s="32" t="s">
        <v>5226</v>
      </c>
      <c r="F3507" s="11" t="s">
        <v>710</v>
      </c>
      <c r="G3507" s="35">
        <v>5293968</v>
      </c>
      <c r="H3507" s="35" t="s">
        <v>4698</v>
      </c>
      <c r="I3507" s="4"/>
      <c r="J3507" s="4"/>
      <c r="K3507" s="4"/>
      <c r="L3507" s="4"/>
      <c r="M3507" s="33"/>
      <c r="N3507" s="38"/>
      <c r="O3507" s="33"/>
      <c r="P3507" s="244">
        <f t="shared" si="276"/>
        <v>1255.047</v>
      </c>
      <c r="Q3507" s="25"/>
      <c r="R3507" s="25"/>
      <c r="S3507" s="25"/>
      <c r="T3507" s="109"/>
      <c r="U3507" s="25"/>
      <c r="V3507" s="25"/>
      <c r="W3507" s="25"/>
      <c r="X3507" s="25">
        <v>0</v>
      </c>
      <c r="Y3507" s="25"/>
      <c r="Z3507" s="25">
        <v>0</v>
      </c>
      <c r="AA3507" s="109"/>
      <c r="AB3507" s="25">
        <v>0</v>
      </c>
      <c r="AC3507" s="25">
        <v>0</v>
      </c>
      <c r="AD3507" s="25">
        <v>0</v>
      </c>
      <c r="AE3507" s="25">
        <v>0</v>
      </c>
      <c r="AF3507" s="25">
        <v>0</v>
      </c>
      <c r="AG3507" s="25">
        <v>0</v>
      </c>
      <c r="AH3507" s="109"/>
      <c r="AI3507" s="25">
        <v>0</v>
      </c>
      <c r="AJ3507" s="25">
        <v>0</v>
      </c>
      <c r="AK3507" s="123">
        <v>0</v>
      </c>
      <c r="AL3507" s="25">
        <v>0</v>
      </c>
      <c r="AM3507" s="25">
        <v>0</v>
      </c>
      <c r="AN3507" s="25">
        <v>238.464</v>
      </c>
      <c r="AO3507" s="109"/>
      <c r="AP3507" s="25">
        <v>0</v>
      </c>
      <c r="AQ3507" s="25">
        <v>0</v>
      </c>
      <c r="AR3507" s="25">
        <v>1016.583</v>
      </c>
      <c r="AS3507" s="25">
        <v>0</v>
      </c>
      <c r="AT3507" s="25">
        <v>0</v>
      </c>
      <c r="AU3507" s="25">
        <v>0</v>
      </c>
      <c r="AW3507" t="str">
        <f t="shared" si="277"/>
        <v>Lê Thu Huyền</v>
      </c>
      <c r="AX3507" s="27" t="str">
        <f t="shared" si="278"/>
        <v>Đặng Thị Dung</v>
      </c>
      <c r="AY3507" s="4" t="str">
        <f t="shared" si="279"/>
        <v>VIN+</v>
      </c>
    </row>
    <row r="3508" spans="1:51" outlineLevel="1" x14ac:dyDescent="0.25">
      <c r="A3508" s="4" t="s">
        <v>1104</v>
      </c>
      <c r="B3508" s="4" t="s">
        <v>797</v>
      </c>
      <c r="C3508" s="4" t="s">
        <v>5054</v>
      </c>
      <c r="D3508" s="32" t="s">
        <v>5225</v>
      </c>
      <c r="E3508" s="32" t="s">
        <v>5226</v>
      </c>
      <c r="F3508" s="11" t="s">
        <v>710</v>
      </c>
      <c r="G3508" s="35">
        <v>5296899</v>
      </c>
      <c r="H3508" s="35" t="s">
        <v>4699</v>
      </c>
      <c r="I3508" s="4"/>
      <c r="J3508" s="4"/>
      <c r="K3508" s="4"/>
      <c r="L3508" s="4"/>
      <c r="M3508" s="33"/>
      <c r="N3508" s="38"/>
      <c r="O3508" s="33"/>
      <c r="P3508" s="244">
        <f t="shared" si="276"/>
        <v>0</v>
      </c>
      <c r="Q3508" s="25"/>
      <c r="R3508" s="25"/>
      <c r="S3508" s="25"/>
      <c r="T3508" s="109"/>
      <c r="U3508" s="25"/>
      <c r="V3508" s="25"/>
      <c r="W3508" s="25"/>
      <c r="X3508" s="25">
        <v>0</v>
      </c>
      <c r="Y3508" s="25"/>
      <c r="Z3508" s="25">
        <v>0</v>
      </c>
      <c r="AA3508" s="109"/>
      <c r="AB3508" s="25">
        <v>0</v>
      </c>
      <c r="AC3508" s="25">
        <v>0</v>
      </c>
      <c r="AD3508" s="25">
        <v>0</v>
      </c>
      <c r="AE3508" s="25">
        <v>0</v>
      </c>
      <c r="AF3508" s="25">
        <v>0</v>
      </c>
      <c r="AG3508" s="25">
        <v>0</v>
      </c>
      <c r="AH3508" s="109"/>
      <c r="AI3508" s="25">
        <v>0</v>
      </c>
      <c r="AJ3508" s="25">
        <v>0</v>
      </c>
      <c r="AK3508" s="123">
        <v>0</v>
      </c>
      <c r="AL3508" s="25">
        <v>0</v>
      </c>
      <c r="AM3508" s="25">
        <v>0</v>
      </c>
      <c r="AN3508" s="25">
        <v>0</v>
      </c>
      <c r="AO3508" s="109"/>
      <c r="AP3508" s="25">
        <v>0</v>
      </c>
      <c r="AQ3508" s="25">
        <v>0</v>
      </c>
      <c r="AR3508" s="25">
        <v>0</v>
      </c>
      <c r="AS3508" s="25">
        <v>0</v>
      </c>
      <c r="AT3508" s="25">
        <v>0</v>
      </c>
      <c r="AU3508" s="25">
        <v>0</v>
      </c>
      <c r="AW3508" t="str">
        <f t="shared" si="277"/>
        <v>Lê Thu Huyền</v>
      </c>
      <c r="AX3508" s="27" t="str">
        <f t="shared" si="278"/>
        <v>Đặng Thị Dung</v>
      </c>
      <c r="AY3508" s="4" t="str">
        <f t="shared" si="279"/>
        <v>VIN+</v>
      </c>
    </row>
    <row r="3509" spans="1:51" outlineLevel="1" x14ac:dyDescent="0.25">
      <c r="A3509" s="4" t="s">
        <v>1104</v>
      </c>
      <c r="B3509" s="4" t="s">
        <v>797</v>
      </c>
      <c r="C3509" s="4" t="s">
        <v>5054</v>
      </c>
      <c r="D3509" s="32" t="s">
        <v>5225</v>
      </c>
      <c r="E3509" s="32" t="s">
        <v>5226</v>
      </c>
      <c r="F3509" s="11" t="s">
        <v>710</v>
      </c>
      <c r="G3509" s="35">
        <v>5273476</v>
      </c>
      <c r="H3509" s="35" t="s">
        <v>4700</v>
      </c>
      <c r="I3509" s="4"/>
      <c r="J3509" s="4"/>
      <c r="K3509" s="4"/>
      <c r="L3509" s="4"/>
      <c r="M3509" s="33"/>
      <c r="N3509" s="38"/>
      <c r="O3509" s="33"/>
      <c r="P3509" s="244">
        <f t="shared" si="276"/>
        <v>0</v>
      </c>
      <c r="Q3509" s="25"/>
      <c r="R3509" s="25"/>
      <c r="S3509" s="25"/>
      <c r="T3509" s="109"/>
      <c r="U3509" s="25"/>
      <c r="V3509" s="25"/>
      <c r="W3509" s="25"/>
      <c r="X3509" s="25">
        <v>0</v>
      </c>
      <c r="Y3509" s="25"/>
      <c r="Z3509" s="25">
        <v>0</v>
      </c>
      <c r="AA3509" s="109"/>
      <c r="AB3509" s="25">
        <v>0</v>
      </c>
      <c r="AC3509" s="25">
        <v>0</v>
      </c>
      <c r="AD3509" s="25">
        <v>0</v>
      </c>
      <c r="AE3509" s="25">
        <v>0</v>
      </c>
      <c r="AF3509" s="25">
        <v>0</v>
      </c>
      <c r="AG3509" s="25">
        <v>0</v>
      </c>
      <c r="AH3509" s="109"/>
      <c r="AI3509" s="25">
        <v>0</v>
      </c>
      <c r="AJ3509" s="25">
        <v>0</v>
      </c>
      <c r="AK3509" s="123">
        <v>0</v>
      </c>
      <c r="AL3509" s="25">
        <v>0</v>
      </c>
      <c r="AM3509" s="25">
        <v>0</v>
      </c>
      <c r="AN3509" s="25">
        <v>0</v>
      </c>
      <c r="AO3509" s="109"/>
      <c r="AP3509" s="25">
        <v>0</v>
      </c>
      <c r="AQ3509" s="25">
        <v>0</v>
      </c>
      <c r="AR3509" s="25">
        <v>0</v>
      </c>
      <c r="AS3509" s="25">
        <v>0</v>
      </c>
      <c r="AT3509" s="25">
        <v>0</v>
      </c>
      <c r="AU3509" s="25">
        <v>0</v>
      </c>
      <c r="AW3509" t="str">
        <f t="shared" si="277"/>
        <v>Lê Thu Huyền</v>
      </c>
      <c r="AX3509" s="27" t="str">
        <f t="shared" si="278"/>
        <v>Đặng Thị Dung</v>
      </c>
      <c r="AY3509" s="4" t="str">
        <f t="shared" si="279"/>
        <v>VIN+</v>
      </c>
    </row>
    <row r="3510" spans="1:51" outlineLevel="1" x14ac:dyDescent="0.25">
      <c r="A3510" s="4" t="s">
        <v>1104</v>
      </c>
      <c r="B3510" s="4" t="s">
        <v>797</v>
      </c>
      <c r="C3510" s="4" t="s">
        <v>5054</v>
      </c>
      <c r="D3510" s="32" t="s">
        <v>5225</v>
      </c>
      <c r="E3510" s="32" t="s">
        <v>5226</v>
      </c>
      <c r="F3510" s="11" t="s">
        <v>710</v>
      </c>
      <c r="G3510" s="35">
        <v>5333927</v>
      </c>
      <c r="H3510" s="35" t="s">
        <v>4701</v>
      </c>
      <c r="I3510" s="4"/>
      <c r="J3510" s="4"/>
      <c r="K3510" s="4"/>
      <c r="L3510" s="4"/>
      <c r="M3510" s="33"/>
      <c r="N3510" s="38"/>
      <c r="O3510" s="33"/>
      <c r="P3510" s="244">
        <f t="shared" si="276"/>
        <v>238.464</v>
      </c>
      <c r="Q3510" s="25"/>
      <c r="R3510" s="25"/>
      <c r="S3510" s="25"/>
      <c r="T3510" s="109"/>
      <c r="U3510" s="25"/>
      <c r="V3510" s="25"/>
      <c r="W3510" s="25"/>
      <c r="X3510" s="25">
        <v>0</v>
      </c>
      <c r="Y3510" s="25"/>
      <c r="Z3510" s="25">
        <v>0</v>
      </c>
      <c r="AA3510" s="109"/>
      <c r="AB3510" s="25">
        <v>0</v>
      </c>
      <c r="AC3510" s="25">
        <v>0</v>
      </c>
      <c r="AD3510" s="25">
        <v>0</v>
      </c>
      <c r="AE3510" s="25">
        <v>0</v>
      </c>
      <c r="AF3510" s="25">
        <v>0</v>
      </c>
      <c r="AG3510" s="25">
        <v>0</v>
      </c>
      <c r="AH3510" s="109"/>
      <c r="AI3510" s="25">
        <v>0</v>
      </c>
      <c r="AJ3510" s="25">
        <v>0</v>
      </c>
      <c r="AK3510" s="123">
        <v>0</v>
      </c>
      <c r="AL3510" s="25">
        <v>0</v>
      </c>
      <c r="AM3510" s="25">
        <v>0</v>
      </c>
      <c r="AN3510" s="25">
        <v>0</v>
      </c>
      <c r="AO3510" s="109"/>
      <c r="AP3510" s="25">
        <v>238.464</v>
      </c>
      <c r="AQ3510" s="25">
        <v>0</v>
      </c>
      <c r="AR3510" s="25">
        <v>0</v>
      </c>
      <c r="AS3510" s="25">
        <v>0</v>
      </c>
      <c r="AT3510" s="25">
        <v>0</v>
      </c>
      <c r="AU3510" s="25">
        <v>0</v>
      </c>
      <c r="AW3510" t="str">
        <f t="shared" si="277"/>
        <v>Lê Thu Huyền</v>
      </c>
      <c r="AX3510" s="27" t="str">
        <f t="shared" si="278"/>
        <v>Đặng Thị Dung</v>
      </c>
      <c r="AY3510" s="4" t="str">
        <f t="shared" si="279"/>
        <v>VIN+</v>
      </c>
    </row>
    <row r="3511" spans="1:51" outlineLevel="1" x14ac:dyDescent="0.25">
      <c r="A3511" s="4" t="s">
        <v>1104</v>
      </c>
      <c r="B3511" s="4" t="s">
        <v>797</v>
      </c>
      <c r="C3511" s="4" t="s">
        <v>5054</v>
      </c>
      <c r="D3511" s="32" t="s">
        <v>5225</v>
      </c>
      <c r="E3511" s="32" t="s">
        <v>5226</v>
      </c>
      <c r="F3511" s="11" t="s">
        <v>710</v>
      </c>
      <c r="G3511" s="35">
        <v>5139653</v>
      </c>
      <c r="H3511" s="35" t="s">
        <v>4702</v>
      </c>
      <c r="I3511" s="4"/>
      <c r="J3511" s="4"/>
      <c r="K3511" s="4"/>
      <c r="L3511" s="4"/>
      <c r="M3511" s="33"/>
      <c r="N3511" s="38"/>
      <c r="O3511" s="33"/>
      <c r="P3511" s="244">
        <f t="shared" si="276"/>
        <v>238.464</v>
      </c>
      <c r="Q3511" s="25"/>
      <c r="R3511" s="25"/>
      <c r="S3511" s="25"/>
      <c r="T3511" s="109"/>
      <c r="U3511" s="25"/>
      <c r="V3511" s="25"/>
      <c r="W3511" s="25"/>
      <c r="X3511" s="25">
        <v>0</v>
      </c>
      <c r="Y3511" s="25"/>
      <c r="Z3511" s="25">
        <v>0</v>
      </c>
      <c r="AA3511" s="109"/>
      <c r="AB3511" s="25">
        <v>0</v>
      </c>
      <c r="AC3511" s="25">
        <v>0</v>
      </c>
      <c r="AD3511" s="25">
        <v>0</v>
      </c>
      <c r="AE3511" s="25">
        <v>0</v>
      </c>
      <c r="AF3511" s="25">
        <v>0</v>
      </c>
      <c r="AG3511" s="25">
        <v>0</v>
      </c>
      <c r="AH3511" s="109"/>
      <c r="AI3511" s="25">
        <v>0</v>
      </c>
      <c r="AJ3511" s="25">
        <v>0</v>
      </c>
      <c r="AK3511" s="123">
        <v>0</v>
      </c>
      <c r="AL3511" s="25">
        <v>0</v>
      </c>
      <c r="AM3511" s="25">
        <v>238.464</v>
      </c>
      <c r="AN3511" s="25">
        <v>0</v>
      </c>
      <c r="AO3511" s="109"/>
      <c r="AP3511" s="25">
        <v>0</v>
      </c>
      <c r="AQ3511" s="25">
        <v>0</v>
      </c>
      <c r="AR3511" s="25">
        <v>0</v>
      </c>
      <c r="AS3511" s="25">
        <v>0</v>
      </c>
      <c r="AT3511" s="25">
        <v>0</v>
      </c>
      <c r="AU3511" s="25">
        <v>0</v>
      </c>
      <c r="AW3511" t="str">
        <f t="shared" si="277"/>
        <v>Lê Thu Huyền</v>
      </c>
      <c r="AX3511" s="27" t="str">
        <f t="shared" si="278"/>
        <v>Đặng Thị Dung</v>
      </c>
      <c r="AY3511" s="4" t="str">
        <f t="shared" si="279"/>
        <v>VIN+</v>
      </c>
    </row>
    <row r="3512" spans="1:51" outlineLevel="1" x14ac:dyDescent="0.25">
      <c r="A3512" s="4" t="s">
        <v>1104</v>
      </c>
      <c r="B3512" s="4" t="s">
        <v>797</v>
      </c>
      <c r="C3512" s="4" t="s">
        <v>5054</v>
      </c>
      <c r="D3512" s="32" t="s">
        <v>5225</v>
      </c>
      <c r="E3512" s="32" t="s">
        <v>5226</v>
      </c>
      <c r="F3512" s="11" t="s">
        <v>710</v>
      </c>
      <c r="G3512" s="35">
        <v>5296363</v>
      </c>
      <c r="H3512" s="35" t="s">
        <v>4703</v>
      </c>
      <c r="I3512" s="4"/>
      <c r="J3512" s="4"/>
      <c r="K3512" s="4"/>
      <c r="L3512" s="4"/>
      <c r="M3512" s="33"/>
      <c r="N3512" s="38"/>
      <c r="O3512" s="33"/>
      <c r="P3512" s="244">
        <f t="shared" si="276"/>
        <v>0</v>
      </c>
      <c r="Q3512" s="25"/>
      <c r="R3512" s="25"/>
      <c r="S3512" s="25"/>
      <c r="T3512" s="109"/>
      <c r="U3512" s="25"/>
      <c r="V3512" s="25"/>
      <c r="W3512" s="25"/>
      <c r="X3512" s="25">
        <v>0</v>
      </c>
      <c r="Y3512" s="25"/>
      <c r="Z3512" s="25">
        <v>0</v>
      </c>
      <c r="AA3512" s="109"/>
      <c r="AB3512" s="25">
        <v>0</v>
      </c>
      <c r="AC3512" s="25">
        <v>0</v>
      </c>
      <c r="AD3512" s="25">
        <v>0</v>
      </c>
      <c r="AE3512" s="25">
        <v>0</v>
      </c>
      <c r="AF3512" s="25">
        <v>0</v>
      </c>
      <c r="AG3512" s="25">
        <v>0</v>
      </c>
      <c r="AH3512" s="109"/>
      <c r="AI3512" s="25">
        <v>0</v>
      </c>
      <c r="AJ3512" s="25">
        <v>0</v>
      </c>
      <c r="AK3512" s="123">
        <v>0</v>
      </c>
      <c r="AL3512" s="25">
        <v>0</v>
      </c>
      <c r="AM3512" s="25">
        <v>0</v>
      </c>
      <c r="AN3512" s="25">
        <v>0</v>
      </c>
      <c r="AO3512" s="109"/>
      <c r="AP3512" s="25">
        <v>0</v>
      </c>
      <c r="AQ3512" s="25">
        <v>0</v>
      </c>
      <c r="AR3512" s="25">
        <v>0</v>
      </c>
      <c r="AS3512" s="25">
        <v>0</v>
      </c>
      <c r="AT3512" s="25">
        <v>0</v>
      </c>
      <c r="AU3512" s="25">
        <v>0</v>
      </c>
      <c r="AW3512" t="str">
        <f t="shared" si="277"/>
        <v>Lê Thu Huyền</v>
      </c>
      <c r="AX3512" s="27" t="str">
        <f t="shared" si="278"/>
        <v>Đặng Thị Dung</v>
      </c>
      <c r="AY3512" s="4" t="str">
        <f t="shared" si="279"/>
        <v>VIN+</v>
      </c>
    </row>
    <row r="3513" spans="1:51" outlineLevel="1" x14ac:dyDescent="0.25">
      <c r="A3513" s="4" t="s">
        <v>1104</v>
      </c>
      <c r="B3513" s="4" t="s">
        <v>797</v>
      </c>
      <c r="C3513" s="4" t="s">
        <v>5054</v>
      </c>
      <c r="D3513" s="32" t="s">
        <v>5225</v>
      </c>
      <c r="E3513" s="32" t="s">
        <v>5226</v>
      </c>
      <c r="F3513" s="11" t="s">
        <v>710</v>
      </c>
      <c r="G3513" s="35">
        <v>5298451</v>
      </c>
      <c r="H3513" s="35" t="s">
        <v>4704</v>
      </c>
      <c r="I3513" s="4"/>
      <c r="J3513" s="4"/>
      <c r="K3513" s="4"/>
      <c r="L3513" s="4"/>
      <c r="M3513" s="33"/>
      <c r="N3513" s="38"/>
      <c r="O3513" s="33"/>
      <c r="P3513" s="244">
        <f t="shared" si="276"/>
        <v>597.52099999999996</v>
      </c>
      <c r="Q3513" s="25"/>
      <c r="R3513" s="25"/>
      <c r="S3513" s="25"/>
      <c r="T3513" s="109"/>
      <c r="U3513" s="25"/>
      <c r="V3513" s="25"/>
      <c r="W3513" s="25"/>
      <c r="X3513" s="25">
        <v>0</v>
      </c>
      <c r="Y3513" s="25"/>
      <c r="Z3513" s="25">
        <v>0</v>
      </c>
      <c r="AA3513" s="109"/>
      <c r="AB3513" s="25">
        <v>0</v>
      </c>
      <c r="AC3513" s="25">
        <v>0</v>
      </c>
      <c r="AD3513" s="25">
        <v>0</v>
      </c>
      <c r="AE3513" s="25">
        <v>597.52099999999996</v>
      </c>
      <c r="AF3513" s="25">
        <v>0</v>
      </c>
      <c r="AG3513" s="25">
        <v>0</v>
      </c>
      <c r="AH3513" s="109"/>
      <c r="AI3513" s="25">
        <v>0</v>
      </c>
      <c r="AJ3513" s="25">
        <v>0</v>
      </c>
      <c r="AK3513" s="123">
        <v>0</v>
      </c>
      <c r="AL3513" s="25">
        <v>0</v>
      </c>
      <c r="AM3513" s="25">
        <v>0</v>
      </c>
      <c r="AN3513" s="25">
        <v>0</v>
      </c>
      <c r="AO3513" s="109"/>
      <c r="AP3513" s="25">
        <v>0</v>
      </c>
      <c r="AQ3513" s="25">
        <v>0</v>
      </c>
      <c r="AR3513" s="25">
        <v>0</v>
      </c>
      <c r="AS3513" s="25">
        <v>0</v>
      </c>
      <c r="AT3513" s="25">
        <v>0</v>
      </c>
      <c r="AU3513" s="25">
        <v>0</v>
      </c>
      <c r="AW3513" t="str">
        <f t="shared" si="277"/>
        <v>Lê Thu Huyền</v>
      </c>
      <c r="AX3513" s="27" t="str">
        <f t="shared" si="278"/>
        <v>Đặng Thị Dung</v>
      </c>
      <c r="AY3513" s="4" t="str">
        <f t="shared" si="279"/>
        <v>VIN+</v>
      </c>
    </row>
    <row r="3514" spans="1:51" outlineLevel="1" x14ac:dyDescent="0.25">
      <c r="A3514" s="4" t="s">
        <v>1104</v>
      </c>
      <c r="B3514" s="4" t="s">
        <v>797</v>
      </c>
      <c r="C3514" s="4" t="s">
        <v>5054</v>
      </c>
      <c r="D3514" s="32" t="s">
        <v>5225</v>
      </c>
      <c r="E3514" s="32" t="s">
        <v>5226</v>
      </c>
      <c r="F3514" s="11" t="s">
        <v>710</v>
      </c>
      <c r="G3514" s="35">
        <v>5295139</v>
      </c>
      <c r="H3514" s="35" t="s">
        <v>4705</v>
      </c>
      <c r="I3514" s="4"/>
      <c r="J3514" s="4"/>
      <c r="K3514" s="4"/>
      <c r="L3514" s="4"/>
      <c r="M3514" s="33"/>
      <c r="N3514" s="38"/>
      <c r="O3514" s="33"/>
      <c r="P3514" s="244">
        <f t="shared" si="276"/>
        <v>0</v>
      </c>
      <c r="Q3514" s="25"/>
      <c r="R3514" s="25"/>
      <c r="S3514" s="25"/>
      <c r="T3514" s="109"/>
      <c r="U3514" s="25"/>
      <c r="V3514" s="25"/>
      <c r="W3514" s="25"/>
      <c r="X3514" s="25">
        <v>0</v>
      </c>
      <c r="Y3514" s="25"/>
      <c r="Z3514" s="25">
        <v>0</v>
      </c>
      <c r="AA3514" s="109"/>
      <c r="AB3514" s="25">
        <v>0</v>
      </c>
      <c r="AC3514" s="25">
        <v>0</v>
      </c>
      <c r="AD3514" s="25">
        <v>0</v>
      </c>
      <c r="AE3514" s="25">
        <v>0</v>
      </c>
      <c r="AF3514" s="25">
        <v>0</v>
      </c>
      <c r="AG3514" s="25">
        <v>0</v>
      </c>
      <c r="AH3514" s="109"/>
      <c r="AI3514" s="25">
        <v>0</v>
      </c>
      <c r="AJ3514" s="25">
        <v>0</v>
      </c>
      <c r="AK3514" s="123">
        <v>0</v>
      </c>
      <c r="AL3514" s="25">
        <v>0</v>
      </c>
      <c r="AM3514" s="25">
        <v>0</v>
      </c>
      <c r="AN3514" s="25">
        <v>0</v>
      </c>
      <c r="AO3514" s="109"/>
      <c r="AP3514" s="25">
        <v>0</v>
      </c>
      <c r="AQ3514" s="25">
        <v>0</v>
      </c>
      <c r="AR3514" s="25">
        <v>0</v>
      </c>
      <c r="AS3514" s="25">
        <v>0</v>
      </c>
      <c r="AT3514" s="25">
        <v>0</v>
      </c>
      <c r="AU3514" s="25">
        <v>0</v>
      </c>
      <c r="AW3514" t="str">
        <f t="shared" si="277"/>
        <v>Lê Thu Huyền</v>
      </c>
      <c r="AX3514" s="27" t="str">
        <f t="shared" si="278"/>
        <v>Đặng Thị Dung</v>
      </c>
      <c r="AY3514" s="4" t="str">
        <f t="shared" si="279"/>
        <v>VIN+</v>
      </c>
    </row>
    <row r="3515" spans="1:51" outlineLevel="1" x14ac:dyDescent="0.25">
      <c r="A3515" s="4" t="s">
        <v>1104</v>
      </c>
      <c r="B3515" s="4" t="s">
        <v>797</v>
      </c>
      <c r="C3515" s="4" t="s">
        <v>5054</v>
      </c>
      <c r="D3515" s="32" t="s">
        <v>5225</v>
      </c>
      <c r="E3515" s="32" t="s">
        <v>5226</v>
      </c>
      <c r="F3515" s="11" t="s">
        <v>710</v>
      </c>
      <c r="G3515" s="35">
        <v>5277801</v>
      </c>
      <c r="H3515" s="35" t="s">
        <v>4706</v>
      </c>
      <c r="I3515" s="4"/>
      <c r="J3515" s="4"/>
      <c r="K3515" s="4"/>
      <c r="L3515" s="4"/>
      <c r="M3515" s="33"/>
      <c r="N3515" s="38"/>
      <c r="O3515" s="33"/>
      <c r="P3515" s="244">
        <f t="shared" si="276"/>
        <v>597.52099999999996</v>
      </c>
      <c r="Q3515" s="25"/>
      <c r="R3515" s="25"/>
      <c r="S3515" s="25"/>
      <c r="T3515" s="109"/>
      <c r="U3515" s="25"/>
      <c r="V3515" s="25"/>
      <c r="W3515" s="25"/>
      <c r="X3515" s="25">
        <v>0</v>
      </c>
      <c r="Y3515" s="25"/>
      <c r="Z3515" s="25">
        <v>0</v>
      </c>
      <c r="AA3515" s="109"/>
      <c r="AB3515" s="25">
        <v>0</v>
      </c>
      <c r="AC3515" s="25">
        <v>0</v>
      </c>
      <c r="AD3515" s="25">
        <v>0</v>
      </c>
      <c r="AE3515" s="25">
        <v>597.52099999999996</v>
      </c>
      <c r="AF3515" s="25">
        <v>0</v>
      </c>
      <c r="AG3515" s="25">
        <v>0</v>
      </c>
      <c r="AH3515" s="109"/>
      <c r="AI3515" s="25">
        <v>0</v>
      </c>
      <c r="AJ3515" s="25">
        <v>0</v>
      </c>
      <c r="AK3515" s="123">
        <v>0</v>
      </c>
      <c r="AL3515" s="25">
        <v>0</v>
      </c>
      <c r="AM3515" s="25">
        <v>0</v>
      </c>
      <c r="AN3515" s="25">
        <v>0</v>
      </c>
      <c r="AO3515" s="109"/>
      <c r="AP3515" s="25">
        <v>0</v>
      </c>
      <c r="AQ3515" s="25">
        <v>0</v>
      </c>
      <c r="AR3515" s="25">
        <v>0</v>
      </c>
      <c r="AS3515" s="25">
        <v>0</v>
      </c>
      <c r="AT3515" s="25">
        <v>0</v>
      </c>
      <c r="AU3515" s="25">
        <v>0</v>
      </c>
      <c r="AW3515" t="str">
        <f t="shared" si="277"/>
        <v>Lê Thu Huyền</v>
      </c>
      <c r="AX3515" s="27" t="str">
        <f t="shared" si="278"/>
        <v>Đặng Thị Dung</v>
      </c>
      <c r="AY3515" s="4" t="str">
        <f t="shared" si="279"/>
        <v>VIN+</v>
      </c>
    </row>
    <row r="3516" spans="1:51" outlineLevel="1" x14ac:dyDescent="0.25">
      <c r="A3516" s="4" t="s">
        <v>1104</v>
      </c>
      <c r="B3516" s="4" t="s">
        <v>797</v>
      </c>
      <c r="C3516" s="4" t="s">
        <v>5054</v>
      </c>
      <c r="D3516" s="32" t="s">
        <v>5225</v>
      </c>
      <c r="E3516" s="32" t="s">
        <v>5226</v>
      </c>
      <c r="F3516" s="11" t="s">
        <v>710</v>
      </c>
      <c r="G3516" s="35">
        <v>5293847</v>
      </c>
      <c r="H3516" s="35" t="s">
        <v>4707</v>
      </c>
      <c r="I3516" s="4"/>
      <c r="J3516" s="4"/>
      <c r="K3516" s="4"/>
      <c r="L3516" s="4"/>
      <c r="M3516" s="33"/>
      <c r="N3516" s="38"/>
      <c r="O3516" s="33"/>
      <c r="P3516" s="244">
        <f t="shared" si="276"/>
        <v>835.98500000000001</v>
      </c>
      <c r="Q3516" s="25"/>
      <c r="R3516" s="25"/>
      <c r="S3516" s="25"/>
      <c r="T3516" s="109"/>
      <c r="U3516" s="25"/>
      <c r="V3516" s="25"/>
      <c r="W3516" s="25"/>
      <c r="X3516" s="25">
        <v>0</v>
      </c>
      <c r="Y3516" s="25"/>
      <c r="Z3516" s="25">
        <v>0</v>
      </c>
      <c r="AA3516" s="109"/>
      <c r="AB3516" s="25">
        <v>0</v>
      </c>
      <c r="AC3516" s="25">
        <v>0</v>
      </c>
      <c r="AD3516" s="25">
        <v>0</v>
      </c>
      <c r="AE3516" s="25">
        <v>835.98500000000001</v>
      </c>
      <c r="AF3516" s="25">
        <v>0</v>
      </c>
      <c r="AG3516" s="25">
        <v>0</v>
      </c>
      <c r="AH3516" s="109"/>
      <c r="AI3516" s="25">
        <v>0</v>
      </c>
      <c r="AJ3516" s="25">
        <v>0</v>
      </c>
      <c r="AK3516" s="123">
        <v>0</v>
      </c>
      <c r="AL3516" s="25">
        <v>0</v>
      </c>
      <c r="AM3516" s="25">
        <v>0</v>
      </c>
      <c r="AN3516" s="25">
        <v>0</v>
      </c>
      <c r="AO3516" s="109"/>
      <c r="AP3516" s="25">
        <v>0</v>
      </c>
      <c r="AQ3516" s="25">
        <v>0</v>
      </c>
      <c r="AR3516" s="25">
        <v>0</v>
      </c>
      <c r="AS3516" s="25">
        <v>0</v>
      </c>
      <c r="AT3516" s="25">
        <v>0</v>
      </c>
      <c r="AU3516" s="25">
        <v>0</v>
      </c>
      <c r="AW3516" t="str">
        <f t="shared" si="277"/>
        <v>Lê Thu Huyền</v>
      </c>
      <c r="AX3516" s="27" t="str">
        <f t="shared" si="278"/>
        <v>Đặng Thị Dung</v>
      </c>
      <c r="AY3516" s="4" t="str">
        <f t="shared" si="279"/>
        <v>VIN+</v>
      </c>
    </row>
    <row r="3517" spans="1:51" outlineLevel="1" x14ac:dyDescent="0.25">
      <c r="A3517" s="4" t="s">
        <v>1104</v>
      </c>
      <c r="B3517" s="4" t="s">
        <v>797</v>
      </c>
      <c r="C3517" s="4" t="s">
        <v>5054</v>
      </c>
      <c r="D3517" s="32" t="s">
        <v>5225</v>
      </c>
      <c r="E3517" s="32" t="s">
        <v>5226</v>
      </c>
      <c r="F3517" s="11" t="s">
        <v>710</v>
      </c>
      <c r="G3517" s="35">
        <v>5279740</v>
      </c>
      <c r="H3517" s="35" t="s">
        <v>4708</v>
      </c>
      <c r="I3517" s="4"/>
      <c r="J3517" s="4"/>
      <c r="K3517" s="4"/>
      <c r="L3517" s="4"/>
      <c r="M3517" s="33"/>
      <c r="N3517" s="38"/>
      <c r="O3517" s="33"/>
      <c r="P3517" s="244">
        <f t="shared" si="276"/>
        <v>597.52099999999996</v>
      </c>
      <c r="Q3517" s="25"/>
      <c r="R3517" s="25"/>
      <c r="S3517" s="25"/>
      <c r="T3517" s="109"/>
      <c r="U3517" s="25"/>
      <c r="V3517" s="25"/>
      <c r="W3517" s="25"/>
      <c r="X3517" s="25">
        <v>0</v>
      </c>
      <c r="Y3517" s="25"/>
      <c r="Z3517" s="25">
        <v>0</v>
      </c>
      <c r="AA3517" s="109"/>
      <c r="AB3517" s="25">
        <v>0</v>
      </c>
      <c r="AC3517" s="25">
        <v>0</v>
      </c>
      <c r="AD3517" s="25">
        <v>0</v>
      </c>
      <c r="AE3517" s="25">
        <v>0</v>
      </c>
      <c r="AF3517" s="25">
        <v>0</v>
      </c>
      <c r="AG3517" s="25">
        <v>0</v>
      </c>
      <c r="AH3517" s="109"/>
      <c r="AI3517" s="25">
        <v>0</v>
      </c>
      <c r="AJ3517" s="25">
        <v>0</v>
      </c>
      <c r="AK3517" s="123">
        <v>0</v>
      </c>
      <c r="AL3517" s="25">
        <v>0</v>
      </c>
      <c r="AM3517" s="25">
        <v>597.52099999999996</v>
      </c>
      <c r="AN3517" s="25">
        <v>0</v>
      </c>
      <c r="AO3517" s="109"/>
      <c r="AP3517" s="25">
        <v>0</v>
      </c>
      <c r="AQ3517" s="25">
        <v>0</v>
      </c>
      <c r="AR3517" s="25">
        <v>0</v>
      </c>
      <c r="AS3517" s="25">
        <v>0</v>
      </c>
      <c r="AT3517" s="25">
        <v>0</v>
      </c>
      <c r="AU3517" s="25">
        <v>0</v>
      </c>
      <c r="AW3517" t="str">
        <f t="shared" si="277"/>
        <v>Lê Thu Huyền</v>
      </c>
      <c r="AX3517" s="27" t="str">
        <f t="shared" si="278"/>
        <v>Đặng Thị Dung</v>
      </c>
      <c r="AY3517" s="4" t="str">
        <f t="shared" si="279"/>
        <v>VIN+</v>
      </c>
    </row>
    <row r="3518" spans="1:51" outlineLevel="1" x14ac:dyDescent="0.25">
      <c r="A3518" s="4" t="s">
        <v>1104</v>
      </c>
      <c r="B3518" s="4" t="s">
        <v>797</v>
      </c>
      <c r="C3518" s="4" t="s">
        <v>5054</v>
      </c>
      <c r="D3518" s="32" t="s">
        <v>5225</v>
      </c>
      <c r="E3518" s="32" t="s">
        <v>5226</v>
      </c>
      <c r="F3518" s="11" t="s">
        <v>710</v>
      </c>
      <c r="G3518" s="35">
        <v>5295205</v>
      </c>
      <c r="H3518" s="35" t="s">
        <v>4709</v>
      </c>
      <c r="I3518" s="4"/>
      <c r="J3518" s="4"/>
      <c r="K3518" s="4"/>
      <c r="L3518" s="4"/>
      <c r="M3518" s="33"/>
      <c r="N3518" s="38"/>
      <c r="O3518" s="33"/>
      <c r="P3518" s="244">
        <f t="shared" si="276"/>
        <v>476.928</v>
      </c>
      <c r="Q3518" s="25"/>
      <c r="R3518" s="25"/>
      <c r="S3518" s="25"/>
      <c r="T3518" s="109"/>
      <c r="U3518" s="25"/>
      <c r="V3518" s="25"/>
      <c r="W3518" s="25"/>
      <c r="X3518" s="25">
        <v>0</v>
      </c>
      <c r="Y3518" s="25"/>
      <c r="Z3518" s="25">
        <v>0</v>
      </c>
      <c r="AA3518" s="109"/>
      <c r="AB3518" s="25">
        <v>0</v>
      </c>
      <c r="AC3518" s="25">
        <v>0</v>
      </c>
      <c r="AD3518" s="25">
        <v>0</v>
      </c>
      <c r="AE3518" s="25">
        <v>476.928</v>
      </c>
      <c r="AF3518" s="25">
        <v>0</v>
      </c>
      <c r="AG3518" s="25">
        <v>0</v>
      </c>
      <c r="AH3518" s="109"/>
      <c r="AI3518" s="25">
        <v>0</v>
      </c>
      <c r="AJ3518" s="25">
        <v>0</v>
      </c>
      <c r="AK3518" s="123">
        <v>0</v>
      </c>
      <c r="AL3518" s="25">
        <v>0</v>
      </c>
      <c r="AM3518" s="25">
        <v>0</v>
      </c>
      <c r="AN3518" s="25">
        <v>0</v>
      </c>
      <c r="AO3518" s="109"/>
      <c r="AP3518" s="25">
        <v>0</v>
      </c>
      <c r="AQ3518" s="25">
        <v>0</v>
      </c>
      <c r="AR3518" s="25">
        <v>0</v>
      </c>
      <c r="AS3518" s="25">
        <v>0</v>
      </c>
      <c r="AT3518" s="25">
        <v>0</v>
      </c>
      <c r="AU3518" s="25">
        <v>0</v>
      </c>
      <c r="AW3518" t="str">
        <f t="shared" si="277"/>
        <v>Lê Thu Huyền</v>
      </c>
      <c r="AX3518" s="27" t="str">
        <f t="shared" si="278"/>
        <v>Đặng Thị Dung</v>
      </c>
      <c r="AY3518" s="4" t="str">
        <f t="shared" si="279"/>
        <v>VIN+</v>
      </c>
    </row>
    <row r="3519" spans="1:51" outlineLevel="1" x14ac:dyDescent="0.25">
      <c r="A3519" s="4" t="s">
        <v>1104</v>
      </c>
      <c r="B3519" s="4" t="s">
        <v>797</v>
      </c>
      <c r="C3519" s="4" t="s">
        <v>5054</v>
      </c>
      <c r="D3519" s="32" t="s">
        <v>5225</v>
      </c>
      <c r="E3519" s="32" t="s">
        <v>5226</v>
      </c>
      <c r="F3519" s="11" t="s">
        <v>710</v>
      </c>
      <c r="G3519" s="35">
        <v>5298714</v>
      </c>
      <c r="H3519" s="35" t="s">
        <v>4710</v>
      </c>
      <c r="I3519" s="4"/>
      <c r="J3519" s="4"/>
      <c r="K3519" s="4"/>
      <c r="L3519" s="4"/>
      <c r="M3519" s="33"/>
      <c r="N3519" s="38"/>
      <c r="O3519" s="33"/>
      <c r="P3519" s="244">
        <f t="shared" si="276"/>
        <v>2336.4940000000001</v>
      </c>
      <c r="Q3519" s="25"/>
      <c r="R3519" s="25"/>
      <c r="S3519" s="25"/>
      <c r="T3519" s="109"/>
      <c r="U3519" s="25"/>
      <c r="V3519" s="25"/>
      <c r="W3519" s="25"/>
      <c r="X3519" s="25">
        <v>0</v>
      </c>
      <c r="Y3519" s="25"/>
      <c r="Z3519" s="25">
        <v>0</v>
      </c>
      <c r="AA3519" s="109"/>
      <c r="AB3519" s="25">
        <v>0</v>
      </c>
      <c r="AC3519" s="25">
        <v>0</v>
      </c>
      <c r="AD3519" s="25">
        <v>0</v>
      </c>
      <c r="AE3519" s="25">
        <v>0</v>
      </c>
      <c r="AF3519" s="25">
        <v>0</v>
      </c>
      <c r="AG3519" s="25">
        <v>0</v>
      </c>
      <c r="AH3519" s="109"/>
      <c r="AI3519" s="25">
        <v>0</v>
      </c>
      <c r="AJ3519" s="25">
        <v>0</v>
      </c>
      <c r="AK3519" s="123">
        <v>0</v>
      </c>
      <c r="AL3519" s="25">
        <v>0</v>
      </c>
      <c r="AM3519" s="25">
        <v>238.464</v>
      </c>
      <c r="AN3519" s="25">
        <v>0</v>
      </c>
      <c r="AO3519" s="109"/>
      <c r="AP3519" s="25">
        <v>0</v>
      </c>
      <c r="AQ3519" s="25">
        <v>0</v>
      </c>
      <c r="AR3519" s="25">
        <v>2098.0300000000002</v>
      </c>
      <c r="AS3519" s="25">
        <v>0</v>
      </c>
      <c r="AT3519" s="25">
        <v>0</v>
      </c>
      <c r="AU3519" s="25">
        <v>0</v>
      </c>
      <c r="AW3519" t="str">
        <f t="shared" si="277"/>
        <v>Lê Thu Huyền</v>
      </c>
      <c r="AX3519" s="27" t="str">
        <f t="shared" si="278"/>
        <v>Đặng Thị Dung</v>
      </c>
      <c r="AY3519" s="4" t="str">
        <f t="shared" si="279"/>
        <v>VIN+</v>
      </c>
    </row>
    <row r="3520" spans="1:51" outlineLevel="1" x14ac:dyDescent="0.25">
      <c r="A3520" s="4" t="s">
        <v>1104</v>
      </c>
      <c r="B3520" s="4" t="s">
        <v>797</v>
      </c>
      <c r="C3520" s="4" t="s">
        <v>5054</v>
      </c>
      <c r="D3520" s="32" t="s">
        <v>5225</v>
      </c>
      <c r="E3520" s="32" t="s">
        <v>5226</v>
      </c>
      <c r="F3520" s="11" t="s">
        <v>710</v>
      </c>
      <c r="G3520" s="35">
        <v>5295731</v>
      </c>
      <c r="H3520" s="35" t="s">
        <v>4711</v>
      </c>
      <c r="I3520" s="4"/>
      <c r="J3520" s="4"/>
      <c r="K3520" s="4"/>
      <c r="L3520" s="4"/>
      <c r="M3520" s="33"/>
      <c r="N3520" s="38"/>
      <c r="O3520" s="33"/>
      <c r="P3520" s="244">
        <f t="shared" si="276"/>
        <v>1074.4490000000001</v>
      </c>
      <c r="Q3520" s="25"/>
      <c r="R3520" s="25"/>
      <c r="S3520" s="25"/>
      <c r="T3520" s="109"/>
      <c r="U3520" s="25"/>
      <c r="V3520" s="25"/>
      <c r="W3520" s="25"/>
      <c r="X3520" s="25">
        <v>0</v>
      </c>
      <c r="Y3520" s="25"/>
      <c r="Z3520" s="25">
        <v>0</v>
      </c>
      <c r="AA3520" s="109"/>
      <c r="AB3520" s="25">
        <v>0</v>
      </c>
      <c r="AC3520" s="25">
        <v>0</v>
      </c>
      <c r="AD3520" s="25">
        <v>0</v>
      </c>
      <c r="AE3520" s="25">
        <v>715.39200000000005</v>
      </c>
      <c r="AF3520" s="25">
        <v>0</v>
      </c>
      <c r="AG3520" s="25">
        <v>0</v>
      </c>
      <c r="AH3520" s="109"/>
      <c r="AI3520" s="25">
        <v>0</v>
      </c>
      <c r="AJ3520" s="25">
        <v>0</v>
      </c>
      <c r="AK3520" s="123">
        <v>0</v>
      </c>
      <c r="AL3520" s="25">
        <v>0</v>
      </c>
      <c r="AM3520" s="25">
        <v>359.05700000000002</v>
      </c>
      <c r="AN3520" s="25">
        <v>0</v>
      </c>
      <c r="AO3520" s="109"/>
      <c r="AP3520" s="25">
        <v>0</v>
      </c>
      <c r="AQ3520" s="25">
        <v>0</v>
      </c>
      <c r="AR3520" s="25">
        <v>0</v>
      </c>
      <c r="AS3520" s="25">
        <v>0</v>
      </c>
      <c r="AT3520" s="25">
        <v>0</v>
      </c>
      <c r="AU3520" s="25">
        <v>0</v>
      </c>
      <c r="AW3520" t="str">
        <f t="shared" si="277"/>
        <v>Lê Thu Huyền</v>
      </c>
      <c r="AX3520" s="27" t="str">
        <f t="shared" si="278"/>
        <v>Đặng Thị Dung</v>
      </c>
      <c r="AY3520" s="4" t="str">
        <f t="shared" si="279"/>
        <v>VIN+</v>
      </c>
    </row>
    <row r="3521" spans="1:51" outlineLevel="1" x14ac:dyDescent="0.25">
      <c r="A3521" s="4" t="s">
        <v>1104</v>
      </c>
      <c r="B3521" s="4" t="s">
        <v>797</v>
      </c>
      <c r="C3521" s="4" t="s">
        <v>5054</v>
      </c>
      <c r="D3521" s="32" t="s">
        <v>5225</v>
      </c>
      <c r="E3521" s="32" t="s">
        <v>5226</v>
      </c>
      <c r="F3521" s="11" t="s">
        <v>710</v>
      </c>
      <c r="G3521" s="35">
        <v>5133697</v>
      </c>
      <c r="H3521" s="35" t="s">
        <v>4712</v>
      </c>
      <c r="I3521" s="4"/>
      <c r="J3521" s="4"/>
      <c r="K3521" s="4"/>
      <c r="L3521" s="4"/>
      <c r="M3521" s="33"/>
      <c r="N3521" s="38"/>
      <c r="O3521" s="33"/>
      <c r="P3521" s="244">
        <f t="shared" si="276"/>
        <v>0</v>
      </c>
      <c r="Q3521" s="25"/>
      <c r="R3521" s="25"/>
      <c r="S3521" s="25"/>
      <c r="T3521" s="109"/>
      <c r="U3521" s="25"/>
      <c r="V3521" s="25"/>
      <c r="W3521" s="25"/>
      <c r="X3521" s="25">
        <v>0</v>
      </c>
      <c r="Y3521" s="25"/>
      <c r="Z3521" s="25">
        <v>0</v>
      </c>
      <c r="AA3521" s="109"/>
      <c r="AB3521" s="25">
        <v>0</v>
      </c>
      <c r="AC3521" s="25">
        <v>0</v>
      </c>
      <c r="AD3521" s="25">
        <v>0</v>
      </c>
      <c r="AE3521" s="25">
        <v>0</v>
      </c>
      <c r="AF3521" s="25">
        <v>0</v>
      </c>
      <c r="AG3521" s="25">
        <v>0</v>
      </c>
      <c r="AH3521" s="109"/>
      <c r="AI3521" s="25">
        <v>0</v>
      </c>
      <c r="AJ3521" s="25">
        <v>0</v>
      </c>
      <c r="AK3521" s="123">
        <v>0</v>
      </c>
      <c r="AL3521" s="25">
        <v>0</v>
      </c>
      <c r="AM3521" s="25">
        <v>0</v>
      </c>
      <c r="AN3521" s="25">
        <v>0</v>
      </c>
      <c r="AO3521" s="109"/>
      <c r="AP3521" s="25">
        <v>0</v>
      </c>
      <c r="AQ3521" s="25">
        <v>0</v>
      </c>
      <c r="AR3521" s="25">
        <v>0</v>
      </c>
      <c r="AS3521" s="25">
        <v>0</v>
      </c>
      <c r="AT3521" s="25">
        <v>0</v>
      </c>
      <c r="AU3521" s="25">
        <v>0</v>
      </c>
      <c r="AW3521" t="str">
        <f t="shared" si="277"/>
        <v>Lê Thu Huyền</v>
      </c>
      <c r="AX3521" s="27" t="str">
        <f t="shared" si="278"/>
        <v>Đặng Thị Dung</v>
      </c>
      <c r="AY3521" s="4" t="str">
        <f t="shared" si="279"/>
        <v>VIN+</v>
      </c>
    </row>
    <row r="3522" spans="1:51" outlineLevel="1" x14ac:dyDescent="0.25">
      <c r="A3522" s="4" t="s">
        <v>1104</v>
      </c>
      <c r="B3522" s="4" t="s">
        <v>797</v>
      </c>
      <c r="C3522" s="4" t="s">
        <v>5054</v>
      </c>
      <c r="D3522" s="32" t="s">
        <v>5225</v>
      </c>
      <c r="E3522" s="32" t="s">
        <v>5226</v>
      </c>
      <c r="F3522" s="11" t="s">
        <v>710</v>
      </c>
      <c r="G3522" s="35">
        <v>5133628</v>
      </c>
      <c r="H3522" s="35" t="s">
        <v>4713</v>
      </c>
      <c r="I3522" s="4"/>
      <c r="J3522" s="4"/>
      <c r="K3522" s="4"/>
      <c r="L3522" s="4"/>
      <c r="M3522" s="33"/>
      <c r="N3522" s="38"/>
      <c r="O3522" s="33"/>
      <c r="P3522" s="244">
        <f t="shared" si="276"/>
        <v>0</v>
      </c>
      <c r="Q3522" s="25"/>
      <c r="R3522" s="25"/>
      <c r="S3522" s="25"/>
      <c r="T3522" s="109"/>
      <c r="U3522" s="25"/>
      <c r="V3522" s="25"/>
      <c r="W3522" s="25"/>
      <c r="X3522" s="25">
        <v>0</v>
      </c>
      <c r="Y3522" s="25"/>
      <c r="Z3522" s="25">
        <v>0</v>
      </c>
      <c r="AA3522" s="109"/>
      <c r="AB3522" s="25">
        <v>0</v>
      </c>
      <c r="AC3522" s="25">
        <v>0</v>
      </c>
      <c r="AD3522" s="25">
        <v>0</v>
      </c>
      <c r="AE3522" s="25">
        <v>0</v>
      </c>
      <c r="AF3522" s="25">
        <v>0</v>
      </c>
      <c r="AG3522" s="25">
        <v>0</v>
      </c>
      <c r="AH3522" s="109"/>
      <c r="AI3522" s="25">
        <v>0</v>
      </c>
      <c r="AJ3522" s="25">
        <v>0</v>
      </c>
      <c r="AK3522" s="123">
        <v>0</v>
      </c>
      <c r="AL3522" s="25">
        <v>0</v>
      </c>
      <c r="AM3522" s="25">
        <v>0</v>
      </c>
      <c r="AN3522" s="25">
        <v>0</v>
      </c>
      <c r="AO3522" s="109"/>
      <c r="AP3522" s="25">
        <v>0</v>
      </c>
      <c r="AQ3522" s="25">
        <v>0</v>
      </c>
      <c r="AR3522" s="25">
        <v>0</v>
      </c>
      <c r="AS3522" s="25">
        <v>0</v>
      </c>
      <c r="AT3522" s="25">
        <v>0</v>
      </c>
      <c r="AU3522" s="25">
        <v>0</v>
      </c>
      <c r="AW3522" t="str">
        <f t="shared" si="277"/>
        <v>Lê Thu Huyền</v>
      </c>
      <c r="AX3522" s="27" t="str">
        <f t="shared" si="278"/>
        <v>Đặng Thị Dung</v>
      </c>
      <c r="AY3522" s="4" t="str">
        <f t="shared" si="279"/>
        <v>VIN+</v>
      </c>
    </row>
    <row r="3523" spans="1:51" outlineLevel="1" x14ac:dyDescent="0.25">
      <c r="A3523" s="4" t="s">
        <v>1104</v>
      </c>
      <c r="B3523" s="4" t="s">
        <v>797</v>
      </c>
      <c r="C3523" s="4" t="s">
        <v>5054</v>
      </c>
      <c r="D3523" s="32" t="s">
        <v>5225</v>
      </c>
      <c r="E3523" s="32" t="s">
        <v>5226</v>
      </c>
      <c r="F3523" s="11" t="s">
        <v>710</v>
      </c>
      <c r="G3523" s="35">
        <v>5133659</v>
      </c>
      <c r="H3523" s="35" t="s">
        <v>4714</v>
      </c>
      <c r="I3523" s="4"/>
      <c r="J3523" s="4"/>
      <c r="K3523" s="4"/>
      <c r="L3523" s="4"/>
      <c r="M3523" s="33"/>
      <c r="N3523" s="38"/>
      <c r="O3523" s="33"/>
      <c r="P3523" s="244">
        <f t="shared" si="276"/>
        <v>956.57799999999997</v>
      </c>
      <c r="Q3523" s="25"/>
      <c r="R3523" s="25"/>
      <c r="S3523" s="25"/>
      <c r="T3523" s="109"/>
      <c r="U3523" s="25"/>
      <c r="V3523" s="25"/>
      <c r="W3523" s="25"/>
      <c r="X3523" s="25">
        <v>0</v>
      </c>
      <c r="Y3523" s="25"/>
      <c r="Z3523" s="25">
        <v>0</v>
      </c>
      <c r="AA3523" s="109"/>
      <c r="AB3523" s="25">
        <v>0</v>
      </c>
      <c r="AC3523" s="25">
        <v>0</v>
      </c>
      <c r="AD3523" s="25">
        <v>0</v>
      </c>
      <c r="AE3523" s="25">
        <v>0</v>
      </c>
      <c r="AF3523" s="25">
        <v>0</v>
      </c>
      <c r="AG3523" s="25">
        <v>0</v>
      </c>
      <c r="AH3523" s="109"/>
      <c r="AI3523" s="25">
        <v>0</v>
      </c>
      <c r="AJ3523" s="25">
        <v>0</v>
      </c>
      <c r="AK3523" s="123">
        <v>0</v>
      </c>
      <c r="AL3523" s="25">
        <v>0</v>
      </c>
      <c r="AM3523" s="25">
        <v>597.52099999999996</v>
      </c>
      <c r="AN3523" s="25">
        <v>0</v>
      </c>
      <c r="AO3523" s="109"/>
      <c r="AP3523" s="25">
        <v>0</v>
      </c>
      <c r="AQ3523" s="25">
        <v>0</v>
      </c>
      <c r="AR3523" s="25">
        <v>359.05700000000002</v>
      </c>
      <c r="AS3523" s="25">
        <v>0</v>
      </c>
      <c r="AT3523" s="25">
        <v>0</v>
      </c>
      <c r="AU3523" s="25">
        <v>0</v>
      </c>
      <c r="AW3523" t="str">
        <f t="shared" si="277"/>
        <v>Lê Thu Huyền</v>
      </c>
      <c r="AX3523" s="27" t="str">
        <f t="shared" si="278"/>
        <v>Đặng Thị Dung</v>
      </c>
      <c r="AY3523" s="4" t="str">
        <f t="shared" si="279"/>
        <v>VIN+</v>
      </c>
    </row>
    <row r="3524" spans="1:51" outlineLevel="1" x14ac:dyDescent="0.25">
      <c r="A3524" s="4" t="s">
        <v>1104</v>
      </c>
      <c r="B3524" s="4" t="s">
        <v>797</v>
      </c>
      <c r="C3524" s="4" t="s">
        <v>5054</v>
      </c>
      <c r="D3524" s="32" t="s">
        <v>5225</v>
      </c>
      <c r="E3524" s="32" t="s">
        <v>5226</v>
      </c>
      <c r="F3524" s="11" t="s">
        <v>710</v>
      </c>
      <c r="G3524" s="35">
        <v>5299810</v>
      </c>
      <c r="H3524" s="35" t="s">
        <v>4715</v>
      </c>
      <c r="I3524" s="4"/>
      <c r="J3524" s="4"/>
      <c r="K3524" s="4"/>
      <c r="L3524" s="4"/>
      <c r="M3524" s="33"/>
      <c r="N3524" s="38"/>
      <c r="O3524" s="33"/>
      <c r="P3524" s="244">
        <f t="shared" si="276"/>
        <v>238.464</v>
      </c>
      <c r="Q3524" s="25"/>
      <c r="R3524" s="25"/>
      <c r="S3524" s="25"/>
      <c r="T3524" s="109"/>
      <c r="U3524" s="25"/>
      <c r="V3524" s="25"/>
      <c r="W3524" s="25"/>
      <c r="X3524" s="25">
        <v>0</v>
      </c>
      <c r="Y3524" s="25"/>
      <c r="Z3524" s="25">
        <v>0</v>
      </c>
      <c r="AA3524" s="109"/>
      <c r="AB3524" s="25">
        <v>0</v>
      </c>
      <c r="AC3524" s="25">
        <v>0</v>
      </c>
      <c r="AD3524" s="25">
        <v>0</v>
      </c>
      <c r="AE3524" s="25">
        <v>238.464</v>
      </c>
      <c r="AF3524" s="25">
        <v>0</v>
      </c>
      <c r="AG3524" s="25">
        <v>0</v>
      </c>
      <c r="AH3524" s="109"/>
      <c r="AI3524" s="25">
        <v>0</v>
      </c>
      <c r="AJ3524" s="25">
        <v>0</v>
      </c>
      <c r="AK3524" s="123">
        <v>0</v>
      </c>
      <c r="AL3524" s="25">
        <v>0</v>
      </c>
      <c r="AM3524" s="25">
        <v>0</v>
      </c>
      <c r="AN3524" s="25">
        <v>0</v>
      </c>
      <c r="AO3524" s="109"/>
      <c r="AP3524" s="25">
        <v>0</v>
      </c>
      <c r="AQ3524" s="25">
        <v>0</v>
      </c>
      <c r="AR3524" s="25">
        <v>0</v>
      </c>
      <c r="AS3524" s="25">
        <v>0</v>
      </c>
      <c r="AT3524" s="25">
        <v>0</v>
      </c>
      <c r="AU3524" s="25">
        <v>0</v>
      </c>
      <c r="AW3524" t="str">
        <f t="shared" si="277"/>
        <v>Lê Thu Huyền</v>
      </c>
      <c r="AX3524" s="27" t="str">
        <f t="shared" si="278"/>
        <v>Đặng Thị Dung</v>
      </c>
      <c r="AY3524" s="4" t="str">
        <f t="shared" si="279"/>
        <v>VIN+</v>
      </c>
    </row>
    <row r="3525" spans="1:51" outlineLevel="1" x14ac:dyDescent="0.25">
      <c r="A3525" s="4" t="s">
        <v>1104</v>
      </c>
      <c r="B3525" s="4" t="s">
        <v>797</v>
      </c>
      <c r="C3525" s="4" t="s">
        <v>5054</v>
      </c>
      <c r="D3525" s="32" t="s">
        <v>5225</v>
      </c>
      <c r="E3525" s="32" t="s">
        <v>5226</v>
      </c>
      <c r="F3525" s="11" t="s">
        <v>710</v>
      </c>
      <c r="G3525" s="35">
        <v>5133206</v>
      </c>
      <c r="H3525" s="35" t="s">
        <v>4716</v>
      </c>
      <c r="I3525" s="4"/>
      <c r="J3525" s="4"/>
      <c r="K3525" s="4"/>
      <c r="L3525" s="4"/>
      <c r="M3525" s="33"/>
      <c r="N3525" s="38"/>
      <c r="O3525" s="33"/>
      <c r="P3525" s="244">
        <f t="shared" si="276"/>
        <v>238.464</v>
      </c>
      <c r="Q3525" s="25"/>
      <c r="R3525" s="25"/>
      <c r="S3525" s="25"/>
      <c r="T3525" s="109"/>
      <c r="U3525" s="25"/>
      <c r="V3525" s="25"/>
      <c r="W3525" s="25"/>
      <c r="X3525" s="25">
        <v>0</v>
      </c>
      <c r="Y3525" s="25"/>
      <c r="Z3525" s="25">
        <v>0</v>
      </c>
      <c r="AA3525" s="109"/>
      <c r="AB3525" s="25">
        <v>0</v>
      </c>
      <c r="AC3525" s="25">
        <v>0</v>
      </c>
      <c r="AD3525" s="25">
        <v>0</v>
      </c>
      <c r="AE3525" s="25">
        <v>0</v>
      </c>
      <c r="AF3525" s="25">
        <v>238.464</v>
      </c>
      <c r="AG3525" s="25">
        <v>0</v>
      </c>
      <c r="AH3525" s="109"/>
      <c r="AI3525" s="25">
        <v>0</v>
      </c>
      <c r="AJ3525" s="25">
        <v>0</v>
      </c>
      <c r="AK3525" s="123">
        <v>0</v>
      </c>
      <c r="AL3525" s="25">
        <v>0</v>
      </c>
      <c r="AM3525" s="25">
        <v>0</v>
      </c>
      <c r="AN3525" s="25">
        <v>0</v>
      </c>
      <c r="AO3525" s="109"/>
      <c r="AP3525" s="25">
        <v>0</v>
      </c>
      <c r="AQ3525" s="25">
        <v>0</v>
      </c>
      <c r="AR3525" s="25">
        <v>0</v>
      </c>
      <c r="AS3525" s="25">
        <v>0</v>
      </c>
      <c r="AT3525" s="25">
        <v>0</v>
      </c>
      <c r="AU3525" s="25">
        <v>0</v>
      </c>
      <c r="AW3525" t="str">
        <f t="shared" si="277"/>
        <v>Lê Thu Huyền</v>
      </c>
      <c r="AX3525" s="27" t="str">
        <f t="shared" si="278"/>
        <v>Đặng Thị Dung</v>
      </c>
      <c r="AY3525" s="4" t="str">
        <f t="shared" si="279"/>
        <v>VIN+</v>
      </c>
    </row>
    <row r="3526" spans="1:51" outlineLevel="1" x14ac:dyDescent="0.25">
      <c r="A3526" s="4" t="s">
        <v>1104</v>
      </c>
      <c r="B3526" s="4" t="s">
        <v>797</v>
      </c>
      <c r="C3526" s="4" t="s">
        <v>5054</v>
      </c>
      <c r="D3526" s="32" t="s">
        <v>5225</v>
      </c>
      <c r="E3526" s="32" t="s">
        <v>5226</v>
      </c>
      <c r="F3526" s="11" t="s">
        <v>710</v>
      </c>
      <c r="G3526" s="35">
        <v>5295191</v>
      </c>
      <c r="H3526" s="35" t="s">
        <v>4717</v>
      </c>
      <c r="I3526" s="4"/>
      <c r="J3526" s="4"/>
      <c r="K3526" s="4"/>
      <c r="L3526" s="4"/>
      <c r="M3526" s="33"/>
      <c r="N3526" s="38"/>
      <c r="O3526" s="33"/>
      <c r="P3526" s="244">
        <f t="shared" si="276"/>
        <v>238.464</v>
      </c>
      <c r="Q3526" s="25"/>
      <c r="R3526" s="25"/>
      <c r="S3526" s="25"/>
      <c r="T3526" s="109"/>
      <c r="U3526" s="25"/>
      <c r="V3526" s="25"/>
      <c r="W3526" s="25"/>
      <c r="X3526" s="25">
        <v>0</v>
      </c>
      <c r="Y3526" s="25"/>
      <c r="Z3526" s="25">
        <v>0</v>
      </c>
      <c r="AA3526" s="109"/>
      <c r="AB3526" s="25">
        <v>0</v>
      </c>
      <c r="AC3526" s="25">
        <v>0</v>
      </c>
      <c r="AD3526" s="25">
        <v>0</v>
      </c>
      <c r="AE3526" s="25">
        <v>0</v>
      </c>
      <c r="AF3526" s="25">
        <v>0</v>
      </c>
      <c r="AG3526" s="25">
        <v>0</v>
      </c>
      <c r="AH3526" s="109"/>
      <c r="AI3526" s="25">
        <v>0</v>
      </c>
      <c r="AJ3526" s="25">
        <v>0</v>
      </c>
      <c r="AK3526" s="123">
        <v>0</v>
      </c>
      <c r="AL3526" s="25">
        <v>0</v>
      </c>
      <c r="AM3526" s="25">
        <v>0</v>
      </c>
      <c r="AN3526" s="25">
        <v>0</v>
      </c>
      <c r="AO3526" s="109"/>
      <c r="AP3526" s="25">
        <v>238.464</v>
      </c>
      <c r="AQ3526" s="25">
        <v>0</v>
      </c>
      <c r="AR3526" s="25">
        <v>0</v>
      </c>
      <c r="AS3526" s="25">
        <v>0</v>
      </c>
      <c r="AT3526" s="25">
        <v>0</v>
      </c>
      <c r="AU3526" s="25">
        <v>0</v>
      </c>
      <c r="AW3526" t="str">
        <f t="shared" si="277"/>
        <v>Lê Thu Huyền</v>
      </c>
      <c r="AX3526" s="27" t="str">
        <f t="shared" si="278"/>
        <v>Đặng Thị Dung</v>
      </c>
      <c r="AY3526" s="4" t="str">
        <f t="shared" si="279"/>
        <v>VIN+</v>
      </c>
    </row>
    <row r="3527" spans="1:51" outlineLevel="1" x14ac:dyDescent="0.25">
      <c r="A3527" s="4" t="s">
        <v>1104</v>
      </c>
      <c r="B3527" s="4" t="s">
        <v>797</v>
      </c>
      <c r="C3527" s="4" t="s">
        <v>5054</v>
      </c>
      <c r="D3527" s="32" t="s">
        <v>5225</v>
      </c>
      <c r="E3527" s="32" t="s">
        <v>5226</v>
      </c>
      <c r="F3527" s="11" t="s">
        <v>710</v>
      </c>
      <c r="G3527" s="35">
        <v>5136054</v>
      </c>
      <c r="H3527" s="35" t="s">
        <v>4718</v>
      </c>
      <c r="I3527" s="4"/>
      <c r="J3527" s="4"/>
      <c r="K3527" s="4"/>
      <c r="L3527" s="4"/>
      <c r="M3527" s="33"/>
      <c r="N3527" s="38"/>
      <c r="O3527" s="33"/>
      <c r="P3527" s="244">
        <f t="shared" si="276"/>
        <v>0</v>
      </c>
      <c r="Q3527" s="25"/>
      <c r="R3527" s="25"/>
      <c r="S3527" s="25"/>
      <c r="T3527" s="109"/>
      <c r="U3527" s="25"/>
      <c r="V3527" s="25"/>
      <c r="W3527" s="25"/>
      <c r="X3527" s="25">
        <v>0</v>
      </c>
      <c r="Y3527" s="25"/>
      <c r="Z3527" s="25">
        <v>0</v>
      </c>
      <c r="AA3527" s="109"/>
      <c r="AB3527" s="25">
        <v>0</v>
      </c>
      <c r="AC3527" s="25">
        <v>0</v>
      </c>
      <c r="AD3527" s="25">
        <v>0</v>
      </c>
      <c r="AE3527" s="25">
        <v>0</v>
      </c>
      <c r="AF3527" s="25">
        <v>0</v>
      </c>
      <c r="AG3527" s="25">
        <v>0</v>
      </c>
      <c r="AH3527" s="109"/>
      <c r="AI3527" s="25">
        <v>0</v>
      </c>
      <c r="AJ3527" s="25">
        <v>0</v>
      </c>
      <c r="AK3527" s="123">
        <v>0</v>
      </c>
      <c r="AL3527" s="25">
        <v>0</v>
      </c>
      <c r="AM3527" s="25">
        <v>0</v>
      </c>
      <c r="AN3527" s="25">
        <v>0</v>
      </c>
      <c r="AO3527" s="109"/>
      <c r="AP3527" s="25">
        <v>0</v>
      </c>
      <c r="AQ3527" s="25">
        <v>0</v>
      </c>
      <c r="AR3527" s="25">
        <v>0</v>
      </c>
      <c r="AS3527" s="25">
        <v>0</v>
      </c>
      <c r="AT3527" s="25">
        <v>0</v>
      </c>
      <c r="AU3527" s="25">
        <v>0</v>
      </c>
      <c r="AW3527" t="str">
        <f t="shared" si="277"/>
        <v>Lê Thu Huyền</v>
      </c>
      <c r="AX3527" s="27" t="str">
        <f t="shared" si="278"/>
        <v>Đặng Thị Dung</v>
      </c>
      <c r="AY3527" s="4" t="str">
        <f t="shared" si="279"/>
        <v>VIN+</v>
      </c>
    </row>
    <row r="3528" spans="1:51" outlineLevel="1" x14ac:dyDescent="0.25">
      <c r="A3528" s="4" t="s">
        <v>1104</v>
      </c>
      <c r="B3528" s="4" t="s">
        <v>797</v>
      </c>
      <c r="C3528" s="4" t="s">
        <v>5054</v>
      </c>
      <c r="D3528" s="32" t="s">
        <v>5225</v>
      </c>
      <c r="E3528" s="32" t="s">
        <v>5226</v>
      </c>
      <c r="F3528" s="11" t="s">
        <v>710</v>
      </c>
      <c r="G3528" s="35">
        <v>5299595</v>
      </c>
      <c r="H3528" s="35" t="s">
        <v>4719</v>
      </c>
      <c r="I3528" s="4"/>
      <c r="J3528" s="4"/>
      <c r="K3528" s="4"/>
      <c r="L3528" s="4"/>
      <c r="M3528" s="33"/>
      <c r="N3528" s="38"/>
      <c r="O3528" s="33"/>
      <c r="P3528" s="244">
        <f t="shared" si="276"/>
        <v>597.52099999999996</v>
      </c>
      <c r="Q3528" s="25"/>
      <c r="R3528" s="25"/>
      <c r="S3528" s="25"/>
      <c r="T3528" s="109"/>
      <c r="U3528" s="25"/>
      <c r="V3528" s="25"/>
      <c r="W3528" s="25"/>
      <c r="X3528" s="25">
        <v>0</v>
      </c>
      <c r="Y3528" s="25"/>
      <c r="Z3528" s="25">
        <v>0</v>
      </c>
      <c r="AA3528" s="109"/>
      <c r="AB3528" s="25">
        <v>0</v>
      </c>
      <c r="AC3528" s="25">
        <v>0</v>
      </c>
      <c r="AD3528" s="25">
        <v>0</v>
      </c>
      <c r="AE3528" s="25">
        <v>597.52099999999996</v>
      </c>
      <c r="AF3528" s="25">
        <v>0</v>
      </c>
      <c r="AG3528" s="25">
        <v>0</v>
      </c>
      <c r="AH3528" s="109"/>
      <c r="AI3528" s="25">
        <v>0</v>
      </c>
      <c r="AJ3528" s="25">
        <v>0</v>
      </c>
      <c r="AK3528" s="123">
        <v>0</v>
      </c>
      <c r="AL3528" s="25">
        <v>0</v>
      </c>
      <c r="AM3528" s="25">
        <v>0</v>
      </c>
      <c r="AN3528" s="25">
        <v>0</v>
      </c>
      <c r="AO3528" s="109"/>
      <c r="AP3528" s="25">
        <v>0</v>
      </c>
      <c r="AQ3528" s="25">
        <v>0</v>
      </c>
      <c r="AR3528" s="25">
        <v>0</v>
      </c>
      <c r="AS3528" s="25">
        <v>0</v>
      </c>
      <c r="AT3528" s="25">
        <v>0</v>
      </c>
      <c r="AU3528" s="25">
        <v>0</v>
      </c>
      <c r="AW3528" t="str">
        <f t="shared" si="277"/>
        <v>Lê Thu Huyền</v>
      </c>
      <c r="AX3528" s="27" t="str">
        <f t="shared" si="278"/>
        <v>Đặng Thị Dung</v>
      </c>
      <c r="AY3528" s="4" t="str">
        <f t="shared" si="279"/>
        <v>VIN+</v>
      </c>
    </row>
    <row r="3529" spans="1:51" outlineLevel="1" x14ac:dyDescent="0.25">
      <c r="A3529" s="4" t="s">
        <v>1104</v>
      </c>
      <c r="B3529" s="4" t="s">
        <v>797</v>
      </c>
      <c r="C3529" s="4" t="s">
        <v>5054</v>
      </c>
      <c r="D3529" s="32" t="s">
        <v>5225</v>
      </c>
      <c r="E3529" s="32" t="s">
        <v>5226</v>
      </c>
      <c r="F3529" s="11" t="s">
        <v>710</v>
      </c>
      <c r="G3529" s="35">
        <v>5298150</v>
      </c>
      <c r="H3529" s="35" t="s">
        <v>4720</v>
      </c>
      <c r="I3529" s="4"/>
      <c r="J3529" s="4"/>
      <c r="K3529" s="4"/>
      <c r="L3529" s="4"/>
      <c r="M3529" s="33"/>
      <c r="N3529" s="38"/>
      <c r="O3529" s="33"/>
      <c r="P3529" s="244">
        <f t="shared" si="276"/>
        <v>0</v>
      </c>
      <c r="Q3529" s="25"/>
      <c r="R3529" s="25"/>
      <c r="S3529" s="25"/>
      <c r="T3529" s="109"/>
      <c r="U3529" s="25"/>
      <c r="V3529" s="25"/>
      <c r="W3529" s="25"/>
      <c r="X3529" s="25">
        <v>0</v>
      </c>
      <c r="Y3529" s="25"/>
      <c r="Z3529" s="25">
        <v>0</v>
      </c>
      <c r="AA3529" s="109"/>
      <c r="AB3529" s="25">
        <v>0</v>
      </c>
      <c r="AC3529" s="25">
        <v>0</v>
      </c>
      <c r="AD3529" s="25">
        <v>0</v>
      </c>
      <c r="AE3529" s="25">
        <v>0</v>
      </c>
      <c r="AF3529" s="25">
        <v>0</v>
      </c>
      <c r="AG3529" s="25">
        <v>0</v>
      </c>
      <c r="AH3529" s="109"/>
      <c r="AI3529" s="25">
        <v>0</v>
      </c>
      <c r="AJ3529" s="25">
        <v>0</v>
      </c>
      <c r="AK3529" s="123">
        <v>0</v>
      </c>
      <c r="AL3529" s="25">
        <v>0</v>
      </c>
      <c r="AM3529" s="25">
        <v>0</v>
      </c>
      <c r="AN3529" s="25">
        <v>0</v>
      </c>
      <c r="AO3529" s="109"/>
      <c r="AP3529" s="25">
        <v>0</v>
      </c>
      <c r="AQ3529" s="25">
        <v>0</v>
      </c>
      <c r="AR3529" s="25">
        <v>0</v>
      </c>
      <c r="AS3529" s="25">
        <v>0</v>
      </c>
      <c r="AT3529" s="25">
        <v>0</v>
      </c>
      <c r="AU3529" s="25">
        <v>0</v>
      </c>
      <c r="AW3529" t="str">
        <f t="shared" si="277"/>
        <v>Lê Thu Huyền</v>
      </c>
      <c r="AX3529" s="27" t="str">
        <f t="shared" si="278"/>
        <v>Đặng Thị Dung</v>
      </c>
      <c r="AY3529" s="4" t="str">
        <f t="shared" si="279"/>
        <v>VIN+</v>
      </c>
    </row>
    <row r="3530" spans="1:51" outlineLevel="1" x14ac:dyDescent="0.25">
      <c r="A3530" s="4" t="s">
        <v>1104</v>
      </c>
      <c r="B3530" s="4" t="s">
        <v>797</v>
      </c>
      <c r="C3530" s="4" t="s">
        <v>5054</v>
      </c>
      <c r="D3530" s="32" t="s">
        <v>5225</v>
      </c>
      <c r="E3530" s="32" t="s">
        <v>5226</v>
      </c>
      <c r="F3530" s="11" t="s">
        <v>710</v>
      </c>
      <c r="G3530" s="35">
        <v>5137804</v>
      </c>
      <c r="H3530" s="35" t="s">
        <v>4721</v>
      </c>
      <c r="I3530" s="4"/>
      <c r="J3530" s="4"/>
      <c r="K3530" s="4"/>
      <c r="L3530" s="4"/>
      <c r="M3530" s="33"/>
      <c r="N3530" s="38"/>
      <c r="O3530" s="33"/>
      <c r="P3530" s="244">
        <f t="shared" ref="P3530:P3593" si="280">SUM(Q3530:AU3530)</f>
        <v>0</v>
      </c>
      <c r="Q3530" s="25"/>
      <c r="R3530" s="25"/>
      <c r="S3530" s="25"/>
      <c r="T3530" s="109"/>
      <c r="U3530" s="25"/>
      <c r="V3530" s="25"/>
      <c r="W3530" s="25"/>
      <c r="X3530" s="25">
        <v>0</v>
      </c>
      <c r="Y3530" s="25"/>
      <c r="Z3530" s="25">
        <v>0</v>
      </c>
      <c r="AA3530" s="109"/>
      <c r="AB3530" s="25">
        <v>0</v>
      </c>
      <c r="AC3530" s="25">
        <v>0</v>
      </c>
      <c r="AD3530" s="25">
        <v>0</v>
      </c>
      <c r="AE3530" s="25">
        <v>0</v>
      </c>
      <c r="AF3530" s="25">
        <v>0</v>
      </c>
      <c r="AG3530" s="25">
        <v>0</v>
      </c>
      <c r="AH3530" s="109"/>
      <c r="AI3530" s="25">
        <v>0</v>
      </c>
      <c r="AJ3530" s="25">
        <v>0</v>
      </c>
      <c r="AK3530" s="123">
        <v>0</v>
      </c>
      <c r="AL3530" s="25">
        <v>0</v>
      </c>
      <c r="AM3530" s="25">
        <v>0</v>
      </c>
      <c r="AN3530" s="25">
        <v>0</v>
      </c>
      <c r="AO3530" s="109"/>
      <c r="AP3530" s="25">
        <v>0</v>
      </c>
      <c r="AQ3530" s="25">
        <v>0</v>
      </c>
      <c r="AR3530" s="25">
        <v>0</v>
      </c>
      <c r="AS3530" s="25">
        <v>0</v>
      </c>
      <c r="AT3530" s="25">
        <v>0</v>
      </c>
      <c r="AU3530" s="25">
        <v>0</v>
      </c>
      <c r="AW3530" t="str">
        <f t="shared" ref="AW3530:AW3593" si="281">+C3530</f>
        <v>Lê Thu Huyền</v>
      </c>
      <c r="AX3530" s="27" t="str">
        <f t="shared" ref="AX3530:AX3593" si="282">+E3530</f>
        <v>Đặng Thị Dung</v>
      </c>
      <c r="AY3530" s="4" t="str">
        <f t="shared" si="279"/>
        <v>VIN+</v>
      </c>
    </row>
    <row r="3531" spans="1:51" outlineLevel="1" x14ac:dyDescent="0.25">
      <c r="A3531" s="4" t="s">
        <v>1104</v>
      </c>
      <c r="B3531" s="4" t="s">
        <v>797</v>
      </c>
      <c r="C3531" s="4" t="s">
        <v>5054</v>
      </c>
      <c r="D3531" s="32" t="s">
        <v>5225</v>
      </c>
      <c r="E3531" s="32" t="s">
        <v>5226</v>
      </c>
      <c r="F3531" s="11" t="s">
        <v>710</v>
      </c>
      <c r="G3531" s="35">
        <v>5273469</v>
      </c>
      <c r="H3531" s="35" t="s">
        <v>4722</v>
      </c>
      <c r="I3531" s="4"/>
      <c r="J3531" s="4"/>
      <c r="K3531" s="4"/>
      <c r="L3531" s="4"/>
      <c r="M3531" s="33"/>
      <c r="N3531" s="38"/>
      <c r="O3531" s="33"/>
      <c r="P3531" s="244">
        <f t="shared" si="280"/>
        <v>0</v>
      </c>
      <c r="Q3531" s="25"/>
      <c r="R3531" s="25"/>
      <c r="S3531" s="25"/>
      <c r="T3531" s="109"/>
      <c r="U3531" s="25"/>
      <c r="V3531" s="25"/>
      <c r="W3531" s="25"/>
      <c r="X3531" s="25">
        <v>0</v>
      </c>
      <c r="Y3531" s="25"/>
      <c r="Z3531" s="25">
        <v>0</v>
      </c>
      <c r="AA3531" s="109"/>
      <c r="AB3531" s="25">
        <v>0</v>
      </c>
      <c r="AC3531" s="25">
        <v>0</v>
      </c>
      <c r="AD3531" s="25">
        <v>0</v>
      </c>
      <c r="AE3531" s="25">
        <v>0</v>
      </c>
      <c r="AF3531" s="25">
        <v>0</v>
      </c>
      <c r="AG3531" s="25">
        <v>0</v>
      </c>
      <c r="AH3531" s="109"/>
      <c r="AI3531" s="25">
        <v>0</v>
      </c>
      <c r="AJ3531" s="25">
        <v>0</v>
      </c>
      <c r="AK3531" s="123">
        <v>0</v>
      </c>
      <c r="AL3531" s="25">
        <v>0</v>
      </c>
      <c r="AM3531" s="25">
        <v>0</v>
      </c>
      <c r="AN3531" s="25">
        <v>0</v>
      </c>
      <c r="AO3531" s="109"/>
      <c r="AP3531" s="25">
        <v>0</v>
      </c>
      <c r="AQ3531" s="25">
        <v>0</v>
      </c>
      <c r="AR3531" s="25">
        <v>0</v>
      </c>
      <c r="AS3531" s="25">
        <v>0</v>
      </c>
      <c r="AT3531" s="25">
        <v>0</v>
      </c>
      <c r="AU3531" s="25">
        <v>0</v>
      </c>
      <c r="AW3531" t="str">
        <f t="shared" si="281"/>
        <v>Lê Thu Huyền</v>
      </c>
      <c r="AX3531" s="27" t="str">
        <f t="shared" si="282"/>
        <v>Đặng Thị Dung</v>
      </c>
      <c r="AY3531" s="4" t="str">
        <f t="shared" si="279"/>
        <v>VIN+</v>
      </c>
    </row>
    <row r="3532" spans="1:51" outlineLevel="1" x14ac:dyDescent="0.25">
      <c r="A3532" s="4" t="s">
        <v>1104</v>
      </c>
      <c r="B3532" s="4" t="s">
        <v>797</v>
      </c>
      <c r="C3532" s="4" t="s">
        <v>5054</v>
      </c>
      <c r="D3532" s="32" t="s">
        <v>5225</v>
      </c>
      <c r="E3532" s="32" t="s">
        <v>5226</v>
      </c>
      <c r="F3532" s="11" t="s">
        <v>710</v>
      </c>
      <c r="G3532" s="35">
        <v>5272910</v>
      </c>
      <c r="H3532" s="35" t="s">
        <v>4723</v>
      </c>
      <c r="I3532" s="4"/>
      <c r="J3532" s="4"/>
      <c r="K3532" s="4"/>
      <c r="L3532" s="4"/>
      <c r="M3532" s="33"/>
      <c r="N3532" s="38"/>
      <c r="O3532" s="33"/>
      <c r="P3532" s="244">
        <f t="shared" si="280"/>
        <v>180.59800000000001</v>
      </c>
      <c r="Q3532" s="25"/>
      <c r="R3532" s="25"/>
      <c r="S3532" s="25"/>
      <c r="T3532" s="109"/>
      <c r="U3532" s="25"/>
      <c r="V3532" s="25"/>
      <c r="W3532" s="25"/>
      <c r="X3532" s="25">
        <v>0</v>
      </c>
      <c r="Y3532" s="25"/>
      <c r="Z3532" s="25">
        <v>0</v>
      </c>
      <c r="AA3532" s="109"/>
      <c r="AB3532" s="25">
        <v>0</v>
      </c>
      <c r="AC3532" s="25">
        <v>0</v>
      </c>
      <c r="AD3532" s="25">
        <v>0</v>
      </c>
      <c r="AE3532" s="25">
        <v>0</v>
      </c>
      <c r="AF3532" s="25">
        <v>0</v>
      </c>
      <c r="AG3532" s="25">
        <v>0</v>
      </c>
      <c r="AH3532" s="109"/>
      <c r="AI3532" s="25">
        <v>0</v>
      </c>
      <c r="AJ3532" s="25">
        <v>0</v>
      </c>
      <c r="AK3532" s="123">
        <v>0</v>
      </c>
      <c r="AL3532" s="25">
        <v>0</v>
      </c>
      <c r="AM3532" s="25">
        <v>0</v>
      </c>
      <c r="AN3532" s="25">
        <v>0</v>
      </c>
      <c r="AO3532" s="109"/>
      <c r="AP3532" s="25">
        <v>0</v>
      </c>
      <c r="AQ3532" s="25">
        <v>0</v>
      </c>
      <c r="AR3532" s="25">
        <v>180.59800000000001</v>
      </c>
      <c r="AS3532" s="25">
        <v>0</v>
      </c>
      <c r="AT3532" s="25">
        <v>0</v>
      </c>
      <c r="AU3532" s="25">
        <v>0</v>
      </c>
      <c r="AW3532" t="str">
        <f t="shared" si="281"/>
        <v>Lê Thu Huyền</v>
      </c>
      <c r="AX3532" s="27" t="str">
        <f t="shared" si="282"/>
        <v>Đặng Thị Dung</v>
      </c>
      <c r="AY3532" s="4" t="str">
        <f t="shared" si="279"/>
        <v>VIN+</v>
      </c>
    </row>
    <row r="3533" spans="1:51" outlineLevel="1" x14ac:dyDescent="0.25">
      <c r="A3533" s="4" t="s">
        <v>1104</v>
      </c>
      <c r="B3533" s="4" t="s">
        <v>797</v>
      </c>
      <c r="C3533" s="4" t="s">
        <v>5054</v>
      </c>
      <c r="D3533" s="32" t="s">
        <v>5225</v>
      </c>
      <c r="E3533" s="32" t="s">
        <v>5226</v>
      </c>
      <c r="F3533" s="11" t="s">
        <v>710</v>
      </c>
      <c r="G3533" s="35">
        <v>5133635</v>
      </c>
      <c r="H3533" s="35" t="s">
        <v>4724</v>
      </c>
      <c r="I3533" s="4"/>
      <c r="J3533" s="4"/>
      <c r="K3533" s="4"/>
      <c r="L3533" s="4"/>
      <c r="M3533" s="33"/>
      <c r="N3533" s="38"/>
      <c r="O3533" s="33"/>
      <c r="P3533" s="244">
        <f t="shared" si="280"/>
        <v>180.59800000000001</v>
      </c>
      <c r="Q3533" s="25"/>
      <c r="R3533" s="25"/>
      <c r="S3533" s="25"/>
      <c r="T3533" s="109"/>
      <c r="U3533" s="25"/>
      <c r="V3533" s="25"/>
      <c r="W3533" s="25"/>
      <c r="X3533" s="25">
        <v>0</v>
      </c>
      <c r="Y3533" s="25"/>
      <c r="Z3533" s="25">
        <v>0</v>
      </c>
      <c r="AA3533" s="109"/>
      <c r="AB3533" s="25">
        <v>0</v>
      </c>
      <c r="AC3533" s="25">
        <v>0</v>
      </c>
      <c r="AD3533" s="25">
        <v>0</v>
      </c>
      <c r="AE3533" s="25">
        <v>0</v>
      </c>
      <c r="AF3533" s="25">
        <v>0</v>
      </c>
      <c r="AG3533" s="25">
        <v>0</v>
      </c>
      <c r="AH3533" s="109"/>
      <c r="AI3533" s="25">
        <v>0</v>
      </c>
      <c r="AJ3533" s="25">
        <v>0</v>
      </c>
      <c r="AK3533" s="123">
        <v>0</v>
      </c>
      <c r="AL3533" s="25">
        <v>0</v>
      </c>
      <c r="AM3533" s="25">
        <v>0</v>
      </c>
      <c r="AN3533" s="25">
        <v>0</v>
      </c>
      <c r="AO3533" s="109"/>
      <c r="AP3533" s="25">
        <v>0</v>
      </c>
      <c r="AQ3533" s="25">
        <v>0</v>
      </c>
      <c r="AR3533" s="25">
        <v>180.59800000000001</v>
      </c>
      <c r="AS3533" s="25">
        <v>0</v>
      </c>
      <c r="AT3533" s="25">
        <v>0</v>
      </c>
      <c r="AU3533" s="25">
        <v>0</v>
      </c>
      <c r="AW3533" t="str">
        <f t="shared" si="281"/>
        <v>Lê Thu Huyền</v>
      </c>
      <c r="AX3533" s="27" t="str">
        <f t="shared" si="282"/>
        <v>Đặng Thị Dung</v>
      </c>
      <c r="AY3533" s="4" t="str">
        <f t="shared" si="279"/>
        <v>VIN+</v>
      </c>
    </row>
    <row r="3534" spans="1:51" outlineLevel="1" x14ac:dyDescent="0.25">
      <c r="A3534" s="4" t="s">
        <v>1104</v>
      </c>
      <c r="B3534" s="4" t="s">
        <v>797</v>
      </c>
      <c r="C3534" s="4" t="s">
        <v>5054</v>
      </c>
      <c r="D3534" s="32" t="s">
        <v>5225</v>
      </c>
      <c r="E3534" s="32" t="s">
        <v>5226</v>
      </c>
      <c r="F3534" s="11" t="s">
        <v>710</v>
      </c>
      <c r="G3534" s="35">
        <v>5273265</v>
      </c>
      <c r="H3534" s="35" t="s">
        <v>4725</v>
      </c>
      <c r="I3534" s="4"/>
      <c r="J3534" s="4"/>
      <c r="K3534" s="4"/>
      <c r="L3534" s="4"/>
      <c r="M3534" s="33"/>
      <c r="N3534" s="38"/>
      <c r="O3534" s="33"/>
      <c r="P3534" s="244">
        <f t="shared" si="280"/>
        <v>238.464</v>
      </c>
      <c r="Q3534" s="25"/>
      <c r="R3534" s="25"/>
      <c r="S3534" s="25"/>
      <c r="T3534" s="109"/>
      <c r="U3534" s="25"/>
      <c r="V3534" s="25"/>
      <c r="W3534" s="25"/>
      <c r="X3534" s="25">
        <v>0</v>
      </c>
      <c r="Y3534" s="25"/>
      <c r="Z3534" s="25">
        <v>0</v>
      </c>
      <c r="AA3534" s="109"/>
      <c r="AB3534" s="25">
        <v>0</v>
      </c>
      <c r="AC3534" s="25">
        <v>0</v>
      </c>
      <c r="AD3534" s="25">
        <v>0</v>
      </c>
      <c r="AE3534" s="25">
        <v>0</v>
      </c>
      <c r="AF3534" s="25">
        <v>0</v>
      </c>
      <c r="AG3534" s="25">
        <v>0</v>
      </c>
      <c r="AH3534" s="109"/>
      <c r="AI3534" s="25">
        <v>0</v>
      </c>
      <c r="AJ3534" s="25">
        <v>0</v>
      </c>
      <c r="AK3534" s="123">
        <v>0</v>
      </c>
      <c r="AL3534" s="25">
        <v>0</v>
      </c>
      <c r="AM3534" s="25">
        <v>0</v>
      </c>
      <c r="AN3534" s="25">
        <v>238.464</v>
      </c>
      <c r="AO3534" s="109"/>
      <c r="AP3534" s="25">
        <v>0</v>
      </c>
      <c r="AQ3534" s="25">
        <v>0</v>
      </c>
      <c r="AR3534" s="25">
        <v>0</v>
      </c>
      <c r="AS3534" s="25">
        <v>0</v>
      </c>
      <c r="AT3534" s="25">
        <v>0</v>
      </c>
      <c r="AU3534" s="25">
        <v>0</v>
      </c>
      <c r="AW3534" t="str">
        <f t="shared" si="281"/>
        <v>Lê Thu Huyền</v>
      </c>
      <c r="AX3534" s="27" t="str">
        <f t="shared" si="282"/>
        <v>Đặng Thị Dung</v>
      </c>
      <c r="AY3534" s="4" t="str">
        <f t="shared" si="279"/>
        <v>VIN+</v>
      </c>
    </row>
    <row r="3535" spans="1:51" outlineLevel="1" x14ac:dyDescent="0.25">
      <c r="A3535" s="4" t="s">
        <v>1104</v>
      </c>
      <c r="B3535" s="4" t="s">
        <v>797</v>
      </c>
      <c r="C3535" s="4" t="s">
        <v>5054</v>
      </c>
      <c r="D3535" s="32" t="s">
        <v>5225</v>
      </c>
      <c r="E3535" s="32" t="s">
        <v>5226</v>
      </c>
      <c r="F3535" s="11" t="s">
        <v>710</v>
      </c>
      <c r="G3535" s="35">
        <v>5139622</v>
      </c>
      <c r="H3535" s="35" t="s">
        <v>4726</v>
      </c>
      <c r="I3535" s="4"/>
      <c r="J3535" s="4"/>
      <c r="K3535" s="4"/>
      <c r="L3535" s="4"/>
      <c r="M3535" s="33"/>
      <c r="N3535" s="38"/>
      <c r="O3535" s="33"/>
      <c r="P3535" s="244">
        <f t="shared" si="280"/>
        <v>238.464</v>
      </c>
      <c r="Q3535" s="25"/>
      <c r="R3535" s="25"/>
      <c r="S3535" s="25"/>
      <c r="T3535" s="109"/>
      <c r="U3535" s="25"/>
      <c r="V3535" s="25"/>
      <c r="W3535" s="25"/>
      <c r="X3535" s="25">
        <v>0</v>
      </c>
      <c r="Y3535" s="25"/>
      <c r="Z3535" s="25">
        <v>0</v>
      </c>
      <c r="AA3535" s="109"/>
      <c r="AB3535" s="25">
        <v>0</v>
      </c>
      <c r="AC3535" s="25">
        <v>0</v>
      </c>
      <c r="AD3535" s="25">
        <v>0</v>
      </c>
      <c r="AE3535" s="25">
        <v>0</v>
      </c>
      <c r="AF3535" s="25">
        <v>0</v>
      </c>
      <c r="AG3535" s="25">
        <v>0</v>
      </c>
      <c r="AH3535" s="109"/>
      <c r="AI3535" s="25">
        <v>0</v>
      </c>
      <c r="AJ3535" s="25">
        <v>0</v>
      </c>
      <c r="AK3535" s="123">
        <v>0</v>
      </c>
      <c r="AL3535" s="25">
        <v>0</v>
      </c>
      <c r="AM3535" s="25">
        <v>0</v>
      </c>
      <c r="AN3535" s="25">
        <v>0</v>
      </c>
      <c r="AO3535" s="109"/>
      <c r="AP3535" s="25">
        <v>0</v>
      </c>
      <c r="AQ3535" s="25">
        <v>0</v>
      </c>
      <c r="AR3535" s="25">
        <v>238.464</v>
      </c>
      <c r="AS3535" s="25">
        <v>0</v>
      </c>
      <c r="AT3535" s="25">
        <v>0</v>
      </c>
      <c r="AU3535" s="25">
        <v>0</v>
      </c>
      <c r="AW3535" t="str">
        <f t="shared" si="281"/>
        <v>Lê Thu Huyền</v>
      </c>
      <c r="AX3535" s="27" t="str">
        <f t="shared" si="282"/>
        <v>Đặng Thị Dung</v>
      </c>
      <c r="AY3535" s="4" t="str">
        <f t="shared" si="279"/>
        <v>VIN+</v>
      </c>
    </row>
    <row r="3536" spans="1:51" outlineLevel="1" x14ac:dyDescent="0.25">
      <c r="A3536" s="4" t="s">
        <v>1104</v>
      </c>
      <c r="B3536" s="4" t="s">
        <v>797</v>
      </c>
      <c r="C3536" s="4" t="s">
        <v>5054</v>
      </c>
      <c r="D3536" s="32" t="s">
        <v>5225</v>
      </c>
      <c r="E3536" s="32" t="s">
        <v>5226</v>
      </c>
      <c r="F3536" s="11" t="s">
        <v>710</v>
      </c>
      <c r="G3536" s="35">
        <v>5273881</v>
      </c>
      <c r="H3536" s="35" t="s">
        <v>4727</v>
      </c>
      <c r="I3536" s="4"/>
      <c r="J3536" s="4"/>
      <c r="K3536" s="4"/>
      <c r="L3536" s="4"/>
      <c r="M3536" s="33"/>
      <c r="N3536" s="38"/>
      <c r="O3536" s="33"/>
      <c r="P3536" s="244">
        <f t="shared" si="280"/>
        <v>238.464</v>
      </c>
      <c r="Q3536" s="25"/>
      <c r="R3536" s="25"/>
      <c r="S3536" s="25"/>
      <c r="T3536" s="109"/>
      <c r="U3536" s="25"/>
      <c r="V3536" s="25"/>
      <c r="W3536" s="25"/>
      <c r="X3536" s="25">
        <v>0</v>
      </c>
      <c r="Y3536" s="25"/>
      <c r="Z3536" s="25">
        <v>0</v>
      </c>
      <c r="AA3536" s="109"/>
      <c r="AB3536" s="25">
        <v>0</v>
      </c>
      <c r="AC3536" s="25">
        <v>0</v>
      </c>
      <c r="AD3536" s="25">
        <v>0</v>
      </c>
      <c r="AE3536" s="25">
        <v>0</v>
      </c>
      <c r="AF3536" s="25">
        <v>0</v>
      </c>
      <c r="AG3536" s="25">
        <v>0</v>
      </c>
      <c r="AH3536" s="109"/>
      <c r="AI3536" s="25">
        <v>0</v>
      </c>
      <c r="AJ3536" s="25">
        <v>0</v>
      </c>
      <c r="AK3536" s="123">
        <v>0</v>
      </c>
      <c r="AL3536" s="25">
        <v>0</v>
      </c>
      <c r="AM3536" s="25">
        <v>0</v>
      </c>
      <c r="AN3536" s="25">
        <v>238.464</v>
      </c>
      <c r="AO3536" s="109"/>
      <c r="AP3536" s="25">
        <v>0</v>
      </c>
      <c r="AQ3536" s="25">
        <v>0</v>
      </c>
      <c r="AR3536" s="25">
        <v>0</v>
      </c>
      <c r="AS3536" s="25">
        <v>0</v>
      </c>
      <c r="AT3536" s="25">
        <v>0</v>
      </c>
      <c r="AU3536" s="25">
        <v>0</v>
      </c>
      <c r="AW3536" t="str">
        <f t="shared" si="281"/>
        <v>Lê Thu Huyền</v>
      </c>
      <c r="AX3536" s="27" t="str">
        <f t="shared" si="282"/>
        <v>Đặng Thị Dung</v>
      </c>
      <c r="AY3536" s="4" t="str">
        <f t="shared" si="279"/>
        <v>VIN+</v>
      </c>
    </row>
    <row r="3537" spans="1:51" outlineLevel="1" x14ac:dyDescent="0.25">
      <c r="A3537" s="4" t="s">
        <v>1104</v>
      </c>
      <c r="B3537" s="4" t="s">
        <v>797</v>
      </c>
      <c r="C3537" s="4" t="s">
        <v>5054</v>
      </c>
      <c r="D3537" s="32" t="s">
        <v>5225</v>
      </c>
      <c r="E3537" s="32" t="s">
        <v>5226</v>
      </c>
      <c r="F3537" s="11" t="s">
        <v>710</v>
      </c>
      <c r="G3537" s="35">
        <v>5273106</v>
      </c>
      <c r="H3537" s="35" t="s">
        <v>4728</v>
      </c>
      <c r="I3537" s="4"/>
      <c r="J3537" s="4"/>
      <c r="K3537" s="4"/>
      <c r="L3537" s="4"/>
      <c r="M3537" s="33"/>
      <c r="N3537" s="38"/>
      <c r="O3537" s="33"/>
      <c r="P3537" s="244">
        <f t="shared" si="280"/>
        <v>2703.0540000000001</v>
      </c>
      <c r="Q3537" s="25"/>
      <c r="R3537" s="25"/>
      <c r="S3537" s="25"/>
      <c r="T3537" s="109"/>
      <c r="U3537" s="25"/>
      <c r="V3537" s="25"/>
      <c r="W3537" s="25"/>
      <c r="X3537" s="25">
        <v>0</v>
      </c>
      <c r="Y3537" s="25"/>
      <c r="Z3537" s="25">
        <v>0</v>
      </c>
      <c r="AA3537" s="109"/>
      <c r="AB3537" s="25">
        <v>0</v>
      </c>
      <c r="AC3537" s="25">
        <v>0</v>
      </c>
      <c r="AD3537" s="25">
        <v>0</v>
      </c>
      <c r="AE3537" s="25">
        <v>0</v>
      </c>
      <c r="AF3537" s="25">
        <v>1792.5619999999999</v>
      </c>
      <c r="AG3537" s="25">
        <v>0</v>
      </c>
      <c r="AH3537" s="109"/>
      <c r="AI3537" s="25">
        <v>0</v>
      </c>
      <c r="AJ3537" s="25">
        <v>0</v>
      </c>
      <c r="AK3537" s="123">
        <v>0</v>
      </c>
      <c r="AL3537" s="25">
        <v>0</v>
      </c>
      <c r="AM3537" s="25">
        <v>0</v>
      </c>
      <c r="AN3537" s="25">
        <v>0</v>
      </c>
      <c r="AO3537" s="109"/>
      <c r="AP3537" s="25">
        <v>0</v>
      </c>
      <c r="AQ3537" s="25">
        <v>0</v>
      </c>
      <c r="AR3537" s="25">
        <v>0</v>
      </c>
      <c r="AS3537" s="25">
        <v>0</v>
      </c>
      <c r="AT3537" s="25">
        <v>910.49199999999996</v>
      </c>
      <c r="AU3537" s="25">
        <v>0</v>
      </c>
      <c r="AW3537" t="str">
        <f t="shared" si="281"/>
        <v>Lê Thu Huyền</v>
      </c>
      <c r="AX3537" s="27" t="str">
        <f t="shared" si="282"/>
        <v>Đặng Thị Dung</v>
      </c>
      <c r="AY3537" s="4" t="str">
        <f t="shared" si="279"/>
        <v>VIN+</v>
      </c>
    </row>
    <row r="3538" spans="1:51" outlineLevel="1" x14ac:dyDescent="0.25">
      <c r="A3538" s="4" t="s">
        <v>1104</v>
      </c>
      <c r="B3538" s="4" t="s">
        <v>797</v>
      </c>
      <c r="C3538" s="4" t="s">
        <v>5054</v>
      </c>
      <c r="D3538" s="32" t="s">
        <v>5225</v>
      </c>
      <c r="E3538" s="32" t="s">
        <v>5226</v>
      </c>
      <c r="F3538" s="11" t="s">
        <v>710</v>
      </c>
      <c r="G3538" s="35">
        <v>5298873</v>
      </c>
      <c r="H3538" s="35" t="s">
        <v>4729</v>
      </c>
      <c r="I3538" s="4"/>
      <c r="J3538" s="4"/>
      <c r="K3538" s="4"/>
      <c r="L3538" s="4"/>
      <c r="M3538" s="33"/>
      <c r="N3538" s="38"/>
      <c r="O3538" s="33"/>
      <c r="P3538" s="244">
        <f t="shared" si="280"/>
        <v>238.464</v>
      </c>
      <c r="Q3538" s="25"/>
      <c r="R3538" s="25"/>
      <c r="S3538" s="25"/>
      <c r="T3538" s="109"/>
      <c r="U3538" s="25"/>
      <c r="V3538" s="25"/>
      <c r="W3538" s="25"/>
      <c r="X3538" s="25">
        <v>0</v>
      </c>
      <c r="Y3538" s="25"/>
      <c r="Z3538" s="25">
        <v>0</v>
      </c>
      <c r="AA3538" s="109"/>
      <c r="AB3538" s="25">
        <v>0</v>
      </c>
      <c r="AC3538" s="25">
        <v>0</v>
      </c>
      <c r="AD3538" s="25">
        <v>0</v>
      </c>
      <c r="AE3538" s="25">
        <v>238.464</v>
      </c>
      <c r="AF3538" s="25">
        <v>0</v>
      </c>
      <c r="AG3538" s="25">
        <v>0</v>
      </c>
      <c r="AH3538" s="109"/>
      <c r="AI3538" s="25">
        <v>0</v>
      </c>
      <c r="AJ3538" s="25">
        <v>0</v>
      </c>
      <c r="AK3538" s="123">
        <v>0</v>
      </c>
      <c r="AL3538" s="25">
        <v>0</v>
      </c>
      <c r="AM3538" s="25">
        <v>0</v>
      </c>
      <c r="AN3538" s="25">
        <v>0</v>
      </c>
      <c r="AO3538" s="109"/>
      <c r="AP3538" s="25">
        <v>0</v>
      </c>
      <c r="AQ3538" s="25">
        <v>0</v>
      </c>
      <c r="AR3538" s="25">
        <v>0</v>
      </c>
      <c r="AS3538" s="25">
        <v>0</v>
      </c>
      <c r="AT3538" s="25">
        <v>0</v>
      </c>
      <c r="AU3538" s="25">
        <v>0</v>
      </c>
      <c r="AW3538" t="str">
        <f t="shared" si="281"/>
        <v>Lê Thu Huyền</v>
      </c>
      <c r="AX3538" s="27" t="str">
        <f t="shared" si="282"/>
        <v>Đặng Thị Dung</v>
      </c>
      <c r="AY3538" s="4" t="str">
        <f t="shared" si="279"/>
        <v>VIN+</v>
      </c>
    </row>
    <row r="3539" spans="1:51" outlineLevel="1" x14ac:dyDescent="0.25">
      <c r="A3539" s="4" t="s">
        <v>1104</v>
      </c>
      <c r="B3539" s="4" t="s">
        <v>797</v>
      </c>
      <c r="C3539" s="4" t="s">
        <v>5054</v>
      </c>
      <c r="D3539" s="32" t="s">
        <v>5225</v>
      </c>
      <c r="E3539" s="32" t="s">
        <v>5226</v>
      </c>
      <c r="F3539" s="11" t="s">
        <v>710</v>
      </c>
      <c r="G3539" s="35">
        <v>5135266</v>
      </c>
      <c r="H3539" s="35" t="s">
        <v>4730</v>
      </c>
      <c r="I3539" s="4"/>
      <c r="J3539" s="4"/>
      <c r="K3539" s="4"/>
      <c r="L3539" s="4"/>
      <c r="M3539" s="33"/>
      <c r="N3539" s="38"/>
      <c r="O3539" s="33"/>
      <c r="P3539" s="244">
        <f t="shared" si="280"/>
        <v>180.59800000000001</v>
      </c>
      <c r="Q3539" s="25"/>
      <c r="R3539" s="25"/>
      <c r="S3539" s="25"/>
      <c r="T3539" s="109"/>
      <c r="U3539" s="25"/>
      <c r="V3539" s="25"/>
      <c r="W3539" s="25"/>
      <c r="X3539" s="25">
        <v>0</v>
      </c>
      <c r="Y3539" s="25"/>
      <c r="Z3539" s="25">
        <v>0</v>
      </c>
      <c r="AA3539" s="109"/>
      <c r="AB3539" s="25">
        <v>0</v>
      </c>
      <c r="AC3539" s="25">
        <v>0</v>
      </c>
      <c r="AD3539" s="25">
        <v>0</v>
      </c>
      <c r="AE3539" s="25">
        <v>0</v>
      </c>
      <c r="AF3539" s="25">
        <v>0</v>
      </c>
      <c r="AG3539" s="25">
        <v>0</v>
      </c>
      <c r="AH3539" s="109"/>
      <c r="AI3539" s="25">
        <v>0</v>
      </c>
      <c r="AJ3539" s="25">
        <v>0</v>
      </c>
      <c r="AK3539" s="123">
        <v>0</v>
      </c>
      <c r="AL3539" s="25">
        <v>0</v>
      </c>
      <c r="AM3539" s="25">
        <v>0</v>
      </c>
      <c r="AN3539" s="25">
        <v>0</v>
      </c>
      <c r="AO3539" s="109"/>
      <c r="AP3539" s="25">
        <v>180.59800000000001</v>
      </c>
      <c r="AQ3539" s="25">
        <v>0</v>
      </c>
      <c r="AR3539" s="25">
        <v>0</v>
      </c>
      <c r="AS3539" s="25">
        <v>0</v>
      </c>
      <c r="AT3539" s="25">
        <v>0</v>
      </c>
      <c r="AU3539" s="25">
        <v>0</v>
      </c>
      <c r="AW3539" t="str">
        <f t="shared" si="281"/>
        <v>Lê Thu Huyền</v>
      </c>
      <c r="AX3539" s="27" t="str">
        <f t="shared" si="282"/>
        <v>Đặng Thị Dung</v>
      </c>
      <c r="AY3539" s="4" t="str">
        <f t="shared" si="279"/>
        <v>VIN+</v>
      </c>
    </row>
    <row r="3540" spans="1:51" outlineLevel="1" x14ac:dyDescent="0.25">
      <c r="A3540" s="4" t="s">
        <v>1104</v>
      </c>
      <c r="B3540" s="4" t="s">
        <v>797</v>
      </c>
      <c r="C3540" s="4" t="s">
        <v>5054</v>
      </c>
      <c r="D3540" s="32" t="s">
        <v>5225</v>
      </c>
      <c r="E3540" s="32" t="s">
        <v>5226</v>
      </c>
      <c r="F3540" s="11" t="s">
        <v>710</v>
      </c>
      <c r="G3540" s="35">
        <v>5274129</v>
      </c>
      <c r="H3540" s="35" t="s">
        <v>4731</v>
      </c>
      <c r="I3540" s="4"/>
      <c r="J3540" s="4"/>
      <c r="K3540" s="4"/>
      <c r="L3540" s="4"/>
      <c r="M3540" s="33"/>
      <c r="N3540" s="38"/>
      <c r="O3540" s="33"/>
      <c r="P3540" s="244">
        <f t="shared" si="280"/>
        <v>597.52099999999996</v>
      </c>
      <c r="Q3540" s="25"/>
      <c r="R3540" s="25"/>
      <c r="S3540" s="25"/>
      <c r="T3540" s="109"/>
      <c r="U3540" s="25"/>
      <c r="V3540" s="25"/>
      <c r="W3540" s="25"/>
      <c r="X3540" s="25">
        <v>0</v>
      </c>
      <c r="Y3540" s="25"/>
      <c r="Z3540" s="25">
        <v>0</v>
      </c>
      <c r="AA3540" s="109"/>
      <c r="AB3540" s="25">
        <v>0</v>
      </c>
      <c r="AC3540" s="25">
        <v>0</v>
      </c>
      <c r="AD3540" s="25">
        <v>0</v>
      </c>
      <c r="AE3540" s="25">
        <v>0</v>
      </c>
      <c r="AF3540" s="25">
        <v>0</v>
      </c>
      <c r="AG3540" s="25">
        <v>0</v>
      </c>
      <c r="AH3540" s="109"/>
      <c r="AI3540" s="25">
        <v>0</v>
      </c>
      <c r="AJ3540" s="25">
        <v>0</v>
      </c>
      <c r="AK3540" s="123">
        <v>0</v>
      </c>
      <c r="AL3540" s="25">
        <v>0</v>
      </c>
      <c r="AM3540" s="25">
        <v>0</v>
      </c>
      <c r="AN3540" s="25">
        <v>597.52099999999996</v>
      </c>
      <c r="AO3540" s="109"/>
      <c r="AP3540" s="25">
        <v>0</v>
      </c>
      <c r="AQ3540" s="25">
        <v>0</v>
      </c>
      <c r="AR3540" s="25">
        <v>0</v>
      </c>
      <c r="AS3540" s="25">
        <v>0</v>
      </c>
      <c r="AT3540" s="25">
        <v>0</v>
      </c>
      <c r="AU3540" s="25">
        <v>0</v>
      </c>
      <c r="AW3540" t="str">
        <f t="shared" si="281"/>
        <v>Lê Thu Huyền</v>
      </c>
      <c r="AX3540" s="27" t="str">
        <f t="shared" si="282"/>
        <v>Đặng Thị Dung</v>
      </c>
      <c r="AY3540" s="4" t="str">
        <f t="shared" si="279"/>
        <v>VIN+</v>
      </c>
    </row>
    <row r="3541" spans="1:51" outlineLevel="1" x14ac:dyDescent="0.25">
      <c r="A3541" s="4" t="s">
        <v>1104</v>
      </c>
      <c r="B3541" s="4" t="s">
        <v>797</v>
      </c>
      <c r="C3541" s="4" t="s">
        <v>5054</v>
      </c>
      <c r="D3541" s="32" t="s">
        <v>5225</v>
      </c>
      <c r="E3541" s="32" t="s">
        <v>5226</v>
      </c>
      <c r="F3541" s="11" t="s">
        <v>710</v>
      </c>
      <c r="G3541" s="35">
        <v>5278976</v>
      </c>
      <c r="H3541" s="35" t="s">
        <v>4732</v>
      </c>
      <c r="I3541" s="4"/>
      <c r="J3541" s="4"/>
      <c r="K3541" s="4"/>
      <c r="L3541" s="4"/>
      <c r="M3541" s="33"/>
      <c r="N3541" s="38"/>
      <c r="O3541" s="33"/>
      <c r="P3541" s="244">
        <f t="shared" si="280"/>
        <v>359.05700000000002</v>
      </c>
      <c r="Q3541" s="25"/>
      <c r="R3541" s="25"/>
      <c r="S3541" s="25"/>
      <c r="T3541" s="109"/>
      <c r="U3541" s="25"/>
      <c r="V3541" s="25"/>
      <c r="W3541" s="25"/>
      <c r="X3541" s="25">
        <v>0</v>
      </c>
      <c r="Y3541" s="25"/>
      <c r="Z3541" s="25">
        <v>0</v>
      </c>
      <c r="AA3541" s="109"/>
      <c r="AB3541" s="25">
        <v>0</v>
      </c>
      <c r="AC3541" s="25">
        <v>0</v>
      </c>
      <c r="AD3541" s="25">
        <v>0</v>
      </c>
      <c r="AE3541" s="25">
        <v>0</v>
      </c>
      <c r="AF3541" s="25">
        <v>0</v>
      </c>
      <c r="AG3541" s="25">
        <v>0</v>
      </c>
      <c r="AH3541" s="109"/>
      <c r="AI3541" s="25">
        <v>0</v>
      </c>
      <c r="AJ3541" s="25">
        <v>0</v>
      </c>
      <c r="AK3541" s="123">
        <v>0</v>
      </c>
      <c r="AL3541" s="25">
        <v>0</v>
      </c>
      <c r="AM3541" s="25">
        <v>0</v>
      </c>
      <c r="AN3541" s="25">
        <v>359.05700000000002</v>
      </c>
      <c r="AO3541" s="109"/>
      <c r="AP3541" s="25">
        <v>0</v>
      </c>
      <c r="AQ3541" s="25">
        <v>0</v>
      </c>
      <c r="AR3541" s="25">
        <v>0</v>
      </c>
      <c r="AS3541" s="25">
        <v>0</v>
      </c>
      <c r="AT3541" s="25">
        <v>0</v>
      </c>
      <c r="AU3541" s="25">
        <v>0</v>
      </c>
      <c r="AW3541" t="str">
        <f t="shared" si="281"/>
        <v>Lê Thu Huyền</v>
      </c>
      <c r="AX3541" s="27" t="str">
        <f t="shared" si="282"/>
        <v>Đặng Thị Dung</v>
      </c>
      <c r="AY3541" s="4" t="str">
        <f t="shared" si="279"/>
        <v>VIN+</v>
      </c>
    </row>
    <row r="3542" spans="1:51" outlineLevel="1" x14ac:dyDescent="0.25">
      <c r="A3542" s="4" t="s">
        <v>1104</v>
      </c>
      <c r="B3542" s="4" t="s">
        <v>797</v>
      </c>
      <c r="C3542" s="4" t="s">
        <v>5054</v>
      </c>
      <c r="D3542" s="32" t="s">
        <v>5225</v>
      </c>
      <c r="E3542" s="32" t="s">
        <v>5226</v>
      </c>
      <c r="F3542" s="11" t="s">
        <v>710</v>
      </c>
      <c r="G3542" s="35">
        <v>5290459</v>
      </c>
      <c r="H3542" s="35" t="s">
        <v>4733</v>
      </c>
      <c r="I3542" s="4"/>
      <c r="J3542" s="4"/>
      <c r="K3542" s="4"/>
      <c r="L3542" s="4"/>
      <c r="M3542" s="33"/>
      <c r="N3542" s="38"/>
      <c r="O3542" s="33"/>
      <c r="P3542" s="244">
        <f t="shared" si="280"/>
        <v>597.52099999999996</v>
      </c>
      <c r="Q3542" s="25"/>
      <c r="R3542" s="25"/>
      <c r="S3542" s="25"/>
      <c r="T3542" s="109"/>
      <c r="U3542" s="25"/>
      <c r="V3542" s="25"/>
      <c r="W3542" s="25"/>
      <c r="X3542" s="25">
        <v>0</v>
      </c>
      <c r="Y3542" s="25"/>
      <c r="Z3542" s="25">
        <v>0</v>
      </c>
      <c r="AA3542" s="109"/>
      <c r="AB3542" s="25">
        <v>0</v>
      </c>
      <c r="AC3542" s="25">
        <v>0</v>
      </c>
      <c r="AD3542" s="25">
        <v>0</v>
      </c>
      <c r="AE3542" s="25">
        <v>597.52099999999996</v>
      </c>
      <c r="AF3542" s="25">
        <v>0</v>
      </c>
      <c r="AG3542" s="25">
        <v>0</v>
      </c>
      <c r="AH3542" s="109"/>
      <c r="AI3542" s="25">
        <v>0</v>
      </c>
      <c r="AJ3542" s="25">
        <v>0</v>
      </c>
      <c r="AK3542" s="123">
        <v>0</v>
      </c>
      <c r="AL3542" s="25">
        <v>0</v>
      </c>
      <c r="AM3542" s="25">
        <v>0</v>
      </c>
      <c r="AN3542" s="25">
        <v>0</v>
      </c>
      <c r="AO3542" s="109"/>
      <c r="AP3542" s="25">
        <v>0</v>
      </c>
      <c r="AQ3542" s="25">
        <v>0</v>
      </c>
      <c r="AR3542" s="25">
        <v>0</v>
      </c>
      <c r="AS3542" s="25">
        <v>0</v>
      </c>
      <c r="AT3542" s="25">
        <v>0</v>
      </c>
      <c r="AU3542" s="25">
        <v>0</v>
      </c>
      <c r="AW3542" t="str">
        <f t="shared" si="281"/>
        <v>Lê Thu Huyền</v>
      </c>
      <c r="AX3542" s="27" t="str">
        <f t="shared" si="282"/>
        <v>Đặng Thị Dung</v>
      </c>
      <c r="AY3542" s="4" t="str">
        <f t="shared" si="279"/>
        <v>VIN+</v>
      </c>
    </row>
    <row r="3543" spans="1:51" outlineLevel="1" x14ac:dyDescent="0.25">
      <c r="A3543" s="4" t="s">
        <v>1104</v>
      </c>
      <c r="B3543" s="4" t="s">
        <v>797</v>
      </c>
      <c r="C3543" s="4" t="s">
        <v>5054</v>
      </c>
      <c r="D3543" s="32" t="s">
        <v>5225</v>
      </c>
      <c r="E3543" s="32" t="s">
        <v>5226</v>
      </c>
      <c r="F3543" s="11" t="s">
        <v>710</v>
      </c>
      <c r="G3543" s="35">
        <v>5131523</v>
      </c>
      <c r="H3543" s="35" t="s">
        <v>4734</v>
      </c>
      <c r="I3543" s="4"/>
      <c r="J3543" s="4"/>
      <c r="K3543" s="4"/>
      <c r="L3543" s="4"/>
      <c r="M3543" s="33"/>
      <c r="N3543" s="38"/>
      <c r="O3543" s="33"/>
      <c r="P3543" s="244">
        <f t="shared" si="280"/>
        <v>0</v>
      </c>
      <c r="Q3543" s="25"/>
      <c r="R3543" s="25"/>
      <c r="S3543" s="25"/>
      <c r="T3543" s="109"/>
      <c r="U3543" s="25"/>
      <c r="V3543" s="25"/>
      <c r="W3543" s="25"/>
      <c r="X3543" s="25">
        <v>0</v>
      </c>
      <c r="Y3543" s="25"/>
      <c r="Z3543" s="25">
        <v>0</v>
      </c>
      <c r="AA3543" s="109"/>
      <c r="AB3543" s="25">
        <v>0</v>
      </c>
      <c r="AC3543" s="25">
        <v>0</v>
      </c>
      <c r="AD3543" s="25">
        <v>0</v>
      </c>
      <c r="AE3543" s="25">
        <v>0</v>
      </c>
      <c r="AF3543" s="25">
        <v>0</v>
      </c>
      <c r="AG3543" s="25">
        <v>0</v>
      </c>
      <c r="AH3543" s="109"/>
      <c r="AI3543" s="25">
        <v>0</v>
      </c>
      <c r="AJ3543" s="25">
        <v>0</v>
      </c>
      <c r="AK3543" s="123">
        <v>0</v>
      </c>
      <c r="AL3543" s="25">
        <v>0</v>
      </c>
      <c r="AM3543" s="25">
        <v>0</v>
      </c>
      <c r="AN3543" s="25">
        <v>0</v>
      </c>
      <c r="AO3543" s="109"/>
      <c r="AP3543" s="25">
        <v>0</v>
      </c>
      <c r="AQ3543" s="25">
        <v>0</v>
      </c>
      <c r="AR3543" s="25">
        <v>0</v>
      </c>
      <c r="AS3543" s="25">
        <v>0</v>
      </c>
      <c r="AT3543" s="25">
        <v>0</v>
      </c>
      <c r="AU3543" s="25">
        <v>0</v>
      </c>
      <c r="AW3543" t="str">
        <f t="shared" si="281"/>
        <v>Lê Thu Huyền</v>
      </c>
      <c r="AX3543" s="27" t="str">
        <f t="shared" si="282"/>
        <v>Đặng Thị Dung</v>
      </c>
      <c r="AY3543" s="4" t="str">
        <f t="shared" si="279"/>
        <v>VIN+</v>
      </c>
    </row>
    <row r="3544" spans="1:51" outlineLevel="1" x14ac:dyDescent="0.25">
      <c r="A3544" s="4" t="s">
        <v>1104</v>
      </c>
      <c r="B3544" s="4" t="s">
        <v>797</v>
      </c>
      <c r="C3544" s="4" t="s">
        <v>5054</v>
      </c>
      <c r="D3544" s="32" t="s">
        <v>5225</v>
      </c>
      <c r="E3544" s="32" t="s">
        <v>5226</v>
      </c>
      <c r="F3544" s="11" t="s">
        <v>710</v>
      </c>
      <c r="G3544" s="35">
        <v>5271122</v>
      </c>
      <c r="H3544" s="35" t="s">
        <v>4735</v>
      </c>
      <c r="I3544" s="4"/>
      <c r="J3544" s="4"/>
      <c r="K3544" s="4"/>
      <c r="L3544" s="4"/>
      <c r="M3544" s="33"/>
      <c r="N3544" s="38"/>
      <c r="O3544" s="33"/>
      <c r="P3544" s="244">
        <f t="shared" si="280"/>
        <v>0</v>
      </c>
      <c r="Q3544" s="25"/>
      <c r="R3544" s="25"/>
      <c r="S3544" s="25"/>
      <c r="T3544" s="109"/>
      <c r="U3544" s="25"/>
      <c r="V3544" s="25"/>
      <c r="W3544" s="25"/>
      <c r="X3544" s="25">
        <v>0</v>
      </c>
      <c r="Y3544" s="25"/>
      <c r="Z3544" s="25">
        <v>0</v>
      </c>
      <c r="AA3544" s="109"/>
      <c r="AB3544" s="25">
        <v>0</v>
      </c>
      <c r="AC3544" s="25">
        <v>0</v>
      </c>
      <c r="AD3544" s="25">
        <v>0</v>
      </c>
      <c r="AE3544" s="25">
        <v>0</v>
      </c>
      <c r="AF3544" s="25">
        <v>0</v>
      </c>
      <c r="AG3544" s="25">
        <v>0</v>
      </c>
      <c r="AH3544" s="109"/>
      <c r="AI3544" s="25">
        <v>0</v>
      </c>
      <c r="AJ3544" s="25">
        <v>0</v>
      </c>
      <c r="AK3544" s="123">
        <v>0</v>
      </c>
      <c r="AL3544" s="25">
        <v>0</v>
      </c>
      <c r="AM3544" s="25">
        <v>0</v>
      </c>
      <c r="AN3544" s="25">
        <v>0</v>
      </c>
      <c r="AO3544" s="109"/>
      <c r="AP3544" s="25">
        <v>0</v>
      </c>
      <c r="AQ3544" s="25">
        <v>0</v>
      </c>
      <c r="AR3544" s="25">
        <v>0</v>
      </c>
      <c r="AS3544" s="25">
        <v>0</v>
      </c>
      <c r="AT3544" s="25">
        <v>0</v>
      </c>
      <c r="AU3544" s="25">
        <v>0</v>
      </c>
      <c r="AW3544" t="str">
        <f t="shared" si="281"/>
        <v>Lê Thu Huyền</v>
      </c>
      <c r="AX3544" s="27" t="str">
        <f t="shared" si="282"/>
        <v>Đặng Thị Dung</v>
      </c>
      <c r="AY3544" s="4" t="str">
        <f t="shared" si="279"/>
        <v>VIN+</v>
      </c>
    </row>
    <row r="3545" spans="1:51" outlineLevel="1" x14ac:dyDescent="0.25">
      <c r="A3545" s="4" t="s">
        <v>1104</v>
      </c>
      <c r="B3545" s="4" t="s">
        <v>797</v>
      </c>
      <c r="C3545" s="4" t="s">
        <v>5054</v>
      </c>
      <c r="D3545" s="32" t="s">
        <v>5225</v>
      </c>
      <c r="E3545" s="32" t="s">
        <v>5226</v>
      </c>
      <c r="F3545" s="11" t="s">
        <v>710</v>
      </c>
      <c r="G3545" s="35">
        <v>5133680</v>
      </c>
      <c r="H3545" s="35" t="s">
        <v>4736</v>
      </c>
      <c r="I3545" s="4"/>
      <c r="J3545" s="4"/>
      <c r="K3545" s="4"/>
      <c r="L3545" s="4"/>
      <c r="M3545" s="33"/>
      <c r="N3545" s="38"/>
      <c r="O3545" s="33"/>
      <c r="P3545" s="244">
        <f t="shared" si="280"/>
        <v>0</v>
      </c>
      <c r="Q3545" s="25"/>
      <c r="R3545" s="25"/>
      <c r="S3545" s="25"/>
      <c r="T3545" s="109"/>
      <c r="U3545" s="25"/>
      <c r="V3545" s="25"/>
      <c r="W3545" s="25"/>
      <c r="X3545" s="25">
        <v>0</v>
      </c>
      <c r="Y3545" s="25"/>
      <c r="Z3545" s="25">
        <v>0</v>
      </c>
      <c r="AA3545" s="109"/>
      <c r="AB3545" s="25">
        <v>0</v>
      </c>
      <c r="AC3545" s="25">
        <v>0</v>
      </c>
      <c r="AD3545" s="25">
        <v>0</v>
      </c>
      <c r="AE3545" s="25">
        <v>0</v>
      </c>
      <c r="AF3545" s="25">
        <v>0</v>
      </c>
      <c r="AG3545" s="25">
        <v>0</v>
      </c>
      <c r="AH3545" s="109"/>
      <c r="AI3545" s="25">
        <v>0</v>
      </c>
      <c r="AJ3545" s="25">
        <v>0</v>
      </c>
      <c r="AK3545" s="123">
        <v>0</v>
      </c>
      <c r="AL3545" s="25">
        <v>0</v>
      </c>
      <c r="AM3545" s="25">
        <v>0</v>
      </c>
      <c r="AN3545" s="25">
        <v>0</v>
      </c>
      <c r="AO3545" s="109"/>
      <c r="AP3545" s="25">
        <v>0</v>
      </c>
      <c r="AQ3545" s="25">
        <v>0</v>
      </c>
      <c r="AR3545" s="25">
        <v>0</v>
      </c>
      <c r="AS3545" s="25">
        <v>0</v>
      </c>
      <c r="AT3545" s="25">
        <v>0</v>
      </c>
      <c r="AU3545" s="25">
        <v>0</v>
      </c>
      <c r="AW3545" t="str">
        <f t="shared" si="281"/>
        <v>Lê Thu Huyền</v>
      </c>
      <c r="AX3545" s="27" t="str">
        <f t="shared" si="282"/>
        <v>Đặng Thị Dung</v>
      </c>
      <c r="AY3545" s="4" t="str">
        <f t="shared" si="279"/>
        <v>VIN+</v>
      </c>
    </row>
    <row r="3546" spans="1:51" outlineLevel="1" x14ac:dyDescent="0.25">
      <c r="A3546" s="4" t="s">
        <v>1104</v>
      </c>
      <c r="B3546" s="4" t="s">
        <v>797</v>
      </c>
      <c r="C3546" s="4" t="s">
        <v>5054</v>
      </c>
      <c r="D3546" s="32" t="s">
        <v>5225</v>
      </c>
      <c r="E3546" s="32" t="s">
        <v>5226</v>
      </c>
      <c r="F3546" s="11" t="s">
        <v>710</v>
      </c>
      <c r="G3546" s="35">
        <v>5133642</v>
      </c>
      <c r="H3546" s="35" t="s">
        <v>4737</v>
      </c>
      <c r="I3546" s="4"/>
      <c r="J3546" s="4"/>
      <c r="K3546" s="4"/>
      <c r="L3546" s="4"/>
      <c r="M3546" s="33"/>
      <c r="N3546" s="38"/>
      <c r="O3546" s="33"/>
      <c r="P3546" s="244">
        <f t="shared" si="280"/>
        <v>359.05700000000002</v>
      </c>
      <c r="Q3546" s="25"/>
      <c r="R3546" s="25"/>
      <c r="S3546" s="25"/>
      <c r="T3546" s="109"/>
      <c r="U3546" s="25"/>
      <c r="V3546" s="25"/>
      <c r="W3546" s="25"/>
      <c r="X3546" s="25">
        <v>0</v>
      </c>
      <c r="Y3546" s="25"/>
      <c r="Z3546" s="25">
        <v>0</v>
      </c>
      <c r="AA3546" s="109"/>
      <c r="AB3546" s="25">
        <v>0</v>
      </c>
      <c r="AC3546" s="25">
        <v>0</v>
      </c>
      <c r="AD3546" s="25">
        <v>0</v>
      </c>
      <c r="AE3546" s="25">
        <v>359.05700000000002</v>
      </c>
      <c r="AF3546" s="25">
        <v>0</v>
      </c>
      <c r="AG3546" s="25">
        <v>0</v>
      </c>
      <c r="AH3546" s="109"/>
      <c r="AI3546" s="25">
        <v>0</v>
      </c>
      <c r="AJ3546" s="25">
        <v>0</v>
      </c>
      <c r="AK3546" s="123">
        <v>0</v>
      </c>
      <c r="AL3546" s="25">
        <v>0</v>
      </c>
      <c r="AM3546" s="25">
        <v>0</v>
      </c>
      <c r="AN3546" s="25">
        <v>0</v>
      </c>
      <c r="AO3546" s="109"/>
      <c r="AP3546" s="25">
        <v>0</v>
      </c>
      <c r="AQ3546" s="25">
        <v>0</v>
      </c>
      <c r="AR3546" s="25">
        <v>0</v>
      </c>
      <c r="AS3546" s="25">
        <v>0</v>
      </c>
      <c r="AT3546" s="25">
        <v>0</v>
      </c>
      <c r="AU3546" s="25">
        <v>0</v>
      </c>
      <c r="AW3546" t="str">
        <f t="shared" si="281"/>
        <v>Lê Thu Huyền</v>
      </c>
      <c r="AX3546" s="27" t="str">
        <f t="shared" si="282"/>
        <v>Đặng Thị Dung</v>
      </c>
      <c r="AY3546" s="4" t="str">
        <f t="shared" si="279"/>
        <v>VIN+</v>
      </c>
    </row>
    <row r="3547" spans="1:51" outlineLevel="1" x14ac:dyDescent="0.25">
      <c r="A3547" s="4" t="s">
        <v>1104</v>
      </c>
      <c r="B3547" s="4" t="s">
        <v>797</v>
      </c>
      <c r="C3547" s="4" t="s">
        <v>5054</v>
      </c>
      <c r="D3547" s="32" t="s">
        <v>5225</v>
      </c>
      <c r="E3547" s="32" t="s">
        <v>5226</v>
      </c>
      <c r="F3547" s="11" t="s">
        <v>710</v>
      </c>
      <c r="G3547" s="35">
        <v>5273092</v>
      </c>
      <c r="H3547" s="35" t="s">
        <v>4738</v>
      </c>
      <c r="I3547" s="4"/>
      <c r="J3547" s="4"/>
      <c r="K3547" s="4"/>
      <c r="L3547" s="4"/>
      <c r="M3547" s="33"/>
      <c r="N3547" s="38"/>
      <c r="O3547" s="33"/>
      <c r="P3547" s="244">
        <f t="shared" si="280"/>
        <v>597.52099999999996</v>
      </c>
      <c r="Q3547" s="25"/>
      <c r="R3547" s="25"/>
      <c r="S3547" s="25"/>
      <c r="T3547" s="109"/>
      <c r="U3547" s="25"/>
      <c r="V3547" s="25"/>
      <c r="W3547" s="25"/>
      <c r="X3547" s="25">
        <v>0</v>
      </c>
      <c r="Y3547" s="25"/>
      <c r="Z3547" s="25">
        <v>0</v>
      </c>
      <c r="AA3547" s="109"/>
      <c r="AB3547" s="25">
        <v>0</v>
      </c>
      <c r="AC3547" s="25">
        <v>0</v>
      </c>
      <c r="AD3547" s="25">
        <v>0</v>
      </c>
      <c r="AE3547" s="25">
        <v>0</v>
      </c>
      <c r="AF3547" s="25">
        <v>0</v>
      </c>
      <c r="AG3547" s="25">
        <v>0</v>
      </c>
      <c r="AH3547" s="109"/>
      <c r="AI3547" s="25">
        <v>0</v>
      </c>
      <c r="AJ3547" s="25">
        <v>0</v>
      </c>
      <c r="AK3547" s="123">
        <v>0</v>
      </c>
      <c r="AL3547" s="25">
        <v>0</v>
      </c>
      <c r="AM3547" s="25">
        <v>0</v>
      </c>
      <c r="AN3547" s="25">
        <v>0</v>
      </c>
      <c r="AO3547" s="109"/>
      <c r="AP3547" s="25">
        <v>597.52099999999996</v>
      </c>
      <c r="AQ3547" s="25">
        <v>0</v>
      </c>
      <c r="AR3547" s="25">
        <v>0</v>
      </c>
      <c r="AS3547" s="25">
        <v>0</v>
      </c>
      <c r="AT3547" s="25">
        <v>0</v>
      </c>
      <c r="AU3547" s="25">
        <v>0</v>
      </c>
      <c r="AW3547" t="str">
        <f t="shared" si="281"/>
        <v>Lê Thu Huyền</v>
      </c>
      <c r="AX3547" s="27" t="str">
        <f t="shared" si="282"/>
        <v>Đặng Thị Dung</v>
      </c>
      <c r="AY3547" s="4" t="str">
        <f t="shared" si="279"/>
        <v>VIN+</v>
      </c>
    </row>
    <row r="3548" spans="1:51" outlineLevel="1" x14ac:dyDescent="0.25">
      <c r="A3548" s="4" t="s">
        <v>1104</v>
      </c>
      <c r="B3548" s="4" t="s">
        <v>797</v>
      </c>
      <c r="C3548" s="4" t="s">
        <v>5054</v>
      </c>
      <c r="D3548" s="32" t="s">
        <v>5225</v>
      </c>
      <c r="E3548" s="32" t="s">
        <v>5226</v>
      </c>
      <c r="F3548" s="11" t="s">
        <v>710</v>
      </c>
      <c r="G3548" s="35">
        <v>5272138</v>
      </c>
      <c r="H3548" s="35" t="s">
        <v>4739</v>
      </c>
      <c r="I3548" s="4"/>
      <c r="J3548" s="4"/>
      <c r="K3548" s="4"/>
      <c r="L3548" s="4"/>
      <c r="M3548" s="33"/>
      <c r="N3548" s="38"/>
      <c r="O3548" s="33"/>
      <c r="P3548" s="244">
        <f t="shared" si="280"/>
        <v>238.464</v>
      </c>
      <c r="Q3548" s="25"/>
      <c r="R3548" s="25"/>
      <c r="S3548" s="25"/>
      <c r="T3548" s="109"/>
      <c r="U3548" s="25"/>
      <c r="V3548" s="25"/>
      <c r="W3548" s="25"/>
      <c r="X3548" s="25">
        <v>0</v>
      </c>
      <c r="Y3548" s="25"/>
      <c r="Z3548" s="25">
        <v>0</v>
      </c>
      <c r="AA3548" s="109"/>
      <c r="AB3548" s="25">
        <v>0</v>
      </c>
      <c r="AC3548" s="25">
        <v>0</v>
      </c>
      <c r="AD3548" s="25">
        <v>0</v>
      </c>
      <c r="AE3548" s="25">
        <v>0</v>
      </c>
      <c r="AF3548" s="25">
        <v>0</v>
      </c>
      <c r="AG3548" s="25">
        <v>0</v>
      </c>
      <c r="AH3548" s="109"/>
      <c r="AI3548" s="25">
        <v>0</v>
      </c>
      <c r="AJ3548" s="25">
        <v>0</v>
      </c>
      <c r="AK3548" s="123">
        <v>0</v>
      </c>
      <c r="AL3548" s="25">
        <v>0</v>
      </c>
      <c r="AM3548" s="25">
        <v>0</v>
      </c>
      <c r="AN3548" s="25">
        <v>238.464</v>
      </c>
      <c r="AO3548" s="109"/>
      <c r="AP3548" s="25">
        <v>0</v>
      </c>
      <c r="AQ3548" s="25">
        <v>0</v>
      </c>
      <c r="AR3548" s="25">
        <v>0</v>
      </c>
      <c r="AS3548" s="25">
        <v>0</v>
      </c>
      <c r="AT3548" s="25">
        <v>0</v>
      </c>
      <c r="AU3548" s="25">
        <v>0</v>
      </c>
      <c r="AW3548" t="str">
        <f t="shared" si="281"/>
        <v>Lê Thu Huyền</v>
      </c>
      <c r="AX3548" s="27" t="str">
        <f t="shared" si="282"/>
        <v>Đặng Thị Dung</v>
      </c>
      <c r="AY3548" s="4" t="str">
        <f t="shared" si="279"/>
        <v>VIN+</v>
      </c>
    </row>
    <row r="3549" spans="1:51" outlineLevel="1" x14ac:dyDescent="0.25">
      <c r="A3549" s="4" t="s">
        <v>1104</v>
      </c>
      <c r="B3549" s="4" t="s">
        <v>797</v>
      </c>
      <c r="C3549" s="4" t="s">
        <v>5054</v>
      </c>
      <c r="D3549" s="32" t="s">
        <v>5225</v>
      </c>
      <c r="E3549" s="32" t="s">
        <v>5226</v>
      </c>
      <c r="F3549" s="11" t="s">
        <v>710</v>
      </c>
      <c r="G3549" s="35">
        <v>5298738</v>
      </c>
      <c r="H3549" s="35" t="s">
        <v>4740</v>
      </c>
      <c r="I3549" s="4"/>
      <c r="J3549" s="4"/>
      <c r="K3549" s="4"/>
      <c r="L3549" s="4"/>
      <c r="M3549" s="33"/>
      <c r="N3549" s="38"/>
      <c r="O3549" s="33"/>
      <c r="P3549" s="244">
        <f t="shared" si="280"/>
        <v>0</v>
      </c>
      <c r="Q3549" s="25"/>
      <c r="R3549" s="25"/>
      <c r="S3549" s="25"/>
      <c r="T3549" s="109"/>
      <c r="U3549" s="25"/>
      <c r="V3549" s="25"/>
      <c r="W3549" s="25"/>
      <c r="X3549" s="25">
        <v>0</v>
      </c>
      <c r="Y3549" s="25"/>
      <c r="Z3549" s="25">
        <v>0</v>
      </c>
      <c r="AA3549" s="109"/>
      <c r="AB3549" s="25">
        <v>0</v>
      </c>
      <c r="AC3549" s="25">
        <v>0</v>
      </c>
      <c r="AD3549" s="25">
        <v>0</v>
      </c>
      <c r="AE3549" s="25">
        <v>0</v>
      </c>
      <c r="AF3549" s="25">
        <v>0</v>
      </c>
      <c r="AG3549" s="25">
        <v>0</v>
      </c>
      <c r="AH3549" s="109"/>
      <c r="AI3549" s="25">
        <v>0</v>
      </c>
      <c r="AJ3549" s="25">
        <v>0</v>
      </c>
      <c r="AK3549" s="123">
        <v>0</v>
      </c>
      <c r="AL3549" s="25">
        <v>0</v>
      </c>
      <c r="AM3549" s="25">
        <v>0</v>
      </c>
      <c r="AN3549" s="25">
        <v>0</v>
      </c>
      <c r="AO3549" s="109"/>
      <c r="AP3549" s="25">
        <v>0</v>
      </c>
      <c r="AQ3549" s="25">
        <v>0</v>
      </c>
      <c r="AR3549" s="25">
        <v>0</v>
      </c>
      <c r="AS3549" s="25">
        <v>0</v>
      </c>
      <c r="AT3549" s="25">
        <v>0</v>
      </c>
      <c r="AU3549" s="25">
        <v>0</v>
      </c>
      <c r="AW3549" t="str">
        <f t="shared" si="281"/>
        <v>Lê Thu Huyền</v>
      </c>
      <c r="AX3549" s="27" t="str">
        <f t="shared" si="282"/>
        <v>Đặng Thị Dung</v>
      </c>
      <c r="AY3549" s="4" t="str">
        <f t="shared" ref="AY3549:AY3612" si="283">+B3549</f>
        <v>VIN+</v>
      </c>
    </row>
    <row r="3550" spans="1:51" outlineLevel="1" x14ac:dyDescent="0.25">
      <c r="A3550" s="4" t="s">
        <v>1104</v>
      </c>
      <c r="B3550" s="4" t="s">
        <v>797</v>
      </c>
      <c r="C3550" s="4" t="s">
        <v>5054</v>
      </c>
      <c r="D3550" s="32" t="s">
        <v>5225</v>
      </c>
      <c r="E3550" s="32" t="s">
        <v>5226</v>
      </c>
      <c r="F3550" s="11" t="s">
        <v>710</v>
      </c>
      <c r="G3550" s="35">
        <v>5132238</v>
      </c>
      <c r="H3550" s="35" t="s">
        <v>4741</v>
      </c>
      <c r="I3550" s="4"/>
      <c r="J3550" s="4"/>
      <c r="K3550" s="4"/>
      <c r="L3550" s="4"/>
      <c r="M3550" s="33"/>
      <c r="N3550" s="38"/>
      <c r="O3550" s="33"/>
      <c r="P3550" s="244">
        <f t="shared" si="280"/>
        <v>303.49700000000001</v>
      </c>
      <c r="Q3550" s="25"/>
      <c r="R3550" s="25"/>
      <c r="S3550" s="25"/>
      <c r="T3550" s="109"/>
      <c r="U3550" s="25"/>
      <c r="V3550" s="25"/>
      <c r="W3550" s="25"/>
      <c r="X3550" s="25">
        <v>0</v>
      </c>
      <c r="Y3550" s="25"/>
      <c r="Z3550" s="25">
        <v>0</v>
      </c>
      <c r="AA3550" s="109"/>
      <c r="AB3550" s="25">
        <v>0</v>
      </c>
      <c r="AC3550" s="25">
        <v>0</v>
      </c>
      <c r="AD3550" s="25">
        <v>0</v>
      </c>
      <c r="AE3550" s="25">
        <v>0</v>
      </c>
      <c r="AF3550" s="25">
        <v>303.49700000000001</v>
      </c>
      <c r="AG3550" s="25">
        <v>0</v>
      </c>
      <c r="AH3550" s="109"/>
      <c r="AI3550" s="25">
        <v>0</v>
      </c>
      <c r="AJ3550" s="25">
        <v>0</v>
      </c>
      <c r="AK3550" s="123">
        <v>0</v>
      </c>
      <c r="AL3550" s="25">
        <v>0</v>
      </c>
      <c r="AM3550" s="25">
        <v>0</v>
      </c>
      <c r="AN3550" s="25">
        <v>0</v>
      </c>
      <c r="AO3550" s="109"/>
      <c r="AP3550" s="25">
        <v>0</v>
      </c>
      <c r="AQ3550" s="25">
        <v>0</v>
      </c>
      <c r="AR3550" s="25">
        <v>0</v>
      </c>
      <c r="AS3550" s="25">
        <v>0</v>
      </c>
      <c r="AT3550" s="25">
        <v>0</v>
      </c>
      <c r="AU3550" s="25">
        <v>0</v>
      </c>
      <c r="AW3550" t="str">
        <f t="shared" si="281"/>
        <v>Lê Thu Huyền</v>
      </c>
      <c r="AX3550" s="27" t="str">
        <f t="shared" si="282"/>
        <v>Đặng Thị Dung</v>
      </c>
      <c r="AY3550" s="4" t="str">
        <f t="shared" si="283"/>
        <v>VIN+</v>
      </c>
    </row>
    <row r="3551" spans="1:51" outlineLevel="1" x14ac:dyDescent="0.25">
      <c r="A3551" s="4" t="s">
        <v>1104</v>
      </c>
      <c r="B3551" s="4" t="s">
        <v>797</v>
      </c>
      <c r="C3551" s="4" t="s">
        <v>5054</v>
      </c>
      <c r="D3551" s="32" t="s">
        <v>5225</v>
      </c>
      <c r="E3551" s="32" t="s">
        <v>5226</v>
      </c>
      <c r="F3551" s="11" t="s">
        <v>710</v>
      </c>
      <c r="G3551" s="35">
        <v>5130766</v>
      </c>
      <c r="H3551" s="35" t="s">
        <v>4742</v>
      </c>
      <c r="I3551" s="4"/>
      <c r="J3551" s="4"/>
      <c r="K3551" s="4"/>
      <c r="L3551" s="4"/>
      <c r="M3551" s="33"/>
      <c r="N3551" s="38"/>
      <c r="O3551" s="33"/>
      <c r="P3551" s="244">
        <f t="shared" si="280"/>
        <v>0</v>
      </c>
      <c r="Q3551" s="25"/>
      <c r="R3551" s="25"/>
      <c r="S3551" s="25"/>
      <c r="T3551" s="109"/>
      <c r="U3551" s="25"/>
      <c r="V3551" s="25"/>
      <c r="W3551" s="25"/>
      <c r="X3551" s="25">
        <v>0</v>
      </c>
      <c r="Y3551" s="25"/>
      <c r="Z3551" s="25">
        <v>0</v>
      </c>
      <c r="AA3551" s="109"/>
      <c r="AB3551" s="25">
        <v>0</v>
      </c>
      <c r="AC3551" s="25">
        <v>0</v>
      </c>
      <c r="AD3551" s="25">
        <v>0</v>
      </c>
      <c r="AE3551" s="25">
        <v>0</v>
      </c>
      <c r="AF3551" s="25">
        <v>0</v>
      </c>
      <c r="AG3551" s="25">
        <v>0</v>
      </c>
      <c r="AH3551" s="109"/>
      <c r="AI3551" s="25">
        <v>0</v>
      </c>
      <c r="AJ3551" s="25">
        <v>0</v>
      </c>
      <c r="AK3551" s="123">
        <v>0</v>
      </c>
      <c r="AL3551" s="25">
        <v>0</v>
      </c>
      <c r="AM3551" s="25">
        <v>0</v>
      </c>
      <c r="AN3551" s="25">
        <v>0</v>
      </c>
      <c r="AO3551" s="109"/>
      <c r="AP3551" s="25">
        <v>0</v>
      </c>
      <c r="AQ3551" s="25">
        <v>0</v>
      </c>
      <c r="AR3551" s="25">
        <v>0</v>
      </c>
      <c r="AS3551" s="25">
        <v>0</v>
      </c>
      <c r="AT3551" s="25">
        <v>0</v>
      </c>
      <c r="AU3551" s="25">
        <v>0</v>
      </c>
      <c r="AW3551" t="str">
        <f t="shared" si="281"/>
        <v>Lê Thu Huyền</v>
      </c>
      <c r="AX3551" s="27" t="str">
        <f t="shared" si="282"/>
        <v>Đặng Thị Dung</v>
      </c>
      <c r="AY3551" s="4" t="str">
        <f t="shared" si="283"/>
        <v>VIN+</v>
      </c>
    </row>
    <row r="3552" spans="1:51" outlineLevel="1" x14ac:dyDescent="0.25">
      <c r="A3552" s="4" t="s">
        <v>1104</v>
      </c>
      <c r="B3552" s="4" t="s">
        <v>797</v>
      </c>
      <c r="C3552" s="4" t="s">
        <v>5054</v>
      </c>
      <c r="D3552" s="32" t="s">
        <v>5225</v>
      </c>
      <c r="E3552" s="32" t="s">
        <v>5226</v>
      </c>
      <c r="F3552" s="11" t="s">
        <v>710</v>
      </c>
      <c r="G3552" s="35">
        <v>5132456</v>
      </c>
      <c r="H3552" s="35" t="s">
        <v>4743</v>
      </c>
      <c r="I3552" s="4"/>
      <c r="J3552" s="4"/>
      <c r="K3552" s="4"/>
      <c r="L3552" s="4"/>
      <c r="M3552" s="33"/>
      <c r="N3552" s="38"/>
      <c r="O3552" s="33"/>
      <c r="P3552" s="244">
        <f t="shared" si="280"/>
        <v>901.01800000000003</v>
      </c>
      <c r="Q3552" s="25"/>
      <c r="R3552" s="25"/>
      <c r="S3552" s="25"/>
      <c r="T3552" s="109"/>
      <c r="U3552" s="25"/>
      <c r="V3552" s="25"/>
      <c r="W3552" s="25"/>
      <c r="X3552" s="25">
        <v>0</v>
      </c>
      <c r="Y3552" s="25"/>
      <c r="Z3552" s="25">
        <v>0</v>
      </c>
      <c r="AA3552" s="109"/>
      <c r="AB3552" s="25">
        <v>0</v>
      </c>
      <c r="AC3552" s="25">
        <v>0</v>
      </c>
      <c r="AD3552" s="25">
        <v>0</v>
      </c>
      <c r="AE3552" s="25">
        <v>0</v>
      </c>
      <c r="AF3552" s="25">
        <v>662.55399999999997</v>
      </c>
      <c r="AG3552" s="25">
        <v>0</v>
      </c>
      <c r="AH3552" s="109"/>
      <c r="AI3552" s="25">
        <v>0</v>
      </c>
      <c r="AJ3552" s="25">
        <v>0</v>
      </c>
      <c r="AK3552" s="123">
        <v>0</v>
      </c>
      <c r="AL3552" s="25">
        <v>0</v>
      </c>
      <c r="AM3552" s="25">
        <v>0</v>
      </c>
      <c r="AN3552" s="25">
        <v>0</v>
      </c>
      <c r="AO3552" s="109"/>
      <c r="AP3552" s="25">
        <v>238.464</v>
      </c>
      <c r="AQ3552" s="25">
        <v>0</v>
      </c>
      <c r="AR3552" s="25">
        <v>0</v>
      </c>
      <c r="AS3552" s="25">
        <v>0</v>
      </c>
      <c r="AT3552" s="25">
        <v>0</v>
      </c>
      <c r="AU3552" s="25">
        <v>0</v>
      </c>
      <c r="AW3552" t="str">
        <f t="shared" si="281"/>
        <v>Lê Thu Huyền</v>
      </c>
      <c r="AX3552" s="27" t="str">
        <f t="shared" si="282"/>
        <v>Đặng Thị Dung</v>
      </c>
      <c r="AY3552" s="4" t="str">
        <f t="shared" si="283"/>
        <v>VIN+</v>
      </c>
    </row>
    <row r="3553" spans="1:51" outlineLevel="1" x14ac:dyDescent="0.25">
      <c r="A3553" s="4" t="s">
        <v>1104</v>
      </c>
      <c r="B3553" s="4" t="s">
        <v>797</v>
      </c>
      <c r="C3553" s="4" t="s">
        <v>5054</v>
      </c>
      <c r="D3553" s="32" t="s">
        <v>5225</v>
      </c>
      <c r="E3553" s="32" t="s">
        <v>5226</v>
      </c>
      <c r="F3553" s="11" t="s">
        <v>710</v>
      </c>
      <c r="G3553" s="35">
        <v>5336502</v>
      </c>
      <c r="H3553" s="35" t="s">
        <v>4744</v>
      </c>
      <c r="I3553" s="4"/>
      <c r="J3553" s="4"/>
      <c r="K3553" s="4"/>
      <c r="L3553" s="4"/>
      <c r="M3553" s="33"/>
      <c r="N3553" s="38"/>
      <c r="O3553" s="33"/>
      <c r="P3553" s="244">
        <f t="shared" si="280"/>
        <v>597.52099999999996</v>
      </c>
      <c r="Q3553" s="25"/>
      <c r="R3553" s="25"/>
      <c r="S3553" s="25"/>
      <c r="T3553" s="109"/>
      <c r="U3553" s="25"/>
      <c r="V3553" s="25"/>
      <c r="W3553" s="25"/>
      <c r="X3553" s="25">
        <v>0</v>
      </c>
      <c r="Y3553" s="25"/>
      <c r="Z3553" s="25">
        <v>0</v>
      </c>
      <c r="AA3553" s="109"/>
      <c r="AB3553" s="25">
        <v>0</v>
      </c>
      <c r="AC3553" s="25">
        <v>0</v>
      </c>
      <c r="AD3553" s="25">
        <v>0</v>
      </c>
      <c r="AE3553" s="25">
        <v>0</v>
      </c>
      <c r="AF3553" s="25">
        <v>597.52099999999996</v>
      </c>
      <c r="AG3553" s="25">
        <v>0</v>
      </c>
      <c r="AH3553" s="109"/>
      <c r="AI3553" s="25">
        <v>0</v>
      </c>
      <c r="AJ3553" s="25">
        <v>0</v>
      </c>
      <c r="AK3553" s="123">
        <v>0</v>
      </c>
      <c r="AL3553" s="25">
        <v>0</v>
      </c>
      <c r="AM3553" s="25">
        <v>0</v>
      </c>
      <c r="AN3553" s="25">
        <v>0</v>
      </c>
      <c r="AO3553" s="109"/>
      <c r="AP3553" s="25">
        <v>0</v>
      </c>
      <c r="AQ3553" s="25">
        <v>0</v>
      </c>
      <c r="AR3553" s="25">
        <v>0</v>
      </c>
      <c r="AS3553" s="25">
        <v>0</v>
      </c>
      <c r="AT3553" s="25">
        <v>0</v>
      </c>
      <c r="AU3553" s="25">
        <v>0</v>
      </c>
      <c r="AW3553" t="str">
        <f t="shared" si="281"/>
        <v>Lê Thu Huyền</v>
      </c>
      <c r="AX3553" s="27" t="str">
        <f t="shared" si="282"/>
        <v>Đặng Thị Dung</v>
      </c>
      <c r="AY3553" s="4" t="str">
        <f t="shared" si="283"/>
        <v>VIN+</v>
      </c>
    </row>
    <row r="3554" spans="1:51" outlineLevel="1" x14ac:dyDescent="0.25">
      <c r="A3554" s="4" t="s">
        <v>1104</v>
      </c>
      <c r="B3554" s="4" t="s">
        <v>797</v>
      </c>
      <c r="C3554" s="4" t="s">
        <v>5054</v>
      </c>
      <c r="D3554" s="32" t="s">
        <v>5225</v>
      </c>
      <c r="E3554" s="32" t="s">
        <v>5226</v>
      </c>
      <c r="F3554" s="11" t="s">
        <v>710</v>
      </c>
      <c r="G3554" s="35">
        <v>5137527</v>
      </c>
      <c r="H3554" s="35" t="s">
        <v>4745</v>
      </c>
      <c r="I3554" s="4"/>
      <c r="J3554" s="4"/>
      <c r="K3554" s="4"/>
      <c r="L3554" s="4"/>
      <c r="M3554" s="33"/>
      <c r="N3554" s="38"/>
      <c r="O3554" s="33"/>
      <c r="P3554" s="244">
        <f t="shared" si="280"/>
        <v>0</v>
      </c>
      <c r="Q3554" s="25"/>
      <c r="R3554" s="25"/>
      <c r="S3554" s="25"/>
      <c r="T3554" s="109"/>
      <c r="U3554" s="25"/>
      <c r="V3554" s="25"/>
      <c r="W3554" s="25"/>
      <c r="X3554" s="25">
        <v>0</v>
      </c>
      <c r="Y3554" s="25"/>
      <c r="Z3554" s="25">
        <v>0</v>
      </c>
      <c r="AA3554" s="109"/>
      <c r="AB3554" s="25">
        <v>0</v>
      </c>
      <c r="AC3554" s="25">
        <v>0</v>
      </c>
      <c r="AD3554" s="25">
        <v>0</v>
      </c>
      <c r="AE3554" s="25">
        <v>0</v>
      </c>
      <c r="AF3554" s="25">
        <v>0</v>
      </c>
      <c r="AG3554" s="25">
        <v>0</v>
      </c>
      <c r="AH3554" s="109"/>
      <c r="AI3554" s="25">
        <v>0</v>
      </c>
      <c r="AJ3554" s="25">
        <v>0</v>
      </c>
      <c r="AK3554" s="123">
        <v>0</v>
      </c>
      <c r="AL3554" s="25">
        <v>0</v>
      </c>
      <c r="AM3554" s="25">
        <v>0</v>
      </c>
      <c r="AN3554" s="25">
        <v>0</v>
      </c>
      <c r="AO3554" s="109"/>
      <c r="AP3554" s="25">
        <v>0</v>
      </c>
      <c r="AQ3554" s="25">
        <v>0</v>
      </c>
      <c r="AR3554" s="25">
        <v>0</v>
      </c>
      <c r="AS3554" s="25">
        <v>0</v>
      </c>
      <c r="AT3554" s="25">
        <v>0</v>
      </c>
      <c r="AU3554" s="25">
        <v>0</v>
      </c>
      <c r="AW3554" t="str">
        <f t="shared" si="281"/>
        <v>Lê Thu Huyền</v>
      </c>
      <c r="AX3554" s="27" t="str">
        <f t="shared" si="282"/>
        <v>Đặng Thị Dung</v>
      </c>
      <c r="AY3554" s="4" t="str">
        <f t="shared" si="283"/>
        <v>VIN+</v>
      </c>
    </row>
    <row r="3555" spans="1:51" outlineLevel="1" x14ac:dyDescent="0.25">
      <c r="A3555" s="4" t="s">
        <v>1104</v>
      </c>
      <c r="B3555" s="4" t="s">
        <v>797</v>
      </c>
      <c r="C3555" s="4" t="s">
        <v>5054</v>
      </c>
      <c r="D3555" s="32" t="s">
        <v>5225</v>
      </c>
      <c r="E3555" s="32" t="s">
        <v>5226</v>
      </c>
      <c r="F3555" s="11" t="s">
        <v>710</v>
      </c>
      <c r="G3555" s="35">
        <v>5296242</v>
      </c>
      <c r="H3555" s="35" t="s">
        <v>4746</v>
      </c>
      <c r="I3555" s="4"/>
      <c r="J3555" s="4"/>
      <c r="K3555" s="4"/>
      <c r="L3555" s="4"/>
      <c r="M3555" s="33"/>
      <c r="N3555" s="38"/>
      <c r="O3555" s="33"/>
      <c r="P3555" s="244">
        <f t="shared" si="280"/>
        <v>597.52099999999996</v>
      </c>
      <c r="Q3555" s="25"/>
      <c r="R3555" s="25"/>
      <c r="S3555" s="25"/>
      <c r="T3555" s="109"/>
      <c r="U3555" s="25"/>
      <c r="V3555" s="25"/>
      <c r="W3555" s="25"/>
      <c r="X3555" s="25">
        <v>0</v>
      </c>
      <c r="Y3555" s="25"/>
      <c r="Z3555" s="25">
        <v>0</v>
      </c>
      <c r="AA3555" s="109"/>
      <c r="AB3555" s="25">
        <v>0</v>
      </c>
      <c r="AC3555" s="25">
        <v>0</v>
      </c>
      <c r="AD3555" s="25">
        <v>0</v>
      </c>
      <c r="AE3555" s="25">
        <v>0</v>
      </c>
      <c r="AF3555" s="25">
        <v>0</v>
      </c>
      <c r="AG3555" s="25">
        <v>0</v>
      </c>
      <c r="AH3555" s="109"/>
      <c r="AI3555" s="25">
        <v>0</v>
      </c>
      <c r="AJ3555" s="25">
        <v>0</v>
      </c>
      <c r="AK3555" s="123">
        <v>0</v>
      </c>
      <c r="AL3555" s="25">
        <v>0</v>
      </c>
      <c r="AM3555" s="25">
        <v>0</v>
      </c>
      <c r="AN3555" s="25">
        <v>597.52099999999996</v>
      </c>
      <c r="AO3555" s="109"/>
      <c r="AP3555" s="25">
        <v>0</v>
      </c>
      <c r="AQ3555" s="25">
        <v>0</v>
      </c>
      <c r="AR3555" s="25">
        <v>0</v>
      </c>
      <c r="AS3555" s="25">
        <v>0</v>
      </c>
      <c r="AT3555" s="25">
        <v>0</v>
      </c>
      <c r="AU3555" s="25">
        <v>0</v>
      </c>
      <c r="AW3555" t="str">
        <f t="shared" si="281"/>
        <v>Lê Thu Huyền</v>
      </c>
      <c r="AX3555" s="27" t="str">
        <f t="shared" si="282"/>
        <v>Đặng Thị Dung</v>
      </c>
      <c r="AY3555" s="4" t="str">
        <f t="shared" si="283"/>
        <v>VIN+</v>
      </c>
    </row>
    <row r="3556" spans="1:51" outlineLevel="1" x14ac:dyDescent="0.25">
      <c r="A3556" s="4" t="s">
        <v>1104</v>
      </c>
      <c r="B3556" s="4" t="s">
        <v>797</v>
      </c>
      <c r="C3556" s="4" t="s">
        <v>5054</v>
      </c>
      <c r="D3556" s="32" t="s">
        <v>5225</v>
      </c>
      <c r="E3556" s="32" t="s">
        <v>5226</v>
      </c>
      <c r="F3556" s="11" t="s">
        <v>710</v>
      </c>
      <c r="G3556" s="35">
        <v>5290466</v>
      </c>
      <c r="H3556" s="35" t="s">
        <v>4747</v>
      </c>
      <c r="I3556" s="4"/>
      <c r="J3556" s="4"/>
      <c r="K3556" s="4"/>
      <c r="L3556" s="4"/>
      <c r="M3556" s="33"/>
      <c r="N3556" s="38"/>
      <c r="O3556" s="33"/>
      <c r="P3556" s="244">
        <f t="shared" si="280"/>
        <v>359.05700000000002</v>
      </c>
      <c r="Q3556" s="25"/>
      <c r="R3556" s="25"/>
      <c r="S3556" s="25"/>
      <c r="T3556" s="109"/>
      <c r="U3556" s="25"/>
      <c r="V3556" s="25"/>
      <c r="W3556" s="25"/>
      <c r="X3556" s="25">
        <v>0</v>
      </c>
      <c r="Y3556" s="25"/>
      <c r="Z3556" s="25">
        <v>0</v>
      </c>
      <c r="AA3556" s="109"/>
      <c r="AB3556" s="25">
        <v>0</v>
      </c>
      <c r="AC3556" s="25">
        <v>0</v>
      </c>
      <c r="AD3556" s="25">
        <v>0</v>
      </c>
      <c r="AE3556" s="25">
        <v>0</v>
      </c>
      <c r="AF3556" s="25">
        <v>0</v>
      </c>
      <c r="AG3556" s="25">
        <v>0</v>
      </c>
      <c r="AH3556" s="109"/>
      <c r="AI3556" s="25">
        <v>0</v>
      </c>
      <c r="AJ3556" s="25">
        <v>0</v>
      </c>
      <c r="AK3556" s="123">
        <v>0</v>
      </c>
      <c r="AL3556" s="25">
        <v>0</v>
      </c>
      <c r="AM3556" s="25">
        <v>0</v>
      </c>
      <c r="AN3556" s="25">
        <v>0</v>
      </c>
      <c r="AO3556" s="109"/>
      <c r="AP3556" s="25">
        <v>0</v>
      </c>
      <c r="AQ3556" s="25">
        <v>0</v>
      </c>
      <c r="AR3556" s="25">
        <v>0</v>
      </c>
      <c r="AS3556" s="25">
        <v>359.05700000000002</v>
      </c>
      <c r="AT3556" s="25">
        <v>0</v>
      </c>
      <c r="AU3556" s="25">
        <v>0</v>
      </c>
      <c r="AW3556" t="str">
        <f t="shared" si="281"/>
        <v>Lê Thu Huyền</v>
      </c>
      <c r="AX3556" s="27" t="str">
        <f t="shared" si="282"/>
        <v>Đặng Thị Dung</v>
      </c>
      <c r="AY3556" s="4" t="str">
        <f t="shared" si="283"/>
        <v>VIN+</v>
      </c>
    </row>
    <row r="3557" spans="1:51" outlineLevel="1" x14ac:dyDescent="0.25">
      <c r="A3557" s="4" t="s">
        <v>1104</v>
      </c>
      <c r="B3557" s="4" t="s">
        <v>797</v>
      </c>
      <c r="C3557" s="4" t="s">
        <v>5054</v>
      </c>
      <c r="D3557" s="32" t="s">
        <v>5225</v>
      </c>
      <c r="E3557" s="32" t="s">
        <v>5226</v>
      </c>
      <c r="F3557" s="11" t="s">
        <v>710</v>
      </c>
      <c r="G3557" s="35">
        <v>5274361</v>
      </c>
      <c r="H3557" s="35" t="s">
        <v>4748</v>
      </c>
      <c r="I3557" s="4"/>
      <c r="J3557" s="4"/>
      <c r="K3557" s="4"/>
      <c r="L3557" s="4"/>
      <c r="M3557" s="33"/>
      <c r="N3557" s="38"/>
      <c r="O3557" s="33"/>
      <c r="P3557" s="244">
        <f t="shared" si="280"/>
        <v>238.464</v>
      </c>
      <c r="Q3557" s="25"/>
      <c r="R3557" s="25"/>
      <c r="S3557" s="25"/>
      <c r="T3557" s="109"/>
      <c r="U3557" s="25"/>
      <c r="V3557" s="25"/>
      <c r="W3557" s="25"/>
      <c r="X3557" s="25">
        <v>0</v>
      </c>
      <c r="Y3557" s="25"/>
      <c r="Z3557" s="25">
        <v>0</v>
      </c>
      <c r="AA3557" s="109"/>
      <c r="AB3557" s="25">
        <v>0</v>
      </c>
      <c r="AC3557" s="25">
        <v>0</v>
      </c>
      <c r="AD3557" s="25">
        <v>0</v>
      </c>
      <c r="AE3557" s="25">
        <v>0</v>
      </c>
      <c r="AF3557" s="25">
        <v>0</v>
      </c>
      <c r="AG3557" s="25">
        <v>0</v>
      </c>
      <c r="AH3557" s="109"/>
      <c r="AI3557" s="25">
        <v>0</v>
      </c>
      <c r="AJ3557" s="25">
        <v>0</v>
      </c>
      <c r="AK3557" s="123">
        <v>0</v>
      </c>
      <c r="AL3557" s="25">
        <v>0</v>
      </c>
      <c r="AM3557" s="25">
        <v>238.464</v>
      </c>
      <c r="AN3557" s="25">
        <v>0</v>
      </c>
      <c r="AO3557" s="109"/>
      <c r="AP3557" s="25">
        <v>0</v>
      </c>
      <c r="AQ3557" s="25">
        <v>0</v>
      </c>
      <c r="AR3557" s="25">
        <v>0</v>
      </c>
      <c r="AS3557" s="25">
        <v>0</v>
      </c>
      <c r="AT3557" s="25">
        <v>0</v>
      </c>
      <c r="AU3557" s="25">
        <v>0</v>
      </c>
      <c r="AW3557" t="str">
        <f t="shared" si="281"/>
        <v>Lê Thu Huyền</v>
      </c>
      <c r="AX3557" s="27" t="str">
        <f t="shared" si="282"/>
        <v>Đặng Thị Dung</v>
      </c>
      <c r="AY3557" s="4" t="str">
        <f t="shared" si="283"/>
        <v>VIN+</v>
      </c>
    </row>
    <row r="3558" spans="1:51" outlineLevel="1" x14ac:dyDescent="0.25">
      <c r="A3558" s="4" t="s">
        <v>1104</v>
      </c>
      <c r="B3558" s="4" t="s">
        <v>797</v>
      </c>
      <c r="C3558" s="4" t="s">
        <v>5054</v>
      </c>
      <c r="D3558" s="32" t="s">
        <v>5225</v>
      </c>
      <c r="E3558" s="32" t="s">
        <v>5226</v>
      </c>
      <c r="F3558" s="11" t="s">
        <v>710</v>
      </c>
      <c r="G3558" s="35">
        <v>5296934</v>
      </c>
      <c r="H3558" s="35" t="s">
        <v>4749</v>
      </c>
      <c r="I3558" s="4"/>
      <c r="J3558" s="4"/>
      <c r="K3558" s="4"/>
      <c r="L3558" s="4"/>
      <c r="M3558" s="33"/>
      <c r="N3558" s="38"/>
      <c r="O3558" s="33"/>
      <c r="P3558" s="244">
        <f t="shared" si="280"/>
        <v>0</v>
      </c>
      <c r="Q3558" s="25"/>
      <c r="R3558" s="25"/>
      <c r="S3558" s="25"/>
      <c r="T3558" s="109"/>
      <c r="U3558" s="25"/>
      <c r="V3558" s="25"/>
      <c r="W3558" s="25"/>
      <c r="X3558" s="25">
        <v>0</v>
      </c>
      <c r="Y3558" s="25"/>
      <c r="Z3558" s="25">
        <v>0</v>
      </c>
      <c r="AA3558" s="109"/>
      <c r="AB3558" s="25">
        <v>0</v>
      </c>
      <c r="AC3558" s="25">
        <v>0</v>
      </c>
      <c r="AD3558" s="25">
        <v>0</v>
      </c>
      <c r="AE3558" s="25">
        <v>0</v>
      </c>
      <c r="AF3558" s="25">
        <v>0</v>
      </c>
      <c r="AG3558" s="25">
        <v>0</v>
      </c>
      <c r="AH3558" s="109"/>
      <c r="AI3558" s="25">
        <v>0</v>
      </c>
      <c r="AJ3558" s="25">
        <v>0</v>
      </c>
      <c r="AK3558" s="123">
        <v>0</v>
      </c>
      <c r="AL3558" s="25">
        <v>0</v>
      </c>
      <c r="AM3558" s="25">
        <v>0</v>
      </c>
      <c r="AN3558" s="25">
        <v>0</v>
      </c>
      <c r="AO3558" s="109"/>
      <c r="AP3558" s="25">
        <v>0</v>
      </c>
      <c r="AQ3558" s="25">
        <v>0</v>
      </c>
      <c r="AR3558" s="25">
        <v>0</v>
      </c>
      <c r="AS3558" s="25">
        <v>0</v>
      </c>
      <c r="AT3558" s="25">
        <v>0</v>
      </c>
      <c r="AU3558" s="25">
        <v>0</v>
      </c>
      <c r="AW3558" t="str">
        <f t="shared" si="281"/>
        <v>Lê Thu Huyền</v>
      </c>
      <c r="AX3558" s="27" t="str">
        <f t="shared" si="282"/>
        <v>Đặng Thị Dung</v>
      </c>
      <c r="AY3558" s="4" t="str">
        <f t="shared" si="283"/>
        <v>VIN+</v>
      </c>
    </row>
    <row r="3559" spans="1:51" outlineLevel="1" x14ac:dyDescent="0.25">
      <c r="A3559" s="4" t="s">
        <v>1104</v>
      </c>
      <c r="B3559" s="4" t="s">
        <v>797</v>
      </c>
      <c r="C3559" s="4" t="s">
        <v>5054</v>
      </c>
      <c r="D3559" s="32" t="s">
        <v>5225</v>
      </c>
      <c r="E3559" s="32" t="s">
        <v>5226</v>
      </c>
      <c r="F3559" s="11" t="s">
        <v>710</v>
      </c>
      <c r="G3559" s="35">
        <v>5277441</v>
      </c>
      <c r="H3559" s="35" t="s">
        <v>4750</v>
      </c>
      <c r="I3559" s="4"/>
      <c r="J3559" s="4"/>
      <c r="K3559" s="4"/>
      <c r="L3559" s="4"/>
      <c r="M3559" s="33"/>
      <c r="N3559" s="38"/>
      <c r="O3559" s="33"/>
      <c r="P3559" s="244">
        <f t="shared" si="280"/>
        <v>597.52099999999996</v>
      </c>
      <c r="Q3559" s="25"/>
      <c r="R3559" s="25"/>
      <c r="S3559" s="25"/>
      <c r="T3559" s="109"/>
      <c r="U3559" s="25"/>
      <c r="V3559" s="25"/>
      <c r="W3559" s="25"/>
      <c r="X3559" s="25">
        <v>0</v>
      </c>
      <c r="Y3559" s="25"/>
      <c r="Z3559" s="25">
        <v>0</v>
      </c>
      <c r="AA3559" s="109"/>
      <c r="AB3559" s="25">
        <v>0</v>
      </c>
      <c r="AC3559" s="25">
        <v>0</v>
      </c>
      <c r="AD3559" s="25">
        <v>0</v>
      </c>
      <c r="AE3559" s="25">
        <v>0</v>
      </c>
      <c r="AF3559" s="25">
        <v>0</v>
      </c>
      <c r="AG3559" s="25">
        <v>0</v>
      </c>
      <c r="AH3559" s="109"/>
      <c r="AI3559" s="25">
        <v>0</v>
      </c>
      <c r="AJ3559" s="25">
        <v>0</v>
      </c>
      <c r="AK3559" s="123">
        <v>0</v>
      </c>
      <c r="AL3559" s="25">
        <v>0</v>
      </c>
      <c r="AM3559" s="25">
        <v>597.52099999999996</v>
      </c>
      <c r="AN3559" s="25">
        <v>0</v>
      </c>
      <c r="AO3559" s="109"/>
      <c r="AP3559" s="25">
        <v>0</v>
      </c>
      <c r="AQ3559" s="25">
        <v>0</v>
      </c>
      <c r="AR3559" s="25">
        <v>0</v>
      </c>
      <c r="AS3559" s="25">
        <v>0</v>
      </c>
      <c r="AT3559" s="25">
        <v>0</v>
      </c>
      <c r="AU3559" s="25">
        <v>0</v>
      </c>
      <c r="AW3559" t="str">
        <f t="shared" si="281"/>
        <v>Lê Thu Huyền</v>
      </c>
      <c r="AX3559" s="27" t="str">
        <f t="shared" si="282"/>
        <v>Đặng Thị Dung</v>
      </c>
      <c r="AY3559" s="4" t="str">
        <f t="shared" si="283"/>
        <v>VIN+</v>
      </c>
    </row>
    <row r="3560" spans="1:51" outlineLevel="1" x14ac:dyDescent="0.25">
      <c r="A3560" s="4" t="s">
        <v>1104</v>
      </c>
      <c r="B3560" s="4" t="s">
        <v>797</v>
      </c>
      <c r="C3560" s="4" t="s">
        <v>5054</v>
      </c>
      <c r="D3560" s="32" t="s">
        <v>5225</v>
      </c>
      <c r="E3560" s="32" t="s">
        <v>5226</v>
      </c>
      <c r="F3560" s="11" t="s">
        <v>710</v>
      </c>
      <c r="G3560" s="35">
        <v>5133666</v>
      </c>
      <c r="H3560" s="35" t="s">
        <v>4751</v>
      </c>
      <c r="I3560" s="4"/>
      <c r="J3560" s="4"/>
      <c r="K3560" s="4"/>
      <c r="L3560" s="4"/>
      <c r="M3560" s="33"/>
      <c r="N3560" s="38"/>
      <c r="O3560" s="33"/>
      <c r="P3560" s="244">
        <f t="shared" si="280"/>
        <v>0</v>
      </c>
      <c r="Q3560" s="25"/>
      <c r="R3560" s="25"/>
      <c r="S3560" s="25"/>
      <c r="T3560" s="109"/>
      <c r="U3560" s="25"/>
      <c r="V3560" s="25"/>
      <c r="W3560" s="25"/>
      <c r="X3560" s="25">
        <v>0</v>
      </c>
      <c r="Y3560" s="25"/>
      <c r="Z3560" s="25">
        <v>0</v>
      </c>
      <c r="AA3560" s="109"/>
      <c r="AB3560" s="25">
        <v>0</v>
      </c>
      <c r="AC3560" s="25">
        <v>0</v>
      </c>
      <c r="AD3560" s="25">
        <v>0</v>
      </c>
      <c r="AE3560" s="25">
        <v>0</v>
      </c>
      <c r="AF3560" s="25">
        <v>0</v>
      </c>
      <c r="AG3560" s="25">
        <v>0</v>
      </c>
      <c r="AH3560" s="109"/>
      <c r="AI3560" s="25">
        <v>0</v>
      </c>
      <c r="AJ3560" s="25">
        <v>0</v>
      </c>
      <c r="AK3560" s="123">
        <v>0</v>
      </c>
      <c r="AL3560" s="25">
        <v>0</v>
      </c>
      <c r="AM3560" s="25">
        <v>0</v>
      </c>
      <c r="AN3560" s="25">
        <v>0</v>
      </c>
      <c r="AO3560" s="109"/>
      <c r="AP3560" s="25">
        <v>0</v>
      </c>
      <c r="AQ3560" s="25">
        <v>0</v>
      </c>
      <c r="AR3560" s="25">
        <v>0</v>
      </c>
      <c r="AS3560" s="25">
        <v>0</v>
      </c>
      <c r="AT3560" s="25">
        <v>0</v>
      </c>
      <c r="AU3560" s="25">
        <v>0</v>
      </c>
      <c r="AW3560" t="str">
        <f t="shared" si="281"/>
        <v>Lê Thu Huyền</v>
      </c>
      <c r="AX3560" s="27" t="str">
        <f t="shared" si="282"/>
        <v>Đặng Thị Dung</v>
      </c>
      <c r="AY3560" s="4" t="str">
        <f t="shared" si="283"/>
        <v>VIN+</v>
      </c>
    </row>
    <row r="3561" spans="1:51" outlineLevel="1" x14ac:dyDescent="0.25">
      <c r="A3561" s="4" t="s">
        <v>1104</v>
      </c>
      <c r="B3561" s="4" t="s">
        <v>797</v>
      </c>
      <c r="C3561" s="4" t="s">
        <v>5054</v>
      </c>
      <c r="D3561" s="32" t="s">
        <v>5225</v>
      </c>
      <c r="E3561" s="32" t="s">
        <v>5226</v>
      </c>
      <c r="F3561" s="11" t="s">
        <v>710</v>
      </c>
      <c r="G3561" s="35">
        <v>5338614</v>
      </c>
      <c r="H3561" s="35" t="s">
        <v>4752</v>
      </c>
      <c r="I3561" s="4"/>
      <c r="J3561" s="4"/>
      <c r="K3561" s="4"/>
      <c r="L3561" s="4"/>
      <c r="M3561" s="33"/>
      <c r="N3561" s="38"/>
      <c r="O3561" s="33"/>
      <c r="P3561" s="244">
        <f t="shared" si="280"/>
        <v>0</v>
      </c>
      <c r="Q3561" s="25"/>
      <c r="R3561" s="25"/>
      <c r="S3561" s="25"/>
      <c r="T3561" s="109"/>
      <c r="U3561" s="25"/>
      <c r="V3561" s="25"/>
      <c r="W3561" s="25"/>
      <c r="X3561" s="25">
        <v>0</v>
      </c>
      <c r="Y3561" s="25"/>
      <c r="Z3561" s="25">
        <v>0</v>
      </c>
      <c r="AA3561" s="109"/>
      <c r="AB3561" s="25">
        <v>0</v>
      </c>
      <c r="AC3561" s="25">
        <v>0</v>
      </c>
      <c r="AD3561" s="25">
        <v>0</v>
      </c>
      <c r="AE3561" s="25">
        <v>0</v>
      </c>
      <c r="AF3561" s="25">
        <v>0</v>
      </c>
      <c r="AG3561" s="25">
        <v>0</v>
      </c>
      <c r="AH3561" s="109"/>
      <c r="AI3561" s="25">
        <v>0</v>
      </c>
      <c r="AJ3561" s="25">
        <v>0</v>
      </c>
      <c r="AK3561" s="123">
        <v>0</v>
      </c>
      <c r="AL3561" s="25">
        <v>0</v>
      </c>
      <c r="AM3561" s="25">
        <v>0</v>
      </c>
      <c r="AN3561" s="25">
        <v>0</v>
      </c>
      <c r="AO3561" s="109"/>
      <c r="AP3561" s="25">
        <v>0</v>
      </c>
      <c r="AQ3561" s="25">
        <v>0</v>
      </c>
      <c r="AR3561" s="25">
        <v>0</v>
      </c>
      <c r="AS3561" s="25">
        <v>0</v>
      </c>
      <c r="AT3561" s="25">
        <v>0</v>
      </c>
      <c r="AU3561" s="25">
        <v>0</v>
      </c>
      <c r="AW3561" t="str">
        <f t="shared" si="281"/>
        <v>Lê Thu Huyền</v>
      </c>
      <c r="AX3561" s="27" t="str">
        <f t="shared" si="282"/>
        <v>Đặng Thị Dung</v>
      </c>
      <c r="AY3561" s="4" t="str">
        <f t="shared" si="283"/>
        <v>VIN+</v>
      </c>
    </row>
    <row r="3562" spans="1:51" outlineLevel="1" x14ac:dyDescent="0.25">
      <c r="A3562" s="4" t="s">
        <v>1104</v>
      </c>
      <c r="B3562" s="4" t="s">
        <v>797</v>
      </c>
      <c r="C3562" s="4" t="s">
        <v>5054</v>
      </c>
      <c r="D3562" s="32" t="s">
        <v>5225</v>
      </c>
      <c r="E3562" s="32" t="s">
        <v>5226</v>
      </c>
      <c r="F3562" s="11" t="s">
        <v>710</v>
      </c>
      <c r="G3562" s="35">
        <v>5130344</v>
      </c>
      <c r="H3562" s="35" t="s">
        <v>4753</v>
      </c>
      <c r="I3562" s="4"/>
      <c r="J3562" s="4"/>
      <c r="K3562" s="4"/>
      <c r="L3562" s="4"/>
      <c r="M3562" s="33"/>
      <c r="N3562" s="38"/>
      <c r="O3562" s="33"/>
      <c r="P3562" s="244">
        <f t="shared" si="280"/>
        <v>359.05700000000002</v>
      </c>
      <c r="Q3562" s="25"/>
      <c r="R3562" s="25"/>
      <c r="S3562" s="25"/>
      <c r="T3562" s="109"/>
      <c r="U3562" s="25"/>
      <c r="V3562" s="25"/>
      <c r="W3562" s="25"/>
      <c r="X3562" s="25">
        <v>0</v>
      </c>
      <c r="Y3562" s="25"/>
      <c r="Z3562" s="25">
        <v>0</v>
      </c>
      <c r="AA3562" s="109"/>
      <c r="AB3562" s="25">
        <v>0</v>
      </c>
      <c r="AC3562" s="25">
        <v>0</v>
      </c>
      <c r="AD3562" s="25">
        <v>0</v>
      </c>
      <c r="AE3562" s="25">
        <v>0</v>
      </c>
      <c r="AF3562" s="25">
        <v>359.05700000000002</v>
      </c>
      <c r="AG3562" s="25">
        <v>0</v>
      </c>
      <c r="AH3562" s="109"/>
      <c r="AI3562" s="25">
        <v>0</v>
      </c>
      <c r="AJ3562" s="25">
        <v>0</v>
      </c>
      <c r="AK3562" s="123">
        <v>0</v>
      </c>
      <c r="AL3562" s="25">
        <v>0</v>
      </c>
      <c r="AM3562" s="25">
        <v>0</v>
      </c>
      <c r="AN3562" s="25">
        <v>0</v>
      </c>
      <c r="AO3562" s="109"/>
      <c r="AP3562" s="25">
        <v>0</v>
      </c>
      <c r="AQ3562" s="25">
        <v>0</v>
      </c>
      <c r="AR3562" s="25">
        <v>0</v>
      </c>
      <c r="AS3562" s="25">
        <v>0</v>
      </c>
      <c r="AT3562" s="25">
        <v>0</v>
      </c>
      <c r="AU3562" s="25">
        <v>0</v>
      </c>
      <c r="AW3562" t="str">
        <f t="shared" si="281"/>
        <v>Lê Thu Huyền</v>
      </c>
      <c r="AX3562" s="27" t="str">
        <f t="shared" si="282"/>
        <v>Đặng Thị Dung</v>
      </c>
      <c r="AY3562" s="4" t="str">
        <f t="shared" si="283"/>
        <v>VIN+</v>
      </c>
    </row>
    <row r="3563" spans="1:51" outlineLevel="1" x14ac:dyDescent="0.25">
      <c r="A3563" s="4" t="s">
        <v>1104</v>
      </c>
      <c r="B3563" s="4" t="s">
        <v>797</v>
      </c>
      <c r="C3563" s="4" t="s">
        <v>5054</v>
      </c>
      <c r="D3563" s="32" t="s">
        <v>5225</v>
      </c>
      <c r="E3563" s="32" t="s">
        <v>5226</v>
      </c>
      <c r="F3563" s="11" t="s">
        <v>710</v>
      </c>
      <c r="G3563" s="35">
        <v>5292495</v>
      </c>
      <c r="H3563" s="35" t="s">
        <v>4754</v>
      </c>
      <c r="I3563" s="4"/>
      <c r="J3563" s="4"/>
      <c r="K3563" s="4"/>
      <c r="L3563" s="4"/>
      <c r="M3563" s="33"/>
      <c r="N3563" s="38"/>
      <c r="O3563" s="33"/>
      <c r="P3563" s="244">
        <f t="shared" si="280"/>
        <v>1074.4490000000001</v>
      </c>
      <c r="Q3563" s="25"/>
      <c r="R3563" s="25"/>
      <c r="S3563" s="25"/>
      <c r="T3563" s="109"/>
      <c r="U3563" s="25"/>
      <c r="V3563" s="25"/>
      <c r="W3563" s="25"/>
      <c r="X3563" s="25">
        <v>0</v>
      </c>
      <c r="Y3563" s="25"/>
      <c r="Z3563" s="25">
        <v>0</v>
      </c>
      <c r="AA3563" s="109"/>
      <c r="AB3563" s="25">
        <v>0</v>
      </c>
      <c r="AC3563" s="25">
        <v>0</v>
      </c>
      <c r="AD3563" s="25">
        <v>0</v>
      </c>
      <c r="AE3563" s="25">
        <v>1074.4490000000001</v>
      </c>
      <c r="AF3563" s="25">
        <v>0</v>
      </c>
      <c r="AG3563" s="25">
        <v>0</v>
      </c>
      <c r="AH3563" s="109"/>
      <c r="AI3563" s="25">
        <v>0</v>
      </c>
      <c r="AJ3563" s="25">
        <v>0</v>
      </c>
      <c r="AK3563" s="123">
        <v>0</v>
      </c>
      <c r="AL3563" s="25">
        <v>0</v>
      </c>
      <c r="AM3563" s="25">
        <v>0</v>
      </c>
      <c r="AN3563" s="25">
        <v>0</v>
      </c>
      <c r="AO3563" s="109"/>
      <c r="AP3563" s="25">
        <v>0</v>
      </c>
      <c r="AQ3563" s="25">
        <v>0</v>
      </c>
      <c r="AR3563" s="25">
        <v>0</v>
      </c>
      <c r="AS3563" s="25">
        <v>0</v>
      </c>
      <c r="AT3563" s="25">
        <v>0</v>
      </c>
      <c r="AU3563" s="25">
        <v>0</v>
      </c>
      <c r="AW3563" t="str">
        <f t="shared" si="281"/>
        <v>Lê Thu Huyền</v>
      </c>
      <c r="AX3563" s="27" t="str">
        <f t="shared" si="282"/>
        <v>Đặng Thị Dung</v>
      </c>
      <c r="AY3563" s="4" t="str">
        <f t="shared" si="283"/>
        <v>VIN+</v>
      </c>
    </row>
    <row r="3564" spans="1:51" outlineLevel="1" x14ac:dyDescent="0.25">
      <c r="A3564" s="4" t="s">
        <v>1104</v>
      </c>
      <c r="B3564" s="4" t="s">
        <v>797</v>
      </c>
      <c r="C3564" s="4" t="s">
        <v>5054</v>
      </c>
      <c r="D3564" s="32" t="s">
        <v>5225</v>
      </c>
      <c r="E3564" s="32" t="s">
        <v>5226</v>
      </c>
      <c r="F3564" s="11" t="s">
        <v>710</v>
      </c>
      <c r="G3564" s="35">
        <v>5300794</v>
      </c>
      <c r="H3564" s="35" t="s">
        <v>4755</v>
      </c>
      <c r="I3564" s="4"/>
      <c r="J3564" s="4"/>
      <c r="K3564" s="4"/>
      <c r="L3564" s="4"/>
      <c r="M3564" s="33"/>
      <c r="N3564" s="38"/>
      <c r="O3564" s="33"/>
      <c r="P3564" s="244">
        <f t="shared" si="280"/>
        <v>835.98500000000001</v>
      </c>
      <c r="Q3564" s="25"/>
      <c r="R3564" s="25"/>
      <c r="S3564" s="25"/>
      <c r="T3564" s="109"/>
      <c r="U3564" s="25"/>
      <c r="V3564" s="25"/>
      <c r="W3564" s="25"/>
      <c r="X3564" s="25">
        <v>0</v>
      </c>
      <c r="Y3564" s="25"/>
      <c r="Z3564" s="25">
        <v>0</v>
      </c>
      <c r="AA3564" s="109"/>
      <c r="AB3564" s="25">
        <v>0</v>
      </c>
      <c r="AC3564" s="25">
        <v>0</v>
      </c>
      <c r="AD3564" s="25">
        <v>0</v>
      </c>
      <c r="AE3564" s="25">
        <v>835.98500000000001</v>
      </c>
      <c r="AF3564" s="25">
        <v>0</v>
      </c>
      <c r="AG3564" s="25">
        <v>0</v>
      </c>
      <c r="AH3564" s="109"/>
      <c r="AI3564" s="25">
        <v>0</v>
      </c>
      <c r="AJ3564" s="25">
        <v>0</v>
      </c>
      <c r="AK3564" s="123">
        <v>0</v>
      </c>
      <c r="AL3564" s="25">
        <v>0</v>
      </c>
      <c r="AM3564" s="25">
        <v>0</v>
      </c>
      <c r="AN3564" s="25">
        <v>0</v>
      </c>
      <c r="AO3564" s="109"/>
      <c r="AP3564" s="25">
        <v>0</v>
      </c>
      <c r="AQ3564" s="25">
        <v>0</v>
      </c>
      <c r="AR3564" s="25">
        <v>0</v>
      </c>
      <c r="AS3564" s="25">
        <v>0</v>
      </c>
      <c r="AT3564" s="25">
        <v>0</v>
      </c>
      <c r="AU3564" s="25">
        <v>0</v>
      </c>
      <c r="AW3564" t="str">
        <f t="shared" si="281"/>
        <v>Lê Thu Huyền</v>
      </c>
      <c r="AX3564" s="27" t="str">
        <f t="shared" si="282"/>
        <v>Đặng Thị Dung</v>
      </c>
      <c r="AY3564" s="4" t="str">
        <f t="shared" si="283"/>
        <v>VIN+</v>
      </c>
    </row>
    <row r="3565" spans="1:51" outlineLevel="1" x14ac:dyDescent="0.25">
      <c r="A3565" s="4" t="s">
        <v>1104</v>
      </c>
      <c r="B3565" s="4" t="s">
        <v>797</v>
      </c>
      <c r="C3565" s="4" t="s">
        <v>5054</v>
      </c>
      <c r="D3565" s="32" t="s">
        <v>5225</v>
      </c>
      <c r="E3565" s="32" t="s">
        <v>5226</v>
      </c>
      <c r="F3565" s="11" t="s">
        <v>710</v>
      </c>
      <c r="G3565" s="35">
        <v>5333934</v>
      </c>
      <c r="H3565" s="35" t="s">
        <v>4756</v>
      </c>
      <c r="I3565" s="4"/>
      <c r="J3565" s="4"/>
      <c r="K3565" s="4"/>
      <c r="L3565" s="4"/>
      <c r="M3565" s="33"/>
      <c r="N3565" s="38"/>
      <c r="O3565" s="33"/>
      <c r="P3565" s="244">
        <f t="shared" si="280"/>
        <v>482.34500000000003</v>
      </c>
      <c r="Q3565" s="25"/>
      <c r="R3565" s="25"/>
      <c r="S3565" s="25"/>
      <c r="T3565" s="109"/>
      <c r="U3565" s="25"/>
      <c r="V3565" s="25"/>
      <c r="W3565" s="25"/>
      <c r="X3565" s="25">
        <v>0</v>
      </c>
      <c r="Y3565" s="25"/>
      <c r="Z3565" s="25">
        <v>0</v>
      </c>
      <c r="AA3565" s="109"/>
      <c r="AB3565" s="25">
        <v>0</v>
      </c>
      <c r="AC3565" s="25">
        <v>0</v>
      </c>
      <c r="AD3565" s="25">
        <v>0</v>
      </c>
      <c r="AE3565" s="25">
        <v>0</v>
      </c>
      <c r="AF3565" s="25">
        <v>0</v>
      </c>
      <c r="AG3565" s="25">
        <v>0</v>
      </c>
      <c r="AH3565" s="109"/>
      <c r="AI3565" s="25">
        <v>0</v>
      </c>
      <c r="AJ3565" s="25">
        <v>0</v>
      </c>
      <c r="AK3565" s="123">
        <v>0</v>
      </c>
      <c r="AL3565" s="25">
        <v>0</v>
      </c>
      <c r="AM3565" s="25">
        <v>0</v>
      </c>
      <c r="AN3565" s="25">
        <v>0</v>
      </c>
      <c r="AO3565" s="109"/>
      <c r="AP3565" s="25">
        <v>238.464</v>
      </c>
      <c r="AQ3565" s="25">
        <v>0</v>
      </c>
      <c r="AR3565" s="25">
        <v>243.881</v>
      </c>
      <c r="AS3565" s="25">
        <v>0</v>
      </c>
      <c r="AT3565" s="25">
        <v>0</v>
      </c>
      <c r="AU3565" s="25">
        <v>0</v>
      </c>
      <c r="AW3565" t="str">
        <f t="shared" si="281"/>
        <v>Lê Thu Huyền</v>
      </c>
      <c r="AX3565" s="27" t="str">
        <f t="shared" si="282"/>
        <v>Đặng Thị Dung</v>
      </c>
      <c r="AY3565" s="4" t="str">
        <f t="shared" si="283"/>
        <v>VIN+</v>
      </c>
    </row>
    <row r="3566" spans="1:51" outlineLevel="1" x14ac:dyDescent="0.25">
      <c r="A3566" s="4" t="s">
        <v>1104</v>
      </c>
      <c r="B3566" s="4" t="s">
        <v>797</v>
      </c>
      <c r="C3566" s="4" t="s">
        <v>5054</v>
      </c>
      <c r="D3566" s="32" t="s">
        <v>5225</v>
      </c>
      <c r="E3566" s="32" t="s">
        <v>5226</v>
      </c>
      <c r="F3566" s="11" t="s">
        <v>710</v>
      </c>
      <c r="G3566" s="35">
        <v>5139608</v>
      </c>
      <c r="H3566" s="35" t="s">
        <v>4757</v>
      </c>
      <c r="I3566" s="4"/>
      <c r="J3566" s="4"/>
      <c r="K3566" s="4"/>
      <c r="L3566" s="4"/>
      <c r="M3566" s="33"/>
      <c r="N3566" s="38"/>
      <c r="O3566" s="33"/>
      <c r="P3566" s="244">
        <f t="shared" si="280"/>
        <v>1497.567</v>
      </c>
      <c r="Q3566" s="25"/>
      <c r="R3566" s="25"/>
      <c r="S3566" s="25"/>
      <c r="T3566" s="109"/>
      <c r="U3566" s="25"/>
      <c r="V3566" s="25"/>
      <c r="W3566" s="25"/>
      <c r="X3566" s="25">
        <v>0</v>
      </c>
      <c r="Y3566" s="25"/>
      <c r="Z3566" s="25">
        <v>0</v>
      </c>
      <c r="AA3566" s="109"/>
      <c r="AB3566" s="25">
        <v>0</v>
      </c>
      <c r="AC3566" s="25">
        <v>0</v>
      </c>
      <c r="AD3566" s="25">
        <v>0</v>
      </c>
      <c r="AE3566" s="25">
        <v>715.39200000000005</v>
      </c>
      <c r="AF3566" s="25">
        <v>0</v>
      </c>
      <c r="AG3566" s="25">
        <v>0</v>
      </c>
      <c r="AH3566" s="109"/>
      <c r="AI3566" s="25">
        <v>782.17499999999995</v>
      </c>
      <c r="AJ3566" s="25">
        <v>0</v>
      </c>
      <c r="AK3566" s="123">
        <v>0</v>
      </c>
      <c r="AL3566" s="25">
        <v>0</v>
      </c>
      <c r="AM3566" s="25">
        <v>0</v>
      </c>
      <c r="AN3566" s="25">
        <v>0</v>
      </c>
      <c r="AO3566" s="109"/>
      <c r="AP3566" s="25">
        <v>0</v>
      </c>
      <c r="AQ3566" s="25">
        <v>0</v>
      </c>
      <c r="AR3566" s="25">
        <v>0</v>
      </c>
      <c r="AS3566" s="25">
        <v>0</v>
      </c>
      <c r="AT3566" s="25">
        <v>0</v>
      </c>
      <c r="AU3566" s="25">
        <v>0</v>
      </c>
      <c r="AW3566" t="str">
        <f t="shared" si="281"/>
        <v>Lê Thu Huyền</v>
      </c>
      <c r="AX3566" s="27" t="str">
        <f t="shared" si="282"/>
        <v>Đặng Thị Dung</v>
      </c>
      <c r="AY3566" s="4" t="str">
        <f t="shared" si="283"/>
        <v>VIN+</v>
      </c>
    </row>
    <row r="3567" spans="1:51" outlineLevel="1" x14ac:dyDescent="0.25">
      <c r="A3567" s="4" t="s">
        <v>1104</v>
      </c>
      <c r="B3567" s="4" t="s">
        <v>797</v>
      </c>
      <c r="C3567" s="4" t="s">
        <v>5054</v>
      </c>
      <c r="D3567" s="32" t="s">
        <v>5225</v>
      </c>
      <c r="E3567" s="32" t="s">
        <v>5226</v>
      </c>
      <c r="F3567" s="11" t="s">
        <v>710</v>
      </c>
      <c r="G3567" s="35">
        <v>5300116</v>
      </c>
      <c r="H3567" s="35" t="s">
        <v>4758</v>
      </c>
      <c r="I3567" s="4"/>
      <c r="J3567" s="4"/>
      <c r="K3567" s="4"/>
      <c r="L3567" s="4"/>
      <c r="M3567" s="33"/>
      <c r="N3567" s="38"/>
      <c r="O3567" s="33"/>
      <c r="P3567" s="244">
        <f t="shared" si="280"/>
        <v>597.52099999999996</v>
      </c>
      <c r="Q3567" s="25"/>
      <c r="R3567" s="25"/>
      <c r="S3567" s="25"/>
      <c r="T3567" s="109"/>
      <c r="U3567" s="25"/>
      <c r="V3567" s="25"/>
      <c r="W3567" s="25"/>
      <c r="X3567" s="25">
        <v>0</v>
      </c>
      <c r="Y3567" s="25"/>
      <c r="Z3567" s="25">
        <v>0</v>
      </c>
      <c r="AA3567" s="109"/>
      <c r="AB3567" s="25">
        <v>0</v>
      </c>
      <c r="AC3567" s="25">
        <v>0</v>
      </c>
      <c r="AD3567" s="25">
        <v>0</v>
      </c>
      <c r="AE3567" s="25">
        <v>238.464</v>
      </c>
      <c r="AF3567" s="25">
        <v>0</v>
      </c>
      <c r="AG3567" s="25">
        <v>0</v>
      </c>
      <c r="AH3567" s="109"/>
      <c r="AI3567" s="25">
        <v>0</v>
      </c>
      <c r="AJ3567" s="25">
        <v>0</v>
      </c>
      <c r="AK3567" s="123">
        <v>0</v>
      </c>
      <c r="AL3567" s="25">
        <v>0</v>
      </c>
      <c r="AM3567" s="25">
        <v>359.05700000000002</v>
      </c>
      <c r="AN3567" s="25">
        <v>0</v>
      </c>
      <c r="AO3567" s="109"/>
      <c r="AP3567" s="25">
        <v>0</v>
      </c>
      <c r="AQ3567" s="25">
        <v>0</v>
      </c>
      <c r="AR3567" s="25">
        <v>0</v>
      </c>
      <c r="AS3567" s="25">
        <v>0</v>
      </c>
      <c r="AT3567" s="25">
        <v>0</v>
      </c>
      <c r="AU3567" s="25">
        <v>0</v>
      </c>
      <c r="AW3567" t="str">
        <f t="shared" si="281"/>
        <v>Lê Thu Huyền</v>
      </c>
      <c r="AX3567" s="27" t="str">
        <f t="shared" si="282"/>
        <v>Đặng Thị Dung</v>
      </c>
      <c r="AY3567" s="4" t="str">
        <f t="shared" si="283"/>
        <v>VIN+</v>
      </c>
    </row>
    <row r="3568" spans="1:51" outlineLevel="1" x14ac:dyDescent="0.25">
      <c r="A3568" s="4" t="s">
        <v>1104</v>
      </c>
      <c r="B3568" s="4" t="s">
        <v>797</v>
      </c>
      <c r="C3568" s="4" t="s">
        <v>5054</v>
      </c>
      <c r="D3568" s="32" t="s">
        <v>5225</v>
      </c>
      <c r="E3568" s="32" t="s">
        <v>5226</v>
      </c>
      <c r="F3568" s="11" t="s">
        <v>710</v>
      </c>
      <c r="G3568" s="35">
        <v>5291586</v>
      </c>
      <c r="H3568" s="35" t="s">
        <v>4759</v>
      </c>
      <c r="I3568" s="4"/>
      <c r="J3568" s="4"/>
      <c r="K3568" s="4"/>
      <c r="L3568" s="4"/>
      <c r="M3568" s="33"/>
      <c r="N3568" s="38"/>
      <c r="O3568" s="33"/>
      <c r="P3568" s="244">
        <f t="shared" si="280"/>
        <v>1975.299</v>
      </c>
      <c r="Q3568" s="25"/>
      <c r="R3568" s="25"/>
      <c r="S3568" s="25"/>
      <c r="T3568" s="109"/>
      <c r="U3568" s="25"/>
      <c r="V3568" s="25"/>
      <c r="W3568" s="25"/>
      <c r="X3568" s="25">
        <v>0</v>
      </c>
      <c r="Y3568" s="25"/>
      <c r="Z3568" s="25">
        <v>0</v>
      </c>
      <c r="AA3568" s="109"/>
      <c r="AB3568" s="25">
        <v>0</v>
      </c>
      <c r="AC3568" s="25">
        <v>0</v>
      </c>
      <c r="AD3568" s="25">
        <v>0</v>
      </c>
      <c r="AE3568" s="25">
        <v>1195.0419999999999</v>
      </c>
      <c r="AF3568" s="25">
        <v>0</v>
      </c>
      <c r="AG3568" s="25">
        <v>0</v>
      </c>
      <c r="AH3568" s="109"/>
      <c r="AI3568" s="25">
        <v>0</v>
      </c>
      <c r="AJ3568" s="25">
        <v>0</v>
      </c>
      <c r="AK3568" s="123">
        <v>0</v>
      </c>
      <c r="AL3568" s="25">
        <v>0</v>
      </c>
      <c r="AM3568" s="25">
        <v>0</v>
      </c>
      <c r="AN3568" s="25">
        <v>0</v>
      </c>
      <c r="AO3568" s="109"/>
      <c r="AP3568" s="25">
        <v>0</v>
      </c>
      <c r="AQ3568" s="25">
        <v>0</v>
      </c>
      <c r="AR3568" s="25">
        <v>0</v>
      </c>
      <c r="AS3568" s="25">
        <v>780.25699999999995</v>
      </c>
      <c r="AT3568" s="25">
        <v>0</v>
      </c>
      <c r="AU3568" s="25">
        <v>0</v>
      </c>
      <c r="AW3568" t="str">
        <f t="shared" si="281"/>
        <v>Lê Thu Huyền</v>
      </c>
      <c r="AX3568" s="27" t="str">
        <f t="shared" si="282"/>
        <v>Đặng Thị Dung</v>
      </c>
      <c r="AY3568" s="4" t="str">
        <f t="shared" si="283"/>
        <v>VIN+</v>
      </c>
    </row>
    <row r="3569" spans="1:51" outlineLevel="1" x14ac:dyDescent="0.25">
      <c r="A3569" s="4" t="s">
        <v>1104</v>
      </c>
      <c r="B3569" s="4" t="s">
        <v>797</v>
      </c>
      <c r="C3569" s="4" t="s">
        <v>5054</v>
      </c>
      <c r="D3569" s="32" t="s">
        <v>5225</v>
      </c>
      <c r="E3569" s="32" t="s">
        <v>5226</v>
      </c>
      <c r="F3569" s="11" t="s">
        <v>710</v>
      </c>
      <c r="G3569" s="35">
        <v>5290978</v>
      </c>
      <c r="H3569" s="35" t="s">
        <v>4760</v>
      </c>
      <c r="I3569" s="4"/>
      <c r="J3569" s="4"/>
      <c r="K3569" s="4"/>
      <c r="L3569" s="4"/>
      <c r="M3569" s="33"/>
      <c r="N3569" s="38"/>
      <c r="O3569" s="33"/>
      <c r="P3569" s="244">
        <f t="shared" si="280"/>
        <v>238.464</v>
      </c>
      <c r="Q3569" s="25"/>
      <c r="R3569" s="25"/>
      <c r="S3569" s="25"/>
      <c r="T3569" s="109"/>
      <c r="U3569" s="25"/>
      <c r="V3569" s="25"/>
      <c r="W3569" s="25"/>
      <c r="X3569" s="25">
        <v>0</v>
      </c>
      <c r="Y3569" s="25"/>
      <c r="Z3569" s="25">
        <v>0</v>
      </c>
      <c r="AA3569" s="109"/>
      <c r="AB3569" s="25">
        <v>0</v>
      </c>
      <c r="AC3569" s="25">
        <v>0</v>
      </c>
      <c r="AD3569" s="25">
        <v>0</v>
      </c>
      <c r="AE3569" s="25">
        <v>238.464</v>
      </c>
      <c r="AF3569" s="25">
        <v>0</v>
      </c>
      <c r="AG3569" s="25">
        <v>0</v>
      </c>
      <c r="AH3569" s="109"/>
      <c r="AI3569" s="25">
        <v>0</v>
      </c>
      <c r="AJ3569" s="25">
        <v>0</v>
      </c>
      <c r="AK3569" s="123">
        <v>0</v>
      </c>
      <c r="AL3569" s="25">
        <v>0</v>
      </c>
      <c r="AM3569" s="25">
        <v>0</v>
      </c>
      <c r="AN3569" s="25">
        <v>0</v>
      </c>
      <c r="AO3569" s="109"/>
      <c r="AP3569" s="25">
        <v>0</v>
      </c>
      <c r="AQ3569" s="25">
        <v>0</v>
      </c>
      <c r="AR3569" s="25">
        <v>0</v>
      </c>
      <c r="AS3569" s="25">
        <v>0</v>
      </c>
      <c r="AT3569" s="25">
        <v>0</v>
      </c>
      <c r="AU3569" s="25">
        <v>0</v>
      </c>
      <c r="AW3569" t="str">
        <f t="shared" si="281"/>
        <v>Lê Thu Huyền</v>
      </c>
      <c r="AX3569" s="27" t="str">
        <f t="shared" si="282"/>
        <v>Đặng Thị Dung</v>
      </c>
      <c r="AY3569" s="4" t="str">
        <f t="shared" si="283"/>
        <v>VIN+</v>
      </c>
    </row>
    <row r="3570" spans="1:51" outlineLevel="1" x14ac:dyDescent="0.25">
      <c r="A3570" s="4" t="s">
        <v>1104</v>
      </c>
      <c r="B3570" s="4" t="s">
        <v>797</v>
      </c>
      <c r="C3570" s="4" t="s">
        <v>5054</v>
      </c>
      <c r="D3570" s="32" t="s">
        <v>5225</v>
      </c>
      <c r="E3570" s="32" t="s">
        <v>5226</v>
      </c>
      <c r="F3570" s="11" t="s">
        <v>710</v>
      </c>
      <c r="G3570" s="35">
        <v>5293719</v>
      </c>
      <c r="H3570" s="35" t="s">
        <v>4761</v>
      </c>
      <c r="I3570" s="4"/>
      <c r="J3570" s="4"/>
      <c r="K3570" s="4"/>
      <c r="L3570" s="4"/>
      <c r="M3570" s="33"/>
      <c r="N3570" s="38"/>
      <c r="O3570" s="33"/>
      <c r="P3570" s="244">
        <f t="shared" si="280"/>
        <v>0</v>
      </c>
      <c r="Q3570" s="25"/>
      <c r="R3570" s="25"/>
      <c r="S3570" s="25"/>
      <c r="T3570" s="109"/>
      <c r="U3570" s="25"/>
      <c r="V3570" s="25"/>
      <c r="W3570" s="25"/>
      <c r="X3570" s="25">
        <v>0</v>
      </c>
      <c r="Y3570" s="25"/>
      <c r="Z3570" s="25">
        <v>0</v>
      </c>
      <c r="AA3570" s="109"/>
      <c r="AB3570" s="25">
        <v>0</v>
      </c>
      <c r="AC3570" s="25">
        <v>0</v>
      </c>
      <c r="AD3570" s="25">
        <v>0</v>
      </c>
      <c r="AE3570" s="25">
        <v>0</v>
      </c>
      <c r="AF3570" s="25">
        <v>0</v>
      </c>
      <c r="AG3570" s="25">
        <v>0</v>
      </c>
      <c r="AH3570" s="109"/>
      <c r="AI3570" s="25">
        <v>0</v>
      </c>
      <c r="AJ3570" s="25">
        <v>0</v>
      </c>
      <c r="AK3570" s="123">
        <v>0</v>
      </c>
      <c r="AL3570" s="25">
        <v>0</v>
      </c>
      <c r="AM3570" s="25">
        <v>0</v>
      </c>
      <c r="AN3570" s="25">
        <v>0</v>
      </c>
      <c r="AO3570" s="109"/>
      <c r="AP3570" s="25">
        <v>0</v>
      </c>
      <c r="AQ3570" s="25">
        <v>0</v>
      </c>
      <c r="AR3570" s="25">
        <v>0</v>
      </c>
      <c r="AS3570" s="25">
        <v>0</v>
      </c>
      <c r="AT3570" s="25">
        <v>0</v>
      </c>
      <c r="AU3570" s="25">
        <v>0</v>
      </c>
      <c r="AW3570" t="str">
        <f t="shared" si="281"/>
        <v>Lê Thu Huyền</v>
      </c>
      <c r="AX3570" s="27" t="str">
        <f t="shared" si="282"/>
        <v>Đặng Thị Dung</v>
      </c>
      <c r="AY3570" s="4" t="str">
        <f t="shared" si="283"/>
        <v>VIN+</v>
      </c>
    </row>
    <row r="3571" spans="1:51" outlineLevel="1" x14ac:dyDescent="0.25">
      <c r="A3571" s="4" t="s">
        <v>1104</v>
      </c>
      <c r="B3571" s="4" t="s">
        <v>797</v>
      </c>
      <c r="C3571" s="4" t="s">
        <v>5054</v>
      </c>
      <c r="D3571" s="32" t="s">
        <v>5225</v>
      </c>
      <c r="E3571" s="32" t="s">
        <v>5226</v>
      </c>
      <c r="F3571" s="11" t="s">
        <v>710</v>
      </c>
      <c r="G3571" s="35">
        <v>5276549</v>
      </c>
      <c r="H3571" s="35" t="s">
        <v>4762</v>
      </c>
      <c r="I3571" s="4"/>
      <c r="J3571" s="4"/>
      <c r="K3571" s="4"/>
      <c r="L3571" s="4"/>
      <c r="M3571" s="33"/>
      <c r="N3571" s="38"/>
      <c r="O3571" s="33"/>
      <c r="P3571" s="244">
        <f t="shared" si="280"/>
        <v>0</v>
      </c>
      <c r="Q3571" s="25"/>
      <c r="R3571" s="25"/>
      <c r="S3571" s="25"/>
      <c r="T3571" s="109"/>
      <c r="U3571" s="25"/>
      <c r="V3571" s="25"/>
      <c r="W3571" s="25"/>
      <c r="X3571" s="25">
        <v>0</v>
      </c>
      <c r="Y3571" s="25"/>
      <c r="Z3571" s="25">
        <v>0</v>
      </c>
      <c r="AA3571" s="109"/>
      <c r="AB3571" s="25">
        <v>0</v>
      </c>
      <c r="AC3571" s="25">
        <v>0</v>
      </c>
      <c r="AD3571" s="25">
        <v>0</v>
      </c>
      <c r="AE3571" s="25">
        <v>0</v>
      </c>
      <c r="AF3571" s="25">
        <v>0</v>
      </c>
      <c r="AG3571" s="25">
        <v>0</v>
      </c>
      <c r="AH3571" s="109"/>
      <c r="AI3571" s="25">
        <v>0</v>
      </c>
      <c r="AJ3571" s="25">
        <v>0</v>
      </c>
      <c r="AK3571" s="123">
        <v>0</v>
      </c>
      <c r="AL3571" s="25">
        <v>0</v>
      </c>
      <c r="AM3571" s="25">
        <v>0</v>
      </c>
      <c r="AN3571" s="25">
        <v>0</v>
      </c>
      <c r="AO3571" s="109"/>
      <c r="AP3571" s="25">
        <v>0</v>
      </c>
      <c r="AQ3571" s="25">
        <v>0</v>
      </c>
      <c r="AR3571" s="25">
        <v>0</v>
      </c>
      <c r="AS3571" s="25">
        <v>0</v>
      </c>
      <c r="AT3571" s="25">
        <v>0</v>
      </c>
      <c r="AU3571" s="25">
        <v>0</v>
      </c>
      <c r="AW3571" t="str">
        <f t="shared" si="281"/>
        <v>Lê Thu Huyền</v>
      </c>
      <c r="AX3571" s="27" t="str">
        <f t="shared" si="282"/>
        <v>Đặng Thị Dung</v>
      </c>
      <c r="AY3571" s="4" t="str">
        <f t="shared" si="283"/>
        <v>VIN+</v>
      </c>
    </row>
    <row r="3572" spans="1:51" outlineLevel="1" x14ac:dyDescent="0.25">
      <c r="A3572" s="4" t="s">
        <v>1104</v>
      </c>
      <c r="B3572" s="4" t="s">
        <v>797</v>
      </c>
      <c r="C3572" s="4" t="s">
        <v>5054</v>
      </c>
      <c r="D3572" s="32" t="s">
        <v>5225</v>
      </c>
      <c r="E3572" s="32" t="s">
        <v>5226</v>
      </c>
      <c r="F3572" s="11" t="s">
        <v>710</v>
      </c>
      <c r="G3572" s="35">
        <v>5298897</v>
      </c>
      <c r="H3572" s="35" t="s">
        <v>4763</v>
      </c>
      <c r="I3572" s="4"/>
      <c r="J3572" s="4"/>
      <c r="K3572" s="4"/>
      <c r="L3572" s="4"/>
      <c r="M3572" s="33"/>
      <c r="N3572" s="38"/>
      <c r="O3572" s="33"/>
      <c r="P3572" s="244">
        <f t="shared" si="280"/>
        <v>597.52099999999996</v>
      </c>
      <c r="Q3572" s="25"/>
      <c r="R3572" s="25"/>
      <c r="S3572" s="25"/>
      <c r="T3572" s="109"/>
      <c r="U3572" s="25"/>
      <c r="V3572" s="25"/>
      <c r="W3572" s="25"/>
      <c r="X3572" s="25">
        <v>0</v>
      </c>
      <c r="Y3572" s="25"/>
      <c r="Z3572" s="25">
        <v>0</v>
      </c>
      <c r="AA3572" s="109"/>
      <c r="AB3572" s="25">
        <v>0</v>
      </c>
      <c r="AC3572" s="25">
        <v>0</v>
      </c>
      <c r="AD3572" s="25">
        <v>0</v>
      </c>
      <c r="AE3572" s="25">
        <v>597.52099999999996</v>
      </c>
      <c r="AF3572" s="25">
        <v>0</v>
      </c>
      <c r="AG3572" s="25">
        <v>0</v>
      </c>
      <c r="AH3572" s="109"/>
      <c r="AI3572" s="25">
        <v>0</v>
      </c>
      <c r="AJ3572" s="25">
        <v>0</v>
      </c>
      <c r="AK3572" s="123">
        <v>0</v>
      </c>
      <c r="AL3572" s="25">
        <v>0</v>
      </c>
      <c r="AM3572" s="25">
        <v>0</v>
      </c>
      <c r="AN3572" s="25">
        <v>0</v>
      </c>
      <c r="AO3572" s="109"/>
      <c r="AP3572" s="25">
        <v>0</v>
      </c>
      <c r="AQ3572" s="25">
        <v>0</v>
      </c>
      <c r="AR3572" s="25">
        <v>0</v>
      </c>
      <c r="AS3572" s="25">
        <v>0</v>
      </c>
      <c r="AT3572" s="25">
        <v>0</v>
      </c>
      <c r="AU3572" s="25">
        <v>0</v>
      </c>
      <c r="AW3572" t="str">
        <f t="shared" si="281"/>
        <v>Lê Thu Huyền</v>
      </c>
      <c r="AX3572" s="27" t="str">
        <f t="shared" si="282"/>
        <v>Đặng Thị Dung</v>
      </c>
      <c r="AY3572" s="4" t="str">
        <f t="shared" si="283"/>
        <v>VIN+</v>
      </c>
    </row>
    <row r="3573" spans="1:51" outlineLevel="1" x14ac:dyDescent="0.25">
      <c r="A3573" s="4" t="s">
        <v>1104</v>
      </c>
      <c r="B3573" s="4" t="s">
        <v>797</v>
      </c>
      <c r="C3573" s="4" t="s">
        <v>5054</v>
      </c>
      <c r="D3573" s="32" t="s">
        <v>5225</v>
      </c>
      <c r="E3573" s="32" t="s">
        <v>5226</v>
      </c>
      <c r="F3573" s="11" t="s">
        <v>710</v>
      </c>
      <c r="G3573" s="35">
        <v>5291230</v>
      </c>
      <c r="H3573" s="35" t="s">
        <v>4764</v>
      </c>
      <c r="I3573" s="4"/>
      <c r="J3573" s="4"/>
      <c r="K3573" s="4"/>
      <c r="L3573" s="4"/>
      <c r="M3573" s="33"/>
      <c r="N3573" s="38"/>
      <c r="O3573" s="33"/>
      <c r="P3573" s="244">
        <f t="shared" si="280"/>
        <v>541.79300000000001</v>
      </c>
      <c r="Q3573" s="25"/>
      <c r="R3573" s="25"/>
      <c r="S3573" s="25"/>
      <c r="T3573" s="109"/>
      <c r="U3573" s="25"/>
      <c r="V3573" s="25"/>
      <c r="W3573" s="25"/>
      <c r="X3573" s="25">
        <v>0</v>
      </c>
      <c r="Y3573" s="25"/>
      <c r="Z3573" s="25">
        <v>0</v>
      </c>
      <c r="AA3573" s="109"/>
      <c r="AB3573" s="25">
        <v>0</v>
      </c>
      <c r="AC3573" s="25">
        <v>0</v>
      </c>
      <c r="AD3573" s="25">
        <v>0</v>
      </c>
      <c r="AE3573" s="25">
        <v>0</v>
      </c>
      <c r="AF3573" s="25">
        <v>0</v>
      </c>
      <c r="AG3573" s="25">
        <v>0</v>
      </c>
      <c r="AH3573" s="109"/>
      <c r="AI3573" s="25">
        <v>0</v>
      </c>
      <c r="AJ3573" s="25">
        <v>0</v>
      </c>
      <c r="AK3573" s="123">
        <v>0</v>
      </c>
      <c r="AL3573" s="25">
        <v>0</v>
      </c>
      <c r="AM3573" s="25">
        <v>0</v>
      </c>
      <c r="AN3573" s="25">
        <v>0</v>
      </c>
      <c r="AO3573" s="109"/>
      <c r="AP3573" s="25">
        <v>0</v>
      </c>
      <c r="AQ3573" s="25">
        <v>0</v>
      </c>
      <c r="AR3573" s="25">
        <v>541.79300000000001</v>
      </c>
      <c r="AS3573" s="25">
        <v>0</v>
      </c>
      <c r="AT3573" s="25">
        <v>0</v>
      </c>
      <c r="AU3573" s="25">
        <v>0</v>
      </c>
      <c r="AW3573" t="str">
        <f t="shared" si="281"/>
        <v>Lê Thu Huyền</v>
      </c>
      <c r="AX3573" s="27" t="str">
        <f t="shared" si="282"/>
        <v>Đặng Thị Dung</v>
      </c>
      <c r="AY3573" s="4" t="str">
        <f t="shared" si="283"/>
        <v>VIN+</v>
      </c>
    </row>
    <row r="3574" spans="1:51" outlineLevel="1" x14ac:dyDescent="0.25">
      <c r="A3574" s="4" t="s">
        <v>1104</v>
      </c>
      <c r="B3574" s="4" t="s">
        <v>797</v>
      </c>
      <c r="C3574" s="4" t="s">
        <v>5054</v>
      </c>
      <c r="D3574" s="32" t="s">
        <v>5225</v>
      </c>
      <c r="E3574" s="32" t="s">
        <v>5226</v>
      </c>
      <c r="F3574" s="11" t="s">
        <v>710</v>
      </c>
      <c r="G3574" s="35">
        <v>5137385</v>
      </c>
      <c r="H3574" s="35" t="s">
        <v>4765</v>
      </c>
      <c r="I3574" s="4"/>
      <c r="J3574" s="4"/>
      <c r="K3574" s="4"/>
      <c r="L3574" s="4"/>
      <c r="M3574" s="33"/>
      <c r="N3574" s="38"/>
      <c r="O3574" s="33"/>
      <c r="P3574" s="244">
        <f t="shared" si="280"/>
        <v>0</v>
      </c>
      <c r="Q3574" s="25"/>
      <c r="R3574" s="25"/>
      <c r="S3574" s="25"/>
      <c r="T3574" s="109"/>
      <c r="U3574" s="25"/>
      <c r="V3574" s="25"/>
      <c r="W3574" s="25"/>
      <c r="X3574" s="25">
        <v>0</v>
      </c>
      <c r="Y3574" s="25"/>
      <c r="Z3574" s="25">
        <v>0</v>
      </c>
      <c r="AA3574" s="109"/>
      <c r="AB3574" s="25">
        <v>0</v>
      </c>
      <c r="AC3574" s="25">
        <v>0</v>
      </c>
      <c r="AD3574" s="25">
        <v>0</v>
      </c>
      <c r="AE3574" s="25">
        <v>0</v>
      </c>
      <c r="AF3574" s="25">
        <v>0</v>
      </c>
      <c r="AG3574" s="25">
        <v>0</v>
      </c>
      <c r="AH3574" s="109"/>
      <c r="AI3574" s="25">
        <v>0</v>
      </c>
      <c r="AJ3574" s="25">
        <v>0</v>
      </c>
      <c r="AK3574" s="123">
        <v>0</v>
      </c>
      <c r="AL3574" s="25">
        <v>0</v>
      </c>
      <c r="AM3574" s="25">
        <v>0</v>
      </c>
      <c r="AN3574" s="25">
        <v>0</v>
      </c>
      <c r="AO3574" s="109"/>
      <c r="AP3574" s="25">
        <v>0</v>
      </c>
      <c r="AQ3574" s="25">
        <v>0</v>
      </c>
      <c r="AR3574" s="25">
        <v>0</v>
      </c>
      <c r="AS3574" s="25">
        <v>0</v>
      </c>
      <c r="AT3574" s="25">
        <v>0</v>
      </c>
      <c r="AU3574" s="25">
        <v>0</v>
      </c>
      <c r="AW3574" t="str">
        <f t="shared" si="281"/>
        <v>Lê Thu Huyền</v>
      </c>
      <c r="AX3574" s="27" t="str">
        <f t="shared" si="282"/>
        <v>Đặng Thị Dung</v>
      </c>
      <c r="AY3574" s="4" t="str">
        <f t="shared" si="283"/>
        <v>VIN+</v>
      </c>
    </row>
    <row r="3575" spans="1:51" outlineLevel="1" x14ac:dyDescent="0.25">
      <c r="A3575" s="4" t="s">
        <v>1104</v>
      </c>
      <c r="B3575" s="4" t="s">
        <v>797</v>
      </c>
      <c r="C3575" s="4" t="s">
        <v>5054</v>
      </c>
      <c r="D3575" s="32" t="s">
        <v>5225</v>
      </c>
      <c r="E3575" s="32" t="s">
        <v>5226</v>
      </c>
      <c r="F3575" s="11" t="s">
        <v>710</v>
      </c>
      <c r="G3575" s="35">
        <v>5137378</v>
      </c>
      <c r="H3575" s="35" t="s">
        <v>4766</v>
      </c>
      <c r="I3575" s="4"/>
      <c r="J3575" s="4"/>
      <c r="K3575" s="4"/>
      <c r="L3575" s="4"/>
      <c r="M3575" s="33"/>
      <c r="N3575" s="38"/>
      <c r="O3575" s="33"/>
      <c r="P3575" s="244">
        <f t="shared" si="280"/>
        <v>0</v>
      </c>
      <c r="Q3575" s="25"/>
      <c r="R3575" s="25"/>
      <c r="S3575" s="25"/>
      <c r="T3575" s="109"/>
      <c r="U3575" s="25"/>
      <c r="V3575" s="25"/>
      <c r="W3575" s="25"/>
      <c r="X3575" s="25">
        <v>0</v>
      </c>
      <c r="Y3575" s="25"/>
      <c r="Z3575" s="25">
        <v>0</v>
      </c>
      <c r="AA3575" s="109"/>
      <c r="AB3575" s="25">
        <v>0</v>
      </c>
      <c r="AC3575" s="25">
        <v>0</v>
      </c>
      <c r="AD3575" s="25">
        <v>0</v>
      </c>
      <c r="AE3575" s="25">
        <v>0</v>
      </c>
      <c r="AF3575" s="25">
        <v>0</v>
      </c>
      <c r="AG3575" s="25">
        <v>0</v>
      </c>
      <c r="AH3575" s="109"/>
      <c r="AI3575" s="25">
        <v>0</v>
      </c>
      <c r="AJ3575" s="25">
        <v>0</v>
      </c>
      <c r="AK3575" s="123">
        <v>0</v>
      </c>
      <c r="AL3575" s="25">
        <v>0</v>
      </c>
      <c r="AM3575" s="25">
        <v>0</v>
      </c>
      <c r="AN3575" s="25">
        <v>0</v>
      </c>
      <c r="AO3575" s="109"/>
      <c r="AP3575" s="25">
        <v>0</v>
      </c>
      <c r="AQ3575" s="25">
        <v>0</v>
      </c>
      <c r="AR3575" s="25">
        <v>0</v>
      </c>
      <c r="AS3575" s="25">
        <v>0</v>
      </c>
      <c r="AT3575" s="25">
        <v>0</v>
      </c>
      <c r="AU3575" s="25">
        <v>0</v>
      </c>
      <c r="AW3575" t="str">
        <f t="shared" si="281"/>
        <v>Lê Thu Huyền</v>
      </c>
      <c r="AX3575" s="27" t="str">
        <f t="shared" si="282"/>
        <v>Đặng Thị Dung</v>
      </c>
      <c r="AY3575" s="4" t="str">
        <f t="shared" si="283"/>
        <v>VIN+</v>
      </c>
    </row>
    <row r="3576" spans="1:51" outlineLevel="1" x14ac:dyDescent="0.25">
      <c r="A3576" s="4" t="s">
        <v>1104</v>
      </c>
      <c r="B3576" s="4" t="s">
        <v>797</v>
      </c>
      <c r="C3576" s="4" t="s">
        <v>5054</v>
      </c>
      <c r="D3576" s="32" t="s">
        <v>5225</v>
      </c>
      <c r="E3576" s="32" t="s">
        <v>5226</v>
      </c>
      <c r="F3576" s="11" t="s">
        <v>710</v>
      </c>
      <c r="G3576" s="35">
        <v>5273227</v>
      </c>
      <c r="H3576" s="35" t="s">
        <v>4767</v>
      </c>
      <c r="I3576" s="4"/>
      <c r="J3576" s="4"/>
      <c r="K3576" s="4"/>
      <c r="L3576" s="4"/>
      <c r="M3576" s="33"/>
      <c r="N3576" s="38"/>
      <c r="O3576" s="33"/>
      <c r="P3576" s="244">
        <f t="shared" si="280"/>
        <v>0</v>
      </c>
      <c r="Q3576" s="25"/>
      <c r="R3576" s="25"/>
      <c r="S3576" s="25"/>
      <c r="T3576" s="109"/>
      <c r="U3576" s="25"/>
      <c r="V3576" s="25"/>
      <c r="W3576" s="25"/>
      <c r="X3576" s="25">
        <v>0</v>
      </c>
      <c r="Y3576" s="25"/>
      <c r="Z3576" s="25">
        <v>0</v>
      </c>
      <c r="AA3576" s="109"/>
      <c r="AB3576" s="25">
        <v>0</v>
      </c>
      <c r="AC3576" s="25">
        <v>0</v>
      </c>
      <c r="AD3576" s="25">
        <v>0</v>
      </c>
      <c r="AE3576" s="25">
        <v>0</v>
      </c>
      <c r="AF3576" s="25">
        <v>0</v>
      </c>
      <c r="AG3576" s="25">
        <v>0</v>
      </c>
      <c r="AH3576" s="109"/>
      <c r="AI3576" s="25">
        <v>0</v>
      </c>
      <c r="AJ3576" s="25">
        <v>0</v>
      </c>
      <c r="AK3576" s="123">
        <v>0</v>
      </c>
      <c r="AL3576" s="25">
        <v>0</v>
      </c>
      <c r="AM3576" s="25">
        <v>0</v>
      </c>
      <c r="AN3576" s="25">
        <v>0</v>
      </c>
      <c r="AO3576" s="109"/>
      <c r="AP3576" s="25">
        <v>0</v>
      </c>
      <c r="AQ3576" s="25">
        <v>0</v>
      </c>
      <c r="AR3576" s="25">
        <v>0</v>
      </c>
      <c r="AS3576" s="25">
        <v>0</v>
      </c>
      <c r="AT3576" s="25">
        <v>0</v>
      </c>
      <c r="AU3576" s="25">
        <v>0</v>
      </c>
      <c r="AW3576" t="str">
        <f t="shared" si="281"/>
        <v>Lê Thu Huyền</v>
      </c>
      <c r="AX3576" s="27" t="str">
        <f t="shared" si="282"/>
        <v>Đặng Thị Dung</v>
      </c>
      <c r="AY3576" s="4" t="str">
        <f t="shared" si="283"/>
        <v>VIN+</v>
      </c>
    </row>
    <row r="3577" spans="1:51" outlineLevel="1" x14ac:dyDescent="0.25">
      <c r="A3577" s="4" t="s">
        <v>1104</v>
      </c>
      <c r="B3577" s="4" t="s">
        <v>797</v>
      </c>
      <c r="C3577" s="4" t="s">
        <v>5054</v>
      </c>
      <c r="D3577" s="32" t="s">
        <v>5225</v>
      </c>
      <c r="E3577" s="32" t="s">
        <v>5226</v>
      </c>
      <c r="F3577" s="11" t="s">
        <v>710</v>
      </c>
      <c r="G3577" s="35">
        <v>5137392</v>
      </c>
      <c r="H3577" s="35" t="s">
        <v>4768</v>
      </c>
      <c r="I3577" s="4"/>
      <c r="J3577" s="4"/>
      <c r="K3577" s="4"/>
      <c r="L3577" s="4"/>
      <c r="M3577" s="33"/>
      <c r="N3577" s="38"/>
      <c r="O3577" s="33"/>
      <c r="P3577" s="244">
        <f t="shared" si="280"/>
        <v>0</v>
      </c>
      <c r="Q3577" s="25"/>
      <c r="R3577" s="25"/>
      <c r="S3577" s="25"/>
      <c r="T3577" s="109"/>
      <c r="U3577" s="25"/>
      <c r="V3577" s="25"/>
      <c r="W3577" s="25"/>
      <c r="X3577" s="25">
        <v>0</v>
      </c>
      <c r="Y3577" s="25"/>
      <c r="Z3577" s="25">
        <v>0</v>
      </c>
      <c r="AA3577" s="109"/>
      <c r="AB3577" s="25">
        <v>0</v>
      </c>
      <c r="AC3577" s="25">
        <v>0</v>
      </c>
      <c r="AD3577" s="25">
        <v>0</v>
      </c>
      <c r="AE3577" s="25">
        <v>0</v>
      </c>
      <c r="AF3577" s="25">
        <v>0</v>
      </c>
      <c r="AG3577" s="25">
        <v>0</v>
      </c>
      <c r="AH3577" s="109"/>
      <c r="AI3577" s="25">
        <v>0</v>
      </c>
      <c r="AJ3577" s="25">
        <v>0</v>
      </c>
      <c r="AK3577" s="123">
        <v>0</v>
      </c>
      <c r="AL3577" s="25">
        <v>0</v>
      </c>
      <c r="AM3577" s="25">
        <v>0</v>
      </c>
      <c r="AN3577" s="25">
        <v>0</v>
      </c>
      <c r="AO3577" s="109"/>
      <c r="AP3577" s="25">
        <v>0</v>
      </c>
      <c r="AQ3577" s="25">
        <v>0</v>
      </c>
      <c r="AR3577" s="25">
        <v>0</v>
      </c>
      <c r="AS3577" s="25">
        <v>0</v>
      </c>
      <c r="AT3577" s="25">
        <v>0</v>
      </c>
      <c r="AU3577" s="25">
        <v>0</v>
      </c>
      <c r="AW3577" t="str">
        <f t="shared" si="281"/>
        <v>Lê Thu Huyền</v>
      </c>
      <c r="AX3577" s="27" t="str">
        <f t="shared" si="282"/>
        <v>Đặng Thị Dung</v>
      </c>
      <c r="AY3577" s="4" t="str">
        <f t="shared" si="283"/>
        <v>VIN+</v>
      </c>
    </row>
    <row r="3578" spans="1:51" outlineLevel="1" x14ac:dyDescent="0.25">
      <c r="A3578" s="4" t="s">
        <v>1104</v>
      </c>
      <c r="B3578" s="4" t="s">
        <v>797</v>
      </c>
      <c r="C3578" s="4" t="s">
        <v>5054</v>
      </c>
      <c r="D3578" s="32" t="s">
        <v>5225</v>
      </c>
      <c r="E3578" s="32" t="s">
        <v>5226</v>
      </c>
      <c r="F3578" s="11" t="s">
        <v>710</v>
      </c>
      <c r="G3578" s="35">
        <v>5279726</v>
      </c>
      <c r="H3578" s="35" t="s">
        <v>4769</v>
      </c>
      <c r="I3578" s="4"/>
      <c r="J3578" s="4"/>
      <c r="K3578" s="4"/>
      <c r="L3578" s="4"/>
      <c r="M3578" s="33"/>
      <c r="N3578" s="38"/>
      <c r="O3578" s="33"/>
      <c r="P3578" s="244">
        <f t="shared" si="280"/>
        <v>238.464</v>
      </c>
      <c r="Q3578" s="25"/>
      <c r="R3578" s="25"/>
      <c r="S3578" s="25"/>
      <c r="T3578" s="109"/>
      <c r="U3578" s="25"/>
      <c r="V3578" s="25"/>
      <c r="W3578" s="25"/>
      <c r="X3578" s="25">
        <v>0</v>
      </c>
      <c r="Y3578" s="25"/>
      <c r="Z3578" s="25">
        <v>0</v>
      </c>
      <c r="AA3578" s="109"/>
      <c r="AB3578" s="25">
        <v>0</v>
      </c>
      <c r="AC3578" s="25">
        <v>0</v>
      </c>
      <c r="AD3578" s="25">
        <v>0</v>
      </c>
      <c r="AE3578" s="25">
        <v>238.464</v>
      </c>
      <c r="AF3578" s="25">
        <v>0</v>
      </c>
      <c r="AG3578" s="25">
        <v>0</v>
      </c>
      <c r="AH3578" s="109"/>
      <c r="AI3578" s="25">
        <v>0</v>
      </c>
      <c r="AJ3578" s="25">
        <v>0</v>
      </c>
      <c r="AK3578" s="123">
        <v>0</v>
      </c>
      <c r="AL3578" s="25">
        <v>0</v>
      </c>
      <c r="AM3578" s="25">
        <v>0</v>
      </c>
      <c r="AN3578" s="25">
        <v>0</v>
      </c>
      <c r="AO3578" s="109"/>
      <c r="AP3578" s="25">
        <v>0</v>
      </c>
      <c r="AQ3578" s="25">
        <v>0</v>
      </c>
      <c r="AR3578" s="25">
        <v>0</v>
      </c>
      <c r="AS3578" s="25">
        <v>0</v>
      </c>
      <c r="AT3578" s="25">
        <v>0</v>
      </c>
      <c r="AU3578" s="25">
        <v>0</v>
      </c>
      <c r="AW3578" t="str">
        <f t="shared" si="281"/>
        <v>Lê Thu Huyền</v>
      </c>
      <c r="AX3578" s="27" t="str">
        <f t="shared" si="282"/>
        <v>Đặng Thị Dung</v>
      </c>
      <c r="AY3578" s="4" t="str">
        <f t="shared" si="283"/>
        <v>VIN+</v>
      </c>
    </row>
    <row r="3579" spans="1:51" outlineLevel="1" x14ac:dyDescent="0.25">
      <c r="A3579" s="4" t="s">
        <v>1104</v>
      </c>
      <c r="B3579" s="4" t="s">
        <v>797</v>
      </c>
      <c r="C3579" s="4" t="s">
        <v>5054</v>
      </c>
      <c r="D3579" s="32" t="s">
        <v>5225</v>
      </c>
      <c r="E3579" s="32" t="s">
        <v>5226</v>
      </c>
      <c r="F3579" s="11" t="s">
        <v>710</v>
      </c>
      <c r="G3579" s="35">
        <v>5136168</v>
      </c>
      <c r="H3579" s="35" t="s">
        <v>4770</v>
      </c>
      <c r="I3579" s="4"/>
      <c r="J3579" s="4"/>
      <c r="K3579" s="4"/>
      <c r="L3579" s="4"/>
      <c r="M3579" s="33"/>
      <c r="N3579" s="38"/>
      <c r="O3579" s="33"/>
      <c r="P3579" s="244">
        <f t="shared" si="280"/>
        <v>787.5920000000001</v>
      </c>
      <c r="Q3579" s="25"/>
      <c r="R3579" s="25"/>
      <c r="S3579" s="25"/>
      <c r="T3579" s="109"/>
      <c r="U3579" s="25"/>
      <c r="V3579" s="25"/>
      <c r="W3579" s="25"/>
      <c r="X3579" s="25">
        <v>0</v>
      </c>
      <c r="Y3579" s="25"/>
      <c r="Z3579" s="25">
        <v>0</v>
      </c>
      <c r="AA3579" s="109"/>
      <c r="AB3579" s="25">
        <v>0</v>
      </c>
      <c r="AC3579" s="25">
        <v>0</v>
      </c>
      <c r="AD3579" s="25">
        <v>0</v>
      </c>
      <c r="AE3579" s="25">
        <v>0</v>
      </c>
      <c r="AF3579" s="25">
        <v>0</v>
      </c>
      <c r="AG3579" s="25">
        <v>0</v>
      </c>
      <c r="AH3579" s="109"/>
      <c r="AI3579" s="25">
        <v>0</v>
      </c>
      <c r="AJ3579" s="25">
        <v>0</v>
      </c>
      <c r="AK3579" s="123">
        <v>0</v>
      </c>
      <c r="AL3579" s="25">
        <v>0</v>
      </c>
      <c r="AM3579" s="25">
        <v>0</v>
      </c>
      <c r="AN3579" s="25">
        <v>303.49700000000001</v>
      </c>
      <c r="AO3579" s="109"/>
      <c r="AP3579" s="25">
        <v>0</v>
      </c>
      <c r="AQ3579" s="25">
        <v>0</v>
      </c>
      <c r="AR3579" s="25">
        <v>0</v>
      </c>
      <c r="AS3579" s="25">
        <v>484.09500000000003</v>
      </c>
      <c r="AT3579" s="25">
        <v>0</v>
      </c>
      <c r="AU3579" s="25">
        <v>0</v>
      </c>
      <c r="AW3579" t="str">
        <f t="shared" si="281"/>
        <v>Lê Thu Huyền</v>
      </c>
      <c r="AX3579" s="27" t="str">
        <f t="shared" si="282"/>
        <v>Đặng Thị Dung</v>
      </c>
      <c r="AY3579" s="4" t="str">
        <f t="shared" si="283"/>
        <v>VIN+</v>
      </c>
    </row>
    <row r="3580" spans="1:51" outlineLevel="1" x14ac:dyDescent="0.25">
      <c r="A3580" s="4" t="s">
        <v>1104</v>
      </c>
      <c r="B3580" s="4" t="s">
        <v>797</v>
      </c>
      <c r="C3580" s="4" t="s">
        <v>5054</v>
      </c>
      <c r="D3580" s="32" t="s">
        <v>5225</v>
      </c>
      <c r="E3580" s="32" t="s">
        <v>5226</v>
      </c>
      <c r="F3580" s="11" t="s">
        <v>710</v>
      </c>
      <c r="G3580" s="35">
        <v>5294569</v>
      </c>
      <c r="H3580" s="35" t="s">
        <v>4771</v>
      </c>
      <c r="I3580" s="4"/>
      <c r="J3580" s="4"/>
      <c r="K3580" s="4"/>
      <c r="L3580" s="4"/>
      <c r="M3580" s="33"/>
      <c r="N3580" s="38"/>
      <c r="O3580" s="33"/>
      <c r="P3580" s="244">
        <f t="shared" si="280"/>
        <v>0</v>
      </c>
      <c r="Q3580" s="25"/>
      <c r="R3580" s="25"/>
      <c r="S3580" s="25"/>
      <c r="T3580" s="109"/>
      <c r="U3580" s="25"/>
      <c r="V3580" s="25"/>
      <c r="W3580" s="25"/>
      <c r="X3580" s="25">
        <v>0</v>
      </c>
      <c r="Y3580" s="25"/>
      <c r="Z3580" s="25">
        <v>0</v>
      </c>
      <c r="AA3580" s="109"/>
      <c r="AB3580" s="25">
        <v>0</v>
      </c>
      <c r="AC3580" s="25">
        <v>0</v>
      </c>
      <c r="AD3580" s="25">
        <v>0</v>
      </c>
      <c r="AE3580" s="25">
        <v>0</v>
      </c>
      <c r="AF3580" s="25">
        <v>0</v>
      </c>
      <c r="AG3580" s="25">
        <v>0</v>
      </c>
      <c r="AH3580" s="109"/>
      <c r="AI3580" s="25">
        <v>0</v>
      </c>
      <c r="AJ3580" s="25">
        <v>0</v>
      </c>
      <c r="AK3580" s="123">
        <v>0</v>
      </c>
      <c r="AL3580" s="25">
        <v>0</v>
      </c>
      <c r="AM3580" s="25">
        <v>0</v>
      </c>
      <c r="AN3580" s="25">
        <v>0</v>
      </c>
      <c r="AO3580" s="109"/>
      <c r="AP3580" s="25">
        <v>0</v>
      </c>
      <c r="AQ3580" s="25">
        <v>0</v>
      </c>
      <c r="AR3580" s="25">
        <v>0</v>
      </c>
      <c r="AS3580" s="25">
        <v>0</v>
      </c>
      <c r="AT3580" s="25">
        <v>0</v>
      </c>
      <c r="AU3580" s="25">
        <v>0</v>
      </c>
      <c r="AW3580" t="str">
        <f t="shared" si="281"/>
        <v>Lê Thu Huyền</v>
      </c>
      <c r="AX3580" s="27" t="str">
        <f t="shared" si="282"/>
        <v>Đặng Thị Dung</v>
      </c>
      <c r="AY3580" s="4" t="str">
        <f t="shared" si="283"/>
        <v>VIN+</v>
      </c>
    </row>
    <row r="3581" spans="1:51" outlineLevel="1" x14ac:dyDescent="0.25">
      <c r="A3581" s="4" t="s">
        <v>1104</v>
      </c>
      <c r="B3581" s="4" t="s">
        <v>797</v>
      </c>
      <c r="C3581" s="4" t="s">
        <v>5054</v>
      </c>
      <c r="D3581" s="32" t="s">
        <v>5225</v>
      </c>
      <c r="E3581" s="32" t="s">
        <v>5226</v>
      </c>
      <c r="F3581" s="11" t="s">
        <v>710</v>
      </c>
      <c r="G3581" s="35">
        <v>5130531</v>
      </c>
      <c r="H3581" s="35" t="s">
        <v>4772</v>
      </c>
      <c r="I3581" s="4"/>
      <c r="J3581" s="4"/>
      <c r="K3581" s="4"/>
      <c r="L3581" s="4"/>
      <c r="M3581" s="33"/>
      <c r="N3581" s="38"/>
      <c r="O3581" s="33"/>
      <c r="P3581" s="244">
        <f t="shared" si="280"/>
        <v>599.65899999999999</v>
      </c>
      <c r="Q3581" s="25"/>
      <c r="R3581" s="25"/>
      <c r="S3581" s="25"/>
      <c r="T3581" s="109"/>
      <c r="U3581" s="25"/>
      <c r="V3581" s="25"/>
      <c r="W3581" s="25"/>
      <c r="X3581" s="25">
        <v>0</v>
      </c>
      <c r="Y3581" s="25"/>
      <c r="Z3581" s="25">
        <v>0</v>
      </c>
      <c r="AA3581" s="109"/>
      <c r="AB3581" s="25">
        <v>0</v>
      </c>
      <c r="AC3581" s="25">
        <v>0</v>
      </c>
      <c r="AD3581" s="25">
        <v>0</v>
      </c>
      <c r="AE3581" s="25">
        <v>0</v>
      </c>
      <c r="AF3581" s="25">
        <v>0</v>
      </c>
      <c r="AG3581" s="25">
        <v>0</v>
      </c>
      <c r="AH3581" s="109"/>
      <c r="AI3581" s="25">
        <v>0</v>
      </c>
      <c r="AJ3581" s="25">
        <v>0</v>
      </c>
      <c r="AK3581" s="123">
        <v>0</v>
      </c>
      <c r="AL3581" s="25">
        <v>0</v>
      </c>
      <c r="AM3581" s="25">
        <v>0</v>
      </c>
      <c r="AN3581" s="25">
        <v>0</v>
      </c>
      <c r="AO3581" s="109"/>
      <c r="AP3581" s="25">
        <v>0</v>
      </c>
      <c r="AQ3581" s="25">
        <v>0</v>
      </c>
      <c r="AR3581" s="25">
        <v>599.65899999999999</v>
      </c>
      <c r="AS3581" s="25">
        <v>0</v>
      </c>
      <c r="AT3581" s="25">
        <v>0</v>
      </c>
      <c r="AU3581" s="25">
        <v>0</v>
      </c>
      <c r="AW3581" t="str">
        <f t="shared" si="281"/>
        <v>Lê Thu Huyền</v>
      </c>
      <c r="AX3581" s="27" t="str">
        <f t="shared" si="282"/>
        <v>Đặng Thị Dung</v>
      </c>
      <c r="AY3581" s="4" t="str">
        <f t="shared" si="283"/>
        <v>VIN+</v>
      </c>
    </row>
    <row r="3582" spans="1:51" outlineLevel="1" x14ac:dyDescent="0.25">
      <c r="A3582" s="4" t="s">
        <v>1104</v>
      </c>
      <c r="B3582" s="4" t="s">
        <v>797</v>
      </c>
      <c r="C3582" s="4" t="s">
        <v>5054</v>
      </c>
      <c r="D3582" s="32" t="s">
        <v>5225</v>
      </c>
      <c r="E3582" s="32" t="s">
        <v>5226</v>
      </c>
      <c r="F3582" s="11" t="s">
        <v>710</v>
      </c>
      <c r="G3582" s="35">
        <v>5298437</v>
      </c>
      <c r="H3582" s="35" t="s">
        <v>4773</v>
      </c>
      <c r="I3582" s="4"/>
      <c r="J3582" s="4"/>
      <c r="K3582" s="4"/>
      <c r="L3582" s="4"/>
      <c r="M3582" s="33"/>
      <c r="N3582" s="38"/>
      <c r="O3582" s="33"/>
      <c r="P3582" s="244">
        <f t="shared" si="280"/>
        <v>597.52099999999996</v>
      </c>
      <c r="Q3582" s="25"/>
      <c r="R3582" s="25"/>
      <c r="S3582" s="25"/>
      <c r="T3582" s="109"/>
      <c r="U3582" s="25"/>
      <c r="V3582" s="25"/>
      <c r="W3582" s="25"/>
      <c r="X3582" s="25">
        <v>0</v>
      </c>
      <c r="Y3582" s="25"/>
      <c r="Z3582" s="25">
        <v>0</v>
      </c>
      <c r="AA3582" s="109"/>
      <c r="AB3582" s="25">
        <v>0</v>
      </c>
      <c r="AC3582" s="25">
        <v>0</v>
      </c>
      <c r="AD3582" s="25">
        <v>0</v>
      </c>
      <c r="AE3582" s="25">
        <v>0</v>
      </c>
      <c r="AF3582" s="25">
        <v>0</v>
      </c>
      <c r="AG3582" s="25">
        <v>0</v>
      </c>
      <c r="AH3582" s="109"/>
      <c r="AI3582" s="25">
        <v>0</v>
      </c>
      <c r="AJ3582" s="25">
        <v>0</v>
      </c>
      <c r="AK3582" s="123">
        <v>0</v>
      </c>
      <c r="AL3582" s="25">
        <v>0</v>
      </c>
      <c r="AM3582" s="25">
        <v>597.52099999999996</v>
      </c>
      <c r="AN3582" s="25">
        <v>0</v>
      </c>
      <c r="AO3582" s="109"/>
      <c r="AP3582" s="25">
        <v>0</v>
      </c>
      <c r="AQ3582" s="25">
        <v>0</v>
      </c>
      <c r="AR3582" s="25">
        <v>0</v>
      </c>
      <c r="AS3582" s="25">
        <v>0</v>
      </c>
      <c r="AT3582" s="25">
        <v>0</v>
      </c>
      <c r="AU3582" s="25">
        <v>0</v>
      </c>
      <c r="AW3582" t="str">
        <f t="shared" si="281"/>
        <v>Lê Thu Huyền</v>
      </c>
      <c r="AX3582" s="27" t="str">
        <f t="shared" si="282"/>
        <v>Đặng Thị Dung</v>
      </c>
      <c r="AY3582" s="4" t="str">
        <f t="shared" si="283"/>
        <v>VIN+</v>
      </c>
    </row>
    <row r="3583" spans="1:51" outlineLevel="1" x14ac:dyDescent="0.25">
      <c r="A3583" s="4" t="s">
        <v>1104</v>
      </c>
      <c r="B3583" s="4" t="s">
        <v>797</v>
      </c>
      <c r="C3583" s="4" t="s">
        <v>5054</v>
      </c>
      <c r="D3583" s="32" t="s">
        <v>5225</v>
      </c>
      <c r="E3583" s="32" t="s">
        <v>5226</v>
      </c>
      <c r="F3583" s="11" t="s">
        <v>710</v>
      </c>
      <c r="G3583" s="35">
        <v>5298219</v>
      </c>
      <c r="H3583" s="35" t="s">
        <v>4774</v>
      </c>
      <c r="I3583" s="4"/>
      <c r="J3583" s="4"/>
      <c r="K3583" s="4"/>
      <c r="L3583" s="4"/>
      <c r="M3583" s="33"/>
      <c r="N3583" s="38"/>
      <c r="O3583" s="33"/>
      <c r="P3583" s="244">
        <f t="shared" si="280"/>
        <v>0</v>
      </c>
      <c r="Q3583" s="25"/>
      <c r="R3583" s="25"/>
      <c r="S3583" s="25"/>
      <c r="T3583" s="109"/>
      <c r="U3583" s="25"/>
      <c r="V3583" s="25"/>
      <c r="W3583" s="25"/>
      <c r="X3583" s="25">
        <v>0</v>
      </c>
      <c r="Y3583" s="25"/>
      <c r="Z3583" s="25">
        <v>0</v>
      </c>
      <c r="AA3583" s="109"/>
      <c r="AB3583" s="25">
        <v>0</v>
      </c>
      <c r="AC3583" s="25">
        <v>0</v>
      </c>
      <c r="AD3583" s="25">
        <v>0</v>
      </c>
      <c r="AE3583" s="25">
        <v>0</v>
      </c>
      <c r="AF3583" s="25">
        <v>0</v>
      </c>
      <c r="AG3583" s="25">
        <v>0</v>
      </c>
      <c r="AH3583" s="109"/>
      <c r="AI3583" s="25">
        <v>0</v>
      </c>
      <c r="AJ3583" s="25">
        <v>0</v>
      </c>
      <c r="AK3583" s="123">
        <v>0</v>
      </c>
      <c r="AL3583" s="25">
        <v>0</v>
      </c>
      <c r="AM3583" s="25">
        <v>0</v>
      </c>
      <c r="AN3583" s="25">
        <v>0</v>
      </c>
      <c r="AO3583" s="109"/>
      <c r="AP3583" s="25">
        <v>0</v>
      </c>
      <c r="AQ3583" s="25">
        <v>0</v>
      </c>
      <c r="AR3583" s="25">
        <v>0</v>
      </c>
      <c r="AS3583" s="25">
        <v>0</v>
      </c>
      <c r="AT3583" s="25">
        <v>0</v>
      </c>
      <c r="AU3583" s="25">
        <v>0</v>
      </c>
      <c r="AW3583" t="str">
        <f t="shared" si="281"/>
        <v>Lê Thu Huyền</v>
      </c>
      <c r="AX3583" s="27" t="str">
        <f t="shared" si="282"/>
        <v>Đặng Thị Dung</v>
      </c>
      <c r="AY3583" s="4" t="str">
        <f t="shared" si="283"/>
        <v>VIN+</v>
      </c>
    </row>
    <row r="3584" spans="1:51" outlineLevel="1" x14ac:dyDescent="0.25">
      <c r="A3584" s="4" t="s">
        <v>1104</v>
      </c>
      <c r="B3584" s="4" t="s">
        <v>797</v>
      </c>
      <c r="C3584" s="4" t="s">
        <v>5054</v>
      </c>
      <c r="D3584" s="32" t="s">
        <v>5225</v>
      </c>
      <c r="E3584" s="32" t="s">
        <v>5226</v>
      </c>
      <c r="F3584" s="11" t="s">
        <v>710</v>
      </c>
      <c r="G3584" s="35">
        <v>5139615</v>
      </c>
      <c r="H3584" s="35" t="s">
        <v>4775</v>
      </c>
      <c r="I3584" s="4"/>
      <c r="J3584" s="4"/>
      <c r="K3584" s="4"/>
      <c r="L3584" s="4"/>
      <c r="M3584" s="33"/>
      <c r="N3584" s="38"/>
      <c r="O3584" s="33"/>
      <c r="P3584" s="244">
        <f t="shared" si="280"/>
        <v>0</v>
      </c>
      <c r="Q3584" s="25"/>
      <c r="R3584" s="25"/>
      <c r="S3584" s="25"/>
      <c r="T3584" s="109"/>
      <c r="U3584" s="25"/>
      <c r="V3584" s="25"/>
      <c r="W3584" s="25"/>
      <c r="X3584" s="25">
        <v>0</v>
      </c>
      <c r="Y3584" s="25"/>
      <c r="Z3584" s="25">
        <v>0</v>
      </c>
      <c r="AA3584" s="109"/>
      <c r="AB3584" s="25">
        <v>0</v>
      </c>
      <c r="AC3584" s="25">
        <v>0</v>
      </c>
      <c r="AD3584" s="25">
        <v>0</v>
      </c>
      <c r="AE3584" s="25">
        <v>0</v>
      </c>
      <c r="AF3584" s="25">
        <v>0</v>
      </c>
      <c r="AG3584" s="25">
        <v>0</v>
      </c>
      <c r="AH3584" s="109"/>
      <c r="AI3584" s="25">
        <v>0</v>
      </c>
      <c r="AJ3584" s="25">
        <v>0</v>
      </c>
      <c r="AK3584" s="123">
        <v>0</v>
      </c>
      <c r="AL3584" s="25">
        <v>0</v>
      </c>
      <c r="AM3584" s="25">
        <v>0</v>
      </c>
      <c r="AN3584" s="25">
        <v>0</v>
      </c>
      <c r="AO3584" s="109"/>
      <c r="AP3584" s="25">
        <v>0</v>
      </c>
      <c r="AQ3584" s="25">
        <v>0</v>
      </c>
      <c r="AR3584" s="25">
        <v>0</v>
      </c>
      <c r="AS3584" s="25">
        <v>0</v>
      </c>
      <c r="AT3584" s="25">
        <v>0</v>
      </c>
      <c r="AU3584" s="25">
        <v>0</v>
      </c>
      <c r="AW3584" t="str">
        <f t="shared" si="281"/>
        <v>Lê Thu Huyền</v>
      </c>
      <c r="AX3584" s="27" t="str">
        <f t="shared" si="282"/>
        <v>Đặng Thị Dung</v>
      </c>
      <c r="AY3584" s="4" t="str">
        <f t="shared" si="283"/>
        <v>VIN+</v>
      </c>
    </row>
    <row r="3585" spans="1:51" outlineLevel="1" x14ac:dyDescent="0.25">
      <c r="A3585" s="4" t="s">
        <v>1104</v>
      </c>
      <c r="B3585" s="4" t="s">
        <v>797</v>
      </c>
      <c r="C3585" s="4" t="s">
        <v>5054</v>
      </c>
      <c r="D3585" s="32" t="s">
        <v>5225</v>
      </c>
      <c r="E3585" s="32" t="s">
        <v>5226</v>
      </c>
      <c r="F3585" s="11" t="s">
        <v>710</v>
      </c>
      <c r="G3585" s="35">
        <v>5274288</v>
      </c>
      <c r="H3585" s="35" t="s">
        <v>4776</v>
      </c>
      <c r="I3585" s="4"/>
      <c r="J3585" s="4"/>
      <c r="K3585" s="4"/>
      <c r="L3585" s="4"/>
      <c r="M3585" s="33"/>
      <c r="N3585" s="38"/>
      <c r="O3585" s="33"/>
      <c r="P3585" s="244">
        <f t="shared" si="280"/>
        <v>238.464</v>
      </c>
      <c r="Q3585" s="25"/>
      <c r="R3585" s="25"/>
      <c r="S3585" s="25"/>
      <c r="T3585" s="109"/>
      <c r="U3585" s="25"/>
      <c r="V3585" s="25"/>
      <c r="W3585" s="25"/>
      <c r="X3585" s="25">
        <v>0</v>
      </c>
      <c r="Y3585" s="25"/>
      <c r="Z3585" s="25">
        <v>0</v>
      </c>
      <c r="AA3585" s="109"/>
      <c r="AB3585" s="25">
        <v>0</v>
      </c>
      <c r="AC3585" s="25">
        <v>0</v>
      </c>
      <c r="AD3585" s="25">
        <v>0</v>
      </c>
      <c r="AE3585" s="25">
        <v>0</v>
      </c>
      <c r="AF3585" s="25">
        <v>0</v>
      </c>
      <c r="AG3585" s="25">
        <v>0</v>
      </c>
      <c r="AH3585" s="109"/>
      <c r="AI3585" s="25">
        <v>0</v>
      </c>
      <c r="AJ3585" s="25">
        <v>0</v>
      </c>
      <c r="AK3585" s="123">
        <v>0</v>
      </c>
      <c r="AL3585" s="25">
        <v>0</v>
      </c>
      <c r="AM3585" s="25">
        <v>0</v>
      </c>
      <c r="AN3585" s="25">
        <v>0</v>
      </c>
      <c r="AO3585" s="109"/>
      <c r="AP3585" s="25">
        <v>238.464</v>
      </c>
      <c r="AQ3585" s="25">
        <v>0</v>
      </c>
      <c r="AR3585" s="25">
        <v>0</v>
      </c>
      <c r="AS3585" s="25">
        <v>0</v>
      </c>
      <c r="AT3585" s="25">
        <v>0</v>
      </c>
      <c r="AU3585" s="25">
        <v>0</v>
      </c>
      <c r="AW3585" t="str">
        <f t="shared" si="281"/>
        <v>Lê Thu Huyền</v>
      </c>
      <c r="AX3585" s="27" t="str">
        <f t="shared" si="282"/>
        <v>Đặng Thị Dung</v>
      </c>
      <c r="AY3585" s="4" t="str">
        <f t="shared" si="283"/>
        <v>VIN+</v>
      </c>
    </row>
    <row r="3586" spans="1:51" outlineLevel="1" x14ac:dyDescent="0.25">
      <c r="A3586" s="4" t="s">
        <v>1104</v>
      </c>
      <c r="B3586" s="4" t="s">
        <v>797</v>
      </c>
      <c r="C3586" s="4" t="s">
        <v>5054</v>
      </c>
      <c r="D3586" s="32" t="s">
        <v>5225</v>
      </c>
      <c r="E3586" s="32" t="s">
        <v>5226</v>
      </c>
      <c r="F3586" s="11" t="s">
        <v>710</v>
      </c>
      <c r="G3586" s="35">
        <v>5299450</v>
      </c>
      <c r="H3586" s="35" t="s">
        <v>4777</v>
      </c>
      <c r="I3586" s="4"/>
      <c r="J3586" s="4"/>
      <c r="K3586" s="4"/>
      <c r="L3586" s="4"/>
      <c r="M3586" s="33"/>
      <c r="N3586" s="38"/>
      <c r="O3586" s="33"/>
      <c r="P3586" s="244">
        <f t="shared" si="280"/>
        <v>0</v>
      </c>
      <c r="Q3586" s="25"/>
      <c r="R3586" s="25"/>
      <c r="S3586" s="25"/>
      <c r="T3586" s="109"/>
      <c r="U3586" s="25"/>
      <c r="V3586" s="25"/>
      <c r="W3586" s="25"/>
      <c r="X3586" s="25">
        <v>0</v>
      </c>
      <c r="Y3586" s="25"/>
      <c r="Z3586" s="25">
        <v>0</v>
      </c>
      <c r="AA3586" s="109"/>
      <c r="AB3586" s="25">
        <v>0</v>
      </c>
      <c r="AC3586" s="25">
        <v>0</v>
      </c>
      <c r="AD3586" s="25">
        <v>0</v>
      </c>
      <c r="AE3586" s="25">
        <v>0</v>
      </c>
      <c r="AF3586" s="25">
        <v>0</v>
      </c>
      <c r="AG3586" s="25">
        <v>0</v>
      </c>
      <c r="AH3586" s="109"/>
      <c r="AI3586" s="25">
        <v>0</v>
      </c>
      <c r="AJ3586" s="25">
        <v>0</v>
      </c>
      <c r="AK3586" s="123">
        <v>0</v>
      </c>
      <c r="AL3586" s="25">
        <v>0</v>
      </c>
      <c r="AM3586" s="25">
        <v>0</v>
      </c>
      <c r="AN3586" s="25">
        <v>0</v>
      </c>
      <c r="AO3586" s="109"/>
      <c r="AP3586" s="25">
        <v>0</v>
      </c>
      <c r="AQ3586" s="25">
        <v>0</v>
      </c>
      <c r="AR3586" s="25">
        <v>0</v>
      </c>
      <c r="AS3586" s="25">
        <v>0</v>
      </c>
      <c r="AT3586" s="25">
        <v>0</v>
      </c>
      <c r="AU3586" s="25">
        <v>0</v>
      </c>
      <c r="AW3586" t="str">
        <f t="shared" si="281"/>
        <v>Lê Thu Huyền</v>
      </c>
      <c r="AX3586" s="27" t="str">
        <f t="shared" si="282"/>
        <v>Đặng Thị Dung</v>
      </c>
      <c r="AY3586" s="4" t="str">
        <f t="shared" si="283"/>
        <v>VIN+</v>
      </c>
    </row>
    <row r="3587" spans="1:51" outlineLevel="1" x14ac:dyDescent="0.25">
      <c r="A3587" s="4" t="s">
        <v>1104</v>
      </c>
      <c r="B3587" s="4" t="s">
        <v>797</v>
      </c>
      <c r="C3587" s="4" t="s">
        <v>5054</v>
      </c>
      <c r="D3587" s="32" t="s">
        <v>5225</v>
      </c>
      <c r="E3587" s="32" t="s">
        <v>5226</v>
      </c>
      <c r="F3587" s="11" t="s">
        <v>710</v>
      </c>
      <c r="G3587" s="35">
        <v>5137558</v>
      </c>
      <c r="H3587" s="35" t="s">
        <v>4778</v>
      </c>
      <c r="I3587" s="4"/>
      <c r="J3587" s="4"/>
      <c r="K3587" s="4"/>
      <c r="L3587" s="4"/>
      <c r="M3587" s="33"/>
      <c r="N3587" s="38"/>
      <c r="O3587" s="33"/>
      <c r="P3587" s="244">
        <f t="shared" si="280"/>
        <v>0</v>
      </c>
      <c r="Q3587" s="25"/>
      <c r="R3587" s="25"/>
      <c r="S3587" s="25"/>
      <c r="T3587" s="109"/>
      <c r="U3587" s="25"/>
      <c r="V3587" s="25"/>
      <c r="W3587" s="25"/>
      <c r="X3587" s="25">
        <v>0</v>
      </c>
      <c r="Y3587" s="25"/>
      <c r="Z3587" s="25">
        <v>0</v>
      </c>
      <c r="AA3587" s="109"/>
      <c r="AB3587" s="25">
        <v>0</v>
      </c>
      <c r="AC3587" s="25">
        <v>0</v>
      </c>
      <c r="AD3587" s="25">
        <v>0</v>
      </c>
      <c r="AE3587" s="25">
        <v>0</v>
      </c>
      <c r="AF3587" s="25">
        <v>0</v>
      </c>
      <c r="AG3587" s="25">
        <v>0</v>
      </c>
      <c r="AH3587" s="109"/>
      <c r="AI3587" s="25">
        <v>0</v>
      </c>
      <c r="AJ3587" s="25">
        <v>0</v>
      </c>
      <c r="AK3587" s="123">
        <v>0</v>
      </c>
      <c r="AL3587" s="25">
        <v>0</v>
      </c>
      <c r="AM3587" s="25">
        <v>0</v>
      </c>
      <c r="AN3587" s="25">
        <v>0</v>
      </c>
      <c r="AO3587" s="109"/>
      <c r="AP3587" s="25">
        <v>0</v>
      </c>
      <c r="AQ3587" s="25">
        <v>0</v>
      </c>
      <c r="AR3587" s="25">
        <v>0</v>
      </c>
      <c r="AS3587" s="25">
        <v>0</v>
      </c>
      <c r="AT3587" s="25">
        <v>0</v>
      </c>
      <c r="AU3587" s="25">
        <v>0</v>
      </c>
      <c r="AW3587" t="str">
        <f t="shared" si="281"/>
        <v>Lê Thu Huyền</v>
      </c>
      <c r="AX3587" s="27" t="str">
        <f t="shared" si="282"/>
        <v>Đặng Thị Dung</v>
      </c>
      <c r="AY3587" s="4" t="str">
        <f t="shared" si="283"/>
        <v>VIN+</v>
      </c>
    </row>
    <row r="3588" spans="1:51" outlineLevel="1" x14ac:dyDescent="0.25">
      <c r="A3588" s="4" t="s">
        <v>1104</v>
      </c>
      <c r="B3588" s="4" t="s">
        <v>797</v>
      </c>
      <c r="C3588" s="4" t="s">
        <v>5054</v>
      </c>
      <c r="D3588" s="32" t="s">
        <v>5225</v>
      </c>
      <c r="E3588" s="32" t="s">
        <v>5226</v>
      </c>
      <c r="F3588" s="11" t="s">
        <v>710</v>
      </c>
      <c r="G3588" s="35">
        <v>5337639</v>
      </c>
      <c r="H3588" s="35" t="s">
        <v>4779</v>
      </c>
      <c r="I3588" s="4"/>
      <c r="J3588" s="4"/>
      <c r="K3588" s="4"/>
      <c r="L3588" s="4"/>
      <c r="M3588" s="33"/>
      <c r="N3588" s="38"/>
      <c r="O3588" s="33"/>
      <c r="P3588" s="244">
        <f t="shared" si="280"/>
        <v>0</v>
      </c>
      <c r="Q3588" s="25"/>
      <c r="R3588" s="25"/>
      <c r="S3588" s="25"/>
      <c r="T3588" s="109"/>
      <c r="U3588" s="25"/>
      <c r="V3588" s="25"/>
      <c r="W3588" s="25"/>
      <c r="X3588" s="25">
        <v>0</v>
      </c>
      <c r="Y3588" s="25"/>
      <c r="Z3588" s="25">
        <v>0</v>
      </c>
      <c r="AA3588" s="109"/>
      <c r="AB3588" s="25">
        <v>0</v>
      </c>
      <c r="AC3588" s="25">
        <v>0</v>
      </c>
      <c r="AD3588" s="25">
        <v>0</v>
      </c>
      <c r="AE3588" s="25">
        <v>0</v>
      </c>
      <c r="AF3588" s="25">
        <v>0</v>
      </c>
      <c r="AG3588" s="25">
        <v>0</v>
      </c>
      <c r="AH3588" s="109"/>
      <c r="AI3588" s="25">
        <v>0</v>
      </c>
      <c r="AJ3588" s="25">
        <v>0</v>
      </c>
      <c r="AK3588" s="123">
        <v>0</v>
      </c>
      <c r="AL3588" s="25">
        <v>0</v>
      </c>
      <c r="AM3588" s="25">
        <v>0</v>
      </c>
      <c r="AN3588" s="25">
        <v>0</v>
      </c>
      <c r="AO3588" s="109"/>
      <c r="AP3588" s="25">
        <v>0</v>
      </c>
      <c r="AQ3588" s="25">
        <v>0</v>
      </c>
      <c r="AR3588" s="25">
        <v>0</v>
      </c>
      <c r="AS3588" s="25">
        <v>0</v>
      </c>
      <c r="AT3588" s="25">
        <v>0</v>
      </c>
      <c r="AU3588" s="25">
        <v>0</v>
      </c>
      <c r="AW3588" t="str">
        <f t="shared" si="281"/>
        <v>Lê Thu Huyền</v>
      </c>
      <c r="AX3588" s="27" t="str">
        <f t="shared" si="282"/>
        <v>Đặng Thị Dung</v>
      </c>
      <c r="AY3588" s="4" t="str">
        <f t="shared" si="283"/>
        <v>VIN+</v>
      </c>
    </row>
    <row r="3589" spans="1:51" outlineLevel="1" x14ac:dyDescent="0.25">
      <c r="A3589" s="4" t="s">
        <v>1104</v>
      </c>
      <c r="B3589" s="4" t="s">
        <v>797</v>
      </c>
      <c r="C3589" s="4" t="s">
        <v>5054</v>
      </c>
      <c r="D3589" s="32" t="s">
        <v>5225</v>
      </c>
      <c r="E3589" s="32" t="s">
        <v>5226</v>
      </c>
      <c r="F3589" s="11" t="s">
        <v>710</v>
      </c>
      <c r="G3589" s="35">
        <v>5335499</v>
      </c>
      <c r="H3589" s="35" t="s">
        <v>4780</v>
      </c>
      <c r="I3589" s="4"/>
      <c r="J3589" s="4"/>
      <c r="K3589" s="4"/>
      <c r="L3589" s="4"/>
      <c r="M3589" s="33"/>
      <c r="N3589" s="38"/>
      <c r="O3589" s="33"/>
      <c r="P3589" s="244">
        <f t="shared" si="280"/>
        <v>2399.3890000000001</v>
      </c>
      <c r="Q3589" s="25"/>
      <c r="R3589" s="25"/>
      <c r="S3589" s="25"/>
      <c r="T3589" s="109"/>
      <c r="U3589" s="25"/>
      <c r="V3589" s="25"/>
      <c r="W3589" s="25"/>
      <c r="X3589" s="25">
        <v>0</v>
      </c>
      <c r="Y3589" s="25"/>
      <c r="Z3589" s="25">
        <v>0</v>
      </c>
      <c r="AA3589" s="109"/>
      <c r="AB3589" s="25">
        <v>0</v>
      </c>
      <c r="AC3589" s="25">
        <v>0</v>
      </c>
      <c r="AD3589" s="25">
        <v>0</v>
      </c>
      <c r="AE3589" s="25">
        <v>597.52099999999996</v>
      </c>
      <c r="AF3589" s="25">
        <v>0</v>
      </c>
      <c r="AG3589" s="25">
        <v>0</v>
      </c>
      <c r="AH3589" s="109"/>
      <c r="AI3589" s="25">
        <v>0</v>
      </c>
      <c r="AJ3589" s="25">
        <v>0</v>
      </c>
      <c r="AK3589" s="123">
        <v>0</v>
      </c>
      <c r="AL3589" s="25">
        <v>0</v>
      </c>
      <c r="AM3589" s="25">
        <v>0</v>
      </c>
      <c r="AN3589" s="25">
        <v>0</v>
      </c>
      <c r="AO3589" s="109"/>
      <c r="AP3589" s="25">
        <v>180.59800000000001</v>
      </c>
      <c r="AQ3589" s="25">
        <v>0</v>
      </c>
      <c r="AR3589" s="25">
        <v>958.71600000000001</v>
      </c>
      <c r="AS3589" s="25">
        <v>0</v>
      </c>
      <c r="AT3589" s="25">
        <v>662.55400000000009</v>
      </c>
      <c r="AU3589" s="25">
        <v>0</v>
      </c>
      <c r="AW3589" t="str">
        <f t="shared" si="281"/>
        <v>Lê Thu Huyền</v>
      </c>
      <c r="AX3589" s="27" t="str">
        <f t="shared" si="282"/>
        <v>Đặng Thị Dung</v>
      </c>
      <c r="AY3589" s="4" t="str">
        <f t="shared" si="283"/>
        <v>VIN+</v>
      </c>
    </row>
    <row r="3590" spans="1:51" outlineLevel="1" x14ac:dyDescent="0.25">
      <c r="A3590" s="4" t="s">
        <v>1104</v>
      </c>
      <c r="B3590" s="4" t="s">
        <v>797</v>
      </c>
      <c r="C3590" s="4" t="s">
        <v>5054</v>
      </c>
      <c r="D3590" s="32" t="s">
        <v>5225</v>
      </c>
      <c r="E3590" s="32" t="s">
        <v>5226</v>
      </c>
      <c r="F3590" s="11" t="s">
        <v>710</v>
      </c>
      <c r="G3590" s="35">
        <v>5300507</v>
      </c>
      <c r="H3590" s="35" t="s">
        <v>4781</v>
      </c>
      <c r="I3590" s="4"/>
      <c r="J3590" s="4"/>
      <c r="K3590" s="4"/>
      <c r="L3590" s="4"/>
      <c r="M3590" s="33"/>
      <c r="N3590" s="38"/>
      <c r="O3590" s="33"/>
      <c r="P3590" s="244">
        <f t="shared" si="280"/>
        <v>238.464</v>
      </c>
      <c r="Q3590" s="25"/>
      <c r="R3590" s="25"/>
      <c r="S3590" s="25"/>
      <c r="T3590" s="109"/>
      <c r="U3590" s="25"/>
      <c r="V3590" s="25"/>
      <c r="W3590" s="25"/>
      <c r="X3590" s="25">
        <v>0</v>
      </c>
      <c r="Y3590" s="25"/>
      <c r="Z3590" s="25">
        <v>0</v>
      </c>
      <c r="AA3590" s="109"/>
      <c r="AB3590" s="25">
        <v>0</v>
      </c>
      <c r="AC3590" s="25">
        <v>0</v>
      </c>
      <c r="AD3590" s="25">
        <v>0</v>
      </c>
      <c r="AE3590" s="25">
        <v>0</v>
      </c>
      <c r="AF3590" s="25">
        <v>0</v>
      </c>
      <c r="AG3590" s="25">
        <v>0</v>
      </c>
      <c r="AH3590" s="109"/>
      <c r="AI3590" s="25">
        <v>0</v>
      </c>
      <c r="AJ3590" s="25">
        <v>0</v>
      </c>
      <c r="AK3590" s="123">
        <v>0</v>
      </c>
      <c r="AL3590" s="25">
        <v>0</v>
      </c>
      <c r="AM3590" s="25">
        <v>0</v>
      </c>
      <c r="AN3590" s="25">
        <v>238.464</v>
      </c>
      <c r="AO3590" s="109"/>
      <c r="AP3590" s="25">
        <v>0</v>
      </c>
      <c r="AQ3590" s="25">
        <v>0</v>
      </c>
      <c r="AR3590" s="25">
        <v>0</v>
      </c>
      <c r="AS3590" s="25">
        <v>0</v>
      </c>
      <c r="AT3590" s="25">
        <v>0</v>
      </c>
      <c r="AU3590" s="25">
        <v>0</v>
      </c>
      <c r="AW3590" t="str">
        <f t="shared" si="281"/>
        <v>Lê Thu Huyền</v>
      </c>
      <c r="AX3590" s="27" t="str">
        <f t="shared" si="282"/>
        <v>Đặng Thị Dung</v>
      </c>
      <c r="AY3590" s="4" t="str">
        <f t="shared" si="283"/>
        <v>VIN+</v>
      </c>
    </row>
    <row r="3591" spans="1:51" outlineLevel="1" x14ac:dyDescent="0.25">
      <c r="A3591" s="4" t="s">
        <v>1104</v>
      </c>
      <c r="B3591" s="4" t="s">
        <v>797</v>
      </c>
      <c r="C3591" s="4" t="s">
        <v>5054</v>
      </c>
      <c r="D3591" s="32" t="s">
        <v>5225</v>
      </c>
      <c r="E3591" s="32" t="s">
        <v>5226</v>
      </c>
      <c r="F3591" s="11" t="s">
        <v>710</v>
      </c>
      <c r="G3591" s="35">
        <v>5133583</v>
      </c>
      <c r="H3591" s="35" t="s">
        <v>4782</v>
      </c>
      <c r="I3591" s="4"/>
      <c r="J3591" s="4"/>
      <c r="K3591" s="4"/>
      <c r="L3591" s="4"/>
      <c r="M3591" s="33"/>
      <c r="N3591" s="38"/>
      <c r="O3591" s="33"/>
      <c r="P3591" s="244">
        <f t="shared" si="280"/>
        <v>0</v>
      </c>
      <c r="Q3591" s="25"/>
      <c r="R3591" s="25"/>
      <c r="S3591" s="25"/>
      <c r="T3591" s="109"/>
      <c r="U3591" s="25"/>
      <c r="V3591" s="25"/>
      <c r="W3591" s="25"/>
      <c r="X3591" s="25">
        <v>0</v>
      </c>
      <c r="Y3591" s="25"/>
      <c r="Z3591" s="25">
        <v>0</v>
      </c>
      <c r="AA3591" s="109"/>
      <c r="AB3591" s="25">
        <v>0</v>
      </c>
      <c r="AC3591" s="25">
        <v>0</v>
      </c>
      <c r="AD3591" s="25">
        <v>0</v>
      </c>
      <c r="AE3591" s="25">
        <v>0</v>
      </c>
      <c r="AF3591" s="25">
        <v>0</v>
      </c>
      <c r="AG3591" s="25">
        <v>0</v>
      </c>
      <c r="AH3591" s="109"/>
      <c r="AI3591" s="25">
        <v>0</v>
      </c>
      <c r="AJ3591" s="25">
        <v>0</v>
      </c>
      <c r="AK3591" s="123">
        <v>0</v>
      </c>
      <c r="AL3591" s="25">
        <v>0</v>
      </c>
      <c r="AM3591" s="25">
        <v>0</v>
      </c>
      <c r="AN3591" s="25">
        <v>0</v>
      </c>
      <c r="AO3591" s="109"/>
      <c r="AP3591" s="25">
        <v>0</v>
      </c>
      <c r="AQ3591" s="25">
        <v>0</v>
      </c>
      <c r="AR3591" s="25">
        <v>0</v>
      </c>
      <c r="AS3591" s="25">
        <v>0</v>
      </c>
      <c r="AT3591" s="25">
        <v>0</v>
      </c>
      <c r="AU3591" s="25">
        <v>0</v>
      </c>
      <c r="AW3591" t="str">
        <f t="shared" si="281"/>
        <v>Lê Thu Huyền</v>
      </c>
      <c r="AX3591" s="27" t="str">
        <f t="shared" si="282"/>
        <v>Đặng Thị Dung</v>
      </c>
      <c r="AY3591" s="4" t="str">
        <f t="shared" si="283"/>
        <v>VIN+</v>
      </c>
    </row>
    <row r="3592" spans="1:51" outlineLevel="1" x14ac:dyDescent="0.25">
      <c r="A3592" s="4" t="s">
        <v>1104</v>
      </c>
      <c r="B3592" s="4" t="s">
        <v>797</v>
      </c>
      <c r="C3592" s="4" t="s">
        <v>5054</v>
      </c>
      <c r="D3592" s="32" t="s">
        <v>5225</v>
      </c>
      <c r="E3592" s="32" t="s">
        <v>5226</v>
      </c>
      <c r="F3592" s="11" t="s">
        <v>710</v>
      </c>
      <c r="G3592" s="35">
        <v>5133673</v>
      </c>
      <c r="H3592" s="35" t="s">
        <v>4783</v>
      </c>
      <c r="I3592" s="4"/>
      <c r="J3592" s="4"/>
      <c r="K3592" s="4"/>
      <c r="L3592" s="4"/>
      <c r="M3592" s="33"/>
      <c r="N3592" s="38"/>
      <c r="O3592" s="33"/>
      <c r="P3592" s="244">
        <f t="shared" si="280"/>
        <v>238.464</v>
      </c>
      <c r="Q3592" s="25"/>
      <c r="R3592" s="25"/>
      <c r="S3592" s="25"/>
      <c r="T3592" s="109"/>
      <c r="U3592" s="25"/>
      <c r="V3592" s="25"/>
      <c r="W3592" s="25"/>
      <c r="X3592" s="25">
        <v>0</v>
      </c>
      <c r="Y3592" s="25"/>
      <c r="Z3592" s="25">
        <v>0</v>
      </c>
      <c r="AA3592" s="109"/>
      <c r="AB3592" s="25">
        <v>0</v>
      </c>
      <c r="AC3592" s="25">
        <v>0</v>
      </c>
      <c r="AD3592" s="25">
        <v>0</v>
      </c>
      <c r="AE3592" s="25">
        <v>0</v>
      </c>
      <c r="AF3592" s="25">
        <v>0</v>
      </c>
      <c r="AG3592" s="25">
        <v>0</v>
      </c>
      <c r="AH3592" s="109"/>
      <c r="AI3592" s="25">
        <v>0</v>
      </c>
      <c r="AJ3592" s="25">
        <v>0</v>
      </c>
      <c r="AK3592" s="123">
        <v>0</v>
      </c>
      <c r="AL3592" s="25">
        <v>0</v>
      </c>
      <c r="AM3592" s="25">
        <v>238.464</v>
      </c>
      <c r="AN3592" s="25">
        <v>0</v>
      </c>
      <c r="AO3592" s="109"/>
      <c r="AP3592" s="25">
        <v>0</v>
      </c>
      <c r="AQ3592" s="25">
        <v>0</v>
      </c>
      <c r="AR3592" s="25">
        <v>0</v>
      </c>
      <c r="AS3592" s="25">
        <v>0</v>
      </c>
      <c r="AT3592" s="25">
        <v>0</v>
      </c>
      <c r="AU3592" s="25">
        <v>0</v>
      </c>
      <c r="AW3592" t="str">
        <f t="shared" si="281"/>
        <v>Lê Thu Huyền</v>
      </c>
      <c r="AX3592" s="27" t="str">
        <f t="shared" si="282"/>
        <v>Đặng Thị Dung</v>
      </c>
      <c r="AY3592" s="4" t="str">
        <f t="shared" si="283"/>
        <v>VIN+</v>
      </c>
    </row>
    <row r="3593" spans="1:51" outlineLevel="1" x14ac:dyDescent="0.25">
      <c r="A3593" s="4" t="s">
        <v>1104</v>
      </c>
      <c r="B3593" s="4" t="s">
        <v>797</v>
      </c>
      <c r="C3593" s="4" t="s">
        <v>5054</v>
      </c>
      <c r="D3593" s="32" t="s">
        <v>5225</v>
      </c>
      <c r="E3593" s="32" t="s">
        <v>5226</v>
      </c>
      <c r="F3593" s="11" t="s">
        <v>710</v>
      </c>
      <c r="G3593" s="35">
        <v>5296318</v>
      </c>
      <c r="H3593" s="35" t="s">
        <v>4784</v>
      </c>
      <c r="I3593" s="4"/>
      <c r="J3593" s="4"/>
      <c r="K3593" s="4"/>
      <c r="L3593" s="4"/>
      <c r="M3593" s="33"/>
      <c r="N3593" s="38"/>
      <c r="O3593" s="33"/>
      <c r="P3593" s="244">
        <f t="shared" si="280"/>
        <v>835.9849999999999</v>
      </c>
      <c r="Q3593" s="25"/>
      <c r="R3593" s="25"/>
      <c r="S3593" s="25"/>
      <c r="T3593" s="109"/>
      <c r="U3593" s="25"/>
      <c r="V3593" s="25"/>
      <c r="W3593" s="25"/>
      <c r="X3593" s="25">
        <v>0</v>
      </c>
      <c r="Y3593" s="25"/>
      <c r="Z3593" s="25">
        <v>0</v>
      </c>
      <c r="AA3593" s="109"/>
      <c r="AB3593" s="25">
        <v>0</v>
      </c>
      <c r="AC3593" s="25">
        <v>0</v>
      </c>
      <c r="AD3593" s="25">
        <v>0</v>
      </c>
      <c r="AE3593" s="25">
        <v>0</v>
      </c>
      <c r="AF3593" s="25">
        <v>0</v>
      </c>
      <c r="AG3593" s="25">
        <v>0</v>
      </c>
      <c r="AH3593" s="109"/>
      <c r="AI3593" s="25">
        <v>0</v>
      </c>
      <c r="AJ3593" s="25">
        <v>0</v>
      </c>
      <c r="AK3593" s="123">
        <v>0</v>
      </c>
      <c r="AL3593" s="25">
        <v>0</v>
      </c>
      <c r="AM3593" s="25">
        <v>238.464</v>
      </c>
      <c r="AN3593" s="25">
        <v>0</v>
      </c>
      <c r="AO3593" s="109"/>
      <c r="AP3593" s="25">
        <v>0</v>
      </c>
      <c r="AQ3593" s="25">
        <v>0</v>
      </c>
      <c r="AR3593" s="25">
        <v>597.52099999999996</v>
      </c>
      <c r="AS3593" s="25">
        <v>0</v>
      </c>
      <c r="AT3593" s="25">
        <v>0</v>
      </c>
      <c r="AU3593" s="25">
        <v>0</v>
      </c>
      <c r="AW3593" t="str">
        <f t="shared" si="281"/>
        <v>Lê Thu Huyền</v>
      </c>
      <c r="AX3593" s="27" t="str">
        <f t="shared" si="282"/>
        <v>Đặng Thị Dung</v>
      </c>
      <c r="AY3593" s="4" t="str">
        <f t="shared" si="283"/>
        <v>VIN+</v>
      </c>
    </row>
    <row r="3594" spans="1:51" outlineLevel="1" x14ac:dyDescent="0.25">
      <c r="A3594" s="4" t="s">
        <v>1104</v>
      </c>
      <c r="B3594" s="4" t="s">
        <v>797</v>
      </c>
      <c r="C3594" s="4" t="s">
        <v>5054</v>
      </c>
      <c r="D3594" s="32" t="s">
        <v>5225</v>
      </c>
      <c r="E3594" s="32" t="s">
        <v>5226</v>
      </c>
      <c r="F3594" s="11" t="s">
        <v>710</v>
      </c>
      <c r="G3594" s="35">
        <v>5271146</v>
      </c>
      <c r="H3594" s="35" t="s">
        <v>4785</v>
      </c>
      <c r="I3594" s="4"/>
      <c r="J3594" s="4"/>
      <c r="K3594" s="4"/>
      <c r="L3594" s="4"/>
      <c r="M3594" s="33"/>
      <c r="N3594" s="38"/>
      <c r="O3594" s="33"/>
      <c r="P3594" s="244">
        <f t="shared" ref="P3594:P3657" si="284">SUM(Q3594:AU3594)</f>
        <v>238.464</v>
      </c>
      <c r="Q3594" s="25"/>
      <c r="R3594" s="25"/>
      <c r="S3594" s="25"/>
      <c r="T3594" s="109"/>
      <c r="U3594" s="25"/>
      <c r="V3594" s="25"/>
      <c r="W3594" s="25"/>
      <c r="X3594" s="25">
        <v>0</v>
      </c>
      <c r="Y3594" s="25"/>
      <c r="Z3594" s="25">
        <v>0</v>
      </c>
      <c r="AA3594" s="109"/>
      <c r="AB3594" s="25">
        <v>0</v>
      </c>
      <c r="AC3594" s="25">
        <v>0</v>
      </c>
      <c r="AD3594" s="25">
        <v>0</v>
      </c>
      <c r="AE3594" s="25">
        <v>0</v>
      </c>
      <c r="AF3594" s="25">
        <v>0</v>
      </c>
      <c r="AG3594" s="25">
        <v>0</v>
      </c>
      <c r="AH3594" s="109"/>
      <c r="AI3594" s="25">
        <v>0</v>
      </c>
      <c r="AJ3594" s="25">
        <v>0</v>
      </c>
      <c r="AK3594" s="123">
        <v>0</v>
      </c>
      <c r="AL3594" s="25">
        <v>0</v>
      </c>
      <c r="AM3594" s="25">
        <v>0</v>
      </c>
      <c r="AN3594" s="25">
        <v>238.464</v>
      </c>
      <c r="AO3594" s="109"/>
      <c r="AP3594" s="25">
        <v>0</v>
      </c>
      <c r="AQ3594" s="25">
        <v>0</v>
      </c>
      <c r="AR3594" s="25">
        <v>0</v>
      </c>
      <c r="AS3594" s="25">
        <v>0</v>
      </c>
      <c r="AT3594" s="25">
        <v>0</v>
      </c>
      <c r="AU3594" s="25">
        <v>0</v>
      </c>
      <c r="AW3594" t="str">
        <f t="shared" ref="AW3594:AW3657" si="285">+C3594</f>
        <v>Lê Thu Huyền</v>
      </c>
      <c r="AX3594" s="27" t="str">
        <f t="shared" ref="AX3594:AX3657" si="286">+E3594</f>
        <v>Đặng Thị Dung</v>
      </c>
      <c r="AY3594" s="4" t="str">
        <f t="shared" si="283"/>
        <v>VIN+</v>
      </c>
    </row>
    <row r="3595" spans="1:51" outlineLevel="1" x14ac:dyDescent="0.25">
      <c r="A3595" s="4" t="s">
        <v>1104</v>
      </c>
      <c r="B3595" s="4" t="s">
        <v>797</v>
      </c>
      <c r="C3595" s="4" t="s">
        <v>5054</v>
      </c>
      <c r="D3595" s="32" t="s">
        <v>5225</v>
      </c>
      <c r="E3595" s="32" t="s">
        <v>5226</v>
      </c>
      <c r="F3595" s="11" t="s">
        <v>710</v>
      </c>
      <c r="G3595" s="35">
        <v>5299931</v>
      </c>
      <c r="H3595" s="35" t="s">
        <v>4786</v>
      </c>
      <c r="I3595" s="4"/>
      <c r="J3595" s="4"/>
      <c r="K3595" s="4"/>
      <c r="L3595" s="4"/>
      <c r="M3595" s="33"/>
      <c r="N3595" s="38"/>
      <c r="O3595" s="33"/>
      <c r="P3595" s="244">
        <f t="shared" si="284"/>
        <v>238.464</v>
      </c>
      <c r="Q3595" s="25"/>
      <c r="R3595" s="25"/>
      <c r="S3595" s="25"/>
      <c r="T3595" s="109"/>
      <c r="U3595" s="25"/>
      <c r="V3595" s="25"/>
      <c r="W3595" s="25"/>
      <c r="X3595" s="25">
        <v>0</v>
      </c>
      <c r="Y3595" s="25"/>
      <c r="Z3595" s="25">
        <v>0</v>
      </c>
      <c r="AA3595" s="109"/>
      <c r="AB3595" s="25">
        <v>0</v>
      </c>
      <c r="AC3595" s="25">
        <v>0</v>
      </c>
      <c r="AD3595" s="25">
        <v>0</v>
      </c>
      <c r="AE3595" s="25">
        <v>238.464</v>
      </c>
      <c r="AF3595" s="25">
        <v>0</v>
      </c>
      <c r="AG3595" s="25">
        <v>0</v>
      </c>
      <c r="AH3595" s="109"/>
      <c r="AI3595" s="25">
        <v>0</v>
      </c>
      <c r="AJ3595" s="25">
        <v>0</v>
      </c>
      <c r="AK3595" s="123">
        <v>0</v>
      </c>
      <c r="AL3595" s="25">
        <v>0</v>
      </c>
      <c r="AM3595" s="25">
        <v>0</v>
      </c>
      <c r="AN3595" s="25">
        <v>0</v>
      </c>
      <c r="AO3595" s="109"/>
      <c r="AP3595" s="25">
        <v>0</v>
      </c>
      <c r="AQ3595" s="25">
        <v>0</v>
      </c>
      <c r="AR3595" s="25">
        <v>0</v>
      </c>
      <c r="AS3595" s="25">
        <v>0</v>
      </c>
      <c r="AT3595" s="25">
        <v>0</v>
      </c>
      <c r="AU3595" s="25">
        <v>0</v>
      </c>
      <c r="AW3595" t="str">
        <f t="shared" si="285"/>
        <v>Lê Thu Huyền</v>
      </c>
      <c r="AX3595" s="27" t="str">
        <f t="shared" si="286"/>
        <v>Đặng Thị Dung</v>
      </c>
      <c r="AY3595" s="4" t="str">
        <f t="shared" si="283"/>
        <v>VIN+</v>
      </c>
    </row>
    <row r="3596" spans="1:51" outlineLevel="1" x14ac:dyDescent="0.25">
      <c r="A3596" s="4" t="s">
        <v>1104</v>
      </c>
      <c r="B3596" s="4" t="s">
        <v>797</v>
      </c>
      <c r="C3596" s="4" t="s">
        <v>5054</v>
      </c>
      <c r="D3596" s="32" t="s">
        <v>5225</v>
      </c>
      <c r="E3596" s="32" t="s">
        <v>5226</v>
      </c>
      <c r="F3596" s="11" t="s">
        <v>710</v>
      </c>
      <c r="G3596" s="35">
        <v>5137361</v>
      </c>
      <c r="H3596" s="35" t="s">
        <v>4787</v>
      </c>
      <c r="I3596" s="4"/>
      <c r="J3596" s="4"/>
      <c r="K3596" s="4"/>
      <c r="L3596" s="4"/>
      <c r="M3596" s="33"/>
      <c r="N3596" s="38"/>
      <c r="O3596" s="33"/>
      <c r="P3596" s="244">
        <f t="shared" si="284"/>
        <v>238.464</v>
      </c>
      <c r="Q3596" s="25"/>
      <c r="R3596" s="25"/>
      <c r="S3596" s="25"/>
      <c r="T3596" s="109"/>
      <c r="U3596" s="25"/>
      <c r="V3596" s="25"/>
      <c r="W3596" s="25"/>
      <c r="X3596" s="25">
        <v>0</v>
      </c>
      <c r="Y3596" s="25"/>
      <c r="Z3596" s="25">
        <v>0</v>
      </c>
      <c r="AA3596" s="109"/>
      <c r="AB3596" s="25">
        <v>0</v>
      </c>
      <c r="AC3596" s="25">
        <v>0</v>
      </c>
      <c r="AD3596" s="25">
        <v>0</v>
      </c>
      <c r="AE3596" s="25">
        <v>0</v>
      </c>
      <c r="AF3596" s="25">
        <v>0</v>
      </c>
      <c r="AG3596" s="25">
        <v>0</v>
      </c>
      <c r="AH3596" s="109"/>
      <c r="AI3596" s="25">
        <v>0</v>
      </c>
      <c r="AJ3596" s="25">
        <v>0</v>
      </c>
      <c r="AK3596" s="123">
        <v>0</v>
      </c>
      <c r="AL3596" s="25">
        <v>0</v>
      </c>
      <c r="AM3596" s="25">
        <v>238.464</v>
      </c>
      <c r="AN3596" s="25">
        <v>0</v>
      </c>
      <c r="AO3596" s="109"/>
      <c r="AP3596" s="25">
        <v>0</v>
      </c>
      <c r="AQ3596" s="25">
        <v>0</v>
      </c>
      <c r="AR3596" s="25">
        <v>0</v>
      </c>
      <c r="AS3596" s="25">
        <v>0</v>
      </c>
      <c r="AT3596" s="25">
        <v>0</v>
      </c>
      <c r="AU3596" s="25">
        <v>0</v>
      </c>
      <c r="AW3596" t="str">
        <f t="shared" si="285"/>
        <v>Lê Thu Huyền</v>
      </c>
      <c r="AX3596" s="27" t="str">
        <f t="shared" si="286"/>
        <v>Đặng Thị Dung</v>
      </c>
      <c r="AY3596" s="4" t="str">
        <f t="shared" si="283"/>
        <v>VIN+</v>
      </c>
    </row>
    <row r="3597" spans="1:51" outlineLevel="1" x14ac:dyDescent="0.25">
      <c r="A3597" s="4" t="s">
        <v>1104</v>
      </c>
      <c r="B3597" s="4" t="s">
        <v>797</v>
      </c>
      <c r="C3597" s="4" t="s">
        <v>5054</v>
      </c>
      <c r="D3597" s="32" t="s">
        <v>5225</v>
      </c>
      <c r="E3597" s="32" t="s">
        <v>5226</v>
      </c>
      <c r="F3597" s="11" t="s">
        <v>710</v>
      </c>
      <c r="G3597" s="35">
        <v>5337653</v>
      </c>
      <c r="H3597" s="35" t="s">
        <v>4788</v>
      </c>
      <c r="I3597" s="4"/>
      <c r="J3597" s="4"/>
      <c r="K3597" s="4"/>
      <c r="L3597" s="4"/>
      <c r="M3597" s="33"/>
      <c r="N3597" s="38"/>
      <c r="O3597" s="33"/>
      <c r="P3597" s="244">
        <f t="shared" si="284"/>
        <v>0</v>
      </c>
      <c r="Q3597" s="25"/>
      <c r="R3597" s="25"/>
      <c r="S3597" s="25"/>
      <c r="T3597" s="109"/>
      <c r="U3597" s="25"/>
      <c r="V3597" s="25"/>
      <c r="W3597" s="25"/>
      <c r="X3597" s="25">
        <v>0</v>
      </c>
      <c r="Y3597" s="25"/>
      <c r="Z3597" s="25">
        <v>0</v>
      </c>
      <c r="AA3597" s="109"/>
      <c r="AB3597" s="25">
        <v>0</v>
      </c>
      <c r="AC3597" s="25">
        <v>0</v>
      </c>
      <c r="AD3597" s="25">
        <v>0</v>
      </c>
      <c r="AE3597" s="25">
        <v>0</v>
      </c>
      <c r="AF3597" s="25">
        <v>0</v>
      </c>
      <c r="AG3597" s="25">
        <v>0</v>
      </c>
      <c r="AH3597" s="109"/>
      <c r="AI3597" s="25">
        <v>0</v>
      </c>
      <c r="AJ3597" s="25">
        <v>0</v>
      </c>
      <c r="AK3597" s="123">
        <v>0</v>
      </c>
      <c r="AL3597" s="25">
        <v>0</v>
      </c>
      <c r="AM3597" s="25">
        <v>0</v>
      </c>
      <c r="AN3597" s="25">
        <v>0</v>
      </c>
      <c r="AO3597" s="109"/>
      <c r="AP3597" s="25">
        <v>0</v>
      </c>
      <c r="AQ3597" s="25">
        <v>0</v>
      </c>
      <c r="AR3597" s="25">
        <v>0</v>
      </c>
      <c r="AS3597" s="25">
        <v>0</v>
      </c>
      <c r="AT3597" s="25">
        <v>0</v>
      </c>
      <c r="AU3597" s="25">
        <v>0</v>
      </c>
      <c r="AW3597" t="str">
        <f t="shared" si="285"/>
        <v>Lê Thu Huyền</v>
      </c>
      <c r="AX3597" s="27" t="str">
        <f t="shared" si="286"/>
        <v>Đặng Thị Dung</v>
      </c>
      <c r="AY3597" s="4" t="str">
        <f t="shared" si="283"/>
        <v>VIN+</v>
      </c>
    </row>
    <row r="3598" spans="1:51" outlineLevel="1" x14ac:dyDescent="0.25">
      <c r="A3598" s="4" t="s">
        <v>1104</v>
      </c>
      <c r="B3598" s="4" t="s">
        <v>797</v>
      </c>
      <c r="C3598" s="4" t="s">
        <v>5054</v>
      </c>
      <c r="D3598" s="32" t="s">
        <v>5225</v>
      </c>
      <c r="E3598" s="32" t="s">
        <v>5226</v>
      </c>
      <c r="F3598" s="11" t="s">
        <v>710</v>
      </c>
      <c r="G3598" s="35">
        <v>5298174</v>
      </c>
      <c r="H3598" s="35" t="s">
        <v>4789</v>
      </c>
      <c r="I3598" s="4"/>
      <c r="J3598" s="4"/>
      <c r="K3598" s="4"/>
      <c r="L3598" s="4"/>
      <c r="M3598" s="33"/>
      <c r="N3598" s="38"/>
      <c r="O3598" s="33"/>
      <c r="P3598" s="244">
        <f t="shared" si="284"/>
        <v>238.464</v>
      </c>
      <c r="Q3598" s="25"/>
      <c r="R3598" s="25"/>
      <c r="S3598" s="25"/>
      <c r="T3598" s="109"/>
      <c r="U3598" s="25"/>
      <c r="V3598" s="25"/>
      <c r="W3598" s="25"/>
      <c r="X3598" s="25">
        <v>0</v>
      </c>
      <c r="Y3598" s="25"/>
      <c r="Z3598" s="25">
        <v>0</v>
      </c>
      <c r="AA3598" s="109"/>
      <c r="AB3598" s="25">
        <v>0</v>
      </c>
      <c r="AC3598" s="25">
        <v>0</v>
      </c>
      <c r="AD3598" s="25">
        <v>0</v>
      </c>
      <c r="AE3598" s="25">
        <v>0</v>
      </c>
      <c r="AF3598" s="25">
        <v>0</v>
      </c>
      <c r="AG3598" s="25">
        <v>0</v>
      </c>
      <c r="AH3598" s="109"/>
      <c r="AI3598" s="25">
        <v>0</v>
      </c>
      <c r="AJ3598" s="25">
        <v>0</v>
      </c>
      <c r="AK3598" s="123">
        <v>0</v>
      </c>
      <c r="AL3598" s="25">
        <v>0</v>
      </c>
      <c r="AM3598" s="25">
        <v>0</v>
      </c>
      <c r="AN3598" s="25">
        <v>238.464</v>
      </c>
      <c r="AO3598" s="109"/>
      <c r="AP3598" s="25">
        <v>0</v>
      </c>
      <c r="AQ3598" s="25">
        <v>0</v>
      </c>
      <c r="AR3598" s="25">
        <v>0</v>
      </c>
      <c r="AS3598" s="25">
        <v>0</v>
      </c>
      <c r="AT3598" s="25">
        <v>0</v>
      </c>
      <c r="AU3598" s="25">
        <v>0</v>
      </c>
      <c r="AW3598" t="str">
        <f t="shared" si="285"/>
        <v>Lê Thu Huyền</v>
      </c>
      <c r="AX3598" s="27" t="str">
        <f t="shared" si="286"/>
        <v>Đặng Thị Dung</v>
      </c>
      <c r="AY3598" s="4" t="str">
        <f t="shared" si="283"/>
        <v>VIN+</v>
      </c>
    </row>
    <row r="3599" spans="1:51" outlineLevel="1" x14ac:dyDescent="0.25">
      <c r="A3599" s="4" t="s">
        <v>1104</v>
      </c>
      <c r="B3599" s="4" t="s">
        <v>797</v>
      </c>
      <c r="C3599" s="4" t="s">
        <v>5054</v>
      </c>
      <c r="D3599" s="32" t="s">
        <v>5225</v>
      </c>
      <c r="E3599" s="32" t="s">
        <v>5226</v>
      </c>
      <c r="F3599" s="11" t="s">
        <v>710</v>
      </c>
      <c r="G3599" s="35">
        <v>5136047</v>
      </c>
      <c r="H3599" s="35" t="s">
        <v>4790</v>
      </c>
      <c r="I3599" s="4"/>
      <c r="J3599" s="4"/>
      <c r="K3599" s="4"/>
      <c r="L3599" s="4"/>
      <c r="M3599" s="33"/>
      <c r="N3599" s="38"/>
      <c r="O3599" s="33"/>
      <c r="P3599" s="244">
        <f t="shared" si="284"/>
        <v>303.49700000000001</v>
      </c>
      <c r="Q3599" s="25"/>
      <c r="R3599" s="25"/>
      <c r="S3599" s="25"/>
      <c r="T3599" s="109"/>
      <c r="U3599" s="25"/>
      <c r="V3599" s="25"/>
      <c r="W3599" s="25"/>
      <c r="X3599" s="25">
        <v>0</v>
      </c>
      <c r="Y3599" s="25"/>
      <c r="Z3599" s="25">
        <v>0</v>
      </c>
      <c r="AA3599" s="109"/>
      <c r="AB3599" s="25">
        <v>0</v>
      </c>
      <c r="AC3599" s="25">
        <v>0</v>
      </c>
      <c r="AD3599" s="25">
        <v>0</v>
      </c>
      <c r="AE3599" s="25">
        <v>0</v>
      </c>
      <c r="AF3599" s="25">
        <v>0</v>
      </c>
      <c r="AG3599" s="25">
        <v>0</v>
      </c>
      <c r="AH3599" s="109"/>
      <c r="AI3599" s="25">
        <v>0</v>
      </c>
      <c r="AJ3599" s="25">
        <v>0</v>
      </c>
      <c r="AK3599" s="123">
        <v>0</v>
      </c>
      <c r="AL3599" s="25">
        <v>0</v>
      </c>
      <c r="AM3599" s="25">
        <v>303.49700000000001</v>
      </c>
      <c r="AN3599" s="25">
        <v>0</v>
      </c>
      <c r="AO3599" s="109"/>
      <c r="AP3599" s="25">
        <v>0</v>
      </c>
      <c r="AQ3599" s="25">
        <v>0</v>
      </c>
      <c r="AR3599" s="25">
        <v>0</v>
      </c>
      <c r="AS3599" s="25">
        <v>0</v>
      </c>
      <c r="AT3599" s="25">
        <v>0</v>
      </c>
      <c r="AU3599" s="25">
        <v>0</v>
      </c>
      <c r="AW3599" t="str">
        <f t="shared" si="285"/>
        <v>Lê Thu Huyền</v>
      </c>
      <c r="AX3599" s="27" t="str">
        <f t="shared" si="286"/>
        <v>Đặng Thị Dung</v>
      </c>
      <c r="AY3599" s="4" t="str">
        <f t="shared" si="283"/>
        <v>VIN+</v>
      </c>
    </row>
    <row r="3600" spans="1:51" outlineLevel="1" x14ac:dyDescent="0.25">
      <c r="A3600" s="4" t="s">
        <v>1104</v>
      </c>
      <c r="B3600" s="4" t="s">
        <v>797</v>
      </c>
      <c r="C3600" s="4" t="s">
        <v>5054</v>
      </c>
      <c r="D3600" s="32" t="s">
        <v>5225</v>
      </c>
      <c r="E3600" s="32" t="s">
        <v>5226</v>
      </c>
      <c r="F3600" s="11" t="s">
        <v>710</v>
      </c>
      <c r="G3600" s="35">
        <v>5272813</v>
      </c>
      <c r="H3600" s="35" t="s">
        <v>4791</v>
      </c>
      <c r="I3600" s="4"/>
      <c r="J3600" s="4"/>
      <c r="K3600" s="4"/>
      <c r="L3600" s="4"/>
      <c r="M3600" s="33"/>
      <c r="N3600" s="38"/>
      <c r="O3600" s="33"/>
      <c r="P3600" s="244">
        <f t="shared" si="284"/>
        <v>597.52099999999996</v>
      </c>
      <c r="Q3600" s="25"/>
      <c r="R3600" s="25"/>
      <c r="S3600" s="25"/>
      <c r="T3600" s="109"/>
      <c r="U3600" s="25"/>
      <c r="V3600" s="25"/>
      <c r="W3600" s="25"/>
      <c r="X3600" s="25">
        <v>0</v>
      </c>
      <c r="Y3600" s="25"/>
      <c r="Z3600" s="25">
        <v>0</v>
      </c>
      <c r="AA3600" s="109"/>
      <c r="AB3600" s="25">
        <v>0</v>
      </c>
      <c r="AC3600" s="25">
        <v>0</v>
      </c>
      <c r="AD3600" s="25">
        <v>0</v>
      </c>
      <c r="AE3600" s="25">
        <v>0</v>
      </c>
      <c r="AF3600" s="25">
        <v>359.05700000000002</v>
      </c>
      <c r="AG3600" s="25">
        <v>0</v>
      </c>
      <c r="AH3600" s="109"/>
      <c r="AI3600" s="25">
        <v>0</v>
      </c>
      <c r="AJ3600" s="25">
        <v>0</v>
      </c>
      <c r="AK3600" s="123">
        <v>0</v>
      </c>
      <c r="AL3600" s="25">
        <v>0</v>
      </c>
      <c r="AM3600" s="25">
        <v>0</v>
      </c>
      <c r="AN3600" s="25">
        <v>0</v>
      </c>
      <c r="AO3600" s="109"/>
      <c r="AP3600" s="25">
        <v>238.464</v>
      </c>
      <c r="AQ3600" s="25">
        <v>0</v>
      </c>
      <c r="AR3600" s="25">
        <v>0</v>
      </c>
      <c r="AS3600" s="25">
        <v>0</v>
      </c>
      <c r="AT3600" s="25">
        <v>0</v>
      </c>
      <c r="AU3600" s="25">
        <v>0</v>
      </c>
      <c r="AW3600" t="str">
        <f t="shared" si="285"/>
        <v>Lê Thu Huyền</v>
      </c>
      <c r="AX3600" s="27" t="str">
        <f t="shared" si="286"/>
        <v>Đặng Thị Dung</v>
      </c>
      <c r="AY3600" s="4" t="str">
        <f t="shared" si="283"/>
        <v>VIN+</v>
      </c>
    </row>
    <row r="3601" spans="1:51" outlineLevel="1" x14ac:dyDescent="0.25">
      <c r="A3601" s="4" t="s">
        <v>1104</v>
      </c>
      <c r="B3601" s="4" t="s">
        <v>797</v>
      </c>
      <c r="C3601" s="4" t="s">
        <v>5054</v>
      </c>
      <c r="D3601" s="32" t="s">
        <v>5225</v>
      </c>
      <c r="E3601" s="32" t="s">
        <v>5226</v>
      </c>
      <c r="F3601" s="11" t="s">
        <v>710</v>
      </c>
      <c r="G3601" s="35">
        <v>5137181</v>
      </c>
      <c r="H3601" s="35" t="s">
        <v>4792</v>
      </c>
      <c r="I3601" s="4"/>
      <c r="J3601" s="4"/>
      <c r="K3601" s="4"/>
      <c r="L3601" s="4"/>
      <c r="M3601" s="33"/>
      <c r="N3601" s="38"/>
      <c r="O3601" s="33"/>
      <c r="P3601" s="244">
        <f t="shared" si="284"/>
        <v>1137.1759999999999</v>
      </c>
      <c r="Q3601" s="25"/>
      <c r="R3601" s="25"/>
      <c r="S3601" s="25"/>
      <c r="T3601" s="109"/>
      <c r="U3601" s="25"/>
      <c r="V3601" s="25"/>
      <c r="W3601" s="25"/>
      <c r="X3601" s="25">
        <v>0</v>
      </c>
      <c r="Y3601" s="25"/>
      <c r="Z3601" s="25">
        <v>0</v>
      </c>
      <c r="AA3601" s="109"/>
      <c r="AB3601" s="25">
        <v>0</v>
      </c>
      <c r="AC3601" s="25">
        <v>0</v>
      </c>
      <c r="AD3601" s="25">
        <v>0</v>
      </c>
      <c r="AE3601" s="25">
        <v>597.52099999999996</v>
      </c>
      <c r="AF3601" s="25">
        <v>0</v>
      </c>
      <c r="AG3601" s="25">
        <v>0</v>
      </c>
      <c r="AH3601" s="109"/>
      <c r="AI3601" s="25">
        <v>0</v>
      </c>
      <c r="AJ3601" s="25">
        <v>0</v>
      </c>
      <c r="AK3601" s="123">
        <v>0</v>
      </c>
      <c r="AL3601" s="25">
        <v>0</v>
      </c>
      <c r="AM3601" s="25">
        <v>0</v>
      </c>
      <c r="AN3601" s="25">
        <v>0</v>
      </c>
      <c r="AO3601" s="109"/>
      <c r="AP3601" s="25">
        <v>0</v>
      </c>
      <c r="AQ3601" s="25">
        <v>0</v>
      </c>
      <c r="AR3601" s="25">
        <v>539.65499999999997</v>
      </c>
      <c r="AS3601" s="25">
        <v>0</v>
      </c>
      <c r="AT3601" s="25">
        <v>0</v>
      </c>
      <c r="AU3601" s="25">
        <v>0</v>
      </c>
      <c r="AW3601" t="str">
        <f t="shared" si="285"/>
        <v>Lê Thu Huyền</v>
      </c>
      <c r="AX3601" s="27" t="str">
        <f t="shared" si="286"/>
        <v>Đặng Thị Dung</v>
      </c>
      <c r="AY3601" s="4" t="str">
        <f t="shared" si="283"/>
        <v>VIN+</v>
      </c>
    </row>
    <row r="3602" spans="1:51" outlineLevel="1" x14ac:dyDescent="0.25">
      <c r="A3602" s="4" t="s">
        <v>1104</v>
      </c>
      <c r="B3602" s="4" t="s">
        <v>797</v>
      </c>
      <c r="C3602" s="4" t="s">
        <v>5054</v>
      </c>
      <c r="D3602" s="32" t="s">
        <v>5225</v>
      </c>
      <c r="E3602" s="32" t="s">
        <v>5226</v>
      </c>
      <c r="F3602" s="11" t="s">
        <v>710</v>
      </c>
      <c r="G3602" s="35">
        <v>5293283</v>
      </c>
      <c r="H3602" s="35" t="s">
        <v>4793</v>
      </c>
      <c r="I3602" s="4"/>
      <c r="J3602" s="4"/>
      <c r="K3602" s="4"/>
      <c r="L3602" s="4"/>
      <c r="M3602" s="33"/>
      <c r="N3602" s="38"/>
      <c r="O3602" s="33"/>
      <c r="P3602" s="244">
        <f t="shared" si="284"/>
        <v>238.464</v>
      </c>
      <c r="Q3602" s="25"/>
      <c r="R3602" s="25"/>
      <c r="S3602" s="25"/>
      <c r="T3602" s="109"/>
      <c r="U3602" s="25"/>
      <c r="V3602" s="25"/>
      <c r="W3602" s="25"/>
      <c r="X3602" s="25">
        <v>0</v>
      </c>
      <c r="Y3602" s="25"/>
      <c r="Z3602" s="25">
        <v>0</v>
      </c>
      <c r="AA3602" s="109"/>
      <c r="AB3602" s="25">
        <v>0</v>
      </c>
      <c r="AC3602" s="25">
        <v>0</v>
      </c>
      <c r="AD3602" s="25">
        <v>0</v>
      </c>
      <c r="AE3602" s="25">
        <v>238.464</v>
      </c>
      <c r="AF3602" s="25">
        <v>0</v>
      </c>
      <c r="AG3602" s="25">
        <v>0</v>
      </c>
      <c r="AH3602" s="109"/>
      <c r="AI3602" s="25">
        <v>0</v>
      </c>
      <c r="AJ3602" s="25">
        <v>0</v>
      </c>
      <c r="AK3602" s="123">
        <v>0</v>
      </c>
      <c r="AL3602" s="25">
        <v>0</v>
      </c>
      <c r="AM3602" s="25">
        <v>0</v>
      </c>
      <c r="AN3602" s="25">
        <v>0</v>
      </c>
      <c r="AO3602" s="109"/>
      <c r="AP3602" s="25">
        <v>0</v>
      </c>
      <c r="AQ3602" s="25">
        <v>0</v>
      </c>
      <c r="AR3602" s="25">
        <v>0</v>
      </c>
      <c r="AS3602" s="25">
        <v>0</v>
      </c>
      <c r="AT3602" s="25">
        <v>0</v>
      </c>
      <c r="AU3602" s="25">
        <v>0</v>
      </c>
      <c r="AW3602" t="str">
        <f t="shared" si="285"/>
        <v>Lê Thu Huyền</v>
      </c>
      <c r="AX3602" s="27" t="str">
        <f t="shared" si="286"/>
        <v>Đặng Thị Dung</v>
      </c>
      <c r="AY3602" s="4" t="str">
        <f t="shared" si="283"/>
        <v>VIN+</v>
      </c>
    </row>
    <row r="3603" spans="1:51" outlineLevel="1" x14ac:dyDescent="0.25">
      <c r="A3603" s="4" t="s">
        <v>1104</v>
      </c>
      <c r="B3603" s="4" t="s">
        <v>797</v>
      </c>
      <c r="C3603" s="4" t="s">
        <v>5054</v>
      </c>
      <c r="D3603" s="32" t="s">
        <v>5225</v>
      </c>
      <c r="E3603" s="32" t="s">
        <v>5226</v>
      </c>
      <c r="F3603" s="11" t="s">
        <v>710</v>
      </c>
      <c r="G3603" s="35">
        <v>5134340</v>
      </c>
      <c r="H3603" s="35" t="s">
        <v>4794</v>
      </c>
      <c r="I3603" s="4"/>
      <c r="J3603" s="4"/>
      <c r="K3603" s="4"/>
      <c r="L3603" s="4"/>
      <c r="M3603" s="33"/>
      <c r="N3603" s="38"/>
      <c r="O3603" s="33"/>
      <c r="P3603" s="244">
        <f t="shared" si="284"/>
        <v>547.37800000000004</v>
      </c>
      <c r="Q3603" s="25"/>
      <c r="R3603" s="25"/>
      <c r="S3603" s="25"/>
      <c r="T3603" s="109"/>
      <c r="U3603" s="25"/>
      <c r="V3603" s="25"/>
      <c r="W3603" s="25"/>
      <c r="X3603" s="25">
        <v>0</v>
      </c>
      <c r="Y3603" s="25"/>
      <c r="Z3603" s="25">
        <v>0</v>
      </c>
      <c r="AA3603" s="109"/>
      <c r="AB3603" s="25">
        <v>0</v>
      </c>
      <c r="AC3603" s="25">
        <v>0</v>
      </c>
      <c r="AD3603" s="25">
        <v>0</v>
      </c>
      <c r="AE3603" s="25">
        <v>0</v>
      </c>
      <c r="AF3603" s="25">
        <v>0</v>
      </c>
      <c r="AG3603" s="25">
        <v>0</v>
      </c>
      <c r="AH3603" s="109"/>
      <c r="AI3603" s="25">
        <v>0</v>
      </c>
      <c r="AJ3603" s="25">
        <v>0</v>
      </c>
      <c r="AK3603" s="123">
        <v>0</v>
      </c>
      <c r="AL3603" s="25">
        <v>0</v>
      </c>
      <c r="AM3603" s="25">
        <v>0</v>
      </c>
      <c r="AN3603" s="25">
        <v>0</v>
      </c>
      <c r="AO3603" s="109"/>
      <c r="AP3603" s="25">
        <v>0</v>
      </c>
      <c r="AQ3603" s="25">
        <v>0</v>
      </c>
      <c r="AR3603" s="25">
        <v>0</v>
      </c>
      <c r="AS3603" s="25">
        <v>0</v>
      </c>
      <c r="AT3603" s="25">
        <v>547.37800000000004</v>
      </c>
      <c r="AU3603" s="25">
        <v>0</v>
      </c>
      <c r="AW3603" t="str">
        <f t="shared" si="285"/>
        <v>Lê Thu Huyền</v>
      </c>
      <c r="AX3603" s="27" t="str">
        <f t="shared" si="286"/>
        <v>Đặng Thị Dung</v>
      </c>
      <c r="AY3603" s="4" t="str">
        <f t="shared" si="283"/>
        <v>VIN+</v>
      </c>
    </row>
    <row r="3604" spans="1:51" outlineLevel="1" x14ac:dyDescent="0.25">
      <c r="A3604" s="4" t="s">
        <v>1104</v>
      </c>
      <c r="B3604" s="4" t="s">
        <v>797</v>
      </c>
      <c r="C3604" s="4" t="s">
        <v>5054</v>
      </c>
      <c r="D3604" s="32" t="s">
        <v>5225</v>
      </c>
      <c r="E3604" s="32" t="s">
        <v>5226</v>
      </c>
      <c r="F3604" s="11" t="s">
        <v>710</v>
      </c>
      <c r="G3604" s="35">
        <v>5290141</v>
      </c>
      <c r="H3604" s="35" t="s">
        <v>4795</v>
      </c>
      <c r="I3604" s="4"/>
      <c r="J3604" s="4"/>
      <c r="K3604" s="4"/>
      <c r="L3604" s="4"/>
      <c r="M3604" s="33"/>
      <c r="N3604" s="38"/>
      <c r="O3604" s="33"/>
      <c r="P3604" s="244">
        <f t="shared" si="284"/>
        <v>0</v>
      </c>
      <c r="Q3604" s="25"/>
      <c r="R3604" s="25"/>
      <c r="S3604" s="25"/>
      <c r="T3604" s="109"/>
      <c r="U3604" s="25"/>
      <c r="V3604" s="25"/>
      <c r="W3604" s="25"/>
      <c r="X3604" s="25">
        <v>0</v>
      </c>
      <c r="Y3604" s="25"/>
      <c r="Z3604" s="25">
        <v>0</v>
      </c>
      <c r="AA3604" s="109"/>
      <c r="AB3604" s="25">
        <v>0</v>
      </c>
      <c r="AC3604" s="25">
        <v>0</v>
      </c>
      <c r="AD3604" s="25">
        <v>0</v>
      </c>
      <c r="AE3604" s="25">
        <v>0</v>
      </c>
      <c r="AF3604" s="25">
        <v>0</v>
      </c>
      <c r="AG3604" s="25">
        <v>0</v>
      </c>
      <c r="AH3604" s="109"/>
      <c r="AI3604" s="25">
        <v>0</v>
      </c>
      <c r="AJ3604" s="25">
        <v>0</v>
      </c>
      <c r="AK3604" s="123">
        <v>0</v>
      </c>
      <c r="AL3604" s="25">
        <v>0</v>
      </c>
      <c r="AM3604" s="25">
        <v>0</v>
      </c>
      <c r="AN3604" s="25">
        <v>0</v>
      </c>
      <c r="AO3604" s="109"/>
      <c r="AP3604" s="25">
        <v>0</v>
      </c>
      <c r="AQ3604" s="25">
        <v>0</v>
      </c>
      <c r="AR3604" s="25">
        <v>0</v>
      </c>
      <c r="AS3604" s="25">
        <v>0</v>
      </c>
      <c r="AT3604" s="25">
        <v>0</v>
      </c>
      <c r="AU3604" s="25">
        <v>0</v>
      </c>
      <c r="AW3604" t="str">
        <f t="shared" si="285"/>
        <v>Lê Thu Huyền</v>
      </c>
      <c r="AX3604" s="27" t="str">
        <f t="shared" si="286"/>
        <v>Đặng Thị Dung</v>
      </c>
      <c r="AY3604" s="4" t="str">
        <f t="shared" si="283"/>
        <v>VIN+</v>
      </c>
    </row>
    <row r="3605" spans="1:51" outlineLevel="1" x14ac:dyDescent="0.25">
      <c r="A3605" s="4" t="s">
        <v>1104</v>
      </c>
      <c r="B3605" s="4" t="s">
        <v>797</v>
      </c>
      <c r="C3605" s="4" t="s">
        <v>5054</v>
      </c>
      <c r="D3605" s="32" t="s">
        <v>5225</v>
      </c>
      <c r="E3605" s="32" t="s">
        <v>5226</v>
      </c>
      <c r="F3605" s="11" t="s">
        <v>710</v>
      </c>
      <c r="G3605" s="35">
        <v>5130579</v>
      </c>
      <c r="H3605" s="35" t="s">
        <v>4796</v>
      </c>
      <c r="I3605" s="4"/>
      <c r="J3605" s="4"/>
      <c r="K3605" s="4"/>
      <c r="L3605" s="4"/>
      <c r="M3605" s="33"/>
      <c r="N3605" s="38"/>
      <c r="O3605" s="33"/>
      <c r="P3605" s="244">
        <f t="shared" si="284"/>
        <v>956.57799999999997</v>
      </c>
      <c r="Q3605" s="25"/>
      <c r="R3605" s="25"/>
      <c r="S3605" s="25"/>
      <c r="T3605" s="109"/>
      <c r="U3605" s="25"/>
      <c r="V3605" s="25"/>
      <c r="W3605" s="25"/>
      <c r="X3605" s="25">
        <v>0</v>
      </c>
      <c r="Y3605" s="25"/>
      <c r="Z3605" s="25">
        <v>0</v>
      </c>
      <c r="AA3605" s="109"/>
      <c r="AB3605" s="25">
        <v>0</v>
      </c>
      <c r="AC3605" s="25">
        <v>0</v>
      </c>
      <c r="AD3605" s="25">
        <v>0</v>
      </c>
      <c r="AE3605" s="25">
        <v>0</v>
      </c>
      <c r="AF3605" s="25">
        <v>597.52099999999996</v>
      </c>
      <c r="AG3605" s="25">
        <v>0</v>
      </c>
      <c r="AH3605" s="109"/>
      <c r="AI3605" s="25">
        <v>0</v>
      </c>
      <c r="AJ3605" s="25">
        <v>0</v>
      </c>
      <c r="AK3605" s="123">
        <v>0</v>
      </c>
      <c r="AL3605" s="25">
        <v>0</v>
      </c>
      <c r="AM3605" s="25">
        <v>0</v>
      </c>
      <c r="AN3605" s="25">
        <v>0</v>
      </c>
      <c r="AO3605" s="109"/>
      <c r="AP3605" s="25">
        <v>0</v>
      </c>
      <c r="AQ3605" s="25">
        <v>0</v>
      </c>
      <c r="AR3605" s="25">
        <v>0</v>
      </c>
      <c r="AS3605" s="25">
        <v>0</v>
      </c>
      <c r="AT3605" s="25">
        <v>359.05700000000002</v>
      </c>
      <c r="AU3605" s="25">
        <v>0</v>
      </c>
      <c r="AW3605" t="str">
        <f t="shared" si="285"/>
        <v>Lê Thu Huyền</v>
      </c>
      <c r="AX3605" s="27" t="str">
        <f t="shared" si="286"/>
        <v>Đặng Thị Dung</v>
      </c>
      <c r="AY3605" s="4" t="str">
        <f t="shared" si="283"/>
        <v>VIN+</v>
      </c>
    </row>
    <row r="3606" spans="1:51" outlineLevel="1" x14ac:dyDescent="0.25">
      <c r="A3606" s="4" t="s">
        <v>1104</v>
      </c>
      <c r="B3606" s="4" t="s">
        <v>797</v>
      </c>
      <c r="C3606" s="4" t="s">
        <v>5054</v>
      </c>
      <c r="D3606" s="32" t="s">
        <v>5225</v>
      </c>
      <c r="E3606" s="32" t="s">
        <v>5226</v>
      </c>
      <c r="F3606" s="11" t="s">
        <v>710</v>
      </c>
      <c r="G3606" s="35">
        <v>5293065</v>
      </c>
      <c r="H3606" s="35" t="s">
        <v>4797</v>
      </c>
      <c r="I3606" s="4"/>
      <c r="J3606" s="4"/>
      <c r="K3606" s="4"/>
      <c r="L3606" s="4"/>
      <c r="M3606" s="33"/>
      <c r="N3606" s="38"/>
      <c r="O3606" s="33"/>
      <c r="P3606" s="244">
        <f t="shared" si="284"/>
        <v>0</v>
      </c>
      <c r="Q3606" s="25"/>
      <c r="R3606" s="25"/>
      <c r="S3606" s="25"/>
      <c r="T3606" s="109"/>
      <c r="U3606" s="25"/>
      <c r="V3606" s="25"/>
      <c r="W3606" s="25"/>
      <c r="X3606" s="25">
        <v>0</v>
      </c>
      <c r="Y3606" s="25"/>
      <c r="Z3606" s="25">
        <v>0</v>
      </c>
      <c r="AA3606" s="109"/>
      <c r="AB3606" s="25">
        <v>0</v>
      </c>
      <c r="AC3606" s="25">
        <v>0</v>
      </c>
      <c r="AD3606" s="25">
        <v>0</v>
      </c>
      <c r="AE3606" s="25">
        <v>0</v>
      </c>
      <c r="AF3606" s="25">
        <v>0</v>
      </c>
      <c r="AG3606" s="25">
        <v>0</v>
      </c>
      <c r="AH3606" s="109"/>
      <c r="AI3606" s="25">
        <v>0</v>
      </c>
      <c r="AJ3606" s="25">
        <v>0</v>
      </c>
      <c r="AK3606" s="123">
        <v>0</v>
      </c>
      <c r="AL3606" s="25">
        <v>0</v>
      </c>
      <c r="AM3606" s="25">
        <v>0</v>
      </c>
      <c r="AN3606" s="25">
        <v>0</v>
      </c>
      <c r="AO3606" s="109"/>
      <c r="AP3606" s="25">
        <v>0</v>
      </c>
      <c r="AQ3606" s="25">
        <v>0</v>
      </c>
      <c r="AR3606" s="25">
        <v>0</v>
      </c>
      <c r="AS3606" s="25">
        <v>0</v>
      </c>
      <c r="AT3606" s="25">
        <v>0</v>
      </c>
      <c r="AU3606" s="25">
        <v>0</v>
      </c>
      <c r="AW3606" t="str">
        <f t="shared" si="285"/>
        <v>Lê Thu Huyền</v>
      </c>
      <c r="AX3606" s="27" t="str">
        <f t="shared" si="286"/>
        <v>Đặng Thị Dung</v>
      </c>
      <c r="AY3606" s="4" t="str">
        <f t="shared" si="283"/>
        <v>VIN+</v>
      </c>
    </row>
    <row r="3607" spans="1:51" outlineLevel="1" x14ac:dyDescent="0.25">
      <c r="A3607" s="4" t="s">
        <v>1104</v>
      </c>
      <c r="B3607" s="4" t="s">
        <v>797</v>
      </c>
      <c r="C3607" s="4" t="s">
        <v>5054</v>
      </c>
      <c r="D3607" s="32" t="s">
        <v>5225</v>
      </c>
      <c r="E3607" s="32" t="s">
        <v>5226</v>
      </c>
      <c r="F3607" s="11" t="s">
        <v>710</v>
      </c>
      <c r="G3607" s="35">
        <v>5292699</v>
      </c>
      <c r="H3607" s="35" t="s">
        <v>4798</v>
      </c>
      <c r="I3607" s="4"/>
      <c r="J3607" s="4"/>
      <c r="K3607" s="4"/>
      <c r="L3607" s="4"/>
      <c r="M3607" s="33"/>
      <c r="N3607" s="38"/>
      <c r="O3607" s="33"/>
      <c r="P3607" s="244">
        <f t="shared" si="284"/>
        <v>657.52600000000007</v>
      </c>
      <c r="Q3607" s="25"/>
      <c r="R3607" s="25"/>
      <c r="S3607" s="25"/>
      <c r="T3607" s="109"/>
      <c r="U3607" s="25"/>
      <c r="V3607" s="25"/>
      <c r="W3607" s="25"/>
      <c r="X3607" s="25">
        <v>0</v>
      </c>
      <c r="Y3607" s="25"/>
      <c r="Z3607" s="25">
        <v>0</v>
      </c>
      <c r="AA3607" s="109"/>
      <c r="AB3607" s="25">
        <v>0</v>
      </c>
      <c r="AC3607" s="25">
        <v>0</v>
      </c>
      <c r="AD3607" s="25">
        <v>0</v>
      </c>
      <c r="AE3607" s="25">
        <v>238.464</v>
      </c>
      <c r="AF3607" s="25">
        <v>0</v>
      </c>
      <c r="AG3607" s="25">
        <v>0</v>
      </c>
      <c r="AH3607" s="109"/>
      <c r="AI3607" s="25">
        <v>0</v>
      </c>
      <c r="AJ3607" s="25">
        <v>0</v>
      </c>
      <c r="AK3607" s="123">
        <v>0</v>
      </c>
      <c r="AL3607" s="25">
        <v>0</v>
      </c>
      <c r="AM3607" s="25">
        <v>0</v>
      </c>
      <c r="AN3607" s="25">
        <v>0</v>
      </c>
      <c r="AO3607" s="109"/>
      <c r="AP3607" s="25">
        <v>0</v>
      </c>
      <c r="AQ3607" s="25">
        <v>0</v>
      </c>
      <c r="AR3607" s="25">
        <v>419.06200000000001</v>
      </c>
      <c r="AS3607" s="25">
        <v>0</v>
      </c>
      <c r="AT3607" s="25">
        <v>0</v>
      </c>
      <c r="AU3607" s="25">
        <v>0</v>
      </c>
      <c r="AW3607" t="str">
        <f t="shared" si="285"/>
        <v>Lê Thu Huyền</v>
      </c>
      <c r="AX3607" s="27" t="str">
        <f t="shared" si="286"/>
        <v>Đặng Thị Dung</v>
      </c>
      <c r="AY3607" s="4" t="str">
        <f t="shared" si="283"/>
        <v>VIN+</v>
      </c>
    </row>
    <row r="3608" spans="1:51" outlineLevel="1" x14ac:dyDescent="0.25">
      <c r="A3608" s="4" t="s">
        <v>1104</v>
      </c>
      <c r="B3608" s="4" t="s">
        <v>797</v>
      </c>
      <c r="C3608" s="4" t="s">
        <v>5054</v>
      </c>
      <c r="D3608" s="32" t="s">
        <v>5225</v>
      </c>
      <c r="E3608" s="32" t="s">
        <v>5226</v>
      </c>
      <c r="F3608" s="11" t="s">
        <v>710</v>
      </c>
      <c r="G3608" s="35">
        <v>5271139</v>
      </c>
      <c r="H3608" s="35" t="s">
        <v>4799</v>
      </c>
      <c r="I3608" s="4"/>
      <c r="J3608" s="4"/>
      <c r="K3608" s="4"/>
      <c r="L3608" s="4"/>
      <c r="M3608" s="33"/>
      <c r="N3608" s="38"/>
      <c r="O3608" s="33"/>
      <c r="P3608" s="244">
        <f t="shared" si="284"/>
        <v>238.464</v>
      </c>
      <c r="Q3608" s="25"/>
      <c r="R3608" s="25"/>
      <c r="S3608" s="25"/>
      <c r="T3608" s="109"/>
      <c r="U3608" s="25"/>
      <c r="V3608" s="25"/>
      <c r="W3608" s="25"/>
      <c r="X3608" s="25">
        <v>0</v>
      </c>
      <c r="Y3608" s="25"/>
      <c r="Z3608" s="25">
        <v>0</v>
      </c>
      <c r="AA3608" s="109"/>
      <c r="AB3608" s="25">
        <v>0</v>
      </c>
      <c r="AC3608" s="25">
        <v>0</v>
      </c>
      <c r="AD3608" s="25">
        <v>0</v>
      </c>
      <c r="AE3608" s="25">
        <v>0</v>
      </c>
      <c r="AF3608" s="25">
        <v>0</v>
      </c>
      <c r="AG3608" s="25">
        <v>0</v>
      </c>
      <c r="AH3608" s="109"/>
      <c r="AI3608" s="25">
        <v>0</v>
      </c>
      <c r="AJ3608" s="25">
        <v>0</v>
      </c>
      <c r="AK3608" s="123">
        <v>0</v>
      </c>
      <c r="AL3608" s="25">
        <v>0</v>
      </c>
      <c r="AM3608" s="25">
        <v>0</v>
      </c>
      <c r="AN3608" s="25">
        <v>238.464</v>
      </c>
      <c r="AO3608" s="109"/>
      <c r="AP3608" s="25">
        <v>0</v>
      </c>
      <c r="AQ3608" s="25">
        <v>0</v>
      </c>
      <c r="AR3608" s="25">
        <v>0</v>
      </c>
      <c r="AS3608" s="25">
        <v>0</v>
      </c>
      <c r="AT3608" s="25">
        <v>0</v>
      </c>
      <c r="AU3608" s="25">
        <v>0</v>
      </c>
      <c r="AW3608" t="str">
        <f t="shared" si="285"/>
        <v>Lê Thu Huyền</v>
      </c>
      <c r="AX3608" s="27" t="str">
        <f t="shared" si="286"/>
        <v>Đặng Thị Dung</v>
      </c>
      <c r="AY3608" s="4" t="str">
        <f t="shared" si="283"/>
        <v>VIN+</v>
      </c>
    </row>
    <row r="3609" spans="1:51" outlineLevel="1" x14ac:dyDescent="0.25">
      <c r="A3609" s="4" t="s">
        <v>1104</v>
      </c>
      <c r="B3609" s="4" t="s">
        <v>797</v>
      </c>
      <c r="C3609" s="4" t="s">
        <v>5054</v>
      </c>
      <c r="D3609" s="32" t="s">
        <v>5225</v>
      </c>
      <c r="E3609" s="32" t="s">
        <v>5226</v>
      </c>
      <c r="F3609" s="11" t="s">
        <v>710</v>
      </c>
      <c r="G3609" s="35">
        <v>5137167</v>
      </c>
      <c r="H3609" s="35" t="s">
        <v>4800</v>
      </c>
      <c r="I3609" s="4"/>
      <c r="J3609" s="4"/>
      <c r="K3609" s="4"/>
      <c r="L3609" s="4"/>
      <c r="M3609" s="33"/>
      <c r="N3609" s="38"/>
      <c r="O3609" s="33"/>
      <c r="P3609" s="244">
        <f t="shared" si="284"/>
        <v>0</v>
      </c>
      <c r="Q3609" s="25"/>
      <c r="R3609" s="25"/>
      <c r="S3609" s="25"/>
      <c r="T3609" s="109"/>
      <c r="U3609" s="25"/>
      <c r="V3609" s="25"/>
      <c r="W3609" s="25"/>
      <c r="X3609" s="25">
        <v>0</v>
      </c>
      <c r="Y3609" s="25"/>
      <c r="Z3609" s="25">
        <v>0</v>
      </c>
      <c r="AA3609" s="109"/>
      <c r="AB3609" s="25">
        <v>0</v>
      </c>
      <c r="AC3609" s="25">
        <v>0</v>
      </c>
      <c r="AD3609" s="25">
        <v>0</v>
      </c>
      <c r="AE3609" s="25">
        <v>0</v>
      </c>
      <c r="AF3609" s="25">
        <v>0</v>
      </c>
      <c r="AG3609" s="25">
        <v>0</v>
      </c>
      <c r="AH3609" s="109"/>
      <c r="AI3609" s="25">
        <v>0</v>
      </c>
      <c r="AJ3609" s="25">
        <v>0</v>
      </c>
      <c r="AK3609" s="123">
        <v>0</v>
      </c>
      <c r="AL3609" s="25">
        <v>0</v>
      </c>
      <c r="AM3609" s="25">
        <v>0</v>
      </c>
      <c r="AN3609" s="25">
        <v>0</v>
      </c>
      <c r="AO3609" s="109"/>
      <c r="AP3609" s="25">
        <v>0</v>
      </c>
      <c r="AQ3609" s="25">
        <v>0</v>
      </c>
      <c r="AR3609" s="25">
        <v>0</v>
      </c>
      <c r="AS3609" s="25">
        <v>0</v>
      </c>
      <c r="AT3609" s="25">
        <v>0</v>
      </c>
      <c r="AU3609" s="25">
        <v>0</v>
      </c>
      <c r="AW3609" t="str">
        <f t="shared" si="285"/>
        <v>Lê Thu Huyền</v>
      </c>
      <c r="AX3609" s="27" t="str">
        <f t="shared" si="286"/>
        <v>Đặng Thị Dung</v>
      </c>
      <c r="AY3609" s="4" t="str">
        <f t="shared" si="283"/>
        <v>VIN+</v>
      </c>
    </row>
    <row r="3610" spans="1:51" outlineLevel="1" x14ac:dyDescent="0.25">
      <c r="A3610" s="4" t="s">
        <v>1104</v>
      </c>
      <c r="B3610" s="4" t="s">
        <v>797</v>
      </c>
      <c r="C3610" s="4" t="s">
        <v>5054</v>
      </c>
      <c r="D3610" s="32" t="s">
        <v>5225</v>
      </c>
      <c r="E3610" s="32" t="s">
        <v>5226</v>
      </c>
      <c r="F3610" s="11" t="s">
        <v>710</v>
      </c>
      <c r="G3610" s="35">
        <v>5293304</v>
      </c>
      <c r="H3610" s="35" t="s">
        <v>4801</v>
      </c>
      <c r="I3610" s="4"/>
      <c r="J3610" s="4"/>
      <c r="K3610" s="4"/>
      <c r="L3610" s="4"/>
      <c r="M3610" s="33"/>
      <c r="N3610" s="38"/>
      <c r="O3610" s="33"/>
      <c r="P3610" s="244">
        <f t="shared" si="284"/>
        <v>238.464</v>
      </c>
      <c r="Q3610" s="25"/>
      <c r="R3610" s="25"/>
      <c r="S3610" s="25"/>
      <c r="T3610" s="109"/>
      <c r="U3610" s="25"/>
      <c r="V3610" s="25"/>
      <c r="W3610" s="25"/>
      <c r="X3610" s="25">
        <v>0</v>
      </c>
      <c r="Y3610" s="25"/>
      <c r="Z3610" s="25">
        <v>0</v>
      </c>
      <c r="AA3610" s="109"/>
      <c r="AB3610" s="25">
        <v>0</v>
      </c>
      <c r="AC3610" s="25">
        <v>0</v>
      </c>
      <c r="AD3610" s="25">
        <v>0</v>
      </c>
      <c r="AE3610" s="25">
        <v>0</v>
      </c>
      <c r="AF3610" s="25">
        <v>0</v>
      </c>
      <c r="AG3610" s="25">
        <v>0</v>
      </c>
      <c r="AH3610" s="109"/>
      <c r="AI3610" s="25">
        <v>0</v>
      </c>
      <c r="AJ3610" s="25">
        <v>0</v>
      </c>
      <c r="AK3610" s="123">
        <v>0</v>
      </c>
      <c r="AL3610" s="25">
        <v>0</v>
      </c>
      <c r="AM3610" s="25">
        <v>0</v>
      </c>
      <c r="AN3610" s="25">
        <v>238.464</v>
      </c>
      <c r="AO3610" s="109"/>
      <c r="AP3610" s="25">
        <v>0</v>
      </c>
      <c r="AQ3610" s="25">
        <v>0</v>
      </c>
      <c r="AR3610" s="25">
        <v>0</v>
      </c>
      <c r="AS3610" s="25">
        <v>0</v>
      </c>
      <c r="AT3610" s="25">
        <v>0</v>
      </c>
      <c r="AU3610" s="25">
        <v>0</v>
      </c>
      <c r="AW3610" t="str">
        <f t="shared" si="285"/>
        <v>Lê Thu Huyền</v>
      </c>
      <c r="AX3610" s="27" t="str">
        <f t="shared" si="286"/>
        <v>Đặng Thị Dung</v>
      </c>
      <c r="AY3610" s="4" t="str">
        <f t="shared" si="283"/>
        <v>VIN+</v>
      </c>
    </row>
    <row r="3611" spans="1:51" outlineLevel="1" x14ac:dyDescent="0.25">
      <c r="A3611" s="4" t="s">
        <v>1104</v>
      </c>
      <c r="B3611" s="4" t="s">
        <v>797</v>
      </c>
      <c r="C3611" s="4" t="s">
        <v>5054</v>
      </c>
      <c r="D3611" s="32" t="s">
        <v>5225</v>
      </c>
      <c r="E3611" s="32" t="s">
        <v>5226</v>
      </c>
      <c r="F3611" s="11" t="s">
        <v>710</v>
      </c>
      <c r="G3611" s="35">
        <v>5297023</v>
      </c>
      <c r="H3611" s="35" t="s">
        <v>4802</v>
      </c>
      <c r="I3611" s="4"/>
      <c r="J3611" s="4"/>
      <c r="K3611" s="4"/>
      <c r="L3611" s="4"/>
      <c r="M3611" s="33"/>
      <c r="N3611" s="38"/>
      <c r="O3611" s="33"/>
      <c r="P3611" s="244">
        <f t="shared" si="284"/>
        <v>0</v>
      </c>
      <c r="Q3611" s="25"/>
      <c r="R3611" s="25"/>
      <c r="S3611" s="25"/>
      <c r="T3611" s="109"/>
      <c r="U3611" s="25"/>
      <c r="V3611" s="25"/>
      <c r="W3611" s="25"/>
      <c r="X3611" s="25">
        <v>0</v>
      </c>
      <c r="Y3611" s="25"/>
      <c r="Z3611" s="25">
        <v>0</v>
      </c>
      <c r="AA3611" s="109"/>
      <c r="AB3611" s="25">
        <v>0</v>
      </c>
      <c r="AC3611" s="25">
        <v>0</v>
      </c>
      <c r="AD3611" s="25">
        <v>0</v>
      </c>
      <c r="AE3611" s="25">
        <v>0</v>
      </c>
      <c r="AF3611" s="25">
        <v>0</v>
      </c>
      <c r="AG3611" s="25">
        <v>0</v>
      </c>
      <c r="AH3611" s="109"/>
      <c r="AI3611" s="25">
        <v>0</v>
      </c>
      <c r="AJ3611" s="25">
        <v>0</v>
      </c>
      <c r="AK3611" s="123">
        <v>0</v>
      </c>
      <c r="AL3611" s="25">
        <v>0</v>
      </c>
      <c r="AM3611" s="25">
        <v>0</v>
      </c>
      <c r="AN3611" s="25">
        <v>0</v>
      </c>
      <c r="AO3611" s="109"/>
      <c r="AP3611" s="25">
        <v>0</v>
      </c>
      <c r="AQ3611" s="25">
        <v>0</v>
      </c>
      <c r="AR3611" s="25">
        <v>0</v>
      </c>
      <c r="AS3611" s="25">
        <v>0</v>
      </c>
      <c r="AT3611" s="25">
        <v>0</v>
      </c>
      <c r="AU3611" s="25">
        <v>0</v>
      </c>
      <c r="AW3611" t="str">
        <f t="shared" si="285"/>
        <v>Lê Thu Huyền</v>
      </c>
      <c r="AX3611" s="27" t="str">
        <f t="shared" si="286"/>
        <v>Đặng Thị Dung</v>
      </c>
      <c r="AY3611" s="4" t="str">
        <f t="shared" si="283"/>
        <v>VIN+</v>
      </c>
    </row>
    <row r="3612" spans="1:51" outlineLevel="1" x14ac:dyDescent="0.25">
      <c r="A3612" s="4" t="s">
        <v>1104</v>
      </c>
      <c r="B3612" s="4" t="s">
        <v>797</v>
      </c>
      <c r="C3612" s="4" t="s">
        <v>5054</v>
      </c>
      <c r="D3612" s="32" t="s">
        <v>5225</v>
      </c>
      <c r="E3612" s="32" t="s">
        <v>5226</v>
      </c>
      <c r="F3612" s="11" t="s">
        <v>710</v>
      </c>
      <c r="G3612" s="35">
        <v>5299588</v>
      </c>
      <c r="H3612" s="35" t="s">
        <v>4803</v>
      </c>
      <c r="I3612" s="4"/>
      <c r="J3612" s="4"/>
      <c r="K3612" s="4"/>
      <c r="L3612" s="4"/>
      <c r="M3612" s="33"/>
      <c r="N3612" s="38"/>
      <c r="O3612" s="33"/>
      <c r="P3612" s="244">
        <f t="shared" si="284"/>
        <v>419.06200000000001</v>
      </c>
      <c r="Q3612" s="25"/>
      <c r="R3612" s="25"/>
      <c r="S3612" s="25"/>
      <c r="T3612" s="109"/>
      <c r="U3612" s="25"/>
      <c r="V3612" s="25"/>
      <c r="W3612" s="25"/>
      <c r="X3612" s="25">
        <v>0</v>
      </c>
      <c r="Y3612" s="25"/>
      <c r="Z3612" s="25">
        <v>0</v>
      </c>
      <c r="AA3612" s="109"/>
      <c r="AB3612" s="25">
        <v>0</v>
      </c>
      <c r="AC3612" s="25">
        <v>0</v>
      </c>
      <c r="AD3612" s="25">
        <v>0</v>
      </c>
      <c r="AE3612" s="25">
        <v>0</v>
      </c>
      <c r="AF3612" s="25">
        <v>0</v>
      </c>
      <c r="AG3612" s="25">
        <v>0</v>
      </c>
      <c r="AH3612" s="109"/>
      <c r="AI3612" s="25">
        <v>0</v>
      </c>
      <c r="AJ3612" s="25">
        <v>0</v>
      </c>
      <c r="AK3612" s="123">
        <v>0</v>
      </c>
      <c r="AL3612" s="25">
        <v>0</v>
      </c>
      <c r="AM3612" s="25">
        <v>0</v>
      </c>
      <c r="AN3612" s="25">
        <v>0</v>
      </c>
      <c r="AO3612" s="109"/>
      <c r="AP3612" s="25">
        <v>0</v>
      </c>
      <c r="AQ3612" s="25">
        <v>0</v>
      </c>
      <c r="AR3612" s="25">
        <v>419.06200000000001</v>
      </c>
      <c r="AS3612" s="25">
        <v>0</v>
      </c>
      <c r="AT3612" s="25">
        <v>0</v>
      </c>
      <c r="AU3612" s="25">
        <v>0</v>
      </c>
      <c r="AW3612" t="str">
        <f t="shared" si="285"/>
        <v>Lê Thu Huyền</v>
      </c>
      <c r="AX3612" s="27" t="str">
        <f t="shared" si="286"/>
        <v>Đặng Thị Dung</v>
      </c>
      <c r="AY3612" s="4" t="str">
        <f t="shared" si="283"/>
        <v>VIN+</v>
      </c>
    </row>
    <row r="3613" spans="1:51" outlineLevel="1" x14ac:dyDescent="0.25">
      <c r="A3613" s="4" t="s">
        <v>1104</v>
      </c>
      <c r="B3613" s="4" t="s">
        <v>797</v>
      </c>
      <c r="C3613" s="4" t="s">
        <v>5054</v>
      </c>
      <c r="D3613" s="32" t="s">
        <v>5225</v>
      </c>
      <c r="E3613" s="32" t="s">
        <v>5226</v>
      </c>
      <c r="F3613" s="11" t="s">
        <v>710</v>
      </c>
      <c r="G3613" s="35">
        <v>5290103</v>
      </c>
      <c r="H3613" s="35" t="s">
        <v>4804</v>
      </c>
      <c r="I3613" s="4"/>
      <c r="J3613" s="4"/>
      <c r="K3613" s="4"/>
      <c r="L3613" s="4"/>
      <c r="M3613" s="33"/>
      <c r="N3613" s="38"/>
      <c r="O3613" s="33"/>
      <c r="P3613" s="244">
        <f t="shared" si="284"/>
        <v>0</v>
      </c>
      <c r="Q3613" s="25"/>
      <c r="R3613" s="25"/>
      <c r="S3613" s="25"/>
      <c r="T3613" s="109"/>
      <c r="U3613" s="25"/>
      <c r="V3613" s="25"/>
      <c r="W3613" s="25"/>
      <c r="X3613" s="25">
        <v>0</v>
      </c>
      <c r="Y3613" s="25"/>
      <c r="Z3613" s="25">
        <v>0</v>
      </c>
      <c r="AA3613" s="109"/>
      <c r="AB3613" s="25">
        <v>0</v>
      </c>
      <c r="AC3613" s="25">
        <v>0</v>
      </c>
      <c r="AD3613" s="25">
        <v>0</v>
      </c>
      <c r="AE3613" s="25">
        <v>0</v>
      </c>
      <c r="AF3613" s="25">
        <v>0</v>
      </c>
      <c r="AG3613" s="25">
        <v>0</v>
      </c>
      <c r="AH3613" s="109"/>
      <c r="AI3613" s="25">
        <v>0</v>
      </c>
      <c r="AJ3613" s="25">
        <v>0</v>
      </c>
      <c r="AK3613" s="123">
        <v>0</v>
      </c>
      <c r="AL3613" s="25">
        <v>0</v>
      </c>
      <c r="AM3613" s="25">
        <v>0</v>
      </c>
      <c r="AN3613" s="25">
        <v>0</v>
      </c>
      <c r="AO3613" s="109"/>
      <c r="AP3613" s="25">
        <v>0</v>
      </c>
      <c r="AQ3613" s="25">
        <v>0</v>
      </c>
      <c r="AR3613" s="25">
        <v>0</v>
      </c>
      <c r="AS3613" s="25">
        <v>0</v>
      </c>
      <c r="AT3613" s="25">
        <v>0</v>
      </c>
      <c r="AU3613" s="25">
        <v>0</v>
      </c>
      <c r="AW3613" t="str">
        <f t="shared" si="285"/>
        <v>Lê Thu Huyền</v>
      </c>
      <c r="AX3613" s="27" t="str">
        <f t="shared" si="286"/>
        <v>Đặng Thị Dung</v>
      </c>
      <c r="AY3613" s="4" t="str">
        <f t="shared" ref="AY3613:AY3676" si="287">+B3613</f>
        <v>VIN+</v>
      </c>
    </row>
    <row r="3614" spans="1:51" outlineLevel="1" x14ac:dyDescent="0.25">
      <c r="A3614" s="4" t="s">
        <v>1104</v>
      </c>
      <c r="B3614" s="4" t="s">
        <v>797</v>
      </c>
      <c r="C3614" s="4" t="s">
        <v>5054</v>
      </c>
      <c r="D3614" s="32" t="s">
        <v>5225</v>
      </c>
      <c r="E3614" s="32" t="s">
        <v>5226</v>
      </c>
      <c r="F3614" s="11" t="s">
        <v>710</v>
      </c>
      <c r="G3614" s="35">
        <v>5298482</v>
      </c>
      <c r="H3614" s="35" t="s">
        <v>4805</v>
      </c>
      <c r="I3614" s="4"/>
      <c r="J3614" s="4"/>
      <c r="K3614" s="4"/>
      <c r="L3614" s="4"/>
      <c r="M3614" s="33"/>
      <c r="N3614" s="38"/>
      <c r="O3614" s="33"/>
      <c r="P3614" s="244">
        <f t="shared" si="284"/>
        <v>238.464</v>
      </c>
      <c r="Q3614" s="25"/>
      <c r="R3614" s="25"/>
      <c r="S3614" s="25"/>
      <c r="T3614" s="109"/>
      <c r="U3614" s="25"/>
      <c r="V3614" s="25"/>
      <c r="W3614" s="25"/>
      <c r="X3614" s="25">
        <v>0</v>
      </c>
      <c r="Y3614" s="25"/>
      <c r="Z3614" s="25">
        <v>0</v>
      </c>
      <c r="AA3614" s="109"/>
      <c r="AB3614" s="25">
        <v>0</v>
      </c>
      <c r="AC3614" s="25">
        <v>0</v>
      </c>
      <c r="AD3614" s="25">
        <v>0</v>
      </c>
      <c r="AE3614" s="25">
        <v>238.464</v>
      </c>
      <c r="AF3614" s="25">
        <v>0</v>
      </c>
      <c r="AG3614" s="25">
        <v>0</v>
      </c>
      <c r="AH3614" s="109"/>
      <c r="AI3614" s="25">
        <v>0</v>
      </c>
      <c r="AJ3614" s="25">
        <v>0</v>
      </c>
      <c r="AK3614" s="123">
        <v>0</v>
      </c>
      <c r="AL3614" s="25">
        <v>0</v>
      </c>
      <c r="AM3614" s="25">
        <v>0</v>
      </c>
      <c r="AN3614" s="25">
        <v>0</v>
      </c>
      <c r="AO3614" s="109"/>
      <c r="AP3614" s="25">
        <v>0</v>
      </c>
      <c r="AQ3614" s="25">
        <v>0</v>
      </c>
      <c r="AR3614" s="25">
        <v>0</v>
      </c>
      <c r="AS3614" s="25">
        <v>0</v>
      </c>
      <c r="AT3614" s="25">
        <v>0</v>
      </c>
      <c r="AU3614" s="25">
        <v>0</v>
      </c>
      <c r="AW3614" t="str">
        <f t="shared" si="285"/>
        <v>Lê Thu Huyền</v>
      </c>
      <c r="AX3614" s="27" t="str">
        <f t="shared" si="286"/>
        <v>Đặng Thị Dung</v>
      </c>
      <c r="AY3614" s="4" t="str">
        <f t="shared" si="287"/>
        <v>VIN+</v>
      </c>
    </row>
    <row r="3615" spans="1:51" outlineLevel="1" x14ac:dyDescent="0.25">
      <c r="A3615" s="4" t="s">
        <v>1104</v>
      </c>
      <c r="B3615" s="4" t="s">
        <v>797</v>
      </c>
      <c r="C3615" s="4" t="s">
        <v>5054</v>
      </c>
      <c r="D3615" s="32" t="s">
        <v>5225</v>
      </c>
      <c r="E3615" s="32" t="s">
        <v>5226</v>
      </c>
      <c r="F3615" s="11" t="s">
        <v>710</v>
      </c>
      <c r="G3615" s="35">
        <v>5300569</v>
      </c>
      <c r="H3615" s="35" t="s">
        <v>4806</v>
      </c>
      <c r="I3615" s="4"/>
      <c r="J3615" s="4"/>
      <c r="K3615" s="4"/>
      <c r="L3615" s="4"/>
      <c r="M3615" s="33"/>
      <c r="N3615" s="38"/>
      <c r="O3615" s="33"/>
      <c r="P3615" s="244">
        <f t="shared" si="284"/>
        <v>476.928</v>
      </c>
      <c r="Q3615" s="25"/>
      <c r="R3615" s="25"/>
      <c r="S3615" s="25"/>
      <c r="T3615" s="109"/>
      <c r="U3615" s="25"/>
      <c r="V3615" s="25"/>
      <c r="W3615" s="25"/>
      <c r="X3615" s="25">
        <v>0</v>
      </c>
      <c r="Y3615" s="25"/>
      <c r="Z3615" s="25">
        <v>0</v>
      </c>
      <c r="AA3615" s="109"/>
      <c r="AB3615" s="25">
        <v>0</v>
      </c>
      <c r="AC3615" s="25">
        <v>0</v>
      </c>
      <c r="AD3615" s="25">
        <v>0</v>
      </c>
      <c r="AE3615" s="25">
        <v>476.928</v>
      </c>
      <c r="AF3615" s="25">
        <v>0</v>
      </c>
      <c r="AG3615" s="25">
        <v>0</v>
      </c>
      <c r="AH3615" s="109"/>
      <c r="AI3615" s="25">
        <v>0</v>
      </c>
      <c r="AJ3615" s="25">
        <v>0</v>
      </c>
      <c r="AK3615" s="123">
        <v>0</v>
      </c>
      <c r="AL3615" s="25">
        <v>0</v>
      </c>
      <c r="AM3615" s="25">
        <v>0</v>
      </c>
      <c r="AN3615" s="25">
        <v>0</v>
      </c>
      <c r="AO3615" s="109"/>
      <c r="AP3615" s="25">
        <v>0</v>
      </c>
      <c r="AQ3615" s="25">
        <v>0</v>
      </c>
      <c r="AR3615" s="25">
        <v>0</v>
      </c>
      <c r="AS3615" s="25">
        <v>0</v>
      </c>
      <c r="AT3615" s="25">
        <v>0</v>
      </c>
      <c r="AU3615" s="25">
        <v>0</v>
      </c>
      <c r="AW3615" t="str">
        <f t="shared" si="285"/>
        <v>Lê Thu Huyền</v>
      </c>
      <c r="AX3615" s="27" t="str">
        <f t="shared" si="286"/>
        <v>Đặng Thị Dung</v>
      </c>
      <c r="AY3615" s="4" t="str">
        <f t="shared" si="287"/>
        <v>VIN+</v>
      </c>
    </row>
    <row r="3616" spans="1:51" outlineLevel="1" x14ac:dyDescent="0.25">
      <c r="A3616" s="4" t="s">
        <v>1104</v>
      </c>
      <c r="B3616" s="4" t="s">
        <v>797</v>
      </c>
      <c r="C3616" s="4" t="s">
        <v>5054</v>
      </c>
      <c r="D3616" s="32" t="s">
        <v>5225</v>
      </c>
      <c r="E3616" s="32" t="s">
        <v>5226</v>
      </c>
      <c r="F3616" s="11" t="s">
        <v>710</v>
      </c>
      <c r="G3616" s="35">
        <v>5295250</v>
      </c>
      <c r="H3616" s="35" t="s">
        <v>4807</v>
      </c>
      <c r="I3616" s="4"/>
      <c r="J3616" s="4"/>
      <c r="K3616" s="4"/>
      <c r="L3616" s="4"/>
      <c r="M3616" s="33"/>
      <c r="N3616" s="38"/>
      <c r="O3616" s="33"/>
      <c r="P3616" s="244">
        <f t="shared" si="284"/>
        <v>476.928</v>
      </c>
      <c r="Q3616" s="25"/>
      <c r="R3616" s="25"/>
      <c r="S3616" s="25"/>
      <c r="T3616" s="109"/>
      <c r="U3616" s="25"/>
      <c r="V3616" s="25"/>
      <c r="W3616" s="25"/>
      <c r="X3616" s="25">
        <v>0</v>
      </c>
      <c r="Y3616" s="25"/>
      <c r="Z3616" s="25">
        <v>0</v>
      </c>
      <c r="AA3616" s="109"/>
      <c r="AB3616" s="25">
        <v>0</v>
      </c>
      <c r="AC3616" s="25">
        <v>0</v>
      </c>
      <c r="AD3616" s="25">
        <v>0</v>
      </c>
      <c r="AE3616" s="25">
        <v>476.928</v>
      </c>
      <c r="AF3616" s="25">
        <v>0</v>
      </c>
      <c r="AG3616" s="25">
        <v>0</v>
      </c>
      <c r="AH3616" s="109"/>
      <c r="AI3616" s="25">
        <v>0</v>
      </c>
      <c r="AJ3616" s="25">
        <v>0</v>
      </c>
      <c r="AK3616" s="123">
        <v>0</v>
      </c>
      <c r="AL3616" s="25">
        <v>0</v>
      </c>
      <c r="AM3616" s="25">
        <v>0</v>
      </c>
      <c r="AN3616" s="25">
        <v>0</v>
      </c>
      <c r="AO3616" s="109"/>
      <c r="AP3616" s="25">
        <v>0</v>
      </c>
      <c r="AQ3616" s="25">
        <v>0</v>
      </c>
      <c r="AR3616" s="25">
        <v>0</v>
      </c>
      <c r="AS3616" s="25">
        <v>0</v>
      </c>
      <c r="AT3616" s="25">
        <v>0</v>
      </c>
      <c r="AU3616" s="25">
        <v>0</v>
      </c>
      <c r="AW3616" t="str">
        <f t="shared" si="285"/>
        <v>Lê Thu Huyền</v>
      </c>
      <c r="AX3616" s="27" t="str">
        <f t="shared" si="286"/>
        <v>Đặng Thị Dung</v>
      </c>
      <c r="AY3616" s="4" t="str">
        <f t="shared" si="287"/>
        <v>VIN+</v>
      </c>
    </row>
    <row r="3617" spans="1:51" outlineLevel="1" x14ac:dyDescent="0.25">
      <c r="A3617" s="4" t="s">
        <v>1104</v>
      </c>
      <c r="B3617" s="4" t="s">
        <v>797</v>
      </c>
      <c r="C3617" s="4" t="s">
        <v>5054</v>
      </c>
      <c r="D3617" s="32" t="s">
        <v>5225</v>
      </c>
      <c r="E3617" s="32" t="s">
        <v>5226</v>
      </c>
      <c r="F3617" s="11" t="s">
        <v>710</v>
      </c>
      <c r="G3617" s="35">
        <v>5294552</v>
      </c>
      <c r="H3617" s="35" t="s">
        <v>4808</v>
      </c>
      <c r="I3617" s="4"/>
      <c r="J3617" s="4"/>
      <c r="K3617" s="4"/>
      <c r="L3617" s="4"/>
      <c r="M3617" s="33"/>
      <c r="N3617" s="38"/>
      <c r="O3617" s="33"/>
      <c r="P3617" s="244">
        <f t="shared" si="284"/>
        <v>238.464</v>
      </c>
      <c r="Q3617" s="25"/>
      <c r="R3617" s="25"/>
      <c r="S3617" s="25"/>
      <c r="T3617" s="109"/>
      <c r="U3617" s="25"/>
      <c r="V3617" s="25"/>
      <c r="W3617" s="25"/>
      <c r="X3617" s="25">
        <v>0</v>
      </c>
      <c r="Y3617" s="25"/>
      <c r="Z3617" s="25">
        <v>0</v>
      </c>
      <c r="AA3617" s="109"/>
      <c r="AB3617" s="25">
        <v>0</v>
      </c>
      <c r="AC3617" s="25">
        <v>0</v>
      </c>
      <c r="AD3617" s="25">
        <v>0</v>
      </c>
      <c r="AE3617" s="25">
        <v>238.464</v>
      </c>
      <c r="AF3617" s="25">
        <v>0</v>
      </c>
      <c r="AG3617" s="25">
        <v>0</v>
      </c>
      <c r="AH3617" s="109"/>
      <c r="AI3617" s="25">
        <v>0</v>
      </c>
      <c r="AJ3617" s="25">
        <v>0</v>
      </c>
      <c r="AK3617" s="123">
        <v>0</v>
      </c>
      <c r="AL3617" s="25">
        <v>0</v>
      </c>
      <c r="AM3617" s="25">
        <v>0</v>
      </c>
      <c r="AN3617" s="25">
        <v>0</v>
      </c>
      <c r="AO3617" s="109"/>
      <c r="AP3617" s="25">
        <v>0</v>
      </c>
      <c r="AQ3617" s="25">
        <v>0</v>
      </c>
      <c r="AR3617" s="25">
        <v>0</v>
      </c>
      <c r="AS3617" s="25">
        <v>0</v>
      </c>
      <c r="AT3617" s="25">
        <v>0</v>
      </c>
      <c r="AU3617" s="25">
        <v>0</v>
      </c>
      <c r="AW3617" t="str">
        <f t="shared" si="285"/>
        <v>Lê Thu Huyền</v>
      </c>
      <c r="AX3617" s="27" t="str">
        <f t="shared" si="286"/>
        <v>Đặng Thị Dung</v>
      </c>
      <c r="AY3617" s="4" t="str">
        <f t="shared" si="287"/>
        <v>VIN+</v>
      </c>
    </row>
    <row r="3618" spans="1:51" outlineLevel="1" x14ac:dyDescent="0.25">
      <c r="A3618" s="4" t="s">
        <v>1104</v>
      </c>
      <c r="B3618" s="4" t="s">
        <v>797</v>
      </c>
      <c r="C3618" s="4" t="s">
        <v>5054</v>
      </c>
      <c r="D3618" s="32" t="s">
        <v>5225</v>
      </c>
      <c r="E3618" s="32" t="s">
        <v>5226</v>
      </c>
      <c r="F3618" s="11" t="s">
        <v>710</v>
      </c>
      <c r="G3618" s="35">
        <v>5293276</v>
      </c>
      <c r="H3618" s="35" t="s">
        <v>4809</v>
      </c>
      <c r="I3618" s="4"/>
      <c r="J3618" s="4"/>
      <c r="K3618" s="4"/>
      <c r="L3618" s="4"/>
      <c r="M3618" s="33"/>
      <c r="N3618" s="38"/>
      <c r="O3618" s="33"/>
      <c r="P3618" s="244">
        <f t="shared" si="284"/>
        <v>0</v>
      </c>
      <c r="Q3618" s="25"/>
      <c r="R3618" s="25"/>
      <c r="S3618" s="25"/>
      <c r="T3618" s="109"/>
      <c r="U3618" s="25"/>
      <c r="V3618" s="25"/>
      <c r="W3618" s="25"/>
      <c r="X3618" s="25">
        <v>0</v>
      </c>
      <c r="Y3618" s="25"/>
      <c r="Z3618" s="25">
        <v>0</v>
      </c>
      <c r="AA3618" s="109"/>
      <c r="AB3618" s="25">
        <v>0</v>
      </c>
      <c r="AC3618" s="25">
        <v>0</v>
      </c>
      <c r="AD3618" s="25">
        <v>0</v>
      </c>
      <c r="AE3618" s="25">
        <v>0</v>
      </c>
      <c r="AF3618" s="25">
        <v>0</v>
      </c>
      <c r="AG3618" s="25">
        <v>0</v>
      </c>
      <c r="AH3618" s="109"/>
      <c r="AI3618" s="25">
        <v>0</v>
      </c>
      <c r="AJ3618" s="25">
        <v>0</v>
      </c>
      <c r="AK3618" s="123">
        <v>0</v>
      </c>
      <c r="AL3618" s="25">
        <v>0</v>
      </c>
      <c r="AM3618" s="25">
        <v>0</v>
      </c>
      <c r="AN3618" s="25">
        <v>0</v>
      </c>
      <c r="AO3618" s="109"/>
      <c r="AP3618" s="25">
        <v>0</v>
      </c>
      <c r="AQ3618" s="25">
        <v>0</v>
      </c>
      <c r="AR3618" s="25">
        <v>0</v>
      </c>
      <c r="AS3618" s="25">
        <v>0</v>
      </c>
      <c r="AT3618" s="25">
        <v>0</v>
      </c>
      <c r="AU3618" s="25">
        <v>0</v>
      </c>
      <c r="AW3618" t="str">
        <f t="shared" si="285"/>
        <v>Lê Thu Huyền</v>
      </c>
      <c r="AX3618" s="27" t="str">
        <f t="shared" si="286"/>
        <v>Đặng Thị Dung</v>
      </c>
      <c r="AY3618" s="4" t="str">
        <f t="shared" si="287"/>
        <v>VIN+</v>
      </c>
    </row>
    <row r="3619" spans="1:51" outlineLevel="1" x14ac:dyDescent="0.25">
      <c r="A3619" s="4" t="s">
        <v>1104</v>
      </c>
      <c r="B3619" s="4" t="s">
        <v>797</v>
      </c>
      <c r="C3619" s="4" t="s">
        <v>5054</v>
      </c>
      <c r="D3619" s="32" t="s">
        <v>5225</v>
      </c>
      <c r="E3619" s="32" t="s">
        <v>5226</v>
      </c>
      <c r="F3619" s="11" t="s">
        <v>710</v>
      </c>
      <c r="G3619" s="35">
        <v>5274541</v>
      </c>
      <c r="H3619" s="35" t="s">
        <v>4810</v>
      </c>
      <c r="I3619" s="4"/>
      <c r="J3619" s="4"/>
      <c r="K3619" s="4"/>
      <c r="L3619" s="4"/>
      <c r="M3619" s="33"/>
      <c r="N3619" s="38"/>
      <c r="O3619" s="33"/>
      <c r="P3619" s="244">
        <f t="shared" si="284"/>
        <v>895.99</v>
      </c>
      <c r="Q3619" s="25"/>
      <c r="R3619" s="25"/>
      <c r="S3619" s="25"/>
      <c r="T3619" s="109"/>
      <c r="U3619" s="25"/>
      <c r="V3619" s="25"/>
      <c r="W3619" s="25"/>
      <c r="X3619" s="25">
        <v>0</v>
      </c>
      <c r="Y3619" s="25"/>
      <c r="Z3619" s="25">
        <v>0</v>
      </c>
      <c r="AA3619" s="109"/>
      <c r="AB3619" s="25">
        <v>0</v>
      </c>
      <c r="AC3619" s="25">
        <v>0</v>
      </c>
      <c r="AD3619" s="25">
        <v>0</v>
      </c>
      <c r="AE3619" s="25">
        <v>238.464</v>
      </c>
      <c r="AF3619" s="25">
        <v>0</v>
      </c>
      <c r="AG3619" s="25">
        <v>0</v>
      </c>
      <c r="AH3619" s="109"/>
      <c r="AI3619" s="25">
        <v>0</v>
      </c>
      <c r="AJ3619" s="25">
        <v>0</v>
      </c>
      <c r="AK3619" s="123">
        <v>0</v>
      </c>
      <c r="AL3619" s="25">
        <v>0</v>
      </c>
      <c r="AM3619" s="25">
        <v>0</v>
      </c>
      <c r="AN3619" s="25">
        <v>0</v>
      </c>
      <c r="AO3619" s="109"/>
      <c r="AP3619" s="25">
        <v>0</v>
      </c>
      <c r="AQ3619" s="25">
        <v>0</v>
      </c>
      <c r="AR3619" s="25">
        <v>657.52599999999995</v>
      </c>
      <c r="AS3619" s="25">
        <v>0</v>
      </c>
      <c r="AT3619" s="25">
        <v>0</v>
      </c>
      <c r="AU3619" s="25">
        <v>0</v>
      </c>
      <c r="AW3619" t="str">
        <f t="shared" si="285"/>
        <v>Lê Thu Huyền</v>
      </c>
      <c r="AX3619" s="27" t="str">
        <f t="shared" si="286"/>
        <v>Đặng Thị Dung</v>
      </c>
      <c r="AY3619" s="4" t="str">
        <f t="shared" si="287"/>
        <v>VIN+</v>
      </c>
    </row>
    <row r="3620" spans="1:51" outlineLevel="1" x14ac:dyDescent="0.25">
      <c r="A3620" s="4" t="s">
        <v>1104</v>
      </c>
      <c r="B3620" s="4" t="s">
        <v>797</v>
      </c>
      <c r="C3620" s="4" t="s">
        <v>5054</v>
      </c>
      <c r="D3620" s="32" t="s">
        <v>5225</v>
      </c>
      <c r="E3620" s="32" t="s">
        <v>5226</v>
      </c>
      <c r="F3620" s="11" t="s">
        <v>710</v>
      </c>
      <c r="G3620" s="35">
        <v>5294967</v>
      </c>
      <c r="H3620" s="35" t="s">
        <v>4811</v>
      </c>
      <c r="I3620" s="4"/>
      <c r="J3620" s="4"/>
      <c r="K3620" s="4"/>
      <c r="L3620" s="4"/>
      <c r="M3620" s="33"/>
      <c r="N3620" s="38"/>
      <c r="O3620" s="33"/>
      <c r="P3620" s="244">
        <f t="shared" si="284"/>
        <v>2155.8959999999997</v>
      </c>
      <c r="Q3620" s="25"/>
      <c r="R3620" s="25"/>
      <c r="S3620" s="25"/>
      <c r="T3620" s="109"/>
      <c r="U3620" s="25"/>
      <c r="V3620" s="25"/>
      <c r="W3620" s="25"/>
      <c r="X3620" s="25">
        <v>0</v>
      </c>
      <c r="Y3620" s="25"/>
      <c r="Z3620" s="25">
        <v>0</v>
      </c>
      <c r="AA3620" s="109"/>
      <c r="AB3620" s="25">
        <v>0</v>
      </c>
      <c r="AC3620" s="25">
        <v>0</v>
      </c>
      <c r="AD3620" s="25">
        <v>0</v>
      </c>
      <c r="AE3620" s="25">
        <v>359.05700000000002</v>
      </c>
      <c r="AF3620" s="25">
        <v>0</v>
      </c>
      <c r="AG3620" s="25">
        <v>0</v>
      </c>
      <c r="AH3620" s="109"/>
      <c r="AI3620" s="25">
        <v>0</v>
      </c>
      <c r="AJ3620" s="25">
        <v>0</v>
      </c>
      <c r="AK3620" s="123">
        <v>0</v>
      </c>
      <c r="AL3620" s="25">
        <v>0</v>
      </c>
      <c r="AM3620" s="25">
        <v>0</v>
      </c>
      <c r="AN3620" s="25">
        <v>0</v>
      </c>
      <c r="AO3620" s="109"/>
      <c r="AP3620" s="25">
        <v>0</v>
      </c>
      <c r="AQ3620" s="25">
        <v>0</v>
      </c>
      <c r="AR3620" s="25">
        <v>1796.8389999999999</v>
      </c>
      <c r="AS3620" s="25">
        <v>0</v>
      </c>
      <c r="AT3620" s="25">
        <v>0</v>
      </c>
      <c r="AU3620" s="25">
        <v>0</v>
      </c>
      <c r="AW3620" t="str">
        <f t="shared" si="285"/>
        <v>Lê Thu Huyền</v>
      </c>
      <c r="AX3620" s="27" t="str">
        <f t="shared" si="286"/>
        <v>Đặng Thị Dung</v>
      </c>
      <c r="AY3620" s="4" t="str">
        <f t="shared" si="287"/>
        <v>VIN+</v>
      </c>
    </row>
    <row r="3621" spans="1:51" outlineLevel="1" x14ac:dyDescent="0.25">
      <c r="A3621" s="4" t="s">
        <v>1104</v>
      </c>
      <c r="B3621" s="4" t="s">
        <v>797</v>
      </c>
      <c r="C3621" s="4" t="s">
        <v>5054</v>
      </c>
      <c r="D3621" s="32" t="s">
        <v>5225</v>
      </c>
      <c r="E3621" s="32" t="s">
        <v>5226</v>
      </c>
      <c r="F3621" s="11" t="s">
        <v>710</v>
      </c>
      <c r="G3621" s="35">
        <v>5296332</v>
      </c>
      <c r="H3621" s="35" t="s">
        <v>4812</v>
      </c>
      <c r="I3621" s="4"/>
      <c r="J3621" s="4"/>
      <c r="K3621" s="4"/>
      <c r="L3621" s="4"/>
      <c r="M3621" s="33"/>
      <c r="N3621" s="38"/>
      <c r="O3621" s="33"/>
      <c r="P3621" s="244">
        <f t="shared" si="284"/>
        <v>953.85599999999999</v>
      </c>
      <c r="Q3621" s="25"/>
      <c r="R3621" s="25"/>
      <c r="S3621" s="25"/>
      <c r="T3621" s="109"/>
      <c r="U3621" s="25"/>
      <c r="V3621" s="25"/>
      <c r="W3621" s="25"/>
      <c r="X3621" s="25">
        <v>0</v>
      </c>
      <c r="Y3621" s="25"/>
      <c r="Z3621" s="25">
        <v>0</v>
      </c>
      <c r="AA3621" s="109"/>
      <c r="AB3621" s="25">
        <v>0</v>
      </c>
      <c r="AC3621" s="25">
        <v>0</v>
      </c>
      <c r="AD3621" s="25">
        <v>0</v>
      </c>
      <c r="AE3621" s="25">
        <v>953.85599999999999</v>
      </c>
      <c r="AF3621" s="25">
        <v>0</v>
      </c>
      <c r="AG3621" s="25">
        <v>0</v>
      </c>
      <c r="AH3621" s="109"/>
      <c r="AI3621" s="25">
        <v>0</v>
      </c>
      <c r="AJ3621" s="25">
        <v>0</v>
      </c>
      <c r="AK3621" s="123">
        <v>0</v>
      </c>
      <c r="AL3621" s="25">
        <v>0</v>
      </c>
      <c r="AM3621" s="25">
        <v>0</v>
      </c>
      <c r="AN3621" s="25">
        <v>0</v>
      </c>
      <c r="AO3621" s="109"/>
      <c r="AP3621" s="25">
        <v>0</v>
      </c>
      <c r="AQ3621" s="25">
        <v>0</v>
      </c>
      <c r="AR3621" s="25">
        <v>0</v>
      </c>
      <c r="AS3621" s="25">
        <v>0</v>
      </c>
      <c r="AT3621" s="25">
        <v>0</v>
      </c>
      <c r="AU3621" s="25">
        <v>0</v>
      </c>
      <c r="AW3621" t="str">
        <f t="shared" si="285"/>
        <v>Lê Thu Huyền</v>
      </c>
      <c r="AX3621" s="27" t="str">
        <f t="shared" si="286"/>
        <v>Đặng Thị Dung</v>
      </c>
      <c r="AY3621" s="4" t="str">
        <f t="shared" si="287"/>
        <v>VIN+</v>
      </c>
    </row>
    <row r="3622" spans="1:51" outlineLevel="1" x14ac:dyDescent="0.25">
      <c r="A3622" s="4" t="s">
        <v>1104</v>
      </c>
      <c r="B3622" s="4" t="s">
        <v>797</v>
      </c>
      <c r="C3622" s="4" t="s">
        <v>5054</v>
      </c>
      <c r="D3622" s="32" t="s">
        <v>5225</v>
      </c>
      <c r="E3622" s="32" t="s">
        <v>5226</v>
      </c>
      <c r="F3622" s="11" t="s">
        <v>710</v>
      </c>
      <c r="G3622" s="35">
        <v>5293733</v>
      </c>
      <c r="H3622" s="35" t="s">
        <v>4813</v>
      </c>
      <c r="I3622" s="4"/>
      <c r="J3622" s="4"/>
      <c r="K3622" s="4"/>
      <c r="L3622" s="4"/>
      <c r="M3622" s="33"/>
      <c r="N3622" s="38"/>
      <c r="O3622" s="33"/>
      <c r="P3622" s="244">
        <f t="shared" si="284"/>
        <v>359.05700000000002</v>
      </c>
      <c r="Q3622" s="25"/>
      <c r="R3622" s="25"/>
      <c r="S3622" s="25"/>
      <c r="T3622" s="109"/>
      <c r="U3622" s="25"/>
      <c r="V3622" s="25"/>
      <c r="W3622" s="25"/>
      <c r="X3622" s="25">
        <v>0</v>
      </c>
      <c r="Y3622" s="25"/>
      <c r="Z3622" s="25">
        <v>0</v>
      </c>
      <c r="AA3622" s="109"/>
      <c r="AB3622" s="25">
        <v>0</v>
      </c>
      <c r="AC3622" s="25">
        <v>0</v>
      </c>
      <c r="AD3622" s="25">
        <v>0</v>
      </c>
      <c r="AE3622" s="25">
        <v>0</v>
      </c>
      <c r="AF3622" s="25">
        <v>0</v>
      </c>
      <c r="AG3622" s="25">
        <v>0</v>
      </c>
      <c r="AH3622" s="109"/>
      <c r="AI3622" s="25">
        <v>0</v>
      </c>
      <c r="AJ3622" s="25">
        <v>0</v>
      </c>
      <c r="AK3622" s="123">
        <v>0</v>
      </c>
      <c r="AL3622" s="25">
        <v>0</v>
      </c>
      <c r="AM3622" s="25">
        <v>0</v>
      </c>
      <c r="AN3622" s="25">
        <v>0</v>
      </c>
      <c r="AO3622" s="109"/>
      <c r="AP3622" s="25">
        <v>0</v>
      </c>
      <c r="AQ3622" s="25">
        <v>0</v>
      </c>
      <c r="AR3622" s="25">
        <v>359.05700000000002</v>
      </c>
      <c r="AS3622" s="25">
        <v>0</v>
      </c>
      <c r="AT3622" s="25">
        <v>0</v>
      </c>
      <c r="AU3622" s="25">
        <v>0</v>
      </c>
      <c r="AW3622" t="str">
        <f t="shared" si="285"/>
        <v>Lê Thu Huyền</v>
      </c>
      <c r="AX3622" s="27" t="str">
        <f t="shared" si="286"/>
        <v>Đặng Thị Dung</v>
      </c>
      <c r="AY3622" s="4" t="str">
        <f t="shared" si="287"/>
        <v>VIN+</v>
      </c>
    </row>
    <row r="3623" spans="1:51" outlineLevel="1" x14ac:dyDescent="0.25">
      <c r="A3623" s="4" t="s">
        <v>1104</v>
      </c>
      <c r="B3623" s="4" t="s">
        <v>797</v>
      </c>
      <c r="C3623" s="4" t="s">
        <v>5054</v>
      </c>
      <c r="D3623" s="32" t="s">
        <v>5225</v>
      </c>
      <c r="E3623" s="32" t="s">
        <v>5226</v>
      </c>
      <c r="F3623" s="11" t="s">
        <v>710</v>
      </c>
      <c r="G3623" s="35">
        <v>5136175</v>
      </c>
      <c r="H3623" s="35" t="s">
        <v>4814</v>
      </c>
      <c r="I3623" s="4"/>
      <c r="J3623" s="4"/>
      <c r="K3623" s="4"/>
      <c r="L3623" s="4"/>
      <c r="M3623" s="33"/>
      <c r="N3623" s="38"/>
      <c r="O3623" s="33"/>
      <c r="P3623" s="244">
        <f t="shared" si="284"/>
        <v>0</v>
      </c>
      <c r="Q3623" s="25"/>
      <c r="R3623" s="25"/>
      <c r="S3623" s="25"/>
      <c r="T3623" s="109"/>
      <c r="U3623" s="25"/>
      <c r="V3623" s="25"/>
      <c r="W3623" s="25"/>
      <c r="X3623" s="25">
        <v>0</v>
      </c>
      <c r="Y3623" s="25"/>
      <c r="Z3623" s="25">
        <v>0</v>
      </c>
      <c r="AA3623" s="109"/>
      <c r="AB3623" s="25">
        <v>0</v>
      </c>
      <c r="AC3623" s="25">
        <v>0</v>
      </c>
      <c r="AD3623" s="25">
        <v>0</v>
      </c>
      <c r="AE3623" s="25">
        <v>0</v>
      </c>
      <c r="AF3623" s="25">
        <v>0</v>
      </c>
      <c r="AG3623" s="25">
        <v>0</v>
      </c>
      <c r="AH3623" s="109"/>
      <c r="AI3623" s="25">
        <v>0</v>
      </c>
      <c r="AJ3623" s="25">
        <v>0</v>
      </c>
      <c r="AK3623" s="123">
        <v>0</v>
      </c>
      <c r="AL3623" s="25">
        <v>0</v>
      </c>
      <c r="AM3623" s="25">
        <v>0</v>
      </c>
      <c r="AN3623" s="25">
        <v>0</v>
      </c>
      <c r="AO3623" s="109"/>
      <c r="AP3623" s="25">
        <v>0</v>
      </c>
      <c r="AQ3623" s="25">
        <v>0</v>
      </c>
      <c r="AR3623" s="25">
        <v>0</v>
      </c>
      <c r="AS3623" s="25">
        <v>0</v>
      </c>
      <c r="AT3623" s="25">
        <v>0</v>
      </c>
      <c r="AU3623" s="25">
        <v>0</v>
      </c>
      <c r="AW3623" t="str">
        <f t="shared" si="285"/>
        <v>Lê Thu Huyền</v>
      </c>
      <c r="AX3623" s="27" t="str">
        <f t="shared" si="286"/>
        <v>Đặng Thị Dung</v>
      </c>
      <c r="AY3623" s="4" t="str">
        <f t="shared" si="287"/>
        <v>VIN+</v>
      </c>
    </row>
    <row r="3624" spans="1:51" outlineLevel="1" x14ac:dyDescent="0.25">
      <c r="A3624" s="4" t="s">
        <v>1104</v>
      </c>
      <c r="B3624" s="4" t="s">
        <v>797</v>
      </c>
      <c r="C3624" s="4" t="s">
        <v>5054</v>
      </c>
      <c r="D3624" s="32" t="s">
        <v>5225</v>
      </c>
      <c r="E3624" s="32" t="s">
        <v>5226</v>
      </c>
      <c r="F3624" s="11" t="s">
        <v>710</v>
      </c>
      <c r="G3624" s="35">
        <v>5291441</v>
      </c>
      <c r="H3624" s="35" t="s">
        <v>4815</v>
      </c>
      <c r="I3624" s="4"/>
      <c r="J3624" s="4"/>
      <c r="K3624" s="4"/>
      <c r="L3624" s="4"/>
      <c r="M3624" s="33"/>
      <c r="N3624" s="38"/>
      <c r="O3624" s="33"/>
      <c r="P3624" s="244">
        <f t="shared" si="284"/>
        <v>0</v>
      </c>
      <c r="Q3624" s="25"/>
      <c r="R3624" s="25"/>
      <c r="S3624" s="25"/>
      <c r="T3624" s="109"/>
      <c r="U3624" s="25"/>
      <c r="V3624" s="25"/>
      <c r="W3624" s="25"/>
      <c r="X3624" s="25">
        <v>0</v>
      </c>
      <c r="Y3624" s="25"/>
      <c r="Z3624" s="25">
        <v>0</v>
      </c>
      <c r="AA3624" s="109"/>
      <c r="AB3624" s="25">
        <v>0</v>
      </c>
      <c r="AC3624" s="25">
        <v>0</v>
      </c>
      <c r="AD3624" s="25">
        <v>0</v>
      </c>
      <c r="AE3624" s="25">
        <v>0</v>
      </c>
      <c r="AF3624" s="25">
        <v>0</v>
      </c>
      <c r="AG3624" s="25">
        <v>0</v>
      </c>
      <c r="AH3624" s="109"/>
      <c r="AI3624" s="25">
        <v>0</v>
      </c>
      <c r="AJ3624" s="25">
        <v>0</v>
      </c>
      <c r="AK3624" s="123">
        <v>0</v>
      </c>
      <c r="AL3624" s="25">
        <v>0</v>
      </c>
      <c r="AM3624" s="25">
        <v>0</v>
      </c>
      <c r="AN3624" s="25">
        <v>0</v>
      </c>
      <c r="AO3624" s="109"/>
      <c r="AP3624" s="25">
        <v>0</v>
      </c>
      <c r="AQ3624" s="25">
        <v>0</v>
      </c>
      <c r="AR3624" s="25">
        <v>0</v>
      </c>
      <c r="AS3624" s="25">
        <v>0</v>
      </c>
      <c r="AT3624" s="25">
        <v>0</v>
      </c>
      <c r="AU3624" s="25">
        <v>0</v>
      </c>
      <c r="AW3624" t="str">
        <f t="shared" si="285"/>
        <v>Lê Thu Huyền</v>
      </c>
      <c r="AX3624" s="27" t="str">
        <f t="shared" si="286"/>
        <v>Đặng Thị Dung</v>
      </c>
      <c r="AY3624" s="4" t="str">
        <f t="shared" si="287"/>
        <v>VIN+</v>
      </c>
    </row>
    <row r="3625" spans="1:51" outlineLevel="1" x14ac:dyDescent="0.25">
      <c r="A3625" s="4" t="s">
        <v>1104</v>
      </c>
      <c r="B3625" s="4" t="s">
        <v>797</v>
      </c>
      <c r="C3625" s="4" t="s">
        <v>5054</v>
      </c>
      <c r="D3625" s="32" t="s">
        <v>5225</v>
      </c>
      <c r="E3625" s="32" t="s">
        <v>5226</v>
      </c>
      <c r="F3625" s="11" t="s">
        <v>710</v>
      </c>
      <c r="G3625" s="35">
        <v>5291434</v>
      </c>
      <c r="H3625" s="35" t="s">
        <v>4816</v>
      </c>
      <c r="I3625" s="4"/>
      <c r="J3625" s="4"/>
      <c r="K3625" s="4"/>
      <c r="L3625" s="4"/>
      <c r="M3625" s="33"/>
      <c r="N3625" s="38"/>
      <c r="O3625" s="33"/>
      <c r="P3625" s="244">
        <f t="shared" si="284"/>
        <v>0</v>
      </c>
      <c r="Q3625" s="25"/>
      <c r="R3625" s="25"/>
      <c r="S3625" s="25"/>
      <c r="T3625" s="109"/>
      <c r="U3625" s="25"/>
      <c r="V3625" s="25"/>
      <c r="W3625" s="25"/>
      <c r="X3625" s="25">
        <v>0</v>
      </c>
      <c r="Y3625" s="25"/>
      <c r="Z3625" s="25">
        <v>0</v>
      </c>
      <c r="AA3625" s="109"/>
      <c r="AB3625" s="25">
        <v>0</v>
      </c>
      <c r="AC3625" s="25">
        <v>0</v>
      </c>
      <c r="AD3625" s="25">
        <v>0</v>
      </c>
      <c r="AE3625" s="25">
        <v>0</v>
      </c>
      <c r="AF3625" s="25">
        <v>0</v>
      </c>
      <c r="AG3625" s="25">
        <v>0</v>
      </c>
      <c r="AH3625" s="109"/>
      <c r="AI3625" s="25">
        <v>0</v>
      </c>
      <c r="AJ3625" s="25">
        <v>0</v>
      </c>
      <c r="AK3625" s="123">
        <v>0</v>
      </c>
      <c r="AL3625" s="25">
        <v>0</v>
      </c>
      <c r="AM3625" s="25">
        <v>0</v>
      </c>
      <c r="AN3625" s="25">
        <v>0</v>
      </c>
      <c r="AO3625" s="109"/>
      <c r="AP3625" s="25">
        <v>0</v>
      </c>
      <c r="AQ3625" s="25">
        <v>0</v>
      </c>
      <c r="AR3625" s="25">
        <v>0</v>
      </c>
      <c r="AS3625" s="25">
        <v>0</v>
      </c>
      <c r="AT3625" s="25">
        <v>0</v>
      </c>
      <c r="AU3625" s="25">
        <v>0</v>
      </c>
      <c r="AW3625" t="str">
        <f t="shared" si="285"/>
        <v>Lê Thu Huyền</v>
      </c>
      <c r="AX3625" s="27" t="str">
        <f t="shared" si="286"/>
        <v>Đặng Thị Dung</v>
      </c>
      <c r="AY3625" s="4" t="str">
        <f t="shared" si="287"/>
        <v>VIN+</v>
      </c>
    </row>
    <row r="3626" spans="1:51" outlineLevel="1" x14ac:dyDescent="0.25">
      <c r="A3626" s="4" t="s">
        <v>1104</v>
      </c>
      <c r="B3626" s="4" t="s">
        <v>797</v>
      </c>
      <c r="C3626" s="4" t="s">
        <v>5054</v>
      </c>
      <c r="D3626" s="32" t="s">
        <v>5225</v>
      </c>
      <c r="E3626" s="32" t="s">
        <v>5226</v>
      </c>
      <c r="F3626" s="11" t="s">
        <v>710</v>
      </c>
      <c r="G3626" s="35">
        <v>5133569</v>
      </c>
      <c r="H3626" s="35" t="s">
        <v>4817</v>
      </c>
      <c r="I3626" s="4"/>
      <c r="J3626" s="4"/>
      <c r="K3626" s="4"/>
      <c r="L3626" s="4"/>
      <c r="M3626" s="33"/>
      <c r="N3626" s="38"/>
      <c r="O3626" s="33"/>
      <c r="P3626" s="244">
        <f t="shared" si="284"/>
        <v>0</v>
      </c>
      <c r="Q3626" s="25"/>
      <c r="R3626" s="25"/>
      <c r="S3626" s="25"/>
      <c r="T3626" s="109"/>
      <c r="U3626" s="25"/>
      <c r="V3626" s="25"/>
      <c r="W3626" s="25"/>
      <c r="X3626" s="25">
        <v>0</v>
      </c>
      <c r="Y3626" s="25"/>
      <c r="Z3626" s="25">
        <v>0</v>
      </c>
      <c r="AA3626" s="109"/>
      <c r="AB3626" s="25">
        <v>0</v>
      </c>
      <c r="AC3626" s="25">
        <v>0</v>
      </c>
      <c r="AD3626" s="25">
        <v>0</v>
      </c>
      <c r="AE3626" s="25">
        <v>0</v>
      </c>
      <c r="AF3626" s="25">
        <v>0</v>
      </c>
      <c r="AG3626" s="25">
        <v>0</v>
      </c>
      <c r="AH3626" s="109"/>
      <c r="AI3626" s="25">
        <v>0</v>
      </c>
      <c r="AJ3626" s="25">
        <v>0</v>
      </c>
      <c r="AK3626" s="123">
        <v>0</v>
      </c>
      <c r="AL3626" s="25">
        <v>0</v>
      </c>
      <c r="AM3626" s="25">
        <v>0</v>
      </c>
      <c r="AN3626" s="25">
        <v>0</v>
      </c>
      <c r="AO3626" s="109"/>
      <c r="AP3626" s="25">
        <v>0</v>
      </c>
      <c r="AQ3626" s="25">
        <v>0</v>
      </c>
      <c r="AR3626" s="25">
        <v>0</v>
      </c>
      <c r="AS3626" s="25">
        <v>0</v>
      </c>
      <c r="AT3626" s="25">
        <v>0</v>
      </c>
      <c r="AU3626" s="25">
        <v>0</v>
      </c>
      <c r="AW3626" t="str">
        <f t="shared" si="285"/>
        <v>Lê Thu Huyền</v>
      </c>
      <c r="AX3626" s="27" t="str">
        <f t="shared" si="286"/>
        <v>Đặng Thị Dung</v>
      </c>
      <c r="AY3626" s="4" t="str">
        <f t="shared" si="287"/>
        <v>VIN+</v>
      </c>
    </row>
    <row r="3627" spans="1:51" outlineLevel="1" x14ac:dyDescent="0.25">
      <c r="A3627" s="4" t="s">
        <v>1104</v>
      </c>
      <c r="B3627" s="4" t="s">
        <v>797</v>
      </c>
      <c r="C3627" s="4" t="s">
        <v>5054</v>
      </c>
      <c r="D3627" s="32" t="s">
        <v>5225</v>
      </c>
      <c r="E3627" s="32" t="s">
        <v>5226</v>
      </c>
      <c r="F3627" s="11" t="s">
        <v>710</v>
      </c>
      <c r="G3627" s="35">
        <v>5293885</v>
      </c>
      <c r="H3627" s="35" t="s">
        <v>4818</v>
      </c>
      <c r="I3627" s="4"/>
      <c r="J3627" s="4"/>
      <c r="K3627" s="4"/>
      <c r="L3627" s="4"/>
      <c r="M3627" s="33"/>
      <c r="N3627" s="38"/>
      <c r="O3627" s="33"/>
      <c r="P3627" s="244">
        <f t="shared" si="284"/>
        <v>238.464</v>
      </c>
      <c r="Q3627" s="25"/>
      <c r="R3627" s="25"/>
      <c r="S3627" s="25"/>
      <c r="T3627" s="109"/>
      <c r="U3627" s="25"/>
      <c r="V3627" s="25"/>
      <c r="W3627" s="25"/>
      <c r="X3627" s="25">
        <v>0</v>
      </c>
      <c r="Y3627" s="25"/>
      <c r="Z3627" s="25">
        <v>0</v>
      </c>
      <c r="AA3627" s="109"/>
      <c r="AB3627" s="25">
        <v>0</v>
      </c>
      <c r="AC3627" s="25">
        <v>0</v>
      </c>
      <c r="AD3627" s="25">
        <v>0</v>
      </c>
      <c r="AE3627" s="25">
        <v>0</v>
      </c>
      <c r="AF3627" s="25">
        <v>238.464</v>
      </c>
      <c r="AG3627" s="25">
        <v>0</v>
      </c>
      <c r="AH3627" s="109"/>
      <c r="AI3627" s="25">
        <v>0</v>
      </c>
      <c r="AJ3627" s="25">
        <v>0</v>
      </c>
      <c r="AK3627" s="123">
        <v>0</v>
      </c>
      <c r="AL3627" s="25">
        <v>0</v>
      </c>
      <c r="AM3627" s="25">
        <v>0</v>
      </c>
      <c r="AN3627" s="25">
        <v>0</v>
      </c>
      <c r="AO3627" s="109"/>
      <c r="AP3627" s="25">
        <v>0</v>
      </c>
      <c r="AQ3627" s="25">
        <v>0</v>
      </c>
      <c r="AR3627" s="25">
        <v>0</v>
      </c>
      <c r="AS3627" s="25">
        <v>0</v>
      </c>
      <c r="AT3627" s="25">
        <v>0</v>
      </c>
      <c r="AU3627" s="25">
        <v>0</v>
      </c>
      <c r="AW3627" t="str">
        <f t="shared" si="285"/>
        <v>Lê Thu Huyền</v>
      </c>
      <c r="AX3627" s="27" t="str">
        <f t="shared" si="286"/>
        <v>Đặng Thị Dung</v>
      </c>
      <c r="AY3627" s="4" t="str">
        <f t="shared" si="287"/>
        <v>VIN+</v>
      </c>
    </row>
    <row r="3628" spans="1:51" outlineLevel="1" x14ac:dyDescent="0.25">
      <c r="A3628" s="4" t="s">
        <v>1104</v>
      </c>
      <c r="B3628" s="4" t="s">
        <v>797</v>
      </c>
      <c r="C3628" s="4" t="s">
        <v>5054</v>
      </c>
      <c r="D3628" s="32" t="s">
        <v>5225</v>
      </c>
      <c r="E3628" s="32" t="s">
        <v>5226</v>
      </c>
      <c r="F3628" s="11" t="s">
        <v>710</v>
      </c>
      <c r="G3628" s="35">
        <v>5298769</v>
      </c>
      <c r="H3628" s="35" t="s">
        <v>4819</v>
      </c>
      <c r="I3628" s="4"/>
      <c r="J3628" s="4"/>
      <c r="K3628" s="4"/>
      <c r="L3628" s="4"/>
      <c r="M3628" s="33"/>
      <c r="N3628" s="38"/>
      <c r="O3628" s="33"/>
      <c r="P3628" s="244">
        <f t="shared" si="284"/>
        <v>238.464</v>
      </c>
      <c r="Q3628" s="25"/>
      <c r="R3628" s="25"/>
      <c r="S3628" s="25"/>
      <c r="T3628" s="109"/>
      <c r="U3628" s="25"/>
      <c r="V3628" s="25"/>
      <c r="W3628" s="25"/>
      <c r="X3628" s="25">
        <v>0</v>
      </c>
      <c r="Y3628" s="25"/>
      <c r="Z3628" s="25">
        <v>0</v>
      </c>
      <c r="AA3628" s="109"/>
      <c r="AB3628" s="25">
        <v>0</v>
      </c>
      <c r="AC3628" s="25">
        <v>0</v>
      </c>
      <c r="AD3628" s="25">
        <v>0</v>
      </c>
      <c r="AE3628" s="25">
        <v>0</v>
      </c>
      <c r="AF3628" s="25">
        <v>0</v>
      </c>
      <c r="AG3628" s="25">
        <v>0</v>
      </c>
      <c r="AH3628" s="109"/>
      <c r="AI3628" s="25">
        <v>0</v>
      </c>
      <c r="AJ3628" s="25">
        <v>0</v>
      </c>
      <c r="AK3628" s="123">
        <v>0</v>
      </c>
      <c r="AL3628" s="25">
        <v>0</v>
      </c>
      <c r="AM3628" s="25">
        <v>0</v>
      </c>
      <c r="AN3628" s="25">
        <v>0</v>
      </c>
      <c r="AO3628" s="109"/>
      <c r="AP3628" s="25">
        <v>238.464</v>
      </c>
      <c r="AQ3628" s="25">
        <v>0</v>
      </c>
      <c r="AR3628" s="25">
        <v>0</v>
      </c>
      <c r="AS3628" s="25">
        <v>0</v>
      </c>
      <c r="AT3628" s="25">
        <v>0</v>
      </c>
      <c r="AU3628" s="25">
        <v>0</v>
      </c>
      <c r="AW3628" t="str">
        <f t="shared" si="285"/>
        <v>Lê Thu Huyền</v>
      </c>
      <c r="AX3628" s="27" t="str">
        <f t="shared" si="286"/>
        <v>Đặng Thị Dung</v>
      </c>
      <c r="AY3628" s="4" t="str">
        <f t="shared" si="287"/>
        <v>VIN+</v>
      </c>
    </row>
    <row r="3629" spans="1:51" outlineLevel="1" x14ac:dyDescent="0.25">
      <c r="A3629" s="4" t="s">
        <v>1104</v>
      </c>
      <c r="B3629" s="4" t="s">
        <v>797</v>
      </c>
      <c r="C3629" s="4" t="s">
        <v>5054</v>
      </c>
      <c r="D3629" s="32" t="s">
        <v>5225</v>
      </c>
      <c r="E3629" s="32" t="s">
        <v>5226</v>
      </c>
      <c r="F3629" s="11" t="s">
        <v>710</v>
      </c>
      <c r="G3629" s="35">
        <v>5291313</v>
      </c>
      <c r="H3629" s="35" t="s">
        <v>4820</v>
      </c>
      <c r="I3629" s="4"/>
      <c r="J3629" s="4"/>
      <c r="K3629" s="4"/>
      <c r="L3629" s="4"/>
      <c r="M3629" s="33"/>
      <c r="N3629" s="38"/>
      <c r="O3629" s="33"/>
      <c r="P3629" s="244">
        <f t="shared" si="284"/>
        <v>0</v>
      </c>
      <c r="Q3629" s="25"/>
      <c r="R3629" s="25"/>
      <c r="S3629" s="25"/>
      <c r="T3629" s="109"/>
      <c r="U3629" s="25"/>
      <c r="V3629" s="25"/>
      <c r="W3629" s="25"/>
      <c r="X3629" s="25">
        <v>0</v>
      </c>
      <c r="Y3629" s="25"/>
      <c r="Z3629" s="25">
        <v>0</v>
      </c>
      <c r="AA3629" s="109"/>
      <c r="AB3629" s="25">
        <v>0</v>
      </c>
      <c r="AC3629" s="25">
        <v>0</v>
      </c>
      <c r="AD3629" s="25">
        <v>0</v>
      </c>
      <c r="AE3629" s="25">
        <v>0</v>
      </c>
      <c r="AF3629" s="25">
        <v>0</v>
      </c>
      <c r="AG3629" s="25">
        <v>0</v>
      </c>
      <c r="AH3629" s="109"/>
      <c r="AI3629" s="25">
        <v>0</v>
      </c>
      <c r="AJ3629" s="25">
        <v>0</v>
      </c>
      <c r="AK3629" s="123">
        <v>0</v>
      </c>
      <c r="AL3629" s="25">
        <v>0</v>
      </c>
      <c r="AM3629" s="25">
        <v>0</v>
      </c>
      <c r="AN3629" s="25">
        <v>0</v>
      </c>
      <c r="AO3629" s="109"/>
      <c r="AP3629" s="25">
        <v>0</v>
      </c>
      <c r="AQ3629" s="25">
        <v>0</v>
      </c>
      <c r="AR3629" s="25">
        <v>0</v>
      </c>
      <c r="AS3629" s="25">
        <v>0</v>
      </c>
      <c r="AT3629" s="25">
        <v>0</v>
      </c>
      <c r="AU3629" s="25">
        <v>0</v>
      </c>
      <c r="AW3629" t="str">
        <f t="shared" si="285"/>
        <v>Lê Thu Huyền</v>
      </c>
      <c r="AX3629" s="27" t="str">
        <f t="shared" si="286"/>
        <v>Đặng Thị Dung</v>
      </c>
      <c r="AY3629" s="4" t="str">
        <f t="shared" si="287"/>
        <v>VIN+</v>
      </c>
    </row>
    <row r="3630" spans="1:51" outlineLevel="1" x14ac:dyDescent="0.25">
      <c r="A3630" s="4" t="s">
        <v>1104</v>
      </c>
      <c r="B3630" s="4" t="s">
        <v>797</v>
      </c>
      <c r="C3630" s="4" t="s">
        <v>5054</v>
      </c>
      <c r="D3630" s="32" t="s">
        <v>5225</v>
      </c>
      <c r="E3630" s="32" t="s">
        <v>5226</v>
      </c>
      <c r="F3630" s="11" t="s">
        <v>710</v>
      </c>
      <c r="G3630" s="35">
        <v>5292208</v>
      </c>
      <c r="H3630" s="35" t="s">
        <v>4821</v>
      </c>
      <c r="I3630" s="4"/>
      <c r="J3630" s="4"/>
      <c r="K3630" s="4"/>
      <c r="L3630" s="4"/>
      <c r="M3630" s="33"/>
      <c r="N3630" s="38"/>
      <c r="O3630" s="33"/>
      <c r="P3630" s="244">
        <f t="shared" si="284"/>
        <v>1255.047</v>
      </c>
      <c r="Q3630" s="25"/>
      <c r="R3630" s="25"/>
      <c r="S3630" s="25"/>
      <c r="T3630" s="109"/>
      <c r="U3630" s="25"/>
      <c r="V3630" s="25"/>
      <c r="W3630" s="25"/>
      <c r="X3630" s="25">
        <v>0</v>
      </c>
      <c r="Y3630" s="25"/>
      <c r="Z3630" s="25">
        <v>0</v>
      </c>
      <c r="AA3630" s="109"/>
      <c r="AB3630" s="25">
        <v>0</v>
      </c>
      <c r="AC3630" s="25">
        <v>0</v>
      </c>
      <c r="AD3630" s="25">
        <v>0</v>
      </c>
      <c r="AE3630" s="25">
        <v>0</v>
      </c>
      <c r="AF3630" s="25">
        <v>835.98500000000001</v>
      </c>
      <c r="AG3630" s="25">
        <v>0</v>
      </c>
      <c r="AH3630" s="109"/>
      <c r="AI3630" s="25">
        <v>0</v>
      </c>
      <c r="AJ3630" s="25">
        <v>0</v>
      </c>
      <c r="AK3630" s="123">
        <v>0</v>
      </c>
      <c r="AL3630" s="25">
        <v>0</v>
      </c>
      <c r="AM3630" s="25">
        <v>0</v>
      </c>
      <c r="AN3630" s="25">
        <v>0</v>
      </c>
      <c r="AO3630" s="109"/>
      <c r="AP3630" s="25">
        <v>238.464</v>
      </c>
      <c r="AQ3630" s="25">
        <v>0</v>
      </c>
      <c r="AR3630" s="25">
        <v>0</v>
      </c>
      <c r="AS3630" s="25">
        <v>0</v>
      </c>
      <c r="AT3630" s="25">
        <v>180.59800000000001</v>
      </c>
      <c r="AU3630" s="25">
        <v>0</v>
      </c>
      <c r="AW3630" t="str">
        <f t="shared" si="285"/>
        <v>Lê Thu Huyền</v>
      </c>
      <c r="AX3630" s="27" t="str">
        <f t="shared" si="286"/>
        <v>Đặng Thị Dung</v>
      </c>
      <c r="AY3630" s="4" t="str">
        <f t="shared" si="287"/>
        <v>VIN+</v>
      </c>
    </row>
    <row r="3631" spans="1:51" outlineLevel="1" x14ac:dyDescent="0.25">
      <c r="A3631" s="4" t="s">
        <v>1104</v>
      </c>
      <c r="B3631" s="4" t="s">
        <v>797</v>
      </c>
      <c r="C3631" s="4" t="s">
        <v>5054</v>
      </c>
      <c r="D3631" s="32" t="s">
        <v>5225</v>
      </c>
      <c r="E3631" s="32" t="s">
        <v>5226</v>
      </c>
      <c r="F3631" s="11" t="s">
        <v>710</v>
      </c>
      <c r="G3631" s="35">
        <v>5293010</v>
      </c>
      <c r="H3631" s="35" t="s">
        <v>4822</v>
      </c>
      <c r="I3631" s="4"/>
      <c r="J3631" s="4"/>
      <c r="K3631" s="4"/>
      <c r="L3631" s="4"/>
      <c r="M3631" s="33"/>
      <c r="N3631" s="38"/>
      <c r="O3631" s="33"/>
      <c r="P3631" s="244">
        <f t="shared" si="284"/>
        <v>838.12300000000005</v>
      </c>
      <c r="Q3631" s="25"/>
      <c r="R3631" s="25"/>
      <c r="S3631" s="25"/>
      <c r="T3631" s="109"/>
      <c r="U3631" s="25"/>
      <c r="V3631" s="25"/>
      <c r="W3631" s="25"/>
      <c r="X3631" s="25">
        <v>0</v>
      </c>
      <c r="Y3631" s="25"/>
      <c r="Z3631" s="25">
        <v>0</v>
      </c>
      <c r="AA3631" s="109"/>
      <c r="AB3631" s="25">
        <v>0</v>
      </c>
      <c r="AC3631" s="25">
        <v>0</v>
      </c>
      <c r="AD3631" s="25">
        <v>0</v>
      </c>
      <c r="AE3631" s="25">
        <v>0</v>
      </c>
      <c r="AF3631" s="25">
        <v>476.928</v>
      </c>
      <c r="AG3631" s="25">
        <v>0</v>
      </c>
      <c r="AH3631" s="109"/>
      <c r="AI3631" s="25">
        <v>0</v>
      </c>
      <c r="AJ3631" s="25">
        <v>0</v>
      </c>
      <c r="AK3631" s="123">
        <v>0</v>
      </c>
      <c r="AL3631" s="25">
        <v>0</v>
      </c>
      <c r="AM3631" s="25">
        <v>0</v>
      </c>
      <c r="AN3631" s="25">
        <v>0</v>
      </c>
      <c r="AO3631" s="109"/>
      <c r="AP3631" s="25">
        <v>0</v>
      </c>
      <c r="AQ3631" s="25">
        <v>0</v>
      </c>
      <c r="AR3631" s="25">
        <v>0</v>
      </c>
      <c r="AS3631" s="25">
        <v>0</v>
      </c>
      <c r="AT3631" s="25">
        <v>361.19499999999999</v>
      </c>
      <c r="AU3631" s="25">
        <v>0</v>
      </c>
      <c r="AW3631" t="str">
        <f t="shared" si="285"/>
        <v>Lê Thu Huyền</v>
      </c>
      <c r="AX3631" s="27" t="str">
        <f t="shared" si="286"/>
        <v>Đặng Thị Dung</v>
      </c>
      <c r="AY3631" s="4" t="str">
        <f t="shared" si="287"/>
        <v>VIN+</v>
      </c>
    </row>
    <row r="3632" spans="1:51" outlineLevel="1" x14ac:dyDescent="0.25">
      <c r="A3632" s="4" t="s">
        <v>1104</v>
      </c>
      <c r="B3632" s="4" t="s">
        <v>797</v>
      </c>
      <c r="C3632" s="4" t="s">
        <v>5054</v>
      </c>
      <c r="D3632" s="32" t="s">
        <v>5225</v>
      </c>
      <c r="E3632" s="32" t="s">
        <v>5226</v>
      </c>
      <c r="F3632" s="11" t="s">
        <v>710</v>
      </c>
      <c r="G3632" s="35">
        <v>5296297</v>
      </c>
      <c r="H3632" s="35" t="s">
        <v>4823</v>
      </c>
      <c r="I3632" s="4"/>
      <c r="J3632" s="4"/>
      <c r="K3632" s="4"/>
      <c r="L3632" s="4"/>
      <c r="M3632" s="33"/>
      <c r="N3632" s="38"/>
      <c r="O3632" s="33"/>
      <c r="P3632" s="244">
        <f t="shared" si="284"/>
        <v>238.464</v>
      </c>
      <c r="Q3632" s="25"/>
      <c r="R3632" s="25"/>
      <c r="S3632" s="25"/>
      <c r="T3632" s="109"/>
      <c r="U3632" s="25"/>
      <c r="V3632" s="25"/>
      <c r="W3632" s="25"/>
      <c r="X3632" s="25">
        <v>0</v>
      </c>
      <c r="Y3632" s="25"/>
      <c r="Z3632" s="25">
        <v>0</v>
      </c>
      <c r="AA3632" s="109"/>
      <c r="AB3632" s="25">
        <v>0</v>
      </c>
      <c r="AC3632" s="25">
        <v>0</v>
      </c>
      <c r="AD3632" s="25">
        <v>0</v>
      </c>
      <c r="AE3632" s="25">
        <v>0</v>
      </c>
      <c r="AF3632" s="25">
        <v>0</v>
      </c>
      <c r="AG3632" s="25">
        <v>0</v>
      </c>
      <c r="AH3632" s="109"/>
      <c r="AI3632" s="25">
        <v>0</v>
      </c>
      <c r="AJ3632" s="25">
        <v>0</v>
      </c>
      <c r="AK3632" s="123">
        <v>0</v>
      </c>
      <c r="AL3632" s="25">
        <v>0</v>
      </c>
      <c r="AM3632" s="25">
        <v>0</v>
      </c>
      <c r="AN3632" s="25">
        <v>0</v>
      </c>
      <c r="AO3632" s="109"/>
      <c r="AP3632" s="25">
        <v>238.464</v>
      </c>
      <c r="AQ3632" s="25">
        <v>0</v>
      </c>
      <c r="AR3632" s="25">
        <v>0</v>
      </c>
      <c r="AS3632" s="25">
        <v>0</v>
      </c>
      <c r="AT3632" s="25">
        <v>0</v>
      </c>
      <c r="AU3632" s="25">
        <v>0</v>
      </c>
      <c r="AW3632" t="str">
        <f t="shared" si="285"/>
        <v>Lê Thu Huyền</v>
      </c>
      <c r="AX3632" s="27" t="str">
        <f t="shared" si="286"/>
        <v>Đặng Thị Dung</v>
      </c>
      <c r="AY3632" s="4" t="str">
        <f t="shared" si="287"/>
        <v>VIN+</v>
      </c>
    </row>
    <row r="3633" spans="1:51" outlineLevel="1" x14ac:dyDescent="0.25">
      <c r="A3633" s="4" t="s">
        <v>1104</v>
      </c>
      <c r="B3633" s="4" t="s">
        <v>797</v>
      </c>
      <c r="C3633" s="4" t="s">
        <v>5054</v>
      </c>
      <c r="D3633" s="32" t="s">
        <v>5225</v>
      </c>
      <c r="E3633" s="32" t="s">
        <v>5226</v>
      </c>
      <c r="F3633" s="11" t="s">
        <v>710</v>
      </c>
      <c r="G3633" s="35">
        <v>5296301</v>
      </c>
      <c r="H3633" s="35" t="s">
        <v>4824</v>
      </c>
      <c r="I3633" s="4"/>
      <c r="J3633" s="4"/>
      <c r="K3633" s="4"/>
      <c r="L3633" s="4"/>
      <c r="M3633" s="33"/>
      <c r="N3633" s="38"/>
      <c r="O3633" s="33"/>
      <c r="P3633" s="244">
        <f t="shared" si="284"/>
        <v>476.928</v>
      </c>
      <c r="Q3633" s="25"/>
      <c r="R3633" s="25"/>
      <c r="S3633" s="25"/>
      <c r="T3633" s="109"/>
      <c r="U3633" s="25"/>
      <c r="V3633" s="25"/>
      <c r="W3633" s="25"/>
      <c r="X3633" s="25">
        <v>0</v>
      </c>
      <c r="Y3633" s="25"/>
      <c r="Z3633" s="25">
        <v>0</v>
      </c>
      <c r="AA3633" s="109"/>
      <c r="AB3633" s="25">
        <v>0</v>
      </c>
      <c r="AC3633" s="25">
        <v>0</v>
      </c>
      <c r="AD3633" s="25">
        <v>0</v>
      </c>
      <c r="AE3633" s="25">
        <v>0</v>
      </c>
      <c r="AF3633" s="25">
        <v>0</v>
      </c>
      <c r="AG3633" s="25">
        <v>0</v>
      </c>
      <c r="AH3633" s="109"/>
      <c r="AI3633" s="25">
        <v>0</v>
      </c>
      <c r="AJ3633" s="25">
        <v>0</v>
      </c>
      <c r="AK3633" s="123">
        <v>0</v>
      </c>
      <c r="AL3633" s="25">
        <v>0</v>
      </c>
      <c r="AM3633" s="25">
        <v>0</v>
      </c>
      <c r="AN3633" s="25">
        <v>0</v>
      </c>
      <c r="AO3633" s="109"/>
      <c r="AP3633" s="25">
        <v>476.928</v>
      </c>
      <c r="AQ3633" s="25">
        <v>0</v>
      </c>
      <c r="AR3633" s="25">
        <v>0</v>
      </c>
      <c r="AS3633" s="25">
        <v>0</v>
      </c>
      <c r="AT3633" s="25">
        <v>0</v>
      </c>
      <c r="AU3633" s="25">
        <v>0</v>
      </c>
      <c r="AW3633" t="str">
        <f t="shared" si="285"/>
        <v>Lê Thu Huyền</v>
      </c>
      <c r="AX3633" s="27" t="str">
        <f t="shared" si="286"/>
        <v>Đặng Thị Dung</v>
      </c>
      <c r="AY3633" s="4" t="str">
        <f t="shared" si="287"/>
        <v>VIN+</v>
      </c>
    </row>
    <row r="3634" spans="1:51" outlineLevel="1" x14ac:dyDescent="0.25">
      <c r="A3634" s="4" t="s">
        <v>1104</v>
      </c>
      <c r="B3634" s="4" t="s">
        <v>797</v>
      </c>
      <c r="C3634" s="4" t="s">
        <v>5054</v>
      </c>
      <c r="D3634" s="32" t="s">
        <v>5225</v>
      </c>
      <c r="E3634" s="32" t="s">
        <v>5226</v>
      </c>
      <c r="F3634" s="11" t="s">
        <v>710</v>
      </c>
      <c r="G3634" s="35">
        <v>5295876</v>
      </c>
      <c r="H3634" s="35" t="s">
        <v>4825</v>
      </c>
      <c r="I3634" s="4"/>
      <c r="J3634" s="4"/>
      <c r="K3634" s="4"/>
      <c r="L3634" s="4"/>
      <c r="M3634" s="33"/>
      <c r="N3634" s="38"/>
      <c r="O3634" s="33"/>
      <c r="P3634" s="244">
        <f t="shared" si="284"/>
        <v>599.65899999999999</v>
      </c>
      <c r="Q3634" s="25"/>
      <c r="R3634" s="25"/>
      <c r="S3634" s="25"/>
      <c r="T3634" s="109"/>
      <c r="U3634" s="25"/>
      <c r="V3634" s="25"/>
      <c r="W3634" s="25"/>
      <c r="X3634" s="25">
        <v>0</v>
      </c>
      <c r="Y3634" s="25"/>
      <c r="Z3634" s="25">
        <v>0</v>
      </c>
      <c r="AA3634" s="109"/>
      <c r="AB3634" s="25">
        <v>0</v>
      </c>
      <c r="AC3634" s="25">
        <v>0</v>
      </c>
      <c r="AD3634" s="25">
        <v>0</v>
      </c>
      <c r="AE3634" s="25">
        <v>0</v>
      </c>
      <c r="AF3634" s="25">
        <v>0</v>
      </c>
      <c r="AG3634" s="25">
        <v>0</v>
      </c>
      <c r="AH3634" s="109"/>
      <c r="AI3634" s="25">
        <v>0</v>
      </c>
      <c r="AJ3634" s="25">
        <v>0</v>
      </c>
      <c r="AK3634" s="123">
        <v>0</v>
      </c>
      <c r="AL3634" s="25">
        <v>238.464</v>
      </c>
      <c r="AM3634" s="25">
        <v>0</v>
      </c>
      <c r="AN3634" s="25">
        <v>0</v>
      </c>
      <c r="AO3634" s="109"/>
      <c r="AP3634" s="25">
        <v>0</v>
      </c>
      <c r="AQ3634" s="25">
        <v>0</v>
      </c>
      <c r="AR3634" s="25">
        <v>0</v>
      </c>
      <c r="AS3634" s="25">
        <v>0</v>
      </c>
      <c r="AT3634" s="25">
        <v>361.19499999999999</v>
      </c>
      <c r="AU3634" s="25">
        <v>0</v>
      </c>
      <c r="AW3634" t="str">
        <f t="shared" si="285"/>
        <v>Lê Thu Huyền</v>
      </c>
      <c r="AX3634" s="27" t="str">
        <f t="shared" si="286"/>
        <v>Đặng Thị Dung</v>
      </c>
      <c r="AY3634" s="4" t="str">
        <f t="shared" si="287"/>
        <v>VIN+</v>
      </c>
    </row>
    <row r="3635" spans="1:51" outlineLevel="1" x14ac:dyDescent="0.25">
      <c r="A3635" s="4" t="s">
        <v>1104</v>
      </c>
      <c r="B3635" s="4" t="s">
        <v>797</v>
      </c>
      <c r="C3635" s="4" t="s">
        <v>5054</v>
      </c>
      <c r="D3635" s="32" t="s">
        <v>5225</v>
      </c>
      <c r="E3635" s="32" t="s">
        <v>5226</v>
      </c>
      <c r="F3635" s="11" t="s">
        <v>710</v>
      </c>
      <c r="G3635" s="35">
        <v>5291977</v>
      </c>
      <c r="H3635" s="35" t="s">
        <v>4826</v>
      </c>
      <c r="I3635" s="4"/>
      <c r="J3635" s="4"/>
      <c r="K3635" s="4"/>
      <c r="L3635" s="4"/>
      <c r="M3635" s="33"/>
      <c r="N3635" s="38"/>
      <c r="O3635" s="33"/>
      <c r="P3635" s="244">
        <f t="shared" si="284"/>
        <v>238.464</v>
      </c>
      <c r="Q3635" s="25"/>
      <c r="R3635" s="25"/>
      <c r="S3635" s="25"/>
      <c r="T3635" s="109"/>
      <c r="U3635" s="25"/>
      <c r="V3635" s="25"/>
      <c r="W3635" s="25"/>
      <c r="X3635" s="25">
        <v>0</v>
      </c>
      <c r="Y3635" s="25"/>
      <c r="Z3635" s="25">
        <v>0</v>
      </c>
      <c r="AA3635" s="109"/>
      <c r="AB3635" s="25">
        <v>0</v>
      </c>
      <c r="AC3635" s="25">
        <v>0</v>
      </c>
      <c r="AD3635" s="25">
        <v>0</v>
      </c>
      <c r="AE3635" s="25">
        <v>0</v>
      </c>
      <c r="AF3635" s="25">
        <v>0</v>
      </c>
      <c r="AG3635" s="25">
        <v>0</v>
      </c>
      <c r="AH3635" s="109"/>
      <c r="AI3635" s="25">
        <v>0</v>
      </c>
      <c r="AJ3635" s="25">
        <v>0</v>
      </c>
      <c r="AK3635" s="123">
        <v>0</v>
      </c>
      <c r="AL3635" s="25">
        <v>0</v>
      </c>
      <c r="AM3635" s="25">
        <v>0</v>
      </c>
      <c r="AN3635" s="25">
        <v>0</v>
      </c>
      <c r="AO3635" s="109"/>
      <c r="AP3635" s="25">
        <v>238.464</v>
      </c>
      <c r="AQ3635" s="25">
        <v>0</v>
      </c>
      <c r="AR3635" s="25">
        <v>0</v>
      </c>
      <c r="AS3635" s="25">
        <v>0</v>
      </c>
      <c r="AT3635" s="25">
        <v>0</v>
      </c>
      <c r="AU3635" s="25">
        <v>0</v>
      </c>
      <c r="AW3635" t="str">
        <f t="shared" si="285"/>
        <v>Lê Thu Huyền</v>
      </c>
      <c r="AX3635" s="27" t="str">
        <f t="shared" si="286"/>
        <v>Đặng Thị Dung</v>
      </c>
      <c r="AY3635" s="4" t="str">
        <f t="shared" si="287"/>
        <v>VIN+</v>
      </c>
    </row>
    <row r="3636" spans="1:51" outlineLevel="1" x14ac:dyDescent="0.25">
      <c r="A3636" s="4" t="s">
        <v>1104</v>
      </c>
      <c r="B3636" s="4" t="s">
        <v>797</v>
      </c>
      <c r="C3636" s="4" t="s">
        <v>5054</v>
      </c>
      <c r="D3636" s="32" t="s">
        <v>5225</v>
      </c>
      <c r="E3636" s="32" t="s">
        <v>5226</v>
      </c>
      <c r="F3636" s="11" t="s">
        <v>710</v>
      </c>
      <c r="G3636" s="35">
        <v>5296910</v>
      </c>
      <c r="H3636" s="35" t="s">
        <v>4827</v>
      </c>
      <c r="I3636" s="4"/>
      <c r="J3636" s="4"/>
      <c r="K3636" s="4"/>
      <c r="L3636" s="4"/>
      <c r="M3636" s="33"/>
      <c r="N3636" s="38"/>
      <c r="O3636" s="33"/>
      <c r="P3636" s="244">
        <f t="shared" si="284"/>
        <v>419.06200000000001</v>
      </c>
      <c r="Q3636" s="25"/>
      <c r="R3636" s="25"/>
      <c r="S3636" s="25"/>
      <c r="T3636" s="109"/>
      <c r="U3636" s="25"/>
      <c r="V3636" s="25"/>
      <c r="W3636" s="25"/>
      <c r="X3636" s="25">
        <v>0</v>
      </c>
      <c r="Y3636" s="25"/>
      <c r="Z3636" s="25">
        <v>0</v>
      </c>
      <c r="AA3636" s="109"/>
      <c r="AB3636" s="25">
        <v>0</v>
      </c>
      <c r="AC3636" s="25">
        <v>0</v>
      </c>
      <c r="AD3636" s="25">
        <v>0</v>
      </c>
      <c r="AE3636" s="25">
        <v>0</v>
      </c>
      <c r="AF3636" s="25">
        <v>0</v>
      </c>
      <c r="AG3636" s="25">
        <v>0</v>
      </c>
      <c r="AH3636" s="109"/>
      <c r="AI3636" s="25">
        <v>0</v>
      </c>
      <c r="AJ3636" s="25">
        <v>0</v>
      </c>
      <c r="AK3636" s="123">
        <v>0</v>
      </c>
      <c r="AL3636" s="25">
        <v>0</v>
      </c>
      <c r="AM3636" s="25">
        <v>0</v>
      </c>
      <c r="AN3636" s="25">
        <v>0</v>
      </c>
      <c r="AO3636" s="109"/>
      <c r="AP3636" s="25">
        <v>419.06200000000001</v>
      </c>
      <c r="AQ3636" s="25">
        <v>0</v>
      </c>
      <c r="AR3636" s="25">
        <v>0</v>
      </c>
      <c r="AS3636" s="25">
        <v>0</v>
      </c>
      <c r="AT3636" s="25">
        <v>0</v>
      </c>
      <c r="AU3636" s="25">
        <v>0</v>
      </c>
      <c r="AW3636" t="str">
        <f t="shared" si="285"/>
        <v>Lê Thu Huyền</v>
      </c>
      <c r="AX3636" s="27" t="str">
        <f t="shared" si="286"/>
        <v>Đặng Thị Dung</v>
      </c>
      <c r="AY3636" s="4" t="str">
        <f t="shared" si="287"/>
        <v>VIN+</v>
      </c>
    </row>
    <row r="3637" spans="1:51" outlineLevel="1" x14ac:dyDescent="0.25">
      <c r="A3637" s="4" t="s">
        <v>1104</v>
      </c>
      <c r="B3637" s="4" t="s">
        <v>797</v>
      </c>
      <c r="C3637" s="4" t="s">
        <v>5054</v>
      </c>
      <c r="D3637" s="32" t="s">
        <v>5225</v>
      </c>
      <c r="E3637" s="32" t="s">
        <v>5226</v>
      </c>
      <c r="F3637" s="11" t="s">
        <v>710</v>
      </c>
      <c r="G3637" s="35">
        <v>5300891</v>
      </c>
      <c r="H3637" s="35" t="s">
        <v>4828</v>
      </c>
      <c r="I3637" s="4"/>
      <c r="J3637" s="4"/>
      <c r="K3637" s="4"/>
      <c r="L3637" s="4"/>
      <c r="M3637" s="33"/>
      <c r="N3637" s="38"/>
      <c r="O3637" s="33"/>
      <c r="P3637" s="244">
        <f t="shared" si="284"/>
        <v>476.928</v>
      </c>
      <c r="Q3637" s="25"/>
      <c r="R3637" s="25"/>
      <c r="S3637" s="25"/>
      <c r="T3637" s="109"/>
      <c r="U3637" s="25"/>
      <c r="V3637" s="25"/>
      <c r="W3637" s="25"/>
      <c r="X3637" s="25">
        <v>0</v>
      </c>
      <c r="Y3637" s="25"/>
      <c r="Z3637" s="25">
        <v>0</v>
      </c>
      <c r="AA3637" s="109"/>
      <c r="AB3637" s="25">
        <v>0</v>
      </c>
      <c r="AC3637" s="25">
        <v>0</v>
      </c>
      <c r="AD3637" s="25">
        <v>0</v>
      </c>
      <c r="AE3637" s="25">
        <v>476.928</v>
      </c>
      <c r="AF3637" s="25">
        <v>0</v>
      </c>
      <c r="AG3637" s="25">
        <v>0</v>
      </c>
      <c r="AH3637" s="109"/>
      <c r="AI3637" s="25">
        <v>0</v>
      </c>
      <c r="AJ3637" s="25">
        <v>0</v>
      </c>
      <c r="AK3637" s="123">
        <v>0</v>
      </c>
      <c r="AL3637" s="25">
        <v>0</v>
      </c>
      <c r="AM3637" s="25">
        <v>0</v>
      </c>
      <c r="AN3637" s="25">
        <v>0</v>
      </c>
      <c r="AO3637" s="109"/>
      <c r="AP3637" s="25">
        <v>0</v>
      </c>
      <c r="AQ3637" s="25">
        <v>0</v>
      </c>
      <c r="AR3637" s="25">
        <v>0</v>
      </c>
      <c r="AS3637" s="25">
        <v>0</v>
      </c>
      <c r="AT3637" s="25">
        <v>0</v>
      </c>
      <c r="AU3637" s="25">
        <v>0</v>
      </c>
      <c r="AW3637" t="str">
        <f t="shared" si="285"/>
        <v>Lê Thu Huyền</v>
      </c>
      <c r="AX3637" s="27" t="str">
        <f t="shared" si="286"/>
        <v>Đặng Thị Dung</v>
      </c>
      <c r="AY3637" s="4" t="str">
        <f t="shared" si="287"/>
        <v>VIN+</v>
      </c>
    </row>
    <row r="3638" spans="1:51" outlineLevel="1" x14ac:dyDescent="0.25">
      <c r="A3638" s="4" t="s">
        <v>1104</v>
      </c>
      <c r="B3638" s="4" t="s">
        <v>797</v>
      </c>
      <c r="C3638" s="4" t="s">
        <v>5054</v>
      </c>
      <c r="D3638" s="32" t="s">
        <v>5225</v>
      </c>
      <c r="E3638" s="32" t="s">
        <v>5226</v>
      </c>
      <c r="F3638" s="11" t="s">
        <v>710</v>
      </c>
      <c r="G3638" s="35">
        <v>5300846</v>
      </c>
      <c r="H3638" s="35" t="s">
        <v>4829</v>
      </c>
      <c r="I3638" s="4"/>
      <c r="J3638" s="4"/>
      <c r="K3638" s="4"/>
      <c r="L3638" s="4"/>
      <c r="M3638" s="33"/>
      <c r="N3638" s="38"/>
      <c r="O3638" s="33"/>
      <c r="P3638" s="244">
        <f t="shared" si="284"/>
        <v>476.928</v>
      </c>
      <c r="Q3638" s="25"/>
      <c r="R3638" s="25"/>
      <c r="S3638" s="25"/>
      <c r="T3638" s="109"/>
      <c r="U3638" s="25"/>
      <c r="V3638" s="25"/>
      <c r="W3638" s="25"/>
      <c r="X3638" s="25">
        <v>0</v>
      </c>
      <c r="Y3638" s="25"/>
      <c r="Z3638" s="25">
        <v>0</v>
      </c>
      <c r="AA3638" s="109"/>
      <c r="AB3638" s="25">
        <v>0</v>
      </c>
      <c r="AC3638" s="25">
        <v>0</v>
      </c>
      <c r="AD3638" s="25">
        <v>0</v>
      </c>
      <c r="AE3638" s="25">
        <v>0</v>
      </c>
      <c r="AF3638" s="25">
        <v>238.464</v>
      </c>
      <c r="AG3638" s="25">
        <v>0</v>
      </c>
      <c r="AH3638" s="109"/>
      <c r="AI3638" s="25">
        <v>0</v>
      </c>
      <c r="AJ3638" s="25">
        <v>0</v>
      </c>
      <c r="AK3638" s="123">
        <v>0</v>
      </c>
      <c r="AL3638" s="25">
        <v>0</v>
      </c>
      <c r="AM3638" s="25">
        <v>0</v>
      </c>
      <c r="AN3638" s="25">
        <v>0</v>
      </c>
      <c r="AO3638" s="109"/>
      <c r="AP3638" s="25">
        <v>238.464</v>
      </c>
      <c r="AQ3638" s="25">
        <v>0</v>
      </c>
      <c r="AR3638" s="25">
        <v>0</v>
      </c>
      <c r="AS3638" s="25">
        <v>0</v>
      </c>
      <c r="AT3638" s="25">
        <v>0</v>
      </c>
      <c r="AU3638" s="25">
        <v>0</v>
      </c>
      <c r="AW3638" t="str">
        <f t="shared" si="285"/>
        <v>Lê Thu Huyền</v>
      </c>
      <c r="AX3638" s="27" t="str">
        <f t="shared" si="286"/>
        <v>Đặng Thị Dung</v>
      </c>
      <c r="AY3638" s="4" t="str">
        <f t="shared" si="287"/>
        <v>VIN+</v>
      </c>
    </row>
    <row r="3639" spans="1:51" outlineLevel="1" x14ac:dyDescent="0.25">
      <c r="A3639" s="4" t="s">
        <v>1104</v>
      </c>
      <c r="B3639" s="4" t="s">
        <v>797</v>
      </c>
      <c r="C3639" s="4" t="s">
        <v>5054</v>
      </c>
      <c r="D3639" s="32" t="s">
        <v>5225</v>
      </c>
      <c r="E3639" s="32" t="s">
        <v>5226</v>
      </c>
      <c r="F3639" s="11" t="s">
        <v>710</v>
      </c>
      <c r="G3639" s="35">
        <v>5295274</v>
      </c>
      <c r="H3639" s="35" t="s">
        <v>4830</v>
      </c>
      <c r="I3639" s="4"/>
      <c r="J3639" s="4"/>
      <c r="K3639" s="4"/>
      <c r="L3639" s="4"/>
      <c r="M3639" s="33"/>
      <c r="N3639" s="38"/>
      <c r="O3639" s="33"/>
      <c r="P3639" s="244">
        <f t="shared" si="284"/>
        <v>419.06200000000001</v>
      </c>
      <c r="Q3639" s="25"/>
      <c r="R3639" s="25"/>
      <c r="S3639" s="25"/>
      <c r="T3639" s="109"/>
      <c r="U3639" s="25"/>
      <c r="V3639" s="25"/>
      <c r="W3639" s="25"/>
      <c r="X3639" s="25">
        <v>0</v>
      </c>
      <c r="Y3639" s="25"/>
      <c r="Z3639" s="25">
        <v>0</v>
      </c>
      <c r="AA3639" s="109"/>
      <c r="AB3639" s="25">
        <v>0</v>
      </c>
      <c r="AC3639" s="25">
        <v>0</v>
      </c>
      <c r="AD3639" s="25">
        <v>0</v>
      </c>
      <c r="AE3639" s="25">
        <v>0</v>
      </c>
      <c r="AF3639" s="25">
        <v>0</v>
      </c>
      <c r="AG3639" s="25">
        <v>0</v>
      </c>
      <c r="AH3639" s="109"/>
      <c r="AI3639" s="25">
        <v>0</v>
      </c>
      <c r="AJ3639" s="25">
        <v>0</v>
      </c>
      <c r="AK3639" s="123">
        <v>0</v>
      </c>
      <c r="AL3639" s="25">
        <v>238.464</v>
      </c>
      <c r="AM3639" s="25">
        <v>0</v>
      </c>
      <c r="AN3639" s="25">
        <v>0</v>
      </c>
      <c r="AO3639" s="109"/>
      <c r="AP3639" s="25">
        <v>0</v>
      </c>
      <c r="AQ3639" s="25">
        <v>0</v>
      </c>
      <c r="AR3639" s="25">
        <v>0</v>
      </c>
      <c r="AS3639" s="25">
        <v>0</v>
      </c>
      <c r="AT3639" s="25">
        <v>180.59800000000001</v>
      </c>
      <c r="AU3639" s="25">
        <v>0</v>
      </c>
      <c r="AW3639" t="str">
        <f t="shared" si="285"/>
        <v>Lê Thu Huyền</v>
      </c>
      <c r="AX3639" s="27" t="str">
        <f t="shared" si="286"/>
        <v>Đặng Thị Dung</v>
      </c>
      <c r="AY3639" s="4" t="str">
        <f t="shared" si="287"/>
        <v>VIN+</v>
      </c>
    </row>
    <row r="3640" spans="1:51" outlineLevel="1" x14ac:dyDescent="0.25">
      <c r="A3640" s="4" t="s">
        <v>1104</v>
      </c>
      <c r="B3640" s="4" t="s">
        <v>797</v>
      </c>
      <c r="C3640" s="4" t="s">
        <v>5054</v>
      </c>
      <c r="D3640" s="32" t="s">
        <v>5225</v>
      </c>
      <c r="E3640" s="32" t="s">
        <v>5226</v>
      </c>
      <c r="F3640" s="11" t="s">
        <v>710</v>
      </c>
      <c r="G3640" s="35">
        <v>5130434</v>
      </c>
      <c r="H3640" s="35" t="s">
        <v>4831</v>
      </c>
      <c r="I3640" s="4"/>
      <c r="J3640" s="4"/>
      <c r="K3640" s="4"/>
      <c r="L3640" s="4"/>
      <c r="M3640" s="33"/>
      <c r="N3640" s="38"/>
      <c r="O3640" s="33"/>
      <c r="P3640" s="244">
        <f t="shared" si="284"/>
        <v>238.464</v>
      </c>
      <c r="Q3640" s="25"/>
      <c r="R3640" s="25"/>
      <c r="S3640" s="25"/>
      <c r="T3640" s="109"/>
      <c r="U3640" s="25"/>
      <c r="V3640" s="25"/>
      <c r="W3640" s="25"/>
      <c r="X3640" s="25">
        <v>0</v>
      </c>
      <c r="Y3640" s="25"/>
      <c r="Z3640" s="25">
        <v>0</v>
      </c>
      <c r="AA3640" s="109"/>
      <c r="AB3640" s="25">
        <v>0</v>
      </c>
      <c r="AC3640" s="25">
        <v>0</v>
      </c>
      <c r="AD3640" s="25">
        <v>0</v>
      </c>
      <c r="AE3640" s="25">
        <v>0</v>
      </c>
      <c r="AF3640" s="25">
        <v>0</v>
      </c>
      <c r="AG3640" s="25">
        <v>0</v>
      </c>
      <c r="AH3640" s="109"/>
      <c r="AI3640" s="25">
        <v>0</v>
      </c>
      <c r="AJ3640" s="25">
        <v>0</v>
      </c>
      <c r="AK3640" s="123">
        <v>0</v>
      </c>
      <c r="AL3640" s="25">
        <v>0</v>
      </c>
      <c r="AM3640" s="25">
        <v>0</v>
      </c>
      <c r="AN3640" s="25">
        <v>0</v>
      </c>
      <c r="AO3640" s="109"/>
      <c r="AP3640" s="25">
        <v>238.464</v>
      </c>
      <c r="AQ3640" s="25">
        <v>0</v>
      </c>
      <c r="AR3640" s="25">
        <v>0</v>
      </c>
      <c r="AS3640" s="25">
        <v>0</v>
      </c>
      <c r="AT3640" s="25">
        <v>0</v>
      </c>
      <c r="AU3640" s="25">
        <v>0</v>
      </c>
      <c r="AW3640" t="str">
        <f t="shared" si="285"/>
        <v>Lê Thu Huyền</v>
      </c>
      <c r="AX3640" s="27" t="str">
        <f t="shared" si="286"/>
        <v>Đặng Thị Dung</v>
      </c>
      <c r="AY3640" s="4" t="str">
        <f t="shared" si="287"/>
        <v>VIN+</v>
      </c>
    </row>
    <row r="3641" spans="1:51" outlineLevel="1" x14ac:dyDescent="0.25">
      <c r="A3641" s="4" t="s">
        <v>1104</v>
      </c>
      <c r="B3641" s="4" t="s">
        <v>797</v>
      </c>
      <c r="C3641" s="4" t="s">
        <v>5054</v>
      </c>
      <c r="D3641" s="32" t="s">
        <v>5225</v>
      </c>
      <c r="E3641" s="32" t="s">
        <v>5226</v>
      </c>
      <c r="F3641" s="11" t="s">
        <v>710</v>
      </c>
      <c r="G3641" s="35">
        <v>5274589</v>
      </c>
      <c r="H3641" s="35" t="s">
        <v>4832</v>
      </c>
      <c r="I3641" s="4"/>
      <c r="J3641" s="4"/>
      <c r="K3641" s="4"/>
      <c r="L3641" s="4"/>
      <c r="M3641" s="33"/>
      <c r="N3641" s="38"/>
      <c r="O3641" s="33"/>
      <c r="P3641" s="244">
        <f t="shared" si="284"/>
        <v>597.52099999999996</v>
      </c>
      <c r="Q3641" s="25"/>
      <c r="R3641" s="25"/>
      <c r="S3641" s="25"/>
      <c r="T3641" s="109"/>
      <c r="U3641" s="25"/>
      <c r="V3641" s="25"/>
      <c r="W3641" s="25"/>
      <c r="X3641" s="25">
        <v>0</v>
      </c>
      <c r="Y3641" s="25"/>
      <c r="Z3641" s="25">
        <v>0</v>
      </c>
      <c r="AA3641" s="109"/>
      <c r="AB3641" s="25">
        <v>0</v>
      </c>
      <c r="AC3641" s="25">
        <v>0</v>
      </c>
      <c r="AD3641" s="25">
        <v>0</v>
      </c>
      <c r="AE3641" s="25">
        <v>238.464</v>
      </c>
      <c r="AF3641" s="25">
        <v>0</v>
      </c>
      <c r="AG3641" s="25">
        <v>0</v>
      </c>
      <c r="AH3641" s="109"/>
      <c r="AI3641" s="25">
        <v>0</v>
      </c>
      <c r="AJ3641" s="25">
        <v>0</v>
      </c>
      <c r="AK3641" s="123">
        <v>0</v>
      </c>
      <c r="AL3641" s="25">
        <v>0</v>
      </c>
      <c r="AM3641" s="25">
        <v>0</v>
      </c>
      <c r="AN3641" s="25">
        <v>0</v>
      </c>
      <c r="AO3641" s="109"/>
      <c r="AP3641" s="25">
        <v>359.05700000000002</v>
      </c>
      <c r="AQ3641" s="25">
        <v>0</v>
      </c>
      <c r="AR3641" s="25">
        <v>0</v>
      </c>
      <c r="AS3641" s="25">
        <v>0</v>
      </c>
      <c r="AT3641" s="25">
        <v>0</v>
      </c>
      <c r="AU3641" s="25">
        <v>0</v>
      </c>
      <c r="AW3641" t="str">
        <f t="shared" si="285"/>
        <v>Lê Thu Huyền</v>
      </c>
      <c r="AX3641" s="27" t="str">
        <f t="shared" si="286"/>
        <v>Đặng Thị Dung</v>
      </c>
      <c r="AY3641" s="4" t="str">
        <f t="shared" si="287"/>
        <v>VIN+</v>
      </c>
    </row>
    <row r="3642" spans="1:51" outlineLevel="1" x14ac:dyDescent="0.25">
      <c r="A3642" s="4" t="s">
        <v>1104</v>
      </c>
      <c r="B3642" s="4" t="s">
        <v>797</v>
      </c>
      <c r="C3642" s="4" t="s">
        <v>5054</v>
      </c>
      <c r="D3642" s="32" t="s">
        <v>5225</v>
      </c>
      <c r="E3642" s="32" t="s">
        <v>5226</v>
      </c>
      <c r="F3642" s="11" t="s">
        <v>710</v>
      </c>
      <c r="G3642" s="35">
        <v>5295267</v>
      </c>
      <c r="H3642" s="35" t="s">
        <v>4833</v>
      </c>
      <c r="I3642" s="4"/>
      <c r="J3642" s="4"/>
      <c r="K3642" s="4"/>
      <c r="L3642" s="4"/>
      <c r="M3642" s="33"/>
      <c r="N3642" s="38"/>
      <c r="O3642" s="33"/>
      <c r="P3642" s="244">
        <f t="shared" si="284"/>
        <v>0</v>
      </c>
      <c r="Q3642" s="25"/>
      <c r="R3642" s="25"/>
      <c r="S3642" s="25"/>
      <c r="T3642" s="109"/>
      <c r="U3642" s="25"/>
      <c r="V3642" s="25"/>
      <c r="W3642" s="25"/>
      <c r="X3642" s="25">
        <v>0</v>
      </c>
      <c r="Y3642" s="25"/>
      <c r="Z3642" s="25">
        <v>0</v>
      </c>
      <c r="AA3642" s="109"/>
      <c r="AB3642" s="25">
        <v>0</v>
      </c>
      <c r="AC3642" s="25">
        <v>0</v>
      </c>
      <c r="AD3642" s="25">
        <v>0</v>
      </c>
      <c r="AE3642" s="25">
        <v>0</v>
      </c>
      <c r="AF3642" s="25">
        <v>0</v>
      </c>
      <c r="AG3642" s="25">
        <v>0</v>
      </c>
      <c r="AH3642" s="109"/>
      <c r="AI3642" s="25">
        <v>0</v>
      </c>
      <c r="AJ3642" s="25">
        <v>0</v>
      </c>
      <c r="AK3642" s="123">
        <v>0</v>
      </c>
      <c r="AL3642" s="25">
        <v>0</v>
      </c>
      <c r="AM3642" s="25">
        <v>0</v>
      </c>
      <c r="AN3642" s="25">
        <v>0</v>
      </c>
      <c r="AO3642" s="109"/>
      <c r="AP3642" s="25">
        <v>0</v>
      </c>
      <c r="AQ3642" s="25">
        <v>0</v>
      </c>
      <c r="AR3642" s="25">
        <v>0</v>
      </c>
      <c r="AS3642" s="25">
        <v>0</v>
      </c>
      <c r="AT3642" s="25">
        <v>0</v>
      </c>
      <c r="AU3642" s="25">
        <v>0</v>
      </c>
      <c r="AW3642" t="str">
        <f t="shared" si="285"/>
        <v>Lê Thu Huyền</v>
      </c>
      <c r="AX3642" s="27" t="str">
        <f t="shared" si="286"/>
        <v>Đặng Thị Dung</v>
      </c>
      <c r="AY3642" s="4" t="str">
        <f t="shared" si="287"/>
        <v>VIN+</v>
      </c>
    </row>
    <row r="3643" spans="1:51" outlineLevel="1" x14ac:dyDescent="0.25">
      <c r="A3643" s="4" t="s">
        <v>1104</v>
      </c>
      <c r="B3643" s="4" t="s">
        <v>797</v>
      </c>
      <c r="C3643" s="4" t="s">
        <v>5054</v>
      </c>
      <c r="D3643" s="32" t="s">
        <v>5225</v>
      </c>
      <c r="E3643" s="32" t="s">
        <v>5226</v>
      </c>
      <c r="F3643" s="11" t="s">
        <v>710</v>
      </c>
      <c r="G3643" s="35">
        <v>5277337</v>
      </c>
      <c r="H3643" s="35" t="s">
        <v>4834</v>
      </c>
      <c r="I3643" s="4"/>
      <c r="J3643" s="4"/>
      <c r="K3643" s="4"/>
      <c r="L3643" s="4"/>
      <c r="M3643" s="33"/>
      <c r="N3643" s="38"/>
      <c r="O3643" s="33"/>
      <c r="P3643" s="244">
        <f t="shared" si="284"/>
        <v>1255.047</v>
      </c>
      <c r="Q3643" s="25"/>
      <c r="R3643" s="25"/>
      <c r="S3643" s="25"/>
      <c r="T3643" s="109"/>
      <c r="U3643" s="25"/>
      <c r="V3643" s="25"/>
      <c r="W3643" s="25"/>
      <c r="X3643" s="25">
        <v>0</v>
      </c>
      <c r="Y3643" s="25"/>
      <c r="Z3643" s="25">
        <v>0</v>
      </c>
      <c r="AA3643" s="109"/>
      <c r="AB3643" s="25">
        <v>0</v>
      </c>
      <c r="AC3643" s="25">
        <v>0</v>
      </c>
      <c r="AD3643" s="25">
        <v>0</v>
      </c>
      <c r="AE3643" s="25">
        <v>0</v>
      </c>
      <c r="AF3643" s="25">
        <v>0</v>
      </c>
      <c r="AG3643" s="25">
        <v>0</v>
      </c>
      <c r="AH3643" s="109"/>
      <c r="AI3643" s="25">
        <v>0</v>
      </c>
      <c r="AJ3643" s="25">
        <v>0</v>
      </c>
      <c r="AK3643" s="123">
        <v>0</v>
      </c>
      <c r="AL3643" s="25">
        <v>0</v>
      </c>
      <c r="AM3643" s="25">
        <v>0</v>
      </c>
      <c r="AN3643" s="25">
        <v>0</v>
      </c>
      <c r="AO3643" s="109"/>
      <c r="AP3643" s="25">
        <v>835.98500000000001</v>
      </c>
      <c r="AQ3643" s="25">
        <v>0</v>
      </c>
      <c r="AR3643" s="25">
        <v>0</v>
      </c>
      <c r="AS3643" s="25">
        <v>0</v>
      </c>
      <c r="AT3643" s="25">
        <v>419.06200000000001</v>
      </c>
      <c r="AU3643" s="25">
        <v>0</v>
      </c>
      <c r="AW3643" t="str">
        <f t="shared" si="285"/>
        <v>Lê Thu Huyền</v>
      </c>
      <c r="AX3643" s="27" t="str">
        <f t="shared" si="286"/>
        <v>Đặng Thị Dung</v>
      </c>
      <c r="AY3643" s="4" t="str">
        <f t="shared" si="287"/>
        <v>VIN+</v>
      </c>
    </row>
    <row r="3644" spans="1:51" outlineLevel="1" x14ac:dyDescent="0.25">
      <c r="A3644" s="4" t="s">
        <v>1104</v>
      </c>
      <c r="B3644" s="4" t="s">
        <v>797</v>
      </c>
      <c r="C3644" s="4" t="s">
        <v>5054</v>
      </c>
      <c r="D3644" s="32" t="s">
        <v>5225</v>
      </c>
      <c r="E3644" s="32" t="s">
        <v>5226</v>
      </c>
      <c r="F3644" s="11" t="s">
        <v>710</v>
      </c>
      <c r="G3644" s="35">
        <v>5277465</v>
      </c>
      <c r="H3644" s="35" t="s">
        <v>4835</v>
      </c>
      <c r="I3644" s="4"/>
      <c r="J3644" s="4"/>
      <c r="K3644" s="4"/>
      <c r="L3644" s="4"/>
      <c r="M3644" s="33"/>
      <c r="N3644" s="38"/>
      <c r="O3644" s="33"/>
      <c r="P3644" s="244">
        <f t="shared" si="284"/>
        <v>599.66000000000008</v>
      </c>
      <c r="Q3644" s="25"/>
      <c r="R3644" s="25"/>
      <c r="S3644" s="25"/>
      <c r="T3644" s="109"/>
      <c r="U3644" s="25"/>
      <c r="V3644" s="25"/>
      <c r="W3644" s="25"/>
      <c r="X3644" s="25">
        <v>0</v>
      </c>
      <c r="Y3644" s="25"/>
      <c r="Z3644" s="25">
        <v>0</v>
      </c>
      <c r="AA3644" s="109"/>
      <c r="AB3644" s="25">
        <v>0</v>
      </c>
      <c r="AC3644" s="25">
        <v>0</v>
      </c>
      <c r="AD3644" s="25">
        <v>0</v>
      </c>
      <c r="AE3644" s="25">
        <v>0</v>
      </c>
      <c r="AF3644" s="25">
        <v>0</v>
      </c>
      <c r="AG3644" s="25">
        <v>0</v>
      </c>
      <c r="AH3644" s="109"/>
      <c r="AI3644" s="25">
        <v>0</v>
      </c>
      <c r="AJ3644" s="25">
        <v>0</v>
      </c>
      <c r="AK3644" s="123">
        <v>0</v>
      </c>
      <c r="AL3644" s="25">
        <v>0</v>
      </c>
      <c r="AM3644" s="25">
        <v>0</v>
      </c>
      <c r="AN3644" s="25">
        <v>0</v>
      </c>
      <c r="AO3644" s="109"/>
      <c r="AP3644" s="25">
        <v>419.06200000000001</v>
      </c>
      <c r="AQ3644" s="25">
        <v>0</v>
      </c>
      <c r="AR3644" s="25">
        <v>0</v>
      </c>
      <c r="AS3644" s="25">
        <v>0</v>
      </c>
      <c r="AT3644" s="25">
        <v>180.59800000000001</v>
      </c>
      <c r="AU3644" s="25">
        <v>0</v>
      </c>
      <c r="AW3644" t="str">
        <f t="shared" si="285"/>
        <v>Lê Thu Huyền</v>
      </c>
      <c r="AX3644" s="27" t="str">
        <f t="shared" si="286"/>
        <v>Đặng Thị Dung</v>
      </c>
      <c r="AY3644" s="4" t="str">
        <f t="shared" si="287"/>
        <v>VIN+</v>
      </c>
    </row>
    <row r="3645" spans="1:51" outlineLevel="1" x14ac:dyDescent="0.25">
      <c r="A3645" s="4" t="s">
        <v>1104</v>
      </c>
      <c r="B3645" s="4" t="s">
        <v>797</v>
      </c>
      <c r="C3645" s="4" t="s">
        <v>5054</v>
      </c>
      <c r="D3645" s="32" t="s">
        <v>5225</v>
      </c>
      <c r="E3645" s="32" t="s">
        <v>5226</v>
      </c>
      <c r="F3645" s="11" t="s">
        <v>710</v>
      </c>
      <c r="G3645" s="35">
        <v>5274475</v>
      </c>
      <c r="H3645" s="35" t="s">
        <v>4836</v>
      </c>
      <c r="I3645" s="4"/>
      <c r="J3645" s="4"/>
      <c r="K3645" s="4"/>
      <c r="L3645" s="4"/>
      <c r="M3645" s="33"/>
      <c r="N3645" s="38"/>
      <c r="O3645" s="33"/>
      <c r="P3645" s="244">
        <f t="shared" si="284"/>
        <v>476.928</v>
      </c>
      <c r="Q3645" s="25"/>
      <c r="R3645" s="25"/>
      <c r="S3645" s="25"/>
      <c r="T3645" s="109"/>
      <c r="U3645" s="25"/>
      <c r="V3645" s="25"/>
      <c r="W3645" s="25"/>
      <c r="X3645" s="25">
        <v>0</v>
      </c>
      <c r="Y3645" s="25"/>
      <c r="Z3645" s="25">
        <v>0</v>
      </c>
      <c r="AA3645" s="109"/>
      <c r="AB3645" s="25">
        <v>0</v>
      </c>
      <c r="AC3645" s="25">
        <v>0</v>
      </c>
      <c r="AD3645" s="25">
        <v>0</v>
      </c>
      <c r="AE3645" s="25">
        <v>0</v>
      </c>
      <c r="AF3645" s="25">
        <v>476.928</v>
      </c>
      <c r="AG3645" s="25">
        <v>0</v>
      </c>
      <c r="AH3645" s="109"/>
      <c r="AI3645" s="25">
        <v>0</v>
      </c>
      <c r="AJ3645" s="25">
        <v>0</v>
      </c>
      <c r="AK3645" s="123">
        <v>0</v>
      </c>
      <c r="AL3645" s="25">
        <v>0</v>
      </c>
      <c r="AM3645" s="25">
        <v>0</v>
      </c>
      <c r="AN3645" s="25">
        <v>0</v>
      </c>
      <c r="AO3645" s="109"/>
      <c r="AP3645" s="25">
        <v>0</v>
      </c>
      <c r="AQ3645" s="25">
        <v>0</v>
      </c>
      <c r="AR3645" s="25">
        <v>0</v>
      </c>
      <c r="AS3645" s="25">
        <v>0</v>
      </c>
      <c r="AT3645" s="25">
        <v>0</v>
      </c>
      <c r="AU3645" s="25">
        <v>0</v>
      </c>
      <c r="AW3645" t="str">
        <f t="shared" si="285"/>
        <v>Lê Thu Huyền</v>
      </c>
      <c r="AX3645" s="27" t="str">
        <f t="shared" si="286"/>
        <v>Đặng Thị Dung</v>
      </c>
      <c r="AY3645" s="4" t="str">
        <f t="shared" si="287"/>
        <v>VIN+</v>
      </c>
    </row>
    <row r="3646" spans="1:51" outlineLevel="1" x14ac:dyDescent="0.25">
      <c r="A3646" s="4" t="s">
        <v>1104</v>
      </c>
      <c r="B3646" s="4" t="s">
        <v>797</v>
      </c>
      <c r="C3646" s="4" t="s">
        <v>5054</v>
      </c>
      <c r="D3646" s="32" t="s">
        <v>5225</v>
      </c>
      <c r="E3646" s="32" t="s">
        <v>5226</v>
      </c>
      <c r="F3646" s="11" t="s">
        <v>710</v>
      </c>
      <c r="G3646" s="35">
        <v>5299948</v>
      </c>
      <c r="H3646" s="35" t="s">
        <v>4837</v>
      </c>
      <c r="I3646" s="4"/>
      <c r="J3646" s="4"/>
      <c r="K3646" s="4"/>
      <c r="L3646" s="4"/>
      <c r="M3646" s="33"/>
      <c r="N3646" s="38"/>
      <c r="O3646" s="33"/>
      <c r="P3646" s="244">
        <f t="shared" si="284"/>
        <v>0</v>
      </c>
      <c r="Q3646" s="25"/>
      <c r="R3646" s="25"/>
      <c r="S3646" s="25"/>
      <c r="T3646" s="109"/>
      <c r="U3646" s="25"/>
      <c r="V3646" s="25"/>
      <c r="W3646" s="25"/>
      <c r="X3646" s="25">
        <v>0</v>
      </c>
      <c r="Y3646" s="25"/>
      <c r="Z3646" s="25">
        <v>0</v>
      </c>
      <c r="AA3646" s="109"/>
      <c r="AB3646" s="25">
        <v>0</v>
      </c>
      <c r="AC3646" s="25">
        <v>0</v>
      </c>
      <c r="AD3646" s="25">
        <v>0</v>
      </c>
      <c r="AE3646" s="25">
        <v>0</v>
      </c>
      <c r="AF3646" s="25">
        <v>0</v>
      </c>
      <c r="AG3646" s="25">
        <v>0</v>
      </c>
      <c r="AH3646" s="109"/>
      <c r="AI3646" s="25">
        <v>0</v>
      </c>
      <c r="AJ3646" s="25">
        <v>0</v>
      </c>
      <c r="AK3646" s="123">
        <v>0</v>
      </c>
      <c r="AL3646" s="25">
        <v>0</v>
      </c>
      <c r="AM3646" s="25">
        <v>0</v>
      </c>
      <c r="AN3646" s="25">
        <v>0</v>
      </c>
      <c r="AO3646" s="109"/>
      <c r="AP3646" s="25">
        <v>0</v>
      </c>
      <c r="AQ3646" s="25">
        <v>0</v>
      </c>
      <c r="AR3646" s="25">
        <v>0</v>
      </c>
      <c r="AS3646" s="25">
        <v>0</v>
      </c>
      <c r="AT3646" s="25">
        <v>0</v>
      </c>
      <c r="AU3646" s="25">
        <v>0</v>
      </c>
      <c r="AW3646" t="str">
        <f t="shared" si="285"/>
        <v>Lê Thu Huyền</v>
      </c>
      <c r="AX3646" s="27" t="str">
        <f t="shared" si="286"/>
        <v>Đặng Thị Dung</v>
      </c>
      <c r="AY3646" s="4" t="str">
        <f t="shared" si="287"/>
        <v>VIN+</v>
      </c>
    </row>
    <row r="3647" spans="1:51" outlineLevel="1" x14ac:dyDescent="0.25">
      <c r="A3647" s="4" t="s">
        <v>1104</v>
      </c>
      <c r="B3647" s="4" t="s">
        <v>797</v>
      </c>
      <c r="C3647" s="4" t="s">
        <v>5054</v>
      </c>
      <c r="D3647" s="32" t="s">
        <v>5225</v>
      </c>
      <c r="E3647" s="32" t="s">
        <v>5226</v>
      </c>
      <c r="F3647" s="11" t="s">
        <v>710</v>
      </c>
      <c r="G3647" s="35">
        <v>5300130</v>
      </c>
      <c r="H3647" s="35" t="s">
        <v>4838</v>
      </c>
      <c r="I3647" s="4"/>
      <c r="J3647" s="4"/>
      <c r="K3647" s="4"/>
      <c r="L3647" s="4"/>
      <c r="M3647" s="33"/>
      <c r="N3647" s="38"/>
      <c r="O3647" s="33"/>
      <c r="P3647" s="244">
        <f t="shared" si="284"/>
        <v>541.79300000000001</v>
      </c>
      <c r="Q3647" s="25"/>
      <c r="R3647" s="25"/>
      <c r="S3647" s="25"/>
      <c r="T3647" s="109"/>
      <c r="U3647" s="25"/>
      <c r="V3647" s="25"/>
      <c r="W3647" s="25"/>
      <c r="X3647" s="25">
        <v>0</v>
      </c>
      <c r="Y3647" s="25"/>
      <c r="Z3647" s="25">
        <v>0</v>
      </c>
      <c r="AA3647" s="109"/>
      <c r="AB3647" s="25">
        <v>0</v>
      </c>
      <c r="AC3647" s="25">
        <v>0</v>
      </c>
      <c r="AD3647" s="25">
        <v>0</v>
      </c>
      <c r="AE3647" s="25">
        <v>0</v>
      </c>
      <c r="AF3647" s="25">
        <v>0</v>
      </c>
      <c r="AG3647" s="25">
        <v>0</v>
      </c>
      <c r="AH3647" s="109"/>
      <c r="AI3647" s="25">
        <v>0</v>
      </c>
      <c r="AJ3647" s="25">
        <v>0</v>
      </c>
      <c r="AK3647" s="123">
        <v>0</v>
      </c>
      <c r="AL3647" s="25">
        <v>0</v>
      </c>
      <c r="AM3647" s="25">
        <v>0</v>
      </c>
      <c r="AN3647" s="25">
        <v>0</v>
      </c>
      <c r="AO3647" s="109"/>
      <c r="AP3647" s="25">
        <v>0</v>
      </c>
      <c r="AQ3647" s="25">
        <v>0</v>
      </c>
      <c r="AR3647" s="25">
        <v>0</v>
      </c>
      <c r="AS3647" s="25">
        <v>0</v>
      </c>
      <c r="AT3647" s="25">
        <v>541.79300000000001</v>
      </c>
      <c r="AU3647" s="25">
        <v>0</v>
      </c>
      <c r="AW3647" t="str">
        <f t="shared" si="285"/>
        <v>Lê Thu Huyền</v>
      </c>
      <c r="AX3647" s="27" t="str">
        <f t="shared" si="286"/>
        <v>Đặng Thị Dung</v>
      </c>
      <c r="AY3647" s="4" t="str">
        <f t="shared" si="287"/>
        <v>VIN+</v>
      </c>
    </row>
    <row r="3648" spans="1:51" outlineLevel="1" x14ac:dyDescent="0.25">
      <c r="A3648" s="4" t="s">
        <v>1104</v>
      </c>
      <c r="B3648" s="4" t="s">
        <v>797</v>
      </c>
      <c r="C3648" s="4" t="s">
        <v>5054</v>
      </c>
      <c r="D3648" s="32" t="s">
        <v>5225</v>
      </c>
      <c r="E3648" s="32" t="s">
        <v>5226</v>
      </c>
      <c r="F3648" s="11" t="s">
        <v>710</v>
      </c>
      <c r="G3648" s="35">
        <v>5293311</v>
      </c>
      <c r="H3648" s="35" t="s">
        <v>4839</v>
      </c>
      <c r="I3648" s="4"/>
      <c r="J3648" s="4"/>
      <c r="K3648" s="4"/>
      <c r="L3648" s="4"/>
      <c r="M3648" s="33"/>
      <c r="N3648" s="38"/>
      <c r="O3648" s="33"/>
      <c r="P3648" s="244">
        <f t="shared" si="284"/>
        <v>0</v>
      </c>
      <c r="Q3648" s="25"/>
      <c r="R3648" s="25"/>
      <c r="S3648" s="25"/>
      <c r="T3648" s="109"/>
      <c r="U3648" s="25"/>
      <c r="V3648" s="25"/>
      <c r="W3648" s="25"/>
      <c r="X3648" s="25">
        <v>0</v>
      </c>
      <c r="Y3648" s="25"/>
      <c r="Z3648" s="25">
        <v>0</v>
      </c>
      <c r="AA3648" s="109"/>
      <c r="AB3648" s="25">
        <v>0</v>
      </c>
      <c r="AC3648" s="25">
        <v>0</v>
      </c>
      <c r="AD3648" s="25">
        <v>0</v>
      </c>
      <c r="AE3648" s="25">
        <v>0</v>
      </c>
      <c r="AF3648" s="25">
        <v>0</v>
      </c>
      <c r="AG3648" s="25">
        <v>0</v>
      </c>
      <c r="AH3648" s="109"/>
      <c r="AI3648" s="25">
        <v>0</v>
      </c>
      <c r="AJ3648" s="25">
        <v>0</v>
      </c>
      <c r="AK3648" s="123">
        <v>0</v>
      </c>
      <c r="AL3648" s="25">
        <v>0</v>
      </c>
      <c r="AM3648" s="25">
        <v>0</v>
      </c>
      <c r="AN3648" s="25">
        <v>0</v>
      </c>
      <c r="AO3648" s="109"/>
      <c r="AP3648" s="25">
        <v>0</v>
      </c>
      <c r="AQ3648" s="25">
        <v>0</v>
      </c>
      <c r="AR3648" s="25">
        <v>0</v>
      </c>
      <c r="AS3648" s="25">
        <v>0</v>
      </c>
      <c r="AT3648" s="25">
        <v>0</v>
      </c>
      <c r="AU3648" s="25">
        <v>0</v>
      </c>
      <c r="AW3648" t="str">
        <f t="shared" si="285"/>
        <v>Lê Thu Huyền</v>
      </c>
      <c r="AX3648" s="27" t="str">
        <f t="shared" si="286"/>
        <v>Đặng Thị Dung</v>
      </c>
      <c r="AY3648" s="4" t="str">
        <f t="shared" si="287"/>
        <v>VIN+</v>
      </c>
    </row>
    <row r="3649" spans="1:51" outlineLevel="1" x14ac:dyDescent="0.25">
      <c r="A3649" s="4" t="s">
        <v>1104</v>
      </c>
      <c r="B3649" s="4" t="s">
        <v>797</v>
      </c>
      <c r="C3649" s="4" t="s">
        <v>5054</v>
      </c>
      <c r="D3649" s="32" t="s">
        <v>5225</v>
      </c>
      <c r="E3649" s="32" t="s">
        <v>5226</v>
      </c>
      <c r="F3649" s="11" t="s">
        <v>710</v>
      </c>
      <c r="G3649" s="35">
        <v>5290428</v>
      </c>
      <c r="H3649" s="35" t="s">
        <v>4840</v>
      </c>
      <c r="I3649" s="4"/>
      <c r="J3649" s="4"/>
      <c r="K3649" s="4"/>
      <c r="L3649" s="4"/>
      <c r="M3649" s="33"/>
      <c r="N3649" s="38"/>
      <c r="O3649" s="33"/>
      <c r="P3649" s="244">
        <f t="shared" si="284"/>
        <v>1495.6489999999999</v>
      </c>
      <c r="Q3649" s="25"/>
      <c r="R3649" s="25"/>
      <c r="S3649" s="25"/>
      <c r="T3649" s="109"/>
      <c r="U3649" s="25"/>
      <c r="V3649" s="25"/>
      <c r="W3649" s="25"/>
      <c r="X3649" s="25">
        <v>0</v>
      </c>
      <c r="Y3649" s="25"/>
      <c r="Z3649" s="25">
        <v>0</v>
      </c>
      <c r="AA3649" s="109"/>
      <c r="AB3649" s="25">
        <v>0</v>
      </c>
      <c r="AC3649" s="25">
        <v>0</v>
      </c>
      <c r="AD3649" s="25">
        <v>0</v>
      </c>
      <c r="AE3649" s="25">
        <v>0</v>
      </c>
      <c r="AF3649" s="25">
        <v>953.85599999999999</v>
      </c>
      <c r="AG3649" s="25">
        <v>0</v>
      </c>
      <c r="AH3649" s="109"/>
      <c r="AI3649" s="25">
        <v>0</v>
      </c>
      <c r="AJ3649" s="25">
        <v>0</v>
      </c>
      <c r="AK3649" s="123">
        <v>0</v>
      </c>
      <c r="AL3649" s="25">
        <v>0</v>
      </c>
      <c r="AM3649" s="25">
        <v>0</v>
      </c>
      <c r="AN3649" s="25">
        <v>0</v>
      </c>
      <c r="AO3649" s="109"/>
      <c r="AP3649" s="25">
        <v>0</v>
      </c>
      <c r="AQ3649" s="25">
        <v>0</v>
      </c>
      <c r="AR3649" s="25">
        <v>0</v>
      </c>
      <c r="AS3649" s="25">
        <v>0</v>
      </c>
      <c r="AT3649" s="25">
        <v>541.79300000000001</v>
      </c>
      <c r="AU3649" s="25">
        <v>0</v>
      </c>
      <c r="AW3649" t="str">
        <f t="shared" si="285"/>
        <v>Lê Thu Huyền</v>
      </c>
      <c r="AX3649" s="27" t="str">
        <f t="shared" si="286"/>
        <v>Đặng Thị Dung</v>
      </c>
      <c r="AY3649" s="4" t="str">
        <f t="shared" si="287"/>
        <v>VIN+</v>
      </c>
    </row>
    <row r="3650" spans="1:51" outlineLevel="1" x14ac:dyDescent="0.25">
      <c r="A3650" s="4" t="s">
        <v>1104</v>
      </c>
      <c r="B3650" s="4" t="s">
        <v>797</v>
      </c>
      <c r="C3650" s="4" t="s">
        <v>5054</v>
      </c>
      <c r="D3650" s="32" t="s">
        <v>5225</v>
      </c>
      <c r="E3650" s="32" t="s">
        <v>5226</v>
      </c>
      <c r="F3650" s="11" t="s">
        <v>710</v>
      </c>
      <c r="G3650" s="35">
        <v>5274783</v>
      </c>
      <c r="H3650" s="35" t="s">
        <v>4841</v>
      </c>
      <c r="I3650" s="4"/>
      <c r="J3650" s="4"/>
      <c r="K3650" s="4"/>
      <c r="L3650" s="4"/>
      <c r="M3650" s="33"/>
      <c r="N3650" s="38"/>
      <c r="O3650" s="33"/>
      <c r="P3650" s="244">
        <f t="shared" si="284"/>
        <v>0</v>
      </c>
      <c r="Q3650" s="25"/>
      <c r="R3650" s="25"/>
      <c r="S3650" s="25"/>
      <c r="T3650" s="109"/>
      <c r="U3650" s="25"/>
      <c r="V3650" s="25"/>
      <c r="W3650" s="25"/>
      <c r="X3650" s="25">
        <v>0</v>
      </c>
      <c r="Y3650" s="25"/>
      <c r="Z3650" s="25">
        <v>0</v>
      </c>
      <c r="AA3650" s="109"/>
      <c r="AB3650" s="25">
        <v>0</v>
      </c>
      <c r="AC3650" s="25">
        <v>0</v>
      </c>
      <c r="AD3650" s="25">
        <v>0</v>
      </c>
      <c r="AE3650" s="25">
        <v>0</v>
      </c>
      <c r="AF3650" s="25">
        <v>0</v>
      </c>
      <c r="AG3650" s="25">
        <v>0</v>
      </c>
      <c r="AH3650" s="109"/>
      <c r="AI3650" s="25">
        <v>0</v>
      </c>
      <c r="AJ3650" s="25">
        <v>0</v>
      </c>
      <c r="AK3650" s="123">
        <v>0</v>
      </c>
      <c r="AL3650" s="25">
        <v>0</v>
      </c>
      <c r="AM3650" s="25">
        <v>0</v>
      </c>
      <c r="AN3650" s="25">
        <v>0</v>
      </c>
      <c r="AO3650" s="109"/>
      <c r="AP3650" s="25">
        <v>0</v>
      </c>
      <c r="AQ3650" s="25">
        <v>0</v>
      </c>
      <c r="AR3650" s="25">
        <v>0</v>
      </c>
      <c r="AS3650" s="25">
        <v>0</v>
      </c>
      <c r="AT3650" s="25">
        <v>0</v>
      </c>
      <c r="AU3650" s="25">
        <v>0</v>
      </c>
      <c r="AW3650" t="str">
        <f t="shared" si="285"/>
        <v>Lê Thu Huyền</v>
      </c>
      <c r="AX3650" s="27" t="str">
        <f t="shared" si="286"/>
        <v>Đặng Thị Dung</v>
      </c>
      <c r="AY3650" s="4" t="str">
        <f t="shared" si="287"/>
        <v>VIN+</v>
      </c>
    </row>
    <row r="3651" spans="1:51" outlineLevel="1" x14ac:dyDescent="0.25">
      <c r="A3651" s="4" t="s">
        <v>1104</v>
      </c>
      <c r="B3651" s="4" t="s">
        <v>797</v>
      </c>
      <c r="C3651" s="4" t="s">
        <v>5054</v>
      </c>
      <c r="D3651" s="32" t="s">
        <v>5225</v>
      </c>
      <c r="E3651" s="32" t="s">
        <v>5226</v>
      </c>
      <c r="F3651" s="11" t="s">
        <v>710</v>
      </c>
      <c r="G3651" s="35">
        <v>5295852</v>
      </c>
      <c r="H3651" s="35" t="s">
        <v>4842</v>
      </c>
      <c r="I3651" s="4"/>
      <c r="J3651" s="4"/>
      <c r="K3651" s="4"/>
      <c r="L3651" s="4"/>
      <c r="M3651" s="33"/>
      <c r="N3651" s="38"/>
      <c r="O3651" s="33"/>
      <c r="P3651" s="244">
        <f t="shared" si="284"/>
        <v>0</v>
      </c>
      <c r="Q3651" s="25"/>
      <c r="R3651" s="25"/>
      <c r="S3651" s="25"/>
      <c r="T3651" s="109"/>
      <c r="U3651" s="25"/>
      <c r="V3651" s="25"/>
      <c r="W3651" s="25"/>
      <c r="X3651" s="25">
        <v>0</v>
      </c>
      <c r="Y3651" s="25"/>
      <c r="Z3651" s="25">
        <v>0</v>
      </c>
      <c r="AA3651" s="109"/>
      <c r="AB3651" s="25">
        <v>0</v>
      </c>
      <c r="AC3651" s="25">
        <v>0</v>
      </c>
      <c r="AD3651" s="25">
        <v>0</v>
      </c>
      <c r="AE3651" s="25">
        <v>0</v>
      </c>
      <c r="AF3651" s="25">
        <v>0</v>
      </c>
      <c r="AG3651" s="25">
        <v>0</v>
      </c>
      <c r="AH3651" s="109"/>
      <c r="AI3651" s="25">
        <v>0</v>
      </c>
      <c r="AJ3651" s="25">
        <v>0</v>
      </c>
      <c r="AK3651" s="123">
        <v>0</v>
      </c>
      <c r="AL3651" s="25">
        <v>0</v>
      </c>
      <c r="AM3651" s="25">
        <v>0</v>
      </c>
      <c r="AN3651" s="25">
        <v>0</v>
      </c>
      <c r="AO3651" s="109"/>
      <c r="AP3651" s="25">
        <v>0</v>
      </c>
      <c r="AQ3651" s="25">
        <v>0</v>
      </c>
      <c r="AR3651" s="25">
        <v>0</v>
      </c>
      <c r="AS3651" s="25">
        <v>0</v>
      </c>
      <c r="AT3651" s="25">
        <v>0</v>
      </c>
      <c r="AU3651" s="25">
        <v>0</v>
      </c>
      <c r="AW3651" t="str">
        <f t="shared" si="285"/>
        <v>Lê Thu Huyền</v>
      </c>
      <c r="AX3651" s="27" t="str">
        <f t="shared" si="286"/>
        <v>Đặng Thị Dung</v>
      </c>
      <c r="AY3651" s="4" t="str">
        <f t="shared" si="287"/>
        <v>VIN+</v>
      </c>
    </row>
    <row r="3652" spans="1:51" outlineLevel="1" x14ac:dyDescent="0.25">
      <c r="A3652" s="4" t="s">
        <v>1104</v>
      </c>
      <c r="B3652" s="4" t="s">
        <v>797</v>
      </c>
      <c r="C3652" s="4" t="s">
        <v>5054</v>
      </c>
      <c r="D3652" s="32" t="s">
        <v>5225</v>
      </c>
      <c r="E3652" s="32" t="s">
        <v>5226</v>
      </c>
      <c r="F3652" s="11" t="s">
        <v>710</v>
      </c>
      <c r="G3652" s="35">
        <v>5297580</v>
      </c>
      <c r="H3652" s="35" t="s">
        <v>4843</v>
      </c>
      <c r="I3652" s="4"/>
      <c r="J3652" s="4"/>
      <c r="K3652" s="4"/>
      <c r="L3652" s="4"/>
      <c r="M3652" s="33"/>
      <c r="N3652" s="38"/>
      <c r="O3652" s="33"/>
      <c r="P3652" s="244">
        <f t="shared" si="284"/>
        <v>0</v>
      </c>
      <c r="Q3652" s="25"/>
      <c r="R3652" s="25"/>
      <c r="S3652" s="25"/>
      <c r="T3652" s="109"/>
      <c r="U3652" s="25"/>
      <c r="V3652" s="25"/>
      <c r="W3652" s="25"/>
      <c r="X3652" s="25">
        <v>0</v>
      </c>
      <c r="Y3652" s="25"/>
      <c r="Z3652" s="25">
        <v>0</v>
      </c>
      <c r="AA3652" s="109"/>
      <c r="AB3652" s="25">
        <v>0</v>
      </c>
      <c r="AC3652" s="25">
        <v>0</v>
      </c>
      <c r="AD3652" s="25">
        <v>0</v>
      </c>
      <c r="AE3652" s="25">
        <v>0</v>
      </c>
      <c r="AF3652" s="25">
        <v>0</v>
      </c>
      <c r="AG3652" s="25">
        <v>0</v>
      </c>
      <c r="AH3652" s="109"/>
      <c r="AI3652" s="25">
        <v>0</v>
      </c>
      <c r="AJ3652" s="25">
        <v>0</v>
      </c>
      <c r="AK3652" s="123">
        <v>0</v>
      </c>
      <c r="AL3652" s="25">
        <v>0</v>
      </c>
      <c r="AM3652" s="25">
        <v>0</v>
      </c>
      <c r="AN3652" s="25">
        <v>0</v>
      </c>
      <c r="AO3652" s="109"/>
      <c r="AP3652" s="25">
        <v>0</v>
      </c>
      <c r="AQ3652" s="25">
        <v>0</v>
      </c>
      <c r="AR3652" s="25">
        <v>0</v>
      </c>
      <c r="AS3652" s="25">
        <v>0</v>
      </c>
      <c r="AT3652" s="25">
        <v>0</v>
      </c>
      <c r="AU3652" s="25">
        <v>0</v>
      </c>
      <c r="AW3652" t="str">
        <f t="shared" si="285"/>
        <v>Lê Thu Huyền</v>
      </c>
      <c r="AX3652" s="27" t="str">
        <f t="shared" si="286"/>
        <v>Đặng Thị Dung</v>
      </c>
      <c r="AY3652" s="4" t="str">
        <f t="shared" si="287"/>
        <v>VIN+</v>
      </c>
    </row>
    <row r="3653" spans="1:51" outlineLevel="1" x14ac:dyDescent="0.25">
      <c r="A3653" s="4" t="s">
        <v>1104</v>
      </c>
      <c r="B3653" s="4" t="s">
        <v>797</v>
      </c>
      <c r="C3653" s="4" t="s">
        <v>5054</v>
      </c>
      <c r="D3653" s="32" t="s">
        <v>5225</v>
      </c>
      <c r="E3653" s="32" t="s">
        <v>5226</v>
      </c>
      <c r="F3653" s="11" t="s">
        <v>710</v>
      </c>
      <c r="G3653" s="35">
        <v>5300448</v>
      </c>
      <c r="H3653" s="35" t="s">
        <v>4844</v>
      </c>
      <c r="I3653" s="4"/>
      <c r="J3653" s="4"/>
      <c r="K3653" s="4"/>
      <c r="L3653" s="4"/>
      <c r="M3653" s="33"/>
      <c r="N3653" s="38"/>
      <c r="O3653" s="33"/>
      <c r="P3653" s="244">
        <f t="shared" si="284"/>
        <v>0</v>
      </c>
      <c r="Q3653" s="25"/>
      <c r="R3653" s="25"/>
      <c r="S3653" s="25"/>
      <c r="T3653" s="109"/>
      <c r="U3653" s="25"/>
      <c r="V3653" s="25"/>
      <c r="W3653" s="25"/>
      <c r="X3653" s="25">
        <v>0</v>
      </c>
      <c r="Y3653" s="25"/>
      <c r="Z3653" s="25">
        <v>0</v>
      </c>
      <c r="AA3653" s="109"/>
      <c r="AB3653" s="25">
        <v>0</v>
      </c>
      <c r="AC3653" s="25">
        <v>0</v>
      </c>
      <c r="AD3653" s="25">
        <v>0</v>
      </c>
      <c r="AE3653" s="25">
        <v>0</v>
      </c>
      <c r="AF3653" s="25">
        <v>0</v>
      </c>
      <c r="AG3653" s="25">
        <v>0</v>
      </c>
      <c r="AH3653" s="109"/>
      <c r="AI3653" s="25">
        <v>0</v>
      </c>
      <c r="AJ3653" s="25">
        <v>0</v>
      </c>
      <c r="AK3653" s="123">
        <v>0</v>
      </c>
      <c r="AL3653" s="25">
        <v>0</v>
      </c>
      <c r="AM3653" s="25">
        <v>0</v>
      </c>
      <c r="AN3653" s="25">
        <v>0</v>
      </c>
      <c r="AO3653" s="109"/>
      <c r="AP3653" s="25">
        <v>0</v>
      </c>
      <c r="AQ3653" s="25">
        <v>0</v>
      </c>
      <c r="AR3653" s="25">
        <v>0</v>
      </c>
      <c r="AS3653" s="25">
        <v>0</v>
      </c>
      <c r="AT3653" s="25">
        <v>0</v>
      </c>
      <c r="AU3653" s="25">
        <v>0</v>
      </c>
      <c r="AW3653" t="str">
        <f t="shared" si="285"/>
        <v>Lê Thu Huyền</v>
      </c>
      <c r="AX3653" s="27" t="str">
        <f t="shared" si="286"/>
        <v>Đặng Thị Dung</v>
      </c>
      <c r="AY3653" s="4" t="str">
        <f t="shared" si="287"/>
        <v>VIN+</v>
      </c>
    </row>
    <row r="3654" spans="1:51" outlineLevel="1" x14ac:dyDescent="0.25">
      <c r="A3654" s="4" t="s">
        <v>1104</v>
      </c>
      <c r="B3654" s="4" t="s">
        <v>797</v>
      </c>
      <c r="C3654" s="4" t="s">
        <v>5054</v>
      </c>
      <c r="D3654" s="32" t="s">
        <v>5225</v>
      </c>
      <c r="E3654" s="32" t="s">
        <v>5226</v>
      </c>
      <c r="F3654" s="11" t="s">
        <v>710</v>
      </c>
      <c r="G3654" s="35">
        <v>5274060</v>
      </c>
      <c r="H3654" s="35" t="s">
        <v>4845</v>
      </c>
      <c r="I3654" s="4"/>
      <c r="J3654" s="4"/>
      <c r="K3654" s="4"/>
      <c r="L3654" s="4"/>
      <c r="M3654" s="33"/>
      <c r="N3654" s="38"/>
      <c r="O3654" s="33"/>
      <c r="P3654" s="244">
        <f t="shared" si="284"/>
        <v>238.464</v>
      </c>
      <c r="Q3654" s="25"/>
      <c r="R3654" s="25"/>
      <c r="S3654" s="25"/>
      <c r="T3654" s="109"/>
      <c r="U3654" s="25"/>
      <c r="V3654" s="25"/>
      <c r="W3654" s="25"/>
      <c r="X3654" s="25">
        <v>0</v>
      </c>
      <c r="Y3654" s="25"/>
      <c r="Z3654" s="25">
        <v>0</v>
      </c>
      <c r="AA3654" s="109"/>
      <c r="AB3654" s="25">
        <v>0</v>
      </c>
      <c r="AC3654" s="25">
        <v>0</v>
      </c>
      <c r="AD3654" s="25">
        <v>0</v>
      </c>
      <c r="AE3654" s="25">
        <v>0</v>
      </c>
      <c r="AF3654" s="25">
        <v>238.464</v>
      </c>
      <c r="AG3654" s="25">
        <v>0</v>
      </c>
      <c r="AH3654" s="109"/>
      <c r="AI3654" s="25">
        <v>0</v>
      </c>
      <c r="AJ3654" s="25">
        <v>0</v>
      </c>
      <c r="AK3654" s="123">
        <v>0</v>
      </c>
      <c r="AL3654" s="25">
        <v>0</v>
      </c>
      <c r="AM3654" s="25">
        <v>0</v>
      </c>
      <c r="AN3654" s="25">
        <v>0</v>
      </c>
      <c r="AO3654" s="109"/>
      <c r="AP3654" s="25">
        <v>0</v>
      </c>
      <c r="AQ3654" s="25">
        <v>0</v>
      </c>
      <c r="AR3654" s="25">
        <v>0</v>
      </c>
      <c r="AS3654" s="25">
        <v>0</v>
      </c>
      <c r="AT3654" s="25">
        <v>0</v>
      </c>
      <c r="AU3654" s="25">
        <v>0</v>
      </c>
      <c r="AW3654" t="str">
        <f t="shared" si="285"/>
        <v>Lê Thu Huyền</v>
      </c>
      <c r="AX3654" s="27" t="str">
        <f t="shared" si="286"/>
        <v>Đặng Thị Dung</v>
      </c>
      <c r="AY3654" s="4" t="str">
        <f t="shared" si="287"/>
        <v>VIN+</v>
      </c>
    </row>
    <row r="3655" spans="1:51" outlineLevel="1" x14ac:dyDescent="0.25">
      <c r="A3655" s="4" t="s">
        <v>1104</v>
      </c>
      <c r="B3655" s="4" t="s">
        <v>797</v>
      </c>
      <c r="C3655" s="4" t="s">
        <v>5054</v>
      </c>
      <c r="D3655" s="32" t="s">
        <v>5225</v>
      </c>
      <c r="E3655" s="32" t="s">
        <v>5226</v>
      </c>
      <c r="F3655" s="11" t="s">
        <v>710</v>
      </c>
      <c r="G3655" s="35">
        <v>5333910</v>
      </c>
      <c r="H3655" s="35" t="s">
        <v>4846</v>
      </c>
      <c r="I3655" s="4"/>
      <c r="J3655" s="4"/>
      <c r="K3655" s="4"/>
      <c r="L3655" s="4"/>
      <c r="M3655" s="33"/>
      <c r="N3655" s="38"/>
      <c r="O3655" s="33"/>
      <c r="P3655" s="244">
        <f t="shared" si="284"/>
        <v>0</v>
      </c>
      <c r="Q3655" s="25"/>
      <c r="R3655" s="25"/>
      <c r="S3655" s="25"/>
      <c r="T3655" s="109"/>
      <c r="U3655" s="25"/>
      <c r="V3655" s="25"/>
      <c r="W3655" s="25"/>
      <c r="X3655" s="25">
        <v>0</v>
      </c>
      <c r="Y3655" s="25"/>
      <c r="Z3655" s="25">
        <v>0</v>
      </c>
      <c r="AA3655" s="109"/>
      <c r="AB3655" s="25">
        <v>0</v>
      </c>
      <c r="AC3655" s="25">
        <v>0</v>
      </c>
      <c r="AD3655" s="25">
        <v>0</v>
      </c>
      <c r="AE3655" s="25">
        <v>0</v>
      </c>
      <c r="AF3655" s="25">
        <v>0</v>
      </c>
      <c r="AG3655" s="25">
        <v>0</v>
      </c>
      <c r="AH3655" s="109"/>
      <c r="AI3655" s="25">
        <v>0</v>
      </c>
      <c r="AJ3655" s="25">
        <v>0</v>
      </c>
      <c r="AK3655" s="123">
        <v>0</v>
      </c>
      <c r="AL3655" s="25">
        <v>0</v>
      </c>
      <c r="AM3655" s="25">
        <v>0</v>
      </c>
      <c r="AN3655" s="25">
        <v>0</v>
      </c>
      <c r="AO3655" s="109"/>
      <c r="AP3655" s="25">
        <v>0</v>
      </c>
      <c r="AQ3655" s="25">
        <v>0</v>
      </c>
      <c r="AR3655" s="25">
        <v>0</v>
      </c>
      <c r="AS3655" s="25">
        <v>0</v>
      </c>
      <c r="AT3655" s="25">
        <v>0</v>
      </c>
      <c r="AU3655" s="25">
        <v>0</v>
      </c>
      <c r="AW3655" t="str">
        <f t="shared" si="285"/>
        <v>Lê Thu Huyền</v>
      </c>
      <c r="AX3655" s="27" t="str">
        <f t="shared" si="286"/>
        <v>Đặng Thị Dung</v>
      </c>
      <c r="AY3655" s="4" t="str">
        <f t="shared" si="287"/>
        <v>VIN+</v>
      </c>
    </row>
    <row r="3656" spans="1:51" outlineLevel="1" x14ac:dyDescent="0.25">
      <c r="A3656" s="4" t="s">
        <v>1104</v>
      </c>
      <c r="B3656" s="4" t="s">
        <v>797</v>
      </c>
      <c r="C3656" s="4" t="s">
        <v>5054</v>
      </c>
      <c r="D3656" s="32" t="s">
        <v>5225</v>
      </c>
      <c r="E3656" s="32" t="s">
        <v>5226</v>
      </c>
      <c r="F3656" s="11" t="s">
        <v>710</v>
      </c>
      <c r="G3656" s="35">
        <v>5335503</v>
      </c>
      <c r="H3656" s="35" t="s">
        <v>4847</v>
      </c>
      <c r="I3656" s="4"/>
      <c r="J3656" s="4"/>
      <c r="K3656" s="4"/>
      <c r="L3656" s="4"/>
      <c r="M3656" s="33"/>
      <c r="N3656" s="38"/>
      <c r="O3656" s="33"/>
      <c r="P3656" s="244">
        <f t="shared" si="284"/>
        <v>419.06200000000001</v>
      </c>
      <c r="Q3656" s="25"/>
      <c r="R3656" s="25"/>
      <c r="S3656" s="25"/>
      <c r="T3656" s="109"/>
      <c r="U3656" s="25"/>
      <c r="V3656" s="25"/>
      <c r="W3656" s="25"/>
      <c r="X3656" s="25">
        <v>0</v>
      </c>
      <c r="Y3656" s="25"/>
      <c r="Z3656" s="25">
        <v>0</v>
      </c>
      <c r="AA3656" s="109"/>
      <c r="AB3656" s="25">
        <v>0</v>
      </c>
      <c r="AC3656" s="25">
        <v>0</v>
      </c>
      <c r="AD3656" s="25">
        <v>0</v>
      </c>
      <c r="AE3656" s="25">
        <v>0</v>
      </c>
      <c r="AF3656" s="25">
        <v>0</v>
      </c>
      <c r="AG3656" s="25">
        <v>0</v>
      </c>
      <c r="AH3656" s="109"/>
      <c r="AI3656" s="25">
        <v>0</v>
      </c>
      <c r="AJ3656" s="25">
        <v>0</v>
      </c>
      <c r="AK3656" s="123">
        <v>0</v>
      </c>
      <c r="AL3656" s="25">
        <v>0</v>
      </c>
      <c r="AM3656" s="25">
        <v>0</v>
      </c>
      <c r="AN3656" s="25">
        <v>0</v>
      </c>
      <c r="AO3656" s="109"/>
      <c r="AP3656" s="25">
        <v>238.464</v>
      </c>
      <c r="AQ3656" s="25">
        <v>0</v>
      </c>
      <c r="AR3656" s="25">
        <v>180.59800000000001</v>
      </c>
      <c r="AS3656" s="25">
        <v>0</v>
      </c>
      <c r="AT3656" s="25">
        <v>0</v>
      </c>
      <c r="AU3656" s="25">
        <v>0</v>
      </c>
      <c r="AW3656" t="str">
        <f t="shared" si="285"/>
        <v>Lê Thu Huyền</v>
      </c>
      <c r="AX3656" s="27" t="str">
        <f t="shared" si="286"/>
        <v>Đặng Thị Dung</v>
      </c>
      <c r="AY3656" s="4" t="str">
        <f t="shared" si="287"/>
        <v>VIN+</v>
      </c>
    </row>
    <row r="3657" spans="1:51" outlineLevel="1" x14ac:dyDescent="0.25">
      <c r="A3657" s="4" t="s">
        <v>1104</v>
      </c>
      <c r="B3657" s="4" t="s">
        <v>797</v>
      </c>
      <c r="C3657" s="4" t="s">
        <v>5054</v>
      </c>
      <c r="D3657" s="32" t="s">
        <v>5225</v>
      </c>
      <c r="E3657" s="32" t="s">
        <v>5226</v>
      </c>
      <c r="F3657" s="11" t="s">
        <v>710</v>
      </c>
      <c r="G3657" s="35">
        <v>5296273</v>
      </c>
      <c r="H3657" s="35" t="s">
        <v>4848</v>
      </c>
      <c r="I3657" s="4"/>
      <c r="J3657" s="4"/>
      <c r="K3657" s="4"/>
      <c r="L3657" s="4"/>
      <c r="M3657" s="33"/>
      <c r="N3657" s="38"/>
      <c r="O3657" s="33"/>
      <c r="P3657" s="244">
        <f t="shared" si="284"/>
        <v>238.464</v>
      </c>
      <c r="Q3657" s="25"/>
      <c r="R3657" s="25"/>
      <c r="S3657" s="25"/>
      <c r="T3657" s="109"/>
      <c r="U3657" s="25"/>
      <c r="V3657" s="25"/>
      <c r="W3657" s="25"/>
      <c r="X3657" s="25">
        <v>0</v>
      </c>
      <c r="Y3657" s="25"/>
      <c r="Z3657" s="25">
        <v>0</v>
      </c>
      <c r="AA3657" s="109"/>
      <c r="AB3657" s="25">
        <v>0</v>
      </c>
      <c r="AC3657" s="25">
        <v>0</v>
      </c>
      <c r="AD3657" s="25">
        <v>0</v>
      </c>
      <c r="AE3657" s="25">
        <v>0</v>
      </c>
      <c r="AF3657" s="25">
        <v>0</v>
      </c>
      <c r="AG3657" s="25">
        <v>0</v>
      </c>
      <c r="AH3657" s="109"/>
      <c r="AI3657" s="25">
        <v>0</v>
      </c>
      <c r="AJ3657" s="25">
        <v>0</v>
      </c>
      <c r="AK3657" s="123">
        <v>0</v>
      </c>
      <c r="AL3657" s="25">
        <v>0</v>
      </c>
      <c r="AM3657" s="25">
        <v>0</v>
      </c>
      <c r="AN3657" s="25">
        <v>238.464</v>
      </c>
      <c r="AO3657" s="109"/>
      <c r="AP3657" s="25">
        <v>0</v>
      </c>
      <c r="AQ3657" s="25">
        <v>0</v>
      </c>
      <c r="AR3657" s="25">
        <v>0</v>
      </c>
      <c r="AS3657" s="25">
        <v>0</v>
      </c>
      <c r="AT3657" s="25">
        <v>0</v>
      </c>
      <c r="AU3657" s="25">
        <v>0</v>
      </c>
      <c r="AW3657" t="str">
        <f t="shared" si="285"/>
        <v>Lê Thu Huyền</v>
      </c>
      <c r="AX3657" s="27" t="str">
        <f t="shared" si="286"/>
        <v>Đặng Thị Dung</v>
      </c>
      <c r="AY3657" s="4" t="str">
        <f t="shared" si="287"/>
        <v>VIN+</v>
      </c>
    </row>
    <row r="3658" spans="1:51" outlineLevel="1" x14ac:dyDescent="0.25">
      <c r="A3658" s="4" t="s">
        <v>1104</v>
      </c>
      <c r="B3658" s="4" t="s">
        <v>797</v>
      </c>
      <c r="C3658" s="4" t="s">
        <v>5054</v>
      </c>
      <c r="D3658" s="32" t="s">
        <v>5225</v>
      </c>
      <c r="E3658" s="32" t="s">
        <v>5226</v>
      </c>
      <c r="F3658" s="11" t="s">
        <v>710</v>
      </c>
      <c r="G3658" s="35">
        <v>5293041</v>
      </c>
      <c r="H3658" s="35" t="s">
        <v>4849</v>
      </c>
      <c r="I3658" s="4"/>
      <c r="J3658" s="4"/>
      <c r="K3658" s="4"/>
      <c r="L3658" s="4"/>
      <c r="M3658" s="33"/>
      <c r="N3658" s="38"/>
      <c r="O3658" s="33"/>
      <c r="P3658" s="244">
        <f t="shared" ref="P3658:P3721" si="288">SUM(Q3658:AU3658)</f>
        <v>419.06200000000001</v>
      </c>
      <c r="Q3658" s="25"/>
      <c r="R3658" s="25"/>
      <c r="S3658" s="25"/>
      <c r="T3658" s="109"/>
      <c r="U3658" s="25"/>
      <c r="V3658" s="25"/>
      <c r="W3658" s="25"/>
      <c r="X3658" s="25">
        <v>0</v>
      </c>
      <c r="Y3658" s="25"/>
      <c r="Z3658" s="25">
        <v>0</v>
      </c>
      <c r="AA3658" s="109"/>
      <c r="AB3658" s="25">
        <v>0</v>
      </c>
      <c r="AC3658" s="25">
        <v>0</v>
      </c>
      <c r="AD3658" s="25">
        <v>0</v>
      </c>
      <c r="AE3658" s="25">
        <v>0</v>
      </c>
      <c r="AF3658" s="25">
        <v>238.464</v>
      </c>
      <c r="AG3658" s="25">
        <v>0</v>
      </c>
      <c r="AH3658" s="109"/>
      <c r="AI3658" s="25">
        <v>0</v>
      </c>
      <c r="AJ3658" s="25">
        <v>0</v>
      </c>
      <c r="AK3658" s="123">
        <v>0</v>
      </c>
      <c r="AL3658" s="25">
        <v>0</v>
      </c>
      <c r="AM3658" s="25">
        <v>0</v>
      </c>
      <c r="AN3658" s="25">
        <v>0</v>
      </c>
      <c r="AO3658" s="109"/>
      <c r="AP3658" s="25">
        <v>0</v>
      </c>
      <c r="AQ3658" s="25">
        <v>0</v>
      </c>
      <c r="AR3658" s="25">
        <v>0</v>
      </c>
      <c r="AS3658" s="25">
        <v>0</v>
      </c>
      <c r="AT3658" s="25">
        <v>180.59800000000001</v>
      </c>
      <c r="AU3658" s="25">
        <v>0</v>
      </c>
      <c r="AW3658" t="str">
        <f t="shared" ref="AW3658:AW3721" si="289">+C3658</f>
        <v>Lê Thu Huyền</v>
      </c>
      <c r="AX3658" s="27" t="str">
        <f t="shared" ref="AX3658:AX3721" si="290">+E3658</f>
        <v>Đặng Thị Dung</v>
      </c>
      <c r="AY3658" s="4" t="str">
        <f t="shared" si="287"/>
        <v>VIN+</v>
      </c>
    </row>
    <row r="3659" spans="1:51" outlineLevel="1" x14ac:dyDescent="0.25">
      <c r="A3659" s="4" t="s">
        <v>1104</v>
      </c>
      <c r="B3659" s="4" t="s">
        <v>797</v>
      </c>
      <c r="C3659" s="4" t="s">
        <v>5054</v>
      </c>
      <c r="D3659" s="32" t="s">
        <v>5225</v>
      </c>
      <c r="E3659" s="32" t="s">
        <v>5226</v>
      </c>
      <c r="F3659" s="11" t="s">
        <v>710</v>
      </c>
      <c r="G3659" s="35">
        <v>5293328</v>
      </c>
      <c r="H3659" s="35" t="s">
        <v>4850</v>
      </c>
      <c r="I3659" s="4"/>
      <c r="J3659" s="4"/>
      <c r="K3659" s="4"/>
      <c r="L3659" s="4"/>
      <c r="M3659" s="33"/>
      <c r="N3659" s="38"/>
      <c r="O3659" s="33"/>
      <c r="P3659" s="244">
        <f t="shared" si="288"/>
        <v>0</v>
      </c>
      <c r="Q3659" s="25"/>
      <c r="R3659" s="25"/>
      <c r="S3659" s="25"/>
      <c r="T3659" s="109"/>
      <c r="U3659" s="25"/>
      <c r="V3659" s="25"/>
      <c r="W3659" s="25"/>
      <c r="X3659" s="25">
        <v>0</v>
      </c>
      <c r="Y3659" s="25"/>
      <c r="Z3659" s="25">
        <v>0</v>
      </c>
      <c r="AA3659" s="109"/>
      <c r="AB3659" s="25">
        <v>0</v>
      </c>
      <c r="AC3659" s="25">
        <v>0</v>
      </c>
      <c r="AD3659" s="25">
        <v>0</v>
      </c>
      <c r="AE3659" s="25">
        <v>0</v>
      </c>
      <c r="AF3659" s="25">
        <v>0</v>
      </c>
      <c r="AG3659" s="25">
        <v>0</v>
      </c>
      <c r="AH3659" s="109"/>
      <c r="AI3659" s="25">
        <v>0</v>
      </c>
      <c r="AJ3659" s="25">
        <v>0</v>
      </c>
      <c r="AK3659" s="123">
        <v>0</v>
      </c>
      <c r="AL3659" s="25">
        <v>0</v>
      </c>
      <c r="AM3659" s="25">
        <v>0</v>
      </c>
      <c r="AN3659" s="25">
        <v>0</v>
      </c>
      <c r="AO3659" s="109"/>
      <c r="AP3659" s="25">
        <v>0</v>
      </c>
      <c r="AQ3659" s="25">
        <v>0</v>
      </c>
      <c r="AR3659" s="25">
        <v>0</v>
      </c>
      <c r="AS3659" s="25">
        <v>0</v>
      </c>
      <c r="AT3659" s="25">
        <v>0</v>
      </c>
      <c r="AU3659" s="25">
        <v>0</v>
      </c>
      <c r="AW3659" t="str">
        <f t="shared" si="289"/>
        <v>Lê Thu Huyền</v>
      </c>
      <c r="AX3659" s="27" t="str">
        <f t="shared" si="290"/>
        <v>Đặng Thị Dung</v>
      </c>
      <c r="AY3659" s="4" t="str">
        <f t="shared" si="287"/>
        <v>VIN+</v>
      </c>
    </row>
    <row r="3660" spans="1:51" outlineLevel="1" x14ac:dyDescent="0.25">
      <c r="A3660" s="4" t="s">
        <v>1104</v>
      </c>
      <c r="B3660" s="4" t="s">
        <v>797</v>
      </c>
      <c r="C3660" s="4" t="s">
        <v>5054</v>
      </c>
      <c r="D3660" s="32" t="s">
        <v>5225</v>
      </c>
      <c r="E3660" s="32" t="s">
        <v>5226</v>
      </c>
      <c r="F3660" s="11" t="s">
        <v>710</v>
      </c>
      <c r="G3660" s="35">
        <v>5293892</v>
      </c>
      <c r="H3660" s="35" t="s">
        <v>4851</v>
      </c>
      <c r="I3660" s="4"/>
      <c r="J3660" s="4"/>
      <c r="K3660" s="4"/>
      <c r="L3660" s="4"/>
      <c r="M3660" s="33"/>
      <c r="N3660" s="38"/>
      <c r="O3660" s="33"/>
      <c r="P3660" s="244">
        <f t="shared" si="288"/>
        <v>0</v>
      </c>
      <c r="Q3660" s="25"/>
      <c r="R3660" s="25"/>
      <c r="S3660" s="25"/>
      <c r="T3660" s="109"/>
      <c r="U3660" s="25"/>
      <c r="V3660" s="25"/>
      <c r="W3660" s="25"/>
      <c r="X3660" s="25">
        <v>0</v>
      </c>
      <c r="Y3660" s="25"/>
      <c r="Z3660" s="25">
        <v>0</v>
      </c>
      <c r="AA3660" s="109"/>
      <c r="AB3660" s="25">
        <v>0</v>
      </c>
      <c r="AC3660" s="25">
        <v>0</v>
      </c>
      <c r="AD3660" s="25">
        <v>0</v>
      </c>
      <c r="AE3660" s="25">
        <v>0</v>
      </c>
      <c r="AF3660" s="25">
        <v>0</v>
      </c>
      <c r="AG3660" s="25">
        <v>0</v>
      </c>
      <c r="AH3660" s="109"/>
      <c r="AI3660" s="25">
        <v>0</v>
      </c>
      <c r="AJ3660" s="25">
        <v>0</v>
      </c>
      <c r="AK3660" s="123">
        <v>0</v>
      </c>
      <c r="AL3660" s="25">
        <v>0</v>
      </c>
      <c r="AM3660" s="25">
        <v>0</v>
      </c>
      <c r="AN3660" s="25">
        <v>0</v>
      </c>
      <c r="AO3660" s="109"/>
      <c r="AP3660" s="25">
        <v>0</v>
      </c>
      <c r="AQ3660" s="25">
        <v>0</v>
      </c>
      <c r="AR3660" s="25">
        <v>0</v>
      </c>
      <c r="AS3660" s="25">
        <v>0</v>
      </c>
      <c r="AT3660" s="25">
        <v>0</v>
      </c>
      <c r="AU3660" s="25">
        <v>0</v>
      </c>
      <c r="AW3660" t="str">
        <f t="shared" si="289"/>
        <v>Lê Thu Huyền</v>
      </c>
      <c r="AX3660" s="27" t="str">
        <f t="shared" si="290"/>
        <v>Đặng Thị Dung</v>
      </c>
      <c r="AY3660" s="4" t="str">
        <f t="shared" si="287"/>
        <v>VIN+</v>
      </c>
    </row>
    <row r="3661" spans="1:51" outlineLevel="1" x14ac:dyDescent="0.25">
      <c r="A3661" s="4" t="s">
        <v>1104</v>
      </c>
      <c r="B3661" s="4" t="s">
        <v>797</v>
      </c>
      <c r="C3661" s="4" t="s">
        <v>5054</v>
      </c>
      <c r="D3661" s="32" t="s">
        <v>5225</v>
      </c>
      <c r="E3661" s="32" t="s">
        <v>5226</v>
      </c>
      <c r="F3661" s="11" t="s">
        <v>710</v>
      </c>
      <c r="G3661" s="35">
        <v>5296972</v>
      </c>
      <c r="H3661" s="35" t="s">
        <v>4852</v>
      </c>
      <c r="I3661" s="4"/>
      <c r="J3661" s="4"/>
      <c r="K3661" s="4"/>
      <c r="L3661" s="4"/>
      <c r="M3661" s="33"/>
      <c r="N3661" s="38"/>
      <c r="O3661" s="33"/>
      <c r="P3661" s="244">
        <f t="shared" si="288"/>
        <v>238.464</v>
      </c>
      <c r="Q3661" s="25"/>
      <c r="R3661" s="25"/>
      <c r="S3661" s="25"/>
      <c r="T3661" s="109"/>
      <c r="U3661" s="25"/>
      <c r="V3661" s="25"/>
      <c r="W3661" s="25"/>
      <c r="X3661" s="25">
        <v>0</v>
      </c>
      <c r="Y3661" s="25"/>
      <c r="Z3661" s="25">
        <v>0</v>
      </c>
      <c r="AA3661" s="109"/>
      <c r="AB3661" s="25">
        <v>0</v>
      </c>
      <c r="AC3661" s="25">
        <v>0</v>
      </c>
      <c r="AD3661" s="25">
        <v>0</v>
      </c>
      <c r="AE3661" s="25">
        <v>0</v>
      </c>
      <c r="AF3661" s="25">
        <v>0</v>
      </c>
      <c r="AG3661" s="25">
        <v>0</v>
      </c>
      <c r="AH3661" s="109"/>
      <c r="AI3661" s="25">
        <v>0</v>
      </c>
      <c r="AJ3661" s="25">
        <v>0</v>
      </c>
      <c r="AK3661" s="123">
        <v>0</v>
      </c>
      <c r="AL3661" s="25">
        <v>238.464</v>
      </c>
      <c r="AM3661" s="25">
        <v>0</v>
      </c>
      <c r="AN3661" s="25">
        <v>0</v>
      </c>
      <c r="AO3661" s="109"/>
      <c r="AP3661" s="25">
        <v>0</v>
      </c>
      <c r="AQ3661" s="25">
        <v>0</v>
      </c>
      <c r="AR3661" s="25">
        <v>0</v>
      </c>
      <c r="AS3661" s="25">
        <v>0</v>
      </c>
      <c r="AT3661" s="25">
        <v>0</v>
      </c>
      <c r="AU3661" s="25">
        <v>0</v>
      </c>
      <c r="AW3661" t="str">
        <f t="shared" si="289"/>
        <v>Lê Thu Huyền</v>
      </c>
      <c r="AX3661" s="27" t="str">
        <f t="shared" si="290"/>
        <v>Đặng Thị Dung</v>
      </c>
      <c r="AY3661" s="4" t="str">
        <f t="shared" si="287"/>
        <v>VIN+</v>
      </c>
    </row>
    <row r="3662" spans="1:51" outlineLevel="1" x14ac:dyDescent="0.25">
      <c r="A3662" s="4" t="s">
        <v>1104</v>
      </c>
      <c r="B3662" s="4" t="s">
        <v>797</v>
      </c>
      <c r="C3662" s="4" t="s">
        <v>5054</v>
      </c>
      <c r="D3662" s="32" t="s">
        <v>5225</v>
      </c>
      <c r="E3662" s="32" t="s">
        <v>5226</v>
      </c>
      <c r="F3662" s="11" t="s">
        <v>710</v>
      </c>
      <c r="G3662" s="35">
        <v>5297137</v>
      </c>
      <c r="H3662" s="35" t="s">
        <v>4853</v>
      </c>
      <c r="I3662" s="4"/>
      <c r="J3662" s="4"/>
      <c r="K3662" s="4"/>
      <c r="L3662" s="4"/>
      <c r="M3662" s="33"/>
      <c r="N3662" s="38"/>
      <c r="O3662" s="33"/>
      <c r="P3662" s="244">
        <f t="shared" si="288"/>
        <v>0</v>
      </c>
      <c r="Q3662" s="25"/>
      <c r="R3662" s="25"/>
      <c r="S3662" s="25"/>
      <c r="T3662" s="109"/>
      <c r="U3662" s="25"/>
      <c r="V3662" s="25"/>
      <c r="W3662" s="25"/>
      <c r="X3662" s="25">
        <v>0</v>
      </c>
      <c r="Y3662" s="25"/>
      <c r="Z3662" s="25">
        <v>0</v>
      </c>
      <c r="AA3662" s="109"/>
      <c r="AB3662" s="25">
        <v>0</v>
      </c>
      <c r="AC3662" s="25">
        <v>0</v>
      </c>
      <c r="AD3662" s="25">
        <v>0</v>
      </c>
      <c r="AE3662" s="25">
        <v>0</v>
      </c>
      <c r="AF3662" s="25">
        <v>0</v>
      </c>
      <c r="AG3662" s="25">
        <v>0</v>
      </c>
      <c r="AH3662" s="109"/>
      <c r="AI3662" s="25">
        <v>0</v>
      </c>
      <c r="AJ3662" s="25">
        <v>0</v>
      </c>
      <c r="AK3662" s="123">
        <v>0</v>
      </c>
      <c r="AL3662" s="25">
        <v>0</v>
      </c>
      <c r="AM3662" s="25">
        <v>0</v>
      </c>
      <c r="AN3662" s="25">
        <v>0</v>
      </c>
      <c r="AO3662" s="109"/>
      <c r="AP3662" s="25">
        <v>0</v>
      </c>
      <c r="AQ3662" s="25">
        <v>0</v>
      </c>
      <c r="AR3662" s="25">
        <v>0</v>
      </c>
      <c r="AS3662" s="25">
        <v>0</v>
      </c>
      <c r="AT3662" s="25">
        <v>0</v>
      </c>
      <c r="AU3662" s="25">
        <v>0</v>
      </c>
      <c r="AW3662" t="str">
        <f t="shared" si="289"/>
        <v>Lê Thu Huyền</v>
      </c>
      <c r="AX3662" s="27" t="str">
        <f t="shared" si="290"/>
        <v>Đặng Thị Dung</v>
      </c>
      <c r="AY3662" s="4" t="str">
        <f t="shared" si="287"/>
        <v>VIN+</v>
      </c>
    </row>
    <row r="3663" spans="1:51" outlineLevel="1" x14ac:dyDescent="0.25">
      <c r="A3663" s="4" t="s">
        <v>1104</v>
      </c>
      <c r="B3663" s="4" t="s">
        <v>797</v>
      </c>
      <c r="C3663" s="4" t="s">
        <v>5054</v>
      </c>
      <c r="D3663" s="32" t="s">
        <v>5225</v>
      </c>
      <c r="E3663" s="32" t="s">
        <v>5226</v>
      </c>
      <c r="F3663" s="11" t="s">
        <v>710</v>
      </c>
      <c r="G3663" s="35">
        <v>5294981</v>
      </c>
      <c r="H3663" s="35" t="s">
        <v>4854</v>
      </c>
      <c r="I3663" s="4"/>
      <c r="J3663" s="4"/>
      <c r="K3663" s="4"/>
      <c r="L3663" s="4"/>
      <c r="M3663" s="33"/>
      <c r="N3663" s="38"/>
      <c r="O3663" s="33"/>
      <c r="P3663" s="244">
        <f t="shared" si="288"/>
        <v>778.11899999999991</v>
      </c>
      <c r="Q3663" s="25"/>
      <c r="R3663" s="25"/>
      <c r="S3663" s="25"/>
      <c r="T3663" s="109"/>
      <c r="U3663" s="25"/>
      <c r="V3663" s="25"/>
      <c r="W3663" s="25"/>
      <c r="X3663" s="25">
        <v>0</v>
      </c>
      <c r="Y3663" s="25"/>
      <c r="Z3663" s="25">
        <v>0</v>
      </c>
      <c r="AA3663" s="109"/>
      <c r="AB3663" s="25">
        <v>0</v>
      </c>
      <c r="AC3663" s="25">
        <v>0</v>
      </c>
      <c r="AD3663" s="25">
        <v>0</v>
      </c>
      <c r="AE3663" s="25">
        <v>0</v>
      </c>
      <c r="AF3663" s="25">
        <v>0</v>
      </c>
      <c r="AG3663" s="25">
        <v>0</v>
      </c>
      <c r="AH3663" s="109"/>
      <c r="AI3663" s="25">
        <v>0</v>
      </c>
      <c r="AJ3663" s="25">
        <v>0</v>
      </c>
      <c r="AK3663" s="123">
        <v>0</v>
      </c>
      <c r="AL3663" s="25">
        <v>0</v>
      </c>
      <c r="AM3663" s="25">
        <v>0</v>
      </c>
      <c r="AN3663" s="25">
        <v>0</v>
      </c>
      <c r="AO3663" s="109"/>
      <c r="AP3663" s="25">
        <v>238.464</v>
      </c>
      <c r="AQ3663" s="25">
        <v>0</v>
      </c>
      <c r="AR3663" s="25">
        <v>0</v>
      </c>
      <c r="AS3663" s="25">
        <v>0</v>
      </c>
      <c r="AT3663" s="25">
        <v>539.65499999999997</v>
      </c>
      <c r="AU3663" s="25">
        <v>0</v>
      </c>
      <c r="AW3663" t="str">
        <f t="shared" si="289"/>
        <v>Lê Thu Huyền</v>
      </c>
      <c r="AX3663" s="27" t="str">
        <f t="shared" si="290"/>
        <v>Đặng Thị Dung</v>
      </c>
      <c r="AY3663" s="4" t="str">
        <f t="shared" si="287"/>
        <v>VIN+</v>
      </c>
    </row>
    <row r="3664" spans="1:51" outlineLevel="1" x14ac:dyDescent="0.25">
      <c r="A3664" s="4" t="s">
        <v>1104</v>
      </c>
      <c r="B3664" s="4" t="s">
        <v>797</v>
      </c>
      <c r="C3664" s="4" t="s">
        <v>5054</v>
      </c>
      <c r="D3664" s="32" t="s">
        <v>5225</v>
      </c>
      <c r="E3664" s="32" t="s">
        <v>5226</v>
      </c>
      <c r="F3664" s="11" t="s">
        <v>710</v>
      </c>
      <c r="G3664" s="35">
        <v>5300666</v>
      </c>
      <c r="H3664" s="35" t="s">
        <v>4855</v>
      </c>
      <c r="I3664" s="4"/>
      <c r="J3664" s="4"/>
      <c r="K3664" s="4"/>
      <c r="L3664" s="4"/>
      <c r="M3664" s="33"/>
      <c r="N3664" s="38"/>
      <c r="O3664" s="33"/>
      <c r="P3664" s="244">
        <f t="shared" si="288"/>
        <v>419.06200000000001</v>
      </c>
      <c r="Q3664" s="25"/>
      <c r="R3664" s="25"/>
      <c r="S3664" s="25"/>
      <c r="T3664" s="109"/>
      <c r="U3664" s="25"/>
      <c r="V3664" s="25"/>
      <c r="W3664" s="25"/>
      <c r="X3664" s="25">
        <v>0</v>
      </c>
      <c r="Y3664" s="25"/>
      <c r="Z3664" s="25">
        <v>0</v>
      </c>
      <c r="AA3664" s="109"/>
      <c r="AB3664" s="25">
        <v>0</v>
      </c>
      <c r="AC3664" s="25">
        <v>0</v>
      </c>
      <c r="AD3664" s="25">
        <v>0</v>
      </c>
      <c r="AE3664" s="25">
        <v>0</v>
      </c>
      <c r="AF3664" s="25">
        <v>0</v>
      </c>
      <c r="AG3664" s="25">
        <v>0</v>
      </c>
      <c r="AH3664" s="109"/>
      <c r="AI3664" s="25">
        <v>0</v>
      </c>
      <c r="AJ3664" s="25">
        <v>0</v>
      </c>
      <c r="AK3664" s="123">
        <v>0</v>
      </c>
      <c r="AL3664" s="25">
        <v>0</v>
      </c>
      <c r="AM3664" s="25">
        <v>0</v>
      </c>
      <c r="AN3664" s="25">
        <v>0</v>
      </c>
      <c r="AO3664" s="109"/>
      <c r="AP3664" s="25">
        <v>419.06200000000001</v>
      </c>
      <c r="AQ3664" s="25">
        <v>0</v>
      </c>
      <c r="AR3664" s="25">
        <v>0</v>
      </c>
      <c r="AS3664" s="25">
        <v>0</v>
      </c>
      <c r="AT3664" s="25">
        <v>0</v>
      </c>
      <c r="AU3664" s="25">
        <v>0</v>
      </c>
      <c r="AW3664" t="str">
        <f t="shared" si="289"/>
        <v>Lê Thu Huyền</v>
      </c>
      <c r="AX3664" s="27" t="str">
        <f t="shared" si="290"/>
        <v>Đặng Thị Dung</v>
      </c>
      <c r="AY3664" s="4" t="str">
        <f t="shared" si="287"/>
        <v>VIN+</v>
      </c>
    </row>
    <row r="3665" spans="1:51" outlineLevel="1" x14ac:dyDescent="0.25">
      <c r="A3665" s="4" t="s">
        <v>1104</v>
      </c>
      <c r="B3665" s="4" t="s">
        <v>797</v>
      </c>
      <c r="C3665" s="4" t="s">
        <v>5054</v>
      </c>
      <c r="D3665" s="32" t="s">
        <v>5225</v>
      </c>
      <c r="E3665" s="32" t="s">
        <v>5226</v>
      </c>
      <c r="F3665" s="11" t="s">
        <v>710</v>
      </c>
      <c r="G3665" s="35">
        <v>5298707</v>
      </c>
      <c r="H3665" s="35" t="s">
        <v>4856</v>
      </c>
      <c r="I3665" s="4"/>
      <c r="J3665" s="4"/>
      <c r="K3665" s="4"/>
      <c r="L3665" s="4"/>
      <c r="M3665" s="33"/>
      <c r="N3665" s="38"/>
      <c r="O3665" s="33"/>
      <c r="P3665" s="244">
        <f t="shared" si="288"/>
        <v>238.464</v>
      </c>
      <c r="Q3665" s="25"/>
      <c r="R3665" s="25"/>
      <c r="S3665" s="25"/>
      <c r="T3665" s="109"/>
      <c r="U3665" s="25"/>
      <c r="V3665" s="25"/>
      <c r="W3665" s="25"/>
      <c r="X3665" s="25">
        <v>0</v>
      </c>
      <c r="Y3665" s="25"/>
      <c r="Z3665" s="25">
        <v>0</v>
      </c>
      <c r="AA3665" s="109"/>
      <c r="AB3665" s="25">
        <v>0</v>
      </c>
      <c r="AC3665" s="25">
        <v>0</v>
      </c>
      <c r="AD3665" s="25">
        <v>0</v>
      </c>
      <c r="AE3665" s="25">
        <v>0</v>
      </c>
      <c r="AF3665" s="25">
        <v>238.464</v>
      </c>
      <c r="AG3665" s="25">
        <v>0</v>
      </c>
      <c r="AH3665" s="109"/>
      <c r="AI3665" s="25">
        <v>0</v>
      </c>
      <c r="AJ3665" s="25">
        <v>0</v>
      </c>
      <c r="AK3665" s="123">
        <v>0</v>
      </c>
      <c r="AL3665" s="25">
        <v>0</v>
      </c>
      <c r="AM3665" s="25">
        <v>0</v>
      </c>
      <c r="AN3665" s="25">
        <v>0</v>
      </c>
      <c r="AO3665" s="109"/>
      <c r="AP3665" s="25">
        <v>0</v>
      </c>
      <c r="AQ3665" s="25">
        <v>0</v>
      </c>
      <c r="AR3665" s="25">
        <v>0</v>
      </c>
      <c r="AS3665" s="25">
        <v>0</v>
      </c>
      <c r="AT3665" s="25">
        <v>0</v>
      </c>
      <c r="AU3665" s="25">
        <v>0</v>
      </c>
      <c r="AW3665" t="str">
        <f t="shared" si="289"/>
        <v>Lê Thu Huyền</v>
      </c>
      <c r="AX3665" s="27" t="str">
        <f t="shared" si="290"/>
        <v>Đặng Thị Dung</v>
      </c>
      <c r="AY3665" s="4" t="str">
        <f t="shared" si="287"/>
        <v>VIN+</v>
      </c>
    </row>
    <row r="3666" spans="1:51" outlineLevel="1" x14ac:dyDescent="0.25">
      <c r="A3666" s="4" t="s">
        <v>1104</v>
      </c>
      <c r="B3666" s="4" t="s">
        <v>797</v>
      </c>
      <c r="C3666" s="4" t="s">
        <v>5054</v>
      </c>
      <c r="D3666" s="32" t="s">
        <v>5225</v>
      </c>
      <c r="E3666" s="32" t="s">
        <v>5226</v>
      </c>
      <c r="F3666" s="11" t="s">
        <v>710</v>
      </c>
      <c r="G3666" s="35">
        <v>5291337</v>
      </c>
      <c r="H3666" s="35" t="s">
        <v>4857</v>
      </c>
      <c r="I3666" s="4"/>
      <c r="J3666" s="4"/>
      <c r="K3666" s="4"/>
      <c r="L3666" s="4"/>
      <c r="M3666" s="33"/>
      <c r="N3666" s="38"/>
      <c r="O3666" s="33"/>
      <c r="P3666" s="244">
        <f t="shared" si="288"/>
        <v>476.928</v>
      </c>
      <c r="Q3666" s="25"/>
      <c r="R3666" s="25"/>
      <c r="S3666" s="25"/>
      <c r="T3666" s="109"/>
      <c r="U3666" s="25"/>
      <c r="V3666" s="25"/>
      <c r="W3666" s="25"/>
      <c r="X3666" s="25">
        <v>0</v>
      </c>
      <c r="Y3666" s="25"/>
      <c r="Z3666" s="25">
        <v>0</v>
      </c>
      <c r="AA3666" s="109"/>
      <c r="AB3666" s="25">
        <v>0</v>
      </c>
      <c r="AC3666" s="25">
        <v>0</v>
      </c>
      <c r="AD3666" s="25">
        <v>0</v>
      </c>
      <c r="AE3666" s="25">
        <v>0</v>
      </c>
      <c r="AF3666" s="25">
        <v>0</v>
      </c>
      <c r="AG3666" s="25">
        <v>0</v>
      </c>
      <c r="AH3666" s="109"/>
      <c r="AI3666" s="25">
        <v>0</v>
      </c>
      <c r="AJ3666" s="25">
        <v>0</v>
      </c>
      <c r="AK3666" s="123">
        <v>0</v>
      </c>
      <c r="AL3666" s="25">
        <v>0</v>
      </c>
      <c r="AM3666" s="25">
        <v>0</v>
      </c>
      <c r="AN3666" s="25">
        <v>0</v>
      </c>
      <c r="AO3666" s="109"/>
      <c r="AP3666" s="25">
        <v>476.928</v>
      </c>
      <c r="AQ3666" s="25">
        <v>0</v>
      </c>
      <c r="AR3666" s="25">
        <v>0</v>
      </c>
      <c r="AS3666" s="25">
        <v>0</v>
      </c>
      <c r="AT3666" s="25">
        <v>0</v>
      </c>
      <c r="AU3666" s="25">
        <v>0</v>
      </c>
      <c r="AW3666" t="str">
        <f t="shared" si="289"/>
        <v>Lê Thu Huyền</v>
      </c>
      <c r="AX3666" s="27" t="str">
        <f t="shared" si="290"/>
        <v>Đặng Thị Dung</v>
      </c>
      <c r="AY3666" s="4" t="str">
        <f t="shared" si="287"/>
        <v>VIN+</v>
      </c>
    </row>
    <row r="3667" spans="1:51" outlineLevel="1" x14ac:dyDescent="0.25">
      <c r="A3667" s="4" t="s">
        <v>1104</v>
      </c>
      <c r="B3667" s="4" t="s">
        <v>797</v>
      </c>
      <c r="C3667" s="4" t="s">
        <v>5054</v>
      </c>
      <c r="D3667" s="32" t="s">
        <v>5225</v>
      </c>
      <c r="E3667" s="32" t="s">
        <v>5226</v>
      </c>
      <c r="F3667" s="11" t="s">
        <v>710</v>
      </c>
      <c r="G3667" s="35">
        <v>5300576</v>
      </c>
      <c r="H3667" s="35" t="s">
        <v>4858</v>
      </c>
      <c r="I3667" s="4"/>
      <c r="J3667" s="4"/>
      <c r="K3667" s="4"/>
      <c r="L3667" s="4"/>
      <c r="M3667" s="33"/>
      <c r="N3667" s="38"/>
      <c r="O3667" s="33"/>
      <c r="P3667" s="244">
        <f t="shared" si="288"/>
        <v>0</v>
      </c>
      <c r="Q3667" s="25"/>
      <c r="R3667" s="25"/>
      <c r="S3667" s="25"/>
      <c r="T3667" s="109"/>
      <c r="U3667" s="25"/>
      <c r="V3667" s="25"/>
      <c r="W3667" s="25"/>
      <c r="X3667" s="25">
        <v>0</v>
      </c>
      <c r="Y3667" s="25"/>
      <c r="Z3667" s="25">
        <v>0</v>
      </c>
      <c r="AA3667" s="109"/>
      <c r="AB3667" s="25">
        <v>0</v>
      </c>
      <c r="AC3667" s="25">
        <v>0</v>
      </c>
      <c r="AD3667" s="25">
        <v>0</v>
      </c>
      <c r="AE3667" s="25">
        <v>0</v>
      </c>
      <c r="AF3667" s="25">
        <v>0</v>
      </c>
      <c r="AG3667" s="25">
        <v>0</v>
      </c>
      <c r="AH3667" s="109"/>
      <c r="AI3667" s="25">
        <v>0</v>
      </c>
      <c r="AJ3667" s="25">
        <v>0</v>
      </c>
      <c r="AK3667" s="123">
        <v>0</v>
      </c>
      <c r="AL3667" s="25">
        <v>0</v>
      </c>
      <c r="AM3667" s="25">
        <v>0</v>
      </c>
      <c r="AN3667" s="25">
        <v>0</v>
      </c>
      <c r="AO3667" s="109"/>
      <c r="AP3667" s="25">
        <v>0</v>
      </c>
      <c r="AQ3667" s="25">
        <v>0</v>
      </c>
      <c r="AR3667" s="25">
        <v>0</v>
      </c>
      <c r="AS3667" s="25">
        <v>0</v>
      </c>
      <c r="AT3667" s="25">
        <v>0</v>
      </c>
      <c r="AU3667" s="25">
        <v>0</v>
      </c>
      <c r="AW3667" t="str">
        <f t="shared" si="289"/>
        <v>Lê Thu Huyền</v>
      </c>
      <c r="AX3667" s="27" t="str">
        <f t="shared" si="290"/>
        <v>Đặng Thị Dung</v>
      </c>
      <c r="AY3667" s="4" t="str">
        <f t="shared" si="287"/>
        <v>VIN+</v>
      </c>
    </row>
    <row r="3668" spans="1:51" outlineLevel="1" x14ac:dyDescent="0.25">
      <c r="A3668" s="4" t="s">
        <v>1104</v>
      </c>
      <c r="B3668" s="4" t="s">
        <v>797</v>
      </c>
      <c r="C3668" s="4" t="s">
        <v>5054</v>
      </c>
      <c r="D3668" s="32" t="s">
        <v>5225</v>
      </c>
      <c r="E3668" s="32" t="s">
        <v>5226</v>
      </c>
      <c r="F3668" s="11" t="s">
        <v>710</v>
      </c>
      <c r="G3668" s="35">
        <v>5300358</v>
      </c>
      <c r="H3668" s="35" t="s">
        <v>4859</v>
      </c>
      <c r="I3668" s="4"/>
      <c r="J3668" s="4"/>
      <c r="K3668" s="4"/>
      <c r="L3668" s="4"/>
      <c r="M3668" s="33"/>
      <c r="N3668" s="38"/>
      <c r="O3668" s="33"/>
      <c r="P3668" s="244">
        <f t="shared" si="288"/>
        <v>0</v>
      </c>
      <c r="Q3668" s="25"/>
      <c r="R3668" s="25"/>
      <c r="S3668" s="25"/>
      <c r="T3668" s="109"/>
      <c r="U3668" s="25"/>
      <c r="V3668" s="25"/>
      <c r="W3668" s="25"/>
      <c r="X3668" s="25">
        <v>0</v>
      </c>
      <c r="Y3668" s="25"/>
      <c r="Z3668" s="25">
        <v>0</v>
      </c>
      <c r="AA3668" s="109"/>
      <c r="AB3668" s="25">
        <v>0</v>
      </c>
      <c r="AC3668" s="25">
        <v>0</v>
      </c>
      <c r="AD3668" s="25">
        <v>0</v>
      </c>
      <c r="AE3668" s="25">
        <v>0</v>
      </c>
      <c r="AF3668" s="25">
        <v>0</v>
      </c>
      <c r="AG3668" s="25">
        <v>0</v>
      </c>
      <c r="AH3668" s="109"/>
      <c r="AI3668" s="25">
        <v>0</v>
      </c>
      <c r="AJ3668" s="25">
        <v>0</v>
      </c>
      <c r="AK3668" s="123">
        <v>0</v>
      </c>
      <c r="AL3668" s="25">
        <v>0</v>
      </c>
      <c r="AM3668" s="25">
        <v>0</v>
      </c>
      <c r="AN3668" s="25">
        <v>0</v>
      </c>
      <c r="AO3668" s="109"/>
      <c r="AP3668" s="25">
        <v>0</v>
      </c>
      <c r="AQ3668" s="25">
        <v>0</v>
      </c>
      <c r="AR3668" s="25">
        <v>0</v>
      </c>
      <c r="AS3668" s="25">
        <v>0</v>
      </c>
      <c r="AT3668" s="25">
        <v>0</v>
      </c>
      <c r="AU3668" s="25">
        <v>0</v>
      </c>
      <c r="AW3668" t="str">
        <f t="shared" si="289"/>
        <v>Lê Thu Huyền</v>
      </c>
      <c r="AX3668" s="27" t="str">
        <f t="shared" si="290"/>
        <v>Đặng Thị Dung</v>
      </c>
      <c r="AY3668" s="4" t="str">
        <f t="shared" si="287"/>
        <v>VIN+</v>
      </c>
    </row>
    <row r="3669" spans="1:51" outlineLevel="1" x14ac:dyDescent="0.25">
      <c r="A3669" s="4" t="s">
        <v>1104</v>
      </c>
      <c r="B3669" s="4" t="s">
        <v>797</v>
      </c>
      <c r="C3669" s="4" t="s">
        <v>5054</v>
      </c>
      <c r="D3669" s="32" t="s">
        <v>5225</v>
      </c>
      <c r="E3669" s="32" t="s">
        <v>5226</v>
      </c>
      <c r="F3669" s="11" t="s">
        <v>710</v>
      </c>
      <c r="G3669" s="35">
        <v>5291320</v>
      </c>
      <c r="H3669" s="35" t="s">
        <v>4860</v>
      </c>
      <c r="I3669" s="4"/>
      <c r="J3669" s="4"/>
      <c r="K3669" s="4"/>
      <c r="L3669" s="4"/>
      <c r="M3669" s="33"/>
      <c r="N3669" s="38"/>
      <c r="O3669" s="33"/>
      <c r="P3669" s="244">
        <f t="shared" si="288"/>
        <v>238.464</v>
      </c>
      <c r="Q3669" s="25"/>
      <c r="R3669" s="25"/>
      <c r="S3669" s="25"/>
      <c r="T3669" s="109"/>
      <c r="U3669" s="25"/>
      <c r="V3669" s="25"/>
      <c r="W3669" s="25"/>
      <c r="X3669" s="25">
        <v>0</v>
      </c>
      <c r="Y3669" s="25"/>
      <c r="Z3669" s="25">
        <v>0</v>
      </c>
      <c r="AA3669" s="109"/>
      <c r="AB3669" s="25">
        <v>0</v>
      </c>
      <c r="AC3669" s="25">
        <v>0</v>
      </c>
      <c r="AD3669" s="25">
        <v>0</v>
      </c>
      <c r="AE3669" s="25">
        <v>0</v>
      </c>
      <c r="AF3669" s="25">
        <v>0</v>
      </c>
      <c r="AG3669" s="25">
        <v>0</v>
      </c>
      <c r="AH3669" s="109"/>
      <c r="AI3669" s="25">
        <v>0</v>
      </c>
      <c r="AJ3669" s="25">
        <v>0</v>
      </c>
      <c r="AK3669" s="123">
        <v>0</v>
      </c>
      <c r="AL3669" s="25">
        <v>0</v>
      </c>
      <c r="AM3669" s="25">
        <v>0</v>
      </c>
      <c r="AN3669" s="25">
        <v>0</v>
      </c>
      <c r="AO3669" s="109"/>
      <c r="AP3669" s="25">
        <v>238.464</v>
      </c>
      <c r="AQ3669" s="25">
        <v>0</v>
      </c>
      <c r="AR3669" s="25">
        <v>0</v>
      </c>
      <c r="AS3669" s="25">
        <v>0</v>
      </c>
      <c r="AT3669" s="25">
        <v>0</v>
      </c>
      <c r="AU3669" s="25">
        <v>0</v>
      </c>
      <c r="AW3669" t="str">
        <f t="shared" si="289"/>
        <v>Lê Thu Huyền</v>
      </c>
      <c r="AX3669" s="27" t="str">
        <f t="shared" si="290"/>
        <v>Đặng Thị Dung</v>
      </c>
      <c r="AY3669" s="4" t="str">
        <f t="shared" si="287"/>
        <v>VIN+</v>
      </c>
    </row>
    <row r="3670" spans="1:51" outlineLevel="1" x14ac:dyDescent="0.25">
      <c r="A3670" s="4" t="s">
        <v>1104</v>
      </c>
      <c r="B3670" s="4" t="s">
        <v>797</v>
      </c>
      <c r="C3670" s="4" t="s">
        <v>5054</v>
      </c>
      <c r="D3670" s="32" t="s">
        <v>5225</v>
      </c>
      <c r="E3670" s="32" t="s">
        <v>5226</v>
      </c>
      <c r="F3670" s="11" t="s">
        <v>710</v>
      </c>
      <c r="G3670" s="35">
        <v>5299782</v>
      </c>
      <c r="H3670" s="35" t="s">
        <v>4861</v>
      </c>
      <c r="I3670" s="4"/>
      <c r="J3670" s="4"/>
      <c r="K3670" s="4"/>
      <c r="L3670" s="4"/>
      <c r="M3670" s="33"/>
      <c r="N3670" s="38"/>
      <c r="O3670" s="33"/>
      <c r="P3670" s="244">
        <f t="shared" si="288"/>
        <v>238.464</v>
      </c>
      <c r="Q3670" s="25"/>
      <c r="R3670" s="25"/>
      <c r="S3670" s="25"/>
      <c r="T3670" s="109"/>
      <c r="U3670" s="25"/>
      <c r="V3670" s="25"/>
      <c r="W3670" s="25"/>
      <c r="X3670" s="25">
        <v>0</v>
      </c>
      <c r="Y3670" s="25"/>
      <c r="Z3670" s="25">
        <v>0</v>
      </c>
      <c r="AA3670" s="109"/>
      <c r="AB3670" s="25">
        <v>0</v>
      </c>
      <c r="AC3670" s="25">
        <v>0</v>
      </c>
      <c r="AD3670" s="25">
        <v>0</v>
      </c>
      <c r="AE3670" s="25">
        <v>238.464</v>
      </c>
      <c r="AF3670" s="25">
        <v>0</v>
      </c>
      <c r="AG3670" s="25">
        <v>0</v>
      </c>
      <c r="AH3670" s="109"/>
      <c r="AI3670" s="25">
        <v>0</v>
      </c>
      <c r="AJ3670" s="25">
        <v>0</v>
      </c>
      <c r="AK3670" s="123">
        <v>0</v>
      </c>
      <c r="AL3670" s="25">
        <v>0</v>
      </c>
      <c r="AM3670" s="25">
        <v>0</v>
      </c>
      <c r="AN3670" s="25">
        <v>0</v>
      </c>
      <c r="AO3670" s="109"/>
      <c r="AP3670" s="25">
        <v>0</v>
      </c>
      <c r="AQ3670" s="25">
        <v>0</v>
      </c>
      <c r="AR3670" s="25">
        <v>0</v>
      </c>
      <c r="AS3670" s="25">
        <v>0</v>
      </c>
      <c r="AT3670" s="25">
        <v>0</v>
      </c>
      <c r="AU3670" s="25">
        <v>0</v>
      </c>
      <c r="AW3670" t="str">
        <f t="shared" si="289"/>
        <v>Lê Thu Huyền</v>
      </c>
      <c r="AX3670" s="27" t="str">
        <f t="shared" si="290"/>
        <v>Đặng Thị Dung</v>
      </c>
      <c r="AY3670" s="4" t="str">
        <f t="shared" si="287"/>
        <v>VIN+</v>
      </c>
    </row>
    <row r="3671" spans="1:51" outlineLevel="1" x14ac:dyDescent="0.25">
      <c r="A3671" s="4" t="s">
        <v>1104</v>
      </c>
      <c r="B3671" s="4" t="s">
        <v>797</v>
      </c>
      <c r="C3671" s="4" t="s">
        <v>5054</v>
      </c>
      <c r="D3671" s="32" t="s">
        <v>5225</v>
      </c>
      <c r="E3671" s="32" t="s">
        <v>5226</v>
      </c>
      <c r="F3671" s="11" t="s">
        <v>710</v>
      </c>
      <c r="G3671" s="35">
        <v>5299834</v>
      </c>
      <c r="H3671" s="35" t="s">
        <v>4862</v>
      </c>
      <c r="I3671" s="4"/>
      <c r="J3671" s="4"/>
      <c r="K3671" s="4"/>
      <c r="L3671" s="4"/>
      <c r="M3671" s="33"/>
      <c r="N3671" s="38"/>
      <c r="O3671" s="33"/>
      <c r="P3671" s="244">
        <f t="shared" si="288"/>
        <v>597.52099999999996</v>
      </c>
      <c r="Q3671" s="25"/>
      <c r="R3671" s="25"/>
      <c r="S3671" s="25"/>
      <c r="T3671" s="109"/>
      <c r="U3671" s="25"/>
      <c r="V3671" s="25"/>
      <c r="W3671" s="25"/>
      <c r="X3671" s="25">
        <v>0</v>
      </c>
      <c r="Y3671" s="25"/>
      <c r="Z3671" s="25">
        <v>0</v>
      </c>
      <c r="AA3671" s="109"/>
      <c r="AB3671" s="25">
        <v>0</v>
      </c>
      <c r="AC3671" s="25">
        <v>0</v>
      </c>
      <c r="AD3671" s="25">
        <v>0</v>
      </c>
      <c r="AE3671" s="25">
        <v>597.52099999999996</v>
      </c>
      <c r="AF3671" s="25">
        <v>0</v>
      </c>
      <c r="AG3671" s="25">
        <v>0</v>
      </c>
      <c r="AH3671" s="109"/>
      <c r="AI3671" s="25">
        <v>0</v>
      </c>
      <c r="AJ3671" s="25">
        <v>0</v>
      </c>
      <c r="AK3671" s="123">
        <v>0</v>
      </c>
      <c r="AL3671" s="25">
        <v>0</v>
      </c>
      <c r="AM3671" s="25">
        <v>0</v>
      </c>
      <c r="AN3671" s="25">
        <v>0</v>
      </c>
      <c r="AO3671" s="109"/>
      <c r="AP3671" s="25">
        <v>0</v>
      </c>
      <c r="AQ3671" s="25">
        <v>0</v>
      </c>
      <c r="AR3671" s="25">
        <v>0</v>
      </c>
      <c r="AS3671" s="25">
        <v>0</v>
      </c>
      <c r="AT3671" s="25">
        <v>0</v>
      </c>
      <c r="AU3671" s="25">
        <v>0</v>
      </c>
      <c r="AW3671" t="str">
        <f t="shared" si="289"/>
        <v>Lê Thu Huyền</v>
      </c>
      <c r="AX3671" s="27" t="str">
        <f t="shared" si="290"/>
        <v>Đặng Thị Dung</v>
      </c>
      <c r="AY3671" s="4" t="str">
        <f t="shared" si="287"/>
        <v>VIN+</v>
      </c>
    </row>
    <row r="3672" spans="1:51" outlineLevel="1" x14ac:dyDescent="0.25">
      <c r="A3672" s="4" t="s">
        <v>1104</v>
      </c>
      <c r="B3672" s="4" t="s">
        <v>797</v>
      </c>
      <c r="C3672" s="4" t="s">
        <v>5054</v>
      </c>
      <c r="D3672" s="32" t="s">
        <v>5225</v>
      </c>
      <c r="E3672" s="32" t="s">
        <v>5226</v>
      </c>
      <c r="F3672" s="11" t="s">
        <v>710</v>
      </c>
      <c r="G3672" s="35">
        <v>5293290</v>
      </c>
      <c r="H3672" s="35" t="s">
        <v>4863</v>
      </c>
      <c r="I3672" s="4"/>
      <c r="J3672" s="4"/>
      <c r="K3672" s="4"/>
      <c r="L3672" s="4"/>
      <c r="M3672" s="33"/>
      <c r="N3672" s="38"/>
      <c r="O3672" s="33"/>
      <c r="P3672" s="244">
        <f t="shared" si="288"/>
        <v>0</v>
      </c>
      <c r="Q3672" s="25"/>
      <c r="R3672" s="25"/>
      <c r="S3672" s="25"/>
      <c r="T3672" s="109"/>
      <c r="U3672" s="25"/>
      <c r="V3672" s="25"/>
      <c r="W3672" s="25"/>
      <c r="X3672" s="25">
        <v>0</v>
      </c>
      <c r="Y3672" s="25"/>
      <c r="Z3672" s="25">
        <v>0</v>
      </c>
      <c r="AA3672" s="109"/>
      <c r="AB3672" s="25">
        <v>0</v>
      </c>
      <c r="AC3672" s="25">
        <v>0</v>
      </c>
      <c r="AD3672" s="25">
        <v>0</v>
      </c>
      <c r="AE3672" s="25">
        <v>0</v>
      </c>
      <c r="AF3672" s="25">
        <v>0</v>
      </c>
      <c r="AG3672" s="25">
        <v>0</v>
      </c>
      <c r="AH3672" s="109"/>
      <c r="AI3672" s="25">
        <v>0</v>
      </c>
      <c r="AJ3672" s="25">
        <v>0</v>
      </c>
      <c r="AK3672" s="123">
        <v>0</v>
      </c>
      <c r="AL3672" s="25">
        <v>0</v>
      </c>
      <c r="AM3672" s="25">
        <v>0</v>
      </c>
      <c r="AN3672" s="25">
        <v>0</v>
      </c>
      <c r="AO3672" s="109"/>
      <c r="AP3672" s="25">
        <v>0</v>
      </c>
      <c r="AQ3672" s="25">
        <v>0</v>
      </c>
      <c r="AR3672" s="25">
        <v>0</v>
      </c>
      <c r="AS3672" s="25">
        <v>0</v>
      </c>
      <c r="AT3672" s="25">
        <v>0</v>
      </c>
      <c r="AU3672" s="25">
        <v>0</v>
      </c>
      <c r="AW3672" t="str">
        <f t="shared" si="289"/>
        <v>Lê Thu Huyền</v>
      </c>
      <c r="AX3672" s="27" t="str">
        <f t="shared" si="290"/>
        <v>Đặng Thị Dung</v>
      </c>
      <c r="AY3672" s="4" t="str">
        <f t="shared" si="287"/>
        <v>VIN+</v>
      </c>
    </row>
    <row r="3673" spans="1:51" outlineLevel="1" x14ac:dyDescent="0.25">
      <c r="A3673" s="4" t="s">
        <v>1104</v>
      </c>
      <c r="B3673" s="4" t="s">
        <v>797</v>
      </c>
      <c r="C3673" s="4" t="s">
        <v>5054</v>
      </c>
      <c r="D3673" s="32" t="s">
        <v>5225</v>
      </c>
      <c r="E3673" s="32" t="s">
        <v>5226</v>
      </c>
      <c r="F3673" s="11" t="s">
        <v>710</v>
      </c>
      <c r="G3673" s="35">
        <v>5292637</v>
      </c>
      <c r="H3673" s="35" t="s">
        <v>4864</v>
      </c>
      <c r="I3673" s="4"/>
      <c r="J3673" s="4"/>
      <c r="K3673" s="4"/>
      <c r="L3673" s="4"/>
      <c r="M3673" s="33"/>
      <c r="N3673" s="38"/>
      <c r="O3673" s="33"/>
      <c r="P3673" s="244">
        <f t="shared" si="288"/>
        <v>597.52099999999996</v>
      </c>
      <c r="Q3673" s="25"/>
      <c r="R3673" s="25"/>
      <c r="S3673" s="25"/>
      <c r="T3673" s="109"/>
      <c r="U3673" s="25"/>
      <c r="V3673" s="25"/>
      <c r="W3673" s="25"/>
      <c r="X3673" s="25">
        <v>0</v>
      </c>
      <c r="Y3673" s="25"/>
      <c r="Z3673" s="25">
        <v>0</v>
      </c>
      <c r="AA3673" s="109"/>
      <c r="AB3673" s="25">
        <v>0</v>
      </c>
      <c r="AC3673" s="25">
        <v>0</v>
      </c>
      <c r="AD3673" s="25">
        <v>0</v>
      </c>
      <c r="AE3673" s="25">
        <v>0</v>
      </c>
      <c r="AF3673" s="25">
        <v>0</v>
      </c>
      <c r="AG3673" s="25">
        <v>0</v>
      </c>
      <c r="AH3673" s="109"/>
      <c r="AI3673" s="25">
        <v>0</v>
      </c>
      <c r="AJ3673" s="25">
        <v>0</v>
      </c>
      <c r="AK3673" s="123">
        <v>0</v>
      </c>
      <c r="AL3673" s="25">
        <v>0</v>
      </c>
      <c r="AM3673" s="25">
        <v>0</v>
      </c>
      <c r="AN3673" s="25">
        <v>597.52099999999996</v>
      </c>
      <c r="AO3673" s="109"/>
      <c r="AP3673" s="25">
        <v>0</v>
      </c>
      <c r="AQ3673" s="25">
        <v>0</v>
      </c>
      <c r="AR3673" s="25">
        <v>0</v>
      </c>
      <c r="AS3673" s="25">
        <v>0</v>
      </c>
      <c r="AT3673" s="25">
        <v>0</v>
      </c>
      <c r="AU3673" s="25">
        <v>0</v>
      </c>
      <c r="AW3673" t="str">
        <f t="shared" si="289"/>
        <v>Lê Thu Huyền</v>
      </c>
      <c r="AX3673" s="27" t="str">
        <f t="shared" si="290"/>
        <v>Đặng Thị Dung</v>
      </c>
      <c r="AY3673" s="4" t="str">
        <f t="shared" si="287"/>
        <v>VIN+</v>
      </c>
    </row>
    <row r="3674" spans="1:51" outlineLevel="1" x14ac:dyDescent="0.25">
      <c r="A3674" s="4" t="s">
        <v>1104</v>
      </c>
      <c r="B3674" s="4" t="s">
        <v>797</v>
      </c>
      <c r="C3674" s="4" t="s">
        <v>5054</v>
      </c>
      <c r="D3674" s="32" t="s">
        <v>5225</v>
      </c>
      <c r="E3674" s="32" t="s">
        <v>5226</v>
      </c>
      <c r="F3674" s="11" t="s">
        <v>710</v>
      </c>
      <c r="G3674" s="35">
        <v>5299917</v>
      </c>
      <c r="H3674" s="35" t="s">
        <v>4865</v>
      </c>
      <c r="I3674" s="4"/>
      <c r="J3674" s="4"/>
      <c r="K3674" s="4"/>
      <c r="L3674" s="4"/>
      <c r="M3674" s="33"/>
      <c r="N3674" s="38"/>
      <c r="O3674" s="33"/>
      <c r="P3674" s="244">
        <f t="shared" si="288"/>
        <v>0</v>
      </c>
      <c r="Q3674" s="25"/>
      <c r="R3674" s="25"/>
      <c r="S3674" s="25"/>
      <c r="T3674" s="109"/>
      <c r="U3674" s="25"/>
      <c r="V3674" s="25"/>
      <c r="W3674" s="25"/>
      <c r="X3674" s="25">
        <v>0</v>
      </c>
      <c r="Y3674" s="25"/>
      <c r="Z3674" s="25">
        <v>0</v>
      </c>
      <c r="AA3674" s="109"/>
      <c r="AB3674" s="25">
        <v>0</v>
      </c>
      <c r="AC3674" s="25">
        <v>0</v>
      </c>
      <c r="AD3674" s="25">
        <v>0</v>
      </c>
      <c r="AE3674" s="25">
        <v>0</v>
      </c>
      <c r="AF3674" s="25">
        <v>0</v>
      </c>
      <c r="AG3674" s="25">
        <v>0</v>
      </c>
      <c r="AH3674" s="109"/>
      <c r="AI3674" s="25">
        <v>0</v>
      </c>
      <c r="AJ3674" s="25">
        <v>0</v>
      </c>
      <c r="AK3674" s="123">
        <v>0</v>
      </c>
      <c r="AL3674" s="25">
        <v>0</v>
      </c>
      <c r="AM3674" s="25">
        <v>0</v>
      </c>
      <c r="AN3674" s="25">
        <v>0</v>
      </c>
      <c r="AO3674" s="109"/>
      <c r="AP3674" s="25">
        <v>0</v>
      </c>
      <c r="AQ3674" s="25">
        <v>0</v>
      </c>
      <c r="AR3674" s="25">
        <v>0</v>
      </c>
      <c r="AS3674" s="25">
        <v>0</v>
      </c>
      <c r="AT3674" s="25">
        <v>0</v>
      </c>
      <c r="AU3674" s="25">
        <v>0</v>
      </c>
      <c r="AW3674" t="str">
        <f t="shared" si="289"/>
        <v>Lê Thu Huyền</v>
      </c>
      <c r="AX3674" s="27" t="str">
        <f t="shared" si="290"/>
        <v>Đặng Thị Dung</v>
      </c>
      <c r="AY3674" s="4" t="str">
        <f t="shared" si="287"/>
        <v>VIN+</v>
      </c>
    </row>
    <row r="3675" spans="1:51" outlineLevel="1" x14ac:dyDescent="0.25">
      <c r="A3675" s="4" t="s">
        <v>1104</v>
      </c>
      <c r="B3675" s="4" t="s">
        <v>797</v>
      </c>
      <c r="C3675" s="4" t="s">
        <v>5054</v>
      </c>
      <c r="D3675" s="32" t="s">
        <v>5225</v>
      </c>
      <c r="E3675" s="32" t="s">
        <v>5226</v>
      </c>
      <c r="F3675" s="11" t="s">
        <v>710</v>
      </c>
      <c r="G3675" s="35">
        <v>5297092</v>
      </c>
      <c r="H3675" s="35" t="s">
        <v>4866</v>
      </c>
      <c r="I3675" s="4"/>
      <c r="J3675" s="4"/>
      <c r="K3675" s="4"/>
      <c r="L3675" s="4"/>
      <c r="M3675" s="33"/>
      <c r="N3675" s="38"/>
      <c r="O3675" s="33"/>
      <c r="P3675" s="244">
        <f t="shared" si="288"/>
        <v>657.52600000000007</v>
      </c>
      <c r="Q3675" s="25"/>
      <c r="R3675" s="25"/>
      <c r="S3675" s="25"/>
      <c r="T3675" s="109"/>
      <c r="U3675" s="25"/>
      <c r="V3675" s="25"/>
      <c r="W3675" s="25"/>
      <c r="X3675" s="25">
        <v>0</v>
      </c>
      <c r="Y3675" s="25"/>
      <c r="Z3675" s="25">
        <v>0</v>
      </c>
      <c r="AA3675" s="109"/>
      <c r="AB3675" s="25">
        <v>0</v>
      </c>
      <c r="AC3675" s="25">
        <v>0</v>
      </c>
      <c r="AD3675" s="25">
        <v>0</v>
      </c>
      <c r="AE3675" s="25">
        <v>0</v>
      </c>
      <c r="AF3675" s="25">
        <v>0</v>
      </c>
      <c r="AG3675" s="25">
        <v>0</v>
      </c>
      <c r="AH3675" s="109"/>
      <c r="AI3675" s="25">
        <v>0</v>
      </c>
      <c r="AJ3675" s="25">
        <v>0</v>
      </c>
      <c r="AK3675" s="123">
        <v>0</v>
      </c>
      <c r="AL3675" s="25">
        <v>476.928</v>
      </c>
      <c r="AM3675" s="25">
        <v>0</v>
      </c>
      <c r="AN3675" s="25">
        <v>0</v>
      </c>
      <c r="AO3675" s="109"/>
      <c r="AP3675" s="25">
        <v>0</v>
      </c>
      <c r="AQ3675" s="25">
        <v>0</v>
      </c>
      <c r="AR3675" s="25">
        <v>0</v>
      </c>
      <c r="AS3675" s="25">
        <v>0</v>
      </c>
      <c r="AT3675" s="25">
        <v>180.59800000000001</v>
      </c>
      <c r="AU3675" s="25">
        <v>0</v>
      </c>
      <c r="AW3675" t="str">
        <f t="shared" si="289"/>
        <v>Lê Thu Huyền</v>
      </c>
      <c r="AX3675" s="27" t="str">
        <f t="shared" si="290"/>
        <v>Đặng Thị Dung</v>
      </c>
      <c r="AY3675" s="4" t="str">
        <f t="shared" si="287"/>
        <v>VIN+</v>
      </c>
    </row>
    <row r="3676" spans="1:51" outlineLevel="1" x14ac:dyDescent="0.25">
      <c r="A3676" s="4" t="s">
        <v>1104</v>
      </c>
      <c r="B3676" s="4" t="s">
        <v>797</v>
      </c>
      <c r="C3676" s="4" t="s">
        <v>5054</v>
      </c>
      <c r="D3676" s="32" t="s">
        <v>5225</v>
      </c>
      <c r="E3676" s="32" t="s">
        <v>5226</v>
      </c>
      <c r="F3676" s="11" t="s">
        <v>710</v>
      </c>
      <c r="G3676" s="35">
        <v>5300905</v>
      </c>
      <c r="H3676" s="35" t="s">
        <v>4867</v>
      </c>
      <c r="I3676" s="4"/>
      <c r="J3676" s="4"/>
      <c r="K3676" s="4"/>
      <c r="L3676" s="4"/>
      <c r="M3676" s="33"/>
      <c r="N3676" s="38"/>
      <c r="O3676" s="33"/>
      <c r="P3676" s="244">
        <f t="shared" si="288"/>
        <v>0</v>
      </c>
      <c r="Q3676" s="25"/>
      <c r="R3676" s="25"/>
      <c r="S3676" s="25"/>
      <c r="T3676" s="109"/>
      <c r="U3676" s="25"/>
      <c r="V3676" s="25"/>
      <c r="W3676" s="25"/>
      <c r="X3676" s="25">
        <v>0</v>
      </c>
      <c r="Y3676" s="25"/>
      <c r="Z3676" s="25">
        <v>0</v>
      </c>
      <c r="AA3676" s="109"/>
      <c r="AB3676" s="25">
        <v>0</v>
      </c>
      <c r="AC3676" s="25">
        <v>0</v>
      </c>
      <c r="AD3676" s="25">
        <v>0</v>
      </c>
      <c r="AE3676" s="25">
        <v>0</v>
      </c>
      <c r="AF3676" s="25">
        <v>0</v>
      </c>
      <c r="AG3676" s="25">
        <v>0</v>
      </c>
      <c r="AH3676" s="109"/>
      <c r="AI3676" s="25">
        <v>0</v>
      </c>
      <c r="AJ3676" s="25">
        <v>0</v>
      </c>
      <c r="AK3676" s="123">
        <v>0</v>
      </c>
      <c r="AL3676" s="25">
        <v>0</v>
      </c>
      <c r="AM3676" s="25">
        <v>0</v>
      </c>
      <c r="AN3676" s="25">
        <v>0</v>
      </c>
      <c r="AO3676" s="109"/>
      <c r="AP3676" s="25">
        <v>0</v>
      </c>
      <c r="AQ3676" s="25">
        <v>0</v>
      </c>
      <c r="AR3676" s="25">
        <v>0</v>
      </c>
      <c r="AS3676" s="25">
        <v>0</v>
      </c>
      <c r="AT3676" s="25">
        <v>0</v>
      </c>
      <c r="AU3676" s="25">
        <v>0</v>
      </c>
      <c r="AW3676" t="str">
        <f t="shared" si="289"/>
        <v>Lê Thu Huyền</v>
      </c>
      <c r="AX3676" s="27" t="str">
        <f t="shared" si="290"/>
        <v>Đặng Thị Dung</v>
      </c>
      <c r="AY3676" s="4" t="str">
        <f t="shared" si="287"/>
        <v>VIN+</v>
      </c>
    </row>
    <row r="3677" spans="1:51" outlineLevel="1" x14ac:dyDescent="0.25">
      <c r="A3677" s="4" t="s">
        <v>1104</v>
      </c>
      <c r="B3677" s="4" t="s">
        <v>797</v>
      </c>
      <c r="C3677" s="4" t="s">
        <v>5054</v>
      </c>
      <c r="D3677" s="32" t="s">
        <v>5225</v>
      </c>
      <c r="E3677" s="32" t="s">
        <v>5226</v>
      </c>
      <c r="F3677" s="11" t="s">
        <v>710</v>
      </c>
      <c r="G3677" s="35">
        <v>5300839</v>
      </c>
      <c r="H3677" s="35" t="s">
        <v>4868</v>
      </c>
      <c r="I3677" s="4"/>
      <c r="J3677" s="4"/>
      <c r="K3677" s="4"/>
      <c r="L3677" s="4"/>
      <c r="M3677" s="33"/>
      <c r="N3677" s="38"/>
      <c r="O3677" s="33"/>
      <c r="P3677" s="244">
        <f t="shared" si="288"/>
        <v>778.11900000000003</v>
      </c>
      <c r="Q3677" s="25"/>
      <c r="R3677" s="25"/>
      <c r="S3677" s="25"/>
      <c r="T3677" s="109"/>
      <c r="U3677" s="25"/>
      <c r="V3677" s="25"/>
      <c r="W3677" s="25"/>
      <c r="X3677" s="25">
        <v>0</v>
      </c>
      <c r="Y3677" s="25"/>
      <c r="Z3677" s="25">
        <v>0</v>
      </c>
      <c r="AA3677" s="109"/>
      <c r="AB3677" s="25">
        <v>0</v>
      </c>
      <c r="AC3677" s="25">
        <v>0</v>
      </c>
      <c r="AD3677" s="25">
        <v>0</v>
      </c>
      <c r="AE3677" s="25">
        <v>238.464</v>
      </c>
      <c r="AF3677" s="25">
        <v>0</v>
      </c>
      <c r="AG3677" s="25">
        <v>0</v>
      </c>
      <c r="AH3677" s="109"/>
      <c r="AI3677" s="25">
        <v>0</v>
      </c>
      <c r="AJ3677" s="25">
        <v>0</v>
      </c>
      <c r="AK3677" s="123">
        <v>0</v>
      </c>
      <c r="AL3677" s="25">
        <v>0</v>
      </c>
      <c r="AM3677" s="25">
        <v>0</v>
      </c>
      <c r="AN3677" s="25">
        <v>0</v>
      </c>
      <c r="AO3677" s="109"/>
      <c r="AP3677" s="25">
        <v>180.59800000000001</v>
      </c>
      <c r="AQ3677" s="25">
        <v>0</v>
      </c>
      <c r="AR3677" s="25">
        <v>0</v>
      </c>
      <c r="AS3677" s="25">
        <v>0</v>
      </c>
      <c r="AT3677" s="25">
        <v>359.05700000000002</v>
      </c>
      <c r="AU3677" s="25">
        <v>0</v>
      </c>
      <c r="AW3677" t="str">
        <f t="shared" si="289"/>
        <v>Lê Thu Huyền</v>
      </c>
      <c r="AX3677" s="27" t="str">
        <f t="shared" si="290"/>
        <v>Đặng Thị Dung</v>
      </c>
      <c r="AY3677" s="4" t="str">
        <f t="shared" ref="AY3677:AY3751" si="291">+B3677</f>
        <v>VIN+</v>
      </c>
    </row>
    <row r="3678" spans="1:51" outlineLevel="1" x14ac:dyDescent="0.25">
      <c r="A3678" s="4" t="s">
        <v>1104</v>
      </c>
      <c r="B3678" s="4" t="s">
        <v>797</v>
      </c>
      <c r="C3678" s="4" t="s">
        <v>5054</v>
      </c>
      <c r="D3678" s="32" t="s">
        <v>5225</v>
      </c>
      <c r="E3678" s="32" t="s">
        <v>5226</v>
      </c>
      <c r="F3678" s="11" t="s">
        <v>710</v>
      </c>
      <c r="G3678" s="35">
        <v>5136144</v>
      </c>
      <c r="H3678" s="35" t="s">
        <v>4869</v>
      </c>
      <c r="I3678" s="4"/>
      <c r="J3678" s="4"/>
      <c r="K3678" s="4"/>
      <c r="L3678" s="4"/>
      <c r="M3678" s="33"/>
      <c r="N3678" s="38"/>
      <c r="O3678" s="33"/>
      <c r="P3678" s="244">
        <f t="shared" si="288"/>
        <v>0</v>
      </c>
      <c r="Q3678" s="25"/>
      <c r="R3678" s="25"/>
      <c r="S3678" s="25"/>
      <c r="T3678" s="109"/>
      <c r="U3678" s="25"/>
      <c r="V3678" s="25"/>
      <c r="W3678" s="25"/>
      <c r="X3678" s="25">
        <v>0</v>
      </c>
      <c r="Y3678" s="25"/>
      <c r="Z3678" s="25">
        <v>0</v>
      </c>
      <c r="AA3678" s="109"/>
      <c r="AB3678" s="25">
        <v>0</v>
      </c>
      <c r="AC3678" s="25">
        <v>0</v>
      </c>
      <c r="AD3678" s="25">
        <v>0</v>
      </c>
      <c r="AE3678" s="25">
        <v>0</v>
      </c>
      <c r="AF3678" s="25">
        <v>0</v>
      </c>
      <c r="AG3678" s="25">
        <v>0</v>
      </c>
      <c r="AH3678" s="109"/>
      <c r="AI3678" s="25">
        <v>0</v>
      </c>
      <c r="AJ3678" s="25">
        <v>0</v>
      </c>
      <c r="AK3678" s="123">
        <v>0</v>
      </c>
      <c r="AL3678" s="25">
        <v>0</v>
      </c>
      <c r="AM3678" s="25">
        <v>0</v>
      </c>
      <c r="AN3678" s="25">
        <v>0</v>
      </c>
      <c r="AO3678" s="109"/>
      <c r="AP3678" s="25">
        <v>0</v>
      </c>
      <c r="AQ3678" s="25">
        <v>0</v>
      </c>
      <c r="AR3678" s="25">
        <v>0</v>
      </c>
      <c r="AS3678" s="25">
        <v>0</v>
      </c>
      <c r="AT3678" s="25">
        <v>0</v>
      </c>
      <c r="AU3678" s="25">
        <v>0</v>
      </c>
      <c r="AW3678" t="str">
        <f t="shared" si="289"/>
        <v>Lê Thu Huyền</v>
      </c>
      <c r="AX3678" s="27" t="str">
        <f t="shared" si="290"/>
        <v>Đặng Thị Dung</v>
      </c>
      <c r="AY3678" s="4" t="str">
        <f t="shared" si="291"/>
        <v>VIN+</v>
      </c>
    </row>
    <row r="3679" spans="1:51" outlineLevel="1" x14ac:dyDescent="0.25">
      <c r="A3679" s="4" t="s">
        <v>1104</v>
      </c>
      <c r="B3679" s="4" t="s">
        <v>797</v>
      </c>
      <c r="C3679" s="4" t="s">
        <v>5054</v>
      </c>
      <c r="D3679" s="32" t="s">
        <v>5225</v>
      </c>
      <c r="E3679" s="32" t="s">
        <v>5226</v>
      </c>
      <c r="F3679" s="11" t="s">
        <v>710</v>
      </c>
      <c r="G3679" s="35">
        <v>5274558</v>
      </c>
      <c r="H3679" s="35" t="s">
        <v>4870</v>
      </c>
      <c r="I3679" s="4"/>
      <c r="J3679" s="4"/>
      <c r="K3679" s="4"/>
      <c r="L3679" s="4"/>
      <c r="M3679" s="33"/>
      <c r="N3679" s="38"/>
      <c r="O3679" s="33"/>
      <c r="P3679" s="244">
        <f t="shared" si="288"/>
        <v>238.464</v>
      </c>
      <c r="Q3679" s="25"/>
      <c r="R3679" s="25"/>
      <c r="S3679" s="25"/>
      <c r="T3679" s="109"/>
      <c r="U3679" s="25"/>
      <c r="V3679" s="25"/>
      <c r="W3679" s="25"/>
      <c r="X3679" s="25">
        <v>0</v>
      </c>
      <c r="Y3679" s="25"/>
      <c r="Z3679" s="25">
        <v>0</v>
      </c>
      <c r="AA3679" s="109"/>
      <c r="AB3679" s="25">
        <v>0</v>
      </c>
      <c r="AC3679" s="25">
        <v>0</v>
      </c>
      <c r="AD3679" s="25">
        <v>0</v>
      </c>
      <c r="AE3679" s="25">
        <v>0</v>
      </c>
      <c r="AF3679" s="25">
        <v>0</v>
      </c>
      <c r="AG3679" s="25">
        <v>0</v>
      </c>
      <c r="AH3679" s="109"/>
      <c r="AI3679" s="25">
        <v>0</v>
      </c>
      <c r="AJ3679" s="25">
        <v>0</v>
      </c>
      <c r="AK3679" s="123">
        <v>0</v>
      </c>
      <c r="AL3679" s="25">
        <v>0</v>
      </c>
      <c r="AM3679" s="25">
        <v>0</v>
      </c>
      <c r="AN3679" s="25">
        <v>0</v>
      </c>
      <c r="AO3679" s="109"/>
      <c r="AP3679" s="25">
        <v>238.464</v>
      </c>
      <c r="AQ3679" s="25">
        <v>0</v>
      </c>
      <c r="AR3679" s="25">
        <v>0</v>
      </c>
      <c r="AS3679" s="25">
        <v>0</v>
      </c>
      <c r="AT3679" s="25">
        <v>0</v>
      </c>
      <c r="AU3679" s="25">
        <v>0</v>
      </c>
      <c r="AW3679" t="str">
        <f t="shared" si="289"/>
        <v>Lê Thu Huyền</v>
      </c>
      <c r="AX3679" s="27" t="str">
        <f t="shared" si="290"/>
        <v>Đặng Thị Dung</v>
      </c>
      <c r="AY3679" s="4" t="str">
        <f t="shared" si="291"/>
        <v>VIN+</v>
      </c>
    </row>
    <row r="3680" spans="1:51" outlineLevel="1" x14ac:dyDescent="0.25">
      <c r="A3680" s="4" t="s">
        <v>1104</v>
      </c>
      <c r="B3680" s="4" t="s">
        <v>797</v>
      </c>
      <c r="C3680" s="4" t="s">
        <v>5054</v>
      </c>
      <c r="D3680" s="32" t="s">
        <v>5225</v>
      </c>
      <c r="E3680" s="32" t="s">
        <v>5226</v>
      </c>
      <c r="F3680" s="11" t="s">
        <v>710</v>
      </c>
      <c r="G3680" s="35">
        <v>5337992</v>
      </c>
      <c r="H3680" s="35" t="s">
        <v>4871</v>
      </c>
      <c r="I3680" s="4"/>
      <c r="J3680" s="4"/>
      <c r="K3680" s="4"/>
      <c r="L3680" s="4"/>
      <c r="M3680" s="33"/>
      <c r="N3680" s="38"/>
      <c r="O3680" s="33"/>
      <c r="P3680" s="244">
        <f t="shared" si="288"/>
        <v>0</v>
      </c>
      <c r="Q3680" s="25"/>
      <c r="R3680" s="25"/>
      <c r="S3680" s="25"/>
      <c r="T3680" s="109"/>
      <c r="U3680" s="25"/>
      <c r="V3680" s="25"/>
      <c r="W3680" s="25"/>
      <c r="X3680" s="25">
        <v>0</v>
      </c>
      <c r="Y3680" s="25"/>
      <c r="Z3680" s="25">
        <v>0</v>
      </c>
      <c r="AA3680" s="109"/>
      <c r="AB3680" s="25">
        <v>0</v>
      </c>
      <c r="AC3680" s="25">
        <v>0</v>
      </c>
      <c r="AD3680" s="25">
        <v>0</v>
      </c>
      <c r="AE3680" s="25">
        <v>0</v>
      </c>
      <c r="AF3680" s="25">
        <v>0</v>
      </c>
      <c r="AG3680" s="25">
        <v>0</v>
      </c>
      <c r="AH3680" s="109"/>
      <c r="AI3680" s="25">
        <v>0</v>
      </c>
      <c r="AJ3680" s="25">
        <v>0</v>
      </c>
      <c r="AK3680" s="123">
        <v>0</v>
      </c>
      <c r="AL3680" s="25">
        <v>0</v>
      </c>
      <c r="AM3680" s="25">
        <v>0</v>
      </c>
      <c r="AN3680" s="25">
        <v>0</v>
      </c>
      <c r="AO3680" s="109"/>
      <c r="AP3680" s="25">
        <v>0</v>
      </c>
      <c r="AQ3680" s="25">
        <v>0</v>
      </c>
      <c r="AR3680" s="25">
        <v>0</v>
      </c>
      <c r="AS3680" s="25">
        <v>0</v>
      </c>
      <c r="AT3680" s="25">
        <v>0</v>
      </c>
      <c r="AU3680" s="25">
        <v>0</v>
      </c>
      <c r="AW3680" t="str">
        <f t="shared" si="289"/>
        <v>Lê Thu Huyền</v>
      </c>
      <c r="AX3680" s="27" t="str">
        <f t="shared" si="290"/>
        <v>Đặng Thị Dung</v>
      </c>
      <c r="AY3680" s="4" t="str">
        <f t="shared" si="291"/>
        <v>VIN+</v>
      </c>
    </row>
    <row r="3681" spans="1:51" outlineLevel="1" x14ac:dyDescent="0.25">
      <c r="A3681" s="4" t="s">
        <v>1104</v>
      </c>
      <c r="B3681" s="4" t="s">
        <v>797</v>
      </c>
      <c r="C3681" s="4" t="s">
        <v>5054</v>
      </c>
      <c r="D3681" s="32" t="s">
        <v>5225</v>
      </c>
      <c r="E3681" s="32" t="s">
        <v>5226</v>
      </c>
      <c r="F3681" s="11" t="s">
        <v>710</v>
      </c>
      <c r="G3681" s="35">
        <v>5131495</v>
      </c>
      <c r="H3681" s="35" t="s">
        <v>4872</v>
      </c>
      <c r="I3681" s="4"/>
      <c r="J3681" s="4"/>
      <c r="K3681" s="4"/>
      <c r="L3681" s="4"/>
      <c r="M3681" s="33"/>
      <c r="N3681" s="38"/>
      <c r="O3681" s="33"/>
      <c r="P3681" s="244">
        <f t="shared" si="288"/>
        <v>359.05700000000002</v>
      </c>
      <c r="Q3681" s="25"/>
      <c r="R3681" s="25"/>
      <c r="S3681" s="25"/>
      <c r="T3681" s="109"/>
      <c r="U3681" s="25"/>
      <c r="V3681" s="25"/>
      <c r="W3681" s="25"/>
      <c r="X3681" s="25">
        <v>0</v>
      </c>
      <c r="Y3681" s="25"/>
      <c r="Z3681" s="25">
        <v>0</v>
      </c>
      <c r="AA3681" s="109"/>
      <c r="AB3681" s="25">
        <v>0</v>
      </c>
      <c r="AC3681" s="25">
        <v>0</v>
      </c>
      <c r="AD3681" s="25">
        <v>0</v>
      </c>
      <c r="AE3681" s="25">
        <v>0</v>
      </c>
      <c r="AF3681" s="25">
        <v>0</v>
      </c>
      <c r="AG3681" s="25">
        <v>0</v>
      </c>
      <c r="AH3681" s="109"/>
      <c r="AI3681" s="25">
        <v>0</v>
      </c>
      <c r="AJ3681" s="25">
        <v>0</v>
      </c>
      <c r="AK3681" s="123">
        <v>0</v>
      </c>
      <c r="AL3681" s="25">
        <v>0</v>
      </c>
      <c r="AM3681" s="25">
        <v>0</v>
      </c>
      <c r="AN3681" s="25">
        <v>0</v>
      </c>
      <c r="AO3681" s="109"/>
      <c r="AP3681" s="25">
        <v>0</v>
      </c>
      <c r="AQ3681" s="25">
        <v>0</v>
      </c>
      <c r="AR3681" s="25">
        <v>0</v>
      </c>
      <c r="AS3681" s="25">
        <v>359.05700000000002</v>
      </c>
      <c r="AT3681" s="25">
        <v>0</v>
      </c>
      <c r="AU3681" s="25">
        <v>0</v>
      </c>
      <c r="AW3681" t="str">
        <f t="shared" si="289"/>
        <v>Lê Thu Huyền</v>
      </c>
      <c r="AX3681" s="27" t="str">
        <f t="shared" si="290"/>
        <v>Đặng Thị Dung</v>
      </c>
      <c r="AY3681" s="4" t="str">
        <f t="shared" si="291"/>
        <v>VIN+</v>
      </c>
    </row>
    <row r="3682" spans="1:51" outlineLevel="1" x14ac:dyDescent="0.25">
      <c r="A3682" s="4" t="s">
        <v>1104</v>
      </c>
      <c r="B3682" s="4" t="s">
        <v>797</v>
      </c>
      <c r="C3682" s="4" t="s">
        <v>5054</v>
      </c>
      <c r="D3682" s="32" t="s">
        <v>5225</v>
      </c>
      <c r="E3682" s="32" t="s">
        <v>5226</v>
      </c>
      <c r="F3682" s="11" t="s">
        <v>710</v>
      </c>
      <c r="G3682" s="35">
        <v>5292585</v>
      </c>
      <c r="H3682" s="35" t="s">
        <v>4873</v>
      </c>
      <c r="I3682" s="4"/>
      <c r="J3682" s="4"/>
      <c r="K3682" s="4"/>
      <c r="L3682" s="4"/>
      <c r="M3682" s="33"/>
      <c r="N3682" s="38"/>
      <c r="O3682" s="33"/>
      <c r="P3682" s="244">
        <f t="shared" si="288"/>
        <v>238.464</v>
      </c>
      <c r="Q3682" s="25"/>
      <c r="R3682" s="25"/>
      <c r="S3682" s="25"/>
      <c r="T3682" s="109"/>
      <c r="U3682" s="25"/>
      <c r="V3682" s="25"/>
      <c r="W3682" s="25"/>
      <c r="X3682" s="25">
        <v>0</v>
      </c>
      <c r="Y3682" s="25"/>
      <c r="Z3682" s="25">
        <v>0</v>
      </c>
      <c r="AA3682" s="109"/>
      <c r="AB3682" s="25">
        <v>0</v>
      </c>
      <c r="AC3682" s="25">
        <v>0</v>
      </c>
      <c r="AD3682" s="25">
        <v>0</v>
      </c>
      <c r="AE3682" s="25">
        <v>0</v>
      </c>
      <c r="AF3682" s="25">
        <v>238.464</v>
      </c>
      <c r="AG3682" s="25">
        <v>0</v>
      </c>
      <c r="AH3682" s="109"/>
      <c r="AI3682" s="25">
        <v>0</v>
      </c>
      <c r="AJ3682" s="25">
        <v>0</v>
      </c>
      <c r="AK3682" s="123">
        <v>0</v>
      </c>
      <c r="AL3682" s="25">
        <v>0</v>
      </c>
      <c r="AM3682" s="25">
        <v>0</v>
      </c>
      <c r="AN3682" s="25">
        <v>0</v>
      </c>
      <c r="AO3682" s="109"/>
      <c r="AP3682" s="25">
        <v>0</v>
      </c>
      <c r="AQ3682" s="25">
        <v>0</v>
      </c>
      <c r="AR3682" s="25">
        <v>0</v>
      </c>
      <c r="AS3682" s="25">
        <v>0</v>
      </c>
      <c r="AT3682" s="25">
        <v>0</v>
      </c>
      <c r="AU3682" s="25">
        <v>0</v>
      </c>
      <c r="AW3682" t="str">
        <f t="shared" si="289"/>
        <v>Lê Thu Huyền</v>
      </c>
      <c r="AX3682" s="27" t="str">
        <f t="shared" si="290"/>
        <v>Đặng Thị Dung</v>
      </c>
      <c r="AY3682" s="4" t="str">
        <f t="shared" si="291"/>
        <v>VIN+</v>
      </c>
    </row>
    <row r="3683" spans="1:51" outlineLevel="1" x14ac:dyDescent="0.25">
      <c r="A3683" s="4" t="s">
        <v>1104</v>
      </c>
      <c r="B3683" s="4" t="s">
        <v>797</v>
      </c>
      <c r="C3683" s="4" t="s">
        <v>5054</v>
      </c>
      <c r="D3683" s="32" t="s">
        <v>5225</v>
      </c>
      <c r="E3683" s="32" t="s">
        <v>5226</v>
      </c>
      <c r="F3683" s="11" t="s">
        <v>710</v>
      </c>
      <c r="G3683" s="35">
        <v>5295869</v>
      </c>
      <c r="H3683" s="35" t="s">
        <v>4874</v>
      </c>
      <c r="I3683" s="4"/>
      <c r="J3683" s="4"/>
      <c r="K3683" s="4"/>
      <c r="L3683" s="4"/>
      <c r="M3683" s="33"/>
      <c r="N3683" s="38"/>
      <c r="O3683" s="33"/>
      <c r="P3683" s="244">
        <f t="shared" si="288"/>
        <v>419.06200000000001</v>
      </c>
      <c r="Q3683" s="25"/>
      <c r="R3683" s="25"/>
      <c r="S3683" s="25"/>
      <c r="T3683" s="109"/>
      <c r="U3683" s="25"/>
      <c r="V3683" s="25"/>
      <c r="W3683" s="25"/>
      <c r="X3683" s="25">
        <v>0</v>
      </c>
      <c r="Y3683" s="25"/>
      <c r="Z3683" s="25">
        <v>0</v>
      </c>
      <c r="AA3683" s="109"/>
      <c r="AB3683" s="25">
        <v>0</v>
      </c>
      <c r="AC3683" s="25">
        <v>0</v>
      </c>
      <c r="AD3683" s="25">
        <v>0</v>
      </c>
      <c r="AE3683" s="25">
        <v>0</v>
      </c>
      <c r="AF3683" s="25">
        <v>0</v>
      </c>
      <c r="AG3683" s="25">
        <v>0</v>
      </c>
      <c r="AH3683" s="109"/>
      <c r="AI3683" s="25">
        <v>0</v>
      </c>
      <c r="AJ3683" s="25">
        <v>0</v>
      </c>
      <c r="AK3683" s="123">
        <v>0</v>
      </c>
      <c r="AL3683" s="25">
        <v>0</v>
      </c>
      <c r="AM3683" s="25">
        <v>0</v>
      </c>
      <c r="AN3683" s="25">
        <v>0</v>
      </c>
      <c r="AO3683" s="109"/>
      <c r="AP3683" s="25">
        <v>419.06200000000001</v>
      </c>
      <c r="AQ3683" s="25">
        <v>0</v>
      </c>
      <c r="AR3683" s="25">
        <v>0</v>
      </c>
      <c r="AS3683" s="25">
        <v>0</v>
      </c>
      <c r="AT3683" s="25">
        <v>0</v>
      </c>
      <c r="AU3683" s="25">
        <v>0</v>
      </c>
      <c r="AW3683" t="str">
        <f t="shared" si="289"/>
        <v>Lê Thu Huyền</v>
      </c>
      <c r="AX3683" s="27" t="str">
        <f t="shared" si="290"/>
        <v>Đặng Thị Dung</v>
      </c>
      <c r="AY3683" s="4" t="str">
        <f t="shared" si="291"/>
        <v>VIN+</v>
      </c>
    </row>
    <row r="3684" spans="1:51" outlineLevel="1" x14ac:dyDescent="0.25">
      <c r="A3684" s="4" t="s">
        <v>1104</v>
      </c>
      <c r="B3684" s="4" t="s">
        <v>797</v>
      </c>
      <c r="C3684" s="4" t="s">
        <v>5054</v>
      </c>
      <c r="D3684" s="32" t="s">
        <v>5225</v>
      </c>
      <c r="E3684" s="32" t="s">
        <v>5226</v>
      </c>
      <c r="F3684" s="11" t="s">
        <v>710</v>
      </c>
      <c r="G3684" s="35">
        <v>5300237</v>
      </c>
      <c r="H3684" s="35" t="s">
        <v>4875</v>
      </c>
      <c r="I3684" s="4"/>
      <c r="J3684" s="4"/>
      <c r="K3684" s="4"/>
      <c r="L3684" s="4"/>
      <c r="M3684" s="33"/>
      <c r="N3684" s="38"/>
      <c r="O3684" s="33"/>
      <c r="P3684" s="244">
        <f t="shared" si="288"/>
        <v>238.464</v>
      </c>
      <c r="Q3684" s="25"/>
      <c r="R3684" s="25"/>
      <c r="S3684" s="25"/>
      <c r="T3684" s="109"/>
      <c r="U3684" s="25"/>
      <c r="V3684" s="25"/>
      <c r="W3684" s="25"/>
      <c r="X3684" s="25">
        <v>0</v>
      </c>
      <c r="Y3684" s="25"/>
      <c r="Z3684" s="25">
        <v>0</v>
      </c>
      <c r="AA3684" s="109"/>
      <c r="AB3684" s="25">
        <v>0</v>
      </c>
      <c r="AC3684" s="25">
        <v>0</v>
      </c>
      <c r="AD3684" s="25">
        <v>0</v>
      </c>
      <c r="AE3684" s="25">
        <v>0</v>
      </c>
      <c r="AF3684" s="25">
        <v>238.464</v>
      </c>
      <c r="AG3684" s="25">
        <v>0</v>
      </c>
      <c r="AH3684" s="109"/>
      <c r="AI3684" s="25">
        <v>0</v>
      </c>
      <c r="AJ3684" s="25">
        <v>0</v>
      </c>
      <c r="AK3684" s="123">
        <v>0</v>
      </c>
      <c r="AL3684" s="25">
        <v>0</v>
      </c>
      <c r="AM3684" s="25">
        <v>0</v>
      </c>
      <c r="AN3684" s="25">
        <v>0</v>
      </c>
      <c r="AO3684" s="109"/>
      <c r="AP3684" s="25">
        <v>0</v>
      </c>
      <c r="AQ3684" s="25">
        <v>0</v>
      </c>
      <c r="AR3684" s="25">
        <v>0</v>
      </c>
      <c r="AS3684" s="25">
        <v>0</v>
      </c>
      <c r="AT3684" s="25">
        <v>0</v>
      </c>
      <c r="AU3684" s="25">
        <v>0</v>
      </c>
      <c r="AW3684" t="str">
        <f t="shared" si="289"/>
        <v>Lê Thu Huyền</v>
      </c>
      <c r="AX3684" s="27" t="str">
        <f t="shared" si="290"/>
        <v>Đặng Thị Dung</v>
      </c>
      <c r="AY3684" s="4" t="str">
        <f t="shared" si="291"/>
        <v>VIN+</v>
      </c>
    </row>
    <row r="3685" spans="1:51" outlineLevel="1" x14ac:dyDescent="0.25">
      <c r="A3685" s="4" t="s">
        <v>1104</v>
      </c>
      <c r="B3685" s="4" t="s">
        <v>797</v>
      </c>
      <c r="C3685" s="4" t="s">
        <v>5054</v>
      </c>
      <c r="D3685" s="32" t="s">
        <v>5225</v>
      </c>
      <c r="E3685" s="32" t="s">
        <v>5226</v>
      </c>
      <c r="F3685" s="11" t="s">
        <v>710</v>
      </c>
      <c r="G3685" s="35">
        <v>5300431</v>
      </c>
      <c r="H3685" s="35" t="s">
        <v>4876</v>
      </c>
      <c r="I3685" s="4"/>
      <c r="J3685" s="4"/>
      <c r="K3685" s="4"/>
      <c r="L3685" s="4"/>
      <c r="M3685" s="33"/>
      <c r="N3685" s="38"/>
      <c r="O3685" s="33"/>
      <c r="P3685" s="244">
        <f t="shared" si="288"/>
        <v>0</v>
      </c>
      <c r="Q3685" s="25"/>
      <c r="R3685" s="25"/>
      <c r="S3685" s="25"/>
      <c r="T3685" s="109"/>
      <c r="U3685" s="25"/>
      <c r="V3685" s="25"/>
      <c r="W3685" s="25"/>
      <c r="X3685" s="25">
        <v>0</v>
      </c>
      <c r="Y3685" s="25"/>
      <c r="Z3685" s="25">
        <v>0</v>
      </c>
      <c r="AA3685" s="109"/>
      <c r="AB3685" s="25">
        <v>0</v>
      </c>
      <c r="AC3685" s="25">
        <v>0</v>
      </c>
      <c r="AD3685" s="25">
        <v>0</v>
      </c>
      <c r="AE3685" s="25">
        <v>0</v>
      </c>
      <c r="AF3685" s="25">
        <v>0</v>
      </c>
      <c r="AG3685" s="25">
        <v>0</v>
      </c>
      <c r="AH3685" s="109"/>
      <c r="AI3685" s="25">
        <v>0</v>
      </c>
      <c r="AJ3685" s="25">
        <v>0</v>
      </c>
      <c r="AK3685" s="123">
        <v>0</v>
      </c>
      <c r="AL3685" s="25">
        <v>0</v>
      </c>
      <c r="AM3685" s="25">
        <v>0</v>
      </c>
      <c r="AN3685" s="25">
        <v>0</v>
      </c>
      <c r="AO3685" s="109"/>
      <c r="AP3685" s="25">
        <v>0</v>
      </c>
      <c r="AQ3685" s="25">
        <v>0</v>
      </c>
      <c r="AR3685" s="25">
        <v>0</v>
      </c>
      <c r="AS3685" s="25">
        <v>0</v>
      </c>
      <c r="AT3685" s="25">
        <v>0</v>
      </c>
      <c r="AU3685" s="25">
        <v>0</v>
      </c>
      <c r="AW3685" t="str">
        <f t="shared" si="289"/>
        <v>Lê Thu Huyền</v>
      </c>
      <c r="AX3685" s="27" t="str">
        <f t="shared" si="290"/>
        <v>Đặng Thị Dung</v>
      </c>
      <c r="AY3685" s="4" t="str">
        <f t="shared" si="291"/>
        <v>VIN+</v>
      </c>
    </row>
    <row r="3686" spans="1:51" outlineLevel="1" x14ac:dyDescent="0.25">
      <c r="A3686" s="4" t="s">
        <v>1104</v>
      </c>
      <c r="B3686" s="4" t="s">
        <v>797</v>
      </c>
      <c r="C3686" s="4" t="s">
        <v>5054</v>
      </c>
      <c r="D3686" s="32" t="s">
        <v>5225</v>
      </c>
      <c r="E3686" s="32" t="s">
        <v>5226</v>
      </c>
      <c r="F3686" s="11" t="s">
        <v>710</v>
      </c>
      <c r="G3686" s="35">
        <v>5300341</v>
      </c>
      <c r="H3686" s="35" t="s">
        <v>4877</v>
      </c>
      <c r="I3686" s="4"/>
      <c r="J3686" s="4"/>
      <c r="K3686" s="4"/>
      <c r="L3686" s="4"/>
      <c r="M3686" s="33"/>
      <c r="N3686" s="38"/>
      <c r="O3686" s="33"/>
      <c r="P3686" s="244">
        <f t="shared" si="288"/>
        <v>0</v>
      </c>
      <c r="Q3686" s="25"/>
      <c r="R3686" s="25"/>
      <c r="S3686" s="25"/>
      <c r="T3686" s="109"/>
      <c r="U3686" s="25"/>
      <c r="V3686" s="25"/>
      <c r="W3686" s="25"/>
      <c r="X3686" s="25">
        <v>0</v>
      </c>
      <c r="Y3686" s="25"/>
      <c r="Z3686" s="25">
        <v>0</v>
      </c>
      <c r="AA3686" s="109"/>
      <c r="AB3686" s="25">
        <v>0</v>
      </c>
      <c r="AC3686" s="25">
        <v>0</v>
      </c>
      <c r="AD3686" s="25">
        <v>0</v>
      </c>
      <c r="AE3686" s="25">
        <v>0</v>
      </c>
      <c r="AF3686" s="25">
        <v>0</v>
      </c>
      <c r="AG3686" s="25">
        <v>0</v>
      </c>
      <c r="AH3686" s="109"/>
      <c r="AI3686" s="25">
        <v>0</v>
      </c>
      <c r="AJ3686" s="25">
        <v>0</v>
      </c>
      <c r="AK3686" s="123">
        <v>0</v>
      </c>
      <c r="AL3686" s="25">
        <v>0</v>
      </c>
      <c r="AM3686" s="25">
        <v>0</v>
      </c>
      <c r="AN3686" s="25">
        <v>0</v>
      </c>
      <c r="AO3686" s="109"/>
      <c r="AP3686" s="25">
        <v>0</v>
      </c>
      <c r="AQ3686" s="25">
        <v>0</v>
      </c>
      <c r="AR3686" s="25">
        <v>0</v>
      </c>
      <c r="AS3686" s="25">
        <v>0</v>
      </c>
      <c r="AT3686" s="25">
        <v>0</v>
      </c>
      <c r="AU3686" s="25">
        <v>0</v>
      </c>
      <c r="AW3686" t="str">
        <f t="shared" si="289"/>
        <v>Lê Thu Huyền</v>
      </c>
      <c r="AX3686" s="27" t="str">
        <f t="shared" si="290"/>
        <v>Đặng Thị Dung</v>
      </c>
      <c r="AY3686" s="4" t="str">
        <f t="shared" si="291"/>
        <v>VIN+</v>
      </c>
    </row>
    <row r="3687" spans="1:51" outlineLevel="1" x14ac:dyDescent="0.25">
      <c r="A3687" s="4" t="s">
        <v>1104</v>
      </c>
      <c r="B3687" s="4" t="s">
        <v>797</v>
      </c>
      <c r="C3687" s="4" t="s">
        <v>5054</v>
      </c>
      <c r="D3687" s="32" t="s">
        <v>5225</v>
      </c>
      <c r="E3687" s="32" t="s">
        <v>5226</v>
      </c>
      <c r="F3687" s="11" t="s">
        <v>710</v>
      </c>
      <c r="G3687" s="35">
        <v>5299865</v>
      </c>
      <c r="H3687" s="35" t="s">
        <v>4878</v>
      </c>
      <c r="I3687" s="4"/>
      <c r="J3687" s="4"/>
      <c r="K3687" s="4"/>
      <c r="L3687" s="4"/>
      <c r="M3687" s="33"/>
      <c r="N3687" s="38"/>
      <c r="O3687" s="33"/>
      <c r="P3687" s="244">
        <f t="shared" si="288"/>
        <v>0</v>
      </c>
      <c r="Q3687" s="25"/>
      <c r="R3687" s="25"/>
      <c r="S3687" s="25"/>
      <c r="T3687" s="109"/>
      <c r="U3687" s="25"/>
      <c r="V3687" s="25"/>
      <c r="W3687" s="25"/>
      <c r="X3687" s="25">
        <v>0</v>
      </c>
      <c r="Y3687" s="25"/>
      <c r="Z3687" s="25">
        <v>0</v>
      </c>
      <c r="AA3687" s="109"/>
      <c r="AB3687" s="25">
        <v>0</v>
      </c>
      <c r="AC3687" s="25">
        <v>0</v>
      </c>
      <c r="AD3687" s="25">
        <v>0</v>
      </c>
      <c r="AE3687" s="25">
        <v>0</v>
      </c>
      <c r="AF3687" s="25">
        <v>0</v>
      </c>
      <c r="AG3687" s="25">
        <v>0</v>
      </c>
      <c r="AH3687" s="109"/>
      <c r="AI3687" s="25">
        <v>0</v>
      </c>
      <c r="AJ3687" s="25">
        <v>0</v>
      </c>
      <c r="AK3687" s="123">
        <v>0</v>
      </c>
      <c r="AL3687" s="25">
        <v>0</v>
      </c>
      <c r="AM3687" s="25">
        <v>0</v>
      </c>
      <c r="AN3687" s="25">
        <v>0</v>
      </c>
      <c r="AO3687" s="109"/>
      <c r="AP3687" s="25">
        <v>0</v>
      </c>
      <c r="AQ3687" s="25">
        <v>0</v>
      </c>
      <c r="AR3687" s="25">
        <v>0</v>
      </c>
      <c r="AS3687" s="25">
        <v>0</v>
      </c>
      <c r="AT3687" s="25">
        <v>0</v>
      </c>
      <c r="AU3687" s="25">
        <v>0</v>
      </c>
      <c r="AW3687" t="str">
        <f t="shared" si="289"/>
        <v>Lê Thu Huyền</v>
      </c>
      <c r="AX3687" s="27" t="str">
        <f t="shared" si="290"/>
        <v>Đặng Thị Dung</v>
      </c>
      <c r="AY3687" s="4" t="str">
        <f t="shared" si="291"/>
        <v>VIN+</v>
      </c>
    </row>
    <row r="3688" spans="1:51" outlineLevel="1" x14ac:dyDescent="0.25">
      <c r="A3688" s="4" t="s">
        <v>1104</v>
      </c>
      <c r="B3688" s="4" t="s">
        <v>797</v>
      </c>
      <c r="C3688" s="4" t="s">
        <v>5054</v>
      </c>
      <c r="D3688" s="32" t="s">
        <v>5225</v>
      </c>
      <c r="E3688" s="32" t="s">
        <v>5226</v>
      </c>
      <c r="F3688" s="11" t="s">
        <v>710</v>
      </c>
      <c r="G3688" s="35">
        <v>5294033</v>
      </c>
      <c r="H3688" s="35" t="s">
        <v>4879</v>
      </c>
      <c r="I3688" s="4"/>
      <c r="J3688" s="4"/>
      <c r="K3688" s="4"/>
      <c r="L3688" s="4"/>
      <c r="M3688" s="33"/>
      <c r="N3688" s="38"/>
      <c r="O3688" s="33"/>
      <c r="P3688" s="244">
        <f t="shared" si="288"/>
        <v>597.52099999999996</v>
      </c>
      <c r="Q3688" s="25"/>
      <c r="R3688" s="25"/>
      <c r="S3688" s="25"/>
      <c r="T3688" s="109"/>
      <c r="U3688" s="25"/>
      <c r="V3688" s="25"/>
      <c r="W3688" s="25"/>
      <c r="X3688" s="25">
        <v>0</v>
      </c>
      <c r="Y3688" s="25"/>
      <c r="Z3688" s="25">
        <v>0</v>
      </c>
      <c r="AA3688" s="109"/>
      <c r="AB3688" s="25">
        <v>0</v>
      </c>
      <c r="AC3688" s="25">
        <v>0</v>
      </c>
      <c r="AD3688" s="25">
        <v>0</v>
      </c>
      <c r="AE3688" s="25">
        <v>0</v>
      </c>
      <c r="AF3688" s="25">
        <v>0</v>
      </c>
      <c r="AG3688" s="25">
        <v>0</v>
      </c>
      <c r="AH3688" s="109"/>
      <c r="AI3688" s="25">
        <v>0</v>
      </c>
      <c r="AJ3688" s="25">
        <v>0</v>
      </c>
      <c r="AK3688" s="123">
        <v>0</v>
      </c>
      <c r="AL3688" s="25">
        <v>0</v>
      </c>
      <c r="AM3688" s="25">
        <v>0</v>
      </c>
      <c r="AN3688" s="25">
        <v>0</v>
      </c>
      <c r="AO3688" s="109"/>
      <c r="AP3688" s="25">
        <v>238.464</v>
      </c>
      <c r="AQ3688" s="25">
        <v>0</v>
      </c>
      <c r="AR3688" s="25">
        <v>0</v>
      </c>
      <c r="AS3688" s="25">
        <v>0</v>
      </c>
      <c r="AT3688" s="25">
        <v>359.05700000000002</v>
      </c>
      <c r="AU3688" s="25">
        <v>0</v>
      </c>
      <c r="AW3688" t="str">
        <f t="shared" si="289"/>
        <v>Lê Thu Huyền</v>
      </c>
      <c r="AX3688" s="27" t="str">
        <f t="shared" si="290"/>
        <v>Đặng Thị Dung</v>
      </c>
      <c r="AY3688" s="4" t="str">
        <f t="shared" si="291"/>
        <v>VIN+</v>
      </c>
    </row>
    <row r="3689" spans="1:51" outlineLevel="1" x14ac:dyDescent="0.25">
      <c r="A3689" s="4" t="s">
        <v>1104</v>
      </c>
      <c r="B3689" s="4" t="s">
        <v>797</v>
      </c>
      <c r="C3689" s="4" t="s">
        <v>5054</v>
      </c>
      <c r="D3689" s="32" t="s">
        <v>5225</v>
      </c>
      <c r="E3689" s="32" t="s">
        <v>5226</v>
      </c>
      <c r="F3689" s="11" t="s">
        <v>710</v>
      </c>
      <c r="G3689" s="35">
        <v>5295243</v>
      </c>
      <c r="H3689" s="35" t="s">
        <v>4880</v>
      </c>
      <c r="I3689" s="4"/>
      <c r="J3689" s="4"/>
      <c r="K3689" s="4"/>
      <c r="L3689" s="4"/>
      <c r="M3689" s="33"/>
      <c r="N3689" s="38"/>
      <c r="O3689" s="33"/>
      <c r="P3689" s="244">
        <f t="shared" si="288"/>
        <v>0</v>
      </c>
      <c r="Q3689" s="25"/>
      <c r="R3689" s="25"/>
      <c r="S3689" s="25"/>
      <c r="T3689" s="109"/>
      <c r="U3689" s="25"/>
      <c r="V3689" s="25"/>
      <c r="W3689" s="25"/>
      <c r="X3689" s="25">
        <v>0</v>
      </c>
      <c r="Y3689" s="25"/>
      <c r="Z3689" s="25">
        <v>0</v>
      </c>
      <c r="AA3689" s="109"/>
      <c r="AB3689" s="25">
        <v>0</v>
      </c>
      <c r="AC3689" s="25">
        <v>0</v>
      </c>
      <c r="AD3689" s="25">
        <v>0</v>
      </c>
      <c r="AE3689" s="25">
        <v>0</v>
      </c>
      <c r="AF3689" s="25">
        <v>0</v>
      </c>
      <c r="AG3689" s="25">
        <v>0</v>
      </c>
      <c r="AH3689" s="109"/>
      <c r="AI3689" s="25">
        <v>0</v>
      </c>
      <c r="AJ3689" s="25">
        <v>0</v>
      </c>
      <c r="AK3689" s="123">
        <v>0</v>
      </c>
      <c r="AL3689" s="25">
        <v>0</v>
      </c>
      <c r="AM3689" s="25">
        <v>0</v>
      </c>
      <c r="AN3689" s="25">
        <v>0</v>
      </c>
      <c r="AO3689" s="109"/>
      <c r="AP3689" s="25">
        <v>0</v>
      </c>
      <c r="AQ3689" s="25">
        <v>0</v>
      </c>
      <c r="AR3689" s="25">
        <v>0</v>
      </c>
      <c r="AS3689" s="25">
        <v>0</v>
      </c>
      <c r="AT3689" s="25">
        <v>0</v>
      </c>
      <c r="AU3689" s="25">
        <v>0</v>
      </c>
      <c r="AW3689" t="str">
        <f t="shared" si="289"/>
        <v>Lê Thu Huyền</v>
      </c>
      <c r="AX3689" s="27" t="str">
        <f t="shared" si="290"/>
        <v>Đặng Thị Dung</v>
      </c>
      <c r="AY3689" s="4" t="str">
        <f t="shared" si="291"/>
        <v>VIN+</v>
      </c>
    </row>
    <row r="3690" spans="1:51" outlineLevel="1" x14ac:dyDescent="0.25">
      <c r="A3690" s="4" t="s">
        <v>1104</v>
      </c>
      <c r="B3690" s="4" t="s">
        <v>797</v>
      </c>
      <c r="C3690" s="4" t="s">
        <v>5054</v>
      </c>
      <c r="D3690" s="32" t="s">
        <v>5225</v>
      </c>
      <c r="E3690" s="32" t="s">
        <v>5226</v>
      </c>
      <c r="F3690" s="11" t="s">
        <v>710</v>
      </c>
      <c r="G3690" s="35">
        <v>5292170</v>
      </c>
      <c r="H3690" s="35" t="s">
        <v>4881</v>
      </c>
      <c r="I3690" s="4"/>
      <c r="J3690" s="4"/>
      <c r="K3690" s="4"/>
      <c r="L3690" s="4"/>
      <c r="M3690" s="33"/>
      <c r="N3690" s="38"/>
      <c r="O3690" s="33"/>
      <c r="P3690" s="244">
        <f t="shared" si="288"/>
        <v>0</v>
      </c>
      <c r="Q3690" s="25"/>
      <c r="R3690" s="25"/>
      <c r="S3690" s="25"/>
      <c r="T3690" s="109"/>
      <c r="U3690" s="25"/>
      <c r="V3690" s="25"/>
      <c r="W3690" s="25"/>
      <c r="X3690" s="25">
        <v>0</v>
      </c>
      <c r="Y3690" s="25"/>
      <c r="Z3690" s="25">
        <v>0</v>
      </c>
      <c r="AA3690" s="109"/>
      <c r="AB3690" s="25">
        <v>0</v>
      </c>
      <c r="AC3690" s="25">
        <v>0</v>
      </c>
      <c r="AD3690" s="25">
        <v>0</v>
      </c>
      <c r="AE3690" s="25">
        <v>0</v>
      </c>
      <c r="AF3690" s="25">
        <v>0</v>
      </c>
      <c r="AG3690" s="25">
        <v>0</v>
      </c>
      <c r="AH3690" s="109"/>
      <c r="AI3690" s="25">
        <v>0</v>
      </c>
      <c r="AJ3690" s="25">
        <v>0</v>
      </c>
      <c r="AK3690" s="123">
        <v>0</v>
      </c>
      <c r="AL3690" s="25">
        <v>0</v>
      </c>
      <c r="AM3690" s="25">
        <v>0</v>
      </c>
      <c r="AN3690" s="25">
        <v>0</v>
      </c>
      <c r="AO3690" s="109"/>
      <c r="AP3690" s="25">
        <v>0</v>
      </c>
      <c r="AQ3690" s="25">
        <v>0</v>
      </c>
      <c r="AR3690" s="25">
        <v>0</v>
      </c>
      <c r="AS3690" s="25">
        <v>0</v>
      </c>
      <c r="AT3690" s="25">
        <v>0</v>
      </c>
      <c r="AU3690" s="25">
        <v>0</v>
      </c>
      <c r="AW3690" t="str">
        <f t="shared" si="289"/>
        <v>Lê Thu Huyền</v>
      </c>
      <c r="AX3690" s="27" t="str">
        <f t="shared" si="290"/>
        <v>Đặng Thị Dung</v>
      </c>
      <c r="AY3690" s="4" t="str">
        <f t="shared" si="291"/>
        <v>VIN+</v>
      </c>
    </row>
    <row r="3691" spans="1:51" outlineLevel="1" x14ac:dyDescent="0.25">
      <c r="A3691" s="4" t="s">
        <v>1104</v>
      </c>
      <c r="B3691" s="4" t="s">
        <v>797</v>
      </c>
      <c r="C3691" s="4" t="s">
        <v>5054</v>
      </c>
      <c r="D3691" s="32" t="s">
        <v>5225</v>
      </c>
      <c r="E3691" s="32" t="s">
        <v>5226</v>
      </c>
      <c r="F3691" s="11" t="s">
        <v>710</v>
      </c>
      <c r="G3691" s="35">
        <v>5299775</v>
      </c>
      <c r="H3691" s="35" t="s">
        <v>4882</v>
      </c>
      <c r="I3691" s="4"/>
      <c r="J3691" s="4"/>
      <c r="K3691" s="4"/>
      <c r="L3691" s="4"/>
      <c r="M3691" s="33"/>
      <c r="N3691" s="38"/>
      <c r="O3691" s="33"/>
      <c r="P3691" s="244">
        <f t="shared" si="288"/>
        <v>476.928</v>
      </c>
      <c r="Q3691" s="25"/>
      <c r="R3691" s="25"/>
      <c r="S3691" s="25"/>
      <c r="T3691" s="109"/>
      <c r="U3691" s="25"/>
      <c r="V3691" s="25"/>
      <c r="W3691" s="25"/>
      <c r="X3691" s="25">
        <v>0</v>
      </c>
      <c r="Y3691" s="25"/>
      <c r="Z3691" s="25">
        <v>0</v>
      </c>
      <c r="AA3691" s="109"/>
      <c r="AB3691" s="25">
        <v>0</v>
      </c>
      <c r="AC3691" s="25">
        <v>0</v>
      </c>
      <c r="AD3691" s="25">
        <v>0</v>
      </c>
      <c r="AE3691" s="25">
        <v>238.464</v>
      </c>
      <c r="AF3691" s="25">
        <v>0</v>
      </c>
      <c r="AG3691" s="25">
        <v>0</v>
      </c>
      <c r="AH3691" s="109"/>
      <c r="AI3691" s="25">
        <v>0</v>
      </c>
      <c r="AJ3691" s="25">
        <v>0</v>
      </c>
      <c r="AK3691" s="123">
        <v>0</v>
      </c>
      <c r="AL3691" s="25">
        <v>0</v>
      </c>
      <c r="AM3691" s="25">
        <v>238.464</v>
      </c>
      <c r="AN3691" s="25">
        <v>0</v>
      </c>
      <c r="AO3691" s="109"/>
      <c r="AP3691" s="25">
        <v>0</v>
      </c>
      <c r="AQ3691" s="25">
        <v>0</v>
      </c>
      <c r="AR3691" s="25">
        <v>0</v>
      </c>
      <c r="AS3691" s="25">
        <v>0</v>
      </c>
      <c r="AT3691" s="25">
        <v>0</v>
      </c>
      <c r="AU3691" s="25">
        <v>0</v>
      </c>
      <c r="AW3691" t="str">
        <f t="shared" si="289"/>
        <v>Lê Thu Huyền</v>
      </c>
      <c r="AX3691" s="27" t="str">
        <f t="shared" si="290"/>
        <v>Đặng Thị Dung</v>
      </c>
      <c r="AY3691" s="4" t="str">
        <f t="shared" si="291"/>
        <v>VIN+</v>
      </c>
    </row>
    <row r="3692" spans="1:51" outlineLevel="1" x14ac:dyDescent="0.25">
      <c r="A3692" s="4" t="s">
        <v>1104</v>
      </c>
      <c r="B3692" s="4" t="s">
        <v>797</v>
      </c>
      <c r="C3692" s="4" t="s">
        <v>5054</v>
      </c>
      <c r="D3692" s="32" t="s">
        <v>5225</v>
      </c>
      <c r="E3692" s="32" t="s">
        <v>5226</v>
      </c>
      <c r="F3692" s="11" t="s">
        <v>710</v>
      </c>
      <c r="G3692" s="35">
        <v>5294310</v>
      </c>
      <c r="H3692" s="35" t="s">
        <v>4883</v>
      </c>
      <c r="I3692" s="4"/>
      <c r="J3692" s="4"/>
      <c r="K3692" s="4"/>
      <c r="L3692" s="4"/>
      <c r="M3692" s="33"/>
      <c r="N3692" s="38"/>
      <c r="O3692" s="33"/>
      <c r="P3692" s="244">
        <f t="shared" si="288"/>
        <v>835.9849999999999</v>
      </c>
      <c r="Q3692" s="25"/>
      <c r="R3692" s="25"/>
      <c r="S3692" s="25"/>
      <c r="T3692" s="109"/>
      <c r="U3692" s="25"/>
      <c r="V3692" s="25"/>
      <c r="W3692" s="25"/>
      <c r="X3692" s="25">
        <v>0</v>
      </c>
      <c r="Y3692" s="25"/>
      <c r="Z3692" s="25">
        <v>0</v>
      </c>
      <c r="AA3692" s="109"/>
      <c r="AB3692" s="25">
        <v>0</v>
      </c>
      <c r="AC3692" s="25">
        <v>0</v>
      </c>
      <c r="AD3692" s="25">
        <v>0</v>
      </c>
      <c r="AE3692" s="25">
        <v>0</v>
      </c>
      <c r="AF3692" s="25">
        <v>0</v>
      </c>
      <c r="AG3692" s="25">
        <v>0</v>
      </c>
      <c r="AH3692" s="109"/>
      <c r="AI3692" s="25">
        <v>0</v>
      </c>
      <c r="AJ3692" s="25">
        <v>0</v>
      </c>
      <c r="AK3692" s="123">
        <v>0</v>
      </c>
      <c r="AL3692" s="25">
        <v>0</v>
      </c>
      <c r="AM3692" s="25">
        <v>0</v>
      </c>
      <c r="AN3692" s="25">
        <v>238.464</v>
      </c>
      <c r="AO3692" s="109"/>
      <c r="AP3692" s="25">
        <v>0</v>
      </c>
      <c r="AQ3692" s="25">
        <v>0</v>
      </c>
      <c r="AR3692" s="25">
        <v>597.52099999999996</v>
      </c>
      <c r="AS3692" s="25">
        <v>0</v>
      </c>
      <c r="AT3692" s="25">
        <v>0</v>
      </c>
      <c r="AU3692" s="25">
        <v>0</v>
      </c>
      <c r="AW3692" t="str">
        <f t="shared" si="289"/>
        <v>Lê Thu Huyền</v>
      </c>
      <c r="AX3692" s="27" t="str">
        <f t="shared" si="290"/>
        <v>Đặng Thị Dung</v>
      </c>
      <c r="AY3692" s="4" t="str">
        <f t="shared" si="291"/>
        <v>VIN+</v>
      </c>
    </row>
    <row r="3693" spans="1:51" outlineLevel="1" x14ac:dyDescent="0.25">
      <c r="A3693" s="4" t="s">
        <v>1104</v>
      </c>
      <c r="B3693" s="4" t="s">
        <v>797</v>
      </c>
      <c r="C3693" s="4" t="s">
        <v>5054</v>
      </c>
      <c r="D3693" s="32" t="s">
        <v>5225</v>
      </c>
      <c r="E3693" s="32" t="s">
        <v>5226</v>
      </c>
      <c r="F3693" s="11" t="s">
        <v>710</v>
      </c>
      <c r="G3693" s="35">
        <v>5276390</v>
      </c>
      <c r="H3693" s="35" t="s">
        <v>4884</v>
      </c>
      <c r="I3693" s="4"/>
      <c r="J3693" s="4"/>
      <c r="K3693" s="4"/>
      <c r="L3693" s="4"/>
      <c r="M3693" s="33"/>
      <c r="N3693" s="38"/>
      <c r="O3693" s="33"/>
      <c r="P3693" s="244">
        <f t="shared" si="288"/>
        <v>0</v>
      </c>
      <c r="Q3693" s="25"/>
      <c r="R3693" s="25"/>
      <c r="S3693" s="25"/>
      <c r="T3693" s="109"/>
      <c r="U3693" s="25"/>
      <c r="V3693" s="25"/>
      <c r="W3693" s="25"/>
      <c r="X3693" s="25">
        <v>0</v>
      </c>
      <c r="Y3693" s="25"/>
      <c r="Z3693" s="25">
        <v>0</v>
      </c>
      <c r="AA3693" s="109"/>
      <c r="AB3693" s="25">
        <v>0</v>
      </c>
      <c r="AC3693" s="25">
        <v>0</v>
      </c>
      <c r="AD3693" s="25">
        <v>0</v>
      </c>
      <c r="AE3693" s="25">
        <v>0</v>
      </c>
      <c r="AF3693" s="25">
        <v>0</v>
      </c>
      <c r="AG3693" s="25">
        <v>0</v>
      </c>
      <c r="AH3693" s="109"/>
      <c r="AI3693" s="25">
        <v>0</v>
      </c>
      <c r="AJ3693" s="25">
        <v>0</v>
      </c>
      <c r="AK3693" s="123">
        <v>0</v>
      </c>
      <c r="AL3693" s="25">
        <v>0</v>
      </c>
      <c r="AM3693" s="25">
        <v>0</v>
      </c>
      <c r="AN3693" s="25">
        <v>0</v>
      </c>
      <c r="AO3693" s="109"/>
      <c r="AP3693" s="25">
        <v>0</v>
      </c>
      <c r="AQ3693" s="25">
        <v>0</v>
      </c>
      <c r="AR3693" s="25">
        <v>0</v>
      </c>
      <c r="AS3693" s="25">
        <v>0</v>
      </c>
      <c r="AT3693" s="25">
        <v>0</v>
      </c>
      <c r="AU3693" s="25">
        <v>0</v>
      </c>
      <c r="AW3693" t="str">
        <f t="shared" si="289"/>
        <v>Lê Thu Huyền</v>
      </c>
      <c r="AX3693" s="27" t="str">
        <f t="shared" si="290"/>
        <v>Đặng Thị Dung</v>
      </c>
      <c r="AY3693" s="4" t="str">
        <f t="shared" si="291"/>
        <v>VIN+</v>
      </c>
    </row>
    <row r="3694" spans="1:51" outlineLevel="1" x14ac:dyDescent="0.25">
      <c r="A3694" s="4" t="s">
        <v>1104</v>
      </c>
      <c r="B3694" s="4" t="s">
        <v>797</v>
      </c>
      <c r="C3694" s="4" t="s">
        <v>5054</v>
      </c>
      <c r="D3694" s="32" t="s">
        <v>5225</v>
      </c>
      <c r="E3694" s="32" t="s">
        <v>5226</v>
      </c>
      <c r="F3694" s="11" t="s">
        <v>710</v>
      </c>
      <c r="G3694" s="35">
        <v>5297047</v>
      </c>
      <c r="H3694" s="35" t="s">
        <v>4885</v>
      </c>
      <c r="I3694" s="4"/>
      <c r="J3694" s="4"/>
      <c r="K3694" s="4"/>
      <c r="L3694" s="4"/>
      <c r="M3694" s="33"/>
      <c r="N3694" s="38"/>
      <c r="O3694" s="33"/>
      <c r="P3694" s="244">
        <f t="shared" si="288"/>
        <v>0</v>
      </c>
      <c r="Q3694" s="25"/>
      <c r="R3694" s="25"/>
      <c r="S3694" s="25"/>
      <c r="T3694" s="109"/>
      <c r="U3694" s="25"/>
      <c r="V3694" s="25"/>
      <c r="W3694" s="25"/>
      <c r="X3694" s="25">
        <v>0</v>
      </c>
      <c r="Y3694" s="25"/>
      <c r="Z3694" s="25">
        <v>0</v>
      </c>
      <c r="AA3694" s="109"/>
      <c r="AB3694" s="25">
        <v>0</v>
      </c>
      <c r="AC3694" s="25">
        <v>0</v>
      </c>
      <c r="AD3694" s="25">
        <v>0</v>
      </c>
      <c r="AE3694" s="25">
        <v>0</v>
      </c>
      <c r="AF3694" s="25">
        <v>0</v>
      </c>
      <c r="AG3694" s="25">
        <v>0</v>
      </c>
      <c r="AH3694" s="109"/>
      <c r="AI3694" s="25">
        <v>0</v>
      </c>
      <c r="AJ3694" s="25">
        <v>0</v>
      </c>
      <c r="AK3694" s="123">
        <v>0</v>
      </c>
      <c r="AL3694" s="25">
        <v>0</v>
      </c>
      <c r="AM3694" s="25">
        <v>0</v>
      </c>
      <c r="AN3694" s="25">
        <v>0</v>
      </c>
      <c r="AO3694" s="109"/>
      <c r="AP3694" s="25">
        <v>0</v>
      </c>
      <c r="AQ3694" s="25">
        <v>0</v>
      </c>
      <c r="AR3694" s="25">
        <v>0</v>
      </c>
      <c r="AS3694" s="25">
        <v>0</v>
      </c>
      <c r="AT3694" s="25">
        <v>0</v>
      </c>
      <c r="AU3694" s="25">
        <v>0</v>
      </c>
      <c r="AW3694" t="str">
        <f t="shared" si="289"/>
        <v>Lê Thu Huyền</v>
      </c>
      <c r="AX3694" s="27" t="str">
        <f t="shared" si="290"/>
        <v>Đặng Thị Dung</v>
      </c>
      <c r="AY3694" s="4" t="str">
        <f t="shared" si="291"/>
        <v>VIN+</v>
      </c>
    </row>
    <row r="3695" spans="1:51" outlineLevel="1" x14ac:dyDescent="0.25">
      <c r="A3695" s="4" t="s">
        <v>1104</v>
      </c>
      <c r="B3695" s="4" t="s">
        <v>797</v>
      </c>
      <c r="C3695" s="4" t="s">
        <v>5054</v>
      </c>
      <c r="D3695" s="32" t="s">
        <v>5225</v>
      </c>
      <c r="E3695" s="32" t="s">
        <v>5226</v>
      </c>
      <c r="F3695" s="11" t="s">
        <v>710</v>
      </c>
      <c r="G3695" s="35">
        <v>5300334</v>
      </c>
      <c r="H3695" s="35" t="s">
        <v>4886</v>
      </c>
      <c r="I3695" s="4"/>
      <c r="J3695" s="4"/>
      <c r="K3695" s="4"/>
      <c r="L3695" s="4"/>
      <c r="M3695" s="33"/>
      <c r="N3695" s="38"/>
      <c r="O3695" s="33"/>
      <c r="P3695" s="244">
        <f t="shared" si="288"/>
        <v>238.464</v>
      </c>
      <c r="Q3695" s="25"/>
      <c r="R3695" s="25"/>
      <c r="S3695" s="25"/>
      <c r="T3695" s="109"/>
      <c r="U3695" s="25"/>
      <c r="V3695" s="25"/>
      <c r="W3695" s="25"/>
      <c r="X3695" s="25">
        <v>0</v>
      </c>
      <c r="Y3695" s="25"/>
      <c r="Z3695" s="25">
        <v>0</v>
      </c>
      <c r="AA3695" s="109"/>
      <c r="AB3695" s="25">
        <v>0</v>
      </c>
      <c r="AC3695" s="25">
        <v>0</v>
      </c>
      <c r="AD3695" s="25">
        <v>0</v>
      </c>
      <c r="AE3695" s="25">
        <v>0</v>
      </c>
      <c r="AF3695" s="25">
        <v>0</v>
      </c>
      <c r="AG3695" s="25">
        <v>0</v>
      </c>
      <c r="AH3695" s="109"/>
      <c r="AI3695" s="25">
        <v>0</v>
      </c>
      <c r="AJ3695" s="25">
        <v>0</v>
      </c>
      <c r="AK3695" s="123">
        <v>0</v>
      </c>
      <c r="AL3695" s="25">
        <v>0</v>
      </c>
      <c r="AM3695" s="25">
        <v>0</v>
      </c>
      <c r="AN3695" s="25">
        <v>238.464</v>
      </c>
      <c r="AO3695" s="109"/>
      <c r="AP3695" s="25">
        <v>0</v>
      </c>
      <c r="AQ3695" s="25">
        <v>0</v>
      </c>
      <c r="AR3695" s="25">
        <v>0</v>
      </c>
      <c r="AS3695" s="25">
        <v>0</v>
      </c>
      <c r="AT3695" s="25">
        <v>0</v>
      </c>
      <c r="AU3695" s="25">
        <v>0</v>
      </c>
      <c r="AW3695" t="str">
        <f t="shared" si="289"/>
        <v>Lê Thu Huyền</v>
      </c>
      <c r="AX3695" s="27" t="str">
        <f t="shared" si="290"/>
        <v>Đặng Thị Dung</v>
      </c>
      <c r="AY3695" s="4" t="str">
        <f t="shared" si="291"/>
        <v>VIN+</v>
      </c>
    </row>
    <row r="3696" spans="1:51" outlineLevel="1" x14ac:dyDescent="0.25">
      <c r="A3696" s="4" t="s">
        <v>1104</v>
      </c>
      <c r="B3696" s="4" t="s">
        <v>797</v>
      </c>
      <c r="C3696" s="4" t="s">
        <v>5054</v>
      </c>
      <c r="D3696" s="32" t="s">
        <v>5225</v>
      </c>
      <c r="E3696" s="32" t="s">
        <v>5226</v>
      </c>
      <c r="F3696" s="11" t="s">
        <v>710</v>
      </c>
      <c r="G3696" s="35">
        <v>5293162</v>
      </c>
      <c r="H3696" s="35" t="s">
        <v>4887</v>
      </c>
      <c r="I3696" s="4"/>
      <c r="J3696" s="4"/>
      <c r="K3696" s="4"/>
      <c r="L3696" s="4"/>
      <c r="M3696" s="33"/>
      <c r="N3696" s="38"/>
      <c r="O3696" s="33"/>
      <c r="P3696" s="244">
        <f t="shared" si="288"/>
        <v>0</v>
      </c>
      <c r="Q3696" s="25"/>
      <c r="R3696" s="25"/>
      <c r="S3696" s="25"/>
      <c r="T3696" s="109"/>
      <c r="U3696" s="25"/>
      <c r="V3696" s="25"/>
      <c r="W3696" s="25"/>
      <c r="X3696" s="25">
        <v>0</v>
      </c>
      <c r="Y3696" s="25"/>
      <c r="Z3696" s="25">
        <v>0</v>
      </c>
      <c r="AA3696" s="109"/>
      <c r="AB3696" s="25">
        <v>0</v>
      </c>
      <c r="AC3696" s="25">
        <v>0</v>
      </c>
      <c r="AD3696" s="25">
        <v>0</v>
      </c>
      <c r="AE3696" s="25">
        <v>0</v>
      </c>
      <c r="AF3696" s="25">
        <v>0</v>
      </c>
      <c r="AG3696" s="25">
        <v>0</v>
      </c>
      <c r="AH3696" s="109"/>
      <c r="AI3696" s="25">
        <v>0</v>
      </c>
      <c r="AJ3696" s="25">
        <v>0</v>
      </c>
      <c r="AK3696" s="123">
        <v>0</v>
      </c>
      <c r="AL3696" s="25">
        <v>0</v>
      </c>
      <c r="AM3696" s="25">
        <v>0</v>
      </c>
      <c r="AN3696" s="25">
        <v>0</v>
      </c>
      <c r="AO3696" s="109"/>
      <c r="AP3696" s="25">
        <v>0</v>
      </c>
      <c r="AQ3696" s="25">
        <v>0</v>
      </c>
      <c r="AR3696" s="25">
        <v>0</v>
      </c>
      <c r="AS3696" s="25">
        <v>0</v>
      </c>
      <c r="AT3696" s="25">
        <v>0</v>
      </c>
      <c r="AU3696" s="25">
        <v>0</v>
      </c>
      <c r="AW3696" t="str">
        <f t="shared" si="289"/>
        <v>Lê Thu Huyền</v>
      </c>
      <c r="AX3696" s="27" t="str">
        <f t="shared" si="290"/>
        <v>Đặng Thị Dung</v>
      </c>
      <c r="AY3696" s="4" t="str">
        <f t="shared" si="291"/>
        <v>VIN+</v>
      </c>
    </row>
    <row r="3697" spans="1:51" outlineLevel="1" x14ac:dyDescent="0.25">
      <c r="A3697" s="4" t="s">
        <v>1104</v>
      </c>
      <c r="B3697" s="4" t="s">
        <v>797</v>
      </c>
      <c r="C3697" s="4" t="s">
        <v>5054</v>
      </c>
      <c r="D3697" s="32" t="s">
        <v>5225</v>
      </c>
      <c r="E3697" s="32" t="s">
        <v>5226</v>
      </c>
      <c r="F3697" s="11" t="s">
        <v>710</v>
      </c>
      <c r="G3697" s="35">
        <v>5298527</v>
      </c>
      <c r="H3697" s="35" t="s">
        <v>4888</v>
      </c>
      <c r="I3697" s="4"/>
      <c r="J3697" s="4"/>
      <c r="K3697" s="4"/>
      <c r="L3697" s="4"/>
      <c r="M3697" s="33"/>
      <c r="N3697" s="38"/>
      <c r="O3697" s="33"/>
      <c r="P3697" s="244">
        <f t="shared" si="288"/>
        <v>0</v>
      </c>
      <c r="Q3697" s="25"/>
      <c r="R3697" s="25"/>
      <c r="S3697" s="25"/>
      <c r="T3697" s="109"/>
      <c r="U3697" s="25"/>
      <c r="V3697" s="25"/>
      <c r="W3697" s="25"/>
      <c r="X3697" s="25">
        <v>0</v>
      </c>
      <c r="Y3697" s="25"/>
      <c r="Z3697" s="25">
        <v>0</v>
      </c>
      <c r="AA3697" s="109"/>
      <c r="AB3697" s="25">
        <v>0</v>
      </c>
      <c r="AC3697" s="25">
        <v>0</v>
      </c>
      <c r="AD3697" s="25">
        <v>0</v>
      </c>
      <c r="AE3697" s="25">
        <v>0</v>
      </c>
      <c r="AF3697" s="25">
        <v>0</v>
      </c>
      <c r="AG3697" s="25">
        <v>0</v>
      </c>
      <c r="AH3697" s="109"/>
      <c r="AI3697" s="25">
        <v>0</v>
      </c>
      <c r="AJ3697" s="25">
        <v>0</v>
      </c>
      <c r="AK3697" s="123">
        <v>0</v>
      </c>
      <c r="AL3697" s="25">
        <v>0</v>
      </c>
      <c r="AM3697" s="25">
        <v>0</v>
      </c>
      <c r="AN3697" s="25">
        <v>0</v>
      </c>
      <c r="AO3697" s="109"/>
      <c r="AP3697" s="25">
        <v>0</v>
      </c>
      <c r="AQ3697" s="25">
        <v>0</v>
      </c>
      <c r="AR3697" s="25">
        <v>0</v>
      </c>
      <c r="AS3697" s="25">
        <v>0</v>
      </c>
      <c r="AT3697" s="25">
        <v>0</v>
      </c>
      <c r="AU3697" s="25">
        <v>0</v>
      </c>
      <c r="AW3697" t="str">
        <f t="shared" si="289"/>
        <v>Lê Thu Huyền</v>
      </c>
      <c r="AX3697" s="27" t="str">
        <f t="shared" si="290"/>
        <v>Đặng Thị Dung</v>
      </c>
      <c r="AY3697" s="4" t="str">
        <f t="shared" si="291"/>
        <v>VIN+</v>
      </c>
    </row>
    <row r="3698" spans="1:51" outlineLevel="1" x14ac:dyDescent="0.25">
      <c r="A3698" s="4" t="s">
        <v>1104</v>
      </c>
      <c r="B3698" s="4" t="s">
        <v>797</v>
      </c>
      <c r="C3698" s="4" t="s">
        <v>5054</v>
      </c>
      <c r="D3698" s="32" t="s">
        <v>5225</v>
      </c>
      <c r="E3698" s="32" t="s">
        <v>5226</v>
      </c>
      <c r="F3698" s="11" t="s">
        <v>710</v>
      </c>
      <c r="G3698" s="35">
        <v>5293975</v>
      </c>
      <c r="H3698" s="35" t="s">
        <v>4889</v>
      </c>
      <c r="I3698" s="4"/>
      <c r="J3698" s="4"/>
      <c r="K3698" s="4"/>
      <c r="L3698" s="4"/>
      <c r="M3698" s="33"/>
      <c r="N3698" s="38"/>
      <c r="O3698" s="33"/>
      <c r="P3698" s="244">
        <f t="shared" si="288"/>
        <v>238.464</v>
      </c>
      <c r="Q3698" s="25"/>
      <c r="R3698" s="25"/>
      <c r="S3698" s="25"/>
      <c r="T3698" s="109"/>
      <c r="U3698" s="25"/>
      <c r="V3698" s="25"/>
      <c r="W3698" s="25"/>
      <c r="X3698" s="25">
        <v>0</v>
      </c>
      <c r="Y3698" s="25"/>
      <c r="Z3698" s="25">
        <v>0</v>
      </c>
      <c r="AA3698" s="109"/>
      <c r="AB3698" s="25">
        <v>0</v>
      </c>
      <c r="AC3698" s="25">
        <v>0</v>
      </c>
      <c r="AD3698" s="25">
        <v>0</v>
      </c>
      <c r="AE3698" s="25">
        <v>0</v>
      </c>
      <c r="AF3698" s="25">
        <v>0</v>
      </c>
      <c r="AG3698" s="25">
        <v>0</v>
      </c>
      <c r="AH3698" s="109"/>
      <c r="AI3698" s="25">
        <v>0</v>
      </c>
      <c r="AJ3698" s="25">
        <v>0</v>
      </c>
      <c r="AK3698" s="123">
        <v>0</v>
      </c>
      <c r="AL3698" s="25">
        <v>0</v>
      </c>
      <c r="AM3698" s="25">
        <v>0</v>
      </c>
      <c r="AN3698" s="25">
        <v>238.464</v>
      </c>
      <c r="AO3698" s="109"/>
      <c r="AP3698" s="25">
        <v>0</v>
      </c>
      <c r="AQ3698" s="25">
        <v>0</v>
      </c>
      <c r="AR3698" s="25">
        <v>0</v>
      </c>
      <c r="AS3698" s="25">
        <v>0</v>
      </c>
      <c r="AT3698" s="25">
        <v>0</v>
      </c>
      <c r="AU3698" s="25">
        <v>0</v>
      </c>
      <c r="AW3698" t="str">
        <f t="shared" si="289"/>
        <v>Lê Thu Huyền</v>
      </c>
      <c r="AX3698" s="27" t="str">
        <f t="shared" si="290"/>
        <v>Đặng Thị Dung</v>
      </c>
      <c r="AY3698" s="4" t="str">
        <f t="shared" si="291"/>
        <v>VIN+</v>
      </c>
    </row>
    <row r="3699" spans="1:51" outlineLevel="1" x14ac:dyDescent="0.25">
      <c r="A3699" s="4" t="s">
        <v>1104</v>
      </c>
      <c r="B3699" s="4" t="s">
        <v>797</v>
      </c>
      <c r="C3699" s="4" t="s">
        <v>5054</v>
      </c>
      <c r="D3699" s="32" t="s">
        <v>5225</v>
      </c>
      <c r="E3699" s="32" t="s">
        <v>5226</v>
      </c>
      <c r="F3699" s="11" t="s">
        <v>710</v>
      </c>
      <c r="G3699" s="35">
        <v>5299744</v>
      </c>
      <c r="H3699" s="35" t="s">
        <v>4890</v>
      </c>
      <c r="I3699" s="4"/>
      <c r="J3699" s="4"/>
      <c r="K3699" s="4"/>
      <c r="L3699" s="4"/>
      <c r="M3699" s="33"/>
      <c r="N3699" s="38"/>
      <c r="O3699" s="33"/>
      <c r="P3699" s="244">
        <f t="shared" si="288"/>
        <v>0</v>
      </c>
      <c r="Q3699" s="25"/>
      <c r="R3699" s="25"/>
      <c r="S3699" s="25"/>
      <c r="T3699" s="109"/>
      <c r="U3699" s="25"/>
      <c r="V3699" s="25"/>
      <c r="W3699" s="25"/>
      <c r="X3699" s="25">
        <v>0</v>
      </c>
      <c r="Y3699" s="25"/>
      <c r="Z3699" s="25">
        <v>0</v>
      </c>
      <c r="AA3699" s="109"/>
      <c r="AB3699" s="25">
        <v>0</v>
      </c>
      <c r="AC3699" s="25">
        <v>0</v>
      </c>
      <c r="AD3699" s="25">
        <v>0</v>
      </c>
      <c r="AE3699" s="25">
        <v>0</v>
      </c>
      <c r="AF3699" s="25">
        <v>0</v>
      </c>
      <c r="AG3699" s="25">
        <v>0</v>
      </c>
      <c r="AH3699" s="109"/>
      <c r="AI3699" s="25">
        <v>0</v>
      </c>
      <c r="AJ3699" s="25">
        <v>0</v>
      </c>
      <c r="AK3699" s="123">
        <v>0</v>
      </c>
      <c r="AL3699" s="25">
        <v>0</v>
      </c>
      <c r="AM3699" s="25">
        <v>0</v>
      </c>
      <c r="AN3699" s="25">
        <v>0</v>
      </c>
      <c r="AO3699" s="109"/>
      <c r="AP3699" s="25">
        <v>0</v>
      </c>
      <c r="AQ3699" s="25">
        <v>0</v>
      </c>
      <c r="AR3699" s="25">
        <v>0</v>
      </c>
      <c r="AS3699" s="25">
        <v>0</v>
      </c>
      <c r="AT3699" s="25">
        <v>0</v>
      </c>
      <c r="AU3699" s="25">
        <v>0</v>
      </c>
      <c r="AW3699" t="str">
        <f t="shared" si="289"/>
        <v>Lê Thu Huyền</v>
      </c>
      <c r="AX3699" s="27" t="str">
        <f t="shared" si="290"/>
        <v>Đặng Thị Dung</v>
      </c>
      <c r="AY3699" s="4" t="str">
        <f t="shared" si="291"/>
        <v>VIN+</v>
      </c>
    </row>
    <row r="3700" spans="1:51" outlineLevel="1" x14ac:dyDescent="0.25">
      <c r="A3700" s="4" t="s">
        <v>1104</v>
      </c>
      <c r="B3700" s="4" t="s">
        <v>797</v>
      </c>
      <c r="C3700" s="4" t="s">
        <v>5054</v>
      </c>
      <c r="D3700" s="32" t="s">
        <v>5225</v>
      </c>
      <c r="E3700" s="32" t="s">
        <v>5226</v>
      </c>
      <c r="F3700" s="11" t="s">
        <v>710</v>
      </c>
      <c r="G3700" s="35">
        <v>5139639</v>
      </c>
      <c r="H3700" s="35" t="s">
        <v>4891</v>
      </c>
      <c r="I3700" s="4"/>
      <c r="J3700" s="4"/>
      <c r="K3700" s="4"/>
      <c r="L3700" s="4"/>
      <c r="M3700" s="33"/>
      <c r="N3700" s="38"/>
      <c r="O3700" s="33"/>
      <c r="P3700" s="244">
        <f t="shared" si="288"/>
        <v>238.464</v>
      </c>
      <c r="Q3700" s="25"/>
      <c r="R3700" s="25"/>
      <c r="S3700" s="25"/>
      <c r="T3700" s="109"/>
      <c r="U3700" s="25"/>
      <c r="V3700" s="25"/>
      <c r="W3700" s="25"/>
      <c r="X3700" s="25">
        <v>0</v>
      </c>
      <c r="Y3700" s="25"/>
      <c r="Z3700" s="25">
        <v>0</v>
      </c>
      <c r="AA3700" s="109"/>
      <c r="AB3700" s="25">
        <v>0</v>
      </c>
      <c r="AC3700" s="25">
        <v>0</v>
      </c>
      <c r="AD3700" s="25">
        <v>0</v>
      </c>
      <c r="AE3700" s="25">
        <v>0</v>
      </c>
      <c r="AF3700" s="25">
        <v>0</v>
      </c>
      <c r="AG3700" s="25">
        <v>0</v>
      </c>
      <c r="AH3700" s="109"/>
      <c r="AI3700" s="25">
        <v>0</v>
      </c>
      <c r="AJ3700" s="25">
        <v>0</v>
      </c>
      <c r="AK3700" s="123">
        <v>0</v>
      </c>
      <c r="AL3700" s="25">
        <v>0</v>
      </c>
      <c r="AM3700" s="25">
        <v>238.464</v>
      </c>
      <c r="AN3700" s="25">
        <v>0</v>
      </c>
      <c r="AO3700" s="109"/>
      <c r="AP3700" s="25">
        <v>0</v>
      </c>
      <c r="AQ3700" s="25">
        <v>0</v>
      </c>
      <c r="AR3700" s="25">
        <v>0</v>
      </c>
      <c r="AS3700" s="25">
        <v>0</v>
      </c>
      <c r="AT3700" s="25">
        <v>0</v>
      </c>
      <c r="AU3700" s="25">
        <v>0</v>
      </c>
      <c r="AW3700" t="str">
        <f t="shared" si="289"/>
        <v>Lê Thu Huyền</v>
      </c>
      <c r="AX3700" s="27" t="str">
        <f t="shared" si="290"/>
        <v>Đặng Thị Dung</v>
      </c>
      <c r="AY3700" s="4" t="str">
        <f t="shared" si="291"/>
        <v>VIN+</v>
      </c>
    </row>
    <row r="3701" spans="1:51" outlineLevel="1" x14ac:dyDescent="0.25">
      <c r="A3701" s="4" t="s">
        <v>1104</v>
      </c>
      <c r="B3701" s="4" t="s">
        <v>797</v>
      </c>
      <c r="C3701" s="4" t="s">
        <v>5054</v>
      </c>
      <c r="D3701" s="32" t="s">
        <v>5225</v>
      </c>
      <c r="E3701" s="32" t="s">
        <v>5226</v>
      </c>
      <c r="F3701" s="11" t="s">
        <v>710</v>
      </c>
      <c r="G3701" s="35">
        <v>5300701</v>
      </c>
      <c r="H3701" s="35" t="s">
        <v>4892</v>
      </c>
      <c r="I3701" s="4"/>
      <c r="J3701" s="4"/>
      <c r="K3701" s="4"/>
      <c r="L3701" s="4"/>
      <c r="M3701" s="33"/>
      <c r="N3701" s="38"/>
      <c r="O3701" s="33"/>
      <c r="P3701" s="244">
        <f t="shared" si="288"/>
        <v>0</v>
      </c>
      <c r="Q3701" s="25"/>
      <c r="R3701" s="25"/>
      <c r="S3701" s="25"/>
      <c r="T3701" s="109"/>
      <c r="U3701" s="25"/>
      <c r="V3701" s="25"/>
      <c r="W3701" s="25"/>
      <c r="X3701" s="25">
        <v>0</v>
      </c>
      <c r="Y3701" s="25"/>
      <c r="Z3701" s="25">
        <v>0</v>
      </c>
      <c r="AA3701" s="109"/>
      <c r="AB3701" s="25">
        <v>0</v>
      </c>
      <c r="AC3701" s="25">
        <v>0</v>
      </c>
      <c r="AD3701" s="25">
        <v>0</v>
      </c>
      <c r="AE3701" s="25">
        <v>0</v>
      </c>
      <c r="AF3701" s="25">
        <v>0</v>
      </c>
      <c r="AG3701" s="25">
        <v>0</v>
      </c>
      <c r="AH3701" s="109"/>
      <c r="AI3701" s="25">
        <v>0</v>
      </c>
      <c r="AJ3701" s="25">
        <v>0</v>
      </c>
      <c r="AK3701" s="123">
        <v>0</v>
      </c>
      <c r="AL3701" s="25">
        <v>0</v>
      </c>
      <c r="AM3701" s="25">
        <v>0</v>
      </c>
      <c r="AN3701" s="25">
        <v>0</v>
      </c>
      <c r="AO3701" s="109"/>
      <c r="AP3701" s="25">
        <v>0</v>
      </c>
      <c r="AQ3701" s="25">
        <v>0</v>
      </c>
      <c r="AR3701" s="25">
        <v>0</v>
      </c>
      <c r="AS3701" s="25">
        <v>0</v>
      </c>
      <c r="AT3701" s="25">
        <v>0</v>
      </c>
      <c r="AU3701" s="25">
        <v>0</v>
      </c>
      <c r="AW3701" t="str">
        <f t="shared" si="289"/>
        <v>Lê Thu Huyền</v>
      </c>
      <c r="AX3701" s="27" t="str">
        <f t="shared" si="290"/>
        <v>Đặng Thị Dung</v>
      </c>
      <c r="AY3701" s="4" t="str">
        <f t="shared" si="291"/>
        <v>VIN+</v>
      </c>
    </row>
    <row r="3702" spans="1:51" outlineLevel="1" x14ac:dyDescent="0.25">
      <c r="A3702" s="4" t="s">
        <v>1104</v>
      </c>
      <c r="B3702" s="4" t="s">
        <v>797</v>
      </c>
      <c r="C3702" s="4" t="s">
        <v>5054</v>
      </c>
      <c r="D3702" s="32" t="s">
        <v>5225</v>
      </c>
      <c r="E3702" s="32" t="s">
        <v>5226</v>
      </c>
      <c r="F3702" s="11" t="s">
        <v>710</v>
      </c>
      <c r="G3702" s="35">
        <v>5133611</v>
      </c>
      <c r="H3702" s="35" t="s">
        <v>4893</v>
      </c>
      <c r="I3702" s="4"/>
      <c r="J3702" s="4"/>
      <c r="K3702" s="4"/>
      <c r="L3702" s="4"/>
      <c r="M3702" s="33"/>
      <c r="N3702" s="38"/>
      <c r="O3702" s="33"/>
      <c r="P3702" s="244">
        <f t="shared" si="288"/>
        <v>238.464</v>
      </c>
      <c r="Q3702" s="25"/>
      <c r="R3702" s="25"/>
      <c r="S3702" s="25"/>
      <c r="T3702" s="109"/>
      <c r="U3702" s="25"/>
      <c r="V3702" s="25"/>
      <c r="W3702" s="25"/>
      <c r="X3702" s="25">
        <v>0</v>
      </c>
      <c r="Y3702" s="25"/>
      <c r="Z3702" s="25">
        <v>0</v>
      </c>
      <c r="AA3702" s="109"/>
      <c r="AB3702" s="25">
        <v>0</v>
      </c>
      <c r="AC3702" s="25">
        <v>0</v>
      </c>
      <c r="AD3702" s="25">
        <v>0</v>
      </c>
      <c r="AE3702" s="25">
        <v>0</v>
      </c>
      <c r="AF3702" s="25">
        <v>0</v>
      </c>
      <c r="AG3702" s="25">
        <v>0</v>
      </c>
      <c r="AH3702" s="109"/>
      <c r="AI3702" s="25">
        <v>0</v>
      </c>
      <c r="AJ3702" s="25">
        <v>0</v>
      </c>
      <c r="AK3702" s="123">
        <v>0</v>
      </c>
      <c r="AL3702" s="25">
        <v>0</v>
      </c>
      <c r="AM3702" s="25">
        <v>0</v>
      </c>
      <c r="AN3702" s="25">
        <v>0</v>
      </c>
      <c r="AO3702" s="109"/>
      <c r="AP3702" s="25">
        <v>238.464</v>
      </c>
      <c r="AQ3702" s="25">
        <v>0</v>
      </c>
      <c r="AR3702" s="25">
        <v>0</v>
      </c>
      <c r="AS3702" s="25">
        <v>0</v>
      </c>
      <c r="AT3702" s="25">
        <v>0</v>
      </c>
      <c r="AU3702" s="25">
        <v>0</v>
      </c>
      <c r="AW3702" t="str">
        <f t="shared" si="289"/>
        <v>Lê Thu Huyền</v>
      </c>
      <c r="AX3702" s="27" t="str">
        <f t="shared" si="290"/>
        <v>Đặng Thị Dung</v>
      </c>
      <c r="AY3702" s="4" t="str">
        <f t="shared" si="291"/>
        <v>VIN+</v>
      </c>
    </row>
    <row r="3703" spans="1:51" outlineLevel="1" x14ac:dyDescent="0.25">
      <c r="A3703" s="4" t="s">
        <v>1104</v>
      </c>
      <c r="B3703" s="4" t="s">
        <v>797</v>
      </c>
      <c r="C3703" s="4" t="s">
        <v>5054</v>
      </c>
      <c r="D3703" s="32" t="s">
        <v>5225</v>
      </c>
      <c r="E3703" s="32" t="s">
        <v>5226</v>
      </c>
      <c r="F3703" s="11" t="s">
        <v>710</v>
      </c>
      <c r="G3703" s="35">
        <v>5132269</v>
      </c>
      <c r="H3703" s="35" t="s">
        <v>4894</v>
      </c>
      <c r="I3703" s="4"/>
      <c r="J3703" s="4"/>
      <c r="K3703" s="4"/>
      <c r="L3703" s="4"/>
      <c r="M3703" s="33"/>
      <c r="N3703" s="38"/>
      <c r="O3703" s="33"/>
      <c r="P3703" s="244">
        <f t="shared" si="288"/>
        <v>180.59800000000001</v>
      </c>
      <c r="Q3703" s="25"/>
      <c r="R3703" s="25"/>
      <c r="S3703" s="25"/>
      <c r="T3703" s="109"/>
      <c r="U3703" s="25"/>
      <c r="V3703" s="25"/>
      <c r="W3703" s="25"/>
      <c r="X3703" s="25">
        <v>0</v>
      </c>
      <c r="Y3703" s="25"/>
      <c r="Z3703" s="25">
        <v>0</v>
      </c>
      <c r="AA3703" s="109"/>
      <c r="AB3703" s="25">
        <v>0</v>
      </c>
      <c r="AC3703" s="25">
        <v>0</v>
      </c>
      <c r="AD3703" s="25">
        <v>0</v>
      </c>
      <c r="AE3703" s="25">
        <v>0</v>
      </c>
      <c r="AF3703" s="25">
        <v>0</v>
      </c>
      <c r="AG3703" s="25">
        <v>0</v>
      </c>
      <c r="AH3703" s="109"/>
      <c r="AI3703" s="25">
        <v>0</v>
      </c>
      <c r="AJ3703" s="25">
        <v>0</v>
      </c>
      <c r="AK3703" s="123">
        <v>0</v>
      </c>
      <c r="AL3703" s="25">
        <v>0</v>
      </c>
      <c r="AM3703" s="25">
        <v>0</v>
      </c>
      <c r="AN3703" s="25">
        <v>0</v>
      </c>
      <c r="AO3703" s="109"/>
      <c r="AP3703" s="25">
        <v>0</v>
      </c>
      <c r="AQ3703" s="25">
        <v>0</v>
      </c>
      <c r="AR3703" s="25">
        <v>180.59800000000001</v>
      </c>
      <c r="AS3703" s="25">
        <v>0</v>
      </c>
      <c r="AT3703" s="25">
        <v>0</v>
      </c>
      <c r="AU3703" s="25">
        <v>0</v>
      </c>
      <c r="AW3703" t="str">
        <f t="shared" si="289"/>
        <v>Lê Thu Huyền</v>
      </c>
      <c r="AX3703" s="27" t="str">
        <f t="shared" si="290"/>
        <v>Đặng Thị Dung</v>
      </c>
      <c r="AY3703" s="4" t="str">
        <f t="shared" si="291"/>
        <v>VIN+</v>
      </c>
    </row>
    <row r="3704" spans="1:51" outlineLevel="1" x14ac:dyDescent="0.25">
      <c r="A3704" s="4" t="s">
        <v>1104</v>
      </c>
      <c r="B3704" s="4" t="s">
        <v>797</v>
      </c>
      <c r="C3704" s="4" t="s">
        <v>5054</v>
      </c>
      <c r="D3704" s="32" t="s">
        <v>5225</v>
      </c>
      <c r="E3704" s="32" t="s">
        <v>5226</v>
      </c>
      <c r="F3704" s="11" t="s">
        <v>710</v>
      </c>
      <c r="G3704" s="35">
        <v>5299069</v>
      </c>
      <c r="H3704" s="35" t="s">
        <v>4895</v>
      </c>
      <c r="I3704" s="4"/>
      <c r="J3704" s="4"/>
      <c r="K3704" s="4"/>
      <c r="L3704" s="4"/>
      <c r="M3704" s="33"/>
      <c r="N3704" s="38"/>
      <c r="O3704" s="33"/>
      <c r="P3704" s="244">
        <f t="shared" si="288"/>
        <v>179.52799999999999</v>
      </c>
      <c r="Q3704" s="25"/>
      <c r="R3704" s="25"/>
      <c r="S3704" s="25"/>
      <c r="T3704" s="109"/>
      <c r="U3704" s="25"/>
      <c r="V3704" s="25"/>
      <c r="W3704" s="25"/>
      <c r="X3704" s="25">
        <v>0</v>
      </c>
      <c r="Y3704" s="25"/>
      <c r="Z3704" s="25">
        <v>0</v>
      </c>
      <c r="AA3704" s="109"/>
      <c r="AB3704" s="25">
        <v>0</v>
      </c>
      <c r="AC3704" s="25">
        <v>0</v>
      </c>
      <c r="AD3704" s="25">
        <v>0</v>
      </c>
      <c r="AE3704" s="25">
        <v>179.52799999999999</v>
      </c>
      <c r="AF3704" s="25">
        <v>0</v>
      </c>
      <c r="AG3704" s="25">
        <v>0</v>
      </c>
      <c r="AH3704" s="109"/>
      <c r="AI3704" s="25">
        <v>0</v>
      </c>
      <c r="AJ3704" s="25">
        <v>0</v>
      </c>
      <c r="AK3704" s="123">
        <v>0</v>
      </c>
      <c r="AL3704" s="25">
        <v>0</v>
      </c>
      <c r="AM3704" s="25">
        <v>0</v>
      </c>
      <c r="AN3704" s="25">
        <v>0</v>
      </c>
      <c r="AO3704" s="109"/>
      <c r="AP3704" s="25">
        <v>0</v>
      </c>
      <c r="AQ3704" s="25">
        <v>0</v>
      </c>
      <c r="AR3704" s="25">
        <v>0</v>
      </c>
      <c r="AS3704" s="25">
        <v>0</v>
      </c>
      <c r="AT3704" s="25">
        <v>0</v>
      </c>
      <c r="AU3704" s="25">
        <v>0</v>
      </c>
      <c r="AW3704" t="str">
        <f t="shared" si="289"/>
        <v>Lê Thu Huyền</v>
      </c>
      <c r="AX3704" s="27" t="str">
        <f t="shared" si="290"/>
        <v>Đặng Thị Dung</v>
      </c>
      <c r="AY3704" s="4" t="str">
        <f t="shared" si="291"/>
        <v>VIN+</v>
      </c>
    </row>
    <row r="3705" spans="1:51" outlineLevel="1" x14ac:dyDescent="0.25">
      <c r="A3705" s="4" t="s">
        <v>1104</v>
      </c>
      <c r="B3705" s="4" t="s">
        <v>797</v>
      </c>
      <c r="C3705" s="4" t="s">
        <v>5054</v>
      </c>
      <c r="D3705" s="32" t="s">
        <v>5225</v>
      </c>
      <c r="E3705" s="32" t="s">
        <v>5226</v>
      </c>
      <c r="F3705" s="11" t="s">
        <v>710</v>
      </c>
      <c r="G3705" s="35">
        <v>5299294</v>
      </c>
      <c r="H3705" s="35" t="s">
        <v>4896</v>
      </c>
      <c r="I3705" s="4"/>
      <c r="J3705" s="4"/>
      <c r="K3705" s="4"/>
      <c r="L3705" s="4"/>
      <c r="M3705" s="33"/>
      <c r="N3705" s="38"/>
      <c r="O3705" s="33"/>
      <c r="P3705" s="244">
        <f t="shared" si="288"/>
        <v>359.05599999999998</v>
      </c>
      <c r="Q3705" s="25"/>
      <c r="R3705" s="25"/>
      <c r="S3705" s="25"/>
      <c r="T3705" s="109"/>
      <c r="U3705" s="25"/>
      <c r="V3705" s="25"/>
      <c r="W3705" s="25"/>
      <c r="X3705" s="25">
        <v>0</v>
      </c>
      <c r="Y3705" s="25"/>
      <c r="Z3705" s="25">
        <v>0</v>
      </c>
      <c r="AA3705" s="109"/>
      <c r="AB3705" s="25">
        <v>0</v>
      </c>
      <c r="AC3705" s="25">
        <v>0</v>
      </c>
      <c r="AD3705" s="25">
        <v>0</v>
      </c>
      <c r="AE3705" s="25">
        <v>179.52799999999999</v>
      </c>
      <c r="AF3705" s="25">
        <v>0</v>
      </c>
      <c r="AG3705" s="25">
        <v>0</v>
      </c>
      <c r="AH3705" s="109"/>
      <c r="AI3705" s="25">
        <v>0</v>
      </c>
      <c r="AJ3705" s="25">
        <v>0</v>
      </c>
      <c r="AK3705" s="123">
        <v>0</v>
      </c>
      <c r="AL3705" s="25">
        <v>0</v>
      </c>
      <c r="AM3705" s="25">
        <v>0</v>
      </c>
      <c r="AN3705" s="25">
        <v>0</v>
      </c>
      <c r="AO3705" s="109"/>
      <c r="AP3705" s="25">
        <v>0</v>
      </c>
      <c r="AQ3705" s="25">
        <v>0</v>
      </c>
      <c r="AR3705" s="25">
        <v>179.52799999999999</v>
      </c>
      <c r="AS3705" s="25">
        <v>0</v>
      </c>
      <c r="AT3705" s="25">
        <v>0</v>
      </c>
      <c r="AU3705" s="25">
        <v>0</v>
      </c>
      <c r="AW3705" t="str">
        <f t="shared" si="289"/>
        <v>Lê Thu Huyền</v>
      </c>
      <c r="AX3705" s="27" t="str">
        <f t="shared" si="290"/>
        <v>Đặng Thị Dung</v>
      </c>
      <c r="AY3705" s="4" t="str">
        <f t="shared" si="291"/>
        <v>VIN+</v>
      </c>
    </row>
    <row r="3706" spans="1:51" outlineLevel="1" x14ac:dyDescent="0.25">
      <c r="A3706" s="4" t="s">
        <v>1104</v>
      </c>
      <c r="B3706" s="4" t="s">
        <v>797</v>
      </c>
      <c r="C3706" s="4" t="s">
        <v>5054</v>
      </c>
      <c r="D3706" s="32" t="s">
        <v>5225</v>
      </c>
      <c r="E3706" s="32" t="s">
        <v>5226</v>
      </c>
      <c r="F3706" s="11" t="s">
        <v>710</v>
      </c>
      <c r="G3706" s="35">
        <v>5300057</v>
      </c>
      <c r="H3706" s="35" t="s">
        <v>4897</v>
      </c>
      <c r="I3706" s="4"/>
      <c r="J3706" s="4"/>
      <c r="K3706" s="4"/>
      <c r="L3706" s="4"/>
      <c r="M3706" s="33"/>
      <c r="N3706" s="38"/>
      <c r="O3706" s="33"/>
      <c r="P3706" s="244">
        <f t="shared" si="288"/>
        <v>419.06200000000001</v>
      </c>
      <c r="Q3706" s="25"/>
      <c r="R3706" s="25"/>
      <c r="S3706" s="25"/>
      <c r="T3706" s="109"/>
      <c r="U3706" s="25"/>
      <c r="V3706" s="25"/>
      <c r="W3706" s="25"/>
      <c r="X3706" s="25">
        <v>0</v>
      </c>
      <c r="Y3706" s="25"/>
      <c r="Z3706" s="25">
        <v>0</v>
      </c>
      <c r="AA3706" s="109"/>
      <c r="AB3706" s="25">
        <v>0</v>
      </c>
      <c r="AC3706" s="25">
        <v>0</v>
      </c>
      <c r="AD3706" s="25">
        <v>0</v>
      </c>
      <c r="AE3706" s="25">
        <v>238.464</v>
      </c>
      <c r="AF3706" s="25">
        <v>0</v>
      </c>
      <c r="AG3706" s="25">
        <v>0</v>
      </c>
      <c r="AH3706" s="109"/>
      <c r="AI3706" s="25">
        <v>0</v>
      </c>
      <c r="AJ3706" s="25">
        <v>0</v>
      </c>
      <c r="AK3706" s="123">
        <v>0</v>
      </c>
      <c r="AL3706" s="25">
        <v>180.59800000000001</v>
      </c>
      <c r="AM3706" s="25">
        <v>0</v>
      </c>
      <c r="AN3706" s="25">
        <v>0</v>
      </c>
      <c r="AO3706" s="109"/>
      <c r="AP3706" s="25">
        <v>0</v>
      </c>
      <c r="AQ3706" s="25">
        <v>0</v>
      </c>
      <c r="AR3706" s="25">
        <v>0</v>
      </c>
      <c r="AS3706" s="25">
        <v>0</v>
      </c>
      <c r="AT3706" s="25">
        <v>0</v>
      </c>
      <c r="AU3706" s="25">
        <v>0</v>
      </c>
      <c r="AW3706" t="str">
        <f t="shared" si="289"/>
        <v>Lê Thu Huyền</v>
      </c>
      <c r="AX3706" s="27" t="str">
        <f t="shared" si="290"/>
        <v>Đặng Thị Dung</v>
      </c>
      <c r="AY3706" s="4" t="str">
        <f t="shared" si="291"/>
        <v>VIN+</v>
      </c>
    </row>
    <row r="3707" spans="1:51" outlineLevel="1" x14ac:dyDescent="0.25">
      <c r="A3707" s="4" t="s">
        <v>1104</v>
      </c>
      <c r="B3707" s="4" t="s">
        <v>797</v>
      </c>
      <c r="C3707" s="4" t="s">
        <v>5054</v>
      </c>
      <c r="D3707" s="32" t="s">
        <v>5225</v>
      </c>
      <c r="E3707" s="32" t="s">
        <v>5226</v>
      </c>
      <c r="F3707" s="11" t="s">
        <v>710</v>
      </c>
      <c r="G3707" s="35">
        <v>5300064</v>
      </c>
      <c r="H3707" s="35" t="s">
        <v>4898</v>
      </c>
      <c r="I3707" s="4"/>
      <c r="J3707" s="4"/>
      <c r="K3707" s="4"/>
      <c r="L3707" s="4"/>
      <c r="M3707" s="33"/>
      <c r="N3707" s="38"/>
      <c r="O3707" s="33"/>
      <c r="P3707" s="244">
        <f t="shared" si="288"/>
        <v>419.06200000000001</v>
      </c>
      <c r="Q3707" s="25"/>
      <c r="R3707" s="25"/>
      <c r="S3707" s="25"/>
      <c r="T3707" s="109"/>
      <c r="U3707" s="25"/>
      <c r="V3707" s="25"/>
      <c r="W3707" s="25"/>
      <c r="X3707" s="25">
        <v>0</v>
      </c>
      <c r="Y3707" s="25"/>
      <c r="Z3707" s="25">
        <v>0</v>
      </c>
      <c r="AA3707" s="109"/>
      <c r="AB3707" s="25">
        <v>0</v>
      </c>
      <c r="AC3707" s="25">
        <v>0</v>
      </c>
      <c r="AD3707" s="25">
        <v>0</v>
      </c>
      <c r="AE3707" s="25">
        <v>419.06200000000001</v>
      </c>
      <c r="AF3707" s="25">
        <v>0</v>
      </c>
      <c r="AG3707" s="25">
        <v>0</v>
      </c>
      <c r="AH3707" s="109"/>
      <c r="AI3707" s="25">
        <v>0</v>
      </c>
      <c r="AJ3707" s="25">
        <v>0</v>
      </c>
      <c r="AK3707" s="123">
        <v>0</v>
      </c>
      <c r="AL3707" s="25">
        <v>0</v>
      </c>
      <c r="AM3707" s="25">
        <v>0</v>
      </c>
      <c r="AN3707" s="25">
        <v>0</v>
      </c>
      <c r="AO3707" s="109"/>
      <c r="AP3707" s="25">
        <v>0</v>
      </c>
      <c r="AQ3707" s="25">
        <v>0</v>
      </c>
      <c r="AR3707" s="25">
        <v>0</v>
      </c>
      <c r="AS3707" s="25">
        <v>0</v>
      </c>
      <c r="AT3707" s="25">
        <v>0</v>
      </c>
      <c r="AU3707" s="25">
        <v>0</v>
      </c>
      <c r="AW3707" t="str">
        <f t="shared" si="289"/>
        <v>Lê Thu Huyền</v>
      </c>
      <c r="AX3707" s="27" t="str">
        <f t="shared" si="290"/>
        <v>Đặng Thị Dung</v>
      </c>
      <c r="AY3707" s="4" t="str">
        <f t="shared" si="291"/>
        <v>VIN+</v>
      </c>
    </row>
    <row r="3708" spans="1:51" outlineLevel="1" x14ac:dyDescent="0.25">
      <c r="A3708" s="4" t="s">
        <v>1104</v>
      </c>
      <c r="B3708" s="4" t="s">
        <v>797</v>
      </c>
      <c r="C3708" s="4" t="s">
        <v>5054</v>
      </c>
      <c r="D3708" s="32" t="s">
        <v>5225</v>
      </c>
      <c r="E3708" s="32" t="s">
        <v>5226</v>
      </c>
      <c r="F3708" s="11" t="s">
        <v>710</v>
      </c>
      <c r="G3708" s="35">
        <v>5301658</v>
      </c>
      <c r="H3708" s="35" t="s">
        <v>4899</v>
      </c>
      <c r="I3708" s="4"/>
      <c r="J3708" s="4"/>
      <c r="K3708" s="4"/>
      <c r="L3708" s="4"/>
      <c r="M3708" s="33"/>
      <c r="N3708" s="38"/>
      <c r="O3708" s="33"/>
      <c r="P3708" s="244">
        <f t="shared" si="288"/>
        <v>419.06200000000001</v>
      </c>
      <c r="Q3708" s="25"/>
      <c r="R3708" s="25"/>
      <c r="S3708" s="25"/>
      <c r="T3708" s="109"/>
      <c r="U3708" s="25"/>
      <c r="V3708" s="25"/>
      <c r="W3708" s="25"/>
      <c r="X3708" s="25">
        <v>0</v>
      </c>
      <c r="Y3708" s="25"/>
      <c r="Z3708" s="25">
        <v>0</v>
      </c>
      <c r="AA3708" s="109"/>
      <c r="AB3708" s="25">
        <v>0</v>
      </c>
      <c r="AC3708" s="25">
        <v>0</v>
      </c>
      <c r="AD3708" s="25">
        <v>0</v>
      </c>
      <c r="AE3708" s="25">
        <v>0</v>
      </c>
      <c r="AF3708" s="25">
        <v>0</v>
      </c>
      <c r="AG3708" s="25">
        <v>0</v>
      </c>
      <c r="AH3708" s="109"/>
      <c r="AI3708" s="25">
        <v>0</v>
      </c>
      <c r="AJ3708" s="25">
        <v>0</v>
      </c>
      <c r="AK3708" s="123">
        <v>0</v>
      </c>
      <c r="AL3708" s="25">
        <v>0</v>
      </c>
      <c r="AM3708" s="25">
        <v>0</v>
      </c>
      <c r="AN3708" s="25">
        <v>0</v>
      </c>
      <c r="AO3708" s="109"/>
      <c r="AP3708" s="25">
        <v>238.464</v>
      </c>
      <c r="AQ3708" s="25">
        <v>0</v>
      </c>
      <c r="AR3708" s="25">
        <v>0</v>
      </c>
      <c r="AS3708" s="25">
        <v>0</v>
      </c>
      <c r="AT3708" s="25">
        <v>180.59800000000001</v>
      </c>
      <c r="AU3708" s="25">
        <v>0</v>
      </c>
      <c r="AW3708" t="str">
        <f t="shared" si="289"/>
        <v>Lê Thu Huyền</v>
      </c>
      <c r="AX3708" s="27" t="str">
        <f t="shared" si="290"/>
        <v>Đặng Thị Dung</v>
      </c>
      <c r="AY3708" s="4" t="str">
        <f t="shared" si="291"/>
        <v>VIN+</v>
      </c>
    </row>
    <row r="3709" spans="1:51" outlineLevel="1" x14ac:dyDescent="0.25">
      <c r="A3709" s="4" t="s">
        <v>1104</v>
      </c>
      <c r="B3709" s="4" t="s">
        <v>797</v>
      </c>
      <c r="C3709" s="4" t="s">
        <v>5054</v>
      </c>
      <c r="D3709" s="32" t="s">
        <v>5225</v>
      </c>
      <c r="E3709" s="32" t="s">
        <v>5226</v>
      </c>
      <c r="F3709" s="11" t="s">
        <v>710</v>
      </c>
      <c r="G3709" s="35">
        <v>5301672</v>
      </c>
      <c r="H3709" s="35" t="s">
        <v>4900</v>
      </c>
      <c r="I3709" s="4"/>
      <c r="J3709" s="4"/>
      <c r="K3709" s="4"/>
      <c r="L3709" s="4"/>
      <c r="M3709" s="33"/>
      <c r="N3709" s="38"/>
      <c r="O3709" s="33"/>
      <c r="P3709" s="244">
        <f t="shared" si="288"/>
        <v>419.06200000000001</v>
      </c>
      <c r="Q3709" s="25"/>
      <c r="R3709" s="25"/>
      <c r="S3709" s="25"/>
      <c r="T3709" s="109"/>
      <c r="U3709" s="25"/>
      <c r="V3709" s="25"/>
      <c r="W3709" s="25"/>
      <c r="X3709" s="25">
        <v>0</v>
      </c>
      <c r="Y3709" s="25"/>
      <c r="Z3709" s="25">
        <v>0</v>
      </c>
      <c r="AA3709" s="109"/>
      <c r="AB3709" s="25">
        <v>0</v>
      </c>
      <c r="AC3709" s="25">
        <v>0</v>
      </c>
      <c r="AD3709" s="25">
        <v>0</v>
      </c>
      <c r="AE3709" s="25">
        <v>180.59800000000001</v>
      </c>
      <c r="AF3709" s="25">
        <v>0</v>
      </c>
      <c r="AG3709" s="25">
        <v>0</v>
      </c>
      <c r="AH3709" s="109"/>
      <c r="AI3709" s="25">
        <v>0</v>
      </c>
      <c r="AJ3709" s="25">
        <v>0</v>
      </c>
      <c r="AK3709" s="123">
        <v>0</v>
      </c>
      <c r="AL3709" s="25">
        <v>238.464</v>
      </c>
      <c r="AM3709" s="25">
        <v>0</v>
      </c>
      <c r="AN3709" s="25">
        <v>0</v>
      </c>
      <c r="AO3709" s="109"/>
      <c r="AP3709" s="25">
        <v>0</v>
      </c>
      <c r="AQ3709" s="25">
        <v>0</v>
      </c>
      <c r="AR3709" s="25">
        <v>0</v>
      </c>
      <c r="AS3709" s="25">
        <v>0</v>
      </c>
      <c r="AT3709" s="25">
        <v>0</v>
      </c>
      <c r="AU3709" s="25">
        <v>0</v>
      </c>
      <c r="AW3709" t="str">
        <f t="shared" si="289"/>
        <v>Lê Thu Huyền</v>
      </c>
      <c r="AX3709" s="27" t="str">
        <f t="shared" si="290"/>
        <v>Đặng Thị Dung</v>
      </c>
      <c r="AY3709" s="4" t="str">
        <f t="shared" si="291"/>
        <v>VIN+</v>
      </c>
    </row>
    <row r="3710" spans="1:51" outlineLevel="1" x14ac:dyDescent="0.25">
      <c r="A3710" s="4" t="s">
        <v>1104</v>
      </c>
      <c r="B3710" s="4" t="s">
        <v>797</v>
      </c>
      <c r="C3710" s="4" t="s">
        <v>5054</v>
      </c>
      <c r="D3710" s="32" t="s">
        <v>5225</v>
      </c>
      <c r="E3710" s="32" t="s">
        <v>5226</v>
      </c>
      <c r="F3710" s="11" t="s">
        <v>710</v>
      </c>
      <c r="G3710" s="35">
        <v>5292457</v>
      </c>
      <c r="H3710" s="35" t="s">
        <v>4901</v>
      </c>
      <c r="I3710" s="4"/>
      <c r="J3710" s="4"/>
      <c r="K3710" s="4"/>
      <c r="L3710" s="4"/>
      <c r="M3710" s="33"/>
      <c r="N3710" s="38"/>
      <c r="O3710" s="33"/>
      <c r="P3710" s="244">
        <f t="shared" si="288"/>
        <v>419.06200000000001</v>
      </c>
      <c r="Q3710" s="25"/>
      <c r="R3710" s="25"/>
      <c r="S3710" s="25"/>
      <c r="T3710" s="109"/>
      <c r="U3710" s="25"/>
      <c r="V3710" s="25"/>
      <c r="W3710" s="25"/>
      <c r="X3710" s="25">
        <v>0</v>
      </c>
      <c r="Y3710" s="25"/>
      <c r="Z3710" s="25">
        <v>0</v>
      </c>
      <c r="AA3710" s="109"/>
      <c r="AB3710" s="25">
        <v>0</v>
      </c>
      <c r="AC3710" s="25">
        <v>0</v>
      </c>
      <c r="AD3710" s="25">
        <v>0</v>
      </c>
      <c r="AE3710" s="25">
        <v>0</v>
      </c>
      <c r="AF3710" s="25">
        <v>0</v>
      </c>
      <c r="AG3710" s="25">
        <v>0</v>
      </c>
      <c r="AH3710" s="109"/>
      <c r="AI3710" s="25">
        <v>0</v>
      </c>
      <c r="AJ3710" s="25">
        <v>0</v>
      </c>
      <c r="AK3710" s="123">
        <v>0</v>
      </c>
      <c r="AL3710" s="25">
        <v>0</v>
      </c>
      <c r="AM3710" s="25">
        <v>238.464</v>
      </c>
      <c r="AN3710" s="25">
        <v>0</v>
      </c>
      <c r="AO3710" s="109"/>
      <c r="AP3710" s="25">
        <v>0</v>
      </c>
      <c r="AQ3710" s="25">
        <v>0</v>
      </c>
      <c r="AR3710" s="25">
        <v>0</v>
      </c>
      <c r="AS3710" s="25">
        <v>180.59800000000001</v>
      </c>
      <c r="AT3710" s="25">
        <v>0</v>
      </c>
      <c r="AU3710" s="25">
        <v>0</v>
      </c>
      <c r="AW3710" t="str">
        <f t="shared" si="289"/>
        <v>Lê Thu Huyền</v>
      </c>
      <c r="AX3710" s="27" t="str">
        <f t="shared" si="290"/>
        <v>Đặng Thị Dung</v>
      </c>
      <c r="AY3710" s="4" t="str">
        <f t="shared" si="291"/>
        <v>VIN+</v>
      </c>
    </row>
    <row r="3711" spans="1:51" outlineLevel="1" x14ac:dyDescent="0.25">
      <c r="A3711" s="4" t="s">
        <v>1104</v>
      </c>
      <c r="B3711" s="4" t="s">
        <v>797</v>
      </c>
      <c r="C3711" s="4" t="s">
        <v>5054</v>
      </c>
      <c r="D3711" s="32" t="s">
        <v>5225</v>
      </c>
      <c r="E3711" s="32" t="s">
        <v>5226</v>
      </c>
      <c r="F3711" s="11" t="s">
        <v>710</v>
      </c>
      <c r="G3711" s="35">
        <v>5301333</v>
      </c>
      <c r="H3711" s="35" t="s">
        <v>4902</v>
      </c>
      <c r="I3711" s="4"/>
      <c r="J3711" s="4"/>
      <c r="K3711" s="4"/>
      <c r="L3711" s="4"/>
      <c r="M3711" s="33"/>
      <c r="N3711" s="38"/>
      <c r="O3711" s="33"/>
      <c r="P3711" s="244">
        <f t="shared" si="288"/>
        <v>0</v>
      </c>
      <c r="Q3711" s="25"/>
      <c r="R3711" s="25"/>
      <c r="S3711" s="25"/>
      <c r="T3711" s="109"/>
      <c r="U3711" s="25"/>
      <c r="V3711" s="25"/>
      <c r="W3711" s="25"/>
      <c r="X3711" s="25">
        <v>0</v>
      </c>
      <c r="Y3711" s="25"/>
      <c r="Z3711" s="25">
        <v>0</v>
      </c>
      <c r="AA3711" s="109"/>
      <c r="AB3711" s="25">
        <v>0</v>
      </c>
      <c r="AC3711" s="25">
        <v>0</v>
      </c>
      <c r="AD3711" s="25">
        <v>0</v>
      </c>
      <c r="AE3711" s="25">
        <v>0</v>
      </c>
      <c r="AF3711" s="25">
        <v>0</v>
      </c>
      <c r="AG3711" s="25">
        <v>0</v>
      </c>
      <c r="AH3711" s="109"/>
      <c r="AI3711" s="25">
        <v>0</v>
      </c>
      <c r="AJ3711" s="25">
        <v>0</v>
      </c>
      <c r="AK3711" s="123">
        <v>0</v>
      </c>
      <c r="AL3711" s="25">
        <v>0</v>
      </c>
      <c r="AM3711" s="25">
        <v>0</v>
      </c>
      <c r="AN3711" s="25">
        <v>0</v>
      </c>
      <c r="AO3711" s="109"/>
      <c r="AP3711" s="25">
        <v>0</v>
      </c>
      <c r="AQ3711" s="25">
        <v>0</v>
      </c>
      <c r="AR3711" s="25">
        <v>0</v>
      </c>
      <c r="AS3711" s="25">
        <v>0</v>
      </c>
      <c r="AT3711" s="25">
        <v>0</v>
      </c>
      <c r="AU3711" s="25">
        <v>0</v>
      </c>
      <c r="AW3711" t="str">
        <f t="shared" si="289"/>
        <v>Lê Thu Huyền</v>
      </c>
      <c r="AX3711" s="27" t="str">
        <f t="shared" si="290"/>
        <v>Đặng Thị Dung</v>
      </c>
      <c r="AY3711" s="4" t="str">
        <f t="shared" si="291"/>
        <v>VIN+</v>
      </c>
    </row>
    <row r="3712" spans="1:51" outlineLevel="1" x14ac:dyDescent="0.25">
      <c r="A3712" s="4" t="s">
        <v>1104</v>
      </c>
      <c r="B3712" s="4" t="s">
        <v>797</v>
      </c>
      <c r="C3712" s="4" t="s">
        <v>5054</v>
      </c>
      <c r="D3712" s="32" t="s">
        <v>5225</v>
      </c>
      <c r="E3712" s="32" t="s">
        <v>5226</v>
      </c>
      <c r="F3712" s="11" t="s">
        <v>710</v>
      </c>
      <c r="G3712" s="35">
        <v>5301665</v>
      </c>
      <c r="H3712" s="35" t="s">
        <v>4903</v>
      </c>
      <c r="I3712" s="4"/>
      <c r="J3712" s="4"/>
      <c r="K3712" s="4"/>
      <c r="L3712" s="4"/>
      <c r="M3712" s="33"/>
      <c r="N3712" s="38"/>
      <c r="O3712" s="33"/>
      <c r="P3712" s="244">
        <f t="shared" si="288"/>
        <v>238.464</v>
      </c>
      <c r="Q3712" s="25"/>
      <c r="R3712" s="25"/>
      <c r="S3712" s="25"/>
      <c r="T3712" s="109"/>
      <c r="U3712" s="25"/>
      <c r="V3712" s="25"/>
      <c r="W3712" s="25"/>
      <c r="X3712" s="25">
        <v>0</v>
      </c>
      <c r="Y3712" s="25"/>
      <c r="Z3712" s="25">
        <v>0</v>
      </c>
      <c r="AA3712" s="109"/>
      <c r="AB3712" s="25">
        <v>0</v>
      </c>
      <c r="AC3712" s="25">
        <v>0</v>
      </c>
      <c r="AD3712" s="25">
        <v>0</v>
      </c>
      <c r="AE3712" s="25">
        <v>238.464</v>
      </c>
      <c r="AF3712" s="25">
        <v>0</v>
      </c>
      <c r="AG3712" s="25">
        <v>0</v>
      </c>
      <c r="AH3712" s="109"/>
      <c r="AI3712" s="25">
        <v>0</v>
      </c>
      <c r="AJ3712" s="25">
        <v>0</v>
      </c>
      <c r="AK3712" s="123">
        <v>0</v>
      </c>
      <c r="AL3712" s="25">
        <v>0</v>
      </c>
      <c r="AM3712" s="25">
        <v>0</v>
      </c>
      <c r="AN3712" s="25">
        <v>0</v>
      </c>
      <c r="AO3712" s="109"/>
      <c r="AP3712" s="25">
        <v>0</v>
      </c>
      <c r="AQ3712" s="25">
        <v>0</v>
      </c>
      <c r="AR3712" s="25">
        <v>0</v>
      </c>
      <c r="AS3712" s="25">
        <v>0</v>
      </c>
      <c r="AT3712" s="25">
        <v>0</v>
      </c>
      <c r="AU3712" s="25">
        <v>0</v>
      </c>
      <c r="AW3712" t="str">
        <f t="shared" si="289"/>
        <v>Lê Thu Huyền</v>
      </c>
      <c r="AX3712" s="27" t="str">
        <f t="shared" si="290"/>
        <v>Đặng Thị Dung</v>
      </c>
      <c r="AY3712" s="4" t="str">
        <f t="shared" si="291"/>
        <v>VIN+</v>
      </c>
    </row>
    <row r="3713" spans="1:51" outlineLevel="1" x14ac:dyDescent="0.25">
      <c r="A3713" s="4" t="s">
        <v>1104</v>
      </c>
      <c r="B3713" s="4" t="s">
        <v>797</v>
      </c>
      <c r="C3713" s="4" t="s">
        <v>5054</v>
      </c>
      <c r="D3713" s="32" t="s">
        <v>5225</v>
      </c>
      <c r="E3713" s="32" t="s">
        <v>5226</v>
      </c>
      <c r="F3713" s="11" t="s">
        <v>710</v>
      </c>
      <c r="G3713" s="35">
        <v>5301814</v>
      </c>
      <c r="H3713" s="35" t="s">
        <v>4904</v>
      </c>
      <c r="I3713" s="4"/>
      <c r="J3713" s="4"/>
      <c r="K3713" s="4"/>
      <c r="L3713" s="4"/>
      <c r="M3713" s="33"/>
      <c r="N3713" s="38"/>
      <c r="O3713" s="33"/>
      <c r="P3713" s="244">
        <f t="shared" si="288"/>
        <v>0</v>
      </c>
      <c r="Q3713" s="25"/>
      <c r="R3713" s="25"/>
      <c r="S3713" s="25"/>
      <c r="T3713" s="109"/>
      <c r="U3713" s="25"/>
      <c r="V3713" s="25"/>
      <c r="W3713" s="25"/>
      <c r="X3713" s="25">
        <v>0</v>
      </c>
      <c r="Y3713" s="25"/>
      <c r="Z3713" s="25">
        <v>0</v>
      </c>
      <c r="AA3713" s="109"/>
      <c r="AB3713" s="25">
        <v>0</v>
      </c>
      <c r="AC3713" s="25">
        <v>0</v>
      </c>
      <c r="AD3713" s="25">
        <v>0</v>
      </c>
      <c r="AE3713" s="25">
        <v>0</v>
      </c>
      <c r="AF3713" s="25">
        <v>0</v>
      </c>
      <c r="AG3713" s="25">
        <v>0</v>
      </c>
      <c r="AH3713" s="109"/>
      <c r="AI3713" s="25">
        <v>0</v>
      </c>
      <c r="AJ3713" s="25">
        <v>0</v>
      </c>
      <c r="AK3713" s="123">
        <v>0</v>
      </c>
      <c r="AL3713" s="25">
        <v>0</v>
      </c>
      <c r="AM3713" s="25">
        <v>0</v>
      </c>
      <c r="AN3713" s="25">
        <v>0</v>
      </c>
      <c r="AO3713" s="109"/>
      <c r="AP3713" s="25">
        <v>0</v>
      </c>
      <c r="AQ3713" s="25">
        <v>0</v>
      </c>
      <c r="AR3713" s="25">
        <v>0</v>
      </c>
      <c r="AS3713" s="25">
        <v>0</v>
      </c>
      <c r="AT3713" s="25">
        <v>0</v>
      </c>
      <c r="AU3713" s="25">
        <v>0</v>
      </c>
      <c r="AW3713" t="str">
        <f t="shared" si="289"/>
        <v>Lê Thu Huyền</v>
      </c>
      <c r="AX3713" s="27" t="str">
        <f t="shared" si="290"/>
        <v>Đặng Thị Dung</v>
      </c>
      <c r="AY3713" s="4" t="str">
        <f t="shared" si="291"/>
        <v>VIN+</v>
      </c>
    </row>
    <row r="3714" spans="1:51" outlineLevel="1" x14ac:dyDescent="0.25">
      <c r="A3714" s="4" t="s">
        <v>1104</v>
      </c>
      <c r="B3714" s="4" t="s">
        <v>797</v>
      </c>
      <c r="C3714" s="4" t="s">
        <v>5054</v>
      </c>
      <c r="D3714" s="32" t="s">
        <v>5225</v>
      </c>
      <c r="E3714" s="32" t="s">
        <v>5226</v>
      </c>
      <c r="F3714" s="11" t="s">
        <v>710</v>
      </c>
      <c r="G3714" s="35">
        <v>5301762</v>
      </c>
      <c r="H3714" s="35" t="s">
        <v>4905</v>
      </c>
      <c r="I3714" s="4"/>
      <c r="J3714" s="4"/>
      <c r="K3714" s="4"/>
      <c r="L3714" s="4"/>
      <c r="M3714" s="33"/>
      <c r="N3714" s="38"/>
      <c r="O3714" s="33"/>
      <c r="P3714" s="244">
        <f t="shared" si="288"/>
        <v>419.06200000000001</v>
      </c>
      <c r="Q3714" s="25"/>
      <c r="R3714" s="25"/>
      <c r="S3714" s="25"/>
      <c r="T3714" s="109"/>
      <c r="U3714" s="25"/>
      <c r="V3714" s="25"/>
      <c r="W3714" s="25"/>
      <c r="X3714" s="25">
        <v>0</v>
      </c>
      <c r="Y3714" s="25"/>
      <c r="Z3714" s="25">
        <v>0</v>
      </c>
      <c r="AA3714" s="109"/>
      <c r="AB3714" s="25">
        <v>0</v>
      </c>
      <c r="AC3714" s="25">
        <v>0</v>
      </c>
      <c r="AD3714" s="25">
        <v>0</v>
      </c>
      <c r="AE3714" s="25">
        <v>0</v>
      </c>
      <c r="AF3714" s="25">
        <v>0</v>
      </c>
      <c r="AG3714" s="25">
        <v>0</v>
      </c>
      <c r="AH3714" s="109"/>
      <c r="AI3714" s="25">
        <v>0</v>
      </c>
      <c r="AJ3714" s="25">
        <v>0</v>
      </c>
      <c r="AK3714" s="123">
        <v>0</v>
      </c>
      <c r="AL3714" s="25">
        <v>0</v>
      </c>
      <c r="AM3714" s="25">
        <v>0</v>
      </c>
      <c r="AN3714" s="25">
        <v>0</v>
      </c>
      <c r="AO3714" s="109"/>
      <c r="AP3714" s="25">
        <v>0</v>
      </c>
      <c r="AQ3714" s="25">
        <v>0</v>
      </c>
      <c r="AR3714" s="25">
        <v>419.06200000000001</v>
      </c>
      <c r="AS3714" s="25">
        <v>0</v>
      </c>
      <c r="AT3714" s="25">
        <v>0</v>
      </c>
      <c r="AU3714" s="25">
        <v>0</v>
      </c>
      <c r="AW3714" t="str">
        <f t="shared" si="289"/>
        <v>Lê Thu Huyền</v>
      </c>
      <c r="AX3714" s="27" t="str">
        <f t="shared" si="290"/>
        <v>Đặng Thị Dung</v>
      </c>
      <c r="AY3714" s="4" t="str">
        <f t="shared" si="291"/>
        <v>VIN+</v>
      </c>
    </row>
    <row r="3715" spans="1:51" outlineLevel="1" x14ac:dyDescent="0.25">
      <c r="A3715" s="4" t="s">
        <v>1104</v>
      </c>
      <c r="B3715" s="4" t="s">
        <v>797</v>
      </c>
      <c r="C3715" s="4" t="s">
        <v>5054</v>
      </c>
      <c r="D3715" s="32" t="s">
        <v>5225</v>
      </c>
      <c r="E3715" s="32" t="s">
        <v>5226</v>
      </c>
      <c r="F3715" s="11" t="s">
        <v>710</v>
      </c>
      <c r="G3715" s="35">
        <v>5301724</v>
      </c>
      <c r="H3715" s="35" t="s">
        <v>4906</v>
      </c>
      <c r="I3715" s="4"/>
      <c r="J3715" s="4"/>
      <c r="K3715" s="4"/>
      <c r="L3715" s="4"/>
      <c r="M3715" s="33"/>
      <c r="N3715" s="38"/>
      <c r="O3715" s="33"/>
      <c r="P3715" s="244">
        <f t="shared" si="288"/>
        <v>238.464</v>
      </c>
      <c r="Q3715" s="25"/>
      <c r="R3715" s="25"/>
      <c r="S3715" s="25"/>
      <c r="T3715" s="109"/>
      <c r="U3715" s="25"/>
      <c r="V3715" s="25"/>
      <c r="W3715" s="25"/>
      <c r="X3715" s="25">
        <v>0</v>
      </c>
      <c r="Y3715" s="25"/>
      <c r="Z3715" s="25">
        <v>0</v>
      </c>
      <c r="AA3715" s="109"/>
      <c r="AB3715" s="25">
        <v>0</v>
      </c>
      <c r="AC3715" s="25">
        <v>0</v>
      </c>
      <c r="AD3715" s="25">
        <v>0</v>
      </c>
      <c r="AE3715" s="25">
        <v>0</v>
      </c>
      <c r="AF3715" s="25">
        <v>0</v>
      </c>
      <c r="AG3715" s="25">
        <v>0</v>
      </c>
      <c r="AH3715" s="109"/>
      <c r="AI3715" s="25">
        <v>0</v>
      </c>
      <c r="AJ3715" s="25">
        <v>0</v>
      </c>
      <c r="AK3715" s="123">
        <v>0</v>
      </c>
      <c r="AL3715" s="25">
        <v>0</v>
      </c>
      <c r="AM3715" s="25">
        <v>0</v>
      </c>
      <c r="AN3715" s="25">
        <v>0</v>
      </c>
      <c r="AO3715" s="109"/>
      <c r="AP3715" s="25">
        <v>238.464</v>
      </c>
      <c r="AQ3715" s="25">
        <v>0</v>
      </c>
      <c r="AR3715" s="25">
        <v>0</v>
      </c>
      <c r="AS3715" s="25">
        <v>0</v>
      </c>
      <c r="AT3715" s="25">
        <v>0</v>
      </c>
      <c r="AU3715" s="25">
        <v>0</v>
      </c>
      <c r="AW3715" t="str">
        <f t="shared" si="289"/>
        <v>Lê Thu Huyền</v>
      </c>
      <c r="AX3715" s="27" t="str">
        <f t="shared" si="290"/>
        <v>Đặng Thị Dung</v>
      </c>
      <c r="AY3715" s="4" t="str">
        <f t="shared" si="291"/>
        <v>VIN+</v>
      </c>
    </row>
    <row r="3716" spans="1:51" outlineLevel="1" x14ac:dyDescent="0.25">
      <c r="A3716" s="4" t="s">
        <v>1104</v>
      </c>
      <c r="B3716" s="4" t="s">
        <v>797</v>
      </c>
      <c r="C3716" s="4" t="s">
        <v>5054</v>
      </c>
      <c r="D3716" s="32" t="s">
        <v>5225</v>
      </c>
      <c r="E3716" s="32" t="s">
        <v>5226</v>
      </c>
      <c r="F3716" s="11" t="s">
        <v>710</v>
      </c>
      <c r="G3716" s="35">
        <v>5301177</v>
      </c>
      <c r="H3716" s="35" t="s">
        <v>4907</v>
      </c>
      <c r="I3716" s="4"/>
      <c r="J3716" s="4"/>
      <c r="K3716" s="4"/>
      <c r="L3716" s="4"/>
      <c r="M3716" s="33"/>
      <c r="N3716" s="38"/>
      <c r="O3716" s="33"/>
      <c r="P3716" s="244">
        <f t="shared" si="288"/>
        <v>0</v>
      </c>
      <c r="Q3716" s="25"/>
      <c r="R3716" s="25"/>
      <c r="S3716" s="25"/>
      <c r="T3716" s="109"/>
      <c r="U3716" s="25"/>
      <c r="V3716" s="25"/>
      <c r="W3716" s="25"/>
      <c r="X3716" s="25">
        <v>0</v>
      </c>
      <c r="Y3716" s="25"/>
      <c r="Z3716" s="25">
        <v>0</v>
      </c>
      <c r="AA3716" s="109"/>
      <c r="AB3716" s="25">
        <v>0</v>
      </c>
      <c r="AC3716" s="25">
        <v>0</v>
      </c>
      <c r="AD3716" s="25">
        <v>0</v>
      </c>
      <c r="AE3716" s="25">
        <v>0</v>
      </c>
      <c r="AF3716" s="25">
        <v>0</v>
      </c>
      <c r="AG3716" s="25">
        <v>0</v>
      </c>
      <c r="AH3716" s="109"/>
      <c r="AI3716" s="25">
        <v>0</v>
      </c>
      <c r="AJ3716" s="25">
        <v>0</v>
      </c>
      <c r="AK3716" s="123">
        <v>0</v>
      </c>
      <c r="AL3716" s="25">
        <v>0</v>
      </c>
      <c r="AM3716" s="25">
        <v>0</v>
      </c>
      <c r="AN3716" s="25">
        <v>0</v>
      </c>
      <c r="AO3716" s="109"/>
      <c r="AP3716" s="25">
        <v>0</v>
      </c>
      <c r="AQ3716" s="25">
        <v>0</v>
      </c>
      <c r="AR3716" s="25">
        <v>0</v>
      </c>
      <c r="AS3716" s="25">
        <v>0</v>
      </c>
      <c r="AT3716" s="25">
        <v>0</v>
      </c>
      <c r="AU3716" s="25">
        <v>0</v>
      </c>
      <c r="AW3716" t="str">
        <f t="shared" si="289"/>
        <v>Lê Thu Huyền</v>
      </c>
      <c r="AX3716" s="27" t="str">
        <f t="shared" si="290"/>
        <v>Đặng Thị Dung</v>
      </c>
      <c r="AY3716" s="4" t="str">
        <f t="shared" si="291"/>
        <v>VIN+</v>
      </c>
    </row>
    <row r="3717" spans="1:51" x14ac:dyDescent="0.25">
      <c r="A3717" s="4" t="s">
        <v>1104</v>
      </c>
      <c r="B3717" s="4" t="s">
        <v>797</v>
      </c>
      <c r="C3717" s="4" t="s">
        <v>5054</v>
      </c>
      <c r="D3717" s="32" t="s">
        <v>5225</v>
      </c>
      <c r="E3717" s="32" t="s">
        <v>5226</v>
      </c>
      <c r="F3717" s="11" t="s">
        <v>710</v>
      </c>
      <c r="G3717" s="35">
        <v>5301243</v>
      </c>
      <c r="H3717" s="35" t="s">
        <v>4908</v>
      </c>
      <c r="I3717" s="4"/>
      <c r="J3717" s="4"/>
      <c r="K3717" s="4"/>
      <c r="L3717" s="4"/>
      <c r="M3717" s="33"/>
      <c r="N3717" s="38"/>
      <c r="O3717" s="33"/>
      <c r="P3717" s="244">
        <f t="shared" si="288"/>
        <v>0</v>
      </c>
      <c r="Q3717" s="25"/>
      <c r="R3717" s="25"/>
      <c r="S3717" s="25"/>
      <c r="T3717" s="109"/>
      <c r="U3717" s="25"/>
      <c r="V3717" s="25"/>
      <c r="W3717" s="25"/>
      <c r="X3717" s="25">
        <v>0</v>
      </c>
      <c r="Y3717" s="25"/>
      <c r="Z3717" s="25">
        <v>0</v>
      </c>
      <c r="AA3717" s="109"/>
      <c r="AB3717" s="25">
        <v>0</v>
      </c>
      <c r="AC3717" s="25">
        <v>0</v>
      </c>
      <c r="AD3717" s="25">
        <v>0</v>
      </c>
      <c r="AE3717" s="25">
        <v>0</v>
      </c>
      <c r="AF3717" s="25">
        <v>0</v>
      </c>
      <c r="AG3717" s="25">
        <v>0</v>
      </c>
      <c r="AH3717" s="109"/>
      <c r="AI3717" s="25">
        <v>0</v>
      </c>
      <c r="AJ3717" s="25">
        <v>0</v>
      </c>
      <c r="AK3717" s="123">
        <v>0</v>
      </c>
      <c r="AL3717" s="25">
        <v>0</v>
      </c>
      <c r="AM3717" s="25">
        <v>0</v>
      </c>
      <c r="AN3717" s="25">
        <v>0</v>
      </c>
      <c r="AO3717" s="109"/>
      <c r="AP3717" s="25">
        <v>0</v>
      </c>
      <c r="AQ3717" s="25">
        <v>0</v>
      </c>
      <c r="AR3717" s="25">
        <v>0</v>
      </c>
      <c r="AS3717" s="25">
        <v>0</v>
      </c>
      <c r="AT3717" s="25">
        <v>0</v>
      </c>
      <c r="AU3717" s="25">
        <v>0</v>
      </c>
      <c r="AW3717" t="str">
        <f t="shared" si="289"/>
        <v>Lê Thu Huyền</v>
      </c>
      <c r="AX3717" s="27" t="str">
        <f t="shared" si="290"/>
        <v>Đặng Thị Dung</v>
      </c>
      <c r="AY3717" s="4" t="str">
        <f t="shared" si="291"/>
        <v>VIN+</v>
      </c>
    </row>
    <row r="3718" spans="1:51" x14ac:dyDescent="0.25">
      <c r="A3718" s="4" t="s">
        <v>1104</v>
      </c>
      <c r="B3718" s="4" t="s">
        <v>797</v>
      </c>
      <c r="C3718" s="4" t="s">
        <v>5054</v>
      </c>
      <c r="D3718" s="32" t="s">
        <v>5225</v>
      </c>
      <c r="E3718" s="32" t="s">
        <v>5226</v>
      </c>
      <c r="F3718" s="11" t="s">
        <v>710</v>
      </c>
      <c r="G3718" s="35">
        <v>5133576</v>
      </c>
      <c r="H3718" s="35" t="s">
        <v>5091</v>
      </c>
      <c r="I3718" s="4"/>
      <c r="J3718" s="4"/>
      <c r="K3718" s="4"/>
      <c r="L3718" s="4"/>
      <c r="M3718" s="33"/>
      <c r="N3718" s="38"/>
      <c r="O3718" s="33"/>
      <c r="P3718" s="244">
        <f t="shared" si="288"/>
        <v>238.464</v>
      </c>
      <c r="Q3718" s="25"/>
      <c r="R3718" s="25"/>
      <c r="S3718" s="25"/>
      <c r="T3718" s="109"/>
      <c r="U3718" s="25"/>
      <c r="V3718" s="25"/>
      <c r="W3718" s="25"/>
      <c r="X3718" s="25">
        <v>0</v>
      </c>
      <c r="Y3718" s="25"/>
      <c r="Z3718" s="25">
        <v>0</v>
      </c>
      <c r="AA3718" s="109"/>
      <c r="AB3718" s="25">
        <v>0</v>
      </c>
      <c r="AC3718" s="25">
        <v>0</v>
      </c>
      <c r="AD3718" s="25">
        <v>0</v>
      </c>
      <c r="AE3718" s="25">
        <v>238.464</v>
      </c>
      <c r="AF3718" s="25">
        <v>0</v>
      </c>
      <c r="AG3718" s="25">
        <v>0</v>
      </c>
      <c r="AH3718" s="109"/>
      <c r="AI3718" s="25">
        <v>0</v>
      </c>
      <c r="AJ3718" s="25">
        <v>0</v>
      </c>
      <c r="AK3718" s="123">
        <v>0</v>
      </c>
      <c r="AL3718" s="25">
        <v>0</v>
      </c>
      <c r="AM3718" s="25">
        <v>0</v>
      </c>
      <c r="AN3718" s="25">
        <v>0</v>
      </c>
      <c r="AO3718" s="109"/>
      <c r="AP3718" s="25">
        <v>0</v>
      </c>
      <c r="AQ3718" s="25">
        <v>0</v>
      </c>
      <c r="AR3718" s="25">
        <v>0</v>
      </c>
      <c r="AS3718" s="25">
        <v>0</v>
      </c>
      <c r="AT3718" s="25">
        <v>0</v>
      </c>
      <c r="AU3718" s="25">
        <v>0</v>
      </c>
      <c r="AW3718" t="str">
        <f t="shared" si="289"/>
        <v>Lê Thu Huyền</v>
      </c>
      <c r="AX3718" s="27" t="str">
        <f t="shared" si="290"/>
        <v>Đặng Thị Dung</v>
      </c>
      <c r="AY3718" s="4" t="str">
        <f t="shared" si="291"/>
        <v>VIN+</v>
      </c>
    </row>
    <row r="3719" spans="1:51" x14ac:dyDescent="0.25">
      <c r="A3719" s="4" t="s">
        <v>1104</v>
      </c>
      <c r="B3719" s="4" t="s">
        <v>797</v>
      </c>
      <c r="C3719" s="4" t="s">
        <v>5054</v>
      </c>
      <c r="D3719" s="32" t="s">
        <v>5225</v>
      </c>
      <c r="E3719" s="32" t="s">
        <v>5226</v>
      </c>
      <c r="F3719" s="11" t="s">
        <v>710</v>
      </c>
      <c r="G3719" s="35">
        <v>5301935</v>
      </c>
      <c r="H3719" s="35" t="s">
        <v>5242</v>
      </c>
      <c r="I3719" s="4"/>
      <c r="J3719" s="4"/>
      <c r="K3719" s="4"/>
      <c r="L3719" s="4"/>
      <c r="M3719" s="33"/>
      <c r="N3719" s="38"/>
      <c r="O3719" s="33"/>
      <c r="P3719" s="244">
        <f t="shared" si="288"/>
        <v>1385.1130000000001</v>
      </c>
      <c r="Q3719" s="25"/>
      <c r="R3719" s="25"/>
      <c r="S3719" s="25"/>
      <c r="T3719" s="109"/>
      <c r="U3719" s="25"/>
      <c r="V3719" s="25"/>
      <c r="W3719" s="25"/>
      <c r="X3719" s="25"/>
      <c r="Y3719" s="25"/>
      <c r="Z3719" s="25"/>
      <c r="AA3719" s="109"/>
      <c r="AB3719" s="25"/>
      <c r="AC3719" s="25"/>
      <c r="AD3719" s="25"/>
      <c r="AE3719" s="25"/>
      <c r="AF3719" s="25"/>
      <c r="AG3719" s="25">
        <v>1081.616</v>
      </c>
      <c r="AH3719" s="109"/>
      <c r="AI3719" s="25">
        <v>0</v>
      </c>
      <c r="AJ3719" s="25">
        <v>0</v>
      </c>
      <c r="AK3719" s="123">
        <v>0</v>
      </c>
      <c r="AL3719" s="25">
        <v>0</v>
      </c>
      <c r="AM3719" s="25">
        <v>0</v>
      </c>
      <c r="AN3719" s="25">
        <v>0</v>
      </c>
      <c r="AO3719" s="109"/>
      <c r="AP3719" s="25">
        <v>0</v>
      </c>
      <c r="AQ3719" s="25">
        <v>0</v>
      </c>
      <c r="AR3719" s="25">
        <v>0</v>
      </c>
      <c r="AS3719" s="25">
        <v>0</v>
      </c>
      <c r="AT3719" s="25">
        <v>303.49700000000001</v>
      </c>
      <c r="AU3719" s="25">
        <v>0</v>
      </c>
      <c r="AW3719" t="str">
        <f t="shared" si="289"/>
        <v>Lê Thu Huyền</v>
      </c>
      <c r="AX3719" s="27" t="str">
        <f t="shared" si="290"/>
        <v>Đặng Thị Dung</v>
      </c>
      <c r="AY3719" s="4" t="str">
        <f t="shared" si="291"/>
        <v>VIN+</v>
      </c>
    </row>
    <row r="3720" spans="1:51" x14ac:dyDescent="0.25">
      <c r="A3720" s="4" t="s">
        <v>1104</v>
      </c>
      <c r="B3720" s="4" t="s">
        <v>797</v>
      </c>
      <c r="C3720" s="4" t="s">
        <v>5054</v>
      </c>
      <c r="D3720" s="32" t="s">
        <v>5225</v>
      </c>
      <c r="E3720" s="32" t="s">
        <v>5226</v>
      </c>
      <c r="F3720" s="11" t="s">
        <v>710</v>
      </c>
      <c r="G3720" s="35">
        <v>5295153</v>
      </c>
      <c r="H3720" s="35" t="s">
        <v>5363</v>
      </c>
      <c r="I3720" s="4"/>
      <c r="J3720" s="4"/>
      <c r="K3720" s="4"/>
      <c r="L3720" s="4"/>
      <c r="M3720" s="33"/>
      <c r="N3720" s="38"/>
      <c r="O3720" s="33"/>
      <c r="P3720" s="244">
        <f t="shared" si="288"/>
        <v>1137.1759999999999</v>
      </c>
      <c r="Q3720" s="25"/>
      <c r="R3720" s="25"/>
      <c r="S3720" s="25"/>
      <c r="T3720" s="109"/>
      <c r="U3720" s="25"/>
      <c r="V3720" s="25"/>
      <c r="W3720" s="25"/>
      <c r="X3720" s="25"/>
      <c r="Y3720" s="25"/>
      <c r="Z3720" s="25"/>
      <c r="AA3720" s="109"/>
      <c r="AB3720" s="25"/>
      <c r="AC3720" s="25"/>
      <c r="AD3720" s="25"/>
      <c r="AE3720" s="25"/>
      <c r="AF3720" s="25"/>
      <c r="AG3720" s="25">
        <v>0</v>
      </c>
      <c r="AH3720" s="109"/>
      <c r="AI3720" s="25">
        <v>0</v>
      </c>
      <c r="AJ3720" s="25">
        <v>0</v>
      </c>
      <c r="AK3720" s="123">
        <v>0</v>
      </c>
      <c r="AL3720" s="25">
        <v>597.52099999999996</v>
      </c>
      <c r="AM3720" s="25">
        <v>0</v>
      </c>
      <c r="AN3720" s="25">
        <v>0</v>
      </c>
      <c r="AO3720" s="109"/>
      <c r="AP3720" s="25">
        <v>0</v>
      </c>
      <c r="AQ3720" s="25">
        <v>0</v>
      </c>
      <c r="AR3720" s="25">
        <v>0</v>
      </c>
      <c r="AS3720" s="25">
        <v>0</v>
      </c>
      <c r="AT3720" s="25">
        <v>539.65499999999997</v>
      </c>
      <c r="AU3720" s="25">
        <v>0</v>
      </c>
      <c r="AW3720" t="str">
        <f t="shared" si="289"/>
        <v>Lê Thu Huyền</v>
      </c>
      <c r="AX3720" s="27" t="str">
        <f t="shared" si="290"/>
        <v>Đặng Thị Dung</v>
      </c>
      <c r="AY3720" s="4" t="str">
        <f t="shared" si="291"/>
        <v>VIN+</v>
      </c>
    </row>
    <row r="3721" spans="1:51" x14ac:dyDescent="0.25">
      <c r="A3721" s="4" t="s">
        <v>1104</v>
      </c>
      <c r="B3721" s="4" t="s">
        <v>797</v>
      </c>
      <c r="C3721" s="4" t="s">
        <v>5054</v>
      </c>
      <c r="D3721" s="32" t="s">
        <v>5225</v>
      </c>
      <c r="E3721" s="32" t="s">
        <v>5226</v>
      </c>
      <c r="F3721" s="11" t="s">
        <v>710</v>
      </c>
      <c r="G3721" s="35">
        <v>5335510</v>
      </c>
      <c r="H3721" s="35" t="s">
        <v>5479</v>
      </c>
      <c r="I3721" s="4"/>
      <c r="J3721" s="4"/>
      <c r="K3721" s="4"/>
      <c r="L3721" s="4"/>
      <c r="M3721" s="33"/>
      <c r="N3721" s="38"/>
      <c r="O3721" s="33"/>
      <c r="P3721" s="244">
        <f t="shared" si="288"/>
        <v>238.464</v>
      </c>
      <c r="Q3721" s="25"/>
      <c r="R3721" s="25"/>
      <c r="S3721" s="25"/>
      <c r="T3721" s="109"/>
      <c r="U3721" s="25"/>
      <c r="V3721" s="25"/>
      <c r="W3721" s="25"/>
      <c r="X3721" s="25"/>
      <c r="Y3721" s="25"/>
      <c r="Z3721" s="25"/>
      <c r="AA3721" s="109"/>
      <c r="AB3721" s="25"/>
      <c r="AC3721" s="25"/>
      <c r="AD3721" s="25"/>
      <c r="AE3721" s="25"/>
      <c r="AF3721" s="25"/>
      <c r="AG3721" s="25"/>
      <c r="AH3721" s="109"/>
      <c r="AI3721" s="25"/>
      <c r="AJ3721" s="25"/>
      <c r="AK3721" s="123"/>
      <c r="AL3721" s="25"/>
      <c r="AM3721" s="25"/>
      <c r="AN3721" s="25"/>
      <c r="AO3721" s="109"/>
      <c r="AP3721" s="25">
        <v>238.464</v>
      </c>
      <c r="AQ3721" s="25">
        <v>0</v>
      </c>
      <c r="AR3721" s="25">
        <v>0</v>
      </c>
      <c r="AS3721" s="25">
        <v>0</v>
      </c>
      <c r="AT3721" s="25">
        <v>0</v>
      </c>
      <c r="AU3721" s="25">
        <v>0</v>
      </c>
      <c r="AW3721" t="str">
        <f t="shared" si="289"/>
        <v>Lê Thu Huyền</v>
      </c>
      <c r="AX3721" s="27" t="str">
        <f t="shared" si="290"/>
        <v>Đặng Thị Dung</v>
      </c>
      <c r="AY3721" s="4"/>
    </row>
    <row r="3722" spans="1:51" x14ac:dyDescent="0.25">
      <c r="A3722" s="4" t="s">
        <v>1104</v>
      </c>
      <c r="B3722" s="4" t="s">
        <v>797</v>
      </c>
      <c r="C3722" s="4" t="s">
        <v>5054</v>
      </c>
      <c r="D3722" s="32" t="s">
        <v>5225</v>
      </c>
      <c r="E3722" s="32" t="s">
        <v>5226</v>
      </c>
      <c r="F3722" s="11" t="s">
        <v>710</v>
      </c>
      <c r="G3722" s="35">
        <v>5296965</v>
      </c>
      <c r="H3722" s="35" t="s">
        <v>5480</v>
      </c>
      <c r="I3722" s="4"/>
      <c r="J3722" s="4"/>
      <c r="K3722" s="4"/>
      <c r="L3722" s="4"/>
      <c r="M3722" s="33"/>
      <c r="N3722" s="38"/>
      <c r="O3722" s="33"/>
      <c r="P3722" s="244">
        <f t="shared" ref="P3722:P3785" si="292">SUM(Q3722:AU3722)</f>
        <v>419.06200000000001</v>
      </c>
      <c r="Q3722" s="25"/>
      <c r="R3722" s="25"/>
      <c r="S3722" s="25"/>
      <c r="T3722" s="109"/>
      <c r="U3722" s="25"/>
      <c r="V3722" s="25"/>
      <c r="W3722" s="25"/>
      <c r="X3722" s="25"/>
      <c r="Y3722" s="25"/>
      <c r="Z3722" s="25"/>
      <c r="AA3722" s="109"/>
      <c r="AB3722" s="25"/>
      <c r="AC3722" s="25"/>
      <c r="AD3722" s="25"/>
      <c r="AE3722" s="25"/>
      <c r="AF3722" s="25"/>
      <c r="AG3722" s="25"/>
      <c r="AH3722" s="109"/>
      <c r="AI3722" s="25"/>
      <c r="AJ3722" s="25"/>
      <c r="AK3722" s="123"/>
      <c r="AL3722" s="25"/>
      <c r="AM3722" s="25"/>
      <c r="AN3722" s="25"/>
      <c r="AO3722" s="109"/>
      <c r="AP3722" s="25">
        <v>419.06200000000001</v>
      </c>
      <c r="AQ3722" s="25">
        <v>0</v>
      </c>
      <c r="AR3722" s="25">
        <v>0</v>
      </c>
      <c r="AS3722" s="25">
        <v>0</v>
      </c>
      <c r="AT3722" s="25">
        <v>0</v>
      </c>
      <c r="AU3722" s="25">
        <v>0</v>
      </c>
      <c r="AW3722" t="str">
        <f t="shared" ref="AW3722:AW3785" si="293">+C3722</f>
        <v>Lê Thu Huyền</v>
      </c>
      <c r="AX3722" s="27" t="str">
        <f t="shared" ref="AX3722:AX3785" si="294">+E3722</f>
        <v>Đặng Thị Dung</v>
      </c>
      <c r="AY3722" s="4"/>
    </row>
    <row r="3723" spans="1:51" x14ac:dyDescent="0.25">
      <c r="A3723" s="4" t="s">
        <v>1104</v>
      </c>
      <c r="B3723" s="4" t="s">
        <v>797</v>
      </c>
      <c r="C3723" s="4" t="s">
        <v>5054</v>
      </c>
      <c r="D3723" s="32" t="s">
        <v>5225</v>
      </c>
      <c r="E3723" s="32" t="s">
        <v>5226</v>
      </c>
      <c r="F3723" s="11" t="s">
        <v>710</v>
      </c>
      <c r="G3723" s="35">
        <v>5333903</v>
      </c>
      <c r="H3723" s="35" t="s">
        <v>5481</v>
      </c>
      <c r="I3723" s="4"/>
      <c r="J3723" s="4"/>
      <c r="K3723" s="4"/>
      <c r="L3723" s="4"/>
      <c r="M3723" s="33"/>
      <c r="N3723" s="38"/>
      <c r="O3723" s="33"/>
      <c r="P3723" s="244">
        <f t="shared" si="292"/>
        <v>180.59800000000001</v>
      </c>
      <c r="Q3723" s="25"/>
      <c r="R3723" s="25"/>
      <c r="S3723" s="25"/>
      <c r="T3723" s="109"/>
      <c r="U3723" s="25"/>
      <c r="V3723" s="25"/>
      <c r="W3723" s="25"/>
      <c r="X3723" s="25"/>
      <c r="Y3723" s="25"/>
      <c r="Z3723" s="25"/>
      <c r="AA3723" s="109"/>
      <c r="AB3723" s="25"/>
      <c r="AC3723" s="25"/>
      <c r="AD3723" s="25"/>
      <c r="AE3723" s="25"/>
      <c r="AF3723" s="25"/>
      <c r="AG3723" s="25"/>
      <c r="AH3723" s="109"/>
      <c r="AI3723" s="25"/>
      <c r="AJ3723" s="25"/>
      <c r="AK3723" s="123"/>
      <c r="AL3723" s="25"/>
      <c r="AM3723" s="25"/>
      <c r="AN3723" s="25"/>
      <c r="AO3723" s="109"/>
      <c r="AP3723" s="25">
        <v>180.59800000000001</v>
      </c>
      <c r="AQ3723" s="25">
        <v>0</v>
      </c>
      <c r="AR3723" s="25">
        <v>0</v>
      </c>
      <c r="AS3723" s="25">
        <v>0</v>
      </c>
      <c r="AT3723" s="25">
        <v>0</v>
      </c>
      <c r="AU3723" s="25">
        <v>0</v>
      </c>
      <c r="AW3723" t="str">
        <f t="shared" si="293"/>
        <v>Lê Thu Huyền</v>
      </c>
      <c r="AX3723" s="27" t="str">
        <f t="shared" si="294"/>
        <v>Đặng Thị Dung</v>
      </c>
      <c r="AY3723" s="4"/>
    </row>
    <row r="3724" spans="1:51" x14ac:dyDescent="0.25">
      <c r="A3724" s="4" t="s">
        <v>1104</v>
      </c>
      <c r="B3724" s="4" t="s">
        <v>797</v>
      </c>
      <c r="C3724" s="4" t="s">
        <v>5054</v>
      </c>
      <c r="D3724" s="32" t="s">
        <v>5225</v>
      </c>
      <c r="E3724" s="32" t="s">
        <v>5226</v>
      </c>
      <c r="F3724" s="11" t="s">
        <v>710</v>
      </c>
      <c r="G3724" s="35">
        <v>5296806</v>
      </c>
      <c r="H3724" s="35" t="s">
        <v>5482</v>
      </c>
      <c r="I3724" s="4"/>
      <c r="J3724" s="4"/>
      <c r="K3724" s="4"/>
      <c r="L3724" s="4"/>
      <c r="M3724" s="33"/>
      <c r="N3724" s="38"/>
      <c r="O3724" s="33"/>
      <c r="P3724" s="244">
        <f t="shared" si="292"/>
        <v>779.1880000000001</v>
      </c>
      <c r="Q3724" s="25"/>
      <c r="R3724" s="25"/>
      <c r="S3724" s="25"/>
      <c r="T3724" s="109"/>
      <c r="U3724" s="25"/>
      <c r="V3724" s="25"/>
      <c r="W3724" s="25"/>
      <c r="X3724" s="25"/>
      <c r="Y3724" s="25"/>
      <c r="Z3724" s="25"/>
      <c r="AA3724" s="109"/>
      <c r="AB3724" s="25"/>
      <c r="AC3724" s="25"/>
      <c r="AD3724" s="25"/>
      <c r="AE3724" s="25"/>
      <c r="AF3724" s="25"/>
      <c r="AG3724" s="25"/>
      <c r="AH3724" s="109"/>
      <c r="AI3724" s="25"/>
      <c r="AJ3724" s="25"/>
      <c r="AK3724" s="123"/>
      <c r="AL3724" s="25"/>
      <c r="AM3724" s="25"/>
      <c r="AN3724" s="25"/>
      <c r="AO3724" s="109"/>
      <c r="AP3724" s="25">
        <v>180.59800000000001</v>
      </c>
      <c r="AQ3724" s="25">
        <v>0</v>
      </c>
      <c r="AR3724" s="25">
        <v>598.59</v>
      </c>
      <c r="AS3724" s="25">
        <v>0</v>
      </c>
      <c r="AT3724" s="25">
        <v>0</v>
      </c>
      <c r="AU3724" s="25">
        <v>0</v>
      </c>
      <c r="AW3724" t="str">
        <f t="shared" si="293"/>
        <v>Lê Thu Huyền</v>
      </c>
      <c r="AX3724" s="27" t="str">
        <f t="shared" si="294"/>
        <v>Đặng Thị Dung</v>
      </c>
      <c r="AY3724" s="4"/>
    </row>
    <row r="3725" spans="1:51" x14ac:dyDescent="0.25">
      <c r="A3725" s="4" t="s">
        <v>1104</v>
      </c>
      <c r="B3725" s="4" t="s">
        <v>797</v>
      </c>
      <c r="C3725" s="4" t="s">
        <v>5054</v>
      </c>
      <c r="D3725" s="32" t="s">
        <v>5225</v>
      </c>
      <c r="E3725" s="32" t="s">
        <v>5226</v>
      </c>
      <c r="F3725" s="11" t="s">
        <v>710</v>
      </c>
      <c r="G3725" s="35">
        <v>5302048</v>
      </c>
      <c r="H3725" s="35" t="s">
        <v>5493</v>
      </c>
      <c r="I3725" s="4"/>
      <c r="J3725" s="4"/>
      <c r="K3725" s="4"/>
      <c r="L3725" s="4"/>
      <c r="M3725" s="33"/>
      <c r="N3725" s="38"/>
      <c r="O3725" s="33"/>
      <c r="P3725" s="244">
        <f t="shared" si="292"/>
        <v>484.09500000000003</v>
      </c>
      <c r="Q3725" s="25"/>
      <c r="R3725" s="25"/>
      <c r="S3725" s="25"/>
      <c r="T3725" s="109"/>
      <c r="U3725" s="25"/>
      <c r="V3725" s="25"/>
      <c r="W3725" s="25"/>
      <c r="X3725" s="25"/>
      <c r="Y3725" s="25"/>
      <c r="Z3725" s="25"/>
      <c r="AA3725" s="109"/>
      <c r="AB3725" s="25"/>
      <c r="AC3725" s="25"/>
      <c r="AD3725" s="25"/>
      <c r="AE3725" s="25"/>
      <c r="AF3725" s="25"/>
      <c r="AG3725" s="25"/>
      <c r="AH3725" s="109"/>
      <c r="AI3725" s="25"/>
      <c r="AJ3725" s="25"/>
      <c r="AK3725" s="123"/>
      <c r="AL3725" s="25"/>
      <c r="AM3725" s="25"/>
      <c r="AN3725" s="25"/>
      <c r="AO3725" s="109"/>
      <c r="AP3725" s="25">
        <v>0</v>
      </c>
      <c r="AQ3725" s="25">
        <v>0</v>
      </c>
      <c r="AR3725" s="25">
        <v>484.09500000000003</v>
      </c>
      <c r="AS3725" s="25">
        <v>0</v>
      </c>
      <c r="AT3725" s="25">
        <v>0</v>
      </c>
      <c r="AU3725" s="25">
        <v>0</v>
      </c>
      <c r="AW3725" t="str">
        <f t="shared" si="293"/>
        <v>Lê Thu Huyền</v>
      </c>
      <c r="AX3725" s="27" t="str">
        <f t="shared" si="294"/>
        <v>Đặng Thị Dung</v>
      </c>
      <c r="AY3725" s="4"/>
    </row>
    <row r="3726" spans="1:51" x14ac:dyDescent="0.25">
      <c r="A3726" s="4" t="s">
        <v>1104</v>
      </c>
      <c r="B3726" s="4" t="s">
        <v>797</v>
      </c>
      <c r="C3726" s="4" t="s">
        <v>5054</v>
      </c>
      <c r="D3726" s="32" t="s">
        <v>5225</v>
      </c>
      <c r="E3726" s="32" t="s">
        <v>5226</v>
      </c>
      <c r="F3726" s="11" t="s">
        <v>710</v>
      </c>
      <c r="G3726" s="35">
        <v>5301340</v>
      </c>
      <c r="H3726" s="35" t="s">
        <v>5496</v>
      </c>
      <c r="I3726" s="4"/>
      <c r="J3726" s="4"/>
      <c r="K3726" s="4"/>
      <c r="L3726" s="4"/>
      <c r="M3726" s="33"/>
      <c r="N3726" s="38"/>
      <c r="O3726" s="33"/>
      <c r="P3726" s="244">
        <f t="shared" si="292"/>
        <v>0</v>
      </c>
      <c r="Q3726" s="25"/>
      <c r="R3726" s="25"/>
      <c r="S3726" s="25"/>
      <c r="T3726" s="109"/>
      <c r="U3726" s="25"/>
      <c r="V3726" s="25"/>
      <c r="W3726" s="25"/>
      <c r="X3726" s="25"/>
      <c r="Y3726" s="25"/>
      <c r="Z3726" s="25"/>
      <c r="AA3726" s="109"/>
      <c r="AB3726" s="25"/>
      <c r="AC3726" s="25"/>
      <c r="AD3726" s="25"/>
      <c r="AE3726" s="25"/>
      <c r="AF3726" s="25"/>
      <c r="AG3726" s="25"/>
      <c r="AH3726" s="109"/>
      <c r="AI3726" s="25"/>
      <c r="AJ3726" s="25"/>
      <c r="AK3726" s="123"/>
      <c r="AL3726" s="25"/>
      <c r="AM3726" s="25"/>
      <c r="AN3726" s="25"/>
      <c r="AO3726" s="109"/>
      <c r="AP3726" s="25">
        <v>0</v>
      </c>
      <c r="AQ3726" s="25">
        <v>0</v>
      </c>
      <c r="AR3726" s="25">
        <v>0</v>
      </c>
      <c r="AS3726" s="25">
        <v>0</v>
      </c>
      <c r="AT3726" s="25">
        <v>0</v>
      </c>
      <c r="AU3726" s="25">
        <v>0</v>
      </c>
      <c r="AW3726" t="str">
        <f t="shared" si="293"/>
        <v>Lê Thu Huyền</v>
      </c>
      <c r="AX3726" s="27" t="str">
        <f t="shared" si="294"/>
        <v>Đặng Thị Dung</v>
      </c>
      <c r="AY3726" s="4"/>
    </row>
    <row r="3727" spans="1:51" x14ac:dyDescent="0.25">
      <c r="A3727" s="4" t="s">
        <v>1104</v>
      </c>
      <c r="B3727" s="4" t="s">
        <v>797</v>
      </c>
      <c r="C3727" s="4" t="s">
        <v>5054</v>
      </c>
      <c r="D3727" s="32" t="s">
        <v>5225</v>
      </c>
      <c r="E3727" s="32" t="s">
        <v>5226</v>
      </c>
      <c r="F3727" s="11" t="s">
        <v>710</v>
      </c>
      <c r="G3727" s="35">
        <v>5132252</v>
      </c>
      <c r="H3727" s="35" t="s">
        <v>5510</v>
      </c>
      <c r="I3727" s="4"/>
      <c r="J3727" s="4"/>
      <c r="K3727" s="4"/>
      <c r="L3727" s="4"/>
      <c r="M3727" s="33"/>
      <c r="N3727" s="38"/>
      <c r="O3727" s="33"/>
      <c r="P3727" s="244">
        <f t="shared" si="292"/>
        <v>359.05700000000002</v>
      </c>
      <c r="Q3727" s="25"/>
      <c r="R3727" s="25"/>
      <c r="S3727" s="25"/>
      <c r="T3727" s="109"/>
      <c r="U3727" s="25"/>
      <c r="V3727" s="25"/>
      <c r="W3727" s="25"/>
      <c r="X3727" s="25"/>
      <c r="Y3727" s="25"/>
      <c r="Z3727" s="25"/>
      <c r="AA3727" s="109"/>
      <c r="AB3727" s="25"/>
      <c r="AC3727" s="25"/>
      <c r="AD3727" s="25"/>
      <c r="AE3727" s="25"/>
      <c r="AF3727" s="25"/>
      <c r="AG3727" s="25"/>
      <c r="AH3727" s="109"/>
      <c r="AI3727" s="25"/>
      <c r="AJ3727" s="25"/>
      <c r="AK3727" s="123"/>
      <c r="AL3727" s="25"/>
      <c r="AM3727" s="25"/>
      <c r="AN3727" s="25"/>
      <c r="AO3727" s="109"/>
      <c r="AP3727" s="25">
        <v>0</v>
      </c>
      <c r="AQ3727" s="25">
        <v>0</v>
      </c>
      <c r="AR3727" s="25">
        <v>0</v>
      </c>
      <c r="AS3727" s="25">
        <v>359.05700000000002</v>
      </c>
      <c r="AT3727" s="25">
        <v>0</v>
      </c>
      <c r="AU3727" s="25">
        <v>0</v>
      </c>
      <c r="AW3727" t="str">
        <f t="shared" si="293"/>
        <v>Lê Thu Huyền</v>
      </c>
      <c r="AX3727" s="27" t="str">
        <f t="shared" si="294"/>
        <v>Đặng Thị Dung</v>
      </c>
      <c r="AY3727" s="4"/>
    </row>
    <row r="3728" spans="1:51" x14ac:dyDescent="0.25">
      <c r="A3728" s="4"/>
      <c r="B3728" s="4"/>
      <c r="C3728" s="4"/>
      <c r="D3728" s="32"/>
      <c r="E3728" s="32"/>
      <c r="F3728" s="11"/>
      <c r="G3728" s="35"/>
      <c r="H3728" s="35"/>
      <c r="I3728" s="4"/>
      <c r="J3728" s="4"/>
      <c r="K3728" s="4"/>
      <c r="L3728" s="4"/>
      <c r="M3728" s="33"/>
      <c r="N3728" s="38"/>
      <c r="O3728" s="33"/>
      <c r="P3728" s="244">
        <f t="shared" si="292"/>
        <v>0</v>
      </c>
      <c r="Q3728" s="25"/>
      <c r="R3728" s="25"/>
      <c r="S3728" s="25"/>
      <c r="T3728" s="109"/>
      <c r="U3728" s="25"/>
      <c r="V3728" s="25"/>
      <c r="W3728" s="25"/>
      <c r="X3728" s="25"/>
      <c r="Y3728" s="25"/>
      <c r="Z3728" s="25"/>
      <c r="AA3728" s="109"/>
      <c r="AB3728" s="25"/>
      <c r="AC3728" s="25"/>
      <c r="AD3728" s="25"/>
      <c r="AE3728" s="25"/>
      <c r="AF3728" s="25"/>
      <c r="AG3728" s="25"/>
      <c r="AH3728" s="109"/>
      <c r="AI3728" s="25"/>
      <c r="AJ3728" s="25"/>
      <c r="AK3728" s="123"/>
      <c r="AL3728" s="25"/>
      <c r="AM3728" s="25"/>
      <c r="AN3728" s="25"/>
      <c r="AO3728" s="109"/>
      <c r="AP3728" s="25">
        <v>0</v>
      </c>
      <c r="AQ3728" s="25">
        <v>0</v>
      </c>
      <c r="AR3728" s="25">
        <v>0</v>
      </c>
      <c r="AS3728" s="25">
        <v>0</v>
      </c>
      <c r="AT3728" s="25">
        <v>0</v>
      </c>
      <c r="AU3728" s="25">
        <v>0</v>
      </c>
      <c r="AW3728">
        <f t="shared" si="293"/>
        <v>0</v>
      </c>
      <c r="AX3728" s="27">
        <f t="shared" si="294"/>
        <v>0</v>
      </c>
      <c r="AY3728" s="4"/>
    </row>
    <row r="3729" spans="1:51" x14ac:dyDescent="0.25">
      <c r="A3729" s="4"/>
      <c r="B3729" s="4"/>
      <c r="C3729" s="4"/>
      <c r="D3729" s="32"/>
      <c r="E3729" s="32"/>
      <c r="F3729" s="11"/>
      <c r="G3729" s="35"/>
      <c r="H3729" s="35"/>
      <c r="I3729" s="4"/>
      <c r="J3729" s="4"/>
      <c r="K3729" s="4"/>
      <c r="L3729" s="4"/>
      <c r="M3729" s="33"/>
      <c r="N3729" s="38"/>
      <c r="O3729" s="33"/>
      <c r="P3729" s="244">
        <f t="shared" si="292"/>
        <v>0</v>
      </c>
      <c r="Q3729" s="25"/>
      <c r="R3729" s="25"/>
      <c r="S3729" s="25"/>
      <c r="T3729" s="109"/>
      <c r="U3729" s="25"/>
      <c r="V3729" s="25"/>
      <c r="W3729" s="25"/>
      <c r="X3729" s="25"/>
      <c r="Y3729" s="25"/>
      <c r="Z3729" s="25"/>
      <c r="AA3729" s="109"/>
      <c r="AB3729" s="25"/>
      <c r="AC3729" s="25"/>
      <c r="AD3729" s="25"/>
      <c r="AE3729" s="25"/>
      <c r="AF3729" s="25"/>
      <c r="AG3729" s="25"/>
      <c r="AH3729" s="109"/>
      <c r="AI3729" s="25"/>
      <c r="AJ3729" s="25"/>
      <c r="AK3729" s="123"/>
      <c r="AL3729" s="25"/>
      <c r="AM3729" s="25"/>
      <c r="AN3729" s="25"/>
      <c r="AO3729" s="109"/>
      <c r="AP3729" s="25">
        <v>0</v>
      </c>
      <c r="AQ3729" s="25">
        <v>0</v>
      </c>
      <c r="AR3729" s="25">
        <v>0</v>
      </c>
      <c r="AS3729" s="25">
        <v>0</v>
      </c>
      <c r="AT3729" s="25">
        <v>0</v>
      </c>
      <c r="AU3729" s="25">
        <v>0</v>
      </c>
      <c r="AW3729">
        <f t="shared" si="293"/>
        <v>0</v>
      </c>
      <c r="AX3729" s="27">
        <f t="shared" si="294"/>
        <v>0</v>
      </c>
      <c r="AY3729" s="4"/>
    </row>
    <row r="3730" spans="1:51" x14ac:dyDescent="0.25">
      <c r="A3730" s="4"/>
      <c r="B3730" s="4"/>
      <c r="C3730" s="4"/>
      <c r="D3730" s="32"/>
      <c r="E3730" s="32"/>
      <c r="F3730" s="11"/>
      <c r="G3730" s="35"/>
      <c r="H3730" s="35"/>
      <c r="I3730" s="4"/>
      <c r="J3730" s="4"/>
      <c r="K3730" s="4"/>
      <c r="L3730" s="4"/>
      <c r="M3730" s="33"/>
      <c r="N3730" s="38"/>
      <c r="O3730" s="33"/>
      <c r="P3730" s="244">
        <f t="shared" si="292"/>
        <v>0</v>
      </c>
      <c r="Q3730" s="25"/>
      <c r="R3730" s="25"/>
      <c r="S3730" s="25"/>
      <c r="T3730" s="109"/>
      <c r="U3730" s="25"/>
      <c r="V3730" s="25"/>
      <c r="W3730" s="25"/>
      <c r="X3730" s="25"/>
      <c r="Y3730" s="25"/>
      <c r="Z3730" s="25"/>
      <c r="AA3730" s="109"/>
      <c r="AB3730" s="25"/>
      <c r="AC3730" s="25"/>
      <c r="AD3730" s="25"/>
      <c r="AE3730" s="25"/>
      <c r="AF3730" s="25"/>
      <c r="AG3730" s="25"/>
      <c r="AH3730" s="109"/>
      <c r="AI3730" s="25"/>
      <c r="AJ3730" s="25"/>
      <c r="AK3730" s="123"/>
      <c r="AL3730" s="25"/>
      <c r="AM3730" s="25"/>
      <c r="AN3730" s="25"/>
      <c r="AO3730" s="109"/>
      <c r="AP3730" s="25">
        <v>0</v>
      </c>
      <c r="AQ3730" s="25">
        <v>0</v>
      </c>
      <c r="AR3730" s="25">
        <v>0</v>
      </c>
      <c r="AS3730" s="25">
        <v>0</v>
      </c>
      <c r="AT3730" s="25">
        <v>0</v>
      </c>
      <c r="AU3730" s="25">
        <v>0</v>
      </c>
      <c r="AW3730">
        <f t="shared" si="293"/>
        <v>0</v>
      </c>
      <c r="AX3730" s="27">
        <f t="shared" si="294"/>
        <v>0</v>
      </c>
      <c r="AY3730" s="4"/>
    </row>
    <row r="3731" spans="1:51" x14ac:dyDescent="0.25">
      <c r="A3731" s="4"/>
      <c r="B3731" s="4"/>
      <c r="C3731" s="4"/>
      <c r="D3731" s="32"/>
      <c r="E3731" s="32"/>
      <c r="F3731" s="11"/>
      <c r="G3731" s="35"/>
      <c r="H3731" s="35"/>
      <c r="I3731" s="4"/>
      <c r="J3731" s="4"/>
      <c r="K3731" s="4"/>
      <c r="L3731" s="4"/>
      <c r="M3731" s="33"/>
      <c r="N3731" s="38"/>
      <c r="O3731" s="33"/>
      <c r="P3731" s="244">
        <f t="shared" si="292"/>
        <v>0</v>
      </c>
      <c r="Q3731" s="25"/>
      <c r="R3731" s="25"/>
      <c r="S3731" s="25"/>
      <c r="T3731" s="109"/>
      <c r="U3731" s="25"/>
      <c r="V3731" s="25"/>
      <c r="W3731" s="25"/>
      <c r="X3731" s="25"/>
      <c r="Y3731" s="25"/>
      <c r="Z3731" s="25"/>
      <c r="AA3731" s="109"/>
      <c r="AB3731" s="25"/>
      <c r="AC3731" s="25"/>
      <c r="AD3731" s="25"/>
      <c r="AE3731" s="25"/>
      <c r="AF3731" s="25"/>
      <c r="AG3731" s="25"/>
      <c r="AH3731" s="109"/>
      <c r="AI3731" s="25"/>
      <c r="AJ3731" s="25"/>
      <c r="AK3731" s="123"/>
      <c r="AL3731" s="25"/>
      <c r="AM3731" s="25"/>
      <c r="AN3731" s="25"/>
      <c r="AO3731" s="109"/>
      <c r="AP3731" s="25">
        <v>0</v>
      </c>
      <c r="AQ3731" s="25">
        <v>0</v>
      </c>
      <c r="AR3731" s="25">
        <v>0</v>
      </c>
      <c r="AS3731" s="25">
        <v>0</v>
      </c>
      <c r="AT3731" s="25">
        <v>0</v>
      </c>
      <c r="AU3731" s="25">
        <v>0</v>
      </c>
      <c r="AW3731">
        <f t="shared" si="293"/>
        <v>0</v>
      </c>
      <c r="AX3731" s="27">
        <f t="shared" si="294"/>
        <v>0</v>
      </c>
      <c r="AY3731" s="4"/>
    </row>
    <row r="3732" spans="1:51" x14ac:dyDescent="0.25">
      <c r="A3732" s="4"/>
      <c r="B3732" s="4"/>
      <c r="C3732" s="4"/>
      <c r="D3732" s="32"/>
      <c r="E3732" s="32"/>
      <c r="F3732" s="11"/>
      <c r="G3732" s="35"/>
      <c r="H3732" s="35"/>
      <c r="I3732" s="4"/>
      <c r="J3732" s="4"/>
      <c r="K3732" s="4"/>
      <c r="L3732" s="4"/>
      <c r="M3732" s="33"/>
      <c r="N3732" s="38"/>
      <c r="O3732" s="33"/>
      <c r="P3732" s="244">
        <f t="shared" si="292"/>
        <v>0</v>
      </c>
      <c r="Q3732" s="25"/>
      <c r="R3732" s="25"/>
      <c r="S3732" s="25"/>
      <c r="T3732" s="109"/>
      <c r="U3732" s="25"/>
      <c r="V3732" s="25"/>
      <c r="W3732" s="25"/>
      <c r="X3732" s="25"/>
      <c r="Y3732" s="25"/>
      <c r="Z3732" s="25"/>
      <c r="AA3732" s="109"/>
      <c r="AB3732" s="25"/>
      <c r="AC3732" s="25"/>
      <c r="AD3732" s="25"/>
      <c r="AE3732" s="25"/>
      <c r="AF3732" s="25"/>
      <c r="AG3732" s="25">
        <v>0</v>
      </c>
      <c r="AH3732" s="109"/>
      <c r="AI3732" s="25">
        <v>0</v>
      </c>
      <c r="AJ3732" s="25">
        <v>0</v>
      </c>
      <c r="AK3732" s="123">
        <v>0</v>
      </c>
      <c r="AL3732" s="25">
        <v>0</v>
      </c>
      <c r="AM3732" s="25">
        <v>0</v>
      </c>
      <c r="AN3732" s="25">
        <v>0</v>
      </c>
      <c r="AO3732" s="109"/>
      <c r="AP3732" s="25">
        <v>0</v>
      </c>
      <c r="AQ3732" s="25">
        <v>0</v>
      </c>
      <c r="AR3732" s="25">
        <v>0</v>
      </c>
      <c r="AS3732" s="25">
        <v>0</v>
      </c>
      <c r="AT3732" s="25">
        <v>0</v>
      </c>
      <c r="AU3732" s="25">
        <v>0</v>
      </c>
      <c r="AW3732">
        <f t="shared" si="293"/>
        <v>0</v>
      </c>
      <c r="AX3732" s="27">
        <f t="shared" si="294"/>
        <v>0</v>
      </c>
      <c r="AY3732" s="4">
        <f t="shared" si="291"/>
        <v>0</v>
      </c>
    </row>
    <row r="3733" spans="1:51" x14ac:dyDescent="0.25">
      <c r="A3733" s="4"/>
      <c r="B3733" s="4"/>
      <c r="C3733" s="4"/>
      <c r="D3733" s="32"/>
      <c r="E3733" s="32"/>
      <c r="F3733" s="11"/>
      <c r="G3733" s="35"/>
      <c r="H3733" s="35"/>
      <c r="I3733" s="4"/>
      <c r="J3733" s="4"/>
      <c r="K3733" s="4"/>
      <c r="L3733" s="4"/>
      <c r="M3733" s="33"/>
      <c r="N3733" s="38"/>
      <c r="O3733" s="33"/>
      <c r="P3733" s="244">
        <f t="shared" si="292"/>
        <v>0</v>
      </c>
      <c r="Q3733" s="25"/>
      <c r="R3733" s="25"/>
      <c r="S3733" s="25"/>
      <c r="T3733" s="109"/>
      <c r="U3733" s="25"/>
      <c r="V3733" s="25"/>
      <c r="W3733" s="25"/>
      <c r="X3733" s="25">
        <v>0</v>
      </c>
      <c r="Y3733" s="25"/>
      <c r="Z3733" s="25">
        <v>0</v>
      </c>
      <c r="AA3733" s="109"/>
      <c r="AB3733" s="25">
        <v>0</v>
      </c>
      <c r="AC3733" s="25">
        <v>0</v>
      </c>
      <c r="AD3733" s="25">
        <v>0</v>
      </c>
      <c r="AE3733" s="25">
        <v>0</v>
      </c>
      <c r="AF3733" s="25">
        <v>0</v>
      </c>
      <c r="AG3733" s="25">
        <v>0</v>
      </c>
      <c r="AH3733" s="109"/>
      <c r="AI3733" s="25">
        <v>0</v>
      </c>
      <c r="AJ3733" s="25">
        <v>0</v>
      </c>
      <c r="AK3733" s="123">
        <v>0</v>
      </c>
      <c r="AL3733" s="25">
        <v>0</v>
      </c>
      <c r="AM3733" s="25">
        <v>0</v>
      </c>
      <c r="AN3733" s="25">
        <v>0</v>
      </c>
      <c r="AO3733" s="109"/>
      <c r="AP3733" s="25">
        <v>0</v>
      </c>
      <c r="AQ3733" s="25">
        <v>0</v>
      </c>
      <c r="AR3733" s="25">
        <v>0</v>
      </c>
      <c r="AS3733" s="25">
        <v>0</v>
      </c>
      <c r="AT3733" s="25">
        <v>0</v>
      </c>
      <c r="AU3733" s="25">
        <v>0</v>
      </c>
      <c r="AW3733">
        <f t="shared" si="293"/>
        <v>0</v>
      </c>
      <c r="AX3733" s="27">
        <f t="shared" si="294"/>
        <v>0</v>
      </c>
      <c r="AY3733" s="4">
        <f t="shared" si="291"/>
        <v>0</v>
      </c>
    </row>
    <row r="3734" spans="1:51" x14ac:dyDescent="0.25">
      <c r="A3734" s="4" t="s">
        <v>1104</v>
      </c>
      <c r="B3734" s="4" t="s">
        <v>797</v>
      </c>
      <c r="C3734" s="4" t="s">
        <v>5054</v>
      </c>
      <c r="D3734" s="107" t="s">
        <v>768</v>
      </c>
      <c r="E3734" s="85" t="s">
        <v>976</v>
      </c>
      <c r="F3734" s="107"/>
      <c r="G3734" s="35"/>
      <c r="H3734" s="57" t="s">
        <v>1255</v>
      </c>
      <c r="I3734" s="4"/>
      <c r="J3734" s="4"/>
      <c r="K3734" s="4"/>
      <c r="L3734" s="4">
        <v>229</v>
      </c>
      <c r="M3734" s="33">
        <v>145782.66732666662</v>
      </c>
      <c r="N3734" s="38">
        <f t="shared" si="86"/>
        <v>7.4562612753771171E-2</v>
      </c>
      <c r="O3734" s="33">
        <f t="shared" si="87"/>
        <v>168362.61735867616</v>
      </c>
      <c r="P3734" s="244">
        <f t="shared" si="292"/>
        <v>0</v>
      </c>
      <c r="Q3734" s="25">
        <v>0</v>
      </c>
      <c r="R3734" s="25">
        <v>0</v>
      </c>
      <c r="S3734" s="25">
        <v>0</v>
      </c>
      <c r="T3734" s="109"/>
      <c r="U3734" s="25">
        <v>0</v>
      </c>
      <c r="V3734" s="25">
        <v>0</v>
      </c>
      <c r="W3734" s="25">
        <v>0</v>
      </c>
      <c r="X3734" s="25">
        <v>0</v>
      </c>
      <c r="Y3734" s="25">
        <v>0</v>
      </c>
      <c r="Z3734" s="25">
        <v>0</v>
      </c>
      <c r="AA3734" s="109"/>
      <c r="AB3734" s="25">
        <v>0</v>
      </c>
      <c r="AC3734" s="25">
        <v>0</v>
      </c>
      <c r="AD3734" s="25">
        <v>0</v>
      </c>
      <c r="AE3734" s="25">
        <v>0</v>
      </c>
      <c r="AF3734" s="25">
        <v>0</v>
      </c>
      <c r="AG3734" s="25">
        <v>0</v>
      </c>
      <c r="AH3734" s="109"/>
      <c r="AI3734" s="25">
        <v>0</v>
      </c>
      <c r="AJ3734" s="25">
        <v>0</v>
      </c>
      <c r="AK3734" s="123">
        <v>0</v>
      </c>
      <c r="AL3734" s="25">
        <v>0</v>
      </c>
      <c r="AM3734" s="25">
        <v>0</v>
      </c>
      <c r="AN3734" s="25">
        <v>0</v>
      </c>
      <c r="AO3734" s="109"/>
      <c r="AP3734" s="25">
        <v>0</v>
      </c>
      <c r="AQ3734" s="25">
        <v>0</v>
      </c>
      <c r="AR3734" s="25">
        <v>0</v>
      </c>
      <c r="AS3734" s="25">
        <v>0</v>
      </c>
      <c r="AT3734" s="25">
        <v>0</v>
      </c>
      <c r="AU3734" s="25">
        <v>0</v>
      </c>
      <c r="AW3734" t="str">
        <f t="shared" si="293"/>
        <v>Lê Thu Huyền</v>
      </c>
      <c r="AX3734" s="27" t="str">
        <f t="shared" si="294"/>
        <v xml:space="preserve">Lê Yến Phụng </v>
      </c>
      <c r="AY3734" s="4" t="str">
        <f t="shared" si="291"/>
        <v>VIN+</v>
      </c>
    </row>
    <row r="3735" spans="1:51" x14ac:dyDescent="0.25">
      <c r="A3735" s="4" t="s">
        <v>1104</v>
      </c>
      <c r="B3735" s="4" t="s">
        <v>797</v>
      </c>
      <c r="C3735" s="4" t="s">
        <v>5054</v>
      </c>
      <c r="D3735" s="11" t="s">
        <v>768</v>
      </c>
      <c r="E3735" s="32" t="s">
        <v>976</v>
      </c>
      <c r="F3735" s="11" t="s">
        <v>710</v>
      </c>
      <c r="G3735" s="35">
        <v>5301070</v>
      </c>
      <c r="H3735" s="4" t="s">
        <v>1488</v>
      </c>
      <c r="I3735" s="4"/>
      <c r="J3735" s="4"/>
      <c r="K3735" s="4"/>
      <c r="L3735" s="4"/>
      <c r="M3735" s="33"/>
      <c r="N3735" s="38"/>
      <c r="O3735" s="33"/>
      <c r="P3735" s="244">
        <f t="shared" si="292"/>
        <v>837.05400000000009</v>
      </c>
      <c r="Q3735" s="25"/>
      <c r="R3735" s="25"/>
      <c r="S3735" s="25"/>
      <c r="T3735" s="109"/>
      <c r="U3735" s="25">
        <v>179.52799999999999</v>
      </c>
      <c r="V3735" s="25">
        <v>0</v>
      </c>
      <c r="W3735" s="25">
        <v>0</v>
      </c>
      <c r="X3735" s="25">
        <v>0</v>
      </c>
      <c r="Y3735" s="25">
        <v>0</v>
      </c>
      <c r="Z3735" s="25">
        <v>0</v>
      </c>
      <c r="AA3735" s="109"/>
      <c r="AB3735" s="25">
        <v>419.06200000000001</v>
      </c>
      <c r="AC3735" s="25">
        <v>0</v>
      </c>
      <c r="AD3735" s="25">
        <v>0</v>
      </c>
      <c r="AE3735" s="25">
        <v>0</v>
      </c>
      <c r="AF3735" s="25">
        <v>0</v>
      </c>
      <c r="AG3735" s="25">
        <v>0</v>
      </c>
      <c r="AH3735" s="109"/>
      <c r="AI3735" s="25">
        <v>0</v>
      </c>
      <c r="AJ3735" s="25">
        <v>0</v>
      </c>
      <c r="AK3735" s="123">
        <v>0</v>
      </c>
      <c r="AL3735" s="25">
        <v>0</v>
      </c>
      <c r="AM3735" s="25">
        <v>0</v>
      </c>
      <c r="AN3735" s="25">
        <v>0</v>
      </c>
      <c r="AO3735" s="109"/>
      <c r="AP3735" s="25">
        <v>238.464</v>
      </c>
      <c r="AQ3735" s="25">
        <v>0</v>
      </c>
      <c r="AR3735" s="25">
        <v>0</v>
      </c>
      <c r="AS3735" s="25">
        <v>0</v>
      </c>
      <c r="AT3735" s="25">
        <v>0</v>
      </c>
      <c r="AU3735" s="25">
        <v>0</v>
      </c>
      <c r="AW3735" t="str">
        <f t="shared" si="293"/>
        <v>Lê Thu Huyền</v>
      </c>
      <c r="AX3735" s="27" t="str">
        <f t="shared" si="294"/>
        <v xml:space="preserve">Lê Yến Phụng </v>
      </c>
      <c r="AY3735" s="4" t="str">
        <f t="shared" si="291"/>
        <v>VIN+</v>
      </c>
    </row>
    <row r="3736" spans="1:51" outlineLevel="1" x14ac:dyDescent="0.25">
      <c r="A3736" s="4" t="s">
        <v>1104</v>
      </c>
      <c r="B3736" s="4" t="s">
        <v>797</v>
      </c>
      <c r="C3736" s="4" t="s">
        <v>5054</v>
      </c>
      <c r="D3736" s="11" t="s">
        <v>768</v>
      </c>
      <c r="E3736" s="32" t="s">
        <v>976</v>
      </c>
      <c r="F3736" s="11" t="s">
        <v>710</v>
      </c>
      <c r="G3736" s="35">
        <v>5300268</v>
      </c>
      <c r="H3736" s="4" t="s">
        <v>1489</v>
      </c>
      <c r="I3736" s="4"/>
      <c r="J3736" s="4"/>
      <c r="K3736" s="4"/>
      <c r="L3736" s="4"/>
      <c r="M3736" s="33"/>
      <c r="N3736" s="38"/>
      <c r="O3736" s="33"/>
      <c r="P3736" s="244">
        <f t="shared" si="292"/>
        <v>598.59</v>
      </c>
      <c r="Q3736" s="25"/>
      <c r="R3736" s="25"/>
      <c r="S3736" s="25"/>
      <c r="T3736" s="109"/>
      <c r="U3736" s="25">
        <v>179.52799999999999</v>
      </c>
      <c r="V3736" s="25">
        <v>0</v>
      </c>
      <c r="W3736" s="25">
        <v>0</v>
      </c>
      <c r="X3736" s="25">
        <v>0</v>
      </c>
      <c r="Y3736" s="25">
        <v>0</v>
      </c>
      <c r="Z3736" s="25">
        <v>0</v>
      </c>
      <c r="AA3736" s="109"/>
      <c r="AB3736" s="25">
        <v>419.06200000000001</v>
      </c>
      <c r="AC3736" s="25">
        <v>0</v>
      </c>
      <c r="AD3736" s="25">
        <v>0</v>
      </c>
      <c r="AE3736" s="25">
        <v>0</v>
      </c>
      <c r="AF3736" s="25">
        <v>0</v>
      </c>
      <c r="AG3736" s="25">
        <v>0</v>
      </c>
      <c r="AH3736" s="109"/>
      <c r="AI3736" s="25">
        <v>0</v>
      </c>
      <c r="AJ3736" s="25">
        <v>0</v>
      </c>
      <c r="AK3736" s="123">
        <v>0</v>
      </c>
      <c r="AL3736" s="25">
        <v>0</v>
      </c>
      <c r="AM3736" s="25">
        <v>0</v>
      </c>
      <c r="AN3736" s="25">
        <v>0</v>
      </c>
      <c r="AO3736" s="109"/>
      <c r="AP3736" s="25">
        <v>0</v>
      </c>
      <c r="AQ3736" s="25">
        <v>0</v>
      </c>
      <c r="AR3736" s="25">
        <v>0</v>
      </c>
      <c r="AS3736" s="25">
        <v>0</v>
      </c>
      <c r="AT3736" s="25">
        <v>0</v>
      </c>
      <c r="AU3736" s="25">
        <v>0</v>
      </c>
      <c r="AW3736" t="str">
        <f t="shared" si="293"/>
        <v>Lê Thu Huyền</v>
      </c>
      <c r="AX3736" s="27" t="str">
        <f t="shared" si="294"/>
        <v xml:space="preserve">Lê Yến Phụng </v>
      </c>
      <c r="AY3736" s="4" t="str">
        <f t="shared" si="291"/>
        <v>VIN+</v>
      </c>
    </row>
    <row r="3737" spans="1:51" outlineLevel="1" x14ac:dyDescent="0.25">
      <c r="A3737" s="4" t="s">
        <v>1104</v>
      </c>
      <c r="B3737" s="4" t="s">
        <v>797</v>
      </c>
      <c r="C3737" s="4" t="s">
        <v>5054</v>
      </c>
      <c r="D3737" s="11" t="s">
        <v>768</v>
      </c>
      <c r="E3737" s="32" t="s">
        <v>976</v>
      </c>
      <c r="F3737" s="11" t="s">
        <v>710</v>
      </c>
      <c r="G3737" s="35">
        <v>5300417</v>
      </c>
      <c r="H3737" s="4" t="s">
        <v>1490</v>
      </c>
      <c r="I3737" s="4"/>
      <c r="J3737" s="4"/>
      <c r="K3737" s="4"/>
      <c r="L3737" s="4"/>
      <c r="M3737" s="33"/>
      <c r="N3737" s="38"/>
      <c r="O3737" s="33"/>
      <c r="P3737" s="244">
        <f t="shared" si="292"/>
        <v>417.99199999999996</v>
      </c>
      <c r="Q3737" s="25"/>
      <c r="R3737" s="25"/>
      <c r="S3737" s="25"/>
      <c r="T3737" s="109"/>
      <c r="U3737" s="25">
        <v>179.52799999999999</v>
      </c>
      <c r="V3737" s="25">
        <v>0</v>
      </c>
      <c r="W3737" s="25">
        <v>0</v>
      </c>
      <c r="X3737" s="25">
        <v>0</v>
      </c>
      <c r="Y3737" s="25">
        <v>0</v>
      </c>
      <c r="Z3737" s="25">
        <v>0</v>
      </c>
      <c r="AA3737" s="109"/>
      <c r="AB3737" s="25">
        <v>238.464</v>
      </c>
      <c r="AC3737" s="25">
        <v>0</v>
      </c>
      <c r="AD3737" s="25">
        <v>0</v>
      </c>
      <c r="AE3737" s="25">
        <v>0</v>
      </c>
      <c r="AF3737" s="25">
        <v>0</v>
      </c>
      <c r="AG3737" s="25">
        <v>0</v>
      </c>
      <c r="AH3737" s="109"/>
      <c r="AI3737" s="25">
        <v>0</v>
      </c>
      <c r="AJ3737" s="25">
        <v>0</v>
      </c>
      <c r="AK3737" s="123">
        <v>0</v>
      </c>
      <c r="AL3737" s="25">
        <v>0</v>
      </c>
      <c r="AM3737" s="25">
        <v>0</v>
      </c>
      <c r="AN3737" s="25">
        <v>0</v>
      </c>
      <c r="AO3737" s="109"/>
      <c r="AP3737" s="25">
        <v>0</v>
      </c>
      <c r="AQ3737" s="25">
        <v>0</v>
      </c>
      <c r="AR3737" s="25">
        <v>0</v>
      </c>
      <c r="AS3737" s="25">
        <v>0</v>
      </c>
      <c r="AT3737" s="25">
        <v>0</v>
      </c>
      <c r="AU3737" s="25">
        <v>0</v>
      </c>
      <c r="AW3737" t="str">
        <f t="shared" si="293"/>
        <v>Lê Thu Huyền</v>
      </c>
      <c r="AX3737" s="27" t="str">
        <f t="shared" si="294"/>
        <v xml:space="preserve">Lê Yến Phụng </v>
      </c>
      <c r="AY3737" s="4" t="str">
        <f t="shared" si="291"/>
        <v>VIN+</v>
      </c>
    </row>
    <row r="3738" spans="1:51" outlineLevel="1" x14ac:dyDescent="0.25">
      <c r="A3738" s="4" t="s">
        <v>1104</v>
      </c>
      <c r="B3738" s="4" t="s">
        <v>797</v>
      </c>
      <c r="C3738" s="4" t="s">
        <v>5054</v>
      </c>
      <c r="D3738" s="11" t="s">
        <v>768</v>
      </c>
      <c r="E3738" s="32" t="s">
        <v>976</v>
      </c>
      <c r="F3738" s="11" t="s">
        <v>710</v>
      </c>
      <c r="G3738" s="35">
        <v>5299218</v>
      </c>
      <c r="H3738" s="4" t="s">
        <v>1491</v>
      </c>
      <c r="I3738" s="4"/>
      <c r="J3738" s="4"/>
      <c r="K3738" s="4"/>
      <c r="L3738" s="4"/>
      <c r="M3738" s="33"/>
      <c r="N3738" s="38"/>
      <c r="O3738" s="33"/>
      <c r="P3738" s="244">
        <f t="shared" si="292"/>
        <v>360.12599999999998</v>
      </c>
      <c r="Q3738" s="25"/>
      <c r="R3738" s="25"/>
      <c r="S3738" s="25"/>
      <c r="T3738" s="109"/>
      <c r="U3738" s="25">
        <v>180.59800000000001</v>
      </c>
      <c r="V3738" s="25">
        <v>0</v>
      </c>
      <c r="W3738" s="25">
        <v>0</v>
      </c>
      <c r="X3738" s="25">
        <v>0</v>
      </c>
      <c r="Y3738" s="25">
        <v>0</v>
      </c>
      <c r="Z3738" s="25">
        <v>0</v>
      </c>
      <c r="AA3738" s="109"/>
      <c r="AB3738" s="25">
        <v>0</v>
      </c>
      <c r="AC3738" s="25">
        <v>0</v>
      </c>
      <c r="AD3738" s="25">
        <v>0</v>
      </c>
      <c r="AE3738" s="25">
        <v>0</v>
      </c>
      <c r="AF3738" s="25">
        <v>0</v>
      </c>
      <c r="AG3738" s="25">
        <v>0</v>
      </c>
      <c r="AH3738" s="109"/>
      <c r="AI3738" s="25">
        <v>0</v>
      </c>
      <c r="AJ3738" s="25">
        <v>0</v>
      </c>
      <c r="AK3738" s="123">
        <v>0</v>
      </c>
      <c r="AL3738" s="25">
        <v>0</v>
      </c>
      <c r="AM3738" s="25">
        <v>0</v>
      </c>
      <c r="AN3738" s="25">
        <v>0</v>
      </c>
      <c r="AO3738" s="109"/>
      <c r="AP3738" s="25">
        <v>0</v>
      </c>
      <c r="AQ3738" s="25">
        <v>0</v>
      </c>
      <c r="AR3738" s="25">
        <v>179.52799999999999</v>
      </c>
      <c r="AS3738" s="25">
        <v>0</v>
      </c>
      <c r="AT3738" s="25">
        <v>0</v>
      </c>
      <c r="AU3738" s="25">
        <v>0</v>
      </c>
      <c r="AW3738" t="str">
        <f t="shared" si="293"/>
        <v>Lê Thu Huyền</v>
      </c>
      <c r="AX3738" s="27" t="str">
        <f t="shared" si="294"/>
        <v xml:space="preserve">Lê Yến Phụng </v>
      </c>
      <c r="AY3738" s="4" t="str">
        <f t="shared" si="291"/>
        <v>VIN+</v>
      </c>
    </row>
    <row r="3739" spans="1:51" outlineLevel="1" x14ac:dyDescent="0.25">
      <c r="A3739" s="4" t="s">
        <v>1104</v>
      </c>
      <c r="B3739" s="4" t="s">
        <v>797</v>
      </c>
      <c r="C3739" s="4" t="s">
        <v>5054</v>
      </c>
      <c r="D3739" s="11" t="s">
        <v>768</v>
      </c>
      <c r="E3739" s="32" t="s">
        <v>976</v>
      </c>
      <c r="F3739" s="11" t="s">
        <v>710</v>
      </c>
      <c r="G3739" s="35">
        <v>5294213</v>
      </c>
      <c r="H3739" s="4" t="s">
        <v>1492</v>
      </c>
      <c r="I3739" s="4"/>
      <c r="J3739" s="4"/>
      <c r="K3739" s="4"/>
      <c r="L3739" s="4"/>
      <c r="M3739" s="33"/>
      <c r="N3739" s="38"/>
      <c r="O3739" s="33"/>
      <c r="P3739" s="244">
        <f t="shared" si="292"/>
        <v>419.06200000000001</v>
      </c>
      <c r="Q3739" s="25"/>
      <c r="R3739" s="25"/>
      <c r="S3739" s="25"/>
      <c r="T3739" s="109"/>
      <c r="U3739" s="25">
        <v>180.59800000000001</v>
      </c>
      <c r="V3739" s="25">
        <v>0</v>
      </c>
      <c r="W3739" s="25">
        <v>0</v>
      </c>
      <c r="X3739" s="25">
        <v>0</v>
      </c>
      <c r="Y3739" s="25">
        <v>0</v>
      </c>
      <c r="Z3739" s="25">
        <v>0</v>
      </c>
      <c r="AA3739" s="109"/>
      <c r="AB3739" s="25">
        <v>238.464</v>
      </c>
      <c r="AC3739" s="25">
        <v>0</v>
      </c>
      <c r="AD3739" s="25">
        <v>0</v>
      </c>
      <c r="AE3739" s="25">
        <v>0</v>
      </c>
      <c r="AF3739" s="25">
        <v>0</v>
      </c>
      <c r="AG3739" s="25">
        <v>0</v>
      </c>
      <c r="AH3739" s="109"/>
      <c r="AI3739" s="25">
        <v>0</v>
      </c>
      <c r="AJ3739" s="25">
        <v>0</v>
      </c>
      <c r="AK3739" s="123">
        <v>0</v>
      </c>
      <c r="AL3739" s="25">
        <v>0</v>
      </c>
      <c r="AM3739" s="25">
        <v>0</v>
      </c>
      <c r="AN3739" s="25">
        <v>0</v>
      </c>
      <c r="AO3739" s="109"/>
      <c r="AP3739" s="25">
        <v>0</v>
      </c>
      <c r="AQ3739" s="25">
        <v>0</v>
      </c>
      <c r="AR3739" s="25">
        <v>0</v>
      </c>
      <c r="AS3739" s="25">
        <v>0</v>
      </c>
      <c r="AT3739" s="25">
        <v>0</v>
      </c>
      <c r="AU3739" s="25">
        <v>0</v>
      </c>
      <c r="AW3739" t="str">
        <f t="shared" si="293"/>
        <v>Lê Thu Huyền</v>
      </c>
      <c r="AX3739" s="27" t="str">
        <f t="shared" si="294"/>
        <v xml:space="preserve">Lê Yến Phụng </v>
      </c>
      <c r="AY3739" s="4" t="str">
        <f t="shared" si="291"/>
        <v>VIN+</v>
      </c>
    </row>
    <row r="3740" spans="1:51" outlineLevel="1" x14ac:dyDescent="0.25">
      <c r="A3740" s="4" t="s">
        <v>1104</v>
      </c>
      <c r="B3740" s="4" t="s">
        <v>797</v>
      </c>
      <c r="C3740" s="4" t="s">
        <v>5054</v>
      </c>
      <c r="D3740" s="11" t="s">
        <v>768</v>
      </c>
      <c r="E3740" s="32" t="s">
        <v>976</v>
      </c>
      <c r="F3740" s="11" t="s">
        <v>710</v>
      </c>
      <c r="G3740" s="35">
        <v>5294635</v>
      </c>
      <c r="H3740" s="4" t="s">
        <v>1504</v>
      </c>
      <c r="I3740" s="4"/>
      <c r="J3740" s="4"/>
      <c r="K3740" s="4"/>
      <c r="L3740" s="4"/>
      <c r="M3740" s="33"/>
      <c r="N3740" s="38"/>
      <c r="O3740" s="33"/>
      <c r="P3740" s="244">
        <f t="shared" si="292"/>
        <v>417.99199999999996</v>
      </c>
      <c r="Q3740" s="25"/>
      <c r="R3740" s="25"/>
      <c r="S3740" s="25"/>
      <c r="T3740" s="109"/>
      <c r="U3740" s="25">
        <v>179.52799999999999</v>
      </c>
      <c r="V3740" s="25">
        <v>0</v>
      </c>
      <c r="W3740" s="25">
        <v>0</v>
      </c>
      <c r="X3740" s="25">
        <v>0</v>
      </c>
      <c r="Y3740" s="25">
        <v>0</v>
      </c>
      <c r="Z3740" s="25">
        <v>0</v>
      </c>
      <c r="AA3740" s="109"/>
      <c r="AB3740" s="25">
        <v>238.464</v>
      </c>
      <c r="AC3740" s="25">
        <v>0</v>
      </c>
      <c r="AD3740" s="25">
        <v>0</v>
      </c>
      <c r="AE3740" s="25">
        <v>0</v>
      </c>
      <c r="AF3740" s="25">
        <v>0</v>
      </c>
      <c r="AG3740" s="25">
        <v>0</v>
      </c>
      <c r="AH3740" s="109"/>
      <c r="AI3740" s="25">
        <v>0</v>
      </c>
      <c r="AJ3740" s="25">
        <v>0</v>
      </c>
      <c r="AK3740" s="123">
        <v>0</v>
      </c>
      <c r="AL3740" s="25">
        <v>0</v>
      </c>
      <c r="AM3740" s="25">
        <v>0</v>
      </c>
      <c r="AN3740" s="25">
        <v>0</v>
      </c>
      <c r="AO3740" s="109"/>
      <c r="AP3740" s="25">
        <v>0</v>
      </c>
      <c r="AQ3740" s="25">
        <v>0</v>
      </c>
      <c r="AR3740" s="25">
        <v>0</v>
      </c>
      <c r="AS3740" s="25">
        <v>0</v>
      </c>
      <c r="AT3740" s="25">
        <v>0</v>
      </c>
      <c r="AU3740" s="25">
        <v>0</v>
      </c>
      <c r="AW3740" t="str">
        <f t="shared" si="293"/>
        <v>Lê Thu Huyền</v>
      </c>
      <c r="AX3740" s="27" t="str">
        <f t="shared" si="294"/>
        <v xml:space="preserve">Lê Yến Phụng </v>
      </c>
      <c r="AY3740" s="4" t="str">
        <f t="shared" si="291"/>
        <v>VIN+</v>
      </c>
    </row>
    <row r="3741" spans="1:51" outlineLevel="1" x14ac:dyDescent="0.25">
      <c r="A3741" s="4" t="s">
        <v>1104</v>
      </c>
      <c r="B3741" s="4" t="s">
        <v>797</v>
      </c>
      <c r="C3741" s="4" t="s">
        <v>5054</v>
      </c>
      <c r="D3741" s="11" t="s">
        <v>768</v>
      </c>
      <c r="E3741" s="32" t="s">
        <v>976</v>
      </c>
      <c r="F3741" s="11" t="s">
        <v>710</v>
      </c>
      <c r="G3741" s="35">
        <v>5299083</v>
      </c>
      <c r="H3741" s="4" t="s">
        <v>1505</v>
      </c>
      <c r="I3741" s="4"/>
      <c r="J3741" s="4"/>
      <c r="K3741" s="4"/>
      <c r="L3741" s="4"/>
      <c r="M3741" s="33"/>
      <c r="N3741" s="38"/>
      <c r="O3741" s="33"/>
      <c r="P3741" s="244">
        <f t="shared" si="292"/>
        <v>837.05399999999997</v>
      </c>
      <c r="Q3741" s="25"/>
      <c r="R3741" s="25"/>
      <c r="S3741" s="25"/>
      <c r="T3741" s="109"/>
      <c r="U3741" s="25">
        <v>179.52799999999999</v>
      </c>
      <c r="V3741" s="25">
        <v>0</v>
      </c>
      <c r="W3741" s="25">
        <v>0</v>
      </c>
      <c r="X3741" s="25">
        <v>0</v>
      </c>
      <c r="Y3741" s="25">
        <v>0</v>
      </c>
      <c r="Z3741" s="25">
        <v>0</v>
      </c>
      <c r="AA3741" s="109"/>
      <c r="AB3741" s="25">
        <v>180.59800000000001</v>
      </c>
      <c r="AC3741" s="25">
        <v>0</v>
      </c>
      <c r="AD3741" s="25">
        <v>0</v>
      </c>
      <c r="AE3741" s="25">
        <v>0</v>
      </c>
      <c r="AF3741" s="25">
        <v>0</v>
      </c>
      <c r="AG3741" s="25">
        <v>0</v>
      </c>
      <c r="AH3741" s="109"/>
      <c r="AI3741" s="25">
        <v>476.928</v>
      </c>
      <c r="AJ3741" s="25">
        <v>0</v>
      </c>
      <c r="AK3741" s="123">
        <v>0</v>
      </c>
      <c r="AL3741" s="25">
        <v>0</v>
      </c>
      <c r="AM3741" s="25">
        <v>0</v>
      </c>
      <c r="AN3741" s="25">
        <v>0</v>
      </c>
      <c r="AO3741" s="109"/>
      <c r="AP3741" s="25">
        <v>0</v>
      </c>
      <c r="AQ3741" s="25">
        <v>0</v>
      </c>
      <c r="AR3741" s="25">
        <v>0</v>
      </c>
      <c r="AS3741" s="25">
        <v>0</v>
      </c>
      <c r="AT3741" s="25">
        <v>0</v>
      </c>
      <c r="AU3741" s="25">
        <v>0</v>
      </c>
      <c r="AW3741" t="str">
        <f t="shared" si="293"/>
        <v>Lê Thu Huyền</v>
      </c>
      <c r="AX3741" s="27" t="str">
        <f t="shared" si="294"/>
        <v xml:space="preserve">Lê Yến Phụng </v>
      </c>
      <c r="AY3741" s="4" t="str">
        <f t="shared" si="291"/>
        <v>VIN+</v>
      </c>
    </row>
    <row r="3742" spans="1:51" outlineLevel="1" x14ac:dyDescent="0.25">
      <c r="A3742" s="4" t="s">
        <v>1104</v>
      </c>
      <c r="B3742" s="4" t="s">
        <v>797</v>
      </c>
      <c r="C3742" s="4" t="s">
        <v>5054</v>
      </c>
      <c r="D3742" s="11" t="s">
        <v>768</v>
      </c>
      <c r="E3742" s="32" t="s">
        <v>976</v>
      </c>
      <c r="F3742" s="11" t="s">
        <v>710</v>
      </c>
      <c r="G3742" s="35">
        <v>5291856</v>
      </c>
      <c r="H3742" s="4" t="s">
        <v>1506</v>
      </c>
      <c r="I3742" s="4"/>
      <c r="J3742" s="4"/>
      <c r="K3742" s="4"/>
      <c r="L3742" s="4"/>
      <c r="M3742" s="33"/>
      <c r="N3742" s="38"/>
      <c r="O3742" s="33"/>
      <c r="P3742" s="244">
        <f t="shared" si="292"/>
        <v>539.654</v>
      </c>
      <c r="Q3742" s="25"/>
      <c r="R3742" s="25"/>
      <c r="S3742" s="25"/>
      <c r="T3742" s="109"/>
      <c r="U3742" s="25">
        <v>360.12599999999998</v>
      </c>
      <c r="V3742" s="25">
        <v>0</v>
      </c>
      <c r="W3742" s="25">
        <v>0</v>
      </c>
      <c r="X3742" s="25">
        <v>0</v>
      </c>
      <c r="Y3742" s="25">
        <v>0</v>
      </c>
      <c r="Z3742" s="25">
        <v>0</v>
      </c>
      <c r="AA3742" s="109"/>
      <c r="AB3742" s="25">
        <v>0</v>
      </c>
      <c r="AC3742" s="25">
        <v>0</v>
      </c>
      <c r="AD3742" s="25">
        <v>0</v>
      </c>
      <c r="AE3742" s="25">
        <v>0</v>
      </c>
      <c r="AF3742" s="25">
        <v>0</v>
      </c>
      <c r="AG3742" s="25">
        <v>0</v>
      </c>
      <c r="AH3742" s="109"/>
      <c r="AI3742" s="25">
        <v>0</v>
      </c>
      <c r="AJ3742" s="25">
        <v>0</v>
      </c>
      <c r="AK3742" s="123">
        <v>0</v>
      </c>
      <c r="AL3742" s="25">
        <v>0</v>
      </c>
      <c r="AM3742" s="25">
        <v>0</v>
      </c>
      <c r="AN3742" s="25">
        <v>0</v>
      </c>
      <c r="AO3742" s="109"/>
      <c r="AP3742" s="25">
        <v>0</v>
      </c>
      <c r="AQ3742" s="25">
        <v>0</v>
      </c>
      <c r="AR3742" s="25">
        <v>0</v>
      </c>
      <c r="AS3742" s="25">
        <v>179.52799999999999</v>
      </c>
      <c r="AT3742" s="25">
        <v>0</v>
      </c>
      <c r="AU3742" s="25">
        <v>0</v>
      </c>
      <c r="AW3742" t="str">
        <f t="shared" si="293"/>
        <v>Lê Thu Huyền</v>
      </c>
      <c r="AX3742" s="27" t="str">
        <f t="shared" si="294"/>
        <v xml:space="preserve">Lê Yến Phụng </v>
      </c>
      <c r="AY3742" s="4" t="str">
        <f t="shared" si="291"/>
        <v>VIN+</v>
      </c>
    </row>
    <row r="3743" spans="1:51" outlineLevel="1" x14ac:dyDescent="0.25">
      <c r="A3743" s="4" t="s">
        <v>1104</v>
      </c>
      <c r="B3743" s="4" t="s">
        <v>797</v>
      </c>
      <c r="C3743" s="4" t="s">
        <v>5054</v>
      </c>
      <c r="D3743" s="11" t="s">
        <v>768</v>
      </c>
      <c r="E3743" s="32" t="s">
        <v>976</v>
      </c>
      <c r="F3743" s="11" t="s">
        <v>710</v>
      </c>
      <c r="G3743" s="35">
        <v>5299540</v>
      </c>
      <c r="H3743" s="4" t="s">
        <v>1507</v>
      </c>
      <c r="I3743" s="4"/>
      <c r="J3743" s="4"/>
      <c r="K3743" s="4"/>
      <c r="L3743" s="4"/>
      <c r="M3743" s="33"/>
      <c r="N3743" s="38"/>
      <c r="O3743" s="33"/>
      <c r="P3743" s="244">
        <f t="shared" si="292"/>
        <v>417.99199999999996</v>
      </c>
      <c r="Q3743" s="25"/>
      <c r="R3743" s="25"/>
      <c r="S3743" s="25"/>
      <c r="T3743" s="109"/>
      <c r="U3743" s="25">
        <v>179.52799999999999</v>
      </c>
      <c r="V3743" s="25">
        <v>0</v>
      </c>
      <c r="W3743" s="25">
        <v>0</v>
      </c>
      <c r="X3743" s="25">
        <v>0</v>
      </c>
      <c r="Y3743" s="25">
        <v>0</v>
      </c>
      <c r="Z3743" s="25">
        <v>0</v>
      </c>
      <c r="AA3743" s="109"/>
      <c r="AB3743" s="25">
        <v>0</v>
      </c>
      <c r="AC3743" s="25">
        <v>0</v>
      </c>
      <c r="AD3743" s="25">
        <v>0</v>
      </c>
      <c r="AE3743" s="25">
        <v>0</v>
      </c>
      <c r="AF3743" s="25">
        <v>0</v>
      </c>
      <c r="AG3743" s="25">
        <v>0</v>
      </c>
      <c r="AH3743" s="109"/>
      <c r="AI3743" s="25">
        <v>238.464</v>
      </c>
      <c r="AJ3743" s="25">
        <v>0</v>
      </c>
      <c r="AK3743" s="123">
        <v>0</v>
      </c>
      <c r="AL3743" s="25">
        <v>0</v>
      </c>
      <c r="AM3743" s="25">
        <v>0</v>
      </c>
      <c r="AN3743" s="25">
        <v>0</v>
      </c>
      <c r="AO3743" s="109"/>
      <c r="AP3743" s="25">
        <v>0</v>
      </c>
      <c r="AQ3743" s="25">
        <v>0</v>
      </c>
      <c r="AR3743" s="25">
        <v>0</v>
      </c>
      <c r="AS3743" s="25">
        <v>0</v>
      </c>
      <c r="AT3743" s="25">
        <v>0</v>
      </c>
      <c r="AU3743" s="25">
        <v>0</v>
      </c>
      <c r="AW3743" t="str">
        <f t="shared" si="293"/>
        <v>Lê Thu Huyền</v>
      </c>
      <c r="AX3743" s="27" t="str">
        <f t="shared" si="294"/>
        <v xml:space="preserve">Lê Yến Phụng </v>
      </c>
      <c r="AY3743" s="4" t="str">
        <f t="shared" si="291"/>
        <v>VIN+</v>
      </c>
    </row>
    <row r="3744" spans="1:51" outlineLevel="1" x14ac:dyDescent="0.25">
      <c r="A3744" s="4" t="s">
        <v>1104</v>
      </c>
      <c r="B3744" s="4" t="s">
        <v>797</v>
      </c>
      <c r="C3744" s="4" t="s">
        <v>5054</v>
      </c>
      <c r="D3744" s="11" t="s">
        <v>768</v>
      </c>
      <c r="E3744" s="32" t="s">
        <v>976</v>
      </c>
      <c r="F3744" s="11" t="s">
        <v>710</v>
      </c>
      <c r="G3744" s="35">
        <v>5136784</v>
      </c>
      <c r="H3744" s="4" t="s">
        <v>1508</v>
      </c>
      <c r="I3744" s="4"/>
      <c r="J3744" s="4"/>
      <c r="K3744" s="4"/>
      <c r="L3744" s="4"/>
      <c r="M3744" s="33"/>
      <c r="N3744" s="38"/>
      <c r="O3744" s="33"/>
      <c r="P3744" s="244">
        <f t="shared" si="292"/>
        <v>1263.45</v>
      </c>
      <c r="Q3744" s="25"/>
      <c r="R3744" s="25"/>
      <c r="S3744" s="25"/>
      <c r="T3744" s="109"/>
      <c r="U3744" s="25">
        <v>179.52799999999999</v>
      </c>
      <c r="V3744" s="25">
        <v>0</v>
      </c>
      <c r="W3744" s="25">
        <v>0</v>
      </c>
      <c r="X3744" s="25">
        <v>0</v>
      </c>
      <c r="Y3744" s="25">
        <v>0</v>
      </c>
      <c r="Z3744" s="25">
        <v>0</v>
      </c>
      <c r="AA3744" s="109"/>
      <c r="AB3744" s="25">
        <v>541.96100000000001</v>
      </c>
      <c r="AC3744" s="25">
        <v>0</v>
      </c>
      <c r="AD3744" s="25">
        <v>0</v>
      </c>
      <c r="AE3744" s="25">
        <v>0</v>
      </c>
      <c r="AF3744" s="25">
        <v>0</v>
      </c>
      <c r="AG3744" s="25">
        <v>0</v>
      </c>
      <c r="AH3744" s="109"/>
      <c r="AI3744" s="25">
        <v>0</v>
      </c>
      <c r="AJ3744" s="25">
        <v>0</v>
      </c>
      <c r="AK3744" s="123">
        <v>0</v>
      </c>
      <c r="AL3744" s="25">
        <v>0</v>
      </c>
      <c r="AM3744" s="25">
        <v>0</v>
      </c>
      <c r="AN3744" s="25">
        <v>0</v>
      </c>
      <c r="AO3744" s="109"/>
      <c r="AP3744" s="25">
        <v>541.96100000000001</v>
      </c>
      <c r="AQ3744" s="25">
        <v>0</v>
      </c>
      <c r="AR3744" s="25">
        <v>0</v>
      </c>
      <c r="AS3744" s="25">
        <v>0</v>
      </c>
      <c r="AT3744" s="25">
        <v>0</v>
      </c>
      <c r="AU3744" s="25">
        <v>0</v>
      </c>
      <c r="AW3744" t="str">
        <f t="shared" si="293"/>
        <v>Lê Thu Huyền</v>
      </c>
      <c r="AX3744" s="27" t="str">
        <f t="shared" si="294"/>
        <v xml:space="preserve">Lê Yến Phụng </v>
      </c>
      <c r="AY3744" s="4" t="str">
        <f t="shared" si="291"/>
        <v>VIN+</v>
      </c>
    </row>
    <row r="3745" spans="1:51" outlineLevel="1" x14ac:dyDescent="0.25">
      <c r="A3745" s="4" t="s">
        <v>1104</v>
      </c>
      <c r="B3745" s="4" t="s">
        <v>797</v>
      </c>
      <c r="C3745" s="4" t="s">
        <v>5054</v>
      </c>
      <c r="D3745" s="11" t="s">
        <v>768</v>
      </c>
      <c r="E3745" s="32" t="s">
        <v>976</v>
      </c>
      <c r="F3745" s="11" t="s">
        <v>710</v>
      </c>
      <c r="G3745" s="35">
        <v>5136836</v>
      </c>
      <c r="H3745" s="4" t="s">
        <v>1509</v>
      </c>
      <c r="I3745" s="4"/>
      <c r="J3745" s="4"/>
      <c r="K3745" s="4"/>
      <c r="L3745" s="4"/>
      <c r="M3745" s="33"/>
      <c r="N3745" s="38"/>
      <c r="O3745" s="33"/>
      <c r="P3745" s="244">
        <f t="shared" si="292"/>
        <v>721.48900000000003</v>
      </c>
      <c r="Q3745" s="25"/>
      <c r="R3745" s="25"/>
      <c r="S3745" s="25"/>
      <c r="T3745" s="109"/>
      <c r="U3745" s="25">
        <v>179.52799999999999</v>
      </c>
      <c r="V3745" s="25">
        <v>0</v>
      </c>
      <c r="W3745" s="25">
        <v>0</v>
      </c>
      <c r="X3745" s="25">
        <v>0</v>
      </c>
      <c r="Y3745" s="25">
        <v>0</v>
      </c>
      <c r="Z3745" s="25">
        <v>0</v>
      </c>
      <c r="AA3745" s="109"/>
      <c r="AB3745" s="25">
        <v>0</v>
      </c>
      <c r="AC3745" s="25">
        <v>0</v>
      </c>
      <c r="AD3745" s="25">
        <v>0</v>
      </c>
      <c r="AE3745" s="25">
        <v>0</v>
      </c>
      <c r="AF3745" s="25">
        <v>0</v>
      </c>
      <c r="AG3745" s="25">
        <v>0</v>
      </c>
      <c r="AH3745" s="109"/>
      <c r="AI3745" s="25">
        <v>541.96100000000001</v>
      </c>
      <c r="AJ3745" s="25">
        <v>0</v>
      </c>
      <c r="AK3745" s="123">
        <v>0</v>
      </c>
      <c r="AL3745" s="25">
        <v>0</v>
      </c>
      <c r="AM3745" s="25">
        <v>0</v>
      </c>
      <c r="AN3745" s="25">
        <v>0</v>
      </c>
      <c r="AO3745" s="109"/>
      <c r="AP3745" s="25">
        <v>0</v>
      </c>
      <c r="AQ3745" s="25">
        <v>0</v>
      </c>
      <c r="AR3745" s="25">
        <v>0</v>
      </c>
      <c r="AS3745" s="25">
        <v>0</v>
      </c>
      <c r="AT3745" s="25">
        <v>0</v>
      </c>
      <c r="AU3745" s="25">
        <v>0</v>
      </c>
      <c r="AW3745" t="str">
        <f t="shared" si="293"/>
        <v>Lê Thu Huyền</v>
      </c>
      <c r="AX3745" s="27" t="str">
        <f t="shared" si="294"/>
        <v xml:space="preserve">Lê Yến Phụng </v>
      </c>
      <c r="AY3745" s="4" t="str">
        <f t="shared" si="291"/>
        <v>VIN+</v>
      </c>
    </row>
    <row r="3746" spans="1:51" outlineLevel="1" x14ac:dyDescent="0.25">
      <c r="A3746" s="4" t="s">
        <v>1104</v>
      </c>
      <c r="B3746" s="4" t="s">
        <v>797</v>
      </c>
      <c r="C3746" s="4" t="s">
        <v>5054</v>
      </c>
      <c r="D3746" s="11" t="s">
        <v>768</v>
      </c>
      <c r="E3746" s="32" t="s">
        <v>976</v>
      </c>
      <c r="F3746" s="11" t="s">
        <v>710</v>
      </c>
      <c r="G3746" s="35">
        <v>5136812</v>
      </c>
      <c r="H3746" s="4" t="s">
        <v>1510</v>
      </c>
      <c r="I3746" s="4"/>
      <c r="J3746" s="4"/>
      <c r="K3746" s="4"/>
      <c r="L3746" s="4"/>
      <c r="M3746" s="33"/>
      <c r="N3746" s="38"/>
      <c r="O3746" s="33"/>
      <c r="P3746" s="244">
        <f t="shared" si="292"/>
        <v>1816.2449999999999</v>
      </c>
      <c r="Q3746" s="25"/>
      <c r="R3746" s="25"/>
      <c r="S3746" s="25"/>
      <c r="T3746" s="109"/>
      <c r="U3746" s="25">
        <v>423.40899999999999</v>
      </c>
      <c r="V3746" s="25">
        <v>0</v>
      </c>
      <c r="W3746" s="25">
        <v>0</v>
      </c>
      <c r="X3746" s="25">
        <v>0</v>
      </c>
      <c r="Y3746" s="25">
        <v>0</v>
      </c>
      <c r="Z3746" s="25">
        <v>0</v>
      </c>
      <c r="AA3746" s="109"/>
      <c r="AB3746" s="25">
        <v>303.49700000000001</v>
      </c>
      <c r="AC3746" s="25">
        <v>0</v>
      </c>
      <c r="AD3746" s="25">
        <v>0</v>
      </c>
      <c r="AE3746" s="25">
        <v>0</v>
      </c>
      <c r="AF3746" s="25">
        <v>0</v>
      </c>
      <c r="AG3746" s="25">
        <v>0</v>
      </c>
      <c r="AH3746" s="109"/>
      <c r="AI3746" s="25">
        <v>850.875</v>
      </c>
      <c r="AJ3746" s="25">
        <v>0</v>
      </c>
      <c r="AK3746" s="123">
        <v>0</v>
      </c>
      <c r="AL3746" s="25">
        <v>0</v>
      </c>
      <c r="AM3746" s="25">
        <v>0</v>
      </c>
      <c r="AN3746" s="25">
        <v>0</v>
      </c>
      <c r="AO3746" s="109"/>
      <c r="AP3746" s="25">
        <v>238.464</v>
      </c>
      <c r="AQ3746" s="25">
        <v>0</v>
      </c>
      <c r="AR3746" s="25">
        <v>0</v>
      </c>
      <c r="AS3746" s="25">
        <v>0</v>
      </c>
      <c r="AT3746" s="25">
        <v>0</v>
      </c>
      <c r="AU3746" s="25">
        <v>0</v>
      </c>
      <c r="AW3746" t="str">
        <f t="shared" si="293"/>
        <v>Lê Thu Huyền</v>
      </c>
      <c r="AX3746" s="27" t="str">
        <f t="shared" si="294"/>
        <v xml:space="preserve">Lê Yến Phụng </v>
      </c>
      <c r="AY3746" s="4" t="str">
        <f t="shared" si="291"/>
        <v>VIN+</v>
      </c>
    </row>
    <row r="3747" spans="1:51" outlineLevel="1" x14ac:dyDescent="0.25">
      <c r="A3747" s="4" t="s">
        <v>1104</v>
      </c>
      <c r="B3747" s="4" t="s">
        <v>797</v>
      </c>
      <c r="C3747" s="4" t="s">
        <v>5054</v>
      </c>
      <c r="D3747" s="11" t="s">
        <v>768</v>
      </c>
      <c r="E3747" s="32" t="s">
        <v>976</v>
      </c>
      <c r="F3747" s="11" t="s">
        <v>710</v>
      </c>
      <c r="G3747" s="35">
        <v>5298994</v>
      </c>
      <c r="H3747" s="4" t="s">
        <v>1511</v>
      </c>
      <c r="I3747" s="4"/>
      <c r="J3747" s="4"/>
      <c r="K3747" s="4"/>
      <c r="L3747" s="4"/>
      <c r="M3747" s="33"/>
      <c r="N3747" s="38"/>
      <c r="O3747" s="33"/>
      <c r="P3747" s="244">
        <f t="shared" si="292"/>
        <v>656.45600000000002</v>
      </c>
      <c r="Q3747" s="25"/>
      <c r="R3747" s="25"/>
      <c r="S3747" s="25"/>
      <c r="T3747" s="109"/>
      <c r="U3747" s="25">
        <v>238.464</v>
      </c>
      <c r="V3747" s="25">
        <v>0</v>
      </c>
      <c r="W3747" s="25">
        <v>0</v>
      </c>
      <c r="X3747" s="25">
        <v>0</v>
      </c>
      <c r="Y3747" s="25">
        <v>0</v>
      </c>
      <c r="Z3747" s="25">
        <v>0</v>
      </c>
      <c r="AA3747" s="109"/>
      <c r="AB3747" s="25">
        <v>417.99200000000002</v>
      </c>
      <c r="AC3747" s="25">
        <v>0</v>
      </c>
      <c r="AD3747" s="25">
        <v>0</v>
      </c>
      <c r="AE3747" s="25">
        <v>0</v>
      </c>
      <c r="AF3747" s="25">
        <v>0</v>
      </c>
      <c r="AG3747" s="25">
        <v>0</v>
      </c>
      <c r="AH3747" s="109"/>
      <c r="AI3747" s="25">
        <v>0</v>
      </c>
      <c r="AJ3747" s="25">
        <v>0</v>
      </c>
      <c r="AK3747" s="123">
        <v>0</v>
      </c>
      <c r="AL3747" s="25">
        <v>0</v>
      </c>
      <c r="AM3747" s="25">
        <v>0</v>
      </c>
      <c r="AN3747" s="25">
        <v>0</v>
      </c>
      <c r="AO3747" s="109"/>
      <c r="AP3747" s="25">
        <v>0</v>
      </c>
      <c r="AQ3747" s="25">
        <v>0</v>
      </c>
      <c r="AR3747" s="25">
        <v>0</v>
      </c>
      <c r="AS3747" s="25">
        <v>0</v>
      </c>
      <c r="AT3747" s="25">
        <v>0</v>
      </c>
      <c r="AU3747" s="25">
        <v>0</v>
      </c>
      <c r="AW3747" t="str">
        <f t="shared" si="293"/>
        <v>Lê Thu Huyền</v>
      </c>
      <c r="AX3747" s="27" t="str">
        <f t="shared" si="294"/>
        <v xml:space="preserve">Lê Yến Phụng </v>
      </c>
      <c r="AY3747" s="4" t="str">
        <f t="shared" si="291"/>
        <v>VIN+</v>
      </c>
    </row>
    <row r="3748" spans="1:51" outlineLevel="1" x14ac:dyDescent="0.25">
      <c r="A3748" s="4" t="s">
        <v>1104</v>
      </c>
      <c r="B3748" s="4" t="s">
        <v>797</v>
      </c>
      <c r="C3748" s="4" t="s">
        <v>5054</v>
      </c>
      <c r="D3748" s="11" t="s">
        <v>768</v>
      </c>
      <c r="E3748" s="32" t="s">
        <v>976</v>
      </c>
      <c r="F3748" s="11" t="s">
        <v>710</v>
      </c>
      <c r="G3748" s="35">
        <v>5299287</v>
      </c>
      <c r="H3748" s="4" t="s">
        <v>1512</v>
      </c>
      <c r="I3748" s="4"/>
      <c r="J3748" s="4"/>
      <c r="K3748" s="4"/>
      <c r="L3748" s="4"/>
      <c r="M3748" s="33"/>
      <c r="N3748" s="38"/>
      <c r="O3748" s="33"/>
      <c r="P3748" s="244">
        <f t="shared" si="292"/>
        <v>417.99199999999996</v>
      </c>
      <c r="Q3748" s="25"/>
      <c r="R3748" s="25"/>
      <c r="S3748" s="25"/>
      <c r="T3748" s="109"/>
      <c r="U3748" s="25">
        <v>238.464</v>
      </c>
      <c r="V3748" s="25">
        <v>0</v>
      </c>
      <c r="W3748" s="25">
        <v>0</v>
      </c>
      <c r="X3748" s="25">
        <v>0</v>
      </c>
      <c r="Y3748" s="25">
        <v>0</v>
      </c>
      <c r="Z3748" s="25">
        <v>0</v>
      </c>
      <c r="AA3748" s="109"/>
      <c r="AB3748" s="25">
        <v>0</v>
      </c>
      <c r="AC3748" s="25">
        <v>0</v>
      </c>
      <c r="AD3748" s="25">
        <v>0</v>
      </c>
      <c r="AE3748" s="25">
        <v>0</v>
      </c>
      <c r="AF3748" s="25">
        <v>0</v>
      </c>
      <c r="AG3748" s="25">
        <v>0</v>
      </c>
      <c r="AH3748" s="109"/>
      <c r="AI3748" s="25">
        <v>179.52799999999999</v>
      </c>
      <c r="AJ3748" s="25">
        <v>0</v>
      </c>
      <c r="AK3748" s="123">
        <v>0</v>
      </c>
      <c r="AL3748" s="25">
        <v>0</v>
      </c>
      <c r="AM3748" s="25">
        <v>0</v>
      </c>
      <c r="AN3748" s="25">
        <v>0</v>
      </c>
      <c r="AO3748" s="109"/>
      <c r="AP3748" s="25">
        <v>0</v>
      </c>
      <c r="AQ3748" s="25">
        <v>0</v>
      </c>
      <c r="AR3748" s="25">
        <v>0</v>
      </c>
      <c r="AS3748" s="25">
        <v>0</v>
      </c>
      <c r="AT3748" s="25">
        <v>0</v>
      </c>
      <c r="AU3748" s="25">
        <v>0</v>
      </c>
      <c r="AW3748" t="str">
        <f t="shared" si="293"/>
        <v>Lê Thu Huyền</v>
      </c>
      <c r="AX3748" s="27" t="str">
        <f t="shared" si="294"/>
        <v xml:space="preserve">Lê Yến Phụng </v>
      </c>
      <c r="AY3748" s="4" t="str">
        <f t="shared" si="291"/>
        <v>VIN+</v>
      </c>
    </row>
    <row r="3749" spans="1:51" outlineLevel="1" x14ac:dyDescent="0.25">
      <c r="A3749" s="4" t="s">
        <v>1104</v>
      </c>
      <c r="B3749" s="4" t="s">
        <v>797</v>
      </c>
      <c r="C3749" s="4" t="s">
        <v>5054</v>
      </c>
      <c r="D3749" s="11" t="s">
        <v>768</v>
      </c>
      <c r="E3749" s="32" t="s">
        <v>976</v>
      </c>
      <c r="F3749" s="11" t="s">
        <v>710</v>
      </c>
      <c r="G3749" s="35">
        <v>5301544</v>
      </c>
      <c r="H3749" s="4" t="s">
        <v>1513</v>
      </c>
      <c r="I3749" s="4"/>
      <c r="J3749" s="4"/>
      <c r="K3749" s="4"/>
      <c r="L3749" s="4"/>
      <c r="M3749" s="33"/>
      <c r="N3749" s="38"/>
      <c r="O3749" s="33"/>
      <c r="P3749" s="244">
        <f t="shared" si="292"/>
        <v>417.99199999999996</v>
      </c>
      <c r="Q3749" s="25"/>
      <c r="R3749" s="25"/>
      <c r="S3749" s="25"/>
      <c r="T3749" s="109"/>
      <c r="U3749" s="25">
        <v>238.464</v>
      </c>
      <c r="V3749" s="25">
        <v>0</v>
      </c>
      <c r="W3749" s="25">
        <v>0</v>
      </c>
      <c r="X3749" s="25">
        <v>0</v>
      </c>
      <c r="Y3749" s="25">
        <v>0</v>
      </c>
      <c r="Z3749" s="25">
        <v>0</v>
      </c>
      <c r="AA3749" s="109"/>
      <c r="AB3749" s="25">
        <v>179.52799999999999</v>
      </c>
      <c r="AC3749" s="25">
        <v>0</v>
      </c>
      <c r="AD3749" s="25">
        <v>0</v>
      </c>
      <c r="AE3749" s="25">
        <v>0</v>
      </c>
      <c r="AF3749" s="25">
        <v>0</v>
      </c>
      <c r="AG3749" s="25">
        <v>0</v>
      </c>
      <c r="AH3749" s="109"/>
      <c r="AI3749" s="25">
        <v>0</v>
      </c>
      <c r="AJ3749" s="25">
        <v>0</v>
      </c>
      <c r="AK3749" s="123">
        <v>0</v>
      </c>
      <c r="AL3749" s="25">
        <v>0</v>
      </c>
      <c r="AM3749" s="25">
        <v>0</v>
      </c>
      <c r="AN3749" s="25">
        <v>0</v>
      </c>
      <c r="AO3749" s="109"/>
      <c r="AP3749" s="25">
        <v>0</v>
      </c>
      <c r="AQ3749" s="25">
        <v>0</v>
      </c>
      <c r="AR3749" s="25">
        <v>0</v>
      </c>
      <c r="AS3749" s="25">
        <v>0</v>
      </c>
      <c r="AT3749" s="25">
        <v>0</v>
      </c>
      <c r="AU3749" s="25">
        <v>0</v>
      </c>
      <c r="AW3749" t="str">
        <f t="shared" si="293"/>
        <v>Lê Thu Huyền</v>
      </c>
      <c r="AX3749" s="27" t="str">
        <f t="shared" si="294"/>
        <v xml:space="preserve">Lê Yến Phụng </v>
      </c>
      <c r="AY3749" s="4" t="str">
        <f t="shared" si="291"/>
        <v>VIN+</v>
      </c>
    </row>
    <row r="3750" spans="1:51" outlineLevel="1" x14ac:dyDescent="0.25">
      <c r="A3750" s="4" t="s">
        <v>1104</v>
      </c>
      <c r="B3750" s="4" t="s">
        <v>797</v>
      </c>
      <c r="C3750" s="4" t="s">
        <v>5054</v>
      </c>
      <c r="D3750" s="11" t="s">
        <v>768</v>
      </c>
      <c r="E3750" s="32" t="s">
        <v>976</v>
      </c>
      <c r="F3750" s="11" t="s">
        <v>710</v>
      </c>
      <c r="G3750" s="35">
        <v>5279999</v>
      </c>
      <c r="H3750" s="4" t="s">
        <v>1514</v>
      </c>
      <c r="I3750" s="4"/>
      <c r="J3750" s="4"/>
      <c r="K3750" s="4"/>
      <c r="L3750" s="4"/>
      <c r="M3750" s="33"/>
      <c r="N3750" s="38"/>
      <c r="O3750" s="33"/>
      <c r="P3750" s="244">
        <f t="shared" si="292"/>
        <v>598.58999999999992</v>
      </c>
      <c r="Q3750" s="25"/>
      <c r="R3750" s="25"/>
      <c r="S3750" s="25"/>
      <c r="T3750" s="109"/>
      <c r="U3750" s="25">
        <v>180.59800000000001</v>
      </c>
      <c r="V3750" s="25">
        <v>0</v>
      </c>
      <c r="W3750" s="25">
        <v>0</v>
      </c>
      <c r="X3750" s="25">
        <v>0</v>
      </c>
      <c r="Y3750" s="25">
        <v>0</v>
      </c>
      <c r="Z3750" s="25">
        <v>0</v>
      </c>
      <c r="AA3750" s="109"/>
      <c r="AB3750" s="25">
        <v>179.52799999999999</v>
      </c>
      <c r="AC3750" s="25">
        <v>0</v>
      </c>
      <c r="AD3750" s="25">
        <v>0</v>
      </c>
      <c r="AE3750" s="25">
        <v>0</v>
      </c>
      <c r="AF3750" s="25">
        <v>0</v>
      </c>
      <c r="AG3750" s="25">
        <v>0</v>
      </c>
      <c r="AH3750" s="109"/>
      <c r="AI3750" s="25">
        <v>0</v>
      </c>
      <c r="AJ3750" s="25">
        <v>0</v>
      </c>
      <c r="AK3750" s="123">
        <v>0</v>
      </c>
      <c r="AL3750" s="25">
        <v>0</v>
      </c>
      <c r="AM3750" s="25">
        <v>0</v>
      </c>
      <c r="AN3750" s="25">
        <v>0</v>
      </c>
      <c r="AO3750" s="109"/>
      <c r="AP3750" s="25">
        <v>238.464</v>
      </c>
      <c r="AQ3750" s="25">
        <v>0</v>
      </c>
      <c r="AR3750" s="25">
        <v>0</v>
      </c>
      <c r="AS3750" s="25">
        <v>0</v>
      </c>
      <c r="AT3750" s="25">
        <v>0</v>
      </c>
      <c r="AU3750" s="25">
        <v>0</v>
      </c>
      <c r="AW3750" t="str">
        <f t="shared" si="293"/>
        <v>Lê Thu Huyền</v>
      </c>
      <c r="AX3750" s="27" t="str">
        <f t="shared" si="294"/>
        <v xml:space="preserve">Lê Yến Phụng </v>
      </c>
      <c r="AY3750" s="4" t="str">
        <f t="shared" si="291"/>
        <v>VIN+</v>
      </c>
    </row>
    <row r="3751" spans="1:51" outlineLevel="1" x14ac:dyDescent="0.25">
      <c r="A3751" s="4" t="s">
        <v>1104</v>
      </c>
      <c r="B3751" s="4" t="s">
        <v>797</v>
      </c>
      <c r="C3751" s="4" t="s">
        <v>5054</v>
      </c>
      <c r="D3751" s="11" t="s">
        <v>768</v>
      </c>
      <c r="E3751" s="32" t="s">
        <v>976</v>
      </c>
      <c r="F3751" s="11" t="s">
        <v>710</v>
      </c>
      <c r="G3751" s="35">
        <v>5136829</v>
      </c>
      <c r="H3751" s="4" t="s">
        <v>1515</v>
      </c>
      <c r="I3751" s="4"/>
      <c r="J3751" s="4"/>
      <c r="K3751" s="4"/>
      <c r="L3751" s="4"/>
      <c r="M3751" s="33"/>
      <c r="N3751" s="38"/>
      <c r="O3751" s="33"/>
      <c r="P3751" s="244">
        <f t="shared" si="292"/>
        <v>1319.3989999999999</v>
      </c>
      <c r="Q3751" s="25"/>
      <c r="R3751" s="25"/>
      <c r="S3751" s="25"/>
      <c r="T3751" s="109"/>
      <c r="U3751" s="25">
        <v>180.59800000000001</v>
      </c>
      <c r="V3751" s="25">
        <v>0</v>
      </c>
      <c r="W3751" s="25">
        <v>0</v>
      </c>
      <c r="X3751" s="25">
        <v>0</v>
      </c>
      <c r="Y3751" s="25">
        <v>0</v>
      </c>
      <c r="Z3751" s="25">
        <v>0</v>
      </c>
      <c r="AA3751" s="109"/>
      <c r="AB3751" s="25">
        <v>238.464</v>
      </c>
      <c r="AC3751" s="25">
        <v>0</v>
      </c>
      <c r="AD3751" s="25">
        <v>0</v>
      </c>
      <c r="AE3751" s="25">
        <v>0</v>
      </c>
      <c r="AF3751" s="25">
        <v>0</v>
      </c>
      <c r="AG3751" s="25">
        <v>0</v>
      </c>
      <c r="AH3751" s="109"/>
      <c r="AI3751" s="25">
        <v>0</v>
      </c>
      <c r="AJ3751" s="25">
        <v>0</v>
      </c>
      <c r="AK3751" s="123">
        <v>0</v>
      </c>
      <c r="AL3751" s="25">
        <v>0</v>
      </c>
      <c r="AM3751" s="25">
        <v>0</v>
      </c>
      <c r="AN3751" s="25">
        <v>0</v>
      </c>
      <c r="AO3751" s="109"/>
      <c r="AP3751" s="25">
        <v>476.928</v>
      </c>
      <c r="AQ3751" s="25">
        <v>0</v>
      </c>
      <c r="AR3751" s="25">
        <v>0</v>
      </c>
      <c r="AS3751" s="25">
        <v>423.40899999999999</v>
      </c>
      <c r="AT3751" s="25">
        <v>0</v>
      </c>
      <c r="AU3751" s="25">
        <v>0</v>
      </c>
      <c r="AW3751" t="str">
        <f t="shared" si="293"/>
        <v>Lê Thu Huyền</v>
      </c>
      <c r="AX3751" s="27" t="str">
        <f t="shared" si="294"/>
        <v xml:space="preserve">Lê Yến Phụng </v>
      </c>
      <c r="AY3751" s="4" t="str">
        <f t="shared" si="291"/>
        <v>VIN+</v>
      </c>
    </row>
    <row r="3752" spans="1:51" outlineLevel="1" x14ac:dyDescent="0.25">
      <c r="A3752" s="4" t="s">
        <v>1104</v>
      </c>
      <c r="B3752" s="4" t="s">
        <v>797</v>
      </c>
      <c r="C3752" s="4" t="s">
        <v>5054</v>
      </c>
      <c r="D3752" s="11" t="s">
        <v>768</v>
      </c>
      <c r="E3752" s="32" t="s">
        <v>976</v>
      </c>
      <c r="F3752" s="11" t="s">
        <v>710</v>
      </c>
      <c r="G3752" s="35">
        <v>5296183</v>
      </c>
      <c r="H3752" s="4" t="s">
        <v>1527</v>
      </c>
      <c r="I3752" s="4"/>
      <c r="J3752" s="4"/>
      <c r="K3752" s="4"/>
      <c r="L3752" s="4"/>
      <c r="M3752" s="33"/>
      <c r="N3752" s="38"/>
      <c r="O3752" s="33"/>
      <c r="P3752" s="244">
        <f t="shared" si="292"/>
        <v>419.06200000000001</v>
      </c>
      <c r="Q3752" s="25"/>
      <c r="R3752" s="25"/>
      <c r="S3752" s="25"/>
      <c r="T3752" s="109"/>
      <c r="U3752" s="25">
        <v>180.59800000000001</v>
      </c>
      <c r="V3752" s="25">
        <v>0</v>
      </c>
      <c r="W3752" s="25">
        <v>0</v>
      </c>
      <c r="X3752" s="25">
        <v>0</v>
      </c>
      <c r="Y3752" s="25">
        <v>0</v>
      </c>
      <c r="Z3752" s="25">
        <v>0</v>
      </c>
      <c r="AA3752" s="109"/>
      <c r="AB3752" s="25">
        <v>0</v>
      </c>
      <c r="AC3752" s="25">
        <v>238.464</v>
      </c>
      <c r="AD3752" s="25">
        <v>0</v>
      </c>
      <c r="AE3752" s="25">
        <v>0</v>
      </c>
      <c r="AF3752" s="25">
        <v>0</v>
      </c>
      <c r="AG3752" s="25">
        <v>0</v>
      </c>
      <c r="AH3752" s="109"/>
      <c r="AI3752" s="25">
        <v>0</v>
      </c>
      <c r="AJ3752" s="25">
        <v>0</v>
      </c>
      <c r="AK3752" s="123">
        <v>0</v>
      </c>
      <c r="AL3752" s="25">
        <v>0</v>
      </c>
      <c r="AM3752" s="25">
        <v>0</v>
      </c>
      <c r="AN3752" s="25">
        <v>0</v>
      </c>
      <c r="AO3752" s="109"/>
      <c r="AP3752" s="25">
        <v>0</v>
      </c>
      <c r="AQ3752" s="25">
        <v>0</v>
      </c>
      <c r="AR3752" s="25">
        <v>0</v>
      </c>
      <c r="AS3752" s="25">
        <v>0</v>
      </c>
      <c r="AT3752" s="25">
        <v>0</v>
      </c>
      <c r="AU3752" s="25">
        <v>0</v>
      </c>
      <c r="AW3752" t="str">
        <f t="shared" si="293"/>
        <v>Lê Thu Huyền</v>
      </c>
      <c r="AX3752" s="27" t="str">
        <f t="shared" si="294"/>
        <v xml:space="preserve">Lê Yến Phụng </v>
      </c>
      <c r="AY3752" s="4" t="str">
        <f t="shared" ref="AY3752:AY3815" si="295">+B3752</f>
        <v>VIN+</v>
      </c>
    </row>
    <row r="3753" spans="1:51" outlineLevel="1" x14ac:dyDescent="0.25">
      <c r="A3753" s="4" t="s">
        <v>1104</v>
      </c>
      <c r="B3753" s="4" t="s">
        <v>797</v>
      </c>
      <c r="C3753" s="4" t="s">
        <v>5054</v>
      </c>
      <c r="D3753" s="11" t="s">
        <v>768</v>
      </c>
      <c r="E3753" s="32" t="s">
        <v>976</v>
      </c>
      <c r="F3753" s="11" t="s">
        <v>710</v>
      </c>
      <c r="G3753" s="35">
        <v>5300275</v>
      </c>
      <c r="H3753" s="4" t="s">
        <v>1540</v>
      </c>
      <c r="I3753" s="4"/>
      <c r="J3753" s="4"/>
      <c r="K3753" s="4"/>
      <c r="L3753" s="4"/>
      <c r="M3753" s="33"/>
      <c r="N3753" s="38"/>
      <c r="O3753" s="33"/>
      <c r="P3753" s="244">
        <f t="shared" si="292"/>
        <v>179.52799999999999</v>
      </c>
      <c r="Q3753" s="25"/>
      <c r="R3753" s="25"/>
      <c r="S3753" s="25"/>
      <c r="T3753" s="109"/>
      <c r="U3753" s="25">
        <v>179.52799999999999</v>
      </c>
      <c r="V3753" s="25">
        <v>0</v>
      </c>
      <c r="W3753" s="25">
        <v>0</v>
      </c>
      <c r="X3753" s="25">
        <v>0</v>
      </c>
      <c r="Y3753" s="25">
        <v>0</v>
      </c>
      <c r="Z3753" s="25">
        <v>0</v>
      </c>
      <c r="AA3753" s="109"/>
      <c r="AB3753" s="25">
        <v>0</v>
      </c>
      <c r="AC3753" s="25">
        <v>0</v>
      </c>
      <c r="AD3753" s="25">
        <v>0</v>
      </c>
      <c r="AE3753" s="25">
        <v>0</v>
      </c>
      <c r="AF3753" s="25">
        <v>0</v>
      </c>
      <c r="AG3753" s="25">
        <v>0</v>
      </c>
      <c r="AH3753" s="109"/>
      <c r="AI3753" s="25">
        <v>0</v>
      </c>
      <c r="AJ3753" s="25">
        <v>0</v>
      </c>
      <c r="AK3753" s="123">
        <v>0</v>
      </c>
      <c r="AL3753" s="25">
        <v>0</v>
      </c>
      <c r="AM3753" s="25">
        <v>0</v>
      </c>
      <c r="AN3753" s="25">
        <v>0</v>
      </c>
      <c r="AO3753" s="109"/>
      <c r="AP3753" s="25">
        <v>0</v>
      </c>
      <c r="AQ3753" s="25">
        <v>0</v>
      </c>
      <c r="AR3753" s="25">
        <v>0</v>
      </c>
      <c r="AS3753" s="25">
        <v>0</v>
      </c>
      <c r="AT3753" s="25">
        <v>0</v>
      </c>
      <c r="AU3753" s="25">
        <v>0</v>
      </c>
      <c r="AW3753" t="str">
        <f t="shared" si="293"/>
        <v>Lê Thu Huyền</v>
      </c>
      <c r="AX3753" s="27" t="str">
        <f t="shared" si="294"/>
        <v xml:space="preserve">Lê Yến Phụng </v>
      </c>
      <c r="AY3753" s="4" t="str">
        <f t="shared" si="295"/>
        <v>VIN+</v>
      </c>
    </row>
    <row r="3754" spans="1:51" outlineLevel="1" x14ac:dyDescent="0.25">
      <c r="A3754" s="4" t="s">
        <v>1104</v>
      </c>
      <c r="B3754" s="4" t="s">
        <v>797</v>
      </c>
      <c r="C3754" s="4" t="s">
        <v>5054</v>
      </c>
      <c r="D3754" s="11" t="s">
        <v>768</v>
      </c>
      <c r="E3754" s="32" t="s">
        <v>976</v>
      </c>
      <c r="F3754" s="11" t="s">
        <v>710</v>
      </c>
      <c r="G3754" s="35">
        <v>5300282</v>
      </c>
      <c r="H3754" s="4" t="s">
        <v>1541</v>
      </c>
      <c r="I3754" s="4"/>
      <c r="J3754" s="4"/>
      <c r="K3754" s="4"/>
      <c r="L3754" s="4"/>
      <c r="M3754" s="33"/>
      <c r="N3754" s="38"/>
      <c r="O3754" s="33"/>
      <c r="P3754" s="244">
        <f t="shared" si="292"/>
        <v>417.99199999999996</v>
      </c>
      <c r="Q3754" s="25"/>
      <c r="R3754" s="25"/>
      <c r="S3754" s="25"/>
      <c r="T3754" s="109"/>
      <c r="U3754" s="25">
        <v>179.52799999999999</v>
      </c>
      <c r="V3754" s="25">
        <v>0</v>
      </c>
      <c r="W3754" s="25">
        <v>0</v>
      </c>
      <c r="X3754" s="25">
        <v>0</v>
      </c>
      <c r="Y3754" s="25">
        <v>0</v>
      </c>
      <c r="Z3754" s="25">
        <v>0</v>
      </c>
      <c r="AA3754" s="109"/>
      <c r="AB3754" s="25">
        <v>0</v>
      </c>
      <c r="AC3754" s="25">
        <v>0</v>
      </c>
      <c r="AD3754" s="25">
        <v>0</v>
      </c>
      <c r="AE3754" s="25">
        <v>0</v>
      </c>
      <c r="AF3754" s="25">
        <v>0</v>
      </c>
      <c r="AG3754" s="25">
        <v>0</v>
      </c>
      <c r="AH3754" s="109"/>
      <c r="AI3754" s="25">
        <v>0</v>
      </c>
      <c r="AJ3754" s="25">
        <v>0</v>
      </c>
      <c r="AK3754" s="123">
        <v>0</v>
      </c>
      <c r="AL3754" s="25">
        <v>0</v>
      </c>
      <c r="AM3754" s="25">
        <v>0</v>
      </c>
      <c r="AN3754" s="25">
        <v>0</v>
      </c>
      <c r="AO3754" s="109"/>
      <c r="AP3754" s="25">
        <v>0</v>
      </c>
      <c r="AQ3754" s="25">
        <v>0</v>
      </c>
      <c r="AR3754" s="25">
        <v>238.464</v>
      </c>
      <c r="AS3754" s="25">
        <v>0</v>
      </c>
      <c r="AT3754" s="25">
        <v>0</v>
      </c>
      <c r="AU3754" s="25">
        <v>0</v>
      </c>
      <c r="AW3754" t="str">
        <f t="shared" si="293"/>
        <v>Lê Thu Huyền</v>
      </c>
      <c r="AX3754" s="27" t="str">
        <f t="shared" si="294"/>
        <v xml:space="preserve">Lê Yến Phụng </v>
      </c>
      <c r="AY3754" s="4" t="str">
        <f t="shared" si="295"/>
        <v>VIN+</v>
      </c>
    </row>
    <row r="3755" spans="1:51" outlineLevel="1" x14ac:dyDescent="0.25">
      <c r="A3755" s="4" t="s">
        <v>1104</v>
      </c>
      <c r="B3755" s="4" t="s">
        <v>797</v>
      </c>
      <c r="C3755" s="4" t="s">
        <v>5054</v>
      </c>
      <c r="D3755" s="11" t="s">
        <v>768</v>
      </c>
      <c r="E3755" s="32" t="s">
        <v>976</v>
      </c>
      <c r="F3755" s="11" t="s">
        <v>710</v>
      </c>
      <c r="G3755" s="35">
        <v>5274956</v>
      </c>
      <c r="H3755" s="4" t="s">
        <v>1797</v>
      </c>
      <c r="I3755" s="4"/>
      <c r="J3755" s="4"/>
      <c r="K3755" s="4"/>
      <c r="L3755" s="4"/>
      <c r="M3755" s="33"/>
      <c r="N3755" s="38"/>
      <c r="O3755" s="33"/>
      <c r="P3755" s="244">
        <f t="shared" si="292"/>
        <v>1082.684</v>
      </c>
      <c r="Q3755" s="25"/>
      <c r="R3755" s="25"/>
      <c r="S3755" s="25"/>
      <c r="T3755" s="109"/>
      <c r="U3755" s="25"/>
      <c r="V3755" s="25"/>
      <c r="W3755" s="25">
        <v>779.18700000000001</v>
      </c>
      <c r="X3755" s="25">
        <v>0</v>
      </c>
      <c r="Y3755" s="25">
        <v>0</v>
      </c>
      <c r="Z3755" s="25">
        <v>0</v>
      </c>
      <c r="AA3755" s="109"/>
      <c r="AB3755" s="25">
        <v>0</v>
      </c>
      <c r="AC3755" s="25">
        <v>0</v>
      </c>
      <c r="AD3755" s="25">
        <v>0</v>
      </c>
      <c r="AE3755" s="25">
        <v>0</v>
      </c>
      <c r="AF3755" s="25">
        <v>0</v>
      </c>
      <c r="AG3755" s="25">
        <v>0</v>
      </c>
      <c r="AH3755" s="109"/>
      <c r="AI3755" s="25">
        <v>0</v>
      </c>
      <c r="AJ3755" s="25">
        <v>0</v>
      </c>
      <c r="AK3755" s="123">
        <v>0</v>
      </c>
      <c r="AL3755" s="25">
        <v>0</v>
      </c>
      <c r="AM3755" s="25">
        <v>0</v>
      </c>
      <c r="AN3755" s="25">
        <v>0</v>
      </c>
      <c r="AO3755" s="109"/>
      <c r="AP3755" s="25">
        <v>0</v>
      </c>
      <c r="AQ3755" s="25">
        <v>0</v>
      </c>
      <c r="AR3755" s="25">
        <v>0</v>
      </c>
      <c r="AS3755" s="25">
        <v>0</v>
      </c>
      <c r="AT3755" s="25">
        <v>0</v>
      </c>
      <c r="AU3755" s="25">
        <v>303.49700000000001</v>
      </c>
      <c r="AW3755" t="str">
        <f t="shared" si="293"/>
        <v>Lê Thu Huyền</v>
      </c>
      <c r="AX3755" s="27" t="str">
        <f t="shared" si="294"/>
        <v xml:space="preserve">Lê Yến Phụng </v>
      </c>
      <c r="AY3755" s="4" t="str">
        <f t="shared" si="295"/>
        <v>VIN+</v>
      </c>
    </row>
    <row r="3756" spans="1:51" outlineLevel="1" x14ac:dyDescent="0.25">
      <c r="A3756" s="4" t="s">
        <v>1104</v>
      </c>
      <c r="B3756" s="4" t="s">
        <v>797</v>
      </c>
      <c r="C3756" s="4" t="s">
        <v>5054</v>
      </c>
      <c r="D3756" s="11" t="s">
        <v>768</v>
      </c>
      <c r="E3756" s="32" t="s">
        <v>976</v>
      </c>
      <c r="F3756" s="11" t="s">
        <v>710</v>
      </c>
      <c r="G3756" s="35">
        <v>5275519</v>
      </c>
      <c r="H3756" s="4" t="s">
        <v>1798</v>
      </c>
      <c r="I3756" s="4"/>
      <c r="J3756" s="4"/>
      <c r="K3756" s="4"/>
      <c r="L3756" s="4"/>
      <c r="M3756" s="33"/>
      <c r="N3756" s="38"/>
      <c r="O3756" s="33"/>
      <c r="P3756" s="244">
        <f t="shared" si="292"/>
        <v>1623.576</v>
      </c>
      <c r="Q3756" s="25"/>
      <c r="R3756" s="25"/>
      <c r="S3756" s="25"/>
      <c r="T3756" s="109"/>
      <c r="U3756" s="25"/>
      <c r="V3756" s="25"/>
      <c r="W3756" s="25">
        <v>179.52799999999999</v>
      </c>
      <c r="X3756" s="25">
        <v>0</v>
      </c>
      <c r="Y3756" s="25">
        <v>0</v>
      </c>
      <c r="Z3756" s="25">
        <v>0</v>
      </c>
      <c r="AA3756" s="109"/>
      <c r="AB3756" s="25">
        <v>0</v>
      </c>
      <c r="AC3756" s="25">
        <v>0</v>
      </c>
      <c r="AD3756" s="25">
        <v>0</v>
      </c>
      <c r="AE3756" s="25">
        <v>0</v>
      </c>
      <c r="AF3756" s="25">
        <v>0</v>
      </c>
      <c r="AG3756" s="25">
        <v>0</v>
      </c>
      <c r="AH3756" s="109"/>
      <c r="AI3756" s="25">
        <v>0</v>
      </c>
      <c r="AJ3756" s="25">
        <v>0</v>
      </c>
      <c r="AK3756" s="123">
        <v>0</v>
      </c>
      <c r="AL3756" s="25">
        <v>0</v>
      </c>
      <c r="AM3756" s="25">
        <v>0</v>
      </c>
      <c r="AN3756" s="25">
        <v>0</v>
      </c>
      <c r="AO3756" s="109"/>
      <c r="AP3756" s="25">
        <v>0</v>
      </c>
      <c r="AQ3756" s="25">
        <v>0</v>
      </c>
      <c r="AR3756" s="25">
        <v>0</v>
      </c>
      <c r="AS3756" s="25">
        <v>598.59</v>
      </c>
      <c r="AT3756" s="25">
        <v>0</v>
      </c>
      <c r="AU3756" s="25">
        <v>845.45800000000008</v>
      </c>
      <c r="AW3756" t="str">
        <f t="shared" si="293"/>
        <v>Lê Thu Huyền</v>
      </c>
      <c r="AX3756" s="27" t="str">
        <f t="shared" si="294"/>
        <v xml:space="preserve">Lê Yến Phụng </v>
      </c>
      <c r="AY3756" s="4" t="str">
        <f t="shared" si="295"/>
        <v>VIN+</v>
      </c>
    </row>
    <row r="3757" spans="1:51" outlineLevel="1" x14ac:dyDescent="0.25">
      <c r="A3757" s="4" t="s">
        <v>1104</v>
      </c>
      <c r="B3757" s="4" t="s">
        <v>797</v>
      </c>
      <c r="C3757" s="4" t="s">
        <v>5054</v>
      </c>
      <c r="D3757" s="11" t="s">
        <v>768</v>
      </c>
      <c r="E3757" s="32" t="s">
        <v>976</v>
      </c>
      <c r="F3757" s="11" t="s">
        <v>710</v>
      </c>
      <c r="G3757" s="35">
        <v>5274925</v>
      </c>
      <c r="H3757" s="4" t="s">
        <v>1799</v>
      </c>
      <c r="I3757" s="4"/>
      <c r="J3757" s="4"/>
      <c r="K3757" s="4"/>
      <c r="L3757" s="4"/>
      <c r="M3757" s="33"/>
      <c r="N3757" s="38"/>
      <c r="O3757" s="33"/>
      <c r="P3757" s="244">
        <f t="shared" si="292"/>
        <v>1385.1120000000001</v>
      </c>
      <c r="Q3757" s="25"/>
      <c r="R3757" s="25"/>
      <c r="S3757" s="25"/>
      <c r="T3757" s="109"/>
      <c r="U3757" s="25"/>
      <c r="V3757" s="25"/>
      <c r="W3757" s="25">
        <v>483.02499999999998</v>
      </c>
      <c r="X3757" s="25">
        <v>0</v>
      </c>
      <c r="Y3757" s="25">
        <v>0</v>
      </c>
      <c r="Z3757" s="25">
        <v>0</v>
      </c>
      <c r="AA3757" s="109"/>
      <c r="AB3757" s="25">
        <v>0</v>
      </c>
      <c r="AC3757" s="25">
        <v>0</v>
      </c>
      <c r="AD3757" s="25">
        <v>0</v>
      </c>
      <c r="AE3757" s="25">
        <v>238.464</v>
      </c>
      <c r="AF3757" s="25">
        <v>0</v>
      </c>
      <c r="AG3757" s="25">
        <v>0</v>
      </c>
      <c r="AH3757" s="109"/>
      <c r="AI3757" s="25">
        <v>0</v>
      </c>
      <c r="AJ3757" s="25">
        <v>0</v>
      </c>
      <c r="AK3757" s="123">
        <v>180.59800000000001</v>
      </c>
      <c r="AL3757" s="25">
        <v>0</v>
      </c>
      <c r="AM3757" s="25">
        <v>0</v>
      </c>
      <c r="AN3757" s="25">
        <v>0</v>
      </c>
      <c r="AO3757" s="109"/>
      <c r="AP3757" s="25">
        <v>0</v>
      </c>
      <c r="AQ3757" s="25">
        <v>0</v>
      </c>
      <c r="AR3757" s="25">
        <v>0</v>
      </c>
      <c r="AS3757" s="25">
        <v>0</v>
      </c>
      <c r="AT3757" s="25">
        <v>0</v>
      </c>
      <c r="AU3757" s="25">
        <v>483.02499999999998</v>
      </c>
      <c r="AW3757" t="str">
        <f t="shared" si="293"/>
        <v>Lê Thu Huyền</v>
      </c>
      <c r="AX3757" s="27" t="str">
        <f t="shared" si="294"/>
        <v xml:space="preserve">Lê Yến Phụng </v>
      </c>
      <c r="AY3757" s="4" t="str">
        <f t="shared" si="295"/>
        <v>VIN+</v>
      </c>
    </row>
    <row r="3758" spans="1:51" outlineLevel="1" x14ac:dyDescent="0.25">
      <c r="A3758" s="4" t="s">
        <v>1104</v>
      </c>
      <c r="B3758" s="4" t="s">
        <v>797</v>
      </c>
      <c r="C3758" s="4" t="s">
        <v>5054</v>
      </c>
      <c r="D3758" s="11" t="s">
        <v>768</v>
      </c>
      <c r="E3758" s="32" t="s">
        <v>976</v>
      </c>
      <c r="F3758" s="11" t="s">
        <v>710</v>
      </c>
      <c r="G3758" s="35">
        <v>5131983</v>
      </c>
      <c r="H3758" s="4" t="s">
        <v>1800</v>
      </c>
      <c r="I3758" s="4"/>
      <c r="J3758" s="4"/>
      <c r="K3758" s="4"/>
      <c r="L3758" s="4"/>
      <c r="M3758" s="33"/>
      <c r="N3758" s="38"/>
      <c r="O3758" s="33"/>
      <c r="P3758" s="244">
        <f t="shared" si="292"/>
        <v>1320.079</v>
      </c>
      <c r="Q3758" s="25"/>
      <c r="R3758" s="25"/>
      <c r="S3758" s="25"/>
      <c r="T3758" s="109"/>
      <c r="U3758" s="25"/>
      <c r="V3758" s="25"/>
      <c r="W3758" s="25">
        <v>360.12599999999998</v>
      </c>
      <c r="X3758" s="25">
        <v>0</v>
      </c>
      <c r="Y3758" s="25">
        <v>0</v>
      </c>
      <c r="Z3758" s="25">
        <v>0</v>
      </c>
      <c r="AA3758" s="109"/>
      <c r="AB3758" s="25">
        <v>0</v>
      </c>
      <c r="AC3758" s="25">
        <v>0</v>
      </c>
      <c r="AD3758" s="25">
        <v>0</v>
      </c>
      <c r="AE3758" s="25">
        <v>0</v>
      </c>
      <c r="AF3758" s="25">
        <v>0</v>
      </c>
      <c r="AG3758" s="25">
        <v>0</v>
      </c>
      <c r="AH3758" s="109"/>
      <c r="AI3758" s="25">
        <v>0</v>
      </c>
      <c r="AJ3758" s="25">
        <v>0</v>
      </c>
      <c r="AK3758" s="123">
        <v>0</v>
      </c>
      <c r="AL3758" s="25">
        <v>0</v>
      </c>
      <c r="AM3758" s="25">
        <v>0</v>
      </c>
      <c r="AN3758" s="25">
        <v>0</v>
      </c>
      <c r="AO3758" s="109"/>
      <c r="AP3758" s="25">
        <v>0</v>
      </c>
      <c r="AQ3758" s="25">
        <v>0</v>
      </c>
      <c r="AR3758" s="25">
        <v>721.48900000000003</v>
      </c>
      <c r="AS3758" s="25">
        <v>238.464</v>
      </c>
      <c r="AT3758" s="25">
        <v>0</v>
      </c>
      <c r="AU3758" s="25">
        <v>0</v>
      </c>
      <c r="AW3758" t="str">
        <f t="shared" si="293"/>
        <v>Lê Thu Huyền</v>
      </c>
      <c r="AX3758" s="27" t="str">
        <f t="shared" si="294"/>
        <v xml:space="preserve">Lê Yến Phụng </v>
      </c>
      <c r="AY3758" s="4" t="str">
        <f t="shared" si="295"/>
        <v>VIN+</v>
      </c>
    </row>
    <row r="3759" spans="1:51" outlineLevel="1" x14ac:dyDescent="0.25">
      <c r="A3759" s="4" t="s">
        <v>1104</v>
      </c>
      <c r="B3759" s="4" t="s">
        <v>797</v>
      </c>
      <c r="C3759" s="4" t="s">
        <v>5054</v>
      </c>
      <c r="D3759" s="11" t="s">
        <v>768</v>
      </c>
      <c r="E3759" s="32" t="s">
        <v>976</v>
      </c>
      <c r="F3759" s="11" t="s">
        <v>710</v>
      </c>
      <c r="G3759" s="35">
        <v>5130977</v>
      </c>
      <c r="H3759" s="4" t="s">
        <v>1801</v>
      </c>
      <c r="I3759" s="4"/>
      <c r="J3759" s="4"/>
      <c r="K3759" s="4"/>
      <c r="L3759" s="4"/>
      <c r="M3759" s="33"/>
      <c r="N3759" s="38"/>
      <c r="O3759" s="33"/>
      <c r="P3759" s="244">
        <f t="shared" si="292"/>
        <v>1198.25</v>
      </c>
      <c r="Q3759" s="25"/>
      <c r="R3759" s="25"/>
      <c r="S3759" s="25"/>
      <c r="T3759" s="109"/>
      <c r="U3759" s="25"/>
      <c r="V3759" s="25"/>
      <c r="W3759" s="25">
        <v>598.59</v>
      </c>
      <c r="X3759" s="25">
        <v>0</v>
      </c>
      <c r="Y3759" s="25">
        <v>0</v>
      </c>
      <c r="Z3759" s="25">
        <v>0</v>
      </c>
      <c r="AA3759" s="109"/>
      <c r="AB3759" s="25">
        <v>0</v>
      </c>
      <c r="AC3759" s="25">
        <v>0</v>
      </c>
      <c r="AD3759" s="25">
        <v>0</v>
      </c>
      <c r="AE3759" s="25">
        <v>0</v>
      </c>
      <c r="AF3759" s="25">
        <v>0</v>
      </c>
      <c r="AG3759" s="25">
        <v>0</v>
      </c>
      <c r="AH3759" s="109"/>
      <c r="AI3759" s="25">
        <v>0</v>
      </c>
      <c r="AJ3759" s="25">
        <v>0</v>
      </c>
      <c r="AK3759" s="123">
        <v>180.59800000000001</v>
      </c>
      <c r="AL3759" s="25">
        <v>0</v>
      </c>
      <c r="AM3759" s="25">
        <v>0</v>
      </c>
      <c r="AN3759" s="25">
        <v>0</v>
      </c>
      <c r="AO3759" s="109"/>
      <c r="AP3759" s="25">
        <v>0</v>
      </c>
      <c r="AQ3759" s="25">
        <v>0</v>
      </c>
      <c r="AR3759" s="25">
        <v>419.06200000000001</v>
      </c>
      <c r="AS3759" s="25">
        <v>0</v>
      </c>
      <c r="AT3759" s="25">
        <v>0</v>
      </c>
      <c r="AU3759" s="25">
        <v>0</v>
      </c>
      <c r="AW3759" t="str">
        <f t="shared" si="293"/>
        <v>Lê Thu Huyền</v>
      </c>
      <c r="AX3759" s="27" t="str">
        <f t="shared" si="294"/>
        <v xml:space="preserve">Lê Yến Phụng </v>
      </c>
      <c r="AY3759" s="4" t="str">
        <f t="shared" si="295"/>
        <v>VIN+</v>
      </c>
    </row>
    <row r="3760" spans="1:51" outlineLevel="1" x14ac:dyDescent="0.25">
      <c r="A3760" s="4" t="s">
        <v>1104</v>
      </c>
      <c r="B3760" s="4" t="s">
        <v>797</v>
      </c>
      <c r="C3760" s="4" t="s">
        <v>5054</v>
      </c>
      <c r="D3760" s="11" t="s">
        <v>768</v>
      </c>
      <c r="E3760" s="32" t="s">
        <v>976</v>
      </c>
      <c r="F3760" s="11" t="s">
        <v>710</v>
      </c>
      <c r="G3760" s="35">
        <v>5275232</v>
      </c>
      <c r="H3760" s="4" t="s">
        <v>1802</v>
      </c>
      <c r="I3760" s="4"/>
      <c r="J3760" s="4"/>
      <c r="K3760" s="4"/>
      <c r="L3760" s="4"/>
      <c r="M3760" s="33"/>
      <c r="N3760" s="38"/>
      <c r="O3760" s="33"/>
      <c r="P3760" s="244">
        <f t="shared" si="292"/>
        <v>598.59</v>
      </c>
      <c r="Q3760" s="25"/>
      <c r="R3760" s="25"/>
      <c r="S3760" s="25"/>
      <c r="T3760" s="109"/>
      <c r="U3760" s="25"/>
      <c r="V3760" s="25"/>
      <c r="W3760" s="25">
        <v>179.52799999999999</v>
      </c>
      <c r="X3760" s="25">
        <v>0</v>
      </c>
      <c r="Y3760" s="25">
        <v>0</v>
      </c>
      <c r="Z3760" s="25">
        <v>0</v>
      </c>
      <c r="AA3760" s="109"/>
      <c r="AB3760" s="25">
        <v>0</v>
      </c>
      <c r="AC3760" s="25">
        <v>0</v>
      </c>
      <c r="AD3760" s="25">
        <v>0</v>
      </c>
      <c r="AE3760" s="25">
        <v>0</v>
      </c>
      <c r="AF3760" s="25">
        <v>0</v>
      </c>
      <c r="AG3760" s="25">
        <v>0</v>
      </c>
      <c r="AH3760" s="109"/>
      <c r="AI3760" s="25">
        <v>0</v>
      </c>
      <c r="AJ3760" s="25">
        <v>0</v>
      </c>
      <c r="AK3760" s="123">
        <v>0</v>
      </c>
      <c r="AL3760" s="25">
        <v>0</v>
      </c>
      <c r="AM3760" s="25">
        <v>0</v>
      </c>
      <c r="AN3760" s="25">
        <v>0</v>
      </c>
      <c r="AO3760" s="109"/>
      <c r="AP3760" s="25">
        <v>0</v>
      </c>
      <c r="AQ3760" s="25">
        <v>0</v>
      </c>
      <c r="AR3760" s="25">
        <v>419.06200000000001</v>
      </c>
      <c r="AS3760" s="25">
        <v>0</v>
      </c>
      <c r="AT3760" s="25">
        <v>0</v>
      </c>
      <c r="AU3760" s="25">
        <v>0</v>
      </c>
      <c r="AW3760" t="str">
        <f t="shared" si="293"/>
        <v>Lê Thu Huyền</v>
      </c>
      <c r="AX3760" s="27" t="str">
        <f t="shared" si="294"/>
        <v xml:space="preserve">Lê Yến Phụng </v>
      </c>
      <c r="AY3760" s="4" t="str">
        <f t="shared" si="295"/>
        <v>VIN+</v>
      </c>
    </row>
    <row r="3761" spans="1:51" outlineLevel="1" x14ac:dyDescent="0.25">
      <c r="A3761" s="4" t="s">
        <v>1104</v>
      </c>
      <c r="B3761" s="4" t="s">
        <v>797</v>
      </c>
      <c r="C3761" s="4" t="s">
        <v>5054</v>
      </c>
      <c r="D3761" s="11" t="s">
        <v>768</v>
      </c>
      <c r="E3761" s="32" t="s">
        <v>976</v>
      </c>
      <c r="F3761" s="11" t="s">
        <v>710</v>
      </c>
      <c r="G3761" s="35">
        <v>5275377</v>
      </c>
      <c r="H3761" s="4" t="s">
        <v>1803</v>
      </c>
      <c r="I3761" s="4"/>
      <c r="J3761" s="4"/>
      <c r="K3761" s="4"/>
      <c r="L3761" s="4"/>
      <c r="M3761" s="33"/>
      <c r="N3761" s="38"/>
      <c r="O3761" s="33"/>
      <c r="P3761" s="244">
        <f t="shared" si="292"/>
        <v>901.01700000000005</v>
      </c>
      <c r="Q3761" s="25"/>
      <c r="R3761" s="25"/>
      <c r="S3761" s="25"/>
      <c r="T3761" s="109"/>
      <c r="U3761" s="25"/>
      <c r="V3761" s="25"/>
      <c r="W3761" s="25">
        <v>179.52799999999999</v>
      </c>
      <c r="X3761" s="25">
        <v>0</v>
      </c>
      <c r="Y3761" s="25">
        <v>0</v>
      </c>
      <c r="Z3761" s="25">
        <v>0</v>
      </c>
      <c r="AA3761" s="109"/>
      <c r="AB3761" s="25">
        <v>0</v>
      </c>
      <c r="AC3761" s="25">
        <v>0</v>
      </c>
      <c r="AD3761" s="25">
        <v>0</v>
      </c>
      <c r="AE3761" s="25">
        <v>0</v>
      </c>
      <c r="AF3761" s="25">
        <v>0</v>
      </c>
      <c r="AG3761" s="25">
        <v>0</v>
      </c>
      <c r="AH3761" s="109"/>
      <c r="AI3761" s="25">
        <v>0</v>
      </c>
      <c r="AJ3761" s="25">
        <v>0</v>
      </c>
      <c r="AK3761" s="123">
        <v>0</v>
      </c>
      <c r="AL3761" s="25">
        <v>0</v>
      </c>
      <c r="AM3761" s="25">
        <v>0</v>
      </c>
      <c r="AN3761" s="25">
        <v>0</v>
      </c>
      <c r="AO3761" s="109"/>
      <c r="AP3761" s="25">
        <v>0</v>
      </c>
      <c r="AQ3761" s="25">
        <v>0</v>
      </c>
      <c r="AR3761" s="25">
        <v>721.48900000000003</v>
      </c>
      <c r="AS3761" s="25">
        <v>0</v>
      </c>
      <c r="AT3761" s="25">
        <v>0</v>
      </c>
      <c r="AU3761" s="25">
        <v>0</v>
      </c>
      <c r="AW3761" t="str">
        <f t="shared" si="293"/>
        <v>Lê Thu Huyền</v>
      </c>
      <c r="AX3761" s="27" t="str">
        <f t="shared" si="294"/>
        <v xml:space="preserve">Lê Yến Phụng </v>
      </c>
      <c r="AY3761" s="4" t="str">
        <f t="shared" si="295"/>
        <v>VIN+</v>
      </c>
    </row>
    <row r="3762" spans="1:51" outlineLevel="1" x14ac:dyDescent="0.25">
      <c r="A3762" s="4" t="s">
        <v>1104</v>
      </c>
      <c r="B3762" s="4" t="s">
        <v>797</v>
      </c>
      <c r="C3762" s="4" t="s">
        <v>5054</v>
      </c>
      <c r="D3762" s="11" t="s">
        <v>768</v>
      </c>
      <c r="E3762" s="32" t="s">
        <v>976</v>
      </c>
      <c r="F3762" s="11" t="s">
        <v>710</v>
      </c>
      <c r="G3762" s="35">
        <v>5274873</v>
      </c>
      <c r="H3762" s="4" t="s">
        <v>1804</v>
      </c>
      <c r="I3762" s="4"/>
      <c r="J3762" s="4"/>
      <c r="K3762" s="4"/>
      <c r="L3762" s="4"/>
      <c r="M3762" s="33"/>
      <c r="N3762" s="38"/>
      <c r="O3762" s="33"/>
      <c r="P3762" s="244">
        <f t="shared" si="292"/>
        <v>1205.5840000000001</v>
      </c>
      <c r="Q3762" s="25"/>
      <c r="R3762" s="25"/>
      <c r="S3762" s="25"/>
      <c r="T3762" s="109"/>
      <c r="U3762" s="25"/>
      <c r="V3762" s="25"/>
      <c r="W3762" s="25">
        <v>721.48900000000003</v>
      </c>
      <c r="X3762" s="25">
        <v>0</v>
      </c>
      <c r="Y3762" s="25">
        <v>0</v>
      </c>
      <c r="Z3762" s="25">
        <v>0</v>
      </c>
      <c r="AA3762" s="109"/>
      <c r="AB3762" s="25">
        <v>0</v>
      </c>
      <c r="AC3762" s="25">
        <v>0</v>
      </c>
      <c r="AD3762" s="25">
        <v>0</v>
      </c>
      <c r="AE3762" s="25">
        <v>0</v>
      </c>
      <c r="AF3762" s="25">
        <v>0</v>
      </c>
      <c r="AG3762" s="25">
        <v>0</v>
      </c>
      <c r="AH3762" s="109"/>
      <c r="AI3762" s="25">
        <v>0</v>
      </c>
      <c r="AJ3762" s="25">
        <v>0</v>
      </c>
      <c r="AK3762" s="123">
        <v>484.09500000000003</v>
      </c>
      <c r="AL3762" s="25">
        <v>0</v>
      </c>
      <c r="AM3762" s="25">
        <v>0</v>
      </c>
      <c r="AN3762" s="25">
        <v>0</v>
      </c>
      <c r="AO3762" s="109"/>
      <c r="AP3762" s="25">
        <v>0</v>
      </c>
      <c r="AQ3762" s="25">
        <v>0</v>
      </c>
      <c r="AR3762" s="25">
        <v>0</v>
      </c>
      <c r="AS3762" s="25">
        <v>0</v>
      </c>
      <c r="AT3762" s="25">
        <v>0</v>
      </c>
      <c r="AU3762" s="25">
        <v>0</v>
      </c>
      <c r="AW3762" t="str">
        <f t="shared" si="293"/>
        <v>Lê Thu Huyền</v>
      </c>
      <c r="AX3762" s="27" t="str">
        <f t="shared" si="294"/>
        <v xml:space="preserve">Lê Yến Phụng </v>
      </c>
      <c r="AY3762" s="4" t="str">
        <f t="shared" si="295"/>
        <v>VIN+</v>
      </c>
    </row>
    <row r="3763" spans="1:51" outlineLevel="1" x14ac:dyDescent="0.25">
      <c r="A3763" s="4" t="s">
        <v>1104</v>
      </c>
      <c r="B3763" s="4" t="s">
        <v>797</v>
      </c>
      <c r="C3763" s="4" t="s">
        <v>5054</v>
      </c>
      <c r="D3763" s="11" t="s">
        <v>768</v>
      </c>
      <c r="E3763" s="32" t="s">
        <v>976</v>
      </c>
      <c r="F3763" s="11" t="s">
        <v>710</v>
      </c>
      <c r="G3763" s="35">
        <v>5274963</v>
      </c>
      <c r="H3763" s="4" t="s">
        <v>1805</v>
      </c>
      <c r="I3763" s="4"/>
      <c r="J3763" s="4"/>
      <c r="K3763" s="4"/>
      <c r="L3763" s="4"/>
      <c r="M3763" s="33"/>
      <c r="N3763" s="38"/>
      <c r="O3763" s="33"/>
      <c r="P3763" s="244">
        <f t="shared" si="292"/>
        <v>598.58999999999992</v>
      </c>
      <c r="Q3763" s="25"/>
      <c r="R3763" s="25"/>
      <c r="S3763" s="25"/>
      <c r="T3763" s="109"/>
      <c r="U3763" s="25"/>
      <c r="V3763" s="25"/>
      <c r="W3763" s="25">
        <v>179.52799999999999</v>
      </c>
      <c r="X3763" s="25">
        <v>0</v>
      </c>
      <c r="Y3763" s="25">
        <v>0</v>
      </c>
      <c r="Z3763" s="25">
        <v>0</v>
      </c>
      <c r="AA3763" s="109"/>
      <c r="AB3763" s="25">
        <v>0</v>
      </c>
      <c r="AC3763" s="25">
        <v>0</v>
      </c>
      <c r="AD3763" s="25">
        <v>0</v>
      </c>
      <c r="AE3763" s="25">
        <v>238.464</v>
      </c>
      <c r="AF3763" s="25">
        <v>0</v>
      </c>
      <c r="AG3763" s="25">
        <v>0</v>
      </c>
      <c r="AH3763" s="109"/>
      <c r="AI3763" s="25">
        <v>0</v>
      </c>
      <c r="AJ3763" s="25">
        <v>0</v>
      </c>
      <c r="AK3763" s="123">
        <v>180.59800000000001</v>
      </c>
      <c r="AL3763" s="25">
        <v>0</v>
      </c>
      <c r="AM3763" s="25">
        <v>0</v>
      </c>
      <c r="AN3763" s="25">
        <v>0</v>
      </c>
      <c r="AO3763" s="109"/>
      <c r="AP3763" s="25">
        <v>0</v>
      </c>
      <c r="AQ3763" s="25">
        <v>0</v>
      </c>
      <c r="AR3763" s="25">
        <v>0</v>
      </c>
      <c r="AS3763" s="25">
        <v>0</v>
      </c>
      <c r="AT3763" s="25">
        <v>0</v>
      </c>
      <c r="AU3763" s="25">
        <v>0</v>
      </c>
      <c r="AW3763" t="str">
        <f t="shared" si="293"/>
        <v>Lê Thu Huyền</v>
      </c>
      <c r="AX3763" s="27" t="str">
        <f t="shared" si="294"/>
        <v xml:space="preserve">Lê Yến Phụng </v>
      </c>
      <c r="AY3763" s="4" t="str">
        <f t="shared" si="295"/>
        <v>VIN+</v>
      </c>
    </row>
    <row r="3764" spans="1:51" outlineLevel="1" x14ac:dyDescent="0.25">
      <c r="A3764" s="4" t="s">
        <v>1104</v>
      </c>
      <c r="B3764" s="4" t="s">
        <v>797</v>
      </c>
      <c r="C3764" s="4" t="s">
        <v>5054</v>
      </c>
      <c r="D3764" s="11" t="s">
        <v>768</v>
      </c>
      <c r="E3764" s="32" t="s">
        <v>976</v>
      </c>
      <c r="F3764" s="11" t="s">
        <v>710</v>
      </c>
      <c r="G3764" s="35">
        <v>5274949</v>
      </c>
      <c r="H3764" s="4" t="s">
        <v>1806</v>
      </c>
      <c r="I3764" s="4"/>
      <c r="J3764" s="4"/>
      <c r="K3764" s="4"/>
      <c r="L3764" s="4"/>
      <c r="M3764" s="33"/>
      <c r="N3764" s="38"/>
      <c r="O3764" s="33"/>
      <c r="P3764" s="244">
        <f t="shared" si="292"/>
        <v>540.72399999999993</v>
      </c>
      <c r="Q3764" s="25"/>
      <c r="R3764" s="25"/>
      <c r="S3764" s="25"/>
      <c r="T3764" s="109"/>
      <c r="U3764" s="25"/>
      <c r="V3764" s="25"/>
      <c r="W3764" s="25">
        <v>360.12599999999998</v>
      </c>
      <c r="X3764" s="25">
        <v>0</v>
      </c>
      <c r="Y3764" s="25">
        <v>0</v>
      </c>
      <c r="Z3764" s="25">
        <v>0</v>
      </c>
      <c r="AA3764" s="109"/>
      <c r="AB3764" s="25">
        <v>0</v>
      </c>
      <c r="AC3764" s="25">
        <v>0</v>
      </c>
      <c r="AD3764" s="25">
        <v>0</v>
      </c>
      <c r="AE3764" s="25">
        <v>0</v>
      </c>
      <c r="AF3764" s="25">
        <v>0</v>
      </c>
      <c r="AG3764" s="25">
        <v>0</v>
      </c>
      <c r="AH3764" s="109"/>
      <c r="AI3764" s="25">
        <v>0</v>
      </c>
      <c r="AJ3764" s="25">
        <v>0</v>
      </c>
      <c r="AK3764" s="123">
        <v>0</v>
      </c>
      <c r="AL3764" s="25">
        <v>0</v>
      </c>
      <c r="AM3764" s="25">
        <v>0</v>
      </c>
      <c r="AN3764" s="25">
        <v>0</v>
      </c>
      <c r="AO3764" s="109"/>
      <c r="AP3764" s="25">
        <v>0</v>
      </c>
      <c r="AQ3764" s="25">
        <v>0</v>
      </c>
      <c r="AR3764" s="25">
        <v>0</v>
      </c>
      <c r="AS3764" s="25">
        <v>0</v>
      </c>
      <c r="AT3764" s="25">
        <v>0</v>
      </c>
      <c r="AU3764" s="25">
        <v>180.59800000000001</v>
      </c>
      <c r="AW3764" t="str">
        <f t="shared" si="293"/>
        <v>Lê Thu Huyền</v>
      </c>
      <c r="AX3764" s="27" t="str">
        <f t="shared" si="294"/>
        <v xml:space="preserve">Lê Yến Phụng </v>
      </c>
      <c r="AY3764" s="4" t="str">
        <f t="shared" si="295"/>
        <v>VIN+</v>
      </c>
    </row>
    <row r="3765" spans="1:51" outlineLevel="1" x14ac:dyDescent="0.25">
      <c r="A3765" s="4" t="s">
        <v>1104</v>
      </c>
      <c r="B3765" s="4" t="s">
        <v>797</v>
      </c>
      <c r="C3765" s="4" t="s">
        <v>5054</v>
      </c>
      <c r="D3765" s="11" t="s">
        <v>768</v>
      </c>
      <c r="E3765" s="32" t="s">
        <v>976</v>
      </c>
      <c r="F3765" s="11" t="s">
        <v>710</v>
      </c>
      <c r="G3765" s="35">
        <v>5275678</v>
      </c>
      <c r="H3765" s="4" t="s">
        <v>1807</v>
      </c>
      <c r="I3765" s="4"/>
      <c r="J3765" s="4"/>
      <c r="K3765" s="4"/>
      <c r="L3765" s="4"/>
      <c r="M3765" s="33"/>
      <c r="N3765" s="38"/>
      <c r="O3765" s="33"/>
      <c r="P3765" s="244">
        <f t="shared" si="292"/>
        <v>1565.0300000000002</v>
      </c>
      <c r="Q3765" s="25"/>
      <c r="R3765" s="25"/>
      <c r="S3765" s="25"/>
      <c r="T3765" s="109"/>
      <c r="U3765" s="25"/>
      <c r="V3765" s="25"/>
      <c r="W3765" s="25">
        <v>419.06200000000001</v>
      </c>
      <c r="X3765" s="25">
        <v>0</v>
      </c>
      <c r="Y3765" s="25">
        <v>0</v>
      </c>
      <c r="Z3765" s="25">
        <v>0</v>
      </c>
      <c r="AA3765" s="109"/>
      <c r="AB3765" s="25">
        <v>0</v>
      </c>
      <c r="AC3765" s="25">
        <v>0</v>
      </c>
      <c r="AD3765" s="25">
        <v>0</v>
      </c>
      <c r="AE3765" s="25">
        <v>179.52799999999999</v>
      </c>
      <c r="AF3765" s="25">
        <v>0</v>
      </c>
      <c r="AG3765" s="25">
        <v>0</v>
      </c>
      <c r="AH3765" s="109"/>
      <c r="AI3765" s="25">
        <v>0</v>
      </c>
      <c r="AJ3765" s="25">
        <v>0</v>
      </c>
      <c r="AK3765" s="123">
        <v>0</v>
      </c>
      <c r="AL3765" s="25">
        <v>547.37800000000004</v>
      </c>
      <c r="AM3765" s="25">
        <v>0</v>
      </c>
      <c r="AN3765" s="25">
        <v>0</v>
      </c>
      <c r="AO3765" s="109"/>
      <c r="AP3765" s="25">
        <v>0</v>
      </c>
      <c r="AQ3765" s="25">
        <v>0</v>
      </c>
      <c r="AR3765" s="25">
        <v>0</v>
      </c>
      <c r="AS3765" s="25">
        <v>419.06200000000001</v>
      </c>
      <c r="AT3765" s="25">
        <v>0</v>
      </c>
      <c r="AU3765" s="25">
        <v>0</v>
      </c>
      <c r="AW3765" t="str">
        <f t="shared" si="293"/>
        <v>Lê Thu Huyền</v>
      </c>
      <c r="AX3765" s="27" t="str">
        <f t="shared" si="294"/>
        <v xml:space="preserve">Lê Yến Phụng </v>
      </c>
      <c r="AY3765" s="4" t="str">
        <f t="shared" si="295"/>
        <v>VIN+</v>
      </c>
    </row>
    <row r="3766" spans="1:51" outlineLevel="1" x14ac:dyDescent="0.25">
      <c r="A3766" s="4" t="s">
        <v>1104</v>
      </c>
      <c r="B3766" s="4" t="s">
        <v>797</v>
      </c>
      <c r="C3766" s="4" t="s">
        <v>5054</v>
      </c>
      <c r="D3766" s="11" t="s">
        <v>768</v>
      </c>
      <c r="E3766" s="32" t="s">
        <v>976</v>
      </c>
      <c r="F3766" s="11" t="s">
        <v>710</v>
      </c>
      <c r="G3766" s="35">
        <v>5275623</v>
      </c>
      <c r="H3766" s="4" t="s">
        <v>1808</v>
      </c>
      <c r="I3766" s="4"/>
      <c r="J3766" s="4"/>
      <c r="K3766" s="4"/>
      <c r="L3766" s="4"/>
      <c r="M3766" s="33"/>
      <c r="N3766" s="38"/>
      <c r="O3766" s="33"/>
      <c r="P3766" s="244">
        <f t="shared" si="292"/>
        <v>598.58999999999992</v>
      </c>
      <c r="Q3766" s="25"/>
      <c r="R3766" s="25"/>
      <c r="S3766" s="25"/>
      <c r="T3766" s="109"/>
      <c r="U3766" s="25"/>
      <c r="V3766" s="25"/>
      <c r="W3766" s="25">
        <v>238.464</v>
      </c>
      <c r="X3766" s="25">
        <v>0</v>
      </c>
      <c r="Y3766" s="25">
        <v>0</v>
      </c>
      <c r="Z3766" s="25">
        <v>0</v>
      </c>
      <c r="AA3766" s="109"/>
      <c r="AB3766" s="25">
        <v>0</v>
      </c>
      <c r="AC3766" s="25">
        <v>0</v>
      </c>
      <c r="AD3766" s="25">
        <v>0</v>
      </c>
      <c r="AE3766" s="25">
        <v>179.52799999999999</v>
      </c>
      <c r="AF3766" s="25">
        <v>0</v>
      </c>
      <c r="AG3766" s="25">
        <v>0</v>
      </c>
      <c r="AH3766" s="109"/>
      <c r="AI3766" s="25">
        <v>0</v>
      </c>
      <c r="AJ3766" s="25">
        <v>0</v>
      </c>
      <c r="AK3766" s="123">
        <v>180.59800000000001</v>
      </c>
      <c r="AL3766" s="25">
        <v>0</v>
      </c>
      <c r="AM3766" s="25">
        <v>0</v>
      </c>
      <c r="AN3766" s="25">
        <v>0</v>
      </c>
      <c r="AO3766" s="109"/>
      <c r="AP3766" s="25">
        <v>0</v>
      </c>
      <c r="AQ3766" s="25">
        <v>0</v>
      </c>
      <c r="AR3766" s="25">
        <v>0</v>
      </c>
      <c r="AS3766" s="25">
        <v>0</v>
      </c>
      <c r="AT3766" s="25">
        <v>0</v>
      </c>
      <c r="AU3766" s="25">
        <v>0</v>
      </c>
      <c r="AW3766" t="str">
        <f t="shared" si="293"/>
        <v>Lê Thu Huyền</v>
      </c>
      <c r="AX3766" s="27" t="str">
        <f t="shared" si="294"/>
        <v xml:space="preserve">Lê Yến Phụng </v>
      </c>
      <c r="AY3766" s="4" t="str">
        <f t="shared" si="295"/>
        <v>VIN+</v>
      </c>
    </row>
    <row r="3767" spans="1:51" outlineLevel="1" x14ac:dyDescent="0.25">
      <c r="A3767" s="4" t="s">
        <v>1104</v>
      </c>
      <c r="B3767" s="4" t="s">
        <v>797</v>
      </c>
      <c r="C3767" s="4" t="s">
        <v>5054</v>
      </c>
      <c r="D3767" s="11" t="s">
        <v>768</v>
      </c>
      <c r="E3767" s="32" t="s">
        <v>976</v>
      </c>
      <c r="F3767" s="11" t="s">
        <v>710</v>
      </c>
      <c r="G3767" s="35">
        <v>5274859</v>
      </c>
      <c r="H3767" s="4" t="s">
        <v>1809</v>
      </c>
      <c r="I3767" s="4"/>
      <c r="J3767" s="4"/>
      <c r="K3767" s="4"/>
      <c r="L3767" s="4"/>
      <c r="M3767" s="33"/>
      <c r="N3767" s="38"/>
      <c r="O3767" s="33"/>
      <c r="P3767" s="244">
        <f t="shared" si="292"/>
        <v>902.08699999999999</v>
      </c>
      <c r="Q3767" s="25"/>
      <c r="R3767" s="25"/>
      <c r="S3767" s="25"/>
      <c r="T3767" s="109"/>
      <c r="U3767" s="25"/>
      <c r="V3767" s="25"/>
      <c r="W3767" s="25">
        <v>238.464</v>
      </c>
      <c r="X3767" s="25">
        <v>0</v>
      </c>
      <c r="Y3767" s="25">
        <v>0</v>
      </c>
      <c r="Z3767" s="25">
        <v>0</v>
      </c>
      <c r="AA3767" s="109"/>
      <c r="AB3767" s="25">
        <v>0</v>
      </c>
      <c r="AC3767" s="25">
        <v>0</v>
      </c>
      <c r="AD3767" s="25">
        <v>0</v>
      </c>
      <c r="AE3767" s="25">
        <v>179.52799999999999</v>
      </c>
      <c r="AF3767" s="25">
        <v>0</v>
      </c>
      <c r="AG3767" s="25">
        <v>0</v>
      </c>
      <c r="AH3767" s="109"/>
      <c r="AI3767" s="25">
        <v>0</v>
      </c>
      <c r="AJ3767" s="25">
        <v>0</v>
      </c>
      <c r="AK3767" s="123">
        <v>484.09500000000003</v>
      </c>
      <c r="AL3767" s="25">
        <v>0</v>
      </c>
      <c r="AM3767" s="25">
        <v>0</v>
      </c>
      <c r="AN3767" s="25">
        <v>0</v>
      </c>
      <c r="AO3767" s="109"/>
      <c r="AP3767" s="25">
        <v>0</v>
      </c>
      <c r="AQ3767" s="25">
        <v>0</v>
      </c>
      <c r="AR3767" s="25">
        <v>0</v>
      </c>
      <c r="AS3767" s="25">
        <v>0</v>
      </c>
      <c r="AT3767" s="25">
        <v>0</v>
      </c>
      <c r="AU3767" s="25">
        <v>0</v>
      </c>
      <c r="AW3767" t="str">
        <f t="shared" si="293"/>
        <v>Lê Thu Huyền</v>
      </c>
      <c r="AX3767" s="27" t="str">
        <f t="shared" si="294"/>
        <v xml:space="preserve">Lê Yến Phụng </v>
      </c>
      <c r="AY3767" s="4" t="str">
        <f t="shared" si="295"/>
        <v>VIN+</v>
      </c>
    </row>
    <row r="3768" spans="1:51" outlineLevel="1" x14ac:dyDescent="0.25">
      <c r="A3768" s="4" t="s">
        <v>1104</v>
      </c>
      <c r="B3768" s="4" t="s">
        <v>797</v>
      </c>
      <c r="C3768" s="4" t="s">
        <v>5054</v>
      </c>
      <c r="D3768" s="11" t="s">
        <v>768</v>
      </c>
      <c r="E3768" s="32" t="s">
        <v>976</v>
      </c>
      <c r="F3768" s="11" t="s">
        <v>710</v>
      </c>
      <c r="G3768" s="35">
        <v>5275737</v>
      </c>
      <c r="H3768" s="4" t="s">
        <v>1810</v>
      </c>
      <c r="I3768" s="4"/>
      <c r="J3768" s="4"/>
      <c r="K3768" s="4"/>
      <c r="L3768" s="4"/>
      <c r="M3768" s="33"/>
      <c r="N3768" s="38"/>
      <c r="O3768" s="33"/>
      <c r="P3768" s="244">
        <f t="shared" si="292"/>
        <v>598.58999999999992</v>
      </c>
      <c r="Q3768" s="25"/>
      <c r="R3768" s="25"/>
      <c r="S3768" s="25"/>
      <c r="T3768" s="109"/>
      <c r="U3768" s="25"/>
      <c r="V3768" s="25"/>
      <c r="W3768" s="25">
        <v>238.464</v>
      </c>
      <c r="X3768" s="25">
        <v>0</v>
      </c>
      <c r="Y3768" s="25">
        <v>0</v>
      </c>
      <c r="Z3768" s="25">
        <v>0</v>
      </c>
      <c r="AA3768" s="109"/>
      <c r="AB3768" s="25">
        <v>0</v>
      </c>
      <c r="AC3768" s="25">
        <v>0</v>
      </c>
      <c r="AD3768" s="25">
        <v>0</v>
      </c>
      <c r="AE3768" s="25">
        <v>179.52799999999999</v>
      </c>
      <c r="AF3768" s="25">
        <v>0</v>
      </c>
      <c r="AG3768" s="25">
        <v>0</v>
      </c>
      <c r="AH3768" s="109"/>
      <c r="AI3768" s="25">
        <v>0</v>
      </c>
      <c r="AJ3768" s="25">
        <v>0</v>
      </c>
      <c r="AK3768" s="123">
        <v>0</v>
      </c>
      <c r="AL3768" s="25">
        <v>180.59800000000001</v>
      </c>
      <c r="AM3768" s="25">
        <v>0</v>
      </c>
      <c r="AN3768" s="25">
        <v>0</v>
      </c>
      <c r="AO3768" s="109"/>
      <c r="AP3768" s="25">
        <v>0</v>
      </c>
      <c r="AQ3768" s="25">
        <v>0</v>
      </c>
      <c r="AR3768" s="25">
        <v>0</v>
      </c>
      <c r="AS3768" s="25">
        <v>0</v>
      </c>
      <c r="AT3768" s="25">
        <v>0</v>
      </c>
      <c r="AU3768" s="25">
        <v>0</v>
      </c>
      <c r="AW3768" t="str">
        <f t="shared" si="293"/>
        <v>Lê Thu Huyền</v>
      </c>
      <c r="AX3768" s="27" t="str">
        <f t="shared" si="294"/>
        <v xml:space="preserve">Lê Yến Phụng </v>
      </c>
      <c r="AY3768" s="4" t="str">
        <f t="shared" si="295"/>
        <v>VIN+</v>
      </c>
    </row>
    <row r="3769" spans="1:51" outlineLevel="1" x14ac:dyDescent="0.25">
      <c r="A3769" s="4" t="s">
        <v>1104</v>
      </c>
      <c r="B3769" s="4" t="s">
        <v>797</v>
      </c>
      <c r="C3769" s="4" t="s">
        <v>5054</v>
      </c>
      <c r="D3769" s="11" t="s">
        <v>768</v>
      </c>
      <c r="E3769" s="32" t="s">
        <v>976</v>
      </c>
      <c r="F3769" s="11" t="s">
        <v>710</v>
      </c>
      <c r="G3769" s="35">
        <v>5275744</v>
      </c>
      <c r="H3769" s="4" t="s">
        <v>1811</v>
      </c>
      <c r="I3769" s="4"/>
      <c r="J3769" s="4"/>
      <c r="K3769" s="4"/>
      <c r="L3769" s="4"/>
      <c r="M3769" s="33"/>
      <c r="N3769" s="38"/>
      <c r="O3769" s="33"/>
      <c r="P3769" s="244">
        <f t="shared" si="292"/>
        <v>1017.6519999999998</v>
      </c>
      <c r="Q3769" s="25"/>
      <c r="R3769" s="25"/>
      <c r="S3769" s="25"/>
      <c r="T3769" s="109"/>
      <c r="U3769" s="25"/>
      <c r="V3769" s="25"/>
      <c r="W3769" s="25">
        <v>238.464</v>
      </c>
      <c r="X3769" s="25">
        <v>0</v>
      </c>
      <c r="Y3769" s="25">
        <v>0</v>
      </c>
      <c r="Z3769" s="25">
        <v>0</v>
      </c>
      <c r="AA3769" s="109"/>
      <c r="AB3769" s="25">
        <v>0</v>
      </c>
      <c r="AC3769" s="25">
        <v>0</v>
      </c>
      <c r="AD3769" s="25">
        <v>0</v>
      </c>
      <c r="AE3769" s="25">
        <v>360.12599999999998</v>
      </c>
      <c r="AF3769" s="25">
        <v>0</v>
      </c>
      <c r="AG3769" s="25">
        <v>0</v>
      </c>
      <c r="AH3769" s="109"/>
      <c r="AI3769" s="25">
        <v>0</v>
      </c>
      <c r="AJ3769" s="25">
        <v>0</v>
      </c>
      <c r="AK3769" s="123">
        <v>0</v>
      </c>
      <c r="AL3769" s="25">
        <v>180.59800000000001</v>
      </c>
      <c r="AM3769" s="25">
        <v>0</v>
      </c>
      <c r="AN3769" s="25">
        <v>0</v>
      </c>
      <c r="AO3769" s="109"/>
      <c r="AP3769" s="25">
        <v>0</v>
      </c>
      <c r="AQ3769" s="25">
        <v>0</v>
      </c>
      <c r="AR3769" s="25">
        <v>0</v>
      </c>
      <c r="AS3769" s="25">
        <v>238.464</v>
      </c>
      <c r="AT3769" s="25">
        <v>0</v>
      </c>
      <c r="AU3769" s="25">
        <v>0</v>
      </c>
      <c r="AW3769" t="str">
        <f t="shared" si="293"/>
        <v>Lê Thu Huyền</v>
      </c>
      <c r="AX3769" s="27" t="str">
        <f t="shared" si="294"/>
        <v xml:space="preserve">Lê Yến Phụng </v>
      </c>
      <c r="AY3769" s="4" t="str">
        <f t="shared" si="295"/>
        <v>VIN+</v>
      </c>
    </row>
    <row r="3770" spans="1:51" outlineLevel="1" x14ac:dyDescent="0.25">
      <c r="A3770" s="4" t="s">
        <v>1104</v>
      </c>
      <c r="B3770" s="4" t="s">
        <v>797</v>
      </c>
      <c r="C3770" s="4" t="s">
        <v>5054</v>
      </c>
      <c r="D3770" s="11" t="s">
        <v>768</v>
      </c>
      <c r="E3770" s="32" t="s">
        <v>976</v>
      </c>
      <c r="F3770" s="11" t="s">
        <v>710</v>
      </c>
      <c r="G3770" s="35">
        <v>5131284</v>
      </c>
      <c r="H3770" s="4" t="s">
        <v>1812</v>
      </c>
      <c r="I3770" s="4"/>
      <c r="J3770" s="4"/>
      <c r="K3770" s="4"/>
      <c r="L3770" s="4"/>
      <c r="M3770" s="33"/>
      <c r="N3770" s="38"/>
      <c r="O3770" s="33"/>
      <c r="P3770" s="244">
        <f t="shared" si="292"/>
        <v>1559.6129999999998</v>
      </c>
      <c r="Q3770" s="25"/>
      <c r="R3770" s="25"/>
      <c r="S3770" s="25"/>
      <c r="T3770" s="109"/>
      <c r="U3770" s="25"/>
      <c r="V3770" s="25"/>
      <c r="W3770" s="25">
        <v>238.464</v>
      </c>
      <c r="X3770" s="25">
        <v>0</v>
      </c>
      <c r="Y3770" s="25">
        <v>0</v>
      </c>
      <c r="Z3770" s="25">
        <v>0</v>
      </c>
      <c r="AA3770" s="109"/>
      <c r="AB3770" s="25">
        <v>0</v>
      </c>
      <c r="AC3770" s="25">
        <v>0</v>
      </c>
      <c r="AD3770" s="25">
        <v>0</v>
      </c>
      <c r="AE3770" s="25">
        <v>360.12599999999998</v>
      </c>
      <c r="AF3770" s="25">
        <v>0</v>
      </c>
      <c r="AG3770" s="25">
        <v>0</v>
      </c>
      <c r="AH3770" s="109"/>
      <c r="AI3770" s="25">
        <v>0</v>
      </c>
      <c r="AJ3770" s="25">
        <v>0</v>
      </c>
      <c r="AK3770" s="123">
        <v>419.06200000000001</v>
      </c>
      <c r="AL3770" s="25">
        <v>0</v>
      </c>
      <c r="AM3770" s="25">
        <v>0</v>
      </c>
      <c r="AN3770" s="25">
        <v>0</v>
      </c>
      <c r="AO3770" s="109"/>
      <c r="AP3770" s="25">
        <v>0</v>
      </c>
      <c r="AQ3770" s="25">
        <v>0</v>
      </c>
      <c r="AR3770" s="25">
        <v>0</v>
      </c>
      <c r="AS3770" s="25">
        <v>0</v>
      </c>
      <c r="AT3770" s="25">
        <v>0</v>
      </c>
      <c r="AU3770" s="25">
        <v>541.96100000000001</v>
      </c>
      <c r="AW3770" t="str">
        <f t="shared" si="293"/>
        <v>Lê Thu Huyền</v>
      </c>
      <c r="AX3770" s="27" t="str">
        <f t="shared" si="294"/>
        <v xml:space="preserve">Lê Yến Phụng </v>
      </c>
      <c r="AY3770" s="4" t="str">
        <f t="shared" si="295"/>
        <v>VIN+</v>
      </c>
    </row>
    <row r="3771" spans="1:51" outlineLevel="1" x14ac:dyDescent="0.25">
      <c r="A3771" s="4" t="s">
        <v>1104</v>
      </c>
      <c r="B3771" s="4" t="s">
        <v>797</v>
      </c>
      <c r="C3771" s="4" t="s">
        <v>5054</v>
      </c>
      <c r="D3771" s="11" t="s">
        <v>768</v>
      </c>
      <c r="E3771" s="32" t="s">
        <v>976</v>
      </c>
      <c r="F3771" s="11" t="s">
        <v>710</v>
      </c>
      <c r="G3771" s="35">
        <v>5133455</v>
      </c>
      <c r="H3771" s="4" t="s">
        <v>1813</v>
      </c>
      <c r="I3771" s="4"/>
      <c r="J3771" s="4"/>
      <c r="K3771" s="4"/>
      <c r="L3771" s="4"/>
      <c r="M3771" s="33"/>
      <c r="N3771" s="38"/>
      <c r="O3771" s="33"/>
      <c r="P3771" s="244">
        <f t="shared" si="292"/>
        <v>598.58999999999992</v>
      </c>
      <c r="Q3771" s="25"/>
      <c r="R3771" s="25"/>
      <c r="S3771" s="25"/>
      <c r="T3771" s="109"/>
      <c r="U3771" s="25"/>
      <c r="V3771" s="25"/>
      <c r="W3771" s="25">
        <v>238.464</v>
      </c>
      <c r="X3771" s="25">
        <v>0</v>
      </c>
      <c r="Y3771" s="25">
        <v>0</v>
      </c>
      <c r="Z3771" s="25">
        <v>0</v>
      </c>
      <c r="AA3771" s="109"/>
      <c r="AB3771" s="25">
        <v>0</v>
      </c>
      <c r="AC3771" s="25">
        <v>0</v>
      </c>
      <c r="AD3771" s="25">
        <v>0</v>
      </c>
      <c r="AE3771" s="25">
        <v>179.52799999999999</v>
      </c>
      <c r="AF3771" s="25">
        <v>0</v>
      </c>
      <c r="AG3771" s="25">
        <v>0</v>
      </c>
      <c r="AH3771" s="109"/>
      <c r="AI3771" s="25">
        <v>0</v>
      </c>
      <c r="AJ3771" s="25">
        <v>0</v>
      </c>
      <c r="AK3771" s="123">
        <v>0</v>
      </c>
      <c r="AL3771" s="25">
        <v>180.59800000000001</v>
      </c>
      <c r="AM3771" s="25">
        <v>0</v>
      </c>
      <c r="AN3771" s="25">
        <v>0</v>
      </c>
      <c r="AO3771" s="109"/>
      <c r="AP3771" s="25">
        <v>0</v>
      </c>
      <c r="AQ3771" s="25">
        <v>0</v>
      </c>
      <c r="AR3771" s="25">
        <v>0</v>
      </c>
      <c r="AS3771" s="25">
        <v>0</v>
      </c>
      <c r="AT3771" s="25">
        <v>0</v>
      </c>
      <c r="AU3771" s="25">
        <v>0</v>
      </c>
      <c r="AW3771" t="str">
        <f t="shared" si="293"/>
        <v>Lê Thu Huyền</v>
      </c>
      <c r="AX3771" s="27" t="str">
        <f t="shared" si="294"/>
        <v xml:space="preserve">Lê Yến Phụng </v>
      </c>
      <c r="AY3771" s="4" t="str">
        <f t="shared" si="295"/>
        <v>VIN+</v>
      </c>
    </row>
    <row r="3772" spans="1:51" outlineLevel="1" x14ac:dyDescent="0.25">
      <c r="A3772" s="4" t="s">
        <v>1104</v>
      </c>
      <c r="B3772" s="4" t="s">
        <v>797</v>
      </c>
      <c r="C3772" s="4" t="s">
        <v>5054</v>
      </c>
      <c r="D3772" s="11" t="s">
        <v>768</v>
      </c>
      <c r="E3772" s="32" t="s">
        <v>976</v>
      </c>
      <c r="F3772" s="11" t="s">
        <v>710</v>
      </c>
      <c r="G3772" s="35">
        <v>5275142</v>
      </c>
      <c r="H3772" s="4" t="s">
        <v>1814</v>
      </c>
      <c r="I3772" s="4"/>
      <c r="J3772" s="4"/>
      <c r="K3772" s="4"/>
      <c r="L3772" s="4"/>
      <c r="M3772" s="33"/>
      <c r="N3772" s="38"/>
      <c r="O3772" s="33"/>
      <c r="P3772" s="244">
        <f t="shared" si="292"/>
        <v>1256.116</v>
      </c>
      <c r="Q3772" s="25"/>
      <c r="R3772" s="25"/>
      <c r="S3772" s="25"/>
      <c r="T3772" s="109"/>
      <c r="U3772" s="25"/>
      <c r="V3772" s="25"/>
      <c r="W3772" s="25">
        <v>476.928</v>
      </c>
      <c r="X3772" s="25">
        <v>0</v>
      </c>
      <c r="Y3772" s="25">
        <v>0</v>
      </c>
      <c r="Z3772" s="25">
        <v>0</v>
      </c>
      <c r="AA3772" s="109"/>
      <c r="AB3772" s="25">
        <v>0</v>
      </c>
      <c r="AC3772" s="25">
        <v>0</v>
      </c>
      <c r="AD3772" s="25">
        <v>0</v>
      </c>
      <c r="AE3772" s="25">
        <v>180.59800000000001</v>
      </c>
      <c r="AF3772" s="25">
        <v>0</v>
      </c>
      <c r="AG3772" s="25">
        <v>0</v>
      </c>
      <c r="AH3772" s="109"/>
      <c r="AI3772" s="25">
        <v>0</v>
      </c>
      <c r="AJ3772" s="25">
        <v>0</v>
      </c>
      <c r="AK3772" s="123">
        <v>0</v>
      </c>
      <c r="AL3772" s="25">
        <v>180.59800000000001</v>
      </c>
      <c r="AM3772" s="25">
        <v>0</v>
      </c>
      <c r="AN3772" s="25">
        <v>0</v>
      </c>
      <c r="AO3772" s="109"/>
      <c r="AP3772" s="25">
        <v>0</v>
      </c>
      <c r="AQ3772" s="25">
        <v>0</v>
      </c>
      <c r="AR3772" s="25">
        <v>417.99200000000002</v>
      </c>
      <c r="AS3772" s="25">
        <v>0</v>
      </c>
      <c r="AT3772" s="25">
        <v>0</v>
      </c>
      <c r="AU3772" s="25">
        <v>0</v>
      </c>
      <c r="AW3772" t="str">
        <f t="shared" si="293"/>
        <v>Lê Thu Huyền</v>
      </c>
      <c r="AX3772" s="27" t="str">
        <f t="shared" si="294"/>
        <v xml:space="preserve">Lê Yến Phụng </v>
      </c>
      <c r="AY3772" s="4" t="str">
        <f t="shared" si="295"/>
        <v>VIN+</v>
      </c>
    </row>
    <row r="3773" spans="1:51" outlineLevel="1" x14ac:dyDescent="0.25">
      <c r="A3773" s="4" t="s">
        <v>1104</v>
      </c>
      <c r="B3773" s="4" t="s">
        <v>797</v>
      </c>
      <c r="C3773" s="4" t="s">
        <v>5054</v>
      </c>
      <c r="D3773" s="11" t="s">
        <v>768</v>
      </c>
      <c r="E3773" s="32" t="s">
        <v>976</v>
      </c>
      <c r="F3773" s="11" t="s">
        <v>710</v>
      </c>
      <c r="G3773" s="35">
        <v>5276248</v>
      </c>
      <c r="H3773" s="4" t="s">
        <v>1815</v>
      </c>
      <c r="I3773" s="4"/>
      <c r="J3773" s="4"/>
      <c r="K3773" s="4"/>
      <c r="L3773" s="4"/>
      <c r="M3773" s="33"/>
      <c r="N3773" s="38"/>
      <c r="O3773" s="33"/>
      <c r="P3773" s="244">
        <f t="shared" si="292"/>
        <v>1683.5819999999999</v>
      </c>
      <c r="Q3773" s="25"/>
      <c r="R3773" s="25"/>
      <c r="S3773" s="25"/>
      <c r="T3773" s="109"/>
      <c r="U3773" s="25"/>
      <c r="V3773" s="25"/>
      <c r="W3773" s="25">
        <v>1026.056</v>
      </c>
      <c r="X3773" s="25">
        <v>0</v>
      </c>
      <c r="Y3773" s="25">
        <v>0</v>
      </c>
      <c r="Z3773" s="25">
        <v>0</v>
      </c>
      <c r="AA3773" s="109"/>
      <c r="AB3773" s="25">
        <v>0</v>
      </c>
      <c r="AC3773" s="25">
        <v>0</v>
      </c>
      <c r="AD3773" s="25">
        <v>0</v>
      </c>
      <c r="AE3773" s="25">
        <v>0</v>
      </c>
      <c r="AF3773" s="25">
        <v>0</v>
      </c>
      <c r="AG3773" s="25">
        <v>0</v>
      </c>
      <c r="AH3773" s="109"/>
      <c r="AI3773" s="25">
        <v>0</v>
      </c>
      <c r="AJ3773" s="25">
        <v>0</v>
      </c>
      <c r="AK3773" s="123">
        <v>0</v>
      </c>
      <c r="AL3773" s="25">
        <v>0</v>
      </c>
      <c r="AM3773" s="25">
        <v>0</v>
      </c>
      <c r="AN3773" s="25">
        <v>0</v>
      </c>
      <c r="AO3773" s="109"/>
      <c r="AP3773" s="25">
        <v>0</v>
      </c>
      <c r="AQ3773" s="25">
        <v>0</v>
      </c>
      <c r="AR3773" s="25">
        <v>419.06200000000001</v>
      </c>
      <c r="AS3773" s="25">
        <v>0</v>
      </c>
      <c r="AT3773" s="25">
        <v>0</v>
      </c>
      <c r="AU3773" s="25">
        <v>238.464</v>
      </c>
      <c r="AW3773" t="str">
        <f t="shared" si="293"/>
        <v>Lê Thu Huyền</v>
      </c>
      <c r="AX3773" s="27" t="str">
        <f t="shared" si="294"/>
        <v xml:space="preserve">Lê Yến Phụng </v>
      </c>
      <c r="AY3773" s="4" t="str">
        <f t="shared" si="295"/>
        <v>VIN+</v>
      </c>
    </row>
    <row r="3774" spans="1:51" outlineLevel="1" x14ac:dyDescent="0.25">
      <c r="A3774" s="4" t="s">
        <v>1104</v>
      </c>
      <c r="B3774" s="4" t="s">
        <v>797</v>
      </c>
      <c r="C3774" s="4" t="s">
        <v>5054</v>
      </c>
      <c r="D3774" s="11" t="s">
        <v>768</v>
      </c>
      <c r="E3774" s="32" t="s">
        <v>976</v>
      </c>
      <c r="F3774" s="11" t="s">
        <v>710</v>
      </c>
      <c r="G3774" s="35">
        <v>5275502</v>
      </c>
      <c r="H3774" s="4" t="s">
        <v>1816</v>
      </c>
      <c r="I3774" s="4"/>
      <c r="J3774" s="4"/>
      <c r="K3774" s="4"/>
      <c r="L3774" s="4"/>
      <c r="M3774" s="33"/>
      <c r="N3774" s="38"/>
      <c r="O3774" s="33"/>
      <c r="P3774" s="244">
        <f t="shared" si="292"/>
        <v>1264.52</v>
      </c>
      <c r="Q3774" s="25"/>
      <c r="R3774" s="25"/>
      <c r="S3774" s="25"/>
      <c r="T3774" s="109"/>
      <c r="U3774" s="25"/>
      <c r="V3774" s="25"/>
      <c r="W3774" s="25">
        <v>541.96100000000001</v>
      </c>
      <c r="X3774" s="25">
        <v>0</v>
      </c>
      <c r="Y3774" s="25">
        <v>0</v>
      </c>
      <c r="Z3774" s="25">
        <v>0</v>
      </c>
      <c r="AA3774" s="109"/>
      <c r="AB3774" s="25">
        <v>0</v>
      </c>
      <c r="AC3774" s="25">
        <v>0</v>
      </c>
      <c r="AD3774" s="25">
        <v>0</v>
      </c>
      <c r="AE3774" s="25">
        <v>0</v>
      </c>
      <c r="AF3774" s="25">
        <v>0</v>
      </c>
      <c r="AG3774" s="25">
        <v>0</v>
      </c>
      <c r="AH3774" s="109"/>
      <c r="AI3774" s="25">
        <v>0</v>
      </c>
      <c r="AJ3774" s="25">
        <v>0</v>
      </c>
      <c r="AK3774" s="123">
        <v>722.55899999999997</v>
      </c>
      <c r="AL3774" s="25">
        <v>0</v>
      </c>
      <c r="AM3774" s="25">
        <v>0</v>
      </c>
      <c r="AN3774" s="25">
        <v>0</v>
      </c>
      <c r="AO3774" s="109"/>
      <c r="AP3774" s="25">
        <v>0</v>
      </c>
      <c r="AQ3774" s="25">
        <v>0</v>
      </c>
      <c r="AR3774" s="25">
        <v>0</v>
      </c>
      <c r="AS3774" s="25">
        <v>0</v>
      </c>
      <c r="AT3774" s="25">
        <v>0</v>
      </c>
      <c r="AU3774" s="25">
        <v>0</v>
      </c>
      <c r="AW3774" t="str">
        <f t="shared" si="293"/>
        <v>Lê Thu Huyền</v>
      </c>
      <c r="AX3774" s="27" t="str">
        <f t="shared" si="294"/>
        <v xml:space="preserve">Lê Yến Phụng </v>
      </c>
      <c r="AY3774" s="4" t="str">
        <f t="shared" si="295"/>
        <v>VIN+</v>
      </c>
    </row>
    <row r="3775" spans="1:51" outlineLevel="1" x14ac:dyDescent="0.25">
      <c r="A3775" s="4" t="s">
        <v>1104</v>
      </c>
      <c r="B3775" s="4" t="s">
        <v>797</v>
      </c>
      <c r="C3775" s="4" t="s">
        <v>5054</v>
      </c>
      <c r="D3775" s="11" t="s">
        <v>768</v>
      </c>
      <c r="E3775" s="32" t="s">
        <v>976</v>
      </c>
      <c r="F3775" s="11" t="s">
        <v>710</v>
      </c>
      <c r="G3775" s="35">
        <v>5275706</v>
      </c>
      <c r="H3775" s="4" t="s">
        <v>1817</v>
      </c>
      <c r="I3775" s="4"/>
      <c r="J3775" s="4"/>
      <c r="K3775" s="4"/>
      <c r="L3775" s="4"/>
      <c r="M3775" s="33"/>
      <c r="N3775" s="38"/>
      <c r="O3775" s="33"/>
      <c r="P3775" s="244">
        <f t="shared" si="292"/>
        <v>1080.5450000000001</v>
      </c>
      <c r="Q3775" s="25"/>
      <c r="R3775" s="25"/>
      <c r="S3775" s="25"/>
      <c r="T3775" s="109"/>
      <c r="U3775" s="25"/>
      <c r="V3775" s="25"/>
      <c r="W3775" s="25">
        <v>238.464</v>
      </c>
      <c r="X3775" s="25">
        <v>0</v>
      </c>
      <c r="Y3775" s="25">
        <v>0</v>
      </c>
      <c r="Z3775" s="25">
        <v>0</v>
      </c>
      <c r="AA3775" s="109"/>
      <c r="AB3775" s="25">
        <v>0</v>
      </c>
      <c r="AC3775" s="25">
        <v>0</v>
      </c>
      <c r="AD3775" s="25">
        <v>0</v>
      </c>
      <c r="AE3775" s="25">
        <v>179.52799999999999</v>
      </c>
      <c r="AF3775" s="25">
        <v>0</v>
      </c>
      <c r="AG3775" s="25">
        <v>0</v>
      </c>
      <c r="AH3775" s="109"/>
      <c r="AI3775" s="25">
        <v>0</v>
      </c>
      <c r="AJ3775" s="25">
        <v>0</v>
      </c>
      <c r="AK3775" s="123">
        <v>0</v>
      </c>
      <c r="AL3775" s="25">
        <v>303.49700000000001</v>
      </c>
      <c r="AM3775" s="25">
        <v>0</v>
      </c>
      <c r="AN3775" s="25">
        <v>0</v>
      </c>
      <c r="AO3775" s="109"/>
      <c r="AP3775" s="25">
        <v>0</v>
      </c>
      <c r="AQ3775" s="25">
        <v>0</v>
      </c>
      <c r="AR3775" s="25">
        <v>179.52799999999999</v>
      </c>
      <c r="AS3775" s="25">
        <v>0</v>
      </c>
      <c r="AT3775" s="25">
        <v>0</v>
      </c>
      <c r="AU3775" s="25">
        <v>179.52799999999999</v>
      </c>
      <c r="AW3775" t="str">
        <f t="shared" si="293"/>
        <v>Lê Thu Huyền</v>
      </c>
      <c r="AX3775" s="27" t="str">
        <f t="shared" si="294"/>
        <v xml:space="preserve">Lê Yến Phụng </v>
      </c>
      <c r="AY3775" s="4" t="str">
        <f t="shared" si="295"/>
        <v>VIN+</v>
      </c>
    </row>
    <row r="3776" spans="1:51" outlineLevel="1" x14ac:dyDescent="0.25">
      <c r="A3776" s="4" t="s">
        <v>1104</v>
      </c>
      <c r="B3776" s="4" t="s">
        <v>797</v>
      </c>
      <c r="C3776" s="4" t="s">
        <v>5054</v>
      </c>
      <c r="D3776" s="11" t="s">
        <v>768</v>
      </c>
      <c r="E3776" s="32" t="s">
        <v>976</v>
      </c>
      <c r="F3776" s="11" t="s">
        <v>710</v>
      </c>
      <c r="G3776" s="35">
        <v>5132975</v>
      </c>
      <c r="H3776" s="4" t="s">
        <v>1818</v>
      </c>
      <c r="I3776" s="4"/>
      <c r="J3776" s="4"/>
      <c r="K3776" s="4"/>
      <c r="L3776" s="4"/>
      <c r="M3776" s="33"/>
      <c r="N3776" s="38"/>
      <c r="O3776" s="33"/>
      <c r="P3776" s="244">
        <f t="shared" si="292"/>
        <v>1386.182</v>
      </c>
      <c r="Q3776" s="25"/>
      <c r="R3776" s="25"/>
      <c r="S3776" s="25"/>
      <c r="T3776" s="109"/>
      <c r="U3776" s="25"/>
      <c r="V3776" s="25"/>
      <c r="W3776" s="25">
        <v>303.49700000000001</v>
      </c>
      <c r="X3776" s="25">
        <v>0</v>
      </c>
      <c r="Y3776" s="25">
        <v>0</v>
      </c>
      <c r="Z3776" s="25">
        <v>0</v>
      </c>
      <c r="AA3776" s="109"/>
      <c r="AB3776" s="25">
        <v>0</v>
      </c>
      <c r="AC3776" s="25">
        <v>0</v>
      </c>
      <c r="AD3776" s="25">
        <v>0</v>
      </c>
      <c r="AE3776" s="25">
        <v>180.59800000000001</v>
      </c>
      <c r="AF3776" s="25">
        <v>0</v>
      </c>
      <c r="AG3776" s="25">
        <v>0</v>
      </c>
      <c r="AH3776" s="109"/>
      <c r="AI3776" s="25">
        <v>0</v>
      </c>
      <c r="AJ3776" s="25">
        <v>0</v>
      </c>
      <c r="AK3776" s="123">
        <v>180.59800000000001</v>
      </c>
      <c r="AL3776" s="25">
        <v>0</v>
      </c>
      <c r="AM3776" s="25">
        <v>0</v>
      </c>
      <c r="AN3776" s="25">
        <v>0</v>
      </c>
      <c r="AO3776" s="109"/>
      <c r="AP3776" s="25">
        <v>0</v>
      </c>
      <c r="AQ3776" s="25">
        <v>0</v>
      </c>
      <c r="AR3776" s="25">
        <v>721.48900000000003</v>
      </c>
      <c r="AS3776" s="25">
        <v>0</v>
      </c>
      <c r="AT3776" s="25">
        <v>0</v>
      </c>
      <c r="AU3776" s="25">
        <v>0</v>
      </c>
      <c r="AW3776" t="str">
        <f t="shared" si="293"/>
        <v>Lê Thu Huyền</v>
      </c>
      <c r="AX3776" s="27" t="str">
        <f t="shared" si="294"/>
        <v xml:space="preserve">Lê Yến Phụng </v>
      </c>
      <c r="AY3776" s="4" t="str">
        <f t="shared" si="295"/>
        <v>VIN+</v>
      </c>
    </row>
    <row r="3777" spans="1:51" outlineLevel="1" x14ac:dyDescent="0.25">
      <c r="A3777" s="4" t="s">
        <v>1104</v>
      </c>
      <c r="B3777" s="4" t="s">
        <v>797</v>
      </c>
      <c r="C3777" s="4" t="s">
        <v>5054</v>
      </c>
      <c r="D3777" s="11" t="s">
        <v>768</v>
      </c>
      <c r="E3777" s="32" t="s">
        <v>976</v>
      </c>
      <c r="F3777" s="11" t="s">
        <v>710</v>
      </c>
      <c r="G3777" s="35">
        <v>5275166</v>
      </c>
      <c r="H3777" s="4" t="s">
        <v>1819</v>
      </c>
      <c r="I3777" s="4"/>
      <c r="J3777" s="4"/>
      <c r="K3777" s="4"/>
      <c r="L3777" s="4"/>
      <c r="M3777" s="33"/>
      <c r="N3777" s="38"/>
      <c r="O3777" s="33"/>
      <c r="P3777" s="244">
        <f t="shared" si="292"/>
        <v>1140.5509999999999</v>
      </c>
      <c r="Q3777" s="25"/>
      <c r="R3777" s="25"/>
      <c r="S3777" s="25"/>
      <c r="T3777" s="109"/>
      <c r="U3777" s="25"/>
      <c r="V3777" s="25"/>
      <c r="W3777" s="25">
        <v>180.59800000000001</v>
      </c>
      <c r="X3777" s="25">
        <v>0</v>
      </c>
      <c r="Y3777" s="25">
        <v>0</v>
      </c>
      <c r="Z3777" s="25">
        <v>0</v>
      </c>
      <c r="AA3777" s="109"/>
      <c r="AB3777" s="25">
        <v>0</v>
      </c>
      <c r="AC3777" s="25">
        <v>0</v>
      </c>
      <c r="AD3777" s="25">
        <v>0</v>
      </c>
      <c r="AE3777" s="25">
        <v>483.02499999999998</v>
      </c>
      <c r="AF3777" s="25">
        <v>0</v>
      </c>
      <c r="AG3777" s="25">
        <v>0</v>
      </c>
      <c r="AH3777" s="109"/>
      <c r="AI3777" s="25">
        <v>0</v>
      </c>
      <c r="AJ3777" s="25">
        <v>0</v>
      </c>
      <c r="AK3777" s="123">
        <v>238.464</v>
      </c>
      <c r="AL3777" s="25">
        <v>0</v>
      </c>
      <c r="AM3777" s="25">
        <v>0</v>
      </c>
      <c r="AN3777" s="25">
        <v>0</v>
      </c>
      <c r="AO3777" s="109"/>
      <c r="AP3777" s="25">
        <v>0</v>
      </c>
      <c r="AQ3777" s="25">
        <v>0</v>
      </c>
      <c r="AR3777" s="25">
        <v>238.464</v>
      </c>
      <c r="AS3777" s="25">
        <v>0</v>
      </c>
      <c r="AT3777" s="25">
        <v>0</v>
      </c>
      <c r="AU3777" s="25">
        <v>0</v>
      </c>
      <c r="AW3777" t="str">
        <f t="shared" si="293"/>
        <v>Lê Thu Huyền</v>
      </c>
      <c r="AX3777" s="27" t="str">
        <f t="shared" si="294"/>
        <v xml:space="preserve">Lê Yến Phụng </v>
      </c>
      <c r="AY3777" s="4" t="str">
        <f t="shared" si="295"/>
        <v>VIN+</v>
      </c>
    </row>
    <row r="3778" spans="1:51" outlineLevel="1" x14ac:dyDescent="0.25">
      <c r="A3778" s="4" t="s">
        <v>1104</v>
      </c>
      <c r="B3778" s="4" t="s">
        <v>797</v>
      </c>
      <c r="C3778" s="4" t="s">
        <v>5054</v>
      </c>
      <c r="D3778" s="11" t="s">
        <v>768</v>
      </c>
      <c r="E3778" s="32" t="s">
        <v>976</v>
      </c>
      <c r="F3778" s="11" t="s">
        <v>710</v>
      </c>
      <c r="G3778" s="35">
        <v>5275571</v>
      </c>
      <c r="H3778" s="4" t="s">
        <v>1820</v>
      </c>
      <c r="I3778" s="4"/>
      <c r="J3778" s="4"/>
      <c r="K3778" s="4"/>
      <c r="L3778" s="4"/>
      <c r="M3778" s="33"/>
      <c r="N3778" s="38"/>
      <c r="O3778" s="33"/>
      <c r="P3778" s="244">
        <f t="shared" si="292"/>
        <v>484.09500000000003</v>
      </c>
      <c r="Q3778" s="25"/>
      <c r="R3778" s="25"/>
      <c r="S3778" s="25"/>
      <c r="T3778" s="109"/>
      <c r="U3778" s="25"/>
      <c r="V3778" s="25"/>
      <c r="W3778" s="25">
        <v>180.59800000000001</v>
      </c>
      <c r="X3778" s="25">
        <v>0</v>
      </c>
      <c r="Y3778" s="25">
        <v>0</v>
      </c>
      <c r="Z3778" s="25">
        <v>0</v>
      </c>
      <c r="AA3778" s="109"/>
      <c r="AB3778" s="25">
        <v>0</v>
      </c>
      <c r="AC3778" s="25">
        <v>0</v>
      </c>
      <c r="AD3778" s="25">
        <v>0</v>
      </c>
      <c r="AE3778" s="25">
        <v>303.49700000000001</v>
      </c>
      <c r="AF3778" s="25">
        <v>0</v>
      </c>
      <c r="AG3778" s="25">
        <v>0</v>
      </c>
      <c r="AH3778" s="109"/>
      <c r="AI3778" s="25">
        <v>0</v>
      </c>
      <c r="AJ3778" s="25">
        <v>0</v>
      </c>
      <c r="AK3778" s="123">
        <v>0</v>
      </c>
      <c r="AL3778" s="25">
        <v>0</v>
      </c>
      <c r="AM3778" s="25">
        <v>0</v>
      </c>
      <c r="AN3778" s="25">
        <v>0</v>
      </c>
      <c r="AO3778" s="109"/>
      <c r="AP3778" s="25">
        <v>0</v>
      </c>
      <c r="AQ3778" s="25">
        <v>0</v>
      </c>
      <c r="AR3778" s="25">
        <v>0</v>
      </c>
      <c r="AS3778" s="25">
        <v>0</v>
      </c>
      <c r="AT3778" s="25">
        <v>0</v>
      </c>
      <c r="AU3778" s="25">
        <v>0</v>
      </c>
      <c r="AW3778" t="str">
        <f t="shared" si="293"/>
        <v>Lê Thu Huyền</v>
      </c>
      <c r="AX3778" s="27" t="str">
        <f t="shared" si="294"/>
        <v xml:space="preserve">Lê Yến Phụng </v>
      </c>
      <c r="AY3778" s="4" t="str">
        <f t="shared" si="295"/>
        <v>VIN+</v>
      </c>
    </row>
    <row r="3779" spans="1:51" outlineLevel="1" x14ac:dyDescent="0.25">
      <c r="A3779" s="4" t="s">
        <v>1104</v>
      </c>
      <c r="B3779" s="4" t="s">
        <v>797</v>
      </c>
      <c r="C3779" s="4" t="s">
        <v>5054</v>
      </c>
      <c r="D3779" s="11" t="s">
        <v>768</v>
      </c>
      <c r="E3779" s="32" t="s">
        <v>976</v>
      </c>
      <c r="F3779" s="11" t="s">
        <v>710</v>
      </c>
      <c r="G3779" s="35">
        <v>5275768</v>
      </c>
      <c r="H3779" s="4" t="s">
        <v>1821</v>
      </c>
      <c r="I3779" s="4"/>
      <c r="J3779" s="4"/>
      <c r="K3779" s="4"/>
      <c r="L3779" s="4"/>
      <c r="M3779" s="33"/>
      <c r="N3779" s="38"/>
      <c r="O3779" s="33"/>
      <c r="P3779" s="244">
        <f t="shared" si="292"/>
        <v>903.15700000000004</v>
      </c>
      <c r="Q3779" s="25"/>
      <c r="R3779" s="25"/>
      <c r="S3779" s="25"/>
      <c r="T3779" s="109"/>
      <c r="U3779" s="25"/>
      <c r="V3779" s="25"/>
      <c r="W3779" s="25">
        <v>180.59800000000001</v>
      </c>
      <c r="X3779" s="25">
        <v>0</v>
      </c>
      <c r="Y3779" s="25">
        <v>0</v>
      </c>
      <c r="Z3779" s="25">
        <v>0</v>
      </c>
      <c r="AA3779" s="109"/>
      <c r="AB3779" s="25">
        <v>0</v>
      </c>
      <c r="AC3779" s="25">
        <v>0</v>
      </c>
      <c r="AD3779" s="25">
        <v>0</v>
      </c>
      <c r="AE3779" s="25">
        <v>0</v>
      </c>
      <c r="AF3779" s="25">
        <v>0</v>
      </c>
      <c r="AG3779" s="25">
        <v>0</v>
      </c>
      <c r="AH3779" s="109"/>
      <c r="AI3779" s="25">
        <v>0</v>
      </c>
      <c r="AJ3779" s="25">
        <v>0</v>
      </c>
      <c r="AK3779" s="123">
        <v>0</v>
      </c>
      <c r="AL3779" s="25">
        <v>180.59800000000001</v>
      </c>
      <c r="AM3779" s="25">
        <v>0</v>
      </c>
      <c r="AN3779" s="25">
        <v>0</v>
      </c>
      <c r="AO3779" s="109"/>
      <c r="AP3779" s="25">
        <v>0</v>
      </c>
      <c r="AQ3779" s="25">
        <v>0</v>
      </c>
      <c r="AR3779" s="25">
        <v>0</v>
      </c>
      <c r="AS3779" s="25">
        <v>541.96100000000001</v>
      </c>
      <c r="AT3779" s="25">
        <v>0</v>
      </c>
      <c r="AU3779" s="25">
        <v>0</v>
      </c>
      <c r="AW3779" t="str">
        <f t="shared" si="293"/>
        <v>Lê Thu Huyền</v>
      </c>
      <c r="AX3779" s="27" t="str">
        <f t="shared" si="294"/>
        <v xml:space="preserve">Lê Yến Phụng </v>
      </c>
      <c r="AY3779" s="4" t="str">
        <f t="shared" si="295"/>
        <v>VIN+</v>
      </c>
    </row>
    <row r="3780" spans="1:51" outlineLevel="1" x14ac:dyDescent="0.25">
      <c r="A3780" s="4" t="s">
        <v>1104</v>
      </c>
      <c r="B3780" s="4" t="s">
        <v>797</v>
      </c>
      <c r="C3780" s="4" t="s">
        <v>5054</v>
      </c>
      <c r="D3780" s="11" t="s">
        <v>768</v>
      </c>
      <c r="E3780" s="32" t="s">
        <v>976</v>
      </c>
      <c r="F3780" s="11" t="s">
        <v>710</v>
      </c>
      <c r="G3780" s="35">
        <v>5292547</v>
      </c>
      <c r="H3780" s="4" t="s">
        <v>1836</v>
      </c>
      <c r="I3780" s="4"/>
      <c r="J3780" s="4"/>
      <c r="K3780" s="4"/>
      <c r="L3780" s="4"/>
      <c r="M3780" s="33"/>
      <c r="N3780" s="38"/>
      <c r="O3780" s="33"/>
      <c r="P3780" s="244">
        <f t="shared" si="292"/>
        <v>360.12599999999998</v>
      </c>
      <c r="Q3780" s="25"/>
      <c r="R3780" s="25"/>
      <c r="S3780" s="25"/>
      <c r="T3780" s="109"/>
      <c r="U3780" s="25"/>
      <c r="V3780" s="25"/>
      <c r="W3780" s="25">
        <v>179.52799999999999</v>
      </c>
      <c r="X3780" s="25">
        <v>0</v>
      </c>
      <c r="Y3780" s="25">
        <v>0</v>
      </c>
      <c r="Z3780" s="25">
        <v>0</v>
      </c>
      <c r="AA3780" s="109"/>
      <c r="AB3780" s="25">
        <v>0</v>
      </c>
      <c r="AC3780" s="25">
        <v>0</v>
      </c>
      <c r="AD3780" s="25">
        <v>0</v>
      </c>
      <c r="AE3780" s="25">
        <v>180.59800000000001</v>
      </c>
      <c r="AF3780" s="25">
        <v>0</v>
      </c>
      <c r="AG3780" s="25">
        <v>0</v>
      </c>
      <c r="AH3780" s="109"/>
      <c r="AI3780" s="25">
        <v>0</v>
      </c>
      <c r="AJ3780" s="25">
        <v>0</v>
      </c>
      <c r="AK3780" s="123">
        <v>0</v>
      </c>
      <c r="AL3780" s="25">
        <v>0</v>
      </c>
      <c r="AM3780" s="25">
        <v>0</v>
      </c>
      <c r="AN3780" s="25">
        <v>0</v>
      </c>
      <c r="AO3780" s="109"/>
      <c r="AP3780" s="25">
        <v>0</v>
      </c>
      <c r="AQ3780" s="25">
        <v>0</v>
      </c>
      <c r="AR3780" s="25">
        <v>0</v>
      </c>
      <c r="AS3780" s="25">
        <v>0</v>
      </c>
      <c r="AT3780" s="25">
        <v>0</v>
      </c>
      <c r="AU3780" s="25">
        <v>0</v>
      </c>
      <c r="AW3780" t="str">
        <f t="shared" si="293"/>
        <v>Lê Thu Huyền</v>
      </c>
      <c r="AX3780" s="27" t="str">
        <f t="shared" si="294"/>
        <v xml:space="preserve">Lê Yến Phụng </v>
      </c>
      <c r="AY3780" s="4" t="str">
        <f t="shared" si="295"/>
        <v>VIN+</v>
      </c>
    </row>
    <row r="3781" spans="1:51" outlineLevel="1" x14ac:dyDescent="0.25">
      <c r="A3781" s="4" t="s">
        <v>1104</v>
      </c>
      <c r="B3781" s="4" t="s">
        <v>797</v>
      </c>
      <c r="C3781" s="4" t="s">
        <v>5054</v>
      </c>
      <c r="D3781" s="11" t="s">
        <v>768</v>
      </c>
      <c r="E3781" s="32" t="s">
        <v>976</v>
      </c>
      <c r="F3781" s="11" t="s">
        <v>710</v>
      </c>
      <c r="G3781" s="35">
        <v>5276051</v>
      </c>
      <c r="H3781" s="4" t="s">
        <v>1837</v>
      </c>
      <c r="I3781" s="4"/>
      <c r="J3781" s="4"/>
      <c r="K3781" s="4"/>
      <c r="L3781" s="4"/>
      <c r="M3781" s="33"/>
      <c r="N3781" s="38"/>
      <c r="O3781" s="33"/>
      <c r="P3781" s="244">
        <f t="shared" si="292"/>
        <v>1197.18</v>
      </c>
      <c r="Q3781" s="25"/>
      <c r="R3781" s="25"/>
      <c r="S3781" s="25"/>
      <c r="T3781" s="109"/>
      <c r="U3781" s="25"/>
      <c r="V3781" s="25"/>
      <c r="W3781" s="25">
        <v>417.99200000000002</v>
      </c>
      <c r="X3781" s="25">
        <v>0</v>
      </c>
      <c r="Y3781" s="25">
        <v>0</v>
      </c>
      <c r="Z3781" s="25">
        <v>0</v>
      </c>
      <c r="AA3781" s="109"/>
      <c r="AB3781" s="25">
        <v>0</v>
      </c>
      <c r="AC3781" s="25">
        <v>0</v>
      </c>
      <c r="AD3781" s="25">
        <v>0</v>
      </c>
      <c r="AE3781" s="25">
        <v>180.59800000000001</v>
      </c>
      <c r="AF3781" s="25">
        <v>0</v>
      </c>
      <c r="AG3781" s="25">
        <v>0</v>
      </c>
      <c r="AH3781" s="109"/>
      <c r="AI3781" s="25">
        <v>0</v>
      </c>
      <c r="AJ3781" s="25">
        <v>0</v>
      </c>
      <c r="AK3781" s="123">
        <v>0</v>
      </c>
      <c r="AL3781" s="25">
        <v>180.59800000000001</v>
      </c>
      <c r="AM3781" s="25">
        <v>0</v>
      </c>
      <c r="AN3781" s="25">
        <v>0</v>
      </c>
      <c r="AO3781" s="109"/>
      <c r="AP3781" s="25">
        <v>0</v>
      </c>
      <c r="AQ3781" s="25">
        <v>0</v>
      </c>
      <c r="AR3781" s="25">
        <v>0</v>
      </c>
      <c r="AS3781" s="25">
        <v>417.99200000000002</v>
      </c>
      <c r="AT3781" s="25">
        <v>0</v>
      </c>
      <c r="AU3781" s="25">
        <v>0</v>
      </c>
      <c r="AW3781" t="str">
        <f t="shared" si="293"/>
        <v>Lê Thu Huyền</v>
      </c>
      <c r="AX3781" s="27" t="str">
        <f t="shared" si="294"/>
        <v xml:space="preserve">Lê Yến Phụng </v>
      </c>
      <c r="AY3781" s="4" t="str">
        <f t="shared" si="295"/>
        <v>VIN+</v>
      </c>
    </row>
    <row r="3782" spans="1:51" outlineLevel="1" x14ac:dyDescent="0.25">
      <c r="A3782" s="4" t="s">
        <v>1104</v>
      </c>
      <c r="B3782" s="4" t="s">
        <v>797</v>
      </c>
      <c r="C3782" s="4" t="s">
        <v>5054</v>
      </c>
      <c r="D3782" s="11" t="s">
        <v>768</v>
      </c>
      <c r="E3782" s="32" t="s">
        <v>976</v>
      </c>
      <c r="F3782" s="11" t="s">
        <v>710</v>
      </c>
      <c r="G3782" s="35">
        <v>5299007</v>
      </c>
      <c r="H3782" s="4" t="s">
        <v>1838</v>
      </c>
      <c r="I3782" s="4"/>
      <c r="J3782" s="4"/>
      <c r="K3782" s="4"/>
      <c r="L3782" s="4"/>
      <c r="M3782" s="33"/>
      <c r="N3782" s="38"/>
      <c r="O3782" s="33"/>
      <c r="P3782" s="244">
        <f t="shared" si="292"/>
        <v>417.99199999999996</v>
      </c>
      <c r="Q3782" s="25"/>
      <c r="R3782" s="25"/>
      <c r="S3782" s="25"/>
      <c r="T3782" s="109"/>
      <c r="U3782" s="25"/>
      <c r="V3782" s="25"/>
      <c r="W3782" s="25">
        <v>179.52799999999999</v>
      </c>
      <c r="X3782" s="25">
        <v>0</v>
      </c>
      <c r="Y3782" s="25">
        <v>0</v>
      </c>
      <c r="Z3782" s="25">
        <v>0</v>
      </c>
      <c r="AA3782" s="109"/>
      <c r="AB3782" s="25">
        <v>0</v>
      </c>
      <c r="AC3782" s="25">
        <v>0</v>
      </c>
      <c r="AD3782" s="25">
        <v>0</v>
      </c>
      <c r="AE3782" s="25">
        <v>238.464</v>
      </c>
      <c r="AF3782" s="25">
        <v>0</v>
      </c>
      <c r="AG3782" s="25">
        <v>0</v>
      </c>
      <c r="AH3782" s="109"/>
      <c r="AI3782" s="25">
        <v>0</v>
      </c>
      <c r="AJ3782" s="25">
        <v>0</v>
      </c>
      <c r="AK3782" s="123">
        <v>0</v>
      </c>
      <c r="AL3782" s="25">
        <v>0</v>
      </c>
      <c r="AM3782" s="25">
        <v>0</v>
      </c>
      <c r="AN3782" s="25">
        <v>0</v>
      </c>
      <c r="AO3782" s="109"/>
      <c r="AP3782" s="25">
        <v>0</v>
      </c>
      <c r="AQ3782" s="25">
        <v>0</v>
      </c>
      <c r="AR3782" s="25">
        <v>0</v>
      </c>
      <c r="AS3782" s="25">
        <v>0</v>
      </c>
      <c r="AT3782" s="25">
        <v>0</v>
      </c>
      <c r="AU3782" s="25">
        <v>0</v>
      </c>
      <c r="AW3782" t="str">
        <f t="shared" si="293"/>
        <v>Lê Thu Huyền</v>
      </c>
      <c r="AX3782" s="27" t="str">
        <f t="shared" si="294"/>
        <v xml:space="preserve">Lê Yến Phụng </v>
      </c>
      <c r="AY3782" s="4" t="str">
        <f t="shared" si="295"/>
        <v>VIN+</v>
      </c>
    </row>
    <row r="3783" spans="1:51" outlineLevel="1" x14ac:dyDescent="0.25">
      <c r="A3783" s="4" t="s">
        <v>1104</v>
      </c>
      <c r="B3783" s="4" t="s">
        <v>797</v>
      </c>
      <c r="C3783" s="4" t="s">
        <v>5054</v>
      </c>
      <c r="D3783" s="11" t="s">
        <v>768</v>
      </c>
      <c r="E3783" s="32" t="s">
        <v>976</v>
      </c>
      <c r="F3783" s="11" t="s">
        <v>710</v>
      </c>
      <c r="G3783" s="35">
        <v>5276037</v>
      </c>
      <c r="H3783" s="4" t="s">
        <v>1839</v>
      </c>
      <c r="I3783" s="4"/>
      <c r="J3783" s="4"/>
      <c r="K3783" s="4"/>
      <c r="L3783" s="4"/>
      <c r="M3783" s="33"/>
      <c r="N3783" s="38"/>
      <c r="O3783" s="33"/>
      <c r="P3783" s="244">
        <f t="shared" si="292"/>
        <v>1628.3130000000001</v>
      </c>
      <c r="Q3783" s="25"/>
      <c r="R3783" s="25"/>
      <c r="S3783" s="25"/>
      <c r="T3783" s="109"/>
      <c r="U3783" s="25"/>
      <c r="V3783" s="25"/>
      <c r="W3783" s="25">
        <v>179.52799999999999</v>
      </c>
      <c r="X3783" s="25">
        <v>0</v>
      </c>
      <c r="Y3783" s="25">
        <v>0</v>
      </c>
      <c r="Z3783" s="25">
        <v>0</v>
      </c>
      <c r="AA3783" s="109"/>
      <c r="AB3783" s="25">
        <v>0</v>
      </c>
      <c r="AC3783" s="25">
        <v>0</v>
      </c>
      <c r="AD3783" s="25">
        <v>0</v>
      </c>
      <c r="AE3783" s="25">
        <v>0</v>
      </c>
      <c r="AF3783" s="25">
        <v>0</v>
      </c>
      <c r="AG3783" s="25">
        <v>0</v>
      </c>
      <c r="AH3783" s="109"/>
      <c r="AI3783" s="25">
        <v>0</v>
      </c>
      <c r="AJ3783" s="25">
        <v>0</v>
      </c>
      <c r="AK3783" s="123">
        <v>0</v>
      </c>
      <c r="AL3783" s="25">
        <v>966.44</v>
      </c>
      <c r="AM3783" s="25">
        <v>0</v>
      </c>
      <c r="AN3783" s="25">
        <v>0</v>
      </c>
      <c r="AO3783" s="109"/>
      <c r="AP3783" s="25">
        <v>0</v>
      </c>
      <c r="AQ3783" s="25">
        <v>0</v>
      </c>
      <c r="AR3783" s="25">
        <v>0</v>
      </c>
      <c r="AS3783" s="25">
        <v>0</v>
      </c>
      <c r="AT3783" s="25">
        <v>0</v>
      </c>
      <c r="AU3783" s="25">
        <v>482.34500000000003</v>
      </c>
      <c r="AW3783" t="str">
        <f t="shared" si="293"/>
        <v>Lê Thu Huyền</v>
      </c>
      <c r="AX3783" s="27" t="str">
        <f t="shared" si="294"/>
        <v xml:space="preserve">Lê Yến Phụng </v>
      </c>
      <c r="AY3783" s="4" t="str">
        <f t="shared" si="295"/>
        <v>VIN+</v>
      </c>
    </row>
    <row r="3784" spans="1:51" outlineLevel="1" x14ac:dyDescent="0.25">
      <c r="A3784" s="4" t="s">
        <v>1104</v>
      </c>
      <c r="B3784" s="4" t="s">
        <v>797</v>
      </c>
      <c r="C3784" s="4" t="s">
        <v>5054</v>
      </c>
      <c r="D3784" s="11" t="s">
        <v>768</v>
      </c>
      <c r="E3784" s="32" t="s">
        <v>976</v>
      </c>
      <c r="F3784" s="11" t="s">
        <v>710</v>
      </c>
      <c r="G3784" s="35">
        <v>5279795</v>
      </c>
      <c r="H3784" s="4" t="s">
        <v>1840</v>
      </c>
      <c r="I3784" s="4"/>
      <c r="J3784" s="4"/>
      <c r="K3784" s="4"/>
      <c r="L3784" s="4"/>
      <c r="M3784" s="33"/>
      <c r="N3784" s="38"/>
      <c r="O3784" s="33"/>
      <c r="P3784" s="244">
        <f t="shared" si="292"/>
        <v>1320.079</v>
      </c>
      <c r="Q3784" s="25"/>
      <c r="R3784" s="25"/>
      <c r="S3784" s="25"/>
      <c r="T3784" s="109"/>
      <c r="U3784" s="25"/>
      <c r="V3784" s="25"/>
      <c r="W3784" s="25">
        <v>417.99200000000002</v>
      </c>
      <c r="X3784" s="25">
        <v>0</v>
      </c>
      <c r="Y3784" s="25">
        <v>0</v>
      </c>
      <c r="Z3784" s="25">
        <v>0</v>
      </c>
      <c r="AA3784" s="109"/>
      <c r="AB3784" s="25">
        <v>0</v>
      </c>
      <c r="AC3784" s="25">
        <v>0</v>
      </c>
      <c r="AD3784" s="25">
        <v>0</v>
      </c>
      <c r="AE3784" s="25">
        <v>0</v>
      </c>
      <c r="AF3784" s="25">
        <v>0</v>
      </c>
      <c r="AG3784" s="25">
        <v>0</v>
      </c>
      <c r="AH3784" s="109"/>
      <c r="AI3784" s="25">
        <v>0</v>
      </c>
      <c r="AJ3784" s="25">
        <v>0</v>
      </c>
      <c r="AK3784" s="123">
        <v>0</v>
      </c>
      <c r="AL3784" s="25">
        <v>484.09500000000003</v>
      </c>
      <c r="AM3784" s="25">
        <v>0</v>
      </c>
      <c r="AN3784" s="25">
        <v>0</v>
      </c>
      <c r="AO3784" s="109"/>
      <c r="AP3784" s="25">
        <v>0</v>
      </c>
      <c r="AQ3784" s="25">
        <v>0</v>
      </c>
      <c r="AR3784" s="25">
        <v>0</v>
      </c>
      <c r="AS3784" s="25">
        <v>238.464</v>
      </c>
      <c r="AT3784" s="25">
        <v>0</v>
      </c>
      <c r="AU3784" s="25">
        <v>179.52799999999999</v>
      </c>
      <c r="AW3784" t="str">
        <f t="shared" si="293"/>
        <v>Lê Thu Huyền</v>
      </c>
      <c r="AX3784" s="27" t="str">
        <f t="shared" si="294"/>
        <v xml:space="preserve">Lê Yến Phụng </v>
      </c>
      <c r="AY3784" s="4" t="str">
        <f t="shared" si="295"/>
        <v>VIN+</v>
      </c>
    </row>
    <row r="3785" spans="1:51" outlineLevel="1" x14ac:dyDescent="0.25">
      <c r="A3785" s="4" t="s">
        <v>1104</v>
      </c>
      <c r="B3785" s="4" t="s">
        <v>797</v>
      </c>
      <c r="C3785" s="4" t="s">
        <v>5054</v>
      </c>
      <c r="D3785" s="11" t="s">
        <v>768</v>
      </c>
      <c r="E3785" s="32" t="s">
        <v>976</v>
      </c>
      <c r="F3785" s="11" t="s">
        <v>710</v>
      </c>
      <c r="G3785" s="35">
        <v>5298804</v>
      </c>
      <c r="H3785" s="4" t="s">
        <v>1841</v>
      </c>
      <c r="I3785" s="4"/>
      <c r="J3785" s="4"/>
      <c r="K3785" s="4"/>
      <c r="L3785" s="4"/>
      <c r="M3785" s="33"/>
      <c r="N3785" s="38"/>
      <c r="O3785" s="33"/>
      <c r="P3785" s="244">
        <f t="shared" si="292"/>
        <v>598.58999999999992</v>
      </c>
      <c r="Q3785" s="25"/>
      <c r="R3785" s="25"/>
      <c r="S3785" s="25"/>
      <c r="T3785" s="109"/>
      <c r="U3785" s="25"/>
      <c r="V3785" s="25"/>
      <c r="W3785" s="25">
        <v>179.52799999999999</v>
      </c>
      <c r="X3785" s="25">
        <v>0</v>
      </c>
      <c r="Y3785" s="25">
        <v>0</v>
      </c>
      <c r="Z3785" s="25">
        <v>0</v>
      </c>
      <c r="AA3785" s="109"/>
      <c r="AB3785" s="25">
        <v>0</v>
      </c>
      <c r="AC3785" s="25">
        <v>0</v>
      </c>
      <c r="AD3785" s="25">
        <v>0</v>
      </c>
      <c r="AE3785" s="25">
        <v>180.59800000000001</v>
      </c>
      <c r="AF3785" s="25">
        <v>0</v>
      </c>
      <c r="AG3785" s="25">
        <v>0</v>
      </c>
      <c r="AH3785" s="109"/>
      <c r="AI3785" s="25">
        <v>0</v>
      </c>
      <c r="AJ3785" s="25">
        <v>0</v>
      </c>
      <c r="AK3785" s="123">
        <v>0</v>
      </c>
      <c r="AL3785" s="25">
        <v>238.464</v>
      </c>
      <c r="AM3785" s="25">
        <v>0</v>
      </c>
      <c r="AN3785" s="25">
        <v>0</v>
      </c>
      <c r="AO3785" s="109"/>
      <c r="AP3785" s="25">
        <v>0</v>
      </c>
      <c r="AQ3785" s="25">
        <v>0</v>
      </c>
      <c r="AR3785" s="25">
        <v>0</v>
      </c>
      <c r="AS3785" s="25">
        <v>0</v>
      </c>
      <c r="AT3785" s="25">
        <v>0</v>
      </c>
      <c r="AU3785" s="25">
        <v>0</v>
      </c>
      <c r="AW3785" t="str">
        <f t="shared" si="293"/>
        <v>Lê Thu Huyền</v>
      </c>
      <c r="AX3785" s="27" t="str">
        <f t="shared" si="294"/>
        <v xml:space="preserve">Lê Yến Phụng </v>
      </c>
      <c r="AY3785" s="4" t="str">
        <f t="shared" si="295"/>
        <v>VIN+</v>
      </c>
    </row>
    <row r="3786" spans="1:51" outlineLevel="1" x14ac:dyDescent="0.25">
      <c r="A3786" s="4" t="s">
        <v>1104</v>
      </c>
      <c r="B3786" s="4" t="s">
        <v>797</v>
      </c>
      <c r="C3786" s="4" t="s">
        <v>5054</v>
      </c>
      <c r="D3786" s="11" t="s">
        <v>768</v>
      </c>
      <c r="E3786" s="32" t="s">
        <v>976</v>
      </c>
      <c r="F3786" s="11" t="s">
        <v>710</v>
      </c>
      <c r="G3786" s="35">
        <v>5291638</v>
      </c>
      <c r="H3786" s="4" t="s">
        <v>1842</v>
      </c>
      <c r="I3786" s="4"/>
      <c r="J3786" s="4"/>
      <c r="K3786" s="4"/>
      <c r="L3786" s="4"/>
      <c r="M3786" s="33"/>
      <c r="N3786" s="38"/>
      <c r="O3786" s="33"/>
      <c r="P3786" s="244">
        <f t="shared" ref="P3786:P3849" si="296">SUM(Q3786:AU3786)</f>
        <v>417.99199999999996</v>
      </c>
      <c r="Q3786" s="25"/>
      <c r="R3786" s="25"/>
      <c r="S3786" s="25"/>
      <c r="T3786" s="109"/>
      <c r="U3786" s="25"/>
      <c r="V3786" s="25"/>
      <c r="W3786" s="25">
        <v>179.52799999999999</v>
      </c>
      <c r="X3786" s="25">
        <v>0</v>
      </c>
      <c r="Y3786" s="25">
        <v>0</v>
      </c>
      <c r="Z3786" s="25">
        <v>0</v>
      </c>
      <c r="AA3786" s="109"/>
      <c r="AB3786" s="25">
        <v>0</v>
      </c>
      <c r="AC3786" s="25">
        <v>0</v>
      </c>
      <c r="AD3786" s="25">
        <v>0</v>
      </c>
      <c r="AE3786" s="25">
        <v>238.464</v>
      </c>
      <c r="AF3786" s="25">
        <v>0</v>
      </c>
      <c r="AG3786" s="25">
        <v>0</v>
      </c>
      <c r="AH3786" s="109"/>
      <c r="AI3786" s="25">
        <v>0</v>
      </c>
      <c r="AJ3786" s="25">
        <v>0</v>
      </c>
      <c r="AK3786" s="123">
        <v>0</v>
      </c>
      <c r="AL3786" s="25">
        <v>0</v>
      </c>
      <c r="AM3786" s="25">
        <v>0</v>
      </c>
      <c r="AN3786" s="25">
        <v>0</v>
      </c>
      <c r="AO3786" s="109"/>
      <c r="AP3786" s="25">
        <v>0</v>
      </c>
      <c r="AQ3786" s="25">
        <v>0</v>
      </c>
      <c r="AR3786" s="25">
        <v>0</v>
      </c>
      <c r="AS3786" s="25">
        <v>0</v>
      </c>
      <c r="AT3786" s="25">
        <v>0</v>
      </c>
      <c r="AU3786" s="25">
        <v>0</v>
      </c>
      <c r="AW3786" t="str">
        <f t="shared" ref="AW3786:AW3849" si="297">+C3786</f>
        <v>Lê Thu Huyền</v>
      </c>
      <c r="AX3786" s="27" t="str">
        <f t="shared" ref="AX3786:AX3849" si="298">+E3786</f>
        <v xml:space="preserve">Lê Yến Phụng </v>
      </c>
      <c r="AY3786" s="4" t="str">
        <f t="shared" si="295"/>
        <v>VIN+</v>
      </c>
    </row>
    <row r="3787" spans="1:51" outlineLevel="1" x14ac:dyDescent="0.25">
      <c r="A3787" s="4" t="s">
        <v>1104</v>
      </c>
      <c r="B3787" s="4" t="s">
        <v>797</v>
      </c>
      <c r="C3787" s="4" t="s">
        <v>5054</v>
      </c>
      <c r="D3787" s="11" t="s">
        <v>768</v>
      </c>
      <c r="E3787" s="32" t="s">
        <v>976</v>
      </c>
      <c r="F3787" s="11" t="s">
        <v>710</v>
      </c>
      <c r="G3787" s="35">
        <v>5276044</v>
      </c>
      <c r="H3787" s="4" t="s">
        <v>1843</v>
      </c>
      <c r="I3787" s="4"/>
      <c r="J3787" s="4"/>
      <c r="K3787" s="4"/>
      <c r="L3787" s="4"/>
      <c r="M3787" s="33"/>
      <c r="N3787" s="38"/>
      <c r="O3787" s="33"/>
      <c r="P3787" s="244">
        <f t="shared" si="296"/>
        <v>417.99200000000002</v>
      </c>
      <c r="Q3787" s="25"/>
      <c r="R3787" s="25"/>
      <c r="S3787" s="25"/>
      <c r="T3787" s="109"/>
      <c r="U3787" s="25"/>
      <c r="V3787" s="25"/>
      <c r="W3787" s="25">
        <v>417.99200000000002</v>
      </c>
      <c r="X3787" s="25">
        <v>0</v>
      </c>
      <c r="Y3787" s="25">
        <v>0</v>
      </c>
      <c r="Z3787" s="25">
        <v>0</v>
      </c>
      <c r="AA3787" s="109"/>
      <c r="AB3787" s="25">
        <v>0</v>
      </c>
      <c r="AC3787" s="25">
        <v>0</v>
      </c>
      <c r="AD3787" s="25">
        <v>0</v>
      </c>
      <c r="AE3787" s="25">
        <v>0</v>
      </c>
      <c r="AF3787" s="25">
        <v>0</v>
      </c>
      <c r="AG3787" s="25">
        <v>0</v>
      </c>
      <c r="AH3787" s="109"/>
      <c r="AI3787" s="25">
        <v>0</v>
      </c>
      <c r="AJ3787" s="25">
        <v>0</v>
      </c>
      <c r="AK3787" s="123">
        <v>0</v>
      </c>
      <c r="AL3787" s="25">
        <v>0</v>
      </c>
      <c r="AM3787" s="25">
        <v>0</v>
      </c>
      <c r="AN3787" s="25">
        <v>0</v>
      </c>
      <c r="AO3787" s="109"/>
      <c r="AP3787" s="25">
        <v>0</v>
      </c>
      <c r="AQ3787" s="25">
        <v>0</v>
      </c>
      <c r="AR3787" s="25">
        <v>0</v>
      </c>
      <c r="AS3787" s="25">
        <v>0</v>
      </c>
      <c r="AT3787" s="25">
        <v>0</v>
      </c>
      <c r="AU3787" s="25">
        <v>0</v>
      </c>
      <c r="AW3787" t="str">
        <f t="shared" si="297"/>
        <v>Lê Thu Huyền</v>
      </c>
      <c r="AX3787" s="27" t="str">
        <f t="shared" si="298"/>
        <v xml:space="preserve">Lê Yến Phụng </v>
      </c>
      <c r="AY3787" s="4" t="str">
        <f t="shared" si="295"/>
        <v>VIN+</v>
      </c>
    </row>
    <row r="3788" spans="1:51" outlineLevel="1" x14ac:dyDescent="0.25">
      <c r="A3788" s="4" t="s">
        <v>1104</v>
      </c>
      <c r="B3788" s="4" t="s">
        <v>797</v>
      </c>
      <c r="C3788" s="4" t="s">
        <v>5054</v>
      </c>
      <c r="D3788" s="11" t="s">
        <v>768</v>
      </c>
      <c r="E3788" s="32" t="s">
        <v>976</v>
      </c>
      <c r="F3788" s="11" t="s">
        <v>710</v>
      </c>
      <c r="G3788" s="35">
        <v>5299263</v>
      </c>
      <c r="H3788" s="4" t="s">
        <v>1844</v>
      </c>
      <c r="I3788" s="4"/>
      <c r="J3788" s="4"/>
      <c r="K3788" s="4"/>
      <c r="L3788" s="4"/>
      <c r="M3788" s="33"/>
      <c r="N3788" s="38"/>
      <c r="O3788" s="33"/>
      <c r="P3788" s="244">
        <f t="shared" si="296"/>
        <v>597.52</v>
      </c>
      <c r="Q3788" s="25"/>
      <c r="R3788" s="25"/>
      <c r="S3788" s="25"/>
      <c r="T3788" s="109"/>
      <c r="U3788" s="25"/>
      <c r="V3788" s="25"/>
      <c r="W3788" s="25">
        <v>179.52799999999999</v>
      </c>
      <c r="X3788" s="25">
        <v>0</v>
      </c>
      <c r="Y3788" s="25">
        <v>0</v>
      </c>
      <c r="Z3788" s="25">
        <v>0</v>
      </c>
      <c r="AA3788" s="109"/>
      <c r="AB3788" s="25">
        <v>0</v>
      </c>
      <c r="AC3788" s="25">
        <v>0</v>
      </c>
      <c r="AD3788" s="25">
        <v>0</v>
      </c>
      <c r="AE3788" s="25">
        <v>417.99200000000002</v>
      </c>
      <c r="AF3788" s="25">
        <v>0</v>
      </c>
      <c r="AG3788" s="25">
        <v>0</v>
      </c>
      <c r="AH3788" s="109"/>
      <c r="AI3788" s="25">
        <v>0</v>
      </c>
      <c r="AJ3788" s="25">
        <v>0</v>
      </c>
      <c r="AK3788" s="123">
        <v>0</v>
      </c>
      <c r="AL3788" s="25">
        <v>0</v>
      </c>
      <c r="AM3788" s="25">
        <v>0</v>
      </c>
      <c r="AN3788" s="25">
        <v>0</v>
      </c>
      <c r="AO3788" s="109"/>
      <c r="AP3788" s="25">
        <v>0</v>
      </c>
      <c r="AQ3788" s="25">
        <v>0</v>
      </c>
      <c r="AR3788" s="25">
        <v>0</v>
      </c>
      <c r="AS3788" s="25">
        <v>0</v>
      </c>
      <c r="AT3788" s="25">
        <v>0</v>
      </c>
      <c r="AU3788" s="25">
        <v>0</v>
      </c>
      <c r="AW3788" t="str">
        <f t="shared" si="297"/>
        <v>Lê Thu Huyền</v>
      </c>
      <c r="AX3788" s="27" t="str">
        <f t="shared" si="298"/>
        <v xml:space="preserve">Lê Yến Phụng </v>
      </c>
      <c r="AY3788" s="4" t="str">
        <f t="shared" si="295"/>
        <v>VIN+</v>
      </c>
    </row>
    <row r="3789" spans="1:51" outlineLevel="1" x14ac:dyDescent="0.25">
      <c r="A3789" s="4" t="s">
        <v>1104</v>
      </c>
      <c r="B3789" s="4" t="s">
        <v>797</v>
      </c>
      <c r="C3789" s="4" t="s">
        <v>5054</v>
      </c>
      <c r="D3789" s="11" t="s">
        <v>768</v>
      </c>
      <c r="E3789" s="32" t="s">
        <v>976</v>
      </c>
      <c r="F3789" s="11" t="s">
        <v>710</v>
      </c>
      <c r="G3789" s="35">
        <v>5275557</v>
      </c>
      <c r="H3789" s="4" t="s">
        <v>1847</v>
      </c>
      <c r="I3789" s="4"/>
      <c r="J3789" s="4"/>
      <c r="K3789" s="4"/>
      <c r="L3789" s="4"/>
      <c r="M3789" s="33"/>
      <c r="N3789" s="38"/>
      <c r="O3789" s="33"/>
      <c r="P3789" s="244">
        <f t="shared" si="296"/>
        <v>1862.04</v>
      </c>
      <c r="Q3789" s="25"/>
      <c r="R3789" s="25"/>
      <c r="S3789" s="25"/>
      <c r="T3789" s="109"/>
      <c r="U3789" s="25"/>
      <c r="V3789" s="25"/>
      <c r="W3789" s="25">
        <v>179.52799999999999</v>
      </c>
      <c r="X3789" s="25">
        <v>0</v>
      </c>
      <c r="Y3789" s="25">
        <v>0</v>
      </c>
      <c r="Z3789" s="25">
        <v>0</v>
      </c>
      <c r="AA3789" s="109"/>
      <c r="AB3789" s="25">
        <v>0</v>
      </c>
      <c r="AC3789" s="25">
        <v>0</v>
      </c>
      <c r="AD3789" s="25">
        <v>0</v>
      </c>
      <c r="AE3789" s="25">
        <v>0</v>
      </c>
      <c r="AF3789" s="25">
        <v>0</v>
      </c>
      <c r="AG3789" s="25">
        <v>0</v>
      </c>
      <c r="AH3789" s="109"/>
      <c r="AI3789" s="25">
        <v>0</v>
      </c>
      <c r="AJ3789" s="25">
        <v>0</v>
      </c>
      <c r="AK3789" s="123">
        <v>0</v>
      </c>
      <c r="AL3789" s="25">
        <v>180.59800000000001</v>
      </c>
      <c r="AM3789" s="25">
        <v>0</v>
      </c>
      <c r="AN3789" s="25">
        <v>0</v>
      </c>
      <c r="AO3789" s="109"/>
      <c r="AP3789" s="25">
        <v>0</v>
      </c>
      <c r="AQ3789" s="25">
        <v>0</v>
      </c>
      <c r="AR3789" s="25">
        <v>1263.45</v>
      </c>
      <c r="AS3789" s="25">
        <v>238.464</v>
      </c>
      <c r="AT3789" s="25">
        <v>0</v>
      </c>
      <c r="AU3789" s="25">
        <v>0</v>
      </c>
      <c r="AW3789" t="str">
        <f t="shared" si="297"/>
        <v>Lê Thu Huyền</v>
      </c>
      <c r="AX3789" s="27" t="str">
        <f t="shared" si="298"/>
        <v xml:space="preserve">Lê Yến Phụng </v>
      </c>
      <c r="AY3789" s="4" t="str">
        <f t="shared" si="295"/>
        <v>VIN+</v>
      </c>
    </row>
    <row r="3790" spans="1:51" outlineLevel="1" x14ac:dyDescent="0.25">
      <c r="A3790" s="4" t="s">
        <v>1104</v>
      </c>
      <c r="B3790" s="4" t="s">
        <v>797</v>
      </c>
      <c r="C3790" s="4" t="s">
        <v>5054</v>
      </c>
      <c r="D3790" s="11" t="s">
        <v>768</v>
      </c>
      <c r="E3790" s="32" t="s">
        <v>976</v>
      </c>
      <c r="F3790" s="11" t="s">
        <v>710</v>
      </c>
      <c r="G3790" s="35">
        <v>5274901</v>
      </c>
      <c r="H3790" s="4" t="s">
        <v>1848</v>
      </c>
      <c r="I3790" s="4"/>
      <c r="J3790" s="4"/>
      <c r="K3790" s="4"/>
      <c r="L3790" s="4"/>
      <c r="M3790" s="33"/>
      <c r="N3790" s="38"/>
      <c r="O3790" s="33"/>
      <c r="P3790" s="244">
        <f t="shared" si="296"/>
        <v>837.05400000000009</v>
      </c>
      <c r="Q3790" s="25"/>
      <c r="R3790" s="25"/>
      <c r="S3790" s="25"/>
      <c r="T3790" s="109"/>
      <c r="U3790" s="25"/>
      <c r="V3790" s="25"/>
      <c r="W3790" s="25">
        <v>656.45600000000002</v>
      </c>
      <c r="X3790" s="25">
        <v>0</v>
      </c>
      <c r="Y3790" s="25">
        <v>0</v>
      </c>
      <c r="Z3790" s="25">
        <v>0</v>
      </c>
      <c r="AA3790" s="109"/>
      <c r="AB3790" s="25">
        <v>0</v>
      </c>
      <c r="AC3790" s="25">
        <v>0</v>
      </c>
      <c r="AD3790" s="25">
        <v>0</v>
      </c>
      <c r="AE3790" s="25">
        <v>0</v>
      </c>
      <c r="AF3790" s="25">
        <v>0</v>
      </c>
      <c r="AG3790" s="25">
        <v>0</v>
      </c>
      <c r="AH3790" s="109"/>
      <c r="AI3790" s="25">
        <v>0</v>
      </c>
      <c r="AJ3790" s="25">
        <v>0</v>
      </c>
      <c r="AK3790" s="123">
        <v>0</v>
      </c>
      <c r="AL3790" s="25">
        <v>0</v>
      </c>
      <c r="AM3790" s="25">
        <v>0</v>
      </c>
      <c r="AN3790" s="25">
        <v>0</v>
      </c>
      <c r="AO3790" s="109"/>
      <c r="AP3790" s="25">
        <v>0</v>
      </c>
      <c r="AQ3790" s="25">
        <v>0</v>
      </c>
      <c r="AR3790" s="25">
        <v>0</v>
      </c>
      <c r="AS3790" s="25">
        <v>0</v>
      </c>
      <c r="AT3790" s="25">
        <v>0</v>
      </c>
      <c r="AU3790" s="25">
        <v>180.59800000000001</v>
      </c>
      <c r="AW3790" t="str">
        <f t="shared" si="297"/>
        <v>Lê Thu Huyền</v>
      </c>
      <c r="AX3790" s="27" t="str">
        <f t="shared" si="298"/>
        <v xml:space="preserve">Lê Yến Phụng </v>
      </c>
      <c r="AY3790" s="4" t="str">
        <f t="shared" si="295"/>
        <v>VIN+</v>
      </c>
    </row>
    <row r="3791" spans="1:51" outlineLevel="1" x14ac:dyDescent="0.25">
      <c r="A3791" s="4" t="s">
        <v>1104</v>
      </c>
      <c r="B3791" s="4" t="s">
        <v>797</v>
      </c>
      <c r="C3791" s="4" t="s">
        <v>5054</v>
      </c>
      <c r="D3791" s="11" t="s">
        <v>768</v>
      </c>
      <c r="E3791" s="32" t="s">
        <v>976</v>
      </c>
      <c r="F3791" s="11" t="s">
        <v>710</v>
      </c>
      <c r="G3791" s="35">
        <v>5275782</v>
      </c>
      <c r="H3791" s="4" t="s">
        <v>1849</v>
      </c>
      <c r="I3791" s="4"/>
      <c r="J3791" s="4"/>
      <c r="K3791" s="4"/>
      <c r="L3791" s="4"/>
      <c r="M3791" s="33"/>
      <c r="N3791" s="38"/>
      <c r="O3791" s="33"/>
      <c r="P3791" s="244">
        <f t="shared" si="296"/>
        <v>360.12599999999998</v>
      </c>
      <c r="Q3791" s="25"/>
      <c r="R3791" s="25"/>
      <c r="S3791" s="25"/>
      <c r="T3791" s="109"/>
      <c r="U3791" s="25"/>
      <c r="V3791" s="25"/>
      <c r="W3791" s="25">
        <v>360.12599999999998</v>
      </c>
      <c r="X3791" s="25">
        <v>0</v>
      </c>
      <c r="Y3791" s="25">
        <v>0</v>
      </c>
      <c r="Z3791" s="25">
        <v>0</v>
      </c>
      <c r="AA3791" s="109"/>
      <c r="AB3791" s="25">
        <v>0</v>
      </c>
      <c r="AC3791" s="25">
        <v>0</v>
      </c>
      <c r="AD3791" s="25">
        <v>0</v>
      </c>
      <c r="AE3791" s="25">
        <v>0</v>
      </c>
      <c r="AF3791" s="25">
        <v>0</v>
      </c>
      <c r="AG3791" s="25">
        <v>0</v>
      </c>
      <c r="AH3791" s="109"/>
      <c r="AI3791" s="25">
        <v>0</v>
      </c>
      <c r="AJ3791" s="25">
        <v>0</v>
      </c>
      <c r="AK3791" s="123">
        <v>0</v>
      </c>
      <c r="AL3791" s="25">
        <v>0</v>
      </c>
      <c r="AM3791" s="25">
        <v>0</v>
      </c>
      <c r="AN3791" s="25">
        <v>0</v>
      </c>
      <c r="AO3791" s="109"/>
      <c r="AP3791" s="25">
        <v>0</v>
      </c>
      <c r="AQ3791" s="25">
        <v>0</v>
      </c>
      <c r="AR3791" s="25">
        <v>0</v>
      </c>
      <c r="AS3791" s="25">
        <v>0</v>
      </c>
      <c r="AT3791" s="25">
        <v>0</v>
      </c>
      <c r="AU3791" s="25">
        <v>0</v>
      </c>
      <c r="AW3791" t="str">
        <f t="shared" si="297"/>
        <v>Lê Thu Huyền</v>
      </c>
      <c r="AX3791" s="27" t="str">
        <f t="shared" si="298"/>
        <v xml:space="preserve">Lê Yến Phụng </v>
      </c>
      <c r="AY3791" s="4" t="str">
        <f t="shared" si="295"/>
        <v>VIN+</v>
      </c>
    </row>
    <row r="3792" spans="1:51" outlineLevel="1" x14ac:dyDescent="0.25">
      <c r="A3792" s="4" t="s">
        <v>1104</v>
      </c>
      <c r="B3792" s="4" t="s">
        <v>797</v>
      </c>
      <c r="C3792" s="4" t="s">
        <v>5054</v>
      </c>
      <c r="D3792" s="11" t="s">
        <v>768</v>
      </c>
      <c r="E3792" s="32" t="s">
        <v>976</v>
      </c>
      <c r="F3792" s="11" t="s">
        <v>710</v>
      </c>
      <c r="G3792" s="35">
        <v>5294372</v>
      </c>
      <c r="H3792" s="4" t="s">
        <v>1850</v>
      </c>
      <c r="I3792" s="4"/>
      <c r="J3792" s="4"/>
      <c r="K3792" s="4"/>
      <c r="L3792" s="4"/>
      <c r="M3792" s="33"/>
      <c r="N3792" s="38"/>
      <c r="O3792" s="33"/>
      <c r="P3792" s="244">
        <f t="shared" si="296"/>
        <v>1148.9550000000002</v>
      </c>
      <c r="Q3792" s="25"/>
      <c r="R3792" s="25"/>
      <c r="S3792" s="25"/>
      <c r="T3792" s="109"/>
      <c r="U3792" s="25"/>
      <c r="V3792" s="25"/>
      <c r="W3792" s="25">
        <v>238.464</v>
      </c>
      <c r="X3792" s="25">
        <v>0</v>
      </c>
      <c r="Y3792" s="25">
        <v>0</v>
      </c>
      <c r="Z3792" s="25">
        <v>0</v>
      </c>
      <c r="AA3792" s="109"/>
      <c r="AB3792" s="25">
        <v>0</v>
      </c>
      <c r="AC3792" s="25">
        <v>0</v>
      </c>
      <c r="AD3792" s="25">
        <v>0</v>
      </c>
      <c r="AE3792" s="25">
        <v>0</v>
      </c>
      <c r="AF3792" s="25">
        <v>0</v>
      </c>
      <c r="AG3792" s="25">
        <v>0</v>
      </c>
      <c r="AH3792" s="109"/>
      <c r="AI3792" s="25">
        <v>0</v>
      </c>
      <c r="AJ3792" s="25">
        <v>0</v>
      </c>
      <c r="AK3792" s="123">
        <v>0</v>
      </c>
      <c r="AL3792" s="25">
        <v>0</v>
      </c>
      <c r="AM3792" s="25">
        <v>0</v>
      </c>
      <c r="AN3792" s="25">
        <v>0</v>
      </c>
      <c r="AO3792" s="109"/>
      <c r="AP3792" s="25">
        <v>0</v>
      </c>
      <c r="AQ3792" s="25">
        <v>0</v>
      </c>
      <c r="AR3792" s="25">
        <v>606.99400000000003</v>
      </c>
      <c r="AS3792" s="25">
        <v>0</v>
      </c>
      <c r="AT3792" s="25">
        <v>0</v>
      </c>
      <c r="AU3792" s="25">
        <v>303.49700000000001</v>
      </c>
      <c r="AW3792" t="str">
        <f t="shared" si="297"/>
        <v>Lê Thu Huyền</v>
      </c>
      <c r="AX3792" s="27" t="str">
        <f t="shared" si="298"/>
        <v xml:space="preserve">Lê Yến Phụng </v>
      </c>
      <c r="AY3792" s="4" t="str">
        <f t="shared" si="295"/>
        <v>VIN+</v>
      </c>
    </row>
    <row r="3793" spans="1:51" outlineLevel="1" x14ac:dyDescent="0.25">
      <c r="A3793" s="4" t="s">
        <v>1104</v>
      </c>
      <c r="B3793" s="4" t="s">
        <v>797</v>
      </c>
      <c r="C3793" s="4" t="s">
        <v>5054</v>
      </c>
      <c r="D3793" s="11" t="s">
        <v>768</v>
      </c>
      <c r="E3793" s="32" t="s">
        <v>976</v>
      </c>
      <c r="F3793" s="11" t="s">
        <v>710</v>
      </c>
      <c r="G3793" s="35">
        <v>5274842</v>
      </c>
      <c r="H3793" s="4" t="s">
        <v>1851</v>
      </c>
      <c r="I3793" s="4"/>
      <c r="J3793" s="4"/>
      <c r="K3793" s="4"/>
      <c r="L3793" s="4"/>
      <c r="M3793" s="33"/>
      <c r="N3793" s="38"/>
      <c r="O3793" s="33"/>
      <c r="P3793" s="244">
        <f t="shared" si="296"/>
        <v>1435.6439999999998</v>
      </c>
      <c r="Q3793" s="25"/>
      <c r="R3793" s="25"/>
      <c r="S3793" s="25"/>
      <c r="T3793" s="109"/>
      <c r="U3793" s="25"/>
      <c r="V3793" s="25"/>
      <c r="W3793" s="25">
        <v>599.65899999999999</v>
      </c>
      <c r="X3793" s="25">
        <v>0</v>
      </c>
      <c r="Y3793" s="25">
        <v>0</v>
      </c>
      <c r="Z3793" s="25">
        <v>0</v>
      </c>
      <c r="AA3793" s="109"/>
      <c r="AB3793" s="25">
        <v>0</v>
      </c>
      <c r="AC3793" s="25">
        <v>0</v>
      </c>
      <c r="AD3793" s="25">
        <v>0</v>
      </c>
      <c r="AE3793" s="25">
        <v>597.52099999999996</v>
      </c>
      <c r="AF3793" s="25">
        <v>0</v>
      </c>
      <c r="AG3793" s="25">
        <v>0</v>
      </c>
      <c r="AH3793" s="109"/>
      <c r="AI3793" s="25">
        <v>0</v>
      </c>
      <c r="AJ3793" s="25">
        <v>0</v>
      </c>
      <c r="AK3793" s="123">
        <v>0</v>
      </c>
      <c r="AL3793" s="25">
        <v>0</v>
      </c>
      <c r="AM3793" s="25">
        <v>0</v>
      </c>
      <c r="AN3793" s="25">
        <v>0</v>
      </c>
      <c r="AO3793" s="109"/>
      <c r="AP3793" s="25">
        <v>0</v>
      </c>
      <c r="AQ3793" s="25">
        <v>0</v>
      </c>
      <c r="AR3793" s="25">
        <v>238.464</v>
      </c>
      <c r="AS3793" s="25">
        <v>0</v>
      </c>
      <c r="AT3793" s="25">
        <v>0</v>
      </c>
      <c r="AU3793" s="25">
        <v>0</v>
      </c>
      <c r="AW3793" t="str">
        <f t="shared" si="297"/>
        <v>Lê Thu Huyền</v>
      </c>
      <c r="AX3793" s="27" t="str">
        <f t="shared" si="298"/>
        <v xml:space="preserve">Lê Yến Phụng </v>
      </c>
      <c r="AY3793" s="4" t="str">
        <f t="shared" si="295"/>
        <v>VIN+</v>
      </c>
    </row>
    <row r="3794" spans="1:51" outlineLevel="1" x14ac:dyDescent="0.25">
      <c r="A3794" s="4" t="s">
        <v>1104</v>
      </c>
      <c r="B3794" s="4" t="s">
        <v>797</v>
      </c>
      <c r="C3794" s="4" t="s">
        <v>5054</v>
      </c>
      <c r="D3794" s="11" t="s">
        <v>768</v>
      </c>
      <c r="E3794" s="32" t="s">
        <v>976</v>
      </c>
      <c r="F3794" s="11" t="s">
        <v>710</v>
      </c>
      <c r="G3794" s="35">
        <v>5337345</v>
      </c>
      <c r="H3794" s="4" t="s">
        <v>1852</v>
      </c>
      <c r="I3794" s="4"/>
      <c r="J3794" s="4"/>
      <c r="K3794" s="4"/>
      <c r="L3794" s="4"/>
      <c r="M3794" s="33"/>
      <c r="N3794" s="38"/>
      <c r="O3794" s="33"/>
      <c r="P3794" s="244">
        <f t="shared" si="296"/>
        <v>1140.5509999999999</v>
      </c>
      <c r="Q3794" s="25"/>
      <c r="R3794" s="25"/>
      <c r="S3794" s="25"/>
      <c r="T3794" s="109"/>
      <c r="U3794" s="25"/>
      <c r="V3794" s="25"/>
      <c r="W3794" s="25">
        <v>484.09500000000003</v>
      </c>
      <c r="X3794" s="25">
        <v>0</v>
      </c>
      <c r="Y3794" s="25">
        <v>0</v>
      </c>
      <c r="Z3794" s="25">
        <v>0</v>
      </c>
      <c r="AA3794" s="109"/>
      <c r="AB3794" s="25">
        <v>0</v>
      </c>
      <c r="AC3794" s="25">
        <v>0</v>
      </c>
      <c r="AD3794" s="25">
        <v>0</v>
      </c>
      <c r="AE3794" s="25">
        <v>238.464</v>
      </c>
      <c r="AF3794" s="25">
        <v>0</v>
      </c>
      <c r="AG3794" s="25">
        <v>0</v>
      </c>
      <c r="AH3794" s="109"/>
      <c r="AI3794" s="25">
        <v>0</v>
      </c>
      <c r="AJ3794" s="25">
        <v>0</v>
      </c>
      <c r="AK3794" s="123">
        <v>179.52799999999999</v>
      </c>
      <c r="AL3794" s="25">
        <v>0</v>
      </c>
      <c r="AM3794" s="25">
        <v>0</v>
      </c>
      <c r="AN3794" s="25">
        <v>0</v>
      </c>
      <c r="AO3794" s="109"/>
      <c r="AP3794" s="25">
        <v>0</v>
      </c>
      <c r="AQ3794" s="25">
        <v>0</v>
      </c>
      <c r="AR3794" s="25">
        <v>0</v>
      </c>
      <c r="AS3794" s="25">
        <v>0</v>
      </c>
      <c r="AT3794" s="25">
        <v>0</v>
      </c>
      <c r="AU3794" s="25">
        <v>238.464</v>
      </c>
      <c r="AW3794" t="str">
        <f t="shared" si="297"/>
        <v>Lê Thu Huyền</v>
      </c>
      <c r="AX3794" s="27" t="str">
        <f t="shared" si="298"/>
        <v xml:space="preserve">Lê Yến Phụng </v>
      </c>
      <c r="AY3794" s="4" t="str">
        <f t="shared" si="295"/>
        <v>VIN+</v>
      </c>
    </row>
    <row r="3795" spans="1:51" outlineLevel="1" x14ac:dyDescent="0.25">
      <c r="A3795" s="4" t="s">
        <v>1104</v>
      </c>
      <c r="B3795" s="4" t="s">
        <v>797</v>
      </c>
      <c r="C3795" s="4" t="s">
        <v>5054</v>
      </c>
      <c r="D3795" s="11" t="s">
        <v>768</v>
      </c>
      <c r="E3795" s="32" t="s">
        <v>976</v>
      </c>
      <c r="F3795" s="11" t="s">
        <v>710</v>
      </c>
      <c r="G3795" s="35">
        <v>5275900</v>
      </c>
      <c r="H3795" s="4" t="s">
        <v>1951</v>
      </c>
      <c r="I3795" s="4"/>
      <c r="J3795" s="4"/>
      <c r="K3795" s="4"/>
      <c r="L3795" s="4"/>
      <c r="M3795" s="33"/>
      <c r="N3795" s="38"/>
      <c r="O3795" s="33"/>
      <c r="P3795" s="244">
        <f t="shared" si="296"/>
        <v>179.52799999999999</v>
      </c>
      <c r="Q3795" s="25"/>
      <c r="R3795" s="25"/>
      <c r="S3795" s="25"/>
      <c r="T3795" s="109"/>
      <c r="U3795" s="25"/>
      <c r="V3795" s="25"/>
      <c r="W3795" s="25">
        <v>0</v>
      </c>
      <c r="X3795" s="25">
        <v>179.52799999999999</v>
      </c>
      <c r="Y3795" s="25">
        <v>0</v>
      </c>
      <c r="Z3795" s="25">
        <v>0</v>
      </c>
      <c r="AA3795" s="109"/>
      <c r="AB3795" s="25">
        <v>0</v>
      </c>
      <c r="AC3795" s="25">
        <v>0</v>
      </c>
      <c r="AD3795" s="25">
        <v>0</v>
      </c>
      <c r="AE3795" s="25">
        <v>0</v>
      </c>
      <c r="AF3795" s="25">
        <v>0</v>
      </c>
      <c r="AG3795" s="25">
        <v>0</v>
      </c>
      <c r="AH3795" s="109"/>
      <c r="AI3795" s="25">
        <v>0</v>
      </c>
      <c r="AJ3795" s="25">
        <v>0</v>
      </c>
      <c r="AK3795" s="123">
        <v>0</v>
      </c>
      <c r="AL3795" s="25">
        <v>0</v>
      </c>
      <c r="AM3795" s="25">
        <v>0</v>
      </c>
      <c r="AN3795" s="25">
        <v>0</v>
      </c>
      <c r="AO3795" s="109"/>
      <c r="AP3795" s="25">
        <v>0</v>
      </c>
      <c r="AQ3795" s="25">
        <v>0</v>
      </c>
      <c r="AR3795" s="25">
        <v>0</v>
      </c>
      <c r="AS3795" s="25">
        <v>0</v>
      </c>
      <c r="AT3795" s="25">
        <v>0</v>
      </c>
      <c r="AU3795" s="25">
        <v>0</v>
      </c>
      <c r="AW3795" t="str">
        <f t="shared" si="297"/>
        <v>Lê Thu Huyền</v>
      </c>
      <c r="AX3795" s="27" t="str">
        <f t="shared" si="298"/>
        <v xml:space="preserve">Lê Yến Phụng </v>
      </c>
      <c r="AY3795" s="4" t="str">
        <f t="shared" si="295"/>
        <v>VIN+</v>
      </c>
    </row>
    <row r="3796" spans="1:51" outlineLevel="1" x14ac:dyDescent="0.25">
      <c r="A3796" s="4" t="s">
        <v>1104</v>
      </c>
      <c r="B3796" s="4" t="s">
        <v>797</v>
      </c>
      <c r="C3796" s="4" t="s">
        <v>5054</v>
      </c>
      <c r="D3796" s="11" t="s">
        <v>768</v>
      </c>
      <c r="E3796" s="32" t="s">
        <v>976</v>
      </c>
      <c r="F3796" s="11" t="s">
        <v>710</v>
      </c>
      <c r="G3796" s="35">
        <v>5275896</v>
      </c>
      <c r="H3796" s="4" t="s">
        <v>1952</v>
      </c>
      <c r="I3796" s="4"/>
      <c r="J3796" s="4"/>
      <c r="K3796" s="4"/>
      <c r="L3796" s="4"/>
      <c r="M3796" s="33"/>
      <c r="N3796" s="38"/>
      <c r="O3796" s="33"/>
      <c r="P3796" s="244">
        <f t="shared" si="296"/>
        <v>598.58999999999992</v>
      </c>
      <c r="Q3796" s="25"/>
      <c r="R3796" s="25"/>
      <c r="S3796" s="25"/>
      <c r="T3796" s="109"/>
      <c r="U3796" s="25"/>
      <c r="V3796" s="25"/>
      <c r="W3796" s="25"/>
      <c r="X3796" s="25">
        <v>360.12599999999998</v>
      </c>
      <c r="Y3796" s="25">
        <v>0</v>
      </c>
      <c r="Z3796" s="25">
        <v>0</v>
      </c>
      <c r="AA3796" s="109"/>
      <c r="AB3796" s="25">
        <v>0</v>
      </c>
      <c r="AC3796" s="25">
        <v>0</v>
      </c>
      <c r="AD3796" s="25">
        <v>0</v>
      </c>
      <c r="AE3796" s="25">
        <v>238.464</v>
      </c>
      <c r="AF3796" s="25">
        <v>0</v>
      </c>
      <c r="AG3796" s="25">
        <v>0</v>
      </c>
      <c r="AH3796" s="109"/>
      <c r="AI3796" s="25">
        <v>0</v>
      </c>
      <c r="AJ3796" s="25">
        <v>0</v>
      </c>
      <c r="AK3796" s="123">
        <v>0</v>
      </c>
      <c r="AL3796" s="25">
        <v>0</v>
      </c>
      <c r="AM3796" s="25">
        <v>0</v>
      </c>
      <c r="AN3796" s="25">
        <v>0</v>
      </c>
      <c r="AO3796" s="109"/>
      <c r="AP3796" s="25">
        <v>0</v>
      </c>
      <c r="AQ3796" s="25">
        <v>0</v>
      </c>
      <c r="AR3796" s="25">
        <v>0</v>
      </c>
      <c r="AS3796" s="25">
        <v>0</v>
      </c>
      <c r="AT3796" s="25">
        <v>0</v>
      </c>
      <c r="AU3796" s="25">
        <v>0</v>
      </c>
      <c r="AW3796" t="str">
        <f t="shared" si="297"/>
        <v>Lê Thu Huyền</v>
      </c>
      <c r="AX3796" s="27" t="str">
        <f t="shared" si="298"/>
        <v xml:space="preserve">Lê Yến Phụng </v>
      </c>
      <c r="AY3796" s="4" t="str">
        <f t="shared" si="295"/>
        <v>VIN+</v>
      </c>
    </row>
    <row r="3797" spans="1:51" outlineLevel="1" x14ac:dyDescent="0.25">
      <c r="A3797" s="4" t="s">
        <v>1104</v>
      </c>
      <c r="B3797" s="4" t="s">
        <v>797</v>
      </c>
      <c r="C3797" s="4" t="s">
        <v>5054</v>
      </c>
      <c r="D3797" s="11" t="s">
        <v>768</v>
      </c>
      <c r="E3797" s="32" t="s">
        <v>976</v>
      </c>
      <c r="F3797" s="11" t="s">
        <v>710</v>
      </c>
      <c r="G3797" s="35">
        <v>5275685</v>
      </c>
      <c r="H3797" s="4" t="s">
        <v>1953</v>
      </c>
      <c r="I3797" s="4"/>
      <c r="J3797" s="4"/>
      <c r="K3797" s="4"/>
      <c r="L3797" s="4"/>
      <c r="M3797" s="33"/>
      <c r="N3797" s="38"/>
      <c r="O3797" s="33"/>
      <c r="P3797" s="244">
        <f t="shared" si="296"/>
        <v>417.99199999999996</v>
      </c>
      <c r="Q3797" s="25"/>
      <c r="R3797" s="25"/>
      <c r="S3797" s="25"/>
      <c r="T3797" s="109"/>
      <c r="U3797" s="25"/>
      <c r="V3797" s="25"/>
      <c r="W3797" s="25"/>
      <c r="X3797" s="25">
        <v>179.52799999999999</v>
      </c>
      <c r="Y3797" s="25">
        <v>0</v>
      </c>
      <c r="Z3797" s="25">
        <v>0</v>
      </c>
      <c r="AA3797" s="109"/>
      <c r="AB3797" s="25">
        <v>0</v>
      </c>
      <c r="AC3797" s="25">
        <v>0</v>
      </c>
      <c r="AD3797" s="25">
        <v>0</v>
      </c>
      <c r="AE3797" s="25">
        <v>0</v>
      </c>
      <c r="AF3797" s="25">
        <v>0</v>
      </c>
      <c r="AG3797" s="25">
        <v>0</v>
      </c>
      <c r="AH3797" s="109"/>
      <c r="AI3797" s="25">
        <v>0</v>
      </c>
      <c r="AJ3797" s="25">
        <v>0</v>
      </c>
      <c r="AK3797" s="123">
        <v>0</v>
      </c>
      <c r="AL3797" s="25">
        <v>0</v>
      </c>
      <c r="AM3797" s="25">
        <v>0</v>
      </c>
      <c r="AN3797" s="25">
        <v>0</v>
      </c>
      <c r="AO3797" s="109"/>
      <c r="AP3797" s="25">
        <v>0</v>
      </c>
      <c r="AQ3797" s="25">
        <v>0</v>
      </c>
      <c r="AR3797" s="25">
        <v>0</v>
      </c>
      <c r="AS3797" s="25">
        <v>238.464</v>
      </c>
      <c r="AT3797" s="25">
        <v>0</v>
      </c>
      <c r="AU3797" s="25">
        <v>0</v>
      </c>
      <c r="AW3797" t="str">
        <f t="shared" si="297"/>
        <v>Lê Thu Huyền</v>
      </c>
      <c r="AX3797" s="27" t="str">
        <f t="shared" si="298"/>
        <v xml:space="preserve">Lê Yến Phụng </v>
      </c>
      <c r="AY3797" s="4" t="str">
        <f t="shared" si="295"/>
        <v>VIN+</v>
      </c>
    </row>
    <row r="3798" spans="1:51" outlineLevel="1" x14ac:dyDescent="0.25">
      <c r="A3798" s="4" t="s">
        <v>1104</v>
      </c>
      <c r="B3798" s="4" t="s">
        <v>797</v>
      </c>
      <c r="C3798" s="4" t="s">
        <v>5054</v>
      </c>
      <c r="D3798" s="11" t="s">
        <v>768</v>
      </c>
      <c r="E3798" s="32" t="s">
        <v>976</v>
      </c>
      <c r="F3798" s="11" t="s">
        <v>710</v>
      </c>
      <c r="G3798" s="35">
        <v>5275692</v>
      </c>
      <c r="H3798" s="4" t="s">
        <v>1954</v>
      </c>
      <c r="I3798" s="4"/>
      <c r="J3798" s="4"/>
      <c r="K3798" s="4"/>
      <c r="L3798" s="4"/>
      <c r="M3798" s="33"/>
      <c r="N3798" s="38"/>
      <c r="O3798" s="33"/>
      <c r="P3798" s="244">
        <f t="shared" si="296"/>
        <v>360.12599999999998</v>
      </c>
      <c r="Q3798" s="25"/>
      <c r="R3798" s="25"/>
      <c r="S3798" s="25"/>
      <c r="T3798" s="109"/>
      <c r="U3798" s="25"/>
      <c r="V3798" s="25"/>
      <c r="W3798" s="25"/>
      <c r="X3798" s="25">
        <v>360.12599999999998</v>
      </c>
      <c r="Y3798" s="25">
        <v>0</v>
      </c>
      <c r="Z3798" s="25">
        <v>0</v>
      </c>
      <c r="AA3798" s="109"/>
      <c r="AB3798" s="25">
        <v>0</v>
      </c>
      <c r="AC3798" s="25">
        <v>0</v>
      </c>
      <c r="AD3798" s="25">
        <v>0</v>
      </c>
      <c r="AE3798" s="25">
        <v>0</v>
      </c>
      <c r="AF3798" s="25">
        <v>0</v>
      </c>
      <c r="AG3798" s="25">
        <v>0</v>
      </c>
      <c r="AH3798" s="109"/>
      <c r="AI3798" s="25">
        <v>0</v>
      </c>
      <c r="AJ3798" s="25">
        <v>0</v>
      </c>
      <c r="AK3798" s="123">
        <v>0</v>
      </c>
      <c r="AL3798" s="25">
        <v>0</v>
      </c>
      <c r="AM3798" s="25">
        <v>0</v>
      </c>
      <c r="AN3798" s="25">
        <v>0</v>
      </c>
      <c r="AO3798" s="109"/>
      <c r="AP3798" s="25">
        <v>0</v>
      </c>
      <c r="AQ3798" s="25">
        <v>0</v>
      </c>
      <c r="AR3798" s="25">
        <v>0</v>
      </c>
      <c r="AS3798" s="25">
        <v>0</v>
      </c>
      <c r="AT3798" s="25">
        <v>0</v>
      </c>
      <c r="AU3798" s="25">
        <v>0</v>
      </c>
      <c r="AW3798" t="str">
        <f t="shared" si="297"/>
        <v>Lê Thu Huyền</v>
      </c>
      <c r="AX3798" s="27" t="str">
        <f t="shared" si="298"/>
        <v xml:space="preserve">Lê Yến Phụng </v>
      </c>
      <c r="AY3798" s="4" t="str">
        <f t="shared" si="295"/>
        <v>VIN+</v>
      </c>
    </row>
    <row r="3799" spans="1:51" outlineLevel="1" x14ac:dyDescent="0.25">
      <c r="A3799" s="4" t="s">
        <v>1104</v>
      </c>
      <c r="B3799" s="4" t="s">
        <v>797</v>
      </c>
      <c r="C3799" s="4" t="s">
        <v>5054</v>
      </c>
      <c r="D3799" s="11" t="s">
        <v>768</v>
      </c>
      <c r="E3799" s="32" t="s">
        <v>976</v>
      </c>
      <c r="F3799" s="11" t="s">
        <v>710</v>
      </c>
      <c r="G3799" s="35">
        <v>5278163</v>
      </c>
      <c r="H3799" s="4" t="s">
        <v>1955</v>
      </c>
      <c r="I3799" s="4"/>
      <c r="J3799" s="4"/>
      <c r="K3799" s="4"/>
      <c r="L3799" s="4"/>
      <c r="M3799" s="33"/>
      <c r="N3799" s="38"/>
      <c r="O3799" s="33"/>
      <c r="P3799" s="244">
        <f t="shared" si="296"/>
        <v>1379.0149999999999</v>
      </c>
      <c r="Q3799" s="25"/>
      <c r="R3799" s="25"/>
      <c r="S3799" s="25"/>
      <c r="T3799" s="109"/>
      <c r="U3799" s="25"/>
      <c r="V3799" s="25"/>
      <c r="W3799" s="25"/>
      <c r="X3799" s="25">
        <v>179.52799999999999</v>
      </c>
      <c r="Y3799" s="25">
        <v>0</v>
      </c>
      <c r="Z3799" s="25">
        <v>0</v>
      </c>
      <c r="AA3799" s="109"/>
      <c r="AB3799" s="25">
        <v>0</v>
      </c>
      <c r="AC3799" s="25">
        <v>0</v>
      </c>
      <c r="AD3799" s="25">
        <v>0</v>
      </c>
      <c r="AE3799" s="25">
        <v>303.49700000000001</v>
      </c>
      <c r="AF3799" s="25">
        <v>0</v>
      </c>
      <c r="AG3799" s="25">
        <v>0</v>
      </c>
      <c r="AH3799" s="109"/>
      <c r="AI3799" s="25">
        <v>0</v>
      </c>
      <c r="AJ3799" s="25">
        <v>0</v>
      </c>
      <c r="AK3799" s="123">
        <v>0</v>
      </c>
      <c r="AL3799" s="25">
        <v>419.06200000000001</v>
      </c>
      <c r="AM3799" s="25">
        <v>0</v>
      </c>
      <c r="AN3799" s="25">
        <v>0</v>
      </c>
      <c r="AO3799" s="109"/>
      <c r="AP3799" s="25">
        <v>0</v>
      </c>
      <c r="AQ3799" s="25">
        <v>0</v>
      </c>
      <c r="AR3799" s="25">
        <v>476.928</v>
      </c>
      <c r="AS3799" s="25">
        <v>0</v>
      </c>
      <c r="AT3799" s="25">
        <v>0</v>
      </c>
      <c r="AU3799" s="25">
        <v>0</v>
      </c>
      <c r="AW3799" t="str">
        <f t="shared" si="297"/>
        <v>Lê Thu Huyền</v>
      </c>
      <c r="AX3799" s="27" t="str">
        <f t="shared" si="298"/>
        <v xml:space="preserve">Lê Yến Phụng </v>
      </c>
      <c r="AY3799" s="4" t="str">
        <f t="shared" si="295"/>
        <v>VIN+</v>
      </c>
    </row>
    <row r="3800" spans="1:51" outlineLevel="1" x14ac:dyDescent="0.25">
      <c r="A3800" s="4" t="s">
        <v>1104</v>
      </c>
      <c r="B3800" s="4" t="s">
        <v>797</v>
      </c>
      <c r="C3800" s="4" t="s">
        <v>5054</v>
      </c>
      <c r="D3800" s="11" t="s">
        <v>768</v>
      </c>
      <c r="E3800" s="32" t="s">
        <v>976</v>
      </c>
      <c r="F3800" s="11" t="s">
        <v>710</v>
      </c>
      <c r="G3800" s="35">
        <v>5274866</v>
      </c>
      <c r="H3800" s="4" t="s">
        <v>1956</v>
      </c>
      <c r="I3800" s="4"/>
      <c r="J3800" s="4"/>
      <c r="K3800" s="4"/>
      <c r="L3800" s="4"/>
      <c r="M3800" s="33"/>
      <c r="N3800" s="38"/>
      <c r="O3800" s="33"/>
      <c r="P3800" s="244">
        <f t="shared" si="296"/>
        <v>1385.1120000000001</v>
      </c>
      <c r="Q3800" s="25"/>
      <c r="R3800" s="25"/>
      <c r="S3800" s="25"/>
      <c r="T3800" s="109"/>
      <c r="U3800" s="25"/>
      <c r="V3800" s="25"/>
      <c r="W3800" s="25"/>
      <c r="X3800" s="25">
        <v>360.12599999999998</v>
      </c>
      <c r="Y3800" s="25">
        <v>0</v>
      </c>
      <c r="Z3800" s="25">
        <v>0</v>
      </c>
      <c r="AA3800" s="109"/>
      <c r="AB3800" s="25">
        <v>0</v>
      </c>
      <c r="AC3800" s="25">
        <v>0</v>
      </c>
      <c r="AD3800" s="25">
        <v>0</v>
      </c>
      <c r="AE3800" s="25">
        <v>0</v>
      </c>
      <c r="AF3800" s="25">
        <v>0</v>
      </c>
      <c r="AG3800" s="25">
        <v>0</v>
      </c>
      <c r="AH3800" s="109"/>
      <c r="AI3800" s="25">
        <v>0</v>
      </c>
      <c r="AJ3800" s="25">
        <v>0</v>
      </c>
      <c r="AK3800" s="123">
        <v>0</v>
      </c>
      <c r="AL3800" s="25">
        <v>0</v>
      </c>
      <c r="AM3800" s="25">
        <v>0</v>
      </c>
      <c r="AN3800" s="25">
        <v>0</v>
      </c>
      <c r="AO3800" s="109"/>
      <c r="AP3800" s="25">
        <v>0</v>
      </c>
      <c r="AQ3800" s="25">
        <v>0</v>
      </c>
      <c r="AR3800" s="25">
        <v>721.48900000000003</v>
      </c>
      <c r="AS3800" s="25">
        <v>0</v>
      </c>
      <c r="AT3800" s="25">
        <v>0</v>
      </c>
      <c r="AU3800" s="25">
        <v>303.49700000000001</v>
      </c>
      <c r="AW3800" t="str">
        <f t="shared" si="297"/>
        <v>Lê Thu Huyền</v>
      </c>
      <c r="AX3800" s="27" t="str">
        <f t="shared" si="298"/>
        <v xml:space="preserve">Lê Yến Phụng </v>
      </c>
      <c r="AY3800" s="4" t="str">
        <f t="shared" si="295"/>
        <v>VIN+</v>
      </c>
    </row>
    <row r="3801" spans="1:51" outlineLevel="1" x14ac:dyDescent="0.25">
      <c r="A3801" s="4" t="s">
        <v>1104</v>
      </c>
      <c r="B3801" s="4" t="s">
        <v>797</v>
      </c>
      <c r="C3801" s="4" t="s">
        <v>5054</v>
      </c>
      <c r="D3801" s="11" t="s">
        <v>768</v>
      </c>
      <c r="E3801" s="32" t="s">
        <v>976</v>
      </c>
      <c r="F3801" s="11" t="s">
        <v>710</v>
      </c>
      <c r="G3801" s="35">
        <v>5275713</v>
      </c>
      <c r="H3801" s="4" t="s">
        <v>1957</v>
      </c>
      <c r="I3801" s="4"/>
      <c r="J3801" s="4"/>
      <c r="K3801" s="4"/>
      <c r="L3801" s="4"/>
      <c r="M3801" s="33"/>
      <c r="N3801" s="38"/>
      <c r="O3801" s="33"/>
      <c r="P3801" s="244">
        <f t="shared" si="296"/>
        <v>1692.2760000000003</v>
      </c>
      <c r="Q3801" s="25"/>
      <c r="R3801" s="25"/>
      <c r="S3801" s="25"/>
      <c r="T3801" s="109"/>
      <c r="U3801" s="25"/>
      <c r="V3801" s="25"/>
      <c r="W3801" s="25"/>
      <c r="X3801" s="25">
        <v>661.87300000000005</v>
      </c>
      <c r="Y3801" s="25">
        <v>0</v>
      </c>
      <c r="Z3801" s="25">
        <v>0</v>
      </c>
      <c r="AA3801" s="109"/>
      <c r="AB3801" s="25">
        <v>0</v>
      </c>
      <c r="AC3801" s="25">
        <v>0</v>
      </c>
      <c r="AD3801" s="25">
        <v>0</v>
      </c>
      <c r="AE3801" s="25">
        <v>483.02499999999998</v>
      </c>
      <c r="AF3801" s="25">
        <v>0</v>
      </c>
      <c r="AG3801" s="25">
        <v>0</v>
      </c>
      <c r="AH3801" s="109"/>
      <c r="AI3801" s="25">
        <v>0</v>
      </c>
      <c r="AJ3801" s="25">
        <v>0</v>
      </c>
      <c r="AK3801" s="123">
        <v>0</v>
      </c>
      <c r="AL3801" s="25">
        <v>547.37800000000004</v>
      </c>
      <c r="AM3801" s="25">
        <v>0</v>
      </c>
      <c r="AN3801" s="25">
        <v>0</v>
      </c>
      <c r="AO3801" s="109"/>
      <c r="AP3801" s="25">
        <v>0</v>
      </c>
      <c r="AQ3801" s="25">
        <v>0</v>
      </c>
      <c r="AR3801" s="25">
        <v>0</v>
      </c>
      <c r="AS3801" s="25">
        <v>0</v>
      </c>
      <c r="AT3801" s="25">
        <v>0</v>
      </c>
      <c r="AU3801" s="25">
        <v>0</v>
      </c>
      <c r="AW3801" t="str">
        <f t="shared" si="297"/>
        <v>Lê Thu Huyền</v>
      </c>
      <c r="AX3801" s="27" t="str">
        <f t="shared" si="298"/>
        <v xml:space="preserve">Lê Yến Phụng </v>
      </c>
      <c r="AY3801" s="4" t="str">
        <f t="shared" si="295"/>
        <v>VIN+</v>
      </c>
    </row>
    <row r="3802" spans="1:51" outlineLevel="1" x14ac:dyDescent="0.25">
      <c r="A3802" s="4" t="s">
        <v>1104</v>
      </c>
      <c r="B3802" s="4" t="s">
        <v>797</v>
      </c>
      <c r="C3802" s="4" t="s">
        <v>5054</v>
      </c>
      <c r="D3802" s="11" t="s">
        <v>768</v>
      </c>
      <c r="E3802" s="32" t="s">
        <v>976</v>
      </c>
      <c r="F3802" s="11" t="s">
        <v>710</v>
      </c>
      <c r="G3802" s="35">
        <v>5293612</v>
      </c>
      <c r="H3802" s="4" t="s">
        <v>1958</v>
      </c>
      <c r="I3802" s="4"/>
      <c r="J3802" s="4"/>
      <c r="K3802" s="4"/>
      <c r="L3802" s="4"/>
      <c r="M3802" s="33"/>
      <c r="N3802" s="38"/>
      <c r="O3802" s="33"/>
      <c r="P3802" s="244">
        <f t="shared" si="296"/>
        <v>598.59</v>
      </c>
      <c r="Q3802" s="25"/>
      <c r="R3802" s="25"/>
      <c r="S3802" s="25"/>
      <c r="T3802" s="109"/>
      <c r="U3802" s="25"/>
      <c r="V3802" s="25"/>
      <c r="W3802" s="25"/>
      <c r="X3802" s="25">
        <v>179.52799999999999</v>
      </c>
      <c r="Y3802" s="25">
        <v>0</v>
      </c>
      <c r="Z3802" s="25">
        <v>0</v>
      </c>
      <c r="AA3802" s="109"/>
      <c r="AB3802" s="25">
        <v>0</v>
      </c>
      <c r="AC3802" s="25">
        <v>0</v>
      </c>
      <c r="AD3802" s="25">
        <v>0</v>
      </c>
      <c r="AE3802" s="25">
        <v>0</v>
      </c>
      <c r="AF3802" s="25">
        <v>0</v>
      </c>
      <c r="AG3802" s="25">
        <v>0</v>
      </c>
      <c r="AH3802" s="109"/>
      <c r="AI3802" s="25">
        <v>0</v>
      </c>
      <c r="AJ3802" s="25">
        <v>0</v>
      </c>
      <c r="AK3802" s="123">
        <v>0</v>
      </c>
      <c r="AL3802" s="25">
        <v>0</v>
      </c>
      <c r="AM3802" s="25">
        <v>0</v>
      </c>
      <c r="AN3802" s="25">
        <v>0</v>
      </c>
      <c r="AO3802" s="109"/>
      <c r="AP3802" s="25">
        <v>0</v>
      </c>
      <c r="AQ3802" s="25">
        <v>0</v>
      </c>
      <c r="AR3802" s="25">
        <v>0</v>
      </c>
      <c r="AS3802" s="25">
        <v>419.06200000000001</v>
      </c>
      <c r="AT3802" s="25">
        <v>0</v>
      </c>
      <c r="AU3802" s="25">
        <v>0</v>
      </c>
      <c r="AW3802" t="str">
        <f t="shared" si="297"/>
        <v>Lê Thu Huyền</v>
      </c>
      <c r="AX3802" s="27" t="str">
        <f t="shared" si="298"/>
        <v xml:space="preserve">Lê Yến Phụng </v>
      </c>
      <c r="AY3802" s="4" t="str">
        <f t="shared" si="295"/>
        <v>VIN+</v>
      </c>
    </row>
    <row r="3803" spans="1:51" outlineLevel="1" x14ac:dyDescent="0.25">
      <c r="A3803" s="4" t="s">
        <v>1104</v>
      </c>
      <c r="B3803" s="4" t="s">
        <v>797</v>
      </c>
      <c r="C3803" s="4" t="s">
        <v>5054</v>
      </c>
      <c r="D3803" s="11" t="s">
        <v>768</v>
      </c>
      <c r="E3803" s="32" t="s">
        <v>976</v>
      </c>
      <c r="F3803" s="11" t="s">
        <v>710</v>
      </c>
      <c r="G3803" s="35">
        <v>5275810</v>
      </c>
      <c r="H3803" s="4" t="s">
        <v>1959</v>
      </c>
      <c r="I3803" s="4"/>
      <c r="J3803" s="4"/>
      <c r="K3803" s="4"/>
      <c r="L3803" s="4"/>
      <c r="M3803" s="33"/>
      <c r="N3803" s="38"/>
      <c r="O3803" s="33"/>
      <c r="P3803" s="244">
        <f t="shared" si="296"/>
        <v>360.12599999999998</v>
      </c>
      <c r="Q3803" s="25"/>
      <c r="R3803" s="25"/>
      <c r="S3803" s="25"/>
      <c r="T3803" s="109"/>
      <c r="U3803" s="25"/>
      <c r="V3803" s="25"/>
      <c r="W3803" s="25"/>
      <c r="X3803" s="25">
        <v>179.52799999999999</v>
      </c>
      <c r="Y3803" s="25">
        <v>0</v>
      </c>
      <c r="Z3803" s="25">
        <v>0</v>
      </c>
      <c r="AA3803" s="109"/>
      <c r="AB3803" s="25">
        <v>0</v>
      </c>
      <c r="AC3803" s="25">
        <v>0</v>
      </c>
      <c r="AD3803" s="25">
        <v>0</v>
      </c>
      <c r="AE3803" s="25">
        <v>0</v>
      </c>
      <c r="AF3803" s="25">
        <v>0</v>
      </c>
      <c r="AG3803" s="25">
        <v>0</v>
      </c>
      <c r="AH3803" s="109"/>
      <c r="AI3803" s="25">
        <v>0</v>
      </c>
      <c r="AJ3803" s="25">
        <v>0</v>
      </c>
      <c r="AK3803" s="123">
        <v>0</v>
      </c>
      <c r="AL3803" s="25">
        <v>180.59800000000001</v>
      </c>
      <c r="AM3803" s="25">
        <v>0</v>
      </c>
      <c r="AN3803" s="25">
        <v>0</v>
      </c>
      <c r="AO3803" s="109"/>
      <c r="AP3803" s="25">
        <v>0</v>
      </c>
      <c r="AQ3803" s="25">
        <v>0</v>
      </c>
      <c r="AR3803" s="25">
        <v>0</v>
      </c>
      <c r="AS3803" s="25">
        <v>0</v>
      </c>
      <c r="AT3803" s="25">
        <v>0</v>
      </c>
      <c r="AU3803" s="25">
        <v>0</v>
      </c>
      <c r="AW3803" t="str">
        <f t="shared" si="297"/>
        <v>Lê Thu Huyền</v>
      </c>
      <c r="AX3803" s="27" t="str">
        <f t="shared" si="298"/>
        <v xml:space="preserve">Lê Yến Phụng </v>
      </c>
      <c r="AY3803" s="4" t="str">
        <f t="shared" si="295"/>
        <v>VIN+</v>
      </c>
    </row>
    <row r="3804" spans="1:51" outlineLevel="1" x14ac:dyDescent="0.25">
      <c r="A3804" s="4" t="s">
        <v>1104</v>
      </c>
      <c r="B3804" s="4" t="s">
        <v>797</v>
      </c>
      <c r="C3804" s="4" t="s">
        <v>5054</v>
      </c>
      <c r="D3804" s="11" t="s">
        <v>768</v>
      </c>
      <c r="E3804" s="32" t="s">
        <v>976</v>
      </c>
      <c r="F3804" s="11" t="s">
        <v>710</v>
      </c>
      <c r="G3804" s="35">
        <v>5275799</v>
      </c>
      <c r="H3804" s="4" t="s">
        <v>1960</v>
      </c>
      <c r="I3804" s="4"/>
      <c r="J3804" s="4"/>
      <c r="K3804" s="4"/>
      <c r="L3804" s="4"/>
      <c r="M3804" s="33"/>
      <c r="N3804" s="38"/>
      <c r="O3804" s="33"/>
      <c r="P3804" s="244">
        <f t="shared" si="296"/>
        <v>1198.249</v>
      </c>
      <c r="Q3804" s="25"/>
      <c r="R3804" s="25"/>
      <c r="S3804" s="25"/>
      <c r="T3804" s="109"/>
      <c r="U3804" s="25"/>
      <c r="V3804" s="25"/>
      <c r="W3804" s="25"/>
      <c r="X3804" s="25">
        <v>779.18700000000001</v>
      </c>
      <c r="Y3804" s="25">
        <v>0</v>
      </c>
      <c r="Z3804" s="25">
        <v>0</v>
      </c>
      <c r="AA3804" s="109"/>
      <c r="AB3804" s="25">
        <v>0</v>
      </c>
      <c r="AC3804" s="25">
        <v>0</v>
      </c>
      <c r="AD3804" s="25">
        <v>0</v>
      </c>
      <c r="AE3804" s="25">
        <v>0</v>
      </c>
      <c r="AF3804" s="25">
        <v>0</v>
      </c>
      <c r="AG3804" s="25">
        <v>0</v>
      </c>
      <c r="AH3804" s="109"/>
      <c r="AI3804" s="25">
        <v>0</v>
      </c>
      <c r="AJ3804" s="25">
        <v>0</v>
      </c>
      <c r="AK3804" s="123">
        <v>0</v>
      </c>
      <c r="AL3804" s="25">
        <v>0</v>
      </c>
      <c r="AM3804" s="25">
        <v>0</v>
      </c>
      <c r="AN3804" s="25">
        <v>0</v>
      </c>
      <c r="AO3804" s="109"/>
      <c r="AP3804" s="25">
        <v>0</v>
      </c>
      <c r="AQ3804" s="25">
        <v>0</v>
      </c>
      <c r="AR3804" s="25">
        <v>419.06200000000001</v>
      </c>
      <c r="AS3804" s="25">
        <v>0</v>
      </c>
      <c r="AT3804" s="25">
        <v>0</v>
      </c>
      <c r="AU3804" s="25">
        <v>0</v>
      </c>
      <c r="AW3804" t="str">
        <f t="shared" si="297"/>
        <v>Lê Thu Huyền</v>
      </c>
      <c r="AX3804" s="27" t="str">
        <f t="shared" si="298"/>
        <v xml:space="preserve">Lê Yến Phụng </v>
      </c>
      <c r="AY3804" s="4" t="str">
        <f t="shared" si="295"/>
        <v>VIN+</v>
      </c>
    </row>
    <row r="3805" spans="1:51" outlineLevel="1" x14ac:dyDescent="0.25">
      <c r="A3805" s="4" t="s">
        <v>1104</v>
      </c>
      <c r="B3805" s="4" t="s">
        <v>797</v>
      </c>
      <c r="C3805" s="4" t="s">
        <v>5054</v>
      </c>
      <c r="D3805" s="11" t="s">
        <v>768</v>
      </c>
      <c r="E3805" s="32" t="s">
        <v>976</v>
      </c>
      <c r="F3805" s="11" t="s">
        <v>710</v>
      </c>
      <c r="G3805" s="35">
        <v>5291645</v>
      </c>
      <c r="H3805" s="4" t="s">
        <v>1961</v>
      </c>
      <c r="I3805" s="4"/>
      <c r="J3805" s="4"/>
      <c r="K3805" s="4"/>
      <c r="L3805" s="4"/>
      <c r="M3805" s="33"/>
      <c r="N3805" s="38"/>
      <c r="O3805" s="33"/>
      <c r="P3805" s="244">
        <f t="shared" si="296"/>
        <v>1573.0440000000001</v>
      </c>
      <c r="Q3805" s="25"/>
      <c r="R3805" s="25"/>
      <c r="S3805" s="25"/>
      <c r="T3805" s="109"/>
      <c r="U3805" s="25"/>
      <c r="V3805" s="25"/>
      <c r="W3805" s="25"/>
      <c r="X3805" s="25">
        <v>179.52799999999999</v>
      </c>
      <c r="Y3805" s="25">
        <v>0</v>
      </c>
      <c r="Z3805" s="25">
        <v>0</v>
      </c>
      <c r="AA3805" s="109"/>
      <c r="AB3805" s="25">
        <v>0</v>
      </c>
      <c r="AC3805" s="25">
        <v>0</v>
      </c>
      <c r="AD3805" s="25">
        <v>0</v>
      </c>
      <c r="AE3805" s="25">
        <v>0</v>
      </c>
      <c r="AF3805" s="25">
        <v>0</v>
      </c>
      <c r="AG3805" s="25">
        <v>0</v>
      </c>
      <c r="AH3805" s="109"/>
      <c r="AI3805" s="25">
        <v>0</v>
      </c>
      <c r="AJ3805" s="25">
        <v>0</v>
      </c>
      <c r="AK3805" s="123">
        <v>0</v>
      </c>
      <c r="AL3805" s="25">
        <v>0</v>
      </c>
      <c r="AM3805" s="25">
        <v>0</v>
      </c>
      <c r="AN3805" s="25">
        <v>0</v>
      </c>
      <c r="AO3805" s="109"/>
      <c r="AP3805" s="25">
        <v>0</v>
      </c>
      <c r="AQ3805" s="25">
        <v>0</v>
      </c>
      <c r="AR3805" s="25">
        <v>786.52200000000005</v>
      </c>
      <c r="AS3805" s="25">
        <v>0</v>
      </c>
      <c r="AT3805" s="25">
        <v>0</v>
      </c>
      <c r="AU3805" s="25">
        <v>606.99400000000003</v>
      </c>
      <c r="AW3805" t="str">
        <f t="shared" si="297"/>
        <v>Lê Thu Huyền</v>
      </c>
      <c r="AX3805" s="27" t="str">
        <f t="shared" si="298"/>
        <v xml:space="preserve">Lê Yến Phụng </v>
      </c>
      <c r="AY3805" s="4" t="str">
        <f t="shared" si="295"/>
        <v>VIN+</v>
      </c>
    </row>
    <row r="3806" spans="1:51" outlineLevel="1" x14ac:dyDescent="0.25">
      <c r="A3806" s="4" t="s">
        <v>1104</v>
      </c>
      <c r="B3806" s="4" t="s">
        <v>797</v>
      </c>
      <c r="C3806" s="4" t="s">
        <v>5054</v>
      </c>
      <c r="D3806" s="11" t="s">
        <v>768</v>
      </c>
      <c r="E3806" s="32" t="s">
        <v>976</v>
      </c>
      <c r="F3806" s="11" t="s">
        <v>710</v>
      </c>
      <c r="G3806" s="35">
        <v>5275249</v>
      </c>
      <c r="H3806" s="4" t="s">
        <v>1962</v>
      </c>
      <c r="I3806" s="4"/>
      <c r="J3806" s="4"/>
      <c r="K3806" s="4"/>
      <c r="L3806" s="4"/>
      <c r="M3806" s="33"/>
      <c r="N3806" s="38"/>
      <c r="O3806" s="33"/>
      <c r="P3806" s="244">
        <f t="shared" si="296"/>
        <v>837.05400000000009</v>
      </c>
      <c r="Q3806" s="25"/>
      <c r="R3806" s="25"/>
      <c r="S3806" s="25"/>
      <c r="T3806" s="109"/>
      <c r="U3806" s="25"/>
      <c r="V3806" s="25"/>
      <c r="W3806" s="25"/>
      <c r="X3806" s="25">
        <v>598.59</v>
      </c>
      <c r="Y3806" s="25">
        <v>0</v>
      </c>
      <c r="Z3806" s="25">
        <v>0</v>
      </c>
      <c r="AA3806" s="109"/>
      <c r="AB3806" s="25">
        <v>0</v>
      </c>
      <c r="AC3806" s="25">
        <v>0</v>
      </c>
      <c r="AD3806" s="25">
        <v>0</v>
      </c>
      <c r="AE3806" s="25">
        <v>0</v>
      </c>
      <c r="AF3806" s="25">
        <v>0</v>
      </c>
      <c r="AG3806" s="25">
        <v>0</v>
      </c>
      <c r="AH3806" s="109"/>
      <c r="AI3806" s="25">
        <v>0</v>
      </c>
      <c r="AJ3806" s="25">
        <v>0</v>
      </c>
      <c r="AK3806" s="123">
        <v>0</v>
      </c>
      <c r="AL3806" s="25">
        <v>0</v>
      </c>
      <c r="AM3806" s="25">
        <v>0</v>
      </c>
      <c r="AN3806" s="25">
        <v>0</v>
      </c>
      <c r="AO3806" s="109"/>
      <c r="AP3806" s="25">
        <v>0</v>
      </c>
      <c r="AQ3806" s="25">
        <v>0</v>
      </c>
      <c r="AR3806" s="25">
        <v>0</v>
      </c>
      <c r="AS3806" s="25">
        <v>0</v>
      </c>
      <c r="AT3806" s="25">
        <v>0</v>
      </c>
      <c r="AU3806" s="25">
        <v>238.464</v>
      </c>
      <c r="AW3806" t="str">
        <f t="shared" si="297"/>
        <v>Lê Thu Huyền</v>
      </c>
      <c r="AX3806" s="27" t="str">
        <f t="shared" si="298"/>
        <v xml:space="preserve">Lê Yến Phụng </v>
      </c>
      <c r="AY3806" s="4" t="str">
        <f t="shared" si="295"/>
        <v>VIN+</v>
      </c>
    </row>
    <row r="3807" spans="1:51" outlineLevel="1" x14ac:dyDescent="0.25">
      <c r="A3807" s="4" t="s">
        <v>1104</v>
      </c>
      <c r="B3807" s="4" t="s">
        <v>797</v>
      </c>
      <c r="C3807" s="4" t="s">
        <v>5054</v>
      </c>
      <c r="D3807" s="11" t="s">
        <v>768</v>
      </c>
      <c r="E3807" s="32" t="s">
        <v>976</v>
      </c>
      <c r="F3807" s="11" t="s">
        <v>710</v>
      </c>
      <c r="G3807" s="35">
        <v>5275128</v>
      </c>
      <c r="H3807" s="4" t="s">
        <v>1963</v>
      </c>
      <c r="I3807" s="4"/>
      <c r="J3807" s="4"/>
      <c r="K3807" s="4"/>
      <c r="L3807" s="4"/>
      <c r="M3807" s="33"/>
      <c r="N3807" s="38"/>
      <c r="O3807" s="33"/>
      <c r="P3807" s="244">
        <f t="shared" si="296"/>
        <v>844.221</v>
      </c>
      <c r="Q3807" s="25"/>
      <c r="R3807" s="25"/>
      <c r="S3807" s="25"/>
      <c r="T3807" s="109"/>
      <c r="U3807" s="25"/>
      <c r="V3807" s="25"/>
      <c r="W3807" s="25"/>
      <c r="X3807" s="25">
        <v>179.52799999999999</v>
      </c>
      <c r="Y3807" s="25">
        <v>0</v>
      </c>
      <c r="Z3807" s="25">
        <v>0</v>
      </c>
      <c r="AA3807" s="109"/>
      <c r="AB3807" s="25">
        <v>0</v>
      </c>
      <c r="AC3807" s="25">
        <v>0</v>
      </c>
      <c r="AD3807" s="25">
        <v>0</v>
      </c>
      <c r="AE3807" s="25">
        <v>180.59800000000001</v>
      </c>
      <c r="AF3807" s="25">
        <v>0</v>
      </c>
      <c r="AG3807" s="25">
        <v>0</v>
      </c>
      <c r="AH3807" s="109"/>
      <c r="AI3807" s="25">
        <v>0</v>
      </c>
      <c r="AJ3807" s="25">
        <v>0</v>
      </c>
      <c r="AK3807" s="123">
        <v>0</v>
      </c>
      <c r="AL3807" s="25">
        <v>484.09500000000003</v>
      </c>
      <c r="AM3807" s="25">
        <v>0</v>
      </c>
      <c r="AN3807" s="25">
        <v>0</v>
      </c>
      <c r="AO3807" s="109"/>
      <c r="AP3807" s="25">
        <v>0</v>
      </c>
      <c r="AQ3807" s="25">
        <v>0</v>
      </c>
      <c r="AR3807" s="25">
        <v>0</v>
      </c>
      <c r="AS3807" s="25">
        <v>0</v>
      </c>
      <c r="AT3807" s="25">
        <v>0</v>
      </c>
      <c r="AU3807" s="25">
        <v>0</v>
      </c>
      <c r="AW3807" t="str">
        <f t="shared" si="297"/>
        <v>Lê Thu Huyền</v>
      </c>
      <c r="AX3807" s="27" t="str">
        <f t="shared" si="298"/>
        <v xml:space="preserve">Lê Yến Phụng </v>
      </c>
      <c r="AY3807" s="4" t="str">
        <f t="shared" si="295"/>
        <v>VIN+</v>
      </c>
    </row>
    <row r="3808" spans="1:51" outlineLevel="1" x14ac:dyDescent="0.25">
      <c r="A3808" s="4" t="s">
        <v>1104</v>
      </c>
      <c r="B3808" s="4" t="s">
        <v>797</v>
      </c>
      <c r="C3808" s="4" t="s">
        <v>5054</v>
      </c>
      <c r="D3808" s="11" t="s">
        <v>768</v>
      </c>
      <c r="E3808" s="32" t="s">
        <v>976</v>
      </c>
      <c r="F3808" s="11" t="s">
        <v>710</v>
      </c>
      <c r="G3808" s="35">
        <v>5275391</v>
      </c>
      <c r="H3808" s="4" t="s">
        <v>1964</v>
      </c>
      <c r="I3808" s="4"/>
      <c r="J3808" s="4"/>
      <c r="K3808" s="4"/>
      <c r="L3808" s="4"/>
      <c r="M3808" s="33"/>
      <c r="N3808" s="38"/>
      <c r="O3808" s="33"/>
      <c r="P3808" s="244">
        <f t="shared" si="296"/>
        <v>681.745</v>
      </c>
      <c r="Q3808" s="25"/>
      <c r="R3808" s="25"/>
      <c r="S3808" s="25"/>
      <c r="T3808" s="109"/>
      <c r="U3808" s="25"/>
      <c r="V3808" s="25"/>
      <c r="W3808" s="25"/>
      <c r="X3808" s="25">
        <v>179.52799999999999</v>
      </c>
      <c r="Y3808" s="25">
        <v>0</v>
      </c>
      <c r="Z3808" s="25">
        <v>0</v>
      </c>
      <c r="AA3808" s="109"/>
      <c r="AB3808" s="25">
        <v>0</v>
      </c>
      <c r="AC3808" s="25">
        <v>0</v>
      </c>
      <c r="AD3808" s="25">
        <v>0</v>
      </c>
      <c r="AE3808" s="25">
        <v>198.72</v>
      </c>
      <c r="AF3808" s="25">
        <v>0</v>
      </c>
      <c r="AG3808" s="25">
        <v>0</v>
      </c>
      <c r="AH3808" s="109"/>
      <c r="AI3808" s="25">
        <v>0</v>
      </c>
      <c r="AJ3808" s="25">
        <v>0</v>
      </c>
      <c r="AK3808" s="123">
        <v>0</v>
      </c>
      <c r="AL3808" s="25">
        <v>0</v>
      </c>
      <c r="AM3808" s="25">
        <v>0</v>
      </c>
      <c r="AN3808" s="25">
        <v>0</v>
      </c>
      <c r="AO3808" s="109"/>
      <c r="AP3808" s="25">
        <v>0</v>
      </c>
      <c r="AQ3808" s="25">
        <v>0</v>
      </c>
      <c r="AR3808" s="25">
        <v>0</v>
      </c>
      <c r="AS3808" s="25">
        <v>0</v>
      </c>
      <c r="AT3808" s="25">
        <v>0</v>
      </c>
      <c r="AU3808" s="25">
        <v>303.49700000000001</v>
      </c>
      <c r="AW3808" t="str">
        <f t="shared" si="297"/>
        <v>Lê Thu Huyền</v>
      </c>
      <c r="AX3808" s="27" t="str">
        <f t="shared" si="298"/>
        <v xml:space="preserve">Lê Yến Phụng </v>
      </c>
      <c r="AY3808" s="4" t="str">
        <f t="shared" si="295"/>
        <v>VIN+</v>
      </c>
    </row>
    <row r="3809" spans="1:51" outlineLevel="1" x14ac:dyDescent="0.25">
      <c r="A3809" s="4" t="s">
        <v>1104</v>
      </c>
      <c r="B3809" s="4" t="s">
        <v>797</v>
      </c>
      <c r="C3809" s="4" t="s">
        <v>5054</v>
      </c>
      <c r="D3809" s="11" t="s">
        <v>768</v>
      </c>
      <c r="E3809" s="32" t="s">
        <v>976</v>
      </c>
      <c r="F3809" s="11" t="s">
        <v>710</v>
      </c>
      <c r="G3809" s="35">
        <v>5275474</v>
      </c>
      <c r="H3809" s="4" t="s">
        <v>1965</v>
      </c>
      <c r="I3809" s="4"/>
      <c r="J3809" s="4"/>
      <c r="K3809" s="4"/>
      <c r="L3809" s="4"/>
      <c r="M3809" s="33"/>
      <c r="N3809" s="38"/>
      <c r="O3809" s="33"/>
      <c r="P3809" s="244">
        <f t="shared" si="296"/>
        <v>483.02499999999998</v>
      </c>
      <c r="Q3809" s="25"/>
      <c r="R3809" s="25"/>
      <c r="S3809" s="25"/>
      <c r="T3809" s="109"/>
      <c r="U3809" s="25"/>
      <c r="V3809" s="25"/>
      <c r="W3809" s="25"/>
      <c r="X3809" s="25">
        <v>483.02499999999998</v>
      </c>
      <c r="Y3809" s="25">
        <v>0</v>
      </c>
      <c r="Z3809" s="25">
        <v>0</v>
      </c>
      <c r="AA3809" s="109"/>
      <c r="AB3809" s="25">
        <v>0</v>
      </c>
      <c r="AC3809" s="25">
        <v>0</v>
      </c>
      <c r="AD3809" s="25">
        <v>0</v>
      </c>
      <c r="AE3809" s="25">
        <v>0</v>
      </c>
      <c r="AF3809" s="25">
        <v>0</v>
      </c>
      <c r="AG3809" s="25">
        <v>0</v>
      </c>
      <c r="AH3809" s="109"/>
      <c r="AI3809" s="25">
        <v>0</v>
      </c>
      <c r="AJ3809" s="25">
        <v>0</v>
      </c>
      <c r="AK3809" s="123">
        <v>0</v>
      </c>
      <c r="AL3809" s="25">
        <v>0</v>
      </c>
      <c r="AM3809" s="25">
        <v>0</v>
      </c>
      <c r="AN3809" s="25">
        <v>0</v>
      </c>
      <c r="AO3809" s="109"/>
      <c r="AP3809" s="25">
        <v>0</v>
      </c>
      <c r="AQ3809" s="25">
        <v>0</v>
      </c>
      <c r="AR3809" s="25">
        <v>0</v>
      </c>
      <c r="AS3809" s="25">
        <v>0</v>
      </c>
      <c r="AT3809" s="25">
        <v>0</v>
      </c>
      <c r="AU3809" s="25">
        <v>0</v>
      </c>
      <c r="AW3809" t="str">
        <f t="shared" si="297"/>
        <v>Lê Thu Huyền</v>
      </c>
      <c r="AX3809" s="27" t="str">
        <f t="shared" si="298"/>
        <v xml:space="preserve">Lê Yến Phụng </v>
      </c>
      <c r="AY3809" s="4" t="str">
        <f t="shared" si="295"/>
        <v>VIN+</v>
      </c>
    </row>
    <row r="3810" spans="1:51" outlineLevel="1" x14ac:dyDescent="0.25">
      <c r="A3810" s="4" t="s">
        <v>1104</v>
      </c>
      <c r="B3810" s="4" t="s">
        <v>797</v>
      </c>
      <c r="C3810" s="4" t="s">
        <v>5054</v>
      </c>
      <c r="D3810" s="11" t="s">
        <v>768</v>
      </c>
      <c r="E3810" s="32" t="s">
        <v>976</v>
      </c>
      <c r="F3810" s="11" t="s">
        <v>710</v>
      </c>
      <c r="G3810" s="35">
        <v>5275588</v>
      </c>
      <c r="H3810" s="4" t="s">
        <v>1966</v>
      </c>
      <c r="I3810" s="4"/>
      <c r="J3810" s="4"/>
      <c r="K3810" s="4"/>
      <c r="L3810" s="4"/>
      <c r="M3810" s="33"/>
      <c r="N3810" s="38"/>
      <c r="O3810" s="33"/>
      <c r="P3810" s="244">
        <f t="shared" si="296"/>
        <v>957.64599999999996</v>
      </c>
      <c r="Q3810" s="25"/>
      <c r="R3810" s="25"/>
      <c r="S3810" s="25"/>
      <c r="T3810" s="109"/>
      <c r="U3810" s="25"/>
      <c r="V3810" s="25"/>
      <c r="W3810" s="25"/>
      <c r="X3810" s="25">
        <v>360.12599999999998</v>
      </c>
      <c r="Y3810" s="25">
        <v>0</v>
      </c>
      <c r="Z3810" s="25">
        <v>0</v>
      </c>
      <c r="AA3810" s="109"/>
      <c r="AB3810" s="25">
        <v>0</v>
      </c>
      <c r="AC3810" s="25">
        <v>0</v>
      </c>
      <c r="AD3810" s="25">
        <v>0</v>
      </c>
      <c r="AE3810" s="25">
        <v>0</v>
      </c>
      <c r="AF3810" s="25">
        <v>0</v>
      </c>
      <c r="AG3810" s="25">
        <v>0</v>
      </c>
      <c r="AH3810" s="109"/>
      <c r="AI3810" s="25">
        <v>0</v>
      </c>
      <c r="AJ3810" s="25">
        <v>0</v>
      </c>
      <c r="AK3810" s="123">
        <v>0</v>
      </c>
      <c r="AL3810" s="25">
        <v>0</v>
      </c>
      <c r="AM3810" s="25">
        <v>0</v>
      </c>
      <c r="AN3810" s="25">
        <v>0</v>
      </c>
      <c r="AO3810" s="109"/>
      <c r="AP3810" s="25">
        <v>0</v>
      </c>
      <c r="AQ3810" s="25">
        <v>0</v>
      </c>
      <c r="AR3810" s="25">
        <v>179.52799999999999</v>
      </c>
      <c r="AS3810" s="25">
        <v>417.99200000000002</v>
      </c>
      <c r="AT3810" s="25">
        <v>0</v>
      </c>
      <c r="AU3810" s="25">
        <v>0</v>
      </c>
      <c r="AW3810" t="str">
        <f t="shared" si="297"/>
        <v>Lê Thu Huyền</v>
      </c>
      <c r="AX3810" s="27" t="str">
        <f t="shared" si="298"/>
        <v xml:space="preserve">Lê Yến Phụng </v>
      </c>
      <c r="AY3810" s="4" t="str">
        <f t="shared" si="295"/>
        <v>VIN+</v>
      </c>
    </row>
    <row r="3811" spans="1:51" outlineLevel="1" x14ac:dyDescent="0.25">
      <c r="A3811" s="4" t="s">
        <v>1104</v>
      </c>
      <c r="B3811" s="4" t="s">
        <v>797</v>
      </c>
      <c r="C3811" s="4" t="s">
        <v>5054</v>
      </c>
      <c r="D3811" s="11" t="s">
        <v>768</v>
      </c>
      <c r="E3811" s="32" t="s">
        <v>976</v>
      </c>
      <c r="F3811" s="11" t="s">
        <v>710</v>
      </c>
      <c r="G3811" s="35">
        <v>5134049</v>
      </c>
      <c r="H3811" s="4" t="s">
        <v>1967</v>
      </c>
      <c r="I3811" s="4"/>
      <c r="J3811" s="4"/>
      <c r="K3811" s="4"/>
      <c r="L3811" s="4"/>
      <c r="M3811" s="33"/>
      <c r="N3811" s="38"/>
      <c r="O3811" s="33"/>
      <c r="P3811" s="244">
        <f t="shared" si="296"/>
        <v>483.02499999999998</v>
      </c>
      <c r="Q3811" s="25"/>
      <c r="R3811" s="25"/>
      <c r="S3811" s="25"/>
      <c r="T3811" s="109"/>
      <c r="U3811" s="25"/>
      <c r="V3811" s="25"/>
      <c r="W3811" s="25"/>
      <c r="X3811" s="25">
        <v>179.52799999999999</v>
      </c>
      <c r="Y3811" s="25">
        <v>0</v>
      </c>
      <c r="Z3811" s="25">
        <v>0</v>
      </c>
      <c r="AA3811" s="109"/>
      <c r="AB3811" s="25">
        <v>0</v>
      </c>
      <c r="AC3811" s="25">
        <v>0</v>
      </c>
      <c r="AD3811" s="25">
        <v>0</v>
      </c>
      <c r="AE3811" s="25">
        <v>0</v>
      </c>
      <c r="AF3811" s="25">
        <v>0</v>
      </c>
      <c r="AG3811" s="25">
        <v>0</v>
      </c>
      <c r="AH3811" s="109"/>
      <c r="AI3811" s="25">
        <v>0</v>
      </c>
      <c r="AJ3811" s="25">
        <v>0</v>
      </c>
      <c r="AK3811" s="123">
        <v>0</v>
      </c>
      <c r="AL3811" s="25">
        <v>303.49700000000001</v>
      </c>
      <c r="AM3811" s="25">
        <v>0</v>
      </c>
      <c r="AN3811" s="25">
        <v>0</v>
      </c>
      <c r="AO3811" s="109"/>
      <c r="AP3811" s="25">
        <v>0</v>
      </c>
      <c r="AQ3811" s="25">
        <v>0</v>
      </c>
      <c r="AR3811" s="25">
        <v>0</v>
      </c>
      <c r="AS3811" s="25">
        <v>0</v>
      </c>
      <c r="AT3811" s="25">
        <v>0</v>
      </c>
      <c r="AU3811" s="25">
        <v>0</v>
      </c>
      <c r="AW3811" t="str">
        <f t="shared" si="297"/>
        <v>Lê Thu Huyền</v>
      </c>
      <c r="AX3811" s="27" t="str">
        <f t="shared" si="298"/>
        <v xml:space="preserve">Lê Yến Phụng </v>
      </c>
      <c r="AY3811" s="4" t="str">
        <f t="shared" si="295"/>
        <v>VIN+</v>
      </c>
    </row>
    <row r="3812" spans="1:51" outlineLevel="1" x14ac:dyDescent="0.25">
      <c r="A3812" s="4" t="s">
        <v>1104</v>
      </c>
      <c r="B3812" s="4" t="s">
        <v>797</v>
      </c>
      <c r="C3812" s="4" t="s">
        <v>5054</v>
      </c>
      <c r="D3812" s="11" t="s">
        <v>768</v>
      </c>
      <c r="E3812" s="32" t="s">
        <v>976</v>
      </c>
      <c r="F3812" s="11" t="s">
        <v>710</v>
      </c>
      <c r="G3812" s="35">
        <v>5132982</v>
      </c>
      <c r="H3812" s="4" t="s">
        <v>1968</v>
      </c>
      <c r="I3812" s="4"/>
      <c r="J3812" s="4"/>
      <c r="K3812" s="4"/>
      <c r="L3812" s="4"/>
      <c r="M3812" s="33"/>
      <c r="N3812" s="38"/>
      <c r="O3812" s="33"/>
      <c r="P3812" s="244">
        <f t="shared" si="296"/>
        <v>417.99199999999996</v>
      </c>
      <c r="Q3812" s="25"/>
      <c r="R3812" s="25"/>
      <c r="S3812" s="25"/>
      <c r="T3812" s="109"/>
      <c r="U3812" s="25"/>
      <c r="V3812" s="25"/>
      <c r="W3812" s="25"/>
      <c r="X3812" s="25">
        <v>179.52799999999999</v>
      </c>
      <c r="Y3812" s="25">
        <v>0</v>
      </c>
      <c r="Z3812" s="25">
        <v>0</v>
      </c>
      <c r="AA3812" s="109"/>
      <c r="AB3812" s="25">
        <v>0</v>
      </c>
      <c r="AC3812" s="25">
        <v>0</v>
      </c>
      <c r="AD3812" s="25">
        <v>0</v>
      </c>
      <c r="AE3812" s="25">
        <v>0</v>
      </c>
      <c r="AF3812" s="25">
        <v>0</v>
      </c>
      <c r="AG3812" s="25">
        <v>0</v>
      </c>
      <c r="AH3812" s="109"/>
      <c r="AI3812" s="25">
        <v>0</v>
      </c>
      <c r="AJ3812" s="25">
        <v>0</v>
      </c>
      <c r="AK3812" s="123">
        <v>0</v>
      </c>
      <c r="AL3812" s="25">
        <v>238.464</v>
      </c>
      <c r="AM3812" s="25">
        <v>0</v>
      </c>
      <c r="AN3812" s="25">
        <v>0</v>
      </c>
      <c r="AO3812" s="109"/>
      <c r="AP3812" s="25">
        <v>0</v>
      </c>
      <c r="AQ3812" s="25">
        <v>0</v>
      </c>
      <c r="AR3812" s="25">
        <v>0</v>
      </c>
      <c r="AS3812" s="25">
        <v>0</v>
      </c>
      <c r="AT3812" s="25">
        <v>0</v>
      </c>
      <c r="AU3812" s="25">
        <v>0</v>
      </c>
      <c r="AW3812" t="str">
        <f t="shared" si="297"/>
        <v>Lê Thu Huyền</v>
      </c>
      <c r="AX3812" s="27" t="str">
        <f t="shared" si="298"/>
        <v xml:space="preserve">Lê Yến Phụng </v>
      </c>
      <c r="AY3812" s="4" t="str">
        <f t="shared" si="295"/>
        <v>VIN+</v>
      </c>
    </row>
    <row r="3813" spans="1:51" outlineLevel="1" x14ac:dyDescent="0.25">
      <c r="A3813" s="4" t="s">
        <v>1104</v>
      </c>
      <c r="B3813" s="4" t="s">
        <v>797</v>
      </c>
      <c r="C3813" s="4" t="s">
        <v>5054</v>
      </c>
      <c r="D3813" s="11" t="s">
        <v>768</v>
      </c>
      <c r="E3813" s="32" t="s">
        <v>976</v>
      </c>
      <c r="F3813" s="11" t="s">
        <v>710</v>
      </c>
      <c r="G3813" s="35">
        <v>5275104</v>
      </c>
      <c r="H3813" s="4" t="s">
        <v>1969</v>
      </c>
      <c r="I3813" s="4"/>
      <c r="J3813" s="4"/>
      <c r="K3813" s="4"/>
      <c r="L3813" s="4"/>
      <c r="M3813" s="33"/>
      <c r="N3813" s="38"/>
      <c r="O3813" s="33"/>
      <c r="P3813" s="244">
        <f t="shared" si="296"/>
        <v>837.05399999999986</v>
      </c>
      <c r="Q3813" s="25"/>
      <c r="R3813" s="25"/>
      <c r="S3813" s="25"/>
      <c r="T3813" s="109"/>
      <c r="U3813" s="25"/>
      <c r="V3813" s="25"/>
      <c r="W3813" s="25"/>
      <c r="X3813" s="25">
        <v>179.52799999999999</v>
      </c>
      <c r="Y3813" s="25">
        <v>0</v>
      </c>
      <c r="Z3813" s="25">
        <v>0</v>
      </c>
      <c r="AA3813" s="109"/>
      <c r="AB3813" s="25">
        <v>0</v>
      </c>
      <c r="AC3813" s="25">
        <v>0</v>
      </c>
      <c r="AD3813" s="25">
        <v>0</v>
      </c>
      <c r="AE3813" s="25">
        <v>238.464</v>
      </c>
      <c r="AF3813" s="25">
        <v>0</v>
      </c>
      <c r="AG3813" s="25">
        <v>0</v>
      </c>
      <c r="AH3813" s="109"/>
      <c r="AI3813" s="25">
        <v>0</v>
      </c>
      <c r="AJ3813" s="25">
        <v>0</v>
      </c>
      <c r="AK3813" s="123">
        <v>0</v>
      </c>
      <c r="AL3813" s="25">
        <v>180.59800000000001</v>
      </c>
      <c r="AM3813" s="25">
        <v>0</v>
      </c>
      <c r="AN3813" s="25">
        <v>0</v>
      </c>
      <c r="AO3813" s="109"/>
      <c r="AP3813" s="25">
        <v>0</v>
      </c>
      <c r="AQ3813" s="25">
        <v>0</v>
      </c>
      <c r="AR3813" s="25">
        <v>238.464</v>
      </c>
      <c r="AS3813" s="25">
        <v>0</v>
      </c>
      <c r="AT3813" s="25">
        <v>0</v>
      </c>
      <c r="AU3813" s="25">
        <v>0</v>
      </c>
      <c r="AW3813" t="str">
        <f t="shared" si="297"/>
        <v>Lê Thu Huyền</v>
      </c>
      <c r="AX3813" s="27" t="str">
        <f t="shared" si="298"/>
        <v xml:space="preserve">Lê Yến Phụng </v>
      </c>
      <c r="AY3813" s="4" t="str">
        <f t="shared" si="295"/>
        <v>VIN+</v>
      </c>
    </row>
    <row r="3814" spans="1:51" outlineLevel="1" x14ac:dyDescent="0.25">
      <c r="A3814" s="4" t="s">
        <v>1104</v>
      </c>
      <c r="B3814" s="4" t="s">
        <v>797</v>
      </c>
      <c r="C3814" s="4" t="s">
        <v>5054</v>
      </c>
      <c r="D3814" s="11" t="s">
        <v>768</v>
      </c>
      <c r="E3814" s="32" t="s">
        <v>976</v>
      </c>
      <c r="F3814" s="11" t="s">
        <v>710</v>
      </c>
      <c r="G3814" s="35">
        <v>5275111</v>
      </c>
      <c r="H3814" s="4" t="s">
        <v>1970</v>
      </c>
      <c r="I3814" s="4"/>
      <c r="J3814" s="4"/>
      <c r="K3814" s="4"/>
      <c r="L3814" s="4"/>
      <c r="M3814" s="33"/>
      <c r="N3814" s="38"/>
      <c r="O3814" s="33"/>
      <c r="P3814" s="244">
        <f t="shared" si="296"/>
        <v>1566.9469999999999</v>
      </c>
      <c r="Q3814" s="25"/>
      <c r="R3814" s="25"/>
      <c r="S3814" s="25"/>
      <c r="T3814" s="109"/>
      <c r="U3814" s="25"/>
      <c r="V3814" s="25"/>
      <c r="W3814" s="25"/>
      <c r="X3814" s="25">
        <v>179.52799999999999</v>
      </c>
      <c r="Y3814" s="25">
        <v>0</v>
      </c>
      <c r="Z3814" s="25">
        <v>0</v>
      </c>
      <c r="AA3814" s="109"/>
      <c r="AB3814" s="25">
        <v>0</v>
      </c>
      <c r="AC3814" s="25">
        <v>0</v>
      </c>
      <c r="AD3814" s="25">
        <v>0</v>
      </c>
      <c r="AE3814" s="25">
        <v>238.464</v>
      </c>
      <c r="AF3814" s="25">
        <v>0</v>
      </c>
      <c r="AG3814" s="25">
        <v>0</v>
      </c>
      <c r="AH3814" s="109"/>
      <c r="AI3814" s="25">
        <v>0</v>
      </c>
      <c r="AJ3814" s="25">
        <v>0</v>
      </c>
      <c r="AK3814" s="123">
        <v>0</v>
      </c>
      <c r="AL3814" s="25">
        <v>0</v>
      </c>
      <c r="AM3814" s="25">
        <v>0</v>
      </c>
      <c r="AN3814" s="25">
        <v>0</v>
      </c>
      <c r="AO3814" s="109"/>
      <c r="AP3814" s="25">
        <v>0</v>
      </c>
      <c r="AQ3814" s="25">
        <v>0</v>
      </c>
      <c r="AR3814" s="25">
        <v>845.45799999999997</v>
      </c>
      <c r="AS3814" s="25">
        <v>0</v>
      </c>
      <c r="AT3814" s="25">
        <v>0</v>
      </c>
      <c r="AU3814" s="25">
        <v>303.49700000000001</v>
      </c>
      <c r="AW3814" t="str">
        <f t="shared" si="297"/>
        <v>Lê Thu Huyền</v>
      </c>
      <c r="AX3814" s="27" t="str">
        <f t="shared" si="298"/>
        <v xml:space="preserve">Lê Yến Phụng </v>
      </c>
      <c r="AY3814" s="4" t="str">
        <f t="shared" si="295"/>
        <v>VIN+</v>
      </c>
    </row>
    <row r="3815" spans="1:51" outlineLevel="1" x14ac:dyDescent="0.25">
      <c r="A3815" s="4" t="s">
        <v>1104</v>
      </c>
      <c r="B3815" s="4" t="s">
        <v>797</v>
      </c>
      <c r="C3815" s="4" t="s">
        <v>5054</v>
      </c>
      <c r="D3815" s="11" t="s">
        <v>768</v>
      </c>
      <c r="E3815" s="32" t="s">
        <v>976</v>
      </c>
      <c r="F3815" s="11" t="s">
        <v>710</v>
      </c>
      <c r="G3815" s="35">
        <v>5275360</v>
      </c>
      <c r="H3815" s="4" t="s">
        <v>1971</v>
      </c>
      <c r="I3815" s="4"/>
      <c r="J3815" s="4"/>
      <c r="K3815" s="4"/>
      <c r="L3815" s="4"/>
      <c r="M3815" s="33"/>
      <c r="N3815" s="38"/>
      <c r="O3815" s="33"/>
      <c r="P3815" s="244">
        <f t="shared" si="296"/>
        <v>179.52799999999999</v>
      </c>
      <c r="Q3815" s="25"/>
      <c r="R3815" s="25"/>
      <c r="S3815" s="25"/>
      <c r="T3815" s="109"/>
      <c r="U3815" s="25"/>
      <c r="V3815" s="25"/>
      <c r="W3815" s="25"/>
      <c r="X3815" s="25">
        <v>179.52799999999999</v>
      </c>
      <c r="Y3815" s="25">
        <v>0</v>
      </c>
      <c r="Z3815" s="25">
        <v>0</v>
      </c>
      <c r="AA3815" s="109"/>
      <c r="AB3815" s="25">
        <v>0</v>
      </c>
      <c r="AC3815" s="25">
        <v>0</v>
      </c>
      <c r="AD3815" s="25">
        <v>0</v>
      </c>
      <c r="AE3815" s="25">
        <v>0</v>
      </c>
      <c r="AF3815" s="25">
        <v>0</v>
      </c>
      <c r="AG3815" s="25">
        <v>0</v>
      </c>
      <c r="AH3815" s="109"/>
      <c r="AI3815" s="25">
        <v>0</v>
      </c>
      <c r="AJ3815" s="25">
        <v>0</v>
      </c>
      <c r="AK3815" s="123">
        <v>0</v>
      </c>
      <c r="AL3815" s="25">
        <v>0</v>
      </c>
      <c r="AM3815" s="25">
        <v>0</v>
      </c>
      <c r="AN3815" s="25">
        <v>0</v>
      </c>
      <c r="AO3815" s="109"/>
      <c r="AP3815" s="25">
        <v>0</v>
      </c>
      <c r="AQ3815" s="25">
        <v>0</v>
      </c>
      <c r="AR3815" s="25">
        <v>0</v>
      </c>
      <c r="AS3815" s="25">
        <v>0</v>
      </c>
      <c r="AT3815" s="25">
        <v>0</v>
      </c>
      <c r="AU3815" s="25">
        <v>0</v>
      </c>
      <c r="AW3815" t="str">
        <f t="shared" si="297"/>
        <v>Lê Thu Huyền</v>
      </c>
      <c r="AX3815" s="27" t="str">
        <f t="shared" si="298"/>
        <v xml:space="preserve">Lê Yến Phụng </v>
      </c>
      <c r="AY3815" s="4" t="str">
        <f t="shared" si="295"/>
        <v>VIN+</v>
      </c>
    </row>
    <row r="3816" spans="1:51" outlineLevel="1" x14ac:dyDescent="0.25">
      <c r="A3816" s="4" t="s">
        <v>1104</v>
      </c>
      <c r="B3816" s="4" t="s">
        <v>797</v>
      </c>
      <c r="C3816" s="4" t="s">
        <v>5054</v>
      </c>
      <c r="D3816" s="11" t="s">
        <v>768</v>
      </c>
      <c r="E3816" s="32" t="s">
        <v>976</v>
      </c>
      <c r="F3816" s="11" t="s">
        <v>710</v>
      </c>
      <c r="G3816" s="35">
        <v>5330795</v>
      </c>
      <c r="H3816" s="4" t="s">
        <v>1972</v>
      </c>
      <c r="I3816" s="4"/>
      <c r="J3816" s="4"/>
      <c r="K3816" s="4"/>
      <c r="L3816" s="4"/>
      <c r="M3816" s="33"/>
      <c r="N3816" s="38"/>
      <c r="O3816" s="33"/>
      <c r="P3816" s="244">
        <f t="shared" si="296"/>
        <v>598.59</v>
      </c>
      <c r="Q3816" s="25"/>
      <c r="R3816" s="25"/>
      <c r="S3816" s="25"/>
      <c r="T3816" s="109"/>
      <c r="U3816" s="25"/>
      <c r="V3816" s="25"/>
      <c r="W3816" s="25"/>
      <c r="X3816" s="25">
        <v>417.99200000000002</v>
      </c>
      <c r="Y3816" s="25">
        <v>0</v>
      </c>
      <c r="Z3816" s="25">
        <v>0</v>
      </c>
      <c r="AA3816" s="109"/>
      <c r="AB3816" s="25">
        <v>0</v>
      </c>
      <c r="AC3816" s="25">
        <v>0</v>
      </c>
      <c r="AD3816" s="25">
        <v>0</v>
      </c>
      <c r="AE3816" s="25">
        <v>0</v>
      </c>
      <c r="AF3816" s="25">
        <v>0</v>
      </c>
      <c r="AG3816" s="25">
        <v>0</v>
      </c>
      <c r="AH3816" s="109"/>
      <c r="AI3816" s="25">
        <v>0</v>
      </c>
      <c r="AJ3816" s="25">
        <v>0</v>
      </c>
      <c r="AK3816" s="123">
        <v>0</v>
      </c>
      <c r="AL3816" s="25">
        <v>0</v>
      </c>
      <c r="AM3816" s="25">
        <v>0</v>
      </c>
      <c r="AN3816" s="25">
        <v>0</v>
      </c>
      <c r="AO3816" s="109"/>
      <c r="AP3816" s="25">
        <v>0</v>
      </c>
      <c r="AQ3816" s="25">
        <v>0</v>
      </c>
      <c r="AR3816" s="25">
        <v>0</v>
      </c>
      <c r="AS3816" s="25">
        <v>180.59800000000001</v>
      </c>
      <c r="AT3816" s="25">
        <v>0</v>
      </c>
      <c r="AU3816" s="25">
        <v>0</v>
      </c>
      <c r="AW3816" t="str">
        <f t="shared" si="297"/>
        <v>Lê Thu Huyền</v>
      </c>
      <c r="AX3816" s="27" t="str">
        <f t="shared" si="298"/>
        <v xml:space="preserve">Lê Yến Phụng </v>
      </c>
      <c r="AY3816" s="4" t="str">
        <f t="shared" ref="AY3816:AY3879" si="299">+B3816</f>
        <v>VIN+</v>
      </c>
    </row>
    <row r="3817" spans="1:51" outlineLevel="1" x14ac:dyDescent="0.25">
      <c r="A3817" s="4" t="s">
        <v>1104</v>
      </c>
      <c r="B3817" s="4" t="s">
        <v>797</v>
      </c>
      <c r="C3817" s="4" t="s">
        <v>5054</v>
      </c>
      <c r="D3817" s="11" t="s">
        <v>768</v>
      </c>
      <c r="E3817" s="32" t="s">
        <v>976</v>
      </c>
      <c r="F3817" s="11" t="s">
        <v>710</v>
      </c>
      <c r="G3817" s="35">
        <v>5337480</v>
      </c>
      <c r="H3817" s="4" t="s">
        <v>1973</v>
      </c>
      <c r="I3817" s="4"/>
      <c r="J3817" s="4"/>
      <c r="K3817" s="4"/>
      <c r="L3817" s="4"/>
      <c r="M3817" s="33"/>
      <c r="N3817" s="38"/>
      <c r="O3817" s="33"/>
      <c r="P3817" s="244">
        <f t="shared" si="296"/>
        <v>967.12</v>
      </c>
      <c r="Q3817" s="25"/>
      <c r="R3817" s="25"/>
      <c r="S3817" s="25"/>
      <c r="T3817" s="109"/>
      <c r="U3817" s="25"/>
      <c r="V3817" s="25"/>
      <c r="W3817" s="25"/>
      <c r="X3817" s="25">
        <v>360.12599999999998</v>
      </c>
      <c r="Y3817" s="25">
        <v>0</v>
      </c>
      <c r="Z3817" s="25">
        <v>0</v>
      </c>
      <c r="AA3817" s="109"/>
      <c r="AB3817" s="25">
        <v>0</v>
      </c>
      <c r="AC3817" s="25">
        <v>0</v>
      </c>
      <c r="AD3817" s="25">
        <v>0</v>
      </c>
      <c r="AE3817" s="25">
        <v>0</v>
      </c>
      <c r="AF3817" s="25">
        <v>0</v>
      </c>
      <c r="AG3817" s="25">
        <v>0</v>
      </c>
      <c r="AH3817" s="109"/>
      <c r="AI3817" s="25">
        <v>0</v>
      </c>
      <c r="AJ3817" s="25">
        <v>0</v>
      </c>
      <c r="AK3817" s="123">
        <v>0</v>
      </c>
      <c r="AL3817" s="25">
        <v>0</v>
      </c>
      <c r="AM3817" s="25">
        <v>0</v>
      </c>
      <c r="AN3817" s="25">
        <v>0</v>
      </c>
      <c r="AO3817" s="109"/>
      <c r="AP3817" s="25">
        <v>0</v>
      </c>
      <c r="AQ3817" s="25">
        <v>0</v>
      </c>
      <c r="AR3817" s="25">
        <v>0</v>
      </c>
      <c r="AS3817" s="25">
        <v>0</v>
      </c>
      <c r="AT3817" s="25">
        <v>0</v>
      </c>
      <c r="AU3817" s="25">
        <v>606.99400000000003</v>
      </c>
      <c r="AW3817" t="str">
        <f t="shared" si="297"/>
        <v>Lê Thu Huyền</v>
      </c>
      <c r="AX3817" s="27" t="str">
        <f t="shared" si="298"/>
        <v xml:space="preserve">Lê Yến Phụng </v>
      </c>
      <c r="AY3817" s="4" t="str">
        <f t="shared" si="299"/>
        <v>VIN+</v>
      </c>
    </row>
    <row r="3818" spans="1:51" outlineLevel="1" x14ac:dyDescent="0.25">
      <c r="A3818" s="4" t="s">
        <v>1104</v>
      </c>
      <c r="B3818" s="4" t="s">
        <v>797</v>
      </c>
      <c r="C3818" s="4" t="s">
        <v>5054</v>
      </c>
      <c r="D3818" s="11" t="s">
        <v>768</v>
      </c>
      <c r="E3818" s="32" t="s">
        <v>976</v>
      </c>
      <c r="F3818" s="11" t="s">
        <v>710</v>
      </c>
      <c r="G3818" s="35">
        <v>5275481</v>
      </c>
      <c r="H3818" s="4" t="s">
        <v>1974</v>
      </c>
      <c r="I3818" s="4"/>
      <c r="J3818" s="4"/>
      <c r="K3818" s="4"/>
      <c r="L3818" s="4"/>
      <c r="M3818" s="33"/>
      <c r="N3818" s="38"/>
      <c r="O3818" s="33"/>
      <c r="P3818" s="244">
        <f t="shared" si="296"/>
        <v>598.58999999999992</v>
      </c>
      <c r="Q3818" s="25"/>
      <c r="R3818" s="25"/>
      <c r="S3818" s="25"/>
      <c r="T3818" s="109"/>
      <c r="U3818" s="25"/>
      <c r="V3818" s="25"/>
      <c r="W3818" s="25"/>
      <c r="X3818" s="25">
        <v>360.12599999999998</v>
      </c>
      <c r="Y3818" s="25">
        <v>0</v>
      </c>
      <c r="Z3818" s="25">
        <v>0</v>
      </c>
      <c r="AA3818" s="109"/>
      <c r="AB3818" s="25">
        <v>0</v>
      </c>
      <c r="AC3818" s="25">
        <v>0</v>
      </c>
      <c r="AD3818" s="25">
        <v>0</v>
      </c>
      <c r="AE3818" s="25">
        <v>0</v>
      </c>
      <c r="AF3818" s="25">
        <v>0</v>
      </c>
      <c r="AG3818" s="25">
        <v>0</v>
      </c>
      <c r="AH3818" s="109"/>
      <c r="AI3818" s="25">
        <v>0</v>
      </c>
      <c r="AJ3818" s="25">
        <v>0</v>
      </c>
      <c r="AK3818" s="123">
        <v>0</v>
      </c>
      <c r="AL3818" s="25">
        <v>0</v>
      </c>
      <c r="AM3818" s="25">
        <v>0</v>
      </c>
      <c r="AN3818" s="25">
        <v>0</v>
      </c>
      <c r="AO3818" s="109"/>
      <c r="AP3818" s="25">
        <v>0</v>
      </c>
      <c r="AQ3818" s="25">
        <v>0</v>
      </c>
      <c r="AR3818" s="25">
        <v>0</v>
      </c>
      <c r="AS3818" s="25">
        <v>238.464</v>
      </c>
      <c r="AT3818" s="25">
        <v>0</v>
      </c>
      <c r="AU3818" s="25">
        <v>0</v>
      </c>
      <c r="AW3818" t="str">
        <f t="shared" si="297"/>
        <v>Lê Thu Huyền</v>
      </c>
      <c r="AX3818" s="27" t="str">
        <f t="shared" si="298"/>
        <v xml:space="preserve">Lê Yến Phụng </v>
      </c>
      <c r="AY3818" s="4" t="str">
        <f t="shared" si="299"/>
        <v>VIN+</v>
      </c>
    </row>
    <row r="3819" spans="1:51" outlineLevel="1" x14ac:dyDescent="0.25">
      <c r="A3819" s="4" t="s">
        <v>1104</v>
      </c>
      <c r="B3819" s="4" t="s">
        <v>797</v>
      </c>
      <c r="C3819" s="4" t="s">
        <v>5054</v>
      </c>
      <c r="D3819" s="11" t="s">
        <v>768</v>
      </c>
      <c r="E3819" s="32" t="s">
        <v>976</v>
      </c>
      <c r="F3819" s="11" t="s">
        <v>710</v>
      </c>
      <c r="G3819" s="35">
        <v>5275872</v>
      </c>
      <c r="H3819" s="4" t="s">
        <v>1975</v>
      </c>
      <c r="I3819" s="4"/>
      <c r="J3819" s="4"/>
      <c r="K3819" s="4"/>
      <c r="L3819" s="4"/>
      <c r="M3819" s="33"/>
      <c r="N3819" s="38"/>
      <c r="O3819" s="33"/>
      <c r="P3819" s="244">
        <f t="shared" si="296"/>
        <v>1386.182</v>
      </c>
      <c r="Q3819" s="25"/>
      <c r="R3819" s="25"/>
      <c r="S3819" s="25"/>
      <c r="T3819" s="109"/>
      <c r="U3819" s="25"/>
      <c r="V3819" s="25"/>
      <c r="W3819" s="25"/>
      <c r="X3819" s="25">
        <v>179.52799999999999</v>
      </c>
      <c r="Y3819" s="25">
        <v>0</v>
      </c>
      <c r="Z3819" s="25">
        <v>0</v>
      </c>
      <c r="AA3819" s="109"/>
      <c r="AB3819" s="25">
        <v>0</v>
      </c>
      <c r="AC3819" s="25">
        <v>0</v>
      </c>
      <c r="AD3819" s="25">
        <v>0</v>
      </c>
      <c r="AE3819" s="25">
        <v>484.09500000000003</v>
      </c>
      <c r="AF3819" s="25">
        <v>0</v>
      </c>
      <c r="AG3819" s="25">
        <v>0</v>
      </c>
      <c r="AH3819" s="109"/>
      <c r="AI3819" s="25">
        <v>0</v>
      </c>
      <c r="AJ3819" s="25">
        <v>0</v>
      </c>
      <c r="AK3819" s="123">
        <v>0</v>
      </c>
      <c r="AL3819" s="25">
        <v>484.09500000000003</v>
      </c>
      <c r="AM3819" s="25">
        <v>0</v>
      </c>
      <c r="AN3819" s="25">
        <v>0</v>
      </c>
      <c r="AO3819" s="109"/>
      <c r="AP3819" s="25">
        <v>0</v>
      </c>
      <c r="AQ3819" s="25">
        <v>0</v>
      </c>
      <c r="AR3819" s="25">
        <v>0</v>
      </c>
      <c r="AS3819" s="25">
        <v>238.464</v>
      </c>
      <c r="AT3819" s="25">
        <v>0</v>
      </c>
      <c r="AU3819" s="25">
        <v>0</v>
      </c>
      <c r="AW3819" t="str">
        <f t="shared" si="297"/>
        <v>Lê Thu Huyền</v>
      </c>
      <c r="AX3819" s="27" t="str">
        <f t="shared" si="298"/>
        <v xml:space="preserve">Lê Yến Phụng </v>
      </c>
      <c r="AY3819" s="4" t="str">
        <f t="shared" si="299"/>
        <v>VIN+</v>
      </c>
    </row>
    <row r="3820" spans="1:51" outlineLevel="1" x14ac:dyDescent="0.25">
      <c r="A3820" s="4" t="s">
        <v>1104</v>
      </c>
      <c r="B3820" s="4" t="s">
        <v>797</v>
      </c>
      <c r="C3820" s="4" t="s">
        <v>5054</v>
      </c>
      <c r="D3820" s="11" t="s">
        <v>768</v>
      </c>
      <c r="E3820" s="32" t="s">
        <v>976</v>
      </c>
      <c r="F3820" s="11" t="s">
        <v>710</v>
      </c>
      <c r="G3820" s="35">
        <v>5293027</v>
      </c>
      <c r="H3820" s="4" t="s">
        <v>1976</v>
      </c>
      <c r="I3820" s="4"/>
      <c r="J3820" s="4"/>
      <c r="K3820" s="4"/>
      <c r="L3820" s="4"/>
      <c r="M3820" s="33"/>
      <c r="N3820" s="38"/>
      <c r="O3820" s="33"/>
      <c r="P3820" s="244">
        <f t="shared" si="296"/>
        <v>656.45600000000002</v>
      </c>
      <c r="Q3820" s="25"/>
      <c r="R3820" s="25"/>
      <c r="S3820" s="25"/>
      <c r="T3820" s="109"/>
      <c r="U3820" s="25"/>
      <c r="V3820" s="25"/>
      <c r="W3820" s="25"/>
      <c r="X3820" s="25">
        <v>417.99200000000002</v>
      </c>
      <c r="Y3820" s="25">
        <v>0</v>
      </c>
      <c r="Z3820" s="25">
        <v>0</v>
      </c>
      <c r="AA3820" s="109"/>
      <c r="AB3820" s="25">
        <v>0</v>
      </c>
      <c r="AC3820" s="25">
        <v>0</v>
      </c>
      <c r="AD3820" s="25">
        <v>0</v>
      </c>
      <c r="AE3820" s="25">
        <v>0</v>
      </c>
      <c r="AF3820" s="25">
        <v>0</v>
      </c>
      <c r="AG3820" s="25">
        <v>0</v>
      </c>
      <c r="AH3820" s="109"/>
      <c r="AI3820" s="25">
        <v>0</v>
      </c>
      <c r="AJ3820" s="25">
        <v>0</v>
      </c>
      <c r="AK3820" s="123">
        <v>0</v>
      </c>
      <c r="AL3820" s="25">
        <v>0</v>
      </c>
      <c r="AM3820" s="25">
        <v>0</v>
      </c>
      <c r="AN3820" s="25">
        <v>0</v>
      </c>
      <c r="AO3820" s="109"/>
      <c r="AP3820" s="25">
        <v>0</v>
      </c>
      <c r="AQ3820" s="25">
        <v>0</v>
      </c>
      <c r="AR3820" s="25">
        <v>0</v>
      </c>
      <c r="AS3820" s="25">
        <v>238.464</v>
      </c>
      <c r="AT3820" s="25">
        <v>0</v>
      </c>
      <c r="AU3820" s="25">
        <v>0</v>
      </c>
      <c r="AW3820" t="str">
        <f t="shared" si="297"/>
        <v>Lê Thu Huyền</v>
      </c>
      <c r="AX3820" s="27" t="str">
        <f t="shared" si="298"/>
        <v xml:space="preserve">Lê Yến Phụng </v>
      </c>
      <c r="AY3820" s="4" t="str">
        <f t="shared" si="299"/>
        <v>VIN+</v>
      </c>
    </row>
    <row r="3821" spans="1:51" outlineLevel="1" x14ac:dyDescent="0.25">
      <c r="A3821" s="4" t="s">
        <v>1104</v>
      </c>
      <c r="B3821" s="4" t="s">
        <v>797</v>
      </c>
      <c r="C3821" s="4" t="s">
        <v>5054</v>
      </c>
      <c r="D3821" s="11" t="s">
        <v>768</v>
      </c>
      <c r="E3821" s="32" t="s">
        <v>976</v>
      </c>
      <c r="F3821" s="11" t="s">
        <v>710</v>
      </c>
      <c r="G3821" s="35">
        <v>5275315</v>
      </c>
      <c r="H3821" s="4" t="s">
        <v>1977</v>
      </c>
      <c r="I3821" s="4"/>
      <c r="J3821" s="4"/>
      <c r="K3821" s="4"/>
      <c r="L3821" s="4"/>
      <c r="M3821" s="33"/>
      <c r="N3821" s="38"/>
      <c r="O3821" s="33"/>
      <c r="P3821" s="244">
        <f t="shared" si="296"/>
        <v>1017.652</v>
      </c>
      <c r="Q3821" s="25"/>
      <c r="R3821" s="25"/>
      <c r="S3821" s="25"/>
      <c r="T3821" s="109"/>
      <c r="U3821" s="25"/>
      <c r="V3821" s="25"/>
      <c r="W3821" s="25"/>
      <c r="X3821" s="25">
        <v>179.52799999999999</v>
      </c>
      <c r="Y3821" s="25">
        <v>0</v>
      </c>
      <c r="Z3821" s="25">
        <v>0</v>
      </c>
      <c r="AA3821" s="109"/>
      <c r="AB3821" s="25">
        <v>0</v>
      </c>
      <c r="AC3821" s="25">
        <v>0</v>
      </c>
      <c r="AD3821" s="25">
        <v>0</v>
      </c>
      <c r="AE3821" s="25">
        <v>419.06200000000001</v>
      </c>
      <c r="AF3821" s="25">
        <v>0</v>
      </c>
      <c r="AG3821" s="25">
        <v>0</v>
      </c>
      <c r="AH3821" s="109"/>
      <c r="AI3821" s="25">
        <v>0</v>
      </c>
      <c r="AJ3821" s="25">
        <v>0</v>
      </c>
      <c r="AK3821" s="123">
        <v>0</v>
      </c>
      <c r="AL3821" s="25">
        <v>180.59800000000001</v>
      </c>
      <c r="AM3821" s="25">
        <v>0</v>
      </c>
      <c r="AN3821" s="25">
        <v>0</v>
      </c>
      <c r="AO3821" s="109"/>
      <c r="AP3821" s="25">
        <v>0</v>
      </c>
      <c r="AQ3821" s="25">
        <v>0</v>
      </c>
      <c r="AR3821" s="25">
        <v>238.464</v>
      </c>
      <c r="AS3821" s="25">
        <v>0</v>
      </c>
      <c r="AT3821" s="25">
        <v>0</v>
      </c>
      <c r="AU3821" s="25">
        <v>0</v>
      </c>
      <c r="AW3821" t="str">
        <f t="shared" si="297"/>
        <v>Lê Thu Huyền</v>
      </c>
      <c r="AX3821" s="27" t="str">
        <f t="shared" si="298"/>
        <v xml:space="preserve">Lê Yến Phụng </v>
      </c>
      <c r="AY3821" s="4" t="str">
        <f t="shared" si="299"/>
        <v>VIN+</v>
      </c>
    </row>
    <row r="3822" spans="1:51" outlineLevel="1" x14ac:dyDescent="0.25">
      <c r="A3822" s="4" t="s">
        <v>1104</v>
      </c>
      <c r="B3822" s="4" t="s">
        <v>797</v>
      </c>
      <c r="C3822" s="4" t="s">
        <v>5054</v>
      </c>
      <c r="D3822" s="11" t="s">
        <v>768</v>
      </c>
      <c r="E3822" s="32" t="s">
        <v>976</v>
      </c>
      <c r="F3822" s="11" t="s">
        <v>710</v>
      </c>
      <c r="G3822" s="35">
        <v>5275270</v>
      </c>
      <c r="H3822" s="4" t="s">
        <v>1978</v>
      </c>
      <c r="I3822" s="4"/>
      <c r="J3822" s="4"/>
      <c r="K3822" s="4"/>
      <c r="L3822" s="4"/>
      <c r="M3822" s="33"/>
      <c r="N3822" s="38"/>
      <c r="O3822" s="33"/>
      <c r="P3822" s="244">
        <f t="shared" si="296"/>
        <v>721.48900000000003</v>
      </c>
      <c r="Q3822" s="25"/>
      <c r="R3822" s="25"/>
      <c r="S3822" s="25"/>
      <c r="T3822" s="109"/>
      <c r="U3822" s="25"/>
      <c r="V3822" s="25"/>
      <c r="W3822" s="25"/>
      <c r="X3822" s="25">
        <v>483.02499999999998</v>
      </c>
      <c r="Y3822" s="25">
        <v>0</v>
      </c>
      <c r="Z3822" s="25">
        <v>0</v>
      </c>
      <c r="AA3822" s="109"/>
      <c r="AB3822" s="25">
        <v>0</v>
      </c>
      <c r="AC3822" s="25">
        <v>0</v>
      </c>
      <c r="AD3822" s="25">
        <v>0</v>
      </c>
      <c r="AE3822" s="25">
        <v>238.464</v>
      </c>
      <c r="AF3822" s="25">
        <v>0</v>
      </c>
      <c r="AG3822" s="25">
        <v>0</v>
      </c>
      <c r="AH3822" s="109"/>
      <c r="AI3822" s="25">
        <v>0</v>
      </c>
      <c r="AJ3822" s="25">
        <v>0</v>
      </c>
      <c r="AK3822" s="123">
        <v>0</v>
      </c>
      <c r="AL3822" s="25">
        <v>0</v>
      </c>
      <c r="AM3822" s="25">
        <v>0</v>
      </c>
      <c r="AN3822" s="25">
        <v>0</v>
      </c>
      <c r="AO3822" s="109"/>
      <c r="AP3822" s="25">
        <v>0</v>
      </c>
      <c r="AQ3822" s="25">
        <v>0</v>
      </c>
      <c r="AR3822" s="25">
        <v>0</v>
      </c>
      <c r="AS3822" s="25">
        <v>0</v>
      </c>
      <c r="AT3822" s="25">
        <v>0</v>
      </c>
      <c r="AU3822" s="25">
        <v>0</v>
      </c>
      <c r="AW3822" t="str">
        <f t="shared" si="297"/>
        <v>Lê Thu Huyền</v>
      </c>
      <c r="AX3822" s="27" t="str">
        <f t="shared" si="298"/>
        <v xml:space="preserve">Lê Yến Phụng </v>
      </c>
      <c r="AY3822" s="4" t="str">
        <f t="shared" si="299"/>
        <v>VIN+</v>
      </c>
    </row>
    <row r="3823" spans="1:51" outlineLevel="1" x14ac:dyDescent="0.25">
      <c r="A3823" s="4" t="s">
        <v>1104</v>
      </c>
      <c r="B3823" s="4" t="s">
        <v>797</v>
      </c>
      <c r="C3823" s="4" t="s">
        <v>5054</v>
      </c>
      <c r="D3823" s="11" t="s">
        <v>768</v>
      </c>
      <c r="E3823" s="32" t="s">
        <v>976</v>
      </c>
      <c r="F3823" s="11" t="s">
        <v>710</v>
      </c>
      <c r="G3823" s="35">
        <v>5275045</v>
      </c>
      <c r="H3823" s="4" t="s">
        <v>1979</v>
      </c>
      <c r="I3823" s="4"/>
      <c r="J3823" s="4"/>
      <c r="K3823" s="4"/>
      <c r="L3823" s="4"/>
      <c r="M3823" s="33"/>
      <c r="N3823" s="38"/>
      <c r="O3823" s="33"/>
      <c r="P3823" s="244">
        <f t="shared" si="296"/>
        <v>179.52799999999999</v>
      </c>
      <c r="Q3823" s="25"/>
      <c r="R3823" s="25"/>
      <c r="S3823" s="25"/>
      <c r="T3823" s="109"/>
      <c r="U3823" s="25"/>
      <c r="V3823" s="25"/>
      <c r="W3823" s="25"/>
      <c r="X3823" s="25">
        <v>179.52799999999999</v>
      </c>
      <c r="Y3823" s="25">
        <v>0</v>
      </c>
      <c r="Z3823" s="25">
        <v>0</v>
      </c>
      <c r="AA3823" s="109"/>
      <c r="AB3823" s="25">
        <v>0</v>
      </c>
      <c r="AC3823" s="25">
        <v>0</v>
      </c>
      <c r="AD3823" s="25">
        <v>0</v>
      </c>
      <c r="AE3823" s="25">
        <v>0</v>
      </c>
      <c r="AF3823" s="25">
        <v>0</v>
      </c>
      <c r="AG3823" s="25">
        <v>0</v>
      </c>
      <c r="AH3823" s="109"/>
      <c r="AI3823" s="25">
        <v>0</v>
      </c>
      <c r="AJ3823" s="25">
        <v>0</v>
      </c>
      <c r="AK3823" s="123">
        <v>0</v>
      </c>
      <c r="AL3823" s="25">
        <v>0</v>
      </c>
      <c r="AM3823" s="25">
        <v>0</v>
      </c>
      <c r="AN3823" s="25">
        <v>0</v>
      </c>
      <c r="AO3823" s="109"/>
      <c r="AP3823" s="25">
        <v>0</v>
      </c>
      <c r="AQ3823" s="25">
        <v>0</v>
      </c>
      <c r="AR3823" s="25">
        <v>0</v>
      </c>
      <c r="AS3823" s="25">
        <v>0</v>
      </c>
      <c r="AT3823" s="25">
        <v>0</v>
      </c>
      <c r="AU3823" s="25">
        <v>0</v>
      </c>
      <c r="AW3823" t="str">
        <f t="shared" si="297"/>
        <v>Lê Thu Huyền</v>
      </c>
      <c r="AX3823" s="27" t="str">
        <f t="shared" si="298"/>
        <v xml:space="preserve">Lê Yến Phụng </v>
      </c>
      <c r="AY3823" s="4" t="str">
        <f t="shared" si="299"/>
        <v>VIN+</v>
      </c>
    </row>
    <row r="3824" spans="1:51" outlineLevel="1" x14ac:dyDescent="0.25">
      <c r="A3824" s="4" t="s">
        <v>1104</v>
      </c>
      <c r="B3824" s="4" t="s">
        <v>797</v>
      </c>
      <c r="C3824" s="4" t="s">
        <v>5054</v>
      </c>
      <c r="D3824" s="11" t="s">
        <v>768</v>
      </c>
      <c r="E3824" s="32" t="s">
        <v>976</v>
      </c>
      <c r="F3824" s="11" t="s">
        <v>710</v>
      </c>
      <c r="G3824" s="35">
        <v>5279065</v>
      </c>
      <c r="H3824" s="4" t="s">
        <v>1980</v>
      </c>
      <c r="I3824" s="4"/>
      <c r="J3824" s="4"/>
      <c r="K3824" s="4"/>
      <c r="L3824" s="4"/>
      <c r="M3824" s="33"/>
      <c r="N3824" s="38"/>
      <c r="O3824" s="33"/>
      <c r="P3824" s="244">
        <f t="shared" si="296"/>
        <v>835.98400000000004</v>
      </c>
      <c r="Q3824" s="25"/>
      <c r="R3824" s="25"/>
      <c r="S3824" s="25"/>
      <c r="T3824" s="109"/>
      <c r="U3824" s="25"/>
      <c r="V3824" s="25"/>
      <c r="W3824" s="25"/>
      <c r="X3824" s="25">
        <v>238.464</v>
      </c>
      <c r="Y3824" s="25">
        <v>0</v>
      </c>
      <c r="Z3824" s="25">
        <v>0</v>
      </c>
      <c r="AA3824" s="109"/>
      <c r="AB3824" s="25">
        <v>0</v>
      </c>
      <c r="AC3824" s="25">
        <v>0</v>
      </c>
      <c r="AD3824" s="25">
        <v>0</v>
      </c>
      <c r="AE3824" s="25">
        <v>0</v>
      </c>
      <c r="AF3824" s="25">
        <v>0</v>
      </c>
      <c r="AG3824" s="25">
        <v>0</v>
      </c>
      <c r="AH3824" s="109"/>
      <c r="AI3824" s="25">
        <v>0</v>
      </c>
      <c r="AJ3824" s="25">
        <v>0</v>
      </c>
      <c r="AK3824" s="123">
        <v>0</v>
      </c>
      <c r="AL3824" s="25">
        <v>0</v>
      </c>
      <c r="AM3824" s="25">
        <v>0</v>
      </c>
      <c r="AN3824" s="25">
        <v>0</v>
      </c>
      <c r="AO3824" s="109"/>
      <c r="AP3824" s="25">
        <v>0</v>
      </c>
      <c r="AQ3824" s="25">
        <v>0</v>
      </c>
      <c r="AR3824" s="25">
        <v>417.99200000000002</v>
      </c>
      <c r="AS3824" s="25">
        <v>179.52799999999999</v>
      </c>
      <c r="AT3824" s="25">
        <v>0</v>
      </c>
      <c r="AU3824" s="25">
        <v>0</v>
      </c>
      <c r="AW3824" t="str">
        <f t="shared" si="297"/>
        <v>Lê Thu Huyền</v>
      </c>
      <c r="AX3824" s="27" t="str">
        <f t="shared" si="298"/>
        <v xml:space="preserve">Lê Yến Phụng </v>
      </c>
      <c r="AY3824" s="4" t="str">
        <f t="shared" si="299"/>
        <v>VIN+</v>
      </c>
    </row>
    <row r="3825" spans="1:51" outlineLevel="1" x14ac:dyDescent="0.25">
      <c r="A3825" s="4" t="s">
        <v>1104</v>
      </c>
      <c r="B3825" s="4" t="s">
        <v>797</v>
      </c>
      <c r="C3825" s="4" t="s">
        <v>5054</v>
      </c>
      <c r="D3825" s="11" t="s">
        <v>768</v>
      </c>
      <c r="E3825" s="32" t="s">
        <v>976</v>
      </c>
      <c r="F3825" s="11" t="s">
        <v>710</v>
      </c>
      <c r="G3825" s="35">
        <v>5132304</v>
      </c>
      <c r="H3825" s="4" t="s">
        <v>1981</v>
      </c>
      <c r="I3825" s="4"/>
      <c r="J3825" s="4"/>
      <c r="K3825" s="4"/>
      <c r="L3825" s="4"/>
      <c r="M3825" s="33"/>
      <c r="N3825" s="38"/>
      <c r="O3825" s="33"/>
      <c r="P3825" s="244">
        <f t="shared" si="296"/>
        <v>2280.933</v>
      </c>
      <c r="Q3825" s="25"/>
      <c r="R3825" s="25"/>
      <c r="S3825" s="25"/>
      <c r="T3825" s="109"/>
      <c r="U3825" s="25"/>
      <c r="V3825" s="25"/>
      <c r="W3825" s="25"/>
      <c r="X3825" s="25">
        <v>722.55899999999997</v>
      </c>
      <c r="Y3825" s="25">
        <v>0</v>
      </c>
      <c r="Z3825" s="25">
        <v>0</v>
      </c>
      <c r="AA3825" s="109"/>
      <c r="AB3825" s="25">
        <v>0</v>
      </c>
      <c r="AC3825" s="25">
        <v>0</v>
      </c>
      <c r="AD3825" s="25">
        <v>0</v>
      </c>
      <c r="AE3825" s="25">
        <v>540.72299999999996</v>
      </c>
      <c r="AF3825" s="25">
        <v>0</v>
      </c>
      <c r="AG3825" s="25">
        <v>0</v>
      </c>
      <c r="AH3825" s="109"/>
      <c r="AI3825" s="25">
        <v>0</v>
      </c>
      <c r="AJ3825" s="25">
        <v>0</v>
      </c>
      <c r="AK3825" s="123">
        <v>0</v>
      </c>
      <c r="AL3825" s="25">
        <v>779.18700000000001</v>
      </c>
      <c r="AM3825" s="25">
        <v>0</v>
      </c>
      <c r="AN3825" s="25">
        <v>0</v>
      </c>
      <c r="AO3825" s="109"/>
      <c r="AP3825" s="25">
        <v>0</v>
      </c>
      <c r="AQ3825" s="25">
        <v>0</v>
      </c>
      <c r="AR3825" s="25">
        <v>0</v>
      </c>
      <c r="AS3825" s="25">
        <v>0</v>
      </c>
      <c r="AT3825" s="25">
        <v>0</v>
      </c>
      <c r="AU3825" s="25">
        <v>238.464</v>
      </c>
      <c r="AW3825" t="str">
        <f t="shared" si="297"/>
        <v>Lê Thu Huyền</v>
      </c>
      <c r="AX3825" s="27" t="str">
        <f t="shared" si="298"/>
        <v xml:space="preserve">Lê Yến Phụng </v>
      </c>
      <c r="AY3825" s="4" t="str">
        <f t="shared" si="299"/>
        <v>VIN+</v>
      </c>
    </row>
    <row r="3826" spans="1:51" outlineLevel="1" x14ac:dyDescent="0.25">
      <c r="A3826" s="4" t="s">
        <v>1104</v>
      </c>
      <c r="B3826" s="4" t="s">
        <v>797</v>
      </c>
      <c r="C3826" s="4" t="s">
        <v>5054</v>
      </c>
      <c r="D3826" s="11" t="s">
        <v>768</v>
      </c>
      <c r="E3826" s="32" t="s">
        <v>976</v>
      </c>
      <c r="F3826" s="11" t="s">
        <v>710</v>
      </c>
      <c r="G3826" s="35">
        <v>5275647</v>
      </c>
      <c r="H3826" s="4" t="s">
        <v>1982</v>
      </c>
      <c r="I3826" s="4"/>
      <c r="J3826" s="4"/>
      <c r="K3826" s="4"/>
      <c r="L3826" s="4"/>
      <c r="M3826" s="33"/>
      <c r="N3826" s="38"/>
      <c r="O3826" s="33"/>
      <c r="P3826" s="244">
        <f t="shared" si="296"/>
        <v>902.08699999999999</v>
      </c>
      <c r="Q3826" s="25"/>
      <c r="R3826" s="25"/>
      <c r="S3826" s="25"/>
      <c r="T3826" s="109"/>
      <c r="U3826" s="25"/>
      <c r="V3826" s="25"/>
      <c r="W3826" s="25"/>
      <c r="X3826" s="25">
        <v>419.06200000000001</v>
      </c>
      <c r="Y3826" s="25">
        <v>0</v>
      </c>
      <c r="Z3826" s="25">
        <v>0</v>
      </c>
      <c r="AA3826" s="109"/>
      <c r="AB3826" s="25">
        <v>0</v>
      </c>
      <c r="AC3826" s="25">
        <v>0</v>
      </c>
      <c r="AD3826" s="25">
        <v>0</v>
      </c>
      <c r="AE3826" s="25">
        <v>179.52799999999999</v>
      </c>
      <c r="AF3826" s="25">
        <v>0</v>
      </c>
      <c r="AG3826" s="25">
        <v>0</v>
      </c>
      <c r="AH3826" s="109"/>
      <c r="AI3826" s="25">
        <v>0</v>
      </c>
      <c r="AJ3826" s="25">
        <v>0</v>
      </c>
      <c r="AK3826" s="123">
        <v>0</v>
      </c>
      <c r="AL3826" s="25">
        <v>303.49700000000001</v>
      </c>
      <c r="AM3826" s="25">
        <v>0</v>
      </c>
      <c r="AN3826" s="25">
        <v>0</v>
      </c>
      <c r="AO3826" s="109"/>
      <c r="AP3826" s="25">
        <v>0</v>
      </c>
      <c r="AQ3826" s="25">
        <v>0</v>
      </c>
      <c r="AR3826" s="25">
        <v>0</v>
      </c>
      <c r="AS3826" s="25">
        <v>0</v>
      </c>
      <c r="AT3826" s="25">
        <v>0</v>
      </c>
      <c r="AU3826" s="25">
        <v>0</v>
      </c>
      <c r="AW3826" t="str">
        <f t="shared" si="297"/>
        <v>Lê Thu Huyền</v>
      </c>
      <c r="AX3826" s="27" t="str">
        <f t="shared" si="298"/>
        <v xml:space="preserve">Lê Yến Phụng </v>
      </c>
      <c r="AY3826" s="4" t="str">
        <f t="shared" si="299"/>
        <v>VIN+</v>
      </c>
    </row>
    <row r="3827" spans="1:51" outlineLevel="1" x14ac:dyDescent="0.25">
      <c r="A3827" s="4" t="s">
        <v>1104</v>
      </c>
      <c r="B3827" s="4" t="s">
        <v>797</v>
      </c>
      <c r="C3827" s="4" t="s">
        <v>5054</v>
      </c>
      <c r="D3827" s="11" t="s">
        <v>768</v>
      </c>
      <c r="E3827" s="32" t="s">
        <v>976</v>
      </c>
      <c r="F3827" s="11" t="s">
        <v>710</v>
      </c>
      <c r="G3827" s="35">
        <v>5278156</v>
      </c>
      <c r="H3827" s="4" t="s">
        <v>1983</v>
      </c>
      <c r="I3827" s="4"/>
      <c r="J3827" s="4"/>
      <c r="K3827" s="4"/>
      <c r="L3827" s="4"/>
      <c r="M3827" s="33"/>
      <c r="N3827" s="38"/>
      <c r="O3827" s="33"/>
      <c r="P3827" s="244">
        <f t="shared" si="296"/>
        <v>1494.579</v>
      </c>
      <c r="Q3827" s="25"/>
      <c r="R3827" s="25"/>
      <c r="S3827" s="25"/>
      <c r="T3827" s="109"/>
      <c r="U3827" s="25"/>
      <c r="V3827" s="25"/>
      <c r="W3827" s="25"/>
      <c r="X3827" s="25">
        <v>476.928</v>
      </c>
      <c r="Y3827" s="25">
        <v>0</v>
      </c>
      <c r="Z3827" s="25">
        <v>0</v>
      </c>
      <c r="AA3827" s="109"/>
      <c r="AB3827" s="25">
        <v>0</v>
      </c>
      <c r="AC3827" s="25">
        <v>0</v>
      </c>
      <c r="AD3827" s="25">
        <v>0</v>
      </c>
      <c r="AE3827" s="25">
        <v>361.19499999999999</v>
      </c>
      <c r="AF3827" s="25">
        <v>0</v>
      </c>
      <c r="AG3827" s="25">
        <v>0</v>
      </c>
      <c r="AH3827" s="109"/>
      <c r="AI3827" s="25">
        <v>0</v>
      </c>
      <c r="AJ3827" s="25">
        <v>0</v>
      </c>
      <c r="AK3827" s="123">
        <v>0</v>
      </c>
      <c r="AL3827" s="25">
        <v>238.464</v>
      </c>
      <c r="AM3827" s="25">
        <v>0</v>
      </c>
      <c r="AN3827" s="25">
        <v>0</v>
      </c>
      <c r="AO3827" s="109"/>
      <c r="AP3827" s="25">
        <v>0</v>
      </c>
      <c r="AQ3827" s="25">
        <v>0</v>
      </c>
      <c r="AR3827" s="25">
        <v>0</v>
      </c>
      <c r="AS3827" s="25">
        <v>417.99200000000002</v>
      </c>
      <c r="AT3827" s="25">
        <v>0</v>
      </c>
      <c r="AU3827" s="25">
        <v>0</v>
      </c>
      <c r="AW3827" t="str">
        <f t="shared" si="297"/>
        <v>Lê Thu Huyền</v>
      </c>
      <c r="AX3827" s="27" t="str">
        <f t="shared" si="298"/>
        <v xml:space="preserve">Lê Yến Phụng </v>
      </c>
      <c r="AY3827" s="4" t="str">
        <f t="shared" si="299"/>
        <v>VIN+</v>
      </c>
    </row>
    <row r="3828" spans="1:51" outlineLevel="1" x14ac:dyDescent="0.25">
      <c r="A3828" s="4" t="s">
        <v>1104</v>
      </c>
      <c r="B3828" s="4" t="s">
        <v>797</v>
      </c>
      <c r="C3828" s="4" t="s">
        <v>5054</v>
      </c>
      <c r="D3828" s="11" t="s">
        <v>768</v>
      </c>
      <c r="E3828" s="32" t="s">
        <v>976</v>
      </c>
      <c r="F3828" s="11" t="s">
        <v>710</v>
      </c>
      <c r="G3828" s="35">
        <v>5292284</v>
      </c>
      <c r="H3828" s="4" t="s">
        <v>1984</v>
      </c>
      <c r="I3828" s="4"/>
      <c r="J3828" s="4"/>
      <c r="K3828" s="4"/>
      <c r="L3828" s="4"/>
      <c r="M3828" s="33"/>
      <c r="N3828" s="38"/>
      <c r="O3828" s="33"/>
      <c r="P3828" s="244">
        <f t="shared" si="296"/>
        <v>1075.518</v>
      </c>
      <c r="Q3828" s="25"/>
      <c r="R3828" s="25"/>
      <c r="S3828" s="25"/>
      <c r="T3828" s="109"/>
      <c r="U3828" s="25"/>
      <c r="V3828" s="25"/>
      <c r="W3828" s="25"/>
      <c r="X3828" s="25">
        <v>419.06200000000001</v>
      </c>
      <c r="Y3828" s="25">
        <v>0</v>
      </c>
      <c r="Z3828" s="25">
        <v>0</v>
      </c>
      <c r="AA3828" s="109"/>
      <c r="AB3828" s="25">
        <v>0</v>
      </c>
      <c r="AC3828" s="25">
        <v>0</v>
      </c>
      <c r="AD3828" s="25">
        <v>0</v>
      </c>
      <c r="AE3828" s="25">
        <v>0</v>
      </c>
      <c r="AF3828" s="25">
        <v>0</v>
      </c>
      <c r="AG3828" s="25">
        <v>0</v>
      </c>
      <c r="AH3828" s="109"/>
      <c r="AI3828" s="25">
        <v>0</v>
      </c>
      <c r="AJ3828" s="25">
        <v>0</v>
      </c>
      <c r="AK3828" s="123">
        <v>0</v>
      </c>
      <c r="AL3828" s="25">
        <v>0</v>
      </c>
      <c r="AM3828" s="25">
        <v>0</v>
      </c>
      <c r="AN3828" s="25">
        <v>0</v>
      </c>
      <c r="AO3828" s="109"/>
      <c r="AP3828" s="25">
        <v>0</v>
      </c>
      <c r="AQ3828" s="25">
        <v>0</v>
      </c>
      <c r="AR3828" s="25">
        <v>238.464</v>
      </c>
      <c r="AS3828" s="25">
        <v>417.99200000000002</v>
      </c>
      <c r="AT3828" s="25">
        <v>0</v>
      </c>
      <c r="AU3828" s="25">
        <v>0</v>
      </c>
      <c r="AW3828" t="str">
        <f t="shared" si="297"/>
        <v>Lê Thu Huyền</v>
      </c>
      <c r="AX3828" s="27" t="str">
        <f t="shared" si="298"/>
        <v xml:space="preserve">Lê Yến Phụng </v>
      </c>
      <c r="AY3828" s="4" t="str">
        <f t="shared" si="299"/>
        <v>VIN+</v>
      </c>
    </row>
    <row r="3829" spans="1:51" outlineLevel="1" x14ac:dyDescent="0.25">
      <c r="A3829" s="4" t="s">
        <v>1104</v>
      </c>
      <c r="B3829" s="4" t="s">
        <v>797</v>
      </c>
      <c r="C3829" s="4" t="s">
        <v>5054</v>
      </c>
      <c r="D3829" s="11" t="s">
        <v>768</v>
      </c>
      <c r="E3829" s="32" t="s">
        <v>976</v>
      </c>
      <c r="F3829" s="11" t="s">
        <v>710</v>
      </c>
      <c r="G3829" s="35">
        <v>5275616</v>
      </c>
      <c r="H3829" s="4" t="s">
        <v>1985</v>
      </c>
      <c r="I3829" s="4"/>
      <c r="J3829" s="4"/>
      <c r="K3829" s="4"/>
      <c r="L3829" s="4"/>
      <c r="M3829" s="33"/>
      <c r="N3829" s="38"/>
      <c r="O3829" s="33"/>
      <c r="P3829" s="244">
        <f t="shared" si="296"/>
        <v>598.58999999999992</v>
      </c>
      <c r="Q3829" s="25"/>
      <c r="R3829" s="25"/>
      <c r="S3829" s="25"/>
      <c r="T3829" s="109"/>
      <c r="U3829" s="25"/>
      <c r="V3829" s="25"/>
      <c r="W3829" s="25"/>
      <c r="X3829" s="25">
        <v>238.464</v>
      </c>
      <c r="Y3829" s="25">
        <v>0</v>
      </c>
      <c r="Z3829" s="25">
        <v>0</v>
      </c>
      <c r="AA3829" s="109"/>
      <c r="AB3829" s="25">
        <v>0</v>
      </c>
      <c r="AC3829" s="25">
        <v>0</v>
      </c>
      <c r="AD3829" s="25">
        <v>0</v>
      </c>
      <c r="AE3829" s="25">
        <v>179.52799999999999</v>
      </c>
      <c r="AF3829" s="25">
        <v>0</v>
      </c>
      <c r="AG3829" s="25">
        <v>0</v>
      </c>
      <c r="AH3829" s="109"/>
      <c r="AI3829" s="25">
        <v>0</v>
      </c>
      <c r="AJ3829" s="25">
        <v>0</v>
      </c>
      <c r="AK3829" s="123">
        <v>0</v>
      </c>
      <c r="AL3829" s="25">
        <v>180.59800000000001</v>
      </c>
      <c r="AM3829" s="25">
        <v>0</v>
      </c>
      <c r="AN3829" s="25">
        <v>0</v>
      </c>
      <c r="AO3829" s="109"/>
      <c r="AP3829" s="25">
        <v>0</v>
      </c>
      <c r="AQ3829" s="25">
        <v>0</v>
      </c>
      <c r="AR3829" s="25">
        <v>0</v>
      </c>
      <c r="AS3829" s="25">
        <v>0</v>
      </c>
      <c r="AT3829" s="25">
        <v>0</v>
      </c>
      <c r="AU3829" s="25">
        <v>0</v>
      </c>
      <c r="AW3829" t="str">
        <f t="shared" si="297"/>
        <v>Lê Thu Huyền</v>
      </c>
      <c r="AX3829" s="27" t="str">
        <f t="shared" si="298"/>
        <v xml:space="preserve">Lê Yến Phụng </v>
      </c>
      <c r="AY3829" s="4" t="str">
        <f t="shared" si="299"/>
        <v>VIN+</v>
      </c>
    </row>
    <row r="3830" spans="1:51" outlineLevel="1" x14ac:dyDescent="0.25">
      <c r="A3830" s="4" t="s">
        <v>1104</v>
      </c>
      <c r="B3830" s="4" t="s">
        <v>797</v>
      </c>
      <c r="C3830" s="4" t="s">
        <v>5054</v>
      </c>
      <c r="D3830" s="11" t="s">
        <v>768</v>
      </c>
      <c r="E3830" s="32" t="s">
        <v>976</v>
      </c>
      <c r="F3830" s="11" t="s">
        <v>710</v>
      </c>
      <c r="G3830" s="35">
        <v>5295807</v>
      </c>
      <c r="H3830" s="4" t="s">
        <v>1986</v>
      </c>
      <c r="I3830" s="4"/>
      <c r="J3830" s="4"/>
      <c r="K3830" s="4"/>
      <c r="L3830" s="4"/>
      <c r="M3830" s="33"/>
      <c r="N3830" s="38"/>
      <c r="O3830" s="33"/>
      <c r="P3830" s="244">
        <f t="shared" si="296"/>
        <v>838.12400000000002</v>
      </c>
      <c r="Q3830" s="25"/>
      <c r="R3830" s="25"/>
      <c r="S3830" s="25"/>
      <c r="T3830" s="109"/>
      <c r="U3830" s="25"/>
      <c r="V3830" s="25"/>
      <c r="W3830" s="25"/>
      <c r="X3830" s="25">
        <v>238.464</v>
      </c>
      <c r="Y3830" s="25">
        <v>0</v>
      </c>
      <c r="Z3830" s="25">
        <v>0</v>
      </c>
      <c r="AA3830" s="109"/>
      <c r="AB3830" s="25">
        <v>0</v>
      </c>
      <c r="AC3830" s="25">
        <v>0</v>
      </c>
      <c r="AD3830" s="25">
        <v>0</v>
      </c>
      <c r="AE3830" s="25">
        <v>180.59800000000001</v>
      </c>
      <c r="AF3830" s="25">
        <v>0</v>
      </c>
      <c r="AG3830" s="25">
        <v>0</v>
      </c>
      <c r="AH3830" s="109"/>
      <c r="AI3830" s="25">
        <v>0</v>
      </c>
      <c r="AJ3830" s="25">
        <v>0</v>
      </c>
      <c r="AK3830" s="123">
        <v>0</v>
      </c>
      <c r="AL3830" s="25">
        <v>180.59800000000001</v>
      </c>
      <c r="AM3830" s="25">
        <v>0</v>
      </c>
      <c r="AN3830" s="25">
        <v>0</v>
      </c>
      <c r="AO3830" s="109"/>
      <c r="AP3830" s="25">
        <v>0</v>
      </c>
      <c r="AQ3830" s="25">
        <v>0</v>
      </c>
      <c r="AR3830" s="25">
        <v>0</v>
      </c>
      <c r="AS3830" s="25">
        <v>238.464</v>
      </c>
      <c r="AT3830" s="25">
        <v>0</v>
      </c>
      <c r="AU3830" s="25">
        <v>0</v>
      </c>
      <c r="AW3830" t="str">
        <f t="shared" si="297"/>
        <v>Lê Thu Huyền</v>
      </c>
      <c r="AX3830" s="27" t="str">
        <f t="shared" si="298"/>
        <v xml:space="preserve">Lê Yến Phụng </v>
      </c>
      <c r="AY3830" s="4" t="str">
        <f t="shared" si="299"/>
        <v>VIN+</v>
      </c>
    </row>
    <row r="3831" spans="1:51" outlineLevel="1" x14ac:dyDescent="0.25">
      <c r="A3831" s="4" t="s">
        <v>1104</v>
      </c>
      <c r="B3831" s="4" t="s">
        <v>797</v>
      </c>
      <c r="C3831" s="4" t="s">
        <v>5054</v>
      </c>
      <c r="D3831" s="11" t="s">
        <v>768</v>
      </c>
      <c r="E3831" s="32" t="s">
        <v>976</v>
      </c>
      <c r="F3831" s="11" t="s">
        <v>710</v>
      </c>
      <c r="G3831" s="35">
        <v>5290563</v>
      </c>
      <c r="H3831" s="4" t="s">
        <v>1987</v>
      </c>
      <c r="I3831" s="4"/>
      <c r="J3831" s="4"/>
      <c r="K3831" s="4"/>
      <c r="L3831" s="4"/>
      <c r="M3831" s="33"/>
      <c r="N3831" s="38"/>
      <c r="O3831" s="33"/>
      <c r="P3831" s="244">
        <f t="shared" si="296"/>
        <v>837.05399999999986</v>
      </c>
      <c r="Q3831" s="25"/>
      <c r="R3831" s="25"/>
      <c r="S3831" s="25"/>
      <c r="T3831" s="109"/>
      <c r="U3831" s="25"/>
      <c r="V3831" s="25"/>
      <c r="W3831" s="25"/>
      <c r="X3831" s="25">
        <v>238.464</v>
      </c>
      <c r="Y3831" s="25">
        <v>0</v>
      </c>
      <c r="Z3831" s="25">
        <v>0</v>
      </c>
      <c r="AA3831" s="109"/>
      <c r="AB3831" s="25">
        <v>0</v>
      </c>
      <c r="AC3831" s="25">
        <v>0</v>
      </c>
      <c r="AD3831" s="25">
        <v>0</v>
      </c>
      <c r="AE3831" s="25">
        <v>360.12599999999998</v>
      </c>
      <c r="AF3831" s="25">
        <v>0</v>
      </c>
      <c r="AG3831" s="25">
        <v>0</v>
      </c>
      <c r="AH3831" s="109"/>
      <c r="AI3831" s="25">
        <v>0</v>
      </c>
      <c r="AJ3831" s="25">
        <v>0</v>
      </c>
      <c r="AK3831" s="123">
        <v>0</v>
      </c>
      <c r="AL3831" s="25">
        <v>0</v>
      </c>
      <c r="AM3831" s="25">
        <v>0</v>
      </c>
      <c r="AN3831" s="25">
        <v>0</v>
      </c>
      <c r="AO3831" s="109"/>
      <c r="AP3831" s="25">
        <v>0</v>
      </c>
      <c r="AQ3831" s="25">
        <v>0</v>
      </c>
      <c r="AR3831" s="25">
        <v>0</v>
      </c>
      <c r="AS3831" s="25">
        <v>238.464</v>
      </c>
      <c r="AT3831" s="25">
        <v>0</v>
      </c>
      <c r="AU3831" s="25">
        <v>0</v>
      </c>
      <c r="AW3831" t="str">
        <f t="shared" si="297"/>
        <v>Lê Thu Huyền</v>
      </c>
      <c r="AX3831" s="27" t="str">
        <f t="shared" si="298"/>
        <v xml:space="preserve">Lê Yến Phụng </v>
      </c>
      <c r="AY3831" s="4" t="str">
        <f t="shared" si="299"/>
        <v>VIN+</v>
      </c>
    </row>
    <row r="3832" spans="1:51" outlineLevel="1" x14ac:dyDescent="0.25">
      <c r="A3832" s="4" t="s">
        <v>1104</v>
      </c>
      <c r="B3832" s="4" t="s">
        <v>797</v>
      </c>
      <c r="C3832" s="4" t="s">
        <v>5054</v>
      </c>
      <c r="D3832" s="11" t="s">
        <v>768</v>
      </c>
      <c r="E3832" s="32" t="s">
        <v>976</v>
      </c>
      <c r="F3832" s="11" t="s">
        <v>710</v>
      </c>
      <c r="G3832" s="35">
        <v>5274897</v>
      </c>
      <c r="H3832" s="4" t="s">
        <v>1988</v>
      </c>
      <c r="I3832" s="4"/>
      <c r="J3832" s="4"/>
      <c r="K3832" s="4"/>
      <c r="L3832" s="4"/>
      <c r="M3832" s="33"/>
      <c r="N3832" s="38"/>
      <c r="O3832" s="33"/>
      <c r="P3832" s="244">
        <f t="shared" si="296"/>
        <v>779.18799999999987</v>
      </c>
      <c r="Q3832" s="25"/>
      <c r="R3832" s="25"/>
      <c r="S3832" s="25"/>
      <c r="T3832" s="109"/>
      <c r="U3832" s="25"/>
      <c r="V3832" s="25"/>
      <c r="W3832" s="25"/>
      <c r="X3832" s="25">
        <v>238.464</v>
      </c>
      <c r="Y3832" s="25">
        <v>0</v>
      </c>
      <c r="Z3832" s="25">
        <v>0</v>
      </c>
      <c r="AA3832" s="109"/>
      <c r="AB3832" s="25">
        <v>0</v>
      </c>
      <c r="AC3832" s="25">
        <v>0</v>
      </c>
      <c r="AD3832" s="25">
        <v>0</v>
      </c>
      <c r="AE3832" s="25">
        <v>360.12599999999998</v>
      </c>
      <c r="AF3832" s="25">
        <v>0</v>
      </c>
      <c r="AG3832" s="25">
        <v>0</v>
      </c>
      <c r="AH3832" s="109"/>
      <c r="AI3832" s="25">
        <v>0</v>
      </c>
      <c r="AJ3832" s="25">
        <v>0</v>
      </c>
      <c r="AK3832" s="123">
        <v>0</v>
      </c>
      <c r="AL3832" s="25">
        <v>180.59800000000001</v>
      </c>
      <c r="AM3832" s="25">
        <v>0</v>
      </c>
      <c r="AN3832" s="25">
        <v>0</v>
      </c>
      <c r="AO3832" s="109"/>
      <c r="AP3832" s="25">
        <v>0</v>
      </c>
      <c r="AQ3832" s="25">
        <v>0</v>
      </c>
      <c r="AR3832" s="25">
        <v>0</v>
      </c>
      <c r="AS3832" s="25">
        <v>0</v>
      </c>
      <c r="AT3832" s="25">
        <v>0</v>
      </c>
      <c r="AU3832" s="25">
        <v>0</v>
      </c>
      <c r="AW3832" t="str">
        <f t="shared" si="297"/>
        <v>Lê Thu Huyền</v>
      </c>
      <c r="AX3832" s="27" t="str">
        <f t="shared" si="298"/>
        <v xml:space="preserve">Lê Yến Phụng </v>
      </c>
      <c r="AY3832" s="4" t="str">
        <f t="shared" si="299"/>
        <v>VIN+</v>
      </c>
    </row>
    <row r="3833" spans="1:51" outlineLevel="1" x14ac:dyDescent="0.25">
      <c r="A3833" s="4" t="s">
        <v>1104</v>
      </c>
      <c r="B3833" s="4" t="s">
        <v>797</v>
      </c>
      <c r="C3833" s="4" t="s">
        <v>5054</v>
      </c>
      <c r="D3833" s="11" t="s">
        <v>768</v>
      </c>
      <c r="E3833" s="32" t="s">
        <v>976</v>
      </c>
      <c r="F3833" s="11" t="s">
        <v>710</v>
      </c>
      <c r="G3833" s="35">
        <v>5275263</v>
      </c>
      <c r="H3833" s="4" t="s">
        <v>1989</v>
      </c>
      <c r="I3833" s="4"/>
      <c r="J3833" s="4"/>
      <c r="K3833" s="4"/>
      <c r="L3833" s="4"/>
      <c r="M3833" s="33"/>
      <c r="N3833" s="38"/>
      <c r="O3833" s="33"/>
      <c r="P3833" s="244">
        <f t="shared" si="296"/>
        <v>837.05400000000009</v>
      </c>
      <c r="Q3833" s="25"/>
      <c r="R3833" s="25"/>
      <c r="S3833" s="25"/>
      <c r="T3833" s="109"/>
      <c r="U3833" s="25"/>
      <c r="V3833" s="25"/>
      <c r="W3833" s="25"/>
      <c r="X3833" s="25">
        <v>238.464</v>
      </c>
      <c r="Y3833" s="25">
        <v>0</v>
      </c>
      <c r="Z3833" s="25">
        <v>0</v>
      </c>
      <c r="AA3833" s="109"/>
      <c r="AB3833" s="25">
        <v>0</v>
      </c>
      <c r="AC3833" s="25">
        <v>0</v>
      </c>
      <c r="AD3833" s="25">
        <v>0</v>
      </c>
      <c r="AE3833" s="25">
        <v>180.59800000000001</v>
      </c>
      <c r="AF3833" s="25">
        <v>0</v>
      </c>
      <c r="AG3833" s="25">
        <v>0</v>
      </c>
      <c r="AH3833" s="109"/>
      <c r="AI3833" s="25">
        <v>0</v>
      </c>
      <c r="AJ3833" s="25">
        <v>0</v>
      </c>
      <c r="AK3833" s="123">
        <v>0</v>
      </c>
      <c r="AL3833" s="25">
        <v>0</v>
      </c>
      <c r="AM3833" s="25">
        <v>0</v>
      </c>
      <c r="AN3833" s="25">
        <v>0</v>
      </c>
      <c r="AO3833" s="109"/>
      <c r="AP3833" s="25">
        <v>0</v>
      </c>
      <c r="AQ3833" s="25">
        <v>0</v>
      </c>
      <c r="AR3833" s="25">
        <v>0</v>
      </c>
      <c r="AS3833" s="25">
        <v>417.99200000000002</v>
      </c>
      <c r="AT3833" s="25">
        <v>0</v>
      </c>
      <c r="AU3833" s="25">
        <v>0</v>
      </c>
      <c r="AW3833" t="str">
        <f t="shared" si="297"/>
        <v>Lê Thu Huyền</v>
      </c>
      <c r="AX3833" s="27" t="str">
        <f t="shared" si="298"/>
        <v xml:space="preserve">Lê Yến Phụng </v>
      </c>
      <c r="AY3833" s="4" t="str">
        <f t="shared" si="299"/>
        <v>VIN+</v>
      </c>
    </row>
    <row r="3834" spans="1:51" outlineLevel="1" x14ac:dyDescent="0.25">
      <c r="A3834" s="4" t="s">
        <v>1104</v>
      </c>
      <c r="B3834" s="4" t="s">
        <v>797</v>
      </c>
      <c r="C3834" s="4" t="s">
        <v>5054</v>
      </c>
      <c r="D3834" s="11" t="s">
        <v>768</v>
      </c>
      <c r="E3834" s="32" t="s">
        <v>976</v>
      </c>
      <c r="F3834" s="11" t="s">
        <v>710</v>
      </c>
      <c r="G3834" s="35">
        <v>5132951</v>
      </c>
      <c r="H3834" s="4" t="s">
        <v>1990</v>
      </c>
      <c r="I3834" s="4"/>
      <c r="J3834" s="4"/>
      <c r="K3834" s="4"/>
      <c r="L3834" s="4"/>
      <c r="M3834" s="33"/>
      <c r="N3834" s="38"/>
      <c r="O3834" s="33"/>
      <c r="P3834" s="244">
        <f t="shared" si="296"/>
        <v>837.05399999999986</v>
      </c>
      <c r="Q3834" s="25"/>
      <c r="R3834" s="25"/>
      <c r="S3834" s="25"/>
      <c r="T3834" s="109"/>
      <c r="U3834" s="25"/>
      <c r="V3834" s="25"/>
      <c r="W3834" s="25"/>
      <c r="X3834" s="25">
        <v>238.464</v>
      </c>
      <c r="Y3834" s="25">
        <v>0</v>
      </c>
      <c r="Z3834" s="25">
        <v>0</v>
      </c>
      <c r="AA3834" s="109"/>
      <c r="AB3834" s="25">
        <v>0</v>
      </c>
      <c r="AC3834" s="25">
        <v>0</v>
      </c>
      <c r="AD3834" s="25">
        <v>0</v>
      </c>
      <c r="AE3834" s="25">
        <v>360.12599999999998</v>
      </c>
      <c r="AF3834" s="25">
        <v>0</v>
      </c>
      <c r="AG3834" s="25">
        <v>0</v>
      </c>
      <c r="AH3834" s="109"/>
      <c r="AI3834" s="25">
        <v>0</v>
      </c>
      <c r="AJ3834" s="25">
        <v>0</v>
      </c>
      <c r="AK3834" s="123">
        <v>0</v>
      </c>
      <c r="AL3834" s="25">
        <v>238.464</v>
      </c>
      <c r="AM3834" s="25">
        <v>0</v>
      </c>
      <c r="AN3834" s="25">
        <v>0</v>
      </c>
      <c r="AO3834" s="109"/>
      <c r="AP3834" s="25">
        <v>0</v>
      </c>
      <c r="AQ3834" s="25">
        <v>0</v>
      </c>
      <c r="AR3834" s="25">
        <v>0</v>
      </c>
      <c r="AS3834" s="25">
        <v>0</v>
      </c>
      <c r="AT3834" s="25">
        <v>0</v>
      </c>
      <c r="AU3834" s="25">
        <v>0</v>
      </c>
      <c r="AW3834" t="str">
        <f t="shared" si="297"/>
        <v>Lê Thu Huyền</v>
      </c>
      <c r="AX3834" s="27" t="str">
        <f t="shared" si="298"/>
        <v xml:space="preserve">Lê Yến Phụng </v>
      </c>
      <c r="AY3834" s="4" t="str">
        <f t="shared" si="299"/>
        <v>VIN+</v>
      </c>
    </row>
    <row r="3835" spans="1:51" outlineLevel="1" x14ac:dyDescent="0.25">
      <c r="A3835" s="4" t="s">
        <v>1104</v>
      </c>
      <c r="B3835" s="4" t="s">
        <v>797</v>
      </c>
      <c r="C3835" s="4" t="s">
        <v>5054</v>
      </c>
      <c r="D3835" s="11" t="s">
        <v>768</v>
      </c>
      <c r="E3835" s="32" t="s">
        <v>976</v>
      </c>
      <c r="F3835" s="11" t="s">
        <v>710</v>
      </c>
      <c r="G3835" s="35">
        <v>5275429</v>
      </c>
      <c r="H3835" s="4" t="s">
        <v>1991</v>
      </c>
      <c r="I3835" s="4"/>
      <c r="J3835" s="4"/>
      <c r="K3835" s="4"/>
      <c r="L3835" s="4"/>
      <c r="M3835" s="33"/>
      <c r="N3835" s="38"/>
      <c r="O3835" s="33"/>
      <c r="P3835" s="244">
        <f t="shared" si="296"/>
        <v>1328.4830000000002</v>
      </c>
      <c r="Q3835" s="25"/>
      <c r="R3835" s="25"/>
      <c r="S3835" s="25"/>
      <c r="T3835" s="109"/>
      <c r="U3835" s="25"/>
      <c r="V3835" s="25"/>
      <c r="W3835" s="25"/>
      <c r="X3835" s="25">
        <v>238.464</v>
      </c>
      <c r="Y3835" s="25">
        <v>0</v>
      </c>
      <c r="Z3835" s="25">
        <v>0</v>
      </c>
      <c r="AA3835" s="109"/>
      <c r="AB3835" s="25">
        <v>0</v>
      </c>
      <c r="AC3835" s="25">
        <v>0</v>
      </c>
      <c r="AD3835" s="25">
        <v>0</v>
      </c>
      <c r="AE3835" s="25">
        <v>786.52200000000005</v>
      </c>
      <c r="AF3835" s="25">
        <v>0</v>
      </c>
      <c r="AG3835" s="25">
        <v>0</v>
      </c>
      <c r="AH3835" s="109"/>
      <c r="AI3835" s="25">
        <v>0</v>
      </c>
      <c r="AJ3835" s="25">
        <v>0</v>
      </c>
      <c r="AK3835" s="123">
        <v>0</v>
      </c>
      <c r="AL3835" s="25">
        <v>0</v>
      </c>
      <c r="AM3835" s="25">
        <v>0</v>
      </c>
      <c r="AN3835" s="25">
        <v>0</v>
      </c>
      <c r="AO3835" s="109"/>
      <c r="AP3835" s="25">
        <v>0</v>
      </c>
      <c r="AQ3835" s="25">
        <v>0</v>
      </c>
      <c r="AR3835" s="25">
        <v>303.49700000000001</v>
      </c>
      <c r="AS3835" s="25">
        <v>0</v>
      </c>
      <c r="AT3835" s="25">
        <v>0</v>
      </c>
      <c r="AU3835" s="25">
        <v>0</v>
      </c>
      <c r="AW3835" t="str">
        <f t="shared" si="297"/>
        <v>Lê Thu Huyền</v>
      </c>
      <c r="AX3835" s="27" t="str">
        <f t="shared" si="298"/>
        <v xml:space="preserve">Lê Yến Phụng </v>
      </c>
      <c r="AY3835" s="4" t="str">
        <f t="shared" si="299"/>
        <v>VIN+</v>
      </c>
    </row>
    <row r="3836" spans="1:51" outlineLevel="1" x14ac:dyDescent="0.25">
      <c r="A3836" s="4" t="s">
        <v>1104</v>
      </c>
      <c r="B3836" s="4" t="s">
        <v>797</v>
      </c>
      <c r="C3836" s="4" t="s">
        <v>5054</v>
      </c>
      <c r="D3836" s="11" t="s">
        <v>768</v>
      </c>
      <c r="E3836" s="32" t="s">
        <v>976</v>
      </c>
      <c r="F3836" s="11" t="s">
        <v>710</v>
      </c>
      <c r="G3836" s="35">
        <v>5339471</v>
      </c>
      <c r="H3836" s="4" t="s">
        <v>1992</v>
      </c>
      <c r="I3836" s="4"/>
      <c r="J3836" s="4"/>
      <c r="K3836" s="4"/>
      <c r="L3836" s="4"/>
      <c r="M3836" s="33"/>
      <c r="N3836" s="38"/>
      <c r="O3836" s="33"/>
      <c r="P3836" s="244">
        <f t="shared" si="296"/>
        <v>779.18799999999987</v>
      </c>
      <c r="Q3836" s="25"/>
      <c r="R3836" s="25"/>
      <c r="S3836" s="25"/>
      <c r="T3836" s="109"/>
      <c r="U3836" s="25"/>
      <c r="V3836" s="25"/>
      <c r="W3836" s="25"/>
      <c r="X3836" s="25">
        <v>238.464</v>
      </c>
      <c r="Y3836" s="25">
        <v>0</v>
      </c>
      <c r="Z3836" s="25">
        <v>0</v>
      </c>
      <c r="AA3836" s="109"/>
      <c r="AB3836" s="25">
        <v>0</v>
      </c>
      <c r="AC3836" s="25">
        <v>0</v>
      </c>
      <c r="AD3836" s="25">
        <v>0</v>
      </c>
      <c r="AE3836" s="25">
        <v>0</v>
      </c>
      <c r="AF3836" s="25">
        <v>0</v>
      </c>
      <c r="AG3836" s="25">
        <v>0</v>
      </c>
      <c r="AH3836" s="109"/>
      <c r="AI3836" s="25">
        <v>0</v>
      </c>
      <c r="AJ3836" s="25">
        <v>0</v>
      </c>
      <c r="AK3836" s="123">
        <v>0</v>
      </c>
      <c r="AL3836" s="25">
        <v>360.12599999999998</v>
      </c>
      <c r="AM3836" s="25">
        <v>0</v>
      </c>
      <c r="AN3836" s="25">
        <v>0</v>
      </c>
      <c r="AO3836" s="109"/>
      <c r="AP3836" s="25">
        <v>0</v>
      </c>
      <c r="AQ3836" s="25">
        <v>0</v>
      </c>
      <c r="AR3836" s="25">
        <v>180.59800000000001</v>
      </c>
      <c r="AS3836" s="25">
        <v>0</v>
      </c>
      <c r="AT3836" s="25">
        <v>0</v>
      </c>
      <c r="AU3836" s="25">
        <v>0</v>
      </c>
      <c r="AW3836" t="str">
        <f t="shared" si="297"/>
        <v>Lê Thu Huyền</v>
      </c>
      <c r="AX3836" s="27" t="str">
        <f t="shared" si="298"/>
        <v xml:space="preserve">Lê Yến Phụng </v>
      </c>
      <c r="AY3836" s="4" t="str">
        <f t="shared" si="299"/>
        <v>VIN+</v>
      </c>
    </row>
    <row r="3837" spans="1:51" outlineLevel="1" x14ac:dyDescent="0.25">
      <c r="A3837" s="4" t="s">
        <v>1104</v>
      </c>
      <c r="B3837" s="4" t="s">
        <v>797</v>
      </c>
      <c r="C3837" s="4" t="s">
        <v>5054</v>
      </c>
      <c r="D3837" s="11" t="s">
        <v>768</v>
      </c>
      <c r="E3837" s="32" t="s">
        <v>976</v>
      </c>
      <c r="F3837" s="11" t="s">
        <v>710</v>
      </c>
      <c r="G3837" s="35">
        <v>5134056</v>
      </c>
      <c r="H3837" s="4" t="s">
        <v>1993</v>
      </c>
      <c r="I3837" s="4"/>
      <c r="J3837" s="4"/>
      <c r="K3837" s="4"/>
      <c r="L3837" s="4"/>
      <c r="M3837" s="33"/>
      <c r="N3837" s="38"/>
      <c r="O3837" s="33"/>
      <c r="P3837" s="244">
        <f t="shared" si="296"/>
        <v>1074.4489999999998</v>
      </c>
      <c r="Q3837" s="25"/>
      <c r="R3837" s="25"/>
      <c r="S3837" s="25"/>
      <c r="T3837" s="109"/>
      <c r="U3837" s="25"/>
      <c r="V3837" s="25"/>
      <c r="W3837" s="25"/>
      <c r="X3837" s="25">
        <v>238.464</v>
      </c>
      <c r="Y3837" s="25">
        <v>0</v>
      </c>
      <c r="Z3837" s="25">
        <v>0</v>
      </c>
      <c r="AA3837" s="109"/>
      <c r="AB3837" s="25">
        <v>0</v>
      </c>
      <c r="AC3837" s="25">
        <v>0</v>
      </c>
      <c r="AD3837" s="25">
        <v>0</v>
      </c>
      <c r="AE3837" s="25">
        <v>597.52099999999996</v>
      </c>
      <c r="AF3837" s="25">
        <v>0</v>
      </c>
      <c r="AG3837" s="25">
        <v>0</v>
      </c>
      <c r="AH3837" s="109"/>
      <c r="AI3837" s="25">
        <v>0</v>
      </c>
      <c r="AJ3837" s="25">
        <v>0</v>
      </c>
      <c r="AK3837" s="123">
        <v>0</v>
      </c>
      <c r="AL3837" s="25">
        <v>238.464</v>
      </c>
      <c r="AM3837" s="25">
        <v>0</v>
      </c>
      <c r="AN3837" s="25">
        <v>0</v>
      </c>
      <c r="AO3837" s="109"/>
      <c r="AP3837" s="25">
        <v>0</v>
      </c>
      <c r="AQ3837" s="25">
        <v>0</v>
      </c>
      <c r="AR3837" s="25">
        <v>0</v>
      </c>
      <c r="AS3837" s="25">
        <v>0</v>
      </c>
      <c r="AT3837" s="25">
        <v>0</v>
      </c>
      <c r="AU3837" s="25">
        <v>0</v>
      </c>
      <c r="AW3837" t="str">
        <f t="shared" si="297"/>
        <v>Lê Thu Huyền</v>
      </c>
      <c r="AX3837" s="27" t="str">
        <f t="shared" si="298"/>
        <v xml:space="preserve">Lê Yến Phụng </v>
      </c>
      <c r="AY3837" s="4" t="str">
        <f t="shared" si="299"/>
        <v>VIN+</v>
      </c>
    </row>
    <row r="3838" spans="1:51" outlineLevel="1" x14ac:dyDescent="0.25">
      <c r="A3838" s="4" t="s">
        <v>1104</v>
      </c>
      <c r="B3838" s="4" t="s">
        <v>797</v>
      </c>
      <c r="C3838" s="4" t="s">
        <v>5054</v>
      </c>
      <c r="D3838" s="11" t="s">
        <v>768</v>
      </c>
      <c r="E3838" s="32" t="s">
        <v>976</v>
      </c>
      <c r="F3838" s="11" t="s">
        <v>710</v>
      </c>
      <c r="G3838" s="35">
        <v>5275135</v>
      </c>
      <c r="H3838" s="4" t="s">
        <v>1994</v>
      </c>
      <c r="I3838" s="4"/>
      <c r="J3838" s="4"/>
      <c r="K3838" s="4"/>
      <c r="L3838" s="4"/>
      <c r="M3838" s="33"/>
      <c r="N3838" s="38"/>
      <c r="O3838" s="33"/>
      <c r="P3838" s="244">
        <f t="shared" si="296"/>
        <v>1739.1419999999998</v>
      </c>
      <c r="Q3838" s="25"/>
      <c r="R3838" s="25"/>
      <c r="S3838" s="25"/>
      <c r="T3838" s="109"/>
      <c r="U3838" s="25"/>
      <c r="V3838" s="25"/>
      <c r="W3838" s="25"/>
      <c r="X3838" s="25">
        <v>238.464</v>
      </c>
      <c r="Y3838" s="25">
        <v>0</v>
      </c>
      <c r="Z3838" s="25">
        <v>0</v>
      </c>
      <c r="AA3838" s="109"/>
      <c r="AB3838" s="25">
        <v>0</v>
      </c>
      <c r="AC3838" s="25">
        <v>0</v>
      </c>
      <c r="AD3838" s="25">
        <v>0</v>
      </c>
      <c r="AE3838" s="25">
        <v>0</v>
      </c>
      <c r="AF3838" s="25">
        <v>0</v>
      </c>
      <c r="AG3838" s="25">
        <v>0</v>
      </c>
      <c r="AH3838" s="109"/>
      <c r="AI3838" s="25">
        <v>0</v>
      </c>
      <c r="AJ3838" s="25">
        <v>0</v>
      </c>
      <c r="AK3838" s="123">
        <v>0</v>
      </c>
      <c r="AL3838" s="25">
        <v>180.59800000000001</v>
      </c>
      <c r="AM3838" s="25">
        <v>0</v>
      </c>
      <c r="AN3838" s="25">
        <v>0</v>
      </c>
      <c r="AO3838" s="109"/>
      <c r="AP3838" s="25">
        <v>0</v>
      </c>
      <c r="AQ3838" s="25">
        <v>0</v>
      </c>
      <c r="AR3838" s="25">
        <v>1081.616</v>
      </c>
      <c r="AS3838" s="25">
        <v>238.464</v>
      </c>
      <c r="AT3838" s="25">
        <v>0</v>
      </c>
      <c r="AU3838" s="25">
        <v>0</v>
      </c>
      <c r="AW3838" t="str">
        <f t="shared" si="297"/>
        <v>Lê Thu Huyền</v>
      </c>
      <c r="AX3838" s="27" t="str">
        <f t="shared" si="298"/>
        <v xml:space="preserve">Lê Yến Phụng </v>
      </c>
      <c r="AY3838" s="4" t="str">
        <f t="shared" si="299"/>
        <v>VIN+</v>
      </c>
    </row>
    <row r="3839" spans="1:51" outlineLevel="1" x14ac:dyDescent="0.25">
      <c r="A3839" s="4" t="s">
        <v>1104</v>
      </c>
      <c r="B3839" s="4" t="s">
        <v>797</v>
      </c>
      <c r="C3839" s="4" t="s">
        <v>5054</v>
      </c>
      <c r="D3839" s="11" t="s">
        <v>768</v>
      </c>
      <c r="E3839" s="32" t="s">
        <v>976</v>
      </c>
      <c r="F3839" s="11" t="s">
        <v>710</v>
      </c>
      <c r="G3839" s="35">
        <v>5275173</v>
      </c>
      <c r="H3839" s="4" t="s">
        <v>1995</v>
      </c>
      <c r="I3839" s="4"/>
      <c r="J3839" s="4"/>
      <c r="K3839" s="4"/>
      <c r="L3839" s="4"/>
      <c r="M3839" s="33"/>
      <c r="N3839" s="38"/>
      <c r="O3839" s="33"/>
      <c r="P3839" s="244">
        <f t="shared" si="296"/>
        <v>419.06200000000001</v>
      </c>
      <c r="Q3839" s="25"/>
      <c r="R3839" s="25"/>
      <c r="S3839" s="25"/>
      <c r="T3839" s="109"/>
      <c r="U3839" s="25"/>
      <c r="V3839" s="25"/>
      <c r="W3839" s="25"/>
      <c r="X3839" s="25">
        <v>238.464</v>
      </c>
      <c r="Y3839" s="25">
        <v>0</v>
      </c>
      <c r="Z3839" s="25">
        <v>0</v>
      </c>
      <c r="AA3839" s="109"/>
      <c r="AB3839" s="25">
        <v>0</v>
      </c>
      <c r="AC3839" s="25">
        <v>0</v>
      </c>
      <c r="AD3839" s="25">
        <v>0</v>
      </c>
      <c r="AE3839" s="25">
        <v>180.59800000000001</v>
      </c>
      <c r="AF3839" s="25">
        <v>0</v>
      </c>
      <c r="AG3839" s="25">
        <v>0</v>
      </c>
      <c r="AH3839" s="109"/>
      <c r="AI3839" s="25">
        <v>0</v>
      </c>
      <c r="AJ3839" s="25">
        <v>0</v>
      </c>
      <c r="AK3839" s="123">
        <v>0</v>
      </c>
      <c r="AL3839" s="25">
        <v>0</v>
      </c>
      <c r="AM3839" s="25">
        <v>0</v>
      </c>
      <c r="AN3839" s="25">
        <v>0</v>
      </c>
      <c r="AO3839" s="109"/>
      <c r="AP3839" s="25">
        <v>0</v>
      </c>
      <c r="AQ3839" s="25">
        <v>0</v>
      </c>
      <c r="AR3839" s="25">
        <v>0</v>
      </c>
      <c r="AS3839" s="25">
        <v>0</v>
      </c>
      <c r="AT3839" s="25">
        <v>0</v>
      </c>
      <c r="AU3839" s="25">
        <v>0</v>
      </c>
      <c r="AW3839" t="str">
        <f t="shared" si="297"/>
        <v>Lê Thu Huyền</v>
      </c>
      <c r="AX3839" s="27" t="str">
        <f t="shared" si="298"/>
        <v xml:space="preserve">Lê Yến Phụng </v>
      </c>
      <c r="AY3839" s="4" t="str">
        <f t="shared" si="299"/>
        <v>VIN+</v>
      </c>
    </row>
    <row r="3840" spans="1:51" outlineLevel="1" x14ac:dyDescent="0.25">
      <c r="A3840" s="4" t="s">
        <v>1104</v>
      </c>
      <c r="B3840" s="4" t="s">
        <v>797</v>
      </c>
      <c r="C3840" s="4" t="s">
        <v>5054</v>
      </c>
      <c r="D3840" s="11" t="s">
        <v>768</v>
      </c>
      <c r="E3840" s="32" t="s">
        <v>976</v>
      </c>
      <c r="F3840" s="11" t="s">
        <v>710</v>
      </c>
      <c r="G3840" s="35">
        <v>5132342</v>
      </c>
      <c r="H3840" s="4" t="s">
        <v>1996</v>
      </c>
      <c r="I3840" s="4"/>
      <c r="J3840" s="4"/>
      <c r="K3840" s="4"/>
      <c r="L3840" s="4"/>
      <c r="M3840" s="33"/>
      <c r="N3840" s="38"/>
      <c r="O3840" s="33"/>
      <c r="P3840" s="244">
        <f t="shared" si="296"/>
        <v>1026.056</v>
      </c>
      <c r="Q3840" s="25"/>
      <c r="R3840" s="25"/>
      <c r="S3840" s="25"/>
      <c r="T3840" s="109"/>
      <c r="U3840" s="25"/>
      <c r="V3840" s="25"/>
      <c r="W3840" s="25"/>
      <c r="X3840" s="25">
        <v>541.96100000000001</v>
      </c>
      <c r="Y3840" s="25">
        <v>0</v>
      </c>
      <c r="Z3840" s="25">
        <v>0</v>
      </c>
      <c r="AA3840" s="109"/>
      <c r="AB3840" s="25">
        <v>0</v>
      </c>
      <c r="AC3840" s="25">
        <v>0</v>
      </c>
      <c r="AD3840" s="25">
        <v>0</v>
      </c>
      <c r="AE3840" s="25">
        <v>0</v>
      </c>
      <c r="AF3840" s="25">
        <v>0</v>
      </c>
      <c r="AG3840" s="25">
        <v>0</v>
      </c>
      <c r="AH3840" s="109"/>
      <c r="AI3840" s="25">
        <v>0</v>
      </c>
      <c r="AJ3840" s="25">
        <v>0</v>
      </c>
      <c r="AK3840" s="123">
        <v>0</v>
      </c>
      <c r="AL3840" s="25">
        <v>0</v>
      </c>
      <c r="AM3840" s="25">
        <v>0</v>
      </c>
      <c r="AN3840" s="25">
        <v>0</v>
      </c>
      <c r="AO3840" s="109"/>
      <c r="AP3840" s="25">
        <v>0</v>
      </c>
      <c r="AQ3840" s="25">
        <v>0</v>
      </c>
      <c r="AR3840" s="25">
        <v>484.09500000000003</v>
      </c>
      <c r="AS3840" s="25">
        <v>0</v>
      </c>
      <c r="AT3840" s="25">
        <v>0</v>
      </c>
      <c r="AU3840" s="25">
        <v>0</v>
      </c>
      <c r="AW3840" t="str">
        <f t="shared" si="297"/>
        <v>Lê Thu Huyền</v>
      </c>
      <c r="AX3840" s="27" t="str">
        <f t="shared" si="298"/>
        <v xml:space="preserve">Lê Yến Phụng </v>
      </c>
      <c r="AY3840" s="4" t="str">
        <f t="shared" si="299"/>
        <v>VIN+</v>
      </c>
    </row>
    <row r="3841" spans="1:51" outlineLevel="1" x14ac:dyDescent="0.25">
      <c r="A3841" s="4" t="s">
        <v>1104</v>
      </c>
      <c r="B3841" s="4" t="s">
        <v>797</v>
      </c>
      <c r="C3841" s="4" t="s">
        <v>5054</v>
      </c>
      <c r="D3841" s="11" t="s">
        <v>768</v>
      </c>
      <c r="E3841" s="32" t="s">
        <v>976</v>
      </c>
      <c r="F3841" s="11" t="s">
        <v>710</v>
      </c>
      <c r="G3841" s="35">
        <v>5292260</v>
      </c>
      <c r="H3841" s="4" t="s">
        <v>1997</v>
      </c>
      <c r="I3841" s="4"/>
      <c r="J3841" s="4"/>
      <c r="K3841" s="4"/>
      <c r="L3841" s="4"/>
      <c r="M3841" s="33"/>
      <c r="N3841" s="38"/>
      <c r="O3841" s="33"/>
      <c r="P3841" s="244">
        <f t="shared" si="296"/>
        <v>721.48900000000003</v>
      </c>
      <c r="Q3841" s="25"/>
      <c r="R3841" s="25"/>
      <c r="S3841" s="25"/>
      <c r="T3841" s="109"/>
      <c r="U3841" s="25"/>
      <c r="V3841" s="25"/>
      <c r="W3841" s="25"/>
      <c r="X3841" s="25">
        <v>303.49700000000001</v>
      </c>
      <c r="Y3841" s="25">
        <v>0</v>
      </c>
      <c r="Z3841" s="25">
        <v>0</v>
      </c>
      <c r="AA3841" s="109"/>
      <c r="AB3841" s="25">
        <v>0</v>
      </c>
      <c r="AC3841" s="25">
        <v>0</v>
      </c>
      <c r="AD3841" s="25">
        <v>0</v>
      </c>
      <c r="AE3841" s="25">
        <v>179.52799999999999</v>
      </c>
      <c r="AF3841" s="25">
        <v>0</v>
      </c>
      <c r="AG3841" s="25">
        <v>0</v>
      </c>
      <c r="AH3841" s="109"/>
      <c r="AI3841" s="25">
        <v>0</v>
      </c>
      <c r="AJ3841" s="25">
        <v>0</v>
      </c>
      <c r="AK3841" s="123">
        <v>0</v>
      </c>
      <c r="AL3841" s="25">
        <v>0</v>
      </c>
      <c r="AM3841" s="25">
        <v>0</v>
      </c>
      <c r="AN3841" s="25">
        <v>0</v>
      </c>
      <c r="AO3841" s="109"/>
      <c r="AP3841" s="25">
        <v>0</v>
      </c>
      <c r="AQ3841" s="25">
        <v>0</v>
      </c>
      <c r="AR3841" s="25">
        <v>238.464</v>
      </c>
      <c r="AS3841" s="25">
        <v>0</v>
      </c>
      <c r="AT3841" s="25">
        <v>0</v>
      </c>
      <c r="AU3841" s="25">
        <v>0</v>
      </c>
      <c r="AW3841" t="str">
        <f t="shared" si="297"/>
        <v>Lê Thu Huyền</v>
      </c>
      <c r="AX3841" s="27" t="str">
        <f t="shared" si="298"/>
        <v xml:space="preserve">Lê Yến Phụng </v>
      </c>
      <c r="AY3841" s="4" t="str">
        <f t="shared" si="299"/>
        <v>VIN+</v>
      </c>
    </row>
    <row r="3842" spans="1:51" outlineLevel="1" x14ac:dyDescent="0.25">
      <c r="A3842" s="4" t="s">
        <v>1104</v>
      </c>
      <c r="B3842" s="4" t="s">
        <v>797</v>
      </c>
      <c r="C3842" s="4" t="s">
        <v>5054</v>
      </c>
      <c r="D3842" s="11" t="s">
        <v>768</v>
      </c>
      <c r="E3842" s="32" t="s">
        <v>976</v>
      </c>
      <c r="F3842" s="11" t="s">
        <v>710</v>
      </c>
      <c r="G3842" s="35">
        <v>5275654</v>
      </c>
      <c r="H3842" s="4" t="s">
        <v>1998</v>
      </c>
      <c r="I3842" s="4"/>
      <c r="J3842" s="4"/>
      <c r="K3842" s="4"/>
      <c r="L3842" s="4"/>
      <c r="M3842" s="33"/>
      <c r="N3842" s="38"/>
      <c r="O3842" s="33"/>
      <c r="P3842" s="244">
        <f t="shared" si="296"/>
        <v>902.08699999999999</v>
      </c>
      <c r="Q3842" s="25"/>
      <c r="R3842" s="25"/>
      <c r="S3842" s="25"/>
      <c r="T3842" s="109"/>
      <c r="U3842" s="25"/>
      <c r="V3842" s="25"/>
      <c r="W3842" s="25"/>
      <c r="X3842" s="25">
        <v>303.49700000000001</v>
      </c>
      <c r="Y3842" s="25">
        <v>0</v>
      </c>
      <c r="Z3842" s="25">
        <v>0</v>
      </c>
      <c r="AA3842" s="109"/>
      <c r="AB3842" s="25">
        <v>0</v>
      </c>
      <c r="AC3842" s="25">
        <v>0</v>
      </c>
      <c r="AD3842" s="25">
        <v>0</v>
      </c>
      <c r="AE3842" s="25">
        <v>179.52799999999999</v>
      </c>
      <c r="AF3842" s="25">
        <v>0</v>
      </c>
      <c r="AG3842" s="25">
        <v>0</v>
      </c>
      <c r="AH3842" s="109"/>
      <c r="AI3842" s="25">
        <v>0</v>
      </c>
      <c r="AJ3842" s="25">
        <v>0</v>
      </c>
      <c r="AK3842" s="123">
        <v>0</v>
      </c>
      <c r="AL3842" s="25">
        <v>180.59800000000001</v>
      </c>
      <c r="AM3842" s="25">
        <v>0</v>
      </c>
      <c r="AN3842" s="25">
        <v>0</v>
      </c>
      <c r="AO3842" s="109"/>
      <c r="AP3842" s="25">
        <v>0</v>
      </c>
      <c r="AQ3842" s="25">
        <v>0</v>
      </c>
      <c r="AR3842" s="25">
        <v>0</v>
      </c>
      <c r="AS3842" s="25">
        <v>0</v>
      </c>
      <c r="AT3842" s="25">
        <v>0</v>
      </c>
      <c r="AU3842" s="25">
        <v>238.464</v>
      </c>
      <c r="AW3842" t="str">
        <f t="shared" si="297"/>
        <v>Lê Thu Huyền</v>
      </c>
      <c r="AX3842" s="27" t="str">
        <f t="shared" si="298"/>
        <v xml:space="preserve">Lê Yến Phụng </v>
      </c>
      <c r="AY3842" s="4" t="str">
        <f t="shared" si="299"/>
        <v>VIN+</v>
      </c>
    </row>
    <row r="3843" spans="1:51" outlineLevel="1" x14ac:dyDescent="0.25">
      <c r="A3843" s="4" t="s">
        <v>1104</v>
      </c>
      <c r="B3843" s="4" t="s">
        <v>797</v>
      </c>
      <c r="C3843" s="4" t="s">
        <v>5054</v>
      </c>
      <c r="D3843" s="11" t="s">
        <v>768</v>
      </c>
      <c r="E3843" s="32" t="s">
        <v>976</v>
      </c>
      <c r="F3843" s="11" t="s">
        <v>710</v>
      </c>
      <c r="G3843" s="35">
        <v>5275256</v>
      </c>
      <c r="H3843" s="4" t="s">
        <v>1999</v>
      </c>
      <c r="I3843" s="4"/>
      <c r="J3843" s="4"/>
      <c r="K3843" s="4"/>
      <c r="L3843" s="4"/>
      <c r="M3843" s="33"/>
      <c r="N3843" s="38"/>
      <c r="O3843" s="33"/>
      <c r="P3843" s="244">
        <f t="shared" si="296"/>
        <v>967.12</v>
      </c>
      <c r="Q3843" s="25"/>
      <c r="R3843" s="25"/>
      <c r="S3843" s="25"/>
      <c r="T3843" s="109"/>
      <c r="U3843" s="25"/>
      <c r="V3843" s="25"/>
      <c r="W3843" s="25"/>
      <c r="X3843" s="25">
        <v>484.09500000000003</v>
      </c>
      <c r="Y3843" s="25">
        <v>0</v>
      </c>
      <c r="Z3843" s="25">
        <v>0</v>
      </c>
      <c r="AA3843" s="109"/>
      <c r="AB3843" s="25">
        <v>0</v>
      </c>
      <c r="AC3843" s="25">
        <v>0</v>
      </c>
      <c r="AD3843" s="25">
        <v>0</v>
      </c>
      <c r="AE3843" s="25">
        <v>483.02499999999998</v>
      </c>
      <c r="AF3843" s="25">
        <v>0</v>
      </c>
      <c r="AG3843" s="25">
        <v>0</v>
      </c>
      <c r="AH3843" s="109"/>
      <c r="AI3843" s="25">
        <v>0</v>
      </c>
      <c r="AJ3843" s="25">
        <v>0</v>
      </c>
      <c r="AK3843" s="123">
        <v>0</v>
      </c>
      <c r="AL3843" s="25">
        <v>0</v>
      </c>
      <c r="AM3843" s="25">
        <v>0</v>
      </c>
      <c r="AN3843" s="25">
        <v>0</v>
      </c>
      <c r="AO3843" s="109"/>
      <c r="AP3843" s="25">
        <v>0</v>
      </c>
      <c r="AQ3843" s="25">
        <v>0</v>
      </c>
      <c r="AR3843" s="25">
        <v>0</v>
      </c>
      <c r="AS3843" s="25">
        <v>0</v>
      </c>
      <c r="AT3843" s="25">
        <v>0</v>
      </c>
      <c r="AU3843" s="25">
        <v>0</v>
      </c>
      <c r="AW3843" t="str">
        <f t="shared" si="297"/>
        <v>Lê Thu Huyền</v>
      </c>
      <c r="AX3843" s="27" t="str">
        <f t="shared" si="298"/>
        <v xml:space="preserve">Lê Yến Phụng </v>
      </c>
      <c r="AY3843" s="4" t="str">
        <f t="shared" si="299"/>
        <v>VIN+</v>
      </c>
    </row>
    <row r="3844" spans="1:51" outlineLevel="1" x14ac:dyDescent="0.25">
      <c r="A3844" s="4" t="s">
        <v>1104</v>
      </c>
      <c r="B3844" s="4" t="s">
        <v>797</v>
      </c>
      <c r="C3844" s="4" t="s">
        <v>5054</v>
      </c>
      <c r="D3844" s="11" t="s">
        <v>768</v>
      </c>
      <c r="E3844" s="32" t="s">
        <v>976</v>
      </c>
      <c r="F3844" s="11" t="s">
        <v>710</v>
      </c>
      <c r="G3844" s="35">
        <v>5274835</v>
      </c>
      <c r="H3844" s="4" t="s">
        <v>2000</v>
      </c>
      <c r="I3844" s="4"/>
      <c r="J3844" s="4"/>
      <c r="K3844" s="4"/>
      <c r="L3844" s="4"/>
      <c r="M3844" s="33"/>
      <c r="N3844" s="38"/>
      <c r="O3844" s="33"/>
      <c r="P3844" s="244">
        <f t="shared" si="296"/>
        <v>1026.056</v>
      </c>
      <c r="Q3844" s="25"/>
      <c r="R3844" s="25"/>
      <c r="S3844" s="25"/>
      <c r="T3844" s="109"/>
      <c r="U3844" s="25"/>
      <c r="V3844" s="25"/>
      <c r="W3844" s="25"/>
      <c r="X3844" s="25">
        <v>303.49700000000001</v>
      </c>
      <c r="Y3844" s="25">
        <v>0</v>
      </c>
      <c r="Z3844" s="25">
        <v>0</v>
      </c>
      <c r="AA3844" s="109"/>
      <c r="AB3844" s="25">
        <v>0</v>
      </c>
      <c r="AC3844" s="25">
        <v>0</v>
      </c>
      <c r="AD3844" s="25">
        <v>0</v>
      </c>
      <c r="AE3844" s="25">
        <v>238.464</v>
      </c>
      <c r="AF3844" s="25">
        <v>0</v>
      </c>
      <c r="AG3844" s="25">
        <v>0</v>
      </c>
      <c r="AH3844" s="109"/>
      <c r="AI3844" s="25">
        <v>0</v>
      </c>
      <c r="AJ3844" s="25">
        <v>0</v>
      </c>
      <c r="AK3844" s="123">
        <v>0</v>
      </c>
      <c r="AL3844" s="25">
        <v>484.09500000000003</v>
      </c>
      <c r="AM3844" s="25">
        <v>0</v>
      </c>
      <c r="AN3844" s="25">
        <v>0</v>
      </c>
      <c r="AO3844" s="109"/>
      <c r="AP3844" s="25">
        <v>0</v>
      </c>
      <c r="AQ3844" s="25">
        <v>0</v>
      </c>
      <c r="AR3844" s="25">
        <v>0</v>
      </c>
      <c r="AS3844" s="25">
        <v>0</v>
      </c>
      <c r="AT3844" s="25">
        <v>0</v>
      </c>
      <c r="AU3844" s="25">
        <v>0</v>
      </c>
      <c r="AW3844" t="str">
        <f t="shared" si="297"/>
        <v>Lê Thu Huyền</v>
      </c>
      <c r="AX3844" s="27" t="str">
        <f t="shared" si="298"/>
        <v xml:space="preserve">Lê Yến Phụng </v>
      </c>
      <c r="AY3844" s="4" t="str">
        <f t="shared" si="299"/>
        <v>VIN+</v>
      </c>
    </row>
    <row r="3845" spans="1:51" outlineLevel="1" x14ac:dyDescent="0.25">
      <c r="A3845" s="4" t="s">
        <v>1104</v>
      </c>
      <c r="B3845" s="4" t="s">
        <v>797</v>
      </c>
      <c r="C3845" s="4" t="s">
        <v>5054</v>
      </c>
      <c r="D3845" s="11" t="s">
        <v>768</v>
      </c>
      <c r="E3845" s="32" t="s">
        <v>976</v>
      </c>
      <c r="F3845" s="11" t="s">
        <v>710</v>
      </c>
      <c r="G3845" s="35">
        <v>5132335</v>
      </c>
      <c r="H3845" s="4" t="s">
        <v>2001</v>
      </c>
      <c r="I3845" s="4"/>
      <c r="J3845" s="4"/>
      <c r="K3845" s="4"/>
      <c r="L3845" s="4"/>
      <c r="M3845" s="33"/>
      <c r="N3845" s="38"/>
      <c r="O3845" s="33"/>
      <c r="P3845" s="244">
        <f t="shared" si="296"/>
        <v>1082.6849999999999</v>
      </c>
      <c r="Q3845" s="25"/>
      <c r="R3845" s="25"/>
      <c r="S3845" s="25"/>
      <c r="T3845" s="109"/>
      <c r="U3845" s="25"/>
      <c r="V3845" s="25"/>
      <c r="W3845" s="25"/>
      <c r="X3845" s="25">
        <v>303.49700000000001</v>
      </c>
      <c r="Y3845" s="25">
        <v>0</v>
      </c>
      <c r="Z3845" s="25">
        <v>0</v>
      </c>
      <c r="AA3845" s="109"/>
      <c r="AB3845" s="25">
        <v>0</v>
      </c>
      <c r="AC3845" s="25">
        <v>0</v>
      </c>
      <c r="AD3845" s="25">
        <v>0</v>
      </c>
      <c r="AE3845" s="25">
        <v>360.12599999999998</v>
      </c>
      <c r="AF3845" s="25">
        <v>0</v>
      </c>
      <c r="AG3845" s="25">
        <v>0</v>
      </c>
      <c r="AH3845" s="109"/>
      <c r="AI3845" s="25">
        <v>0</v>
      </c>
      <c r="AJ3845" s="25">
        <v>0</v>
      </c>
      <c r="AK3845" s="123">
        <v>0</v>
      </c>
      <c r="AL3845" s="25">
        <v>419.06200000000001</v>
      </c>
      <c r="AM3845" s="25">
        <v>0</v>
      </c>
      <c r="AN3845" s="25">
        <v>0</v>
      </c>
      <c r="AO3845" s="109"/>
      <c r="AP3845" s="25">
        <v>0</v>
      </c>
      <c r="AQ3845" s="25">
        <v>0</v>
      </c>
      <c r="AR3845" s="25">
        <v>0</v>
      </c>
      <c r="AS3845" s="25">
        <v>0</v>
      </c>
      <c r="AT3845" s="25">
        <v>0</v>
      </c>
      <c r="AU3845" s="25">
        <v>0</v>
      </c>
      <c r="AW3845" t="str">
        <f t="shared" si="297"/>
        <v>Lê Thu Huyền</v>
      </c>
      <c r="AX3845" s="27" t="str">
        <f t="shared" si="298"/>
        <v xml:space="preserve">Lê Yến Phụng </v>
      </c>
      <c r="AY3845" s="4" t="str">
        <f t="shared" si="299"/>
        <v>VIN+</v>
      </c>
    </row>
    <row r="3846" spans="1:51" outlineLevel="1" x14ac:dyDescent="0.25">
      <c r="A3846" s="4" t="s">
        <v>1104</v>
      </c>
      <c r="B3846" s="4" t="s">
        <v>797</v>
      </c>
      <c r="C3846" s="4" t="s">
        <v>5054</v>
      </c>
      <c r="D3846" s="11" t="s">
        <v>768</v>
      </c>
      <c r="E3846" s="32" t="s">
        <v>976</v>
      </c>
      <c r="F3846" s="11" t="s">
        <v>710</v>
      </c>
      <c r="G3846" s="35">
        <v>5275858</v>
      </c>
      <c r="H3846" s="4" t="s">
        <v>2002</v>
      </c>
      <c r="I3846" s="4"/>
      <c r="J3846" s="4"/>
      <c r="K3846" s="4"/>
      <c r="L3846" s="4"/>
      <c r="M3846" s="33"/>
      <c r="N3846" s="38"/>
      <c r="O3846" s="33"/>
      <c r="P3846" s="244">
        <f t="shared" si="296"/>
        <v>1082.6849999999999</v>
      </c>
      <c r="Q3846" s="25"/>
      <c r="R3846" s="25"/>
      <c r="S3846" s="25"/>
      <c r="T3846" s="109"/>
      <c r="U3846" s="25"/>
      <c r="V3846" s="25"/>
      <c r="W3846" s="25"/>
      <c r="X3846" s="25">
        <v>303.49700000000001</v>
      </c>
      <c r="Y3846" s="25">
        <v>0</v>
      </c>
      <c r="Z3846" s="25">
        <v>0</v>
      </c>
      <c r="AA3846" s="109"/>
      <c r="AB3846" s="25">
        <v>0</v>
      </c>
      <c r="AC3846" s="25">
        <v>0</v>
      </c>
      <c r="AD3846" s="25">
        <v>0</v>
      </c>
      <c r="AE3846" s="25">
        <v>360.12599999999998</v>
      </c>
      <c r="AF3846" s="25">
        <v>0</v>
      </c>
      <c r="AG3846" s="25">
        <v>0</v>
      </c>
      <c r="AH3846" s="109"/>
      <c r="AI3846" s="25">
        <v>0</v>
      </c>
      <c r="AJ3846" s="25">
        <v>0</v>
      </c>
      <c r="AK3846" s="123">
        <v>0</v>
      </c>
      <c r="AL3846" s="25">
        <v>419.06200000000001</v>
      </c>
      <c r="AM3846" s="25">
        <v>0</v>
      </c>
      <c r="AN3846" s="25">
        <v>0</v>
      </c>
      <c r="AO3846" s="109"/>
      <c r="AP3846" s="25">
        <v>0</v>
      </c>
      <c r="AQ3846" s="25">
        <v>0</v>
      </c>
      <c r="AR3846" s="25">
        <v>0</v>
      </c>
      <c r="AS3846" s="25">
        <v>0</v>
      </c>
      <c r="AT3846" s="25">
        <v>0</v>
      </c>
      <c r="AU3846" s="25">
        <v>0</v>
      </c>
      <c r="AW3846" t="str">
        <f t="shared" si="297"/>
        <v>Lê Thu Huyền</v>
      </c>
      <c r="AX3846" s="27" t="str">
        <f t="shared" si="298"/>
        <v xml:space="preserve">Lê Yến Phụng </v>
      </c>
      <c r="AY3846" s="4" t="str">
        <f t="shared" si="299"/>
        <v>VIN+</v>
      </c>
    </row>
    <row r="3847" spans="1:51" outlineLevel="1" x14ac:dyDescent="0.25">
      <c r="A3847" s="4" t="s">
        <v>1104</v>
      </c>
      <c r="B3847" s="4" t="s">
        <v>797</v>
      </c>
      <c r="C3847" s="4" t="s">
        <v>5054</v>
      </c>
      <c r="D3847" s="11" t="s">
        <v>768</v>
      </c>
      <c r="E3847" s="32" t="s">
        <v>976</v>
      </c>
      <c r="F3847" s="11" t="s">
        <v>710</v>
      </c>
      <c r="G3847" s="35">
        <v>5130818</v>
      </c>
      <c r="H3847" s="4" t="s">
        <v>2003</v>
      </c>
      <c r="I3847" s="4"/>
      <c r="J3847" s="4"/>
      <c r="K3847" s="4"/>
      <c r="L3847" s="4"/>
      <c r="M3847" s="33"/>
      <c r="N3847" s="38"/>
      <c r="O3847" s="33"/>
      <c r="P3847" s="244">
        <f t="shared" si="296"/>
        <v>779.1869999999999</v>
      </c>
      <c r="Q3847" s="25"/>
      <c r="R3847" s="25"/>
      <c r="S3847" s="25"/>
      <c r="T3847" s="109"/>
      <c r="U3847" s="25"/>
      <c r="V3847" s="25"/>
      <c r="W3847" s="25"/>
      <c r="X3847" s="25">
        <v>361.19499999999999</v>
      </c>
      <c r="Y3847" s="25">
        <v>0</v>
      </c>
      <c r="Z3847" s="25">
        <v>0</v>
      </c>
      <c r="AA3847" s="109"/>
      <c r="AB3847" s="25">
        <v>0</v>
      </c>
      <c r="AC3847" s="25">
        <v>0</v>
      </c>
      <c r="AD3847" s="25">
        <v>0</v>
      </c>
      <c r="AE3847" s="25">
        <v>0</v>
      </c>
      <c r="AF3847" s="25">
        <v>0</v>
      </c>
      <c r="AG3847" s="25">
        <v>0</v>
      </c>
      <c r="AH3847" s="109"/>
      <c r="AI3847" s="25">
        <v>0</v>
      </c>
      <c r="AJ3847" s="25">
        <v>0</v>
      </c>
      <c r="AK3847" s="123">
        <v>0</v>
      </c>
      <c r="AL3847" s="25">
        <v>179.52799999999999</v>
      </c>
      <c r="AM3847" s="25">
        <v>0</v>
      </c>
      <c r="AN3847" s="25">
        <v>0</v>
      </c>
      <c r="AO3847" s="109"/>
      <c r="AP3847" s="25">
        <v>0</v>
      </c>
      <c r="AQ3847" s="25">
        <v>0</v>
      </c>
      <c r="AR3847" s="25">
        <v>0</v>
      </c>
      <c r="AS3847" s="25">
        <v>238.464</v>
      </c>
      <c r="AT3847" s="25">
        <v>0</v>
      </c>
      <c r="AU3847" s="25">
        <v>0</v>
      </c>
      <c r="AW3847" t="str">
        <f t="shared" si="297"/>
        <v>Lê Thu Huyền</v>
      </c>
      <c r="AX3847" s="27" t="str">
        <f t="shared" si="298"/>
        <v xml:space="preserve">Lê Yến Phụng </v>
      </c>
      <c r="AY3847" s="4" t="str">
        <f t="shared" si="299"/>
        <v>VIN+</v>
      </c>
    </row>
    <row r="3848" spans="1:51" outlineLevel="1" x14ac:dyDescent="0.25">
      <c r="A3848" s="4" t="s">
        <v>1104</v>
      </c>
      <c r="B3848" s="4" t="s">
        <v>797</v>
      </c>
      <c r="C3848" s="4" t="s">
        <v>5054</v>
      </c>
      <c r="D3848" s="11" t="s">
        <v>768</v>
      </c>
      <c r="E3848" s="32" t="s">
        <v>976</v>
      </c>
      <c r="F3848" s="11" t="s">
        <v>710</v>
      </c>
      <c r="G3848" s="35">
        <v>5274994</v>
      </c>
      <c r="H3848" s="4" t="s">
        <v>2004</v>
      </c>
      <c r="I3848" s="4"/>
      <c r="J3848" s="4"/>
      <c r="K3848" s="4"/>
      <c r="L3848" s="4"/>
      <c r="M3848" s="33"/>
      <c r="N3848" s="38"/>
      <c r="O3848" s="33"/>
      <c r="P3848" s="244">
        <f t="shared" si="296"/>
        <v>1262.2130000000002</v>
      </c>
      <c r="Q3848" s="25"/>
      <c r="R3848" s="25"/>
      <c r="S3848" s="25"/>
      <c r="T3848" s="109"/>
      <c r="U3848" s="25"/>
      <c r="V3848" s="25"/>
      <c r="W3848" s="25"/>
      <c r="X3848" s="25">
        <v>180.59800000000001</v>
      </c>
      <c r="Y3848" s="25">
        <v>0</v>
      </c>
      <c r="Z3848" s="25">
        <v>0</v>
      </c>
      <c r="AA3848" s="109"/>
      <c r="AB3848" s="25">
        <v>0</v>
      </c>
      <c r="AC3848" s="25">
        <v>0</v>
      </c>
      <c r="AD3848" s="25">
        <v>0</v>
      </c>
      <c r="AE3848" s="25">
        <v>417.99200000000002</v>
      </c>
      <c r="AF3848" s="25">
        <v>0</v>
      </c>
      <c r="AG3848" s="25">
        <v>0</v>
      </c>
      <c r="AH3848" s="109"/>
      <c r="AI3848" s="25">
        <v>0</v>
      </c>
      <c r="AJ3848" s="25">
        <v>0</v>
      </c>
      <c r="AK3848" s="123">
        <v>0</v>
      </c>
      <c r="AL3848" s="25">
        <v>663.62300000000005</v>
      </c>
      <c r="AM3848" s="25">
        <v>0</v>
      </c>
      <c r="AN3848" s="25">
        <v>0</v>
      </c>
      <c r="AO3848" s="109"/>
      <c r="AP3848" s="25">
        <v>0</v>
      </c>
      <c r="AQ3848" s="25">
        <v>0</v>
      </c>
      <c r="AR3848" s="25">
        <v>0</v>
      </c>
      <c r="AS3848" s="25">
        <v>0</v>
      </c>
      <c r="AT3848" s="25">
        <v>0</v>
      </c>
      <c r="AU3848" s="25">
        <v>0</v>
      </c>
      <c r="AW3848" t="str">
        <f t="shared" si="297"/>
        <v>Lê Thu Huyền</v>
      </c>
      <c r="AX3848" s="27" t="str">
        <f t="shared" si="298"/>
        <v xml:space="preserve">Lê Yến Phụng </v>
      </c>
      <c r="AY3848" s="4" t="str">
        <f t="shared" si="299"/>
        <v>VIN+</v>
      </c>
    </row>
    <row r="3849" spans="1:51" outlineLevel="1" x14ac:dyDescent="0.25">
      <c r="A3849" s="4" t="s">
        <v>1104</v>
      </c>
      <c r="B3849" s="4" t="s">
        <v>797</v>
      </c>
      <c r="C3849" s="4" t="s">
        <v>5054</v>
      </c>
      <c r="D3849" s="11" t="s">
        <v>768</v>
      </c>
      <c r="E3849" s="32" t="s">
        <v>976</v>
      </c>
      <c r="F3849" s="11" t="s">
        <v>710</v>
      </c>
      <c r="G3849" s="35">
        <v>5274918</v>
      </c>
      <c r="H3849" s="4" t="s">
        <v>2005</v>
      </c>
      <c r="I3849" s="4"/>
      <c r="J3849" s="4"/>
      <c r="K3849" s="4"/>
      <c r="L3849" s="4"/>
      <c r="M3849" s="33"/>
      <c r="N3849" s="38"/>
      <c r="O3849" s="33"/>
      <c r="P3849" s="244">
        <f t="shared" si="296"/>
        <v>1689.6790000000001</v>
      </c>
      <c r="Q3849" s="25"/>
      <c r="R3849" s="25"/>
      <c r="S3849" s="25"/>
      <c r="T3849" s="109"/>
      <c r="U3849" s="25"/>
      <c r="V3849" s="25"/>
      <c r="W3849" s="25"/>
      <c r="X3849" s="25">
        <v>180.59800000000001</v>
      </c>
      <c r="Y3849" s="25">
        <v>0</v>
      </c>
      <c r="Z3849" s="25">
        <v>0</v>
      </c>
      <c r="AA3849" s="109"/>
      <c r="AB3849" s="25">
        <v>0</v>
      </c>
      <c r="AC3849" s="25">
        <v>0</v>
      </c>
      <c r="AD3849" s="25">
        <v>0</v>
      </c>
      <c r="AE3849" s="25">
        <v>786.52200000000005</v>
      </c>
      <c r="AF3849" s="25">
        <v>0</v>
      </c>
      <c r="AG3849" s="25">
        <v>0</v>
      </c>
      <c r="AH3849" s="109"/>
      <c r="AI3849" s="25">
        <v>0</v>
      </c>
      <c r="AJ3849" s="25">
        <v>0</v>
      </c>
      <c r="AK3849" s="123">
        <v>0</v>
      </c>
      <c r="AL3849" s="25">
        <v>722.55899999999997</v>
      </c>
      <c r="AM3849" s="25">
        <v>0</v>
      </c>
      <c r="AN3849" s="25">
        <v>0</v>
      </c>
      <c r="AO3849" s="109"/>
      <c r="AP3849" s="25">
        <v>0</v>
      </c>
      <c r="AQ3849" s="25">
        <v>0</v>
      </c>
      <c r="AR3849" s="25">
        <v>0</v>
      </c>
      <c r="AS3849" s="25">
        <v>0</v>
      </c>
      <c r="AT3849" s="25">
        <v>0</v>
      </c>
      <c r="AU3849" s="25">
        <v>0</v>
      </c>
      <c r="AW3849" t="str">
        <f t="shared" si="297"/>
        <v>Lê Thu Huyền</v>
      </c>
      <c r="AX3849" s="27" t="str">
        <f t="shared" si="298"/>
        <v xml:space="preserve">Lê Yến Phụng </v>
      </c>
      <c r="AY3849" s="4" t="str">
        <f t="shared" si="299"/>
        <v>VIN+</v>
      </c>
    </row>
    <row r="3850" spans="1:51" outlineLevel="1" x14ac:dyDescent="0.25">
      <c r="A3850" s="4" t="s">
        <v>1104</v>
      </c>
      <c r="B3850" s="4" t="s">
        <v>797</v>
      </c>
      <c r="C3850" s="4" t="s">
        <v>5054</v>
      </c>
      <c r="D3850" s="11" t="s">
        <v>768</v>
      </c>
      <c r="E3850" s="32" t="s">
        <v>976</v>
      </c>
      <c r="F3850" s="11" t="s">
        <v>710</v>
      </c>
      <c r="G3850" s="35">
        <v>5275595</v>
      </c>
      <c r="H3850" s="4" t="s">
        <v>2006</v>
      </c>
      <c r="I3850" s="4"/>
      <c r="J3850" s="4"/>
      <c r="K3850" s="4"/>
      <c r="L3850" s="4"/>
      <c r="M3850" s="33"/>
      <c r="N3850" s="38"/>
      <c r="O3850" s="33"/>
      <c r="P3850" s="244">
        <f t="shared" ref="P3850:P3913" si="300">SUM(Q3850:AU3850)</f>
        <v>779.18799999999987</v>
      </c>
      <c r="Q3850" s="25"/>
      <c r="R3850" s="25"/>
      <c r="S3850" s="25"/>
      <c r="T3850" s="109"/>
      <c r="U3850" s="25"/>
      <c r="V3850" s="25"/>
      <c r="W3850" s="25"/>
      <c r="X3850" s="25">
        <v>180.59800000000001</v>
      </c>
      <c r="Y3850" s="25">
        <v>0</v>
      </c>
      <c r="Z3850" s="25">
        <v>0</v>
      </c>
      <c r="AA3850" s="109"/>
      <c r="AB3850" s="25">
        <v>0</v>
      </c>
      <c r="AC3850" s="25">
        <v>0</v>
      </c>
      <c r="AD3850" s="25">
        <v>0</v>
      </c>
      <c r="AE3850" s="25">
        <v>179.52799999999999</v>
      </c>
      <c r="AF3850" s="25">
        <v>0</v>
      </c>
      <c r="AG3850" s="25">
        <v>0</v>
      </c>
      <c r="AH3850" s="109"/>
      <c r="AI3850" s="25">
        <v>0</v>
      </c>
      <c r="AJ3850" s="25">
        <v>0</v>
      </c>
      <c r="AK3850" s="123">
        <v>0</v>
      </c>
      <c r="AL3850" s="25">
        <v>0</v>
      </c>
      <c r="AM3850" s="25">
        <v>0</v>
      </c>
      <c r="AN3850" s="25">
        <v>0</v>
      </c>
      <c r="AO3850" s="109"/>
      <c r="AP3850" s="25">
        <v>0</v>
      </c>
      <c r="AQ3850" s="25">
        <v>0</v>
      </c>
      <c r="AR3850" s="25">
        <v>180.59800000000001</v>
      </c>
      <c r="AS3850" s="25">
        <v>238.464</v>
      </c>
      <c r="AT3850" s="25">
        <v>0</v>
      </c>
      <c r="AU3850" s="25">
        <v>0</v>
      </c>
      <c r="AW3850" t="str">
        <f t="shared" ref="AW3850:AW3913" si="301">+C3850</f>
        <v>Lê Thu Huyền</v>
      </c>
      <c r="AX3850" s="27" t="str">
        <f t="shared" ref="AX3850:AX3913" si="302">+E3850</f>
        <v xml:space="preserve">Lê Yến Phụng </v>
      </c>
      <c r="AY3850" s="4" t="str">
        <f t="shared" si="299"/>
        <v>VIN+</v>
      </c>
    </row>
    <row r="3851" spans="1:51" outlineLevel="1" x14ac:dyDescent="0.25">
      <c r="A3851" s="4" t="s">
        <v>1104</v>
      </c>
      <c r="B3851" s="4" t="s">
        <v>797</v>
      </c>
      <c r="C3851" s="4" t="s">
        <v>5054</v>
      </c>
      <c r="D3851" s="11" t="s">
        <v>768</v>
      </c>
      <c r="E3851" s="32" t="s">
        <v>976</v>
      </c>
      <c r="F3851" s="11" t="s">
        <v>710</v>
      </c>
      <c r="G3851" s="35">
        <v>5300002</v>
      </c>
      <c r="H3851" s="4" t="s">
        <v>2085</v>
      </c>
      <c r="I3851" s="4"/>
      <c r="J3851" s="4"/>
      <c r="K3851" s="4"/>
      <c r="L3851" s="4"/>
      <c r="M3851" s="33"/>
      <c r="N3851" s="38"/>
      <c r="O3851" s="33"/>
      <c r="P3851" s="244">
        <f t="shared" si="300"/>
        <v>656.45600000000002</v>
      </c>
      <c r="Q3851" s="25"/>
      <c r="R3851" s="25"/>
      <c r="S3851" s="25"/>
      <c r="T3851" s="109"/>
      <c r="U3851" s="25"/>
      <c r="V3851" s="25"/>
      <c r="W3851" s="25"/>
      <c r="X3851" s="25">
        <v>417.99200000000002</v>
      </c>
      <c r="Y3851" s="25">
        <v>0</v>
      </c>
      <c r="Z3851" s="25">
        <v>0</v>
      </c>
      <c r="AA3851" s="109"/>
      <c r="AB3851" s="25">
        <v>0</v>
      </c>
      <c r="AC3851" s="25">
        <v>0</v>
      </c>
      <c r="AD3851" s="25">
        <v>0</v>
      </c>
      <c r="AE3851" s="25">
        <v>0</v>
      </c>
      <c r="AF3851" s="25">
        <v>0</v>
      </c>
      <c r="AG3851" s="25">
        <v>0</v>
      </c>
      <c r="AH3851" s="109"/>
      <c r="AI3851" s="25">
        <v>0</v>
      </c>
      <c r="AJ3851" s="25">
        <v>0</v>
      </c>
      <c r="AK3851" s="123">
        <v>0</v>
      </c>
      <c r="AL3851" s="25">
        <v>0</v>
      </c>
      <c r="AM3851" s="25">
        <v>0</v>
      </c>
      <c r="AN3851" s="25">
        <v>0</v>
      </c>
      <c r="AO3851" s="109"/>
      <c r="AP3851" s="25">
        <v>0</v>
      </c>
      <c r="AQ3851" s="25">
        <v>0</v>
      </c>
      <c r="AR3851" s="25">
        <v>0</v>
      </c>
      <c r="AS3851" s="25">
        <v>0</v>
      </c>
      <c r="AT3851" s="25">
        <v>0</v>
      </c>
      <c r="AU3851" s="25">
        <v>238.464</v>
      </c>
      <c r="AW3851" t="str">
        <f t="shared" si="301"/>
        <v>Lê Thu Huyền</v>
      </c>
      <c r="AX3851" s="27" t="str">
        <f t="shared" si="302"/>
        <v xml:space="preserve">Lê Yến Phụng </v>
      </c>
      <c r="AY3851" s="4" t="str">
        <f t="shared" si="299"/>
        <v>VIN+</v>
      </c>
    </row>
    <row r="3852" spans="1:51" outlineLevel="1" x14ac:dyDescent="0.25">
      <c r="A3852" s="4" t="s">
        <v>1104</v>
      </c>
      <c r="B3852" s="4" t="s">
        <v>797</v>
      </c>
      <c r="C3852" s="4" t="s">
        <v>5054</v>
      </c>
      <c r="D3852" s="11" t="s">
        <v>768</v>
      </c>
      <c r="E3852" s="32" t="s">
        <v>976</v>
      </c>
      <c r="F3852" s="11" t="s">
        <v>710</v>
      </c>
      <c r="G3852" s="35">
        <v>5293771</v>
      </c>
      <c r="H3852" s="4" t="s">
        <v>2086</v>
      </c>
      <c r="I3852" s="4"/>
      <c r="J3852" s="4"/>
      <c r="K3852" s="4"/>
      <c r="L3852" s="4"/>
      <c r="M3852" s="33"/>
      <c r="N3852" s="38"/>
      <c r="O3852" s="33"/>
      <c r="P3852" s="244">
        <f t="shared" si="300"/>
        <v>894.92000000000007</v>
      </c>
      <c r="Q3852" s="25"/>
      <c r="R3852" s="25"/>
      <c r="S3852" s="25"/>
      <c r="T3852" s="109"/>
      <c r="U3852" s="25"/>
      <c r="V3852" s="25"/>
      <c r="W3852" s="25"/>
      <c r="X3852" s="25">
        <v>179.52799999999999</v>
      </c>
      <c r="Y3852" s="25">
        <v>0</v>
      </c>
      <c r="Z3852" s="25">
        <v>0</v>
      </c>
      <c r="AA3852" s="109"/>
      <c r="AB3852" s="25">
        <v>0</v>
      </c>
      <c r="AC3852" s="25">
        <v>0</v>
      </c>
      <c r="AD3852" s="25">
        <v>0</v>
      </c>
      <c r="AE3852" s="25">
        <v>0</v>
      </c>
      <c r="AF3852" s="25">
        <v>0</v>
      </c>
      <c r="AG3852" s="25">
        <v>0</v>
      </c>
      <c r="AH3852" s="109"/>
      <c r="AI3852" s="25">
        <v>0</v>
      </c>
      <c r="AJ3852" s="25">
        <v>0</v>
      </c>
      <c r="AK3852" s="123">
        <v>0</v>
      </c>
      <c r="AL3852" s="25">
        <v>476.928</v>
      </c>
      <c r="AM3852" s="25">
        <v>0</v>
      </c>
      <c r="AN3852" s="25">
        <v>0</v>
      </c>
      <c r="AO3852" s="109"/>
      <c r="AP3852" s="25">
        <v>0</v>
      </c>
      <c r="AQ3852" s="25">
        <v>0</v>
      </c>
      <c r="AR3852" s="25">
        <v>238.464</v>
      </c>
      <c r="AS3852" s="25">
        <v>0</v>
      </c>
      <c r="AT3852" s="25">
        <v>0</v>
      </c>
      <c r="AU3852" s="25">
        <v>0</v>
      </c>
      <c r="AW3852" t="str">
        <f t="shared" si="301"/>
        <v>Lê Thu Huyền</v>
      </c>
      <c r="AX3852" s="27" t="str">
        <f t="shared" si="302"/>
        <v xml:space="preserve">Lê Yến Phụng </v>
      </c>
      <c r="AY3852" s="4" t="str">
        <f t="shared" si="299"/>
        <v>VIN+</v>
      </c>
    </row>
    <row r="3853" spans="1:51" outlineLevel="1" x14ac:dyDescent="0.25">
      <c r="A3853" s="4" t="s">
        <v>1104</v>
      </c>
      <c r="B3853" s="4" t="s">
        <v>797</v>
      </c>
      <c r="C3853" s="4" t="s">
        <v>5054</v>
      </c>
      <c r="D3853" s="11" t="s">
        <v>768</v>
      </c>
      <c r="E3853" s="32" t="s">
        <v>976</v>
      </c>
      <c r="F3853" s="11" t="s">
        <v>710</v>
      </c>
      <c r="G3853" s="35">
        <v>5293788</v>
      </c>
      <c r="H3853" s="4" t="s">
        <v>2087</v>
      </c>
      <c r="I3853" s="4"/>
      <c r="J3853" s="4"/>
      <c r="K3853" s="4"/>
      <c r="L3853" s="4"/>
      <c r="M3853" s="33"/>
      <c r="N3853" s="38"/>
      <c r="O3853" s="33"/>
      <c r="P3853" s="244">
        <f t="shared" si="300"/>
        <v>721.32099999999991</v>
      </c>
      <c r="Q3853" s="25"/>
      <c r="R3853" s="25"/>
      <c r="S3853" s="25"/>
      <c r="T3853" s="109"/>
      <c r="U3853" s="25"/>
      <c r="V3853" s="25"/>
      <c r="W3853" s="25"/>
      <c r="X3853" s="25">
        <v>179.52799999999999</v>
      </c>
      <c r="Y3853" s="25">
        <v>0</v>
      </c>
      <c r="Z3853" s="25">
        <v>0</v>
      </c>
      <c r="AA3853" s="109"/>
      <c r="AB3853" s="25">
        <v>0</v>
      </c>
      <c r="AC3853" s="25">
        <v>0</v>
      </c>
      <c r="AD3853" s="25">
        <v>0</v>
      </c>
      <c r="AE3853" s="25">
        <v>180.59800000000001</v>
      </c>
      <c r="AF3853" s="25">
        <v>0</v>
      </c>
      <c r="AG3853" s="25">
        <v>0</v>
      </c>
      <c r="AH3853" s="109"/>
      <c r="AI3853" s="25">
        <v>0</v>
      </c>
      <c r="AJ3853" s="25">
        <v>0</v>
      </c>
      <c r="AK3853" s="123">
        <v>0</v>
      </c>
      <c r="AL3853" s="25">
        <v>361.19499999999999</v>
      </c>
      <c r="AM3853" s="25">
        <v>0</v>
      </c>
      <c r="AN3853" s="25">
        <v>0</v>
      </c>
      <c r="AO3853" s="109"/>
      <c r="AP3853" s="25">
        <v>0</v>
      </c>
      <c r="AQ3853" s="25">
        <v>0</v>
      </c>
      <c r="AR3853" s="25">
        <v>0</v>
      </c>
      <c r="AS3853" s="25">
        <v>0</v>
      </c>
      <c r="AT3853" s="25">
        <v>0</v>
      </c>
      <c r="AU3853" s="25">
        <v>0</v>
      </c>
      <c r="AW3853" t="str">
        <f t="shared" si="301"/>
        <v>Lê Thu Huyền</v>
      </c>
      <c r="AX3853" s="27" t="str">
        <f t="shared" si="302"/>
        <v xml:space="preserve">Lê Yến Phụng </v>
      </c>
      <c r="AY3853" s="4" t="str">
        <f t="shared" si="299"/>
        <v>VIN+</v>
      </c>
    </row>
    <row r="3854" spans="1:51" outlineLevel="1" x14ac:dyDescent="0.25">
      <c r="A3854" s="4" t="s">
        <v>1104</v>
      </c>
      <c r="B3854" s="4" t="s">
        <v>797</v>
      </c>
      <c r="C3854" s="4" t="s">
        <v>5054</v>
      </c>
      <c r="D3854" s="11" t="s">
        <v>768</v>
      </c>
      <c r="E3854" s="32" t="s">
        <v>976</v>
      </c>
      <c r="F3854" s="11" t="s">
        <v>710</v>
      </c>
      <c r="G3854" s="35">
        <v>5300936</v>
      </c>
      <c r="H3854" s="4" t="s">
        <v>2088</v>
      </c>
      <c r="I3854" s="4"/>
      <c r="J3854" s="4"/>
      <c r="K3854" s="4"/>
      <c r="L3854" s="4"/>
      <c r="M3854" s="33"/>
      <c r="N3854" s="38"/>
      <c r="O3854" s="33"/>
      <c r="P3854" s="244">
        <f t="shared" si="300"/>
        <v>417.99199999999996</v>
      </c>
      <c r="Q3854" s="25"/>
      <c r="R3854" s="25"/>
      <c r="S3854" s="25"/>
      <c r="T3854" s="109"/>
      <c r="U3854" s="25"/>
      <c r="V3854" s="25"/>
      <c r="W3854" s="25"/>
      <c r="X3854" s="25">
        <v>179.52799999999999</v>
      </c>
      <c r="Y3854" s="25">
        <v>0</v>
      </c>
      <c r="Z3854" s="25">
        <v>0</v>
      </c>
      <c r="AA3854" s="109"/>
      <c r="AB3854" s="25">
        <v>0</v>
      </c>
      <c r="AC3854" s="25">
        <v>0</v>
      </c>
      <c r="AD3854" s="25">
        <v>0</v>
      </c>
      <c r="AE3854" s="25">
        <v>238.464</v>
      </c>
      <c r="AF3854" s="25">
        <v>0</v>
      </c>
      <c r="AG3854" s="25">
        <v>0</v>
      </c>
      <c r="AH3854" s="109"/>
      <c r="AI3854" s="25">
        <v>0</v>
      </c>
      <c r="AJ3854" s="25">
        <v>0</v>
      </c>
      <c r="AK3854" s="123">
        <v>0</v>
      </c>
      <c r="AL3854" s="25">
        <v>0</v>
      </c>
      <c r="AM3854" s="25">
        <v>0</v>
      </c>
      <c r="AN3854" s="25">
        <v>0</v>
      </c>
      <c r="AO3854" s="109"/>
      <c r="AP3854" s="25">
        <v>0</v>
      </c>
      <c r="AQ3854" s="25">
        <v>0</v>
      </c>
      <c r="AR3854" s="25">
        <v>0</v>
      </c>
      <c r="AS3854" s="25">
        <v>0</v>
      </c>
      <c r="AT3854" s="25">
        <v>0</v>
      </c>
      <c r="AU3854" s="25">
        <v>0</v>
      </c>
      <c r="AW3854" t="str">
        <f t="shared" si="301"/>
        <v>Lê Thu Huyền</v>
      </c>
      <c r="AX3854" s="27" t="str">
        <f t="shared" si="302"/>
        <v xml:space="preserve">Lê Yến Phụng </v>
      </c>
      <c r="AY3854" s="4" t="str">
        <f t="shared" si="299"/>
        <v>VIN+</v>
      </c>
    </row>
    <row r="3855" spans="1:51" outlineLevel="1" x14ac:dyDescent="0.25">
      <c r="A3855" s="4" t="s">
        <v>1104</v>
      </c>
      <c r="B3855" s="4" t="s">
        <v>797</v>
      </c>
      <c r="C3855" s="4" t="s">
        <v>5054</v>
      </c>
      <c r="D3855" s="11" t="s">
        <v>768</v>
      </c>
      <c r="E3855" s="32" t="s">
        <v>976</v>
      </c>
      <c r="F3855" s="11" t="s">
        <v>710</v>
      </c>
      <c r="G3855" s="35">
        <v>5275962</v>
      </c>
      <c r="H3855" s="4" t="s">
        <v>2089</v>
      </c>
      <c r="I3855" s="4"/>
      <c r="J3855" s="4"/>
      <c r="K3855" s="4"/>
      <c r="L3855" s="4"/>
      <c r="M3855" s="33"/>
      <c r="N3855" s="38"/>
      <c r="O3855" s="33"/>
      <c r="P3855" s="244">
        <f t="shared" si="300"/>
        <v>1379.0149999999999</v>
      </c>
      <c r="Q3855" s="25"/>
      <c r="R3855" s="25"/>
      <c r="S3855" s="25"/>
      <c r="T3855" s="109"/>
      <c r="U3855" s="25"/>
      <c r="V3855" s="25"/>
      <c r="W3855" s="25"/>
      <c r="X3855" s="25">
        <v>417.99200000000002</v>
      </c>
      <c r="Y3855" s="25">
        <v>0</v>
      </c>
      <c r="Z3855" s="25">
        <v>0</v>
      </c>
      <c r="AA3855" s="109"/>
      <c r="AB3855" s="25">
        <v>0</v>
      </c>
      <c r="AC3855" s="25">
        <v>0</v>
      </c>
      <c r="AD3855" s="25">
        <v>0</v>
      </c>
      <c r="AE3855" s="25">
        <v>303.49700000000001</v>
      </c>
      <c r="AF3855" s="25">
        <v>0</v>
      </c>
      <c r="AG3855" s="25">
        <v>0</v>
      </c>
      <c r="AH3855" s="109"/>
      <c r="AI3855" s="25">
        <v>0</v>
      </c>
      <c r="AJ3855" s="25">
        <v>0</v>
      </c>
      <c r="AK3855" s="123">
        <v>0</v>
      </c>
      <c r="AL3855" s="25">
        <v>180.59800000000001</v>
      </c>
      <c r="AM3855" s="25">
        <v>0</v>
      </c>
      <c r="AN3855" s="25">
        <v>0</v>
      </c>
      <c r="AO3855" s="109"/>
      <c r="AP3855" s="25">
        <v>0</v>
      </c>
      <c r="AQ3855" s="25">
        <v>0</v>
      </c>
      <c r="AR3855" s="25">
        <v>238.464</v>
      </c>
      <c r="AS3855" s="25">
        <v>0</v>
      </c>
      <c r="AT3855" s="25">
        <v>0</v>
      </c>
      <c r="AU3855" s="25">
        <v>238.464</v>
      </c>
      <c r="AW3855" t="str">
        <f t="shared" si="301"/>
        <v>Lê Thu Huyền</v>
      </c>
      <c r="AX3855" s="27" t="str">
        <f t="shared" si="302"/>
        <v xml:space="preserve">Lê Yến Phụng </v>
      </c>
      <c r="AY3855" s="4" t="str">
        <f t="shared" si="299"/>
        <v>VIN+</v>
      </c>
    </row>
    <row r="3856" spans="1:51" outlineLevel="1" x14ac:dyDescent="0.25">
      <c r="A3856" s="4" t="s">
        <v>1104</v>
      </c>
      <c r="B3856" s="4" t="s">
        <v>797</v>
      </c>
      <c r="C3856" s="4" t="s">
        <v>5054</v>
      </c>
      <c r="D3856" s="11" t="s">
        <v>768</v>
      </c>
      <c r="E3856" s="32" t="s">
        <v>976</v>
      </c>
      <c r="F3856" s="11" t="s">
        <v>710</v>
      </c>
      <c r="G3856" s="35">
        <v>5300628</v>
      </c>
      <c r="H3856" s="4" t="s">
        <v>2090</v>
      </c>
      <c r="I3856" s="4"/>
      <c r="J3856" s="4"/>
      <c r="K3856" s="4"/>
      <c r="L3856" s="4"/>
      <c r="M3856" s="33"/>
      <c r="N3856" s="38"/>
      <c r="O3856" s="33"/>
      <c r="P3856" s="244">
        <f t="shared" si="300"/>
        <v>778.11799999999994</v>
      </c>
      <c r="Q3856" s="25"/>
      <c r="R3856" s="25"/>
      <c r="S3856" s="25"/>
      <c r="T3856" s="109"/>
      <c r="U3856" s="25"/>
      <c r="V3856" s="25"/>
      <c r="W3856" s="25"/>
      <c r="X3856" s="25">
        <v>238.464</v>
      </c>
      <c r="Y3856" s="25">
        <v>0</v>
      </c>
      <c r="Z3856" s="25">
        <v>0</v>
      </c>
      <c r="AA3856" s="109"/>
      <c r="AB3856" s="25">
        <v>0</v>
      </c>
      <c r="AC3856" s="25">
        <v>0</v>
      </c>
      <c r="AD3856" s="25">
        <v>0</v>
      </c>
      <c r="AE3856" s="25">
        <v>360.12599999999998</v>
      </c>
      <c r="AF3856" s="25">
        <v>0</v>
      </c>
      <c r="AG3856" s="25">
        <v>0</v>
      </c>
      <c r="AH3856" s="109"/>
      <c r="AI3856" s="25">
        <v>0</v>
      </c>
      <c r="AJ3856" s="25">
        <v>0</v>
      </c>
      <c r="AK3856" s="123">
        <v>0</v>
      </c>
      <c r="AL3856" s="25">
        <v>0</v>
      </c>
      <c r="AM3856" s="25">
        <v>0</v>
      </c>
      <c r="AN3856" s="25">
        <v>0</v>
      </c>
      <c r="AO3856" s="109"/>
      <c r="AP3856" s="25">
        <v>0</v>
      </c>
      <c r="AQ3856" s="25">
        <v>0</v>
      </c>
      <c r="AR3856" s="25">
        <v>179.52799999999999</v>
      </c>
      <c r="AS3856" s="25">
        <v>0</v>
      </c>
      <c r="AT3856" s="25">
        <v>0</v>
      </c>
      <c r="AU3856" s="25">
        <v>0</v>
      </c>
      <c r="AW3856" t="str">
        <f t="shared" si="301"/>
        <v>Lê Thu Huyền</v>
      </c>
      <c r="AX3856" s="27" t="str">
        <f t="shared" si="302"/>
        <v xml:space="preserve">Lê Yến Phụng </v>
      </c>
      <c r="AY3856" s="4" t="str">
        <f t="shared" si="299"/>
        <v>VIN+</v>
      </c>
    </row>
    <row r="3857" spans="1:51" outlineLevel="1" x14ac:dyDescent="0.25">
      <c r="A3857" s="4" t="s">
        <v>1104</v>
      </c>
      <c r="B3857" s="4" t="s">
        <v>797</v>
      </c>
      <c r="C3857" s="4" t="s">
        <v>5054</v>
      </c>
      <c r="D3857" s="11" t="s">
        <v>768</v>
      </c>
      <c r="E3857" s="32" t="s">
        <v>976</v>
      </c>
      <c r="F3857" s="11" t="s">
        <v>710</v>
      </c>
      <c r="G3857" s="35">
        <v>5293795</v>
      </c>
      <c r="H3857" s="4" t="s">
        <v>2091</v>
      </c>
      <c r="I3857" s="4"/>
      <c r="J3857" s="4"/>
      <c r="K3857" s="4"/>
      <c r="L3857" s="4"/>
      <c r="M3857" s="33"/>
      <c r="N3857" s="38"/>
      <c r="O3857" s="33"/>
      <c r="P3857" s="244">
        <f t="shared" si="300"/>
        <v>894.92000000000007</v>
      </c>
      <c r="Q3857" s="25"/>
      <c r="R3857" s="25"/>
      <c r="S3857" s="25"/>
      <c r="T3857" s="109"/>
      <c r="U3857" s="25"/>
      <c r="V3857" s="25"/>
      <c r="W3857" s="25"/>
      <c r="X3857" s="25">
        <v>238.464</v>
      </c>
      <c r="Y3857" s="25">
        <v>0</v>
      </c>
      <c r="Z3857" s="25">
        <v>0</v>
      </c>
      <c r="AA3857" s="109"/>
      <c r="AB3857" s="25">
        <v>0</v>
      </c>
      <c r="AC3857" s="25">
        <v>0</v>
      </c>
      <c r="AD3857" s="25">
        <v>0</v>
      </c>
      <c r="AE3857" s="25">
        <v>0</v>
      </c>
      <c r="AF3857" s="25">
        <v>0</v>
      </c>
      <c r="AG3857" s="25">
        <v>0</v>
      </c>
      <c r="AH3857" s="109"/>
      <c r="AI3857" s="25">
        <v>0</v>
      </c>
      <c r="AJ3857" s="25">
        <v>0</v>
      </c>
      <c r="AK3857" s="123">
        <v>0</v>
      </c>
      <c r="AL3857" s="25">
        <v>238.464</v>
      </c>
      <c r="AM3857" s="25">
        <v>0</v>
      </c>
      <c r="AN3857" s="25">
        <v>0</v>
      </c>
      <c r="AO3857" s="109"/>
      <c r="AP3857" s="25">
        <v>0</v>
      </c>
      <c r="AQ3857" s="25">
        <v>0</v>
      </c>
      <c r="AR3857" s="25">
        <v>417.99200000000002</v>
      </c>
      <c r="AS3857" s="25">
        <v>0</v>
      </c>
      <c r="AT3857" s="25">
        <v>0</v>
      </c>
      <c r="AU3857" s="25">
        <v>0</v>
      </c>
      <c r="AW3857" t="str">
        <f t="shared" si="301"/>
        <v>Lê Thu Huyền</v>
      </c>
      <c r="AX3857" s="27" t="str">
        <f t="shared" si="302"/>
        <v xml:space="preserve">Lê Yến Phụng </v>
      </c>
      <c r="AY3857" s="4" t="str">
        <f t="shared" si="299"/>
        <v>VIN+</v>
      </c>
    </row>
    <row r="3858" spans="1:51" outlineLevel="1" x14ac:dyDescent="0.25">
      <c r="A3858" s="4" t="s">
        <v>1104</v>
      </c>
      <c r="B3858" s="4" t="s">
        <v>797</v>
      </c>
      <c r="C3858" s="4" t="s">
        <v>5054</v>
      </c>
      <c r="D3858" s="11" t="s">
        <v>768</v>
      </c>
      <c r="E3858" s="32" t="s">
        <v>976</v>
      </c>
      <c r="F3858" s="11" t="s">
        <v>710</v>
      </c>
      <c r="G3858" s="35">
        <v>5293003</v>
      </c>
      <c r="H3858" s="4" t="s">
        <v>2092</v>
      </c>
      <c r="I3858" s="4"/>
      <c r="J3858" s="4"/>
      <c r="K3858" s="4"/>
      <c r="L3858" s="4"/>
      <c r="M3858" s="33"/>
      <c r="N3858" s="38"/>
      <c r="O3858" s="33"/>
      <c r="P3858" s="244">
        <f t="shared" si="300"/>
        <v>657.52600000000007</v>
      </c>
      <c r="Q3858" s="25"/>
      <c r="R3858" s="25"/>
      <c r="S3858" s="25"/>
      <c r="T3858" s="109"/>
      <c r="U3858" s="25"/>
      <c r="V3858" s="25"/>
      <c r="W3858" s="25"/>
      <c r="X3858" s="25">
        <v>419.06200000000001</v>
      </c>
      <c r="Y3858" s="25">
        <v>0</v>
      </c>
      <c r="Z3858" s="25">
        <v>0</v>
      </c>
      <c r="AA3858" s="109"/>
      <c r="AB3858" s="25">
        <v>0</v>
      </c>
      <c r="AC3858" s="25">
        <v>0</v>
      </c>
      <c r="AD3858" s="25">
        <v>0</v>
      </c>
      <c r="AE3858" s="25">
        <v>0</v>
      </c>
      <c r="AF3858" s="25">
        <v>0</v>
      </c>
      <c r="AG3858" s="25">
        <v>0</v>
      </c>
      <c r="AH3858" s="109"/>
      <c r="AI3858" s="25">
        <v>0</v>
      </c>
      <c r="AJ3858" s="25">
        <v>0</v>
      </c>
      <c r="AK3858" s="123">
        <v>0</v>
      </c>
      <c r="AL3858" s="25">
        <v>0</v>
      </c>
      <c r="AM3858" s="25">
        <v>0</v>
      </c>
      <c r="AN3858" s="25">
        <v>0</v>
      </c>
      <c r="AO3858" s="109"/>
      <c r="AP3858" s="25">
        <v>0</v>
      </c>
      <c r="AQ3858" s="25">
        <v>0</v>
      </c>
      <c r="AR3858" s="25">
        <v>238.464</v>
      </c>
      <c r="AS3858" s="25">
        <v>0</v>
      </c>
      <c r="AT3858" s="25">
        <v>0</v>
      </c>
      <c r="AU3858" s="25">
        <v>0</v>
      </c>
      <c r="AW3858" t="str">
        <f t="shared" si="301"/>
        <v>Lê Thu Huyền</v>
      </c>
      <c r="AX3858" s="27" t="str">
        <f t="shared" si="302"/>
        <v xml:space="preserve">Lê Yến Phụng </v>
      </c>
      <c r="AY3858" s="4" t="str">
        <f t="shared" si="299"/>
        <v>VIN+</v>
      </c>
    </row>
    <row r="3859" spans="1:51" outlineLevel="1" x14ac:dyDescent="0.25">
      <c r="A3859" s="4" t="s">
        <v>1104</v>
      </c>
      <c r="B3859" s="4" t="s">
        <v>797</v>
      </c>
      <c r="C3859" s="4" t="s">
        <v>5054</v>
      </c>
      <c r="D3859" s="11" t="s">
        <v>768</v>
      </c>
      <c r="E3859" s="32" t="s">
        <v>976</v>
      </c>
      <c r="F3859" s="11" t="s">
        <v>710</v>
      </c>
      <c r="G3859" s="35">
        <v>5275948</v>
      </c>
      <c r="H3859" s="4" t="s">
        <v>2093</v>
      </c>
      <c r="I3859" s="4"/>
      <c r="J3859" s="4"/>
      <c r="K3859" s="4"/>
      <c r="L3859" s="4"/>
      <c r="M3859" s="33"/>
      <c r="N3859" s="38"/>
      <c r="O3859" s="33"/>
      <c r="P3859" s="244">
        <f t="shared" si="300"/>
        <v>1689.6790000000001</v>
      </c>
      <c r="Q3859" s="25"/>
      <c r="R3859" s="25"/>
      <c r="S3859" s="25"/>
      <c r="T3859" s="109"/>
      <c r="U3859" s="25"/>
      <c r="V3859" s="25"/>
      <c r="W3859" s="25"/>
      <c r="X3859" s="25">
        <v>419.06200000000001</v>
      </c>
      <c r="Y3859" s="25">
        <v>0</v>
      </c>
      <c r="Z3859" s="25">
        <v>0</v>
      </c>
      <c r="AA3859" s="109"/>
      <c r="AB3859" s="25">
        <v>0</v>
      </c>
      <c r="AC3859" s="25">
        <v>0</v>
      </c>
      <c r="AD3859" s="25">
        <v>0</v>
      </c>
      <c r="AE3859" s="25">
        <v>786.52200000000005</v>
      </c>
      <c r="AF3859" s="25">
        <v>0</v>
      </c>
      <c r="AG3859" s="25">
        <v>0</v>
      </c>
      <c r="AH3859" s="109"/>
      <c r="AI3859" s="25">
        <v>0</v>
      </c>
      <c r="AJ3859" s="25">
        <v>0</v>
      </c>
      <c r="AK3859" s="123">
        <v>0</v>
      </c>
      <c r="AL3859" s="25">
        <v>484.09500000000003</v>
      </c>
      <c r="AM3859" s="25">
        <v>0</v>
      </c>
      <c r="AN3859" s="25">
        <v>0</v>
      </c>
      <c r="AO3859" s="109"/>
      <c r="AP3859" s="25">
        <v>0</v>
      </c>
      <c r="AQ3859" s="25">
        <v>0</v>
      </c>
      <c r="AR3859" s="25">
        <v>0</v>
      </c>
      <c r="AS3859" s="25">
        <v>0</v>
      </c>
      <c r="AT3859" s="25">
        <v>0</v>
      </c>
      <c r="AU3859" s="25">
        <v>0</v>
      </c>
      <c r="AW3859" t="str">
        <f t="shared" si="301"/>
        <v>Lê Thu Huyền</v>
      </c>
      <c r="AX3859" s="27" t="str">
        <f t="shared" si="302"/>
        <v xml:space="preserve">Lê Yến Phụng </v>
      </c>
      <c r="AY3859" s="4" t="str">
        <f t="shared" si="299"/>
        <v>VIN+</v>
      </c>
    </row>
    <row r="3860" spans="1:51" outlineLevel="1" x14ac:dyDescent="0.25">
      <c r="A3860" s="4" t="s">
        <v>1104</v>
      </c>
      <c r="B3860" s="4" t="s">
        <v>797</v>
      </c>
      <c r="C3860" s="4" t="s">
        <v>5054</v>
      </c>
      <c r="D3860" s="11" t="s">
        <v>768</v>
      </c>
      <c r="E3860" s="32" t="s">
        <v>976</v>
      </c>
      <c r="F3860" s="11" t="s">
        <v>710</v>
      </c>
      <c r="G3860" s="35">
        <v>5298392</v>
      </c>
      <c r="H3860" s="4" t="s">
        <v>2094</v>
      </c>
      <c r="I3860" s="4"/>
      <c r="J3860" s="4"/>
      <c r="K3860" s="4"/>
      <c r="L3860" s="4"/>
      <c r="M3860" s="33"/>
      <c r="N3860" s="38"/>
      <c r="O3860" s="33"/>
      <c r="P3860" s="244">
        <f t="shared" si="300"/>
        <v>598.59</v>
      </c>
      <c r="Q3860" s="25"/>
      <c r="R3860" s="25"/>
      <c r="S3860" s="25"/>
      <c r="T3860" s="109"/>
      <c r="U3860" s="25"/>
      <c r="V3860" s="25"/>
      <c r="W3860" s="25"/>
      <c r="X3860" s="25">
        <v>419.06200000000001</v>
      </c>
      <c r="Y3860" s="25">
        <v>0</v>
      </c>
      <c r="Z3860" s="25">
        <v>0</v>
      </c>
      <c r="AA3860" s="109"/>
      <c r="AB3860" s="25">
        <v>0</v>
      </c>
      <c r="AC3860" s="25">
        <v>0</v>
      </c>
      <c r="AD3860" s="25">
        <v>0</v>
      </c>
      <c r="AE3860" s="25">
        <v>179.52799999999999</v>
      </c>
      <c r="AF3860" s="25">
        <v>0</v>
      </c>
      <c r="AG3860" s="25">
        <v>0</v>
      </c>
      <c r="AH3860" s="109"/>
      <c r="AI3860" s="25">
        <v>0</v>
      </c>
      <c r="AJ3860" s="25">
        <v>0</v>
      </c>
      <c r="AK3860" s="123">
        <v>0</v>
      </c>
      <c r="AL3860" s="25">
        <v>0</v>
      </c>
      <c r="AM3860" s="25">
        <v>0</v>
      </c>
      <c r="AN3860" s="25">
        <v>0</v>
      </c>
      <c r="AO3860" s="109"/>
      <c r="AP3860" s="25">
        <v>0</v>
      </c>
      <c r="AQ3860" s="25">
        <v>0</v>
      </c>
      <c r="AR3860" s="25">
        <v>0</v>
      </c>
      <c r="AS3860" s="25">
        <v>0</v>
      </c>
      <c r="AT3860" s="25">
        <v>0</v>
      </c>
      <c r="AU3860" s="25">
        <v>0</v>
      </c>
      <c r="AW3860" t="str">
        <f t="shared" si="301"/>
        <v>Lê Thu Huyền</v>
      </c>
      <c r="AX3860" s="27" t="str">
        <f t="shared" si="302"/>
        <v xml:space="preserve">Lê Yến Phụng </v>
      </c>
      <c r="AY3860" s="4" t="str">
        <f t="shared" si="299"/>
        <v>VIN+</v>
      </c>
    </row>
    <row r="3861" spans="1:51" outlineLevel="1" x14ac:dyDescent="0.25">
      <c r="A3861" s="4" t="s">
        <v>1104</v>
      </c>
      <c r="B3861" s="4" t="s">
        <v>797</v>
      </c>
      <c r="C3861" s="4" t="s">
        <v>5054</v>
      </c>
      <c r="D3861" s="11" t="s">
        <v>768</v>
      </c>
      <c r="E3861" s="32" t="s">
        <v>976</v>
      </c>
      <c r="F3861" s="11" t="s">
        <v>710</v>
      </c>
      <c r="G3861" s="35">
        <v>5291652</v>
      </c>
      <c r="H3861" s="4" t="s">
        <v>2095</v>
      </c>
      <c r="I3861" s="4"/>
      <c r="J3861" s="4"/>
      <c r="K3861" s="4"/>
      <c r="L3861" s="4"/>
      <c r="M3861" s="33"/>
      <c r="N3861" s="38"/>
      <c r="O3861" s="33"/>
      <c r="P3861" s="244">
        <f t="shared" si="300"/>
        <v>597.52</v>
      </c>
      <c r="Q3861" s="25"/>
      <c r="R3861" s="25"/>
      <c r="S3861" s="25"/>
      <c r="T3861" s="109"/>
      <c r="U3861" s="25"/>
      <c r="V3861" s="25"/>
      <c r="W3861" s="25"/>
      <c r="X3861" s="25">
        <v>238.464</v>
      </c>
      <c r="Y3861" s="25">
        <v>0</v>
      </c>
      <c r="Z3861" s="25">
        <v>0</v>
      </c>
      <c r="AA3861" s="109"/>
      <c r="AB3861" s="25">
        <v>0</v>
      </c>
      <c r="AC3861" s="25">
        <v>0</v>
      </c>
      <c r="AD3861" s="25">
        <v>0</v>
      </c>
      <c r="AE3861" s="25">
        <v>0</v>
      </c>
      <c r="AF3861" s="25">
        <v>0</v>
      </c>
      <c r="AG3861" s="25">
        <v>0</v>
      </c>
      <c r="AH3861" s="109"/>
      <c r="AI3861" s="25">
        <v>0</v>
      </c>
      <c r="AJ3861" s="25">
        <v>0</v>
      </c>
      <c r="AK3861" s="123">
        <v>0</v>
      </c>
      <c r="AL3861" s="25">
        <v>179.52799999999999</v>
      </c>
      <c r="AM3861" s="25">
        <v>0</v>
      </c>
      <c r="AN3861" s="25">
        <v>0</v>
      </c>
      <c r="AO3861" s="109"/>
      <c r="AP3861" s="25">
        <v>0</v>
      </c>
      <c r="AQ3861" s="25">
        <v>0</v>
      </c>
      <c r="AR3861" s="25">
        <v>179.52799999999999</v>
      </c>
      <c r="AS3861" s="25">
        <v>0</v>
      </c>
      <c r="AT3861" s="25">
        <v>0</v>
      </c>
      <c r="AU3861" s="25">
        <v>0</v>
      </c>
      <c r="AW3861" t="str">
        <f t="shared" si="301"/>
        <v>Lê Thu Huyền</v>
      </c>
      <c r="AX3861" s="27" t="str">
        <f t="shared" si="302"/>
        <v xml:space="preserve">Lê Yến Phụng </v>
      </c>
      <c r="AY3861" s="4" t="str">
        <f t="shared" si="299"/>
        <v>VIN+</v>
      </c>
    </row>
    <row r="3862" spans="1:51" outlineLevel="1" x14ac:dyDescent="0.25">
      <c r="A3862" s="4" t="s">
        <v>1104</v>
      </c>
      <c r="B3862" s="4" t="s">
        <v>797</v>
      </c>
      <c r="C3862" s="4" t="s">
        <v>5054</v>
      </c>
      <c r="D3862" s="11" t="s">
        <v>768</v>
      </c>
      <c r="E3862" s="32" t="s">
        <v>976</v>
      </c>
      <c r="F3862" s="11" t="s">
        <v>710</v>
      </c>
      <c r="G3862" s="35">
        <v>5275979</v>
      </c>
      <c r="H3862" s="4" t="s">
        <v>2096</v>
      </c>
      <c r="I3862" s="4"/>
      <c r="J3862" s="4"/>
      <c r="K3862" s="4"/>
      <c r="L3862" s="4"/>
      <c r="M3862" s="33"/>
      <c r="N3862" s="38"/>
      <c r="O3862" s="33"/>
      <c r="P3862" s="244">
        <f t="shared" si="300"/>
        <v>1024.9860000000001</v>
      </c>
      <c r="Q3862" s="25"/>
      <c r="R3862" s="25"/>
      <c r="S3862" s="25"/>
      <c r="T3862" s="109"/>
      <c r="U3862" s="25"/>
      <c r="V3862" s="25"/>
      <c r="W3862" s="25"/>
      <c r="X3862" s="25">
        <v>541.96100000000001</v>
      </c>
      <c r="Y3862" s="25">
        <v>0</v>
      </c>
      <c r="Z3862" s="25">
        <v>0</v>
      </c>
      <c r="AA3862" s="109"/>
      <c r="AB3862" s="25">
        <v>0</v>
      </c>
      <c r="AC3862" s="25">
        <v>0</v>
      </c>
      <c r="AD3862" s="25">
        <v>0</v>
      </c>
      <c r="AE3862" s="25">
        <v>0</v>
      </c>
      <c r="AF3862" s="25">
        <v>0</v>
      </c>
      <c r="AG3862" s="25">
        <v>0</v>
      </c>
      <c r="AH3862" s="109"/>
      <c r="AI3862" s="25">
        <v>0</v>
      </c>
      <c r="AJ3862" s="25">
        <v>0</v>
      </c>
      <c r="AK3862" s="123">
        <v>0</v>
      </c>
      <c r="AL3862" s="25">
        <v>303.49700000000001</v>
      </c>
      <c r="AM3862" s="25">
        <v>0</v>
      </c>
      <c r="AN3862" s="25">
        <v>0</v>
      </c>
      <c r="AO3862" s="109"/>
      <c r="AP3862" s="25">
        <v>0</v>
      </c>
      <c r="AQ3862" s="25">
        <v>0</v>
      </c>
      <c r="AR3862" s="25">
        <v>179.52799999999999</v>
      </c>
      <c r="AS3862" s="25">
        <v>0</v>
      </c>
      <c r="AT3862" s="25">
        <v>0</v>
      </c>
      <c r="AU3862" s="25">
        <v>0</v>
      </c>
      <c r="AW3862" t="str">
        <f t="shared" si="301"/>
        <v>Lê Thu Huyền</v>
      </c>
      <c r="AX3862" s="27" t="str">
        <f t="shared" si="302"/>
        <v xml:space="preserve">Lê Yến Phụng </v>
      </c>
      <c r="AY3862" s="4" t="str">
        <f t="shared" si="299"/>
        <v>VIN+</v>
      </c>
    </row>
    <row r="3863" spans="1:51" outlineLevel="1" x14ac:dyDescent="0.25">
      <c r="A3863" s="4" t="s">
        <v>1104</v>
      </c>
      <c r="B3863" s="4" t="s">
        <v>797</v>
      </c>
      <c r="C3863" s="4" t="s">
        <v>5054</v>
      </c>
      <c r="D3863" s="11" t="s">
        <v>768</v>
      </c>
      <c r="E3863" s="32" t="s">
        <v>976</v>
      </c>
      <c r="F3863" s="11" t="s">
        <v>710</v>
      </c>
      <c r="G3863" s="35">
        <v>5275955</v>
      </c>
      <c r="H3863" s="4" t="s">
        <v>2097</v>
      </c>
      <c r="I3863" s="4"/>
      <c r="J3863" s="4"/>
      <c r="K3863" s="4"/>
      <c r="L3863" s="4"/>
      <c r="M3863" s="33"/>
      <c r="N3863" s="38"/>
      <c r="O3863" s="33"/>
      <c r="P3863" s="244">
        <f t="shared" si="300"/>
        <v>1384.2640000000001</v>
      </c>
      <c r="Q3863" s="25"/>
      <c r="R3863" s="25"/>
      <c r="S3863" s="25"/>
      <c r="T3863" s="109"/>
      <c r="U3863" s="25"/>
      <c r="V3863" s="25"/>
      <c r="W3863" s="25"/>
      <c r="X3863" s="25">
        <v>180.59800000000001</v>
      </c>
      <c r="Y3863" s="25">
        <v>0</v>
      </c>
      <c r="Z3863" s="25">
        <v>0</v>
      </c>
      <c r="AA3863" s="109"/>
      <c r="AB3863" s="25">
        <v>0</v>
      </c>
      <c r="AC3863" s="25">
        <v>0</v>
      </c>
      <c r="AD3863" s="25">
        <v>0</v>
      </c>
      <c r="AE3863" s="25">
        <v>598.59</v>
      </c>
      <c r="AF3863" s="25">
        <v>0</v>
      </c>
      <c r="AG3863" s="25">
        <v>0</v>
      </c>
      <c r="AH3863" s="109"/>
      <c r="AI3863" s="25">
        <v>0</v>
      </c>
      <c r="AJ3863" s="25">
        <v>0</v>
      </c>
      <c r="AK3863" s="123">
        <v>0</v>
      </c>
      <c r="AL3863" s="25">
        <v>361.19499999999999</v>
      </c>
      <c r="AM3863" s="25">
        <v>0</v>
      </c>
      <c r="AN3863" s="25">
        <v>0</v>
      </c>
      <c r="AO3863" s="109"/>
      <c r="AP3863" s="25">
        <v>0</v>
      </c>
      <c r="AQ3863" s="25">
        <v>0</v>
      </c>
      <c r="AR3863" s="25">
        <v>0</v>
      </c>
      <c r="AS3863" s="25">
        <v>0</v>
      </c>
      <c r="AT3863" s="25">
        <v>0</v>
      </c>
      <c r="AU3863" s="25">
        <v>243.881</v>
      </c>
      <c r="AW3863" t="str">
        <f t="shared" si="301"/>
        <v>Lê Thu Huyền</v>
      </c>
      <c r="AX3863" s="27" t="str">
        <f t="shared" si="302"/>
        <v xml:space="preserve">Lê Yến Phụng </v>
      </c>
      <c r="AY3863" s="4" t="str">
        <f t="shared" si="299"/>
        <v>VIN+</v>
      </c>
    </row>
    <row r="3864" spans="1:51" outlineLevel="1" x14ac:dyDescent="0.25">
      <c r="A3864" s="4" t="s">
        <v>1104</v>
      </c>
      <c r="B3864" s="4" t="s">
        <v>797</v>
      </c>
      <c r="C3864" s="4" t="s">
        <v>5054</v>
      </c>
      <c r="D3864" s="11" t="s">
        <v>768</v>
      </c>
      <c r="E3864" s="32" t="s">
        <v>976</v>
      </c>
      <c r="F3864" s="11" t="s">
        <v>710</v>
      </c>
      <c r="G3864" s="35">
        <v>5275986</v>
      </c>
      <c r="H3864" s="4" t="s">
        <v>2098</v>
      </c>
      <c r="I3864" s="4"/>
      <c r="J3864" s="4"/>
      <c r="K3864" s="4"/>
      <c r="L3864" s="4"/>
      <c r="M3864" s="33"/>
      <c r="N3864" s="38"/>
      <c r="O3864" s="33"/>
      <c r="P3864" s="244">
        <f t="shared" si="300"/>
        <v>664.69299999999998</v>
      </c>
      <c r="Q3864" s="25"/>
      <c r="R3864" s="25"/>
      <c r="S3864" s="25"/>
      <c r="T3864" s="109"/>
      <c r="U3864" s="25"/>
      <c r="V3864" s="25"/>
      <c r="W3864" s="25"/>
      <c r="X3864" s="25">
        <v>180.59800000000001</v>
      </c>
      <c r="Y3864" s="25">
        <v>0</v>
      </c>
      <c r="Z3864" s="25">
        <v>0</v>
      </c>
      <c r="AA3864" s="109"/>
      <c r="AB3864" s="25">
        <v>0</v>
      </c>
      <c r="AC3864" s="25">
        <v>0</v>
      </c>
      <c r="AD3864" s="25">
        <v>0</v>
      </c>
      <c r="AE3864" s="25">
        <v>0</v>
      </c>
      <c r="AF3864" s="25">
        <v>0</v>
      </c>
      <c r="AG3864" s="25">
        <v>0</v>
      </c>
      <c r="AH3864" s="109"/>
      <c r="AI3864" s="25">
        <v>0</v>
      </c>
      <c r="AJ3864" s="25">
        <v>0</v>
      </c>
      <c r="AK3864" s="123">
        <v>0</v>
      </c>
      <c r="AL3864" s="25">
        <v>484.09500000000003</v>
      </c>
      <c r="AM3864" s="25">
        <v>0</v>
      </c>
      <c r="AN3864" s="25">
        <v>0</v>
      </c>
      <c r="AO3864" s="109"/>
      <c r="AP3864" s="25">
        <v>0</v>
      </c>
      <c r="AQ3864" s="25">
        <v>0</v>
      </c>
      <c r="AR3864" s="25">
        <v>0</v>
      </c>
      <c r="AS3864" s="25">
        <v>0</v>
      </c>
      <c r="AT3864" s="25">
        <v>0</v>
      </c>
      <c r="AU3864" s="25">
        <v>0</v>
      </c>
      <c r="AW3864" t="str">
        <f t="shared" si="301"/>
        <v>Lê Thu Huyền</v>
      </c>
      <c r="AX3864" s="27" t="str">
        <f t="shared" si="302"/>
        <v xml:space="preserve">Lê Yến Phụng </v>
      </c>
      <c r="AY3864" s="4" t="str">
        <f t="shared" si="299"/>
        <v>VIN+</v>
      </c>
    </row>
    <row r="3865" spans="1:51" outlineLevel="1" x14ac:dyDescent="0.25">
      <c r="A3865" s="4" t="s">
        <v>1104</v>
      </c>
      <c r="B3865" s="4" t="s">
        <v>797</v>
      </c>
      <c r="C3865" s="4" t="s">
        <v>5054</v>
      </c>
      <c r="D3865" s="11" t="s">
        <v>768</v>
      </c>
      <c r="E3865" s="32" t="s">
        <v>976</v>
      </c>
      <c r="F3865" s="11" t="s">
        <v>710</v>
      </c>
      <c r="G3865" s="35">
        <v>5291614</v>
      </c>
      <c r="H3865" s="4" t="s">
        <v>2099</v>
      </c>
      <c r="I3865" s="4"/>
      <c r="J3865" s="4"/>
      <c r="K3865" s="4"/>
      <c r="L3865" s="4"/>
      <c r="M3865" s="33"/>
      <c r="N3865" s="38"/>
      <c r="O3865" s="33"/>
      <c r="P3865" s="244">
        <f t="shared" si="300"/>
        <v>1081.6149999999998</v>
      </c>
      <c r="Q3865" s="25"/>
      <c r="R3865" s="25"/>
      <c r="S3865" s="25"/>
      <c r="T3865" s="109"/>
      <c r="U3865" s="25"/>
      <c r="V3865" s="25"/>
      <c r="W3865" s="25"/>
      <c r="X3865" s="25">
        <v>180.59800000000001</v>
      </c>
      <c r="Y3865" s="25">
        <v>0</v>
      </c>
      <c r="Z3865" s="25">
        <v>0</v>
      </c>
      <c r="AA3865" s="109"/>
      <c r="AB3865" s="25">
        <v>0</v>
      </c>
      <c r="AC3865" s="25">
        <v>0</v>
      </c>
      <c r="AD3865" s="25">
        <v>0</v>
      </c>
      <c r="AE3865" s="25">
        <v>179.52799999999999</v>
      </c>
      <c r="AF3865" s="25">
        <v>0</v>
      </c>
      <c r="AG3865" s="25">
        <v>0</v>
      </c>
      <c r="AH3865" s="109"/>
      <c r="AI3865" s="25">
        <v>0</v>
      </c>
      <c r="AJ3865" s="25">
        <v>0</v>
      </c>
      <c r="AK3865" s="123">
        <v>0</v>
      </c>
      <c r="AL3865" s="25">
        <v>0</v>
      </c>
      <c r="AM3865" s="25">
        <v>0</v>
      </c>
      <c r="AN3865" s="25">
        <v>0</v>
      </c>
      <c r="AO3865" s="109"/>
      <c r="AP3865" s="25">
        <v>0</v>
      </c>
      <c r="AQ3865" s="25">
        <v>0</v>
      </c>
      <c r="AR3865" s="25">
        <v>238.464</v>
      </c>
      <c r="AS3865" s="25">
        <v>0</v>
      </c>
      <c r="AT3865" s="25">
        <v>0</v>
      </c>
      <c r="AU3865" s="25">
        <v>483.02499999999998</v>
      </c>
      <c r="AW3865" t="str">
        <f t="shared" si="301"/>
        <v>Lê Thu Huyền</v>
      </c>
      <c r="AX3865" s="27" t="str">
        <f t="shared" si="302"/>
        <v xml:space="preserve">Lê Yến Phụng </v>
      </c>
      <c r="AY3865" s="4" t="str">
        <f t="shared" si="299"/>
        <v>VIN+</v>
      </c>
    </row>
    <row r="3866" spans="1:51" outlineLevel="1" x14ac:dyDescent="0.25">
      <c r="A3866" s="4" t="s">
        <v>1104</v>
      </c>
      <c r="B3866" s="4" t="s">
        <v>797</v>
      </c>
      <c r="C3866" s="4" t="s">
        <v>5054</v>
      </c>
      <c r="D3866" s="11" t="s">
        <v>768</v>
      </c>
      <c r="E3866" s="32" t="s">
        <v>976</v>
      </c>
      <c r="F3866" s="11" t="s">
        <v>710</v>
      </c>
      <c r="G3866" s="35">
        <v>5301409</v>
      </c>
      <c r="H3866" s="4" t="s">
        <v>2100</v>
      </c>
      <c r="I3866" s="4"/>
      <c r="J3866" s="4"/>
      <c r="K3866" s="4"/>
      <c r="L3866" s="4"/>
      <c r="M3866" s="33"/>
      <c r="N3866" s="38"/>
      <c r="O3866" s="33"/>
      <c r="P3866" s="244">
        <f t="shared" si="300"/>
        <v>779.1880000000001</v>
      </c>
      <c r="Q3866" s="25"/>
      <c r="R3866" s="25"/>
      <c r="S3866" s="25"/>
      <c r="T3866" s="109"/>
      <c r="U3866" s="25"/>
      <c r="V3866" s="25"/>
      <c r="W3866" s="25"/>
      <c r="X3866" s="25">
        <v>180.59800000000001</v>
      </c>
      <c r="Y3866" s="25">
        <v>0</v>
      </c>
      <c r="Z3866" s="25">
        <v>0</v>
      </c>
      <c r="AA3866" s="109"/>
      <c r="AB3866" s="25">
        <v>0</v>
      </c>
      <c r="AC3866" s="25">
        <v>0</v>
      </c>
      <c r="AD3866" s="25">
        <v>0</v>
      </c>
      <c r="AE3866" s="25">
        <v>598.59</v>
      </c>
      <c r="AF3866" s="25">
        <v>0</v>
      </c>
      <c r="AG3866" s="25">
        <v>0</v>
      </c>
      <c r="AH3866" s="109"/>
      <c r="AI3866" s="25">
        <v>0</v>
      </c>
      <c r="AJ3866" s="25">
        <v>0</v>
      </c>
      <c r="AK3866" s="123">
        <v>0</v>
      </c>
      <c r="AL3866" s="25">
        <v>0</v>
      </c>
      <c r="AM3866" s="25">
        <v>0</v>
      </c>
      <c r="AN3866" s="25">
        <v>0</v>
      </c>
      <c r="AO3866" s="109"/>
      <c r="AP3866" s="25">
        <v>0</v>
      </c>
      <c r="AQ3866" s="25">
        <v>0</v>
      </c>
      <c r="AR3866" s="25">
        <v>0</v>
      </c>
      <c r="AS3866" s="25">
        <v>0</v>
      </c>
      <c r="AT3866" s="25">
        <v>0</v>
      </c>
      <c r="AU3866" s="25">
        <v>0</v>
      </c>
      <c r="AW3866" t="str">
        <f t="shared" si="301"/>
        <v>Lê Thu Huyền</v>
      </c>
      <c r="AX3866" s="27" t="str">
        <f t="shared" si="302"/>
        <v xml:space="preserve">Lê Yến Phụng </v>
      </c>
      <c r="AY3866" s="4" t="str">
        <f t="shared" si="299"/>
        <v>VIN+</v>
      </c>
    </row>
    <row r="3867" spans="1:51" outlineLevel="1" x14ac:dyDescent="0.25">
      <c r="A3867" s="4" t="s">
        <v>1104</v>
      </c>
      <c r="B3867" s="4" t="s">
        <v>797</v>
      </c>
      <c r="C3867" s="4" t="s">
        <v>5054</v>
      </c>
      <c r="D3867" s="11" t="s">
        <v>768</v>
      </c>
      <c r="E3867" s="32" t="s">
        <v>976</v>
      </c>
      <c r="F3867" s="11" t="s">
        <v>710</v>
      </c>
      <c r="G3867" s="35">
        <v>5276127</v>
      </c>
      <c r="H3867" s="4" t="s">
        <v>2115</v>
      </c>
      <c r="I3867" s="4"/>
      <c r="J3867" s="4"/>
      <c r="K3867" s="4"/>
      <c r="L3867" s="4"/>
      <c r="M3867" s="33"/>
      <c r="N3867" s="38"/>
      <c r="O3867" s="33"/>
      <c r="P3867" s="244">
        <f t="shared" si="300"/>
        <v>1082.684</v>
      </c>
      <c r="Q3867" s="25"/>
      <c r="R3867" s="25"/>
      <c r="S3867" s="25"/>
      <c r="T3867" s="109"/>
      <c r="U3867" s="25"/>
      <c r="V3867" s="25"/>
      <c r="W3867" s="25"/>
      <c r="X3867" s="25">
        <v>179.52799999999999</v>
      </c>
      <c r="Y3867" s="25">
        <v>0</v>
      </c>
      <c r="Z3867" s="25">
        <v>0</v>
      </c>
      <c r="AA3867" s="109"/>
      <c r="AB3867" s="25">
        <v>0</v>
      </c>
      <c r="AC3867" s="25">
        <v>0</v>
      </c>
      <c r="AD3867" s="25">
        <v>0</v>
      </c>
      <c r="AE3867" s="25">
        <v>0</v>
      </c>
      <c r="AF3867" s="25">
        <v>0</v>
      </c>
      <c r="AG3867" s="25">
        <v>0</v>
      </c>
      <c r="AH3867" s="109"/>
      <c r="AI3867" s="25">
        <v>0</v>
      </c>
      <c r="AJ3867" s="25">
        <v>0</v>
      </c>
      <c r="AK3867" s="123">
        <v>0</v>
      </c>
      <c r="AL3867" s="25">
        <v>903.15599999999995</v>
      </c>
      <c r="AM3867" s="25">
        <v>0</v>
      </c>
      <c r="AN3867" s="25">
        <v>0</v>
      </c>
      <c r="AO3867" s="109"/>
      <c r="AP3867" s="25">
        <v>0</v>
      </c>
      <c r="AQ3867" s="25">
        <v>0</v>
      </c>
      <c r="AR3867" s="25">
        <v>0</v>
      </c>
      <c r="AS3867" s="25">
        <v>0</v>
      </c>
      <c r="AT3867" s="25">
        <v>0</v>
      </c>
      <c r="AU3867" s="25">
        <v>0</v>
      </c>
      <c r="AW3867" t="str">
        <f t="shared" si="301"/>
        <v>Lê Thu Huyền</v>
      </c>
      <c r="AX3867" s="27" t="str">
        <f t="shared" si="302"/>
        <v xml:space="preserve">Lê Yến Phụng </v>
      </c>
      <c r="AY3867" s="4" t="str">
        <f t="shared" si="299"/>
        <v>VIN+</v>
      </c>
    </row>
    <row r="3868" spans="1:51" outlineLevel="1" x14ac:dyDescent="0.25">
      <c r="A3868" s="4" t="s">
        <v>1104</v>
      </c>
      <c r="B3868" s="4" t="s">
        <v>797</v>
      </c>
      <c r="C3868" s="4" t="s">
        <v>5054</v>
      </c>
      <c r="D3868" s="11" t="s">
        <v>768</v>
      </c>
      <c r="E3868" s="32" t="s">
        <v>976</v>
      </c>
      <c r="F3868" s="11" t="s">
        <v>710</v>
      </c>
      <c r="G3868" s="35">
        <v>5274091</v>
      </c>
      <c r="H3868" s="4" t="s">
        <v>2116</v>
      </c>
      <c r="I3868" s="4"/>
      <c r="J3868" s="4"/>
      <c r="K3868" s="4"/>
      <c r="L3868" s="4"/>
      <c r="M3868" s="33"/>
      <c r="N3868" s="38"/>
      <c r="O3868" s="33"/>
      <c r="P3868" s="244">
        <f t="shared" si="300"/>
        <v>1024.9860000000001</v>
      </c>
      <c r="Q3868" s="25"/>
      <c r="R3868" s="25"/>
      <c r="S3868" s="25"/>
      <c r="T3868" s="109"/>
      <c r="U3868" s="25"/>
      <c r="V3868" s="25"/>
      <c r="W3868" s="25"/>
      <c r="X3868" s="25">
        <v>179.52799999999999</v>
      </c>
      <c r="Y3868" s="25">
        <v>0</v>
      </c>
      <c r="Z3868" s="25">
        <v>0</v>
      </c>
      <c r="AA3868" s="109"/>
      <c r="AB3868" s="25">
        <v>0</v>
      </c>
      <c r="AC3868" s="25">
        <v>0</v>
      </c>
      <c r="AD3868" s="25">
        <v>0</v>
      </c>
      <c r="AE3868" s="25">
        <v>541.96100000000001</v>
      </c>
      <c r="AF3868" s="25">
        <v>0</v>
      </c>
      <c r="AG3868" s="25">
        <v>0</v>
      </c>
      <c r="AH3868" s="109"/>
      <c r="AI3868" s="25">
        <v>0</v>
      </c>
      <c r="AJ3868" s="25">
        <v>0</v>
      </c>
      <c r="AK3868" s="123">
        <v>0</v>
      </c>
      <c r="AL3868" s="25">
        <v>303.49700000000001</v>
      </c>
      <c r="AM3868" s="25">
        <v>0</v>
      </c>
      <c r="AN3868" s="25">
        <v>0</v>
      </c>
      <c r="AO3868" s="109"/>
      <c r="AP3868" s="25">
        <v>0</v>
      </c>
      <c r="AQ3868" s="25">
        <v>0</v>
      </c>
      <c r="AR3868" s="25">
        <v>0</v>
      </c>
      <c r="AS3868" s="25">
        <v>0</v>
      </c>
      <c r="AT3868" s="25">
        <v>0</v>
      </c>
      <c r="AU3868" s="25">
        <v>0</v>
      </c>
      <c r="AW3868" t="str">
        <f t="shared" si="301"/>
        <v>Lê Thu Huyền</v>
      </c>
      <c r="AX3868" s="27" t="str">
        <f t="shared" si="302"/>
        <v xml:space="preserve">Lê Yến Phụng </v>
      </c>
      <c r="AY3868" s="4" t="str">
        <f t="shared" si="299"/>
        <v>VIN+</v>
      </c>
    </row>
    <row r="3869" spans="1:51" outlineLevel="1" x14ac:dyDescent="0.25">
      <c r="A3869" s="4" t="s">
        <v>1104</v>
      </c>
      <c r="B3869" s="4" t="s">
        <v>797</v>
      </c>
      <c r="C3869" s="4" t="s">
        <v>5054</v>
      </c>
      <c r="D3869" s="11" t="s">
        <v>768</v>
      </c>
      <c r="E3869" s="32" t="s">
        <v>976</v>
      </c>
      <c r="F3869" s="11" t="s">
        <v>710</v>
      </c>
      <c r="G3869" s="35">
        <v>5276262</v>
      </c>
      <c r="H3869" s="4" t="s">
        <v>2117</v>
      </c>
      <c r="I3869" s="4"/>
      <c r="J3869" s="4"/>
      <c r="K3869" s="4"/>
      <c r="L3869" s="4"/>
      <c r="M3869" s="33"/>
      <c r="N3869" s="38"/>
      <c r="O3869" s="33"/>
      <c r="P3869" s="244">
        <f t="shared" si="300"/>
        <v>2275.0050000000001</v>
      </c>
      <c r="Q3869" s="25"/>
      <c r="R3869" s="25"/>
      <c r="S3869" s="25"/>
      <c r="T3869" s="109"/>
      <c r="U3869" s="25"/>
      <c r="V3869" s="25"/>
      <c r="W3869" s="25"/>
      <c r="X3869" s="25">
        <v>657.52599999999995</v>
      </c>
      <c r="Y3869" s="25">
        <v>0</v>
      </c>
      <c r="Z3869" s="25">
        <v>0</v>
      </c>
      <c r="AA3869" s="109"/>
      <c r="AB3869" s="25">
        <v>0</v>
      </c>
      <c r="AC3869" s="25">
        <v>0</v>
      </c>
      <c r="AD3869" s="25">
        <v>0</v>
      </c>
      <c r="AE3869" s="25">
        <v>0</v>
      </c>
      <c r="AF3869" s="25">
        <v>0</v>
      </c>
      <c r="AG3869" s="25">
        <v>0</v>
      </c>
      <c r="AH3869" s="109"/>
      <c r="AI3869" s="25">
        <v>0</v>
      </c>
      <c r="AJ3869" s="25">
        <v>0</v>
      </c>
      <c r="AK3869" s="123">
        <v>0</v>
      </c>
      <c r="AL3869" s="25">
        <v>1133.384</v>
      </c>
      <c r="AM3869" s="25">
        <v>0</v>
      </c>
      <c r="AN3869" s="25">
        <v>0</v>
      </c>
      <c r="AO3869" s="109"/>
      <c r="AP3869" s="25">
        <v>0</v>
      </c>
      <c r="AQ3869" s="25">
        <v>0</v>
      </c>
      <c r="AR3869" s="25">
        <v>0</v>
      </c>
      <c r="AS3869" s="25">
        <v>484.09500000000003</v>
      </c>
      <c r="AT3869" s="25">
        <v>0</v>
      </c>
      <c r="AU3869" s="25">
        <v>0</v>
      </c>
      <c r="AW3869" t="str">
        <f t="shared" si="301"/>
        <v>Lê Thu Huyền</v>
      </c>
      <c r="AX3869" s="27" t="str">
        <f t="shared" si="302"/>
        <v xml:space="preserve">Lê Yến Phụng </v>
      </c>
      <c r="AY3869" s="4" t="str">
        <f t="shared" si="299"/>
        <v>VIN+</v>
      </c>
    </row>
    <row r="3870" spans="1:51" outlineLevel="1" x14ac:dyDescent="0.25">
      <c r="A3870" s="4" t="s">
        <v>1104</v>
      </c>
      <c r="B3870" s="4" t="s">
        <v>797</v>
      </c>
      <c r="C3870" s="4" t="s">
        <v>5054</v>
      </c>
      <c r="D3870" s="11" t="s">
        <v>768</v>
      </c>
      <c r="E3870" s="32" t="s">
        <v>976</v>
      </c>
      <c r="F3870" s="11" t="s">
        <v>710</v>
      </c>
      <c r="G3870" s="35">
        <v>5298918</v>
      </c>
      <c r="H3870" s="4" t="s">
        <v>2118</v>
      </c>
      <c r="I3870" s="4"/>
      <c r="J3870" s="4"/>
      <c r="K3870" s="4"/>
      <c r="L3870" s="4"/>
      <c r="M3870" s="33"/>
      <c r="N3870" s="38"/>
      <c r="O3870" s="33"/>
      <c r="P3870" s="244">
        <f t="shared" si="300"/>
        <v>895.99</v>
      </c>
      <c r="Q3870" s="25"/>
      <c r="R3870" s="25"/>
      <c r="S3870" s="25"/>
      <c r="T3870" s="109"/>
      <c r="U3870" s="25"/>
      <c r="V3870" s="25"/>
      <c r="W3870" s="25"/>
      <c r="X3870" s="25">
        <v>419.06200000000001</v>
      </c>
      <c r="Y3870" s="25">
        <v>0</v>
      </c>
      <c r="Z3870" s="25">
        <v>0</v>
      </c>
      <c r="AA3870" s="109"/>
      <c r="AB3870" s="25">
        <v>0</v>
      </c>
      <c r="AC3870" s="25">
        <v>0</v>
      </c>
      <c r="AD3870" s="25">
        <v>0</v>
      </c>
      <c r="AE3870" s="25">
        <v>0</v>
      </c>
      <c r="AF3870" s="25">
        <v>0</v>
      </c>
      <c r="AG3870" s="25">
        <v>0</v>
      </c>
      <c r="AH3870" s="109"/>
      <c r="AI3870" s="25">
        <v>0</v>
      </c>
      <c r="AJ3870" s="25">
        <v>0</v>
      </c>
      <c r="AK3870" s="123">
        <v>0</v>
      </c>
      <c r="AL3870" s="25">
        <v>476.928</v>
      </c>
      <c r="AM3870" s="25">
        <v>0</v>
      </c>
      <c r="AN3870" s="25">
        <v>0</v>
      </c>
      <c r="AO3870" s="109"/>
      <c r="AP3870" s="25">
        <v>0</v>
      </c>
      <c r="AQ3870" s="25">
        <v>0</v>
      </c>
      <c r="AR3870" s="25">
        <v>0</v>
      </c>
      <c r="AS3870" s="25">
        <v>0</v>
      </c>
      <c r="AT3870" s="25">
        <v>0</v>
      </c>
      <c r="AU3870" s="25">
        <v>0</v>
      </c>
      <c r="AW3870" t="str">
        <f t="shared" si="301"/>
        <v>Lê Thu Huyền</v>
      </c>
      <c r="AX3870" s="27" t="str">
        <f t="shared" si="302"/>
        <v xml:space="preserve">Lê Yến Phụng </v>
      </c>
      <c r="AY3870" s="4" t="str">
        <f t="shared" si="299"/>
        <v>VIN+</v>
      </c>
    </row>
    <row r="3871" spans="1:51" outlineLevel="1" x14ac:dyDescent="0.25">
      <c r="A3871" s="4" t="s">
        <v>1104</v>
      </c>
      <c r="B3871" s="4" t="s">
        <v>797</v>
      </c>
      <c r="C3871" s="4" t="s">
        <v>5054</v>
      </c>
      <c r="D3871" s="11" t="s">
        <v>768</v>
      </c>
      <c r="E3871" s="32" t="s">
        <v>976</v>
      </c>
      <c r="F3871" s="11" t="s">
        <v>710</v>
      </c>
      <c r="G3871" s="35">
        <v>5300299</v>
      </c>
      <c r="H3871" s="4" t="s">
        <v>2119</v>
      </c>
      <c r="I3871" s="4"/>
      <c r="J3871" s="4"/>
      <c r="K3871" s="4"/>
      <c r="L3871" s="4"/>
      <c r="M3871" s="33"/>
      <c r="N3871" s="38"/>
      <c r="O3871" s="33"/>
      <c r="P3871" s="244">
        <f t="shared" si="300"/>
        <v>238.464</v>
      </c>
      <c r="Q3871" s="25"/>
      <c r="R3871" s="25"/>
      <c r="S3871" s="25"/>
      <c r="T3871" s="109"/>
      <c r="U3871" s="25"/>
      <c r="V3871" s="25"/>
      <c r="W3871" s="25"/>
      <c r="X3871" s="25">
        <v>238.464</v>
      </c>
      <c r="Y3871" s="25">
        <v>0</v>
      </c>
      <c r="Z3871" s="25">
        <v>0</v>
      </c>
      <c r="AA3871" s="109"/>
      <c r="AB3871" s="25">
        <v>0</v>
      </c>
      <c r="AC3871" s="25">
        <v>0</v>
      </c>
      <c r="AD3871" s="25">
        <v>0</v>
      </c>
      <c r="AE3871" s="25">
        <v>0</v>
      </c>
      <c r="AF3871" s="25">
        <v>0</v>
      </c>
      <c r="AG3871" s="25">
        <v>0</v>
      </c>
      <c r="AH3871" s="109"/>
      <c r="AI3871" s="25">
        <v>0</v>
      </c>
      <c r="AJ3871" s="25">
        <v>0</v>
      </c>
      <c r="AK3871" s="123">
        <v>0</v>
      </c>
      <c r="AL3871" s="25">
        <v>0</v>
      </c>
      <c r="AM3871" s="25">
        <v>0</v>
      </c>
      <c r="AN3871" s="25">
        <v>0</v>
      </c>
      <c r="AO3871" s="109"/>
      <c r="AP3871" s="25">
        <v>0</v>
      </c>
      <c r="AQ3871" s="25">
        <v>0</v>
      </c>
      <c r="AR3871" s="25">
        <v>0</v>
      </c>
      <c r="AS3871" s="25">
        <v>0</v>
      </c>
      <c r="AT3871" s="25">
        <v>0</v>
      </c>
      <c r="AU3871" s="25">
        <v>0</v>
      </c>
      <c r="AW3871" t="str">
        <f t="shared" si="301"/>
        <v>Lê Thu Huyền</v>
      </c>
      <c r="AX3871" s="27" t="str">
        <f t="shared" si="302"/>
        <v xml:space="preserve">Lê Yến Phụng </v>
      </c>
      <c r="AY3871" s="4" t="str">
        <f t="shared" si="299"/>
        <v>VIN+</v>
      </c>
    </row>
    <row r="3872" spans="1:51" outlineLevel="1" x14ac:dyDescent="0.25">
      <c r="A3872" s="4" t="s">
        <v>1104</v>
      </c>
      <c r="B3872" s="4" t="s">
        <v>797</v>
      </c>
      <c r="C3872" s="4" t="s">
        <v>5054</v>
      </c>
      <c r="D3872" s="11" t="s">
        <v>768</v>
      </c>
      <c r="E3872" s="32" t="s">
        <v>976</v>
      </c>
      <c r="F3872" s="11" t="s">
        <v>710</v>
      </c>
      <c r="G3872" s="35">
        <v>5276200</v>
      </c>
      <c r="H3872" s="4" t="s">
        <v>2120</v>
      </c>
      <c r="I3872" s="4"/>
      <c r="J3872" s="4"/>
      <c r="K3872" s="4"/>
      <c r="L3872" s="4"/>
      <c r="M3872" s="33"/>
      <c r="N3872" s="38"/>
      <c r="O3872" s="33"/>
      <c r="P3872" s="244">
        <f t="shared" si="300"/>
        <v>780.42499999999995</v>
      </c>
      <c r="Q3872" s="25"/>
      <c r="R3872" s="25"/>
      <c r="S3872" s="25"/>
      <c r="T3872" s="109"/>
      <c r="U3872" s="25"/>
      <c r="V3872" s="25"/>
      <c r="W3872" s="25"/>
      <c r="X3872" s="25">
        <v>541.96100000000001</v>
      </c>
      <c r="Y3872" s="25">
        <v>0</v>
      </c>
      <c r="Z3872" s="25">
        <v>0</v>
      </c>
      <c r="AA3872" s="109"/>
      <c r="AB3872" s="25">
        <v>0</v>
      </c>
      <c r="AC3872" s="25">
        <v>0</v>
      </c>
      <c r="AD3872" s="25">
        <v>0</v>
      </c>
      <c r="AE3872" s="25">
        <v>0</v>
      </c>
      <c r="AF3872" s="25">
        <v>0</v>
      </c>
      <c r="AG3872" s="25">
        <v>0</v>
      </c>
      <c r="AH3872" s="109"/>
      <c r="AI3872" s="25">
        <v>0</v>
      </c>
      <c r="AJ3872" s="25">
        <v>0</v>
      </c>
      <c r="AK3872" s="123">
        <v>0</v>
      </c>
      <c r="AL3872" s="25">
        <v>238.464</v>
      </c>
      <c r="AM3872" s="25">
        <v>0</v>
      </c>
      <c r="AN3872" s="25">
        <v>0</v>
      </c>
      <c r="AO3872" s="109"/>
      <c r="AP3872" s="25">
        <v>0</v>
      </c>
      <c r="AQ3872" s="25">
        <v>0</v>
      </c>
      <c r="AR3872" s="25">
        <v>0</v>
      </c>
      <c r="AS3872" s="25">
        <v>0</v>
      </c>
      <c r="AT3872" s="25">
        <v>0</v>
      </c>
      <c r="AU3872" s="25">
        <v>0</v>
      </c>
      <c r="AW3872" t="str">
        <f t="shared" si="301"/>
        <v>Lê Thu Huyền</v>
      </c>
      <c r="AX3872" s="27" t="str">
        <f t="shared" si="302"/>
        <v xml:space="preserve">Lê Yến Phụng </v>
      </c>
      <c r="AY3872" s="4" t="str">
        <f t="shared" si="299"/>
        <v>VIN+</v>
      </c>
    </row>
    <row r="3873" spans="1:51" outlineLevel="1" x14ac:dyDescent="0.25">
      <c r="A3873" s="4" t="s">
        <v>1104</v>
      </c>
      <c r="B3873" s="4" t="s">
        <v>797</v>
      </c>
      <c r="C3873" s="4" t="s">
        <v>5054</v>
      </c>
      <c r="D3873" s="11" t="s">
        <v>768</v>
      </c>
      <c r="E3873" s="32" t="s">
        <v>976</v>
      </c>
      <c r="F3873" s="11" t="s">
        <v>710</v>
      </c>
      <c r="G3873" s="35">
        <v>5274084</v>
      </c>
      <c r="H3873" s="4" t="s">
        <v>2121</v>
      </c>
      <c r="I3873" s="4"/>
      <c r="J3873" s="4"/>
      <c r="K3873" s="4"/>
      <c r="L3873" s="4"/>
      <c r="M3873" s="33"/>
      <c r="N3873" s="38"/>
      <c r="O3873" s="33"/>
      <c r="P3873" s="244">
        <f t="shared" si="300"/>
        <v>1141.6210000000001</v>
      </c>
      <c r="Q3873" s="25"/>
      <c r="R3873" s="25"/>
      <c r="S3873" s="25"/>
      <c r="T3873" s="109"/>
      <c r="U3873" s="25"/>
      <c r="V3873" s="25"/>
      <c r="W3873" s="25"/>
      <c r="X3873" s="25">
        <v>541.96100000000001</v>
      </c>
      <c r="Y3873" s="25">
        <v>0</v>
      </c>
      <c r="Z3873" s="25">
        <v>0</v>
      </c>
      <c r="AA3873" s="109"/>
      <c r="AB3873" s="25">
        <v>0</v>
      </c>
      <c r="AC3873" s="25">
        <v>0</v>
      </c>
      <c r="AD3873" s="25">
        <v>0</v>
      </c>
      <c r="AE3873" s="25">
        <v>180.59800000000001</v>
      </c>
      <c r="AF3873" s="25">
        <v>0</v>
      </c>
      <c r="AG3873" s="25">
        <v>0</v>
      </c>
      <c r="AH3873" s="109"/>
      <c r="AI3873" s="25">
        <v>0</v>
      </c>
      <c r="AJ3873" s="25">
        <v>0</v>
      </c>
      <c r="AK3873" s="123">
        <v>0</v>
      </c>
      <c r="AL3873" s="25">
        <v>419.06200000000001</v>
      </c>
      <c r="AM3873" s="25">
        <v>0</v>
      </c>
      <c r="AN3873" s="25">
        <v>0</v>
      </c>
      <c r="AO3873" s="109"/>
      <c r="AP3873" s="25">
        <v>0</v>
      </c>
      <c r="AQ3873" s="25">
        <v>0</v>
      </c>
      <c r="AR3873" s="25">
        <v>0</v>
      </c>
      <c r="AS3873" s="25">
        <v>0</v>
      </c>
      <c r="AT3873" s="25">
        <v>0</v>
      </c>
      <c r="AU3873" s="25">
        <v>0</v>
      </c>
      <c r="AW3873" t="str">
        <f t="shared" si="301"/>
        <v>Lê Thu Huyền</v>
      </c>
      <c r="AX3873" s="27" t="str">
        <f t="shared" si="302"/>
        <v xml:space="preserve">Lê Yến Phụng </v>
      </c>
      <c r="AY3873" s="4" t="str">
        <f t="shared" si="299"/>
        <v>VIN+</v>
      </c>
    </row>
    <row r="3874" spans="1:51" outlineLevel="1" x14ac:dyDescent="0.25">
      <c r="A3874" s="4" t="s">
        <v>1104</v>
      </c>
      <c r="B3874" s="4" t="s">
        <v>797</v>
      </c>
      <c r="C3874" s="4" t="s">
        <v>5054</v>
      </c>
      <c r="D3874" s="11" t="s">
        <v>768</v>
      </c>
      <c r="E3874" s="32" t="s">
        <v>976</v>
      </c>
      <c r="F3874" s="11" t="s">
        <v>710</v>
      </c>
      <c r="G3874" s="35">
        <v>5276196</v>
      </c>
      <c r="H3874" s="4" t="s">
        <v>2122</v>
      </c>
      <c r="I3874" s="4"/>
      <c r="J3874" s="4"/>
      <c r="K3874" s="4"/>
      <c r="L3874" s="4"/>
      <c r="M3874" s="33"/>
      <c r="N3874" s="38"/>
      <c r="O3874" s="33"/>
      <c r="P3874" s="244">
        <f t="shared" si="300"/>
        <v>1444.048</v>
      </c>
      <c r="Q3874" s="25"/>
      <c r="R3874" s="25"/>
      <c r="S3874" s="25"/>
      <c r="T3874" s="109"/>
      <c r="U3874" s="25"/>
      <c r="V3874" s="25"/>
      <c r="W3874" s="25"/>
      <c r="X3874" s="25">
        <v>541.96100000000001</v>
      </c>
      <c r="Y3874" s="25">
        <v>0</v>
      </c>
      <c r="Z3874" s="25">
        <v>0</v>
      </c>
      <c r="AA3874" s="109"/>
      <c r="AB3874" s="25">
        <v>0</v>
      </c>
      <c r="AC3874" s="25">
        <v>0</v>
      </c>
      <c r="AD3874" s="25">
        <v>0</v>
      </c>
      <c r="AE3874" s="25">
        <v>360.12599999999998</v>
      </c>
      <c r="AF3874" s="25">
        <v>0</v>
      </c>
      <c r="AG3874" s="25">
        <v>0</v>
      </c>
      <c r="AH3874" s="109"/>
      <c r="AI3874" s="25">
        <v>0</v>
      </c>
      <c r="AJ3874" s="25">
        <v>0</v>
      </c>
      <c r="AK3874" s="123">
        <v>0</v>
      </c>
      <c r="AL3874" s="25">
        <v>238.464</v>
      </c>
      <c r="AM3874" s="25">
        <v>0</v>
      </c>
      <c r="AN3874" s="25">
        <v>0</v>
      </c>
      <c r="AO3874" s="109"/>
      <c r="AP3874" s="25">
        <v>0</v>
      </c>
      <c r="AQ3874" s="25">
        <v>0</v>
      </c>
      <c r="AR3874" s="25">
        <v>0</v>
      </c>
      <c r="AS3874" s="25">
        <v>303.49700000000001</v>
      </c>
      <c r="AT3874" s="25">
        <v>0</v>
      </c>
      <c r="AU3874" s="25">
        <v>0</v>
      </c>
      <c r="AW3874" t="str">
        <f t="shared" si="301"/>
        <v>Lê Thu Huyền</v>
      </c>
      <c r="AX3874" s="27" t="str">
        <f t="shared" si="302"/>
        <v xml:space="preserve">Lê Yến Phụng </v>
      </c>
      <c r="AY3874" s="4" t="str">
        <f t="shared" si="299"/>
        <v>VIN+</v>
      </c>
    </row>
    <row r="3875" spans="1:51" outlineLevel="1" x14ac:dyDescent="0.25">
      <c r="A3875" s="4" t="s">
        <v>1104</v>
      </c>
      <c r="B3875" s="4" t="s">
        <v>797</v>
      </c>
      <c r="C3875" s="4" t="s">
        <v>5054</v>
      </c>
      <c r="D3875" s="11" t="s">
        <v>768</v>
      </c>
      <c r="E3875" s="32" t="s">
        <v>976</v>
      </c>
      <c r="F3875" s="11" t="s">
        <v>710</v>
      </c>
      <c r="G3875" s="35">
        <v>5276189</v>
      </c>
      <c r="H3875" s="4" t="s">
        <v>2123</v>
      </c>
      <c r="I3875" s="4"/>
      <c r="J3875" s="4"/>
      <c r="K3875" s="4"/>
      <c r="L3875" s="4"/>
      <c r="M3875" s="33"/>
      <c r="N3875" s="38"/>
      <c r="O3875" s="33"/>
      <c r="P3875" s="244">
        <f t="shared" si="300"/>
        <v>721.48900000000003</v>
      </c>
      <c r="Q3875" s="25"/>
      <c r="R3875" s="25"/>
      <c r="S3875" s="25"/>
      <c r="T3875" s="109"/>
      <c r="U3875" s="25"/>
      <c r="V3875" s="25"/>
      <c r="W3875" s="25"/>
      <c r="X3875" s="25">
        <v>303.49700000000001</v>
      </c>
      <c r="Y3875" s="25">
        <v>0</v>
      </c>
      <c r="Z3875" s="25">
        <v>0</v>
      </c>
      <c r="AA3875" s="109"/>
      <c r="AB3875" s="25">
        <v>0</v>
      </c>
      <c r="AC3875" s="25">
        <v>0</v>
      </c>
      <c r="AD3875" s="25">
        <v>0</v>
      </c>
      <c r="AE3875" s="25">
        <v>238.464</v>
      </c>
      <c r="AF3875" s="25">
        <v>0</v>
      </c>
      <c r="AG3875" s="25">
        <v>0</v>
      </c>
      <c r="AH3875" s="109"/>
      <c r="AI3875" s="25">
        <v>0</v>
      </c>
      <c r="AJ3875" s="25">
        <v>0</v>
      </c>
      <c r="AK3875" s="123">
        <v>0</v>
      </c>
      <c r="AL3875" s="25">
        <v>179.52799999999999</v>
      </c>
      <c r="AM3875" s="25">
        <v>0</v>
      </c>
      <c r="AN3875" s="25">
        <v>0</v>
      </c>
      <c r="AO3875" s="109"/>
      <c r="AP3875" s="25">
        <v>0</v>
      </c>
      <c r="AQ3875" s="25">
        <v>0</v>
      </c>
      <c r="AR3875" s="25">
        <v>0</v>
      </c>
      <c r="AS3875" s="25">
        <v>0</v>
      </c>
      <c r="AT3875" s="25">
        <v>0</v>
      </c>
      <c r="AU3875" s="25">
        <v>0</v>
      </c>
      <c r="AW3875" t="str">
        <f t="shared" si="301"/>
        <v>Lê Thu Huyền</v>
      </c>
      <c r="AX3875" s="27" t="str">
        <f t="shared" si="302"/>
        <v xml:space="preserve">Lê Yến Phụng </v>
      </c>
      <c r="AY3875" s="4" t="str">
        <f t="shared" si="299"/>
        <v>VIN+</v>
      </c>
    </row>
    <row r="3876" spans="1:51" outlineLevel="1" x14ac:dyDescent="0.25">
      <c r="A3876" s="4" t="s">
        <v>1104</v>
      </c>
      <c r="B3876" s="4" t="s">
        <v>797</v>
      </c>
      <c r="C3876" s="4" t="s">
        <v>5054</v>
      </c>
      <c r="D3876" s="11" t="s">
        <v>768</v>
      </c>
      <c r="E3876" s="32" t="s">
        <v>976</v>
      </c>
      <c r="F3876" s="11" t="s">
        <v>710</v>
      </c>
      <c r="G3876" s="35">
        <v>5276141</v>
      </c>
      <c r="H3876" s="4" t="s">
        <v>2124</v>
      </c>
      <c r="I3876" s="4"/>
      <c r="J3876" s="4"/>
      <c r="K3876" s="4"/>
      <c r="L3876" s="4"/>
      <c r="M3876" s="33"/>
      <c r="N3876" s="38"/>
      <c r="O3876" s="33"/>
      <c r="P3876" s="244">
        <f t="shared" si="300"/>
        <v>961.02299999999991</v>
      </c>
      <c r="Q3876" s="25"/>
      <c r="R3876" s="25"/>
      <c r="S3876" s="25"/>
      <c r="T3876" s="109"/>
      <c r="U3876" s="25"/>
      <c r="V3876" s="25"/>
      <c r="W3876" s="25"/>
      <c r="X3876" s="25">
        <v>180.59800000000001</v>
      </c>
      <c r="Y3876" s="25">
        <v>0</v>
      </c>
      <c r="Z3876" s="25">
        <v>0</v>
      </c>
      <c r="AA3876" s="109"/>
      <c r="AB3876" s="25">
        <v>0</v>
      </c>
      <c r="AC3876" s="25">
        <v>0</v>
      </c>
      <c r="AD3876" s="25">
        <v>0</v>
      </c>
      <c r="AE3876" s="25">
        <v>780.42499999999995</v>
      </c>
      <c r="AF3876" s="25">
        <v>0</v>
      </c>
      <c r="AG3876" s="25">
        <v>0</v>
      </c>
      <c r="AH3876" s="109"/>
      <c r="AI3876" s="25">
        <v>0</v>
      </c>
      <c r="AJ3876" s="25">
        <v>0</v>
      </c>
      <c r="AK3876" s="123">
        <v>0</v>
      </c>
      <c r="AL3876" s="25">
        <v>0</v>
      </c>
      <c r="AM3876" s="25">
        <v>0</v>
      </c>
      <c r="AN3876" s="25">
        <v>0</v>
      </c>
      <c r="AO3876" s="109"/>
      <c r="AP3876" s="25">
        <v>0</v>
      </c>
      <c r="AQ3876" s="25">
        <v>0</v>
      </c>
      <c r="AR3876" s="25">
        <v>0</v>
      </c>
      <c r="AS3876" s="25">
        <v>0</v>
      </c>
      <c r="AT3876" s="25">
        <v>0</v>
      </c>
      <c r="AU3876" s="25">
        <v>0</v>
      </c>
      <c r="AW3876" t="str">
        <f t="shared" si="301"/>
        <v>Lê Thu Huyền</v>
      </c>
      <c r="AX3876" s="27" t="str">
        <f t="shared" si="302"/>
        <v xml:space="preserve">Lê Yến Phụng </v>
      </c>
      <c r="AY3876" s="4" t="str">
        <f t="shared" si="299"/>
        <v>VIN+</v>
      </c>
    </row>
    <row r="3877" spans="1:51" outlineLevel="1" x14ac:dyDescent="0.25">
      <c r="A3877" s="4" t="s">
        <v>1104</v>
      </c>
      <c r="B3877" s="4" t="s">
        <v>797</v>
      </c>
      <c r="C3877" s="4" t="s">
        <v>5054</v>
      </c>
      <c r="D3877" s="11" t="s">
        <v>768</v>
      </c>
      <c r="E3877" s="32" t="s">
        <v>976</v>
      </c>
      <c r="F3877" s="11" t="s">
        <v>710</v>
      </c>
      <c r="G3877" s="35">
        <v>5301108</v>
      </c>
      <c r="H3877" s="4" t="s">
        <v>2125</v>
      </c>
      <c r="I3877" s="4"/>
      <c r="J3877" s="4"/>
      <c r="K3877" s="4"/>
      <c r="L3877" s="4"/>
      <c r="M3877" s="33"/>
      <c r="N3877" s="38"/>
      <c r="O3877" s="33"/>
      <c r="P3877" s="244">
        <f t="shared" si="300"/>
        <v>361.19600000000003</v>
      </c>
      <c r="Q3877" s="25"/>
      <c r="R3877" s="25"/>
      <c r="S3877" s="25"/>
      <c r="T3877" s="109"/>
      <c r="U3877" s="25"/>
      <c r="V3877" s="25"/>
      <c r="W3877" s="25"/>
      <c r="X3877" s="25">
        <v>180.59800000000001</v>
      </c>
      <c r="Y3877" s="25">
        <v>0</v>
      </c>
      <c r="Z3877" s="25">
        <v>0</v>
      </c>
      <c r="AA3877" s="109"/>
      <c r="AB3877" s="25">
        <v>0</v>
      </c>
      <c r="AC3877" s="25">
        <v>0</v>
      </c>
      <c r="AD3877" s="25">
        <v>0</v>
      </c>
      <c r="AE3877" s="25">
        <v>0</v>
      </c>
      <c r="AF3877" s="25">
        <v>0</v>
      </c>
      <c r="AG3877" s="25">
        <v>0</v>
      </c>
      <c r="AH3877" s="109"/>
      <c r="AI3877" s="25">
        <v>0</v>
      </c>
      <c r="AJ3877" s="25">
        <v>0</v>
      </c>
      <c r="AK3877" s="123">
        <v>0</v>
      </c>
      <c r="AL3877" s="25">
        <v>180.59800000000001</v>
      </c>
      <c r="AM3877" s="25">
        <v>0</v>
      </c>
      <c r="AN3877" s="25">
        <v>0</v>
      </c>
      <c r="AO3877" s="109"/>
      <c r="AP3877" s="25">
        <v>0</v>
      </c>
      <c r="AQ3877" s="25">
        <v>0</v>
      </c>
      <c r="AR3877" s="25">
        <v>0</v>
      </c>
      <c r="AS3877" s="25">
        <v>0</v>
      </c>
      <c r="AT3877" s="25">
        <v>0</v>
      </c>
      <c r="AU3877" s="25">
        <v>0</v>
      </c>
      <c r="AW3877" t="str">
        <f t="shared" si="301"/>
        <v>Lê Thu Huyền</v>
      </c>
      <c r="AX3877" s="27" t="str">
        <f t="shared" si="302"/>
        <v xml:space="preserve">Lê Yến Phụng </v>
      </c>
      <c r="AY3877" s="4" t="str">
        <f t="shared" si="299"/>
        <v>VIN+</v>
      </c>
    </row>
    <row r="3878" spans="1:51" outlineLevel="1" x14ac:dyDescent="0.25">
      <c r="A3878" s="4" t="s">
        <v>1104</v>
      </c>
      <c r="B3878" s="4" t="s">
        <v>797</v>
      </c>
      <c r="C3878" s="4" t="s">
        <v>5054</v>
      </c>
      <c r="D3878" s="11" t="s">
        <v>768</v>
      </c>
      <c r="E3878" s="32" t="s">
        <v>976</v>
      </c>
      <c r="F3878" s="11" t="s">
        <v>710</v>
      </c>
      <c r="G3878" s="35">
        <v>5298406</v>
      </c>
      <c r="H3878" s="4" t="s">
        <v>2126</v>
      </c>
      <c r="I3878" s="4"/>
      <c r="J3878" s="4"/>
      <c r="K3878" s="4"/>
      <c r="L3878" s="4"/>
      <c r="M3878" s="33"/>
      <c r="N3878" s="38"/>
      <c r="O3878" s="33"/>
      <c r="P3878" s="244">
        <f t="shared" si="300"/>
        <v>837.05399999999997</v>
      </c>
      <c r="Q3878" s="25"/>
      <c r="R3878" s="25"/>
      <c r="S3878" s="25"/>
      <c r="T3878" s="109"/>
      <c r="U3878" s="25"/>
      <c r="V3878" s="25"/>
      <c r="W3878" s="25"/>
      <c r="X3878" s="25">
        <v>180.59800000000001</v>
      </c>
      <c r="Y3878" s="25">
        <v>0</v>
      </c>
      <c r="Z3878" s="25">
        <v>0</v>
      </c>
      <c r="AA3878" s="109"/>
      <c r="AB3878" s="25">
        <v>0</v>
      </c>
      <c r="AC3878" s="25">
        <v>0</v>
      </c>
      <c r="AD3878" s="25">
        <v>0</v>
      </c>
      <c r="AE3878" s="25">
        <v>179.52799999999999</v>
      </c>
      <c r="AF3878" s="25">
        <v>0</v>
      </c>
      <c r="AG3878" s="25">
        <v>0</v>
      </c>
      <c r="AH3878" s="109"/>
      <c r="AI3878" s="25">
        <v>0</v>
      </c>
      <c r="AJ3878" s="25">
        <v>0</v>
      </c>
      <c r="AK3878" s="123">
        <v>0</v>
      </c>
      <c r="AL3878" s="25">
        <v>0</v>
      </c>
      <c r="AM3878" s="25">
        <v>0</v>
      </c>
      <c r="AN3878" s="25">
        <v>0</v>
      </c>
      <c r="AO3878" s="109"/>
      <c r="AP3878" s="25">
        <v>0</v>
      </c>
      <c r="AQ3878" s="25">
        <v>0</v>
      </c>
      <c r="AR3878" s="25">
        <v>0</v>
      </c>
      <c r="AS3878" s="25">
        <v>476.928</v>
      </c>
      <c r="AT3878" s="25">
        <v>0</v>
      </c>
      <c r="AU3878" s="25">
        <v>0</v>
      </c>
      <c r="AW3878" t="str">
        <f t="shared" si="301"/>
        <v>Lê Thu Huyền</v>
      </c>
      <c r="AX3878" s="27" t="str">
        <f t="shared" si="302"/>
        <v xml:space="preserve">Lê Yến Phụng </v>
      </c>
      <c r="AY3878" s="4" t="str">
        <f t="shared" si="299"/>
        <v>VIN+</v>
      </c>
    </row>
    <row r="3879" spans="1:51" outlineLevel="1" x14ac:dyDescent="0.25">
      <c r="A3879" s="4" t="s">
        <v>1104</v>
      </c>
      <c r="B3879" s="4" t="s">
        <v>797</v>
      </c>
      <c r="C3879" s="4" t="s">
        <v>5054</v>
      </c>
      <c r="D3879" s="11" t="s">
        <v>768</v>
      </c>
      <c r="E3879" s="32" t="s">
        <v>976</v>
      </c>
      <c r="F3879" s="11" t="s">
        <v>710</v>
      </c>
      <c r="G3879" s="35">
        <v>5301890</v>
      </c>
      <c r="H3879" s="4" t="s">
        <v>2206</v>
      </c>
      <c r="I3879" s="4"/>
      <c r="J3879" s="4"/>
      <c r="K3879" s="4"/>
      <c r="L3879" s="4"/>
      <c r="M3879" s="33"/>
      <c r="N3879" s="38"/>
      <c r="O3879" s="33"/>
      <c r="P3879" s="244">
        <f t="shared" si="300"/>
        <v>1859.7339999999999</v>
      </c>
      <c r="Q3879" s="25"/>
      <c r="R3879" s="25"/>
      <c r="S3879" s="25"/>
      <c r="T3879" s="109"/>
      <c r="U3879" s="25"/>
      <c r="V3879" s="25"/>
      <c r="W3879" s="25"/>
      <c r="X3879" s="25">
        <v>0</v>
      </c>
      <c r="Y3879" s="25">
        <v>360.12599999999998</v>
      </c>
      <c r="Z3879" s="25">
        <v>0</v>
      </c>
      <c r="AA3879" s="109"/>
      <c r="AB3879" s="25">
        <v>0</v>
      </c>
      <c r="AC3879" s="25">
        <v>0</v>
      </c>
      <c r="AD3879" s="25">
        <v>0</v>
      </c>
      <c r="AE3879" s="25">
        <v>0</v>
      </c>
      <c r="AF3879" s="25">
        <v>0</v>
      </c>
      <c r="AG3879" s="25">
        <v>0</v>
      </c>
      <c r="AH3879" s="109"/>
      <c r="AI3879" s="25">
        <v>0</v>
      </c>
      <c r="AJ3879" s="25">
        <v>0</v>
      </c>
      <c r="AK3879" s="123">
        <v>0</v>
      </c>
      <c r="AL3879" s="25">
        <v>0</v>
      </c>
      <c r="AM3879" s="25">
        <v>0</v>
      </c>
      <c r="AN3879" s="25">
        <v>0</v>
      </c>
      <c r="AO3879" s="109"/>
      <c r="AP3879" s="25">
        <v>0</v>
      </c>
      <c r="AQ3879" s="25">
        <v>0</v>
      </c>
      <c r="AR3879" s="25">
        <v>1499.6079999999999</v>
      </c>
      <c r="AS3879" s="25">
        <v>0</v>
      </c>
      <c r="AT3879" s="25">
        <v>0</v>
      </c>
      <c r="AU3879" s="25">
        <v>0</v>
      </c>
      <c r="AW3879" t="str">
        <f t="shared" si="301"/>
        <v>Lê Thu Huyền</v>
      </c>
      <c r="AX3879" s="27" t="str">
        <f t="shared" si="302"/>
        <v xml:space="preserve">Lê Yến Phụng </v>
      </c>
      <c r="AY3879" s="4" t="str">
        <f t="shared" si="299"/>
        <v>VIN+</v>
      </c>
    </row>
    <row r="3880" spans="1:51" outlineLevel="1" x14ac:dyDescent="0.25">
      <c r="A3880" s="4" t="s">
        <v>1104</v>
      </c>
      <c r="B3880" s="4" t="s">
        <v>797</v>
      </c>
      <c r="C3880" s="4" t="s">
        <v>5054</v>
      </c>
      <c r="D3880" s="11" t="s">
        <v>768</v>
      </c>
      <c r="E3880" s="32" t="s">
        <v>976</v>
      </c>
      <c r="F3880" s="11" t="s">
        <v>710</v>
      </c>
      <c r="G3880" s="35">
        <v>5133431</v>
      </c>
      <c r="H3880" s="4" t="s">
        <v>4909</v>
      </c>
      <c r="I3880" s="4"/>
      <c r="J3880" s="4"/>
      <c r="K3880" s="4"/>
      <c r="L3880" s="4"/>
      <c r="M3880" s="33"/>
      <c r="N3880" s="38"/>
      <c r="O3880" s="33"/>
      <c r="P3880" s="244">
        <f t="shared" si="300"/>
        <v>1016.583</v>
      </c>
      <c r="Q3880" s="25"/>
      <c r="R3880" s="25"/>
      <c r="S3880" s="25"/>
      <c r="T3880" s="109"/>
      <c r="U3880" s="25"/>
      <c r="V3880" s="25"/>
      <c r="W3880" s="25"/>
      <c r="X3880" s="25">
        <v>0</v>
      </c>
      <c r="Y3880" s="25"/>
      <c r="Z3880" s="25">
        <v>0</v>
      </c>
      <c r="AA3880" s="109"/>
      <c r="AB3880" s="25">
        <v>0</v>
      </c>
      <c r="AC3880" s="25">
        <v>0</v>
      </c>
      <c r="AD3880" s="25">
        <v>0</v>
      </c>
      <c r="AE3880" s="25">
        <v>359.05700000000002</v>
      </c>
      <c r="AF3880" s="25">
        <v>0</v>
      </c>
      <c r="AG3880" s="25">
        <v>0</v>
      </c>
      <c r="AH3880" s="109"/>
      <c r="AI3880" s="25">
        <v>0</v>
      </c>
      <c r="AJ3880" s="25">
        <v>0</v>
      </c>
      <c r="AK3880" s="123">
        <v>0</v>
      </c>
      <c r="AL3880" s="25">
        <v>657.52599999999995</v>
      </c>
      <c r="AM3880" s="25">
        <v>0</v>
      </c>
      <c r="AN3880" s="25">
        <v>0</v>
      </c>
      <c r="AO3880" s="109"/>
      <c r="AP3880" s="25">
        <v>0</v>
      </c>
      <c r="AQ3880" s="25">
        <v>0</v>
      </c>
      <c r="AR3880" s="25">
        <v>0</v>
      </c>
      <c r="AS3880" s="25">
        <v>0</v>
      </c>
      <c r="AT3880" s="25">
        <v>0</v>
      </c>
      <c r="AU3880" s="25">
        <v>0</v>
      </c>
      <c r="AW3880" t="str">
        <f t="shared" si="301"/>
        <v>Lê Thu Huyền</v>
      </c>
      <c r="AX3880" s="27" t="str">
        <f t="shared" si="302"/>
        <v xml:space="preserve">Lê Yến Phụng </v>
      </c>
      <c r="AY3880" s="4" t="str">
        <f t="shared" ref="AY3880:AY3943" si="303">+B3880</f>
        <v>VIN+</v>
      </c>
    </row>
    <row r="3881" spans="1:51" outlineLevel="1" x14ac:dyDescent="0.25">
      <c r="A3881" s="4" t="s">
        <v>1104</v>
      </c>
      <c r="B3881" s="4" t="s">
        <v>797</v>
      </c>
      <c r="C3881" s="4" t="s">
        <v>5054</v>
      </c>
      <c r="D3881" s="11" t="s">
        <v>768</v>
      </c>
      <c r="E3881" s="32" t="s">
        <v>976</v>
      </c>
      <c r="F3881" s="11" t="s">
        <v>710</v>
      </c>
      <c r="G3881" s="35">
        <v>5133424</v>
      </c>
      <c r="H3881" s="4" t="s">
        <v>4910</v>
      </c>
      <c r="I3881" s="4"/>
      <c r="J3881" s="4"/>
      <c r="K3881" s="4"/>
      <c r="L3881" s="4"/>
      <c r="M3881" s="33"/>
      <c r="N3881" s="38"/>
      <c r="O3881" s="33"/>
      <c r="P3881" s="244">
        <f t="shared" si="300"/>
        <v>484.09500000000003</v>
      </c>
      <c r="Q3881" s="25"/>
      <c r="R3881" s="25"/>
      <c r="S3881" s="25"/>
      <c r="T3881" s="109"/>
      <c r="U3881" s="25"/>
      <c r="V3881" s="25"/>
      <c r="W3881" s="25"/>
      <c r="X3881" s="25">
        <v>0</v>
      </c>
      <c r="Y3881" s="25"/>
      <c r="Z3881" s="25">
        <v>0</v>
      </c>
      <c r="AA3881" s="109"/>
      <c r="AB3881" s="25">
        <v>0</v>
      </c>
      <c r="AC3881" s="25">
        <v>0</v>
      </c>
      <c r="AD3881" s="25">
        <v>0</v>
      </c>
      <c r="AE3881" s="25">
        <v>0</v>
      </c>
      <c r="AF3881" s="25">
        <v>0</v>
      </c>
      <c r="AG3881" s="25">
        <v>0</v>
      </c>
      <c r="AH3881" s="109"/>
      <c r="AI3881" s="25">
        <v>0</v>
      </c>
      <c r="AJ3881" s="25">
        <v>0</v>
      </c>
      <c r="AK3881" s="123">
        <v>0</v>
      </c>
      <c r="AL3881" s="25">
        <v>180.59800000000001</v>
      </c>
      <c r="AM3881" s="25">
        <v>0</v>
      </c>
      <c r="AN3881" s="25">
        <v>0</v>
      </c>
      <c r="AO3881" s="109"/>
      <c r="AP3881" s="25">
        <v>0</v>
      </c>
      <c r="AQ3881" s="25">
        <v>0</v>
      </c>
      <c r="AR3881" s="25">
        <v>0</v>
      </c>
      <c r="AS3881" s="25">
        <v>303.49700000000001</v>
      </c>
      <c r="AT3881" s="25">
        <v>0</v>
      </c>
      <c r="AU3881" s="25">
        <v>0</v>
      </c>
      <c r="AW3881" t="str">
        <f t="shared" si="301"/>
        <v>Lê Thu Huyền</v>
      </c>
      <c r="AX3881" s="27" t="str">
        <f t="shared" si="302"/>
        <v xml:space="preserve">Lê Yến Phụng </v>
      </c>
      <c r="AY3881" s="4" t="str">
        <f t="shared" si="303"/>
        <v>VIN+</v>
      </c>
    </row>
    <row r="3882" spans="1:51" outlineLevel="1" x14ac:dyDescent="0.25">
      <c r="A3882" s="4" t="s">
        <v>1104</v>
      </c>
      <c r="B3882" s="4" t="s">
        <v>797</v>
      </c>
      <c r="C3882" s="4" t="s">
        <v>5054</v>
      </c>
      <c r="D3882" s="11" t="s">
        <v>768</v>
      </c>
      <c r="E3882" s="32" t="s">
        <v>976</v>
      </c>
      <c r="F3882" s="11" t="s">
        <v>710</v>
      </c>
      <c r="G3882" s="35">
        <v>5136791</v>
      </c>
      <c r="H3882" s="4" t="s">
        <v>4911</v>
      </c>
      <c r="I3882" s="4"/>
      <c r="J3882" s="4"/>
      <c r="K3882" s="4"/>
      <c r="L3882" s="4"/>
      <c r="M3882" s="33"/>
      <c r="N3882" s="38"/>
      <c r="O3882" s="33"/>
      <c r="P3882" s="244">
        <f t="shared" si="300"/>
        <v>656.45600000000002</v>
      </c>
      <c r="Q3882" s="25"/>
      <c r="R3882" s="25"/>
      <c r="S3882" s="25"/>
      <c r="T3882" s="109"/>
      <c r="U3882" s="25"/>
      <c r="V3882" s="25"/>
      <c r="W3882" s="25"/>
      <c r="X3882" s="25">
        <v>0</v>
      </c>
      <c r="Y3882" s="25"/>
      <c r="Z3882" s="25">
        <v>0</v>
      </c>
      <c r="AA3882" s="109"/>
      <c r="AB3882" s="25">
        <v>417.99200000000002</v>
      </c>
      <c r="AC3882" s="25">
        <v>0</v>
      </c>
      <c r="AD3882" s="25">
        <v>0</v>
      </c>
      <c r="AE3882" s="25">
        <v>0</v>
      </c>
      <c r="AF3882" s="25">
        <v>0</v>
      </c>
      <c r="AG3882" s="25">
        <v>0</v>
      </c>
      <c r="AH3882" s="109"/>
      <c r="AI3882" s="25">
        <v>0</v>
      </c>
      <c r="AJ3882" s="25">
        <v>0</v>
      </c>
      <c r="AK3882" s="123">
        <v>0</v>
      </c>
      <c r="AL3882" s="25">
        <v>0</v>
      </c>
      <c r="AM3882" s="25">
        <v>0</v>
      </c>
      <c r="AN3882" s="25">
        <v>0</v>
      </c>
      <c r="AO3882" s="109"/>
      <c r="AP3882" s="25">
        <v>238.464</v>
      </c>
      <c r="AQ3882" s="25">
        <v>0</v>
      </c>
      <c r="AR3882" s="25">
        <v>0</v>
      </c>
      <c r="AS3882" s="25">
        <v>0</v>
      </c>
      <c r="AT3882" s="25">
        <v>0</v>
      </c>
      <c r="AU3882" s="25">
        <v>0</v>
      </c>
      <c r="AW3882" t="str">
        <f t="shared" si="301"/>
        <v>Lê Thu Huyền</v>
      </c>
      <c r="AX3882" s="27" t="str">
        <f t="shared" si="302"/>
        <v xml:space="preserve">Lê Yến Phụng </v>
      </c>
      <c r="AY3882" s="4" t="str">
        <f t="shared" si="303"/>
        <v>VIN+</v>
      </c>
    </row>
    <row r="3883" spans="1:51" outlineLevel="1" x14ac:dyDescent="0.25">
      <c r="A3883" s="4" t="s">
        <v>1104</v>
      </c>
      <c r="B3883" s="4" t="s">
        <v>797</v>
      </c>
      <c r="C3883" s="4" t="s">
        <v>5054</v>
      </c>
      <c r="D3883" s="11" t="s">
        <v>768</v>
      </c>
      <c r="E3883" s="32" t="s">
        <v>976</v>
      </c>
      <c r="F3883" s="11" t="s">
        <v>710</v>
      </c>
      <c r="G3883" s="35">
        <v>5136843</v>
      </c>
      <c r="H3883" s="4" t="s">
        <v>4912</v>
      </c>
      <c r="I3883" s="4"/>
      <c r="J3883" s="4"/>
      <c r="K3883" s="4"/>
      <c r="L3883" s="4"/>
      <c r="M3883" s="33"/>
      <c r="N3883" s="38"/>
      <c r="O3883" s="33"/>
      <c r="P3883" s="244">
        <f t="shared" si="300"/>
        <v>1024.9860000000001</v>
      </c>
      <c r="Q3883" s="25"/>
      <c r="R3883" s="25"/>
      <c r="S3883" s="25"/>
      <c r="T3883" s="109"/>
      <c r="U3883" s="25"/>
      <c r="V3883" s="25"/>
      <c r="W3883" s="25"/>
      <c r="X3883" s="25">
        <v>0</v>
      </c>
      <c r="Y3883" s="25"/>
      <c r="Z3883" s="25">
        <v>0</v>
      </c>
      <c r="AA3883" s="109"/>
      <c r="AB3883" s="25">
        <v>417.99200000000002</v>
      </c>
      <c r="AC3883" s="25">
        <v>0</v>
      </c>
      <c r="AD3883" s="25">
        <v>0</v>
      </c>
      <c r="AE3883" s="25">
        <v>0</v>
      </c>
      <c r="AF3883" s="25">
        <v>0</v>
      </c>
      <c r="AG3883" s="25">
        <v>0</v>
      </c>
      <c r="AH3883" s="109"/>
      <c r="AI3883" s="25">
        <v>606.99400000000003</v>
      </c>
      <c r="AJ3883" s="25">
        <v>0</v>
      </c>
      <c r="AK3883" s="123">
        <v>0</v>
      </c>
      <c r="AL3883" s="25">
        <v>0</v>
      </c>
      <c r="AM3883" s="25">
        <v>0</v>
      </c>
      <c r="AN3883" s="25">
        <v>0</v>
      </c>
      <c r="AO3883" s="109"/>
      <c r="AP3883" s="25">
        <v>0</v>
      </c>
      <c r="AQ3883" s="25">
        <v>0</v>
      </c>
      <c r="AR3883" s="25">
        <v>0</v>
      </c>
      <c r="AS3883" s="25">
        <v>0</v>
      </c>
      <c r="AT3883" s="25">
        <v>0</v>
      </c>
      <c r="AU3883" s="25">
        <v>0</v>
      </c>
      <c r="AW3883" t="str">
        <f t="shared" si="301"/>
        <v>Lê Thu Huyền</v>
      </c>
      <c r="AX3883" s="27" t="str">
        <f t="shared" si="302"/>
        <v xml:space="preserve">Lê Yến Phụng </v>
      </c>
      <c r="AY3883" s="4" t="str">
        <f t="shared" si="303"/>
        <v>VIN+</v>
      </c>
    </row>
    <row r="3884" spans="1:51" outlineLevel="1" x14ac:dyDescent="0.25">
      <c r="A3884" s="4" t="s">
        <v>1104</v>
      </c>
      <c r="B3884" s="4" t="s">
        <v>797</v>
      </c>
      <c r="C3884" s="4" t="s">
        <v>5054</v>
      </c>
      <c r="D3884" s="11" t="s">
        <v>768</v>
      </c>
      <c r="E3884" s="32" t="s">
        <v>976</v>
      </c>
      <c r="F3884" s="11" t="s">
        <v>710</v>
      </c>
      <c r="G3884" s="35">
        <v>5274077</v>
      </c>
      <c r="H3884" s="4" t="s">
        <v>4913</v>
      </c>
      <c r="I3884" s="4"/>
      <c r="J3884" s="4"/>
      <c r="K3884" s="4"/>
      <c r="L3884" s="4"/>
      <c r="M3884" s="33"/>
      <c r="N3884" s="38"/>
      <c r="O3884" s="33"/>
      <c r="P3884" s="244">
        <f t="shared" si="300"/>
        <v>1675.1770000000001</v>
      </c>
      <c r="Q3884" s="25"/>
      <c r="R3884" s="25"/>
      <c r="S3884" s="25"/>
      <c r="T3884" s="109"/>
      <c r="U3884" s="25"/>
      <c r="V3884" s="25"/>
      <c r="W3884" s="25"/>
      <c r="X3884" s="25">
        <v>0</v>
      </c>
      <c r="Y3884" s="25"/>
      <c r="Z3884" s="25">
        <v>0</v>
      </c>
      <c r="AA3884" s="109"/>
      <c r="AB3884" s="25">
        <v>0</v>
      </c>
      <c r="AC3884" s="25">
        <v>0</v>
      </c>
      <c r="AD3884" s="25">
        <v>0</v>
      </c>
      <c r="AE3884" s="25">
        <v>179.52799999999999</v>
      </c>
      <c r="AF3884" s="25">
        <v>0</v>
      </c>
      <c r="AG3884" s="25">
        <v>0</v>
      </c>
      <c r="AH3884" s="109"/>
      <c r="AI3884" s="25">
        <v>0</v>
      </c>
      <c r="AJ3884" s="25">
        <v>0</v>
      </c>
      <c r="AK3884" s="123">
        <v>0</v>
      </c>
      <c r="AL3884" s="25">
        <v>180.59800000000001</v>
      </c>
      <c r="AM3884" s="25">
        <v>0</v>
      </c>
      <c r="AN3884" s="25">
        <v>0</v>
      </c>
      <c r="AO3884" s="109"/>
      <c r="AP3884" s="25">
        <v>0</v>
      </c>
      <c r="AQ3884" s="25">
        <v>0</v>
      </c>
      <c r="AR3884" s="25">
        <v>0</v>
      </c>
      <c r="AS3884" s="25">
        <v>838.12300000000005</v>
      </c>
      <c r="AT3884" s="25">
        <v>0</v>
      </c>
      <c r="AU3884" s="25">
        <v>476.928</v>
      </c>
      <c r="AW3884" t="str">
        <f t="shared" si="301"/>
        <v>Lê Thu Huyền</v>
      </c>
      <c r="AX3884" s="27" t="str">
        <f t="shared" si="302"/>
        <v xml:space="preserve">Lê Yến Phụng </v>
      </c>
      <c r="AY3884" s="4" t="str">
        <f t="shared" si="303"/>
        <v>VIN+</v>
      </c>
    </row>
    <row r="3885" spans="1:51" outlineLevel="1" x14ac:dyDescent="0.25">
      <c r="A3885" s="4" t="s">
        <v>1104</v>
      </c>
      <c r="B3885" s="4" t="s">
        <v>797</v>
      </c>
      <c r="C3885" s="4" t="s">
        <v>5054</v>
      </c>
      <c r="D3885" s="11" t="s">
        <v>768</v>
      </c>
      <c r="E3885" s="32" t="s">
        <v>976</v>
      </c>
      <c r="F3885" s="11" t="s">
        <v>710</v>
      </c>
      <c r="G3885" s="35">
        <v>5274880</v>
      </c>
      <c r="H3885" s="4" t="s">
        <v>4914</v>
      </c>
      <c r="I3885" s="4"/>
      <c r="J3885" s="4"/>
      <c r="K3885" s="4"/>
      <c r="L3885" s="4"/>
      <c r="M3885" s="33"/>
      <c r="N3885" s="38"/>
      <c r="O3885" s="33"/>
      <c r="P3885" s="244">
        <f t="shared" si="300"/>
        <v>1271.297</v>
      </c>
      <c r="Q3885" s="25"/>
      <c r="R3885" s="25"/>
      <c r="S3885" s="25"/>
      <c r="T3885" s="109"/>
      <c r="U3885" s="25"/>
      <c r="V3885" s="25"/>
      <c r="W3885" s="25"/>
      <c r="X3885" s="25">
        <v>0</v>
      </c>
      <c r="Y3885" s="25"/>
      <c r="Z3885" s="25">
        <v>0</v>
      </c>
      <c r="AA3885" s="109"/>
      <c r="AB3885" s="25">
        <v>0</v>
      </c>
      <c r="AC3885" s="25">
        <v>0</v>
      </c>
      <c r="AD3885" s="25">
        <v>0</v>
      </c>
      <c r="AE3885" s="25">
        <v>243.881</v>
      </c>
      <c r="AF3885" s="25">
        <v>0</v>
      </c>
      <c r="AG3885" s="25">
        <v>0</v>
      </c>
      <c r="AH3885" s="109"/>
      <c r="AI3885" s="25">
        <v>0</v>
      </c>
      <c r="AJ3885" s="25">
        <v>0</v>
      </c>
      <c r="AK3885" s="123">
        <v>847.88800000000003</v>
      </c>
      <c r="AL3885" s="25">
        <v>0</v>
      </c>
      <c r="AM3885" s="25">
        <v>0</v>
      </c>
      <c r="AN3885" s="25">
        <v>0</v>
      </c>
      <c r="AO3885" s="109"/>
      <c r="AP3885" s="25">
        <v>0</v>
      </c>
      <c r="AQ3885" s="25">
        <v>0</v>
      </c>
      <c r="AR3885" s="25">
        <v>0</v>
      </c>
      <c r="AS3885" s="25">
        <v>0</v>
      </c>
      <c r="AT3885" s="25">
        <v>0</v>
      </c>
      <c r="AU3885" s="25">
        <v>179.52799999999999</v>
      </c>
      <c r="AW3885" t="str">
        <f t="shared" si="301"/>
        <v>Lê Thu Huyền</v>
      </c>
      <c r="AX3885" s="27" t="str">
        <f t="shared" si="302"/>
        <v xml:space="preserve">Lê Yến Phụng </v>
      </c>
      <c r="AY3885" s="4" t="str">
        <f t="shared" si="303"/>
        <v>VIN+</v>
      </c>
    </row>
    <row r="3886" spans="1:51" outlineLevel="1" x14ac:dyDescent="0.25">
      <c r="A3886" s="4" t="s">
        <v>1104</v>
      </c>
      <c r="B3886" s="4" t="s">
        <v>797</v>
      </c>
      <c r="C3886" s="4" t="s">
        <v>5054</v>
      </c>
      <c r="D3886" s="11" t="s">
        <v>768</v>
      </c>
      <c r="E3886" s="32" t="s">
        <v>976</v>
      </c>
      <c r="F3886" s="11" t="s">
        <v>710</v>
      </c>
      <c r="G3886" s="35">
        <v>5274932</v>
      </c>
      <c r="H3886" s="4" t="s">
        <v>4915</v>
      </c>
      <c r="I3886" s="4"/>
      <c r="J3886" s="4"/>
      <c r="K3886" s="4"/>
      <c r="L3886" s="4"/>
      <c r="M3886" s="33"/>
      <c r="N3886" s="38"/>
      <c r="O3886" s="33"/>
      <c r="P3886" s="244">
        <f t="shared" si="300"/>
        <v>1082.6849999999999</v>
      </c>
      <c r="Q3886" s="25"/>
      <c r="R3886" s="25"/>
      <c r="S3886" s="25"/>
      <c r="T3886" s="109"/>
      <c r="U3886" s="25"/>
      <c r="V3886" s="25"/>
      <c r="W3886" s="25"/>
      <c r="X3886" s="25">
        <v>0</v>
      </c>
      <c r="Y3886" s="25"/>
      <c r="Z3886" s="25">
        <v>0</v>
      </c>
      <c r="AA3886" s="109"/>
      <c r="AB3886" s="25">
        <v>0</v>
      </c>
      <c r="AC3886" s="25">
        <v>0</v>
      </c>
      <c r="AD3886" s="25">
        <v>0</v>
      </c>
      <c r="AE3886" s="25">
        <v>179.52799999999999</v>
      </c>
      <c r="AF3886" s="25">
        <v>0</v>
      </c>
      <c r="AG3886" s="25">
        <v>0</v>
      </c>
      <c r="AH3886" s="109"/>
      <c r="AI3886" s="25">
        <v>0</v>
      </c>
      <c r="AJ3886" s="25">
        <v>0</v>
      </c>
      <c r="AK3886" s="123">
        <v>0</v>
      </c>
      <c r="AL3886" s="25">
        <v>484.09500000000003</v>
      </c>
      <c r="AM3886" s="25">
        <v>0</v>
      </c>
      <c r="AN3886" s="25">
        <v>0</v>
      </c>
      <c r="AO3886" s="109"/>
      <c r="AP3886" s="25">
        <v>0</v>
      </c>
      <c r="AQ3886" s="25">
        <v>0</v>
      </c>
      <c r="AR3886" s="25">
        <v>180.59800000000001</v>
      </c>
      <c r="AS3886" s="25">
        <v>238.464</v>
      </c>
      <c r="AT3886" s="25">
        <v>0</v>
      </c>
      <c r="AU3886" s="25">
        <v>0</v>
      </c>
      <c r="AW3886" t="str">
        <f t="shared" si="301"/>
        <v>Lê Thu Huyền</v>
      </c>
      <c r="AX3886" s="27" t="str">
        <f t="shared" si="302"/>
        <v xml:space="preserve">Lê Yến Phụng </v>
      </c>
      <c r="AY3886" s="4" t="str">
        <f t="shared" si="303"/>
        <v>VIN+</v>
      </c>
    </row>
    <row r="3887" spans="1:51" outlineLevel="1" x14ac:dyDescent="0.25">
      <c r="A3887" s="4" t="s">
        <v>1104</v>
      </c>
      <c r="B3887" s="4" t="s">
        <v>797</v>
      </c>
      <c r="C3887" s="4" t="s">
        <v>5054</v>
      </c>
      <c r="D3887" s="11" t="s">
        <v>768</v>
      </c>
      <c r="E3887" s="32" t="s">
        <v>976</v>
      </c>
      <c r="F3887" s="11" t="s">
        <v>710</v>
      </c>
      <c r="G3887" s="35">
        <v>5274970</v>
      </c>
      <c r="H3887" s="4" t="s">
        <v>4916</v>
      </c>
      <c r="I3887" s="4"/>
      <c r="J3887" s="4"/>
      <c r="K3887" s="4"/>
      <c r="L3887" s="4"/>
      <c r="M3887" s="33"/>
      <c r="N3887" s="38"/>
      <c r="O3887" s="33"/>
      <c r="P3887" s="244">
        <f t="shared" si="300"/>
        <v>417.99199999999996</v>
      </c>
      <c r="Q3887" s="25"/>
      <c r="R3887" s="25"/>
      <c r="S3887" s="25"/>
      <c r="T3887" s="109"/>
      <c r="U3887" s="25"/>
      <c r="V3887" s="25"/>
      <c r="W3887" s="25"/>
      <c r="X3887" s="25">
        <v>0</v>
      </c>
      <c r="Y3887" s="25"/>
      <c r="Z3887" s="25">
        <v>0</v>
      </c>
      <c r="AA3887" s="109"/>
      <c r="AB3887" s="25">
        <v>0</v>
      </c>
      <c r="AC3887" s="25">
        <v>0</v>
      </c>
      <c r="AD3887" s="25">
        <v>0</v>
      </c>
      <c r="AE3887" s="25">
        <v>238.464</v>
      </c>
      <c r="AF3887" s="25">
        <v>0</v>
      </c>
      <c r="AG3887" s="25">
        <v>0</v>
      </c>
      <c r="AH3887" s="109"/>
      <c r="AI3887" s="25">
        <v>0</v>
      </c>
      <c r="AJ3887" s="25">
        <v>0</v>
      </c>
      <c r="AK3887" s="123">
        <v>0</v>
      </c>
      <c r="AL3887" s="25">
        <v>0</v>
      </c>
      <c r="AM3887" s="25">
        <v>0</v>
      </c>
      <c r="AN3887" s="25">
        <v>0</v>
      </c>
      <c r="AO3887" s="109"/>
      <c r="AP3887" s="25">
        <v>0</v>
      </c>
      <c r="AQ3887" s="25">
        <v>0</v>
      </c>
      <c r="AR3887" s="25">
        <v>0</v>
      </c>
      <c r="AS3887" s="25">
        <v>0</v>
      </c>
      <c r="AT3887" s="25">
        <v>0</v>
      </c>
      <c r="AU3887" s="25">
        <v>179.52799999999999</v>
      </c>
      <c r="AW3887" t="str">
        <f t="shared" si="301"/>
        <v>Lê Thu Huyền</v>
      </c>
      <c r="AX3887" s="27" t="str">
        <f t="shared" si="302"/>
        <v xml:space="preserve">Lê Yến Phụng </v>
      </c>
      <c r="AY3887" s="4" t="str">
        <f t="shared" si="303"/>
        <v>VIN+</v>
      </c>
    </row>
    <row r="3888" spans="1:51" outlineLevel="1" x14ac:dyDescent="0.25">
      <c r="A3888" s="4" t="s">
        <v>1104</v>
      </c>
      <c r="B3888" s="4" t="s">
        <v>797</v>
      </c>
      <c r="C3888" s="4" t="s">
        <v>5054</v>
      </c>
      <c r="D3888" s="11" t="s">
        <v>768</v>
      </c>
      <c r="E3888" s="32" t="s">
        <v>976</v>
      </c>
      <c r="F3888" s="11" t="s">
        <v>710</v>
      </c>
      <c r="G3888" s="35">
        <v>5274987</v>
      </c>
      <c r="H3888" s="4" t="s">
        <v>4917</v>
      </c>
      <c r="I3888" s="4"/>
      <c r="J3888" s="4"/>
      <c r="K3888" s="4"/>
      <c r="L3888" s="4"/>
      <c r="M3888" s="33"/>
      <c r="N3888" s="38"/>
      <c r="O3888" s="33"/>
      <c r="P3888" s="244">
        <f t="shared" si="300"/>
        <v>359.05599999999998</v>
      </c>
      <c r="Q3888" s="25"/>
      <c r="R3888" s="25"/>
      <c r="S3888" s="25"/>
      <c r="T3888" s="109"/>
      <c r="U3888" s="25"/>
      <c r="V3888" s="25"/>
      <c r="W3888" s="25"/>
      <c r="X3888" s="25">
        <v>0</v>
      </c>
      <c r="Y3888" s="25"/>
      <c r="Z3888" s="25">
        <v>0</v>
      </c>
      <c r="AA3888" s="109"/>
      <c r="AB3888" s="25">
        <v>0</v>
      </c>
      <c r="AC3888" s="25">
        <v>0</v>
      </c>
      <c r="AD3888" s="25">
        <v>0</v>
      </c>
      <c r="AE3888" s="25">
        <v>179.52799999999999</v>
      </c>
      <c r="AF3888" s="25">
        <v>0</v>
      </c>
      <c r="AG3888" s="25">
        <v>0</v>
      </c>
      <c r="AH3888" s="109"/>
      <c r="AI3888" s="25">
        <v>0</v>
      </c>
      <c r="AJ3888" s="25">
        <v>0</v>
      </c>
      <c r="AK3888" s="123">
        <v>0</v>
      </c>
      <c r="AL3888" s="25">
        <v>0</v>
      </c>
      <c r="AM3888" s="25">
        <v>0</v>
      </c>
      <c r="AN3888" s="25">
        <v>0</v>
      </c>
      <c r="AO3888" s="109"/>
      <c r="AP3888" s="25">
        <v>0</v>
      </c>
      <c r="AQ3888" s="25">
        <v>0</v>
      </c>
      <c r="AR3888" s="25">
        <v>179.52799999999999</v>
      </c>
      <c r="AS3888" s="25">
        <v>0</v>
      </c>
      <c r="AT3888" s="25">
        <v>0</v>
      </c>
      <c r="AU3888" s="25">
        <v>0</v>
      </c>
      <c r="AW3888" t="str">
        <f t="shared" si="301"/>
        <v>Lê Thu Huyền</v>
      </c>
      <c r="AX3888" s="27" t="str">
        <f t="shared" si="302"/>
        <v xml:space="preserve">Lê Yến Phụng </v>
      </c>
      <c r="AY3888" s="4" t="str">
        <f t="shared" si="303"/>
        <v>VIN+</v>
      </c>
    </row>
    <row r="3889" spans="1:51" outlineLevel="1" x14ac:dyDescent="0.25">
      <c r="A3889" s="4" t="s">
        <v>1104</v>
      </c>
      <c r="B3889" s="4" t="s">
        <v>797</v>
      </c>
      <c r="C3889" s="4" t="s">
        <v>5054</v>
      </c>
      <c r="D3889" s="11" t="s">
        <v>768</v>
      </c>
      <c r="E3889" s="32" t="s">
        <v>976</v>
      </c>
      <c r="F3889" s="11" t="s">
        <v>710</v>
      </c>
      <c r="G3889" s="35">
        <v>5275021</v>
      </c>
      <c r="H3889" s="4" t="s">
        <v>4918</v>
      </c>
      <c r="I3889" s="4"/>
      <c r="J3889" s="4"/>
      <c r="K3889" s="4"/>
      <c r="L3889" s="4"/>
      <c r="M3889" s="33"/>
      <c r="N3889" s="38"/>
      <c r="O3889" s="33"/>
      <c r="P3889" s="244">
        <f t="shared" si="300"/>
        <v>303.49700000000001</v>
      </c>
      <c r="Q3889" s="25"/>
      <c r="R3889" s="25"/>
      <c r="S3889" s="25"/>
      <c r="T3889" s="109"/>
      <c r="U3889" s="25"/>
      <c r="V3889" s="25"/>
      <c r="W3889" s="25"/>
      <c r="X3889" s="25">
        <v>0</v>
      </c>
      <c r="Y3889" s="25"/>
      <c r="Z3889" s="25">
        <v>0</v>
      </c>
      <c r="AA3889" s="109"/>
      <c r="AB3889" s="25">
        <v>0</v>
      </c>
      <c r="AC3889" s="25">
        <v>0</v>
      </c>
      <c r="AD3889" s="25">
        <v>0</v>
      </c>
      <c r="AE3889" s="25">
        <v>303.49700000000001</v>
      </c>
      <c r="AF3889" s="25">
        <v>0</v>
      </c>
      <c r="AG3889" s="25">
        <v>0</v>
      </c>
      <c r="AH3889" s="109"/>
      <c r="AI3889" s="25">
        <v>0</v>
      </c>
      <c r="AJ3889" s="25">
        <v>0</v>
      </c>
      <c r="AK3889" s="123">
        <v>0</v>
      </c>
      <c r="AL3889" s="25">
        <v>0</v>
      </c>
      <c r="AM3889" s="25">
        <v>0</v>
      </c>
      <c r="AN3889" s="25">
        <v>0</v>
      </c>
      <c r="AO3889" s="109"/>
      <c r="AP3889" s="25">
        <v>0</v>
      </c>
      <c r="AQ3889" s="25">
        <v>0</v>
      </c>
      <c r="AR3889" s="25">
        <v>0</v>
      </c>
      <c r="AS3889" s="25">
        <v>0</v>
      </c>
      <c r="AT3889" s="25">
        <v>0</v>
      </c>
      <c r="AU3889" s="25">
        <v>0</v>
      </c>
      <c r="AW3889" t="str">
        <f t="shared" si="301"/>
        <v>Lê Thu Huyền</v>
      </c>
      <c r="AX3889" s="27" t="str">
        <f t="shared" si="302"/>
        <v xml:space="preserve">Lê Yến Phụng </v>
      </c>
      <c r="AY3889" s="4" t="str">
        <f t="shared" si="303"/>
        <v>VIN+</v>
      </c>
    </row>
    <row r="3890" spans="1:51" outlineLevel="1" x14ac:dyDescent="0.25">
      <c r="A3890" s="4" t="s">
        <v>1104</v>
      </c>
      <c r="B3890" s="4" t="s">
        <v>797</v>
      </c>
      <c r="C3890" s="4" t="s">
        <v>5054</v>
      </c>
      <c r="D3890" s="11" t="s">
        <v>768</v>
      </c>
      <c r="E3890" s="32" t="s">
        <v>976</v>
      </c>
      <c r="F3890" s="11" t="s">
        <v>710</v>
      </c>
      <c r="G3890" s="35">
        <v>5275069</v>
      </c>
      <c r="H3890" s="4" t="s">
        <v>4919</v>
      </c>
      <c r="I3890" s="4"/>
      <c r="J3890" s="4"/>
      <c r="K3890" s="4"/>
      <c r="L3890" s="4"/>
      <c r="M3890" s="33"/>
      <c r="N3890" s="38"/>
      <c r="O3890" s="33"/>
      <c r="P3890" s="244">
        <f t="shared" si="300"/>
        <v>417.99199999999996</v>
      </c>
      <c r="Q3890" s="25"/>
      <c r="R3890" s="25"/>
      <c r="S3890" s="25"/>
      <c r="T3890" s="109"/>
      <c r="U3890" s="25"/>
      <c r="V3890" s="25"/>
      <c r="W3890" s="25"/>
      <c r="X3890" s="25">
        <v>0</v>
      </c>
      <c r="Y3890" s="25"/>
      <c r="Z3890" s="25">
        <v>0</v>
      </c>
      <c r="AA3890" s="109"/>
      <c r="AB3890" s="25">
        <v>0</v>
      </c>
      <c r="AC3890" s="25">
        <v>0</v>
      </c>
      <c r="AD3890" s="25">
        <v>0</v>
      </c>
      <c r="AE3890" s="25">
        <v>0</v>
      </c>
      <c r="AF3890" s="25">
        <v>0</v>
      </c>
      <c r="AG3890" s="25">
        <v>0</v>
      </c>
      <c r="AH3890" s="109"/>
      <c r="AI3890" s="25">
        <v>0</v>
      </c>
      <c r="AJ3890" s="25">
        <v>0</v>
      </c>
      <c r="AK3890" s="123">
        <v>0</v>
      </c>
      <c r="AL3890" s="25">
        <v>0</v>
      </c>
      <c r="AM3890" s="25">
        <v>0</v>
      </c>
      <c r="AN3890" s="25">
        <v>0</v>
      </c>
      <c r="AO3890" s="109"/>
      <c r="AP3890" s="25">
        <v>0</v>
      </c>
      <c r="AQ3890" s="25">
        <v>0</v>
      </c>
      <c r="AR3890" s="25">
        <v>0</v>
      </c>
      <c r="AS3890" s="25">
        <v>0</v>
      </c>
      <c r="AT3890" s="25">
        <v>0</v>
      </c>
      <c r="AU3890" s="25">
        <v>417.99199999999996</v>
      </c>
      <c r="AW3890" t="str">
        <f t="shared" si="301"/>
        <v>Lê Thu Huyền</v>
      </c>
      <c r="AX3890" s="27" t="str">
        <f t="shared" si="302"/>
        <v xml:space="preserve">Lê Yến Phụng </v>
      </c>
      <c r="AY3890" s="4" t="str">
        <f t="shared" si="303"/>
        <v>VIN+</v>
      </c>
    </row>
    <row r="3891" spans="1:51" outlineLevel="1" x14ac:dyDescent="0.25">
      <c r="A3891" s="4" t="s">
        <v>1104</v>
      </c>
      <c r="B3891" s="4" t="s">
        <v>797</v>
      </c>
      <c r="C3891" s="4" t="s">
        <v>5054</v>
      </c>
      <c r="D3891" s="11" t="s">
        <v>768</v>
      </c>
      <c r="E3891" s="32" t="s">
        <v>976</v>
      </c>
      <c r="F3891" s="11" t="s">
        <v>710</v>
      </c>
      <c r="G3891" s="35">
        <v>5275076</v>
      </c>
      <c r="H3891" s="4" t="s">
        <v>4920</v>
      </c>
      <c r="I3891" s="4"/>
      <c r="J3891" s="4"/>
      <c r="K3891" s="4"/>
      <c r="L3891" s="4"/>
      <c r="M3891" s="33"/>
      <c r="N3891" s="38"/>
      <c r="O3891" s="33"/>
      <c r="P3891" s="244">
        <f t="shared" si="300"/>
        <v>1623.576</v>
      </c>
      <c r="Q3891" s="25"/>
      <c r="R3891" s="25"/>
      <c r="S3891" s="25"/>
      <c r="T3891" s="109"/>
      <c r="U3891" s="25"/>
      <c r="V3891" s="25"/>
      <c r="W3891" s="25"/>
      <c r="X3891" s="25">
        <v>0</v>
      </c>
      <c r="Y3891" s="25"/>
      <c r="Z3891" s="25">
        <v>0</v>
      </c>
      <c r="AA3891" s="109"/>
      <c r="AB3891" s="25">
        <v>0</v>
      </c>
      <c r="AC3891" s="25">
        <v>0</v>
      </c>
      <c r="AD3891" s="25">
        <v>0</v>
      </c>
      <c r="AE3891" s="25">
        <v>598.59</v>
      </c>
      <c r="AF3891" s="25">
        <v>0</v>
      </c>
      <c r="AG3891" s="25">
        <v>0</v>
      </c>
      <c r="AH3891" s="109"/>
      <c r="AI3891" s="25">
        <v>0</v>
      </c>
      <c r="AJ3891" s="25">
        <v>0</v>
      </c>
      <c r="AK3891" s="123">
        <v>0</v>
      </c>
      <c r="AL3891" s="25">
        <v>0</v>
      </c>
      <c r="AM3891" s="25">
        <v>0</v>
      </c>
      <c r="AN3891" s="25">
        <v>0</v>
      </c>
      <c r="AO3891" s="109"/>
      <c r="AP3891" s="25">
        <v>0</v>
      </c>
      <c r="AQ3891" s="25">
        <v>0</v>
      </c>
      <c r="AR3891" s="25">
        <v>0</v>
      </c>
      <c r="AS3891" s="25">
        <v>0</v>
      </c>
      <c r="AT3891" s="25">
        <v>0</v>
      </c>
      <c r="AU3891" s="25">
        <v>1024.9860000000001</v>
      </c>
      <c r="AW3891" t="str">
        <f t="shared" si="301"/>
        <v>Lê Thu Huyền</v>
      </c>
      <c r="AX3891" s="27" t="str">
        <f t="shared" si="302"/>
        <v xml:space="preserve">Lê Yến Phụng </v>
      </c>
      <c r="AY3891" s="4" t="str">
        <f t="shared" si="303"/>
        <v>VIN+</v>
      </c>
    </row>
    <row r="3892" spans="1:51" outlineLevel="1" x14ac:dyDescent="0.25">
      <c r="A3892" s="4" t="s">
        <v>1104</v>
      </c>
      <c r="B3892" s="4" t="s">
        <v>797</v>
      </c>
      <c r="C3892" s="4" t="s">
        <v>5054</v>
      </c>
      <c r="D3892" s="11" t="s">
        <v>768</v>
      </c>
      <c r="E3892" s="32" t="s">
        <v>976</v>
      </c>
      <c r="F3892" s="11" t="s">
        <v>710</v>
      </c>
      <c r="G3892" s="35">
        <v>5275083</v>
      </c>
      <c r="H3892" s="4" t="s">
        <v>4921</v>
      </c>
      <c r="I3892" s="4"/>
      <c r="J3892" s="4"/>
      <c r="K3892" s="4"/>
      <c r="L3892" s="4"/>
      <c r="M3892" s="33"/>
      <c r="N3892" s="38"/>
      <c r="O3892" s="33"/>
      <c r="P3892" s="244">
        <f t="shared" si="300"/>
        <v>779.18799999999987</v>
      </c>
      <c r="Q3892" s="25"/>
      <c r="R3892" s="25"/>
      <c r="S3892" s="25"/>
      <c r="T3892" s="109"/>
      <c r="U3892" s="25"/>
      <c r="V3892" s="25"/>
      <c r="W3892" s="25"/>
      <c r="X3892" s="25">
        <v>0</v>
      </c>
      <c r="Y3892" s="25"/>
      <c r="Z3892" s="25">
        <v>0</v>
      </c>
      <c r="AA3892" s="109"/>
      <c r="AB3892" s="25">
        <v>0</v>
      </c>
      <c r="AC3892" s="25">
        <v>0</v>
      </c>
      <c r="AD3892" s="25">
        <v>0</v>
      </c>
      <c r="AE3892" s="25">
        <v>0</v>
      </c>
      <c r="AF3892" s="25">
        <v>0</v>
      </c>
      <c r="AG3892" s="25">
        <v>0</v>
      </c>
      <c r="AH3892" s="109"/>
      <c r="AI3892" s="25">
        <v>0</v>
      </c>
      <c r="AJ3892" s="25">
        <v>0</v>
      </c>
      <c r="AK3892" s="123">
        <v>0</v>
      </c>
      <c r="AL3892" s="25">
        <v>180.59800000000001</v>
      </c>
      <c r="AM3892" s="25">
        <v>0</v>
      </c>
      <c r="AN3892" s="25">
        <v>0</v>
      </c>
      <c r="AO3892" s="109"/>
      <c r="AP3892" s="25">
        <v>0</v>
      </c>
      <c r="AQ3892" s="25">
        <v>0</v>
      </c>
      <c r="AR3892" s="25">
        <v>360.12599999999998</v>
      </c>
      <c r="AS3892" s="25">
        <v>238.464</v>
      </c>
      <c r="AT3892" s="25">
        <v>0</v>
      </c>
      <c r="AU3892" s="25">
        <v>0</v>
      </c>
      <c r="AW3892" t="str">
        <f t="shared" si="301"/>
        <v>Lê Thu Huyền</v>
      </c>
      <c r="AX3892" s="27" t="str">
        <f t="shared" si="302"/>
        <v xml:space="preserve">Lê Yến Phụng </v>
      </c>
      <c r="AY3892" s="4" t="str">
        <f t="shared" si="303"/>
        <v>VIN+</v>
      </c>
    </row>
    <row r="3893" spans="1:51" outlineLevel="1" x14ac:dyDescent="0.25">
      <c r="A3893" s="4" t="s">
        <v>1104</v>
      </c>
      <c r="B3893" s="4" t="s">
        <v>797</v>
      </c>
      <c r="C3893" s="4" t="s">
        <v>5054</v>
      </c>
      <c r="D3893" s="11" t="s">
        <v>768</v>
      </c>
      <c r="E3893" s="32" t="s">
        <v>976</v>
      </c>
      <c r="F3893" s="11" t="s">
        <v>710</v>
      </c>
      <c r="G3893" s="35">
        <v>5275090</v>
      </c>
      <c r="H3893" s="4" t="s">
        <v>4922</v>
      </c>
      <c r="I3893" s="4"/>
      <c r="J3893" s="4"/>
      <c r="K3893" s="4"/>
      <c r="L3893" s="4"/>
      <c r="M3893" s="33"/>
      <c r="N3893" s="38"/>
      <c r="O3893" s="33"/>
      <c r="P3893" s="244">
        <f t="shared" si="300"/>
        <v>238.464</v>
      </c>
      <c r="Q3893" s="25"/>
      <c r="R3893" s="25"/>
      <c r="S3893" s="25"/>
      <c r="T3893" s="109"/>
      <c r="U3893" s="25"/>
      <c r="V3893" s="25"/>
      <c r="W3893" s="25"/>
      <c r="X3893" s="25">
        <v>0</v>
      </c>
      <c r="Y3893" s="25"/>
      <c r="Z3893" s="25">
        <v>0</v>
      </c>
      <c r="AA3893" s="109"/>
      <c r="AB3893" s="25">
        <v>0</v>
      </c>
      <c r="AC3893" s="25">
        <v>0</v>
      </c>
      <c r="AD3893" s="25">
        <v>0</v>
      </c>
      <c r="AE3893" s="25">
        <v>238.464</v>
      </c>
      <c r="AF3893" s="25">
        <v>0</v>
      </c>
      <c r="AG3893" s="25">
        <v>0</v>
      </c>
      <c r="AH3893" s="109"/>
      <c r="AI3893" s="25">
        <v>0</v>
      </c>
      <c r="AJ3893" s="25">
        <v>0</v>
      </c>
      <c r="AK3893" s="123">
        <v>0</v>
      </c>
      <c r="AL3893" s="25">
        <v>0</v>
      </c>
      <c r="AM3893" s="25">
        <v>0</v>
      </c>
      <c r="AN3893" s="25">
        <v>0</v>
      </c>
      <c r="AO3893" s="109"/>
      <c r="AP3893" s="25">
        <v>0</v>
      </c>
      <c r="AQ3893" s="25">
        <v>0</v>
      </c>
      <c r="AR3893" s="25">
        <v>0</v>
      </c>
      <c r="AS3893" s="25">
        <v>0</v>
      </c>
      <c r="AT3893" s="25">
        <v>0</v>
      </c>
      <c r="AU3893" s="25">
        <v>0</v>
      </c>
      <c r="AW3893" t="str">
        <f t="shared" si="301"/>
        <v>Lê Thu Huyền</v>
      </c>
      <c r="AX3893" s="27" t="str">
        <f t="shared" si="302"/>
        <v xml:space="preserve">Lê Yến Phụng </v>
      </c>
      <c r="AY3893" s="4" t="str">
        <f t="shared" si="303"/>
        <v>VIN+</v>
      </c>
    </row>
    <row r="3894" spans="1:51" outlineLevel="1" x14ac:dyDescent="0.25">
      <c r="A3894" s="4" t="s">
        <v>1104</v>
      </c>
      <c r="B3894" s="4" t="s">
        <v>797</v>
      </c>
      <c r="C3894" s="4" t="s">
        <v>5054</v>
      </c>
      <c r="D3894" s="11" t="s">
        <v>768</v>
      </c>
      <c r="E3894" s="32" t="s">
        <v>976</v>
      </c>
      <c r="F3894" s="11" t="s">
        <v>710</v>
      </c>
      <c r="G3894" s="35">
        <v>5275180</v>
      </c>
      <c r="H3894" s="4" t="s">
        <v>4923</v>
      </c>
      <c r="I3894" s="4"/>
      <c r="J3894" s="4"/>
      <c r="K3894" s="4"/>
      <c r="L3894" s="4"/>
      <c r="M3894" s="33"/>
      <c r="N3894" s="38"/>
      <c r="O3894" s="33"/>
      <c r="P3894" s="244">
        <f t="shared" si="300"/>
        <v>1205.5840000000001</v>
      </c>
      <c r="Q3894" s="25"/>
      <c r="R3894" s="25"/>
      <c r="S3894" s="25"/>
      <c r="T3894" s="109"/>
      <c r="U3894" s="25"/>
      <c r="V3894" s="25"/>
      <c r="W3894" s="25"/>
      <c r="X3894" s="25">
        <v>0</v>
      </c>
      <c r="Y3894" s="25"/>
      <c r="Z3894" s="25">
        <v>0</v>
      </c>
      <c r="AA3894" s="109"/>
      <c r="AB3894" s="25">
        <v>0</v>
      </c>
      <c r="AC3894" s="25">
        <v>0</v>
      </c>
      <c r="AD3894" s="25">
        <v>0</v>
      </c>
      <c r="AE3894" s="25">
        <v>180.59800000000001</v>
      </c>
      <c r="AF3894" s="25">
        <v>0</v>
      </c>
      <c r="AG3894" s="25">
        <v>0</v>
      </c>
      <c r="AH3894" s="109"/>
      <c r="AI3894" s="25">
        <v>0</v>
      </c>
      <c r="AJ3894" s="25">
        <v>0</v>
      </c>
      <c r="AK3894" s="123">
        <v>0</v>
      </c>
      <c r="AL3894" s="25">
        <v>238.464</v>
      </c>
      <c r="AM3894" s="25">
        <v>0</v>
      </c>
      <c r="AN3894" s="25">
        <v>0</v>
      </c>
      <c r="AO3894" s="109"/>
      <c r="AP3894" s="25">
        <v>0</v>
      </c>
      <c r="AQ3894" s="25">
        <v>0</v>
      </c>
      <c r="AR3894" s="25">
        <v>0</v>
      </c>
      <c r="AS3894" s="25">
        <v>179.52799999999999</v>
      </c>
      <c r="AT3894" s="25">
        <v>0</v>
      </c>
      <c r="AU3894" s="25">
        <v>606.99400000000003</v>
      </c>
      <c r="AW3894" t="str">
        <f t="shared" si="301"/>
        <v>Lê Thu Huyền</v>
      </c>
      <c r="AX3894" s="27" t="str">
        <f t="shared" si="302"/>
        <v xml:space="preserve">Lê Yến Phụng </v>
      </c>
      <c r="AY3894" s="4" t="str">
        <f t="shared" si="303"/>
        <v>VIN+</v>
      </c>
    </row>
    <row r="3895" spans="1:51" outlineLevel="1" x14ac:dyDescent="0.25">
      <c r="A3895" s="4" t="s">
        <v>1104</v>
      </c>
      <c r="B3895" s="4" t="s">
        <v>797</v>
      </c>
      <c r="C3895" s="4" t="s">
        <v>5054</v>
      </c>
      <c r="D3895" s="11" t="s">
        <v>768</v>
      </c>
      <c r="E3895" s="32" t="s">
        <v>976</v>
      </c>
      <c r="F3895" s="11" t="s">
        <v>710</v>
      </c>
      <c r="G3895" s="35">
        <v>5275201</v>
      </c>
      <c r="H3895" s="4" t="s">
        <v>4924</v>
      </c>
      <c r="I3895" s="4"/>
      <c r="J3895" s="4"/>
      <c r="K3895" s="4"/>
      <c r="L3895" s="4"/>
      <c r="M3895" s="33"/>
      <c r="N3895" s="38"/>
      <c r="O3895" s="33"/>
      <c r="P3895" s="244">
        <f t="shared" si="300"/>
        <v>1624.6460000000002</v>
      </c>
      <c r="Q3895" s="25"/>
      <c r="R3895" s="25"/>
      <c r="S3895" s="25"/>
      <c r="T3895" s="109"/>
      <c r="U3895" s="25"/>
      <c r="V3895" s="25"/>
      <c r="W3895" s="25"/>
      <c r="X3895" s="25">
        <v>0</v>
      </c>
      <c r="Y3895" s="25"/>
      <c r="Z3895" s="25">
        <v>0</v>
      </c>
      <c r="AA3895" s="109"/>
      <c r="AB3895" s="25">
        <v>0</v>
      </c>
      <c r="AC3895" s="25">
        <v>0</v>
      </c>
      <c r="AD3895" s="25">
        <v>0</v>
      </c>
      <c r="AE3895" s="25">
        <v>0</v>
      </c>
      <c r="AF3895" s="25">
        <v>0</v>
      </c>
      <c r="AG3895" s="25">
        <v>0</v>
      </c>
      <c r="AH3895" s="109"/>
      <c r="AI3895" s="25">
        <v>0</v>
      </c>
      <c r="AJ3895" s="25">
        <v>0</v>
      </c>
      <c r="AK3895" s="123">
        <v>0</v>
      </c>
      <c r="AL3895" s="25">
        <v>0</v>
      </c>
      <c r="AM3895" s="25">
        <v>0</v>
      </c>
      <c r="AN3895" s="25">
        <v>0</v>
      </c>
      <c r="AO3895" s="109"/>
      <c r="AP3895" s="25">
        <v>0</v>
      </c>
      <c r="AQ3895" s="25">
        <v>0</v>
      </c>
      <c r="AR3895" s="25">
        <v>419.06200000000001</v>
      </c>
      <c r="AS3895" s="25">
        <v>598.59</v>
      </c>
      <c r="AT3895" s="25">
        <v>0</v>
      </c>
      <c r="AU3895" s="25">
        <v>606.99400000000003</v>
      </c>
      <c r="AW3895" t="str">
        <f t="shared" si="301"/>
        <v>Lê Thu Huyền</v>
      </c>
      <c r="AX3895" s="27" t="str">
        <f t="shared" si="302"/>
        <v xml:space="preserve">Lê Yến Phụng </v>
      </c>
      <c r="AY3895" s="4" t="str">
        <f t="shared" si="303"/>
        <v>VIN+</v>
      </c>
    </row>
    <row r="3896" spans="1:51" outlineLevel="1" x14ac:dyDescent="0.25">
      <c r="A3896" s="4" t="s">
        <v>1104</v>
      </c>
      <c r="B3896" s="4" t="s">
        <v>797</v>
      </c>
      <c r="C3896" s="4" t="s">
        <v>5054</v>
      </c>
      <c r="D3896" s="11" t="s">
        <v>768</v>
      </c>
      <c r="E3896" s="32" t="s">
        <v>976</v>
      </c>
      <c r="F3896" s="11" t="s">
        <v>710</v>
      </c>
      <c r="G3896" s="35">
        <v>5275225</v>
      </c>
      <c r="H3896" s="4" t="s">
        <v>4925</v>
      </c>
      <c r="I3896" s="4"/>
      <c r="J3896" s="4"/>
      <c r="K3896" s="4"/>
      <c r="L3896" s="4"/>
      <c r="M3896" s="33"/>
      <c r="N3896" s="38"/>
      <c r="O3896" s="33"/>
      <c r="P3896" s="244">
        <f t="shared" si="300"/>
        <v>179.52799999999999</v>
      </c>
      <c r="Q3896" s="25"/>
      <c r="R3896" s="25"/>
      <c r="S3896" s="25"/>
      <c r="T3896" s="109"/>
      <c r="U3896" s="25"/>
      <c r="V3896" s="25"/>
      <c r="W3896" s="25"/>
      <c r="X3896" s="25">
        <v>0</v>
      </c>
      <c r="Y3896" s="25"/>
      <c r="Z3896" s="25">
        <v>0</v>
      </c>
      <c r="AA3896" s="109"/>
      <c r="AB3896" s="25">
        <v>0</v>
      </c>
      <c r="AC3896" s="25">
        <v>0</v>
      </c>
      <c r="AD3896" s="25">
        <v>0</v>
      </c>
      <c r="AE3896" s="25">
        <v>0</v>
      </c>
      <c r="AF3896" s="25">
        <v>0</v>
      </c>
      <c r="AG3896" s="25">
        <v>0</v>
      </c>
      <c r="AH3896" s="109"/>
      <c r="AI3896" s="25">
        <v>0</v>
      </c>
      <c r="AJ3896" s="25">
        <v>0</v>
      </c>
      <c r="AK3896" s="123">
        <v>179.52799999999999</v>
      </c>
      <c r="AL3896" s="25">
        <v>0</v>
      </c>
      <c r="AM3896" s="25">
        <v>0</v>
      </c>
      <c r="AN3896" s="25">
        <v>0</v>
      </c>
      <c r="AO3896" s="109"/>
      <c r="AP3896" s="25">
        <v>0</v>
      </c>
      <c r="AQ3896" s="25">
        <v>0</v>
      </c>
      <c r="AR3896" s="25">
        <v>0</v>
      </c>
      <c r="AS3896" s="25">
        <v>0</v>
      </c>
      <c r="AT3896" s="25">
        <v>0</v>
      </c>
      <c r="AU3896" s="25">
        <v>0</v>
      </c>
      <c r="AW3896" t="str">
        <f t="shared" si="301"/>
        <v>Lê Thu Huyền</v>
      </c>
      <c r="AX3896" s="27" t="str">
        <f t="shared" si="302"/>
        <v xml:space="preserve">Lê Yến Phụng </v>
      </c>
      <c r="AY3896" s="4" t="str">
        <f t="shared" si="303"/>
        <v>VIN+</v>
      </c>
    </row>
    <row r="3897" spans="1:51" outlineLevel="1" x14ac:dyDescent="0.25">
      <c r="A3897" s="4" t="s">
        <v>1104</v>
      </c>
      <c r="B3897" s="4" t="s">
        <v>797</v>
      </c>
      <c r="C3897" s="4" t="s">
        <v>5054</v>
      </c>
      <c r="D3897" s="11" t="s">
        <v>768</v>
      </c>
      <c r="E3897" s="32" t="s">
        <v>976</v>
      </c>
      <c r="F3897" s="11" t="s">
        <v>710</v>
      </c>
      <c r="G3897" s="35">
        <v>5275287</v>
      </c>
      <c r="H3897" s="4" t="s">
        <v>4926</v>
      </c>
      <c r="I3897" s="4"/>
      <c r="J3897" s="4"/>
      <c r="K3897" s="4"/>
      <c r="L3897" s="4"/>
      <c r="M3897" s="33"/>
      <c r="N3897" s="38"/>
      <c r="O3897" s="33"/>
      <c r="P3897" s="244">
        <f t="shared" si="300"/>
        <v>179.52799999999999</v>
      </c>
      <c r="Q3897" s="25"/>
      <c r="R3897" s="25"/>
      <c r="S3897" s="25"/>
      <c r="T3897" s="109"/>
      <c r="U3897" s="25"/>
      <c r="V3897" s="25"/>
      <c r="W3897" s="25"/>
      <c r="X3897" s="25">
        <v>0</v>
      </c>
      <c r="Y3897" s="25"/>
      <c r="Z3897" s="25">
        <v>0</v>
      </c>
      <c r="AA3897" s="109"/>
      <c r="AB3897" s="25">
        <v>0</v>
      </c>
      <c r="AC3897" s="25">
        <v>0</v>
      </c>
      <c r="AD3897" s="25">
        <v>0</v>
      </c>
      <c r="AE3897" s="25">
        <v>179.52799999999999</v>
      </c>
      <c r="AF3897" s="25">
        <v>0</v>
      </c>
      <c r="AG3897" s="25">
        <v>0</v>
      </c>
      <c r="AH3897" s="109"/>
      <c r="AI3897" s="25">
        <v>0</v>
      </c>
      <c r="AJ3897" s="25">
        <v>0</v>
      </c>
      <c r="AK3897" s="123">
        <v>0</v>
      </c>
      <c r="AL3897" s="25">
        <v>0</v>
      </c>
      <c r="AM3897" s="25">
        <v>0</v>
      </c>
      <c r="AN3897" s="25">
        <v>0</v>
      </c>
      <c r="AO3897" s="109"/>
      <c r="AP3897" s="25">
        <v>0</v>
      </c>
      <c r="AQ3897" s="25">
        <v>0</v>
      </c>
      <c r="AR3897" s="25">
        <v>0</v>
      </c>
      <c r="AS3897" s="25">
        <v>0</v>
      </c>
      <c r="AT3897" s="25">
        <v>0</v>
      </c>
      <c r="AU3897" s="25">
        <v>0</v>
      </c>
      <c r="AW3897" t="str">
        <f t="shared" si="301"/>
        <v>Lê Thu Huyền</v>
      </c>
      <c r="AX3897" s="27" t="str">
        <f t="shared" si="302"/>
        <v xml:space="preserve">Lê Yến Phụng </v>
      </c>
      <c r="AY3897" s="4" t="str">
        <f t="shared" si="303"/>
        <v>VIN+</v>
      </c>
    </row>
    <row r="3898" spans="1:51" outlineLevel="1" x14ac:dyDescent="0.25">
      <c r="A3898" s="4" t="s">
        <v>1104</v>
      </c>
      <c r="B3898" s="4" t="s">
        <v>797</v>
      </c>
      <c r="C3898" s="4" t="s">
        <v>5054</v>
      </c>
      <c r="D3898" s="11" t="s">
        <v>768</v>
      </c>
      <c r="E3898" s="32" t="s">
        <v>976</v>
      </c>
      <c r="F3898" s="11" t="s">
        <v>710</v>
      </c>
      <c r="G3898" s="35">
        <v>5275294</v>
      </c>
      <c r="H3898" s="4" t="s">
        <v>4927</v>
      </c>
      <c r="I3898" s="4"/>
      <c r="J3898" s="4"/>
      <c r="K3898" s="4"/>
      <c r="L3898" s="4"/>
      <c r="M3898" s="33"/>
      <c r="N3898" s="38"/>
      <c r="O3898" s="33"/>
      <c r="P3898" s="244">
        <f t="shared" si="300"/>
        <v>360.12599999999998</v>
      </c>
      <c r="Q3898" s="25"/>
      <c r="R3898" s="25"/>
      <c r="S3898" s="25"/>
      <c r="T3898" s="109"/>
      <c r="U3898" s="25"/>
      <c r="V3898" s="25"/>
      <c r="W3898" s="25"/>
      <c r="X3898" s="25">
        <v>0</v>
      </c>
      <c r="Y3898" s="25"/>
      <c r="Z3898" s="25">
        <v>0</v>
      </c>
      <c r="AA3898" s="109"/>
      <c r="AB3898" s="25">
        <v>0</v>
      </c>
      <c r="AC3898" s="25">
        <v>0</v>
      </c>
      <c r="AD3898" s="25">
        <v>0</v>
      </c>
      <c r="AE3898" s="25">
        <v>0</v>
      </c>
      <c r="AF3898" s="25">
        <v>0</v>
      </c>
      <c r="AG3898" s="25">
        <v>0</v>
      </c>
      <c r="AH3898" s="109"/>
      <c r="AI3898" s="25">
        <v>0</v>
      </c>
      <c r="AJ3898" s="25">
        <v>0</v>
      </c>
      <c r="AK3898" s="123">
        <v>0</v>
      </c>
      <c r="AL3898" s="25">
        <v>179.52799999999999</v>
      </c>
      <c r="AM3898" s="25">
        <v>0</v>
      </c>
      <c r="AN3898" s="25">
        <v>0</v>
      </c>
      <c r="AO3898" s="109"/>
      <c r="AP3898" s="25">
        <v>0</v>
      </c>
      <c r="AQ3898" s="25">
        <v>0</v>
      </c>
      <c r="AR3898" s="25">
        <v>180.59800000000001</v>
      </c>
      <c r="AS3898" s="25">
        <v>0</v>
      </c>
      <c r="AT3898" s="25">
        <v>0</v>
      </c>
      <c r="AU3898" s="25">
        <v>0</v>
      </c>
      <c r="AW3898" t="str">
        <f t="shared" si="301"/>
        <v>Lê Thu Huyền</v>
      </c>
      <c r="AX3898" s="27" t="str">
        <f t="shared" si="302"/>
        <v xml:space="preserve">Lê Yến Phụng </v>
      </c>
      <c r="AY3898" s="4" t="str">
        <f t="shared" si="303"/>
        <v>VIN+</v>
      </c>
    </row>
    <row r="3899" spans="1:51" outlineLevel="1" x14ac:dyDescent="0.25">
      <c r="A3899" s="4" t="s">
        <v>1104</v>
      </c>
      <c r="B3899" s="4" t="s">
        <v>797</v>
      </c>
      <c r="C3899" s="4" t="s">
        <v>5054</v>
      </c>
      <c r="D3899" s="11" t="s">
        <v>768</v>
      </c>
      <c r="E3899" s="32" t="s">
        <v>976</v>
      </c>
      <c r="F3899" s="11" t="s">
        <v>710</v>
      </c>
      <c r="G3899" s="35">
        <v>5275339</v>
      </c>
      <c r="H3899" s="4" t="s">
        <v>4928</v>
      </c>
      <c r="I3899" s="4"/>
      <c r="J3899" s="4"/>
      <c r="K3899" s="4"/>
      <c r="L3899" s="4"/>
      <c r="M3899" s="33"/>
      <c r="N3899" s="38"/>
      <c r="O3899" s="33"/>
      <c r="P3899" s="244">
        <f t="shared" si="300"/>
        <v>417.99200000000002</v>
      </c>
      <c r="Q3899" s="25"/>
      <c r="R3899" s="25"/>
      <c r="S3899" s="25"/>
      <c r="T3899" s="109"/>
      <c r="U3899" s="25"/>
      <c r="V3899" s="25"/>
      <c r="W3899" s="25"/>
      <c r="X3899" s="25">
        <v>0</v>
      </c>
      <c r="Y3899" s="25"/>
      <c r="Z3899" s="25">
        <v>0</v>
      </c>
      <c r="AA3899" s="109"/>
      <c r="AB3899" s="25">
        <v>0</v>
      </c>
      <c r="AC3899" s="25">
        <v>0</v>
      </c>
      <c r="AD3899" s="25">
        <v>0</v>
      </c>
      <c r="AE3899" s="25">
        <v>417.99200000000002</v>
      </c>
      <c r="AF3899" s="25">
        <v>0</v>
      </c>
      <c r="AG3899" s="25">
        <v>0</v>
      </c>
      <c r="AH3899" s="109"/>
      <c r="AI3899" s="25">
        <v>0</v>
      </c>
      <c r="AJ3899" s="25">
        <v>0</v>
      </c>
      <c r="AK3899" s="123">
        <v>0</v>
      </c>
      <c r="AL3899" s="25">
        <v>0</v>
      </c>
      <c r="AM3899" s="25">
        <v>0</v>
      </c>
      <c r="AN3899" s="25">
        <v>0</v>
      </c>
      <c r="AO3899" s="109"/>
      <c r="AP3899" s="25">
        <v>0</v>
      </c>
      <c r="AQ3899" s="25">
        <v>0</v>
      </c>
      <c r="AR3899" s="25">
        <v>0</v>
      </c>
      <c r="AS3899" s="25">
        <v>0</v>
      </c>
      <c r="AT3899" s="25">
        <v>0</v>
      </c>
      <c r="AU3899" s="25">
        <v>0</v>
      </c>
      <c r="AW3899" t="str">
        <f t="shared" si="301"/>
        <v>Lê Thu Huyền</v>
      </c>
      <c r="AX3899" s="27" t="str">
        <f t="shared" si="302"/>
        <v xml:space="preserve">Lê Yến Phụng </v>
      </c>
      <c r="AY3899" s="4" t="str">
        <f t="shared" si="303"/>
        <v>VIN+</v>
      </c>
    </row>
    <row r="3900" spans="1:51" outlineLevel="1" x14ac:dyDescent="0.25">
      <c r="A3900" s="4" t="s">
        <v>1104</v>
      </c>
      <c r="B3900" s="4" t="s">
        <v>797</v>
      </c>
      <c r="C3900" s="4" t="s">
        <v>5054</v>
      </c>
      <c r="D3900" s="11" t="s">
        <v>768</v>
      </c>
      <c r="E3900" s="32" t="s">
        <v>976</v>
      </c>
      <c r="F3900" s="11" t="s">
        <v>710</v>
      </c>
      <c r="G3900" s="35">
        <v>5275346</v>
      </c>
      <c r="H3900" s="4" t="s">
        <v>4929</v>
      </c>
      <c r="I3900" s="4"/>
      <c r="J3900" s="4"/>
      <c r="K3900" s="4"/>
      <c r="L3900" s="4"/>
      <c r="M3900" s="33"/>
      <c r="N3900" s="38"/>
      <c r="O3900" s="33"/>
      <c r="P3900" s="244">
        <f t="shared" si="300"/>
        <v>837.05399999999997</v>
      </c>
      <c r="Q3900" s="25"/>
      <c r="R3900" s="25"/>
      <c r="S3900" s="25"/>
      <c r="T3900" s="109"/>
      <c r="U3900" s="25"/>
      <c r="V3900" s="25"/>
      <c r="W3900" s="25"/>
      <c r="X3900" s="25">
        <v>0</v>
      </c>
      <c r="Y3900" s="25"/>
      <c r="Z3900" s="25">
        <v>0</v>
      </c>
      <c r="AA3900" s="109"/>
      <c r="AB3900" s="25">
        <v>0</v>
      </c>
      <c r="AC3900" s="25">
        <v>0</v>
      </c>
      <c r="AD3900" s="25">
        <v>0</v>
      </c>
      <c r="AE3900" s="25">
        <v>180.59800000000001</v>
      </c>
      <c r="AF3900" s="25">
        <v>0</v>
      </c>
      <c r="AG3900" s="25">
        <v>0</v>
      </c>
      <c r="AH3900" s="109"/>
      <c r="AI3900" s="25">
        <v>0</v>
      </c>
      <c r="AJ3900" s="25">
        <v>0</v>
      </c>
      <c r="AK3900" s="123">
        <v>0</v>
      </c>
      <c r="AL3900" s="25">
        <v>0</v>
      </c>
      <c r="AM3900" s="25">
        <v>0</v>
      </c>
      <c r="AN3900" s="25">
        <v>0</v>
      </c>
      <c r="AO3900" s="109"/>
      <c r="AP3900" s="25">
        <v>0</v>
      </c>
      <c r="AQ3900" s="25">
        <v>0</v>
      </c>
      <c r="AR3900" s="25">
        <v>0</v>
      </c>
      <c r="AS3900" s="25">
        <v>238.464</v>
      </c>
      <c r="AT3900" s="25">
        <v>0</v>
      </c>
      <c r="AU3900" s="25">
        <v>417.99199999999996</v>
      </c>
      <c r="AW3900" t="str">
        <f t="shared" si="301"/>
        <v>Lê Thu Huyền</v>
      </c>
      <c r="AX3900" s="27" t="str">
        <f t="shared" si="302"/>
        <v xml:space="preserve">Lê Yến Phụng </v>
      </c>
      <c r="AY3900" s="4" t="str">
        <f t="shared" si="303"/>
        <v>VIN+</v>
      </c>
    </row>
    <row r="3901" spans="1:51" outlineLevel="1" x14ac:dyDescent="0.25">
      <c r="A3901" s="4" t="s">
        <v>1104</v>
      </c>
      <c r="B3901" s="4" t="s">
        <v>797</v>
      </c>
      <c r="C3901" s="4" t="s">
        <v>5054</v>
      </c>
      <c r="D3901" s="11" t="s">
        <v>768</v>
      </c>
      <c r="E3901" s="32" t="s">
        <v>976</v>
      </c>
      <c r="F3901" s="11" t="s">
        <v>710</v>
      </c>
      <c r="G3901" s="35">
        <v>5275412</v>
      </c>
      <c r="H3901" s="4" t="s">
        <v>4930</v>
      </c>
      <c r="I3901" s="4"/>
      <c r="J3901" s="4"/>
      <c r="K3901" s="4"/>
      <c r="L3901" s="4"/>
      <c r="M3901" s="33"/>
      <c r="N3901" s="38"/>
      <c r="O3901" s="33"/>
      <c r="P3901" s="244">
        <f t="shared" si="300"/>
        <v>1023.749</v>
      </c>
      <c r="Q3901" s="25"/>
      <c r="R3901" s="25"/>
      <c r="S3901" s="25"/>
      <c r="T3901" s="109"/>
      <c r="U3901" s="25"/>
      <c r="V3901" s="25"/>
      <c r="W3901" s="25"/>
      <c r="X3901" s="25">
        <v>0</v>
      </c>
      <c r="Y3901" s="25"/>
      <c r="Z3901" s="25">
        <v>0</v>
      </c>
      <c r="AA3901" s="109"/>
      <c r="AB3901" s="25">
        <v>0</v>
      </c>
      <c r="AC3901" s="25">
        <v>0</v>
      </c>
      <c r="AD3901" s="25">
        <v>0</v>
      </c>
      <c r="AE3901" s="25">
        <v>180.59800000000001</v>
      </c>
      <c r="AF3901" s="25">
        <v>0</v>
      </c>
      <c r="AG3901" s="25">
        <v>0</v>
      </c>
      <c r="AH3901" s="109"/>
      <c r="AI3901" s="25">
        <v>0</v>
      </c>
      <c r="AJ3901" s="25">
        <v>0</v>
      </c>
      <c r="AK3901" s="123">
        <v>0</v>
      </c>
      <c r="AL3901" s="25">
        <v>663.62300000000005</v>
      </c>
      <c r="AM3901" s="25">
        <v>0</v>
      </c>
      <c r="AN3901" s="25">
        <v>0</v>
      </c>
      <c r="AO3901" s="109"/>
      <c r="AP3901" s="25">
        <v>0</v>
      </c>
      <c r="AQ3901" s="25">
        <v>0</v>
      </c>
      <c r="AR3901" s="25">
        <v>179.52799999999999</v>
      </c>
      <c r="AS3901" s="25">
        <v>0</v>
      </c>
      <c r="AT3901" s="25">
        <v>0</v>
      </c>
      <c r="AU3901" s="25">
        <v>0</v>
      </c>
      <c r="AW3901" t="str">
        <f t="shared" si="301"/>
        <v>Lê Thu Huyền</v>
      </c>
      <c r="AX3901" s="27" t="str">
        <f t="shared" si="302"/>
        <v xml:space="preserve">Lê Yến Phụng </v>
      </c>
      <c r="AY3901" s="4" t="str">
        <f t="shared" si="303"/>
        <v>VIN+</v>
      </c>
    </row>
    <row r="3902" spans="1:51" outlineLevel="1" x14ac:dyDescent="0.25">
      <c r="A3902" s="4" t="s">
        <v>1104</v>
      </c>
      <c r="B3902" s="4" t="s">
        <v>797</v>
      </c>
      <c r="C3902" s="4" t="s">
        <v>5054</v>
      </c>
      <c r="D3902" s="11" t="s">
        <v>768</v>
      </c>
      <c r="E3902" s="32" t="s">
        <v>976</v>
      </c>
      <c r="F3902" s="11" t="s">
        <v>710</v>
      </c>
      <c r="G3902" s="35">
        <v>5275443</v>
      </c>
      <c r="H3902" s="4" t="s">
        <v>4931</v>
      </c>
      <c r="I3902" s="4"/>
      <c r="J3902" s="4"/>
      <c r="K3902" s="4"/>
      <c r="L3902" s="4"/>
      <c r="M3902" s="33"/>
      <c r="N3902" s="38"/>
      <c r="O3902" s="33"/>
      <c r="P3902" s="244">
        <f t="shared" si="300"/>
        <v>361.19600000000003</v>
      </c>
      <c r="Q3902" s="25"/>
      <c r="R3902" s="25"/>
      <c r="S3902" s="25"/>
      <c r="T3902" s="109"/>
      <c r="U3902" s="25"/>
      <c r="V3902" s="25"/>
      <c r="W3902" s="25"/>
      <c r="X3902" s="25">
        <v>0</v>
      </c>
      <c r="Y3902" s="25"/>
      <c r="Z3902" s="25">
        <v>0</v>
      </c>
      <c r="AA3902" s="109"/>
      <c r="AB3902" s="25">
        <v>0</v>
      </c>
      <c r="AC3902" s="25">
        <v>0</v>
      </c>
      <c r="AD3902" s="25">
        <v>0</v>
      </c>
      <c r="AE3902" s="25">
        <v>180.59800000000001</v>
      </c>
      <c r="AF3902" s="25">
        <v>0</v>
      </c>
      <c r="AG3902" s="25">
        <v>0</v>
      </c>
      <c r="AH3902" s="109"/>
      <c r="AI3902" s="25">
        <v>0</v>
      </c>
      <c r="AJ3902" s="25">
        <v>0</v>
      </c>
      <c r="AK3902" s="123">
        <v>180.59800000000001</v>
      </c>
      <c r="AL3902" s="25">
        <v>0</v>
      </c>
      <c r="AM3902" s="25">
        <v>0</v>
      </c>
      <c r="AN3902" s="25">
        <v>0</v>
      </c>
      <c r="AO3902" s="109"/>
      <c r="AP3902" s="25">
        <v>0</v>
      </c>
      <c r="AQ3902" s="25">
        <v>0</v>
      </c>
      <c r="AR3902" s="25">
        <v>0</v>
      </c>
      <c r="AS3902" s="25">
        <v>0</v>
      </c>
      <c r="AT3902" s="25">
        <v>0</v>
      </c>
      <c r="AU3902" s="25">
        <v>0</v>
      </c>
      <c r="AW3902" t="str">
        <f t="shared" si="301"/>
        <v>Lê Thu Huyền</v>
      </c>
      <c r="AX3902" s="27" t="str">
        <f t="shared" si="302"/>
        <v xml:space="preserve">Lê Yến Phụng </v>
      </c>
      <c r="AY3902" s="4" t="str">
        <f t="shared" si="303"/>
        <v>VIN+</v>
      </c>
    </row>
    <row r="3903" spans="1:51" outlineLevel="1" x14ac:dyDescent="0.25">
      <c r="A3903" s="4" t="s">
        <v>1104</v>
      </c>
      <c r="B3903" s="4" t="s">
        <v>797</v>
      </c>
      <c r="C3903" s="4" t="s">
        <v>5054</v>
      </c>
      <c r="D3903" s="11" t="s">
        <v>768</v>
      </c>
      <c r="E3903" s="32" t="s">
        <v>976</v>
      </c>
      <c r="F3903" s="11" t="s">
        <v>710</v>
      </c>
      <c r="G3903" s="35">
        <v>5275450</v>
      </c>
      <c r="H3903" s="4" t="s">
        <v>4932</v>
      </c>
      <c r="I3903" s="4"/>
      <c r="J3903" s="4"/>
      <c r="K3903" s="4"/>
      <c r="L3903" s="4"/>
      <c r="M3903" s="33"/>
      <c r="N3903" s="38"/>
      <c r="O3903" s="33"/>
      <c r="P3903" s="244">
        <f t="shared" si="300"/>
        <v>598.58999999999992</v>
      </c>
      <c r="Q3903" s="25"/>
      <c r="R3903" s="25"/>
      <c r="S3903" s="25"/>
      <c r="T3903" s="109"/>
      <c r="U3903" s="25"/>
      <c r="V3903" s="25"/>
      <c r="W3903" s="25"/>
      <c r="X3903" s="25">
        <v>0</v>
      </c>
      <c r="Y3903" s="25"/>
      <c r="Z3903" s="25">
        <v>0</v>
      </c>
      <c r="AA3903" s="109"/>
      <c r="AB3903" s="25">
        <v>0</v>
      </c>
      <c r="AC3903" s="25">
        <v>0</v>
      </c>
      <c r="AD3903" s="25">
        <v>0</v>
      </c>
      <c r="AE3903" s="25">
        <v>179.52799999999999</v>
      </c>
      <c r="AF3903" s="25">
        <v>0</v>
      </c>
      <c r="AG3903" s="25">
        <v>0</v>
      </c>
      <c r="AH3903" s="109"/>
      <c r="AI3903" s="25">
        <v>0</v>
      </c>
      <c r="AJ3903" s="25">
        <v>0</v>
      </c>
      <c r="AK3903" s="123">
        <v>0</v>
      </c>
      <c r="AL3903" s="25">
        <v>180.59800000000001</v>
      </c>
      <c r="AM3903" s="25">
        <v>0</v>
      </c>
      <c r="AN3903" s="25">
        <v>0</v>
      </c>
      <c r="AO3903" s="109"/>
      <c r="AP3903" s="25">
        <v>0</v>
      </c>
      <c r="AQ3903" s="25">
        <v>0</v>
      </c>
      <c r="AR3903" s="25">
        <v>0</v>
      </c>
      <c r="AS3903" s="25">
        <v>238.464</v>
      </c>
      <c r="AT3903" s="25">
        <v>0</v>
      </c>
      <c r="AU3903" s="25">
        <v>0</v>
      </c>
      <c r="AW3903" t="str">
        <f t="shared" si="301"/>
        <v>Lê Thu Huyền</v>
      </c>
      <c r="AX3903" s="27" t="str">
        <f t="shared" si="302"/>
        <v xml:space="preserve">Lê Yến Phụng </v>
      </c>
      <c r="AY3903" s="4" t="str">
        <f t="shared" si="303"/>
        <v>VIN+</v>
      </c>
    </row>
    <row r="3904" spans="1:51" outlineLevel="1" x14ac:dyDescent="0.25">
      <c r="A3904" s="4" t="s">
        <v>1104</v>
      </c>
      <c r="B3904" s="4" t="s">
        <v>797</v>
      </c>
      <c r="C3904" s="4" t="s">
        <v>5054</v>
      </c>
      <c r="D3904" s="11" t="s">
        <v>768</v>
      </c>
      <c r="E3904" s="32" t="s">
        <v>976</v>
      </c>
      <c r="F3904" s="11" t="s">
        <v>710</v>
      </c>
      <c r="G3904" s="35">
        <v>5275498</v>
      </c>
      <c r="H3904" s="4" t="s">
        <v>4933</v>
      </c>
      <c r="I3904" s="4"/>
      <c r="J3904" s="4"/>
      <c r="K3904" s="4"/>
      <c r="L3904" s="4"/>
      <c r="M3904" s="33"/>
      <c r="N3904" s="38"/>
      <c r="O3904" s="33"/>
      <c r="P3904" s="244">
        <f t="shared" si="300"/>
        <v>1140.5510000000002</v>
      </c>
      <c r="Q3904" s="25"/>
      <c r="R3904" s="25"/>
      <c r="S3904" s="25"/>
      <c r="T3904" s="109"/>
      <c r="U3904" s="25"/>
      <c r="V3904" s="25"/>
      <c r="W3904" s="25"/>
      <c r="X3904" s="25">
        <v>0</v>
      </c>
      <c r="Y3904" s="25"/>
      <c r="Z3904" s="25">
        <v>0</v>
      </c>
      <c r="AA3904" s="109"/>
      <c r="AB3904" s="25">
        <v>0</v>
      </c>
      <c r="AC3904" s="25">
        <v>0</v>
      </c>
      <c r="AD3904" s="25">
        <v>0</v>
      </c>
      <c r="AE3904" s="25">
        <v>179.52799999999999</v>
      </c>
      <c r="AF3904" s="25">
        <v>0</v>
      </c>
      <c r="AG3904" s="25">
        <v>0</v>
      </c>
      <c r="AH3904" s="109"/>
      <c r="AI3904" s="25">
        <v>0</v>
      </c>
      <c r="AJ3904" s="25">
        <v>0</v>
      </c>
      <c r="AK3904" s="123">
        <v>0</v>
      </c>
      <c r="AL3904" s="25">
        <v>419.06200000000001</v>
      </c>
      <c r="AM3904" s="25">
        <v>0</v>
      </c>
      <c r="AN3904" s="25">
        <v>0</v>
      </c>
      <c r="AO3904" s="109"/>
      <c r="AP3904" s="25">
        <v>0</v>
      </c>
      <c r="AQ3904" s="25">
        <v>0</v>
      </c>
      <c r="AR3904" s="25">
        <v>238.464</v>
      </c>
      <c r="AS3904" s="25">
        <v>0</v>
      </c>
      <c r="AT3904" s="25">
        <v>0</v>
      </c>
      <c r="AU3904" s="25">
        <v>303.49700000000001</v>
      </c>
      <c r="AW3904" t="str">
        <f t="shared" si="301"/>
        <v>Lê Thu Huyền</v>
      </c>
      <c r="AX3904" s="27" t="str">
        <f t="shared" si="302"/>
        <v xml:space="preserve">Lê Yến Phụng </v>
      </c>
      <c r="AY3904" s="4" t="str">
        <f t="shared" si="303"/>
        <v>VIN+</v>
      </c>
    </row>
    <row r="3905" spans="1:51" outlineLevel="1" x14ac:dyDescent="0.25">
      <c r="A3905" s="4" t="s">
        <v>1104</v>
      </c>
      <c r="B3905" s="4" t="s">
        <v>797</v>
      </c>
      <c r="C3905" s="4" t="s">
        <v>5054</v>
      </c>
      <c r="D3905" s="11" t="s">
        <v>768</v>
      </c>
      <c r="E3905" s="32" t="s">
        <v>976</v>
      </c>
      <c r="F3905" s="11" t="s">
        <v>710</v>
      </c>
      <c r="G3905" s="35">
        <v>5275533</v>
      </c>
      <c r="H3905" s="4" t="s">
        <v>4934</v>
      </c>
      <c r="I3905" s="4"/>
      <c r="J3905" s="4"/>
      <c r="K3905" s="4"/>
      <c r="L3905" s="4"/>
      <c r="M3905" s="33"/>
      <c r="N3905" s="38"/>
      <c r="O3905" s="33"/>
      <c r="P3905" s="244">
        <f t="shared" si="300"/>
        <v>598.58999999999992</v>
      </c>
      <c r="Q3905" s="25"/>
      <c r="R3905" s="25"/>
      <c r="S3905" s="25"/>
      <c r="T3905" s="109"/>
      <c r="U3905" s="25"/>
      <c r="V3905" s="25"/>
      <c r="W3905" s="25"/>
      <c r="X3905" s="25">
        <v>0</v>
      </c>
      <c r="Y3905" s="25"/>
      <c r="Z3905" s="25">
        <v>0</v>
      </c>
      <c r="AA3905" s="109"/>
      <c r="AB3905" s="25">
        <v>0</v>
      </c>
      <c r="AC3905" s="25">
        <v>0</v>
      </c>
      <c r="AD3905" s="25">
        <v>0</v>
      </c>
      <c r="AE3905" s="25">
        <v>0</v>
      </c>
      <c r="AF3905" s="25">
        <v>0</v>
      </c>
      <c r="AG3905" s="25">
        <v>0</v>
      </c>
      <c r="AH3905" s="109"/>
      <c r="AI3905" s="25">
        <v>0</v>
      </c>
      <c r="AJ3905" s="25">
        <v>0</v>
      </c>
      <c r="AK3905" s="123">
        <v>0</v>
      </c>
      <c r="AL3905" s="25">
        <v>360.12599999999998</v>
      </c>
      <c r="AM3905" s="25">
        <v>0</v>
      </c>
      <c r="AN3905" s="25">
        <v>0</v>
      </c>
      <c r="AO3905" s="109"/>
      <c r="AP3905" s="25">
        <v>0</v>
      </c>
      <c r="AQ3905" s="25">
        <v>0</v>
      </c>
      <c r="AR3905" s="25">
        <v>238.464</v>
      </c>
      <c r="AS3905" s="25">
        <v>0</v>
      </c>
      <c r="AT3905" s="25">
        <v>0</v>
      </c>
      <c r="AU3905" s="25">
        <v>0</v>
      </c>
      <c r="AW3905" t="str">
        <f t="shared" si="301"/>
        <v>Lê Thu Huyền</v>
      </c>
      <c r="AX3905" s="27" t="str">
        <f t="shared" si="302"/>
        <v xml:space="preserve">Lê Yến Phụng </v>
      </c>
      <c r="AY3905" s="4" t="str">
        <f t="shared" si="303"/>
        <v>VIN+</v>
      </c>
    </row>
    <row r="3906" spans="1:51" outlineLevel="1" x14ac:dyDescent="0.25">
      <c r="A3906" s="4" t="s">
        <v>1104</v>
      </c>
      <c r="B3906" s="4" t="s">
        <v>797</v>
      </c>
      <c r="C3906" s="4" t="s">
        <v>5054</v>
      </c>
      <c r="D3906" s="11" t="s">
        <v>768</v>
      </c>
      <c r="E3906" s="32" t="s">
        <v>976</v>
      </c>
      <c r="F3906" s="11" t="s">
        <v>710</v>
      </c>
      <c r="G3906" s="35">
        <v>5275540</v>
      </c>
      <c r="H3906" s="4" t="s">
        <v>4935</v>
      </c>
      <c r="I3906" s="4"/>
      <c r="J3906" s="4"/>
      <c r="K3906" s="4"/>
      <c r="L3906" s="4"/>
      <c r="M3906" s="33"/>
      <c r="N3906" s="38"/>
      <c r="O3906" s="33"/>
      <c r="P3906" s="244">
        <f t="shared" si="300"/>
        <v>238.464</v>
      </c>
      <c r="Q3906" s="25"/>
      <c r="R3906" s="25"/>
      <c r="S3906" s="25"/>
      <c r="T3906" s="109"/>
      <c r="U3906" s="25"/>
      <c r="V3906" s="25"/>
      <c r="W3906" s="25"/>
      <c r="X3906" s="25">
        <v>0</v>
      </c>
      <c r="Y3906" s="25"/>
      <c r="Z3906" s="25">
        <v>0</v>
      </c>
      <c r="AA3906" s="109"/>
      <c r="AB3906" s="25">
        <v>0</v>
      </c>
      <c r="AC3906" s="25">
        <v>0</v>
      </c>
      <c r="AD3906" s="25">
        <v>0</v>
      </c>
      <c r="AE3906" s="25">
        <v>238.464</v>
      </c>
      <c r="AF3906" s="25">
        <v>0</v>
      </c>
      <c r="AG3906" s="25">
        <v>0</v>
      </c>
      <c r="AH3906" s="109"/>
      <c r="AI3906" s="25">
        <v>0</v>
      </c>
      <c r="AJ3906" s="25">
        <v>0</v>
      </c>
      <c r="AK3906" s="123">
        <v>0</v>
      </c>
      <c r="AL3906" s="25">
        <v>0</v>
      </c>
      <c r="AM3906" s="25">
        <v>0</v>
      </c>
      <c r="AN3906" s="25">
        <v>0</v>
      </c>
      <c r="AO3906" s="109"/>
      <c r="AP3906" s="25">
        <v>0</v>
      </c>
      <c r="AQ3906" s="25">
        <v>0</v>
      </c>
      <c r="AR3906" s="25">
        <v>0</v>
      </c>
      <c r="AS3906" s="25">
        <v>0</v>
      </c>
      <c r="AT3906" s="25">
        <v>0</v>
      </c>
      <c r="AU3906" s="25">
        <v>0</v>
      </c>
      <c r="AW3906" t="str">
        <f t="shared" si="301"/>
        <v>Lê Thu Huyền</v>
      </c>
      <c r="AX3906" s="27" t="str">
        <f t="shared" si="302"/>
        <v xml:space="preserve">Lê Yến Phụng </v>
      </c>
      <c r="AY3906" s="4" t="str">
        <f t="shared" si="303"/>
        <v>VIN+</v>
      </c>
    </row>
    <row r="3907" spans="1:51" outlineLevel="1" x14ac:dyDescent="0.25">
      <c r="A3907" s="4" t="s">
        <v>1104</v>
      </c>
      <c r="B3907" s="4" t="s">
        <v>797</v>
      </c>
      <c r="C3907" s="4" t="s">
        <v>5054</v>
      </c>
      <c r="D3907" s="11" t="s">
        <v>768</v>
      </c>
      <c r="E3907" s="32" t="s">
        <v>976</v>
      </c>
      <c r="F3907" s="11" t="s">
        <v>710</v>
      </c>
      <c r="G3907" s="35">
        <v>5275564</v>
      </c>
      <c r="H3907" s="4" t="s">
        <v>4936</v>
      </c>
      <c r="I3907" s="4"/>
      <c r="J3907" s="4"/>
      <c r="K3907" s="4"/>
      <c r="L3907" s="4"/>
      <c r="M3907" s="33"/>
      <c r="N3907" s="38"/>
      <c r="O3907" s="33"/>
      <c r="P3907" s="244">
        <f t="shared" si="300"/>
        <v>0</v>
      </c>
      <c r="Q3907" s="25"/>
      <c r="R3907" s="25"/>
      <c r="S3907" s="25"/>
      <c r="T3907" s="109"/>
      <c r="U3907" s="25"/>
      <c r="V3907" s="25"/>
      <c r="W3907" s="25"/>
      <c r="X3907" s="25">
        <v>0</v>
      </c>
      <c r="Y3907" s="25"/>
      <c r="Z3907" s="25">
        <v>0</v>
      </c>
      <c r="AA3907" s="109"/>
      <c r="AB3907" s="25">
        <v>0</v>
      </c>
      <c r="AC3907" s="25">
        <v>0</v>
      </c>
      <c r="AD3907" s="25">
        <v>0</v>
      </c>
      <c r="AE3907" s="25">
        <v>0</v>
      </c>
      <c r="AF3907" s="25">
        <v>0</v>
      </c>
      <c r="AG3907" s="25">
        <v>0</v>
      </c>
      <c r="AH3907" s="109"/>
      <c r="AI3907" s="25">
        <v>0</v>
      </c>
      <c r="AJ3907" s="25">
        <v>0</v>
      </c>
      <c r="AK3907" s="123">
        <v>0</v>
      </c>
      <c r="AL3907" s="25">
        <v>0</v>
      </c>
      <c r="AM3907" s="25">
        <v>0</v>
      </c>
      <c r="AN3907" s="25">
        <v>0</v>
      </c>
      <c r="AO3907" s="109"/>
      <c r="AP3907" s="25">
        <v>0</v>
      </c>
      <c r="AQ3907" s="25">
        <v>0</v>
      </c>
      <c r="AR3907" s="25">
        <v>0</v>
      </c>
      <c r="AS3907" s="25">
        <v>0</v>
      </c>
      <c r="AT3907" s="25">
        <v>0</v>
      </c>
      <c r="AU3907" s="25">
        <v>0</v>
      </c>
      <c r="AW3907" t="str">
        <f t="shared" si="301"/>
        <v>Lê Thu Huyền</v>
      </c>
      <c r="AX3907" s="27" t="str">
        <f t="shared" si="302"/>
        <v xml:space="preserve">Lê Yến Phụng </v>
      </c>
      <c r="AY3907" s="4" t="str">
        <f t="shared" si="303"/>
        <v>VIN+</v>
      </c>
    </row>
    <row r="3908" spans="1:51" outlineLevel="1" x14ac:dyDescent="0.25">
      <c r="A3908" s="4" t="s">
        <v>1104</v>
      </c>
      <c r="B3908" s="4" t="s">
        <v>797</v>
      </c>
      <c r="C3908" s="4" t="s">
        <v>5054</v>
      </c>
      <c r="D3908" s="11" t="s">
        <v>768</v>
      </c>
      <c r="E3908" s="32" t="s">
        <v>976</v>
      </c>
      <c r="F3908" s="11" t="s">
        <v>710</v>
      </c>
      <c r="G3908" s="35">
        <v>5275609</v>
      </c>
      <c r="H3908" s="4" t="s">
        <v>4937</v>
      </c>
      <c r="I3908" s="4"/>
      <c r="J3908" s="4"/>
      <c r="K3908" s="4"/>
      <c r="L3908" s="4"/>
      <c r="M3908" s="33"/>
      <c r="N3908" s="38"/>
      <c r="O3908" s="33"/>
      <c r="P3908" s="244">
        <f t="shared" si="300"/>
        <v>424.47900000000004</v>
      </c>
      <c r="Q3908" s="25"/>
      <c r="R3908" s="25"/>
      <c r="S3908" s="25"/>
      <c r="T3908" s="109"/>
      <c r="U3908" s="25"/>
      <c r="V3908" s="25"/>
      <c r="W3908" s="25"/>
      <c r="X3908" s="25">
        <v>0</v>
      </c>
      <c r="Y3908" s="25"/>
      <c r="Z3908" s="25">
        <v>0</v>
      </c>
      <c r="AA3908" s="109"/>
      <c r="AB3908" s="25">
        <v>0</v>
      </c>
      <c r="AC3908" s="25">
        <v>0</v>
      </c>
      <c r="AD3908" s="25">
        <v>0</v>
      </c>
      <c r="AE3908" s="25">
        <v>180.59800000000001</v>
      </c>
      <c r="AF3908" s="25">
        <v>0</v>
      </c>
      <c r="AG3908" s="25">
        <v>0</v>
      </c>
      <c r="AH3908" s="109"/>
      <c r="AI3908" s="25">
        <v>0</v>
      </c>
      <c r="AJ3908" s="25">
        <v>0</v>
      </c>
      <c r="AK3908" s="123">
        <v>0</v>
      </c>
      <c r="AL3908" s="25">
        <v>0</v>
      </c>
      <c r="AM3908" s="25">
        <v>0</v>
      </c>
      <c r="AN3908" s="25">
        <v>0</v>
      </c>
      <c r="AO3908" s="109"/>
      <c r="AP3908" s="25">
        <v>0</v>
      </c>
      <c r="AQ3908" s="25">
        <v>0</v>
      </c>
      <c r="AR3908" s="25">
        <v>0</v>
      </c>
      <c r="AS3908" s="25">
        <v>0</v>
      </c>
      <c r="AT3908" s="25">
        <v>0</v>
      </c>
      <c r="AU3908" s="25">
        <v>243.881</v>
      </c>
      <c r="AW3908" t="str">
        <f t="shared" si="301"/>
        <v>Lê Thu Huyền</v>
      </c>
      <c r="AX3908" s="27" t="str">
        <f t="shared" si="302"/>
        <v xml:space="preserve">Lê Yến Phụng </v>
      </c>
      <c r="AY3908" s="4" t="str">
        <f t="shared" si="303"/>
        <v>VIN+</v>
      </c>
    </row>
    <row r="3909" spans="1:51" outlineLevel="1" x14ac:dyDescent="0.25">
      <c r="A3909" s="4" t="s">
        <v>1104</v>
      </c>
      <c r="B3909" s="4" t="s">
        <v>797</v>
      </c>
      <c r="C3909" s="4" t="s">
        <v>5054</v>
      </c>
      <c r="D3909" s="11" t="s">
        <v>768</v>
      </c>
      <c r="E3909" s="32" t="s">
        <v>976</v>
      </c>
      <c r="F3909" s="11" t="s">
        <v>710</v>
      </c>
      <c r="G3909" s="35">
        <v>5275630</v>
      </c>
      <c r="H3909" s="4" t="s">
        <v>4938</v>
      </c>
      <c r="I3909" s="4"/>
      <c r="J3909" s="4"/>
      <c r="K3909" s="4"/>
      <c r="L3909" s="4"/>
      <c r="M3909" s="33"/>
      <c r="N3909" s="38"/>
      <c r="O3909" s="33"/>
      <c r="P3909" s="244">
        <f t="shared" si="300"/>
        <v>966.05</v>
      </c>
      <c r="Q3909" s="25"/>
      <c r="R3909" s="25"/>
      <c r="S3909" s="25"/>
      <c r="T3909" s="109"/>
      <c r="U3909" s="25"/>
      <c r="V3909" s="25"/>
      <c r="W3909" s="25"/>
      <c r="X3909" s="25">
        <v>0</v>
      </c>
      <c r="Y3909" s="25"/>
      <c r="Z3909" s="25">
        <v>0</v>
      </c>
      <c r="AA3909" s="109"/>
      <c r="AB3909" s="25">
        <v>0</v>
      </c>
      <c r="AC3909" s="25">
        <v>0</v>
      </c>
      <c r="AD3909" s="25">
        <v>0</v>
      </c>
      <c r="AE3909" s="25">
        <v>179.52799999999999</v>
      </c>
      <c r="AF3909" s="25">
        <v>0</v>
      </c>
      <c r="AG3909" s="25">
        <v>0</v>
      </c>
      <c r="AH3909" s="109"/>
      <c r="AI3909" s="25">
        <v>0</v>
      </c>
      <c r="AJ3909" s="25">
        <v>0</v>
      </c>
      <c r="AK3909" s="123">
        <v>0</v>
      </c>
      <c r="AL3909" s="25">
        <v>303.49700000000001</v>
      </c>
      <c r="AM3909" s="25">
        <v>0</v>
      </c>
      <c r="AN3909" s="25">
        <v>0</v>
      </c>
      <c r="AO3909" s="109"/>
      <c r="AP3909" s="25">
        <v>0</v>
      </c>
      <c r="AQ3909" s="25">
        <v>0</v>
      </c>
      <c r="AR3909" s="25">
        <v>0</v>
      </c>
      <c r="AS3909" s="25">
        <v>0</v>
      </c>
      <c r="AT3909" s="25">
        <v>0</v>
      </c>
      <c r="AU3909" s="25">
        <v>483.02499999999998</v>
      </c>
      <c r="AW3909" t="str">
        <f t="shared" si="301"/>
        <v>Lê Thu Huyền</v>
      </c>
      <c r="AX3909" s="27" t="str">
        <f t="shared" si="302"/>
        <v xml:space="preserve">Lê Yến Phụng </v>
      </c>
      <c r="AY3909" s="4" t="str">
        <f t="shared" si="303"/>
        <v>VIN+</v>
      </c>
    </row>
    <row r="3910" spans="1:51" outlineLevel="1" x14ac:dyDescent="0.25">
      <c r="A3910" s="4" t="s">
        <v>1104</v>
      </c>
      <c r="B3910" s="4" t="s">
        <v>797</v>
      </c>
      <c r="C3910" s="4" t="s">
        <v>5054</v>
      </c>
      <c r="D3910" s="11" t="s">
        <v>768</v>
      </c>
      <c r="E3910" s="32" t="s">
        <v>976</v>
      </c>
      <c r="F3910" s="11" t="s">
        <v>710</v>
      </c>
      <c r="G3910" s="35">
        <v>5275661</v>
      </c>
      <c r="H3910" s="4" t="s">
        <v>4939</v>
      </c>
      <c r="I3910" s="4"/>
      <c r="J3910" s="4"/>
      <c r="K3910" s="4"/>
      <c r="L3910" s="4"/>
      <c r="M3910" s="33"/>
      <c r="N3910" s="38"/>
      <c r="O3910" s="33"/>
      <c r="P3910" s="244">
        <f t="shared" si="300"/>
        <v>903.15699999999993</v>
      </c>
      <c r="Q3910" s="25"/>
      <c r="R3910" s="25"/>
      <c r="S3910" s="25"/>
      <c r="T3910" s="109"/>
      <c r="U3910" s="25"/>
      <c r="V3910" s="25"/>
      <c r="W3910" s="25"/>
      <c r="X3910" s="25">
        <v>0</v>
      </c>
      <c r="Y3910" s="25"/>
      <c r="Z3910" s="25">
        <v>0</v>
      </c>
      <c r="AA3910" s="109"/>
      <c r="AB3910" s="25">
        <v>0</v>
      </c>
      <c r="AC3910" s="25">
        <v>0</v>
      </c>
      <c r="AD3910" s="25">
        <v>0</v>
      </c>
      <c r="AE3910" s="25">
        <v>180.59800000000001</v>
      </c>
      <c r="AF3910" s="25">
        <v>0</v>
      </c>
      <c r="AG3910" s="25">
        <v>0</v>
      </c>
      <c r="AH3910" s="109"/>
      <c r="AI3910" s="25">
        <v>0</v>
      </c>
      <c r="AJ3910" s="25">
        <v>0</v>
      </c>
      <c r="AK3910" s="123">
        <v>0</v>
      </c>
      <c r="AL3910" s="25">
        <v>484.09500000000003</v>
      </c>
      <c r="AM3910" s="25">
        <v>0</v>
      </c>
      <c r="AN3910" s="25">
        <v>0</v>
      </c>
      <c r="AO3910" s="109"/>
      <c r="AP3910" s="25">
        <v>0</v>
      </c>
      <c r="AQ3910" s="25">
        <v>0</v>
      </c>
      <c r="AR3910" s="25">
        <v>0</v>
      </c>
      <c r="AS3910" s="25">
        <v>0</v>
      </c>
      <c r="AT3910" s="25">
        <v>0</v>
      </c>
      <c r="AU3910" s="25">
        <v>238.464</v>
      </c>
      <c r="AW3910" t="str">
        <f t="shared" si="301"/>
        <v>Lê Thu Huyền</v>
      </c>
      <c r="AX3910" s="27" t="str">
        <f t="shared" si="302"/>
        <v xml:space="preserve">Lê Yến Phụng </v>
      </c>
      <c r="AY3910" s="4" t="str">
        <f t="shared" si="303"/>
        <v>VIN+</v>
      </c>
    </row>
    <row r="3911" spans="1:51" outlineLevel="1" x14ac:dyDescent="0.25">
      <c r="A3911" s="4" t="s">
        <v>1104</v>
      </c>
      <c r="B3911" s="4" t="s">
        <v>797</v>
      </c>
      <c r="C3911" s="4" t="s">
        <v>5054</v>
      </c>
      <c r="D3911" s="11" t="s">
        <v>768</v>
      </c>
      <c r="E3911" s="32" t="s">
        <v>976</v>
      </c>
      <c r="F3911" s="11" t="s">
        <v>710</v>
      </c>
      <c r="G3911" s="35">
        <v>5275751</v>
      </c>
      <c r="H3911" s="4" t="s">
        <v>4940</v>
      </c>
      <c r="I3911" s="4"/>
      <c r="J3911" s="4"/>
      <c r="K3911" s="4"/>
      <c r="L3911" s="4"/>
      <c r="M3911" s="33"/>
      <c r="N3911" s="38"/>
      <c r="O3911" s="33"/>
      <c r="P3911" s="244">
        <f t="shared" si="300"/>
        <v>902.08699999999999</v>
      </c>
      <c r="Q3911" s="25"/>
      <c r="R3911" s="25"/>
      <c r="S3911" s="25"/>
      <c r="T3911" s="109"/>
      <c r="U3911" s="25"/>
      <c r="V3911" s="25"/>
      <c r="W3911" s="25"/>
      <c r="X3911" s="25">
        <v>0</v>
      </c>
      <c r="Y3911" s="25"/>
      <c r="Z3911" s="25">
        <v>0</v>
      </c>
      <c r="AA3911" s="109"/>
      <c r="AB3911" s="25">
        <v>0</v>
      </c>
      <c r="AC3911" s="25">
        <v>0</v>
      </c>
      <c r="AD3911" s="25">
        <v>0</v>
      </c>
      <c r="AE3911" s="25">
        <v>179.52799999999999</v>
      </c>
      <c r="AF3911" s="25">
        <v>0</v>
      </c>
      <c r="AG3911" s="25">
        <v>0</v>
      </c>
      <c r="AH3911" s="109"/>
      <c r="AI3911" s="25">
        <v>0</v>
      </c>
      <c r="AJ3911" s="25">
        <v>0</v>
      </c>
      <c r="AK3911" s="123">
        <v>0</v>
      </c>
      <c r="AL3911" s="25">
        <v>180.59800000000001</v>
      </c>
      <c r="AM3911" s="25">
        <v>0</v>
      </c>
      <c r="AN3911" s="25">
        <v>0</v>
      </c>
      <c r="AO3911" s="109"/>
      <c r="AP3911" s="25">
        <v>0</v>
      </c>
      <c r="AQ3911" s="25">
        <v>0</v>
      </c>
      <c r="AR3911" s="25">
        <v>0</v>
      </c>
      <c r="AS3911" s="25">
        <v>541.96100000000001</v>
      </c>
      <c r="AT3911" s="25">
        <v>0</v>
      </c>
      <c r="AU3911" s="25">
        <v>0</v>
      </c>
      <c r="AW3911" t="str">
        <f t="shared" si="301"/>
        <v>Lê Thu Huyền</v>
      </c>
      <c r="AX3911" s="27" t="str">
        <f t="shared" si="302"/>
        <v xml:space="preserve">Lê Yến Phụng </v>
      </c>
      <c r="AY3911" s="4" t="str">
        <f t="shared" si="303"/>
        <v>VIN+</v>
      </c>
    </row>
    <row r="3912" spans="1:51" outlineLevel="1" x14ac:dyDescent="0.25">
      <c r="A3912" s="4" t="s">
        <v>1104</v>
      </c>
      <c r="B3912" s="4" t="s">
        <v>797</v>
      </c>
      <c r="C3912" s="4" t="s">
        <v>5054</v>
      </c>
      <c r="D3912" s="11" t="s">
        <v>768</v>
      </c>
      <c r="E3912" s="32" t="s">
        <v>976</v>
      </c>
      <c r="F3912" s="11" t="s">
        <v>710</v>
      </c>
      <c r="G3912" s="35">
        <v>5275775</v>
      </c>
      <c r="H3912" s="4" t="s">
        <v>4941</v>
      </c>
      <c r="I3912" s="4"/>
      <c r="J3912" s="4"/>
      <c r="K3912" s="4"/>
      <c r="L3912" s="4"/>
      <c r="M3912" s="33"/>
      <c r="N3912" s="38"/>
      <c r="O3912" s="33"/>
      <c r="P3912" s="244">
        <f t="shared" si="300"/>
        <v>598.58999999999992</v>
      </c>
      <c r="Q3912" s="25"/>
      <c r="R3912" s="25"/>
      <c r="S3912" s="25"/>
      <c r="T3912" s="109"/>
      <c r="U3912" s="25"/>
      <c r="V3912" s="25"/>
      <c r="W3912" s="25"/>
      <c r="X3912" s="25">
        <v>0</v>
      </c>
      <c r="Y3912" s="25"/>
      <c r="Z3912" s="25">
        <v>0</v>
      </c>
      <c r="AA3912" s="109"/>
      <c r="AB3912" s="25">
        <v>0</v>
      </c>
      <c r="AC3912" s="25">
        <v>0</v>
      </c>
      <c r="AD3912" s="25">
        <v>0</v>
      </c>
      <c r="AE3912" s="25">
        <v>360.12599999999998</v>
      </c>
      <c r="AF3912" s="25">
        <v>0</v>
      </c>
      <c r="AG3912" s="25">
        <v>0</v>
      </c>
      <c r="AH3912" s="109"/>
      <c r="AI3912" s="25">
        <v>0</v>
      </c>
      <c r="AJ3912" s="25">
        <v>0</v>
      </c>
      <c r="AK3912" s="123">
        <v>0</v>
      </c>
      <c r="AL3912" s="25">
        <v>0</v>
      </c>
      <c r="AM3912" s="25">
        <v>0</v>
      </c>
      <c r="AN3912" s="25">
        <v>0</v>
      </c>
      <c r="AO3912" s="109"/>
      <c r="AP3912" s="25">
        <v>0</v>
      </c>
      <c r="AQ3912" s="25">
        <v>0</v>
      </c>
      <c r="AR3912" s="25">
        <v>0</v>
      </c>
      <c r="AS3912" s="25">
        <v>238.464</v>
      </c>
      <c r="AT3912" s="25">
        <v>0</v>
      </c>
      <c r="AU3912" s="25">
        <v>0</v>
      </c>
      <c r="AW3912" t="str">
        <f t="shared" si="301"/>
        <v>Lê Thu Huyền</v>
      </c>
      <c r="AX3912" s="27" t="str">
        <f t="shared" si="302"/>
        <v xml:space="preserve">Lê Yến Phụng </v>
      </c>
      <c r="AY3912" s="4" t="str">
        <f t="shared" si="303"/>
        <v>VIN+</v>
      </c>
    </row>
    <row r="3913" spans="1:51" outlineLevel="1" x14ac:dyDescent="0.25">
      <c r="A3913" s="4" t="s">
        <v>1104</v>
      </c>
      <c r="B3913" s="4" t="s">
        <v>797</v>
      </c>
      <c r="C3913" s="4" t="s">
        <v>5054</v>
      </c>
      <c r="D3913" s="11" t="s">
        <v>768</v>
      </c>
      <c r="E3913" s="32" t="s">
        <v>976</v>
      </c>
      <c r="F3913" s="11" t="s">
        <v>710</v>
      </c>
      <c r="G3913" s="35">
        <v>5275803</v>
      </c>
      <c r="H3913" s="4" t="s">
        <v>4942</v>
      </c>
      <c r="I3913" s="4"/>
      <c r="J3913" s="4"/>
      <c r="K3913" s="4"/>
      <c r="L3913" s="4"/>
      <c r="M3913" s="33"/>
      <c r="N3913" s="38"/>
      <c r="O3913" s="33"/>
      <c r="P3913" s="244">
        <f t="shared" si="300"/>
        <v>778.11799999999994</v>
      </c>
      <c r="Q3913" s="25"/>
      <c r="R3913" s="25"/>
      <c r="S3913" s="25"/>
      <c r="T3913" s="109"/>
      <c r="U3913" s="25"/>
      <c r="V3913" s="25"/>
      <c r="W3913" s="25"/>
      <c r="X3913" s="25">
        <v>0</v>
      </c>
      <c r="Y3913" s="25"/>
      <c r="Z3913" s="25">
        <v>0</v>
      </c>
      <c r="AA3913" s="109"/>
      <c r="AB3913" s="25">
        <v>0</v>
      </c>
      <c r="AC3913" s="25">
        <v>0</v>
      </c>
      <c r="AD3913" s="25">
        <v>0</v>
      </c>
      <c r="AE3913" s="25">
        <v>179.52799999999999</v>
      </c>
      <c r="AF3913" s="25">
        <v>0</v>
      </c>
      <c r="AG3913" s="25">
        <v>0</v>
      </c>
      <c r="AH3913" s="109"/>
      <c r="AI3913" s="25">
        <v>0</v>
      </c>
      <c r="AJ3913" s="25">
        <v>0</v>
      </c>
      <c r="AK3913" s="123">
        <v>0</v>
      </c>
      <c r="AL3913" s="25">
        <v>180.59800000000001</v>
      </c>
      <c r="AM3913" s="25">
        <v>0</v>
      </c>
      <c r="AN3913" s="25">
        <v>0</v>
      </c>
      <c r="AO3913" s="109"/>
      <c r="AP3913" s="25">
        <v>0</v>
      </c>
      <c r="AQ3913" s="25">
        <v>0</v>
      </c>
      <c r="AR3913" s="25">
        <v>0</v>
      </c>
      <c r="AS3913" s="25">
        <v>417.99200000000002</v>
      </c>
      <c r="AT3913" s="25">
        <v>0</v>
      </c>
      <c r="AU3913" s="25">
        <v>0</v>
      </c>
      <c r="AW3913" t="str">
        <f t="shared" si="301"/>
        <v>Lê Thu Huyền</v>
      </c>
      <c r="AX3913" s="27" t="str">
        <f t="shared" si="302"/>
        <v xml:space="preserve">Lê Yến Phụng </v>
      </c>
      <c r="AY3913" s="4" t="str">
        <f t="shared" si="303"/>
        <v>VIN+</v>
      </c>
    </row>
    <row r="3914" spans="1:51" outlineLevel="1" x14ac:dyDescent="0.25">
      <c r="A3914" s="4" t="s">
        <v>1104</v>
      </c>
      <c r="B3914" s="4" t="s">
        <v>797</v>
      </c>
      <c r="C3914" s="4" t="s">
        <v>5054</v>
      </c>
      <c r="D3914" s="11" t="s">
        <v>768</v>
      </c>
      <c r="E3914" s="32" t="s">
        <v>976</v>
      </c>
      <c r="F3914" s="11" t="s">
        <v>710</v>
      </c>
      <c r="G3914" s="35">
        <v>5275827</v>
      </c>
      <c r="H3914" s="4" t="s">
        <v>4943</v>
      </c>
      <c r="I3914" s="4"/>
      <c r="J3914" s="4"/>
      <c r="K3914" s="4"/>
      <c r="L3914" s="4"/>
      <c r="M3914" s="33"/>
      <c r="N3914" s="38"/>
      <c r="O3914" s="33"/>
      <c r="P3914" s="244">
        <f t="shared" ref="P3914:P3977" si="304">SUM(Q3914:AU3914)</f>
        <v>599.66000000000008</v>
      </c>
      <c r="Q3914" s="25"/>
      <c r="R3914" s="25"/>
      <c r="S3914" s="25"/>
      <c r="T3914" s="109"/>
      <c r="U3914" s="25"/>
      <c r="V3914" s="25"/>
      <c r="W3914" s="25"/>
      <c r="X3914" s="25">
        <v>0</v>
      </c>
      <c r="Y3914" s="25"/>
      <c r="Z3914" s="25">
        <v>0</v>
      </c>
      <c r="AA3914" s="109"/>
      <c r="AB3914" s="25">
        <v>0</v>
      </c>
      <c r="AC3914" s="25">
        <v>0</v>
      </c>
      <c r="AD3914" s="25">
        <v>0</v>
      </c>
      <c r="AE3914" s="25">
        <v>419.06200000000001</v>
      </c>
      <c r="AF3914" s="25">
        <v>0</v>
      </c>
      <c r="AG3914" s="25">
        <v>0</v>
      </c>
      <c r="AH3914" s="109"/>
      <c r="AI3914" s="25">
        <v>0</v>
      </c>
      <c r="AJ3914" s="25">
        <v>0</v>
      </c>
      <c r="AK3914" s="123">
        <v>0</v>
      </c>
      <c r="AL3914" s="25">
        <v>180.59800000000001</v>
      </c>
      <c r="AM3914" s="25">
        <v>0</v>
      </c>
      <c r="AN3914" s="25">
        <v>0</v>
      </c>
      <c r="AO3914" s="109"/>
      <c r="AP3914" s="25">
        <v>0</v>
      </c>
      <c r="AQ3914" s="25">
        <v>0</v>
      </c>
      <c r="AR3914" s="25">
        <v>0</v>
      </c>
      <c r="AS3914" s="25">
        <v>0</v>
      </c>
      <c r="AT3914" s="25">
        <v>0</v>
      </c>
      <c r="AU3914" s="25">
        <v>0</v>
      </c>
      <c r="AW3914" t="str">
        <f t="shared" ref="AW3914:AW3977" si="305">+C3914</f>
        <v>Lê Thu Huyền</v>
      </c>
      <c r="AX3914" s="27" t="str">
        <f t="shared" ref="AX3914:AX3977" si="306">+E3914</f>
        <v xml:space="preserve">Lê Yến Phụng </v>
      </c>
      <c r="AY3914" s="4" t="str">
        <f t="shared" si="303"/>
        <v>VIN+</v>
      </c>
    </row>
    <row r="3915" spans="1:51" outlineLevel="1" x14ac:dyDescent="0.25">
      <c r="A3915" s="4" t="s">
        <v>1104</v>
      </c>
      <c r="B3915" s="4" t="s">
        <v>797</v>
      </c>
      <c r="C3915" s="4" t="s">
        <v>5054</v>
      </c>
      <c r="D3915" s="11" t="s">
        <v>768</v>
      </c>
      <c r="E3915" s="32" t="s">
        <v>976</v>
      </c>
      <c r="F3915" s="11" t="s">
        <v>710</v>
      </c>
      <c r="G3915" s="35">
        <v>5275834</v>
      </c>
      <c r="H3915" s="4" t="s">
        <v>4944</v>
      </c>
      <c r="I3915" s="4"/>
      <c r="J3915" s="4"/>
      <c r="K3915" s="4"/>
      <c r="L3915" s="4"/>
      <c r="M3915" s="33"/>
      <c r="N3915" s="38"/>
      <c r="O3915" s="33"/>
      <c r="P3915" s="244">
        <f t="shared" si="304"/>
        <v>722.55899999999997</v>
      </c>
      <c r="Q3915" s="25"/>
      <c r="R3915" s="25"/>
      <c r="S3915" s="25"/>
      <c r="T3915" s="109"/>
      <c r="U3915" s="25"/>
      <c r="V3915" s="25"/>
      <c r="W3915" s="25"/>
      <c r="X3915" s="25">
        <v>0</v>
      </c>
      <c r="Y3915" s="25"/>
      <c r="Z3915" s="25">
        <v>0</v>
      </c>
      <c r="AA3915" s="109"/>
      <c r="AB3915" s="25">
        <v>0</v>
      </c>
      <c r="AC3915" s="25">
        <v>0</v>
      </c>
      <c r="AD3915" s="25">
        <v>0</v>
      </c>
      <c r="AE3915" s="25">
        <v>0</v>
      </c>
      <c r="AF3915" s="25">
        <v>0</v>
      </c>
      <c r="AG3915" s="25">
        <v>0</v>
      </c>
      <c r="AH3915" s="109"/>
      <c r="AI3915" s="25">
        <v>0</v>
      </c>
      <c r="AJ3915" s="25">
        <v>0</v>
      </c>
      <c r="AK3915" s="123">
        <v>0</v>
      </c>
      <c r="AL3915" s="25">
        <v>303.49700000000001</v>
      </c>
      <c r="AM3915" s="25">
        <v>0</v>
      </c>
      <c r="AN3915" s="25">
        <v>0</v>
      </c>
      <c r="AO3915" s="109"/>
      <c r="AP3915" s="25">
        <v>0</v>
      </c>
      <c r="AQ3915" s="25">
        <v>0</v>
      </c>
      <c r="AR3915" s="25">
        <v>0</v>
      </c>
      <c r="AS3915" s="25">
        <v>419.06200000000001</v>
      </c>
      <c r="AT3915" s="25">
        <v>0</v>
      </c>
      <c r="AU3915" s="25">
        <v>0</v>
      </c>
      <c r="AW3915" t="str">
        <f t="shared" si="305"/>
        <v>Lê Thu Huyền</v>
      </c>
      <c r="AX3915" s="27" t="str">
        <f t="shared" si="306"/>
        <v xml:space="preserve">Lê Yến Phụng </v>
      </c>
      <c r="AY3915" s="4" t="str">
        <f t="shared" si="303"/>
        <v>VIN+</v>
      </c>
    </row>
    <row r="3916" spans="1:51" outlineLevel="1" x14ac:dyDescent="0.25">
      <c r="A3916" s="4" t="s">
        <v>1104</v>
      </c>
      <c r="B3916" s="4" t="s">
        <v>797</v>
      </c>
      <c r="C3916" s="4" t="s">
        <v>5054</v>
      </c>
      <c r="D3916" s="11" t="s">
        <v>768</v>
      </c>
      <c r="E3916" s="32" t="s">
        <v>976</v>
      </c>
      <c r="F3916" s="11" t="s">
        <v>710</v>
      </c>
      <c r="G3916" s="35">
        <v>5275841</v>
      </c>
      <c r="H3916" s="4" t="s">
        <v>4945</v>
      </c>
      <c r="I3916" s="4"/>
      <c r="J3916" s="4"/>
      <c r="K3916" s="4"/>
      <c r="L3916" s="4"/>
      <c r="M3916" s="33"/>
      <c r="N3916" s="38"/>
      <c r="O3916" s="33"/>
      <c r="P3916" s="244">
        <f t="shared" si="304"/>
        <v>959.78599999999994</v>
      </c>
      <c r="Q3916" s="25"/>
      <c r="R3916" s="25"/>
      <c r="S3916" s="25"/>
      <c r="T3916" s="109"/>
      <c r="U3916" s="25"/>
      <c r="V3916" s="25"/>
      <c r="W3916" s="25"/>
      <c r="X3916" s="25">
        <v>0</v>
      </c>
      <c r="Y3916" s="25"/>
      <c r="Z3916" s="25">
        <v>0</v>
      </c>
      <c r="AA3916" s="109"/>
      <c r="AB3916" s="25">
        <v>0</v>
      </c>
      <c r="AC3916" s="25">
        <v>0</v>
      </c>
      <c r="AD3916" s="25">
        <v>0</v>
      </c>
      <c r="AE3916" s="25">
        <v>360.12599999999998</v>
      </c>
      <c r="AF3916" s="25">
        <v>0</v>
      </c>
      <c r="AG3916" s="25">
        <v>0</v>
      </c>
      <c r="AH3916" s="109"/>
      <c r="AI3916" s="25">
        <v>0</v>
      </c>
      <c r="AJ3916" s="25">
        <v>0</v>
      </c>
      <c r="AK3916" s="123">
        <v>0</v>
      </c>
      <c r="AL3916" s="25">
        <v>180.59800000000001</v>
      </c>
      <c r="AM3916" s="25">
        <v>0</v>
      </c>
      <c r="AN3916" s="25">
        <v>0</v>
      </c>
      <c r="AO3916" s="109"/>
      <c r="AP3916" s="25">
        <v>0</v>
      </c>
      <c r="AQ3916" s="25">
        <v>0</v>
      </c>
      <c r="AR3916" s="25">
        <v>419.06200000000001</v>
      </c>
      <c r="AS3916" s="25">
        <v>0</v>
      </c>
      <c r="AT3916" s="25">
        <v>0</v>
      </c>
      <c r="AU3916" s="25">
        <v>0</v>
      </c>
      <c r="AW3916" t="str">
        <f t="shared" si="305"/>
        <v>Lê Thu Huyền</v>
      </c>
      <c r="AX3916" s="27" t="str">
        <f t="shared" si="306"/>
        <v xml:space="preserve">Lê Yến Phụng </v>
      </c>
      <c r="AY3916" s="4" t="str">
        <f t="shared" si="303"/>
        <v>VIN+</v>
      </c>
    </row>
    <row r="3917" spans="1:51" outlineLevel="1" x14ac:dyDescent="0.25">
      <c r="A3917" s="4" t="s">
        <v>1104</v>
      </c>
      <c r="B3917" s="4" t="s">
        <v>797</v>
      </c>
      <c r="C3917" s="4" t="s">
        <v>5054</v>
      </c>
      <c r="D3917" s="11" t="s">
        <v>768</v>
      </c>
      <c r="E3917" s="32" t="s">
        <v>976</v>
      </c>
      <c r="F3917" s="11" t="s">
        <v>710</v>
      </c>
      <c r="G3917" s="35">
        <v>5275865</v>
      </c>
      <c r="H3917" s="4" t="s">
        <v>4946</v>
      </c>
      <c r="I3917" s="4"/>
      <c r="J3917" s="4"/>
      <c r="K3917" s="4"/>
      <c r="L3917" s="4"/>
      <c r="M3917" s="33"/>
      <c r="N3917" s="38"/>
      <c r="O3917" s="33"/>
      <c r="P3917" s="244">
        <f t="shared" si="304"/>
        <v>476.928</v>
      </c>
      <c r="Q3917" s="25"/>
      <c r="R3917" s="25"/>
      <c r="S3917" s="25"/>
      <c r="T3917" s="109"/>
      <c r="U3917" s="25"/>
      <c r="V3917" s="25"/>
      <c r="W3917" s="25"/>
      <c r="X3917" s="25">
        <v>0</v>
      </c>
      <c r="Y3917" s="25"/>
      <c r="Z3917" s="25">
        <v>0</v>
      </c>
      <c r="AA3917" s="109"/>
      <c r="AB3917" s="25">
        <v>0</v>
      </c>
      <c r="AC3917" s="25">
        <v>0</v>
      </c>
      <c r="AD3917" s="25">
        <v>0</v>
      </c>
      <c r="AE3917" s="25">
        <v>0</v>
      </c>
      <c r="AF3917" s="25">
        <v>0</v>
      </c>
      <c r="AG3917" s="25">
        <v>0</v>
      </c>
      <c r="AH3917" s="109"/>
      <c r="AI3917" s="25">
        <v>0</v>
      </c>
      <c r="AJ3917" s="25">
        <v>0</v>
      </c>
      <c r="AK3917" s="123">
        <v>0</v>
      </c>
      <c r="AL3917" s="25">
        <v>0</v>
      </c>
      <c r="AM3917" s="25">
        <v>0</v>
      </c>
      <c r="AN3917" s="25">
        <v>0</v>
      </c>
      <c r="AO3917" s="109"/>
      <c r="AP3917" s="25">
        <v>0</v>
      </c>
      <c r="AQ3917" s="25">
        <v>0</v>
      </c>
      <c r="AR3917" s="25">
        <v>238.464</v>
      </c>
      <c r="AS3917" s="25">
        <v>0</v>
      </c>
      <c r="AT3917" s="25">
        <v>0</v>
      </c>
      <c r="AU3917" s="25">
        <v>238.464</v>
      </c>
      <c r="AW3917" t="str">
        <f t="shared" si="305"/>
        <v>Lê Thu Huyền</v>
      </c>
      <c r="AX3917" s="27" t="str">
        <f t="shared" si="306"/>
        <v xml:space="preserve">Lê Yến Phụng </v>
      </c>
      <c r="AY3917" s="4" t="str">
        <f t="shared" si="303"/>
        <v>VIN+</v>
      </c>
    </row>
    <row r="3918" spans="1:51" outlineLevel="1" x14ac:dyDescent="0.25">
      <c r="A3918" s="4" t="s">
        <v>1104</v>
      </c>
      <c r="B3918" s="4" t="s">
        <v>797</v>
      </c>
      <c r="C3918" s="4" t="s">
        <v>5054</v>
      </c>
      <c r="D3918" s="11" t="s">
        <v>768</v>
      </c>
      <c r="E3918" s="32" t="s">
        <v>976</v>
      </c>
      <c r="F3918" s="11" t="s">
        <v>710</v>
      </c>
      <c r="G3918" s="35">
        <v>5275917</v>
      </c>
      <c r="H3918" s="4" t="s">
        <v>4947</v>
      </c>
      <c r="I3918" s="4"/>
      <c r="J3918" s="4"/>
      <c r="K3918" s="4"/>
      <c r="L3918" s="4"/>
      <c r="M3918" s="33"/>
      <c r="N3918" s="38"/>
      <c r="O3918" s="33"/>
      <c r="P3918" s="244">
        <f t="shared" si="304"/>
        <v>180.59800000000001</v>
      </c>
      <c r="Q3918" s="25"/>
      <c r="R3918" s="25"/>
      <c r="S3918" s="25"/>
      <c r="T3918" s="109"/>
      <c r="U3918" s="25"/>
      <c r="V3918" s="25"/>
      <c r="W3918" s="25"/>
      <c r="X3918" s="25">
        <v>0</v>
      </c>
      <c r="Y3918" s="25"/>
      <c r="Z3918" s="25">
        <v>0</v>
      </c>
      <c r="AA3918" s="109"/>
      <c r="AB3918" s="25">
        <v>0</v>
      </c>
      <c r="AC3918" s="25">
        <v>0</v>
      </c>
      <c r="AD3918" s="25">
        <v>0</v>
      </c>
      <c r="AE3918" s="25">
        <v>180.59800000000001</v>
      </c>
      <c r="AF3918" s="25">
        <v>0</v>
      </c>
      <c r="AG3918" s="25">
        <v>0</v>
      </c>
      <c r="AH3918" s="109"/>
      <c r="AI3918" s="25">
        <v>0</v>
      </c>
      <c r="AJ3918" s="25">
        <v>0</v>
      </c>
      <c r="AK3918" s="123">
        <v>0</v>
      </c>
      <c r="AL3918" s="25">
        <v>0</v>
      </c>
      <c r="AM3918" s="25">
        <v>0</v>
      </c>
      <c r="AN3918" s="25">
        <v>0</v>
      </c>
      <c r="AO3918" s="109"/>
      <c r="AP3918" s="25">
        <v>0</v>
      </c>
      <c r="AQ3918" s="25">
        <v>0</v>
      </c>
      <c r="AR3918" s="25">
        <v>0</v>
      </c>
      <c r="AS3918" s="25">
        <v>0</v>
      </c>
      <c r="AT3918" s="25">
        <v>0</v>
      </c>
      <c r="AU3918" s="25">
        <v>0</v>
      </c>
      <c r="AW3918" t="str">
        <f t="shared" si="305"/>
        <v>Lê Thu Huyền</v>
      </c>
      <c r="AX3918" s="27" t="str">
        <f t="shared" si="306"/>
        <v xml:space="preserve">Lê Yến Phụng </v>
      </c>
      <c r="AY3918" s="4" t="str">
        <f t="shared" si="303"/>
        <v>VIN+</v>
      </c>
    </row>
    <row r="3919" spans="1:51" outlineLevel="1" x14ac:dyDescent="0.25">
      <c r="A3919" s="4" t="s">
        <v>1104</v>
      </c>
      <c r="B3919" s="4" t="s">
        <v>797</v>
      </c>
      <c r="C3919" s="4" t="s">
        <v>5054</v>
      </c>
      <c r="D3919" s="11" t="s">
        <v>768</v>
      </c>
      <c r="E3919" s="32" t="s">
        <v>976</v>
      </c>
      <c r="F3919" s="11" t="s">
        <v>710</v>
      </c>
      <c r="G3919" s="35">
        <v>5275931</v>
      </c>
      <c r="H3919" s="4" t="s">
        <v>4948</v>
      </c>
      <c r="I3919" s="4"/>
      <c r="J3919" s="4"/>
      <c r="K3919" s="4"/>
      <c r="L3919" s="4"/>
      <c r="M3919" s="33"/>
      <c r="N3919" s="38"/>
      <c r="O3919" s="33"/>
      <c r="P3919" s="244">
        <f t="shared" si="304"/>
        <v>837.05400000000009</v>
      </c>
      <c r="Q3919" s="25"/>
      <c r="R3919" s="25"/>
      <c r="S3919" s="25"/>
      <c r="T3919" s="109"/>
      <c r="U3919" s="25"/>
      <c r="V3919" s="25"/>
      <c r="W3919" s="25"/>
      <c r="X3919" s="25">
        <v>0</v>
      </c>
      <c r="Y3919" s="25"/>
      <c r="Z3919" s="25">
        <v>0</v>
      </c>
      <c r="AA3919" s="109"/>
      <c r="AB3919" s="25">
        <v>0</v>
      </c>
      <c r="AC3919" s="25">
        <v>0</v>
      </c>
      <c r="AD3919" s="25">
        <v>0</v>
      </c>
      <c r="AE3919" s="25">
        <v>238.464</v>
      </c>
      <c r="AF3919" s="25">
        <v>0</v>
      </c>
      <c r="AG3919" s="25">
        <v>0</v>
      </c>
      <c r="AH3919" s="109"/>
      <c r="AI3919" s="25">
        <v>0</v>
      </c>
      <c r="AJ3919" s="25">
        <v>0</v>
      </c>
      <c r="AK3919" s="123">
        <v>0</v>
      </c>
      <c r="AL3919" s="25">
        <v>180.59800000000001</v>
      </c>
      <c r="AM3919" s="25">
        <v>0</v>
      </c>
      <c r="AN3919" s="25">
        <v>0</v>
      </c>
      <c r="AO3919" s="109"/>
      <c r="AP3919" s="25">
        <v>0</v>
      </c>
      <c r="AQ3919" s="25">
        <v>0</v>
      </c>
      <c r="AR3919" s="25">
        <v>238.464</v>
      </c>
      <c r="AS3919" s="25">
        <v>0</v>
      </c>
      <c r="AT3919" s="25">
        <v>0</v>
      </c>
      <c r="AU3919" s="25">
        <v>179.52799999999999</v>
      </c>
      <c r="AW3919" t="str">
        <f t="shared" si="305"/>
        <v>Lê Thu Huyền</v>
      </c>
      <c r="AX3919" s="27" t="str">
        <f t="shared" si="306"/>
        <v xml:space="preserve">Lê Yến Phụng </v>
      </c>
      <c r="AY3919" s="4" t="str">
        <f t="shared" si="303"/>
        <v>VIN+</v>
      </c>
    </row>
    <row r="3920" spans="1:51" outlineLevel="1" x14ac:dyDescent="0.25">
      <c r="A3920" s="4" t="s">
        <v>1104</v>
      </c>
      <c r="B3920" s="4" t="s">
        <v>797</v>
      </c>
      <c r="C3920" s="4" t="s">
        <v>5054</v>
      </c>
      <c r="D3920" s="11" t="s">
        <v>768</v>
      </c>
      <c r="E3920" s="32" t="s">
        <v>976</v>
      </c>
      <c r="F3920" s="11" t="s">
        <v>710</v>
      </c>
      <c r="G3920" s="35">
        <v>5276006</v>
      </c>
      <c r="H3920" s="4" t="s">
        <v>4949</v>
      </c>
      <c r="I3920" s="4"/>
      <c r="J3920" s="4"/>
      <c r="K3920" s="4"/>
      <c r="L3920" s="4"/>
      <c r="M3920" s="33"/>
      <c r="N3920" s="38"/>
      <c r="O3920" s="33"/>
      <c r="P3920" s="244">
        <f t="shared" si="304"/>
        <v>180.59800000000001</v>
      </c>
      <c r="Q3920" s="25"/>
      <c r="R3920" s="25"/>
      <c r="S3920" s="25"/>
      <c r="T3920" s="109"/>
      <c r="U3920" s="25"/>
      <c r="V3920" s="25"/>
      <c r="W3920" s="25"/>
      <c r="X3920" s="25">
        <v>0</v>
      </c>
      <c r="Y3920" s="25"/>
      <c r="Z3920" s="25">
        <v>0</v>
      </c>
      <c r="AA3920" s="109"/>
      <c r="AB3920" s="25">
        <v>0</v>
      </c>
      <c r="AC3920" s="25">
        <v>0</v>
      </c>
      <c r="AD3920" s="25">
        <v>0</v>
      </c>
      <c r="AE3920" s="25">
        <v>0</v>
      </c>
      <c r="AF3920" s="25">
        <v>0</v>
      </c>
      <c r="AG3920" s="25">
        <v>0</v>
      </c>
      <c r="AH3920" s="109"/>
      <c r="AI3920" s="25">
        <v>0</v>
      </c>
      <c r="AJ3920" s="25">
        <v>0</v>
      </c>
      <c r="AK3920" s="123">
        <v>0</v>
      </c>
      <c r="AL3920" s="25">
        <v>180.59800000000001</v>
      </c>
      <c r="AM3920" s="25">
        <v>0</v>
      </c>
      <c r="AN3920" s="25">
        <v>0</v>
      </c>
      <c r="AO3920" s="109"/>
      <c r="AP3920" s="25">
        <v>0</v>
      </c>
      <c r="AQ3920" s="25">
        <v>0</v>
      </c>
      <c r="AR3920" s="25">
        <v>0</v>
      </c>
      <c r="AS3920" s="25">
        <v>0</v>
      </c>
      <c r="AT3920" s="25">
        <v>0</v>
      </c>
      <c r="AU3920" s="25">
        <v>0</v>
      </c>
      <c r="AW3920" t="str">
        <f t="shared" si="305"/>
        <v>Lê Thu Huyền</v>
      </c>
      <c r="AX3920" s="27" t="str">
        <f t="shared" si="306"/>
        <v xml:space="preserve">Lê Yến Phụng </v>
      </c>
      <c r="AY3920" s="4" t="str">
        <f t="shared" si="303"/>
        <v>VIN+</v>
      </c>
    </row>
    <row r="3921" spans="1:51" outlineLevel="1" x14ac:dyDescent="0.25">
      <c r="A3921" s="4" t="s">
        <v>1104</v>
      </c>
      <c r="B3921" s="4" t="s">
        <v>797</v>
      </c>
      <c r="C3921" s="4" t="s">
        <v>5054</v>
      </c>
      <c r="D3921" s="11" t="s">
        <v>768</v>
      </c>
      <c r="E3921" s="32" t="s">
        <v>976</v>
      </c>
      <c r="F3921" s="11" t="s">
        <v>710</v>
      </c>
      <c r="G3921" s="35">
        <v>5276013</v>
      </c>
      <c r="H3921" s="4" t="s">
        <v>4950</v>
      </c>
      <c r="I3921" s="4"/>
      <c r="J3921" s="4"/>
      <c r="K3921" s="4"/>
      <c r="L3921" s="4"/>
      <c r="M3921" s="33"/>
      <c r="N3921" s="38"/>
      <c r="O3921" s="33"/>
      <c r="P3921" s="244">
        <f t="shared" si="304"/>
        <v>417.99199999999996</v>
      </c>
      <c r="Q3921" s="25"/>
      <c r="R3921" s="25"/>
      <c r="S3921" s="25"/>
      <c r="T3921" s="109"/>
      <c r="U3921" s="25"/>
      <c r="V3921" s="25"/>
      <c r="W3921" s="25"/>
      <c r="X3921" s="25">
        <v>0</v>
      </c>
      <c r="Y3921" s="25"/>
      <c r="Z3921" s="25">
        <v>0</v>
      </c>
      <c r="AA3921" s="109"/>
      <c r="AB3921" s="25">
        <v>0</v>
      </c>
      <c r="AC3921" s="25">
        <v>0</v>
      </c>
      <c r="AD3921" s="25">
        <v>0</v>
      </c>
      <c r="AE3921" s="25">
        <v>179.52799999999999</v>
      </c>
      <c r="AF3921" s="25">
        <v>0</v>
      </c>
      <c r="AG3921" s="25">
        <v>0</v>
      </c>
      <c r="AH3921" s="109"/>
      <c r="AI3921" s="25">
        <v>0</v>
      </c>
      <c r="AJ3921" s="25">
        <v>0</v>
      </c>
      <c r="AK3921" s="123">
        <v>0</v>
      </c>
      <c r="AL3921" s="25">
        <v>238.464</v>
      </c>
      <c r="AM3921" s="25">
        <v>0</v>
      </c>
      <c r="AN3921" s="25">
        <v>0</v>
      </c>
      <c r="AO3921" s="109"/>
      <c r="AP3921" s="25">
        <v>0</v>
      </c>
      <c r="AQ3921" s="25">
        <v>0</v>
      </c>
      <c r="AR3921" s="25">
        <v>0</v>
      </c>
      <c r="AS3921" s="25">
        <v>0</v>
      </c>
      <c r="AT3921" s="25">
        <v>0</v>
      </c>
      <c r="AU3921" s="25">
        <v>0</v>
      </c>
      <c r="AW3921" t="str">
        <f t="shared" si="305"/>
        <v>Lê Thu Huyền</v>
      </c>
      <c r="AX3921" s="27" t="str">
        <f t="shared" si="306"/>
        <v xml:space="preserve">Lê Yến Phụng </v>
      </c>
      <c r="AY3921" s="4" t="str">
        <f t="shared" si="303"/>
        <v>VIN+</v>
      </c>
    </row>
    <row r="3922" spans="1:51" outlineLevel="1" x14ac:dyDescent="0.25">
      <c r="A3922" s="4" t="s">
        <v>1104</v>
      </c>
      <c r="B3922" s="4" t="s">
        <v>797</v>
      </c>
      <c r="C3922" s="4" t="s">
        <v>5054</v>
      </c>
      <c r="D3922" s="11" t="s">
        <v>768</v>
      </c>
      <c r="E3922" s="32" t="s">
        <v>976</v>
      </c>
      <c r="F3922" s="11" t="s">
        <v>710</v>
      </c>
      <c r="G3922" s="35">
        <v>5276020</v>
      </c>
      <c r="H3922" s="4" t="s">
        <v>4951</v>
      </c>
      <c r="I3922" s="4"/>
      <c r="J3922" s="4"/>
      <c r="K3922" s="4"/>
      <c r="L3922" s="4"/>
      <c r="M3922" s="33"/>
      <c r="N3922" s="38"/>
      <c r="O3922" s="33"/>
      <c r="P3922" s="244">
        <f t="shared" si="304"/>
        <v>1140.5509999999999</v>
      </c>
      <c r="Q3922" s="25"/>
      <c r="R3922" s="25"/>
      <c r="S3922" s="25"/>
      <c r="T3922" s="109"/>
      <c r="U3922" s="25"/>
      <c r="V3922" s="25"/>
      <c r="W3922" s="25"/>
      <c r="X3922" s="25">
        <v>0</v>
      </c>
      <c r="Y3922" s="25"/>
      <c r="Z3922" s="25">
        <v>0</v>
      </c>
      <c r="AA3922" s="109"/>
      <c r="AB3922" s="25">
        <v>0</v>
      </c>
      <c r="AC3922" s="25">
        <v>0</v>
      </c>
      <c r="AD3922" s="25">
        <v>0</v>
      </c>
      <c r="AE3922" s="25">
        <v>179.52799999999999</v>
      </c>
      <c r="AF3922" s="25">
        <v>0</v>
      </c>
      <c r="AG3922" s="25">
        <v>0</v>
      </c>
      <c r="AH3922" s="109"/>
      <c r="AI3922" s="25">
        <v>0</v>
      </c>
      <c r="AJ3922" s="25">
        <v>0</v>
      </c>
      <c r="AK3922" s="123">
        <v>0</v>
      </c>
      <c r="AL3922" s="25">
        <v>722.55899999999997</v>
      </c>
      <c r="AM3922" s="25">
        <v>0</v>
      </c>
      <c r="AN3922" s="25">
        <v>0</v>
      </c>
      <c r="AO3922" s="109"/>
      <c r="AP3922" s="25">
        <v>0</v>
      </c>
      <c r="AQ3922" s="25">
        <v>0</v>
      </c>
      <c r="AR3922" s="25">
        <v>0</v>
      </c>
      <c r="AS3922" s="25">
        <v>238.464</v>
      </c>
      <c r="AT3922" s="25">
        <v>0</v>
      </c>
      <c r="AU3922" s="25">
        <v>0</v>
      </c>
      <c r="AW3922" t="str">
        <f t="shared" si="305"/>
        <v>Lê Thu Huyền</v>
      </c>
      <c r="AX3922" s="27" t="str">
        <f t="shared" si="306"/>
        <v xml:space="preserve">Lê Yến Phụng </v>
      </c>
      <c r="AY3922" s="4" t="str">
        <f t="shared" si="303"/>
        <v>VIN+</v>
      </c>
    </row>
    <row r="3923" spans="1:51" outlineLevel="1" x14ac:dyDescent="0.25">
      <c r="A3923" s="4" t="s">
        <v>1104</v>
      </c>
      <c r="B3923" s="4" t="s">
        <v>797</v>
      </c>
      <c r="C3923" s="4" t="s">
        <v>5054</v>
      </c>
      <c r="D3923" s="11" t="s">
        <v>768</v>
      </c>
      <c r="E3923" s="32" t="s">
        <v>976</v>
      </c>
      <c r="F3923" s="11" t="s">
        <v>710</v>
      </c>
      <c r="G3923" s="35">
        <v>5276134</v>
      </c>
      <c r="H3923" s="4" t="s">
        <v>4952</v>
      </c>
      <c r="I3923" s="4"/>
      <c r="J3923" s="4"/>
      <c r="K3923" s="4"/>
      <c r="L3923" s="4"/>
      <c r="M3923" s="33"/>
      <c r="N3923" s="38"/>
      <c r="O3923" s="33"/>
      <c r="P3923" s="244">
        <f t="shared" si="304"/>
        <v>417.99200000000002</v>
      </c>
      <c r="Q3923" s="25"/>
      <c r="R3923" s="25"/>
      <c r="S3923" s="25"/>
      <c r="T3923" s="109"/>
      <c r="U3923" s="25"/>
      <c r="V3923" s="25"/>
      <c r="W3923" s="25"/>
      <c r="X3923" s="25">
        <v>0</v>
      </c>
      <c r="Y3923" s="25"/>
      <c r="Z3923" s="25">
        <v>0</v>
      </c>
      <c r="AA3923" s="109"/>
      <c r="AB3923" s="25">
        <v>0</v>
      </c>
      <c r="AC3923" s="25">
        <v>0</v>
      </c>
      <c r="AD3923" s="25">
        <v>0</v>
      </c>
      <c r="AE3923" s="25">
        <v>417.99200000000002</v>
      </c>
      <c r="AF3923" s="25">
        <v>0</v>
      </c>
      <c r="AG3923" s="25">
        <v>0</v>
      </c>
      <c r="AH3923" s="109"/>
      <c r="AI3923" s="25">
        <v>0</v>
      </c>
      <c r="AJ3923" s="25">
        <v>0</v>
      </c>
      <c r="AK3923" s="123">
        <v>0</v>
      </c>
      <c r="AL3923" s="25">
        <v>0</v>
      </c>
      <c r="AM3923" s="25">
        <v>0</v>
      </c>
      <c r="AN3923" s="25">
        <v>0</v>
      </c>
      <c r="AO3923" s="109"/>
      <c r="AP3923" s="25">
        <v>0</v>
      </c>
      <c r="AQ3923" s="25">
        <v>0</v>
      </c>
      <c r="AR3923" s="25">
        <v>0</v>
      </c>
      <c r="AS3923" s="25">
        <v>0</v>
      </c>
      <c r="AT3923" s="25">
        <v>0</v>
      </c>
      <c r="AU3923" s="25">
        <v>0</v>
      </c>
      <c r="AW3923" t="str">
        <f t="shared" si="305"/>
        <v>Lê Thu Huyền</v>
      </c>
      <c r="AX3923" s="27" t="str">
        <f t="shared" si="306"/>
        <v xml:space="preserve">Lê Yến Phụng </v>
      </c>
      <c r="AY3923" s="4" t="str">
        <f t="shared" si="303"/>
        <v>VIN+</v>
      </c>
    </row>
    <row r="3924" spans="1:51" outlineLevel="1" x14ac:dyDescent="0.25">
      <c r="A3924" s="4" t="s">
        <v>1104</v>
      </c>
      <c r="B3924" s="4" t="s">
        <v>797</v>
      </c>
      <c r="C3924" s="4" t="s">
        <v>5054</v>
      </c>
      <c r="D3924" s="11" t="s">
        <v>768</v>
      </c>
      <c r="E3924" s="32" t="s">
        <v>976</v>
      </c>
      <c r="F3924" s="11" t="s">
        <v>710</v>
      </c>
      <c r="G3924" s="35">
        <v>5276158</v>
      </c>
      <c r="H3924" s="4" t="s">
        <v>4953</v>
      </c>
      <c r="I3924" s="4"/>
      <c r="J3924" s="4"/>
      <c r="K3924" s="4"/>
      <c r="L3924" s="4"/>
      <c r="M3924" s="33"/>
      <c r="N3924" s="38"/>
      <c r="O3924" s="33"/>
      <c r="P3924" s="244">
        <f t="shared" si="304"/>
        <v>0</v>
      </c>
      <c r="Q3924" s="25"/>
      <c r="R3924" s="25"/>
      <c r="S3924" s="25"/>
      <c r="T3924" s="109"/>
      <c r="U3924" s="25"/>
      <c r="V3924" s="25"/>
      <c r="W3924" s="25"/>
      <c r="X3924" s="25">
        <v>0</v>
      </c>
      <c r="Y3924" s="25"/>
      <c r="Z3924" s="25">
        <v>0</v>
      </c>
      <c r="AA3924" s="109"/>
      <c r="AB3924" s="25">
        <v>0</v>
      </c>
      <c r="AC3924" s="25">
        <v>0</v>
      </c>
      <c r="AD3924" s="25">
        <v>0</v>
      </c>
      <c r="AE3924" s="25">
        <v>0</v>
      </c>
      <c r="AF3924" s="25">
        <v>0</v>
      </c>
      <c r="AG3924" s="25">
        <v>0</v>
      </c>
      <c r="AH3924" s="109"/>
      <c r="AI3924" s="25">
        <v>0</v>
      </c>
      <c r="AJ3924" s="25">
        <v>0</v>
      </c>
      <c r="AK3924" s="123">
        <v>0</v>
      </c>
      <c r="AL3924" s="25">
        <v>0</v>
      </c>
      <c r="AM3924" s="25">
        <v>0</v>
      </c>
      <c r="AN3924" s="25">
        <v>0</v>
      </c>
      <c r="AO3924" s="109"/>
      <c r="AP3924" s="25">
        <v>0</v>
      </c>
      <c r="AQ3924" s="25">
        <v>0</v>
      </c>
      <c r="AR3924" s="25">
        <v>0</v>
      </c>
      <c r="AS3924" s="25">
        <v>0</v>
      </c>
      <c r="AT3924" s="25">
        <v>0</v>
      </c>
      <c r="AU3924" s="25">
        <v>0</v>
      </c>
      <c r="AW3924" t="str">
        <f t="shared" si="305"/>
        <v>Lê Thu Huyền</v>
      </c>
      <c r="AX3924" s="27" t="str">
        <f t="shared" si="306"/>
        <v xml:space="preserve">Lê Yến Phụng </v>
      </c>
      <c r="AY3924" s="4" t="str">
        <f t="shared" si="303"/>
        <v>VIN+</v>
      </c>
    </row>
    <row r="3925" spans="1:51" outlineLevel="1" x14ac:dyDescent="0.25">
      <c r="A3925" s="4" t="s">
        <v>1104</v>
      </c>
      <c r="B3925" s="4" t="s">
        <v>797</v>
      </c>
      <c r="C3925" s="4" t="s">
        <v>5054</v>
      </c>
      <c r="D3925" s="11" t="s">
        <v>768</v>
      </c>
      <c r="E3925" s="32" t="s">
        <v>976</v>
      </c>
      <c r="F3925" s="11" t="s">
        <v>710</v>
      </c>
      <c r="G3925" s="35">
        <v>5276165</v>
      </c>
      <c r="H3925" s="4" t="s">
        <v>4954</v>
      </c>
      <c r="I3925" s="4"/>
      <c r="J3925" s="4"/>
      <c r="K3925" s="4"/>
      <c r="L3925" s="4"/>
      <c r="M3925" s="33"/>
      <c r="N3925" s="38"/>
      <c r="O3925" s="33"/>
      <c r="P3925" s="244">
        <f t="shared" si="304"/>
        <v>179.52799999999999</v>
      </c>
      <c r="Q3925" s="25"/>
      <c r="R3925" s="25"/>
      <c r="S3925" s="25"/>
      <c r="T3925" s="109"/>
      <c r="U3925" s="25"/>
      <c r="V3925" s="25"/>
      <c r="W3925" s="25"/>
      <c r="X3925" s="25">
        <v>0</v>
      </c>
      <c r="Y3925" s="25"/>
      <c r="Z3925" s="25">
        <v>0</v>
      </c>
      <c r="AA3925" s="109"/>
      <c r="AB3925" s="25">
        <v>0</v>
      </c>
      <c r="AC3925" s="25">
        <v>0</v>
      </c>
      <c r="AD3925" s="25">
        <v>0</v>
      </c>
      <c r="AE3925" s="25">
        <v>179.52799999999999</v>
      </c>
      <c r="AF3925" s="25">
        <v>0</v>
      </c>
      <c r="AG3925" s="25">
        <v>0</v>
      </c>
      <c r="AH3925" s="109"/>
      <c r="AI3925" s="25">
        <v>0</v>
      </c>
      <c r="AJ3925" s="25">
        <v>0</v>
      </c>
      <c r="AK3925" s="123">
        <v>0</v>
      </c>
      <c r="AL3925" s="25">
        <v>0</v>
      </c>
      <c r="AM3925" s="25">
        <v>0</v>
      </c>
      <c r="AN3925" s="25">
        <v>0</v>
      </c>
      <c r="AO3925" s="109"/>
      <c r="AP3925" s="25">
        <v>0</v>
      </c>
      <c r="AQ3925" s="25">
        <v>0</v>
      </c>
      <c r="AR3925" s="25">
        <v>0</v>
      </c>
      <c r="AS3925" s="25">
        <v>0</v>
      </c>
      <c r="AT3925" s="25">
        <v>0</v>
      </c>
      <c r="AU3925" s="25">
        <v>0</v>
      </c>
      <c r="AW3925" t="str">
        <f t="shared" si="305"/>
        <v>Lê Thu Huyền</v>
      </c>
      <c r="AX3925" s="27" t="str">
        <f t="shared" si="306"/>
        <v xml:space="preserve">Lê Yến Phụng </v>
      </c>
      <c r="AY3925" s="4" t="str">
        <f t="shared" si="303"/>
        <v>VIN+</v>
      </c>
    </row>
    <row r="3926" spans="1:51" outlineLevel="1" x14ac:dyDescent="0.25">
      <c r="A3926" s="4" t="s">
        <v>1104</v>
      </c>
      <c r="B3926" s="4" t="s">
        <v>797</v>
      </c>
      <c r="C3926" s="4" t="s">
        <v>5054</v>
      </c>
      <c r="D3926" s="11" t="s">
        <v>768</v>
      </c>
      <c r="E3926" s="32" t="s">
        <v>976</v>
      </c>
      <c r="F3926" s="11" t="s">
        <v>710</v>
      </c>
      <c r="G3926" s="35">
        <v>5276172</v>
      </c>
      <c r="H3926" s="4" t="s">
        <v>4955</v>
      </c>
      <c r="I3926" s="4"/>
      <c r="J3926" s="4"/>
      <c r="K3926" s="4"/>
      <c r="L3926" s="4"/>
      <c r="M3926" s="33"/>
      <c r="N3926" s="38"/>
      <c r="O3926" s="33"/>
      <c r="P3926" s="244">
        <f t="shared" si="304"/>
        <v>419.06200000000001</v>
      </c>
      <c r="Q3926" s="25"/>
      <c r="R3926" s="25"/>
      <c r="S3926" s="25"/>
      <c r="T3926" s="109"/>
      <c r="U3926" s="25"/>
      <c r="V3926" s="25"/>
      <c r="W3926" s="25"/>
      <c r="X3926" s="25">
        <v>0</v>
      </c>
      <c r="Y3926" s="25"/>
      <c r="Z3926" s="25">
        <v>0</v>
      </c>
      <c r="AA3926" s="109"/>
      <c r="AB3926" s="25">
        <v>0</v>
      </c>
      <c r="AC3926" s="25">
        <v>0</v>
      </c>
      <c r="AD3926" s="25">
        <v>0</v>
      </c>
      <c r="AE3926" s="25">
        <v>180.59800000000001</v>
      </c>
      <c r="AF3926" s="25">
        <v>0</v>
      </c>
      <c r="AG3926" s="25">
        <v>0</v>
      </c>
      <c r="AH3926" s="109"/>
      <c r="AI3926" s="25">
        <v>0</v>
      </c>
      <c r="AJ3926" s="25">
        <v>0</v>
      </c>
      <c r="AK3926" s="123">
        <v>0</v>
      </c>
      <c r="AL3926" s="25">
        <v>238.464</v>
      </c>
      <c r="AM3926" s="25">
        <v>0</v>
      </c>
      <c r="AN3926" s="25">
        <v>0</v>
      </c>
      <c r="AO3926" s="109"/>
      <c r="AP3926" s="25">
        <v>0</v>
      </c>
      <c r="AQ3926" s="25">
        <v>0</v>
      </c>
      <c r="AR3926" s="25">
        <v>0</v>
      </c>
      <c r="AS3926" s="25">
        <v>0</v>
      </c>
      <c r="AT3926" s="25">
        <v>0</v>
      </c>
      <c r="AU3926" s="25">
        <v>0</v>
      </c>
      <c r="AW3926" t="str">
        <f t="shared" si="305"/>
        <v>Lê Thu Huyền</v>
      </c>
      <c r="AX3926" s="27" t="str">
        <f t="shared" si="306"/>
        <v xml:space="preserve">Lê Yến Phụng </v>
      </c>
      <c r="AY3926" s="4" t="str">
        <f t="shared" si="303"/>
        <v>VIN+</v>
      </c>
    </row>
    <row r="3927" spans="1:51" outlineLevel="1" x14ac:dyDescent="0.25">
      <c r="A3927" s="4" t="s">
        <v>1104</v>
      </c>
      <c r="B3927" s="4" t="s">
        <v>797</v>
      </c>
      <c r="C3927" s="4" t="s">
        <v>5054</v>
      </c>
      <c r="D3927" s="11" t="s">
        <v>768</v>
      </c>
      <c r="E3927" s="32" t="s">
        <v>976</v>
      </c>
      <c r="F3927" s="11" t="s">
        <v>710</v>
      </c>
      <c r="G3927" s="35">
        <v>5276217</v>
      </c>
      <c r="H3927" s="4" t="s">
        <v>4956</v>
      </c>
      <c r="I3927" s="4"/>
      <c r="J3927" s="4"/>
      <c r="K3927" s="4"/>
      <c r="L3927" s="4"/>
      <c r="M3927" s="33"/>
      <c r="N3927" s="38"/>
      <c r="O3927" s="33"/>
      <c r="P3927" s="244">
        <f t="shared" si="304"/>
        <v>541.96100000000001</v>
      </c>
      <c r="Q3927" s="25"/>
      <c r="R3927" s="25"/>
      <c r="S3927" s="25"/>
      <c r="T3927" s="109"/>
      <c r="U3927" s="25"/>
      <c r="V3927" s="25"/>
      <c r="W3927" s="25"/>
      <c r="X3927" s="25">
        <v>0</v>
      </c>
      <c r="Y3927" s="25"/>
      <c r="Z3927" s="25">
        <v>0</v>
      </c>
      <c r="AA3927" s="109"/>
      <c r="AB3927" s="25">
        <v>0</v>
      </c>
      <c r="AC3927" s="25">
        <v>0</v>
      </c>
      <c r="AD3927" s="25">
        <v>0</v>
      </c>
      <c r="AE3927" s="25">
        <v>0</v>
      </c>
      <c r="AF3927" s="25">
        <v>0</v>
      </c>
      <c r="AG3927" s="25">
        <v>0</v>
      </c>
      <c r="AH3927" s="109"/>
      <c r="AI3927" s="25">
        <v>0</v>
      </c>
      <c r="AJ3927" s="25">
        <v>0</v>
      </c>
      <c r="AK3927" s="123">
        <v>0</v>
      </c>
      <c r="AL3927" s="25">
        <v>0</v>
      </c>
      <c r="AM3927" s="25">
        <v>0</v>
      </c>
      <c r="AN3927" s="25">
        <v>0</v>
      </c>
      <c r="AO3927" s="109"/>
      <c r="AP3927" s="25">
        <v>0</v>
      </c>
      <c r="AQ3927" s="25">
        <v>0</v>
      </c>
      <c r="AR3927" s="25">
        <v>0</v>
      </c>
      <c r="AS3927" s="25">
        <v>541.96100000000001</v>
      </c>
      <c r="AT3927" s="25">
        <v>0</v>
      </c>
      <c r="AU3927" s="25">
        <v>0</v>
      </c>
      <c r="AW3927" t="str">
        <f t="shared" si="305"/>
        <v>Lê Thu Huyền</v>
      </c>
      <c r="AX3927" s="27" t="str">
        <f t="shared" si="306"/>
        <v xml:space="preserve">Lê Yến Phụng </v>
      </c>
      <c r="AY3927" s="4" t="str">
        <f t="shared" si="303"/>
        <v>VIN+</v>
      </c>
    </row>
    <row r="3928" spans="1:51" outlineLevel="1" x14ac:dyDescent="0.25">
      <c r="A3928" s="4" t="s">
        <v>1104</v>
      </c>
      <c r="B3928" s="4" t="s">
        <v>797</v>
      </c>
      <c r="C3928" s="4" t="s">
        <v>5054</v>
      </c>
      <c r="D3928" s="11" t="s">
        <v>768</v>
      </c>
      <c r="E3928" s="32" t="s">
        <v>976</v>
      </c>
      <c r="F3928" s="11" t="s">
        <v>710</v>
      </c>
      <c r="G3928" s="35">
        <v>5276224</v>
      </c>
      <c r="H3928" s="4" t="s">
        <v>4957</v>
      </c>
      <c r="I3928" s="4"/>
      <c r="J3928" s="4"/>
      <c r="K3928" s="4"/>
      <c r="L3928" s="4"/>
      <c r="M3928" s="33"/>
      <c r="N3928" s="38"/>
      <c r="O3928" s="33"/>
      <c r="P3928" s="244">
        <f t="shared" si="304"/>
        <v>721.48900000000003</v>
      </c>
      <c r="Q3928" s="25"/>
      <c r="R3928" s="25"/>
      <c r="S3928" s="25"/>
      <c r="T3928" s="109"/>
      <c r="U3928" s="25"/>
      <c r="V3928" s="25"/>
      <c r="W3928" s="25"/>
      <c r="X3928" s="25">
        <v>0</v>
      </c>
      <c r="Y3928" s="25"/>
      <c r="Z3928" s="25">
        <v>0</v>
      </c>
      <c r="AA3928" s="109"/>
      <c r="AB3928" s="25">
        <v>0</v>
      </c>
      <c r="AC3928" s="25">
        <v>0</v>
      </c>
      <c r="AD3928" s="25">
        <v>0</v>
      </c>
      <c r="AE3928" s="25">
        <v>0</v>
      </c>
      <c r="AF3928" s="25">
        <v>0</v>
      </c>
      <c r="AG3928" s="25">
        <v>0</v>
      </c>
      <c r="AH3928" s="109"/>
      <c r="AI3928" s="25">
        <v>0</v>
      </c>
      <c r="AJ3928" s="25">
        <v>0</v>
      </c>
      <c r="AK3928" s="123">
        <v>0</v>
      </c>
      <c r="AL3928" s="25">
        <v>303.49700000000001</v>
      </c>
      <c r="AM3928" s="25">
        <v>0</v>
      </c>
      <c r="AN3928" s="25">
        <v>0</v>
      </c>
      <c r="AO3928" s="109"/>
      <c r="AP3928" s="25">
        <v>0</v>
      </c>
      <c r="AQ3928" s="25">
        <v>0</v>
      </c>
      <c r="AR3928" s="25">
        <v>179.52799999999999</v>
      </c>
      <c r="AS3928" s="25">
        <v>238.464</v>
      </c>
      <c r="AT3928" s="25">
        <v>0</v>
      </c>
      <c r="AU3928" s="25">
        <v>0</v>
      </c>
      <c r="AW3928" t="str">
        <f t="shared" si="305"/>
        <v>Lê Thu Huyền</v>
      </c>
      <c r="AX3928" s="27" t="str">
        <f t="shared" si="306"/>
        <v xml:space="preserve">Lê Yến Phụng </v>
      </c>
      <c r="AY3928" s="4" t="str">
        <f t="shared" si="303"/>
        <v>VIN+</v>
      </c>
    </row>
    <row r="3929" spans="1:51" outlineLevel="1" x14ac:dyDescent="0.25">
      <c r="A3929" s="4" t="s">
        <v>1104</v>
      </c>
      <c r="B3929" s="4" t="s">
        <v>797</v>
      </c>
      <c r="C3929" s="4" t="s">
        <v>5054</v>
      </c>
      <c r="D3929" s="11" t="s">
        <v>768</v>
      </c>
      <c r="E3929" s="32" t="s">
        <v>976</v>
      </c>
      <c r="F3929" s="11" t="s">
        <v>710</v>
      </c>
      <c r="G3929" s="35">
        <v>5276255</v>
      </c>
      <c r="H3929" s="4" t="s">
        <v>4958</v>
      </c>
      <c r="I3929" s="4"/>
      <c r="J3929" s="4"/>
      <c r="K3929" s="4"/>
      <c r="L3929" s="4"/>
      <c r="M3929" s="33"/>
      <c r="N3929" s="38"/>
      <c r="O3929" s="33"/>
      <c r="P3929" s="244">
        <f t="shared" si="304"/>
        <v>961.02300000000002</v>
      </c>
      <c r="Q3929" s="25"/>
      <c r="R3929" s="25"/>
      <c r="S3929" s="25"/>
      <c r="T3929" s="109"/>
      <c r="U3929" s="25"/>
      <c r="V3929" s="25"/>
      <c r="W3929" s="25"/>
      <c r="X3929" s="25">
        <v>0</v>
      </c>
      <c r="Y3929" s="25"/>
      <c r="Z3929" s="25">
        <v>0</v>
      </c>
      <c r="AA3929" s="109"/>
      <c r="AB3929" s="25">
        <v>0</v>
      </c>
      <c r="AC3929" s="25">
        <v>0</v>
      </c>
      <c r="AD3929" s="25">
        <v>0</v>
      </c>
      <c r="AE3929" s="25">
        <v>541.96100000000001</v>
      </c>
      <c r="AF3929" s="25">
        <v>0</v>
      </c>
      <c r="AG3929" s="25">
        <v>0</v>
      </c>
      <c r="AH3929" s="109"/>
      <c r="AI3929" s="25">
        <v>0</v>
      </c>
      <c r="AJ3929" s="25">
        <v>0</v>
      </c>
      <c r="AK3929" s="123">
        <v>0</v>
      </c>
      <c r="AL3929" s="25">
        <v>0</v>
      </c>
      <c r="AM3929" s="25">
        <v>0</v>
      </c>
      <c r="AN3929" s="25">
        <v>0</v>
      </c>
      <c r="AO3929" s="109"/>
      <c r="AP3929" s="25">
        <v>0</v>
      </c>
      <c r="AQ3929" s="25">
        <v>0</v>
      </c>
      <c r="AR3929" s="25">
        <v>419.06200000000001</v>
      </c>
      <c r="AS3929" s="25">
        <v>0</v>
      </c>
      <c r="AT3929" s="25">
        <v>0</v>
      </c>
      <c r="AU3929" s="25">
        <v>0</v>
      </c>
      <c r="AW3929" t="str">
        <f t="shared" si="305"/>
        <v>Lê Thu Huyền</v>
      </c>
      <c r="AX3929" s="27" t="str">
        <f t="shared" si="306"/>
        <v xml:space="preserve">Lê Yến Phụng </v>
      </c>
      <c r="AY3929" s="4" t="str">
        <f t="shared" si="303"/>
        <v>VIN+</v>
      </c>
    </row>
    <row r="3930" spans="1:51" outlineLevel="1" x14ac:dyDescent="0.25">
      <c r="A3930" s="4" t="s">
        <v>1104</v>
      </c>
      <c r="B3930" s="4" t="s">
        <v>797</v>
      </c>
      <c r="C3930" s="4" t="s">
        <v>5054</v>
      </c>
      <c r="D3930" s="11" t="s">
        <v>768</v>
      </c>
      <c r="E3930" s="32" t="s">
        <v>976</v>
      </c>
      <c r="F3930" s="11" t="s">
        <v>710</v>
      </c>
      <c r="G3930" s="35">
        <v>5276279</v>
      </c>
      <c r="H3930" s="4" t="s">
        <v>4959</v>
      </c>
      <c r="I3930" s="4"/>
      <c r="J3930" s="4"/>
      <c r="K3930" s="4"/>
      <c r="L3930" s="4"/>
      <c r="M3930" s="33"/>
      <c r="N3930" s="38"/>
      <c r="O3930" s="33"/>
      <c r="P3930" s="244">
        <f t="shared" si="304"/>
        <v>180.59800000000001</v>
      </c>
      <c r="Q3930" s="25"/>
      <c r="R3930" s="25"/>
      <c r="S3930" s="25"/>
      <c r="T3930" s="109"/>
      <c r="U3930" s="25"/>
      <c r="V3930" s="25"/>
      <c r="W3930" s="25"/>
      <c r="X3930" s="25">
        <v>0</v>
      </c>
      <c r="Y3930" s="25"/>
      <c r="Z3930" s="25">
        <v>0</v>
      </c>
      <c r="AA3930" s="109"/>
      <c r="AB3930" s="25">
        <v>0</v>
      </c>
      <c r="AC3930" s="25">
        <v>0</v>
      </c>
      <c r="AD3930" s="25">
        <v>0</v>
      </c>
      <c r="AE3930" s="25">
        <v>0</v>
      </c>
      <c r="AF3930" s="25">
        <v>0</v>
      </c>
      <c r="AG3930" s="25">
        <v>0</v>
      </c>
      <c r="AH3930" s="109"/>
      <c r="AI3930" s="25">
        <v>0</v>
      </c>
      <c r="AJ3930" s="25">
        <v>0</v>
      </c>
      <c r="AK3930" s="123">
        <v>0</v>
      </c>
      <c r="AL3930" s="25">
        <v>180.59800000000001</v>
      </c>
      <c r="AM3930" s="25">
        <v>0</v>
      </c>
      <c r="AN3930" s="25">
        <v>0</v>
      </c>
      <c r="AO3930" s="109"/>
      <c r="AP3930" s="25">
        <v>0</v>
      </c>
      <c r="AQ3930" s="25">
        <v>0</v>
      </c>
      <c r="AR3930" s="25">
        <v>0</v>
      </c>
      <c r="AS3930" s="25">
        <v>0</v>
      </c>
      <c r="AT3930" s="25">
        <v>0</v>
      </c>
      <c r="AU3930" s="25">
        <v>0</v>
      </c>
      <c r="AW3930" t="str">
        <f t="shared" si="305"/>
        <v>Lê Thu Huyền</v>
      </c>
      <c r="AX3930" s="27" t="str">
        <f t="shared" si="306"/>
        <v xml:space="preserve">Lê Yến Phụng </v>
      </c>
      <c r="AY3930" s="4" t="str">
        <f t="shared" si="303"/>
        <v>VIN+</v>
      </c>
    </row>
    <row r="3931" spans="1:51" outlineLevel="1" x14ac:dyDescent="0.25">
      <c r="A3931" s="4" t="s">
        <v>1104</v>
      </c>
      <c r="B3931" s="4" t="s">
        <v>797</v>
      </c>
      <c r="C3931" s="4" t="s">
        <v>5054</v>
      </c>
      <c r="D3931" s="11" t="s">
        <v>768</v>
      </c>
      <c r="E3931" s="32" t="s">
        <v>976</v>
      </c>
      <c r="F3931" s="11" t="s">
        <v>710</v>
      </c>
      <c r="G3931" s="35">
        <v>5278149</v>
      </c>
      <c r="H3931" s="4" t="s">
        <v>4960</v>
      </c>
      <c r="I3931" s="4"/>
      <c r="J3931" s="4"/>
      <c r="K3931" s="4"/>
      <c r="L3931" s="4"/>
      <c r="M3931" s="33"/>
      <c r="N3931" s="38"/>
      <c r="O3931" s="33"/>
      <c r="P3931" s="244">
        <f t="shared" si="304"/>
        <v>598.59</v>
      </c>
      <c r="Q3931" s="25"/>
      <c r="R3931" s="25"/>
      <c r="S3931" s="25"/>
      <c r="T3931" s="109"/>
      <c r="U3931" s="25"/>
      <c r="V3931" s="25"/>
      <c r="W3931" s="25"/>
      <c r="X3931" s="25">
        <v>0</v>
      </c>
      <c r="Y3931" s="25"/>
      <c r="Z3931" s="25">
        <v>0</v>
      </c>
      <c r="AA3931" s="109"/>
      <c r="AB3931" s="25">
        <v>0</v>
      </c>
      <c r="AC3931" s="25">
        <v>0</v>
      </c>
      <c r="AD3931" s="25">
        <v>0</v>
      </c>
      <c r="AE3931" s="25">
        <v>179.52799999999999</v>
      </c>
      <c r="AF3931" s="25">
        <v>0</v>
      </c>
      <c r="AG3931" s="25">
        <v>0</v>
      </c>
      <c r="AH3931" s="109"/>
      <c r="AI3931" s="25">
        <v>0</v>
      </c>
      <c r="AJ3931" s="25">
        <v>0</v>
      </c>
      <c r="AK3931" s="123">
        <v>0</v>
      </c>
      <c r="AL3931" s="25">
        <v>0</v>
      </c>
      <c r="AM3931" s="25">
        <v>0</v>
      </c>
      <c r="AN3931" s="25">
        <v>0</v>
      </c>
      <c r="AO3931" s="109"/>
      <c r="AP3931" s="25">
        <v>0</v>
      </c>
      <c r="AQ3931" s="25">
        <v>0</v>
      </c>
      <c r="AR3931" s="25">
        <v>419.06200000000001</v>
      </c>
      <c r="AS3931" s="25">
        <v>0</v>
      </c>
      <c r="AT3931" s="25">
        <v>0</v>
      </c>
      <c r="AU3931" s="25">
        <v>0</v>
      </c>
      <c r="AW3931" t="str">
        <f t="shared" si="305"/>
        <v>Lê Thu Huyền</v>
      </c>
      <c r="AX3931" s="27" t="str">
        <f t="shared" si="306"/>
        <v xml:space="preserve">Lê Yến Phụng </v>
      </c>
      <c r="AY3931" s="4" t="str">
        <f t="shared" si="303"/>
        <v>VIN+</v>
      </c>
    </row>
    <row r="3932" spans="1:51" outlineLevel="1" x14ac:dyDescent="0.25">
      <c r="A3932" s="4" t="s">
        <v>1104</v>
      </c>
      <c r="B3932" s="4" t="s">
        <v>797</v>
      </c>
      <c r="C3932" s="4" t="s">
        <v>5054</v>
      </c>
      <c r="D3932" s="11" t="s">
        <v>768</v>
      </c>
      <c r="E3932" s="32" t="s">
        <v>976</v>
      </c>
      <c r="F3932" s="11" t="s">
        <v>710</v>
      </c>
      <c r="G3932" s="35">
        <v>5278170</v>
      </c>
      <c r="H3932" s="4" t="s">
        <v>4961</v>
      </c>
      <c r="I3932" s="4"/>
      <c r="J3932" s="4"/>
      <c r="K3932" s="4"/>
      <c r="L3932" s="4"/>
      <c r="M3932" s="33"/>
      <c r="N3932" s="38"/>
      <c r="O3932" s="33"/>
      <c r="P3932" s="244">
        <f t="shared" si="304"/>
        <v>0</v>
      </c>
      <c r="Q3932" s="25"/>
      <c r="R3932" s="25"/>
      <c r="S3932" s="25"/>
      <c r="T3932" s="109"/>
      <c r="U3932" s="25"/>
      <c r="V3932" s="25"/>
      <c r="W3932" s="25"/>
      <c r="X3932" s="25">
        <v>0</v>
      </c>
      <c r="Y3932" s="25"/>
      <c r="Z3932" s="25">
        <v>0</v>
      </c>
      <c r="AA3932" s="109"/>
      <c r="AB3932" s="25">
        <v>0</v>
      </c>
      <c r="AC3932" s="25">
        <v>0</v>
      </c>
      <c r="AD3932" s="25">
        <v>0</v>
      </c>
      <c r="AE3932" s="25">
        <v>0</v>
      </c>
      <c r="AF3932" s="25">
        <v>0</v>
      </c>
      <c r="AG3932" s="25">
        <v>0</v>
      </c>
      <c r="AH3932" s="109"/>
      <c r="AI3932" s="25">
        <v>0</v>
      </c>
      <c r="AJ3932" s="25">
        <v>0</v>
      </c>
      <c r="AK3932" s="123">
        <v>0</v>
      </c>
      <c r="AL3932" s="25">
        <v>0</v>
      </c>
      <c r="AM3932" s="25">
        <v>0</v>
      </c>
      <c r="AN3932" s="25">
        <v>0</v>
      </c>
      <c r="AO3932" s="109"/>
      <c r="AP3932" s="25">
        <v>0</v>
      </c>
      <c r="AQ3932" s="25">
        <v>0</v>
      </c>
      <c r="AR3932" s="25">
        <v>0</v>
      </c>
      <c r="AS3932" s="25">
        <v>0</v>
      </c>
      <c r="AT3932" s="25">
        <v>0</v>
      </c>
      <c r="AU3932" s="25">
        <v>0</v>
      </c>
      <c r="AW3932" t="str">
        <f t="shared" si="305"/>
        <v>Lê Thu Huyền</v>
      </c>
      <c r="AX3932" s="27" t="str">
        <f t="shared" si="306"/>
        <v xml:space="preserve">Lê Yến Phụng </v>
      </c>
      <c r="AY3932" s="4" t="str">
        <f t="shared" si="303"/>
        <v>VIN+</v>
      </c>
    </row>
    <row r="3933" spans="1:51" outlineLevel="1" x14ac:dyDescent="0.25">
      <c r="A3933" s="4" t="s">
        <v>1104</v>
      </c>
      <c r="B3933" s="4" t="s">
        <v>797</v>
      </c>
      <c r="C3933" s="4" t="s">
        <v>5054</v>
      </c>
      <c r="D3933" s="11" t="s">
        <v>768</v>
      </c>
      <c r="E3933" s="32" t="s">
        <v>976</v>
      </c>
      <c r="F3933" s="11" t="s">
        <v>710</v>
      </c>
      <c r="G3933" s="35">
        <v>5278208</v>
      </c>
      <c r="H3933" s="4" t="s">
        <v>4962</v>
      </c>
      <c r="I3933" s="4"/>
      <c r="J3933" s="4"/>
      <c r="K3933" s="4"/>
      <c r="L3933" s="4"/>
      <c r="M3933" s="33"/>
      <c r="N3933" s="38"/>
      <c r="O3933" s="33"/>
      <c r="P3933" s="244">
        <f t="shared" si="304"/>
        <v>597.52</v>
      </c>
      <c r="Q3933" s="25"/>
      <c r="R3933" s="25"/>
      <c r="S3933" s="25"/>
      <c r="T3933" s="109"/>
      <c r="U3933" s="25"/>
      <c r="V3933" s="25"/>
      <c r="W3933" s="25"/>
      <c r="X3933" s="25">
        <v>0</v>
      </c>
      <c r="Y3933" s="25"/>
      <c r="Z3933" s="25">
        <v>0</v>
      </c>
      <c r="AA3933" s="109"/>
      <c r="AB3933" s="25">
        <v>0</v>
      </c>
      <c r="AC3933" s="25">
        <v>0</v>
      </c>
      <c r="AD3933" s="25">
        <v>0</v>
      </c>
      <c r="AE3933" s="25">
        <v>238.464</v>
      </c>
      <c r="AF3933" s="25">
        <v>0</v>
      </c>
      <c r="AG3933" s="25">
        <v>0</v>
      </c>
      <c r="AH3933" s="109"/>
      <c r="AI3933" s="25">
        <v>0</v>
      </c>
      <c r="AJ3933" s="25">
        <v>0</v>
      </c>
      <c r="AK3933" s="123">
        <v>0</v>
      </c>
      <c r="AL3933" s="25">
        <v>179.52799999999999</v>
      </c>
      <c r="AM3933" s="25">
        <v>0</v>
      </c>
      <c r="AN3933" s="25">
        <v>0</v>
      </c>
      <c r="AO3933" s="109"/>
      <c r="AP3933" s="25">
        <v>0</v>
      </c>
      <c r="AQ3933" s="25">
        <v>0</v>
      </c>
      <c r="AR3933" s="25">
        <v>179.52799999999999</v>
      </c>
      <c r="AS3933" s="25">
        <v>0</v>
      </c>
      <c r="AT3933" s="25">
        <v>0</v>
      </c>
      <c r="AU3933" s="25">
        <v>0</v>
      </c>
      <c r="AW3933" t="str">
        <f t="shared" si="305"/>
        <v>Lê Thu Huyền</v>
      </c>
      <c r="AX3933" s="27" t="str">
        <f t="shared" si="306"/>
        <v xml:space="preserve">Lê Yến Phụng </v>
      </c>
      <c r="AY3933" s="4" t="str">
        <f t="shared" si="303"/>
        <v>VIN+</v>
      </c>
    </row>
    <row r="3934" spans="1:51" outlineLevel="1" x14ac:dyDescent="0.25">
      <c r="A3934" s="4" t="s">
        <v>1104</v>
      </c>
      <c r="B3934" s="4" t="s">
        <v>797</v>
      </c>
      <c r="C3934" s="4" t="s">
        <v>5054</v>
      </c>
      <c r="D3934" s="11" t="s">
        <v>768</v>
      </c>
      <c r="E3934" s="32" t="s">
        <v>976</v>
      </c>
      <c r="F3934" s="11" t="s">
        <v>710</v>
      </c>
      <c r="G3934" s="35">
        <v>5278215</v>
      </c>
      <c r="H3934" s="4" t="s">
        <v>4963</v>
      </c>
      <c r="I3934" s="4"/>
      <c r="J3934" s="4"/>
      <c r="K3934" s="4"/>
      <c r="L3934" s="4"/>
      <c r="M3934" s="33"/>
      <c r="N3934" s="38"/>
      <c r="O3934" s="33"/>
      <c r="P3934" s="244">
        <f t="shared" si="304"/>
        <v>238.464</v>
      </c>
      <c r="Q3934" s="25"/>
      <c r="R3934" s="25"/>
      <c r="S3934" s="25"/>
      <c r="T3934" s="109"/>
      <c r="U3934" s="25"/>
      <c r="V3934" s="25"/>
      <c r="W3934" s="25"/>
      <c r="X3934" s="25">
        <v>0</v>
      </c>
      <c r="Y3934" s="25"/>
      <c r="Z3934" s="25">
        <v>0</v>
      </c>
      <c r="AA3934" s="109"/>
      <c r="AB3934" s="25">
        <v>0</v>
      </c>
      <c r="AC3934" s="25">
        <v>0</v>
      </c>
      <c r="AD3934" s="25">
        <v>0</v>
      </c>
      <c r="AE3934" s="25">
        <v>238.464</v>
      </c>
      <c r="AF3934" s="25">
        <v>0</v>
      </c>
      <c r="AG3934" s="25">
        <v>0</v>
      </c>
      <c r="AH3934" s="109"/>
      <c r="AI3934" s="25">
        <v>0</v>
      </c>
      <c r="AJ3934" s="25">
        <v>0</v>
      </c>
      <c r="AK3934" s="123">
        <v>0</v>
      </c>
      <c r="AL3934" s="25">
        <v>0</v>
      </c>
      <c r="AM3934" s="25">
        <v>0</v>
      </c>
      <c r="AN3934" s="25">
        <v>0</v>
      </c>
      <c r="AO3934" s="109"/>
      <c r="AP3934" s="25">
        <v>0</v>
      </c>
      <c r="AQ3934" s="25">
        <v>0</v>
      </c>
      <c r="AR3934" s="25">
        <v>0</v>
      </c>
      <c r="AS3934" s="25">
        <v>0</v>
      </c>
      <c r="AT3934" s="25">
        <v>0</v>
      </c>
      <c r="AU3934" s="25">
        <v>0</v>
      </c>
      <c r="AW3934" t="str">
        <f t="shared" si="305"/>
        <v>Lê Thu Huyền</v>
      </c>
      <c r="AX3934" s="27" t="str">
        <f t="shared" si="306"/>
        <v xml:space="preserve">Lê Yến Phụng </v>
      </c>
      <c r="AY3934" s="4" t="str">
        <f t="shared" si="303"/>
        <v>VIN+</v>
      </c>
    </row>
    <row r="3935" spans="1:51" outlineLevel="1" x14ac:dyDescent="0.25">
      <c r="A3935" s="4" t="s">
        <v>1104</v>
      </c>
      <c r="B3935" s="4" t="s">
        <v>797</v>
      </c>
      <c r="C3935" s="4" t="s">
        <v>5054</v>
      </c>
      <c r="D3935" s="11" t="s">
        <v>768</v>
      </c>
      <c r="E3935" s="32" t="s">
        <v>976</v>
      </c>
      <c r="F3935" s="11" t="s">
        <v>710</v>
      </c>
      <c r="G3935" s="35">
        <v>5278222</v>
      </c>
      <c r="H3935" s="4" t="s">
        <v>4964</v>
      </c>
      <c r="I3935" s="4"/>
      <c r="J3935" s="4"/>
      <c r="K3935" s="4"/>
      <c r="L3935" s="4"/>
      <c r="M3935" s="33"/>
      <c r="N3935" s="38"/>
      <c r="O3935" s="33"/>
      <c r="P3935" s="244">
        <f t="shared" si="304"/>
        <v>0</v>
      </c>
      <c r="Q3935" s="25"/>
      <c r="R3935" s="25"/>
      <c r="S3935" s="25"/>
      <c r="T3935" s="109"/>
      <c r="U3935" s="25"/>
      <c r="V3935" s="25"/>
      <c r="W3935" s="25"/>
      <c r="X3935" s="25">
        <v>0</v>
      </c>
      <c r="Y3935" s="25"/>
      <c r="Z3935" s="25">
        <v>0</v>
      </c>
      <c r="AA3935" s="109"/>
      <c r="AB3935" s="25">
        <v>0</v>
      </c>
      <c r="AC3935" s="25">
        <v>0</v>
      </c>
      <c r="AD3935" s="25">
        <v>0</v>
      </c>
      <c r="AE3935" s="25">
        <v>0</v>
      </c>
      <c r="AF3935" s="25">
        <v>0</v>
      </c>
      <c r="AG3935" s="25">
        <v>0</v>
      </c>
      <c r="AH3935" s="109"/>
      <c r="AI3935" s="25">
        <v>0</v>
      </c>
      <c r="AJ3935" s="25">
        <v>0</v>
      </c>
      <c r="AK3935" s="123">
        <v>0</v>
      </c>
      <c r="AL3935" s="25">
        <v>0</v>
      </c>
      <c r="AM3935" s="25">
        <v>0</v>
      </c>
      <c r="AN3935" s="25">
        <v>0</v>
      </c>
      <c r="AO3935" s="109"/>
      <c r="AP3935" s="25">
        <v>0</v>
      </c>
      <c r="AQ3935" s="25">
        <v>0</v>
      </c>
      <c r="AR3935" s="25">
        <v>0</v>
      </c>
      <c r="AS3935" s="25">
        <v>0</v>
      </c>
      <c r="AT3935" s="25">
        <v>0</v>
      </c>
      <c r="AU3935" s="25">
        <v>0</v>
      </c>
      <c r="AW3935" t="str">
        <f t="shared" si="305"/>
        <v>Lê Thu Huyền</v>
      </c>
      <c r="AX3935" s="27" t="str">
        <f t="shared" si="306"/>
        <v xml:space="preserve">Lê Yến Phụng </v>
      </c>
      <c r="AY3935" s="4" t="str">
        <f t="shared" si="303"/>
        <v>VIN+</v>
      </c>
    </row>
    <row r="3936" spans="1:51" outlineLevel="1" x14ac:dyDescent="0.25">
      <c r="A3936" s="4" t="s">
        <v>1104</v>
      </c>
      <c r="B3936" s="4" t="s">
        <v>797</v>
      </c>
      <c r="C3936" s="4" t="s">
        <v>5054</v>
      </c>
      <c r="D3936" s="11" t="s">
        <v>768</v>
      </c>
      <c r="E3936" s="32" t="s">
        <v>976</v>
      </c>
      <c r="F3936" s="11" t="s">
        <v>710</v>
      </c>
      <c r="G3936" s="35">
        <v>5278620</v>
      </c>
      <c r="H3936" s="4" t="s">
        <v>4965</v>
      </c>
      <c r="I3936" s="4"/>
      <c r="J3936" s="4"/>
      <c r="K3936" s="4"/>
      <c r="L3936" s="4"/>
      <c r="M3936" s="33"/>
      <c r="N3936" s="38"/>
      <c r="O3936" s="33"/>
      <c r="P3936" s="244">
        <f t="shared" si="304"/>
        <v>657.52599999999995</v>
      </c>
      <c r="Q3936" s="25"/>
      <c r="R3936" s="25"/>
      <c r="S3936" s="25"/>
      <c r="T3936" s="109"/>
      <c r="U3936" s="25"/>
      <c r="V3936" s="25"/>
      <c r="W3936" s="25"/>
      <c r="X3936" s="25">
        <v>0</v>
      </c>
      <c r="Y3936" s="25"/>
      <c r="Z3936" s="25">
        <v>0</v>
      </c>
      <c r="AA3936" s="109"/>
      <c r="AB3936" s="25">
        <v>0</v>
      </c>
      <c r="AC3936" s="25">
        <v>0</v>
      </c>
      <c r="AD3936" s="25">
        <v>0</v>
      </c>
      <c r="AE3936" s="25">
        <v>0</v>
      </c>
      <c r="AF3936" s="25">
        <v>0</v>
      </c>
      <c r="AG3936" s="25">
        <v>0</v>
      </c>
      <c r="AH3936" s="109"/>
      <c r="AI3936" s="25">
        <v>0</v>
      </c>
      <c r="AJ3936" s="25">
        <v>0</v>
      </c>
      <c r="AK3936" s="123">
        <v>0</v>
      </c>
      <c r="AL3936" s="25">
        <v>0</v>
      </c>
      <c r="AM3936" s="25">
        <v>0</v>
      </c>
      <c r="AN3936" s="25">
        <v>0</v>
      </c>
      <c r="AO3936" s="109"/>
      <c r="AP3936" s="25">
        <v>0</v>
      </c>
      <c r="AQ3936" s="25">
        <v>0</v>
      </c>
      <c r="AR3936" s="25">
        <v>0</v>
      </c>
      <c r="AS3936" s="25">
        <v>657.52599999999995</v>
      </c>
      <c r="AT3936" s="25">
        <v>0</v>
      </c>
      <c r="AU3936" s="25">
        <v>0</v>
      </c>
      <c r="AW3936" t="str">
        <f t="shared" si="305"/>
        <v>Lê Thu Huyền</v>
      </c>
      <c r="AX3936" s="27" t="str">
        <f t="shared" si="306"/>
        <v xml:space="preserve">Lê Yến Phụng </v>
      </c>
      <c r="AY3936" s="4" t="str">
        <f t="shared" si="303"/>
        <v>VIN+</v>
      </c>
    </row>
    <row r="3937" spans="1:51" outlineLevel="1" x14ac:dyDescent="0.25">
      <c r="A3937" s="4" t="s">
        <v>1104</v>
      </c>
      <c r="B3937" s="4" t="s">
        <v>797</v>
      </c>
      <c r="C3937" s="4" t="s">
        <v>5054</v>
      </c>
      <c r="D3937" s="11" t="s">
        <v>768</v>
      </c>
      <c r="E3937" s="32" t="s">
        <v>976</v>
      </c>
      <c r="F3937" s="11" t="s">
        <v>710</v>
      </c>
      <c r="G3937" s="35">
        <v>5278800</v>
      </c>
      <c r="H3937" s="4" t="s">
        <v>4966</v>
      </c>
      <c r="I3937" s="4"/>
      <c r="J3937" s="4"/>
      <c r="K3937" s="4"/>
      <c r="L3937" s="4"/>
      <c r="M3937" s="33"/>
      <c r="N3937" s="38"/>
      <c r="O3937" s="33"/>
      <c r="P3937" s="244">
        <f t="shared" si="304"/>
        <v>179.52799999999999</v>
      </c>
      <c r="Q3937" s="25"/>
      <c r="R3937" s="25"/>
      <c r="S3937" s="25"/>
      <c r="T3937" s="109"/>
      <c r="U3937" s="25"/>
      <c r="V3937" s="25"/>
      <c r="W3937" s="25"/>
      <c r="X3937" s="25">
        <v>0</v>
      </c>
      <c r="Y3937" s="25"/>
      <c r="Z3937" s="25">
        <v>0</v>
      </c>
      <c r="AA3937" s="109"/>
      <c r="AB3937" s="25">
        <v>0</v>
      </c>
      <c r="AC3937" s="25">
        <v>0</v>
      </c>
      <c r="AD3937" s="25">
        <v>0</v>
      </c>
      <c r="AE3937" s="25">
        <v>0</v>
      </c>
      <c r="AF3937" s="25">
        <v>0</v>
      </c>
      <c r="AG3937" s="25">
        <v>0</v>
      </c>
      <c r="AH3937" s="109"/>
      <c r="AI3937" s="25">
        <v>0</v>
      </c>
      <c r="AJ3937" s="25">
        <v>0</v>
      </c>
      <c r="AK3937" s="123">
        <v>0</v>
      </c>
      <c r="AL3937" s="25">
        <v>0</v>
      </c>
      <c r="AM3937" s="25">
        <v>0</v>
      </c>
      <c r="AN3937" s="25">
        <v>0</v>
      </c>
      <c r="AO3937" s="109"/>
      <c r="AP3937" s="25">
        <v>0</v>
      </c>
      <c r="AQ3937" s="25">
        <v>0</v>
      </c>
      <c r="AR3937" s="25">
        <v>0</v>
      </c>
      <c r="AS3937" s="25">
        <v>179.52799999999999</v>
      </c>
      <c r="AT3937" s="25">
        <v>0</v>
      </c>
      <c r="AU3937" s="25">
        <v>0</v>
      </c>
      <c r="AW3937" t="str">
        <f t="shared" si="305"/>
        <v>Lê Thu Huyền</v>
      </c>
      <c r="AX3937" s="27" t="str">
        <f t="shared" si="306"/>
        <v xml:space="preserve">Lê Yến Phụng </v>
      </c>
      <c r="AY3937" s="4" t="str">
        <f t="shared" si="303"/>
        <v>VIN+</v>
      </c>
    </row>
    <row r="3938" spans="1:51" outlineLevel="1" x14ac:dyDescent="0.25">
      <c r="A3938" s="4" t="s">
        <v>1104</v>
      </c>
      <c r="B3938" s="4" t="s">
        <v>797</v>
      </c>
      <c r="C3938" s="4" t="s">
        <v>5054</v>
      </c>
      <c r="D3938" s="11" t="s">
        <v>768</v>
      </c>
      <c r="E3938" s="32" t="s">
        <v>976</v>
      </c>
      <c r="F3938" s="11" t="s">
        <v>710</v>
      </c>
      <c r="G3938" s="35">
        <v>5279221</v>
      </c>
      <c r="H3938" s="4" t="s">
        <v>4967</v>
      </c>
      <c r="I3938" s="4"/>
      <c r="J3938" s="4"/>
      <c r="K3938" s="4"/>
      <c r="L3938" s="4"/>
      <c r="M3938" s="33"/>
      <c r="N3938" s="38"/>
      <c r="O3938" s="33"/>
      <c r="P3938" s="244">
        <f t="shared" si="304"/>
        <v>1081.615</v>
      </c>
      <c r="Q3938" s="25"/>
      <c r="R3938" s="25"/>
      <c r="S3938" s="25"/>
      <c r="T3938" s="109"/>
      <c r="U3938" s="25"/>
      <c r="V3938" s="25"/>
      <c r="W3938" s="25"/>
      <c r="X3938" s="25">
        <v>0</v>
      </c>
      <c r="Y3938" s="25"/>
      <c r="Z3938" s="25">
        <v>0</v>
      </c>
      <c r="AA3938" s="109"/>
      <c r="AB3938" s="25">
        <v>0</v>
      </c>
      <c r="AC3938" s="25">
        <v>0</v>
      </c>
      <c r="AD3938" s="25">
        <v>0</v>
      </c>
      <c r="AE3938" s="25">
        <v>0</v>
      </c>
      <c r="AF3938" s="25">
        <v>0</v>
      </c>
      <c r="AG3938" s="25">
        <v>0</v>
      </c>
      <c r="AH3938" s="109"/>
      <c r="AI3938" s="25">
        <v>0</v>
      </c>
      <c r="AJ3938" s="25">
        <v>0</v>
      </c>
      <c r="AK3938" s="123">
        <v>0</v>
      </c>
      <c r="AL3938" s="25">
        <v>484.09500000000003</v>
      </c>
      <c r="AM3938" s="25">
        <v>0</v>
      </c>
      <c r="AN3938" s="25">
        <v>0</v>
      </c>
      <c r="AO3938" s="109"/>
      <c r="AP3938" s="25">
        <v>0</v>
      </c>
      <c r="AQ3938" s="25">
        <v>0</v>
      </c>
      <c r="AR3938" s="25">
        <v>179.52799999999999</v>
      </c>
      <c r="AS3938" s="25">
        <v>0</v>
      </c>
      <c r="AT3938" s="25">
        <v>0</v>
      </c>
      <c r="AU3938" s="25">
        <v>417.99199999999996</v>
      </c>
      <c r="AW3938" t="str">
        <f t="shared" si="305"/>
        <v>Lê Thu Huyền</v>
      </c>
      <c r="AX3938" s="27" t="str">
        <f t="shared" si="306"/>
        <v xml:space="preserve">Lê Yến Phụng </v>
      </c>
      <c r="AY3938" s="4" t="str">
        <f t="shared" si="303"/>
        <v>VIN+</v>
      </c>
    </row>
    <row r="3939" spans="1:51" outlineLevel="1" x14ac:dyDescent="0.25">
      <c r="A3939" s="4" t="s">
        <v>1104</v>
      </c>
      <c r="B3939" s="4" t="s">
        <v>797</v>
      </c>
      <c r="C3939" s="4" t="s">
        <v>5054</v>
      </c>
      <c r="D3939" s="11" t="s">
        <v>768</v>
      </c>
      <c r="E3939" s="32" t="s">
        <v>976</v>
      </c>
      <c r="F3939" s="11" t="s">
        <v>710</v>
      </c>
      <c r="G3939" s="35">
        <v>5279238</v>
      </c>
      <c r="H3939" s="4" t="s">
        <v>4968</v>
      </c>
      <c r="I3939" s="4"/>
      <c r="J3939" s="4"/>
      <c r="K3939" s="4"/>
      <c r="L3939" s="4"/>
      <c r="M3939" s="33"/>
      <c r="N3939" s="38"/>
      <c r="O3939" s="33"/>
      <c r="P3939" s="244">
        <f t="shared" si="304"/>
        <v>238.464</v>
      </c>
      <c r="Q3939" s="25"/>
      <c r="R3939" s="25"/>
      <c r="S3939" s="25"/>
      <c r="T3939" s="109"/>
      <c r="U3939" s="25"/>
      <c r="V3939" s="25"/>
      <c r="W3939" s="25"/>
      <c r="X3939" s="25">
        <v>0</v>
      </c>
      <c r="Y3939" s="25"/>
      <c r="Z3939" s="25">
        <v>0</v>
      </c>
      <c r="AA3939" s="109"/>
      <c r="AB3939" s="25">
        <v>0</v>
      </c>
      <c r="AC3939" s="25">
        <v>0</v>
      </c>
      <c r="AD3939" s="25">
        <v>0</v>
      </c>
      <c r="AE3939" s="25">
        <v>0</v>
      </c>
      <c r="AF3939" s="25">
        <v>0</v>
      </c>
      <c r="AG3939" s="25">
        <v>0</v>
      </c>
      <c r="AH3939" s="109"/>
      <c r="AI3939" s="25">
        <v>0</v>
      </c>
      <c r="AJ3939" s="25">
        <v>0</v>
      </c>
      <c r="AK3939" s="123">
        <v>0</v>
      </c>
      <c r="AL3939" s="25">
        <v>238.464</v>
      </c>
      <c r="AM3939" s="25">
        <v>0</v>
      </c>
      <c r="AN3939" s="25">
        <v>0</v>
      </c>
      <c r="AO3939" s="109"/>
      <c r="AP3939" s="25">
        <v>0</v>
      </c>
      <c r="AQ3939" s="25">
        <v>0</v>
      </c>
      <c r="AR3939" s="25">
        <v>0</v>
      </c>
      <c r="AS3939" s="25">
        <v>0</v>
      </c>
      <c r="AT3939" s="25">
        <v>0</v>
      </c>
      <c r="AU3939" s="25">
        <v>0</v>
      </c>
      <c r="AW3939" t="str">
        <f t="shared" si="305"/>
        <v>Lê Thu Huyền</v>
      </c>
      <c r="AX3939" s="27" t="str">
        <f t="shared" si="306"/>
        <v xml:space="preserve">Lê Yến Phụng </v>
      </c>
      <c r="AY3939" s="4" t="str">
        <f t="shared" si="303"/>
        <v>VIN+</v>
      </c>
    </row>
    <row r="3940" spans="1:51" outlineLevel="1" x14ac:dyDescent="0.25">
      <c r="A3940" s="4" t="s">
        <v>1104</v>
      </c>
      <c r="B3940" s="4" t="s">
        <v>797</v>
      </c>
      <c r="C3940" s="4" t="s">
        <v>5054</v>
      </c>
      <c r="D3940" s="11" t="s">
        <v>768</v>
      </c>
      <c r="E3940" s="32" t="s">
        <v>976</v>
      </c>
      <c r="F3940" s="11" t="s">
        <v>710</v>
      </c>
      <c r="G3940" s="35">
        <v>5279245</v>
      </c>
      <c r="H3940" s="4" t="s">
        <v>4969</v>
      </c>
      <c r="I3940" s="4"/>
      <c r="J3940" s="4"/>
      <c r="K3940" s="4"/>
      <c r="L3940" s="4"/>
      <c r="M3940" s="33"/>
      <c r="N3940" s="38"/>
      <c r="O3940" s="33"/>
      <c r="P3940" s="244">
        <f t="shared" si="304"/>
        <v>657.52600000000007</v>
      </c>
      <c r="Q3940" s="25"/>
      <c r="R3940" s="25"/>
      <c r="S3940" s="25"/>
      <c r="T3940" s="109"/>
      <c r="U3940" s="25"/>
      <c r="V3940" s="25"/>
      <c r="W3940" s="25"/>
      <c r="X3940" s="25">
        <v>0</v>
      </c>
      <c r="Y3940" s="25"/>
      <c r="Z3940" s="25">
        <v>0</v>
      </c>
      <c r="AA3940" s="109"/>
      <c r="AB3940" s="25">
        <v>0</v>
      </c>
      <c r="AC3940" s="25">
        <v>0</v>
      </c>
      <c r="AD3940" s="25">
        <v>0</v>
      </c>
      <c r="AE3940" s="25">
        <v>180.59800000000001</v>
      </c>
      <c r="AF3940" s="25">
        <v>0</v>
      </c>
      <c r="AG3940" s="25">
        <v>0</v>
      </c>
      <c r="AH3940" s="109"/>
      <c r="AI3940" s="25">
        <v>0</v>
      </c>
      <c r="AJ3940" s="25">
        <v>0</v>
      </c>
      <c r="AK3940" s="123">
        <v>0</v>
      </c>
      <c r="AL3940" s="25">
        <v>238.464</v>
      </c>
      <c r="AM3940" s="25">
        <v>0</v>
      </c>
      <c r="AN3940" s="25">
        <v>0</v>
      </c>
      <c r="AO3940" s="109"/>
      <c r="AP3940" s="25">
        <v>0</v>
      </c>
      <c r="AQ3940" s="25">
        <v>0</v>
      </c>
      <c r="AR3940" s="25">
        <v>0</v>
      </c>
      <c r="AS3940" s="25">
        <v>0</v>
      </c>
      <c r="AT3940" s="25">
        <v>0</v>
      </c>
      <c r="AU3940" s="25">
        <v>238.464</v>
      </c>
      <c r="AW3940" t="str">
        <f t="shared" si="305"/>
        <v>Lê Thu Huyền</v>
      </c>
      <c r="AX3940" s="27" t="str">
        <f t="shared" si="306"/>
        <v xml:space="preserve">Lê Yến Phụng </v>
      </c>
      <c r="AY3940" s="4" t="str">
        <f t="shared" si="303"/>
        <v>VIN+</v>
      </c>
    </row>
    <row r="3941" spans="1:51" outlineLevel="1" x14ac:dyDescent="0.25">
      <c r="A3941" s="4" t="s">
        <v>1104</v>
      </c>
      <c r="B3941" s="4" t="s">
        <v>797</v>
      </c>
      <c r="C3941" s="4" t="s">
        <v>5054</v>
      </c>
      <c r="D3941" s="11" t="s">
        <v>768</v>
      </c>
      <c r="E3941" s="32" t="s">
        <v>976</v>
      </c>
      <c r="F3941" s="11" t="s">
        <v>710</v>
      </c>
      <c r="G3941" s="35">
        <v>5279252</v>
      </c>
      <c r="H3941" s="4" t="s">
        <v>4970</v>
      </c>
      <c r="I3941" s="4"/>
      <c r="J3941" s="4"/>
      <c r="K3941" s="4"/>
      <c r="L3941" s="4"/>
      <c r="M3941" s="33"/>
      <c r="N3941" s="38"/>
      <c r="O3941" s="33"/>
      <c r="P3941" s="244">
        <f t="shared" si="304"/>
        <v>417.99199999999996</v>
      </c>
      <c r="Q3941" s="25"/>
      <c r="R3941" s="25"/>
      <c r="S3941" s="25"/>
      <c r="T3941" s="109"/>
      <c r="U3941" s="25"/>
      <c r="V3941" s="25"/>
      <c r="W3941" s="25"/>
      <c r="X3941" s="25">
        <v>0</v>
      </c>
      <c r="Y3941" s="25"/>
      <c r="Z3941" s="25">
        <v>0</v>
      </c>
      <c r="AA3941" s="109"/>
      <c r="AB3941" s="25">
        <v>0</v>
      </c>
      <c r="AC3941" s="25">
        <v>0</v>
      </c>
      <c r="AD3941" s="25">
        <v>0</v>
      </c>
      <c r="AE3941" s="25">
        <v>0</v>
      </c>
      <c r="AF3941" s="25">
        <v>0</v>
      </c>
      <c r="AG3941" s="25">
        <v>0</v>
      </c>
      <c r="AH3941" s="109"/>
      <c r="AI3941" s="25">
        <v>0</v>
      </c>
      <c r="AJ3941" s="25">
        <v>0</v>
      </c>
      <c r="AK3941" s="123">
        <v>0</v>
      </c>
      <c r="AL3941" s="25">
        <v>179.52799999999999</v>
      </c>
      <c r="AM3941" s="25">
        <v>0</v>
      </c>
      <c r="AN3941" s="25">
        <v>0</v>
      </c>
      <c r="AO3941" s="109"/>
      <c r="AP3941" s="25">
        <v>0</v>
      </c>
      <c r="AQ3941" s="25">
        <v>0</v>
      </c>
      <c r="AR3941" s="25">
        <v>0</v>
      </c>
      <c r="AS3941" s="25">
        <v>0</v>
      </c>
      <c r="AT3941" s="25">
        <v>0</v>
      </c>
      <c r="AU3941" s="25">
        <v>238.464</v>
      </c>
      <c r="AW3941" t="str">
        <f t="shared" si="305"/>
        <v>Lê Thu Huyền</v>
      </c>
      <c r="AX3941" s="27" t="str">
        <f t="shared" si="306"/>
        <v xml:space="preserve">Lê Yến Phụng </v>
      </c>
      <c r="AY3941" s="4" t="str">
        <f t="shared" si="303"/>
        <v>VIN+</v>
      </c>
    </row>
    <row r="3942" spans="1:51" outlineLevel="1" x14ac:dyDescent="0.25">
      <c r="A3942" s="4" t="s">
        <v>1104</v>
      </c>
      <c r="B3942" s="4" t="s">
        <v>797</v>
      </c>
      <c r="C3942" s="4" t="s">
        <v>5054</v>
      </c>
      <c r="D3942" s="11" t="s">
        <v>768</v>
      </c>
      <c r="E3942" s="32" t="s">
        <v>976</v>
      </c>
      <c r="F3942" s="11" t="s">
        <v>710</v>
      </c>
      <c r="G3942" s="35">
        <v>5290006</v>
      </c>
      <c r="H3942" s="4" t="s">
        <v>4971</v>
      </c>
      <c r="I3942" s="4"/>
      <c r="J3942" s="4"/>
      <c r="K3942" s="4"/>
      <c r="L3942" s="4"/>
      <c r="M3942" s="33"/>
      <c r="N3942" s="38"/>
      <c r="O3942" s="33"/>
      <c r="P3942" s="244">
        <f t="shared" si="304"/>
        <v>419.06200000000001</v>
      </c>
      <c r="Q3942" s="25"/>
      <c r="R3942" s="25"/>
      <c r="S3942" s="25"/>
      <c r="T3942" s="109"/>
      <c r="U3942" s="25"/>
      <c r="V3942" s="25"/>
      <c r="W3942" s="25"/>
      <c r="X3942" s="25">
        <v>0</v>
      </c>
      <c r="Y3942" s="25"/>
      <c r="Z3942" s="25">
        <v>0</v>
      </c>
      <c r="AA3942" s="109"/>
      <c r="AB3942" s="25">
        <v>419.06200000000001</v>
      </c>
      <c r="AC3942" s="25">
        <v>0</v>
      </c>
      <c r="AD3942" s="25">
        <v>0</v>
      </c>
      <c r="AE3942" s="25">
        <v>0</v>
      </c>
      <c r="AF3942" s="25">
        <v>0</v>
      </c>
      <c r="AG3942" s="25">
        <v>0</v>
      </c>
      <c r="AH3942" s="109"/>
      <c r="AI3942" s="25">
        <v>0</v>
      </c>
      <c r="AJ3942" s="25">
        <v>0</v>
      </c>
      <c r="AK3942" s="123">
        <v>0</v>
      </c>
      <c r="AL3942" s="25">
        <v>0</v>
      </c>
      <c r="AM3942" s="25">
        <v>0</v>
      </c>
      <c r="AN3942" s="25">
        <v>0</v>
      </c>
      <c r="AO3942" s="109"/>
      <c r="AP3942" s="25">
        <v>0</v>
      </c>
      <c r="AQ3942" s="25">
        <v>0</v>
      </c>
      <c r="AR3942" s="25">
        <v>0</v>
      </c>
      <c r="AS3942" s="25">
        <v>0</v>
      </c>
      <c r="AT3942" s="25">
        <v>0</v>
      </c>
      <c r="AU3942" s="25">
        <v>0</v>
      </c>
      <c r="AW3942" t="str">
        <f t="shared" si="305"/>
        <v>Lê Thu Huyền</v>
      </c>
      <c r="AX3942" s="27" t="str">
        <f t="shared" si="306"/>
        <v xml:space="preserve">Lê Yến Phụng </v>
      </c>
      <c r="AY3942" s="4" t="str">
        <f t="shared" si="303"/>
        <v>VIN+</v>
      </c>
    </row>
    <row r="3943" spans="1:51" outlineLevel="1" x14ac:dyDescent="0.25">
      <c r="A3943" s="4" t="s">
        <v>1104</v>
      </c>
      <c r="B3943" s="4" t="s">
        <v>797</v>
      </c>
      <c r="C3943" s="4" t="s">
        <v>5054</v>
      </c>
      <c r="D3943" s="11" t="s">
        <v>768</v>
      </c>
      <c r="E3943" s="32" t="s">
        <v>976</v>
      </c>
      <c r="F3943" s="11" t="s">
        <v>710</v>
      </c>
      <c r="G3943" s="35">
        <v>5290774</v>
      </c>
      <c r="H3943" s="4" t="s">
        <v>4972</v>
      </c>
      <c r="I3943" s="4"/>
      <c r="J3943" s="4"/>
      <c r="K3943" s="4"/>
      <c r="L3943" s="4"/>
      <c r="M3943" s="33"/>
      <c r="N3943" s="38"/>
      <c r="O3943" s="33"/>
      <c r="P3943" s="244">
        <f t="shared" si="304"/>
        <v>662.553</v>
      </c>
      <c r="Q3943" s="25"/>
      <c r="R3943" s="25"/>
      <c r="S3943" s="25"/>
      <c r="T3943" s="109"/>
      <c r="U3943" s="25"/>
      <c r="V3943" s="25"/>
      <c r="W3943" s="25"/>
      <c r="X3943" s="25">
        <v>0</v>
      </c>
      <c r="Y3943" s="25"/>
      <c r="Z3943" s="25">
        <v>0</v>
      </c>
      <c r="AA3943" s="109"/>
      <c r="AB3943" s="25">
        <v>0</v>
      </c>
      <c r="AC3943" s="25">
        <v>0</v>
      </c>
      <c r="AD3943" s="25">
        <v>0</v>
      </c>
      <c r="AE3943" s="25">
        <v>179.52799999999999</v>
      </c>
      <c r="AF3943" s="25">
        <v>0</v>
      </c>
      <c r="AG3943" s="25">
        <v>0</v>
      </c>
      <c r="AH3943" s="109"/>
      <c r="AI3943" s="25">
        <v>0</v>
      </c>
      <c r="AJ3943" s="25">
        <v>0</v>
      </c>
      <c r="AK3943" s="123">
        <v>0</v>
      </c>
      <c r="AL3943" s="25">
        <v>303.49700000000001</v>
      </c>
      <c r="AM3943" s="25">
        <v>0</v>
      </c>
      <c r="AN3943" s="25">
        <v>0</v>
      </c>
      <c r="AO3943" s="109"/>
      <c r="AP3943" s="25">
        <v>0</v>
      </c>
      <c r="AQ3943" s="25">
        <v>0</v>
      </c>
      <c r="AR3943" s="25">
        <v>0</v>
      </c>
      <c r="AS3943" s="25">
        <v>179.52799999999999</v>
      </c>
      <c r="AT3943" s="25">
        <v>0</v>
      </c>
      <c r="AU3943" s="25">
        <v>0</v>
      </c>
      <c r="AW3943" t="str">
        <f t="shared" si="305"/>
        <v>Lê Thu Huyền</v>
      </c>
      <c r="AX3943" s="27" t="str">
        <f t="shared" si="306"/>
        <v xml:space="preserve">Lê Yến Phụng </v>
      </c>
      <c r="AY3943" s="4" t="str">
        <f t="shared" si="303"/>
        <v>VIN+</v>
      </c>
    </row>
    <row r="3944" spans="1:51" outlineLevel="1" x14ac:dyDescent="0.25">
      <c r="A3944" s="4" t="s">
        <v>1104</v>
      </c>
      <c r="B3944" s="4" t="s">
        <v>797</v>
      </c>
      <c r="C3944" s="4" t="s">
        <v>5054</v>
      </c>
      <c r="D3944" s="11" t="s">
        <v>768</v>
      </c>
      <c r="E3944" s="32" t="s">
        <v>976</v>
      </c>
      <c r="F3944" s="11" t="s">
        <v>710</v>
      </c>
      <c r="G3944" s="35">
        <v>5290895</v>
      </c>
      <c r="H3944" s="4" t="s">
        <v>4973</v>
      </c>
      <c r="I3944" s="4"/>
      <c r="J3944" s="4"/>
      <c r="K3944" s="4"/>
      <c r="L3944" s="4"/>
      <c r="M3944" s="33"/>
      <c r="N3944" s="38"/>
      <c r="O3944" s="33"/>
      <c r="P3944" s="244">
        <f t="shared" si="304"/>
        <v>599.66000000000008</v>
      </c>
      <c r="Q3944" s="25"/>
      <c r="R3944" s="25"/>
      <c r="S3944" s="25"/>
      <c r="T3944" s="109"/>
      <c r="U3944" s="25"/>
      <c r="V3944" s="25"/>
      <c r="W3944" s="25"/>
      <c r="X3944" s="25">
        <v>0</v>
      </c>
      <c r="Y3944" s="25"/>
      <c r="Z3944" s="25">
        <v>0</v>
      </c>
      <c r="AA3944" s="109"/>
      <c r="AB3944" s="25">
        <v>0</v>
      </c>
      <c r="AC3944" s="25">
        <v>0</v>
      </c>
      <c r="AD3944" s="25">
        <v>0</v>
      </c>
      <c r="AE3944" s="25">
        <v>180.59800000000001</v>
      </c>
      <c r="AF3944" s="25">
        <v>0</v>
      </c>
      <c r="AG3944" s="25">
        <v>0</v>
      </c>
      <c r="AH3944" s="109"/>
      <c r="AI3944" s="25">
        <v>0</v>
      </c>
      <c r="AJ3944" s="25">
        <v>0</v>
      </c>
      <c r="AK3944" s="123">
        <v>0</v>
      </c>
      <c r="AL3944" s="25">
        <v>180.59800000000001</v>
      </c>
      <c r="AM3944" s="25">
        <v>0</v>
      </c>
      <c r="AN3944" s="25">
        <v>0</v>
      </c>
      <c r="AO3944" s="109"/>
      <c r="AP3944" s="25">
        <v>0</v>
      </c>
      <c r="AQ3944" s="25">
        <v>0</v>
      </c>
      <c r="AR3944" s="25">
        <v>0</v>
      </c>
      <c r="AS3944" s="25">
        <v>238.464</v>
      </c>
      <c r="AT3944" s="25">
        <v>0</v>
      </c>
      <c r="AU3944" s="25">
        <v>0</v>
      </c>
      <c r="AW3944" t="str">
        <f t="shared" si="305"/>
        <v>Lê Thu Huyền</v>
      </c>
      <c r="AX3944" s="27" t="str">
        <f t="shared" si="306"/>
        <v xml:space="preserve">Lê Yến Phụng </v>
      </c>
      <c r="AY3944" s="4" t="str">
        <f t="shared" ref="AY3944:AY4007" si="307">+B3944</f>
        <v>VIN+</v>
      </c>
    </row>
    <row r="3945" spans="1:51" outlineLevel="1" x14ac:dyDescent="0.25">
      <c r="A3945" s="4" t="s">
        <v>1104</v>
      </c>
      <c r="B3945" s="4" t="s">
        <v>797</v>
      </c>
      <c r="C3945" s="4" t="s">
        <v>5054</v>
      </c>
      <c r="D3945" s="11" t="s">
        <v>768</v>
      </c>
      <c r="E3945" s="32" t="s">
        <v>976</v>
      </c>
      <c r="F3945" s="11" t="s">
        <v>710</v>
      </c>
      <c r="G3945" s="35">
        <v>5291593</v>
      </c>
      <c r="H3945" s="4" t="s">
        <v>4974</v>
      </c>
      <c r="I3945" s="4"/>
      <c r="J3945" s="4"/>
      <c r="K3945" s="4"/>
      <c r="L3945" s="4"/>
      <c r="M3945" s="33"/>
      <c r="N3945" s="38"/>
      <c r="O3945" s="33"/>
      <c r="P3945" s="244">
        <f t="shared" si="304"/>
        <v>721.48900000000003</v>
      </c>
      <c r="Q3945" s="25"/>
      <c r="R3945" s="25"/>
      <c r="S3945" s="25"/>
      <c r="T3945" s="109"/>
      <c r="U3945" s="25"/>
      <c r="V3945" s="25"/>
      <c r="W3945" s="25"/>
      <c r="X3945" s="25">
        <v>0</v>
      </c>
      <c r="Y3945" s="25"/>
      <c r="Z3945" s="25">
        <v>0</v>
      </c>
      <c r="AA3945" s="109"/>
      <c r="AB3945" s="25">
        <v>0</v>
      </c>
      <c r="AC3945" s="25">
        <v>0</v>
      </c>
      <c r="AD3945" s="25">
        <v>0</v>
      </c>
      <c r="AE3945" s="25">
        <v>483.02499999999998</v>
      </c>
      <c r="AF3945" s="25">
        <v>0</v>
      </c>
      <c r="AG3945" s="25">
        <v>0</v>
      </c>
      <c r="AH3945" s="109"/>
      <c r="AI3945" s="25">
        <v>0</v>
      </c>
      <c r="AJ3945" s="25">
        <v>0</v>
      </c>
      <c r="AK3945" s="123">
        <v>0</v>
      </c>
      <c r="AL3945" s="25">
        <v>0</v>
      </c>
      <c r="AM3945" s="25">
        <v>0</v>
      </c>
      <c r="AN3945" s="25">
        <v>0</v>
      </c>
      <c r="AO3945" s="109"/>
      <c r="AP3945" s="25">
        <v>0</v>
      </c>
      <c r="AQ3945" s="25">
        <v>0</v>
      </c>
      <c r="AR3945" s="25">
        <v>0</v>
      </c>
      <c r="AS3945" s="25">
        <v>238.464</v>
      </c>
      <c r="AT3945" s="25">
        <v>0</v>
      </c>
      <c r="AU3945" s="25">
        <v>0</v>
      </c>
      <c r="AW3945" t="str">
        <f t="shared" si="305"/>
        <v>Lê Thu Huyền</v>
      </c>
      <c r="AX3945" s="27" t="str">
        <f t="shared" si="306"/>
        <v xml:space="preserve">Lê Yến Phụng </v>
      </c>
      <c r="AY3945" s="4" t="str">
        <f t="shared" si="307"/>
        <v>VIN+</v>
      </c>
    </row>
    <row r="3946" spans="1:51" outlineLevel="1" x14ac:dyDescent="0.25">
      <c r="A3946" s="4" t="s">
        <v>1104</v>
      </c>
      <c r="B3946" s="4" t="s">
        <v>797</v>
      </c>
      <c r="C3946" s="4" t="s">
        <v>5054</v>
      </c>
      <c r="D3946" s="11" t="s">
        <v>768</v>
      </c>
      <c r="E3946" s="32" t="s">
        <v>976</v>
      </c>
      <c r="F3946" s="11" t="s">
        <v>710</v>
      </c>
      <c r="G3946" s="35">
        <v>5291621</v>
      </c>
      <c r="H3946" s="4" t="s">
        <v>4975</v>
      </c>
      <c r="I3946" s="4"/>
      <c r="J3946" s="4"/>
      <c r="K3946" s="4"/>
      <c r="L3946" s="4"/>
      <c r="M3946" s="33"/>
      <c r="N3946" s="38"/>
      <c r="O3946" s="33"/>
      <c r="P3946" s="244">
        <f t="shared" si="304"/>
        <v>540.72399999999993</v>
      </c>
      <c r="Q3946" s="25"/>
      <c r="R3946" s="25"/>
      <c r="S3946" s="25"/>
      <c r="T3946" s="109"/>
      <c r="U3946" s="25"/>
      <c r="V3946" s="25"/>
      <c r="W3946" s="25"/>
      <c r="X3946" s="25">
        <v>0</v>
      </c>
      <c r="Y3946" s="25"/>
      <c r="Z3946" s="25">
        <v>0</v>
      </c>
      <c r="AA3946" s="109"/>
      <c r="AB3946" s="25">
        <v>0</v>
      </c>
      <c r="AC3946" s="25">
        <v>0</v>
      </c>
      <c r="AD3946" s="25">
        <v>0</v>
      </c>
      <c r="AE3946" s="25">
        <v>360.12599999999998</v>
      </c>
      <c r="AF3946" s="25">
        <v>0</v>
      </c>
      <c r="AG3946" s="25">
        <v>0</v>
      </c>
      <c r="AH3946" s="109"/>
      <c r="AI3946" s="25">
        <v>0</v>
      </c>
      <c r="AJ3946" s="25">
        <v>0</v>
      </c>
      <c r="AK3946" s="123">
        <v>0</v>
      </c>
      <c r="AL3946" s="25">
        <v>180.59800000000001</v>
      </c>
      <c r="AM3946" s="25">
        <v>0</v>
      </c>
      <c r="AN3946" s="25">
        <v>0</v>
      </c>
      <c r="AO3946" s="109"/>
      <c r="AP3946" s="25">
        <v>0</v>
      </c>
      <c r="AQ3946" s="25">
        <v>0</v>
      </c>
      <c r="AR3946" s="25">
        <v>0</v>
      </c>
      <c r="AS3946" s="25">
        <v>0</v>
      </c>
      <c r="AT3946" s="25">
        <v>0</v>
      </c>
      <c r="AU3946" s="25">
        <v>0</v>
      </c>
      <c r="AW3946" t="str">
        <f t="shared" si="305"/>
        <v>Lê Thu Huyền</v>
      </c>
      <c r="AX3946" s="27" t="str">
        <f t="shared" si="306"/>
        <v xml:space="preserve">Lê Yến Phụng </v>
      </c>
      <c r="AY3946" s="4" t="str">
        <f t="shared" si="307"/>
        <v>VIN+</v>
      </c>
    </row>
    <row r="3947" spans="1:51" outlineLevel="1" x14ac:dyDescent="0.25">
      <c r="A3947" s="4" t="s">
        <v>1104</v>
      </c>
      <c r="B3947" s="4" t="s">
        <v>797</v>
      </c>
      <c r="C3947" s="4" t="s">
        <v>5054</v>
      </c>
      <c r="D3947" s="11" t="s">
        <v>768</v>
      </c>
      <c r="E3947" s="32" t="s">
        <v>976</v>
      </c>
      <c r="F3947" s="11" t="s">
        <v>710</v>
      </c>
      <c r="G3947" s="35">
        <v>5291669</v>
      </c>
      <c r="H3947" s="4" t="s">
        <v>4976</v>
      </c>
      <c r="I3947" s="4"/>
      <c r="J3947" s="4"/>
      <c r="K3947" s="4"/>
      <c r="L3947" s="4"/>
      <c r="M3947" s="33"/>
      <c r="N3947" s="38"/>
      <c r="O3947" s="33"/>
      <c r="P3947" s="244">
        <f t="shared" si="304"/>
        <v>360.12599999999998</v>
      </c>
      <c r="Q3947" s="25"/>
      <c r="R3947" s="25"/>
      <c r="S3947" s="25"/>
      <c r="T3947" s="109"/>
      <c r="U3947" s="25"/>
      <c r="V3947" s="25"/>
      <c r="W3947" s="25"/>
      <c r="X3947" s="25">
        <v>0</v>
      </c>
      <c r="Y3947" s="25"/>
      <c r="Z3947" s="25">
        <v>0</v>
      </c>
      <c r="AA3947" s="109"/>
      <c r="AB3947" s="25">
        <v>0</v>
      </c>
      <c r="AC3947" s="25">
        <v>0</v>
      </c>
      <c r="AD3947" s="25">
        <v>0</v>
      </c>
      <c r="AE3947" s="25">
        <v>179.52799999999999</v>
      </c>
      <c r="AF3947" s="25">
        <v>0</v>
      </c>
      <c r="AG3947" s="25">
        <v>0</v>
      </c>
      <c r="AH3947" s="109"/>
      <c r="AI3947" s="25">
        <v>0</v>
      </c>
      <c r="AJ3947" s="25">
        <v>0</v>
      </c>
      <c r="AK3947" s="123">
        <v>0</v>
      </c>
      <c r="AL3947" s="25">
        <v>180.59800000000001</v>
      </c>
      <c r="AM3947" s="25">
        <v>0</v>
      </c>
      <c r="AN3947" s="25">
        <v>0</v>
      </c>
      <c r="AO3947" s="109"/>
      <c r="AP3947" s="25">
        <v>0</v>
      </c>
      <c r="AQ3947" s="25">
        <v>0</v>
      </c>
      <c r="AR3947" s="25">
        <v>0</v>
      </c>
      <c r="AS3947" s="25">
        <v>0</v>
      </c>
      <c r="AT3947" s="25">
        <v>0</v>
      </c>
      <c r="AU3947" s="25">
        <v>0</v>
      </c>
      <c r="AW3947" t="str">
        <f t="shared" si="305"/>
        <v>Lê Thu Huyền</v>
      </c>
      <c r="AX3947" s="27" t="str">
        <f t="shared" si="306"/>
        <v xml:space="preserve">Lê Yến Phụng </v>
      </c>
      <c r="AY3947" s="4" t="str">
        <f t="shared" si="307"/>
        <v>VIN+</v>
      </c>
    </row>
    <row r="3948" spans="1:51" outlineLevel="1" x14ac:dyDescent="0.25">
      <c r="A3948" s="4" t="s">
        <v>1104</v>
      </c>
      <c r="B3948" s="4" t="s">
        <v>797</v>
      </c>
      <c r="C3948" s="4" t="s">
        <v>5054</v>
      </c>
      <c r="D3948" s="11" t="s">
        <v>768</v>
      </c>
      <c r="E3948" s="32" t="s">
        <v>976</v>
      </c>
      <c r="F3948" s="11" t="s">
        <v>710</v>
      </c>
      <c r="G3948" s="35">
        <v>5292291</v>
      </c>
      <c r="H3948" s="4" t="s">
        <v>4977</v>
      </c>
      <c r="I3948" s="4"/>
      <c r="J3948" s="4"/>
      <c r="K3948" s="4"/>
      <c r="L3948" s="4"/>
      <c r="M3948" s="33"/>
      <c r="N3948" s="38"/>
      <c r="O3948" s="33"/>
      <c r="P3948" s="244">
        <f t="shared" si="304"/>
        <v>1075.518</v>
      </c>
      <c r="Q3948" s="25"/>
      <c r="R3948" s="25"/>
      <c r="S3948" s="25"/>
      <c r="T3948" s="109"/>
      <c r="U3948" s="25"/>
      <c r="V3948" s="25"/>
      <c r="W3948" s="25"/>
      <c r="X3948" s="25">
        <v>0</v>
      </c>
      <c r="Y3948" s="25"/>
      <c r="Z3948" s="25">
        <v>0</v>
      </c>
      <c r="AA3948" s="109"/>
      <c r="AB3948" s="25">
        <v>0</v>
      </c>
      <c r="AC3948" s="25">
        <v>0</v>
      </c>
      <c r="AD3948" s="25">
        <v>0</v>
      </c>
      <c r="AE3948" s="25">
        <v>238.464</v>
      </c>
      <c r="AF3948" s="25">
        <v>0</v>
      </c>
      <c r="AG3948" s="25">
        <v>0</v>
      </c>
      <c r="AH3948" s="109"/>
      <c r="AI3948" s="25">
        <v>0</v>
      </c>
      <c r="AJ3948" s="25">
        <v>0</v>
      </c>
      <c r="AK3948" s="123">
        <v>0</v>
      </c>
      <c r="AL3948" s="25">
        <v>837.05399999999997</v>
      </c>
      <c r="AM3948" s="25">
        <v>0</v>
      </c>
      <c r="AN3948" s="25">
        <v>0</v>
      </c>
      <c r="AO3948" s="109"/>
      <c r="AP3948" s="25">
        <v>0</v>
      </c>
      <c r="AQ3948" s="25">
        <v>0</v>
      </c>
      <c r="AR3948" s="25">
        <v>0</v>
      </c>
      <c r="AS3948" s="25">
        <v>0</v>
      </c>
      <c r="AT3948" s="25">
        <v>0</v>
      </c>
      <c r="AU3948" s="25">
        <v>0</v>
      </c>
      <c r="AW3948" t="str">
        <f t="shared" si="305"/>
        <v>Lê Thu Huyền</v>
      </c>
      <c r="AX3948" s="27" t="str">
        <f t="shared" si="306"/>
        <v xml:space="preserve">Lê Yến Phụng </v>
      </c>
      <c r="AY3948" s="4" t="str">
        <f t="shared" si="307"/>
        <v>VIN+</v>
      </c>
    </row>
    <row r="3949" spans="1:51" outlineLevel="1" x14ac:dyDescent="0.25">
      <c r="A3949" s="4" t="s">
        <v>1104</v>
      </c>
      <c r="B3949" s="4" t="s">
        <v>797</v>
      </c>
      <c r="C3949" s="4" t="s">
        <v>5054</v>
      </c>
      <c r="D3949" s="11" t="s">
        <v>768</v>
      </c>
      <c r="E3949" s="32" t="s">
        <v>976</v>
      </c>
      <c r="F3949" s="11" t="s">
        <v>710</v>
      </c>
      <c r="G3949" s="35">
        <v>5292398</v>
      </c>
      <c r="H3949" s="4" t="s">
        <v>4978</v>
      </c>
      <c r="I3949" s="4"/>
      <c r="J3949" s="4"/>
      <c r="K3949" s="4"/>
      <c r="L3949" s="4"/>
      <c r="M3949" s="33"/>
      <c r="N3949" s="38"/>
      <c r="O3949" s="33"/>
      <c r="P3949" s="244">
        <f t="shared" si="304"/>
        <v>238.464</v>
      </c>
      <c r="Q3949" s="25"/>
      <c r="R3949" s="25"/>
      <c r="S3949" s="25"/>
      <c r="T3949" s="109"/>
      <c r="U3949" s="25"/>
      <c r="V3949" s="25"/>
      <c r="W3949" s="25"/>
      <c r="X3949" s="25">
        <v>0</v>
      </c>
      <c r="Y3949" s="25"/>
      <c r="Z3949" s="25">
        <v>0</v>
      </c>
      <c r="AA3949" s="109"/>
      <c r="AB3949" s="25">
        <v>0</v>
      </c>
      <c r="AC3949" s="25">
        <v>0</v>
      </c>
      <c r="AD3949" s="25">
        <v>0</v>
      </c>
      <c r="AE3949" s="25">
        <v>0</v>
      </c>
      <c r="AF3949" s="25">
        <v>0</v>
      </c>
      <c r="AG3949" s="25">
        <v>0</v>
      </c>
      <c r="AH3949" s="109"/>
      <c r="AI3949" s="25">
        <v>238.464</v>
      </c>
      <c r="AJ3949" s="25">
        <v>0</v>
      </c>
      <c r="AK3949" s="123">
        <v>0</v>
      </c>
      <c r="AL3949" s="25">
        <v>0</v>
      </c>
      <c r="AM3949" s="25">
        <v>0</v>
      </c>
      <c r="AN3949" s="25">
        <v>0</v>
      </c>
      <c r="AO3949" s="109"/>
      <c r="AP3949" s="25">
        <v>0</v>
      </c>
      <c r="AQ3949" s="25">
        <v>0</v>
      </c>
      <c r="AR3949" s="25">
        <v>0</v>
      </c>
      <c r="AS3949" s="25">
        <v>0</v>
      </c>
      <c r="AT3949" s="25">
        <v>0</v>
      </c>
      <c r="AU3949" s="25">
        <v>0</v>
      </c>
      <c r="AW3949" t="str">
        <f t="shared" si="305"/>
        <v>Lê Thu Huyền</v>
      </c>
      <c r="AX3949" s="27" t="str">
        <f t="shared" si="306"/>
        <v xml:space="preserve">Lê Yến Phụng </v>
      </c>
      <c r="AY3949" s="4" t="str">
        <f t="shared" si="307"/>
        <v>VIN+</v>
      </c>
    </row>
    <row r="3950" spans="1:51" outlineLevel="1" x14ac:dyDescent="0.25">
      <c r="A3950" s="4" t="s">
        <v>1104</v>
      </c>
      <c r="B3950" s="4" t="s">
        <v>797</v>
      </c>
      <c r="C3950" s="4" t="s">
        <v>5054</v>
      </c>
      <c r="D3950" s="11" t="s">
        <v>768</v>
      </c>
      <c r="E3950" s="32" t="s">
        <v>976</v>
      </c>
      <c r="F3950" s="11" t="s">
        <v>710</v>
      </c>
      <c r="G3950" s="35">
        <v>5292402</v>
      </c>
      <c r="H3950" s="4" t="s">
        <v>4979</v>
      </c>
      <c r="I3950" s="4"/>
      <c r="J3950" s="4"/>
      <c r="K3950" s="4"/>
      <c r="L3950" s="4"/>
      <c r="M3950" s="33"/>
      <c r="N3950" s="38"/>
      <c r="O3950" s="33"/>
      <c r="P3950" s="244">
        <f t="shared" si="304"/>
        <v>179.52799999999999</v>
      </c>
      <c r="Q3950" s="25"/>
      <c r="R3950" s="25"/>
      <c r="S3950" s="25"/>
      <c r="T3950" s="109"/>
      <c r="U3950" s="25"/>
      <c r="V3950" s="25"/>
      <c r="W3950" s="25"/>
      <c r="X3950" s="25">
        <v>0</v>
      </c>
      <c r="Y3950" s="25"/>
      <c r="Z3950" s="25">
        <v>0</v>
      </c>
      <c r="AA3950" s="109"/>
      <c r="AB3950" s="25">
        <v>0</v>
      </c>
      <c r="AC3950" s="25">
        <v>179.52799999999999</v>
      </c>
      <c r="AD3950" s="25">
        <v>0</v>
      </c>
      <c r="AE3950" s="25">
        <v>0</v>
      </c>
      <c r="AF3950" s="25">
        <v>0</v>
      </c>
      <c r="AG3950" s="25">
        <v>0</v>
      </c>
      <c r="AH3950" s="109"/>
      <c r="AI3950" s="25">
        <v>0</v>
      </c>
      <c r="AJ3950" s="25">
        <v>0</v>
      </c>
      <c r="AK3950" s="123">
        <v>0</v>
      </c>
      <c r="AL3950" s="25">
        <v>0</v>
      </c>
      <c r="AM3950" s="25">
        <v>0</v>
      </c>
      <c r="AN3950" s="25">
        <v>0</v>
      </c>
      <c r="AO3950" s="109"/>
      <c r="AP3950" s="25">
        <v>0</v>
      </c>
      <c r="AQ3950" s="25">
        <v>0</v>
      </c>
      <c r="AR3950" s="25">
        <v>0</v>
      </c>
      <c r="AS3950" s="25">
        <v>0</v>
      </c>
      <c r="AT3950" s="25">
        <v>0</v>
      </c>
      <c r="AU3950" s="25">
        <v>0</v>
      </c>
      <c r="AW3950" t="str">
        <f t="shared" si="305"/>
        <v>Lê Thu Huyền</v>
      </c>
      <c r="AX3950" s="27" t="str">
        <f t="shared" si="306"/>
        <v xml:space="preserve">Lê Yến Phụng </v>
      </c>
      <c r="AY3950" s="4" t="str">
        <f t="shared" si="307"/>
        <v>VIN+</v>
      </c>
    </row>
    <row r="3951" spans="1:51" outlineLevel="1" x14ac:dyDescent="0.25">
      <c r="A3951" s="4" t="s">
        <v>1104</v>
      </c>
      <c r="B3951" s="4" t="s">
        <v>797</v>
      </c>
      <c r="C3951" s="4" t="s">
        <v>5054</v>
      </c>
      <c r="D3951" s="11" t="s">
        <v>768</v>
      </c>
      <c r="E3951" s="32" t="s">
        <v>976</v>
      </c>
      <c r="F3951" s="11" t="s">
        <v>710</v>
      </c>
      <c r="G3951" s="35">
        <v>5292969</v>
      </c>
      <c r="H3951" s="4" t="s">
        <v>4980</v>
      </c>
      <c r="I3951" s="4"/>
      <c r="J3951" s="4"/>
      <c r="K3951" s="4"/>
      <c r="L3951" s="4"/>
      <c r="M3951" s="33"/>
      <c r="N3951" s="38"/>
      <c r="O3951" s="33"/>
      <c r="P3951" s="244">
        <f t="shared" si="304"/>
        <v>0</v>
      </c>
      <c r="Q3951" s="25"/>
      <c r="R3951" s="25"/>
      <c r="S3951" s="25"/>
      <c r="T3951" s="109"/>
      <c r="U3951" s="25"/>
      <c r="V3951" s="25"/>
      <c r="W3951" s="25"/>
      <c r="X3951" s="25">
        <v>0</v>
      </c>
      <c r="Y3951" s="25"/>
      <c r="Z3951" s="25">
        <v>0</v>
      </c>
      <c r="AA3951" s="109"/>
      <c r="AB3951" s="25">
        <v>0</v>
      </c>
      <c r="AC3951" s="25">
        <v>0</v>
      </c>
      <c r="AD3951" s="25">
        <v>0</v>
      </c>
      <c r="AE3951" s="25">
        <v>0</v>
      </c>
      <c r="AF3951" s="25">
        <v>0</v>
      </c>
      <c r="AG3951" s="25">
        <v>0</v>
      </c>
      <c r="AH3951" s="109"/>
      <c r="AI3951" s="25">
        <v>0</v>
      </c>
      <c r="AJ3951" s="25">
        <v>0</v>
      </c>
      <c r="AK3951" s="123">
        <v>0</v>
      </c>
      <c r="AL3951" s="25">
        <v>0</v>
      </c>
      <c r="AM3951" s="25">
        <v>0</v>
      </c>
      <c r="AN3951" s="25">
        <v>0</v>
      </c>
      <c r="AO3951" s="109"/>
      <c r="AP3951" s="25">
        <v>0</v>
      </c>
      <c r="AQ3951" s="25">
        <v>0</v>
      </c>
      <c r="AR3951" s="25">
        <v>0</v>
      </c>
      <c r="AS3951" s="25">
        <v>0</v>
      </c>
      <c r="AT3951" s="25">
        <v>0</v>
      </c>
      <c r="AU3951" s="25">
        <v>0</v>
      </c>
      <c r="AW3951" t="str">
        <f t="shared" si="305"/>
        <v>Lê Thu Huyền</v>
      </c>
      <c r="AX3951" s="27" t="str">
        <f t="shared" si="306"/>
        <v xml:space="preserve">Lê Yến Phụng </v>
      </c>
      <c r="AY3951" s="4" t="str">
        <f t="shared" si="307"/>
        <v>VIN+</v>
      </c>
    </row>
    <row r="3952" spans="1:51" outlineLevel="1" x14ac:dyDescent="0.25">
      <c r="A3952" s="4" t="s">
        <v>1104</v>
      </c>
      <c r="B3952" s="4" t="s">
        <v>797</v>
      </c>
      <c r="C3952" s="4" t="s">
        <v>5054</v>
      </c>
      <c r="D3952" s="11" t="s">
        <v>768</v>
      </c>
      <c r="E3952" s="32" t="s">
        <v>976</v>
      </c>
      <c r="F3952" s="11" t="s">
        <v>710</v>
      </c>
      <c r="G3952" s="35">
        <v>5294206</v>
      </c>
      <c r="H3952" s="4" t="s">
        <v>4981</v>
      </c>
      <c r="I3952" s="4"/>
      <c r="J3952" s="4"/>
      <c r="K3952" s="4"/>
      <c r="L3952" s="4"/>
      <c r="M3952" s="33"/>
      <c r="N3952" s="38"/>
      <c r="O3952" s="33"/>
      <c r="P3952" s="244">
        <f t="shared" si="304"/>
        <v>238.464</v>
      </c>
      <c r="Q3952" s="25"/>
      <c r="R3952" s="25"/>
      <c r="S3952" s="25"/>
      <c r="T3952" s="109"/>
      <c r="U3952" s="25"/>
      <c r="V3952" s="25"/>
      <c r="W3952" s="25"/>
      <c r="X3952" s="25">
        <v>0</v>
      </c>
      <c r="Y3952" s="25"/>
      <c r="Z3952" s="25">
        <v>0</v>
      </c>
      <c r="AA3952" s="109"/>
      <c r="AB3952" s="25">
        <v>0</v>
      </c>
      <c r="AC3952" s="25">
        <v>0</v>
      </c>
      <c r="AD3952" s="25">
        <v>0</v>
      </c>
      <c r="AE3952" s="25">
        <v>0</v>
      </c>
      <c r="AF3952" s="25">
        <v>0</v>
      </c>
      <c r="AG3952" s="25">
        <v>0</v>
      </c>
      <c r="AH3952" s="109"/>
      <c r="AI3952" s="25">
        <v>238.464</v>
      </c>
      <c r="AJ3952" s="25">
        <v>0</v>
      </c>
      <c r="AK3952" s="123">
        <v>0</v>
      </c>
      <c r="AL3952" s="25">
        <v>0</v>
      </c>
      <c r="AM3952" s="25">
        <v>0</v>
      </c>
      <c r="AN3952" s="25">
        <v>0</v>
      </c>
      <c r="AO3952" s="109"/>
      <c r="AP3952" s="25">
        <v>0</v>
      </c>
      <c r="AQ3952" s="25">
        <v>0</v>
      </c>
      <c r="AR3952" s="25">
        <v>0</v>
      </c>
      <c r="AS3952" s="25">
        <v>0</v>
      </c>
      <c r="AT3952" s="25">
        <v>0</v>
      </c>
      <c r="AU3952" s="25">
        <v>0</v>
      </c>
      <c r="AW3952" t="str">
        <f t="shared" si="305"/>
        <v>Lê Thu Huyền</v>
      </c>
      <c r="AX3952" s="27" t="str">
        <f t="shared" si="306"/>
        <v xml:space="preserve">Lê Yến Phụng </v>
      </c>
      <c r="AY3952" s="4" t="str">
        <f t="shared" si="307"/>
        <v>VIN+</v>
      </c>
    </row>
    <row r="3953" spans="1:51" outlineLevel="1" x14ac:dyDescent="0.25">
      <c r="A3953" s="4" t="s">
        <v>1104</v>
      </c>
      <c r="B3953" s="4" t="s">
        <v>797</v>
      </c>
      <c r="C3953" s="4" t="s">
        <v>5054</v>
      </c>
      <c r="D3953" s="11" t="s">
        <v>768</v>
      </c>
      <c r="E3953" s="32" t="s">
        <v>976</v>
      </c>
      <c r="F3953" s="11" t="s">
        <v>710</v>
      </c>
      <c r="G3953" s="35">
        <v>5294358</v>
      </c>
      <c r="H3953" s="4" t="s">
        <v>4982</v>
      </c>
      <c r="I3953" s="4"/>
      <c r="J3953" s="4"/>
      <c r="K3953" s="4"/>
      <c r="L3953" s="4"/>
      <c r="M3953" s="33"/>
      <c r="N3953" s="38"/>
      <c r="O3953" s="33"/>
      <c r="P3953" s="244">
        <f t="shared" si="304"/>
        <v>238.464</v>
      </c>
      <c r="Q3953" s="25"/>
      <c r="R3953" s="25"/>
      <c r="S3953" s="25"/>
      <c r="T3953" s="109"/>
      <c r="U3953" s="25"/>
      <c r="V3953" s="25"/>
      <c r="W3953" s="25"/>
      <c r="X3953" s="25">
        <v>0</v>
      </c>
      <c r="Y3953" s="25"/>
      <c r="Z3953" s="25">
        <v>0</v>
      </c>
      <c r="AA3953" s="109"/>
      <c r="AB3953" s="25">
        <v>238.464</v>
      </c>
      <c r="AC3953" s="25">
        <v>0</v>
      </c>
      <c r="AD3953" s="25">
        <v>0</v>
      </c>
      <c r="AE3953" s="25">
        <v>0</v>
      </c>
      <c r="AF3953" s="25">
        <v>0</v>
      </c>
      <c r="AG3953" s="25">
        <v>0</v>
      </c>
      <c r="AH3953" s="109"/>
      <c r="AI3953" s="25">
        <v>0</v>
      </c>
      <c r="AJ3953" s="25">
        <v>0</v>
      </c>
      <c r="AK3953" s="123">
        <v>0</v>
      </c>
      <c r="AL3953" s="25">
        <v>0</v>
      </c>
      <c r="AM3953" s="25">
        <v>0</v>
      </c>
      <c r="AN3953" s="25">
        <v>0</v>
      </c>
      <c r="AO3953" s="109"/>
      <c r="AP3953" s="25">
        <v>0</v>
      </c>
      <c r="AQ3953" s="25">
        <v>0</v>
      </c>
      <c r="AR3953" s="25">
        <v>0</v>
      </c>
      <c r="AS3953" s="25">
        <v>0</v>
      </c>
      <c r="AT3953" s="25">
        <v>0</v>
      </c>
      <c r="AU3953" s="25">
        <v>0</v>
      </c>
      <c r="AW3953" t="str">
        <f t="shared" si="305"/>
        <v>Lê Thu Huyền</v>
      </c>
      <c r="AX3953" s="27" t="str">
        <f t="shared" si="306"/>
        <v xml:space="preserve">Lê Yến Phụng </v>
      </c>
      <c r="AY3953" s="4" t="str">
        <f t="shared" si="307"/>
        <v>VIN+</v>
      </c>
    </row>
    <row r="3954" spans="1:51" outlineLevel="1" x14ac:dyDescent="0.25">
      <c r="A3954" s="4" t="s">
        <v>1104</v>
      </c>
      <c r="B3954" s="4" t="s">
        <v>797</v>
      </c>
      <c r="C3954" s="4" t="s">
        <v>5054</v>
      </c>
      <c r="D3954" s="11" t="s">
        <v>768</v>
      </c>
      <c r="E3954" s="32" t="s">
        <v>976</v>
      </c>
      <c r="F3954" s="11" t="s">
        <v>710</v>
      </c>
      <c r="G3954" s="35">
        <v>5294365</v>
      </c>
      <c r="H3954" s="4" t="s">
        <v>4983</v>
      </c>
      <c r="I3954" s="4"/>
      <c r="J3954" s="4"/>
      <c r="K3954" s="4"/>
      <c r="L3954" s="4"/>
      <c r="M3954" s="33"/>
      <c r="N3954" s="38"/>
      <c r="O3954" s="33"/>
      <c r="P3954" s="244">
        <f t="shared" si="304"/>
        <v>179.52799999999999</v>
      </c>
      <c r="Q3954" s="25"/>
      <c r="R3954" s="25"/>
      <c r="S3954" s="25"/>
      <c r="T3954" s="109"/>
      <c r="U3954" s="25"/>
      <c r="V3954" s="25"/>
      <c r="W3954" s="25"/>
      <c r="X3954" s="25">
        <v>0</v>
      </c>
      <c r="Y3954" s="25"/>
      <c r="Z3954" s="25">
        <v>0</v>
      </c>
      <c r="AA3954" s="109"/>
      <c r="AB3954" s="25">
        <v>179.52799999999999</v>
      </c>
      <c r="AC3954" s="25">
        <v>0</v>
      </c>
      <c r="AD3954" s="25">
        <v>0</v>
      </c>
      <c r="AE3954" s="25">
        <v>0</v>
      </c>
      <c r="AF3954" s="25">
        <v>0</v>
      </c>
      <c r="AG3954" s="25">
        <v>0</v>
      </c>
      <c r="AH3954" s="109"/>
      <c r="AI3954" s="25">
        <v>0</v>
      </c>
      <c r="AJ3954" s="25">
        <v>0</v>
      </c>
      <c r="AK3954" s="123">
        <v>0</v>
      </c>
      <c r="AL3954" s="25">
        <v>0</v>
      </c>
      <c r="AM3954" s="25">
        <v>0</v>
      </c>
      <c r="AN3954" s="25">
        <v>0</v>
      </c>
      <c r="AO3954" s="109"/>
      <c r="AP3954" s="25">
        <v>0</v>
      </c>
      <c r="AQ3954" s="25">
        <v>0</v>
      </c>
      <c r="AR3954" s="25">
        <v>0</v>
      </c>
      <c r="AS3954" s="25">
        <v>0</v>
      </c>
      <c r="AT3954" s="25">
        <v>0</v>
      </c>
      <c r="AU3954" s="25">
        <v>0</v>
      </c>
      <c r="AW3954" t="str">
        <f t="shared" si="305"/>
        <v>Lê Thu Huyền</v>
      </c>
      <c r="AX3954" s="27" t="str">
        <f t="shared" si="306"/>
        <v xml:space="preserve">Lê Yến Phụng </v>
      </c>
      <c r="AY3954" s="4" t="str">
        <f t="shared" si="307"/>
        <v>VIN+</v>
      </c>
    </row>
    <row r="3955" spans="1:51" outlineLevel="1" x14ac:dyDescent="0.25">
      <c r="A3955" s="4" t="s">
        <v>1104</v>
      </c>
      <c r="B3955" s="4" t="s">
        <v>797</v>
      </c>
      <c r="C3955" s="4" t="s">
        <v>5054</v>
      </c>
      <c r="D3955" s="11" t="s">
        <v>768</v>
      </c>
      <c r="E3955" s="32" t="s">
        <v>976</v>
      </c>
      <c r="F3955" s="11" t="s">
        <v>710</v>
      </c>
      <c r="G3955" s="35">
        <v>5294628</v>
      </c>
      <c r="H3955" s="4" t="s">
        <v>4984</v>
      </c>
      <c r="I3955" s="4"/>
      <c r="J3955" s="4"/>
      <c r="K3955" s="4"/>
      <c r="L3955" s="4"/>
      <c r="M3955" s="33"/>
      <c r="N3955" s="38"/>
      <c r="O3955" s="33"/>
      <c r="P3955" s="244">
        <f t="shared" si="304"/>
        <v>0</v>
      </c>
      <c r="Q3955" s="25"/>
      <c r="R3955" s="25"/>
      <c r="S3955" s="25"/>
      <c r="T3955" s="109"/>
      <c r="U3955" s="25"/>
      <c r="V3955" s="25"/>
      <c r="W3955" s="25"/>
      <c r="X3955" s="25">
        <v>0</v>
      </c>
      <c r="Y3955" s="25"/>
      <c r="Z3955" s="25">
        <v>0</v>
      </c>
      <c r="AA3955" s="109"/>
      <c r="AB3955" s="25">
        <v>0</v>
      </c>
      <c r="AC3955" s="25">
        <v>0</v>
      </c>
      <c r="AD3955" s="25">
        <v>0</v>
      </c>
      <c r="AE3955" s="25">
        <v>0</v>
      </c>
      <c r="AF3955" s="25">
        <v>0</v>
      </c>
      <c r="AG3955" s="25">
        <v>0</v>
      </c>
      <c r="AH3955" s="109"/>
      <c r="AI3955" s="25">
        <v>0</v>
      </c>
      <c r="AJ3955" s="25">
        <v>0</v>
      </c>
      <c r="AK3955" s="123">
        <v>0</v>
      </c>
      <c r="AL3955" s="25">
        <v>0</v>
      </c>
      <c r="AM3955" s="25">
        <v>0</v>
      </c>
      <c r="AN3955" s="25">
        <v>0</v>
      </c>
      <c r="AO3955" s="109"/>
      <c r="AP3955" s="25">
        <v>0</v>
      </c>
      <c r="AQ3955" s="25">
        <v>0</v>
      </c>
      <c r="AR3955" s="25">
        <v>0</v>
      </c>
      <c r="AS3955" s="25">
        <v>0</v>
      </c>
      <c r="AT3955" s="25">
        <v>0</v>
      </c>
      <c r="AU3955" s="25">
        <v>0</v>
      </c>
      <c r="AW3955" t="str">
        <f t="shared" si="305"/>
        <v>Lê Thu Huyền</v>
      </c>
      <c r="AX3955" s="27" t="str">
        <f t="shared" si="306"/>
        <v xml:space="preserve">Lê Yến Phụng </v>
      </c>
      <c r="AY3955" s="4" t="str">
        <f t="shared" si="307"/>
        <v>VIN+</v>
      </c>
    </row>
    <row r="3956" spans="1:51" outlineLevel="1" x14ac:dyDescent="0.25">
      <c r="A3956" s="4" t="s">
        <v>1104</v>
      </c>
      <c r="B3956" s="4" t="s">
        <v>797</v>
      </c>
      <c r="C3956" s="4" t="s">
        <v>5054</v>
      </c>
      <c r="D3956" s="11" t="s">
        <v>768</v>
      </c>
      <c r="E3956" s="32" t="s">
        <v>976</v>
      </c>
      <c r="F3956" s="11" t="s">
        <v>710</v>
      </c>
      <c r="G3956" s="35">
        <v>5294666</v>
      </c>
      <c r="H3956" s="4" t="s">
        <v>4985</v>
      </c>
      <c r="I3956" s="4"/>
      <c r="J3956" s="4"/>
      <c r="K3956" s="4"/>
      <c r="L3956" s="4"/>
      <c r="M3956" s="33"/>
      <c r="N3956" s="38"/>
      <c r="O3956" s="33"/>
      <c r="P3956" s="244">
        <f t="shared" si="304"/>
        <v>598.59</v>
      </c>
      <c r="Q3956" s="25"/>
      <c r="R3956" s="25"/>
      <c r="S3956" s="25"/>
      <c r="T3956" s="109"/>
      <c r="U3956" s="25"/>
      <c r="V3956" s="25"/>
      <c r="W3956" s="25"/>
      <c r="X3956" s="25">
        <v>0</v>
      </c>
      <c r="Y3956" s="25"/>
      <c r="Z3956" s="25">
        <v>0</v>
      </c>
      <c r="AA3956" s="109"/>
      <c r="AB3956" s="25">
        <v>598.59</v>
      </c>
      <c r="AC3956" s="25">
        <v>0</v>
      </c>
      <c r="AD3956" s="25">
        <v>0</v>
      </c>
      <c r="AE3956" s="25">
        <v>0</v>
      </c>
      <c r="AF3956" s="25">
        <v>0</v>
      </c>
      <c r="AG3956" s="25">
        <v>0</v>
      </c>
      <c r="AH3956" s="109"/>
      <c r="AI3956" s="25">
        <v>0</v>
      </c>
      <c r="AJ3956" s="25">
        <v>0</v>
      </c>
      <c r="AK3956" s="123">
        <v>0</v>
      </c>
      <c r="AL3956" s="25">
        <v>0</v>
      </c>
      <c r="AM3956" s="25">
        <v>0</v>
      </c>
      <c r="AN3956" s="25">
        <v>0</v>
      </c>
      <c r="AO3956" s="109"/>
      <c r="AP3956" s="25">
        <v>0</v>
      </c>
      <c r="AQ3956" s="25">
        <v>0</v>
      </c>
      <c r="AR3956" s="25">
        <v>0</v>
      </c>
      <c r="AS3956" s="25">
        <v>0</v>
      </c>
      <c r="AT3956" s="25">
        <v>0</v>
      </c>
      <c r="AU3956" s="25">
        <v>0</v>
      </c>
      <c r="AW3956" t="str">
        <f t="shared" si="305"/>
        <v>Lê Thu Huyền</v>
      </c>
      <c r="AX3956" s="27" t="str">
        <f t="shared" si="306"/>
        <v xml:space="preserve">Lê Yến Phụng </v>
      </c>
      <c r="AY3956" s="4" t="str">
        <f t="shared" si="307"/>
        <v>VIN+</v>
      </c>
    </row>
    <row r="3957" spans="1:51" outlineLevel="1" x14ac:dyDescent="0.25">
      <c r="A3957" s="4" t="s">
        <v>1104</v>
      </c>
      <c r="B3957" s="4" t="s">
        <v>797</v>
      </c>
      <c r="C3957" s="4" t="s">
        <v>5054</v>
      </c>
      <c r="D3957" s="11" t="s">
        <v>768</v>
      </c>
      <c r="E3957" s="32" t="s">
        <v>976</v>
      </c>
      <c r="F3957" s="11" t="s">
        <v>710</v>
      </c>
      <c r="G3957" s="35">
        <v>5294701</v>
      </c>
      <c r="H3957" s="4" t="s">
        <v>4986</v>
      </c>
      <c r="I3957" s="4"/>
      <c r="J3957" s="4"/>
      <c r="K3957" s="4"/>
      <c r="L3957" s="4"/>
      <c r="M3957" s="33"/>
      <c r="N3957" s="38"/>
      <c r="O3957" s="33"/>
      <c r="P3957" s="244">
        <f t="shared" si="304"/>
        <v>1263.45</v>
      </c>
      <c r="Q3957" s="25"/>
      <c r="R3957" s="25"/>
      <c r="S3957" s="25"/>
      <c r="T3957" s="109"/>
      <c r="U3957" s="25"/>
      <c r="V3957" s="25"/>
      <c r="W3957" s="25"/>
      <c r="X3957" s="25">
        <v>0</v>
      </c>
      <c r="Y3957" s="25"/>
      <c r="Z3957" s="25">
        <v>0</v>
      </c>
      <c r="AA3957" s="109"/>
      <c r="AB3957" s="25">
        <v>417.99200000000002</v>
      </c>
      <c r="AC3957" s="25">
        <v>0</v>
      </c>
      <c r="AD3957" s="25">
        <v>0</v>
      </c>
      <c r="AE3957" s="25">
        <v>0</v>
      </c>
      <c r="AF3957" s="25">
        <v>0</v>
      </c>
      <c r="AG3957" s="25">
        <v>0</v>
      </c>
      <c r="AH3957" s="109"/>
      <c r="AI3957" s="25">
        <v>0</v>
      </c>
      <c r="AJ3957" s="25">
        <v>0</v>
      </c>
      <c r="AK3957" s="123">
        <v>0</v>
      </c>
      <c r="AL3957" s="25">
        <v>0</v>
      </c>
      <c r="AM3957" s="25">
        <v>0</v>
      </c>
      <c r="AN3957" s="25">
        <v>0</v>
      </c>
      <c r="AO3957" s="109"/>
      <c r="AP3957" s="25">
        <v>845.45799999999997</v>
      </c>
      <c r="AQ3957" s="25">
        <v>0</v>
      </c>
      <c r="AR3957" s="25">
        <v>0</v>
      </c>
      <c r="AS3957" s="25">
        <v>0</v>
      </c>
      <c r="AT3957" s="25">
        <v>0</v>
      </c>
      <c r="AU3957" s="25">
        <v>0</v>
      </c>
      <c r="AW3957" t="str">
        <f t="shared" si="305"/>
        <v>Lê Thu Huyền</v>
      </c>
      <c r="AX3957" s="27" t="str">
        <f t="shared" si="306"/>
        <v xml:space="preserve">Lê Yến Phụng </v>
      </c>
      <c r="AY3957" s="4" t="str">
        <f t="shared" si="307"/>
        <v>VIN+</v>
      </c>
    </row>
    <row r="3958" spans="1:51" outlineLevel="1" x14ac:dyDescent="0.25">
      <c r="A3958" s="4" t="s">
        <v>1104</v>
      </c>
      <c r="B3958" s="4" t="s">
        <v>797</v>
      </c>
      <c r="C3958" s="4" t="s">
        <v>5054</v>
      </c>
      <c r="D3958" s="11" t="s">
        <v>768</v>
      </c>
      <c r="E3958" s="32" t="s">
        <v>976</v>
      </c>
      <c r="F3958" s="11" t="s">
        <v>710</v>
      </c>
      <c r="G3958" s="35">
        <v>5295001</v>
      </c>
      <c r="H3958" s="4" t="s">
        <v>4987</v>
      </c>
      <c r="I3958" s="4"/>
      <c r="J3958" s="4"/>
      <c r="K3958" s="4"/>
      <c r="L3958" s="4"/>
      <c r="M3958" s="33"/>
      <c r="N3958" s="38"/>
      <c r="O3958" s="33"/>
      <c r="P3958" s="244">
        <f t="shared" si="304"/>
        <v>303.49700000000001</v>
      </c>
      <c r="Q3958" s="25"/>
      <c r="R3958" s="25"/>
      <c r="S3958" s="25"/>
      <c r="T3958" s="109"/>
      <c r="U3958" s="25"/>
      <c r="V3958" s="25"/>
      <c r="W3958" s="25"/>
      <c r="X3958" s="25">
        <v>0</v>
      </c>
      <c r="Y3958" s="25"/>
      <c r="Z3958" s="25">
        <v>0</v>
      </c>
      <c r="AA3958" s="109"/>
      <c r="AB3958" s="25">
        <v>0</v>
      </c>
      <c r="AC3958" s="25">
        <v>0</v>
      </c>
      <c r="AD3958" s="25">
        <v>0</v>
      </c>
      <c r="AE3958" s="25">
        <v>0</v>
      </c>
      <c r="AF3958" s="25">
        <v>0</v>
      </c>
      <c r="AG3958" s="25">
        <v>0</v>
      </c>
      <c r="AH3958" s="109"/>
      <c r="AI3958" s="25">
        <v>0</v>
      </c>
      <c r="AJ3958" s="25">
        <v>0</v>
      </c>
      <c r="AK3958" s="123">
        <v>0</v>
      </c>
      <c r="AL3958" s="25">
        <v>0</v>
      </c>
      <c r="AM3958" s="25">
        <v>0</v>
      </c>
      <c r="AN3958" s="25">
        <v>0</v>
      </c>
      <c r="AO3958" s="109"/>
      <c r="AP3958" s="25">
        <v>0</v>
      </c>
      <c r="AQ3958" s="25">
        <v>0</v>
      </c>
      <c r="AR3958" s="25">
        <v>303.49700000000001</v>
      </c>
      <c r="AS3958" s="25">
        <v>0</v>
      </c>
      <c r="AT3958" s="25">
        <v>0</v>
      </c>
      <c r="AU3958" s="25">
        <v>0</v>
      </c>
      <c r="AW3958" t="str">
        <f t="shared" si="305"/>
        <v>Lê Thu Huyền</v>
      </c>
      <c r="AX3958" s="27" t="str">
        <f t="shared" si="306"/>
        <v xml:space="preserve">Lê Yến Phụng </v>
      </c>
      <c r="AY3958" s="4" t="str">
        <f t="shared" si="307"/>
        <v>VIN+</v>
      </c>
    </row>
    <row r="3959" spans="1:51" outlineLevel="1" x14ac:dyDescent="0.25">
      <c r="A3959" s="4" t="s">
        <v>1104</v>
      </c>
      <c r="B3959" s="4" t="s">
        <v>797</v>
      </c>
      <c r="C3959" s="4" t="s">
        <v>5054</v>
      </c>
      <c r="D3959" s="11" t="s">
        <v>768</v>
      </c>
      <c r="E3959" s="32" t="s">
        <v>976</v>
      </c>
      <c r="F3959" s="11" t="s">
        <v>710</v>
      </c>
      <c r="G3959" s="35">
        <v>5295447</v>
      </c>
      <c r="H3959" s="4" t="s">
        <v>4988</v>
      </c>
      <c r="I3959" s="4"/>
      <c r="J3959" s="4"/>
      <c r="K3959" s="4"/>
      <c r="L3959" s="4"/>
      <c r="M3959" s="33"/>
      <c r="N3959" s="38"/>
      <c r="O3959" s="33"/>
      <c r="P3959" s="244">
        <f t="shared" si="304"/>
        <v>484.09500000000003</v>
      </c>
      <c r="Q3959" s="25"/>
      <c r="R3959" s="25"/>
      <c r="S3959" s="25"/>
      <c r="T3959" s="109"/>
      <c r="U3959" s="25"/>
      <c r="V3959" s="25"/>
      <c r="W3959" s="25"/>
      <c r="X3959" s="25">
        <v>0</v>
      </c>
      <c r="Y3959" s="25"/>
      <c r="Z3959" s="25">
        <v>0</v>
      </c>
      <c r="AA3959" s="109"/>
      <c r="AB3959" s="25">
        <v>180.59800000000001</v>
      </c>
      <c r="AC3959" s="25">
        <v>0</v>
      </c>
      <c r="AD3959" s="25">
        <v>0</v>
      </c>
      <c r="AE3959" s="25">
        <v>0</v>
      </c>
      <c r="AF3959" s="25">
        <v>0</v>
      </c>
      <c r="AG3959" s="25">
        <v>0</v>
      </c>
      <c r="AH3959" s="109"/>
      <c r="AI3959" s="25">
        <v>0</v>
      </c>
      <c r="AJ3959" s="25">
        <v>0</v>
      </c>
      <c r="AK3959" s="123">
        <v>0</v>
      </c>
      <c r="AL3959" s="25">
        <v>0</v>
      </c>
      <c r="AM3959" s="25">
        <v>0</v>
      </c>
      <c r="AN3959" s="25">
        <v>0</v>
      </c>
      <c r="AO3959" s="109"/>
      <c r="AP3959" s="25">
        <v>0</v>
      </c>
      <c r="AQ3959" s="25">
        <v>0</v>
      </c>
      <c r="AR3959" s="25">
        <v>303.49700000000001</v>
      </c>
      <c r="AS3959" s="25">
        <v>0</v>
      </c>
      <c r="AT3959" s="25">
        <v>0</v>
      </c>
      <c r="AU3959" s="25">
        <v>0</v>
      </c>
      <c r="AW3959" t="str">
        <f t="shared" si="305"/>
        <v>Lê Thu Huyền</v>
      </c>
      <c r="AX3959" s="27" t="str">
        <f t="shared" si="306"/>
        <v xml:space="preserve">Lê Yến Phụng </v>
      </c>
      <c r="AY3959" s="4" t="str">
        <f t="shared" si="307"/>
        <v>VIN+</v>
      </c>
    </row>
    <row r="3960" spans="1:51" outlineLevel="1" x14ac:dyDescent="0.25">
      <c r="A3960" s="4" t="s">
        <v>1104</v>
      </c>
      <c r="B3960" s="4" t="s">
        <v>797</v>
      </c>
      <c r="C3960" s="4" t="s">
        <v>5054</v>
      </c>
      <c r="D3960" s="11" t="s">
        <v>768</v>
      </c>
      <c r="E3960" s="32" t="s">
        <v>976</v>
      </c>
      <c r="F3960" s="11" t="s">
        <v>710</v>
      </c>
      <c r="G3960" s="35">
        <v>5295454</v>
      </c>
      <c r="H3960" s="4" t="s">
        <v>4989</v>
      </c>
      <c r="I3960" s="4"/>
      <c r="J3960" s="4"/>
      <c r="K3960" s="4"/>
      <c r="L3960" s="4"/>
      <c r="M3960" s="33"/>
      <c r="N3960" s="38"/>
      <c r="O3960" s="33"/>
      <c r="P3960" s="244">
        <f t="shared" si="304"/>
        <v>541.96100000000001</v>
      </c>
      <c r="Q3960" s="25"/>
      <c r="R3960" s="25"/>
      <c r="S3960" s="25"/>
      <c r="T3960" s="109"/>
      <c r="U3960" s="25"/>
      <c r="V3960" s="25"/>
      <c r="W3960" s="25"/>
      <c r="X3960" s="25">
        <v>0</v>
      </c>
      <c r="Y3960" s="25"/>
      <c r="Z3960" s="25">
        <v>0</v>
      </c>
      <c r="AA3960" s="109"/>
      <c r="AB3960" s="25">
        <v>0</v>
      </c>
      <c r="AC3960" s="25">
        <v>0</v>
      </c>
      <c r="AD3960" s="25">
        <v>0</v>
      </c>
      <c r="AE3960" s="25">
        <v>0</v>
      </c>
      <c r="AF3960" s="25">
        <v>0</v>
      </c>
      <c r="AG3960" s="25">
        <v>0</v>
      </c>
      <c r="AH3960" s="109"/>
      <c r="AI3960" s="25">
        <v>303.49700000000001</v>
      </c>
      <c r="AJ3960" s="25">
        <v>0</v>
      </c>
      <c r="AK3960" s="123">
        <v>0</v>
      </c>
      <c r="AL3960" s="25">
        <v>0</v>
      </c>
      <c r="AM3960" s="25">
        <v>0</v>
      </c>
      <c r="AN3960" s="25">
        <v>0</v>
      </c>
      <c r="AO3960" s="109"/>
      <c r="AP3960" s="25">
        <v>0</v>
      </c>
      <c r="AQ3960" s="25">
        <v>0</v>
      </c>
      <c r="AR3960" s="25">
        <v>238.464</v>
      </c>
      <c r="AS3960" s="25">
        <v>0</v>
      </c>
      <c r="AT3960" s="25">
        <v>0</v>
      </c>
      <c r="AU3960" s="25">
        <v>0</v>
      </c>
      <c r="AW3960" t="str">
        <f t="shared" si="305"/>
        <v>Lê Thu Huyền</v>
      </c>
      <c r="AX3960" s="27" t="str">
        <f t="shared" si="306"/>
        <v xml:space="preserve">Lê Yến Phụng </v>
      </c>
      <c r="AY3960" s="4" t="str">
        <f t="shared" si="307"/>
        <v>VIN+</v>
      </c>
    </row>
    <row r="3961" spans="1:51" outlineLevel="1" x14ac:dyDescent="0.25">
      <c r="A3961" s="4" t="s">
        <v>1104</v>
      </c>
      <c r="B3961" s="4" t="s">
        <v>797</v>
      </c>
      <c r="C3961" s="4" t="s">
        <v>5054</v>
      </c>
      <c r="D3961" s="11" t="s">
        <v>768</v>
      </c>
      <c r="E3961" s="32" t="s">
        <v>976</v>
      </c>
      <c r="F3961" s="11" t="s">
        <v>710</v>
      </c>
      <c r="G3961" s="35">
        <v>5295672</v>
      </c>
      <c r="H3961" s="4" t="s">
        <v>4990</v>
      </c>
      <c r="I3961" s="4"/>
      <c r="J3961" s="4"/>
      <c r="K3961" s="4"/>
      <c r="L3961" s="4"/>
      <c r="M3961" s="33"/>
      <c r="N3961" s="38"/>
      <c r="O3961" s="33"/>
      <c r="P3961" s="244">
        <f t="shared" si="304"/>
        <v>779.18799999999999</v>
      </c>
      <c r="Q3961" s="25"/>
      <c r="R3961" s="25"/>
      <c r="S3961" s="25"/>
      <c r="T3961" s="109"/>
      <c r="U3961" s="25"/>
      <c r="V3961" s="25"/>
      <c r="W3961" s="25"/>
      <c r="X3961" s="25">
        <v>0</v>
      </c>
      <c r="Y3961" s="25"/>
      <c r="Z3961" s="25">
        <v>0</v>
      </c>
      <c r="AA3961" s="109"/>
      <c r="AB3961" s="25">
        <v>0</v>
      </c>
      <c r="AC3961" s="25">
        <v>0</v>
      </c>
      <c r="AD3961" s="25">
        <v>0</v>
      </c>
      <c r="AE3961" s="25">
        <v>0</v>
      </c>
      <c r="AF3961" s="25">
        <v>0</v>
      </c>
      <c r="AG3961" s="25">
        <v>0</v>
      </c>
      <c r="AH3961" s="109"/>
      <c r="AI3961" s="25">
        <v>0</v>
      </c>
      <c r="AJ3961" s="25">
        <v>0</v>
      </c>
      <c r="AK3961" s="123">
        <v>360.12599999999998</v>
      </c>
      <c r="AL3961" s="25">
        <v>0</v>
      </c>
      <c r="AM3961" s="25">
        <v>0</v>
      </c>
      <c r="AN3961" s="25">
        <v>0</v>
      </c>
      <c r="AO3961" s="109"/>
      <c r="AP3961" s="25">
        <v>0</v>
      </c>
      <c r="AQ3961" s="25">
        <v>0</v>
      </c>
      <c r="AR3961" s="25">
        <v>419.06200000000001</v>
      </c>
      <c r="AS3961" s="25">
        <v>0</v>
      </c>
      <c r="AT3961" s="25">
        <v>0</v>
      </c>
      <c r="AU3961" s="25">
        <v>0</v>
      </c>
      <c r="AW3961" t="str">
        <f t="shared" si="305"/>
        <v>Lê Thu Huyền</v>
      </c>
      <c r="AX3961" s="27" t="str">
        <f t="shared" si="306"/>
        <v xml:space="preserve">Lê Yến Phụng </v>
      </c>
      <c r="AY3961" s="4" t="str">
        <f t="shared" si="307"/>
        <v>VIN+</v>
      </c>
    </row>
    <row r="3962" spans="1:51" outlineLevel="1" x14ac:dyDescent="0.25">
      <c r="A3962" s="4" t="s">
        <v>1104</v>
      </c>
      <c r="B3962" s="4" t="s">
        <v>797</v>
      </c>
      <c r="C3962" s="4" t="s">
        <v>5054</v>
      </c>
      <c r="D3962" s="11" t="s">
        <v>768</v>
      </c>
      <c r="E3962" s="32" t="s">
        <v>976</v>
      </c>
      <c r="F3962" s="11" t="s">
        <v>710</v>
      </c>
      <c r="G3962" s="35">
        <v>5295689</v>
      </c>
      <c r="H3962" s="4" t="s">
        <v>4991</v>
      </c>
      <c r="I3962" s="4"/>
      <c r="J3962" s="4"/>
      <c r="K3962" s="4"/>
      <c r="L3962" s="4"/>
      <c r="M3962" s="33"/>
      <c r="N3962" s="38"/>
      <c r="O3962" s="33"/>
      <c r="P3962" s="244">
        <f t="shared" si="304"/>
        <v>721.48900000000003</v>
      </c>
      <c r="Q3962" s="25"/>
      <c r="R3962" s="25"/>
      <c r="S3962" s="25"/>
      <c r="T3962" s="109"/>
      <c r="U3962" s="25"/>
      <c r="V3962" s="25"/>
      <c r="W3962" s="25"/>
      <c r="X3962" s="25">
        <v>0</v>
      </c>
      <c r="Y3962" s="25"/>
      <c r="Z3962" s="25">
        <v>0</v>
      </c>
      <c r="AA3962" s="109"/>
      <c r="AB3962" s="25">
        <v>0</v>
      </c>
      <c r="AC3962" s="25">
        <v>0</v>
      </c>
      <c r="AD3962" s="25">
        <v>0</v>
      </c>
      <c r="AE3962" s="25">
        <v>417.99200000000002</v>
      </c>
      <c r="AF3962" s="25">
        <v>0</v>
      </c>
      <c r="AG3962" s="25">
        <v>0</v>
      </c>
      <c r="AH3962" s="109"/>
      <c r="AI3962" s="25">
        <v>0</v>
      </c>
      <c r="AJ3962" s="25">
        <v>0</v>
      </c>
      <c r="AK3962" s="123">
        <v>0</v>
      </c>
      <c r="AL3962" s="25">
        <v>0</v>
      </c>
      <c r="AM3962" s="25">
        <v>0</v>
      </c>
      <c r="AN3962" s="25">
        <v>0</v>
      </c>
      <c r="AO3962" s="109"/>
      <c r="AP3962" s="25">
        <v>0</v>
      </c>
      <c r="AQ3962" s="25">
        <v>0</v>
      </c>
      <c r="AR3962" s="25">
        <v>0</v>
      </c>
      <c r="AS3962" s="25">
        <v>0</v>
      </c>
      <c r="AT3962" s="25">
        <v>0</v>
      </c>
      <c r="AU3962" s="25">
        <v>303.49700000000001</v>
      </c>
      <c r="AW3962" t="str">
        <f t="shared" si="305"/>
        <v>Lê Thu Huyền</v>
      </c>
      <c r="AX3962" s="27" t="str">
        <f t="shared" si="306"/>
        <v xml:space="preserve">Lê Yến Phụng </v>
      </c>
      <c r="AY3962" s="4" t="str">
        <f t="shared" si="307"/>
        <v>VIN+</v>
      </c>
    </row>
    <row r="3963" spans="1:51" outlineLevel="1" x14ac:dyDescent="0.25">
      <c r="A3963" s="4" t="s">
        <v>1104</v>
      </c>
      <c r="B3963" s="4" t="s">
        <v>797</v>
      </c>
      <c r="C3963" s="4" t="s">
        <v>5054</v>
      </c>
      <c r="D3963" s="11" t="s">
        <v>768</v>
      </c>
      <c r="E3963" s="32" t="s">
        <v>976</v>
      </c>
      <c r="F3963" s="11" t="s">
        <v>710</v>
      </c>
      <c r="G3963" s="35">
        <v>5297573</v>
      </c>
      <c r="H3963" s="4" t="s">
        <v>4992</v>
      </c>
      <c r="I3963" s="4"/>
      <c r="J3963" s="4"/>
      <c r="K3963" s="4"/>
      <c r="L3963" s="4"/>
      <c r="M3963" s="33"/>
      <c r="N3963" s="38"/>
      <c r="O3963" s="33"/>
      <c r="P3963" s="244">
        <f t="shared" si="304"/>
        <v>361.19600000000003</v>
      </c>
      <c r="Q3963" s="25"/>
      <c r="R3963" s="25"/>
      <c r="S3963" s="25"/>
      <c r="T3963" s="109"/>
      <c r="U3963" s="25"/>
      <c r="V3963" s="25"/>
      <c r="W3963" s="25"/>
      <c r="X3963" s="25">
        <v>0</v>
      </c>
      <c r="Y3963" s="25"/>
      <c r="Z3963" s="25">
        <v>0</v>
      </c>
      <c r="AA3963" s="109"/>
      <c r="AB3963" s="25">
        <v>0</v>
      </c>
      <c r="AC3963" s="25">
        <v>0</v>
      </c>
      <c r="AD3963" s="25">
        <v>0</v>
      </c>
      <c r="AE3963" s="25">
        <v>180.59800000000001</v>
      </c>
      <c r="AF3963" s="25">
        <v>0</v>
      </c>
      <c r="AG3963" s="25">
        <v>0</v>
      </c>
      <c r="AH3963" s="109"/>
      <c r="AI3963" s="25">
        <v>0</v>
      </c>
      <c r="AJ3963" s="25">
        <v>0</v>
      </c>
      <c r="AK3963" s="123">
        <v>0</v>
      </c>
      <c r="AL3963" s="25">
        <v>180.59800000000001</v>
      </c>
      <c r="AM3963" s="25">
        <v>0</v>
      </c>
      <c r="AN3963" s="25">
        <v>0</v>
      </c>
      <c r="AO3963" s="109"/>
      <c r="AP3963" s="25">
        <v>0</v>
      </c>
      <c r="AQ3963" s="25">
        <v>0</v>
      </c>
      <c r="AR3963" s="25">
        <v>0</v>
      </c>
      <c r="AS3963" s="25">
        <v>0</v>
      </c>
      <c r="AT3963" s="25">
        <v>0</v>
      </c>
      <c r="AU3963" s="25">
        <v>0</v>
      </c>
      <c r="AW3963" t="str">
        <f t="shared" si="305"/>
        <v>Lê Thu Huyền</v>
      </c>
      <c r="AX3963" s="27" t="str">
        <f t="shared" si="306"/>
        <v xml:space="preserve">Lê Yến Phụng </v>
      </c>
      <c r="AY3963" s="4" t="str">
        <f t="shared" si="307"/>
        <v>VIN+</v>
      </c>
    </row>
    <row r="3964" spans="1:51" outlineLevel="1" x14ac:dyDescent="0.25">
      <c r="A3964" s="4" t="s">
        <v>1104</v>
      </c>
      <c r="B3964" s="4" t="s">
        <v>797</v>
      </c>
      <c r="C3964" s="4" t="s">
        <v>5054</v>
      </c>
      <c r="D3964" s="11" t="s">
        <v>768</v>
      </c>
      <c r="E3964" s="32" t="s">
        <v>976</v>
      </c>
      <c r="F3964" s="11" t="s">
        <v>710</v>
      </c>
      <c r="G3964" s="35">
        <v>5297898</v>
      </c>
      <c r="H3964" s="4" t="s">
        <v>4993</v>
      </c>
      <c r="I3964" s="4"/>
      <c r="J3964" s="4"/>
      <c r="K3964" s="4"/>
      <c r="L3964" s="4"/>
      <c r="M3964" s="33"/>
      <c r="N3964" s="38"/>
      <c r="O3964" s="33"/>
      <c r="P3964" s="244">
        <f t="shared" si="304"/>
        <v>179.52799999999999</v>
      </c>
      <c r="Q3964" s="25"/>
      <c r="R3964" s="25"/>
      <c r="S3964" s="25"/>
      <c r="T3964" s="109"/>
      <c r="U3964" s="25"/>
      <c r="V3964" s="25"/>
      <c r="W3964" s="25"/>
      <c r="X3964" s="25">
        <v>0</v>
      </c>
      <c r="Y3964" s="25"/>
      <c r="Z3964" s="25">
        <v>0</v>
      </c>
      <c r="AA3964" s="109"/>
      <c r="AB3964" s="25">
        <v>0</v>
      </c>
      <c r="AC3964" s="25">
        <v>179.52799999999999</v>
      </c>
      <c r="AD3964" s="25">
        <v>0</v>
      </c>
      <c r="AE3964" s="25">
        <v>0</v>
      </c>
      <c r="AF3964" s="25">
        <v>0</v>
      </c>
      <c r="AG3964" s="25">
        <v>0</v>
      </c>
      <c r="AH3964" s="109"/>
      <c r="AI3964" s="25">
        <v>0</v>
      </c>
      <c r="AJ3964" s="25">
        <v>0</v>
      </c>
      <c r="AK3964" s="123">
        <v>0</v>
      </c>
      <c r="AL3964" s="25">
        <v>0</v>
      </c>
      <c r="AM3964" s="25">
        <v>0</v>
      </c>
      <c r="AN3964" s="25">
        <v>0</v>
      </c>
      <c r="AO3964" s="109"/>
      <c r="AP3964" s="25">
        <v>0</v>
      </c>
      <c r="AQ3964" s="25">
        <v>0</v>
      </c>
      <c r="AR3964" s="25">
        <v>0</v>
      </c>
      <c r="AS3964" s="25">
        <v>0</v>
      </c>
      <c r="AT3964" s="25">
        <v>0</v>
      </c>
      <c r="AU3964" s="25">
        <v>0</v>
      </c>
      <c r="AW3964" t="str">
        <f t="shared" si="305"/>
        <v>Lê Thu Huyền</v>
      </c>
      <c r="AX3964" s="27" t="str">
        <f t="shared" si="306"/>
        <v xml:space="preserve">Lê Yến Phụng </v>
      </c>
      <c r="AY3964" s="4" t="str">
        <f t="shared" si="307"/>
        <v>VIN+</v>
      </c>
    </row>
    <row r="3965" spans="1:51" outlineLevel="1" x14ac:dyDescent="0.25">
      <c r="A3965" s="4" t="s">
        <v>1104</v>
      </c>
      <c r="B3965" s="4" t="s">
        <v>797</v>
      </c>
      <c r="C3965" s="4" t="s">
        <v>5054</v>
      </c>
      <c r="D3965" s="11" t="s">
        <v>768</v>
      </c>
      <c r="E3965" s="32" t="s">
        <v>976</v>
      </c>
      <c r="F3965" s="11" t="s">
        <v>710</v>
      </c>
      <c r="G3965" s="35">
        <v>5298046</v>
      </c>
      <c r="H3965" s="4" t="s">
        <v>4994</v>
      </c>
      <c r="I3965" s="4"/>
      <c r="J3965" s="4"/>
      <c r="K3965" s="4"/>
      <c r="L3965" s="4"/>
      <c r="M3965" s="33"/>
      <c r="N3965" s="38"/>
      <c r="O3965" s="33"/>
      <c r="P3965" s="244">
        <f t="shared" si="304"/>
        <v>417.99199999999996</v>
      </c>
      <c r="Q3965" s="25"/>
      <c r="R3965" s="25"/>
      <c r="S3965" s="25"/>
      <c r="T3965" s="109"/>
      <c r="U3965" s="25"/>
      <c r="V3965" s="25"/>
      <c r="W3965" s="25"/>
      <c r="X3965" s="25">
        <v>0</v>
      </c>
      <c r="Y3965" s="25"/>
      <c r="Z3965" s="25">
        <v>0</v>
      </c>
      <c r="AA3965" s="109"/>
      <c r="AB3965" s="25">
        <v>179.52799999999999</v>
      </c>
      <c r="AC3965" s="25">
        <v>0</v>
      </c>
      <c r="AD3965" s="25">
        <v>0</v>
      </c>
      <c r="AE3965" s="25">
        <v>0</v>
      </c>
      <c r="AF3965" s="25">
        <v>0</v>
      </c>
      <c r="AG3965" s="25">
        <v>0</v>
      </c>
      <c r="AH3965" s="109"/>
      <c r="AI3965" s="25">
        <v>0</v>
      </c>
      <c r="AJ3965" s="25">
        <v>0</v>
      </c>
      <c r="AK3965" s="123">
        <v>0</v>
      </c>
      <c r="AL3965" s="25">
        <v>0</v>
      </c>
      <c r="AM3965" s="25">
        <v>0</v>
      </c>
      <c r="AN3965" s="25">
        <v>0</v>
      </c>
      <c r="AO3965" s="109"/>
      <c r="AP3965" s="25">
        <v>0</v>
      </c>
      <c r="AQ3965" s="25">
        <v>0</v>
      </c>
      <c r="AR3965" s="25">
        <v>238.464</v>
      </c>
      <c r="AS3965" s="25">
        <v>0</v>
      </c>
      <c r="AT3965" s="25">
        <v>0</v>
      </c>
      <c r="AU3965" s="25">
        <v>0</v>
      </c>
      <c r="AW3965" t="str">
        <f t="shared" si="305"/>
        <v>Lê Thu Huyền</v>
      </c>
      <c r="AX3965" s="27" t="str">
        <f t="shared" si="306"/>
        <v xml:space="preserve">Lê Yến Phụng </v>
      </c>
      <c r="AY3965" s="4" t="str">
        <f t="shared" si="307"/>
        <v>VIN+</v>
      </c>
    </row>
    <row r="3966" spans="1:51" outlineLevel="1" x14ac:dyDescent="0.25">
      <c r="A3966" s="4" t="s">
        <v>1104</v>
      </c>
      <c r="B3966" s="4" t="s">
        <v>797</v>
      </c>
      <c r="C3966" s="4" t="s">
        <v>5054</v>
      </c>
      <c r="D3966" s="11" t="s">
        <v>768</v>
      </c>
      <c r="E3966" s="32" t="s">
        <v>976</v>
      </c>
      <c r="F3966" s="11" t="s">
        <v>710</v>
      </c>
      <c r="G3966" s="35">
        <v>5298271</v>
      </c>
      <c r="H3966" s="4" t="s">
        <v>4995</v>
      </c>
      <c r="I3966" s="4"/>
      <c r="J3966" s="4"/>
      <c r="K3966" s="4"/>
      <c r="L3966" s="4"/>
      <c r="M3966" s="33"/>
      <c r="N3966" s="38"/>
      <c r="O3966" s="33"/>
      <c r="P3966" s="244">
        <f t="shared" si="304"/>
        <v>179.52799999999999</v>
      </c>
      <c r="Q3966" s="25"/>
      <c r="R3966" s="25"/>
      <c r="S3966" s="25"/>
      <c r="T3966" s="109"/>
      <c r="U3966" s="25"/>
      <c r="V3966" s="25"/>
      <c r="W3966" s="25"/>
      <c r="X3966" s="25">
        <v>0</v>
      </c>
      <c r="Y3966" s="25"/>
      <c r="Z3966" s="25">
        <v>0</v>
      </c>
      <c r="AA3966" s="109"/>
      <c r="AB3966" s="25">
        <v>0</v>
      </c>
      <c r="AC3966" s="25">
        <v>0</v>
      </c>
      <c r="AD3966" s="25">
        <v>0</v>
      </c>
      <c r="AE3966" s="25">
        <v>179.52799999999999</v>
      </c>
      <c r="AF3966" s="25">
        <v>0</v>
      </c>
      <c r="AG3966" s="25">
        <v>0</v>
      </c>
      <c r="AH3966" s="109"/>
      <c r="AI3966" s="25">
        <v>0</v>
      </c>
      <c r="AJ3966" s="25">
        <v>0</v>
      </c>
      <c r="AK3966" s="123">
        <v>0</v>
      </c>
      <c r="AL3966" s="25">
        <v>0</v>
      </c>
      <c r="AM3966" s="25">
        <v>0</v>
      </c>
      <c r="AN3966" s="25">
        <v>0</v>
      </c>
      <c r="AO3966" s="109"/>
      <c r="AP3966" s="25">
        <v>0</v>
      </c>
      <c r="AQ3966" s="25">
        <v>0</v>
      </c>
      <c r="AR3966" s="25">
        <v>0</v>
      </c>
      <c r="AS3966" s="25">
        <v>0</v>
      </c>
      <c r="AT3966" s="25">
        <v>0</v>
      </c>
      <c r="AU3966" s="25">
        <v>0</v>
      </c>
      <c r="AW3966" t="str">
        <f t="shared" si="305"/>
        <v>Lê Thu Huyền</v>
      </c>
      <c r="AX3966" s="27" t="str">
        <f t="shared" si="306"/>
        <v xml:space="preserve">Lê Yến Phụng </v>
      </c>
      <c r="AY3966" s="4" t="str">
        <f t="shared" si="307"/>
        <v>VIN+</v>
      </c>
    </row>
    <row r="3967" spans="1:51" outlineLevel="1" x14ac:dyDescent="0.25">
      <c r="A3967" s="4" t="s">
        <v>1104</v>
      </c>
      <c r="B3967" s="4" t="s">
        <v>797</v>
      </c>
      <c r="C3967" s="4" t="s">
        <v>5054</v>
      </c>
      <c r="D3967" s="11" t="s">
        <v>768</v>
      </c>
      <c r="E3967" s="32" t="s">
        <v>976</v>
      </c>
      <c r="F3967" s="11" t="s">
        <v>710</v>
      </c>
      <c r="G3967" s="35">
        <v>5298565</v>
      </c>
      <c r="H3967" s="4" t="s">
        <v>4996</v>
      </c>
      <c r="I3967" s="4"/>
      <c r="J3967" s="4"/>
      <c r="K3967" s="4"/>
      <c r="L3967" s="4"/>
      <c r="M3967" s="33"/>
      <c r="N3967" s="38"/>
      <c r="O3967" s="33"/>
      <c r="P3967" s="244">
        <f t="shared" si="304"/>
        <v>238.464</v>
      </c>
      <c r="Q3967" s="25"/>
      <c r="R3967" s="25"/>
      <c r="S3967" s="25"/>
      <c r="T3967" s="109"/>
      <c r="U3967" s="25"/>
      <c r="V3967" s="25"/>
      <c r="W3967" s="25"/>
      <c r="X3967" s="25">
        <v>0</v>
      </c>
      <c r="Y3967" s="25"/>
      <c r="Z3967" s="25">
        <v>0</v>
      </c>
      <c r="AA3967" s="109"/>
      <c r="AB3967" s="25">
        <v>0</v>
      </c>
      <c r="AC3967" s="25">
        <v>0</v>
      </c>
      <c r="AD3967" s="25">
        <v>0</v>
      </c>
      <c r="AE3967" s="25">
        <v>0</v>
      </c>
      <c r="AF3967" s="25">
        <v>0</v>
      </c>
      <c r="AG3967" s="25">
        <v>0</v>
      </c>
      <c r="AH3967" s="109"/>
      <c r="AI3967" s="25">
        <v>238.464</v>
      </c>
      <c r="AJ3967" s="25">
        <v>0</v>
      </c>
      <c r="AK3967" s="123">
        <v>0</v>
      </c>
      <c r="AL3967" s="25">
        <v>0</v>
      </c>
      <c r="AM3967" s="25">
        <v>0</v>
      </c>
      <c r="AN3967" s="25">
        <v>0</v>
      </c>
      <c r="AO3967" s="109"/>
      <c r="AP3967" s="25">
        <v>0</v>
      </c>
      <c r="AQ3967" s="25">
        <v>0</v>
      </c>
      <c r="AR3967" s="25">
        <v>0</v>
      </c>
      <c r="AS3967" s="25">
        <v>0</v>
      </c>
      <c r="AT3967" s="25">
        <v>0</v>
      </c>
      <c r="AU3967" s="25">
        <v>0</v>
      </c>
      <c r="AW3967" t="str">
        <f t="shared" si="305"/>
        <v>Lê Thu Huyền</v>
      </c>
      <c r="AX3967" s="27" t="str">
        <f t="shared" si="306"/>
        <v xml:space="preserve">Lê Yến Phụng </v>
      </c>
      <c r="AY3967" s="4" t="str">
        <f t="shared" si="307"/>
        <v>VIN+</v>
      </c>
    </row>
    <row r="3968" spans="1:51" outlineLevel="1" x14ac:dyDescent="0.25">
      <c r="A3968" s="4" t="s">
        <v>1104</v>
      </c>
      <c r="B3968" s="4" t="s">
        <v>797</v>
      </c>
      <c r="C3968" s="4" t="s">
        <v>5054</v>
      </c>
      <c r="D3968" s="11" t="s">
        <v>768</v>
      </c>
      <c r="E3968" s="32" t="s">
        <v>976</v>
      </c>
      <c r="F3968" s="11" t="s">
        <v>710</v>
      </c>
      <c r="G3968" s="35">
        <v>5298624</v>
      </c>
      <c r="H3968" s="4" t="s">
        <v>4997</v>
      </c>
      <c r="I3968" s="4"/>
      <c r="J3968" s="4"/>
      <c r="K3968" s="4"/>
      <c r="L3968" s="4"/>
      <c r="M3968" s="33"/>
      <c r="N3968" s="38"/>
      <c r="O3968" s="33"/>
      <c r="P3968" s="244">
        <f t="shared" si="304"/>
        <v>417.99199999999996</v>
      </c>
      <c r="Q3968" s="25"/>
      <c r="R3968" s="25"/>
      <c r="S3968" s="25"/>
      <c r="T3968" s="109"/>
      <c r="U3968" s="25"/>
      <c r="V3968" s="25"/>
      <c r="W3968" s="25"/>
      <c r="X3968" s="25">
        <v>0</v>
      </c>
      <c r="Y3968" s="25"/>
      <c r="Z3968" s="25">
        <v>0</v>
      </c>
      <c r="AA3968" s="109"/>
      <c r="AB3968" s="25">
        <v>0</v>
      </c>
      <c r="AC3968" s="25">
        <v>0</v>
      </c>
      <c r="AD3968" s="25">
        <v>0</v>
      </c>
      <c r="AE3968" s="25">
        <v>179.52799999999999</v>
      </c>
      <c r="AF3968" s="25">
        <v>0</v>
      </c>
      <c r="AG3968" s="25">
        <v>0</v>
      </c>
      <c r="AH3968" s="109"/>
      <c r="AI3968" s="25">
        <v>0</v>
      </c>
      <c r="AJ3968" s="25">
        <v>0</v>
      </c>
      <c r="AK3968" s="123">
        <v>0</v>
      </c>
      <c r="AL3968" s="25">
        <v>0</v>
      </c>
      <c r="AM3968" s="25">
        <v>0</v>
      </c>
      <c r="AN3968" s="25">
        <v>0</v>
      </c>
      <c r="AO3968" s="109"/>
      <c r="AP3968" s="25">
        <v>0</v>
      </c>
      <c r="AQ3968" s="25">
        <v>0</v>
      </c>
      <c r="AR3968" s="25">
        <v>0</v>
      </c>
      <c r="AS3968" s="25">
        <v>0</v>
      </c>
      <c r="AT3968" s="25">
        <v>0</v>
      </c>
      <c r="AU3968" s="25">
        <v>238.464</v>
      </c>
      <c r="AW3968" t="str">
        <f t="shared" si="305"/>
        <v>Lê Thu Huyền</v>
      </c>
      <c r="AX3968" s="27" t="str">
        <f t="shared" si="306"/>
        <v xml:space="preserve">Lê Yến Phụng </v>
      </c>
      <c r="AY3968" s="4" t="str">
        <f t="shared" si="307"/>
        <v>VIN+</v>
      </c>
    </row>
    <row r="3969" spans="1:51" outlineLevel="1" x14ac:dyDescent="0.25">
      <c r="A3969" s="4" t="s">
        <v>1104</v>
      </c>
      <c r="B3969" s="4" t="s">
        <v>797</v>
      </c>
      <c r="C3969" s="4" t="s">
        <v>5054</v>
      </c>
      <c r="D3969" s="11" t="s">
        <v>768</v>
      </c>
      <c r="E3969" s="32" t="s">
        <v>976</v>
      </c>
      <c r="F3969" s="11" t="s">
        <v>710</v>
      </c>
      <c r="G3969" s="35">
        <v>5299045</v>
      </c>
      <c r="H3969" s="4" t="s">
        <v>4998</v>
      </c>
      <c r="I3969" s="4"/>
      <c r="J3969" s="4"/>
      <c r="K3969" s="4"/>
      <c r="L3969" s="4"/>
      <c r="M3969" s="33"/>
      <c r="N3969" s="38"/>
      <c r="O3969" s="33"/>
      <c r="P3969" s="244">
        <f t="shared" si="304"/>
        <v>1017.6519999999999</v>
      </c>
      <c r="Q3969" s="25"/>
      <c r="R3969" s="25"/>
      <c r="S3969" s="25"/>
      <c r="T3969" s="109"/>
      <c r="U3969" s="25"/>
      <c r="V3969" s="25"/>
      <c r="W3969" s="25"/>
      <c r="X3969" s="25">
        <v>0</v>
      </c>
      <c r="Y3969" s="25"/>
      <c r="Z3969" s="25">
        <v>0</v>
      </c>
      <c r="AA3969" s="109"/>
      <c r="AB3969" s="25">
        <v>0</v>
      </c>
      <c r="AC3969" s="25">
        <v>0</v>
      </c>
      <c r="AD3969" s="25">
        <v>0</v>
      </c>
      <c r="AE3969" s="25">
        <v>360.12599999999998</v>
      </c>
      <c r="AF3969" s="25">
        <v>0</v>
      </c>
      <c r="AG3969" s="25">
        <v>0</v>
      </c>
      <c r="AH3969" s="109"/>
      <c r="AI3969" s="25">
        <v>0</v>
      </c>
      <c r="AJ3969" s="25">
        <v>0</v>
      </c>
      <c r="AK3969" s="123">
        <v>0</v>
      </c>
      <c r="AL3969" s="25">
        <v>180.59800000000001</v>
      </c>
      <c r="AM3969" s="25">
        <v>0</v>
      </c>
      <c r="AN3969" s="25">
        <v>0</v>
      </c>
      <c r="AO3969" s="109"/>
      <c r="AP3969" s="25">
        <v>0</v>
      </c>
      <c r="AQ3969" s="25">
        <v>0</v>
      </c>
      <c r="AR3969" s="25">
        <v>0</v>
      </c>
      <c r="AS3969" s="25">
        <v>476.928</v>
      </c>
      <c r="AT3969" s="25">
        <v>0</v>
      </c>
      <c r="AU3969" s="25">
        <v>0</v>
      </c>
      <c r="AW3969" t="str">
        <f t="shared" si="305"/>
        <v>Lê Thu Huyền</v>
      </c>
      <c r="AX3969" s="27" t="str">
        <f t="shared" si="306"/>
        <v xml:space="preserve">Lê Yến Phụng </v>
      </c>
      <c r="AY3969" s="4" t="str">
        <f t="shared" si="307"/>
        <v>VIN+</v>
      </c>
    </row>
    <row r="3970" spans="1:51" outlineLevel="1" x14ac:dyDescent="0.25">
      <c r="A3970" s="4" t="s">
        <v>1104</v>
      </c>
      <c r="B3970" s="4" t="s">
        <v>797</v>
      </c>
      <c r="C3970" s="4" t="s">
        <v>5054</v>
      </c>
      <c r="D3970" s="11" t="s">
        <v>768</v>
      </c>
      <c r="E3970" s="32" t="s">
        <v>976</v>
      </c>
      <c r="F3970" s="11" t="s">
        <v>710</v>
      </c>
      <c r="G3970" s="35">
        <v>5300071</v>
      </c>
      <c r="H3970" s="4" t="s">
        <v>4999</v>
      </c>
      <c r="I3970" s="4"/>
      <c r="J3970" s="4"/>
      <c r="K3970" s="4"/>
      <c r="L3970" s="4"/>
      <c r="M3970" s="33"/>
      <c r="N3970" s="38"/>
      <c r="O3970" s="33"/>
      <c r="P3970" s="244">
        <f t="shared" si="304"/>
        <v>837.05399999999997</v>
      </c>
      <c r="Q3970" s="25"/>
      <c r="R3970" s="25"/>
      <c r="S3970" s="25"/>
      <c r="T3970" s="109"/>
      <c r="U3970" s="25"/>
      <c r="V3970" s="25"/>
      <c r="W3970" s="25"/>
      <c r="X3970" s="25">
        <v>0</v>
      </c>
      <c r="Y3970" s="25"/>
      <c r="Z3970" s="25">
        <v>0</v>
      </c>
      <c r="AA3970" s="109"/>
      <c r="AB3970" s="25">
        <v>0</v>
      </c>
      <c r="AC3970" s="25">
        <v>0</v>
      </c>
      <c r="AD3970" s="25">
        <v>0</v>
      </c>
      <c r="AE3970" s="25">
        <v>179.52799999999999</v>
      </c>
      <c r="AF3970" s="25">
        <v>0</v>
      </c>
      <c r="AG3970" s="25">
        <v>0</v>
      </c>
      <c r="AH3970" s="109"/>
      <c r="AI3970" s="25">
        <v>0</v>
      </c>
      <c r="AJ3970" s="25">
        <v>0</v>
      </c>
      <c r="AK3970" s="123">
        <v>0</v>
      </c>
      <c r="AL3970" s="25">
        <v>0</v>
      </c>
      <c r="AM3970" s="25">
        <v>0</v>
      </c>
      <c r="AN3970" s="25">
        <v>0</v>
      </c>
      <c r="AO3970" s="109"/>
      <c r="AP3970" s="25">
        <v>0</v>
      </c>
      <c r="AQ3970" s="25">
        <v>0</v>
      </c>
      <c r="AR3970" s="25">
        <v>238.464</v>
      </c>
      <c r="AS3970" s="25">
        <v>419.06200000000001</v>
      </c>
      <c r="AT3970" s="25">
        <v>0</v>
      </c>
      <c r="AU3970" s="25">
        <v>0</v>
      </c>
      <c r="AW3970" t="str">
        <f t="shared" si="305"/>
        <v>Lê Thu Huyền</v>
      </c>
      <c r="AX3970" s="27" t="str">
        <f t="shared" si="306"/>
        <v xml:space="preserve">Lê Yến Phụng </v>
      </c>
      <c r="AY3970" s="4" t="str">
        <f t="shared" si="307"/>
        <v>VIN+</v>
      </c>
    </row>
    <row r="3971" spans="1:51" outlineLevel="1" x14ac:dyDescent="0.25">
      <c r="A3971" s="4" t="s">
        <v>1104</v>
      </c>
      <c r="B3971" s="4" t="s">
        <v>797</v>
      </c>
      <c r="C3971" s="4" t="s">
        <v>5054</v>
      </c>
      <c r="D3971" s="11" t="s">
        <v>768</v>
      </c>
      <c r="E3971" s="32" t="s">
        <v>976</v>
      </c>
      <c r="F3971" s="11" t="s">
        <v>710</v>
      </c>
      <c r="G3971" s="35">
        <v>5300161</v>
      </c>
      <c r="H3971" s="4" t="s">
        <v>5000</v>
      </c>
      <c r="I3971" s="4"/>
      <c r="J3971" s="4"/>
      <c r="K3971" s="4"/>
      <c r="L3971" s="4"/>
      <c r="M3971" s="33"/>
      <c r="N3971" s="38"/>
      <c r="O3971" s="33"/>
      <c r="P3971" s="244">
        <f t="shared" si="304"/>
        <v>845.29</v>
      </c>
      <c r="Q3971" s="25"/>
      <c r="R3971" s="25"/>
      <c r="S3971" s="25"/>
      <c r="T3971" s="109"/>
      <c r="U3971" s="25"/>
      <c r="V3971" s="25"/>
      <c r="W3971" s="25"/>
      <c r="X3971" s="25">
        <v>0</v>
      </c>
      <c r="Y3971" s="25"/>
      <c r="Z3971" s="25">
        <v>0</v>
      </c>
      <c r="AA3971" s="109"/>
      <c r="AB3971" s="25">
        <v>0</v>
      </c>
      <c r="AC3971" s="25">
        <v>0</v>
      </c>
      <c r="AD3971" s="25">
        <v>0</v>
      </c>
      <c r="AE3971" s="25">
        <v>180.59800000000001</v>
      </c>
      <c r="AF3971" s="25">
        <v>0</v>
      </c>
      <c r="AG3971" s="25">
        <v>0</v>
      </c>
      <c r="AH3971" s="109"/>
      <c r="AI3971" s="25">
        <v>0</v>
      </c>
      <c r="AJ3971" s="25">
        <v>0</v>
      </c>
      <c r="AK3971" s="123">
        <v>0</v>
      </c>
      <c r="AL3971" s="25">
        <v>664.69200000000001</v>
      </c>
      <c r="AM3971" s="25">
        <v>0</v>
      </c>
      <c r="AN3971" s="25">
        <v>0</v>
      </c>
      <c r="AO3971" s="109"/>
      <c r="AP3971" s="25">
        <v>0</v>
      </c>
      <c r="AQ3971" s="25">
        <v>0</v>
      </c>
      <c r="AR3971" s="25">
        <v>0</v>
      </c>
      <c r="AS3971" s="25">
        <v>0</v>
      </c>
      <c r="AT3971" s="25">
        <v>0</v>
      </c>
      <c r="AU3971" s="25">
        <v>0</v>
      </c>
      <c r="AW3971" t="str">
        <f t="shared" si="305"/>
        <v>Lê Thu Huyền</v>
      </c>
      <c r="AX3971" s="27" t="str">
        <f t="shared" si="306"/>
        <v xml:space="preserve">Lê Yến Phụng </v>
      </c>
      <c r="AY3971" s="4" t="str">
        <f t="shared" si="307"/>
        <v>VIN+</v>
      </c>
    </row>
    <row r="3972" spans="1:51" outlineLevel="1" x14ac:dyDescent="0.25">
      <c r="A3972" s="4" t="s">
        <v>1104</v>
      </c>
      <c r="B3972" s="4" t="s">
        <v>797</v>
      </c>
      <c r="C3972" s="4" t="s">
        <v>5054</v>
      </c>
      <c r="D3972" s="11" t="s">
        <v>768</v>
      </c>
      <c r="E3972" s="32" t="s">
        <v>976</v>
      </c>
      <c r="F3972" s="11" t="s">
        <v>710</v>
      </c>
      <c r="G3972" s="35">
        <v>5300521</v>
      </c>
      <c r="H3972" s="4" t="s">
        <v>5001</v>
      </c>
      <c r="I3972" s="4"/>
      <c r="J3972" s="4"/>
      <c r="K3972" s="4"/>
      <c r="L3972" s="4"/>
      <c r="M3972" s="33"/>
      <c r="N3972" s="38"/>
      <c r="O3972" s="33"/>
      <c r="P3972" s="244">
        <f t="shared" si="304"/>
        <v>599.66000000000008</v>
      </c>
      <c r="Q3972" s="25"/>
      <c r="R3972" s="25"/>
      <c r="S3972" s="25"/>
      <c r="T3972" s="109"/>
      <c r="U3972" s="25"/>
      <c r="V3972" s="25"/>
      <c r="W3972" s="25"/>
      <c r="X3972" s="25">
        <v>0</v>
      </c>
      <c r="Y3972" s="25"/>
      <c r="Z3972" s="25">
        <v>0</v>
      </c>
      <c r="AA3972" s="109"/>
      <c r="AB3972" s="25">
        <v>0</v>
      </c>
      <c r="AC3972" s="25">
        <v>0</v>
      </c>
      <c r="AD3972" s="25">
        <v>0</v>
      </c>
      <c r="AE3972" s="25">
        <v>238.464</v>
      </c>
      <c r="AF3972" s="25">
        <v>0</v>
      </c>
      <c r="AG3972" s="25">
        <v>0</v>
      </c>
      <c r="AH3972" s="109"/>
      <c r="AI3972" s="25">
        <v>0</v>
      </c>
      <c r="AJ3972" s="25">
        <v>0</v>
      </c>
      <c r="AK3972" s="123">
        <v>0</v>
      </c>
      <c r="AL3972" s="25">
        <v>180.59800000000001</v>
      </c>
      <c r="AM3972" s="25">
        <v>0</v>
      </c>
      <c r="AN3972" s="25">
        <v>0</v>
      </c>
      <c r="AO3972" s="109"/>
      <c r="AP3972" s="25">
        <v>0</v>
      </c>
      <c r="AQ3972" s="25">
        <v>0</v>
      </c>
      <c r="AR3972" s="25">
        <v>180.59800000000001</v>
      </c>
      <c r="AS3972" s="25">
        <v>0</v>
      </c>
      <c r="AT3972" s="25">
        <v>0</v>
      </c>
      <c r="AU3972" s="25">
        <v>0</v>
      </c>
      <c r="AW3972" t="str">
        <f t="shared" si="305"/>
        <v>Lê Thu Huyền</v>
      </c>
      <c r="AX3972" s="27" t="str">
        <f t="shared" si="306"/>
        <v xml:space="preserve">Lê Yến Phụng </v>
      </c>
      <c r="AY3972" s="4" t="str">
        <f t="shared" si="307"/>
        <v>VIN+</v>
      </c>
    </row>
    <row r="3973" spans="1:51" outlineLevel="1" x14ac:dyDescent="0.25">
      <c r="A3973" s="4" t="s">
        <v>1104</v>
      </c>
      <c r="B3973" s="4" t="s">
        <v>797</v>
      </c>
      <c r="C3973" s="4" t="s">
        <v>5054</v>
      </c>
      <c r="D3973" s="11" t="s">
        <v>768</v>
      </c>
      <c r="E3973" s="32" t="s">
        <v>976</v>
      </c>
      <c r="F3973" s="11" t="s">
        <v>710</v>
      </c>
      <c r="G3973" s="35">
        <v>5300538</v>
      </c>
      <c r="H3973" s="4" t="s">
        <v>5002</v>
      </c>
      <c r="I3973" s="4"/>
      <c r="J3973" s="4"/>
      <c r="K3973" s="4"/>
      <c r="L3973" s="4"/>
      <c r="M3973" s="33"/>
      <c r="N3973" s="38"/>
      <c r="O3973" s="33"/>
      <c r="P3973" s="244">
        <f t="shared" si="304"/>
        <v>179.52799999999999</v>
      </c>
      <c r="Q3973" s="25"/>
      <c r="R3973" s="25"/>
      <c r="S3973" s="25"/>
      <c r="T3973" s="109"/>
      <c r="U3973" s="25"/>
      <c r="V3973" s="25"/>
      <c r="W3973" s="25"/>
      <c r="X3973" s="25">
        <v>0</v>
      </c>
      <c r="Y3973" s="25"/>
      <c r="Z3973" s="25">
        <v>0</v>
      </c>
      <c r="AA3973" s="109"/>
      <c r="AB3973" s="25">
        <v>0</v>
      </c>
      <c r="AC3973" s="25">
        <v>0</v>
      </c>
      <c r="AD3973" s="25">
        <v>0</v>
      </c>
      <c r="AE3973" s="25">
        <v>179.52799999999999</v>
      </c>
      <c r="AF3973" s="25">
        <v>0</v>
      </c>
      <c r="AG3973" s="25">
        <v>0</v>
      </c>
      <c r="AH3973" s="109"/>
      <c r="AI3973" s="25">
        <v>0</v>
      </c>
      <c r="AJ3973" s="25">
        <v>0</v>
      </c>
      <c r="AK3973" s="123">
        <v>0</v>
      </c>
      <c r="AL3973" s="25">
        <v>0</v>
      </c>
      <c r="AM3973" s="25">
        <v>0</v>
      </c>
      <c r="AN3973" s="25">
        <v>0</v>
      </c>
      <c r="AO3973" s="109"/>
      <c r="AP3973" s="25">
        <v>0</v>
      </c>
      <c r="AQ3973" s="25">
        <v>0</v>
      </c>
      <c r="AR3973" s="25">
        <v>0</v>
      </c>
      <c r="AS3973" s="25">
        <v>0</v>
      </c>
      <c r="AT3973" s="25">
        <v>0</v>
      </c>
      <c r="AU3973" s="25">
        <v>0</v>
      </c>
      <c r="AW3973" t="str">
        <f t="shared" si="305"/>
        <v>Lê Thu Huyền</v>
      </c>
      <c r="AX3973" s="27" t="str">
        <f t="shared" si="306"/>
        <v xml:space="preserve">Lê Yến Phụng </v>
      </c>
      <c r="AY3973" s="4" t="str">
        <f t="shared" si="307"/>
        <v>VIN+</v>
      </c>
    </row>
    <row r="3974" spans="1:51" outlineLevel="1" x14ac:dyDescent="0.25">
      <c r="A3974" s="4" t="s">
        <v>1104</v>
      </c>
      <c r="B3974" s="4" t="s">
        <v>797</v>
      </c>
      <c r="C3974" s="4" t="s">
        <v>5054</v>
      </c>
      <c r="D3974" s="11" t="s">
        <v>768</v>
      </c>
      <c r="E3974" s="32" t="s">
        <v>976</v>
      </c>
      <c r="F3974" s="11" t="s">
        <v>710</v>
      </c>
      <c r="G3974" s="35">
        <v>5300552</v>
      </c>
      <c r="H3974" s="4" t="s">
        <v>5003</v>
      </c>
      <c r="I3974" s="4"/>
      <c r="J3974" s="4"/>
      <c r="K3974" s="4"/>
      <c r="L3974" s="4"/>
      <c r="M3974" s="33"/>
      <c r="N3974" s="38"/>
      <c r="O3974" s="33"/>
      <c r="P3974" s="244">
        <f t="shared" si="304"/>
        <v>598.59</v>
      </c>
      <c r="Q3974" s="25"/>
      <c r="R3974" s="25"/>
      <c r="S3974" s="25"/>
      <c r="T3974" s="109"/>
      <c r="U3974" s="25"/>
      <c r="V3974" s="25"/>
      <c r="W3974" s="25"/>
      <c r="X3974" s="25">
        <v>0</v>
      </c>
      <c r="Y3974" s="25"/>
      <c r="Z3974" s="25">
        <v>0</v>
      </c>
      <c r="AA3974" s="109"/>
      <c r="AB3974" s="25">
        <v>0</v>
      </c>
      <c r="AC3974" s="25">
        <v>0</v>
      </c>
      <c r="AD3974" s="25">
        <v>0</v>
      </c>
      <c r="AE3974" s="25">
        <v>179.52799999999999</v>
      </c>
      <c r="AF3974" s="25">
        <v>0</v>
      </c>
      <c r="AG3974" s="25">
        <v>0</v>
      </c>
      <c r="AH3974" s="109"/>
      <c r="AI3974" s="25">
        <v>0</v>
      </c>
      <c r="AJ3974" s="25">
        <v>0</v>
      </c>
      <c r="AK3974" s="123">
        <v>0</v>
      </c>
      <c r="AL3974" s="25">
        <v>0</v>
      </c>
      <c r="AM3974" s="25">
        <v>0</v>
      </c>
      <c r="AN3974" s="25">
        <v>0</v>
      </c>
      <c r="AO3974" s="109"/>
      <c r="AP3974" s="25">
        <v>0</v>
      </c>
      <c r="AQ3974" s="25">
        <v>0</v>
      </c>
      <c r="AR3974" s="25">
        <v>0</v>
      </c>
      <c r="AS3974" s="25">
        <v>419.06200000000001</v>
      </c>
      <c r="AT3974" s="25">
        <v>0</v>
      </c>
      <c r="AU3974" s="25">
        <v>0</v>
      </c>
      <c r="AW3974" t="str">
        <f t="shared" si="305"/>
        <v>Lê Thu Huyền</v>
      </c>
      <c r="AX3974" s="27" t="str">
        <f t="shared" si="306"/>
        <v xml:space="preserve">Lê Yến Phụng </v>
      </c>
      <c r="AY3974" s="4" t="str">
        <f t="shared" si="307"/>
        <v>VIN+</v>
      </c>
    </row>
    <row r="3975" spans="1:51" outlineLevel="1" x14ac:dyDescent="0.25">
      <c r="A3975" s="4" t="s">
        <v>1104</v>
      </c>
      <c r="B3975" s="4" t="s">
        <v>797</v>
      </c>
      <c r="C3975" s="4" t="s">
        <v>5054</v>
      </c>
      <c r="D3975" s="11" t="s">
        <v>768</v>
      </c>
      <c r="E3975" s="32" t="s">
        <v>976</v>
      </c>
      <c r="F3975" s="11" t="s">
        <v>710</v>
      </c>
      <c r="G3975" s="35">
        <v>5300635</v>
      </c>
      <c r="H3975" s="4" t="s">
        <v>5004</v>
      </c>
      <c r="I3975" s="4"/>
      <c r="J3975" s="4"/>
      <c r="K3975" s="4"/>
      <c r="L3975" s="4"/>
      <c r="M3975" s="33"/>
      <c r="N3975" s="38"/>
      <c r="O3975" s="33"/>
      <c r="P3975" s="244">
        <f t="shared" si="304"/>
        <v>179.52799999999999</v>
      </c>
      <c r="Q3975" s="25"/>
      <c r="R3975" s="25"/>
      <c r="S3975" s="25"/>
      <c r="T3975" s="109"/>
      <c r="U3975" s="25"/>
      <c r="V3975" s="25"/>
      <c r="W3975" s="25"/>
      <c r="X3975" s="25">
        <v>0</v>
      </c>
      <c r="Y3975" s="25"/>
      <c r="Z3975" s="25">
        <v>0</v>
      </c>
      <c r="AA3975" s="109"/>
      <c r="AB3975" s="25">
        <v>0</v>
      </c>
      <c r="AC3975" s="25">
        <v>0</v>
      </c>
      <c r="AD3975" s="25">
        <v>0</v>
      </c>
      <c r="AE3975" s="25">
        <v>0</v>
      </c>
      <c r="AF3975" s="25">
        <v>0</v>
      </c>
      <c r="AG3975" s="25">
        <v>0</v>
      </c>
      <c r="AH3975" s="109"/>
      <c r="AI3975" s="25">
        <v>0</v>
      </c>
      <c r="AJ3975" s="25">
        <v>0</v>
      </c>
      <c r="AK3975" s="123">
        <v>0</v>
      </c>
      <c r="AL3975" s="25">
        <v>0</v>
      </c>
      <c r="AM3975" s="25">
        <v>0</v>
      </c>
      <c r="AN3975" s="25">
        <v>0</v>
      </c>
      <c r="AO3975" s="109"/>
      <c r="AP3975" s="25">
        <v>0</v>
      </c>
      <c r="AQ3975" s="25">
        <v>0</v>
      </c>
      <c r="AR3975" s="25">
        <v>0</v>
      </c>
      <c r="AS3975" s="25">
        <v>179.52799999999999</v>
      </c>
      <c r="AT3975" s="25">
        <v>0</v>
      </c>
      <c r="AU3975" s="25">
        <v>0</v>
      </c>
      <c r="AW3975" t="str">
        <f t="shared" si="305"/>
        <v>Lê Thu Huyền</v>
      </c>
      <c r="AX3975" s="27" t="str">
        <f t="shared" si="306"/>
        <v xml:space="preserve">Lê Yến Phụng </v>
      </c>
      <c r="AY3975" s="4" t="str">
        <f t="shared" si="307"/>
        <v>VIN+</v>
      </c>
    </row>
    <row r="3976" spans="1:51" outlineLevel="1" x14ac:dyDescent="0.25">
      <c r="A3976" s="4" t="s">
        <v>1104</v>
      </c>
      <c r="B3976" s="4" t="s">
        <v>797</v>
      </c>
      <c r="C3976" s="4" t="s">
        <v>5054</v>
      </c>
      <c r="D3976" s="11" t="s">
        <v>768</v>
      </c>
      <c r="E3976" s="32" t="s">
        <v>976</v>
      </c>
      <c r="F3976" s="11" t="s">
        <v>710</v>
      </c>
      <c r="G3976" s="35">
        <v>5300680</v>
      </c>
      <c r="H3976" s="4" t="s">
        <v>5005</v>
      </c>
      <c r="I3976" s="4"/>
      <c r="J3976" s="4"/>
      <c r="K3976" s="4"/>
      <c r="L3976" s="4"/>
      <c r="M3976" s="33"/>
      <c r="N3976" s="38"/>
      <c r="O3976" s="33"/>
      <c r="P3976" s="244">
        <f t="shared" si="304"/>
        <v>238.464</v>
      </c>
      <c r="Q3976" s="25"/>
      <c r="R3976" s="25"/>
      <c r="S3976" s="25"/>
      <c r="T3976" s="109"/>
      <c r="U3976" s="25"/>
      <c r="V3976" s="25"/>
      <c r="W3976" s="25"/>
      <c r="X3976" s="25">
        <v>0</v>
      </c>
      <c r="Y3976" s="25"/>
      <c r="Z3976" s="25">
        <v>0</v>
      </c>
      <c r="AA3976" s="109"/>
      <c r="AB3976" s="25">
        <v>0</v>
      </c>
      <c r="AC3976" s="25">
        <v>0</v>
      </c>
      <c r="AD3976" s="25">
        <v>0</v>
      </c>
      <c r="AE3976" s="25">
        <v>0</v>
      </c>
      <c r="AF3976" s="25">
        <v>0</v>
      </c>
      <c r="AG3976" s="25">
        <v>0</v>
      </c>
      <c r="AH3976" s="109"/>
      <c r="AI3976" s="25">
        <v>0</v>
      </c>
      <c r="AJ3976" s="25">
        <v>0</v>
      </c>
      <c r="AK3976" s="123">
        <v>0</v>
      </c>
      <c r="AL3976" s="25">
        <v>0</v>
      </c>
      <c r="AM3976" s="25">
        <v>0</v>
      </c>
      <c r="AN3976" s="25">
        <v>0</v>
      </c>
      <c r="AO3976" s="109"/>
      <c r="AP3976" s="25">
        <v>0</v>
      </c>
      <c r="AQ3976" s="25">
        <v>0</v>
      </c>
      <c r="AR3976" s="25">
        <v>0</v>
      </c>
      <c r="AS3976" s="25">
        <v>238.464</v>
      </c>
      <c r="AT3976" s="25">
        <v>0</v>
      </c>
      <c r="AU3976" s="25">
        <v>0</v>
      </c>
      <c r="AW3976" t="str">
        <f t="shared" si="305"/>
        <v>Lê Thu Huyền</v>
      </c>
      <c r="AX3976" s="27" t="str">
        <f t="shared" si="306"/>
        <v xml:space="preserve">Lê Yến Phụng </v>
      </c>
      <c r="AY3976" s="4" t="str">
        <f t="shared" si="307"/>
        <v>VIN+</v>
      </c>
    </row>
    <row r="3977" spans="1:51" outlineLevel="1" x14ac:dyDescent="0.25">
      <c r="A3977" s="4" t="s">
        <v>1104</v>
      </c>
      <c r="B3977" s="4" t="s">
        <v>797</v>
      </c>
      <c r="C3977" s="4" t="s">
        <v>5054</v>
      </c>
      <c r="D3977" s="11" t="s">
        <v>768</v>
      </c>
      <c r="E3977" s="32" t="s">
        <v>976</v>
      </c>
      <c r="F3977" s="11" t="s">
        <v>710</v>
      </c>
      <c r="G3977" s="35">
        <v>5300912</v>
      </c>
      <c r="H3977" s="4" t="s">
        <v>5006</v>
      </c>
      <c r="I3977" s="4"/>
      <c r="J3977" s="4"/>
      <c r="K3977" s="4"/>
      <c r="L3977" s="4"/>
      <c r="M3977" s="33"/>
      <c r="N3977" s="38"/>
      <c r="O3977" s="33"/>
      <c r="P3977" s="244">
        <f t="shared" si="304"/>
        <v>417.99200000000002</v>
      </c>
      <c r="Q3977" s="25"/>
      <c r="R3977" s="25"/>
      <c r="S3977" s="25"/>
      <c r="T3977" s="109"/>
      <c r="U3977" s="25"/>
      <c r="V3977" s="25"/>
      <c r="W3977" s="25"/>
      <c r="X3977" s="25">
        <v>0</v>
      </c>
      <c r="Y3977" s="25"/>
      <c r="Z3977" s="25">
        <v>0</v>
      </c>
      <c r="AA3977" s="109"/>
      <c r="AB3977" s="25">
        <v>0</v>
      </c>
      <c r="AC3977" s="25">
        <v>0</v>
      </c>
      <c r="AD3977" s="25">
        <v>0</v>
      </c>
      <c r="AE3977" s="25">
        <v>417.99200000000002</v>
      </c>
      <c r="AF3977" s="25">
        <v>0</v>
      </c>
      <c r="AG3977" s="25">
        <v>0</v>
      </c>
      <c r="AH3977" s="109"/>
      <c r="AI3977" s="25">
        <v>0</v>
      </c>
      <c r="AJ3977" s="25">
        <v>0</v>
      </c>
      <c r="AK3977" s="123">
        <v>0</v>
      </c>
      <c r="AL3977" s="25">
        <v>0</v>
      </c>
      <c r="AM3977" s="25">
        <v>0</v>
      </c>
      <c r="AN3977" s="25">
        <v>0</v>
      </c>
      <c r="AO3977" s="109"/>
      <c r="AP3977" s="25">
        <v>0</v>
      </c>
      <c r="AQ3977" s="25">
        <v>0</v>
      </c>
      <c r="AR3977" s="25">
        <v>0</v>
      </c>
      <c r="AS3977" s="25">
        <v>0</v>
      </c>
      <c r="AT3977" s="25">
        <v>0</v>
      </c>
      <c r="AU3977" s="25">
        <v>0</v>
      </c>
      <c r="AW3977" t="str">
        <f t="shared" si="305"/>
        <v>Lê Thu Huyền</v>
      </c>
      <c r="AX3977" s="27" t="str">
        <f t="shared" si="306"/>
        <v xml:space="preserve">Lê Yến Phụng </v>
      </c>
      <c r="AY3977" s="4" t="str">
        <f t="shared" si="307"/>
        <v>VIN+</v>
      </c>
    </row>
    <row r="3978" spans="1:51" outlineLevel="1" x14ac:dyDescent="0.25">
      <c r="A3978" s="4" t="s">
        <v>1104</v>
      </c>
      <c r="B3978" s="4" t="s">
        <v>797</v>
      </c>
      <c r="C3978" s="4" t="s">
        <v>5054</v>
      </c>
      <c r="D3978" s="11" t="s">
        <v>768</v>
      </c>
      <c r="E3978" s="32" t="s">
        <v>976</v>
      </c>
      <c r="F3978" s="11" t="s">
        <v>710</v>
      </c>
      <c r="G3978" s="35">
        <v>5300929</v>
      </c>
      <c r="H3978" s="4" t="s">
        <v>5007</v>
      </c>
      <c r="I3978" s="4"/>
      <c r="J3978" s="4"/>
      <c r="K3978" s="4"/>
      <c r="L3978" s="4"/>
      <c r="M3978" s="33"/>
      <c r="N3978" s="38"/>
      <c r="O3978" s="33"/>
      <c r="P3978" s="244">
        <f t="shared" ref="P3978:P4041" si="308">SUM(Q3978:AU3978)</f>
        <v>0</v>
      </c>
      <c r="Q3978" s="25"/>
      <c r="R3978" s="25"/>
      <c r="S3978" s="25"/>
      <c r="T3978" s="109"/>
      <c r="U3978" s="25"/>
      <c r="V3978" s="25"/>
      <c r="W3978" s="25"/>
      <c r="X3978" s="25">
        <v>0</v>
      </c>
      <c r="Y3978" s="25"/>
      <c r="Z3978" s="25">
        <v>0</v>
      </c>
      <c r="AA3978" s="109"/>
      <c r="AB3978" s="25">
        <v>0</v>
      </c>
      <c r="AC3978" s="25">
        <v>0</v>
      </c>
      <c r="AD3978" s="25">
        <v>0</v>
      </c>
      <c r="AE3978" s="25">
        <v>0</v>
      </c>
      <c r="AF3978" s="25">
        <v>0</v>
      </c>
      <c r="AG3978" s="25">
        <v>0</v>
      </c>
      <c r="AH3978" s="109"/>
      <c r="AI3978" s="25">
        <v>0</v>
      </c>
      <c r="AJ3978" s="25">
        <v>0</v>
      </c>
      <c r="AK3978" s="123">
        <v>0</v>
      </c>
      <c r="AL3978" s="25">
        <v>0</v>
      </c>
      <c r="AM3978" s="25">
        <v>0</v>
      </c>
      <c r="AN3978" s="25">
        <v>0</v>
      </c>
      <c r="AO3978" s="109"/>
      <c r="AP3978" s="25">
        <v>0</v>
      </c>
      <c r="AQ3978" s="25">
        <v>0</v>
      </c>
      <c r="AR3978" s="25">
        <v>0</v>
      </c>
      <c r="AS3978" s="25">
        <v>0</v>
      </c>
      <c r="AT3978" s="25">
        <v>0</v>
      </c>
      <c r="AU3978" s="25">
        <v>0</v>
      </c>
      <c r="AW3978" t="str">
        <f t="shared" ref="AW3978:AW4041" si="309">+C3978</f>
        <v>Lê Thu Huyền</v>
      </c>
      <c r="AX3978" s="27" t="str">
        <f t="shared" ref="AX3978:AX4041" si="310">+E3978</f>
        <v xml:space="preserve">Lê Yến Phụng </v>
      </c>
      <c r="AY3978" s="4" t="str">
        <f t="shared" si="307"/>
        <v>VIN+</v>
      </c>
    </row>
    <row r="3979" spans="1:51" outlineLevel="1" x14ac:dyDescent="0.25">
      <c r="A3979" s="4" t="s">
        <v>1104</v>
      </c>
      <c r="B3979" s="4" t="s">
        <v>797</v>
      </c>
      <c r="C3979" s="4" t="s">
        <v>5054</v>
      </c>
      <c r="D3979" s="11" t="s">
        <v>768</v>
      </c>
      <c r="E3979" s="32" t="s">
        <v>976</v>
      </c>
      <c r="F3979" s="11" t="s">
        <v>710</v>
      </c>
      <c r="G3979" s="35">
        <v>5300967</v>
      </c>
      <c r="H3979" s="4" t="s">
        <v>5008</v>
      </c>
      <c r="I3979" s="4"/>
      <c r="J3979" s="4"/>
      <c r="K3979" s="4"/>
      <c r="L3979" s="4"/>
      <c r="M3979" s="33"/>
      <c r="N3979" s="38"/>
      <c r="O3979" s="33"/>
      <c r="P3979" s="244">
        <f t="shared" si="308"/>
        <v>0</v>
      </c>
      <c r="Q3979" s="25"/>
      <c r="R3979" s="25"/>
      <c r="S3979" s="25"/>
      <c r="T3979" s="109"/>
      <c r="U3979" s="25"/>
      <c r="V3979" s="25"/>
      <c r="W3979" s="25"/>
      <c r="X3979" s="25">
        <v>0</v>
      </c>
      <c r="Y3979" s="25"/>
      <c r="Z3979" s="25">
        <v>0</v>
      </c>
      <c r="AA3979" s="109"/>
      <c r="AB3979" s="25">
        <v>0</v>
      </c>
      <c r="AC3979" s="25">
        <v>0</v>
      </c>
      <c r="AD3979" s="25">
        <v>0</v>
      </c>
      <c r="AE3979" s="25">
        <v>0</v>
      </c>
      <c r="AF3979" s="25">
        <v>0</v>
      </c>
      <c r="AG3979" s="25">
        <v>0</v>
      </c>
      <c r="AH3979" s="109"/>
      <c r="AI3979" s="25">
        <v>0</v>
      </c>
      <c r="AJ3979" s="25">
        <v>0</v>
      </c>
      <c r="AK3979" s="123">
        <v>0</v>
      </c>
      <c r="AL3979" s="25">
        <v>0</v>
      </c>
      <c r="AM3979" s="25">
        <v>0</v>
      </c>
      <c r="AN3979" s="25">
        <v>0</v>
      </c>
      <c r="AO3979" s="109"/>
      <c r="AP3979" s="25">
        <v>0</v>
      </c>
      <c r="AQ3979" s="25">
        <v>0</v>
      </c>
      <c r="AR3979" s="25">
        <v>0</v>
      </c>
      <c r="AS3979" s="25">
        <v>0</v>
      </c>
      <c r="AT3979" s="25">
        <v>0</v>
      </c>
      <c r="AU3979" s="25">
        <v>0</v>
      </c>
      <c r="AW3979" t="str">
        <f t="shared" si="309"/>
        <v>Lê Thu Huyền</v>
      </c>
      <c r="AX3979" s="27" t="str">
        <f t="shared" si="310"/>
        <v xml:space="preserve">Lê Yến Phụng </v>
      </c>
      <c r="AY3979" s="4" t="str">
        <f t="shared" si="307"/>
        <v>VIN+</v>
      </c>
    </row>
    <row r="3980" spans="1:51" outlineLevel="1" x14ac:dyDescent="0.25">
      <c r="A3980" s="4" t="s">
        <v>1104</v>
      </c>
      <c r="B3980" s="4" t="s">
        <v>797</v>
      </c>
      <c r="C3980" s="4" t="s">
        <v>5054</v>
      </c>
      <c r="D3980" s="11" t="s">
        <v>768</v>
      </c>
      <c r="E3980" s="32" t="s">
        <v>976</v>
      </c>
      <c r="F3980" s="11" t="s">
        <v>710</v>
      </c>
      <c r="G3980" s="35">
        <v>5300974</v>
      </c>
      <c r="H3980" s="4" t="s">
        <v>5009</v>
      </c>
      <c r="I3980" s="4"/>
      <c r="J3980" s="4"/>
      <c r="K3980" s="4"/>
      <c r="L3980" s="4"/>
      <c r="M3980" s="33"/>
      <c r="N3980" s="38"/>
      <c r="O3980" s="33"/>
      <c r="P3980" s="244">
        <f t="shared" si="308"/>
        <v>417.99200000000002</v>
      </c>
      <c r="Q3980" s="25"/>
      <c r="R3980" s="25"/>
      <c r="S3980" s="25"/>
      <c r="T3980" s="109"/>
      <c r="U3980" s="25"/>
      <c r="V3980" s="25"/>
      <c r="W3980" s="25"/>
      <c r="X3980" s="25">
        <v>0</v>
      </c>
      <c r="Y3980" s="25"/>
      <c r="Z3980" s="25">
        <v>0</v>
      </c>
      <c r="AA3980" s="109"/>
      <c r="AB3980" s="25">
        <v>0</v>
      </c>
      <c r="AC3980" s="25">
        <v>0</v>
      </c>
      <c r="AD3980" s="25">
        <v>0</v>
      </c>
      <c r="AE3980" s="25">
        <v>417.99200000000002</v>
      </c>
      <c r="AF3980" s="25">
        <v>0</v>
      </c>
      <c r="AG3980" s="25">
        <v>0</v>
      </c>
      <c r="AH3980" s="109"/>
      <c r="AI3980" s="25">
        <v>0</v>
      </c>
      <c r="AJ3980" s="25">
        <v>0</v>
      </c>
      <c r="AK3980" s="123">
        <v>0</v>
      </c>
      <c r="AL3980" s="25">
        <v>0</v>
      </c>
      <c r="AM3980" s="25">
        <v>0</v>
      </c>
      <c r="AN3980" s="25">
        <v>0</v>
      </c>
      <c r="AO3980" s="109"/>
      <c r="AP3980" s="25">
        <v>0</v>
      </c>
      <c r="AQ3980" s="25">
        <v>0</v>
      </c>
      <c r="AR3980" s="25">
        <v>0</v>
      </c>
      <c r="AS3980" s="25">
        <v>0</v>
      </c>
      <c r="AT3980" s="25">
        <v>0</v>
      </c>
      <c r="AU3980" s="25">
        <v>0</v>
      </c>
      <c r="AW3980" t="str">
        <f t="shared" si="309"/>
        <v>Lê Thu Huyền</v>
      </c>
      <c r="AX3980" s="27" t="str">
        <f t="shared" si="310"/>
        <v xml:space="preserve">Lê Yến Phụng </v>
      </c>
      <c r="AY3980" s="4" t="str">
        <f t="shared" si="307"/>
        <v>VIN+</v>
      </c>
    </row>
    <row r="3981" spans="1:51" outlineLevel="1" x14ac:dyDescent="0.25">
      <c r="A3981" s="4" t="s">
        <v>1104</v>
      </c>
      <c r="B3981" s="4" t="s">
        <v>797</v>
      </c>
      <c r="C3981" s="4" t="s">
        <v>5054</v>
      </c>
      <c r="D3981" s="11" t="s">
        <v>768</v>
      </c>
      <c r="E3981" s="32" t="s">
        <v>976</v>
      </c>
      <c r="F3981" s="11" t="s">
        <v>710</v>
      </c>
      <c r="G3981" s="35">
        <v>5300981</v>
      </c>
      <c r="H3981" s="4" t="s">
        <v>5010</v>
      </c>
      <c r="I3981" s="4"/>
      <c r="J3981" s="4"/>
      <c r="K3981" s="4"/>
      <c r="L3981" s="4"/>
      <c r="M3981" s="33"/>
      <c r="N3981" s="38"/>
      <c r="O3981" s="33"/>
      <c r="P3981" s="244">
        <f t="shared" si="308"/>
        <v>417.99199999999996</v>
      </c>
      <c r="Q3981" s="25"/>
      <c r="R3981" s="25"/>
      <c r="S3981" s="25"/>
      <c r="T3981" s="109"/>
      <c r="U3981" s="25"/>
      <c r="V3981" s="25"/>
      <c r="W3981" s="25"/>
      <c r="X3981" s="25">
        <v>0</v>
      </c>
      <c r="Y3981" s="25"/>
      <c r="Z3981" s="25">
        <v>0</v>
      </c>
      <c r="AA3981" s="109"/>
      <c r="AB3981" s="25">
        <v>179.52799999999999</v>
      </c>
      <c r="AC3981" s="25">
        <v>0</v>
      </c>
      <c r="AD3981" s="25">
        <v>0</v>
      </c>
      <c r="AE3981" s="25">
        <v>0</v>
      </c>
      <c r="AF3981" s="25">
        <v>0</v>
      </c>
      <c r="AG3981" s="25">
        <v>0</v>
      </c>
      <c r="AH3981" s="109"/>
      <c r="AI3981" s="25">
        <v>238.464</v>
      </c>
      <c r="AJ3981" s="25">
        <v>0</v>
      </c>
      <c r="AK3981" s="123">
        <v>0</v>
      </c>
      <c r="AL3981" s="25">
        <v>0</v>
      </c>
      <c r="AM3981" s="25">
        <v>0</v>
      </c>
      <c r="AN3981" s="25">
        <v>0</v>
      </c>
      <c r="AO3981" s="109"/>
      <c r="AP3981" s="25">
        <v>0</v>
      </c>
      <c r="AQ3981" s="25">
        <v>0</v>
      </c>
      <c r="AR3981" s="25">
        <v>0</v>
      </c>
      <c r="AS3981" s="25">
        <v>0</v>
      </c>
      <c r="AT3981" s="25">
        <v>0</v>
      </c>
      <c r="AU3981" s="25">
        <v>0</v>
      </c>
      <c r="AW3981" t="str">
        <f t="shared" si="309"/>
        <v>Lê Thu Huyền</v>
      </c>
      <c r="AX3981" s="27" t="str">
        <f t="shared" si="310"/>
        <v xml:space="preserve">Lê Yến Phụng </v>
      </c>
      <c r="AY3981" s="4" t="str">
        <f t="shared" si="307"/>
        <v>VIN+</v>
      </c>
    </row>
    <row r="3982" spans="1:51" outlineLevel="1" x14ac:dyDescent="0.25">
      <c r="A3982" s="4" t="s">
        <v>1104</v>
      </c>
      <c r="B3982" s="4" t="s">
        <v>797</v>
      </c>
      <c r="C3982" s="4" t="s">
        <v>5054</v>
      </c>
      <c r="D3982" s="11" t="s">
        <v>768</v>
      </c>
      <c r="E3982" s="32" t="s">
        <v>976</v>
      </c>
      <c r="F3982" s="11" t="s">
        <v>710</v>
      </c>
      <c r="G3982" s="35">
        <v>5336720</v>
      </c>
      <c r="H3982" s="4" t="s">
        <v>5011</v>
      </c>
      <c r="I3982" s="4"/>
      <c r="J3982" s="4"/>
      <c r="K3982" s="4"/>
      <c r="L3982" s="4"/>
      <c r="M3982" s="33"/>
      <c r="N3982" s="38"/>
      <c r="O3982" s="33"/>
      <c r="P3982" s="244">
        <f t="shared" si="308"/>
        <v>845.45800000000008</v>
      </c>
      <c r="Q3982" s="25"/>
      <c r="R3982" s="25"/>
      <c r="S3982" s="25"/>
      <c r="T3982" s="109"/>
      <c r="U3982" s="25"/>
      <c r="V3982" s="25"/>
      <c r="W3982" s="25"/>
      <c r="X3982" s="25">
        <v>0</v>
      </c>
      <c r="Y3982" s="25"/>
      <c r="Z3982" s="25">
        <v>0</v>
      </c>
      <c r="AA3982" s="109"/>
      <c r="AB3982" s="25">
        <v>0</v>
      </c>
      <c r="AC3982" s="25">
        <v>0</v>
      </c>
      <c r="AD3982" s="25">
        <v>0</v>
      </c>
      <c r="AE3982" s="25">
        <v>238.464</v>
      </c>
      <c r="AF3982" s="25">
        <v>0</v>
      </c>
      <c r="AG3982" s="25">
        <v>0</v>
      </c>
      <c r="AH3982" s="109"/>
      <c r="AI3982" s="25">
        <v>0</v>
      </c>
      <c r="AJ3982" s="25">
        <v>0</v>
      </c>
      <c r="AK3982" s="123">
        <v>0</v>
      </c>
      <c r="AL3982" s="25">
        <v>0</v>
      </c>
      <c r="AM3982" s="25">
        <v>0</v>
      </c>
      <c r="AN3982" s="25">
        <v>0</v>
      </c>
      <c r="AO3982" s="109"/>
      <c r="AP3982" s="25">
        <v>0</v>
      </c>
      <c r="AQ3982" s="25">
        <v>0</v>
      </c>
      <c r="AR3982" s="25">
        <v>0</v>
      </c>
      <c r="AS3982" s="25">
        <v>0</v>
      </c>
      <c r="AT3982" s="25">
        <v>0</v>
      </c>
      <c r="AU3982" s="25">
        <v>606.99400000000003</v>
      </c>
      <c r="AW3982" t="str">
        <f t="shared" si="309"/>
        <v>Lê Thu Huyền</v>
      </c>
      <c r="AX3982" s="27" t="str">
        <f t="shared" si="310"/>
        <v xml:space="preserve">Lê Yến Phụng </v>
      </c>
      <c r="AY3982" s="4" t="str">
        <f t="shared" si="307"/>
        <v>VIN+</v>
      </c>
    </row>
    <row r="3983" spans="1:51" outlineLevel="1" x14ac:dyDescent="0.25">
      <c r="A3983" s="4" t="s">
        <v>1104</v>
      </c>
      <c r="B3983" s="4" t="s">
        <v>797</v>
      </c>
      <c r="C3983" s="4" t="s">
        <v>5054</v>
      </c>
      <c r="D3983" s="11" t="s">
        <v>768</v>
      </c>
      <c r="E3983" s="32" t="s">
        <v>976</v>
      </c>
      <c r="F3983" s="11" t="s">
        <v>710</v>
      </c>
      <c r="G3983" s="35">
        <v>5336737</v>
      </c>
      <c r="H3983" s="4" t="s">
        <v>5012</v>
      </c>
      <c r="I3983" s="4"/>
      <c r="J3983" s="4"/>
      <c r="K3983" s="4"/>
      <c r="L3983" s="4"/>
      <c r="M3983" s="33"/>
      <c r="N3983" s="38"/>
      <c r="O3983" s="33"/>
      <c r="P3983" s="244">
        <f t="shared" si="308"/>
        <v>180.59800000000001</v>
      </c>
      <c r="Q3983" s="25"/>
      <c r="R3983" s="25"/>
      <c r="S3983" s="25"/>
      <c r="T3983" s="109"/>
      <c r="U3983" s="25"/>
      <c r="V3983" s="25"/>
      <c r="W3983" s="25"/>
      <c r="X3983" s="25">
        <v>0</v>
      </c>
      <c r="Y3983" s="25"/>
      <c r="Z3983" s="25">
        <v>0</v>
      </c>
      <c r="AA3983" s="109"/>
      <c r="AB3983" s="25">
        <v>0</v>
      </c>
      <c r="AC3983" s="25">
        <v>0</v>
      </c>
      <c r="AD3983" s="25">
        <v>0</v>
      </c>
      <c r="AE3983" s="25">
        <v>0</v>
      </c>
      <c r="AF3983" s="25">
        <v>0</v>
      </c>
      <c r="AG3983" s="25">
        <v>0</v>
      </c>
      <c r="AH3983" s="109"/>
      <c r="AI3983" s="25">
        <v>0</v>
      </c>
      <c r="AJ3983" s="25">
        <v>0</v>
      </c>
      <c r="AK3983" s="123">
        <v>0</v>
      </c>
      <c r="AL3983" s="25">
        <v>180.59800000000001</v>
      </c>
      <c r="AM3983" s="25">
        <v>0</v>
      </c>
      <c r="AN3983" s="25">
        <v>0</v>
      </c>
      <c r="AO3983" s="109"/>
      <c r="AP3983" s="25">
        <v>0</v>
      </c>
      <c r="AQ3983" s="25">
        <v>0</v>
      </c>
      <c r="AR3983" s="25">
        <v>0</v>
      </c>
      <c r="AS3983" s="25">
        <v>0</v>
      </c>
      <c r="AT3983" s="25">
        <v>0</v>
      </c>
      <c r="AU3983" s="25">
        <v>0</v>
      </c>
      <c r="AW3983" t="str">
        <f t="shared" si="309"/>
        <v>Lê Thu Huyền</v>
      </c>
      <c r="AX3983" s="27" t="str">
        <f t="shared" si="310"/>
        <v xml:space="preserve">Lê Yến Phụng </v>
      </c>
      <c r="AY3983" s="4" t="str">
        <f t="shared" si="307"/>
        <v>VIN+</v>
      </c>
    </row>
    <row r="3984" spans="1:51" outlineLevel="1" x14ac:dyDescent="0.25">
      <c r="A3984" s="4" t="s">
        <v>1104</v>
      </c>
      <c r="B3984" s="4" t="s">
        <v>797</v>
      </c>
      <c r="C3984" s="4" t="s">
        <v>5054</v>
      </c>
      <c r="D3984" s="11" t="s">
        <v>768</v>
      </c>
      <c r="E3984" s="32" t="s">
        <v>976</v>
      </c>
      <c r="F3984" s="11" t="s">
        <v>710</v>
      </c>
      <c r="G3984" s="35">
        <v>5337172</v>
      </c>
      <c r="H3984" s="4" t="s">
        <v>5013</v>
      </c>
      <c r="I3984" s="4"/>
      <c r="J3984" s="4"/>
      <c r="K3984" s="4"/>
      <c r="L3984" s="4"/>
      <c r="M3984" s="33"/>
      <c r="N3984" s="38"/>
      <c r="O3984" s="33"/>
      <c r="P3984" s="244">
        <f t="shared" si="308"/>
        <v>656.45600000000002</v>
      </c>
      <c r="Q3984" s="25"/>
      <c r="R3984" s="25"/>
      <c r="S3984" s="25"/>
      <c r="T3984" s="109"/>
      <c r="U3984" s="25"/>
      <c r="V3984" s="25"/>
      <c r="W3984" s="25"/>
      <c r="X3984" s="25">
        <v>0</v>
      </c>
      <c r="Y3984" s="25"/>
      <c r="Z3984" s="25">
        <v>0</v>
      </c>
      <c r="AA3984" s="109"/>
      <c r="AB3984" s="25">
        <v>0</v>
      </c>
      <c r="AC3984" s="25">
        <v>0</v>
      </c>
      <c r="AD3984" s="25">
        <v>0</v>
      </c>
      <c r="AE3984" s="25">
        <v>417.99200000000002</v>
      </c>
      <c r="AF3984" s="25">
        <v>0</v>
      </c>
      <c r="AG3984" s="25">
        <v>0</v>
      </c>
      <c r="AH3984" s="109"/>
      <c r="AI3984" s="25">
        <v>0</v>
      </c>
      <c r="AJ3984" s="25">
        <v>0</v>
      </c>
      <c r="AK3984" s="123">
        <v>0</v>
      </c>
      <c r="AL3984" s="25">
        <v>238.464</v>
      </c>
      <c r="AM3984" s="25">
        <v>0</v>
      </c>
      <c r="AN3984" s="25">
        <v>0</v>
      </c>
      <c r="AO3984" s="109"/>
      <c r="AP3984" s="25">
        <v>0</v>
      </c>
      <c r="AQ3984" s="25">
        <v>0</v>
      </c>
      <c r="AR3984" s="25">
        <v>0</v>
      </c>
      <c r="AS3984" s="25">
        <v>0</v>
      </c>
      <c r="AT3984" s="25">
        <v>0</v>
      </c>
      <c r="AU3984" s="25">
        <v>0</v>
      </c>
      <c r="AW3984" t="str">
        <f t="shared" si="309"/>
        <v>Lê Thu Huyền</v>
      </c>
      <c r="AX3984" s="27" t="str">
        <f t="shared" si="310"/>
        <v xml:space="preserve">Lê Yến Phụng </v>
      </c>
      <c r="AY3984" s="4" t="str">
        <f t="shared" si="307"/>
        <v>VIN+</v>
      </c>
    </row>
    <row r="3985" spans="1:51" outlineLevel="1" x14ac:dyDescent="0.25">
      <c r="A3985" s="4" t="s">
        <v>1104</v>
      </c>
      <c r="B3985" s="4" t="s">
        <v>797</v>
      </c>
      <c r="C3985" s="4" t="s">
        <v>5054</v>
      </c>
      <c r="D3985" s="11" t="s">
        <v>768</v>
      </c>
      <c r="E3985" s="32" t="s">
        <v>976</v>
      </c>
      <c r="F3985" s="11" t="s">
        <v>710</v>
      </c>
      <c r="G3985" s="35">
        <v>5299052</v>
      </c>
      <c r="H3985" s="4" t="s">
        <v>5014</v>
      </c>
      <c r="I3985" s="4"/>
      <c r="J3985" s="4"/>
      <c r="K3985" s="4"/>
      <c r="L3985" s="4"/>
      <c r="M3985" s="33"/>
      <c r="N3985" s="38"/>
      <c r="O3985" s="33"/>
      <c r="P3985" s="244">
        <f t="shared" si="308"/>
        <v>0</v>
      </c>
      <c r="Q3985" s="25"/>
      <c r="R3985" s="25"/>
      <c r="S3985" s="25"/>
      <c r="T3985" s="109"/>
      <c r="U3985" s="25"/>
      <c r="V3985" s="25"/>
      <c r="W3985" s="25"/>
      <c r="X3985" s="25">
        <v>0</v>
      </c>
      <c r="Y3985" s="25"/>
      <c r="Z3985" s="25">
        <v>0</v>
      </c>
      <c r="AA3985" s="109"/>
      <c r="AB3985" s="25">
        <v>0</v>
      </c>
      <c r="AC3985" s="25">
        <v>0</v>
      </c>
      <c r="AD3985" s="25">
        <v>0</v>
      </c>
      <c r="AE3985" s="25">
        <v>0</v>
      </c>
      <c r="AF3985" s="25">
        <v>0</v>
      </c>
      <c r="AG3985" s="25">
        <v>0</v>
      </c>
      <c r="AH3985" s="109"/>
      <c r="AI3985" s="25">
        <v>0</v>
      </c>
      <c r="AJ3985" s="25">
        <v>0</v>
      </c>
      <c r="AK3985" s="123">
        <v>0</v>
      </c>
      <c r="AL3985" s="25">
        <v>0</v>
      </c>
      <c r="AM3985" s="25">
        <v>0</v>
      </c>
      <c r="AN3985" s="25">
        <v>0</v>
      </c>
      <c r="AO3985" s="109"/>
      <c r="AP3985" s="25">
        <v>0</v>
      </c>
      <c r="AQ3985" s="25">
        <v>0</v>
      </c>
      <c r="AR3985" s="25">
        <v>0</v>
      </c>
      <c r="AS3985" s="25">
        <v>0</v>
      </c>
      <c r="AT3985" s="25">
        <v>0</v>
      </c>
      <c r="AU3985" s="25">
        <v>0</v>
      </c>
      <c r="AW3985" t="str">
        <f t="shared" si="309"/>
        <v>Lê Thu Huyền</v>
      </c>
      <c r="AX3985" s="27" t="str">
        <f t="shared" si="310"/>
        <v xml:space="preserve">Lê Yến Phụng </v>
      </c>
      <c r="AY3985" s="4" t="str">
        <f t="shared" si="307"/>
        <v>VIN+</v>
      </c>
    </row>
    <row r="3986" spans="1:51" outlineLevel="1" x14ac:dyDescent="0.25">
      <c r="A3986" s="4" t="s">
        <v>1104</v>
      </c>
      <c r="B3986" s="4" t="s">
        <v>797</v>
      </c>
      <c r="C3986" s="4" t="s">
        <v>5054</v>
      </c>
      <c r="D3986" s="11" t="s">
        <v>768</v>
      </c>
      <c r="E3986" s="32" t="s">
        <v>976</v>
      </c>
      <c r="F3986" s="11" t="s">
        <v>710</v>
      </c>
      <c r="G3986" s="35">
        <v>5299270</v>
      </c>
      <c r="H3986" s="4" t="s">
        <v>5015</v>
      </c>
      <c r="I3986" s="4"/>
      <c r="J3986" s="4"/>
      <c r="K3986" s="4"/>
      <c r="L3986" s="4"/>
      <c r="M3986" s="33"/>
      <c r="N3986" s="38"/>
      <c r="O3986" s="33"/>
      <c r="P3986" s="244">
        <f t="shared" si="308"/>
        <v>179.52799999999999</v>
      </c>
      <c r="Q3986" s="25"/>
      <c r="R3986" s="25"/>
      <c r="S3986" s="25"/>
      <c r="T3986" s="109"/>
      <c r="U3986" s="25"/>
      <c r="V3986" s="25"/>
      <c r="W3986" s="25"/>
      <c r="X3986" s="25">
        <v>0</v>
      </c>
      <c r="Y3986" s="25"/>
      <c r="Z3986" s="25">
        <v>0</v>
      </c>
      <c r="AA3986" s="109"/>
      <c r="AB3986" s="25">
        <v>179.52799999999999</v>
      </c>
      <c r="AC3986" s="25">
        <v>0</v>
      </c>
      <c r="AD3986" s="25">
        <v>0</v>
      </c>
      <c r="AE3986" s="25">
        <v>0</v>
      </c>
      <c r="AF3986" s="25">
        <v>0</v>
      </c>
      <c r="AG3986" s="25">
        <v>0</v>
      </c>
      <c r="AH3986" s="109"/>
      <c r="AI3986" s="25">
        <v>0</v>
      </c>
      <c r="AJ3986" s="25">
        <v>0</v>
      </c>
      <c r="AK3986" s="123">
        <v>0</v>
      </c>
      <c r="AL3986" s="25">
        <v>0</v>
      </c>
      <c r="AM3986" s="25">
        <v>0</v>
      </c>
      <c r="AN3986" s="25">
        <v>0</v>
      </c>
      <c r="AO3986" s="109"/>
      <c r="AP3986" s="25">
        <v>0</v>
      </c>
      <c r="AQ3986" s="25">
        <v>0</v>
      </c>
      <c r="AR3986" s="25">
        <v>0</v>
      </c>
      <c r="AS3986" s="25">
        <v>0</v>
      </c>
      <c r="AT3986" s="25">
        <v>0</v>
      </c>
      <c r="AU3986" s="25">
        <v>0</v>
      </c>
      <c r="AW3986" t="str">
        <f t="shared" si="309"/>
        <v>Lê Thu Huyền</v>
      </c>
      <c r="AX3986" s="27" t="str">
        <f t="shared" si="310"/>
        <v xml:space="preserve">Lê Yến Phụng </v>
      </c>
      <c r="AY3986" s="4" t="str">
        <f t="shared" si="307"/>
        <v>VIN+</v>
      </c>
    </row>
    <row r="3987" spans="1:51" outlineLevel="1" x14ac:dyDescent="0.25">
      <c r="A3987" s="4" t="s">
        <v>1104</v>
      </c>
      <c r="B3987" s="4" t="s">
        <v>797</v>
      </c>
      <c r="C3987" s="4" t="s">
        <v>5054</v>
      </c>
      <c r="D3987" s="11" t="s">
        <v>768</v>
      </c>
      <c r="E3987" s="32" t="s">
        <v>976</v>
      </c>
      <c r="F3987" s="11" t="s">
        <v>710</v>
      </c>
      <c r="G3987" s="35">
        <v>5300033</v>
      </c>
      <c r="H3987" s="4" t="s">
        <v>5016</v>
      </c>
      <c r="I3987" s="4"/>
      <c r="J3987" s="4"/>
      <c r="K3987" s="4"/>
      <c r="L3987" s="4"/>
      <c r="M3987" s="33"/>
      <c r="N3987" s="38"/>
      <c r="O3987" s="33"/>
      <c r="P3987" s="244">
        <f t="shared" si="308"/>
        <v>1016.5820000000001</v>
      </c>
      <c r="Q3987" s="25"/>
      <c r="R3987" s="25"/>
      <c r="S3987" s="25"/>
      <c r="T3987" s="109"/>
      <c r="U3987" s="25"/>
      <c r="V3987" s="25"/>
      <c r="W3987" s="25"/>
      <c r="X3987" s="25">
        <v>0</v>
      </c>
      <c r="Y3987" s="25"/>
      <c r="Z3987" s="25">
        <v>0</v>
      </c>
      <c r="AA3987" s="109"/>
      <c r="AB3987" s="25">
        <v>598.59</v>
      </c>
      <c r="AC3987" s="25">
        <v>0</v>
      </c>
      <c r="AD3987" s="25">
        <v>0</v>
      </c>
      <c r="AE3987" s="25">
        <v>0</v>
      </c>
      <c r="AF3987" s="25">
        <v>0</v>
      </c>
      <c r="AG3987" s="25">
        <v>0</v>
      </c>
      <c r="AH3987" s="109"/>
      <c r="AI3987" s="25">
        <v>417.99200000000002</v>
      </c>
      <c r="AJ3987" s="25">
        <v>0</v>
      </c>
      <c r="AK3987" s="123">
        <v>0</v>
      </c>
      <c r="AL3987" s="25">
        <v>0</v>
      </c>
      <c r="AM3987" s="25">
        <v>0</v>
      </c>
      <c r="AN3987" s="25">
        <v>0</v>
      </c>
      <c r="AO3987" s="109"/>
      <c r="AP3987" s="25">
        <v>0</v>
      </c>
      <c r="AQ3987" s="25">
        <v>0</v>
      </c>
      <c r="AR3987" s="25">
        <v>0</v>
      </c>
      <c r="AS3987" s="25">
        <v>0</v>
      </c>
      <c r="AT3987" s="25">
        <v>0</v>
      </c>
      <c r="AU3987" s="25">
        <v>0</v>
      </c>
      <c r="AW3987" t="str">
        <f t="shared" si="309"/>
        <v>Lê Thu Huyền</v>
      </c>
      <c r="AX3987" s="27" t="str">
        <f t="shared" si="310"/>
        <v xml:space="preserve">Lê Yến Phụng </v>
      </c>
      <c r="AY3987" s="4" t="str">
        <f t="shared" si="307"/>
        <v>VIN+</v>
      </c>
    </row>
    <row r="3988" spans="1:51" outlineLevel="1" x14ac:dyDescent="0.25">
      <c r="A3988" s="4" t="s">
        <v>1104</v>
      </c>
      <c r="B3988" s="4" t="s">
        <v>797</v>
      </c>
      <c r="C3988" s="4" t="s">
        <v>5054</v>
      </c>
      <c r="D3988" s="11" t="s">
        <v>768</v>
      </c>
      <c r="E3988" s="32" t="s">
        <v>976</v>
      </c>
      <c r="F3988" s="11" t="s">
        <v>710</v>
      </c>
      <c r="G3988" s="35">
        <v>5300251</v>
      </c>
      <c r="H3988" s="4" t="s">
        <v>5017</v>
      </c>
      <c r="I3988" s="4"/>
      <c r="J3988" s="4"/>
      <c r="K3988" s="4"/>
      <c r="L3988" s="4"/>
      <c r="M3988" s="33"/>
      <c r="N3988" s="38"/>
      <c r="O3988" s="33"/>
      <c r="P3988" s="244">
        <f t="shared" si="308"/>
        <v>360.12599999999998</v>
      </c>
      <c r="Q3988" s="25"/>
      <c r="R3988" s="25"/>
      <c r="S3988" s="25"/>
      <c r="T3988" s="109"/>
      <c r="U3988" s="25"/>
      <c r="V3988" s="25"/>
      <c r="W3988" s="25"/>
      <c r="X3988" s="25">
        <v>0</v>
      </c>
      <c r="Y3988" s="25"/>
      <c r="Z3988" s="25">
        <v>0</v>
      </c>
      <c r="AA3988" s="109"/>
      <c r="AB3988" s="25">
        <v>360.12599999999998</v>
      </c>
      <c r="AC3988" s="25">
        <v>0</v>
      </c>
      <c r="AD3988" s="25">
        <v>0</v>
      </c>
      <c r="AE3988" s="25">
        <v>0</v>
      </c>
      <c r="AF3988" s="25">
        <v>0</v>
      </c>
      <c r="AG3988" s="25">
        <v>0</v>
      </c>
      <c r="AH3988" s="109"/>
      <c r="AI3988" s="25">
        <v>0</v>
      </c>
      <c r="AJ3988" s="25">
        <v>0</v>
      </c>
      <c r="AK3988" s="123">
        <v>0</v>
      </c>
      <c r="AL3988" s="25">
        <v>0</v>
      </c>
      <c r="AM3988" s="25">
        <v>0</v>
      </c>
      <c r="AN3988" s="25">
        <v>0</v>
      </c>
      <c r="AO3988" s="109"/>
      <c r="AP3988" s="25">
        <v>0</v>
      </c>
      <c r="AQ3988" s="25">
        <v>0</v>
      </c>
      <c r="AR3988" s="25">
        <v>0</v>
      </c>
      <c r="AS3988" s="25">
        <v>0</v>
      </c>
      <c r="AT3988" s="25">
        <v>0</v>
      </c>
      <c r="AU3988" s="25">
        <v>0</v>
      </c>
      <c r="AW3988" t="str">
        <f t="shared" si="309"/>
        <v>Lê Thu Huyền</v>
      </c>
      <c r="AX3988" s="27" t="str">
        <f t="shared" si="310"/>
        <v xml:space="preserve">Lê Yến Phụng </v>
      </c>
      <c r="AY3988" s="4" t="str">
        <f t="shared" si="307"/>
        <v>VIN+</v>
      </c>
    </row>
    <row r="3989" spans="1:51" outlineLevel="1" x14ac:dyDescent="0.25">
      <c r="A3989" s="4" t="s">
        <v>1104</v>
      </c>
      <c r="B3989" s="4" t="s">
        <v>797</v>
      </c>
      <c r="C3989" s="4" t="s">
        <v>5054</v>
      </c>
      <c r="D3989" s="11" t="s">
        <v>768</v>
      </c>
      <c r="E3989" s="32" t="s">
        <v>976</v>
      </c>
      <c r="F3989" s="11" t="s">
        <v>710</v>
      </c>
      <c r="G3989" s="35">
        <v>5301056</v>
      </c>
      <c r="H3989" s="4" t="s">
        <v>5018</v>
      </c>
      <c r="I3989" s="4"/>
      <c r="J3989" s="4"/>
      <c r="K3989" s="4"/>
      <c r="L3989" s="4"/>
      <c r="M3989" s="33"/>
      <c r="N3989" s="38"/>
      <c r="O3989" s="33"/>
      <c r="P3989" s="244">
        <f t="shared" si="308"/>
        <v>476.928</v>
      </c>
      <c r="Q3989" s="25"/>
      <c r="R3989" s="25"/>
      <c r="S3989" s="25"/>
      <c r="T3989" s="109"/>
      <c r="U3989" s="25"/>
      <c r="V3989" s="25"/>
      <c r="W3989" s="25"/>
      <c r="X3989" s="25">
        <v>0</v>
      </c>
      <c r="Y3989" s="25"/>
      <c r="Z3989" s="25">
        <v>0</v>
      </c>
      <c r="AA3989" s="109"/>
      <c r="AB3989" s="25">
        <v>0</v>
      </c>
      <c r="AC3989" s="25">
        <v>0</v>
      </c>
      <c r="AD3989" s="25">
        <v>0</v>
      </c>
      <c r="AE3989" s="25">
        <v>238.464</v>
      </c>
      <c r="AF3989" s="25">
        <v>0</v>
      </c>
      <c r="AG3989" s="25">
        <v>0</v>
      </c>
      <c r="AH3989" s="109"/>
      <c r="AI3989" s="25">
        <v>0</v>
      </c>
      <c r="AJ3989" s="25">
        <v>0</v>
      </c>
      <c r="AK3989" s="123">
        <v>0</v>
      </c>
      <c r="AL3989" s="25">
        <v>0</v>
      </c>
      <c r="AM3989" s="25">
        <v>0</v>
      </c>
      <c r="AN3989" s="25">
        <v>0</v>
      </c>
      <c r="AO3989" s="109"/>
      <c r="AP3989" s="25">
        <v>0</v>
      </c>
      <c r="AQ3989" s="25">
        <v>0</v>
      </c>
      <c r="AR3989" s="25">
        <v>0</v>
      </c>
      <c r="AS3989" s="25">
        <v>0</v>
      </c>
      <c r="AT3989" s="25">
        <v>0</v>
      </c>
      <c r="AU3989" s="25">
        <v>238.464</v>
      </c>
      <c r="AW3989" t="str">
        <f t="shared" si="309"/>
        <v>Lê Thu Huyền</v>
      </c>
      <c r="AX3989" s="27" t="str">
        <f t="shared" si="310"/>
        <v xml:space="preserve">Lê Yến Phụng </v>
      </c>
      <c r="AY3989" s="4" t="str">
        <f t="shared" si="307"/>
        <v>VIN+</v>
      </c>
    </row>
    <row r="3990" spans="1:51" outlineLevel="1" x14ac:dyDescent="0.25">
      <c r="A3990" s="4" t="s">
        <v>1104</v>
      </c>
      <c r="B3990" s="4" t="s">
        <v>797</v>
      </c>
      <c r="C3990" s="4" t="s">
        <v>5054</v>
      </c>
      <c r="D3990" s="11" t="s">
        <v>768</v>
      </c>
      <c r="E3990" s="32" t="s">
        <v>976</v>
      </c>
      <c r="F3990" s="11" t="s">
        <v>710</v>
      </c>
      <c r="G3990" s="35">
        <v>5301094</v>
      </c>
      <c r="H3990" s="4" t="s">
        <v>5019</v>
      </c>
      <c r="I3990" s="4"/>
      <c r="J3990" s="4"/>
      <c r="K3990" s="4"/>
      <c r="L3990" s="4"/>
      <c r="M3990" s="33"/>
      <c r="N3990" s="38"/>
      <c r="O3990" s="33"/>
      <c r="P3990" s="244">
        <f t="shared" si="308"/>
        <v>419.06200000000001</v>
      </c>
      <c r="Q3990" s="25"/>
      <c r="R3990" s="25"/>
      <c r="S3990" s="25"/>
      <c r="T3990" s="109"/>
      <c r="U3990" s="25"/>
      <c r="V3990" s="25"/>
      <c r="W3990" s="25"/>
      <c r="X3990" s="25">
        <v>0</v>
      </c>
      <c r="Y3990" s="25"/>
      <c r="Z3990" s="25">
        <v>0</v>
      </c>
      <c r="AA3990" s="109"/>
      <c r="AB3990" s="25">
        <v>419.06200000000001</v>
      </c>
      <c r="AC3990" s="25">
        <v>0</v>
      </c>
      <c r="AD3990" s="25">
        <v>0</v>
      </c>
      <c r="AE3990" s="25">
        <v>0</v>
      </c>
      <c r="AF3990" s="25">
        <v>0</v>
      </c>
      <c r="AG3990" s="25">
        <v>0</v>
      </c>
      <c r="AH3990" s="109"/>
      <c r="AI3990" s="25">
        <v>0</v>
      </c>
      <c r="AJ3990" s="25">
        <v>0</v>
      </c>
      <c r="AK3990" s="123">
        <v>0</v>
      </c>
      <c r="AL3990" s="25">
        <v>0</v>
      </c>
      <c r="AM3990" s="25">
        <v>0</v>
      </c>
      <c r="AN3990" s="25">
        <v>0</v>
      </c>
      <c r="AO3990" s="109"/>
      <c r="AP3990" s="25">
        <v>0</v>
      </c>
      <c r="AQ3990" s="25">
        <v>0</v>
      </c>
      <c r="AR3990" s="25">
        <v>0</v>
      </c>
      <c r="AS3990" s="25">
        <v>0</v>
      </c>
      <c r="AT3990" s="25">
        <v>0</v>
      </c>
      <c r="AU3990" s="25">
        <v>0</v>
      </c>
      <c r="AW3990" t="str">
        <f t="shared" si="309"/>
        <v>Lê Thu Huyền</v>
      </c>
      <c r="AX3990" s="27" t="str">
        <f t="shared" si="310"/>
        <v xml:space="preserve">Lê Yến Phụng </v>
      </c>
      <c r="AY3990" s="4" t="str">
        <f t="shared" si="307"/>
        <v>VIN+</v>
      </c>
    </row>
    <row r="3991" spans="1:51" outlineLevel="1" x14ac:dyDescent="0.25">
      <c r="A3991" s="4" t="s">
        <v>1104</v>
      </c>
      <c r="B3991" s="4" t="s">
        <v>797</v>
      </c>
      <c r="C3991" s="4" t="s">
        <v>5054</v>
      </c>
      <c r="D3991" s="11" t="s">
        <v>768</v>
      </c>
      <c r="E3991" s="32" t="s">
        <v>976</v>
      </c>
      <c r="F3991" s="11" t="s">
        <v>710</v>
      </c>
      <c r="G3991" s="35">
        <v>5301115</v>
      </c>
      <c r="H3991" s="4" t="s">
        <v>5020</v>
      </c>
      <c r="I3991" s="4"/>
      <c r="J3991" s="4"/>
      <c r="K3991" s="4"/>
      <c r="L3991" s="4"/>
      <c r="M3991" s="33"/>
      <c r="N3991" s="38"/>
      <c r="O3991" s="33"/>
      <c r="P3991" s="244">
        <f t="shared" si="308"/>
        <v>360.12599999999998</v>
      </c>
      <c r="Q3991" s="25"/>
      <c r="R3991" s="25"/>
      <c r="S3991" s="25"/>
      <c r="T3991" s="109"/>
      <c r="U3991" s="25"/>
      <c r="V3991" s="25"/>
      <c r="W3991" s="25"/>
      <c r="X3991" s="25">
        <v>0</v>
      </c>
      <c r="Y3991" s="25"/>
      <c r="Z3991" s="25">
        <v>0</v>
      </c>
      <c r="AA3991" s="109"/>
      <c r="AB3991" s="25">
        <v>180.59800000000001</v>
      </c>
      <c r="AC3991" s="25">
        <v>0</v>
      </c>
      <c r="AD3991" s="25">
        <v>0</v>
      </c>
      <c r="AE3991" s="25">
        <v>0</v>
      </c>
      <c r="AF3991" s="25">
        <v>0</v>
      </c>
      <c r="AG3991" s="25">
        <v>0</v>
      </c>
      <c r="AH3991" s="109"/>
      <c r="AI3991" s="25">
        <v>179.52799999999999</v>
      </c>
      <c r="AJ3991" s="25">
        <v>0</v>
      </c>
      <c r="AK3991" s="123">
        <v>0</v>
      </c>
      <c r="AL3991" s="25">
        <v>0</v>
      </c>
      <c r="AM3991" s="25">
        <v>0</v>
      </c>
      <c r="AN3991" s="25">
        <v>0</v>
      </c>
      <c r="AO3991" s="109"/>
      <c r="AP3991" s="25">
        <v>0</v>
      </c>
      <c r="AQ3991" s="25">
        <v>0</v>
      </c>
      <c r="AR3991" s="25">
        <v>0</v>
      </c>
      <c r="AS3991" s="25">
        <v>0</v>
      </c>
      <c r="AT3991" s="25">
        <v>0</v>
      </c>
      <c r="AU3991" s="25">
        <v>0</v>
      </c>
      <c r="AW3991" t="str">
        <f t="shared" si="309"/>
        <v>Lê Thu Huyền</v>
      </c>
      <c r="AX3991" s="27" t="str">
        <f t="shared" si="310"/>
        <v xml:space="preserve">Lê Yến Phụng </v>
      </c>
      <c r="AY3991" s="4" t="str">
        <f t="shared" si="307"/>
        <v>VIN+</v>
      </c>
    </row>
    <row r="3992" spans="1:51" outlineLevel="1" x14ac:dyDescent="0.25">
      <c r="A3992" s="4" t="s">
        <v>1104</v>
      </c>
      <c r="B3992" s="4" t="s">
        <v>797</v>
      </c>
      <c r="C3992" s="4" t="s">
        <v>5054</v>
      </c>
      <c r="D3992" s="11" t="s">
        <v>768</v>
      </c>
      <c r="E3992" s="32" t="s">
        <v>976</v>
      </c>
      <c r="F3992" s="11" t="s">
        <v>710</v>
      </c>
      <c r="G3992" s="35">
        <v>5301122</v>
      </c>
      <c r="H3992" s="4" t="s">
        <v>5021</v>
      </c>
      <c r="I3992" s="4"/>
      <c r="J3992" s="4"/>
      <c r="K3992" s="4"/>
      <c r="L3992" s="4"/>
      <c r="M3992" s="33"/>
      <c r="N3992" s="38"/>
      <c r="O3992" s="33"/>
      <c r="P3992" s="244">
        <f t="shared" si="308"/>
        <v>0</v>
      </c>
      <c r="Q3992" s="25"/>
      <c r="R3992" s="25"/>
      <c r="S3992" s="25"/>
      <c r="T3992" s="109"/>
      <c r="U3992" s="25"/>
      <c r="V3992" s="25"/>
      <c r="W3992" s="25"/>
      <c r="X3992" s="25">
        <v>0</v>
      </c>
      <c r="Y3992" s="25"/>
      <c r="Z3992" s="25">
        <v>0</v>
      </c>
      <c r="AA3992" s="109"/>
      <c r="AB3992" s="25">
        <v>0</v>
      </c>
      <c r="AC3992" s="25">
        <v>0</v>
      </c>
      <c r="AD3992" s="25">
        <v>0</v>
      </c>
      <c r="AE3992" s="25">
        <v>0</v>
      </c>
      <c r="AF3992" s="25">
        <v>0</v>
      </c>
      <c r="AG3992" s="25">
        <v>0</v>
      </c>
      <c r="AH3992" s="109"/>
      <c r="AI3992" s="25">
        <v>0</v>
      </c>
      <c r="AJ3992" s="25">
        <v>0</v>
      </c>
      <c r="AK3992" s="123">
        <v>0</v>
      </c>
      <c r="AL3992" s="25">
        <v>0</v>
      </c>
      <c r="AM3992" s="25">
        <v>0</v>
      </c>
      <c r="AN3992" s="25">
        <v>0</v>
      </c>
      <c r="AO3992" s="109"/>
      <c r="AP3992" s="25">
        <v>0</v>
      </c>
      <c r="AQ3992" s="25">
        <v>0</v>
      </c>
      <c r="AR3992" s="25">
        <v>0</v>
      </c>
      <c r="AS3992" s="25">
        <v>0</v>
      </c>
      <c r="AT3992" s="25">
        <v>0</v>
      </c>
      <c r="AU3992" s="25">
        <v>0</v>
      </c>
      <c r="AW3992" t="str">
        <f t="shared" si="309"/>
        <v>Lê Thu Huyền</v>
      </c>
      <c r="AX3992" s="27" t="str">
        <f t="shared" si="310"/>
        <v xml:space="preserve">Lê Yến Phụng </v>
      </c>
      <c r="AY3992" s="4" t="str">
        <f t="shared" si="307"/>
        <v>VIN+</v>
      </c>
    </row>
    <row r="3993" spans="1:51" outlineLevel="1" x14ac:dyDescent="0.25">
      <c r="A3993" s="4" t="s">
        <v>1104</v>
      </c>
      <c r="B3993" s="4" t="s">
        <v>797</v>
      </c>
      <c r="C3993" s="4" t="s">
        <v>5054</v>
      </c>
      <c r="D3993" s="11" t="s">
        <v>768</v>
      </c>
      <c r="E3993" s="32" t="s">
        <v>976</v>
      </c>
      <c r="F3993" s="11" t="s">
        <v>710</v>
      </c>
      <c r="G3993" s="35">
        <v>5301139</v>
      </c>
      <c r="H3993" s="4" t="s">
        <v>5022</v>
      </c>
      <c r="I3993" s="4"/>
      <c r="J3993" s="4"/>
      <c r="K3993" s="4"/>
      <c r="L3993" s="4"/>
      <c r="M3993" s="33"/>
      <c r="N3993" s="38"/>
      <c r="O3993" s="33"/>
      <c r="P3993" s="244">
        <f t="shared" si="308"/>
        <v>656.45600000000002</v>
      </c>
      <c r="Q3993" s="25"/>
      <c r="R3993" s="25"/>
      <c r="S3993" s="25"/>
      <c r="T3993" s="109"/>
      <c r="U3993" s="25"/>
      <c r="V3993" s="25"/>
      <c r="W3993" s="25"/>
      <c r="X3993" s="25">
        <v>0</v>
      </c>
      <c r="Y3993" s="25"/>
      <c r="Z3993" s="25">
        <v>0</v>
      </c>
      <c r="AA3993" s="109"/>
      <c r="AB3993" s="25">
        <v>0</v>
      </c>
      <c r="AC3993" s="25">
        <v>0</v>
      </c>
      <c r="AD3993" s="25">
        <v>0</v>
      </c>
      <c r="AE3993" s="25">
        <v>417.99200000000002</v>
      </c>
      <c r="AF3993" s="25">
        <v>0</v>
      </c>
      <c r="AG3993" s="25">
        <v>0</v>
      </c>
      <c r="AH3993" s="109"/>
      <c r="AI3993" s="25">
        <v>0</v>
      </c>
      <c r="AJ3993" s="25">
        <v>0</v>
      </c>
      <c r="AK3993" s="123">
        <v>0</v>
      </c>
      <c r="AL3993" s="25">
        <v>0</v>
      </c>
      <c r="AM3993" s="25">
        <v>0</v>
      </c>
      <c r="AN3993" s="25">
        <v>0</v>
      </c>
      <c r="AO3993" s="109"/>
      <c r="AP3993" s="25">
        <v>0</v>
      </c>
      <c r="AQ3993" s="25">
        <v>0</v>
      </c>
      <c r="AR3993" s="25">
        <v>0</v>
      </c>
      <c r="AS3993" s="25">
        <v>0</v>
      </c>
      <c r="AT3993" s="25">
        <v>0</v>
      </c>
      <c r="AU3993" s="25">
        <v>238.464</v>
      </c>
      <c r="AW3993" t="str">
        <f t="shared" si="309"/>
        <v>Lê Thu Huyền</v>
      </c>
      <c r="AX3993" s="27" t="str">
        <f t="shared" si="310"/>
        <v xml:space="preserve">Lê Yến Phụng </v>
      </c>
      <c r="AY3993" s="4" t="str">
        <f t="shared" si="307"/>
        <v>VIN+</v>
      </c>
    </row>
    <row r="3994" spans="1:51" outlineLevel="1" x14ac:dyDescent="0.25">
      <c r="A3994" s="4" t="s">
        <v>1104</v>
      </c>
      <c r="B3994" s="4" t="s">
        <v>797</v>
      </c>
      <c r="C3994" s="4" t="s">
        <v>5054</v>
      </c>
      <c r="D3994" s="11" t="s">
        <v>768</v>
      </c>
      <c r="E3994" s="32" t="s">
        <v>976</v>
      </c>
      <c r="F3994" s="11" t="s">
        <v>710</v>
      </c>
      <c r="G3994" s="35">
        <v>5301627</v>
      </c>
      <c r="H3994" s="4" t="s">
        <v>5023</v>
      </c>
      <c r="I3994" s="4"/>
      <c r="J3994" s="4"/>
      <c r="K3994" s="4"/>
      <c r="L3994" s="4"/>
      <c r="M3994" s="33"/>
      <c r="N3994" s="38"/>
      <c r="O3994" s="33"/>
      <c r="P3994" s="244">
        <f t="shared" si="308"/>
        <v>0</v>
      </c>
      <c r="Q3994" s="25"/>
      <c r="R3994" s="25"/>
      <c r="S3994" s="25"/>
      <c r="T3994" s="109"/>
      <c r="U3994" s="25"/>
      <c r="V3994" s="25"/>
      <c r="W3994" s="25"/>
      <c r="X3994" s="25">
        <v>0</v>
      </c>
      <c r="Y3994" s="25"/>
      <c r="Z3994" s="25">
        <v>0</v>
      </c>
      <c r="AA3994" s="109"/>
      <c r="AB3994" s="25">
        <v>0</v>
      </c>
      <c r="AC3994" s="25">
        <v>0</v>
      </c>
      <c r="AD3994" s="25">
        <v>0</v>
      </c>
      <c r="AE3994" s="25">
        <v>0</v>
      </c>
      <c r="AF3994" s="25">
        <v>0</v>
      </c>
      <c r="AG3994" s="25">
        <v>0</v>
      </c>
      <c r="AH3994" s="109"/>
      <c r="AI3994" s="25">
        <v>0</v>
      </c>
      <c r="AJ3994" s="25">
        <v>0</v>
      </c>
      <c r="AK3994" s="123">
        <v>0</v>
      </c>
      <c r="AL3994" s="25">
        <v>0</v>
      </c>
      <c r="AM3994" s="25">
        <v>0</v>
      </c>
      <c r="AN3994" s="25">
        <v>0</v>
      </c>
      <c r="AO3994" s="109"/>
      <c r="AP3994" s="25">
        <v>0</v>
      </c>
      <c r="AQ3994" s="25">
        <v>0</v>
      </c>
      <c r="AR3994" s="25">
        <v>0</v>
      </c>
      <c r="AS3994" s="25">
        <v>0</v>
      </c>
      <c r="AT3994" s="25">
        <v>0</v>
      </c>
      <c r="AU3994" s="25">
        <v>0</v>
      </c>
      <c r="AW3994" t="str">
        <f t="shared" si="309"/>
        <v>Lê Thu Huyền</v>
      </c>
      <c r="AX3994" s="27" t="str">
        <f t="shared" si="310"/>
        <v xml:space="preserve">Lê Yến Phụng </v>
      </c>
      <c r="AY3994" s="4" t="str">
        <f t="shared" si="307"/>
        <v>VIN+</v>
      </c>
    </row>
    <row r="3995" spans="1:51" outlineLevel="1" x14ac:dyDescent="0.25">
      <c r="A3995" s="4" t="s">
        <v>1104</v>
      </c>
      <c r="B3995" s="4" t="s">
        <v>797</v>
      </c>
      <c r="C3995" s="4" t="s">
        <v>5054</v>
      </c>
      <c r="D3995" s="11" t="s">
        <v>768</v>
      </c>
      <c r="E3995" s="32" t="s">
        <v>976</v>
      </c>
      <c r="F3995" s="11" t="s">
        <v>710</v>
      </c>
      <c r="G3995" s="35">
        <v>5301599</v>
      </c>
      <c r="H3995" s="4" t="s">
        <v>5024</v>
      </c>
      <c r="I3995" s="4"/>
      <c r="J3995" s="4"/>
      <c r="K3995" s="4"/>
      <c r="L3995" s="4"/>
      <c r="M3995" s="33"/>
      <c r="N3995" s="38"/>
      <c r="O3995" s="33"/>
      <c r="P3995" s="244">
        <f t="shared" si="308"/>
        <v>1075.518</v>
      </c>
      <c r="Q3995" s="25"/>
      <c r="R3995" s="25"/>
      <c r="S3995" s="25"/>
      <c r="T3995" s="109"/>
      <c r="U3995" s="25"/>
      <c r="V3995" s="25"/>
      <c r="W3995" s="25"/>
      <c r="X3995" s="25">
        <v>0</v>
      </c>
      <c r="Y3995" s="25"/>
      <c r="Z3995" s="25">
        <v>0</v>
      </c>
      <c r="AA3995" s="109"/>
      <c r="AB3995" s="25">
        <v>0</v>
      </c>
      <c r="AC3995" s="25">
        <v>419.06200000000001</v>
      </c>
      <c r="AD3995" s="25">
        <v>0</v>
      </c>
      <c r="AE3995" s="25">
        <v>0</v>
      </c>
      <c r="AF3995" s="25">
        <v>0</v>
      </c>
      <c r="AG3995" s="25">
        <v>0</v>
      </c>
      <c r="AH3995" s="109"/>
      <c r="AI3995" s="25">
        <v>656.45600000000002</v>
      </c>
      <c r="AJ3995" s="25">
        <v>0</v>
      </c>
      <c r="AK3995" s="123">
        <v>0</v>
      </c>
      <c r="AL3995" s="25">
        <v>0</v>
      </c>
      <c r="AM3995" s="25">
        <v>0</v>
      </c>
      <c r="AN3995" s="25">
        <v>0</v>
      </c>
      <c r="AO3995" s="109"/>
      <c r="AP3995" s="25">
        <v>0</v>
      </c>
      <c r="AQ3995" s="25">
        <v>0</v>
      </c>
      <c r="AR3995" s="25">
        <v>0</v>
      </c>
      <c r="AS3995" s="25">
        <v>0</v>
      </c>
      <c r="AT3995" s="25">
        <v>0</v>
      </c>
      <c r="AU3995" s="25">
        <v>0</v>
      </c>
      <c r="AW3995" t="str">
        <f t="shared" si="309"/>
        <v>Lê Thu Huyền</v>
      </c>
      <c r="AX3995" s="27" t="str">
        <f t="shared" si="310"/>
        <v xml:space="preserve">Lê Yến Phụng </v>
      </c>
      <c r="AY3995" s="4" t="str">
        <f t="shared" si="307"/>
        <v>VIN+</v>
      </c>
    </row>
    <row r="3996" spans="1:51" outlineLevel="1" x14ac:dyDescent="0.25">
      <c r="A3996" s="4" t="s">
        <v>1104</v>
      </c>
      <c r="B3996" s="4" t="s">
        <v>797</v>
      </c>
      <c r="C3996" s="4" t="s">
        <v>5054</v>
      </c>
      <c r="D3996" s="11" t="s">
        <v>768</v>
      </c>
      <c r="E3996" s="32" t="s">
        <v>976</v>
      </c>
      <c r="F3996" s="11" t="s">
        <v>710</v>
      </c>
      <c r="G3996" s="35">
        <v>5301430</v>
      </c>
      <c r="H3996" s="4" t="s">
        <v>5025</v>
      </c>
      <c r="I3996" s="4"/>
      <c r="J3996" s="4"/>
      <c r="K3996" s="4"/>
      <c r="L3996" s="4"/>
      <c r="M3996" s="33"/>
      <c r="N3996" s="38"/>
      <c r="O3996" s="33"/>
      <c r="P3996" s="244">
        <f t="shared" si="308"/>
        <v>360.12599999999998</v>
      </c>
      <c r="Q3996" s="25"/>
      <c r="R3996" s="25"/>
      <c r="S3996" s="25"/>
      <c r="T3996" s="109"/>
      <c r="U3996" s="25"/>
      <c r="V3996" s="25"/>
      <c r="W3996" s="25"/>
      <c r="X3996" s="25">
        <v>0</v>
      </c>
      <c r="Y3996" s="25"/>
      <c r="Z3996" s="25">
        <v>0</v>
      </c>
      <c r="AA3996" s="109"/>
      <c r="AB3996" s="25">
        <v>0</v>
      </c>
      <c r="AC3996" s="25">
        <v>0</v>
      </c>
      <c r="AD3996" s="25">
        <v>0</v>
      </c>
      <c r="AE3996" s="25">
        <v>0</v>
      </c>
      <c r="AF3996" s="25">
        <v>0</v>
      </c>
      <c r="AG3996" s="25">
        <v>0</v>
      </c>
      <c r="AH3996" s="109"/>
      <c r="AI3996" s="25">
        <v>0</v>
      </c>
      <c r="AJ3996" s="25">
        <v>0</v>
      </c>
      <c r="AK3996" s="123">
        <v>0</v>
      </c>
      <c r="AL3996" s="25">
        <v>0</v>
      </c>
      <c r="AM3996" s="25">
        <v>0</v>
      </c>
      <c r="AN3996" s="25">
        <v>0</v>
      </c>
      <c r="AO3996" s="109"/>
      <c r="AP3996" s="25">
        <v>0</v>
      </c>
      <c r="AQ3996" s="25">
        <v>0</v>
      </c>
      <c r="AR3996" s="25">
        <v>179.52799999999999</v>
      </c>
      <c r="AS3996" s="25">
        <v>180.59800000000001</v>
      </c>
      <c r="AT3996" s="25">
        <v>0</v>
      </c>
      <c r="AU3996" s="25">
        <v>0</v>
      </c>
      <c r="AW3996" t="str">
        <f t="shared" si="309"/>
        <v>Lê Thu Huyền</v>
      </c>
      <c r="AX3996" s="27" t="str">
        <f t="shared" si="310"/>
        <v xml:space="preserve">Lê Yến Phụng </v>
      </c>
      <c r="AY3996" s="4" t="str">
        <f t="shared" si="307"/>
        <v>VIN+</v>
      </c>
    </row>
    <row r="3997" spans="1:51" outlineLevel="1" x14ac:dyDescent="0.25">
      <c r="A3997" s="4" t="s">
        <v>1104</v>
      </c>
      <c r="B3997" s="4" t="s">
        <v>797</v>
      </c>
      <c r="C3997" s="4" t="s">
        <v>5054</v>
      </c>
      <c r="D3997" s="11" t="s">
        <v>768</v>
      </c>
      <c r="E3997" s="32" t="s">
        <v>976</v>
      </c>
      <c r="F3997" s="11" t="s">
        <v>710</v>
      </c>
      <c r="G3997" s="35">
        <v>5275308</v>
      </c>
      <c r="H3997" s="4" t="s">
        <v>5026</v>
      </c>
      <c r="I3997" s="4"/>
      <c r="J3997" s="4"/>
      <c r="K3997" s="4"/>
      <c r="L3997" s="4"/>
      <c r="M3997" s="33"/>
      <c r="N3997" s="38"/>
      <c r="O3997" s="33"/>
      <c r="P3997" s="244">
        <f t="shared" si="308"/>
        <v>303.49700000000001</v>
      </c>
      <c r="Q3997" s="25"/>
      <c r="R3997" s="25"/>
      <c r="S3997" s="25"/>
      <c r="T3997" s="109"/>
      <c r="U3997" s="25"/>
      <c r="V3997" s="25"/>
      <c r="W3997" s="25"/>
      <c r="X3997" s="25">
        <v>0</v>
      </c>
      <c r="Y3997" s="25"/>
      <c r="Z3997" s="25">
        <v>0</v>
      </c>
      <c r="AA3997" s="109"/>
      <c r="AB3997" s="25">
        <v>0</v>
      </c>
      <c r="AC3997" s="25">
        <v>0</v>
      </c>
      <c r="AD3997" s="25">
        <v>0</v>
      </c>
      <c r="AE3997" s="25">
        <v>0</v>
      </c>
      <c r="AF3997" s="25">
        <v>0</v>
      </c>
      <c r="AG3997" s="25">
        <v>0</v>
      </c>
      <c r="AH3997" s="109"/>
      <c r="AI3997" s="25">
        <v>0</v>
      </c>
      <c r="AJ3997" s="25">
        <v>0</v>
      </c>
      <c r="AK3997" s="123">
        <v>0</v>
      </c>
      <c r="AL3997" s="25">
        <v>0</v>
      </c>
      <c r="AM3997" s="25">
        <v>0</v>
      </c>
      <c r="AN3997" s="25">
        <v>0</v>
      </c>
      <c r="AO3997" s="109"/>
      <c r="AP3997" s="25">
        <v>0</v>
      </c>
      <c r="AQ3997" s="25">
        <v>0</v>
      </c>
      <c r="AR3997" s="25">
        <v>0</v>
      </c>
      <c r="AS3997" s="25">
        <v>0</v>
      </c>
      <c r="AT3997" s="25">
        <v>0</v>
      </c>
      <c r="AU3997" s="25">
        <v>303.49700000000001</v>
      </c>
      <c r="AW3997" t="str">
        <f t="shared" si="309"/>
        <v>Lê Thu Huyền</v>
      </c>
      <c r="AX3997" s="27" t="str">
        <f t="shared" si="310"/>
        <v xml:space="preserve">Lê Yến Phụng </v>
      </c>
      <c r="AY3997" s="4" t="str">
        <f t="shared" si="307"/>
        <v>VIN+</v>
      </c>
    </row>
    <row r="3998" spans="1:51" outlineLevel="1" x14ac:dyDescent="0.25">
      <c r="A3998" s="4" t="s">
        <v>1104</v>
      </c>
      <c r="B3998" s="4" t="s">
        <v>797</v>
      </c>
      <c r="C3998" s="4" t="s">
        <v>5054</v>
      </c>
      <c r="D3998" s="11" t="s">
        <v>768</v>
      </c>
      <c r="E3998" s="32" t="s">
        <v>976</v>
      </c>
      <c r="F3998" s="11" t="s">
        <v>710</v>
      </c>
      <c r="G3998" s="35">
        <v>5130984</v>
      </c>
      <c r="H3998" s="4" t="s">
        <v>5027</v>
      </c>
      <c r="I3998" s="4"/>
      <c r="J3998" s="4"/>
      <c r="K3998" s="4"/>
      <c r="L3998" s="4"/>
      <c r="M3998" s="33"/>
      <c r="N3998" s="38"/>
      <c r="O3998" s="33"/>
      <c r="P3998" s="244">
        <f t="shared" si="308"/>
        <v>902.08699999999999</v>
      </c>
      <c r="Q3998" s="25"/>
      <c r="R3998" s="25"/>
      <c r="S3998" s="25"/>
      <c r="T3998" s="109"/>
      <c r="U3998" s="25"/>
      <c r="V3998" s="25"/>
      <c r="W3998" s="25"/>
      <c r="X3998" s="25">
        <v>0</v>
      </c>
      <c r="Y3998" s="25"/>
      <c r="Z3998" s="25">
        <v>0</v>
      </c>
      <c r="AA3998" s="109"/>
      <c r="AB3998" s="25">
        <v>0</v>
      </c>
      <c r="AC3998" s="25">
        <v>0</v>
      </c>
      <c r="AD3998" s="25">
        <v>0</v>
      </c>
      <c r="AE3998" s="25">
        <v>179.52799999999999</v>
      </c>
      <c r="AF3998" s="25">
        <v>0</v>
      </c>
      <c r="AG3998" s="25">
        <v>0</v>
      </c>
      <c r="AH3998" s="109"/>
      <c r="AI3998" s="25">
        <v>0</v>
      </c>
      <c r="AJ3998" s="25">
        <v>0</v>
      </c>
      <c r="AK3998" s="123">
        <v>0</v>
      </c>
      <c r="AL3998" s="25">
        <v>722.55899999999997</v>
      </c>
      <c r="AM3998" s="25">
        <v>0</v>
      </c>
      <c r="AN3998" s="25">
        <v>0</v>
      </c>
      <c r="AO3998" s="109"/>
      <c r="AP3998" s="25">
        <v>0</v>
      </c>
      <c r="AQ3998" s="25">
        <v>0</v>
      </c>
      <c r="AR3998" s="25">
        <v>0</v>
      </c>
      <c r="AS3998" s="25">
        <v>0</v>
      </c>
      <c r="AT3998" s="25">
        <v>0</v>
      </c>
      <c r="AU3998" s="25">
        <v>0</v>
      </c>
      <c r="AW3998" t="str">
        <f t="shared" si="309"/>
        <v>Lê Thu Huyền</v>
      </c>
      <c r="AX3998" s="27" t="str">
        <f t="shared" si="310"/>
        <v xml:space="preserve">Lê Yến Phụng </v>
      </c>
      <c r="AY3998" s="4" t="str">
        <f t="shared" si="307"/>
        <v>VIN+</v>
      </c>
    </row>
    <row r="3999" spans="1:51" outlineLevel="1" x14ac:dyDescent="0.25">
      <c r="A3999" s="4" t="s">
        <v>1104</v>
      </c>
      <c r="B3999" s="4" t="s">
        <v>797</v>
      </c>
      <c r="C3999" s="4" t="s">
        <v>5054</v>
      </c>
      <c r="D3999" s="11" t="s">
        <v>768</v>
      </c>
      <c r="E3999" s="32" t="s">
        <v>976</v>
      </c>
      <c r="F3999" s="11" t="s">
        <v>710</v>
      </c>
      <c r="G3999" s="35">
        <v>5275353</v>
      </c>
      <c r="H3999" s="4" t="s">
        <v>5028</v>
      </c>
      <c r="I3999" s="4"/>
      <c r="J3999" s="4"/>
      <c r="K3999" s="4"/>
      <c r="L3999" s="4"/>
      <c r="M3999" s="33"/>
      <c r="N3999" s="38"/>
      <c r="O3999" s="33"/>
      <c r="P3999" s="244">
        <f t="shared" si="308"/>
        <v>837.05400000000009</v>
      </c>
      <c r="Q3999" s="25"/>
      <c r="R3999" s="25"/>
      <c r="S3999" s="25"/>
      <c r="T3999" s="109"/>
      <c r="U3999" s="25"/>
      <c r="V3999" s="25"/>
      <c r="W3999" s="25"/>
      <c r="X3999" s="25">
        <v>0</v>
      </c>
      <c r="Y3999" s="25"/>
      <c r="Z3999" s="25">
        <v>0</v>
      </c>
      <c r="AA3999" s="109"/>
      <c r="AB3999" s="25">
        <v>0</v>
      </c>
      <c r="AC3999" s="25">
        <v>0</v>
      </c>
      <c r="AD3999" s="25">
        <v>0</v>
      </c>
      <c r="AE3999" s="25">
        <v>417.99200000000002</v>
      </c>
      <c r="AF3999" s="25">
        <v>0</v>
      </c>
      <c r="AG3999" s="25">
        <v>0</v>
      </c>
      <c r="AH3999" s="109"/>
      <c r="AI3999" s="25">
        <v>0</v>
      </c>
      <c r="AJ3999" s="25">
        <v>0</v>
      </c>
      <c r="AK3999" s="123">
        <v>0</v>
      </c>
      <c r="AL3999" s="25">
        <v>0</v>
      </c>
      <c r="AM3999" s="25">
        <v>0</v>
      </c>
      <c r="AN3999" s="25">
        <v>0</v>
      </c>
      <c r="AO3999" s="109"/>
      <c r="AP3999" s="25">
        <v>0</v>
      </c>
      <c r="AQ3999" s="25">
        <v>0</v>
      </c>
      <c r="AR3999" s="25">
        <v>0</v>
      </c>
      <c r="AS3999" s="25">
        <v>419.06200000000001</v>
      </c>
      <c r="AT3999" s="25">
        <v>0</v>
      </c>
      <c r="AU3999" s="25">
        <v>0</v>
      </c>
      <c r="AW3999" t="str">
        <f t="shared" si="309"/>
        <v>Lê Thu Huyền</v>
      </c>
      <c r="AX3999" s="27" t="str">
        <f t="shared" si="310"/>
        <v xml:space="preserve">Lê Yến Phụng </v>
      </c>
      <c r="AY3999" s="4" t="str">
        <f t="shared" si="307"/>
        <v>VIN+</v>
      </c>
    </row>
    <row r="4000" spans="1:51" outlineLevel="1" x14ac:dyDescent="0.25">
      <c r="A4000" s="4" t="s">
        <v>1104</v>
      </c>
      <c r="B4000" s="4" t="s">
        <v>797</v>
      </c>
      <c r="C4000" s="4" t="s">
        <v>5054</v>
      </c>
      <c r="D4000" s="11" t="s">
        <v>768</v>
      </c>
      <c r="E4000" s="32" t="s">
        <v>976</v>
      </c>
      <c r="F4000" s="11" t="s">
        <v>710</v>
      </c>
      <c r="G4000" s="35">
        <v>5275436</v>
      </c>
      <c r="H4000" s="4" t="s">
        <v>5029</v>
      </c>
      <c r="I4000" s="4"/>
      <c r="J4000" s="4"/>
      <c r="K4000" s="4"/>
      <c r="L4000" s="4"/>
      <c r="M4000" s="33"/>
      <c r="N4000" s="38"/>
      <c r="O4000" s="33"/>
      <c r="P4000" s="244">
        <f t="shared" si="308"/>
        <v>902.08699999999999</v>
      </c>
      <c r="Q4000" s="25"/>
      <c r="R4000" s="25"/>
      <c r="S4000" s="25"/>
      <c r="T4000" s="109"/>
      <c r="U4000" s="25"/>
      <c r="V4000" s="25"/>
      <c r="W4000" s="25"/>
      <c r="X4000" s="25">
        <v>0</v>
      </c>
      <c r="Y4000" s="25"/>
      <c r="Z4000" s="25">
        <v>0</v>
      </c>
      <c r="AA4000" s="109"/>
      <c r="AB4000" s="25">
        <v>0</v>
      </c>
      <c r="AC4000" s="25">
        <v>0</v>
      </c>
      <c r="AD4000" s="25">
        <v>0</v>
      </c>
      <c r="AE4000" s="25">
        <v>0</v>
      </c>
      <c r="AF4000" s="25">
        <v>0</v>
      </c>
      <c r="AG4000" s="25">
        <v>0</v>
      </c>
      <c r="AH4000" s="109"/>
      <c r="AI4000" s="25">
        <v>0</v>
      </c>
      <c r="AJ4000" s="25">
        <v>0</v>
      </c>
      <c r="AK4000" s="123">
        <v>0</v>
      </c>
      <c r="AL4000" s="25">
        <v>0</v>
      </c>
      <c r="AM4000" s="25">
        <v>0</v>
      </c>
      <c r="AN4000" s="25">
        <v>0</v>
      </c>
      <c r="AO4000" s="109"/>
      <c r="AP4000" s="25">
        <v>0</v>
      </c>
      <c r="AQ4000" s="25">
        <v>0</v>
      </c>
      <c r="AR4000" s="25">
        <v>0</v>
      </c>
      <c r="AS4000" s="25">
        <v>598.59</v>
      </c>
      <c r="AT4000" s="25">
        <v>0</v>
      </c>
      <c r="AU4000" s="25">
        <v>303.49700000000001</v>
      </c>
      <c r="AW4000" t="str">
        <f t="shared" si="309"/>
        <v>Lê Thu Huyền</v>
      </c>
      <c r="AX4000" s="27" t="str">
        <f t="shared" si="310"/>
        <v xml:space="preserve">Lê Yến Phụng </v>
      </c>
      <c r="AY4000" s="4" t="str">
        <f t="shared" si="307"/>
        <v>VIN+</v>
      </c>
    </row>
    <row r="4001" spans="1:51" outlineLevel="1" x14ac:dyDescent="0.25">
      <c r="A4001" s="4" t="s">
        <v>1104</v>
      </c>
      <c r="B4001" s="4" t="s">
        <v>797</v>
      </c>
      <c r="C4001" s="4" t="s">
        <v>5054</v>
      </c>
      <c r="D4001" s="11" t="s">
        <v>768</v>
      </c>
      <c r="E4001" s="32" t="s">
        <v>976</v>
      </c>
      <c r="F4001" s="11" t="s">
        <v>710</v>
      </c>
      <c r="G4001" s="35">
        <v>5275924</v>
      </c>
      <c r="H4001" s="4" t="s">
        <v>5030</v>
      </c>
      <c r="I4001" s="4"/>
      <c r="J4001" s="4"/>
      <c r="K4001" s="4"/>
      <c r="L4001" s="4"/>
      <c r="M4001" s="33"/>
      <c r="N4001" s="38"/>
      <c r="O4001" s="33"/>
      <c r="P4001" s="244">
        <f t="shared" si="308"/>
        <v>779.1880000000001</v>
      </c>
      <c r="Q4001" s="25"/>
      <c r="R4001" s="25"/>
      <c r="S4001" s="25"/>
      <c r="T4001" s="109"/>
      <c r="U4001" s="25"/>
      <c r="V4001" s="25"/>
      <c r="W4001" s="25"/>
      <c r="X4001" s="25">
        <v>0</v>
      </c>
      <c r="Y4001" s="25"/>
      <c r="Z4001" s="25">
        <v>0</v>
      </c>
      <c r="AA4001" s="109"/>
      <c r="AB4001" s="25">
        <v>0</v>
      </c>
      <c r="AC4001" s="25">
        <v>0</v>
      </c>
      <c r="AD4001" s="25">
        <v>0</v>
      </c>
      <c r="AE4001" s="25">
        <v>417.99200000000002</v>
      </c>
      <c r="AF4001" s="25">
        <v>0</v>
      </c>
      <c r="AG4001" s="25">
        <v>0</v>
      </c>
      <c r="AH4001" s="109"/>
      <c r="AI4001" s="25">
        <v>0</v>
      </c>
      <c r="AJ4001" s="25">
        <v>0</v>
      </c>
      <c r="AK4001" s="123">
        <v>0</v>
      </c>
      <c r="AL4001" s="25">
        <v>0</v>
      </c>
      <c r="AM4001" s="25">
        <v>0</v>
      </c>
      <c r="AN4001" s="25">
        <v>0</v>
      </c>
      <c r="AO4001" s="109"/>
      <c r="AP4001" s="25">
        <v>0</v>
      </c>
      <c r="AQ4001" s="25">
        <v>0</v>
      </c>
      <c r="AR4001" s="25">
        <v>180.59800000000001</v>
      </c>
      <c r="AS4001" s="25">
        <v>180.59800000000001</v>
      </c>
      <c r="AT4001" s="25">
        <v>0</v>
      </c>
      <c r="AU4001" s="25">
        <v>0</v>
      </c>
      <c r="AW4001" t="str">
        <f t="shared" si="309"/>
        <v>Lê Thu Huyền</v>
      </c>
      <c r="AX4001" s="27" t="str">
        <f t="shared" si="310"/>
        <v xml:space="preserve">Lê Yến Phụng </v>
      </c>
      <c r="AY4001" s="4" t="str">
        <f t="shared" si="307"/>
        <v>VIN+</v>
      </c>
    </row>
    <row r="4002" spans="1:51" outlineLevel="1" x14ac:dyDescent="0.25">
      <c r="A4002" s="4" t="s">
        <v>1104</v>
      </c>
      <c r="B4002" s="4" t="s">
        <v>797</v>
      </c>
      <c r="C4002" s="4" t="s">
        <v>5054</v>
      </c>
      <c r="D4002" s="11" t="s">
        <v>768</v>
      </c>
      <c r="E4002" s="32" t="s">
        <v>976</v>
      </c>
      <c r="F4002" s="11" t="s">
        <v>710</v>
      </c>
      <c r="G4002" s="35">
        <v>5133002</v>
      </c>
      <c r="H4002" s="4" t="s">
        <v>5031</v>
      </c>
      <c r="I4002" s="4"/>
      <c r="J4002" s="4"/>
      <c r="K4002" s="4"/>
      <c r="L4002" s="4"/>
      <c r="M4002" s="33"/>
      <c r="N4002" s="38"/>
      <c r="O4002" s="33"/>
      <c r="P4002" s="244">
        <f t="shared" si="308"/>
        <v>417.99199999999996</v>
      </c>
      <c r="Q4002" s="25"/>
      <c r="R4002" s="25"/>
      <c r="S4002" s="25"/>
      <c r="T4002" s="109"/>
      <c r="U4002" s="25"/>
      <c r="V4002" s="25"/>
      <c r="W4002" s="25"/>
      <c r="X4002" s="25">
        <v>0</v>
      </c>
      <c r="Y4002" s="25"/>
      <c r="Z4002" s="25">
        <v>0</v>
      </c>
      <c r="AA4002" s="109"/>
      <c r="AB4002" s="25">
        <v>0</v>
      </c>
      <c r="AC4002" s="25">
        <v>0</v>
      </c>
      <c r="AD4002" s="25">
        <v>0</v>
      </c>
      <c r="AE4002" s="25">
        <v>238.464</v>
      </c>
      <c r="AF4002" s="25">
        <v>0</v>
      </c>
      <c r="AG4002" s="25">
        <v>0</v>
      </c>
      <c r="AH4002" s="109"/>
      <c r="AI4002" s="25">
        <v>0</v>
      </c>
      <c r="AJ4002" s="25">
        <v>0</v>
      </c>
      <c r="AK4002" s="123">
        <v>0</v>
      </c>
      <c r="AL4002" s="25">
        <v>0</v>
      </c>
      <c r="AM4002" s="25">
        <v>0</v>
      </c>
      <c r="AN4002" s="25">
        <v>0</v>
      </c>
      <c r="AO4002" s="109"/>
      <c r="AP4002" s="25">
        <v>0</v>
      </c>
      <c r="AQ4002" s="25">
        <v>0</v>
      </c>
      <c r="AR4002" s="25">
        <v>0</v>
      </c>
      <c r="AS4002" s="25">
        <v>0</v>
      </c>
      <c r="AT4002" s="25">
        <v>0</v>
      </c>
      <c r="AU4002" s="25">
        <v>179.52799999999999</v>
      </c>
      <c r="AW4002" t="str">
        <f t="shared" si="309"/>
        <v>Lê Thu Huyền</v>
      </c>
      <c r="AX4002" s="27" t="str">
        <f t="shared" si="310"/>
        <v xml:space="preserve">Lê Yến Phụng </v>
      </c>
      <c r="AY4002" s="4" t="str">
        <f t="shared" si="307"/>
        <v>VIN+</v>
      </c>
    </row>
    <row r="4003" spans="1:51" outlineLevel="1" x14ac:dyDescent="0.25">
      <c r="A4003" s="4" t="s">
        <v>1104</v>
      </c>
      <c r="B4003" s="4" t="s">
        <v>797</v>
      </c>
      <c r="C4003" s="4" t="s">
        <v>5054</v>
      </c>
      <c r="D4003" s="11" t="s">
        <v>768</v>
      </c>
      <c r="E4003" s="32" t="s">
        <v>976</v>
      </c>
      <c r="F4003" s="11" t="s">
        <v>710</v>
      </c>
      <c r="G4003" s="35">
        <v>5275467</v>
      </c>
      <c r="H4003" s="4" t="s">
        <v>5032</v>
      </c>
      <c r="I4003" s="4"/>
      <c r="J4003" s="4"/>
      <c r="K4003" s="4"/>
      <c r="L4003" s="4"/>
      <c r="M4003" s="33"/>
      <c r="N4003" s="38"/>
      <c r="O4003" s="33"/>
      <c r="P4003" s="244">
        <f t="shared" si="308"/>
        <v>598.58999999999992</v>
      </c>
      <c r="Q4003" s="25"/>
      <c r="R4003" s="25"/>
      <c r="S4003" s="25"/>
      <c r="T4003" s="109"/>
      <c r="U4003" s="25"/>
      <c r="V4003" s="25"/>
      <c r="W4003" s="25"/>
      <c r="X4003" s="25">
        <v>0</v>
      </c>
      <c r="Y4003" s="25"/>
      <c r="Z4003" s="25">
        <v>0</v>
      </c>
      <c r="AA4003" s="109"/>
      <c r="AB4003" s="25">
        <v>0</v>
      </c>
      <c r="AC4003" s="25">
        <v>0</v>
      </c>
      <c r="AD4003" s="25">
        <v>0</v>
      </c>
      <c r="AE4003" s="25">
        <v>0</v>
      </c>
      <c r="AF4003" s="25">
        <v>0</v>
      </c>
      <c r="AG4003" s="25">
        <v>0</v>
      </c>
      <c r="AH4003" s="109"/>
      <c r="AI4003" s="25">
        <v>0</v>
      </c>
      <c r="AJ4003" s="25">
        <v>0</v>
      </c>
      <c r="AK4003" s="123">
        <v>0</v>
      </c>
      <c r="AL4003" s="25">
        <v>0</v>
      </c>
      <c r="AM4003" s="25">
        <v>0</v>
      </c>
      <c r="AN4003" s="25">
        <v>0</v>
      </c>
      <c r="AO4003" s="109"/>
      <c r="AP4003" s="25">
        <v>0</v>
      </c>
      <c r="AQ4003" s="25">
        <v>0</v>
      </c>
      <c r="AR4003" s="25">
        <v>238.464</v>
      </c>
      <c r="AS4003" s="25">
        <v>360.12599999999998</v>
      </c>
      <c r="AT4003" s="25">
        <v>0</v>
      </c>
      <c r="AU4003" s="25">
        <v>0</v>
      </c>
      <c r="AW4003" t="str">
        <f t="shared" si="309"/>
        <v>Lê Thu Huyền</v>
      </c>
      <c r="AX4003" s="27" t="str">
        <f t="shared" si="310"/>
        <v xml:space="preserve">Lê Yến Phụng </v>
      </c>
      <c r="AY4003" s="4" t="str">
        <f t="shared" si="307"/>
        <v>VIN+</v>
      </c>
    </row>
    <row r="4004" spans="1:51" outlineLevel="1" x14ac:dyDescent="0.25">
      <c r="A4004" s="4" t="s">
        <v>1104</v>
      </c>
      <c r="B4004" s="4" t="s">
        <v>797</v>
      </c>
      <c r="C4004" s="4" t="s">
        <v>5054</v>
      </c>
      <c r="D4004" s="11" t="s">
        <v>768</v>
      </c>
      <c r="E4004" s="32" t="s">
        <v>976</v>
      </c>
      <c r="F4004" s="11" t="s">
        <v>710</v>
      </c>
      <c r="G4004" s="35">
        <v>5292277</v>
      </c>
      <c r="H4004" s="4" t="s">
        <v>5033</v>
      </c>
      <c r="I4004" s="4"/>
      <c r="J4004" s="4"/>
      <c r="K4004" s="4"/>
      <c r="L4004" s="4"/>
      <c r="M4004" s="33"/>
      <c r="N4004" s="38"/>
      <c r="O4004" s="33"/>
      <c r="P4004" s="244">
        <f t="shared" si="308"/>
        <v>478.19099999999997</v>
      </c>
      <c r="Q4004" s="25"/>
      <c r="R4004" s="25"/>
      <c r="S4004" s="25"/>
      <c r="T4004" s="109"/>
      <c r="U4004" s="25"/>
      <c r="V4004" s="25"/>
      <c r="W4004" s="25"/>
      <c r="X4004" s="25">
        <v>0</v>
      </c>
      <c r="Y4004" s="25"/>
      <c r="Z4004" s="25">
        <v>0</v>
      </c>
      <c r="AA4004" s="109"/>
      <c r="AB4004" s="25">
        <v>0</v>
      </c>
      <c r="AC4004" s="25">
        <v>0</v>
      </c>
      <c r="AD4004" s="25">
        <v>0</v>
      </c>
      <c r="AE4004" s="25">
        <v>179.52799999999999</v>
      </c>
      <c r="AF4004" s="25">
        <v>0</v>
      </c>
      <c r="AG4004" s="25">
        <v>0</v>
      </c>
      <c r="AH4004" s="109"/>
      <c r="AI4004" s="25">
        <v>0</v>
      </c>
      <c r="AJ4004" s="25">
        <v>0</v>
      </c>
      <c r="AK4004" s="123">
        <v>0</v>
      </c>
      <c r="AL4004" s="25">
        <v>0</v>
      </c>
      <c r="AM4004" s="25">
        <v>0</v>
      </c>
      <c r="AN4004" s="25">
        <v>0</v>
      </c>
      <c r="AO4004" s="109"/>
      <c r="AP4004" s="25">
        <v>0</v>
      </c>
      <c r="AQ4004" s="25">
        <v>0</v>
      </c>
      <c r="AR4004" s="25">
        <v>238.464</v>
      </c>
      <c r="AS4004" s="25">
        <v>0</v>
      </c>
      <c r="AT4004" s="25">
        <v>0</v>
      </c>
      <c r="AU4004" s="25">
        <v>60.198999999999998</v>
      </c>
      <c r="AW4004" t="str">
        <f t="shared" si="309"/>
        <v>Lê Thu Huyền</v>
      </c>
      <c r="AX4004" s="27" t="str">
        <f t="shared" si="310"/>
        <v xml:space="preserve">Lê Yến Phụng </v>
      </c>
      <c r="AY4004" s="4" t="str">
        <f t="shared" si="307"/>
        <v>VIN+</v>
      </c>
    </row>
    <row r="4005" spans="1:51" outlineLevel="1" x14ac:dyDescent="0.25">
      <c r="A4005" s="4" t="s">
        <v>1104</v>
      </c>
      <c r="B4005" s="4" t="s">
        <v>797</v>
      </c>
      <c r="C4005" s="4" t="s">
        <v>5054</v>
      </c>
      <c r="D4005" s="11" t="s">
        <v>768</v>
      </c>
      <c r="E4005" s="32" t="s">
        <v>976</v>
      </c>
      <c r="F4005" s="11" t="s">
        <v>710</v>
      </c>
      <c r="G4005" s="35">
        <v>5301551</v>
      </c>
      <c r="H4005" s="4" t="s">
        <v>5034</v>
      </c>
      <c r="I4005" s="4"/>
      <c r="J4005" s="4"/>
      <c r="K4005" s="4"/>
      <c r="L4005" s="4"/>
      <c r="M4005" s="33"/>
      <c r="N4005" s="38"/>
      <c r="O4005" s="33"/>
      <c r="P4005" s="244">
        <f t="shared" si="308"/>
        <v>779.1880000000001</v>
      </c>
      <c r="Q4005" s="25"/>
      <c r="R4005" s="25"/>
      <c r="S4005" s="25"/>
      <c r="T4005" s="109"/>
      <c r="U4005" s="25"/>
      <c r="V4005" s="25"/>
      <c r="W4005" s="25"/>
      <c r="X4005" s="25">
        <v>0</v>
      </c>
      <c r="Y4005" s="25"/>
      <c r="Z4005" s="25">
        <v>0</v>
      </c>
      <c r="AA4005" s="109"/>
      <c r="AB4005" s="25">
        <v>0</v>
      </c>
      <c r="AC4005" s="25">
        <v>0</v>
      </c>
      <c r="AD4005" s="25">
        <v>0</v>
      </c>
      <c r="AE4005" s="25">
        <v>598.59</v>
      </c>
      <c r="AF4005" s="25">
        <v>0</v>
      </c>
      <c r="AG4005" s="25">
        <v>0</v>
      </c>
      <c r="AH4005" s="109"/>
      <c r="AI4005" s="25">
        <v>0</v>
      </c>
      <c r="AJ4005" s="25">
        <v>0</v>
      </c>
      <c r="AK4005" s="123">
        <v>0</v>
      </c>
      <c r="AL4005" s="25">
        <v>180.59800000000001</v>
      </c>
      <c r="AM4005" s="25">
        <v>0</v>
      </c>
      <c r="AN4005" s="25">
        <v>0</v>
      </c>
      <c r="AO4005" s="109"/>
      <c r="AP4005" s="25">
        <v>0</v>
      </c>
      <c r="AQ4005" s="25">
        <v>0</v>
      </c>
      <c r="AR4005" s="25">
        <v>0</v>
      </c>
      <c r="AS4005" s="25">
        <v>0</v>
      </c>
      <c r="AT4005" s="25">
        <v>0</v>
      </c>
      <c r="AU4005" s="25">
        <v>0</v>
      </c>
      <c r="AW4005" t="str">
        <f t="shared" si="309"/>
        <v>Lê Thu Huyền</v>
      </c>
      <c r="AX4005" s="27" t="str">
        <f t="shared" si="310"/>
        <v xml:space="preserve">Lê Yến Phụng </v>
      </c>
      <c r="AY4005" s="4" t="str">
        <f t="shared" si="307"/>
        <v>VIN+</v>
      </c>
    </row>
    <row r="4006" spans="1:51" outlineLevel="1" x14ac:dyDescent="0.25">
      <c r="A4006" s="4" t="s">
        <v>1104</v>
      </c>
      <c r="B4006" s="4" t="s">
        <v>797</v>
      </c>
      <c r="C4006" s="4" t="s">
        <v>5054</v>
      </c>
      <c r="D4006" s="11" t="s">
        <v>768</v>
      </c>
      <c r="E4006" s="32" t="s">
        <v>976</v>
      </c>
      <c r="F4006" s="11" t="s">
        <v>710</v>
      </c>
      <c r="G4006" s="35">
        <v>5291676</v>
      </c>
      <c r="H4006" s="4" t="s">
        <v>5035</v>
      </c>
      <c r="I4006" s="4"/>
      <c r="J4006" s="4"/>
      <c r="K4006" s="4"/>
      <c r="L4006" s="4"/>
      <c r="M4006" s="33"/>
      <c r="N4006" s="38"/>
      <c r="O4006" s="33"/>
      <c r="P4006" s="244">
        <f t="shared" si="308"/>
        <v>1205.5840000000001</v>
      </c>
      <c r="Q4006" s="25"/>
      <c r="R4006" s="25"/>
      <c r="S4006" s="25"/>
      <c r="T4006" s="109"/>
      <c r="U4006" s="25"/>
      <c r="V4006" s="25"/>
      <c r="W4006" s="25"/>
      <c r="X4006" s="25">
        <v>0</v>
      </c>
      <c r="Y4006" s="25"/>
      <c r="Z4006" s="25">
        <v>0</v>
      </c>
      <c r="AA4006" s="109"/>
      <c r="AB4006" s="25">
        <v>0</v>
      </c>
      <c r="AC4006" s="25">
        <v>0</v>
      </c>
      <c r="AD4006" s="25">
        <v>0</v>
      </c>
      <c r="AE4006" s="25">
        <v>179.52799999999999</v>
      </c>
      <c r="AF4006" s="25">
        <v>0</v>
      </c>
      <c r="AG4006" s="25">
        <v>0</v>
      </c>
      <c r="AH4006" s="109"/>
      <c r="AI4006" s="25">
        <v>0</v>
      </c>
      <c r="AJ4006" s="25">
        <v>0</v>
      </c>
      <c r="AK4006" s="123">
        <v>0</v>
      </c>
      <c r="AL4006" s="25">
        <v>419.06200000000001</v>
      </c>
      <c r="AM4006" s="25">
        <v>0</v>
      </c>
      <c r="AN4006" s="25">
        <v>0</v>
      </c>
      <c r="AO4006" s="109"/>
      <c r="AP4006" s="25">
        <v>0</v>
      </c>
      <c r="AQ4006" s="25">
        <v>0</v>
      </c>
      <c r="AR4006" s="25">
        <v>0</v>
      </c>
      <c r="AS4006" s="25">
        <v>606.99400000000003</v>
      </c>
      <c r="AT4006" s="25">
        <v>0</v>
      </c>
      <c r="AU4006" s="25">
        <v>0</v>
      </c>
      <c r="AW4006" t="str">
        <f t="shared" si="309"/>
        <v>Lê Thu Huyền</v>
      </c>
      <c r="AX4006" s="27" t="str">
        <f t="shared" si="310"/>
        <v xml:space="preserve">Lê Yến Phụng </v>
      </c>
      <c r="AY4006" s="4" t="str">
        <f t="shared" si="307"/>
        <v>VIN+</v>
      </c>
    </row>
    <row r="4007" spans="1:51" outlineLevel="1" x14ac:dyDescent="0.25">
      <c r="A4007" s="4" t="s">
        <v>1104</v>
      </c>
      <c r="B4007" s="4" t="s">
        <v>797</v>
      </c>
      <c r="C4007" s="4" t="s">
        <v>5054</v>
      </c>
      <c r="D4007" s="11" t="s">
        <v>768</v>
      </c>
      <c r="E4007" s="32" t="s">
        <v>976</v>
      </c>
      <c r="F4007" s="11" t="s">
        <v>710</v>
      </c>
      <c r="G4007" s="35">
        <v>5275720</v>
      </c>
      <c r="H4007" s="4" t="s">
        <v>5036</v>
      </c>
      <c r="I4007" s="4"/>
      <c r="J4007" s="4"/>
      <c r="K4007" s="4"/>
      <c r="L4007" s="4"/>
      <c r="M4007" s="33"/>
      <c r="N4007" s="38"/>
      <c r="O4007" s="33"/>
      <c r="P4007" s="244">
        <f t="shared" si="308"/>
        <v>1205.5840000000001</v>
      </c>
      <c r="Q4007" s="25"/>
      <c r="R4007" s="25"/>
      <c r="S4007" s="25"/>
      <c r="T4007" s="109"/>
      <c r="U4007" s="25"/>
      <c r="V4007" s="25"/>
      <c r="W4007" s="25"/>
      <c r="X4007" s="25">
        <v>0</v>
      </c>
      <c r="Y4007" s="25"/>
      <c r="Z4007" s="25">
        <v>0</v>
      </c>
      <c r="AA4007" s="109"/>
      <c r="AB4007" s="25">
        <v>0</v>
      </c>
      <c r="AC4007" s="25">
        <v>0</v>
      </c>
      <c r="AD4007" s="25">
        <v>0</v>
      </c>
      <c r="AE4007" s="25">
        <v>541.96100000000001</v>
      </c>
      <c r="AF4007" s="25">
        <v>0</v>
      </c>
      <c r="AG4007" s="25">
        <v>0</v>
      </c>
      <c r="AH4007" s="109"/>
      <c r="AI4007" s="25">
        <v>0</v>
      </c>
      <c r="AJ4007" s="25">
        <v>0</v>
      </c>
      <c r="AK4007" s="123">
        <v>0</v>
      </c>
      <c r="AL4007" s="25">
        <v>0</v>
      </c>
      <c r="AM4007" s="25">
        <v>0</v>
      </c>
      <c r="AN4007" s="25">
        <v>0</v>
      </c>
      <c r="AO4007" s="109"/>
      <c r="AP4007" s="25">
        <v>0</v>
      </c>
      <c r="AQ4007" s="25">
        <v>0</v>
      </c>
      <c r="AR4007" s="25">
        <v>0</v>
      </c>
      <c r="AS4007" s="25">
        <v>663.62300000000005</v>
      </c>
      <c r="AT4007" s="25">
        <v>0</v>
      </c>
      <c r="AU4007" s="25">
        <v>0</v>
      </c>
      <c r="AW4007" t="str">
        <f t="shared" si="309"/>
        <v>Lê Thu Huyền</v>
      </c>
      <c r="AX4007" s="27" t="str">
        <f t="shared" si="310"/>
        <v xml:space="preserve">Lê Yến Phụng </v>
      </c>
      <c r="AY4007" s="4" t="str">
        <f t="shared" si="307"/>
        <v>VIN+</v>
      </c>
    </row>
    <row r="4008" spans="1:51" outlineLevel="1" x14ac:dyDescent="0.25">
      <c r="A4008" s="4" t="s">
        <v>1104</v>
      </c>
      <c r="B4008" s="4" t="s">
        <v>797</v>
      </c>
      <c r="C4008" s="4" t="s">
        <v>5054</v>
      </c>
      <c r="D4008" s="11" t="s">
        <v>768</v>
      </c>
      <c r="E4008" s="32" t="s">
        <v>976</v>
      </c>
      <c r="F4008" s="11" t="s">
        <v>710</v>
      </c>
      <c r="G4008" s="35">
        <v>5275889</v>
      </c>
      <c r="H4008" s="4" t="s">
        <v>5037</v>
      </c>
      <c r="I4008" s="4"/>
      <c r="J4008" s="4"/>
      <c r="K4008" s="4"/>
      <c r="L4008" s="4"/>
      <c r="M4008" s="33"/>
      <c r="N4008" s="38"/>
      <c r="O4008" s="33"/>
      <c r="P4008" s="244">
        <f t="shared" si="308"/>
        <v>778.11800000000005</v>
      </c>
      <c r="Q4008" s="25"/>
      <c r="R4008" s="25"/>
      <c r="S4008" s="25"/>
      <c r="T4008" s="109"/>
      <c r="U4008" s="25"/>
      <c r="V4008" s="25"/>
      <c r="W4008" s="25"/>
      <c r="X4008" s="25">
        <v>0</v>
      </c>
      <c r="Y4008" s="25"/>
      <c r="Z4008" s="25">
        <v>0</v>
      </c>
      <c r="AA4008" s="109"/>
      <c r="AB4008" s="25">
        <v>0</v>
      </c>
      <c r="AC4008" s="25">
        <v>0</v>
      </c>
      <c r="AD4008" s="25">
        <v>0</v>
      </c>
      <c r="AE4008" s="25">
        <v>0</v>
      </c>
      <c r="AF4008" s="25">
        <v>0</v>
      </c>
      <c r="AG4008" s="25">
        <v>0</v>
      </c>
      <c r="AH4008" s="109"/>
      <c r="AI4008" s="25">
        <v>0</v>
      </c>
      <c r="AJ4008" s="25">
        <v>0</v>
      </c>
      <c r="AK4008" s="123">
        <v>0</v>
      </c>
      <c r="AL4008" s="25">
        <v>0</v>
      </c>
      <c r="AM4008" s="25">
        <v>0</v>
      </c>
      <c r="AN4008" s="25">
        <v>0</v>
      </c>
      <c r="AO4008" s="109"/>
      <c r="AP4008" s="25">
        <v>0</v>
      </c>
      <c r="AQ4008" s="25">
        <v>0</v>
      </c>
      <c r="AR4008" s="25">
        <v>179.52799999999999</v>
      </c>
      <c r="AS4008" s="25">
        <v>598.59</v>
      </c>
      <c r="AT4008" s="25">
        <v>0</v>
      </c>
      <c r="AU4008" s="25">
        <v>0</v>
      </c>
      <c r="AW4008" t="str">
        <f t="shared" si="309"/>
        <v>Lê Thu Huyền</v>
      </c>
      <c r="AX4008" s="27" t="str">
        <f t="shared" si="310"/>
        <v xml:space="preserve">Lê Yến Phụng </v>
      </c>
      <c r="AY4008" s="4" t="str">
        <f t="shared" ref="AY4008:AY4075" si="311">+B4008</f>
        <v>VIN+</v>
      </c>
    </row>
    <row r="4009" spans="1:51" outlineLevel="1" x14ac:dyDescent="0.25">
      <c r="A4009" s="4" t="s">
        <v>1104</v>
      </c>
      <c r="B4009" s="4" t="s">
        <v>797</v>
      </c>
      <c r="C4009" s="4" t="s">
        <v>5054</v>
      </c>
      <c r="D4009" s="11" t="s">
        <v>768</v>
      </c>
      <c r="E4009" s="32" t="s">
        <v>976</v>
      </c>
      <c r="F4009" s="11" t="s">
        <v>710</v>
      </c>
      <c r="G4009" s="35">
        <v>5275197</v>
      </c>
      <c r="H4009" s="4" t="s">
        <v>5038</v>
      </c>
      <c r="I4009" s="4"/>
      <c r="J4009" s="4"/>
      <c r="K4009" s="4"/>
      <c r="L4009" s="4"/>
      <c r="M4009" s="33"/>
      <c r="N4009" s="38"/>
      <c r="O4009" s="33"/>
      <c r="P4009" s="244">
        <f t="shared" si="308"/>
        <v>845.45800000000008</v>
      </c>
      <c r="Q4009" s="25"/>
      <c r="R4009" s="25"/>
      <c r="S4009" s="25"/>
      <c r="T4009" s="109"/>
      <c r="U4009" s="25"/>
      <c r="V4009" s="25"/>
      <c r="W4009" s="25"/>
      <c r="X4009" s="25">
        <v>0</v>
      </c>
      <c r="Y4009" s="25"/>
      <c r="Z4009" s="25">
        <v>0</v>
      </c>
      <c r="AA4009" s="109"/>
      <c r="AB4009" s="25">
        <v>0</v>
      </c>
      <c r="AC4009" s="25">
        <v>0</v>
      </c>
      <c r="AD4009" s="25">
        <v>0</v>
      </c>
      <c r="AE4009" s="25">
        <v>0</v>
      </c>
      <c r="AF4009" s="25">
        <v>0</v>
      </c>
      <c r="AG4009" s="25">
        <v>0</v>
      </c>
      <c r="AH4009" s="109"/>
      <c r="AI4009" s="25">
        <v>0</v>
      </c>
      <c r="AJ4009" s="25">
        <v>0</v>
      </c>
      <c r="AK4009" s="123">
        <v>0</v>
      </c>
      <c r="AL4009" s="25">
        <v>238.464</v>
      </c>
      <c r="AM4009" s="25">
        <v>0</v>
      </c>
      <c r="AN4009" s="25">
        <v>0</v>
      </c>
      <c r="AO4009" s="109"/>
      <c r="AP4009" s="25">
        <v>0</v>
      </c>
      <c r="AQ4009" s="25">
        <v>0</v>
      </c>
      <c r="AR4009" s="25">
        <v>0</v>
      </c>
      <c r="AS4009" s="25">
        <v>0</v>
      </c>
      <c r="AT4009" s="25">
        <v>0</v>
      </c>
      <c r="AU4009" s="25">
        <v>606.99400000000003</v>
      </c>
      <c r="AW4009" t="str">
        <f t="shared" si="309"/>
        <v>Lê Thu Huyền</v>
      </c>
      <c r="AX4009" s="27" t="str">
        <f t="shared" si="310"/>
        <v xml:space="preserve">Lê Yến Phụng </v>
      </c>
      <c r="AY4009" s="4" t="str">
        <f t="shared" si="311"/>
        <v>VIN+</v>
      </c>
    </row>
    <row r="4010" spans="1:51" outlineLevel="1" x14ac:dyDescent="0.25">
      <c r="A4010" s="4" t="s">
        <v>1104</v>
      </c>
      <c r="B4010" s="4" t="s">
        <v>797</v>
      </c>
      <c r="C4010" s="4" t="s">
        <v>5054</v>
      </c>
      <c r="D4010" s="11" t="s">
        <v>768</v>
      </c>
      <c r="E4010" s="32" t="s">
        <v>976</v>
      </c>
      <c r="F4010" s="11" t="s">
        <v>710</v>
      </c>
      <c r="G4010" s="35">
        <v>5301575</v>
      </c>
      <c r="H4010" s="4" t="s">
        <v>5039</v>
      </c>
      <c r="I4010" s="4"/>
      <c r="J4010" s="4"/>
      <c r="K4010" s="4"/>
      <c r="L4010" s="4"/>
      <c r="M4010" s="33"/>
      <c r="N4010" s="38"/>
      <c r="O4010" s="33"/>
      <c r="P4010" s="244">
        <f t="shared" si="308"/>
        <v>179.52799999999999</v>
      </c>
      <c r="Q4010" s="25"/>
      <c r="R4010" s="25"/>
      <c r="S4010" s="25"/>
      <c r="T4010" s="109"/>
      <c r="U4010" s="25"/>
      <c r="V4010" s="25"/>
      <c r="W4010" s="25"/>
      <c r="X4010" s="25">
        <v>0</v>
      </c>
      <c r="Y4010" s="25"/>
      <c r="Z4010" s="25">
        <v>0</v>
      </c>
      <c r="AA4010" s="109"/>
      <c r="AB4010" s="25">
        <v>0</v>
      </c>
      <c r="AC4010" s="25">
        <v>0</v>
      </c>
      <c r="AD4010" s="25">
        <v>0</v>
      </c>
      <c r="AE4010" s="25">
        <v>0</v>
      </c>
      <c r="AF4010" s="25">
        <v>0</v>
      </c>
      <c r="AG4010" s="25">
        <v>0</v>
      </c>
      <c r="AH4010" s="109"/>
      <c r="AI4010" s="25">
        <v>0</v>
      </c>
      <c r="AJ4010" s="25">
        <v>0</v>
      </c>
      <c r="AK4010" s="123">
        <v>0</v>
      </c>
      <c r="AL4010" s="25">
        <v>0</v>
      </c>
      <c r="AM4010" s="25">
        <v>0</v>
      </c>
      <c r="AN4010" s="25">
        <v>0</v>
      </c>
      <c r="AO4010" s="109"/>
      <c r="AP4010" s="25">
        <v>0</v>
      </c>
      <c r="AQ4010" s="25">
        <v>0</v>
      </c>
      <c r="AR4010" s="25">
        <v>179.52799999999999</v>
      </c>
      <c r="AS4010" s="25">
        <v>0</v>
      </c>
      <c r="AT4010" s="25">
        <v>0</v>
      </c>
      <c r="AU4010" s="25">
        <v>0</v>
      </c>
      <c r="AW4010" t="str">
        <f t="shared" si="309"/>
        <v>Lê Thu Huyền</v>
      </c>
      <c r="AX4010" s="27" t="str">
        <f t="shared" si="310"/>
        <v xml:space="preserve">Lê Yến Phụng </v>
      </c>
      <c r="AY4010" s="4" t="str">
        <f t="shared" si="311"/>
        <v>VIN+</v>
      </c>
    </row>
    <row r="4011" spans="1:51" outlineLevel="1" x14ac:dyDescent="0.25">
      <c r="A4011" s="4" t="s">
        <v>1104</v>
      </c>
      <c r="B4011" s="4" t="s">
        <v>797</v>
      </c>
      <c r="C4011" s="4" t="s">
        <v>5054</v>
      </c>
      <c r="D4011" s="11" t="s">
        <v>768</v>
      </c>
      <c r="E4011" s="32" t="s">
        <v>976</v>
      </c>
      <c r="F4011" s="11" t="s">
        <v>710</v>
      </c>
      <c r="G4011" s="35">
        <v>5299481</v>
      </c>
      <c r="H4011" s="4" t="s">
        <v>5040</v>
      </c>
      <c r="I4011" s="4"/>
      <c r="J4011" s="4"/>
      <c r="K4011" s="4"/>
      <c r="L4011" s="4"/>
      <c r="M4011" s="33"/>
      <c r="N4011" s="38"/>
      <c r="O4011" s="33"/>
      <c r="P4011" s="244">
        <f t="shared" si="308"/>
        <v>1026.056</v>
      </c>
      <c r="Q4011" s="25"/>
      <c r="R4011" s="25"/>
      <c r="S4011" s="25"/>
      <c r="T4011" s="109"/>
      <c r="U4011" s="25"/>
      <c r="V4011" s="25"/>
      <c r="W4011" s="25"/>
      <c r="X4011" s="25">
        <v>0</v>
      </c>
      <c r="Y4011" s="25"/>
      <c r="Z4011" s="25">
        <v>0</v>
      </c>
      <c r="AA4011" s="109"/>
      <c r="AB4011" s="25">
        <v>0</v>
      </c>
      <c r="AC4011" s="25">
        <v>0</v>
      </c>
      <c r="AD4011" s="25">
        <v>0</v>
      </c>
      <c r="AE4011" s="25">
        <v>180.59800000000001</v>
      </c>
      <c r="AF4011" s="25">
        <v>0</v>
      </c>
      <c r="AG4011" s="25">
        <v>0</v>
      </c>
      <c r="AH4011" s="109"/>
      <c r="AI4011" s="25">
        <v>0</v>
      </c>
      <c r="AJ4011" s="25">
        <v>0</v>
      </c>
      <c r="AK4011" s="123">
        <v>0</v>
      </c>
      <c r="AL4011" s="25">
        <v>0</v>
      </c>
      <c r="AM4011" s="25">
        <v>0</v>
      </c>
      <c r="AN4011" s="25">
        <v>0</v>
      </c>
      <c r="AO4011" s="109"/>
      <c r="AP4011" s="25">
        <v>0</v>
      </c>
      <c r="AQ4011" s="25">
        <v>0</v>
      </c>
      <c r="AR4011" s="25">
        <v>238.464</v>
      </c>
      <c r="AS4011" s="25">
        <v>0</v>
      </c>
      <c r="AT4011" s="25">
        <v>0</v>
      </c>
      <c r="AU4011" s="25">
        <v>606.99400000000003</v>
      </c>
      <c r="AW4011" t="str">
        <f t="shared" si="309"/>
        <v>Lê Thu Huyền</v>
      </c>
      <c r="AX4011" s="27" t="str">
        <f t="shared" si="310"/>
        <v xml:space="preserve">Lê Yến Phụng </v>
      </c>
      <c r="AY4011" s="4" t="str">
        <f t="shared" si="311"/>
        <v>VIN+</v>
      </c>
    </row>
    <row r="4012" spans="1:51" outlineLevel="1" x14ac:dyDescent="0.25">
      <c r="A4012" s="4" t="s">
        <v>1104</v>
      </c>
      <c r="B4012" s="4" t="s">
        <v>797</v>
      </c>
      <c r="C4012" s="4" t="s">
        <v>5054</v>
      </c>
      <c r="D4012" s="11" t="s">
        <v>768</v>
      </c>
      <c r="E4012" s="32" t="s">
        <v>976</v>
      </c>
      <c r="F4012" s="11" t="s">
        <v>710</v>
      </c>
      <c r="G4012" s="35">
        <v>5301537</v>
      </c>
      <c r="H4012" s="4" t="s">
        <v>5041</v>
      </c>
      <c r="I4012" s="4"/>
      <c r="J4012" s="4"/>
      <c r="K4012" s="4"/>
      <c r="L4012" s="4"/>
      <c r="M4012" s="33"/>
      <c r="N4012" s="38"/>
      <c r="O4012" s="33"/>
      <c r="P4012" s="244">
        <f t="shared" si="308"/>
        <v>721.48900000000003</v>
      </c>
      <c r="Q4012" s="25"/>
      <c r="R4012" s="25"/>
      <c r="S4012" s="25"/>
      <c r="T4012" s="109"/>
      <c r="U4012" s="25"/>
      <c r="V4012" s="25"/>
      <c r="W4012" s="25"/>
      <c r="X4012" s="25">
        <v>0</v>
      </c>
      <c r="Y4012" s="25"/>
      <c r="Z4012" s="25">
        <v>0</v>
      </c>
      <c r="AA4012" s="109"/>
      <c r="AB4012" s="25">
        <v>0</v>
      </c>
      <c r="AC4012" s="25">
        <v>0</v>
      </c>
      <c r="AD4012" s="25">
        <v>0</v>
      </c>
      <c r="AE4012" s="25">
        <v>179.52799999999999</v>
      </c>
      <c r="AF4012" s="25">
        <v>0</v>
      </c>
      <c r="AG4012" s="25">
        <v>0</v>
      </c>
      <c r="AH4012" s="109"/>
      <c r="AI4012" s="25">
        <v>0</v>
      </c>
      <c r="AJ4012" s="25">
        <v>0</v>
      </c>
      <c r="AK4012" s="123">
        <v>0</v>
      </c>
      <c r="AL4012" s="25">
        <v>0</v>
      </c>
      <c r="AM4012" s="25">
        <v>0</v>
      </c>
      <c r="AN4012" s="25">
        <v>0</v>
      </c>
      <c r="AO4012" s="109"/>
      <c r="AP4012" s="25">
        <v>0</v>
      </c>
      <c r="AQ4012" s="25">
        <v>0</v>
      </c>
      <c r="AR4012" s="25">
        <v>541.96100000000001</v>
      </c>
      <c r="AS4012" s="25">
        <v>0</v>
      </c>
      <c r="AT4012" s="25">
        <v>0</v>
      </c>
      <c r="AU4012" s="25">
        <v>0</v>
      </c>
      <c r="AW4012" t="str">
        <f t="shared" si="309"/>
        <v>Lê Thu Huyền</v>
      </c>
      <c r="AX4012" s="27" t="str">
        <f t="shared" si="310"/>
        <v xml:space="preserve">Lê Yến Phụng </v>
      </c>
      <c r="AY4012" s="4" t="str">
        <f t="shared" si="311"/>
        <v>VIN+</v>
      </c>
    </row>
    <row r="4013" spans="1:51" outlineLevel="1" x14ac:dyDescent="0.25">
      <c r="A4013" s="4" t="s">
        <v>1104</v>
      </c>
      <c r="B4013" s="4" t="s">
        <v>797</v>
      </c>
      <c r="C4013" s="4" t="s">
        <v>5054</v>
      </c>
      <c r="D4013" s="11" t="s">
        <v>768</v>
      </c>
      <c r="E4013" s="32" t="s">
        <v>976</v>
      </c>
      <c r="F4013" s="11" t="s">
        <v>710</v>
      </c>
      <c r="G4013" s="35">
        <v>5275218</v>
      </c>
      <c r="H4013" s="4" t="s">
        <v>5042</v>
      </c>
      <c r="I4013" s="4"/>
      <c r="J4013" s="4"/>
      <c r="K4013" s="4"/>
      <c r="L4013" s="4"/>
      <c r="M4013" s="33"/>
      <c r="N4013" s="38"/>
      <c r="O4013" s="33"/>
      <c r="P4013" s="244">
        <f t="shared" si="308"/>
        <v>417.99200000000002</v>
      </c>
      <c r="Q4013" s="25"/>
      <c r="R4013" s="25"/>
      <c r="S4013" s="25"/>
      <c r="T4013" s="109"/>
      <c r="U4013" s="25"/>
      <c r="V4013" s="25"/>
      <c r="W4013" s="25"/>
      <c r="X4013" s="25">
        <v>0</v>
      </c>
      <c r="Y4013" s="25"/>
      <c r="Z4013" s="25">
        <v>0</v>
      </c>
      <c r="AA4013" s="109"/>
      <c r="AB4013" s="25">
        <v>0</v>
      </c>
      <c r="AC4013" s="25">
        <v>0</v>
      </c>
      <c r="AD4013" s="25">
        <v>0</v>
      </c>
      <c r="AE4013" s="25">
        <v>0</v>
      </c>
      <c r="AF4013" s="25">
        <v>0</v>
      </c>
      <c r="AG4013" s="25">
        <v>0</v>
      </c>
      <c r="AH4013" s="109"/>
      <c r="AI4013" s="25">
        <v>0</v>
      </c>
      <c r="AJ4013" s="25">
        <v>0</v>
      </c>
      <c r="AK4013" s="123">
        <v>417.99200000000002</v>
      </c>
      <c r="AL4013" s="25">
        <v>0</v>
      </c>
      <c r="AM4013" s="25">
        <v>0</v>
      </c>
      <c r="AN4013" s="25">
        <v>0</v>
      </c>
      <c r="AO4013" s="109"/>
      <c r="AP4013" s="25">
        <v>0</v>
      </c>
      <c r="AQ4013" s="25">
        <v>0</v>
      </c>
      <c r="AR4013" s="25">
        <v>0</v>
      </c>
      <c r="AS4013" s="25">
        <v>0</v>
      </c>
      <c r="AT4013" s="25">
        <v>0</v>
      </c>
      <c r="AU4013" s="25">
        <v>0</v>
      </c>
      <c r="AW4013" t="str">
        <f t="shared" si="309"/>
        <v>Lê Thu Huyền</v>
      </c>
      <c r="AX4013" s="27" t="str">
        <f t="shared" si="310"/>
        <v xml:space="preserve">Lê Yến Phụng </v>
      </c>
      <c r="AY4013" s="4" t="str">
        <f t="shared" si="311"/>
        <v>VIN+</v>
      </c>
    </row>
    <row r="4014" spans="1:51" outlineLevel="1" x14ac:dyDescent="0.25">
      <c r="A4014" s="4" t="s">
        <v>1104</v>
      </c>
      <c r="B4014" s="4" t="s">
        <v>797</v>
      </c>
      <c r="C4014" s="4" t="s">
        <v>5054</v>
      </c>
      <c r="D4014" s="11" t="s">
        <v>768</v>
      </c>
      <c r="E4014" s="32" t="s">
        <v>976</v>
      </c>
      <c r="F4014" s="11" t="s">
        <v>710</v>
      </c>
      <c r="G4014" s="35">
        <v>5301821</v>
      </c>
      <c r="H4014" s="4" t="s">
        <v>5043</v>
      </c>
      <c r="I4014" s="4"/>
      <c r="J4014" s="4"/>
      <c r="K4014" s="4"/>
      <c r="L4014" s="4"/>
      <c r="M4014" s="33"/>
      <c r="N4014" s="38"/>
      <c r="O4014" s="33"/>
      <c r="P4014" s="244">
        <f t="shared" si="308"/>
        <v>664.69299999999998</v>
      </c>
      <c r="Q4014" s="25"/>
      <c r="R4014" s="25"/>
      <c r="S4014" s="25"/>
      <c r="T4014" s="109"/>
      <c r="U4014" s="25"/>
      <c r="V4014" s="25"/>
      <c r="W4014" s="25"/>
      <c r="X4014" s="25">
        <v>0</v>
      </c>
      <c r="Y4014" s="25"/>
      <c r="Z4014" s="25">
        <v>0</v>
      </c>
      <c r="AA4014" s="109"/>
      <c r="AB4014" s="25">
        <v>0</v>
      </c>
      <c r="AC4014" s="25">
        <v>0</v>
      </c>
      <c r="AD4014" s="25">
        <v>0</v>
      </c>
      <c r="AE4014" s="25">
        <v>484.09500000000003</v>
      </c>
      <c r="AF4014" s="25">
        <v>0</v>
      </c>
      <c r="AG4014" s="25">
        <v>0</v>
      </c>
      <c r="AH4014" s="109"/>
      <c r="AI4014" s="25">
        <v>0</v>
      </c>
      <c r="AJ4014" s="25">
        <v>0</v>
      </c>
      <c r="AK4014" s="123">
        <v>0</v>
      </c>
      <c r="AL4014" s="25">
        <v>180.59800000000001</v>
      </c>
      <c r="AM4014" s="25">
        <v>0</v>
      </c>
      <c r="AN4014" s="25">
        <v>0</v>
      </c>
      <c r="AO4014" s="109"/>
      <c r="AP4014" s="25">
        <v>0</v>
      </c>
      <c r="AQ4014" s="25">
        <v>0</v>
      </c>
      <c r="AR4014" s="25">
        <v>0</v>
      </c>
      <c r="AS4014" s="25">
        <v>0</v>
      </c>
      <c r="AT4014" s="25">
        <v>0</v>
      </c>
      <c r="AU4014" s="25">
        <v>0</v>
      </c>
      <c r="AW4014" t="str">
        <f t="shared" si="309"/>
        <v>Lê Thu Huyền</v>
      </c>
      <c r="AX4014" s="27" t="str">
        <f t="shared" si="310"/>
        <v xml:space="preserve">Lê Yến Phụng </v>
      </c>
      <c r="AY4014" s="4" t="str">
        <f t="shared" si="311"/>
        <v>VIN+</v>
      </c>
    </row>
    <row r="4015" spans="1:51" outlineLevel="1" x14ac:dyDescent="0.25">
      <c r="A4015" s="4" t="s">
        <v>1104</v>
      </c>
      <c r="B4015" s="4" t="s">
        <v>797</v>
      </c>
      <c r="C4015" s="4" t="s">
        <v>5054</v>
      </c>
      <c r="D4015" s="11" t="s">
        <v>768</v>
      </c>
      <c r="E4015" s="32" t="s">
        <v>976</v>
      </c>
      <c r="F4015" s="11" t="s">
        <v>710</v>
      </c>
      <c r="G4015" s="35">
        <v>5301302</v>
      </c>
      <c r="H4015" s="4" t="s">
        <v>5044</v>
      </c>
      <c r="I4015" s="4"/>
      <c r="J4015" s="4"/>
      <c r="K4015" s="4"/>
      <c r="L4015" s="4"/>
      <c r="M4015" s="33"/>
      <c r="N4015" s="38"/>
      <c r="O4015" s="33"/>
      <c r="P4015" s="244">
        <f t="shared" si="308"/>
        <v>180.59800000000001</v>
      </c>
      <c r="Q4015" s="25"/>
      <c r="R4015" s="25"/>
      <c r="S4015" s="25"/>
      <c r="T4015" s="109"/>
      <c r="U4015" s="25"/>
      <c r="V4015" s="25"/>
      <c r="W4015" s="25"/>
      <c r="X4015" s="25">
        <v>0</v>
      </c>
      <c r="Y4015" s="25"/>
      <c r="Z4015" s="25">
        <v>0</v>
      </c>
      <c r="AA4015" s="109"/>
      <c r="AB4015" s="25">
        <v>0</v>
      </c>
      <c r="AC4015" s="25">
        <v>0</v>
      </c>
      <c r="AD4015" s="25">
        <v>0</v>
      </c>
      <c r="AE4015" s="25">
        <v>0</v>
      </c>
      <c r="AF4015" s="25">
        <v>0</v>
      </c>
      <c r="AG4015" s="25">
        <v>0</v>
      </c>
      <c r="AH4015" s="109"/>
      <c r="AI4015" s="25">
        <v>0</v>
      </c>
      <c r="AJ4015" s="25">
        <v>0</v>
      </c>
      <c r="AK4015" s="123">
        <v>0</v>
      </c>
      <c r="AL4015" s="25">
        <v>180.59800000000001</v>
      </c>
      <c r="AM4015" s="25">
        <v>0</v>
      </c>
      <c r="AN4015" s="25">
        <v>0</v>
      </c>
      <c r="AO4015" s="109"/>
      <c r="AP4015" s="25">
        <v>0</v>
      </c>
      <c r="AQ4015" s="25">
        <v>0</v>
      </c>
      <c r="AR4015" s="25">
        <v>0</v>
      </c>
      <c r="AS4015" s="25">
        <v>0</v>
      </c>
      <c r="AT4015" s="25">
        <v>0</v>
      </c>
      <c r="AU4015" s="25">
        <v>0</v>
      </c>
      <c r="AW4015" t="str">
        <f t="shared" si="309"/>
        <v>Lê Thu Huyền</v>
      </c>
      <c r="AX4015" s="27" t="str">
        <f t="shared" si="310"/>
        <v xml:space="preserve">Lê Yến Phụng </v>
      </c>
      <c r="AY4015" s="4" t="str">
        <f t="shared" si="311"/>
        <v>VIN+</v>
      </c>
    </row>
    <row r="4016" spans="1:51" outlineLevel="1" x14ac:dyDescent="0.25">
      <c r="A4016" s="4" t="s">
        <v>1104</v>
      </c>
      <c r="B4016" s="4" t="s">
        <v>797</v>
      </c>
      <c r="C4016" s="4" t="s">
        <v>5054</v>
      </c>
      <c r="D4016" s="11" t="s">
        <v>768</v>
      </c>
      <c r="E4016" s="32" t="s">
        <v>976</v>
      </c>
      <c r="F4016" s="11" t="s">
        <v>710</v>
      </c>
      <c r="G4016" s="35">
        <v>5336713</v>
      </c>
      <c r="H4016" s="4" t="s">
        <v>5045</v>
      </c>
      <c r="I4016" s="4"/>
      <c r="J4016" s="4"/>
      <c r="K4016" s="4"/>
      <c r="L4016" s="4"/>
      <c r="M4016" s="33"/>
      <c r="N4016" s="38"/>
      <c r="O4016" s="33"/>
      <c r="P4016" s="244">
        <f t="shared" si="308"/>
        <v>1017.6519999999998</v>
      </c>
      <c r="Q4016" s="25"/>
      <c r="R4016" s="25"/>
      <c r="S4016" s="25"/>
      <c r="T4016" s="109"/>
      <c r="U4016" s="25"/>
      <c r="V4016" s="25"/>
      <c r="W4016" s="25"/>
      <c r="X4016" s="25">
        <v>0</v>
      </c>
      <c r="Y4016" s="25"/>
      <c r="Z4016" s="25">
        <v>0</v>
      </c>
      <c r="AA4016" s="109"/>
      <c r="AB4016" s="25">
        <v>0</v>
      </c>
      <c r="AC4016" s="25">
        <v>0</v>
      </c>
      <c r="AD4016" s="25">
        <v>0</v>
      </c>
      <c r="AE4016" s="25">
        <v>360.12599999999998</v>
      </c>
      <c r="AF4016" s="25">
        <v>0</v>
      </c>
      <c r="AG4016" s="25">
        <v>0</v>
      </c>
      <c r="AH4016" s="109"/>
      <c r="AI4016" s="25">
        <v>0</v>
      </c>
      <c r="AJ4016" s="25">
        <v>0</v>
      </c>
      <c r="AK4016" s="123">
        <v>0</v>
      </c>
      <c r="AL4016" s="25">
        <v>180.59800000000001</v>
      </c>
      <c r="AM4016" s="25">
        <v>0</v>
      </c>
      <c r="AN4016" s="25">
        <v>0</v>
      </c>
      <c r="AO4016" s="109"/>
      <c r="AP4016" s="25">
        <v>0</v>
      </c>
      <c r="AQ4016" s="25">
        <v>0</v>
      </c>
      <c r="AR4016" s="25">
        <v>238.464</v>
      </c>
      <c r="AS4016" s="25">
        <v>238.464</v>
      </c>
      <c r="AT4016" s="25">
        <v>0</v>
      </c>
      <c r="AU4016" s="25">
        <v>0</v>
      </c>
      <c r="AW4016" t="str">
        <f t="shared" si="309"/>
        <v>Lê Thu Huyền</v>
      </c>
      <c r="AX4016" s="27" t="str">
        <f t="shared" si="310"/>
        <v xml:space="preserve">Lê Yến Phụng </v>
      </c>
      <c r="AY4016" s="4" t="str">
        <f t="shared" si="311"/>
        <v>VIN+</v>
      </c>
    </row>
    <row r="4017" spans="1:51" outlineLevel="1" x14ac:dyDescent="0.25">
      <c r="A4017" s="4" t="s">
        <v>1104</v>
      </c>
      <c r="B4017" s="4" t="s">
        <v>797</v>
      </c>
      <c r="C4017" s="4" t="s">
        <v>5054</v>
      </c>
      <c r="D4017" s="11" t="s">
        <v>768</v>
      </c>
      <c r="E4017" s="32" t="s">
        <v>976</v>
      </c>
      <c r="F4017" s="11" t="s">
        <v>710</v>
      </c>
      <c r="G4017" s="35">
        <v>5301447</v>
      </c>
      <c r="H4017" s="4" t="s">
        <v>5046</v>
      </c>
      <c r="I4017" s="4"/>
      <c r="J4017" s="4"/>
      <c r="K4017" s="4"/>
      <c r="L4017" s="4"/>
      <c r="M4017" s="33"/>
      <c r="N4017" s="38"/>
      <c r="O4017" s="33"/>
      <c r="P4017" s="244">
        <f t="shared" si="308"/>
        <v>0</v>
      </c>
      <c r="Q4017" s="25"/>
      <c r="R4017" s="25"/>
      <c r="S4017" s="25"/>
      <c r="T4017" s="109"/>
      <c r="U4017" s="25"/>
      <c r="V4017" s="25"/>
      <c r="W4017" s="25"/>
      <c r="X4017" s="25">
        <v>0</v>
      </c>
      <c r="Y4017" s="25"/>
      <c r="Z4017" s="25">
        <v>0</v>
      </c>
      <c r="AA4017" s="109"/>
      <c r="AB4017" s="25">
        <v>0</v>
      </c>
      <c r="AC4017" s="25">
        <v>0</v>
      </c>
      <c r="AD4017" s="25">
        <v>0</v>
      </c>
      <c r="AE4017" s="25">
        <v>0</v>
      </c>
      <c r="AF4017" s="25">
        <v>0</v>
      </c>
      <c r="AG4017" s="25">
        <v>0</v>
      </c>
      <c r="AH4017" s="109"/>
      <c r="AI4017" s="25">
        <v>0</v>
      </c>
      <c r="AJ4017" s="25">
        <v>0</v>
      </c>
      <c r="AK4017" s="123">
        <v>0</v>
      </c>
      <c r="AL4017" s="25">
        <v>0</v>
      </c>
      <c r="AM4017" s="25">
        <v>0</v>
      </c>
      <c r="AN4017" s="25">
        <v>0</v>
      </c>
      <c r="AO4017" s="109"/>
      <c r="AP4017" s="25">
        <v>0</v>
      </c>
      <c r="AQ4017" s="25">
        <v>0</v>
      </c>
      <c r="AR4017" s="25">
        <v>0</v>
      </c>
      <c r="AS4017" s="25">
        <v>0</v>
      </c>
      <c r="AT4017" s="25">
        <v>0</v>
      </c>
      <c r="AU4017" s="25">
        <v>0</v>
      </c>
      <c r="AW4017" t="str">
        <f t="shared" si="309"/>
        <v>Lê Thu Huyền</v>
      </c>
      <c r="AX4017" s="27" t="str">
        <f t="shared" si="310"/>
        <v xml:space="preserve">Lê Yến Phụng </v>
      </c>
      <c r="AY4017" s="4" t="str">
        <f t="shared" si="311"/>
        <v>VIN+</v>
      </c>
    </row>
    <row r="4018" spans="1:51" outlineLevel="1" x14ac:dyDescent="0.25">
      <c r="A4018" s="4" t="s">
        <v>1104</v>
      </c>
      <c r="B4018" s="4" t="s">
        <v>797</v>
      </c>
      <c r="C4018" s="4" t="s">
        <v>5054</v>
      </c>
      <c r="D4018" s="11" t="s">
        <v>768</v>
      </c>
      <c r="E4018" s="32" t="s">
        <v>976</v>
      </c>
      <c r="F4018" s="11" t="s">
        <v>710</v>
      </c>
      <c r="G4018" s="35">
        <v>5301641</v>
      </c>
      <c r="H4018" s="4" t="s">
        <v>5047</v>
      </c>
      <c r="I4018" s="4"/>
      <c r="J4018" s="4"/>
      <c r="K4018" s="4"/>
      <c r="L4018" s="4"/>
      <c r="M4018" s="33"/>
      <c r="N4018" s="38"/>
      <c r="O4018" s="33"/>
      <c r="P4018" s="244">
        <f t="shared" si="308"/>
        <v>417.99199999999996</v>
      </c>
      <c r="Q4018" s="25"/>
      <c r="R4018" s="25"/>
      <c r="S4018" s="25"/>
      <c r="T4018" s="109"/>
      <c r="U4018" s="25"/>
      <c r="V4018" s="25"/>
      <c r="W4018" s="25"/>
      <c r="X4018" s="25">
        <v>0</v>
      </c>
      <c r="Y4018" s="25"/>
      <c r="Z4018" s="25">
        <v>0</v>
      </c>
      <c r="AA4018" s="109"/>
      <c r="AB4018" s="25">
        <v>0</v>
      </c>
      <c r="AC4018" s="25">
        <v>0</v>
      </c>
      <c r="AD4018" s="25">
        <v>0</v>
      </c>
      <c r="AE4018" s="25">
        <v>179.52799999999999</v>
      </c>
      <c r="AF4018" s="25">
        <v>0</v>
      </c>
      <c r="AG4018" s="25">
        <v>0</v>
      </c>
      <c r="AH4018" s="109"/>
      <c r="AI4018" s="25">
        <v>0</v>
      </c>
      <c r="AJ4018" s="25">
        <v>0</v>
      </c>
      <c r="AK4018" s="123">
        <v>0</v>
      </c>
      <c r="AL4018" s="25">
        <v>238.464</v>
      </c>
      <c r="AM4018" s="25">
        <v>0</v>
      </c>
      <c r="AN4018" s="25">
        <v>0</v>
      </c>
      <c r="AO4018" s="109"/>
      <c r="AP4018" s="25">
        <v>0</v>
      </c>
      <c r="AQ4018" s="25">
        <v>0</v>
      </c>
      <c r="AR4018" s="25">
        <v>0</v>
      </c>
      <c r="AS4018" s="25">
        <v>0</v>
      </c>
      <c r="AT4018" s="25">
        <v>0</v>
      </c>
      <c r="AU4018" s="25">
        <v>0</v>
      </c>
      <c r="AW4018" t="str">
        <f t="shared" si="309"/>
        <v>Lê Thu Huyền</v>
      </c>
      <c r="AX4018" s="27" t="str">
        <f t="shared" si="310"/>
        <v xml:space="preserve">Lê Yến Phụng </v>
      </c>
      <c r="AY4018" s="4" t="str">
        <f t="shared" si="311"/>
        <v>VIN+</v>
      </c>
    </row>
    <row r="4019" spans="1:51" outlineLevel="1" x14ac:dyDescent="0.25">
      <c r="A4019" s="4" t="s">
        <v>1104</v>
      </c>
      <c r="B4019" s="4" t="s">
        <v>797</v>
      </c>
      <c r="C4019" s="4" t="s">
        <v>5054</v>
      </c>
      <c r="D4019" s="11" t="s">
        <v>768</v>
      </c>
      <c r="E4019" s="32" t="s">
        <v>976</v>
      </c>
      <c r="F4019" s="11" t="s">
        <v>710</v>
      </c>
      <c r="G4019" s="35">
        <v>5132999</v>
      </c>
      <c r="H4019" s="4" t="s">
        <v>5048</v>
      </c>
      <c r="I4019" s="4"/>
      <c r="J4019" s="4"/>
      <c r="K4019" s="4"/>
      <c r="L4019" s="4"/>
      <c r="M4019" s="33"/>
      <c r="N4019" s="38"/>
      <c r="O4019" s="33"/>
      <c r="P4019" s="244">
        <f t="shared" si="308"/>
        <v>419.06200000000001</v>
      </c>
      <c r="Q4019" s="25"/>
      <c r="R4019" s="25"/>
      <c r="S4019" s="25"/>
      <c r="T4019" s="109"/>
      <c r="U4019" s="25"/>
      <c r="V4019" s="25"/>
      <c r="W4019" s="25"/>
      <c r="X4019" s="25">
        <v>0</v>
      </c>
      <c r="Y4019" s="25"/>
      <c r="Z4019" s="25">
        <v>0</v>
      </c>
      <c r="AA4019" s="109"/>
      <c r="AB4019" s="25">
        <v>0</v>
      </c>
      <c r="AC4019" s="25">
        <v>0</v>
      </c>
      <c r="AD4019" s="25">
        <v>0</v>
      </c>
      <c r="AE4019" s="25">
        <v>0</v>
      </c>
      <c r="AF4019" s="25">
        <v>0</v>
      </c>
      <c r="AG4019" s="25">
        <v>0</v>
      </c>
      <c r="AH4019" s="109"/>
      <c r="AI4019" s="25">
        <v>0</v>
      </c>
      <c r="AJ4019" s="25">
        <v>0</v>
      </c>
      <c r="AK4019" s="123">
        <v>0</v>
      </c>
      <c r="AL4019" s="25">
        <v>180.59800000000001</v>
      </c>
      <c r="AM4019" s="25">
        <v>0</v>
      </c>
      <c r="AN4019" s="25">
        <v>0</v>
      </c>
      <c r="AO4019" s="109"/>
      <c r="AP4019" s="25">
        <v>0</v>
      </c>
      <c r="AQ4019" s="25">
        <v>0</v>
      </c>
      <c r="AR4019" s="25">
        <v>0</v>
      </c>
      <c r="AS4019" s="25">
        <v>238.464</v>
      </c>
      <c r="AT4019" s="25">
        <v>0</v>
      </c>
      <c r="AU4019" s="25">
        <v>0</v>
      </c>
      <c r="AW4019" t="str">
        <f t="shared" si="309"/>
        <v>Lê Thu Huyền</v>
      </c>
      <c r="AX4019" s="27" t="str">
        <f t="shared" si="310"/>
        <v xml:space="preserve">Lê Yến Phụng </v>
      </c>
      <c r="AY4019" s="4" t="str">
        <f t="shared" si="311"/>
        <v>VIN+</v>
      </c>
    </row>
    <row r="4020" spans="1:51" outlineLevel="1" x14ac:dyDescent="0.25">
      <c r="A4020" s="4" t="s">
        <v>1104</v>
      </c>
      <c r="B4020" s="4" t="s">
        <v>797</v>
      </c>
      <c r="C4020" s="4" t="s">
        <v>5054</v>
      </c>
      <c r="D4020" s="11" t="s">
        <v>768</v>
      </c>
      <c r="E4020" s="32" t="s">
        <v>976</v>
      </c>
      <c r="F4020" s="11" t="s">
        <v>710</v>
      </c>
      <c r="G4020" s="35">
        <v>5331642</v>
      </c>
      <c r="H4020" s="4" t="s">
        <v>5049</v>
      </c>
      <c r="I4020" s="4"/>
      <c r="J4020" s="4"/>
      <c r="K4020" s="4"/>
      <c r="L4020" s="4"/>
      <c r="M4020" s="33"/>
      <c r="N4020" s="38"/>
      <c r="O4020" s="33"/>
      <c r="P4020" s="244">
        <f t="shared" si="308"/>
        <v>902.08699999999999</v>
      </c>
      <c r="Q4020" s="25"/>
      <c r="R4020" s="25"/>
      <c r="S4020" s="25"/>
      <c r="T4020" s="109"/>
      <c r="U4020" s="25"/>
      <c r="V4020" s="25"/>
      <c r="W4020" s="25"/>
      <c r="X4020" s="25">
        <v>0</v>
      </c>
      <c r="Y4020" s="25"/>
      <c r="Z4020" s="25">
        <v>0</v>
      </c>
      <c r="AA4020" s="109"/>
      <c r="AB4020" s="25">
        <v>0</v>
      </c>
      <c r="AC4020" s="25">
        <v>0</v>
      </c>
      <c r="AD4020" s="25">
        <v>0</v>
      </c>
      <c r="AE4020" s="25">
        <v>179.52799999999999</v>
      </c>
      <c r="AF4020" s="25">
        <v>0</v>
      </c>
      <c r="AG4020" s="25">
        <v>0</v>
      </c>
      <c r="AH4020" s="109"/>
      <c r="AI4020" s="25">
        <v>0</v>
      </c>
      <c r="AJ4020" s="25">
        <v>0</v>
      </c>
      <c r="AK4020" s="123">
        <v>0</v>
      </c>
      <c r="AL4020" s="25">
        <v>0</v>
      </c>
      <c r="AM4020" s="25">
        <v>0</v>
      </c>
      <c r="AN4020" s="25">
        <v>0</v>
      </c>
      <c r="AO4020" s="109"/>
      <c r="AP4020" s="25">
        <v>0</v>
      </c>
      <c r="AQ4020" s="25">
        <v>0</v>
      </c>
      <c r="AR4020" s="25">
        <v>180.59800000000001</v>
      </c>
      <c r="AS4020" s="25">
        <v>0</v>
      </c>
      <c r="AT4020" s="25">
        <v>0</v>
      </c>
      <c r="AU4020" s="25">
        <v>541.96100000000001</v>
      </c>
      <c r="AW4020" t="str">
        <f t="shared" si="309"/>
        <v>Lê Thu Huyền</v>
      </c>
      <c r="AX4020" s="27" t="str">
        <f t="shared" si="310"/>
        <v xml:space="preserve">Lê Yến Phụng </v>
      </c>
      <c r="AY4020" s="4" t="str">
        <f t="shared" si="311"/>
        <v>VIN+</v>
      </c>
    </row>
    <row r="4021" spans="1:51" outlineLevel="1" x14ac:dyDescent="0.25">
      <c r="A4021" s="4" t="s">
        <v>1104</v>
      </c>
      <c r="B4021" s="4" t="s">
        <v>797</v>
      </c>
      <c r="C4021" s="4" t="s">
        <v>5054</v>
      </c>
      <c r="D4021" s="11" t="s">
        <v>768</v>
      </c>
      <c r="E4021" s="32" t="s">
        <v>976</v>
      </c>
      <c r="F4021" s="11" t="s">
        <v>710</v>
      </c>
      <c r="G4021" s="35">
        <v>5301869</v>
      </c>
      <c r="H4021" s="4" t="s">
        <v>5050</v>
      </c>
      <c r="I4021" s="4"/>
      <c r="J4021" s="4"/>
      <c r="K4021" s="4"/>
      <c r="L4021" s="4"/>
      <c r="M4021" s="33"/>
      <c r="N4021" s="38"/>
      <c r="O4021" s="33"/>
      <c r="P4021" s="244">
        <f t="shared" si="308"/>
        <v>837.05400000000009</v>
      </c>
      <c r="Q4021" s="25"/>
      <c r="R4021" s="25"/>
      <c r="S4021" s="25"/>
      <c r="T4021" s="109"/>
      <c r="U4021" s="25"/>
      <c r="V4021" s="25"/>
      <c r="W4021" s="25"/>
      <c r="X4021" s="25">
        <v>0</v>
      </c>
      <c r="Y4021" s="25"/>
      <c r="Z4021" s="25">
        <v>0</v>
      </c>
      <c r="AA4021" s="109"/>
      <c r="AB4021" s="25">
        <v>0</v>
      </c>
      <c r="AC4021" s="25">
        <v>0</v>
      </c>
      <c r="AD4021" s="25">
        <v>0</v>
      </c>
      <c r="AE4021" s="25">
        <v>598.59</v>
      </c>
      <c r="AF4021" s="25">
        <v>0</v>
      </c>
      <c r="AG4021" s="25">
        <v>0</v>
      </c>
      <c r="AH4021" s="109"/>
      <c r="AI4021" s="25">
        <v>0</v>
      </c>
      <c r="AJ4021" s="25">
        <v>0</v>
      </c>
      <c r="AK4021" s="123">
        <v>0</v>
      </c>
      <c r="AL4021" s="25">
        <v>0</v>
      </c>
      <c r="AM4021" s="25">
        <v>0</v>
      </c>
      <c r="AN4021" s="25">
        <v>0</v>
      </c>
      <c r="AO4021" s="109"/>
      <c r="AP4021" s="25">
        <v>0</v>
      </c>
      <c r="AQ4021" s="25">
        <v>0</v>
      </c>
      <c r="AR4021" s="25">
        <v>0</v>
      </c>
      <c r="AS4021" s="25">
        <v>0</v>
      </c>
      <c r="AT4021" s="25">
        <v>0</v>
      </c>
      <c r="AU4021" s="25">
        <v>238.464</v>
      </c>
      <c r="AW4021" t="str">
        <f t="shared" si="309"/>
        <v>Lê Thu Huyền</v>
      </c>
      <c r="AX4021" s="27" t="str">
        <f t="shared" si="310"/>
        <v xml:space="preserve">Lê Yến Phụng </v>
      </c>
      <c r="AY4021" s="4" t="str">
        <f t="shared" si="311"/>
        <v>VIN+</v>
      </c>
    </row>
    <row r="4022" spans="1:51" outlineLevel="1" x14ac:dyDescent="0.25">
      <c r="A4022" s="4" t="s">
        <v>1104</v>
      </c>
      <c r="B4022" s="4" t="s">
        <v>797</v>
      </c>
      <c r="C4022" s="4" t="s">
        <v>5054</v>
      </c>
      <c r="D4022" s="11" t="s">
        <v>768</v>
      </c>
      <c r="E4022" s="32" t="s">
        <v>976</v>
      </c>
      <c r="F4022" s="11" t="s">
        <v>710</v>
      </c>
      <c r="G4022" s="35">
        <v>5301852</v>
      </c>
      <c r="H4022" s="4" t="s">
        <v>5051</v>
      </c>
      <c r="I4022" s="4"/>
      <c r="J4022" s="4"/>
      <c r="K4022" s="4"/>
      <c r="L4022" s="4"/>
      <c r="M4022" s="33"/>
      <c r="N4022" s="38"/>
      <c r="O4022" s="33"/>
      <c r="P4022" s="244">
        <f t="shared" si="308"/>
        <v>656.4559999999999</v>
      </c>
      <c r="Q4022" s="25"/>
      <c r="R4022" s="25"/>
      <c r="S4022" s="25"/>
      <c r="T4022" s="109"/>
      <c r="U4022" s="25"/>
      <c r="V4022" s="25"/>
      <c r="W4022" s="25"/>
      <c r="X4022" s="25">
        <v>0</v>
      </c>
      <c r="Y4022" s="25"/>
      <c r="Z4022" s="25">
        <v>0</v>
      </c>
      <c r="AA4022" s="109"/>
      <c r="AB4022" s="25">
        <v>0</v>
      </c>
      <c r="AC4022" s="25">
        <v>0</v>
      </c>
      <c r="AD4022" s="25">
        <v>0</v>
      </c>
      <c r="AE4022" s="25">
        <v>179.52799999999999</v>
      </c>
      <c r="AF4022" s="25">
        <v>0</v>
      </c>
      <c r="AG4022" s="25">
        <v>0</v>
      </c>
      <c r="AH4022" s="109"/>
      <c r="AI4022" s="25">
        <v>0</v>
      </c>
      <c r="AJ4022" s="25">
        <v>0</v>
      </c>
      <c r="AK4022" s="123">
        <v>0</v>
      </c>
      <c r="AL4022" s="25">
        <v>0</v>
      </c>
      <c r="AM4022" s="25">
        <v>0</v>
      </c>
      <c r="AN4022" s="25">
        <v>0</v>
      </c>
      <c r="AO4022" s="109"/>
      <c r="AP4022" s="25">
        <v>0</v>
      </c>
      <c r="AQ4022" s="25">
        <v>0</v>
      </c>
      <c r="AR4022" s="25">
        <v>238.464</v>
      </c>
      <c r="AS4022" s="25">
        <v>238.464</v>
      </c>
      <c r="AT4022" s="25">
        <v>0</v>
      </c>
      <c r="AU4022" s="25">
        <v>0</v>
      </c>
      <c r="AW4022" t="str">
        <f t="shared" si="309"/>
        <v>Lê Thu Huyền</v>
      </c>
      <c r="AX4022" s="27" t="str">
        <f t="shared" si="310"/>
        <v xml:space="preserve">Lê Yến Phụng </v>
      </c>
      <c r="AY4022" s="4" t="str">
        <f t="shared" si="311"/>
        <v>VIN+</v>
      </c>
    </row>
    <row r="4023" spans="1:51" outlineLevel="1" x14ac:dyDescent="0.25">
      <c r="A4023" s="4" t="s">
        <v>1104</v>
      </c>
      <c r="B4023" s="4" t="s">
        <v>797</v>
      </c>
      <c r="C4023" s="4" t="s">
        <v>5054</v>
      </c>
      <c r="D4023" s="11" t="s">
        <v>768</v>
      </c>
      <c r="E4023" s="32" t="s">
        <v>976</v>
      </c>
      <c r="F4023" s="11" t="s">
        <v>710</v>
      </c>
      <c r="G4023" s="35">
        <v>5298288</v>
      </c>
      <c r="H4023" s="4" t="s">
        <v>5052</v>
      </c>
      <c r="I4023" s="4"/>
      <c r="J4023" s="4"/>
      <c r="K4023" s="4"/>
      <c r="L4023" s="4"/>
      <c r="M4023" s="33"/>
      <c r="N4023" s="38"/>
      <c r="O4023" s="33"/>
      <c r="P4023" s="244">
        <f t="shared" si="308"/>
        <v>303.49700000000001</v>
      </c>
      <c r="Q4023" s="25"/>
      <c r="R4023" s="25"/>
      <c r="S4023" s="25"/>
      <c r="T4023" s="109"/>
      <c r="U4023" s="25"/>
      <c r="V4023" s="25"/>
      <c r="W4023" s="25"/>
      <c r="X4023" s="25">
        <v>0</v>
      </c>
      <c r="Y4023" s="25"/>
      <c r="Z4023" s="25">
        <v>0</v>
      </c>
      <c r="AA4023" s="109"/>
      <c r="AB4023" s="25">
        <v>0</v>
      </c>
      <c r="AC4023" s="25">
        <v>0</v>
      </c>
      <c r="AD4023" s="25">
        <v>0</v>
      </c>
      <c r="AE4023" s="25">
        <v>0</v>
      </c>
      <c r="AF4023" s="25">
        <v>0</v>
      </c>
      <c r="AG4023" s="25">
        <v>0</v>
      </c>
      <c r="AH4023" s="109"/>
      <c r="AI4023" s="25">
        <v>0</v>
      </c>
      <c r="AJ4023" s="25">
        <v>0</v>
      </c>
      <c r="AK4023" s="123">
        <v>0</v>
      </c>
      <c r="AL4023" s="25">
        <v>303.49700000000001</v>
      </c>
      <c r="AM4023" s="25">
        <v>0</v>
      </c>
      <c r="AN4023" s="25">
        <v>0</v>
      </c>
      <c r="AO4023" s="109"/>
      <c r="AP4023" s="25">
        <v>0</v>
      </c>
      <c r="AQ4023" s="25">
        <v>0</v>
      </c>
      <c r="AR4023" s="25">
        <v>0</v>
      </c>
      <c r="AS4023" s="25">
        <v>0</v>
      </c>
      <c r="AT4023" s="25">
        <v>0</v>
      </c>
      <c r="AU4023" s="25">
        <v>0</v>
      </c>
      <c r="AW4023" t="str">
        <f t="shared" si="309"/>
        <v>Lê Thu Huyền</v>
      </c>
      <c r="AX4023" s="27" t="str">
        <f t="shared" si="310"/>
        <v xml:space="preserve">Lê Yến Phụng </v>
      </c>
      <c r="AY4023" s="4" t="str">
        <f t="shared" si="311"/>
        <v>VIN+</v>
      </c>
    </row>
    <row r="4024" spans="1:51" x14ac:dyDescent="0.25">
      <c r="A4024" s="4" t="s">
        <v>1104</v>
      </c>
      <c r="B4024" s="4" t="s">
        <v>797</v>
      </c>
      <c r="C4024" s="4" t="s">
        <v>5054</v>
      </c>
      <c r="D4024" s="11" t="s">
        <v>768</v>
      </c>
      <c r="E4024" s="32" t="s">
        <v>976</v>
      </c>
      <c r="F4024" s="11" t="s">
        <v>710</v>
      </c>
      <c r="G4024" s="35">
        <v>5301603</v>
      </c>
      <c r="H4024" s="4" t="s">
        <v>5053</v>
      </c>
      <c r="I4024" s="4"/>
      <c r="J4024" s="4"/>
      <c r="K4024" s="4"/>
      <c r="L4024" s="4"/>
      <c r="M4024" s="33"/>
      <c r="N4024" s="38"/>
      <c r="O4024" s="33"/>
      <c r="P4024" s="244">
        <f t="shared" si="308"/>
        <v>180.59800000000001</v>
      </c>
      <c r="Q4024" s="25"/>
      <c r="R4024" s="25"/>
      <c r="S4024" s="25"/>
      <c r="T4024" s="109"/>
      <c r="U4024" s="25"/>
      <c r="V4024" s="25"/>
      <c r="W4024" s="25"/>
      <c r="X4024" s="25">
        <v>0</v>
      </c>
      <c r="Y4024" s="25"/>
      <c r="Z4024" s="25">
        <v>0</v>
      </c>
      <c r="AA4024" s="109"/>
      <c r="AB4024" s="25">
        <v>180.59800000000001</v>
      </c>
      <c r="AC4024" s="25">
        <v>0</v>
      </c>
      <c r="AD4024" s="25">
        <v>0</v>
      </c>
      <c r="AE4024" s="25">
        <v>0</v>
      </c>
      <c r="AF4024" s="25">
        <v>0</v>
      </c>
      <c r="AG4024" s="25">
        <v>0</v>
      </c>
      <c r="AH4024" s="109"/>
      <c r="AI4024" s="25">
        <v>0</v>
      </c>
      <c r="AJ4024" s="25">
        <v>0</v>
      </c>
      <c r="AK4024" s="123">
        <v>0</v>
      </c>
      <c r="AL4024" s="25">
        <v>0</v>
      </c>
      <c r="AM4024" s="25">
        <v>0</v>
      </c>
      <c r="AN4024" s="25">
        <v>0</v>
      </c>
      <c r="AO4024" s="109"/>
      <c r="AP4024" s="25">
        <v>0</v>
      </c>
      <c r="AQ4024" s="25">
        <v>0</v>
      </c>
      <c r="AR4024" s="25">
        <v>0</v>
      </c>
      <c r="AS4024" s="25">
        <v>0</v>
      </c>
      <c r="AT4024" s="25">
        <v>0</v>
      </c>
      <c r="AU4024" s="25">
        <v>0</v>
      </c>
      <c r="AW4024" t="str">
        <f t="shared" si="309"/>
        <v>Lê Thu Huyền</v>
      </c>
      <c r="AX4024" s="27" t="str">
        <f t="shared" si="310"/>
        <v xml:space="preserve">Lê Yến Phụng </v>
      </c>
      <c r="AY4024" s="4" t="str">
        <f t="shared" si="311"/>
        <v>VIN+</v>
      </c>
    </row>
    <row r="4025" spans="1:51" x14ac:dyDescent="0.25">
      <c r="A4025" s="4" t="s">
        <v>1104</v>
      </c>
      <c r="B4025" s="4" t="s">
        <v>797</v>
      </c>
      <c r="C4025" s="4" t="s">
        <v>5054</v>
      </c>
      <c r="D4025" s="11" t="s">
        <v>768</v>
      </c>
      <c r="E4025" s="32" t="s">
        <v>976</v>
      </c>
      <c r="F4025" s="11" t="s">
        <v>710</v>
      </c>
      <c r="G4025" s="35">
        <v>5270400</v>
      </c>
      <c r="H4025" s="4" t="s">
        <v>5068</v>
      </c>
      <c r="I4025" s="4"/>
      <c r="J4025" s="4"/>
      <c r="K4025" s="4"/>
      <c r="L4025" s="4"/>
      <c r="M4025" s="33"/>
      <c r="N4025" s="38"/>
      <c r="O4025" s="33"/>
      <c r="P4025" s="244">
        <f t="shared" si="308"/>
        <v>419.06200000000001</v>
      </c>
      <c r="Q4025" s="25"/>
      <c r="R4025" s="25"/>
      <c r="S4025" s="25"/>
      <c r="T4025" s="109"/>
      <c r="U4025" s="25"/>
      <c r="V4025" s="25"/>
      <c r="W4025" s="25"/>
      <c r="X4025" s="25">
        <v>0</v>
      </c>
      <c r="Y4025" s="25"/>
      <c r="Z4025" s="25"/>
      <c r="AA4025" s="109"/>
      <c r="AB4025" s="25">
        <v>0</v>
      </c>
      <c r="AC4025" s="25">
        <v>419.06200000000001</v>
      </c>
      <c r="AD4025" s="25">
        <v>0</v>
      </c>
      <c r="AE4025" s="25">
        <v>0</v>
      </c>
      <c r="AF4025" s="25">
        <v>0</v>
      </c>
      <c r="AG4025" s="25">
        <v>0</v>
      </c>
      <c r="AH4025" s="109"/>
      <c r="AI4025" s="25">
        <v>0</v>
      </c>
      <c r="AJ4025" s="25">
        <v>0</v>
      </c>
      <c r="AK4025" s="123">
        <v>0</v>
      </c>
      <c r="AL4025" s="25">
        <v>0</v>
      </c>
      <c r="AM4025" s="25">
        <v>0</v>
      </c>
      <c r="AN4025" s="25">
        <v>0</v>
      </c>
      <c r="AO4025" s="109"/>
      <c r="AP4025" s="25">
        <v>0</v>
      </c>
      <c r="AQ4025" s="25">
        <v>0</v>
      </c>
      <c r="AR4025" s="25">
        <v>0</v>
      </c>
      <c r="AS4025" s="25">
        <v>0</v>
      </c>
      <c r="AT4025" s="25">
        <v>0</v>
      </c>
      <c r="AU4025" s="25">
        <v>0</v>
      </c>
      <c r="AW4025" t="str">
        <f t="shared" si="309"/>
        <v>Lê Thu Huyền</v>
      </c>
      <c r="AX4025" s="27" t="str">
        <f t="shared" si="310"/>
        <v xml:space="preserve">Lê Yến Phụng </v>
      </c>
      <c r="AY4025" s="4" t="str">
        <f t="shared" si="311"/>
        <v>VIN+</v>
      </c>
    </row>
    <row r="4026" spans="1:51" x14ac:dyDescent="0.25">
      <c r="A4026" s="4" t="s">
        <v>1104</v>
      </c>
      <c r="B4026" s="4" t="s">
        <v>797</v>
      </c>
      <c r="C4026" s="4" t="s">
        <v>5054</v>
      </c>
      <c r="D4026" s="11" t="s">
        <v>768</v>
      </c>
      <c r="E4026" s="32" t="s">
        <v>976</v>
      </c>
      <c r="F4026" s="11" t="s">
        <v>710</v>
      </c>
      <c r="G4026" s="35">
        <v>5299076</v>
      </c>
      <c r="H4026" s="4" t="s">
        <v>5085</v>
      </c>
      <c r="I4026" s="4"/>
      <c r="J4026" s="4"/>
      <c r="K4026" s="4"/>
      <c r="L4026" s="4"/>
      <c r="M4026" s="33"/>
      <c r="N4026" s="38"/>
      <c r="O4026" s="33"/>
      <c r="P4026" s="244">
        <f t="shared" si="308"/>
        <v>598.58999999999992</v>
      </c>
      <c r="Q4026" s="25"/>
      <c r="R4026" s="25"/>
      <c r="S4026" s="25"/>
      <c r="T4026" s="109"/>
      <c r="U4026" s="25"/>
      <c r="V4026" s="25"/>
      <c r="W4026" s="25"/>
      <c r="X4026" s="25"/>
      <c r="Y4026" s="25"/>
      <c r="Z4026" s="25"/>
      <c r="AA4026" s="109"/>
      <c r="AB4026" s="25"/>
      <c r="AC4026" s="25"/>
      <c r="AD4026" s="25"/>
      <c r="AE4026" s="25">
        <v>360.12599999999998</v>
      </c>
      <c r="AF4026" s="25">
        <v>0</v>
      </c>
      <c r="AG4026" s="25">
        <v>0</v>
      </c>
      <c r="AH4026" s="109"/>
      <c r="AI4026" s="25">
        <v>0</v>
      </c>
      <c r="AJ4026" s="25">
        <v>0</v>
      </c>
      <c r="AK4026" s="123">
        <v>0</v>
      </c>
      <c r="AL4026" s="25">
        <v>0</v>
      </c>
      <c r="AM4026" s="25">
        <v>0</v>
      </c>
      <c r="AN4026" s="25">
        <v>0</v>
      </c>
      <c r="AO4026" s="109"/>
      <c r="AP4026" s="25">
        <v>0</v>
      </c>
      <c r="AQ4026" s="25">
        <v>0</v>
      </c>
      <c r="AR4026" s="25">
        <v>238.464</v>
      </c>
      <c r="AS4026" s="25">
        <v>0</v>
      </c>
      <c r="AT4026" s="25">
        <v>0</v>
      </c>
      <c r="AU4026" s="25">
        <v>0</v>
      </c>
      <c r="AW4026" t="str">
        <f t="shared" si="309"/>
        <v>Lê Thu Huyền</v>
      </c>
      <c r="AX4026" s="27" t="str">
        <f t="shared" si="310"/>
        <v xml:space="preserve">Lê Yến Phụng </v>
      </c>
      <c r="AY4026" s="4" t="str">
        <f t="shared" si="311"/>
        <v>VIN+</v>
      </c>
    </row>
    <row r="4027" spans="1:51" x14ac:dyDescent="0.25">
      <c r="A4027" s="4" t="s">
        <v>1104</v>
      </c>
      <c r="B4027" s="4" t="s">
        <v>797</v>
      </c>
      <c r="C4027" s="4" t="s">
        <v>5054</v>
      </c>
      <c r="D4027" s="11" t="s">
        <v>768</v>
      </c>
      <c r="E4027" s="32" t="s">
        <v>976</v>
      </c>
      <c r="F4027" s="11" t="s">
        <v>710</v>
      </c>
      <c r="G4027" s="35">
        <v>5298693</v>
      </c>
      <c r="H4027" s="4" t="s">
        <v>5086</v>
      </c>
      <c r="I4027" s="4"/>
      <c r="J4027" s="4"/>
      <c r="K4027" s="4"/>
      <c r="L4027" s="4"/>
      <c r="M4027" s="33"/>
      <c r="N4027" s="38"/>
      <c r="O4027" s="33"/>
      <c r="P4027" s="244">
        <f t="shared" si="308"/>
        <v>483.02499999999998</v>
      </c>
      <c r="Q4027" s="25"/>
      <c r="R4027" s="25"/>
      <c r="S4027" s="25"/>
      <c r="T4027" s="109"/>
      <c r="U4027" s="25"/>
      <c r="V4027" s="25"/>
      <c r="W4027" s="25"/>
      <c r="X4027" s="25"/>
      <c r="Y4027" s="25"/>
      <c r="Z4027" s="25"/>
      <c r="AA4027" s="109"/>
      <c r="AB4027" s="25"/>
      <c r="AC4027" s="25"/>
      <c r="AD4027" s="25"/>
      <c r="AE4027" s="25">
        <v>179.52799999999999</v>
      </c>
      <c r="AF4027" s="25">
        <v>0</v>
      </c>
      <c r="AG4027" s="25">
        <v>0</v>
      </c>
      <c r="AH4027" s="109"/>
      <c r="AI4027" s="25">
        <v>0</v>
      </c>
      <c r="AJ4027" s="25">
        <v>0</v>
      </c>
      <c r="AK4027" s="123">
        <v>0</v>
      </c>
      <c r="AL4027" s="25">
        <v>0</v>
      </c>
      <c r="AM4027" s="25">
        <v>0</v>
      </c>
      <c r="AN4027" s="25">
        <v>0</v>
      </c>
      <c r="AO4027" s="109"/>
      <c r="AP4027" s="25">
        <v>0</v>
      </c>
      <c r="AQ4027" s="25">
        <v>0</v>
      </c>
      <c r="AR4027" s="25">
        <v>0</v>
      </c>
      <c r="AS4027" s="25">
        <v>0</v>
      </c>
      <c r="AT4027" s="25">
        <v>0</v>
      </c>
      <c r="AU4027" s="25">
        <v>303.49700000000001</v>
      </c>
      <c r="AW4027" t="str">
        <f t="shared" si="309"/>
        <v>Lê Thu Huyền</v>
      </c>
      <c r="AX4027" s="27" t="str">
        <f t="shared" si="310"/>
        <v xml:space="preserve">Lê Yến Phụng </v>
      </c>
      <c r="AY4027" s="4" t="str">
        <f t="shared" si="311"/>
        <v>VIN+</v>
      </c>
    </row>
    <row r="4028" spans="1:51" x14ac:dyDescent="0.25">
      <c r="A4028" s="4" t="s">
        <v>1104</v>
      </c>
      <c r="B4028" s="4" t="s">
        <v>797</v>
      </c>
      <c r="C4028" s="4" t="s">
        <v>5054</v>
      </c>
      <c r="D4028" s="11" t="s">
        <v>768</v>
      </c>
      <c r="E4028" s="32" t="s">
        <v>976</v>
      </c>
      <c r="F4028" s="11" t="s">
        <v>710</v>
      </c>
      <c r="G4028" s="35">
        <v>5302062</v>
      </c>
      <c r="H4028" s="4" t="s">
        <v>5368</v>
      </c>
      <c r="I4028" s="4"/>
      <c r="J4028" s="4"/>
      <c r="K4028" s="4"/>
      <c r="L4028" s="4"/>
      <c r="M4028" s="33"/>
      <c r="N4028" s="38"/>
      <c r="O4028" s="33"/>
      <c r="P4028" s="244">
        <f t="shared" si="308"/>
        <v>238.464</v>
      </c>
      <c r="Q4028" s="25"/>
      <c r="R4028" s="25"/>
      <c r="S4028" s="25"/>
      <c r="T4028" s="109"/>
      <c r="U4028" s="25"/>
      <c r="V4028" s="25"/>
      <c r="W4028" s="25"/>
      <c r="X4028" s="25"/>
      <c r="Y4028" s="25"/>
      <c r="Z4028" s="25"/>
      <c r="AA4028" s="109"/>
      <c r="AB4028" s="25"/>
      <c r="AC4028" s="25"/>
      <c r="AD4028" s="25"/>
      <c r="AE4028" s="25"/>
      <c r="AF4028" s="25"/>
      <c r="AG4028" s="25"/>
      <c r="AH4028" s="109"/>
      <c r="AI4028" s="25"/>
      <c r="AJ4028" s="25"/>
      <c r="AK4028" s="123"/>
      <c r="AL4028" s="25">
        <v>238.464</v>
      </c>
      <c r="AM4028" s="25">
        <v>0</v>
      </c>
      <c r="AN4028" s="25">
        <v>0</v>
      </c>
      <c r="AO4028" s="109"/>
      <c r="AP4028" s="25">
        <v>0</v>
      </c>
      <c r="AQ4028" s="25">
        <v>0</v>
      </c>
      <c r="AR4028" s="25">
        <v>0</v>
      </c>
      <c r="AS4028" s="25">
        <v>0</v>
      </c>
      <c r="AT4028" s="25">
        <v>0</v>
      </c>
      <c r="AU4028" s="25">
        <v>0</v>
      </c>
      <c r="AW4028" t="str">
        <f t="shared" si="309"/>
        <v>Lê Thu Huyền</v>
      </c>
      <c r="AX4028" s="27" t="str">
        <f t="shared" si="310"/>
        <v xml:space="preserve">Lê Yến Phụng </v>
      </c>
      <c r="AY4028" s="4"/>
    </row>
    <row r="4029" spans="1:51" x14ac:dyDescent="0.25">
      <c r="A4029" s="4" t="s">
        <v>1104</v>
      </c>
      <c r="B4029" s="4" t="s">
        <v>797</v>
      </c>
      <c r="C4029" s="4" t="s">
        <v>5054</v>
      </c>
      <c r="D4029" s="11" t="s">
        <v>768</v>
      </c>
      <c r="E4029" s="32" t="s">
        <v>976</v>
      </c>
      <c r="F4029" s="11" t="s">
        <v>710</v>
      </c>
      <c r="G4029" s="35">
        <v>5331019</v>
      </c>
      <c r="H4029" s="4" t="s">
        <v>5369</v>
      </c>
      <c r="I4029" s="4"/>
      <c r="J4029" s="4"/>
      <c r="K4029" s="4"/>
      <c r="L4029" s="4"/>
      <c r="M4029" s="33"/>
      <c r="N4029" s="38"/>
      <c r="O4029" s="33"/>
      <c r="P4029" s="244">
        <f t="shared" si="308"/>
        <v>1500.6779999999999</v>
      </c>
      <c r="Q4029" s="25"/>
      <c r="R4029" s="25"/>
      <c r="S4029" s="25"/>
      <c r="T4029" s="109"/>
      <c r="U4029" s="25"/>
      <c r="V4029" s="25"/>
      <c r="W4029" s="25"/>
      <c r="X4029" s="25"/>
      <c r="Y4029" s="25"/>
      <c r="Z4029" s="25"/>
      <c r="AA4029" s="109"/>
      <c r="AB4029" s="25"/>
      <c r="AC4029" s="25"/>
      <c r="AD4029" s="25"/>
      <c r="AE4029" s="25"/>
      <c r="AF4029" s="25"/>
      <c r="AG4029" s="25"/>
      <c r="AH4029" s="109"/>
      <c r="AI4029" s="25"/>
      <c r="AJ4029" s="25"/>
      <c r="AK4029" s="123"/>
      <c r="AL4029" s="25">
        <v>722.55899999999997</v>
      </c>
      <c r="AM4029" s="25">
        <v>0</v>
      </c>
      <c r="AN4029" s="25">
        <v>0</v>
      </c>
      <c r="AO4029" s="109"/>
      <c r="AP4029" s="25">
        <v>0</v>
      </c>
      <c r="AQ4029" s="25">
        <v>0</v>
      </c>
      <c r="AR4029" s="25">
        <v>778.11900000000003</v>
      </c>
      <c r="AS4029" s="25">
        <v>0</v>
      </c>
      <c r="AT4029" s="25">
        <v>0</v>
      </c>
      <c r="AU4029" s="25">
        <v>0</v>
      </c>
      <c r="AW4029" t="str">
        <f t="shared" si="309"/>
        <v>Lê Thu Huyền</v>
      </c>
      <c r="AX4029" s="27" t="str">
        <f t="shared" si="310"/>
        <v xml:space="preserve">Lê Yến Phụng </v>
      </c>
      <c r="AY4029" s="4"/>
    </row>
    <row r="4030" spans="1:51" x14ac:dyDescent="0.25">
      <c r="A4030" s="4" t="s">
        <v>1104</v>
      </c>
      <c r="B4030" s="4" t="s">
        <v>797</v>
      </c>
      <c r="C4030" s="4" t="s">
        <v>5054</v>
      </c>
      <c r="D4030" s="11" t="s">
        <v>768</v>
      </c>
      <c r="E4030" s="32" t="s">
        <v>976</v>
      </c>
      <c r="F4030" s="11" t="s">
        <v>710</v>
      </c>
      <c r="G4030" s="35">
        <v>5302055</v>
      </c>
      <c r="H4030" s="4" t="s">
        <v>5492</v>
      </c>
      <c r="I4030" s="4"/>
      <c r="J4030" s="4"/>
      <c r="K4030" s="4"/>
      <c r="L4030" s="4"/>
      <c r="M4030" s="33"/>
      <c r="N4030" s="38"/>
      <c r="O4030" s="33"/>
      <c r="P4030" s="244">
        <f t="shared" si="308"/>
        <v>0</v>
      </c>
      <c r="Q4030" s="25"/>
      <c r="R4030" s="25"/>
      <c r="S4030" s="25"/>
      <c r="T4030" s="109"/>
      <c r="U4030" s="25"/>
      <c r="V4030" s="25"/>
      <c r="W4030" s="25"/>
      <c r="X4030" s="25"/>
      <c r="Y4030" s="25"/>
      <c r="Z4030" s="25"/>
      <c r="AA4030" s="109"/>
      <c r="AB4030" s="25"/>
      <c r="AC4030" s="25"/>
      <c r="AD4030" s="25"/>
      <c r="AE4030" s="25"/>
      <c r="AF4030" s="25"/>
      <c r="AG4030" s="25"/>
      <c r="AH4030" s="109"/>
      <c r="AI4030" s="25"/>
      <c r="AJ4030" s="25"/>
      <c r="AK4030" s="123"/>
      <c r="AL4030" s="25">
        <v>0</v>
      </c>
      <c r="AM4030" s="25">
        <v>0</v>
      </c>
      <c r="AN4030" s="25">
        <v>0</v>
      </c>
      <c r="AO4030" s="109"/>
      <c r="AP4030" s="25">
        <v>0</v>
      </c>
      <c r="AQ4030" s="25">
        <v>0</v>
      </c>
      <c r="AR4030" s="25">
        <v>0</v>
      </c>
      <c r="AS4030" s="25">
        <v>0</v>
      </c>
      <c r="AT4030" s="25">
        <v>0</v>
      </c>
      <c r="AU4030" s="25">
        <v>0</v>
      </c>
      <c r="AW4030" t="str">
        <f t="shared" si="309"/>
        <v>Lê Thu Huyền</v>
      </c>
      <c r="AX4030" s="27" t="str">
        <f t="shared" si="310"/>
        <v xml:space="preserve">Lê Yến Phụng </v>
      </c>
      <c r="AY4030" s="4"/>
    </row>
    <row r="4031" spans="1:51" x14ac:dyDescent="0.25">
      <c r="A4031" s="4" t="s">
        <v>1104</v>
      </c>
      <c r="B4031" s="4" t="s">
        <v>797</v>
      </c>
      <c r="C4031" s="4" t="s">
        <v>5054</v>
      </c>
      <c r="D4031" s="11" t="s">
        <v>768</v>
      </c>
      <c r="E4031" s="32" t="s">
        <v>976</v>
      </c>
      <c r="F4031" s="11" t="s">
        <v>710</v>
      </c>
      <c r="G4031" s="35">
        <v>5302079</v>
      </c>
      <c r="H4031" s="4" t="s">
        <v>5509</v>
      </c>
      <c r="I4031" s="4"/>
      <c r="J4031" s="4"/>
      <c r="K4031" s="4"/>
      <c r="L4031" s="4"/>
      <c r="M4031" s="33"/>
      <c r="N4031" s="38"/>
      <c r="O4031" s="33"/>
      <c r="P4031" s="244">
        <f t="shared" si="308"/>
        <v>1205.5840000000001</v>
      </c>
      <c r="Q4031" s="25"/>
      <c r="R4031" s="25"/>
      <c r="S4031" s="25"/>
      <c r="T4031" s="109"/>
      <c r="U4031" s="25"/>
      <c r="V4031" s="25"/>
      <c r="W4031" s="25"/>
      <c r="X4031" s="25"/>
      <c r="Y4031" s="25"/>
      <c r="Z4031" s="25"/>
      <c r="AA4031" s="109"/>
      <c r="AB4031" s="25"/>
      <c r="AC4031" s="25"/>
      <c r="AD4031" s="25"/>
      <c r="AE4031" s="25">
        <v>0</v>
      </c>
      <c r="AF4031" s="25">
        <v>0</v>
      </c>
      <c r="AG4031" s="25">
        <v>0</v>
      </c>
      <c r="AH4031" s="109"/>
      <c r="AI4031" s="25">
        <v>0</v>
      </c>
      <c r="AJ4031" s="25">
        <v>0</v>
      </c>
      <c r="AK4031" s="123">
        <v>0</v>
      </c>
      <c r="AL4031" s="25">
        <v>0</v>
      </c>
      <c r="AM4031" s="25">
        <v>0</v>
      </c>
      <c r="AN4031" s="25">
        <v>0</v>
      </c>
      <c r="AO4031" s="109"/>
      <c r="AP4031" s="25">
        <v>0</v>
      </c>
      <c r="AQ4031" s="25">
        <v>0</v>
      </c>
      <c r="AR4031" s="25">
        <v>0</v>
      </c>
      <c r="AS4031" s="25">
        <v>598.59</v>
      </c>
      <c r="AT4031" s="25">
        <v>0</v>
      </c>
      <c r="AU4031" s="25">
        <v>606.99400000000003</v>
      </c>
      <c r="AW4031" t="str">
        <f t="shared" si="309"/>
        <v>Lê Thu Huyền</v>
      </c>
      <c r="AX4031" s="27" t="str">
        <f t="shared" si="310"/>
        <v xml:space="preserve">Lê Yến Phụng </v>
      </c>
      <c r="AY4031" s="4" t="str">
        <f>+B4031</f>
        <v>VIN+</v>
      </c>
    </row>
    <row r="4032" spans="1:51" x14ac:dyDescent="0.25">
      <c r="A4032" s="4"/>
      <c r="B4032" s="4"/>
      <c r="C4032" s="4"/>
      <c r="D4032" s="11"/>
      <c r="E4032" s="32"/>
      <c r="F4032" s="11"/>
      <c r="G4032" s="35"/>
      <c r="H4032" s="4"/>
      <c r="I4032" s="4"/>
      <c r="J4032" s="4"/>
      <c r="K4032" s="4"/>
      <c r="L4032" s="4"/>
      <c r="M4032" s="33"/>
      <c r="N4032" s="38"/>
      <c r="O4032" s="33"/>
      <c r="P4032" s="244">
        <f t="shared" si="308"/>
        <v>0</v>
      </c>
      <c r="Q4032" s="25"/>
      <c r="R4032" s="25"/>
      <c r="S4032" s="25"/>
      <c r="T4032" s="109"/>
      <c r="U4032" s="25"/>
      <c r="V4032" s="25"/>
      <c r="W4032" s="25"/>
      <c r="X4032" s="25">
        <v>0</v>
      </c>
      <c r="Y4032" s="25"/>
      <c r="Z4032" s="25"/>
      <c r="AA4032" s="109"/>
      <c r="AB4032" s="25">
        <v>0</v>
      </c>
      <c r="AC4032" s="25">
        <v>0</v>
      </c>
      <c r="AD4032" s="25">
        <v>0</v>
      </c>
      <c r="AE4032" s="25">
        <v>0</v>
      </c>
      <c r="AF4032" s="25">
        <v>0</v>
      </c>
      <c r="AG4032" s="25">
        <v>0</v>
      </c>
      <c r="AH4032" s="109"/>
      <c r="AI4032" s="25">
        <v>0</v>
      </c>
      <c r="AJ4032" s="25">
        <v>0</v>
      </c>
      <c r="AK4032" s="123">
        <v>0</v>
      </c>
      <c r="AL4032" s="25">
        <v>0</v>
      </c>
      <c r="AM4032" s="25">
        <v>0</v>
      </c>
      <c r="AN4032" s="25">
        <v>0</v>
      </c>
      <c r="AO4032" s="109"/>
      <c r="AP4032" s="25">
        <v>0</v>
      </c>
      <c r="AQ4032" s="25">
        <v>0</v>
      </c>
      <c r="AR4032" s="25">
        <v>0</v>
      </c>
      <c r="AS4032" s="25">
        <v>0</v>
      </c>
      <c r="AT4032" s="25">
        <v>0</v>
      </c>
      <c r="AU4032" s="25">
        <v>0</v>
      </c>
      <c r="AW4032">
        <f t="shared" si="309"/>
        <v>0</v>
      </c>
      <c r="AX4032" s="27">
        <f t="shared" si="310"/>
        <v>0</v>
      </c>
      <c r="AY4032" s="4">
        <f t="shared" si="311"/>
        <v>0</v>
      </c>
    </row>
    <row r="4033" spans="1:51" x14ac:dyDescent="0.25">
      <c r="A4033" s="14"/>
      <c r="B4033" s="14"/>
      <c r="C4033" s="14"/>
      <c r="D4033" s="14"/>
      <c r="E4033" s="30"/>
      <c r="F4033" s="14"/>
      <c r="G4033" s="46" t="s">
        <v>933</v>
      </c>
      <c r="H4033" s="12" t="s">
        <v>178</v>
      </c>
      <c r="I4033" s="14"/>
      <c r="J4033" s="14"/>
      <c r="K4033" s="14"/>
      <c r="L4033" s="13"/>
      <c r="M4033" s="13">
        <f>+SUM(M4034:M4043)</f>
        <v>293911.74204666668</v>
      </c>
      <c r="N4033" s="31">
        <f>+SUM(N4034:N4043)</f>
        <v>0.99999999999999989</v>
      </c>
      <c r="O4033" s="13">
        <v>295226.03618175944</v>
      </c>
      <c r="P4033" s="244">
        <f t="shared" si="308"/>
        <v>0</v>
      </c>
      <c r="Q4033" s="25">
        <v>0</v>
      </c>
      <c r="R4033" s="25">
        <v>0</v>
      </c>
      <c r="S4033" s="25">
        <v>0</v>
      </c>
      <c r="T4033" s="109"/>
      <c r="U4033" s="25">
        <v>0</v>
      </c>
      <c r="V4033" s="25">
        <v>0</v>
      </c>
      <c r="W4033" s="25">
        <v>0</v>
      </c>
      <c r="X4033" s="25">
        <v>0</v>
      </c>
      <c r="Y4033" s="25">
        <v>0</v>
      </c>
      <c r="Z4033" s="25">
        <v>0</v>
      </c>
      <c r="AA4033" s="109"/>
      <c r="AB4033" s="25">
        <v>0</v>
      </c>
      <c r="AC4033" s="25">
        <v>0</v>
      </c>
      <c r="AD4033" s="25">
        <v>0</v>
      </c>
      <c r="AE4033" s="25">
        <v>0</v>
      </c>
      <c r="AF4033" s="25">
        <v>0</v>
      </c>
      <c r="AG4033" s="25">
        <v>0</v>
      </c>
      <c r="AH4033" s="109"/>
      <c r="AI4033" s="25">
        <v>0</v>
      </c>
      <c r="AJ4033" s="25">
        <v>0</v>
      </c>
      <c r="AK4033" s="123">
        <v>0</v>
      </c>
      <c r="AL4033" s="25">
        <v>0</v>
      </c>
      <c r="AM4033" s="25">
        <v>0</v>
      </c>
      <c r="AN4033" s="25">
        <v>0</v>
      </c>
      <c r="AO4033" s="109"/>
      <c r="AP4033" s="25">
        <v>0</v>
      </c>
      <c r="AQ4033" s="25">
        <v>0</v>
      </c>
      <c r="AR4033" s="25">
        <v>0</v>
      </c>
      <c r="AS4033" s="25">
        <v>0</v>
      </c>
      <c r="AT4033" s="25">
        <v>0</v>
      </c>
      <c r="AU4033" s="25">
        <v>0</v>
      </c>
      <c r="AW4033">
        <f t="shared" si="309"/>
        <v>0</v>
      </c>
      <c r="AX4033" s="27">
        <f t="shared" si="310"/>
        <v>0</v>
      </c>
      <c r="AY4033" s="14">
        <f t="shared" si="311"/>
        <v>0</v>
      </c>
    </row>
    <row r="4034" spans="1:51" x14ac:dyDescent="0.25">
      <c r="A4034" s="4" t="s">
        <v>1104</v>
      </c>
      <c r="B4034" s="4" t="s">
        <v>178</v>
      </c>
      <c r="C4034" s="4" t="s">
        <v>959</v>
      </c>
      <c r="D4034" s="11" t="s">
        <v>753</v>
      </c>
      <c r="E4034" s="32" t="s">
        <v>817</v>
      </c>
      <c r="F4034" s="11" t="s">
        <v>700</v>
      </c>
      <c r="G4034" s="35">
        <v>5010019</v>
      </c>
      <c r="H4034" s="35" t="s">
        <v>1256</v>
      </c>
      <c r="I4034" s="4"/>
      <c r="J4034" s="4" t="s">
        <v>1132</v>
      </c>
      <c r="K4034" s="4" t="s">
        <v>819</v>
      </c>
      <c r="L4034" s="4">
        <v>1</v>
      </c>
      <c r="M4034" s="33">
        <v>36201.990833333337</v>
      </c>
      <c r="N4034" s="38">
        <f>+M4034/$M$4033</f>
        <v>0.12317299942234108</v>
      </c>
      <c r="O4034" s="33">
        <f>+IFERROR($N4034*$O$4033,0)</f>
        <v>36363.876384075906</v>
      </c>
      <c r="P4034" s="244">
        <f t="shared" si="308"/>
        <v>40927.764000000003</v>
      </c>
      <c r="Q4034" s="25">
        <v>0</v>
      </c>
      <c r="R4034" s="25">
        <v>0</v>
      </c>
      <c r="S4034" s="25">
        <v>0</v>
      </c>
      <c r="T4034" s="109"/>
      <c r="U4034" s="25">
        <v>0</v>
      </c>
      <c r="V4034" s="25">
        <v>0</v>
      </c>
      <c r="W4034" s="25">
        <v>0</v>
      </c>
      <c r="X4034" s="25">
        <v>0</v>
      </c>
      <c r="Y4034" s="25">
        <v>5704.2150000000001</v>
      </c>
      <c r="Z4034" s="25">
        <v>0</v>
      </c>
      <c r="AA4034" s="109"/>
      <c r="AB4034" s="25">
        <v>0</v>
      </c>
      <c r="AC4034" s="25">
        <v>0</v>
      </c>
      <c r="AD4034" s="25">
        <v>8537.27</v>
      </c>
      <c r="AE4034" s="25">
        <v>0</v>
      </c>
      <c r="AF4034" s="25">
        <v>0</v>
      </c>
      <c r="AG4034" s="25">
        <v>0</v>
      </c>
      <c r="AH4034" s="109"/>
      <c r="AI4034" s="25">
        <v>0</v>
      </c>
      <c r="AJ4034" s="25">
        <v>10936.205</v>
      </c>
      <c r="AK4034" s="123">
        <v>0</v>
      </c>
      <c r="AL4034" s="25">
        <v>0</v>
      </c>
      <c r="AM4034" s="25">
        <v>0</v>
      </c>
      <c r="AN4034" s="25">
        <v>0</v>
      </c>
      <c r="AO4034" s="109"/>
      <c r="AP4034" s="25">
        <v>0</v>
      </c>
      <c r="AQ4034" s="25">
        <v>0</v>
      </c>
      <c r="AR4034" s="25">
        <v>0</v>
      </c>
      <c r="AS4034" s="25">
        <v>0</v>
      </c>
      <c r="AT4034" s="25">
        <v>15750.073999999999</v>
      </c>
      <c r="AU4034" s="25">
        <v>0</v>
      </c>
      <c r="AW4034" t="str">
        <f t="shared" si="309"/>
        <v>Nguyễn Thành Long</v>
      </c>
      <c r="AX4034" s="27" t="str">
        <f t="shared" si="310"/>
        <v>Trần Thị Cẩm Tiên</v>
      </c>
      <c r="AY4034" s="4" t="str">
        <f t="shared" si="311"/>
        <v>AEON</v>
      </c>
    </row>
    <row r="4035" spans="1:51" outlineLevel="1" x14ac:dyDescent="0.25">
      <c r="A4035" s="4" t="s">
        <v>1104</v>
      </c>
      <c r="B4035" s="4" t="s">
        <v>178</v>
      </c>
      <c r="C4035" s="4" t="s">
        <v>221</v>
      </c>
      <c r="D4035" s="4" t="s">
        <v>757</v>
      </c>
      <c r="E4035" s="35" t="s">
        <v>277</v>
      </c>
      <c r="F4035" s="11" t="s">
        <v>700</v>
      </c>
      <c r="G4035" s="35">
        <v>5010026</v>
      </c>
      <c r="H4035" s="35" t="s">
        <v>1257</v>
      </c>
      <c r="I4035" s="4"/>
      <c r="J4035" s="4" t="s">
        <v>1079</v>
      </c>
      <c r="K4035" s="4" t="s">
        <v>938</v>
      </c>
      <c r="L4035" s="4">
        <v>1</v>
      </c>
      <c r="M4035" s="33">
        <v>45667.644500000002</v>
      </c>
      <c r="N4035" s="38">
        <f t="shared" ref="N4035:N4043" si="312">+M4035/$M$4033</f>
        <v>0.15537876840847342</v>
      </c>
      <c r="O4035" s="33">
        <f t="shared" ref="O4035:O4043" si="313">+IFERROR($N4035*$O$4033,0)</f>
        <v>45871.857904037191</v>
      </c>
      <c r="P4035" s="244">
        <f t="shared" si="308"/>
        <v>30884.293999999998</v>
      </c>
      <c r="Q4035" s="25">
        <v>0</v>
      </c>
      <c r="R4035" s="25">
        <v>0</v>
      </c>
      <c r="S4035" s="25">
        <v>0</v>
      </c>
      <c r="T4035" s="109"/>
      <c r="U4035" s="25">
        <v>0</v>
      </c>
      <c r="V4035" s="25">
        <v>0</v>
      </c>
      <c r="W4035" s="25">
        <v>0</v>
      </c>
      <c r="X4035" s="25">
        <v>0</v>
      </c>
      <c r="Y4035" s="25">
        <v>2350.8789999999999</v>
      </c>
      <c r="Z4035" s="25">
        <v>0</v>
      </c>
      <c r="AA4035" s="109"/>
      <c r="AB4035" s="25">
        <v>0</v>
      </c>
      <c r="AC4035" s="25">
        <v>0</v>
      </c>
      <c r="AD4035" s="25">
        <v>6293.1809999999996</v>
      </c>
      <c r="AE4035" s="25">
        <v>0</v>
      </c>
      <c r="AF4035" s="25">
        <v>0</v>
      </c>
      <c r="AG4035" s="25">
        <v>0</v>
      </c>
      <c r="AH4035" s="109"/>
      <c r="AI4035" s="25">
        <v>0</v>
      </c>
      <c r="AJ4035" s="25">
        <v>0</v>
      </c>
      <c r="AK4035" s="123">
        <v>6437.88</v>
      </c>
      <c r="AL4035" s="25">
        <v>0</v>
      </c>
      <c r="AM4035" s="25">
        <v>0</v>
      </c>
      <c r="AN4035" s="25">
        <v>0</v>
      </c>
      <c r="AO4035" s="109"/>
      <c r="AP4035" s="25">
        <v>0</v>
      </c>
      <c r="AQ4035" s="25">
        <v>15802.353999999999</v>
      </c>
      <c r="AR4035" s="25">
        <v>0</v>
      </c>
      <c r="AS4035" s="25">
        <v>0</v>
      </c>
      <c r="AT4035" s="25">
        <v>0</v>
      </c>
      <c r="AU4035" s="25">
        <v>0</v>
      </c>
      <c r="AW4035" t="str">
        <f t="shared" si="309"/>
        <v>Trần Huy Hoàng</v>
      </c>
      <c r="AX4035" s="27" t="str">
        <f t="shared" si="310"/>
        <v>Nguyễn Gia Bảo</v>
      </c>
      <c r="AY4035" s="4" t="str">
        <f t="shared" si="311"/>
        <v>AEON</v>
      </c>
    </row>
    <row r="4036" spans="1:51" outlineLevel="1" x14ac:dyDescent="0.25">
      <c r="A4036" s="4" t="s">
        <v>1104</v>
      </c>
      <c r="B4036" s="4" t="s">
        <v>178</v>
      </c>
      <c r="C4036" s="4" t="s">
        <v>221</v>
      </c>
      <c r="D4036" s="4" t="s">
        <v>758</v>
      </c>
      <c r="E4036" s="35" t="s">
        <v>297</v>
      </c>
      <c r="F4036" s="11" t="s">
        <v>700</v>
      </c>
      <c r="G4036" s="35">
        <v>5010040</v>
      </c>
      <c r="H4036" s="35" t="s">
        <v>1258</v>
      </c>
      <c r="I4036" s="4"/>
      <c r="J4036" s="4" t="s">
        <v>863</v>
      </c>
      <c r="K4036" s="4" t="s">
        <v>938</v>
      </c>
      <c r="L4036" s="4">
        <v>1</v>
      </c>
      <c r="M4036" s="33">
        <v>38099.481166666665</v>
      </c>
      <c r="N4036" s="38">
        <f t="shared" si="312"/>
        <v>0.12962898624382727</v>
      </c>
      <c r="O4036" s="33">
        <f t="shared" si="313"/>
        <v>38269.851783024948</v>
      </c>
      <c r="P4036" s="244">
        <f t="shared" si="308"/>
        <v>19450.510000000002</v>
      </c>
      <c r="Q4036" s="25">
        <v>0</v>
      </c>
      <c r="R4036" s="25">
        <v>2327.4870000000001</v>
      </c>
      <c r="S4036" s="25">
        <v>0</v>
      </c>
      <c r="T4036" s="109"/>
      <c r="U4036" s="25">
        <v>0</v>
      </c>
      <c r="V4036" s="25">
        <v>0</v>
      </c>
      <c r="W4036" s="25">
        <v>0</v>
      </c>
      <c r="X4036" s="25">
        <v>0</v>
      </c>
      <c r="Y4036" s="25">
        <v>0</v>
      </c>
      <c r="Z4036" s="25">
        <v>0</v>
      </c>
      <c r="AA4036" s="109"/>
      <c r="AB4036" s="25">
        <v>0</v>
      </c>
      <c r="AC4036" s="25">
        <v>0</v>
      </c>
      <c r="AD4036" s="25">
        <v>10577.873</v>
      </c>
      <c r="AE4036" s="25">
        <v>0</v>
      </c>
      <c r="AF4036" s="25">
        <v>0</v>
      </c>
      <c r="AG4036" s="25">
        <v>0</v>
      </c>
      <c r="AH4036" s="109"/>
      <c r="AI4036" s="25">
        <v>0</v>
      </c>
      <c r="AJ4036" s="25">
        <v>0</v>
      </c>
      <c r="AK4036" s="123">
        <v>823.673</v>
      </c>
      <c r="AL4036" s="25">
        <v>0</v>
      </c>
      <c r="AM4036" s="25">
        <v>0</v>
      </c>
      <c r="AN4036" s="25">
        <v>0</v>
      </c>
      <c r="AO4036" s="109"/>
      <c r="AP4036" s="25">
        <v>0</v>
      </c>
      <c r="AQ4036" s="25">
        <v>0</v>
      </c>
      <c r="AR4036" s="25">
        <v>5721.4769999999999</v>
      </c>
      <c r="AS4036" s="25">
        <v>0</v>
      </c>
      <c r="AT4036" s="25">
        <v>0</v>
      </c>
      <c r="AU4036" s="25">
        <v>0</v>
      </c>
      <c r="AW4036" t="str">
        <f t="shared" si="309"/>
        <v>Trần Huy Hoàng</v>
      </c>
      <c r="AX4036" s="27" t="str">
        <f t="shared" si="310"/>
        <v>Tạ Mộng Tuyền</v>
      </c>
      <c r="AY4036" s="4" t="str">
        <f t="shared" si="311"/>
        <v>AEON</v>
      </c>
    </row>
    <row r="4037" spans="1:51" outlineLevel="1" x14ac:dyDescent="0.25">
      <c r="A4037" s="4" t="s">
        <v>1104</v>
      </c>
      <c r="B4037" s="4" t="s">
        <v>178</v>
      </c>
      <c r="C4037" s="4" t="s">
        <v>959</v>
      </c>
      <c r="D4037" s="11" t="s">
        <v>833</v>
      </c>
      <c r="E4037" s="32" t="s">
        <v>825</v>
      </c>
      <c r="F4037" s="11" t="s">
        <v>700</v>
      </c>
      <c r="G4037" s="35">
        <v>5010341</v>
      </c>
      <c r="H4037" s="35" t="s">
        <v>1259</v>
      </c>
      <c r="I4037" s="4"/>
      <c r="J4037" s="4" t="s">
        <v>1260</v>
      </c>
      <c r="K4037" s="4" t="s">
        <v>819</v>
      </c>
      <c r="L4037" s="4">
        <v>1</v>
      </c>
      <c r="M4037" s="33">
        <v>15969.620166666668</v>
      </c>
      <c r="N4037" s="38">
        <f t="shared" si="312"/>
        <v>5.4334747075640975E-2</v>
      </c>
      <c r="O4037" s="33">
        <f t="shared" si="313"/>
        <v>16041.032006079931</v>
      </c>
      <c r="P4037" s="244">
        <f t="shared" si="308"/>
        <v>15772.022999999999</v>
      </c>
      <c r="Q4037" s="25">
        <v>2832.3760000000002</v>
      </c>
      <c r="R4037" s="25">
        <v>0</v>
      </c>
      <c r="S4037" s="25">
        <v>0</v>
      </c>
      <c r="T4037" s="109"/>
      <c r="U4037" s="25">
        <v>0</v>
      </c>
      <c r="V4037" s="25">
        <v>0</v>
      </c>
      <c r="W4037" s="25">
        <v>0</v>
      </c>
      <c r="X4037" s="25">
        <v>0</v>
      </c>
      <c r="Y4037" s="25">
        <v>902.98800000000006</v>
      </c>
      <c r="Z4037" s="25">
        <v>0</v>
      </c>
      <c r="AA4037" s="109"/>
      <c r="AB4037" s="25">
        <v>1192.32</v>
      </c>
      <c r="AC4037" s="25">
        <v>0</v>
      </c>
      <c r="AD4037" s="25">
        <v>0</v>
      </c>
      <c r="AE4037" s="25">
        <v>0</v>
      </c>
      <c r="AF4037" s="25">
        <v>0</v>
      </c>
      <c r="AG4037" s="25">
        <v>0</v>
      </c>
      <c r="AH4037" s="109"/>
      <c r="AI4037" s="25">
        <v>4349.83</v>
      </c>
      <c r="AJ4037" s="25">
        <v>0</v>
      </c>
      <c r="AK4037" s="123">
        <v>0</v>
      </c>
      <c r="AL4037" s="25">
        <v>0</v>
      </c>
      <c r="AM4037" s="25">
        <v>0</v>
      </c>
      <c r="AN4037" s="25">
        <v>0</v>
      </c>
      <c r="AO4037" s="109"/>
      <c r="AP4037" s="25">
        <v>0</v>
      </c>
      <c r="AQ4037" s="25">
        <v>0</v>
      </c>
      <c r="AR4037" s="25">
        <v>0</v>
      </c>
      <c r="AS4037" s="25">
        <v>6494.509</v>
      </c>
      <c r="AT4037" s="25">
        <v>0</v>
      </c>
      <c r="AU4037" s="25">
        <v>0</v>
      </c>
      <c r="AW4037" t="str">
        <f t="shared" si="309"/>
        <v>Nguyễn Thành Long</v>
      </c>
      <c r="AX4037" s="27" t="str">
        <f t="shared" si="310"/>
        <v>Trần Thị Cẩm Tú</v>
      </c>
      <c r="AY4037" s="4" t="str">
        <f t="shared" si="311"/>
        <v>AEON</v>
      </c>
    </row>
    <row r="4038" spans="1:51" outlineLevel="1" x14ac:dyDescent="0.25">
      <c r="A4038" s="4" t="s">
        <v>1104</v>
      </c>
      <c r="B4038" s="4" t="s">
        <v>178</v>
      </c>
      <c r="C4038" s="4" t="s">
        <v>221</v>
      </c>
      <c r="D4038" s="4" t="s">
        <v>755</v>
      </c>
      <c r="E4038" s="35" t="s">
        <v>243</v>
      </c>
      <c r="F4038" s="11" t="s">
        <v>700</v>
      </c>
      <c r="G4038" s="35">
        <v>5010455</v>
      </c>
      <c r="H4038" s="35" t="s">
        <v>1261</v>
      </c>
      <c r="I4038" s="4"/>
      <c r="J4038" s="4" t="s">
        <v>1082</v>
      </c>
      <c r="K4038" s="4" t="s">
        <v>938</v>
      </c>
      <c r="L4038" s="4">
        <v>1</v>
      </c>
      <c r="M4038" s="33">
        <v>8448.482</v>
      </c>
      <c r="N4038" s="38">
        <f t="shared" si="312"/>
        <v>2.8744962488292041E-2</v>
      </c>
      <c r="O4038" s="33">
        <f t="shared" si="313"/>
        <v>8486.2613356118236</v>
      </c>
      <c r="P4038" s="244">
        <f t="shared" si="308"/>
        <v>7422.7119999999986</v>
      </c>
      <c r="Q4038" s="25">
        <v>0</v>
      </c>
      <c r="R4038" s="25">
        <v>0</v>
      </c>
      <c r="S4038" s="25">
        <v>0</v>
      </c>
      <c r="T4038" s="109"/>
      <c r="U4038" s="25">
        <v>0</v>
      </c>
      <c r="V4038" s="25">
        <v>359.05700000000002</v>
      </c>
      <c r="W4038" s="25">
        <v>0</v>
      </c>
      <c r="X4038" s="25">
        <v>0</v>
      </c>
      <c r="Y4038" s="25">
        <v>3066.1419999999998</v>
      </c>
      <c r="Z4038" s="25">
        <v>0</v>
      </c>
      <c r="AA4038" s="109"/>
      <c r="AB4038" s="25">
        <v>0</v>
      </c>
      <c r="AC4038" s="25">
        <v>0</v>
      </c>
      <c r="AD4038" s="25">
        <v>1277.2080000000001</v>
      </c>
      <c r="AE4038" s="25">
        <v>0</v>
      </c>
      <c r="AF4038" s="25">
        <v>0</v>
      </c>
      <c r="AG4038" s="25">
        <v>0</v>
      </c>
      <c r="AH4038" s="109"/>
      <c r="AI4038" s="25">
        <v>0</v>
      </c>
      <c r="AJ4038" s="25">
        <v>0</v>
      </c>
      <c r="AK4038" s="123">
        <v>1353.8019999999999</v>
      </c>
      <c r="AL4038" s="25">
        <v>791.98599999999999</v>
      </c>
      <c r="AM4038" s="25">
        <v>0</v>
      </c>
      <c r="AN4038" s="25">
        <v>0</v>
      </c>
      <c r="AO4038" s="109"/>
      <c r="AP4038" s="25">
        <v>0</v>
      </c>
      <c r="AQ4038" s="25">
        <v>0</v>
      </c>
      <c r="AR4038" s="25">
        <v>574.51700000000005</v>
      </c>
      <c r="AS4038" s="25">
        <v>0</v>
      </c>
      <c r="AT4038" s="25">
        <v>0</v>
      </c>
      <c r="AU4038" s="25">
        <v>0</v>
      </c>
      <c r="AW4038" t="str">
        <f t="shared" si="309"/>
        <v>Trần Huy Hoàng</v>
      </c>
      <c r="AX4038" s="27" t="str">
        <f t="shared" si="310"/>
        <v>Hồ Ngọc Hiếu</v>
      </c>
      <c r="AY4038" s="4" t="str">
        <f t="shared" si="311"/>
        <v>AEON</v>
      </c>
    </row>
    <row r="4039" spans="1:51" outlineLevel="1" x14ac:dyDescent="0.25">
      <c r="A4039" s="4" t="s">
        <v>1104</v>
      </c>
      <c r="B4039" s="4" t="s">
        <v>178</v>
      </c>
      <c r="C4039" s="4" t="s">
        <v>451</v>
      </c>
      <c r="D4039" s="11" t="s">
        <v>777</v>
      </c>
      <c r="E4039" s="32" t="s">
        <v>840</v>
      </c>
      <c r="F4039" s="11" t="s">
        <v>700</v>
      </c>
      <c r="G4039" s="35">
        <v>5010327</v>
      </c>
      <c r="H4039" s="35" t="s">
        <v>617</v>
      </c>
      <c r="I4039" s="4"/>
      <c r="J4039" s="4" t="s">
        <v>1245</v>
      </c>
      <c r="K4039" s="4" t="s">
        <v>836</v>
      </c>
      <c r="L4039" s="4"/>
      <c r="M4039" s="33">
        <v>25936.702566666663</v>
      </c>
      <c r="N4039" s="38">
        <f t="shared" si="312"/>
        <v>8.8246568122986008E-2</v>
      </c>
      <c r="O4039" s="33">
        <f t="shared" si="313"/>
        <v>26052.684513592765</v>
      </c>
      <c r="P4039" s="244">
        <f t="shared" si="308"/>
        <v>44744.262999999992</v>
      </c>
      <c r="Q4039" s="25">
        <v>0</v>
      </c>
      <c r="R4039" s="25">
        <v>0</v>
      </c>
      <c r="S4039" s="25">
        <v>0</v>
      </c>
      <c r="T4039" s="109"/>
      <c r="U4039" s="25">
        <v>0</v>
      </c>
      <c r="V4039" s="25">
        <v>0</v>
      </c>
      <c r="W4039" s="25">
        <v>0</v>
      </c>
      <c r="X4039" s="25">
        <v>0</v>
      </c>
      <c r="Y4039" s="25">
        <v>0</v>
      </c>
      <c r="Z4039" s="25">
        <v>10490.406999999999</v>
      </c>
      <c r="AA4039" s="109"/>
      <c r="AB4039" s="25">
        <v>10869.422</v>
      </c>
      <c r="AC4039" s="25">
        <v>0</v>
      </c>
      <c r="AD4039" s="25">
        <v>0</v>
      </c>
      <c r="AE4039" s="25">
        <v>0</v>
      </c>
      <c r="AF4039" s="25">
        <v>0</v>
      </c>
      <c r="AG4039" s="25">
        <v>1723.55</v>
      </c>
      <c r="AH4039" s="109"/>
      <c r="AI4039" s="25">
        <v>0</v>
      </c>
      <c r="AJ4039" s="25">
        <v>0</v>
      </c>
      <c r="AK4039" s="123">
        <v>0</v>
      </c>
      <c r="AL4039" s="25">
        <v>0</v>
      </c>
      <c r="AM4039" s="25">
        <v>0</v>
      </c>
      <c r="AN4039" s="25">
        <v>0</v>
      </c>
      <c r="AO4039" s="109"/>
      <c r="AP4039" s="25">
        <v>715.39200000000005</v>
      </c>
      <c r="AQ4039" s="25">
        <v>0</v>
      </c>
      <c r="AR4039" s="25">
        <v>0</v>
      </c>
      <c r="AS4039" s="25">
        <v>0</v>
      </c>
      <c r="AT4039" s="25">
        <v>0</v>
      </c>
      <c r="AU4039" s="25">
        <v>20945.491999999998</v>
      </c>
      <c r="AW4039" t="str">
        <f t="shared" si="309"/>
        <v>Phạm Thanh Hà</v>
      </c>
      <c r="AX4039" s="27" t="str">
        <f t="shared" si="310"/>
        <v xml:space="preserve">Vũ Thị Dịu </v>
      </c>
      <c r="AY4039" s="4" t="str">
        <f t="shared" si="311"/>
        <v>AEON</v>
      </c>
    </row>
    <row r="4040" spans="1:51" outlineLevel="1" x14ac:dyDescent="0.25">
      <c r="A4040" s="4" t="s">
        <v>1104</v>
      </c>
      <c r="B4040" s="4" t="s">
        <v>178</v>
      </c>
      <c r="C4040" s="4" t="s">
        <v>451</v>
      </c>
      <c r="D4040" s="11" t="s">
        <v>777</v>
      </c>
      <c r="E4040" s="32" t="s">
        <v>840</v>
      </c>
      <c r="F4040" s="11" t="s">
        <v>700</v>
      </c>
      <c r="G4040" s="35">
        <v>5010033</v>
      </c>
      <c r="H4040" s="35" t="s">
        <v>618</v>
      </c>
      <c r="I4040" s="4"/>
      <c r="J4040" s="4" t="s">
        <v>1220</v>
      </c>
      <c r="K4040" s="4" t="s">
        <v>836</v>
      </c>
      <c r="L4040" s="4"/>
      <c r="M4040" s="33">
        <v>38791.561000000002</v>
      </c>
      <c r="N4040" s="38">
        <f t="shared" si="312"/>
        <v>0.13198370616251445</v>
      </c>
      <c r="O4040" s="33">
        <f t="shared" si="313"/>
        <v>38965.0264109372</v>
      </c>
      <c r="P4040" s="244">
        <f t="shared" si="308"/>
        <v>25251.588</v>
      </c>
      <c r="Q4040" s="25">
        <v>0</v>
      </c>
      <c r="R4040" s="25">
        <v>0</v>
      </c>
      <c r="S4040" s="25">
        <v>0</v>
      </c>
      <c r="T4040" s="109"/>
      <c r="U4040" s="25">
        <v>0</v>
      </c>
      <c r="V4040" s="25">
        <v>0</v>
      </c>
      <c r="W4040" s="25">
        <v>0</v>
      </c>
      <c r="X4040" s="25">
        <v>0</v>
      </c>
      <c r="Y4040" s="25">
        <v>0</v>
      </c>
      <c r="Z4040" s="25">
        <v>0</v>
      </c>
      <c r="AA4040" s="109"/>
      <c r="AB4040" s="25">
        <v>0</v>
      </c>
      <c r="AC4040" s="25">
        <v>0</v>
      </c>
      <c r="AD4040" s="25">
        <v>9252.3250000000007</v>
      </c>
      <c r="AE4040" s="25">
        <v>0</v>
      </c>
      <c r="AF4040" s="25">
        <v>0</v>
      </c>
      <c r="AG4040" s="25">
        <v>0</v>
      </c>
      <c r="AH4040" s="109"/>
      <c r="AI4040" s="25">
        <v>0</v>
      </c>
      <c r="AJ4040" s="25">
        <v>0</v>
      </c>
      <c r="AK4040" s="123">
        <v>8147.4470000000001</v>
      </c>
      <c r="AL4040" s="25">
        <v>0</v>
      </c>
      <c r="AM4040" s="25">
        <v>0</v>
      </c>
      <c r="AN4040" s="25">
        <v>0</v>
      </c>
      <c r="AO4040" s="109"/>
      <c r="AP4040" s="25">
        <v>0</v>
      </c>
      <c r="AQ4040" s="25">
        <v>0</v>
      </c>
      <c r="AR4040" s="25">
        <v>0</v>
      </c>
      <c r="AS4040" s="25">
        <v>7851.8159999999998</v>
      </c>
      <c r="AT4040" s="25">
        <v>0</v>
      </c>
      <c r="AU4040" s="25">
        <v>0</v>
      </c>
      <c r="AW4040" t="str">
        <f t="shared" si="309"/>
        <v>Phạm Thanh Hà</v>
      </c>
      <c r="AX4040" s="27" t="str">
        <f t="shared" si="310"/>
        <v xml:space="preserve">Vũ Thị Dịu </v>
      </c>
      <c r="AY4040" s="4" t="str">
        <f t="shared" si="311"/>
        <v>AEON</v>
      </c>
    </row>
    <row r="4041" spans="1:51" outlineLevel="1" x14ac:dyDescent="0.25">
      <c r="A4041" s="4" t="s">
        <v>1104</v>
      </c>
      <c r="B4041" s="4" t="s">
        <v>178</v>
      </c>
      <c r="C4041" s="4" t="s">
        <v>451</v>
      </c>
      <c r="D4041" s="11" t="s">
        <v>774</v>
      </c>
      <c r="E4041" s="32" t="s">
        <v>536</v>
      </c>
      <c r="F4041" s="11" t="s">
        <v>700</v>
      </c>
      <c r="G4041" s="35">
        <v>5010251</v>
      </c>
      <c r="H4041" s="35" t="s">
        <v>527</v>
      </c>
      <c r="I4041" s="4"/>
      <c r="J4041" s="4" t="s">
        <v>1262</v>
      </c>
      <c r="K4041" s="4" t="s">
        <v>1071</v>
      </c>
      <c r="L4041" s="4"/>
      <c r="M4041" s="33">
        <v>29889.433680000002</v>
      </c>
      <c r="N4041" s="38">
        <f t="shared" si="312"/>
        <v>0.10169526903506367</v>
      </c>
      <c r="O4041" s="33">
        <f t="shared" si="313"/>
        <v>30023.091175659465</v>
      </c>
      <c r="P4041" s="244">
        <f t="shared" si="308"/>
        <v>38769.612000000001</v>
      </c>
      <c r="Q4041" s="25">
        <v>0</v>
      </c>
      <c r="R4041" s="25">
        <v>0</v>
      </c>
      <c r="S4041" s="25">
        <v>0</v>
      </c>
      <c r="T4041" s="109"/>
      <c r="U4041" s="25">
        <v>0</v>
      </c>
      <c r="V4041" s="25">
        <v>0</v>
      </c>
      <c r="W4041" s="25">
        <v>7763.299</v>
      </c>
      <c r="X4041" s="25">
        <v>0</v>
      </c>
      <c r="Y4041" s="25">
        <v>0</v>
      </c>
      <c r="Z4041" s="25">
        <v>0</v>
      </c>
      <c r="AA4041" s="109"/>
      <c r="AB4041" s="25">
        <v>0</v>
      </c>
      <c r="AC4041" s="25">
        <v>7595.402</v>
      </c>
      <c r="AD4041" s="25">
        <v>0</v>
      </c>
      <c r="AE4041" s="25">
        <v>0</v>
      </c>
      <c r="AF4041" s="25">
        <v>0</v>
      </c>
      <c r="AG4041" s="25">
        <v>0</v>
      </c>
      <c r="AH4041" s="109"/>
      <c r="AI4041" s="25">
        <v>0</v>
      </c>
      <c r="AJ4041" s="25">
        <v>0</v>
      </c>
      <c r="AK4041" s="123">
        <v>0</v>
      </c>
      <c r="AL4041" s="25">
        <v>4429.0479999999998</v>
      </c>
      <c r="AM4041" s="25">
        <v>0</v>
      </c>
      <c r="AN4041" s="25">
        <v>0</v>
      </c>
      <c r="AO4041" s="109"/>
      <c r="AP4041" s="25">
        <v>0</v>
      </c>
      <c r="AQ4041" s="25">
        <v>0</v>
      </c>
      <c r="AR4041" s="25">
        <v>0</v>
      </c>
      <c r="AS4041" s="25">
        <v>18981.863000000001</v>
      </c>
      <c r="AT4041" s="25">
        <v>0</v>
      </c>
      <c r="AU4041" s="25">
        <v>0</v>
      </c>
      <c r="AW4041" t="str">
        <f t="shared" si="309"/>
        <v>Phạm Thanh Hà</v>
      </c>
      <c r="AX4041" s="27" t="str">
        <f t="shared" si="310"/>
        <v>Vũ Thị Thùy Lan</v>
      </c>
      <c r="AY4041" s="4" t="str">
        <f t="shared" si="311"/>
        <v>AEON</v>
      </c>
    </row>
    <row r="4042" spans="1:51" outlineLevel="1" x14ac:dyDescent="0.25">
      <c r="A4042" s="4" t="s">
        <v>1104</v>
      </c>
      <c r="B4042" s="4" t="s">
        <v>178</v>
      </c>
      <c r="C4042" s="4" t="s">
        <v>451</v>
      </c>
      <c r="D4042" s="11" t="s">
        <v>775</v>
      </c>
      <c r="E4042" s="32" t="s">
        <v>540</v>
      </c>
      <c r="F4042" s="11" t="s">
        <v>700</v>
      </c>
      <c r="G4042" s="35">
        <v>5010220</v>
      </c>
      <c r="H4042" s="35" t="s">
        <v>557</v>
      </c>
      <c r="I4042" s="4"/>
      <c r="J4042" s="4" t="s">
        <v>1216</v>
      </c>
      <c r="K4042" s="4" t="s">
        <v>836</v>
      </c>
      <c r="L4042" s="4"/>
      <c r="M4042" s="33">
        <v>44325.776800000007</v>
      </c>
      <c r="N4042" s="38">
        <f t="shared" si="312"/>
        <v>0.15081322199424771</v>
      </c>
      <c r="O4042" s="33">
        <f t="shared" si="313"/>
        <v>44523.989733161492</v>
      </c>
      <c r="P4042" s="244">
        <f t="shared" ref="P4042:P4105" si="314">SUM(Q4042:AU4042)</f>
        <v>12011.567999999999</v>
      </c>
      <c r="Q4042" s="25">
        <v>0</v>
      </c>
      <c r="R4042" s="25">
        <v>0</v>
      </c>
      <c r="S4042" s="25">
        <v>0</v>
      </c>
      <c r="T4042" s="109"/>
      <c r="U4042" s="25">
        <v>0</v>
      </c>
      <c r="V4042" s="25">
        <v>0</v>
      </c>
      <c r="W4042" s="25">
        <v>0</v>
      </c>
      <c r="X4042" s="25">
        <v>0</v>
      </c>
      <c r="Y4042" s="25">
        <v>0</v>
      </c>
      <c r="Z4042" s="25">
        <v>2041.492</v>
      </c>
      <c r="AA4042" s="109"/>
      <c r="AB4042" s="25">
        <v>0</v>
      </c>
      <c r="AC4042" s="25">
        <v>1306.549</v>
      </c>
      <c r="AD4042" s="25">
        <v>0</v>
      </c>
      <c r="AE4042" s="25">
        <v>0</v>
      </c>
      <c r="AF4042" s="25">
        <v>0</v>
      </c>
      <c r="AG4042" s="25">
        <v>0</v>
      </c>
      <c r="AH4042" s="109"/>
      <c r="AI4042" s="25">
        <v>0</v>
      </c>
      <c r="AJ4042" s="25">
        <v>0</v>
      </c>
      <c r="AK4042" s="123">
        <v>0</v>
      </c>
      <c r="AL4042" s="25">
        <v>4306.4459999999999</v>
      </c>
      <c r="AM4042" s="25">
        <v>0</v>
      </c>
      <c r="AN4042" s="25">
        <v>0</v>
      </c>
      <c r="AO4042" s="109"/>
      <c r="AP4042" s="25">
        <v>0</v>
      </c>
      <c r="AQ4042" s="25">
        <v>0</v>
      </c>
      <c r="AR4042" s="25">
        <v>4357.0810000000001</v>
      </c>
      <c r="AS4042" s="25">
        <v>0</v>
      </c>
      <c r="AT4042" s="25">
        <v>0</v>
      </c>
      <c r="AU4042" s="25">
        <v>0</v>
      </c>
      <c r="AW4042" t="str">
        <f t="shared" ref="AW4042:AW4105" si="315">+C4042</f>
        <v>Phạm Thanh Hà</v>
      </c>
      <c r="AX4042" s="27" t="str">
        <f t="shared" ref="AX4042:AX4105" si="316">+E4042</f>
        <v xml:space="preserve">Đoàn Thị Trang </v>
      </c>
      <c r="AY4042" s="4" t="str">
        <f t="shared" si="311"/>
        <v>AEON</v>
      </c>
    </row>
    <row r="4043" spans="1:51" x14ac:dyDescent="0.25">
      <c r="A4043" s="4" t="s">
        <v>1104</v>
      </c>
      <c r="B4043" s="4" t="s">
        <v>178</v>
      </c>
      <c r="C4043" s="4" t="s">
        <v>221</v>
      </c>
      <c r="D4043" s="4" t="s">
        <v>754</v>
      </c>
      <c r="E4043" s="35" t="s">
        <v>224</v>
      </c>
      <c r="F4043" s="11" t="s">
        <v>700</v>
      </c>
      <c r="G4043" s="35">
        <v>5040508</v>
      </c>
      <c r="H4043" s="35" t="s">
        <v>229</v>
      </c>
      <c r="I4043" s="4"/>
      <c r="J4043" s="4" t="s">
        <v>804</v>
      </c>
      <c r="K4043" s="4" t="s">
        <v>938</v>
      </c>
      <c r="L4043" s="4">
        <v>1</v>
      </c>
      <c r="M4043" s="33">
        <v>10581.049333333331</v>
      </c>
      <c r="N4043" s="38">
        <f t="shared" si="312"/>
        <v>3.6000771046613353E-2</v>
      </c>
      <c r="O4043" s="43">
        <f t="shared" si="313"/>
        <v>10628.364935578711</v>
      </c>
      <c r="P4043" s="244">
        <f t="shared" si="314"/>
        <v>18646.173999999999</v>
      </c>
      <c r="Q4043" s="25">
        <v>0</v>
      </c>
      <c r="R4043" s="25">
        <v>0</v>
      </c>
      <c r="S4043" s="25">
        <v>6990.9880000000003</v>
      </c>
      <c r="T4043" s="109"/>
      <c r="U4043" s="25">
        <v>0</v>
      </c>
      <c r="V4043" s="25">
        <v>0</v>
      </c>
      <c r="W4043" s="25">
        <v>0</v>
      </c>
      <c r="X4043" s="25">
        <v>182.917</v>
      </c>
      <c r="Y4043" s="25">
        <v>0</v>
      </c>
      <c r="Z4043" s="25">
        <v>0</v>
      </c>
      <c r="AA4043" s="109"/>
      <c r="AB4043" s="25">
        <v>0</v>
      </c>
      <c r="AC4043" s="25">
        <v>0</v>
      </c>
      <c r="AD4043" s="25">
        <v>3079.2959999999998</v>
      </c>
      <c r="AE4043" s="25">
        <v>1608.452</v>
      </c>
      <c r="AF4043" s="25">
        <v>0</v>
      </c>
      <c r="AG4043" s="25">
        <v>0</v>
      </c>
      <c r="AH4043" s="109"/>
      <c r="AI4043" s="25">
        <v>0</v>
      </c>
      <c r="AJ4043" s="25">
        <v>0</v>
      </c>
      <c r="AK4043" s="123">
        <v>1473.164</v>
      </c>
      <c r="AL4043" s="25">
        <v>365.83499999999998</v>
      </c>
      <c r="AM4043" s="25">
        <v>0</v>
      </c>
      <c r="AN4043" s="25">
        <v>0</v>
      </c>
      <c r="AO4043" s="109"/>
      <c r="AP4043" s="25">
        <v>0</v>
      </c>
      <c r="AQ4043" s="25">
        <v>182.917</v>
      </c>
      <c r="AR4043" s="25">
        <v>0</v>
      </c>
      <c r="AS4043" s="25">
        <v>4762.6049999999996</v>
      </c>
      <c r="AT4043" s="25">
        <v>0</v>
      </c>
      <c r="AU4043" s="25">
        <v>0</v>
      </c>
      <c r="AW4043" t="str">
        <f t="shared" si="315"/>
        <v>Trần Huy Hoàng</v>
      </c>
      <c r="AX4043" s="27" t="str">
        <f t="shared" si="316"/>
        <v>Nguyễn Thị Như Huỳnh</v>
      </c>
      <c r="AY4043" s="4" t="str">
        <f t="shared" si="311"/>
        <v>AEON</v>
      </c>
    </row>
    <row r="4044" spans="1:51" x14ac:dyDescent="0.25">
      <c r="A4044" s="4" t="s">
        <v>1104</v>
      </c>
      <c r="B4044" s="4" t="s">
        <v>178</v>
      </c>
      <c r="C4044" s="4" t="s">
        <v>221</v>
      </c>
      <c r="D4044" s="4" t="s">
        <v>759</v>
      </c>
      <c r="E4044" s="35" t="s">
        <v>306</v>
      </c>
      <c r="F4044" s="11" t="s">
        <v>700</v>
      </c>
      <c r="G4044" s="35">
        <v>5010479</v>
      </c>
      <c r="H4044" s="35" t="s">
        <v>1716</v>
      </c>
      <c r="I4044" s="4"/>
      <c r="J4044" s="4"/>
      <c r="K4044" s="4"/>
      <c r="L4044" s="4"/>
      <c r="M4044" s="33"/>
      <c r="N4044" s="38"/>
      <c r="O4044" s="43"/>
      <c r="P4044" s="244">
        <f t="shared" si="314"/>
        <v>3169.8739999999998</v>
      </c>
      <c r="Q4044" s="25"/>
      <c r="R4044" s="25"/>
      <c r="S4044" s="25"/>
      <c r="T4044" s="109"/>
      <c r="U4044" s="25"/>
      <c r="V4044" s="25"/>
      <c r="W4044" s="25">
        <v>3169.8739999999998</v>
      </c>
      <c r="X4044" s="25">
        <v>0</v>
      </c>
      <c r="Y4044" s="25">
        <v>0</v>
      </c>
      <c r="Z4044" s="25">
        <v>0</v>
      </c>
      <c r="AA4044" s="109"/>
      <c r="AB4044" s="25">
        <v>0</v>
      </c>
      <c r="AC4044" s="25">
        <v>0</v>
      </c>
      <c r="AD4044" s="25">
        <v>0</v>
      </c>
      <c r="AE4044" s="25">
        <v>0</v>
      </c>
      <c r="AF4044" s="25">
        <v>0</v>
      </c>
      <c r="AG4044" s="25">
        <v>0</v>
      </c>
      <c r="AH4044" s="109"/>
      <c r="AI4044" s="25">
        <v>0</v>
      </c>
      <c r="AJ4044" s="25">
        <v>0</v>
      </c>
      <c r="AK4044" s="123">
        <v>0</v>
      </c>
      <c r="AL4044" s="25">
        <v>0</v>
      </c>
      <c r="AM4044" s="25">
        <v>0</v>
      </c>
      <c r="AN4044" s="25">
        <v>0</v>
      </c>
      <c r="AO4044" s="109"/>
      <c r="AP4044" s="25">
        <v>0</v>
      </c>
      <c r="AQ4044" s="25">
        <v>0</v>
      </c>
      <c r="AR4044" s="25">
        <v>0</v>
      </c>
      <c r="AS4044" s="25">
        <v>0</v>
      </c>
      <c r="AT4044" s="25">
        <v>0</v>
      </c>
      <c r="AU4044" s="25">
        <v>0</v>
      </c>
      <c r="AW4044" t="str">
        <f t="shared" si="315"/>
        <v>Trần Huy Hoàng</v>
      </c>
      <c r="AX4044" s="27" t="str">
        <f t="shared" si="316"/>
        <v>Nguyễn Thị Phương Tâm</v>
      </c>
      <c r="AY4044" s="4" t="str">
        <f t="shared" si="311"/>
        <v>AEON</v>
      </c>
    </row>
    <row r="4045" spans="1:51" x14ac:dyDescent="0.25">
      <c r="A4045" s="4" t="s">
        <v>1104</v>
      </c>
      <c r="B4045" s="4" t="s">
        <v>178</v>
      </c>
      <c r="C4045" s="4" t="s">
        <v>5054</v>
      </c>
      <c r="D4045" s="4" t="s">
        <v>768</v>
      </c>
      <c r="E4045" s="35" t="s">
        <v>976</v>
      </c>
      <c r="F4045" s="11" t="s">
        <v>700</v>
      </c>
      <c r="G4045" s="35">
        <v>5010486</v>
      </c>
      <c r="H4045" s="35" t="s">
        <v>5376</v>
      </c>
      <c r="I4045" s="4"/>
      <c r="J4045" s="4"/>
      <c r="K4045" s="4"/>
      <c r="L4045" s="4"/>
      <c r="M4045" s="33"/>
      <c r="N4045" s="38"/>
      <c r="O4045" s="43"/>
      <c r="P4045" s="244">
        <f t="shared" si="314"/>
        <v>3435.2289999999998</v>
      </c>
      <c r="Q4045" s="25"/>
      <c r="R4045" s="25"/>
      <c r="S4045" s="25"/>
      <c r="T4045" s="109"/>
      <c r="U4045" s="25"/>
      <c r="V4045" s="25"/>
      <c r="W4045" s="25"/>
      <c r="X4045" s="25"/>
      <c r="Y4045" s="25"/>
      <c r="Z4045" s="25"/>
      <c r="AA4045" s="109"/>
      <c r="AB4045" s="25"/>
      <c r="AC4045" s="25"/>
      <c r="AD4045" s="25"/>
      <c r="AE4045" s="25"/>
      <c r="AF4045" s="25"/>
      <c r="AG4045" s="25"/>
      <c r="AH4045" s="109"/>
      <c r="AI4045" s="25"/>
      <c r="AJ4045" s="25"/>
      <c r="AK4045" s="123"/>
      <c r="AL4045" s="25"/>
      <c r="AM4045" s="25">
        <v>3435.2289999999998</v>
      </c>
      <c r="AN4045" s="25">
        <v>0</v>
      </c>
      <c r="AO4045" s="109"/>
      <c r="AP4045" s="25">
        <v>0</v>
      </c>
      <c r="AQ4045" s="25">
        <v>0</v>
      </c>
      <c r="AR4045" s="25">
        <v>0</v>
      </c>
      <c r="AS4045" s="25">
        <v>0</v>
      </c>
      <c r="AT4045" s="25">
        <v>0</v>
      </c>
      <c r="AU4045" s="25">
        <v>0</v>
      </c>
      <c r="AW4045" t="str">
        <f t="shared" si="315"/>
        <v>Lê Thu Huyền</v>
      </c>
      <c r="AX4045" s="27" t="str">
        <f t="shared" si="316"/>
        <v xml:space="preserve">Lê Yến Phụng </v>
      </c>
      <c r="AY4045" s="4"/>
    </row>
    <row r="4046" spans="1:51" x14ac:dyDescent="0.25">
      <c r="A4046" s="14"/>
      <c r="B4046" s="14"/>
      <c r="C4046" s="14"/>
      <c r="D4046" s="14"/>
      <c r="E4046" s="30"/>
      <c r="F4046" s="14"/>
      <c r="G4046" s="46" t="s">
        <v>933</v>
      </c>
      <c r="H4046" s="12" t="s">
        <v>339</v>
      </c>
      <c r="I4046" s="14"/>
      <c r="J4046" s="14"/>
      <c r="K4046" s="14"/>
      <c r="L4046" s="13">
        <f>+SUM(L4047:L4049)</f>
        <v>3</v>
      </c>
      <c r="M4046" s="13">
        <f>+SUM(M4047:M4049)</f>
        <v>206556.31429333336</v>
      </c>
      <c r="N4046" s="31">
        <f>+SUM(N4047:N4049)</f>
        <v>0.99999999999999978</v>
      </c>
      <c r="O4046" s="13">
        <v>287894.29478514288</v>
      </c>
      <c r="P4046" s="244">
        <f t="shared" si="314"/>
        <v>0</v>
      </c>
      <c r="Q4046" s="25">
        <v>0</v>
      </c>
      <c r="R4046" s="25">
        <v>0</v>
      </c>
      <c r="S4046" s="25">
        <v>0</v>
      </c>
      <c r="T4046" s="109"/>
      <c r="U4046" s="25">
        <v>0</v>
      </c>
      <c r="V4046" s="25">
        <v>0</v>
      </c>
      <c r="W4046" s="25">
        <v>0</v>
      </c>
      <c r="X4046" s="25">
        <v>0</v>
      </c>
      <c r="Y4046" s="25">
        <v>0</v>
      </c>
      <c r="Z4046" s="25">
        <v>0</v>
      </c>
      <c r="AA4046" s="109"/>
      <c r="AB4046" s="25">
        <v>0</v>
      </c>
      <c r="AC4046" s="25">
        <v>0</v>
      </c>
      <c r="AD4046" s="25">
        <v>0</v>
      </c>
      <c r="AE4046" s="25">
        <v>0</v>
      </c>
      <c r="AF4046" s="25">
        <v>0</v>
      </c>
      <c r="AG4046" s="25">
        <v>0</v>
      </c>
      <c r="AH4046" s="109"/>
      <c r="AI4046" s="25">
        <v>0</v>
      </c>
      <c r="AJ4046" s="25">
        <v>0</v>
      </c>
      <c r="AK4046" s="123">
        <v>0</v>
      </c>
      <c r="AL4046" s="25">
        <v>0</v>
      </c>
      <c r="AM4046" s="25">
        <v>0</v>
      </c>
      <c r="AN4046" s="25">
        <v>0</v>
      </c>
      <c r="AO4046" s="109"/>
      <c r="AP4046" s="25">
        <v>0</v>
      </c>
      <c r="AQ4046" s="25">
        <v>0</v>
      </c>
      <c r="AR4046" s="25">
        <v>0</v>
      </c>
      <c r="AS4046" s="25">
        <v>0</v>
      </c>
      <c r="AT4046" s="25">
        <v>0</v>
      </c>
      <c r="AU4046" s="25">
        <v>0</v>
      </c>
      <c r="AW4046">
        <f t="shared" si="315"/>
        <v>0</v>
      </c>
      <c r="AX4046" s="27">
        <f t="shared" si="316"/>
        <v>0</v>
      </c>
      <c r="AY4046" s="14">
        <f t="shared" si="311"/>
        <v>0</v>
      </c>
    </row>
    <row r="4047" spans="1:51" x14ac:dyDescent="0.25">
      <c r="A4047" s="4" t="s">
        <v>1104</v>
      </c>
      <c r="B4047" s="4" t="s">
        <v>339</v>
      </c>
      <c r="C4047" s="4" t="s">
        <v>221</v>
      </c>
      <c r="D4047" s="4" t="s">
        <v>760</v>
      </c>
      <c r="E4047" s="35" t="s">
        <v>313</v>
      </c>
      <c r="F4047" s="4" t="s">
        <v>709</v>
      </c>
      <c r="G4047" s="35">
        <v>6811453</v>
      </c>
      <c r="H4047" s="35" t="s">
        <v>1263</v>
      </c>
      <c r="I4047" s="4"/>
      <c r="J4047" s="4" t="s">
        <v>801</v>
      </c>
      <c r="K4047" s="4" t="s">
        <v>938</v>
      </c>
      <c r="L4047" s="4">
        <v>1</v>
      </c>
      <c r="M4047" s="33">
        <v>107729.98616666667</v>
      </c>
      <c r="N4047" s="38">
        <f>+M4047/$M$4046</f>
        <v>0.52155261646312046</v>
      </c>
      <c r="O4047" s="33">
        <f>+IFERROR($N4047*$O$4046,0)</f>
        <v>150152.02270999615</v>
      </c>
      <c r="P4047" s="244">
        <f t="shared" si="314"/>
        <v>31873.813999999995</v>
      </c>
      <c r="Q4047" s="25">
        <v>0</v>
      </c>
      <c r="R4047" s="25">
        <v>1138.5039999999999</v>
      </c>
      <c r="S4047" s="25">
        <v>0</v>
      </c>
      <c r="T4047" s="109"/>
      <c r="U4047" s="25">
        <v>1745.499</v>
      </c>
      <c r="V4047" s="25">
        <v>0</v>
      </c>
      <c r="W4047" s="25">
        <v>3316.076</v>
      </c>
      <c r="X4047" s="25">
        <v>0</v>
      </c>
      <c r="Y4047" s="25">
        <v>2716.4679999999998</v>
      </c>
      <c r="Z4047" s="25">
        <v>0</v>
      </c>
      <c r="AA4047" s="109"/>
      <c r="AB4047" s="25">
        <v>3576.96</v>
      </c>
      <c r="AC4047" s="25">
        <v>0</v>
      </c>
      <c r="AD4047" s="25">
        <v>1979.9639999999999</v>
      </c>
      <c r="AE4047" s="25">
        <v>0</v>
      </c>
      <c r="AF4047" s="25">
        <v>0</v>
      </c>
      <c r="AG4047" s="25">
        <v>0</v>
      </c>
      <c r="AH4047" s="109"/>
      <c r="AI4047" s="25">
        <v>0</v>
      </c>
      <c r="AJ4047" s="25">
        <v>4714.4920000000002</v>
      </c>
      <c r="AK4047" s="123">
        <v>0</v>
      </c>
      <c r="AL4047" s="25">
        <v>0</v>
      </c>
      <c r="AM4047" s="25">
        <v>3423.8890000000001</v>
      </c>
      <c r="AN4047" s="25">
        <v>0</v>
      </c>
      <c r="AO4047" s="109"/>
      <c r="AP4047" s="25">
        <v>5907.7839999999997</v>
      </c>
      <c r="AQ4047" s="25">
        <v>0</v>
      </c>
      <c r="AR4047" s="25">
        <v>1138.5039999999999</v>
      </c>
      <c r="AS4047" s="25">
        <v>0</v>
      </c>
      <c r="AT4047" s="25">
        <v>0</v>
      </c>
      <c r="AU4047" s="25">
        <v>2215.674</v>
      </c>
      <c r="AW4047" t="str">
        <f t="shared" si="315"/>
        <v>Trần Huy Hoàng</v>
      </c>
      <c r="AX4047" s="27" t="str">
        <f t="shared" si="316"/>
        <v>Nguyễn Ngọc Danh</v>
      </c>
      <c r="AY4047" s="4" t="str">
        <f t="shared" si="311"/>
        <v>THISO RETAIL</v>
      </c>
    </row>
    <row r="4048" spans="1:51" x14ac:dyDescent="0.25">
      <c r="A4048" s="4" t="s">
        <v>1104</v>
      </c>
      <c r="B4048" s="4" t="s">
        <v>339</v>
      </c>
      <c r="C4048" s="4" t="s">
        <v>221</v>
      </c>
      <c r="D4048" s="4" t="s">
        <v>755</v>
      </c>
      <c r="E4048" s="35" t="s">
        <v>243</v>
      </c>
      <c r="F4048" s="4" t="s">
        <v>709</v>
      </c>
      <c r="G4048" s="35">
        <v>6812300</v>
      </c>
      <c r="H4048" s="35" t="s">
        <v>1264</v>
      </c>
      <c r="I4048" s="4"/>
      <c r="J4048" s="4" t="s">
        <v>1081</v>
      </c>
      <c r="K4048" s="4" t="s">
        <v>938</v>
      </c>
      <c r="L4048" s="4">
        <v>1</v>
      </c>
      <c r="M4048" s="33">
        <v>41164.291566666674</v>
      </c>
      <c r="N4048" s="38">
        <f t="shared" ref="N4048:N4049" si="317">+M4048/$M$4046</f>
        <v>0.1992884686556167</v>
      </c>
      <c r="O4048" s="33">
        <f t="shared" ref="O4048:O4049" si="318">+IFERROR($N4048*$O$4046,0)</f>
        <v>57374.013142419819</v>
      </c>
      <c r="P4048" s="244">
        <f t="shared" si="314"/>
        <v>29873.643000000004</v>
      </c>
      <c r="Q4048" s="25">
        <v>0</v>
      </c>
      <c r="R4048" s="25">
        <v>0</v>
      </c>
      <c r="S4048" s="25">
        <v>0</v>
      </c>
      <c r="T4048" s="109"/>
      <c r="U4048" s="25">
        <v>3287.6280000000002</v>
      </c>
      <c r="V4048" s="25">
        <v>0</v>
      </c>
      <c r="W4048" s="25">
        <v>1979.9639999999999</v>
      </c>
      <c r="X4048" s="25">
        <v>0</v>
      </c>
      <c r="Y4048" s="25">
        <v>1138.5039999999999</v>
      </c>
      <c r="Z4048" s="25">
        <v>0</v>
      </c>
      <c r="AA4048" s="109"/>
      <c r="AB4048" s="25">
        <v>2384.64</v>
      </c>
      <c r="AC4048" s="25">
        <v>0</v>
      </c>
      <c r="AD4048" s="25">
        <v>1979.9639999999999</v>
      </c>
      <c r="AE4048" s="25">
        <v>0</v>
      </c>
      <c r="AF4048" s="25">
        <v>4364.6040000000003</v>
      </c>
      <c r="AG4048" s="25">
        <v>1979.9639999999999</v>
      </c>
      <c r="AH4048" s="109"/>
      <c r="AI4048" s="25">
        <v>0</v>
      </c>
      <c r="AJ4048" s="25">
        <v>0</v>
      </c>
      <c r="AK4048" s="123">
        <v>3523.1439999999998</v>
      </c>
      <c r="AL4048" s="25">
        <v>0</v>
      </c>
      <c r="AM4048" s="25">
        <v>0</v>
      </c>
      <c r="AN4048" s="25">
        <v>0</v>
      </c>
      <c r="AO4048" s="109"/>
      <c r="AP4048" s="25">
        <v>1192.32</v>
      </c>
      <c r="AQ4048" s="25">
        <v>0</v>
      </c>
      <c r="AR4048" s="25">
        <v>2277.0070000000001</v>
      </c>
      <c r="AS4048" s="25">
        <v>0</v>
      </c>
      <c r="AT4048" s="25">
        <v>0</v>
      </c>
      <c r="AU4048" s="25">
        <v>5765.9040000000005</v>
      </c>
      <c r="AW4048" t="str">
        <f t="shared" si="315"/>
        <v>Trần Huy Hoàng</v>
      </c>
      <c r="AX4048" s="27" t="str">
        <f t="shared" si="316"/>
        <v>Hồ Ngọc Hiếu</v>
      </c>
      <c r="AY4048" s="4" t="str">
        <f t="shared" si="311"/>
        <v>THISO RETAIL</v>
      </c>
    </row>
    <row r="4049" spans="1:51" x14ac:dyDescent="0.25">
      <c r="A4049" s="4" t="s">
        <v>1104</v>
      </c>
      <c r="B4049" s="4" t="s">
        <v>339</v>
      </c>
      <c r="C4049" s="4" t="s">
        <v>221</v>
      </c>
      <c r="D4049" s="59" t="s">
        <v>757</v>
      </c>
      <c r="E4049" s="60" t="s">
        <v>277</v>
      </c>
      <c r="F4049" s="59" t="s">
        <v>709</v>
      </c>
      <c r="G4049" s="60">
        <v>6812663</v>
      </c>
      <c r="H4049" s="60" t="s">
        <v>1265</v>
      </c>
      <c r="I4049" s="4"/>
      <c r="J4049" s="4" t="s">
        <v>801</v>
      </c>
      <c r="K4049" s="4" t="s">
        <v>938</v>
      </c>
      <c r="L4049" s="4">
        <v>1</v>
      </c>
      <c r="M4049" s="33">
        <v>57662.03656</v>
      </c>
      <c r="N4049" s="38">
        <f t="shared" si="317"/>
        <v>0.27915891488126271</v>
      </c>
      <c r="O4049" s="33">
        <f t="shared" si="318"/>
        <v>80368.258932726851</v>
      </c>
      <c r="P4049" s="244">
        <f t="shared" si="314"/>
        <v>28000.471999999998</v>
      </c>
      <c r="Q4049" s="25">
        <v>0</v>
      </c>
      <c r="R4049" s="58">
        <v>4380.5129999999999</v>
      </c>
      <c r="S4049" s="25">
        <v>0</v>
      </c>
      <c r="T4049" s="109"/>
      <c r="U4049" s="25">
        <v>1517.4860000000001</v>
      </c>
      <c r="V4049" s="25">
        <v>0</v>
      </c>
      <c r="W4049" s="25">
        <v>902.98800000000006</v>
      </c>
      <c r="X4049" s="25">
        <v>0</v>
      </c>
      <c r="Y4049" s="25">
        <v>359.05700000000002</v>
      </c>
      <c r="Z4049" s="25">
        <v>0</v>
      </c>
      <c r="AA4049" s="109"/>
      <c r="AB4049" s="25">
        <v>1192.32</v>
      </c>
      <c r="AC4049" s="25">
        <v>0</v>
      </c>
      <c r="AD4049" s="25">
        <v>0</v>
      </c>
      <c r="AE4049" s="25">
        <v>0</v>
      </c>
      <c r="AF4049" s="25">
        <v>1979.9639999999999</v>
      </c>
      <c r="AG4049" s="25">
        <v>0</v>
      </c>
      <c r="AH4049" s="109"/>
      <c r="AI4049" s="25">
        <v>1192.32</v>
      </c>
      <c r="AJ4049" s="25">
        <v>0</v>
      </c>
      <c r="AK4049" s="123">
        <v>1497.5609999999999</v>
      </c>
      <c r="AL4049" s="25">
        <v>0</v>
      </c>
      <c r="AM4049" s="25">
        <v>1551.377</v>
      </c>
      <c r="AN4049" s="25">
        <v>0</v>
      </c>
      <c r="AO4049" s="109"/>
      <c r="AP4049" s="25">
        <v>1192.32</v>
      </c>
      <c r="AQ4049" s="25">
        <v>0</v>
      </c>
      <c r="AR4049" s="25">
        <v>3600.373</v>
      </c>
      <c r="AS4049" s="25">
        <v>0</v>
      </c>
      <c r="AT4049" s="25">
        <v>0</v>
      </c>
      <c r="AU4049" s="25">
        <v>8634.1929999999993</v>
      </c>
      <c r="AW4049" t="str">
        <f t="shared" si="315"/>
        <v>Trần Huy Hoàng</v>
      </c>
      <c r="AX4049" s="27" t="str">
        <f t="shared" si="316"/>
        <v>Nguyễn Gia Bảo</v>
      </c>
      <c r="AY4049" s="4" t="str">
        <f t="shared" si="311"/>
        <v>THISO RETAIL</v>
      </c>
    </row>
    <row r="4050" spans="1:51" x14ac:dyDescent="0.25">
      <c r="A4050" s="14"/>
      <c r="B4050" s="14"/>
      <c r="C4050" s="14"/>
      <c r="D4050" s="14" t="s">
        <v>1327</v>
      </c>
      <c r="E4050" s="30" t="s">
        <v>221</v>
      </c>
      <c r="F4050" s="14"/>
      <c r="G4050" s="46"/>
      <c r="H4050" s="12" t="s">
        <v>789</v>
      </c>
      <c r="I4050" s="14"/>
      <c r="J4050" s="14"/>
      <c r="K4050" s="14"/>
      <c r="L4050" s="13"/>
      <c r="M4050" s="13">
        <f>+SUM(M4051:M4072)</f>
        <v>138986.13103199998</v>
      </c>
      <c r="N4050" s="31">
        <f>+SUM(N4051:N4072)</f>
        <v>1</v>
      </c>
      <c r="O4050" s="13">
        <v>258493.34674858823</v>
      </c>
      <c r="P4050" s="244">
        <f t="shared" si="314"/>
        <v>0</v>
      </c>
      <c r="R4050" s="25">
        <v>0</v>
      </c>
      <c r="S4050" s="25">
        <v>0</v>
      </c>
      <c r="T4050" s="109"/>
      <c r="U4050" s="25">
        <v>0</v>
      </c>
      <c r="V4050" s="25">
        <v>0</v>
      </c>
      <c r="W4050" s="25">
        <v>0</v>
      </c>
      <c r="X4050" s="25">
        <v>0</v>
      </c>
      <c r="Y4050" s="25">
        <v>0</v>
      </c>
      <c r="Z4050" s="25">
        <v>0</v>
      </c>
      <c r="AA4050" s="109"/>
      <c r="AB4050" s="25">
        <v>0</v>
      </c>
      <c r="AC4050" s="25">
        <v>0</v>
      </c>
      <c r="AD4050" s="25">
        <v>0</v>
      </c>
      <c r="AE4050" s="25">
        <v>0</v>
      </c>
      <c r="AF4050" s="25">
        <v>0</v>
      </c>
      <c r="AG4050" s="25">
        <v>0</v>
      </c>
      <c r="AH4050" s="109"/>
      <c r="AI4050" s="25">
        <v>0</v>
      </c>
      <c r="AJ4050" s="25">
        <v>0</v>
      </c>
      <c r="AK4050" s="123">
        <v>0</v>
      </c>
      <c r="AL4050" s="25">
        <v>0</v>
      </c>
      <c r="AM4050" s="25">
        <v>0</v>
      </c>
      <c r="AN4050" s="25">
        <v>0</v>
      </c>
      <c r="AO4050" s="109"/>
      <c r="AP4050" s="25">
        <v>0</v>
      </c>
      <c r="AQ4050" s="25">
        <v>0</v>
      </c>
      <c r="AR4050" s="25">
        <v>0</v>
      </c>
      <c r="AS4050" s="25">
        <v>0</v>
      </c>
      <c r="AT4050" s="25">
        <v>0</v>
      </c>
      <c r="AU4050" s="25">
        <v>0</v>
      </c>
      <c r="AW4050">
        <f t="shared" si="315"/>
        <v>0</v>
      </c>
      <c r="AX4050" s="27" t="str">
        <f t="shared" si="316"/>
        <v>Trần Huy Hoàng</v>
      </c>
      <c r="AY4050" s="14">
        <f t="shared" si="311"/>
        <v>0</v>
      </c>
    </row>
    <row r="4051" spans="1:51" x14ac:dyDescent="0.25">
      <c r="A4051" s="4" t="s">
        <v>1104</v>
      </c>
      <c r="B4051" s="4" t="s">
        <v>39</v>
      </c>
      <c r="C4051" s="4" t="s">
        <v>221</v>
      </c>
      <c r="D4051" s="4" t="s">
        <v>755</v>
      </c>
      <c r="E4051" s="35" t="s">
        <v>243</v>
      </c>
      <c r="F4051" s="4" t="s">
        <v>704</v>
      </c>
      <c r="G4051" s="35">
        <v>10010</v>
      </c>
      <c r="H4051" s="35" t="s">
        <v>1266</v>
      </c>
      <c r="I4051" s="4"/>
      <c r="J4051" s="4" t="s">
        <v>1078</v>
      </c>
      <c r="K4051" s="4" t="s">
        <v>938</v>
      </c>
      <c r="L4051" s="4">
        <v>1</v>
      </c>
      <c r="M4051" s="33">
        <v>25398.615239999999</v>
      </c>
      <c r="N4051" s="38">
        <f>+M4051/$M$4050</f>
        <v>0.18274208405838893</v>
      </c>
      <c r="O4051" s="33">
        <f>+IFERROR($N4051*$O$4050,0)</f>
        <v>47237.612900064785</v>
      </c>
      <c r="P4051" s="244">
        <f t="shared" si="314"/>
        <v>0</v>
      </c>
      <c r="Q4051" s="25">
        <v>0</v>
      </c>
      <c r="R4051" s="25">
        <v>0</v>
      </c>
      <c r="S4051" s="25">
        <v>0</v>
      </c>
      <c r="T4051" s="109"/>
      <c r="U4051" s="25">
        <v>0</v>
      </c>
      <c r="V4051" s="25">
        <v>0</v>
      </c>
      <c r="W4051" s="25">
        <v>0</v>
      </c>
      <c r="X4051" s="25">
        <v>0</v>
      </c>
      <c r="Y4051" s="25">
        <v>0</v>
      </c>
      <c r="Z4051" s="25">
        <v>0</v>
      </c>
      <c r="AA4051" s="109"/>
      <c r="AB4051" s="25">
        <v>0</v>
      </c>
      <c r="AC4051" s="25">
        <v>0</v>
      </c>
      <c r="AD4051" s="25">
        <v>0</v>
      </c>
      <c r="AE4051" s="25">
        <v>0</v>
      </c>
      <c r="AF4051" s="25">
        <v>0</v>
      </c>
      <c r="AG4051" s="25">
        <v>0</v>
      </c>
      <c r="AH4051" s="109"/>
      <c r="AI4051" s="25">
        <v>0</v>
      </c>
      <c r="AJ4051" s="25">
        <v>0</v>
      </c>
      <c r="AK4051" s="123">
        <v>0</v>
      </c>
      <c r="AL4051" s="25">
        <v>0</v>
      </c>
      <c r="AM4051" s="25">
        <v>0</v>
      </c>
      <c r="AN4051" s="25">
        <v>0</v>
      </c>
      <c r="AO4051" s="109"/>
      <c r="AP4051" s="25">
        <v>0</v>
      </c>
      <c r="AQ4051" s="25">
        <v>0</v>
      </c>
      <c r="AR4051" s="25">
        <v>0</v>
      </c>
      <c r="AS4051" s="25">
        <v>0</v>
      </c>
      <c r="AT4051" s="25">
        <v>0</v>
      </c>
      <c r="AU4051" s="25">
        <v>0</v>
      </c>
      <c r="AW4051" t="str">
        <f t="shared" si="315"/>
        <v>Trần Huy Hoàng</v>
      </c>
      <c r="AX4051" s="27" t="str">
        <f t="shared" si="316"/>
        <v>Hồ Ngọc Hiếu</v>
      </c>
      <c r="AY4051" s="4" t="str">
        <f t="shared" si="311"/>
        <v>MEGA</v>
      </c>
    </row>
    <row r="4052" spans="1:51" outlineLevel="1" x14ac:dyDescent="0.25">
      <c r="A4052" s="4" t="s">
        <v>1104</v>
      </c>
      <c r="B4052" s="4" t="s">
        <v>39</v>
      </c>
      <c r="C4052" s="4" t="s">
        <v>221</v>
      </c>
      <c r="D4052" s="4" t="s">
        <v>758</v>
      </c>
      <c r="E4052" s="35" t="s">
        <v>297</v>
      </c>
      <c r="F4052" s="4" t="s">
        <v>704</v>
      </c>
      <c r="G4052" s="35">
        <v>10011</v>
      </c>
      <c r="H4052" s="35" t="s">
        <v>1267</v>
      </c>
      <c r="I4052" s="4"/>
      <c r="J4052" s="4" t="s">
        <v>1268</v>
      </c>
      <c r="K4052" s="4" t="s">
        <v>938</v>
      </c>
      <c r="L4052" s="4">
        <v>1</v>
      </c>
      <c r="M4052" s="33">
        <v>12875.136840000001</v>
      </c>
      <c r="N4052" s="38">
        <f t="shared" ref="N4052:N4072" si="319">+M4052/$M$4050</f>
        <v>9.2636126672492575E-2</v>
      </c>
      <c r="O4052" s="33">
        <f t="shared" ref="O4052:O4072" si="320">+IFERROR($N4052*$O$4050,0)</f>
        <v>23945.822413398764</v>
      </c>
      <c r="P4052" s="244">
        <f t="shared" si="314"/>
        <v>0</v>
      </c>
      <c r="Q4052" s="25">
        <v>0</v>
      </c>
      <c r="R4052" s="25">
        <v>0</v>
      </c>
      <c r="S4052" s="25">
        <v>0</v>
      </c>
      <c r="T4052" s="109"/>
      <c r="U4052" s="25">
        <v>0</v>
      </c>
      <c r="V4052" s="25">
        <v>0</v>
      </c>
      <c r="W4052" s="25">
        <v>0</v>
      </c>
      <c r="X4052" s="25">
        <v>0</v>
      </c>
      <c r="Y4052" s="25">
        <v>0</v>
      </c>
      <c r="Z4052" s="25">
        <v>0</v>
      </c>
      <c r="AA4052" s="109"/>
      <c r="AB4052" s="25">
        <v>0</v>
      </c>
      <c r="AC4052" s="25">
        <v>0</v>
      </c>
      <c r="AD4052" s="25">
        <v>0</v>
      </c>
      <c r="AE4052" s="25">
        <v>0</v>
      </c>
      <c r="AF4052" s="25">
        <v>0</v>
      </c>
      <c r="AG4052" s="25">
        <v>0</v>
      </c>
      <c r="AH4052" s="109"/>
      <c r="AI4052" s="25">
        <v>0</v>
      </c>
      <c r="AJ4052" s="25">
        <v>0</v>
      </c>
      <c r="AK4052" s="123">
        <v>0</v>
      </c>
      <c r="AL4052" s="25">
        <v>0</v>
      </c>
      <c r="AM4052" s="25">
        <v>0</v>
      </c>
      <c r="AN4052" s="25">
        <v>0</v>
      </c>
      <c r="AO4052" s="109"/>
      <c r="AP4052" s="25">
        <v>0</v>
      </c>
      <c r="AQ4052" s="25">
        <v>0</v>
      </c>
      <c r="AR4052" s="25">
        <v>0</v>
      </c>
      <c r="AS4052" s="25">
        <v>0</v>
      </c>
      <c r="AT4052" s="25">
        <v>0</v>
      </c>
      <c r="AU4052" s="25">
        <v>0</v>
      </c>
      <c r="AW4052" t="str">
        <f t="shared" si="315"/>
        <v>Trần Huy Hoàng</v>
      </c>
      <c r="AX4052" s="27" t="str">
        <f t="shared" si="316"/>
        <v>Tạ Mộng Tuyền</v>
      </c>
      <c r="AY4052" s="4" t="str">
        <f t="shared" si="311"/>
        <v>MEGA</v>
      </c>
    </row>
    <row r="4053" spans="1:51" outlineLevel="1" x14ac:dyDescent="0.25">
      <c r="A4053" s="4" t="s">
        <v>1104</v>
      </c>
      <c r="B4053" s="4" t="s">
        <v>39</v>
      </c>
      <c r="C4053" s="4" t="s">
        <v>221</v>
      </c>
      <c r="D4053" s="4" t="s">
        <v>754</v>
      </c>
      <c r="E4053" s="35" t="s">
        <v>224</v>
      </c>
      <c r="F4053" s="4" t="s">
        <v>704</v>
      </c>
      <c r="G4053" s="35">
        <v>10012</v>
      </c>
      <c r="H4053" s="35" t="s">
        <v>1269</v>
      </c>
      <c r="I4053" s="4"/>
      <c r="J4053" s="4" t="s">
        <v>804</v>
      </c>
      <c r="K4053" s="4" t="s">
        <v>938</v>
      </c>
      <c r="L4053" s="4">
        <v>1</v>
      </c>
      <c r="M4053" s="33">
        <v>12553.584479999998</v>
      </c>
      <c r="N4053" s="38">
        <f t="shared" si="319"/>
        <v>9.0322569502346087E-2</v>
      </c>
      <c r="O4053" s="43">
        <f t="shared" si="320"/>
        <v>23347.783277593408</v>
      </c>
      <c r="P4053" s="244">
        <f t="shared" si="314"/>
        <v>0</v>
      </c>
      <c r="Q4053" s="25">
        <v>0</v>
      </c>
      <c r="R4053" s="25">
        <v>0</v>
      </c>
      <c r="S4053" s="25">
        <v>0</v>
      </c>
      <c r="T4053" s="109"/>
      <c r="U4053" s="25">
        <v>0</v>
      </c>
      <c r="V4053" s="25">
        <v>0</v>
      </c>
      <c r="W4053" s="25">
        <v>0</v>
      </c>
      <c r="X4053" s="25">
        <v>0</v>
      </c>
      <c r="Y4053" s="25">
        <v>0</v>
      </c>
      <c r="Z4053" s="25">
        <v>0</v>
      </c>
      <c r="AA4053" s="109"/>
      <c r="AB4053" s="25">
        <v>0</v>
      </c>
      <c r="AC4053" s="25">
        <v>0</v>
      </c>
      <c r="AD4053" s="25">
        <v>0</v>
      </c>
      <c r="AE4053" s="25">
        <v>0</v>
      </c>
      <c r="AF4053" s="25">
        <v>0</v>
      </c>
      <c r="AG4053" s="25">
        <v>0</v>
      </c>
      <c r="AH4053" s="109"/>
      <c r="AI4053" s="25">
        <v>0</v>
      </c>
      <c r="AJ4053" s="25">
        <v>0</v>
      </c>
      <c r="AK4053" s="123">
        <v>0</v>
      </c>
      <c r="AL4053" s="25">
        <v>0</v>
      </c>
      <c r="AM4053" s="25">
        <v>0</v>
      </c>
      <c r="AN4053" s="25">
        <v>0</v>
      </c>
      <c r="AO4053" s="109"/>
      <c r="AP4053" s="25">
        <v>0</v>
      </c>
      <c r="AQ4053" s="25">
        <v>0</v>
      </c>
      <c r="AR4053" s="25">
        <v>0</v>
      </c>
      <c r="AS4053" s="25">
        <v>0</v>
      </c>
      <c r="AT4053" s="25">
        <v>0</v>
      </c>
      <c r="AU4053" s="25">
        <v>0</v>
      </c>
      <c r="AW4053" t="str">
        <f t="shared" si="315"/>
        <v>Trần Huy Hoàng</v>
      </c>
      <c r="AX4053" s="27" t="str">
        <f t="shared" si="316"/>
        <v>Nguyễn Thị Như Huỳnh</v>
      </c>
      <c r="AY4053" s="4" t="str">
        <f t="shared" si="311"/>
        <v>MEGA</v>
      </c>
    </row>
    <row r="4054" spans="1:51" outlineLevel="1" x14ac:dyDescent="0.25">
      <c r="A4054" s="4" t="s">
        <v>1104</v>
      </c>
      <c r="B4054" s="4" t="s">
        <v>39</v>
      </c>
      <c r="C4054" s="4" t="s">
        <v>959</v>
      </c>
      <c r="D4054" s="11" t="s">
        <v>752</v>
      </c>
      <c r="E4054" s="32" t="s">
        <v>142</v>
      </c>
      <c r="F4054" s="4" t="s">
        <v>704</v>
      </c>
      <c r="G4054" s="35">
        <v>10018</v>
      </c>
      <c r="H4054" s="35" t="s">
        <v>1270</v>
      </c>
      <c r="I4054" s="4"/>
      <c r="J4054" s="4"/>
      <c r="K4054" s="4" t="s">
        <v>969</v>
      </c>
      <c r="L4054" s="4">
        <v>1</v>
      </c>
      <c r="M4054" s="33">
        <v>8907.6020399999998</v>
      </c>
      <c r="N4054" s="38">
        <f t="shared" si="319"/>
        <v>6.4089862591751159E-2</v>
      </c>
      <c r="O4054" s="33">
        <f t="shared" si="320"/>
        <v>16566.803073998904</v>
      </c>
      <c r="P4054" s="244">
        <f t="shared" si="314"/>
        <v>0</v>
      </c>
      <c r="Q4054" s="25">
        <v>0</v>
      </c>
      <c r="R4054" s="25">
        <v>0</v>
      </c>
      <c r="S4054" s="25">
        <v>0</v>
      </c>
      <c r="T4054" s="109"/>
      <c r="U4054" s="25">
        <v>0</v>
      </c>
      <c r="V4054" s="25">
        <v>0</v>
      </c>
      <c r="W4054" s="25">
        <v>0</v>
      </c>
      <c r="X4054" s="25">
        <v>0</v>
      </c>
      <c r="Y4054" s="25">
        <v>0</v>
      </c>
      <c r="Z4054" s="25">
        <v>0</v>
      </c>
      <c r="AA4054" s="109"/>
      <c r="AB4054" s="25">
        <v>0</v>
      </c>
      <c r="AC4054" s="25">
        <v>0</v>
      </c>
      <c r="AD4054" s="25">
        <v>0</v>
      </c>
      <c r="AE4054" s="25">
        <v>0</v>
      </c>
      <c r="AF4054" s="25">
        <v>0</v>
      </c>
      <c r="AG4054" s="25">
        <v>0</v>
      </c>
      <c r="AH4054" s="109"/>
      <c r="AI4054" s="25">
        <v>0</v>
      </c>
      <c r="AJ4054" s="25">
        <v>0</v>
      </c>
      <c r="AK4054" s="123">
        <v>0</v>
      </c>
      <c r="AL4054" s="25">
        <v>0</v>
      </c>
      <c r="AM4054" s="25">
        <v>0</v>
      </c>
      <c r="AN4054" s="25">
        <v>0</v>
      </c>
      <c r="AO4054" s="109"/>
      <c r="AP4054" s="25">
        <v>0</v>
      </c>
      <c r="AQ4054" s="25">
        <v>0</v>
      </c>
      <c r="AR4054" s="25">
        <v>0</v>
      </c>
      <c r="AS4054" s="25">
        <v>0</v>
      </c>
      <c r="AT4054" s="25">
        <v>0</v>
      </c>
      <c r="AU4054" s="25">
        <v>0</v>
      </c>
      <c r="AW4054" t="str">
        <f t="shared" si="315"/>
        <v>Nguyễn Thành Long</v>
      </c>
      <c r="AX4054" s="27" t="str">
        <f t="shared" si="316"/>
        <v>Đỗ Thị ALin</v>
      </c>
      <c r="AY4054" s="4" t="str">
        <f t="shared" si="311"/>
        <v>MEGA</v>
      </c>
    </row>
    <row r="4055" spans="1:51" outlineLevel="1" x14ac:dyDescent="0.25">
      <c r="A4055" s="4" t="s">
        <v>1104</v>
      </c>
      <c r="B4055" s="4" t="s">
        <v>39</v>
      </c>
      <c r="C4055" s="4" t="s">
        <v>959</v>
      </c>
      <c r="D4055" s="11" t="s">
        <v>833</v>
      </c>
      <c r="E4055" s="32" t="s">
        <v>825</v>
      </c>
      <c r="F4055" s="4" t="s">
        <v>704</v>
      </c>
      <c r="G4055" s="35">
        <v>10019</v>
      </c>
      <c r="H4055" s="35" t="s">
        <v>1271</v>
      </c>
      <c r="I4055" s="4"/>
      <c r="J4055" s="4" t="s">
        <v>1260</v>
      </c>
      <c r="K4055" s="4" t="s">
        <v>819</v>
      </c>
      <c r="L4055" s="4">
        <v>1</v>
      </c>
      <c r="M4055" s="33">
        <v>19680.779879999998</v>
      </c>
      <c r="N4055" s="38">
        <f t="shared" si="319"/>
        <v>0.14160247309473434</v>
      </c>
      <c r="O4055" s="33">
        <f t="shared" si="320"/>
        <v>36603.297178134795</v>
      </c>
      <c r="P4055" s="244">
        <f t="shared" si="314"/>
        <v>0</v>
      </c>
      <c r="Q4055" s="25">
        <v>0</v>
      </c>
      <c r="R4055" s="25">
        <v>0</v>
      </c>
      <c r="S4055" s="25">
        <v>0</v>
      </c>
      <c r="T4055" s="109"/>
      <c r="U4055" s="25">
        <v>0</v>
      </c>
      <c r="V4055" s="25">
        <v>0</v>
      </c>
      <c r="W4055" s="25">
        <v>0</v>
      </c>
      <c r="X4055" s="25">
        <v>0</v>
      </c>
      <c r="Y4055" s="25">
        <v>0</v>
      </c>
      <c r="Z4055" s="25">
        <v>0</v>
      </c>
      <c r="AA4055" s="109"/>
      <c r="AB4055" s="25">
        <v>0</v>
      </c>
      <c r="AC4055" s="25">
        <v>0</v>
      </c>
      <c r="AD4055" s="25">
        <v>0</v>
      </c>
      <c r="AE4055" s="25">
        <v>0</v>
      </c>
      <c r="AF4055" s="25">
        <v>0</v>
      </c>
      <c r="AG4055" s="25">
        <v>0</v>
      </c>
      <c r="AH4055" s="109"/>
      <c r="AI4055" s="25">
        <v>0</v>
      </c>
      <c r="AJ4055" s="25">
        <v>0</v>
      </c>
      <c r="AK4055" s="123">
        <v>0</v>
      </c>
      <c r="AL4055" s="25">
        <v>0</v>
      </c>
      <c r="AM4055" s="25">
        <v>0</v>
      </c>
      <c r="AN4055" s="25">
        <v>0</v>
      </c>
      <c r="AO4055" s="109"/>
      <c r="AP4055" s="25">
        <v>0</v>
      </c>
      <c r="AQ4055" s="25">
        <v>0</v>
      </c>
      <c r="AR4055" s="25">
        <v>0</v>
      </c>
      <c r="AS4055" s="25">
        <v>0</v>
      </c>
      <c r="AT4055" s="25">
        <v>0</v>
      </c>
      <c r="AU4055" s="25">
        <v>0</v>
      </c>
      <c r="AW4055" t="str">
        <f t="shared" si="315"/>
        <v>Nguyễn Thành Long</v>
      </c>
      <c r="AX4055" s="27" t="str">
        <f t="shared" si="316"/>
        <v>Trần Thị Cẩm Tú</v>
      </c>
      <c r="AY4055" s="4" t="str">
        <f t="shared" si="311"/>
        <v>MEGA</v>
      </c>
    </row>
    <row r="4056" spans="1:51" outlineLevel="1" x14ac:dyDescent="0.25">
      <c r="A4056" s="4" t="s">
        <v>1104</v>
      </c>
      <c r="B4056" s="4" t="s">
        <v>39</v>
      </c>
      <c r="C4056" s="4" t="s">
        <v>959</v>
      </c>
      <c r="D4056" s="11" t="s">
        <v>961</v>
      </c>
      <c r="E4056" s="32" t="s">
        <v>961</v>
      </c>
      <c r="F4056" s="4" t="s">
        <v>704</v>
      </c>
      <c r="G4056" s="35">
        <v>10022</v>
      </c>
      <c r="H4056" s="35" t="s">
        <v>1272</v>
      </c>
      <c r="I4056" s="4"/>
      <c r="J4056" s="4"/>
      <c r="K4056" s="4" t="s">
        <v>963</v>
      </c>
      <c r="L4056" s="4">
        <v>1</v>
      </c>
      <c r="M4056" s="33">
        <v>1675.8680400000001</v>
      </c>
      <c r="N4056" s="38">
        <f t="shared" si="319"/>
        <v>1.2057807693158611E-2</v>
      </c>
      <c r="O4056" s="33">
        <f t="shared" si="320"/>
        <v>3116.8630650554433</v>
      </c>
      <c r="P4056" s="244">
        <f t="shared" si="314"/>
        <v>0</v>
      </c>
      <c r="Q4056" s="25">
        <v>0</v>
      </c>
      <c r="R4056" s="25">
        <v>0</v>
      </c>
      <c r="S4056" s="25">
        <v>0</v>
      </c>
      <c r="T4056" s="109"/>
      <c r="U4056" s="25">
        <v>0</v>
      </c>
      <c r="V4056" s="25">
        <v>0</v>
      </c>
      <c r="W4056" s="25">
        <v>0</v>
      </c>
      <c r="X4056" s="25">
        <v>0</v>
      </c>
      <c r="Y4056" s="25">
        <v>0</v>
      </c>
      <c r="Z4056" s="25">
        <v>0</v>
      </c>
      <c r="AA4056" s="109"/>
      <c r="AB4056" s="25">
        <v>0</v>
      </c>
      <c r="AC4056" s="25">
        <v>0</v>
      </c>
      <c r="AD4056" s="25">
        <v>0</v>
      </c>
      <c r="AE4056" s="25">
        <v>0</v>
      </c>
      <c r="AF4056" s="25">
        <v>0</v>
      </c>
      <c r="AG4056" s="25">
        <v>0</v>
      </c>
      <c r="AH4056" s="109"/>
      <c r="AI4056" s="25">
        <v>0</v>
      </c>
      <c r="AJ4056" s="25">
        <v>0</v>
      </c>
      <c r="AK4056" s="123">
        <v>0</v>
      </c>
      <c r="AL4056" s="25">
        <v>0</v>
      </c>
      <c r="AM4056" s="25">
        <v>0</v>
      </c>
      <c r="AN4056" s="25">
        <v>0</v>
      </c>
      <c r="AO4056" s="109"/>
      <c r="AP4056" s="25">
        <v>0</v>
      </c>
      <c r="AQ4056" s="25">
        <v>0</v>
      </c>
      <c r="AR4056" s="25">
        <v>0</v>
      </c>
      <c r="AS4056" s="25">
        <v>0</v>
      </c>
      <c r="AT4056" s="25">
        <v>0</v>
      </c>
      <c r="AU4056" s="25">
        <v>0</v>
      </c>
      <c r="AW4056" t="str">
        <f t="shared" si="315"/>
        <v>Nguyễn Thành Long</v>
      </c>
      <c r="AX4056" s="27" t="str">
        <f t="shared" si="316"/>
        <v>Vacancy  BR VT</v>
      </c>
      <c r="AY4056" s="4" t="str">
        <f t="shared" si="311"/>
        <v>MEGA</v>
      </c>
    </row>
    <row r="4057" spans="1:51" outlineLevel="1" x14ac:dyDescent="0.25">
      <c r="A4057" s="4" t="s">
        <v>1104</v>
      </c>
      <c r="B4057" s="4" t="s">
        <v>39</v>
      </c>
      <c r="C4057" s="4" t="s">
        <v>959</v>
      </c>
      <c r="D4057" s="11" t="s">
        <v>748</v>
      </c>
      <c r="E4057" s="32" t="s">
        <v>63</v>
      </c>
      <c r="F4057" s="4" t="s">
        <v>704</v>
      </c>
      <c r="G4057" s="35">
        <v>10015</v>
      </c>
      <c r="H4057" s="35" t="s">
        <v>1273</v>
      </c>
      <c r="I4057" s="4"/>
      <c r="J4057" s="4" t="s">
        <v>1148</v>
      </c>
      <c r="K4057" s="4" t="s">
        <v>1012</v>
      </c>
      <c r="L4057" s="4">
        <v>1</v>
      </c>
      <c r="M4057" s="33">
        <v>8781.0613199999989</v>
      </c>
      <c r="N4057" s="38">
        <f t="shared" si="319"/>
        <v>6.3179406857352266E-2</v>
      </c>
      <c r="O4057" s="33">
        <f t="shared" si="320"/>
        <v>16331.456324147692</v>
      </c>
      <c r="P4057" s="244">
        <f t="shared" si="314"/>
        <v>0</v>
      </c>
      <c r="Q4057" s="25">
        <v>0</v>
      </c>
      <c r="R4057" s="25">
        <v>0</v>
      </c>
      <c r="S4057" s="25">
        <v>0</v>
      </c>
      <c r="T4057" s="109"/>
      <c r="U4057" s="25">
        <v>0</v>
      </c>
      <c r="V4057" s="25">
        <v>0</v>
      </c>
      <c r="W4057" s="25">
        <v>0</v>
      </c>
      <c r="X4057" s="25">
        <v>0</v>
      </c>
      <c r="Y4057" s="25">
        <v>0</v>
      </c>
      <c r="Z4057" s="25">
        <v>0</v>
      </c>
      <c r="AA4057" s="109"/>
      <c r="AB4057" s="25">
        <v>0</v>
      </c>
      <c r="AC4057" s="25">
        <v>0</v>
      </c>
      <c r="AD4057" s="25">
        <v>0</v>
      </c>
      <c r="AE4057" s="25">
        <v>0</v>
      </c>
      <c r="AF4057" s="25">
        <v>0</v>
      </c>
      <c r="AG4057" s="25">
        <v>0</v>
      </c>
      <c r="AH4057" s="109"/>
      <c r="AI4057" s="25">
        <v>0</v>
      </c>
      <c r="AJ4057" s="25">
        <v>0</v>
      </c>
      <c r="AK4057" s="123">
        <v>0</v>
      </c>
      <c r="AL4057" s="25">
        <v>0</v>
      </c>
      <c r="AM4057" s="25">
        <v>0</v>
      </c>
      <c r="AN4057" s="25">
        <v>0</v>
      </c>
      <c r="AO4057" s="109"/>
      <c r="AP4057" s="25">
        <v>0</v>
      </c>
      <c r="AQ4057" s="25">
        <v>0</v>
      </c>
      <c r="AR4057" s="25">
        <v>0</v>
      </c>
      <c r="AS4057" s="25">
        <v>0</v>
      </c>
      <c r="AT4057" s="25">
        <v>0</v>
      </c>
      <c r="AU4057" s="25">
        <v>0</v>
      </c>
      <c r="AW4057" t="str">
        <f t="shared" si="315"/>
        <v>Nguyễn Thành Long</v>
      </c>
      <c r="AX4057" s="27" t="str">
        <f t="shared" si="316"/>
        <v xml:space="preserve">Võ Thái Trâm </v>
      </c>
      <c r="AY4057" s="4" t="str">
        <f t="shared" si="311"/>
        <v>MEGA</v>
      </c>
    </row>
    <row r="4058" spans="1:51" outlineLevel="1" x14ac:dyDescent="0.25">
      <c r="A4058" s="4" t="s">
        <v>1104</v>
      </c>
      <c r="B4058" s="4" t="s">
        <v>39</v>
      </c>
      <c r="C4058" s="4" t="s">
        <v>959</v>
      </c>
      <c r="D4058" s="11" t="s">
        <v>746</v>
      </c>
      <c r="E4058" s="32" t="s">
        <v>33</v>
      </c>
      <c r="F4058" s="4" t="s">
        <v>704</v>
      </c>
      <c r="G4058" s="35">
        <v>10020</v>
      </c>
      <c r="H4058" s="35" t="s">
        <v>1274</v>
      </c>
      <c r="I4058" s="4"/>
      <c r="J4058" s="4"/>
      <c r="K4058" s="4" t="s">
        <v>1183</v>
      </c>
      <c r="L4058" s="4">
        <v>1</v>
      </c>
      <c r="M4058" s="33">
        <v>5376.4628400000001</v>
      </c>
      <c r="N4058" s="38">
        <f t="shared" si="319"/>
        <v>3.8683448485677542E-2</v>
      </c>
      <c r="O4058" s="33">
        <f t="shared" si="320"/>
        <v>9999.4140628393943</v>
      </c>
      <c r="P4058" s="244">
        <f t="shared" si="314"/>
        <v>0</v>
      </c>
      <c r="Q4058" s="25">
        <v>0</v>
      </c>
      <c r="R4058" s="25">
        <v>0</v>
      </c>
      <c r="S4058" s="25">
        <v>0</v>
      </c>
      <c r="T4058" s="109"/>
      <c r="U4058" s="25">
        <v>0</v>
      </c>
      <c r="V4058" s="25">
        <v>0</v>
      </c>
      <c r="W4058" s="25">
        <v>0</v>
      </c>
      <c r="X4058" s="25">
        <v>0</v>
      </c>
      <c r="Y4058" s="25">
        <v>0</v>
      </c>
      <c r="Z4058" s="25">
        <v>0</v>
      </c>
      <c r="AA4058" s="109"/>
      <c r="AB4058" s="25">
        <v>0</v>
      </c>
      <c r="AC4058" s="25">
        <v>0</v>
      </c>
      <c r="AD4058" s="25">
        <v>0</v>
      </c>
      <c r="AE4058" s="25">
        <v>0</v>
      </c>
      <c r="AF4058" s="25">
        <v>0</v>
      </c>
      <c r="AG4058" s="25">
        <v>0</v>
      </c>
      <c r="AH4058" s="109"/>
      <c r="AI4058" s="25">
        <v>0</v>
      </c>
      <c r="AJ4058" s="25">
        <v>0</v>
      </c>
      <c r="AK4058" s="123">
        <v>0</v>
      </c>
      <c r="AL4058" s="25">
        <v>0</v>
      </c>
      <c r="AM4058" s="25">
        <v>0</v>
      </c>
      <c r="AN4058" s="25">
        <v>0</v>
      </c>
      <c r="AO4058" s="109"/>
      <c r="AP4058" s="25">
        <v>0</v>
      </c>
      <c r="AQ4058" s="25">
        <v>0</v>
      </c>
      <c r="AR4058" s="25">
        <v>0</v>
      </c>
      <c r="AS4058" s="25">
        <v>0</v>
      </c>
      <c r="AT4058" s="25">
        <v>0</v>
      </c>
      <c r="AU4058" s="25">
        <v>0</v>
      </c>
      <c r="AW4058" t="str">
        <f t="shared" si="315"/>
        <v>Nguyễn Thành Long</v>
      </c>
      <c r="AX4058" s="27" t="str">
        <f t="shared" si="316"/>
        <v>Đào Ngọc Sơn</v>
      </c>
      <c r="AY4058" s="4" t="str">
        <f t="shared" si="311"/>
        <v>MEGA</v>
      </c>
    </row>
    <row r="4059" spans="1:51" outlineLevel="1" x14ac:dyDescent="0.25">
      <c r="A4059" s="4" t="s">
        <v>1104</v>
      </c>
      <c r="B4059" s="4" t="s">
        <v>39</v>
      </c>
      <c r="C4059" s="4" t="s">
        <v>959</v>
      </c>
      <c r="D4059" s="11" t="s">
        <v>746</v>
      </c>
      <c r="E4059" s="32" t="s">
        <v>33</v>
      </c>
      <c r="F4059" s="4" t="s">
        <v>704</v>
      </c>
      <c r="G4059" s="35">
        <v>10028</v>
      </c>
      <c r="H4059" s="35" t="s">
        <v>1275</v>
      </c>
      <c r="I4059" s="4"/>
      <c r="J4059" s="4"/>
      <c r="K4059" s="4" t="s">
        <v>884</v>
      </c>
      <c r="L4059" s="4">
        <v>1</v>
      </c>
      <c r="M4059" s="33">
        <v>3970.8295199999998</v>
      </c>
      <c r="N4059" s="38">
        <f t="shared" si="319"/>
        <v>2.8569969467570556E-2</v>
      </c>
      <c r="O4059" s="33">
        <f t="shared" si="320"/>
        <v>7385.147024177294</v>
      </c>
      <c r="P4059" s="244">
        <f t="shared" si="314"/>
        <v>0</v>
      </c>
      <c r="Q4059" s="25">
        <v>0</v>
      </c>
      <c r="R4059" s="25">
        <v>0</v>
      </c>
      <c r="S4059" s="25">
        <v>0</v>
      </c>
      <c r="T4059" s="109"/>
      <c r="U4059" s="25">
        <v>0</v>
      </c>
      <c r="V4059" s="25">
        <v>0</v>
      </c>
      <c r="W4059" s="25">
        <v>0</v>
      </c>
      <c r="X4059" s="25">
        <v>0</v>
      </c>
      <c r="Y4059" s="25">
        <v>0</v>
      </c>
      <c r="Z4059" s="25">
        <v>0</v>
      </c>
      <c r="AA4059" s="109"/>
      <c r="AB4059" s="25">
        <v>0</v>
      </c>
      <c r="AC4059" s="25">
        <v>0</v>
      </c>
      <c r="AD4059" s="25">
        <v>0</v>
      </c>
      <c r="AE4059" s="25">
        <v>0</v>
      </c>
      <c r="AF4059" s="25">
        <v>0</v>
      </c>
      <c r="AG4059" s="25">
        <v>0</v>
      </c>
      <c r="AH4059" s="109"/>
      <c r="AI4059" s="25">
        <v>0</v>
      </c>
      <c r="AJ4059" s="25">
        <v>0</v>
      </c>
      <c r="AK4059" s="123">
        <v>0</v>
      </c>
      <c r="AL4059" s="25">
        <v>0</v>
      </c>
      <c r="AM4059" s="25">
        <v>0</v>
      </c>
      <c r="AN4059" s="25">
        <v>0</v>
      </c>
      <c r="AO4059" s="109"/>
      <c r="AP4059" s="25">
        <v>0</v>
      </c>
      <c r="AQ4059" s="25">
        <v>0</v>
      </c>
      <c r="AR4059" s="25">
        <v>0</v>
      </c>
      <c r="AS4059" s="25">
        <v>0</v>
      </c>
      <c r="AT4059" s="25">
        <v>0</v>
      </c>
      <c r="AU4059" s="25">
        <v>0</v>
      </c>
      <c r="AW4059" t="str">
        <f t="shared" si="315"/>
        <v>Nguyễn Thành Long</v>
      </c>
      <c r="AX4059" s="27" t="str">
        <f t="shared" si="316"/>
        <v>Đào Ngọc Sơn</v>
      </c>
      <c r="AY4059" s="4" t="str">
        <f t="shared" si="311"/>
        <v>MEGA</v>
      </c>
    </row>
    <row r="4060" spans="1:51" outlineLevel="1" x14ac:dyDescent="0.25">
      <c r="A4060" s="4" t="s">
        <v>1104</v>
      </c>
      <c r="B4060" s="4" t="s">
        <v>39</v>
      </c>
      <c r="C4060" s="4" t="s">
        <v>451</v>
      </c>
      <c r="D4060" s="11" t="s">
        <v>768</v>
      </c>
      <c r="E4060" s="32" t="s">
        <v>976</v>
      </c>
      <c r="F4060" s="4" t="s">
        <v>704</v>
      </c>
      <c r="G4060" s="35">
        <v>10021</v>
      </c>
      <c r="H4060" s="35" t="s">
        <v>486</v>
      </c>
      <c r="I4060" s="4"/>
      <c r="J4060" s="4"/>
      <c r="K4060" s="4" t="s">
        <v>987</v>
      </c>
      <c r="L4060" s="4">
        <v>1</v>
      </c>
      <c r="M4060" s="33">
        <v>1735.44732</v>
      </c>
      <c r="N4060" s="38">
        <f t="shared" si="319"/>
        <v>1.2486478378194677E-2</v>
      </c>
      <c r="O4060" s="33">
        <f t="shared" si="320"/>
        <v>3227.6715850834262</v>
      </c>
      <c r="P4060" s="244">
        <f t="shared" si="314"/>
        <v>0</v>
      </c>
      <c r="Q4060" s="25">
        <v>0</v>
      </c>
      <c r="R4060" s="25">
        <v>0</v>
      </c>
      <c r="S4060" s="25">
        <v>0</v>
      </c>
      <c r="T4060" s="109"/>
      <c r="U4060" s="25">
        <v>0</v>
      </c>
      <c r="V4060" s="25">
        <v>0</v>
      </c>
      <c r="W4060" s="25">
        <v>0</v>
      </c>
      <c r="X4060" s="25">
        <v>0</v>
      </c>
      <c r="Y4060" s="25">
        <v>0</v>
      </c>
      <c r="Z4060" s="25">
        <v>0</v>
      </c>
      <c r="AA4060" s="109"/>
      <c r="AB4060" s="25">
        <v>0</v>
      </c>
      <c r="AC4060" s="25">
        <v>0</v>
      </c>
      <c r="AD4060" s="25">
        <v>0</v>
      </c>
      <c r="AE4060" s="25">
        <v>0</v>
      </c>
      <c r="AF4060" s="25">
        <v>0</v>
      </c>
      <c r="AG4060" s="25">
        <v>0</v>
      </c>
      <c r="AH4060" s="109"/>
      <c r="AI4060" s="25">
        <v>0</v>
      </c>
      <c r="AJ4060" s="25">
        <v>0</v>
      </c>
      <c r="AK4060" s="123">
        <v>0</v>
      </c>
      <c r="AL4060" s="25">
        <v>0</v>
      </c>
      <c r="AM4060" s="25">
        <v>0</v>
      </c>
      <c r="AN4060" s="25">
        <v>0</v>
      </c>
      <c r="AO4060" s="109"/>
      <c r="AP4060" s="25">
        <v>0</v>
      </c>
      <c r="AQ4060" s="25">
        <v>0</v>
      </c>
      <c r="AR4060" s="25">
        <v>0</v>
      </c>
      <c r="AS4060" s="25">
        <v>0</v>
      </c>
      <c r="AT4060" s="25">
        <v>0</v>
      </c>
      <c r="AU4060" s="25">
        <v>0</v>
      </c>
      <c r="AW4060" t="str">
        <f t="shared" si="315"/>
        <v>Phạm Thanh Hà</v>
      </c>
      <c r="AX4060" s="27" t="str">
        <f t="shared" si="316"/>
        <v xml:space="preserve">Lê Yến Phụng </v>
      </c>
      <c r="AY4060" s="4" t="str">
        <f t="shared" si="311"/>
        <v>MEGA</v>
      </c>
    </row>
    <row r="4061" spans="1:51" outlineLevel="1" x14ac:dyDescent="0.25">
      <c r="A4061" s="4" t="s">
        <v>1104</v>
      </c>
      <c r="B4061" s="4" t="s">
        <v>39</v>
      </c>
      <c r="C4061" s="4" t="s">
        <v>451</v>
      </c>
      <c r="D4061" s="11" t="s">
        <v>768</v>
      </c>
      <c r="E4061" s="32" t="s">
        <v>976</v>
      </c>
      <c r="F4061" s="4" t="s">
        <v>704</v>
      </c>
      <c r="G4061" s="35">
        <v>10017</v>
      </c>
      <c r="H4061" s="35" t="s">
        <v>487</v>
      </c>
      <c r="I4061" s="4"/>
      <c r="J4061" s="4" t="s">
        <v>1276</v>
      </c>
      <c r="K4061" s="4" t="s">
        <v>977</v>
      </c>
      <c r="L4061" s="4">
        <v>1</v>
      </c>
      <c r="M4061" s="33">
        <v>10002.056400000001</v>
      </c>
      <c r="N4061" s="38">
        <f t="shared" si="319"/>
        <v>7.1964420663649831E-2</v>
      </c>
      <c r="O4061" s="33">
        <f t="shared" si="320"/>
        <v>18602.323944170104</v>
      </c>
      <c r="P4061" s="244">
        <f t="shared" si="314"/>
        <v>0</v>
      </c>
      <c r="Q4061" s="25">
        <v>0</v>
      </c>
      <c r="R4061" s="25">
        <v>0</v>
      </c>
      <c r="S4061" s="25">
        <v>0</v>
      </c>
      <c r="T4061" s="109"/>
      <c r="U4061" s="25">
        <v>0</v>
      </c>
      <c r="V4061" s="25">
        <v>0</v>
      </c>
      <c r="W4061" s="25">
        <v>0</v>
      </c>
      <c r="X4061" s="25">
        <v>0</v>
      </c>
      <c r="Y4061" s="25">
        <v>0</v>
      </c>
      <c r="Z4061" s="25">
        <v>0</v>
      </c>
      <c r="AA4061" s="109"/>
      <c r="AB4061" s="25">
        <v>0</v>
      </c>
      <c r="AC4061" s="25">
        <v>0</v>
      </c>
      <c r="AD4061" s="25">
        <v>0</v>
      </c>
      <c r="AE4061" s="25">
        <v>0</v>
      </c>
      <c r="AF4061" s="25">
        <v>0</v>
      </c>
      <c r="AG4061" s="25">
        <v>0</v>
      </c>
      <c r="AH4061" s="109"/>
      <c r="AI4061" s="25">
        <v>0</v>
      </c>
      <c r="AJ4061" s="25">
        <v>0</v>
      </c>
      <c r="AK4061" s="123">
        <v>0</v>
      </c>
      <c r="AL4061" s="25">
        <v>0</v>
      </c>
      <c r="AM4061" s="25">
        <v>0</v>
      </c>
      <c r="AN4061" s="25">
        <v>0</v>
      </c>
      <c r="AO4061" s="109"/>
      <c r="AP4061" s="25">
        <v>0</v>
      </c>
      <c r="AQ4061" s="25">
        <v>0</v>
      </c>
      <c r="AR4061" s="25">
        <v>0</v>
      </c>
      <c r="AS4061" s="25">
        <v>0</v>
      </c>
      <c r="AT4061" s="25">
        <v>0</v>
      </c>
      <c r="AU4061" s="25">
        <v>0</v>
      </c>
      <c r="AW4061" t="str">
        <f t="shared" si="315"/>
        <v>Phạm Thanh Hà</v>
      </c>
      <c r="AX4061" s="27" t="str">
        <f t="shared" si="316"/>
        <v xml:space="preserve">Lê Yến Phụng </v>
      </c>
      <c r="AY4061" s="4" t="str">
        <f t="shared" si="311"/>
        <v>MEGA</v>
      </c>
    </row>
    <row r="4062" spans="1:51" outlineLevel="1" x14ac:dyDescent="0.25">
      <c r="A4062" s="4" t="s">
        <v>1104</v>
      </c>
      <c r="B4062" s="4" t="s">
        <v>39</v>
      </c>
      <c r="C4062" s="4" t="s">
        <v>959</v>
      </c>
      <c r="D4062" s="11" t="s">
        <v>832</v>
      </c>
      <c r="E4062" s="32" t="s">
        <v>112</v>
      </c>
      <c r="F4062" s="4" t="s">
        <v>704</v>
      </c>
      <c r="G4062" s="35">
        <v>10025</v>
      </c>
      <c r="H4062" s="35" t="s">
        <v>1277</v>
      </c>
      <c r="I4062" s="4"/>
      <c r="J4062" s="4"/>
      <c r="K4062" s="4" t="s">
        <v>973</v>
      </c>
      <c r="L4062" s="4">
        <v>1</v>
      </c>
      <c r="M4062" s="33">
        <v>2288.4015599999998</v>
      </c>
      <c r="N4062" s="38">
        <f t="shared" si="319"/>
        <v>1.6464963396046483E-2</v>
      </c>
      <c r="O4062" s="33">
        <f t="shared" si="320"/>
        <v>4256.0834923370567</v>
      </c>
      <c r="P4062" s="244">
        <f t="shared" si="314"/>
        <v>0</v>
      </c>
      <c r="Q4062" s="25">
        <v>0</v>
      </c>
      <c r="R4062" s="25">
        <v>0</v>
      </c>
      <c r="S4062" s="25">
        <v>0</v>
      </c>
      <c r="T4062" s="109"/>
      <c r="U4062" s="25">
        <v>0</v>
      </c>
      <c r="V4062" s="25">
        <v>0</v>
      </c>
      <c r="W4062" s="25">
        <v>0</v>
      </c>
      <c r="X4062" s="25">
        <v>0</v>
      </c>
      <c r="Y4062" s="25">
        <v>0</v>
      </c>
      <c r="Z4062" s="25">
        <v>0</v>
      </c>
      <c r="AA4062" s="109"/>
      <c r="AB4062" s="25">
        <v>0</v>
      </c>
      <c r="AC4062" s="25">
        <v>0</v>
      </c>
      <c r="AD4062" s="25">
        <v>0</v>
      </c>
      <c r="AE4062" s="25">
        <v>0</v>
      </c>
      <c r="AF4062" s="25">
        <v>0</v>
      </c>
      <c r="AG4062" s="25">
        <v>0</v>
      </c>
      <c r="AH4062" s="109"/>
      <c r="AI4062" s="25">
        <v>0</v>
      </c>
      <c r="AJ4062" s="25">
        <v>0</v>
      </c>
      <c r="AK4062" s="123">
        <v>0</v>
      </c>
      <c r="AL4062" s="25">
        <v>0</v>
      </c>
      <c r="AM4062" s="25">
        <v>0</v>
      </c>
      <c r="AN4062" s="25">
        <v>0</v>
      </c>
      <c r="AO4062" s="109"/>
      <c r="AP4062" s="25">
        <v>0</v>
      </c>
      <c r="AQ4062" s="25">
        <v>0</v>
      </c>
      <c r="AR4062" s="25">
        <v>0</v>
      </c>
      <c r="AS4062" s="25">
        <v>0</v>
      </c>
      <c r="AT4062" s="25">
        <v>0</v>
      </c>
      <c r="AU4062" s="25">
        <v>0</v>
      </c>
      <c r="AW4062" t="str">
        <f t="shared" si="315"/>
        <v>Nguyễn Thành Long</v>
      </c>
      <c r="AX4062" s="27" t="str">
        <f t="shared" si="316"/>
        <v>Nguyễn Bích Vân</v>
      </c>
      <c r="AY4062" s="4" t="str">
        <f t="shared" si="311"/>
        <v>MEGA</v>
      </c>
    </row>
    <row r="4063" spans="1:51" outlineLevel="1" x14ac:dyDescent="0.25">
      <c r="A4063" s="4" t="s">
        <v>1104</v>
      </c>
      <c r="B4063" s="4" t="s">
        <v>39</v>
      </c>
      <c r="C4063" s="4" t="s">
        <v>959</v>
      </c>
      <c r="D4063" s="11" t="s">
        <v>751</v>
      </c>
      <c r="E4063" s="32" t="s">
        <v>125</v>
      </c>
      <c r="F4063" s="4" t="s">
        <v>704</v>
      </c>
      <c r="G4063" s="35">
        <v>10027</v>
      </c>
      <c r="H4063" s="35" t="s">
        <v>1278</v>
      </c>
      <c r="I4063" s="4"/>
      <c r="J4063" s="4"/>
      <c r="K4063" s="4" t="s">
        <v>991</v>
      </c>
      <c r="L4063" s="4">
        <v>1</v>
      </c>
      <c r="M4063" s="33">
        <v>2797.4105999999997</v>
      </c>
      <c r="N4063" s="38">
        <f t="shared" si="319"/>
        <v>2.012726434809476E-2</v>
      </c>
      <c r="O4063" s="33">
        <f t="shared" si="320"/>
        <v>5202.7639222325561</v>
      </c>
      <c r="P4063" s="244">
        <f t="shared" si="314"/>
        <v>0</v>
      </c>
      <c r="Q4063" s="25">
        <v>0</v>
      </c>
      <c r="R4063" s="25">
        <v>0</v>
      </c>
      <c r="S4063" s="25">
        <v>0</v>
      </c>
      <c r="T4063" s="109"/>
      <c r="U4063" s="25">
        <v>0</v>
      </c>
      <c r="V4063" s="25">
        <v>0</v>
      </c>
      <c r="W4063" s="25">
        <v>0</v>
      </c>
      <c r="X4063" s="25">
        <v>0</v>
      </c>
      <c r="Y4063" s="25">
        <v>0</v>
      </c>
      <c r="Z4063" s="25">
        <v>0</v>
      </c>
      <c r="AA4063" s="109"/>
      <c r="AB4063" s="25">
        <v>0</v>
      </c>
      <c r="AC4063" s="25">
        <v>0</v>
      </c>
      <c r="AD4063" s="25">
        <v>0</v>
      </c>
      <c r="AE4063" s="25">
        <v>0</v>
      </c>
      <c r="AF4063" s="25">
        <v>0</v>
      </c>
      <c r="AG4063" s="25">
        <v>0</v>
      </c>
      <c r="AH4063" s="109"/>
      <c r="AI4063" s="25">
        <v>0</v>
      </c>
      <c r="AJ4063" s="25">
        <v>0</v>
      </c>
      <c r="AK4063" s="123">
        <v>0</v>
      </c>
      <c r="AL4063" s="25">
        <v>0</v>
      </c>
      <c r="AM4063" s="25">
        <v>0</v>
      </c>
      <c r="AN4063" s="25">
        <v>0</v>
      </c>
      <c r="AO4063" s="109"/>
      <c r="AP4063" s="25">
        <v>0</v>
      </c>
      <c r="AQ4063" s="25">
        <v>0</v>
      </c>
      <c r="AR4063" s="25">
        <v>0</v>
      </c>
      <c r="AS4063" s="25">
        <v>0</v>
      </c>
      <c r="AT4063" s="25">
        <v>0</v>
      </c>
      <c r="AU4063" s="25">
        <v>0</v>
      </c>
      <c r="AW4063" t="str">
        <f t="shared" si="315"/>
        <v>Nguyễn Thành Long</v>
      </c>
      <c r="AX4063" s="27" t="str">
        <f t="shared" si="316"/>
        <v>Tôn Thất Thạch</v>
      </c>
      <c r="AY4063" s="4" t="str">
        <f t="shared" si="311"/>
        <v>MEGA</v>
      </c>
    </row>
    <row r="4064" spans="1:51" outlineLevel="1" x14ac:dyDescent="0.25">
      <c r="A4064" s="4" t="s">
        <v>1104</v>
      </c>
      <c r="B4064" s="4" t="s">
        <v>39</v>
      </c>
      <c r="C4064" s="35" t="s">
        <v>221</v>
      </c>
      <c r="D4064" s="4" t="s">
        <v>1327</v>
      </c>
      <c r="E4064" s="35" t="s">
        <v>221</v>
      </c>
      <c r="F4064" s="4" t="s">
        <v>704</v>
      </c>
      <c r="G4064" s="35">
        <v>10029</v>
      </c>
      <c r="H4064" s="35" t="s">
        <v>222</v>
      </c>
      <c r="I4064" s="4"/>
      <c r="J4064" s="4" t="s">
        <v>1081</v>
      </c>
      <c r="K4064" s="4" t="s">
        <v>938</v>
      </c>
      <c r="L4064" s="4"/>
      <c r="M4064" s="33">
        <v>2496.4329599999996</v>
      </c>
      <c r="N4064" s="38">
        <f t="shared" si="319"/>
        <v>1.7961741516678554E-2</v>
      </c>
      <c r="O4064" s="33">
        <f t="shared" si="320"/>
        <v>4642.9906780793026</v>
      </c>
      <c r="P4064" s="244">
        <f t="shared" si="314"/>
        <v>0</v>
      </c>
      <c r="Q4064" s="25">
        <v>0</v>
      </c>
      <c r="R4064" s="25">
        <v>0</v>
      </c>
      <c r="S4064" s="25">
        <v>0</v>
      </c>
      <c r="T4064" s="109"/>
      <c r="U4064" s="25">
        <v>0</v>
      </c>
      <c r="V4064" s="25">
        <v>0</v>
      </c>
      <c r="W4064" s="25">
        <v>0</v>
      </c>
      <c r="X4064" s="25">
        <v>0</v>
      </c>
      <c r="Y4064" s="25">
        <v>0</v>
      </c>
      <c r="Z4064" s="25">
        <v>0</v>
      </c>
      <c r="AA4064" s="109"/>
      <c r="AB4064" s="25">
        <v>0</v>
      </c>
      <c r="AC4064" s="25">
        <v>0</v>
      </c>
      <c r="AD4064" s="25">
        <v>0</v>
      </c>
      <c r="AE4064" s="25">
        <v>0</v>
      </c>
      <c r="AF4064" s="25">
        <v>0</v>
      </c>
      <c r="AG4064" s="25">
        <v>0</v>
      </c>
      <c r="AH4064" s="109"/>
      <c r="AI4064" s="25">
        <v>0</v>
      </c>
      <c r="AJ4064" s="25">
        <v>0</v>
      </c>
      <c r="AK4064" s="123">
        <v>0</v>
      </c>
      <c r="AL4064" s="25">
        <v>0</v>
      </c>
      <c r="AM4064" s="25">
        <v>0</v>
      </c>
      <c r="AN4064" s="25">
        <v>0</v>
      </c>
      <c r="AO4064" s="109"/>
      <c r="AP4064" s="25">
        <v>0</v>
      </c>
      <c r="AQ4064" s="25">
        <v>0</v>
      </c>
      <c r="AR4064" s="25">
        <v>0</v>
      </c>
      <c r="AS4064" s="25">
        <v>0</v>
      </c>
      <c r="AT4064" s="25">
        <v>0</v>
      </c>
      <c r="AU4064" s="25">
        <v>0</v>
      </c>
      <c r="AW4064" t="str">
        <f t="shared" si="315"/>
        <v>Trần Huy Hoàng</v>
      </c>
      <c r="AX4064" s="27" t="str">
        <f t="shared" si="316"/>
        <v>Trần Huy Hoàng</v>
      </c>
      <c r="AY4064" s="4" t="str">
        <f t="shared" si="311"/>
        <v>MEGA</v>
      </c>
    </row>
    <row r="4065" spans="1:51" outlineLevel="1" x14ac:dyDescent="0.25">
      <c r="A4065" s="4" t="s">
        <v>1104</v>
      </c>
      <c r="B4065" s="4" t="s">
        <v>39</v>
      </c>
      <c r="C4065" s="4" t="s">
        <v>451</v>
      </c>
      <c r="D4065" s="11" t="s">
        <v>774</v>
      </c>
      <c r="E4065" s="32" t="s">
        <v>536</v>
      </c>
      <c r="F4065" s="4" t="s">
        <v>704</v>
      </c>
      <c r="G4065" s="35">
        <v>10024</v>
      </c>
      <c r="H4065" s="35" t="s">
        <v>525</v>
      </c>
      <c r="I4065" s="4"/>
      <c r="J4065" s="4"/>
      <c r="K4065" s="4" t="s">
        <v>913</v>
      </c>
      <c r="L4065" s="4"/>
      <c r="M4065" s="33">
        <v>1373.0291999999999</v>
      </c>
      <c r="N4065" s="38">
        <f t="shared" si="319"/>
        <v>9.8788935975480576E-3</v>
      </c>
      <c r="O4065" s="33">
        <f t="shared" si="320"/>
        <v>2553.6282682033984</v>
      </c>
      <c r="P4065" s="244">
        <f t="shared" si="314"/>
        <v>0</v>
      </c>
      <c r="Q4065" s="25">
        <v>0</v>
      </c>
      <c r="R4065" s="25">
        <v>0</v>
      </c>
      <c r="S4065" s="25">
        <v>0</v>
      </c>
      <c r="T4065" s="109"/>
      <c r="U4065" s="25">
        <v>0</v>
      </c>
      <c r="V4065" s="25">
        <v>0</v>
      </c>
      <c r="W4065" s="25">
        <v>0</v>
      </c>
      <c r="X4065" s="25">
        <v>0</v>
      </c>
      <c r="Y4065" s="25">
        <v>0</v>
      </c>
      <c r="Z4065" s="25">
        <v>0</v>
      </c>
      <c r="AA4065" s="109"/>
      <c r="AB4065" s="25">
        <v>0</v>
      </c>
      <c r="AC4065" s="25">
        <v>0</v>
      </c>
      <c r="AD4065" s="25">
        <v>0</v>
      </c>
      <c r="AE4065" s="25">
        <v>0</v>
      </c>
      <c r="AF4065" s="25">
        <v>0</v>
      </c>
      <c r="AG4065" s="25">
        <v>0</v>
      </c>
      <c r="AH4065" s="109"/>
      <c r="AI4065" s="25">
        <v>0</v>
      </c>
      <c r="AJ4065" s="25">
        <v>0</v>
      </c>
      <c r="AK4065" s="123">
        <v>0</v>
      </c>
      <c r="AL4065" s="25">
        <v>0</v>
      </c>
      <c r="AM4065" s="25">
        <v>0</v>
      </c>
      <c r="AN4065" s="25">
        <v>0</v>
      </c>
      <c r="AO4065" s="109"/>
      <c r="AP4065" s="25">
        <v>0</v>
      </c>
      <c r="AQ4065" s="25">
        <v>0</v>
      </c>
      <c r="AR4065" s="25">
        <v>0</v>
      </c>
      <c r="AS4065" s="25">
        <v>0</v>
      </c>
      <c r="AT4065" s="25">
        <v>0</v>
      </c>
      <c r="AU4065" s="25">
        <v>0</v>
      </c>
      <c r="AW4065" t="str">
        <f t="shared" si="315"/>
        <v>Phạm Thanh Hà</v>
      </c>
      <c r="AX4065" s="27" t="str">
        <f t="shared" si="316"/>
        <v>Vũ Thị Thùy Lan</v>
      </c>
      <c r="AY4065" s="4" t="str">
        <f t="shared" si="311"/>
        <v>MEGA</v>
      </c>
    </row>
    <row r="4066" spans="1:51" outlineLevel="1" x14ac:dyDescent="0.25">
      <c r="A4066" s="4" t="s">
        <v>1104</v>
      </c>
      <c r="B4066" s="4" t="s">
        <v>39</v>
      </c>
      <c r="C4066" s="4" t="s">
        <v>451</v>
      </c>
      <c r="D4066" s="11" t="s">
        <v>774</v>
      </c>
      <c r="E4066" s="32" t="s">
        <v>536</v>
      </c>
      <c r="F4066" s="4" t="s">
        <v>704</v>
      </c>
      <c r="G4066" s="35">
        <v>10016</v>
      </c>
      <c r="H4066" s="35" t="s">
        <v>526</v>
      </c>
      <c r="I4066" s="4"/>
      <c r="J4066" s="4" t="s">
        <v>1279</v>
      </c>
      <c r="K4066" s="4" t="s">
        <v>1071</v>
      </c>
      <c r="L4066" s="4"/>
      <c r="M4066" s="33">
        <v>3457.9474559999994</v>
      </c>
      <c r="N4066" s="38">
        <f t="shared" si="319"/>
        <v>2.487980225310284E-2</v>
      </c>
      <c r="O4066" s="33">
        <f t="shared" si="320"/>
        <v>6431.2633508476192</v>
      </c>
      <c r="P4066" s="244">
        <f t="shared" si="314"/>
        <v>0</v>
      </c>
      <c r="Q4066" s="25">
        <v>0</v>
      </c>
      <c r="R4066" s="25">
        <v>0</v>
      </c>
      <c r="S4066" s="25">
        <v>0</v>
      </c>
      <c r="T4066" s="109"/>
      <c r="U4066" s="25">
        <v>0</v>
      </c>
      <c r="V4066" s="25">
        <v>0</v>
      </c>
      <c r="W4066" s="25">
        <v>0</v>
      </c>
      <c r="X4066" s="25">
        <v>0</v>
      </c>
      <c r="Y4066" s="25">
        <v>0</v>
      </c>
      <c r="Z4066" s="25">
        <v>0</v>
      </c>
      <c r="AA4066" s="109"/>
      <c r="AB4066" s="25">
        <v>0</v>
      </c>
      <c r="AC4066" s="25">
        <v>0</v>
      </c>
      <c r="AD4066" s="25">
        <v>0</v>
      </c>
      <c r="AE4066" s="25">
        <v>0</v>
      </c>
      <c r="AF4066" s="25">
        <v>0</v>
      </c>
      <c r="AG4066" s="25">
        <v>0</v>
      </c>
      <c r="AH4066" s="109"/>
      <c r="AI4066" s="25">
        <v>0</v>
      </c>
      <c r="AJ4066" s="25">
        <v>0</v>
      </c>
      <c r="AK4066" s="123">
        <v>0</v>
      </c>
      <c r="AL4066" s="25">
        <v>0</v>
      </c>
      <c r="AM4066" s="25">
        <v>0</v>
      </c>
      <c r="AN4066" s="25">
        <v>0</v>
      </c>
      <c r="AO4066" s="109"/>
      <c r="AP4066" s="25">
        <v>0</v>
      </c>
      <c r="AQ4066" s="25">
        <v>0</v>
      </c>
      <c r="AR4066" s="25">
        <v>0</v>
      </c>
      <c r="AS4066" s="25">
        <v>0</v>
      </c>
      <c r="AT4066" s="25">
        <v>0</v>
      </c>
      <c r="AU4066" s="25">
        <v>0</v>
      </c>
      <c r="AW4066" t="str">
        <f t="shared" si="315"/>
        <v>Phạm Thanh Hà</v>
      </c>
      <c r="AX4066" s="27" t="str">
        <f t="shared" si="316"/>
        <v>Vũ Thị Thùy Lan</v>
      </c>
      <c r="AY4066" s="4" t="str">
        <f t="shared" si="311"/>
        <v>MEGA</v>
      </c>
    </row>
    <row r="4067" spans="1:51" outlineLevel="1" x14ac:dyDescent="0.25">
      <c r="A4067" s="4" t="s">
        <v>1104</v>
      </c>
      <c r="B4067" s="4" t="s">
        <v>39</v>
      </c>
      <c r="C4067" s="4" t="s">
        <v>451</v>
      </c>
      <c r="D4067" s="11" t="s">
        <v>775</v>
      </c>
      <c r="E4067" s="32" t="s">
        <v>540</v>
      </c>
      <c r="F4067" s="4" t="s">
        <v>704</v>
      </c>
      <c r="G4067" s="35">
        <v>10026</v>
      </c>
      <c r="H4067" s="35" t="s">
        <v>556</v>
      </c>
      <c r="I4067" s="4"/>
      <c r="J4067" s="4" t="s">
        <v>1216</v>
      </c>
      <c r="K4067" s="4" t="s">
        <v>836</v>
      </c>
      <c r="L4067" s="4"/>
      <c r="M4067" s="33">
        <v>3480.2279999999996</v>
      </c>
      <c r="N4067" s="38">
        <f t="shared" si="319"/>
        <v>2.5040109931534944E-2</v>
      </c>
      <c r="O4067" s="33">
        <f t="shared" si="320"/>
        <v>6472.7018191550305</v>
      </c>
      <c r="P4067" s="244">
        <f t="shared" si="314"/>
        <v>0</v>
      </c>
      <c r="Q4067" s="25">
        <v>0</v>
      </c>
      <c r="R4067" s="25">
        <v>0</v>
      </c>
      <c r="S4067" s="25">
        <v>0</v>
      </c>
      <c r="T4067" s="109"/>
      <c r="U4067" s="25">
        <v>0</v>
      </c>
      <c r="V4067" s="25">
        <v>0</v>
      </c>
      <c r="W4067" s="25">
        <v>0</v>
      </c>
      <c r="X4067" s="25">
        <v>0</v>
      </c>
      <c r="Y4067" s="25">
        <v>0</v>
      </c>
      <c r="Z4067" s="25">
        <v>0</v>
      </c>
      <c r="AA4067" s="109"/>
      <c r="AB4067" s="25">
        <v>0</v>
      </c>
      <c r="AC4067" s="25">
        <v>0</v>
      </c>
      <c r="AD4067" s="25">
        <v>0</v>
      </c>
      <c r="AE4067" s="25">
        <v>0</v>
      </c>
      <c r="AF4067" s="25">
        <v>0</v>
      </c>
      <c r="AG4067" s="25">
        <v>0</v>
      </c>
      <c r="AH4067" s="109"/>
      <c r="AI4067" s="25">
        <v>0</v>
      </c>
      <c r="AJ4067" s="25">
        <v>0</v>
      </c>
      <c r="AK4067" s="123">
        <v>0</v>
      </c>
      <c r="AL4067" s="25">
        <v>0</v>
      </c>
      <c r="AM4067" s="25">
        <v>0</v>
      </c>
      <c r="AN4067" s="25">
        <v>0</v>
      </c>
      <c r="AO4067" s="109"/>
      <c r="AP4067" s="25">
        <v>0</v>
      </c>
      <c r="AQ4067" s="25">
        <v>0</v>
      </c>
      <c r="AR4067" s="25">
        <v>0</v>
      </c>
      <c r="AS4067" s="25">
        <v>0</v>
      </c>
      <c r="AT4067" s="25">
        <v>0</v>
      </c>
      <c r="AU4067" s="25">
        <v>0</v>
      </c>
      <c r="AW4067" t="str">
        <f t="shared" si="315"/>
        <v>Phạm Thanh Hà</v>
      </c>
      <c r="AX4067" s="27" t="str">
        <f t="shared" si="316"/>
        <v xml:space="preserve">Đoàn Thị Trang </v>
      </c>
      <c r="AY4067" s="4" t="str">
        <f t="shared" si="311"/>
        <v>MEGA</v>
      </c>
    </row>
    <row r="4068" spans="1:51" outlineLevel="1" x14ac:dyDescent="0.25">
      <c r="A4068" s="4" t="s">
        <v>1104</v>
      </c>
      <c r="B4068" s="4" t="s">
        <v>39</v>
      </c>
      <c r="C4068" s="4" t="s">
        <v>451</v>
      </c>
      <c r="D4068" s="11" t="s">
        <v>779</v>
      </c>
      <c r="E4068" s="32" t="s">
        <v>683</v>
      </c>
      <c r="F4068" s="4" t="s">
        <v>704</v>
      </c>
      <c r="G4068" s="35">
        <v>10041</v>
      </c>
      <c r="H4068" s="35" t="s">
        <v>665</v>
      </c>
      <c r="I4068" s="4"/>
      <c r="J4068" s="4" t="s">
        <v>906</v>
      </c>
      <c r="K4068" s="4" t="s">
        <v>836</v>
      </c>
      <c r="L4068" s="4"/>
      <c r="M4068" s="33">
        <v>3588.0408000000002</v>
      </c>
      <c r="N4068" s="38">
        <f t="shared" si="319"/>
        <v>2.5815818983938005E-2</v>
      </c>
      <c r="O4068" s="33">
        <f t="shared" si="320"/>
        <v>6673.2174482138735</v>
      </c>
      <c r="P4068" s="244">
        <f t="shared" si="314"/>
        <v>0</v>
      </c>
      <c r="Q4068" s="25">
        <v>0</v>
      </c>
      <c r="R4068" s="25">
        <v>0</v>
      </c>
      <c r="S4068" s="25">
        <v>0</v>
      </c>
      <c r="T4068" s="109"/>
      <c r="U4068" s="25">
        <v>0</v>
      </c>
      <c r="V4068" s="25">
        <v>0</v>
      </c>
      <c r="W4068" s="25">
        <v>0</v>
      </c>
      <c r="X4068" s="25">
        <v>0</v>
      </c>
      <c r="Y4068" s="25">
        <v>0</v>
      </c>
      <c r="Z4068" s="25">
        <v>0</v>
      </c>
      <c r="AA4068" s="109"/>
      <c r="AB4068" s="25">
        <v>0</v>
      </c>
      <c r="AC4068" s="25">
        <v>0</v>
      </c>
      <c r="AD4068" s="25">
        <v>0</v>
      </c>
      <c r="AE4068" s="25">
        <v>0</v>
      </c>
      <c r="AF4068" s="25">
        <v>0</v>
      </c>
      <c r="AG4068" s="25">
        <v>0</v>
      </c>
      <c r="AH4068" s="109"/>
      <c r="AI4068" s="25">
        <v>0</v>
      </c>
      <c r="AJ4068" s="25">
        <v>0</v>
      </c>
      <c r="AK4068" s="123">
        <v>0</v>
      </c>
      <c r="AL4068" s="25">
        <v>0</v>
      </c>
      <c r="AM4068" s="25">
        <v>0</v>
      </c>
      <c r="AN4068" s="25">
        <v>0</v>
      </c>
      <c r="AO4068" s="109"/>
      <c r="AP4068" s="25">
        <v>0</v>
      </c>
      <c r="AQ4068" s="25">
        <v>0</v>
      </c>
      <c r="AR4068" s="25">
        <v>0</v>
      </c>
      <c r="AS4068" s="25">
        <v>0</v>
      </c>
      <c r="AT4068" s="25">
        <v>0</v>
      </c>
      <c r="AU4068" s="25">
        <v>0</v>
      </c>
      <c r="AW4068" t="str">
        <f t="shared" si="315"/>
        <v>Phạm Thanh Hà</v>
      </c>
      <c r="AX4068" s="27" t="str">
        <f t="shared" si="316"/>
        <v>Hoàng Phương Lê</v>
      </c>
      <c r="AY4068" s="4" t="str">
        <f t="shared" si="311"/>
        <v>MEGA</v>
      </c>
    </row>
    <row r="4069" spans="1:51" outlineLevel="1" x14ac:dyDescent="0.25">
      <c r="A4069" s="4" t="s">
        <v>1104</v>
      </c>
      <c r="B4069" s="4" t="s">
        <v>39</v>
      </c>
      <c r="C4069" s="4" t="s">
        <v>451</v>
      </c>
      <c r="D4069" s="11" t="s">
        <v>778</v>
      </c>
      <c r="E4069" s="32" t="s">
        <v>650</v>
      </c>
      <c r="F4069" s="4" t="s">
        <v>704</v>
      </c>
      <c r="G4069" s="35">
        <v>10013</v>
      </c>
      <c r="H4069" s="35" t="s">
        <v>638</v>
      </c>
      <c r="I4069" s="4"/>
      <c r="J4069" s="4" t="s">
        <v>1219</v>
      </c>
      <c r="K4069" s="4" t="s">
        <v>836</v>
      </c>
      <c r="L4069" s="4"/>
      <c r="M4069" s="33">
        <v>5635.4410800000005</v>
      </c>
      <c r="N4069" s="38">
        <f t="shared" si="319"/>
        <v>4.0546787209311583E-2</v>
      </c>
      <c r="O4069" s="33">
        <f t="shared" si="320"/>
        <v>10481.074725637802</v>
      </c>
      <c r="P4069" s="244">
        <f t="shared" si="314"/>
        <v>0</v>
      </c>
      <c r="Q4069" s="25">
        <v>0</v>
      </c>
      <c r="R4069" s="25">
        <v>0</v>
      </c>
      <c r="S4069" s="25">
        <v>0</v>
      </c>
      <c r="T4069" s="109"/>
      <c r="U4069" s="25">
        <v>0</v>
      </c>
      <c r="V4069" s="25">
        <v>0</v>
      </c>
      <c r="W4069" s="25">
        <v>0</v>
      </c>
      <c r="X4069" s="25">
        <v>0</v>
      </c>
      <c r="Y4069" s="25">
        <v>0</v>
      </c>
      <c r="Z4069" s="25">
        <v>0</v>
      </c>
      <c r="AA4069" s="109"/>
      <c r="AB4069" s="25">
        <v>0</v>
      </c>
      <c r="AC4069" s="25">
        <v>0</v>
      </c>
      <c r="AD4069" s="25">
        <v>0</v>
      </c>
      <c r="AE4069" s="25">
        <v>0</v>
      </c>
      <c r="AF4069" s="25">
        <v>0</v>
      </c>
      <c r="AG4069" s="25">
        <v>0</v>
      </c>
      <c r="AH4069" s="109"/>
      <c r="AI4069" s="25">
        <v>0</v>
      </c>
      <c r="AJ4069" s="25">
        <v>0</v>
      </c>
      <c r="AK4069" s="123">
        <v>0</v>
      </c>
      <c r="AL4069" s="25">
        <v>0</v>
      </c>
      <c r="AM4069" s="25">
        <v>0</v>
      </c>
      <c r="AN4069" s="25">
        <v>0</v>
      </c>
      <c r="AO4069" s="109"/>
      <c r="AP4069" s="25">
        <v>0</v>
      </c>
      <c r="AQ4069" s="25">
        <v>0</v>
      </c>
      <c r="AR4069" s="25">
        <v>0</v>
      </c>
      <c r="AS4069" s="25">
        <v>0</v>
      </c>
      <c r="AT4069" s="25">
        <v>0</v>
      </c>
      <c r="AU4069" s="25">
        <v>0</v>
      </c>
      <c r="AW4069" t="str">
        <f t="shared" si="315"/>
        <v>Phạm Thanh Hà</v>
      </c>
      <c r="AX4069" s="27" t="str">
        <f t="shared" si="316"/>
        <v xml:space="preserve">Vương Thị Thu Phương </v>
      </c>
      <c r="AY4069" s="4" t="str">
        <f t="shared" si="311"/>
        <v>MEGA</v>
      </c>
    </row>
    <row r="4070" spans="1:51" outlineLevel="1" x14ac:dyDescent="0.25">
      <c r="A4070" s="4" t="s">
        <v>1104</v>
      </c>
      <c r="B4070" s="4" t="s">
        <v>39</v>
      </c>
      <c r="C4070" s="4" t="s">
        <v>451</v>
      </c>
      <c r="D4070" s="11" t="s">
        <v>779</v>
      </c>
      <c r="E4070" s="32" t="s">
        <v>683</v>
      </c>
      <c r="F4070" s="4" t="s">
        <v>704</v>
      </c>
      <c r="G4070" s="35">
        <v>20090</v>
      </c>
      <c r="H4070" s="35" t="s">
        <v>666</v>
      </c>
      <c r="I4070" s="4"/>
      <c r="J4070" s="4" t="s">
        <v>1215</v>
      </c>
      <c r="K4070" s="4" t="s">
        <v>836</v>
      </c>
      <c r="L4070" s="4"/>
      <c r="M4070" s="33">
        <v>1666.3431599999994</v>
      </c>
      <c r="N4070" s="38">
        <f t="shared" si="319"/>
        <v>1.1989276538796112E-2</v>
      </c>
      <c r="O4070" s="33">
        <f t="shared" si="320"/>
        <v>3099.148217607737</v>
      </c>
      <c r="P4070" s="244">
        <f t="shared" si="314"/>
        <v>0</v>
      </c>
      <c r="Q4070" s="25">
        <v>0</v>
      </c>
      <c r="R4070" s="25">
        <v>0</v>
      </c>
      <c r="S4070" s="25">
        <v>0</v>
      </c>
      <c r="T4070" s="109"/>
      <c r="U4070" s="25">
        <v>0</v>
      </c>
      <c r="V4070" s="25">
        <v>0</v>
      </c>
      <c r="W4070" s="25">
        <v>0</v>
      </c>
      <c r="X4070" s="25">
        <v>0</v>
      </c>
      <c r="Y4070" s="25">
        <v>0</v>
      </c>
      <c r="Z4070" s="25">
        <v>0</v>
      </c>
      <c r="AA4070" s="109"/>
      <c r="AB4070" s="25">
        <v>0</v>
      </c>
      <c r="AC4070" s="25">
        <v>0</v>
      </c>
      <c r="AD4070" s="25">
        <v>0</v>
      </c>
      <c r="AE4070" s="25">
        <v>0</v>
      </c>
      <c r="AF4070" s="25">
        <v>0</v>
      </c>
      <c r="AG4070" s="25">
        <v>0</v>
      </c>
      <c r="AH4070" s="109"/>
      <c r="AI4070" s="25">
        <v>0</v>
      </c>
      <c r="AJ4070" s="25">
        <v>0</v>
      </c>
      <c r="AK4070" s="123">
        <v>0</v>
      </c>
      <c r="AL4070" s="25">
        <v>0</v>
      </c>
      <c r="AM4070" s="25">
        <v>0</v>
      </c>
      <c r="AN4070" s="25">
        <v>0</v>
      </c>
      <c r="AO4070" s="109"/>
      <c r="AP4070" s="25">
        <v>0</v>
      </c>
      <c r="AQ4070" s="25">
        <v>0</v>
      </c>
      <c r="AR4070" s="25">
        <v>0</v>
      </c>
      <c r="AS4070" s="25">
        <v>0</v>
      </c>
      <c r="AT4070" s="25">
        <v>0</v>
      </c>
      <c r="AU4070" s="25">
        <v>0</v>
      </c>
      <c r="AW4070" t="str">
        <f t="shared" si="315"/>
        <v>Phạm Thanh Hà</v>
      </c>
      <c r="AX4070" s="27" t="str">
        <f t="shared" si="316"/>
        <v>Hoàng Phương Lê</v>
      </c>
      <c r="AY4070" s="4" t="str">
        <f t="shared" si="311"/>
        <v>MEGA</v>
      </c>
    </row>
    <row r="4071" spans="1:51" outlineLevel="1" x14ac:dyDescent="0.25">
      <c r="A4071" s="4" t="s">
        <v>1104</v>
      </c>
      <c r="B4071" s="4" t="s">
        <v>39</v>
      </c>
      <c r="C4071" s="4" t="s">
        <v>451</v>
      </c>
      <c r="D4071" s="11" t="s">
        <v>5225</v>
      </c>
      <c r="E4071" s="32" t="s">
        <v>5226</v>
      </c>
      <c r="F4071" s="4" t="s">
        <v>704</v>
      </c>
      <c r="G4071" s="35">
        <v>10023</v>
      </c>
      <c r="H4071" s="35" t="s">
        <v>510</v>
      </c>
      <c r="I4071" s="4"/>
      <c r="J4071" s="4"/>
      <c r="K4071" s="4" t="s">
        <v>1087</v>
      </c>
      <c r="L4071" s="4"/>
      <c r="M4071" s="33">
        <v>482.53140000000002</v>
      </c>
      <c r="N4071" s="38">
        <f t="shared" si="319"/>
        <v>3.4717953253112907E-3</v>
      </c>
      <c r="O4071" s="33">
        <f t="shared" si="320"/>
        <v>897.43599286581912</v>
      </c>
      <c r="P4071" s="244">
        <f t="shared" si="314"/>
        <v>0</v>
      </c>
      <c r="Q4071" s="25">
        <v>0</v>
      </c>
      <c r="R4071" s="25">
        <v>0</v>
      </c>
      <c r="S4071" s="25">
        <v>0</v>
      </c>
      <c r="T4071" s="109"/>
      <c r="U4071" s="25">
        <v>0</v>
      </c>
      <c r="V4071" s="25">
        <v>0</v>
      </c>
      <c r="W4071" s="25">
        <v>0</v>
      </c>
      <c r="X4071" s="25">
        <v>0</v>
      </c>
      <c r="Y4071" s="25">
        <v>0</v>
      </c>
      <c r="Z4071" s="25">
        <v>0</v>
      </c>
      <c r="AA4071" s="109"/>
      <c r="AB4071" s="25">
        <v>0</v>
      </c>
      <c r="AC4071" s="25">
        <v>0</v>
      </c>
      <c r="AD4071" s="25">
        <v>0</v>
      </c>
      <c r="AE4071" s="25">
        <v>0</v>
      </c>
      <c r="AF4071" s="25">
        <v>0</v>
      </c>
      <c r="AG4071" s="25">
        <v>0</v>
      </c>
      <c r="AH4071" s="109"/>
      <c r="AI4071" s="25">
        <v>0</v>
      </c>
      <c r="AJ4071" s="25">
        <v>0</v>
      </c>
      <c r="AK4071" s="123">
        <v>0</v>
      </c>
      <c r="AL4071" s="25">
        <v>0</v>
      </c>
      <c r="AM4071" s="25">
        <v>0</v>
      </c>
      <c r="AN4071" s="25">
        <v>0</v>
      </c>
      <c r="AO4071" s="109"/>
      <c r="AP4071" s="25">
        <v>0</v>
      </c>
      <c r="AQ4071" s="25">
        <v>0</v>
      </c>
      <c r="AR4071" s="25">
        <v>0</v>
      </c>
      <c r="AS4071" s="25">
        <v>0</v>
      </c>
      <c r="AT4071" s="25">
        <v>0</v>
      </c>
      <c r="AU4071" s="25">
        <v>0</v>
      </c>
      <c r="AW4071" t="str">
        <f t="shared" si="315"/>
        <v>Phạm Thanh Hà</v>
      </c>
      <c r="AX4071" s="27" t="str">
        <f t="shared" si="316"/>
        <v>Đặng Thị Dung</v>
      </c>
      <c r="AY4071" s="4" t="str">
        <f t="shared" si="311"/>
        <v>MEGA</v>
      </c>
    </row>
    <row r="4072" spans="1:51" x14ac:dyDescent="0.25">
      <c r="A4072" s="4" t="s">
        <v>1104</v>
      </c>
      <c r="B4072" s="4" t="s">
        <v>39</v>
      </c>
      <c r="C4072" s="35" t="s">
        <v>221</v>
      </c>
      <c r="D4072" s="4" t="s">
        <v>1327</v>
      </c>
      <c r="E4072" s="35" t="s">
        <v>221</v>
      </c>
      <c r="F4072" s="4" t="s">
        <v>704</v>
      </c>
      <c r="G4072" s="35">
        <v>10050</v>
      </c>
      <c r="H4072" s="35" t="s">
        <v>223</v>
      </c>
      <c r="I4072" s="4"/>
      <c r="J4072" s="4"/>
      <c r="K4072" s="4"/>
      <c r="L4072" s="4"/>
      <c r="M4072" s="33">
        <v>762.88089600000012</v>
      </c>
      <c r="N4072" s="38">
        <f t="shared" si="319"/>
        <v>5.4888994343209353E-3</v>
      </c>
      <c r="O4072" s="33">
        <f t="shared" si="320"/>
        <v>1418.8439847440513</v>
      </c>
      <c r="P4072" s="244">
        <f t="shared" si="314"/>
        <v>0</v>
      </c>
      <c r="Q4072" s="25">
        <v>0</v>
      </c>
      <c r="R4072" s="25">
        <v>0</v>
      </c>
      <c r="S4072" s="25">
        <v>0</v>
      </c>
      <c r="T4072" s="109"/>
      <c r="U4072" s="25">
        <v>0</v>
      </c>
      <c r="V4072" s="25">
        <v>0</v>
      </c>
      <c r="W4072" s="25">
        <v>0</v>
      </c>
      <c r="X4072" s="25">
        <v>0</v>
      </c>
      <c r="Y4072" s="25">
        <v>0</v>
      </c>
      <c r="Z4072" s="25">
        <v>0</v>
      </c>
      <c r="AA4072" s="109"/>
      <c r="AB4072" s="25">
        <v>0</v>
      </c>
      <c r="AC4072" s="25">
        <v>0</v>
      </c>
      <c r="AD4072" s="25">
        <v>0</v>
      </c>
      <c r="AE4072" s="25">
        <v>0</v>
      </c>
      <c r="AF4072" s="25">
        <v>0</v>
      </c>
      <c r="AG4072" s="25">
        <v>0</v>
      </c>
      <c r="AH4072" s="109"/>
      <c r="AI4072" s="25">
        <v>0</v>
      </c>
      <c r="AJ4072" s="25">
        <v>0</v>
      </c>
      <c r="AK4072" s="123">
        <v>0</v>
      </c>
      <c r="AL4072" s="25">
        <v>0</v>
      </c>
      <c r="AM4072" s="25">
        <v>0</v>
      </c>
      <c r="AN4072" s="25">
        <v>0</v>
      </c>
      <c r="AO4072" s="109"/>
      <c r="AP4072" s="25">
        <v>0</v>
      </c>
      <c r="AQ4072" s="25">
        <v>0</v>
      </c>
      <c r="AR4072" s="25">
        <v>0</v>
      </c>
      <c r="AS4072" s="25">
        <v>0</v>
      </c>
      <c r="AT4072" s="25">
        <v>0</v>
      </c>
      <c r="AU4072" s="25">
        <v>0</v>
      </c>
      <c r="AW4072" t="str">
        <f t="shared" si="315"/>
        <v>Trần Huy Hoàng</v>
      </c>
      <c r="AX4072" s="27" t="str">
        <f t="shared" si="316"/>
        <v>Trần Huy Hoàng</v>
      </c>
      <c r="AY4072" s="4" t="str">
        <f t="shared" si="311"/>
        <v>MEGA</v>
      </c>
    </row>
    <row r="4073" spans="1:51" x14ac:dyDescent="0.25">
      <c r="A4073" s="4" t="s">
        <v>1104</v>
      </c>
      <c r="B4073" s="4" t="s">
        <v>39</v>
      </c>
      <c r="C4073" s="35" t="s">
        <v>221</v>
      </c>
      <c r="D4073" s="4" t="s">
        <v>1327</v>
      </c>
      <c r="E4073" s="35" t="s">
        <v>221</v>
      </c>
      <c r="F4073" s="4" t="s">
        <v>704</v>
      </c>
      <c r="G4073" s="35">
        <v>5320172</v>
      </c>
      <c r="H4073" s="35" t="s">
        <v>789</v>
      </c>
      <c r="I4073" s="4"/>
      <c r="J4073" s="4"/>
      <c r="K4073" s="4"/>
      <c r="L4073" s="4"/>
      <c r="M4073" s="33"/>
      <c r="N4073" s="38"/>
      <c r="O4073" s="33"/>
      <c r="P4073" s="244">
        <f t="shared" si="314"/>
        <v>272293.18400000001</v>
      </c>
      <c r="Q4073" s="25">
        <v>143910.83900000001</v>
      </c>
      <c r="R4073" s="25">
        <v>0</v>
      </c>
      <c r="S4073" s="25">
        <v>35996.944000000003</v>
      </c>
      <c r="T4073" s="109"/>
      <c r="U4073" s="25">
        <v>0</v>
      </c>
      <c r="V4073" s="25">
        <v>0</v>
      </c>
      <c r="W4073" s="25">
        <v>2162.0390000000002</v>
      </c>
      <c r="X4073" s="25">
        <v>0</v>
      </c>
      <c r="Y4073" s="25">
        <v>0</v>
      </c>
      <c r="Z4073" s="25">
        <v>5742.9530000000004</v>
      </c>
      <c r="AA4073" s="109"/>
      <c r="AB4073" s="25">
        <v>0</v>
      </c>
      <c r="AC4073" s="25">
        <v>16976.490000000002</v>
      </c>
      <c r="AD4073" s="25">
        <v>0</v>
      </c>
      <c r="AE4073" s="25">
        <v>0</v>
      </c>
      <c r="AF4073" s="25">
        <v>9009.6239999999998</v>
      </c>
      <c r="AG4073" s="25">
        <v>0</v>
      </c>
      <c r="AH4073" s="109"/>
      <c r="AI4073" s="25">
        <v>0</v>
      </c>
      <c r="AJ4073" s="25">
        <v>0</v>
      </c>
      <c r="AK4073" s="123">
        <v>18414.742999999999</v>
      </c>
      <c r="AL4073" s="25">
        <v>0</v>
      </c>
      <c r="AM4073" s="25">
        <v>24819.022000000001</v>
      </c>
      <c r="AN4073" s="25">
        <v>0</v>
      </c>
      <c r="AO4073" s="109"/>
      <c r="AP4073" s="25">
        <v>0</v>
      </c>
      <c r="AQ4073" s="25">
        <v>4698.13</v>
      </c>
      <c r="AR4073" s="25">
        <v>0</v>
      </c>
      <c r="AS4073" s="25">
        <v>0</v>
      </c>
      <c r="AT4073" s="25">
        <v>0</v>
      </c>
      <c r="AU4073" s="25">
        <v>10562.4</v>
      </c>
      <c r="AW4073" t="str">
        <f t="shared" si="315"/>
        <v>Trần Huy Hoàng</v>
      </c>
      <c r="AX4073" s="27" t="str">
        <f t="shared" si="316"/>
        <v>Trần Huy Hoàng</v>
      </c>
      <c r="AY4073" s="4" t="str">
        <f t="shared" si="311"/>
        <v>MEGA</v>
      </c>
    </row>
    <row r="4074" spans="1:51" x14ac:dyDescent="0.25">
      <c r="A4074" s="4" t="s">
        <v>1104</v>
      </c>
      <c r="B4074" s="4" t="s">
        <v>39</v>
      </c>
      <c r="C4074" s="35" t="s">
        <v>451</v>
      </c>
      <c r="D4074" s="4" t="s">
        <v>1326</v>
      </c>
      <c r="E4074" s="35" t="s">
        <v>451</v>
      </c>
      <c r="F4074" s="4" t="s">
        <v>704</v>
      </c>
      <c r="G4074" s="35">
        <v>5320082</v>
      </c>
      <c r="H4074" s="35" t="s">
        <v>1443</v>
      </c>
      <c r="I4074" s="4"/>
      <c r="J4074" s="4"/>
      <c r="K4074" s="4"/>
      <c r="L4074" s="4"/>
      <c r="M4074" s="33"/>
      <c r="N4074" s="38"/>
      <c r="O4074" s="33"/>
      <c r="P4074" s="244">
        <f t="shared" si="314"/>
        <v>28714.371999999996</v>
      </c>
      <c r="Q4074" s="25"/>
      <c r="R4074" s="25">
        <v>0</v>
      </c>
      <c r="S4074" s="25">
        <v>2274.7649999999999</v>
      </c>
      <c r="T4074" s="109"/>
      <c r="U4074" s="25">
        <v>0</v>
      </c>
      <c r="V4074" s="25">
        <v>0</v>
      </c>
      <c r="W4074" s="25">
        <v>2870.8989999999999</v>
      </c>
      <c r="X4074" s="25">
        <v>0</v>
      </c>
      <c r="Y4074" s="25">
        <v>0</v>
      </c>
      <c r="Z4074" s="25">
        <v>4041.1089999999999</v>
      </c>
      <c r="AA4074" s="109"/>
      <c r="AB4074" s="25">
        <v>0</v>
      </c>
      <c r="AC4074" s="25">
        <v>0</v>
      </c>
      <c r="AD4074" s="25">
        <v>8440.3040000000001</v>
      </c>
      <c r="AE4074" s="25">
        <v>0</v>
      </c>
      <c r="AF4074" s="25">
        <v>0</v>
      </c>
      <c r="AG4074" s="25">
        <v>2691.4679999999998</v>
      </c>
      <c r="AH4074" s="109"/>
      <c r="AI4074" s="25">
        <v>0</v>
      </c>
      <c r="AJ4074" s="25">
        <v>0</v>
      </c>
      <c r="AK4074" s="123">
        <v>1950.2639999999999</v>
      </c>
      <c r="AL4074" s="25">
        <v>0</v>
      </c>
      <c r="AM4074" s="25">
        <v>0</v>
      </c>
      <c r="AN4074" s="25">
        <v>5035.1769999999997</v>
      </c>
      <c r="AO4074" s="109"/>
      <c r="AP4074" s="25">
        <v>0</v>
      </c>
      <c r="AQ4074" s="25">
        <v>0</v>
      </c>
      <c r="AR4074" s="25">
        <v>630.28</v>
      </c>
      <c r="AS4074" s="25">
        <v>0</v>
      </c>
      <c r="AT4074" s="25">
        <v>0</v>
      </c>
      <c r="AU4074" s="25">
        <v>780.10599999999999</v>
      </c>
      <c r="AW4074" t="str">
        <f t="shared" si="315"/>
        <v>Phạm Thanh Hà</v>
      </c>
      <c r="AX4074" s="27" t="str">
        <f t="shared" si="316"/>
        <v>Phạm Thanh Hà</v>
      </c>
      <c r="AY4074" s="4" t="str">
        <f t="shared" si="311"/>
        <v>MEGA</v>
      </c>
    </row>
    <row r="4075" spans="1:51" x14ac:dyDescent="0.25">
      <c r="A4075" s="14"/>
      <c r="B4075" s="14"/>
      <c r="C4075" s="14"/>
      <c r="D4075" s="14"/>
      <c r="E4075" s="30"/>
      <c r="F4075" s="14"/>
      <c r="G4075" s="46"/>
      <c r="H4075" s="12" t="s">
        <v>786</v>
      </c>
      <c r="I4075" s="14"/>
      <c r="J4075" s="14"/>
      <c r="K4075" s="14"/>
      <c r="L4075" s="13">
        <f>+SUM(L4076,L4089)</f>
        <v>442</v>
      </c>
      <c r="M4075" s="13">
        <f>+SUM(M4076,M4089)</f>
        <v>218641.92033333331</v>
      </c>
      <c r="N4075" s="31">
        <f>+SUM(N4076,N4089)</f>
        <v>1</v>
      </c>
      <c r="O4075" s="13">
        <v>269151.26882983523</v>
      </c>
      <c r="P4075" s="244">
        <f t="shared" si="314"/>
        <v>0</v>
      </c>
      <c r="Q4075" s="25"/>
      <c r="R4075" s="25">
        <v>0</v>
      </c>
      <c r="S4075" s="25">
        <v>0</v>
      </c>
      <c r="T4075" s="109"/>
      <c r="U4075" s="25">
        <v>0</v>
      </c>
      <c r="V4075" s="25">
        <v>0</v>
      </c>
      <c r="W4075" s="25">
        <v>0</v>
      </c>
      <c r="X4075" s="25">
        <v>0</v>
      </c>
      <c r="Y4075" s="25">
        <v>0</v>
      </c>
      <c r="Z4075" s="25">
        <v>0</v>
      </c>
      <c r="AA4075" s="109"/>
      <c r="AB4075" s="25">
        <v>0</v>
      </c>
      <c r="AC4075" s="25">
        <v>0</v>
      </c>
      <c r="AD4075" s="25">
        <v>0</v>
      </c>
      <c r="AE4075" s="25">
        <v>0</v>
      </c>
      <c r="AF4075" s="25">
        <v>0</v>
      </c>
      <c r="AG4075" s="25">
        <v>0</v>
      </c>
      <c r="AH4075" s="109"/>
      <c r="AI4075" s="25">
        <v>0</v>
      </c>
      <c r="AJ4075" s="25">
        <v>0</v>
      </c>
      <c r="AK4075" s="123">
        <v>0</v>
      </c>
      <c r="AL4075" s="25">
        <v>0</v>
      </c>
      <c r="AM4075" s="25">
        <v>0</v>
      </c>
      <c r="AN4075" s="25">
        <v>0</v>
      </c>
      <c r="AO4075" s="109"/>
      <c r="AP4075" s="25">
        <v>0</v>
      </c>
      <c r="AQ4075" s="25">
        <v>0</v>
      </c>
      <c r="AR4075" s="25">
        <v>0</v>
      </c>
      <c r="AS4075" s="25">
        <v>0</v>
      </c>
      <c r="AT4075" s="25">
        <v>0</v>
      </c>
      <c r="AU4075" s="25">
        <v>0</v>
      </c>
      <c r="AW4075">
        <f t="shared" si="315"/>
        <v>0</v>
      </c>
      <c r="AX4075" s="27">
        <f t="shared" si="316"/>
        <v>0</v>
      </c>
      <c r="AY4075" s="14">
        <f t="shared" si="311"/>
        <v>0</v>
      </c>
    </row>
    <row r="4076" spans="1:51" x14ac:dyDescent="0.25">
      <c r="A4076" s="4" t="s">
        <v>1104</v>
      </c>
      <c r="B4076" s="4" t="s">
        <v>786</v>
      </c>
      <c r="C4076" s="4" t="s">
        <v>356</v>
      </c>
      <c r="D4076" s="4" t="s">
        <v>2329</v>
      </c>
      <c r="E4076" s="35" t="s">
        <v>356</v>
      </c>
      <c r="F4076" s="4"/>
      <c r="G4076" s="28">
        <v>3030400</v>
      </c>
      <c r="H4076" s="5" t="s">
        <v>785</v>
      </c>
      <c r="I4076" s="4"/>
      <c r="J4076" s="4"/>
      <c r="K4076" s="4"/>
      <c r="L4076" s="5">
        <f>+SUM(L4077:L4088)</f>
        <v>247</v>
      </c>
      <c r="M4076" s="36">
        <v>125479.94216666666</v>
      </c>
      <c r="N4076" s="37">
        <f>+$M4076/$M$4075</f>
        <v>0.57390614743670665</v>
      </c>
      <c r="O4076" s="36">
        <f>+$N4076*$O$4075</f>
        <v>154467.56777183208</v>
      </c>
      <c r="P4076" s="244">
        <f t="shared" si="314"/>
        <v>3640.4454800000003</v>
      </c>
      <c r="Q4076" s="25"/>
      <c r="R4076" s="25"/>
      <c r="S4076" s="25"/>
      <c r="T4076" s="109"/>
      <c r="U4076" s="25">
        <v>0</v>
      </c>
      <c r="V4076" s="25">
        <v>0</v>
      </c>
      <c r="W4076" s="25"/>
      <c r="X4076" s="25">
        <v>0</v>
      </c>
      <c r="Y4076" s="25">
        <v>0</v>
      </c>
      <c r="Z4076" s="25">
        <v>0</v>
      </c>
      <c r="AA4076" s="109"/>
      <c r="AB4076" s="25">
        <v>0</v>
      </c>
      <c r="AD4076" s="25">
        <v>0</v>
      </c>
      <c r="AE4076" s="25">
        <v>0</v>
      </c>
      <c r="AF4076" s="25">
        <v>0</v>
      </c>
      <c r="AG4076" s="25"/>
      <c r="AH4076" s="109"/>
      <c r="AI4076" s="25"/>
      <c r="AJ4076" s="25">
        <v>0</v>
      </c>
      <c r="AK4076" s="123">
        <v>0</v>
      </c>
      <c r="AL4076" s="25"/>
      <c r="AM4076" s="25">
        <v>0</v>
      </c>
      <c r="AN4076" s="25">
        <v>0</v>
      </c>
      <c r="AO4076" s="109"/>
      <c r="AP4076" s="25">
        <v>0</v>
      </c>
      <c r="AQ4076" s="25">
        <v>0</v>
      </c>
      <c r="AR4076" s="25">
        <v>0</v>
      </c>
      <c r="AS4076" s="25"/>
      <c r="AT4076" s="25">
        <v>0</v>
      </c>
      <c r="AU4076" s="25">
        <v>3640.4454800000003</v>
      </c>
      <c r="AW4076" t="str">
        <f t="shared" si="315"/>
        <v>Phạm Thị Bích Hạnh</v>
      </c>
      <c r="AX4076" s="27" t="str">
        <f t="shared" si="316"/>
        <v>Phạm Thị Bích Hạnh</v>
      </c>
      <c r="AY4076" s="4" t="str">
        <f t="shared" ref="AY4076:AY4139" si="321">+B4076</f>
        <v>CIRCLE K</v>
      </c>
    </row>
    <row r="4077" spans="1:51" x14ac:dyDescent="0.25">
      <c r="A4077" s="4" t="s">
        <v>1104</v>
      </c>
      <c r="B4077" s="4" t="s">
        <v>786</v>
      </c>
      <c r="C4077" s="4" t="s">
        <v>356</v>
      </c>
      <c r="D4077" s="11" t="s">
        <v>761</v>
      </c>
      <c r="E4077" s="32" t="s">
        <v>355</v>
      </c>
      <c r="F4077" s="11" t="s">
        <v>829</v>
      </c>
      <c r="G4077" s="35"/>
      <c r="H4077" s="4" t="s">
        <v>730</v>
      </c>
      <c r="I4077" s="4"/>
      <c r="J4077" s="4"/>
      <c r="K4077" s="4"/>
      <c r="L4077" s="4">
        <v>29</v>
      </c>
      <c r="M4077" s="33">
        <f>+$M$4076/$L$4076*$L4077</f>
        <v>14732.462845479082</v>
      </c>
      <c r="N4077" s="38">
        <f>+L4077/$L$4076</f>
        <v>0.11740890688259109</v>
      </c>
      <c r="O4077" s="33">
        <f>+IFERROR($N4077*$O$4076,0)</f>
        <v>18135.86828090336</v>
      </c>
      <c r="P4077" s="244">
        <f t="shared" si="314"/>
        <v>25687.763279999999</v>
      </c>
      <c r="Q4077" s="25">
        <v>154.20780000000002</v>
      </c>
      <c r="R4077" s="25">
        <v>215.39196000000004</v>
      </c>
      <c r="S4077" s="25">
        <v>923.57171999999991</v>
      </c>
      <c r="T4077" s="109"/>
      <c r="U4077" s="25">
        <v>0</v>
      </c>
      <c r="V4077" s="25">
        <v>0</v>
      </c>
      <c r="W4077" s="25">
        <v>1126.12896</v>
      </c>
      <c r="X4077" s="25">
        <v>0</v>
      </c>
      <c r="Y4077" s="25">
        <v>0</v>
      </c>
      <c r="Z4077" s="25">
        <v>0</v>
      </c>
      <c r="AA4077" s="109"/>
      <c r="AB4077" s="25">
        <v>0</v>
      </c>
      <c r="AC4077" s="25">
        <v>1806.4166399999999</v>
      </c>
      <c r="AD4077" s="25">
        <v>0</v>
      </c>
      <c r="AE4077" s="25">
        <v>0</v>
      </c>
      <c r="AF4077" s="25">
        <v>0</v>
      </c>
      <c r="AG4077" s="25">
        <v>242.71596000000005</v>
      </c>
      <c r="AH4077" s="109"/>
      <c r="AI4077" s="25">
        <v>16706.315880000002</v>
      </c>
      <c r="AJ4077" s="25">
        <v>0</v>
      </c>
      <c r="AK4077" s="123">
        <v>0</v>
      </c>
      <c r="AL4077" s="25">
        <v>1090.8864000000001</v>
      </c>
      <c r="AM4077" s="25">
        <v>0</v>
      </c>
      <c r="AN4077" s="25">
        <v>0</v>
      </c>
      <c r="AO4077" s="109"/>
      <c r="AP4077" s="25">
        <v>0</v>
      </c>
      <c r="AQ4077" s="25">
        <v>0</v>
      </c>
      <c r="AR4077" s="25">
        <v>0</v>
      </c>
      <c r="AS4077" s="25">
        <v>3422.1279599999998</v>
      </c>
      <c r="AT4077" s="25">
        <v>0</v>
      </c>
      <c r="AU4077" s="25">
        <v>0</v>
      </c>
      <c r="AW4077" t="str">
        <f t="shared" si="315"/>
        <v>Phạm Thị Bích Hạnh</v>
      </c>
      <c r="AX4077" s="27" t="str">
        <f t="shared" si="316"/>
        <v>Phùng Mỹ Dung</v>
      </c>
      <c r="AY4077" s="4" t="str">
        <f t="shared" si="321"/>
        <v>CIRCLE K</v>
      </c>
    </row>
    <row r="4078" spans="1:51" outlineLevel="1" x14ac:dyDescent="0.25">
      <c r="A4078" s="4" t="s">
        <v>1104</v>
      </c>
      <c r="B4078" s="4" t="s">
        <v>786</v>
      </c>
      <c r="C4078" s="4" t="s">
        <v>356</v>
      </c>
      <c r="D4078" s="11" t="s">
        <v>762</v>
      </c>
      <c r="E4078" s="32" t="s">
        <v>359</v>
      </c>
      <c r="F4078" s="11" t="s">
        <v>829</v>
      </c>
      <c r="G4078" s="35"/>
      <c r="H4078" s="4" t="s">
        <v>731</v>
      </c>
      <c r="I4078" s="4"/>
      <c r="J4078" s="4"/>
      <c r="K4078" s="4"/>
      <c r="L4078" s="4">
        <v>46</v>
      </c>
      <c r="M4078" s="33">
        <f t="shared" ref="M4078:M4088" si="322">+$M$4076/$L$4076*$L4078</f>
        <v>23368.734168690957</v>
      </c>
      <c r="N4078" s="38">
        <f t="shared" ref="N4078:N4088" si="323">+L4078/$L$4076</f>
        <v>0.18623481781376519</v>
      </c>
      <c r="O4078" s="33">
        <f t="shared" ref="O4078:O4088" si="324">+IFERROR($N4078*$O$4076,0)</f>
        <v>28767.239342122575</v>
      </c>
      <c r="P4078" s="244">
        <f t="shared" si="314"/>
        <v>40668.698160000007</v>
      </c>
      <c r="Q4078" s="25">
        <v>246.73248000000001</v>
      </c>
      <c r="R4078" s="25">
        <v>341.13960000000009</v>
      </c>
      <c r="S4078" s="25">
        <v>1445.2819199999999</v>
      </c>
      <c r="T4078" s="109"/>
      <c r="U4078" s="25">
        <v>0</v>
      </c>
      <c r="V4078" s="25">
        <v>0</v>
      </c>
      <c r="W4078" s="25">
        <v>1783.4720400000001</v>
      </c>
      <c r="X4078" s="25">
        <v>0</v>
      </c>
      <c r="Y4078" s="25">
        <v>0</v>
      </c>
      <c r="Z4078" s="25">
        <v>0</v>
      </c>
      <c r="AA4078" s="109"/>
      <c r="AB4078" s="25">
        <v>0</v>
      </c>
      <c r="AC4078" s="25">
        <v>2839.6267200000002</v>
      </c>
      <c r="AD4078" s="25">
        <v>0</v>
      </c>
      <c r="AE4078" s="25">
        <v>0</v>
      </c>
      <c r="AF4078" s="25">
        <v>0</v>
      </c>
      <c r="AG4078" s="25">
        <v>376.60464000000007</v>
      </c>
      <c r="AH4078" s="109"/>
      <c r="AI4078" s="25">
        <v>26502.792840000002</v>
      </c>
      <c r="AJ4078" s="25">
        <v>0</v>
      </c>
      <c r="AK4078" s="123">
        <v>0</v>
      </c>
      <c r="AL4078" s="25">
        <v>1725.2654400000001</v>
      </c>
      <c r="AM4078" s="25">
        <v>0</v>
      </c>
      <c r="AN4078" s="25">
        <v>0</v>
      </c>
      <c r="AO4078" s="109"/>
      <c r="AP4078" s="25">
        <v>0</v>
      </c>
      <c r="AQ4078" s="25">
        <v>0</v>
      </c>
      <c r="AR4078" s="25">
        <v>0</v>
      </c>
      <c r="AS4078" s="25">
        <v>5407.7824800000008</v>
      </c>
      <c r="AT4078" s="25">
        <v>0</v>
      </c>
      <c r="AU4078" s="25">
        <v>0</v>
      </c>
      <c r="AW4078" t="str">
        <f t="shared" si="315"/>
        <v>Phạm Thị Bích Hạnh</v>
      </c>
      <c r="AX4078" s="27" t="str">
        <f t="shared" si="316"/>
        <v>Nguyễn Thị Mỹ Linh</v>
      </c>
      <c r="AY4078" s="4" t="str">
        <f t="shared" si="321"/>
        <v>CIRCLE K</v>
      </c>
    </row>
    <row r="4079" spans="1:51" outlineLevel="1" x14ac:dyDescent="0.25">
      <c r="A4079" s="4" t="s">
        <v>1104</v>
      </c>
      <c r="B4079" s="4" t="s">
        <v>786</v>
      </c>
      <c r="C4079" s="4" t="s">
        <v>356</v>
      </c>
      <c r="D4079" s="11" t="s">
        <v>763</v>
      </c>
      <c r="E4079" s="32" t="s">
        <v>389</v>
      </c>
      <c r="F4079" s="11" t="s">
        <v>829</v>
      </c>
      <c r="G4079" s="35"/>
      <c r="H4079" s="4" t="s">
        <v>1280</v>
      </c>
      <c r="I4079" s="4"/>
      <c r="J4079" s="4"/>
      <c r="K4079" s="4"/>
      <c r="L4079" s="4">
        <v>18</v>
      </c>
      <c r="M4079" s="33">
        <f t="shared" si="322"/>
        <v>9144.2872834008085</v>
      </c>
      <c r="N4079" s="38">
        <f t="shared" si="323"/>
        <v>7.28744939271255E-2</v>
      </c>
      <c r="O4079" s="33">
        <f t="shared" si="324"/>
        <v>11256.745829526224</v>
      </c>
      <c r="P4079" s="244">
        <f t="shared" si="314"/>
        <v>15938.12916</v>
      </c>
      <c r="Q4079" s="25">
        <v>92.524680000000004</v>
      </c>
      <c r="R4079" s="25">
        <v>131.53104000000002</v>
      </c>
      <c r="S4079" s="25">
        <v>564.38640000000009</v>
      </c>
      <c r="T4079" s="109"/>
      <c r="U4079" s="25">
        <v>0</v>
      </c>
      <c r="V4079" s="25">
        <v>0</v>
      </c>
      <c r="W4079" s="25">
        <v>705.82427999999993</v>
      </c>
      <c r="X4079" s="25">
        <v>0</v>
      </c>
      <c r="Y4079" s="25">
        <v>0</v>
      </c>
      <c r="Z4079" s="25">
        <v>0</v>
      </c>
      <c r="AA4079" s="109"/>
      <c r="AB4079" s="25">
        <v>0</v>
      </c>
      <c r="AC4079" s="25">
        <v>1110.2021999999999</v>
      </c>
      <c r="AD4079" s="25">
        <v>0</v>
      </c>
      <c r="AE4079" s="25">
        <v>0</v>
      </c>
      <c r="AF4079" s="25">
        <v>0</v>
      </c>
      <c r="AG4079" s="25">
        <v>159.38532000000004</v>
      </c>
      <c r="AH4079" s="109"/>
      <c r="AI4079" s="25">
        <v>10379.707200000001</v>
      </c>
      <c r="AJ4079" s="25">
        <v>0</v>
      </c>
      <c r="AK4079" s="123">
        <v>0</v>
      </c>
      <c r="AL4079" s="25">
        <v>673.0203600000001</v>
      </c>
      <c r="AM4079" s="25">
        <v>0</v>
      </c>
      <c r="AN4079" s="25">
        <v>0</v>
      </c>
      <c r="AO4079" s="109"/>
      <c r="AP4079" s="25">
        <v>0</v>
      </c>
      <c r="AQ4079" s="25">
        <v>0</v>
      </c>
      <c r="AR4079" s="25">
        <v>0</v>
      </c>
      <c r="AS4079" s="25">
        <v>2121.5476800000001</v>
      </c>
      <c r="AT4079" s="25">
        <v>0</v>
      </c>
      <c r="AU4079" s="25">
        <v>0</v>
      </c>
      <c r="AW4079" t="str">
        <f t="shared" si="315"/>
        <v>Phạm Thị Bích Hạnh</v>
      </c>
      <c r="AX4079" s="27" t="str">
        <f t="shared" si="316"/>
        <v>Mai Thị Lan Uyên</v>
      </c>
      <c r="AY4079" s="4" t="str">
        <f t="shared" si="321"/>
        <v>CIRCLE K</v>
      </c>
    </row>
    <row r="4080" spans="1:51" outlineLevel="1" x14ac:dyDescent="0.25">
      <c r="A4080" s="4" t="s">
        <v>1104</v>
      </c>
      <c r="B4080" s="4" t="s">
        <v>786</v>
      </c>
      <c r="C4080" s="4" t="s">
        <v>356</v>
      </c>
      <c r="D4080" s="11" t="s">
        <v>764</v>
      </c>
      <c r="E4080" s="32" t="s">
        <v>390</v>
      </c>
      <c r="F4080" s="11" t="s">
        <v>829</v>
      </c>
      <c r="G4080" s="35"/>
      <c r="H4080" s="4" t="s">
        <v>1077</v>
      </c>
      <c r="I4080" s="4"/>
      <c r="J4080" s="4"/>
      <c r="K4080" s="4"/>
      <c r="L4080" s="4">
        <v>25</v>
      </c>
      <c r="M4080" s="33">
        <f t="shared" si="322"/>
        <v>12700.399004723346</v>
      </c>
      <c r="N4080" s="38">
        <f t="shared" si="323"/>
        <v>0.10121457489878542</v>
      </c>
      <c r="O4080" s="33">
        <f t="shared" si="324"/>
        <v>15634.369207675312</v>
      </c>
      <c r="P4080" s="244">
        <f t="shared" si="314"/>
        <v>22131.12024</v>
      </c>
      <c r="Q4080" s="25">
        <v>123.36624</v>
      </c>
      <c r="R4080" s="25">
        <v>184.89708000000002</v>
      </c>
      <c r="S4080" s="25">
        <v>781.19747999999993</v>
      </c>
      <c r="T4080" s="109"/>
      <c r="U4080" s="25">
        <v>0</v>
      </c>
      <c r="V4080" s="25">
        <v>0</v>
      </c>
      <c r="W4080" s="25">
        <v>966.08267999999998</v>
      </c>
      <c r="X4080" s="25">
        <v>0</v>
      </c>
      <c r="Y4080" s="25">
        <v>0</v>
      </c>
      <c r="Z4080" s="25">
        <v>0</v>
      </c>
      <c r="AA4080" s="109"/>
      <c r="AB4080" s="25">
        <v>0</v>
      </c>
      <c r="AC4080" s="25">
        <v>1566.1717199999998</v>
      </c>
      <c r="AD4080" s="25">
        <v>0</v>
      </c>
      <c r="AE4080" s="25">
        <v>0</v>
      </c>
      <c r="AF4080" s="25">
        <v>0</v>
      </c>
      <c r="AG4080" s="25">
        <v>219.58236000000005</v>
      </c>
      <c r="AH4080" s="109"/>
      <c r="AI4080" s="25">
        <v>14403.100320000001</v>
      </c>
      <c r="AJ4080" s="25">
        <v>0</v>
      </c>
      <c r="AK4080" s="123">
        <v>0</v>
      </c>
      <c r="AL4080" s="25">
        <v>944.03232000000014</v>
      </c>
      <c r="AM4080" s="25">
        <v>0</v>
      </c>
      <c r="AN4080" s="25">
        <v>0</v>
      </c>
      <c r="AO4080" s="109"/>
      <c r="AP4080" s="25">
        <v>0</v>
      </c>
      <c r="AQ4080" s="25">
        <v>0</v>
      </c>
      <c r="AR4080" s="25">
        <v>0</v>
      </c>
      <c r="AS4080" s="25">
        <v>2942.6900400000004</v>
      </c>
      <c r="AT4080" s="25">
        <v>0</v>
      </c>
      <c r="AU4080" s="25">
        <v>0</v>
      </c>
      <c r="AW4080" t="str">
        <f t="shared" si="315"/>
        <v>Phạm Thị Bích Hạnh</v>
      </c>
      <c r="AX4080" s="27" t="str">
        <f t="shared" si="316"/>
        <v>Trịnh Như Quỳnh</v>
      </c>
      <c r="AY4080" s="4" t="str">
        <f t="shared" si="321"/>
        <v>CIRCLE K</v>
      </c>
    </row>
    <row r="4081" spans="1:51" outlineLevel="1" x14ac:dyDescent="0.25">
      <c r="A4081" s="4" t="s">
        <v>1104</v>
      </c>
      <c r="B4081" s="4" t="s">
        <v>786</v>
      </c>
      <c r="C4081" s="4" t="s">
        <v>356</v>
      </c>
      <c r="D4081" s="11" t="s">
        <v>765</v>
      </c>
      <c r="E4081" s="32" t="s">
        <v>406</v>
      </c>
      <c r="F4081" s="11" t="s">
        <v>829</v>
      </c>
      <c r="G4081" s="35"/>
      <c r="H4081" s="4" t="s">
        <v>1281</v>
      </c>
      <c r="I4081" s="4"/>
      <c r="J4081" s="4"/>
      <c r="K4081" s="4"/>
      <c r="L4081" s="4">
        <v>41</v>
      </c>
      <c r="M4081" s="33">
        <f t="shared" si="322"/>
        <v>20828.654367746287</v>
      </c>
      <c r="N4081" s="38">
        <f t="shared" si="323"/>
        <v>0.16599190283400811</v>
      </c>
      <c r="O4081" s="33">
        <f t="shared" si="324"/>
        <v>25640.365500587512</v>
      </c>
      <c r="P4081" s="244">
        <f t="shared" si="314"/>
        <v>36314.917920000007</v>
      </c>
      <c r="Q4081" s="25">
        <v>215.89091999999999</v>
      </c>
      <c r="R4081" s="25">
        <v>304.94880000000001</v>
      </c>
      <c r="S4081" s="25">
        <v>1305.4629599999998</v>
      </c>
      <c r="T4081" s="109"/>
      <c r="U4081" s="25">
        <v>0</v>
      </c>
      <c r="V4081" s="25">
        <v>0</v>
      </c>
      <c r="W4081" s="25">
        <v>1594.6578000000002</v>
      </c>
      <c r="X4081" s="25">
        <v>0</v>
      </c>
      <c r="Y4081" s="25">
        <v>0</v>
      </c>
      <c r="Z4081" s="25">
        <v>0</v>
      </c>
      <c r="AA4081" s="109"/>
      <c r="AB4081" s="25">
        <v>0</v>
      </c>
      <c r="AC4081" s="25">
        <v>2549.6002800000001</v>
      </c>
      <c r="AD4081" s="25">
        <v>0</v>
      </c>
      <c r="AE4081" s="25">
        <v>0</v>
      </c>
      <c r="AF4081" s="25">
        <v>0</v>
      </c>
      <c r="AG4081" s="25">
        <v>349.61544000000004</v>
      </c>
      <c r="AH4081" s="109"/>
      <c r="AI4081" s="25">
        <v>23624.669520000003</v>
      </c>
      <c r="AJ4081" s="25">
        <v>0</v>
      </c>
      <c r="AK4081" s="123">
        <v>0</v>
      </c>
      <c r="AL4081" s="25">
        <v>1543.62564</v>
      </c>
      <c r="AM4081" s="25">
        <v>0</v>
      </c>
      <c r="AN4081" s="25">
        <v>0</v>
      </c>
      <c r="AO4081" s="109"/>
      <c r="AP4081" s="25">
        <v>0</v>
      </c>
      <c r="AQ4081" s="25">
        <v>0</v>
      </c>
      <c r="AR4081" s="25">
        <v>0</v>
      </c>
      <c r="AS4081" s="25">
        <v>4826.4465600000003</v>
      </c>
      <c r="AT4081" s="25">
        <v>0</v>
      </c>
      <c r="AU4081" s="25">
        <v>0</v>
      </c>
      <c r="AW4081" t="str">
        <f t="shared" si="315"/>
        <v>Phạm Thị Bích Hạnh</v>
      </c>
      <c r="AX4081" s="27" t="str">
        <f t="shared" si="316"/>
        <v>Lê Trương Phi</v>
      </c>
      <c r="AY4081" s="4" t="str">
        <f t="shared" si="321"/>
        <v>CIRCLE K</v>
      </c>
    </row>
    <row r="4082" spans="1:51" outlineLevel="1" x14ac:dyDescent="0.25">
      <c r="A4082" s="4" t="s">
        <v>1104</v>
      </c>
      <c r="B4082" s="4" t="s">
        <v>786</v>
      </c>
      <c r="C4082" s="4" t="s">
        <v>356</v>
      </c>
      <c r="D4082" s="11" t="s">
        <v>766</v>
      </c>
      <c r="E4082" s="32" t="s">
        <v>421</v>
      </c>
      <c r="F4082" s="11" t="s">
        <v>829</v>
      </c>
      <c r="G4082" s="35"/>
      <c r="H4082" s="4" t="s">
        <v>1282</v>
      </c>
      <c r="I4082" s="4"/>
      <c r="J4082" s="4"/>
      <c r="K4082" s="4"/>
      <c r="L4082" s="4">
        <v>25</v>
      </c>
      <c r="M4082" s="33">
        <f t="shared" si="322"/>
        <v>12700.399004723346</v>
      </c>
      <c r="N4082" s="38">
        <f t="shared" si="323"/>
        <v>0.10121457489878542</v>
      </c>
      <c r="O4082" s="33">
        <f t="shared" si="324"/>
        <v>15634.369207675312</v>
      </c>
      <c r="P4082" s="244">
        <f t="shared" si="314"/>
        <v>22131.12024</v>
      </c>
      <c r="Q4082" s="25">
        <v>123.36624</v>
      </c>
      <c r="R4082" s="25">
        <v>184.89708000000002</v>
      </c>
      <c r="S4082" s="25">
        <v>781.19747999999993</v>
      </c>
      <c r="T4082" s="109"/>
      <c r="U4082" s="25">
        <v>0</v>
      </c>
      <c r="V4082" s="25">
        <v>0</v>
      </c>
      <c r="W4082" s="25">
        <v>966.08267999999998</v>
      </c>
      <c r="X4082" s="25">
        <v>0</v>
      </c>
      <c r="Y4082" s="25">
        <v>0</v>
      </c>
      <c r="Z4082" s="25">
        <v>0</v>
      </c>
      <c r="AA4082" s="109"/>
      <c r="AB4082" s="25">
        <v>0</v>
      </c>
      <c r="AC4082" s="25">
        <v>1566.1717199999998</v>
      </c>
      <c r="AD4082" s="25">
        <v>0</v>
      </c>
      <c r="AE4082" s="25">
        <v>0</v>
      </c>
      <c r="AF4082" s="25">
        <v>0</v>
      </c>
      <c r="AG4082" s="25">
        <v>219.58236000000005</v>
      </c>
      <c r="AH4082" s="109"/>
      <c r="AI4082" s="25">
        <v>14403.100320000001</v>
      </c>
      <c r="AJ4082" s="25">
        <v>0</v>
      </c>
      <c r="AK4082" s="123">
        <v>0</v>
      </c>
      <c r="AL4082" s="25">
        <v>944.03232000000014</v>
      </c>
      <c r="AM4082" s="25">
        <v>0</v>
      </c>
      <c r="AN4082" s="25">
        <v>0</v>
      </c>
      <c r="AO4082" s="109"/>
      <c r="AP4082" s="25">
        <v>0</v>
      </c>
      <c r="AQ4082" s="25">
        <v>0</v>
      </c>
      <c r="AR4082" s="25">
        <v>0</v>
      </c>
      <c r="AS4082" s="25">
        <v>2942.6900400000004</v>
      </c>
      <c r="AT4082" s="25">
        <v>0</v>
      </c>
      <c r="AU4082" s="25">
        <v>0</v>
      </c>
      <c r="AW4082" t="str">
        <f t="shared" si="315"/>
        <v>Phạm Thị Bích Hạnh</v>
      </c>
      <c r="AX4082" s="27" t="str">
        <f t="shared" si="316"/>
        <v>Nguyễn Thị Kiều Diễm</v>
      </c>
      <c r="AY4082" s="4" t="str">
        <f t="shared" si="321"/>
        <v>CIRCLE K</v>
      </c>
    </row>
    <row r="4083" spans="1:51" outlineLevel="1" x14ac:dyDescent="0.25">
      <c r="A4083" s="4" t="s">
        <v>1104</v>
      </c>
      <c r="B4083" s="4" t="s">
        <v>786</v>
      </c>
      <c r="C4083" s="4" t="s">
        <v>356</v>
      </c>
      <c r="D4083" s="11" t="s">
        <v>767</v>
      </c>
      <c r="E4083" s="32" t="s">
        <v>437</v>
      </c>
      <c r="F4083" s="11" t="s">
        <v>829</v>
      </c>
      <c r="G4083" s="35"/>
      <c r="H4083" s="4" t="s">
        <v>267</v>
      </c>
      <c r="I4083" s="4"/>
      <c r="J4083" s="4"/>
      <c r="K4083" s="4"/>
      <c r="L4083" s="4">
        <v>18</v>
      </c>
      <c r="M4083" s="33">
        <f t="shared" si="322"/>
        <v>9144.2872834008085</v>
      </c>
      <c r="N4083" s="38">
        <f t="shared" si="323"/>
        <v>7.28744939271255E-2</v>
      </c>
      <c r="O4083" s="33">
        <f t="shared" si="324"/>
        <v>11256.745829526224</v>
      </c>
      <c r="P4083" s="244">
        <f t="shared" si="314"/>
        <v>15921.969120000002</v>
      </c>
      <c r="Q4083" s="25">
        <v>92.524680000000004</v>
      </c>
      <c r="R4083" s="25">
        <v>131.53104000000002</v>
      </c>
      <c r="S4083" s="25">
        <v>564.38640000000009</v>
      </c>
      <c r="T4083" s="109"/>
      <c r="U4083" s="25">
        <v>0</v>
      </c>
      <c r="V4083" s="25">
        <v>0</v>
      </c>
      <c r="W4083" s="25">
        <v>705.82427999999993</v>
      </c>
      <c r="X4083" s="25">
        <v>0</v>
      </c>
      <c r="Y4083" s="25">
        <v>0</v>
      </c>
      <c r="Z4083" s="25">
        <v>0</v>
      </c>
      <c r="AA4083" s="109"/>
      <c r="AB4083" s="25">
        <v>0</v>
      </c>
      <c r="AC4083" s="25">
        <v>1104.3971999999999</v>
      </c>
      <c r="AD4083" s="25">
        <v>0</v>
      </c>
      <c r="AE4083" s="25">
        <v>0</v>
      </c>
      <c r="AF4083" s="25">
        <v>0</v>
      </c>
      <c r="AG4083" s="25">
        <v>159.38532000000004</v>
      </c>
      <c r="AH4083" s="109"/>
      <c r="AI4083" s="25">
        <v>10371.192480000002</v>
      </c>
      <c r="AJ4083" s="25">
        <v>0</v>
      </c>
      <c r="AK4083" s="123">
        <v>0</v>
      </c>
      <c r="AL4083" s="25">
        <v>673.0203600000001</v>
      </c>
      <c r="AM4083" s="25">
        <v>0</v>
      </c>
      <c r="AN4083" s="25">
        <v>0</v>
      </c>
      <c r="AO4083" s="109"/>
      <c r="AP4083" s="25">
        <v>0</v>
      </c>
      <c r="AQ4083" s="25">
        <v>0</v>
      </c>
      <c r="AR4083" s="25">
        <v>0</v>
      </c>
      <c r="AS4083" s="25">
        <v>2119.7073599999999</v>
      </c>
      <c r="AT4083" s="25">
        <v>0</v>
      </c>
      <c r="AU4083" s="25">
        <v>0</v>
      </c>
      <c r="AW4083" t="str">
        <f t="shared" si="315"/>
        <v>Phạm Thị Bích Hạnh</v>
      </c>
      <c r="AX4083" s="27" t="str">
        <f t="shared" si="316"/>
        <v>Phạm Hà Ngọc Diễm</v>
      </c>
      <c r="AY4083" s="4" t="str">
        <f t="shared" si="321"/>
        <v>CIRCLE K</v>
      </c>
    </row>
    <row r="4084" spans="1:51" outlineLevel="1" x14ac:dyDescent="0.25">
      <c r="A4084" s="4" t="s">
        <v>1104</v>
      </c>
      <c r="B4084" s="4" t="s">
        <v>786</v>
      </c>
      <c r="C4084" s="4" t="s">
        <v>356</v>
      </c>
      <c r="D4084" s="4" t="s">
        <v>2329</v>
      </c>
      <c r="E4084" s="35" t="s">
        <v>356</v>
      </c>
      <c r="F4084" s="11" t="s">
        <v>829</v>
      </c>
      <c r="G4084" s="35"/>
      <c r="H4084" s="4" t="s">
        <v>1183</v>
      </c>
      <c r="I4084" s="4"/>
      <c r="J4084" s="4"/>
      <c r="K4084" s="4"/>
      <c r="L4084" s="4">
        <v>3</v>
      </c>
      <c r="M4084" s="33">
        <f t="shared" si="322"/>
        <v>1524.0478805668015</v>
      </c>
      <c r="N4084" s="38">
        <f t="shared" si="323"/>
        <v>1.2145748987854251E-2</v>
      </c>
      <c r="O4084" s="33">
        <f t="shared" si="324"/>
        <v>1876.1243049210375</v>
      </c>
      <c r="P4084" s="244">
        <f t="shared" si="314"/>
        <v>39882.912840000012</v>
      </c>
      <c r="Q4084" s="25">
        <v>246.73248000000001</v>
      </c>
      <c r="R4084" s="25">
        <v>335.35620000000006</v>
      </c>
      <c r="S4084" s="25">
        <v>1467.2934</v>
      </c>
      <c r="T4084" s="109"/>
      <c r="U4084" s="25">
        <v>0</v>
      </c>
      <c r="V4084" s="25">
        <v>0</v>
      </c>
      <c r="W4084" s="25">
        <v>1754.70408</v>
      </c>
      <c r="X4084" s="25">
        <v>0</v>
      </c>
      <c r="Y4084" s="25">
        <v>0</v>
      </c>
      <c r="Z4084" s="25">
        <v>0</v>
      </c>
      <c r="AA4084" s="109"/>
      <c r="AB4084" s="25">
        <v>0</v>
      </c>
      <c r="AC4084" s="25">
        <v>2789.8451999999997</v>
      </c>
      <c r="AD4084" s="25">
        <v>0</v>
      </c>
      <c r="AE4084" s="25">
        <v>0</v>
      </c>
      <c r="AF4084" s="25">
        <v>0</v>
      </c>
      <c r="AG4084" s="25">
        <v>370.82124000000005</v>
      </c>
      <c r="AH4084" s="109"/>
      <c r="AI4084" s="25">
        <v>25923.723840000002</v>
      </c>
      <c r="AJ4084" s="25">
        <v>0</v>
      </c>
      <c r="AK4084" s="123">
        <v>0</v>
      </c>
      <c r="AL4084" s="25">
        <v>1690.4797200000003</v>
      </c>
      <c r="AM4084" s="25">
        <v>0</v>
      </c>
      <c r="AN4084" s="25">
        <v>0</v>
      </c>
      <c r="AO4084" s="109"/>
      <c r="AP4084" s="25">
        <v>0</v>
      </c>
      <c r="AQ4084" s="25">
        <v>0</v>
      </c>
      <c r="AR4084" s="25">
        <v>0</v>
      </c>
      <c r="AS4084" s="25">
        <v>5303.9566800000002</v>
      </c>
      <c r="AT4084" s="25">
        <v>0</v>
      </c>
      <c r="AU4084" s="25">
        <v>0</v>
      </c>
      <c r="AW4084" t="str">
        <f t="shared" si="315"/>
        <v>Phạm Thị Bích Hạnh</v>
      </c>
      <c r="AX4084" s="27" t="str">
        <f t="shared" si="316"/>
        <v>Phạm Thị Bích Hạnh</v>
      </c>
      <c r="AY4084" s="4" t="str">
        <f t="shared" si="321"/>
        <v>CIRCLE K</v>
      </c>
    </row>
    <row r="4085" spans="1:51" outlineLevel="1" x14ac:dyDescent="0.25">
      <c r="A4085" s="4" t="s">
        <v>1104</v>
      </c>
      <c r="B4085" s="4" t="s">
        <v>786</v>
      </c>
      <c r="C4085" s="4" t="s">
        <v>356</v>
      </c>
      <c r="D4085" s="4" t="s">
        <v>2329</v>
      </c>
      <c r="E4085" s="35" t="s">
        <v>356</v>
      </c>
      <c r="F4085" s="11" t="s">
        <v>829</v>
      </c>
      <c r="G4085" s="35"/>
      <c r="H4085" s="4" t="s">
        <v>963</v>
      </c>
      <c r="I4085" s="4"/>
      <c r="J4085" s="4"/>
      <c r="K4085" s="4"/>
      <c r="L4085" s="4">
        <v>15</v>
      </c>
      <c r="M4085" s="33">
        <f t="shared" si="322"/>
        <v>7620.2394028340077</v>
      </c>
      <c r="N4085" s="38">
        <f t="shared" si="323"/>
        <v>6.0728744939271252E-2</v>
      </c>
      <c r="O4085" s="33">
        <f t="shared" si="324"/>
        <v>9380.621524605187</v>
      </c>
      <c r="P4085" s="244">
        <f t="shared" si="314"/>
        <v>0</v>
      </c>
      <c r="Q4085" s="25"/>
      <c r="R4085" s="25">
        <v>0</v>
      </c>
      <c r="S4085" s="25">
        <v>0</v>
      </c>
      <c r="T4085" s="109"/>
      <c r="U4085" s="25">
        <v>0</v>
      </c>
      <c r="V4085" s="25">
        <v>0</v>
      </c>
      <c r="W4085" s="25">
        <v>0</v>
      </c>
      <c r="X4085" s="25">
        <v>0</v>
      </c>
      <c r="Y4085" s="25">
        <v>0</v>
      </c>
      <c r="Z4085" s="25">
        <v>0</v>
      </c>
      <c r="AA4085" s="109"/>
      <c r="AB4085" s="25">
        <v>0</v>
      </c>
      <c r="AC4085" s="25">
        <v>0</v>
      </c>
      <c r="AD4085" s="25">
        <v>0</v>
      </c>
      <c r="AE4085" s="25">
        <v>0</v>
      </c>
      <c r="AF4085" s="25">
        <v>0</v>
      </c>
      <c r="AG4085" s="25">
        <v>0</v>
      </c>
      <c r="AH4085" s="109"/>
      <c r="AI4085" s="25">
        <v>0</v>
      </c>
      <c r="AJ4085" s="25">
        <v>0</v>
      </c>
      <c r="AK4085" s="123">
        <v>0</v>
      </c>
      <c r="AL4085" s="25"/>
      <c r="AM4085" s="25">
        <v>0</v>
      </c>
      <c r="AN4085" s="25">
        <v>0</v>
      </c>
      <c r="AO4085" s="109"/>
      <c r="AP4085" s="25">
        <v>0</v>
      </c>
      <c r="AQ4085" s="25">
        <v>0</v>
      </c>
      <c r="AR4085" s="25">
        <v>0</v>
      </c>
      <c r="AS4085" s="25">
        <v>0</v>
      </c>
      <c r="AT4085" s="25">
        <v>0</v>
      </c>
      <c r="AU4085" s="25">
        <v>0</v>
      </c>
      <c r="AW4085" t="str">
        <f t="shared" si="315"/>
        <v>Phạm Thị Bích Hạnh</v>
      </c>
      <c r="AX4085" s="27" t="str">
        <f t="shared" si="316"/>
        <v>Phạm Thị Bích Hạnh</v>
      </c>
      <c r="AY4085" s="4" t="str">
        <f t="shared" si="321"/>
        <v>CIRCLE K</v>
      </c>
    </row>
    <row r="4086" spans="1:51" outlineLevel="1" x14ac:dyDescent="0.25">
      <c r="A4086" s="4" t="s">
        <v>1104</v>
      </c>
      <c r="B4086" s="4" t="s">
        <v>786</v>
      </c>
      <c r="C4086" s="4" t="s">
        <v>356</v>
      </c>
      <c r="D4086" s="4" t="s">
        <v>2329</v>
      </c>
      <c r="E4086" s="35" t="s">
        <v>356</v>
      </c>
      <c r="F4086" s="11" t="s">
        <v>829</v>
      </c>
      <c r="G4086" s="35"/>
      <c r="H4086" s="4" t="s">
        <v>819</v>
      </c>
      <c r="I4086" s="4"/>
      <c r="J4086" s="4"/>
      <c r="K4086" s="4"/>
      <c r="L4086" s="4">
        <v>8</v>
      </c>
      <c r="M4086" s="33">
        <f t="shared" si="322"/>
        <v>4064.1276815114707</v>
      </c>
      <c r="N4086" s="38">
        <f t="shared" si="323"/>
        <v>3.2388663967611336E-2</v>
      </c>
      <c r="O4086" s="33">
        <f t="shared" si="324"/>
        <v>5002.9981464560997</v>
      </c>
      <c r="P4086" s="244">
        <f t="shared" si="314"/>
        <v>0</v>
      </c>
      <c r="Q4086" s="25"/>
      <c r="R4086" s="25">
        <v>0</v>
      </c>
      <c r="S4086" s="25">
        <v>0</v>
      </c>
      <c r="T4086" s="109"/>
      <c r="U4086" s="25">
        <v>0</v>
      </c>
      <c r="V4086" s="25">
        <v>0</v>
      </c>
      <c r="W4086" s="25">
        <v>0</v>
      </c>
      <c r="X4086" s="25">
        <v>0</v>
      </c>
      <c r="Y4086" s="25">
        <v>0</v>
      </c>
      <c r="Z4086" s="25">
        <v>0</v>
      </c>
      <c r="AA4086" s="109"/>
      <c r="AB4086" s="25">
        <v>0</v>
      </c>
      <c r="AC4086" s="25">
        <v>0</v>
      </c>
      <c r="AD4086" s="25">
        <v>0</v>
      </c>
      <c r="AE4086" s="25">
        <v>0</v>
      </c>
      <c r="AF4086" s="25">
        <v>0</v>
      </c>
      <c r="AG4086" s="25">
        <v>0</v>
      </c>
      <c r="AH4086" s="109"/>
      <c r="AI4086" s="25">
        <v>0</v>
      </c>
      <c r="AJ4086" s="25">
        <v>0</v>
      </c>
      <c r="AK4086" s="123">
        <v>0</v>
      </c>
      <c r="AL4086" s="25"/>
      <c r="AM4086" s="25">
        <v>0</v>
      </c>
      <c r="AN4086" s="25">
        <v>0</v>
      </c>
      <c r="AO4086" s="109"/>
      <c r="AP4086" s="25">
        <v>0</v>
      </c>
      <c r="AQ4086" s="25">
        <v>0</v>
      </c>
      <c r="AR4086" s="25">
        <v>0</v>
      </c>
      <c r="AS4086" s="25">
        <v>0</v>
      </c>
      <c r="AT4086" s="25">
        <v>0</v>
      </c>
      <c r="AU4086" s="25">
        <v>0</v>
      </c>
      <c r="AW4086" t="str">
        <f t="shared" si="315"/>
        <v>Phạm Thị Bích Hạnh</v>
      </c>
      <c r="AX4086" s="27" t="str">
        <f t="shared" si="316"/>
        <v>Phạm Thị Bích Hạnh</v>
      </c>
      <c r="AY4086" s="4" t="str">
        <f t="shared" si="321"/>
        <v>CIRCLE K</v>
      </c>
    </row>
    <row r="4087" spans="1:51" outlineLevel="1" x14ac:dyDescent="0.25">
      <c r="A4087" s="4" t="s">
        <v>1104</v>
      </c>
      <c r="B4087" s="4" t="s">
        <v>786</v>
      </c>
      <c r="C4087" s="4" t="s">
        <v>356</v>
      </c>
      <c r="D4087" s="4" t="s">
        <v>2329</v>
      </c>
      <c r="E4087" s="35" t="s">
        <v>356</v>
      </c>
      <c r="F4087" s="11" t="s">
        <v>829</v>
      </c>
      <c r="G4087" s="35"/>
      <c r="H4087" s="4" t="s">
        <v>1012</v>
      </c>
      <c r="I4087" s="4"/>
      <c r="J4087" s="4"/>
      <c r="K4087" s="4"/>
      <c r="L4087" s="4">
        <v>15</v>
      </c>
      <c r="M4087" s="33">
        <f t="shared" si="322"/>
        <v>7620.2394028340077</v>
      </c>
      <c r="N4087" s="38">
        <f t="shared" si="323"/>
        <v>6.0728744939271252E-2</v>
      </c>
      <c r="O4087" s="33">
        <f t="shared" si="324"/>
        <v>9380.621524605187</v>
      </c>
      <c r="P4087" s="244">
        <f t="shared" si="314"/>
        <v>0</v>
      </c>
      <c r="Q4087" s="25"/>
      <c r="R4087" s="25">
        <v>0</v>
      </c>
      <c r="S4087" s="25">
        <v>0</v>
      </c>
      <c r="T4087" s="109"/>
      <c r="U4087" s="25">
        <v>0</v>
      </c>
      <c r="V4087" s="25">
        <v>0</v>
      </c>
      <c r="W4087" s="25">
        <v>0</v>
      </c>
      <c r="X4087" s="25">
        <v>0</v>
      </c>
      <c r="Y4087" s="25">
        <v>0</v>
      </c>
      <c r="Z4087" s="25">
        <v>0</v>
      </c>
      <c r="AA4087" s="109"/>
      <c r="AB4087" s="25">
        <v>0</v>
      </c>
      <c r="AC4087" s="25">
        <v>0</v>
      </c>
      <c r="AD4087" s="25">
        <v>0</v>
      </c>
      <c r="AE4087" s="25">
        <v>0</v>
      </c>
      <c r="AF4087" s="25">
        <v>0</v>
      </c>
      <c r="AG4087" s="25">
        <v>0</v>
      </c>
      <c r="AH4087" s="109"/>
      <c r="AI4087" s="25">
        <v>0</v>
      </c>
      <c r="AJ4087" s="25">
        <v>0</v>
      </c>
      <c r="AK4087" s="123">
        <v>0</v>
      </c>
      <c r="AL4087" s="25"/>
      <c r="AM4087" s="25">
        <v>0</v>
      </c>
      <c r="AN4087" s="25">
        <v>0</v>
      </c>
      <c r="AO4087" s="109"/>
      <c r="AP4087" s="25">
        <v>0</v>
      </c>
      <c r="AQ4087" s="25">
        <v>0</v>
      </c>
      <c r="AR4087" s="25">
        <v>0</v>
      </c>
      <c r="AS4087" s="25">
        <v>0</v>
      </c>
      <c r="AT4087" s="25">
        <v>0</v>
      </c>
      <c r="AU4087" s="25">
        <v>0</v>
      </c>
      <c r="AW4087" t="str">
        <f t="shared" si="315"/>
        <v>Phạm Thị Bích Hạnh</v>
      </c>
      <c r="AX4087" s="27" t="str">
        <f t="shared" si="316"/>
        <v>Phạm Thị Bích Hạnh</v>
      </c>
      <c r="AY4087" s="4" t="str">
        <f t="shared" si="321"/>
        <v>CIRCLE K</v>
      </c>
    </row>
    <row r="4088" spans="1:51" x14ac:dyDescent="0.25">
      <c r="A4088" s="4" t="s">
        <v>1104</v>
      </c>
      <c r="B4088" s="4" t="s">
        <v>786</v>
      </c>
      <c r="C4088" s="4" t="s">
        <v>356</v>
      </c>
      <c r="D4088" s="4" t="s">
        <v>2329</v>
      </c>
      <c r="E4088" s="35" t="s">
        <v>356</v>
      </c>
      <c r="F4088" s="11" t="s">
        <v>829</v>
      </c>
      <c r="G4088" s="35"/>
      <c r="H4088" s="4" t="s">
        <v>969</v>
      </c>
      <c r="I4088" s="4"/>
      <c r="J4088" s="4"/>
      <c r="K4088" s="4"/>
      <c r="L4088" s="4">
        <v>4</v>
      </c>
      <c r="M4088" s="33">
        <f t="shared" si="322"/>
        <v>2032.0638407557353</v>
      </c>
      <c r="N4088" s="38">
        <f t="shared" si="323"/>
        <v>1.6194331983805668E-2</v>
      </c>
      <c r="O4088" s="33">
        <f t="shared" si="324"/>
        <v>2501.4990732280498</v>
      </c>
      <c r="P4088" s="244">
        <f t="shared" si="314"/>
        <v>0</v>
      </c>
      <c r="Q4088" s="25"/>
      <c r="R4088" s="25">
        <v>0</v>
      </c>
      <c r="S4088" s="25">
        <v>0</v>
      </c>
      <c r="T4088" s="109"/>
      <c r="U4088" s="25">
        <v>0</v>
      </c>
      <c r="V4088" s="25">
        <v>0</v>
      </c>
      <c r="W4088" s="25">
        <v>0</v>
      </c>
      <c r="X4088" s="25">
        <v>0</v>
      </c>
      <c r="Y4088" s="25">
        <v>0</v>
      </c>
      <c r="Z4088" s="25">
        <v>0</v>
      </c>
      <c r="AA4088" s="109"/>
      <c r="AB4088" s="25">
        <v>0</v>
      </c>
      <c r="AC4088" s="25">
        <v>0</v>
      </c>
      <c r="AD4088" s="25">
        <v>0</v>
      </c>
      <c r="AE4088" s="25">
        <v>0</v>
      </c>
      <c r="AF4088" s="25">
        <v>0</v>
      </c>
      <c r="AG4088" s="25">
        <v>0</v>
      </c>
      <c r="AH4088" s="109"/>
      <c r="AI4088" s="25">
        <v>0</v>
      </c>
      <c r="AJ4088" s="25">
        <v>0</v>
      </c>
      <c r="AK4088" s="123">
        <v>0</v>
      </c>
      <c r="AL4088" s="25"/>
      <c r="AM4088" s="25">
        <v>0</v>
      </c>
      <c r="AN4088" s="25">
        <v>0</v>
      </c>
      <c r="AO4088" s="109"/>
      <c r="AP4088" s="25">
        <v>0</v>
      </c>
      <c r="AQ4088" s="25">
        <v>0</v>
      </c>
      <c r="AR4088" s="25">
        <v>0</v>
      </c>
      <c r="AS4088" s="25">
        <v>0</v>
      </c>
      <c r="AT4088" s="25">
        <v>0</v>
      </c>
      <c r="AU4088" s="25">
        <v>0</v>
      </c>
      <c r="AW4088" t="str">
        <f t="shared" si="315"/>
        <v>Phạm Thị Bích Hạnh</v>
      </c>
      <c r="AX4088" s="27" t="str">
        <f t="shared" si="316"/>
        <v>Phạm Thị Bích Hạnh</v>
      </c>
      <c r="AY4088" s="4" t="str">
        <f t="shared" si="321"/>
        <v>CIRCLE K</v>
      </c>
    </row>
    <row r="4089" spans="1:51" x14ac:dyDescent="0.25">
      <c r="A4089" s="4" t="s">
        <v>1104</v>
      </c>
      <c r="B4089" s="4" t="s">
        <v>786</v>
      </c>
      <c r="C4089" s="4" t="s">
        <v>451</v>
      </c>
      <c r="D4089" s="4" t="s">
        <v>1326</v>
      </c>
      <c r="E4089" s="35" t="s">
        <v>451</v>
      </c>
      <c r="F4089" s="4"/>
      <c r="G4089" s="28">
        <v>3032761</v>
      </c>
      <c r="H4089" s="5" t="s">
        <v>842</v>
      </c>
      <c r="I4089" s="4"/>
      <c r="J4089" s="4"/>
      <c r="K4089" s="4"/>
      <c r="L4089" s="5">
        <f>+SUM(L4090:L4096)</f>
        <v>195</v>
      </c>
      <c r="M4089" s="36">
        <v>93161.978166666653</v>
      </c>
      <c r="N4089" s="37">
        <f>+$M4089/$M$4075</f>
        <v>0.42609385256329335</v>
      </c>
      <c r="O4089" s="36">
        <f>+$N4089*$O$4075</f>
        <v>114683.70105800315</v>
      </c>
      <c r="P4089" s="244">
        <f t="shared" si="314"/>
        <v>3918.1320000000001</v>
      </c>
      <c r="Q4089" s="25">
        <v>0</v>
      </c>
      <c r="R4089" s="25"/>
      <c r="S4089" s="25">
        <v>0</v>
      </c>
      <c r="T4089" s="109"/>
      <c r="U4089" s="25">
        <v>0</v>
      </c>
      <c r="V4089" s="25">
        <v>0</v>
      </c>
      <c r="W4089" s="25"/>
      <c r="X4089" s="25">
        <v>0</v>
      </c>
      <c r="Y4089" s="25">
        <v>0</v>
      </c>
      <c r="Z4089" s="25">
        <v>0</v>
      </c>
      <c r="AA4089" s="109"/>
      <c r="AB4089" s="25">
        <v>0</v>
      </c>
      <c r="AC4089" s="25">
        <v>0</v>
      </c>
      <c r="AD4089" s="25">
        <v>0</v>
      </c>
      <c r="AE4089" s="25">
        <v>0</v>
      </c>
      <c r="AF4089" s="25">
        <v>0</v>
      </c>
      <c r="AG4089" s="25">
        <v>0</v>
      </c>
      <c r="AH4089" s="109"/>
      <c r="AI4089" s="25">
        <v>0</v>
      </c>
      <c r="AJ4089" s="25"/>
      <c r="AK4089" s="123">
        <v>0</v>
      </c>
      <c r="AL4089" s="25">
        <v>0</v>
      </c>
      <c r="AM4089" s="25">
        <v>0</v>
      </c>
      <c r="AN4089" s="25">
        <v>0</v>
      </c>
      <c r="AO4089" s="109"/>
      <c r="AP4089" s="25"/>
      <c r="AQ4089" s="25">
        <v>0</v>
      </c>
      <c r="AR4089" s="25">
        <v>0</v>
      </c>
      <c r="AS4089" s="25">
        <v>0</v>
      </c>
      <c r="AT4089" s="25">
        <v>3918.1320000000001</v>
      </c>
      <c r="AU4089" s="25">
        <v>0</v>
      </c>
      <c r="AW4089" t="str">
        <f t="shared" si="315"/>
        <v>Phạm Thanh Hà</v>
      </c>
      <c r="AX4089" s="27" t="str">
        <f t="shared" si="316"/>
        <v>Phạm Thanh Hà</v>
      </c>
      <c r="AY4089" s="4" t="str">
        <f t="shared" si="321"/>
        <v>CIRCLE K</v>
      </c>
    </row>
    <row r="4090" spans="1:51" x14ac:dyDescent="0.25">
      <c r="A4090" s="4" t="s">
        <v>1104</v>
      </c>
      <c r="B4090" s="4" t="s">
        <v>786</v>
      </c>
      <c r="C4090" s="4" t="s">
        <v>451</v>
      </c>
      <c r="D4090" s="11" t="s">
        <v>777</v>
      </c>
      <c r="E4090" s="32" t="s">
        <v>840</v>
      </c>
      <c r="F4090" s="11" t="s">
        <v>829</v>
      </c>
      <c r="G4090" s="35"/>
      <c r="H4090" s="4" t="s">
        <v>1283</v>
      </c>
      <c r="I4090" s="4"/>
      <c r="J4090" s="4"/>
      <c r="K4090" s="4"/>
      <c r="L4090" s="4">
        <v>31</v>
      </c>
      <c r="M4090" s="33">
        <f>+N4090*$M$4089</f>
        <v>14810.365759829057</v>
      </c>
      <c r="N4090" s="38">
        <f>+L4090/$L$4089</f>
        <v>0.15897435897435896</v>
      </c>
      <c r="O4090" s="33">
        <f>+IFERROR($N4090*$O$4089,0)</f>
        <v>18231.767860503063</v>
      </c>
      <c r="P4090" s="244">
        <f t="shared" si="314"/>
        <v>7040.8083600000009</v>
      </c>
      <c r="Q4090" s="25">
        <v>0</v>
      </c>
      <c r="R4090" s="25">
        <v>3389.4687600000007</v>
      </c>
      <c r="S4090" s="25">
        <v>0</v>
      </c>
      <c r="T4090" s="109"/>
      <c r="U4090" s="25">
        <v>0</v>
      </c>
      <c r="V4090" s="25">
        <v>0</v>
      </c>
      <c r="W4090" s="25">
        <v>3651.3396000000002</v>
      </c>
      <c r="X4090" s="25">
        <v>0</v>
      </c>
      <c r="Y4090" s="25">
        <v>0</v>
      </c>
      <c r="Z4090" s="25">
        <v>0</v>
      </c>
      <c r="AA4090" s="109"/>
      <c r="AB4090" s="25"/>
      <c r="AC4090" s="25">
        <v>0</v>
      </c>
      <c r="AD4090" s="25">
        <v>0</v>
      </c>
      <c r="AE4090" s="25">
        <v>0</v>
      </c>
      <c r="AF4090" s="25">
        <v>0</v>
      </c>
      <c r="AG4090" s="25">
        <v>0</v>
      </c>
      <c r="AH4090" s="109"/>
      <c r="AI4090" s="25">
        <v>0</v>
      </c>
      <c r="AJ4090" s="25"/>
      <c r="AK4090" s="123">
        <v>0</v>
      </c>
      <c r="AL4090" s="25">
        <v>0</v>
      </c>
      <c r="AM4090" s="25">
        <v>0</v>
      </c>
      <c r="AN4090" s="25">
        <v>0</v>
      </c>
      <c r="AO4090" s="109"/>
      <c r="AP4090" s="25"/>
      <c r="AQ4090" s="25">
        <v>0</v>
      </c>
      <c r="AR4090" s="25">
        <v>0</v>
      </c>
      <c r="AS4090" s="25">
        <v>0</v>
      </c>
      <c r="AT4090" s="25">
        <v>0</v>
      </c>
      <c r="AU4090" s="25">
        <v>0</v>
      </c>
      <c r="AW4090" t="str">
        <f t="shared" si="315"/>
        <v>Phạm Thanh Hà</v>
      </c>
      <c r="AX4090" s="27" t="str">
        <f t="shared" si="316"/>
        <v xml:space="preserve">Vũ Thị Dịu </v>
      </c>
      <c r="AY4090" s="4" t="str">
        <f t="shared" si="321"/>
        <v>CIRCLE K</v>
      </c>
    </row>
    <row r="4091" spans="1:51" outlineLevel="1" x14ac:dyDescent="0.25">
      <c r="A4091" s="4" t="s">
        <v>1104</v>
      </c>
      <c r="B4091" s="4" t="s">
        <v>786</v>
      </c>
      <c r="C4091" s="4" t="s">
        <v>451</v>
      </c>
      <c r="D4091" s="11" t="s">
        <v>777</v>
      </c>
      <c r="E4091" s="32" t="s">
        <v>840</v>
      </c>
      <c r="F4091" s="11" t="s">
        <v>829</v>
      </c>
      <c r="G4091" s="35"/>
      <c r="H4091" s="4" t="s">
        <v>1284</v>
      </c>
      <c r="I4091" s="4"/>
      <c r="J4091" s="4"/>
      <c r="K4091" s="4"/>
      <c r="L4091" s="4">
        <v>3</v>
      </c>
      <c r="M4091" s="33">
        <f t="shared" ref="M4091:M4096" si="325">+N4091*$M$4089</f>
        <v>1433.2612025641024</v>
      </c>
      <c r="N4091" s="38">
        <f t="shared" ref="N4091:N4096" si="326">+L4091/$L$4089</f>
        <v>1.5384615384615385E-2</v>
      </c>
      <c r="O4091" s="33">
        <f t="shared" ref="O4091:O4096" si="327">+IFERROR($N4091*$O$4089,0)</f>
        <v>1764.3646316615871</v>
      </c>
      <c r="P4091" s="244">
        <f t="shared" si="314"/>
        <v>36137.868119999999</v>
      </c>
      <c r="Q4091" s="25">
        <v>0</v>
      </c>
      <c r="R4091" s="25"/>
      <c r="S4091" s="25">
        <v>0</v>
      </c>
      <c r="T4091" s="109"/>
      <c r="U4091" s="25">
        <v>0</v>
      </c>
      <c r="V4091" s="25">
        <v>0</v>
      </c>
      <c r="W4091" s="25"/>
      <c r="X4091" s="25">
        <v>0</v>
      </c>
      <c r="Y4091" s="25">
        <v>0</v>
      </c>
      <c r="Z4091" s="25">
        <v>0</v>
      </c>
      <c r="AA4091" s="109"/>
      <c r="AB4091" s="25">
        <v>7586.3844000000008</v>
      </c>
      <c r="AC4091" s="25">
        <v>0</v>
      </c>
      <c r="AD4091" s="25">
        <v>0</v>
      </c>
      <c r="AE4091" s="25">
        <v>0</v>
      </c>
      <c r="AF4091" s="25">
        <v>0</v>
      </c>
      <c r="AG4091" s="25">
        <v>0</v>
      </c>
      <c r="AH4091" s="109"/>
      <c r="AI4091" s="25">
        <v>0</v>
      </c>
      <c r="AJ4091" s="25">
        <v>20986.76628</v>
      </c>
      <c r="AK4091" s="123">
        <v>0</v>
      </c>
      <c r="AL4091" s="25">
        <v>0</v>
      </c>
      <c r="AM4091" s="25">
        <v>0</v>
      </c>
      <c r="AN4091" s="25">
        <v>0</v>
      </c>
      <c r="AO4091" s="109"/>
      <c r="AP4091" s="25">
        <v>7564.7174399999994</v>
      </c>
      <c r="AQ4091" s="25">
        <v>0</v>
      </c>
      <c r="AR4091" s="25">
        <v>0</v>
      </c>
      <c r="AS4091" s="25">
        <v>0</v>
      </c>
      <c r="AT4091" s="25">
        <v>0</v>
      </c>
      <c r="AU4091" s="25">
        <v>0</v>
      </c>
      <c r="AW4091" t="str">
        <f t="shared" si="315"/>
        <v>Phạm Thanh Hà</v>
      </c>
      <c r="AX4091" s="27" t="str">
        <f t="shared" si="316"/>
        <v xml:space="preserve">Vũ Thị Dịu </v>
      </c>
      <c r="AY4091" s="4" t="str">
        <f t="shared" si="321"/>
        <v>CIRCLE K</v>
      </c>
    </row>
    <row r="4092" spans="1:51" outlineLevel="1" x14ac:dyDescent="0.25">
      <c r="A4092" s="4" t="s">
        <v>1104</v>
      </c>
      <c r="B4092" s="4" t="s">
        <v>786</v>
      </c>
      <c r="C4092" s="4" t="s">
        <v>451</v>
      </c>
      <c r="D4092" s="11" t="s">
        <v>778</v>
      </c>
      <c r="E4092" s="32" t="s">
        <v>650</v>
      </c>
      <c r="F4092" s="11" t="s">
        <v>829</v>
      </c>
      <c r="G4092" s="35"/>
      <c r="H4092" s="4" t="s">
        <v>1285</v>
      </c>
      <c r="I4092" s="4"/>
      <c r="J4092" s="4"/>
      <c r="K4092" s="4"/>
      <c r="L4092" s="4">
        <v>28</v>
      </c>
      <c r="M4092" s="33">
        <f t="shared" si="325"/>
        <v>13377.104557264955</v>
      </c>
      <c r="N4092" s="38">
        <f t="shared" si="326"/>
        <v>0.14358974358974358</v>
      </c>
      <c r="O4092" s="33">
        <f t="shared" si="327"/>
        <v>16467.403228841478</v>
      </c>
      <c r="P4092" s="244">
        <f t="shared" si="314"/>
        <v>35657.554320000003</v>
      </c>
      <c r="Q4092" s="25">
        <v>0</v>
      </c>
      <c r="R4092" s="25">
        <v>2804.7740400000002</v>
      </c>
      <c r="S4092" s="25">
        <v>0</v>
      </c>
      <c r="T4092" s="109"/>
      <c r="U4092" s="25">
        <v>0</v>
      </c>
      <c r="V4092" s="25">
        <v>0</v>
      </c>
      <c r="W4092" s="25">
        <v>3005.3203200000003</v>
      </c>
      <c r="X4092" s="25">
        <v>0</v>
      </c>
      <c r="Y4092" s="25">
        <v>0</v>
      </c>
      <c r="Z4092" s="25">
        <v>0</v>
      </c>
      <c r="AA4092" s="109"/>
      <c r="AB4092" s="25">
        <v>6235.4761200000012</v>
      </c>
      <c r="AC4092" s="25">
        <v>0</v>
      </c>
      <c r="AD4092" s="25">
        <v>0</v>
      </c>
      <c r="AE4092" s="25">
        <v>0</v>
      </c>
      <c r="AF4092" s="25">
        <v>0</v>
      </c>
      <c r="AG4092" s="25">
        <v>0</v>
      </c>
      <c r="AH4092" s="109"/>
      <c r="AI4092" s="25">
        <v>0</v>
      </c>
      <c r="AJ4092" s="25">
        <v>17327.19816</v>
      </c>
      <c r="AK4092" s="123">
        <v>0</v>
      </c>
      <c r="AL4092" s="25">
        <v>0</v>
      </c>
      <c r="AM4092" s="25">
        <v>0</v>
      </c>
      <c r="AN4092" s="25">
        <v>0</v>
      </c>
      <c r="AO4092" s="109"/>
      <c r="AP4092" s="25">
        <v>6284.7856800000009</v>
      </c>
      <c r="AQ4092" s="25">
        <v>0</v>
      </c>
      <c r="AR4092" s="25">
        <v>0</v>
      </c>
      <c r="AS4092" s="25">
        <v>0</v>
      </c>
      <c r="AT4092" s="25">
        <v>0</v>
      </c>
      <c r="AU4092" s="25">
        <v>0</v>
      </c>
      <c r="AW4092" t="str">
        <f t="shared" si="315"/>
        <v>Phạm Thanh Hà</v>
      </c>
      <c r="AX4092" s="27" t="str">
        <f t="shared" si="316"/>
        <v xml:space="preserve">Vương Thị Thu Phương </v>
      </c>
      <c r="AY4092" s="4" t="str">
        <f t="shared" si="321"/>
        <v>CIRCLE K</v>
      </c>
    </row>
    <row r="4093" spans="1:51" outlineLevel="1" x14ac:dyDescent="0.25">
      <c r="A4093" s="4" t="s">
        <v>1104</v>
      </c>
      <c r="B4093" s="4" t="s">
        <v>786</v>
      </c>
      <c r="C4093" s="4" t="s">
        <v>451</v>
      </c>
      <c r="D4093" s="11" t="s">
        <v>776</v>
      </c>
      <c r="E4093" s="32" t="s">
        <v>574</v>
      </c>
      <c r="F4093" s="11" t="s">
        <v>829</v>
      </c>
      <c r="G4093" s="35"/>
      <c r="H4093" s="4" t="s">
        <v>1286</v>
      </c>
      <c r="I4093" s="4"/>
      <c r="J4093" s="4"/>
      <c r="K4093" s="4"/>
      <c r="L4093" s="4">
        <v>29</v>
      </c>
      <c r="M4093" s="33">
        <f t="shared" si="325"/>
        <v>13854.858291452989</v>
      </c>
      <c r="N4093" s="38">
        <f t="shared" si="326"/>
        <v>0.14871794871794872</v>
      </c>
      <c r="O4093" s="33">
        <f t="shared" si="327"/>
        <v>17055.524772728673</v>
      </c>
      <c r="P4093" s="244">
        <f t="shared" si="314"/>
        <v>36879.918840000006</v>
      </c>
      <c r="Q4093" s="25">
        <v>0</v>
      </c>
      <c r="R4093" s="25">
        <v>2878.1827200000002</v>
      </c>
      <c r="S4093" s="25">
        <v>0</v>
      </c>
      <c r="T4093" s="109"/>
      <c r="U4093" s="25">
        <v>0</v>
      </c>
      <c r="V4093" s="25">
        <v>0</v>
      </c>
      <c r="W4093" s="25">
        <v>3116.3713200000002</v>
      </c>
      <c r="X4093" s="25">
        <v>0</v>
      </c>
      <c r="Y4093" s="25">
        <v>0</v>
      </c>
      <c r="Z4093" s="25">
        <v>0</v>
      </c>
      <c r="AA4093" s="109"/>
      <c r="AB4093" s="25">
        <v>6432.2100000000009</v>
      </c>
      <c r="AC4093" s="25">
        <v>0</v>
      </c>
      <c r="AD4093" s="25">
        <v>0</v>
      </c>
      <c r="AE4093" s="25">
        <v>0</v>
      </c>
      <c r="AF4093" s="25">
        <v>0</v>
      </c>
      <c r="AG4093" s="25">
        <v>0</v>
      </c>
      <c r="AH4093" s="109"/>
      <c r="AI4093" s="25">
        <v>0</v>
      </c>
      <c r="AJ4093" s="25">
        <v>17957.687040000004</v>
      </c>
      <c r="AK4093" s="123">
        <v>0</v>
      </c>
      <c r="AL4093" s="25">
        <v>0</v>
      </c>
      <c r="AM4093" s="25">
        <v>0</v>
      </c>
      <c r="AN4093" s="25">
        <v>0</v>
      </c>
      <c r="AO4093" s="109"/>
      <c r="AP4093" s="25">
        <v>6495.4677600000005</v>
      </c>
      <c r="AQ4093" s="25">
        <v>0</v>
      </c>
      <c r="AR4093" s="25">
        <v>0</v>
      </c>
      <c r="AS4093" s="25">
        <v>0</v>
      </c>
      <c r="AT4093" s="25">
        <v>0</v>
      </c>
      <c r="AU4093" s="25">
        <v>0</v>
      </c>
      <c r="AW4093" t="str">
        <f t="shared" si="315"/>
        <v>Phạm Thanh Hà</v>
      </c>
      <c r="AX4093" s="27" t="str">
        <f t="shared" si="316"/>
        <v xml:space="preserve">Trần Thị Thúy Quỳnh </v>
      </c>
      <c r="AY4093" s="4" t="str">
        <f t="shared" si="321"/>
        <v>CIRCLE K</v>
      </c>
    </row>
    <row r="4094" spans="1:51" outlineLevel="1" x14ac:dyDescent="0.25">
      <c r="A4094" s="4" t="s">
        <v>1104</v>
      </c>
      <c r="B4094" s="4" t="s">
        <v>786</v>
      </c>
      <c r="C4094" s="4" t="s">
        <v>451</v>
      </c>
      <c r="D4094" s="11" t="s">
        <v>779</v>
      </c>
      <c r="E4094" s="32" t="s">
        <v>683</v>
      </c>
      <c r="F4094" s="11" t="s">
        <v>829</v>
      </c>
      <c r="G4094" s="35"/>
      <c r="H4094" s="4" t="s">
        <v>1287</v>
      </c>
      <c r="I4094" s="4"/>
      <c r="J4094" s="4"/>
      <c r="K4094" s="4"/>
      <c r="L4094" s="4">
        <v>49</v>
      </c>
      <c r="M4094" s="33">
        <f t="shared" si="325"/>
        <v>23409.932975213673</v>
      </c>
      <c r="N4094" s="38">
        <f t="shared" si="326"/>
        <v>0.25128205128205128</v>
      </c>
      <c r="O4094" s="33">
        <f>+IFERROR($N4094*$O$4089,0)</f>
        <v>28817.955650472584</v>
      </c>
      <c r="P4094" s="244">
        <f t="shared" si="314"/>
        <v>62362.409760000002</v>
      </c>
      <c r="Q4094" s="25">
        <v>0</v>
      </c>
      <c r="R4094" s="25">
        <v>4909.4467199999999</v>
      </c>
      <c r="S4094" s="25">
        <v>0</v>
      </c>
      <c r="T4094" s="109"/>
      <c r="U4094" s="25">
        <v>0</v>
      </c>
      <c r="V4094" s="25">
        <v>0</v>
      </c>
      <c r="W4094" s="25">
        <v>5273.3429999999998</v>
      </c>
      <c r="X4094" s="25">
        <v>0</v>
      </c>
      <c r="Y4094" s="25">
        <v>0</v>
      </c>
      <c r="Z4094" s="25">
        <v>0</v>
      </c>
      <c r="AA4094" s="109"/>
      <c r="AB4094" s="25">
        <v>10931.389560000001</v>
      </c>
      <c r="AC4094" s="25">
        <v>0</v>
      </c>
      <c r="AD4094" s="25">
        <v>0</v>
      </c>
      <c r="AE4094" s="25">
        <v>0</v>
      </c>
      <c r="AF4094" s="25">
        <v>0</v>
      </c>
      <c r="AG4094" s="25">
        <v>0</v>
      </c>
      <c r="AH4094" s="109"/>
      <c r="AI4094" s="25">
        <v>0</v>
      </c>
      <c r="AJ4094" s="25">
        <v>30302.70912</v>
      </c>
      <c r="AK4094" s="123">
        <v>0</v>
      </c>
      <c r="AL4094" s="25">
        <v>0</v>
      </c>
      <c r="AM4094" s="25">
        <v>0</v>
      </c>
      <c r="AN4094" s="25">
        <v>0</v>
      </c>
      <c r="AO4094" s="109"/>
      <c r="AP4094" s="25">
        <v>10945.521360000001</v>
      </c>
      <c r="AQ4094" s="25">
        <v>0</v>
      </c>
      <c r="AR4094" s="25">
        <v>0</v>
      </c>
      <c r="AS4094" s="25">
        <v>0</v>
      </c>
      <c r="AT4094" s="25">
        <v>0</v>
      </c>
      <c r="AU4094" s="25">
        <v>0</v>
      </c>
      <c r="AW4094" t="str">
        <f t="shared" si="315"/>
        <v>Phạm Thanh Hà</v>
      </c>
      <c r="AX4094" s="27" t="str">
        <f t="shared" si="316"/>
        <v>Hoàng Phương Lê</v>
      </c>
      <c r="AY4094" s="4" t="str">
        <f t="shared" si="321"/>
        <v>CIRCLE K</v>
      </c>
    </row>
    <row r="4095" spans="1:51" outlineLevel="1" x14ac:dyDescent="0.25">
      <c r="A4095" s="4" t="s">
        <v>1104</v>
      </c>
      <c r="B4095" s="4" t="s">
        <v>786</v>
      </c>
      <c r="C4095" s="4" t="s">
        <v>451</v>
      </c>
      <c r="D4095" s="11" t="s">
        <v>775</v>
      </c>
      <c r="E4095" s="32" t="s">
        <v>540</v>
      </c>
      <c r="F4095" s="11" t="s">
        <v>829</v>
      </c>
      <c r="G4095" s="35"/>
      <c r="H4095" s="4" t="s">
        <v>1288</v>
      </c>
      <c r="I4095" s="4"/>
      <c r="J4095" s="4"/>
      <c r="K4095" s="4"/>
      <c r="L4095" s="4">
        <v>37</v>
      </c>
      <c r="M4095" s="33">
        <f t="shared" si="325"/>
        <v>17676.888164957261</v>
      </c>
      <c r="N4095" s="38">
        <f t="shared" si="326"/>
        <v>0.18974358974358974</v>
      </c>
      <c r="O4095" s="33">
        <f t="shared" si="327"/>
        <v>21760.497123826237</v>
      </c>
      <c r="P4095" s="244">
        <f t="shared" si="314"/>
        <v>47077.301520000001</v>
      </c>
      <c r="Q4095" s="25">
        <v>0</v>
      </c>
      <c r="R4095" s="25">
        <v>3698.0593199999994</v>
      </c>
      <c r="S4095" s="25">
        <v>0</v>
      </c>
      <c r="T4095" s="109"/>
      <c r="U4095" s="25">
        <v>0</v>
      </c>
      <c r="V4095" s="25">
        <v>0</v>
      </c>
      <c r="W4095" s="25">
        <v>3995.5291200000006</v>
      </c>
      <c r="X4095" s="25">
        <v>0</v>
      </c>
      <c r="Y4095" s="25">
        <v>0</v>
      </c>
      <c r="Z4095" s="25">
        <v>0</v>
      </c>
      <c r="AA4095" s="109"/>
      <c r="AB4095" s="25">
        <v>8260.9686000000002</v>
      </c>
      <c r="AC4095" s="25">
        <v>0</v>
      </c>
      <c r="AD4095" s="25">
        <v>0</v>
      </c>
      <c r="AE4095" s="25">
        <v>0</v>
      </c>
      <c r="AF4095" s="25">
        <v>0</v>
      </c>
      <c r="AG4095" s="25">
        <v>0</v>
      </c>
      <c r="AH4095" s="109"/>
      <c r="AI4095" s="25">
        <v>0</v>
      </c>
      <c r="AJ4095" s="25">
        <v>22870.522799999999</v>
      </c>
      <c r="AK4095" s="123">
        <v>0</v>
      </c>
      <c r="AL4095" s="25">
        <v>0</v>
      </c>
      <c r="AM4095" s="25">
        <v>0</v>
      </c>
      <c r="AN4095" s="25">
        <v>0</v>
      </c>
      <c r="AO4095" s="109"/>
      <c r="AP4095" s="25">
        <v>8252.2216800000006</v>
      </c>
      <c r="AQ4095" s="25">
        <v>0</v>
      </c>
      <c r="AR4095" s="25">
        <v>0</v>
      </c>
      <c r="AS4095" s="25">
        <v>0</v>
      </c>
      <c r="AT4095" s="25">
        <v>0</v>
      </c>
      <c r="AU4095" s="25">
        <v>0</v>
      </c>
      <c r="AW4095" t="str">
        <f t="shared" si="315"/>
        <v>Phạm Thanh Hà</v>
      </c>
      <c r="AX4095" s="27" t="str">
        <f t="shared" si="316"/>
        <v xml:space="preserve">Đoàn Thị Trang </v>
      </c>
      <c r="AY4095" s="4" t="str">
        <f t="shared" si="321"/>
        <v>CIRCLE K</v>
      </c>
    </row>
    <row r="4096" spans="1:51" x14ac:dyDescent="0.25">
      <c r="A4096" s="4" t="s">
        <v>1104</v>
      </c>
      <c r="B4096" s="4" t="s">
        <v>786</v>
      </c>
      <c r="C4096" s="4" t="s">
        <v>451</v>
      </c>
      <c r="D4096" s="11" t="s">
        <v>774</v>
      </c>
      <c r="E4096" s="32" t="s">
        <v>536</v>
      </c>
      <c r="F4096" s="11" t="s">
        <v>829</v>
      </c>
      <c r="G4096" s="35"/>
      <c r="H4096" s="4" t="s">
        <v>1289</v>
      </c>
      <c r="I4096" s="4"/>
      <c r="J4096" s="4"/>
      <c r="K4096" s="4"/>
      <c r="L4096" s="4">
        <v>18</v>
      </c>
      <c r="M4096" s="33">
        <f t="shared" si="325"/>
        <v>8599.5672153846153</v>
      </c>
      <c r="N4096" s="38">
        <f t="shared" si="326"/>
        <v>9.2307692307692313E-2</v>
      </c>
      <c r="O4096" s="33">
        <f t="shared" si="327"/>
        <v>10586.187789969523</v>
      </c>
      <c r="P4096" s="244">
        <f t="shared" si="314"/>
        <v>23008.621319999998</v>
      </c>
      <c r="Q4096" s="25">
        <v>0</v>
      </c>
      <c r="R4096" s="25">
        <v>1828.5685199999998</v>
      </c>
      <c r="S4096" s="25">
        <v>0</v>
      </c>
      <c r="T4096" s="109"/>
      <c r="U4096" s="25">
        <v>0</v>
      </c>
      <c r="V4096" s="25">
        <v>0</v>
      </c>
      <c r="W4096" s="25">
        <v>1960.6449600000003</v>
      </c>
      <c r="X4096" s="25">
        <v>0</v>
      </c>
      <c r="Y4096" s="25">
        <v>0</v>
      </c>
      <c r="Z4096" s="25">
        <v>0</v>
      </c>
      <c r="AA4096" s="109"/>
      <c r="AB4096" s="25">
        <v>4002.8202000000001</v>
      </c>
      <c r="AC4096" s="25">
        <v>0</v>
      </c>
      <c r="AD4096" s="25">
        <v>0</v>
      </c>
      <c r="AE4096" s="25">
        <v>0</v>
      </c>
      <c r="AF4096" s="25">
        <v>0</v>
      </c>
      <c r="AG4096" s="25">
        <v>0</v>
      </c>
      <c r="AH4096" s="109"/>
      <c r="AI4096" s="25">
        <v>0</v>
      </c>
      <c r="AJ4096" s="25">
        <v>11148.279479999999</v>
      </c>
      <c r="AK4096" s="123">
        <v>0</v>
      </c>
      <c r="AL4096" s="25">
        <v>0</v>
      </c>
      <c r="AM4096" s="25">
        <v>0</v>
      </c>
      <c r="AN4096" s="25">
        <v>0</v>
      </c>
      <c r="AO4096" s="109"/>
      <c r="AP4096" s="25">
        <v>4068.3081600000005</v>
      </c>
      <c r="AQ4096" s="25">
        <v>0</v>
      </c>
      <c r="AR4096" s="25">
        <v>0</v>
      </c>
      <c r="AS4096" s="25">
        <v>0</v>
      </c>
      <c r="AT4096" s="25">
        <v>0</v>
      </c>
      <c r="AU4096" s="25">
        <v>0</v>
      </c>
      <c r="AW4096" t="str">
        <f t="shared" si="315"/>
        <v>Phạm Thanh Hà</v>
      </c>
      <c r="AX4096" s="27" t="str">
        <f t="shared" si="316"/>
        <v>Vũ Thị Thùy Lan</v>
      </c>
      <c r="AY4096" s="4" t="str">
        <f t="shared" si="321"/>
        <v>CIRCLE K</v>
      </c>
    </row>
    <row r="4097" spans="1:51" x14ac:dyDescent="0.25">
      <c r="A4097" s="14"/>
      <c r="B4097" s="14"/>
      <c r="C4097" s="14" t="s">
        <v>356</v>
      </c>
      <c r="D4097" s="14" t="s">
        <v>2329</v>
      </c>
      <c r="E4097" s="30" t="s">
        <v>356</v>
      </c>
      <c r="F4097" s="14"/>
      <c r="G4097" s="46">
        <v>3052125</v>
      </c>
      <c r="H4097" s="12" t="s">
        <v>876</v>
      </c>
      <c r="I4097" s="14"/>
      <c r="J4097" s="14"/>
      <c r="K4097" s="14"/>
      <c r="L4097" s="13">
        <f>+SUM(L4098:L4106)</f>
        <v>145</v>
      </c>
      <c r="M4097" s="13">
        <v>114481.74954666664</v>
      </c>
      <c r="N4097" s="31">
        <f>+SUM(N4098:N4106)</f>
        <v>1.0000000000000002</v>
      </c>
      <c r="O4097" s="13">
        <v>153000.91847977944</v>
      </c>
      <c r="P4097" s="244">
        <f t="shared" si="314"/>
        <v>0</v>
      </c>
      <c r="Q4097" s="25">
        <v>0</v>
      </c>
      <c r="R4097" s="25"/>
      <c r="S4097" s="25">
        <v>0</v>
      </c>
      <c r="T4097" s="109"/>
      <c r="U4097" s="25"/>
      <c r="V4097" s="25">
        <v>0</v>
      </c>
      <c r="W4097" s="25"/>
      <c r="X4097" s="25">
        <v>0</v>
      </c>
      <c r="Y4097" s="25">
        <v>0</v>
      </c>
      <c r="Z4097" s="25">
        <v>0</v>
      </c>
      <c r="AA4097" s="109"/>
      <c r="AB4097" s="25">
        <v>0</v>
      </c>
      <c r="AC4097" s="25">
        <v>0</v>
      </c>
      <c r="AD4097" s="25"/>
      <c r="AE4097" s="25">
        <v>0</v>
      </c>
      <c r="AF4097" s="25">
        <v>0</v>
      </c>
      <c r="AG4097" s="25">
        <v>0</v>
      </c>
      <c r="AH4097" s="109"/>
      <c r="AI4097" s="25"/>
      <c r="AJ4097" s="25">
        <v>0</v>
      </c>
      <c r="AK4097" s="123"/>
      <c r="AL4097" s="25">
        <v>0</v>
      </c>
      <c r="AM4097" s="25"/>
      <c r="AN4097" s="25">
        <v>0</v>
      </c>
      <c r="AO4097" s="109"/>
      <c r="AP4097" s="25"/>
      <c r="AQ4097" s="25">
        <v>0</v>
      </c>
      <c r="AR4097" s="25"/>
      <c r="AS4097" s="25">
        <v>0</v>
      </c>
      <c r="AT4097" s="25">
        <v>0</v>
      </c>
      <c r="AU4097" s="25">
        <v>0</v>
      </c>
      <c r="AW4097" t="str">
        <f t="shared" si="315"/>
        <v>Phạm Thị Bích Hạnh</v>
      </c>
      <c r="AX4097" s="27" t="str">
        <f t="shared" si="316"/>
        <v>Phạm Thị Bích Hạnh</v>
      </c>
      <c r="AY4097" s="14">
        <f t="shared" si="321"/>
        <v>0</v>
      </c>
    </row>
    <row r="4098" spans="1:51" x14ac:dyDescent="0.25">
      <c r="A4098" s="4" t="s">
        <v>1104</v>
      </c>
      <c r="B4098" s="4" t="s">
        <v>875</v>
      </c>
      <c r="C4098" s="4" t="s">
        <v>356</v>
      </c>
      <c r="D4098" s="11" t="s">
        <v>761</v>
      </c>
      <c r="E4098" s="32" t="s">
        <v>355</v>
      </c>
      <c r="F4098" s="11" t="s">
        <v>920</v>
      </c>
      <c r="G4098" s="35"/>
      <c r="H4098" s="4" t="s">
        <v>1290</v>
      </c>
      <c r="I4098" s="4"/>
      <c r="J4098" s="4"/>
      <c r="K4098" s="4"/>
      <c r="L4098" s="4">
        <v>21</v>
      </c>
      <c r="M4098" s="33">
        <f>+N4098*$M$4097</f>
        <v>16580.115451586204</v>
      </c>
      <c r="N4098" s="38">
        <f>+L4098/$L$4097</f>
        <v>0.14482758620689656</v>
      </c>
      <c r="O4098" s="33">
        <f>+IFERROR($N4098*$O$4097,0)</f>
        <v>22158.75371086461</v>
      </c>
      <c r="P4098" s="244">
        <f t="shared" si="314"/>
        <v>11440.679760000001</v>
      </c>
      <c r="Q4098" s="25">
        <v>0</v>
      </c>
      <c r="R4098" s="25">
        <v>2230.5834</v>
      </c>
      <c r="S4098" s="25">
        <v>0</v>
      </c>
      <c r="T4098" s="109"/>
      <c r="U4098" s="25">
        <v>1091.41668</v>
      </c>
      <c r="V4098" s="25">
        <v>0</v>
      </c>
      <c r="W4098" s="25">
        <v>1227.1327200000001</v>
      </c>
      <c r="X4098" s="25">
        <v>0</v>
      </c>
      <c r="Y4098" s="25">
        <v>1066.37256</v>
      </c>
      <c r="Z4098" s="25">
        <v>86.304960000000008</v>
      </c>
      <c r="AA4098" s="109"/>
      <c r="AB4098" s="25">
        <v>0</v>
      </c>
      <c r="AC4098" s="25">
        <v>0</v>
      </c>
      <c r="AD4098" s="25">
        <v>904.03128000000004</v>
      </c>
      <c r="AE4098" s="25">
        <v>0</v>
      </c>
      <c r="AF4098" s="25">
        <v>965.92391999999995</v>
      </c>
      <c r="AG4098" s="25">
        <v>0</v>
      </c>
      <c r="AH4098" s="109"/>
      <c r="AI4098" s="25">
        <v>428.25780000000009</v>
      </c>
      <c r="AJ4098" s="25">
        <v>0</v>
      </c>
      <c r="AK4098" s="123">
        <v>365.08104000000003</v>
      </c>
      <c r="AL4098" s="25">
        <v>0</v>
      </c>
      <c r="AM4098" s="25">
        <v>1969.3746000000001</v>
      </c>
      <c r="AN4098" s="25">
        <v>0</v>
      </c>
      <c r="AO4098" s="109"/>
      <c r="AP4098" s="25">
        <v>469.30320000000006</v>
      </c>
      <c r="AQ4098" s="25">
        <v>0</v>
      </c>
      <c r="AR4098" s="25">
        <v>636.89760000000012</v>
      </c>
      <c r="AS4098" s="25">
        <v>0</v>
      </c>
      <c r="AT4098" s="25">
        <v>0</v>
      </c>
      <c r="AU4098" s="25">
        <v>0</v>
      </c>
      <c r="AW4098" t="str">
        <f t="shared" si="315"/>
        <v>Phạm Thị Bích Hạnh</v>
      </c>
      <c r="AX4098" s="27" t="str">
        <f t="shared" si="316"/>
        <v>Phùng Mỹ Dung</v>
      </c>
      <c r="AY4098" s="4" t="str">
        <f t="shared" si="321"/>
        <v>FAMILYMART</v>
      </c>
    </row>
    <row r="4099" spans="1:51" outlineLevel="1" x14ac:dyDescent="0.25">
      <c r="A4099" s="4" t="s">
        <v>1104</v>
      </c>
      <c r="B4099" s="4" t="s">
        <v>875</v>
      </c>
      <c r="C4099" s="4" t="s">
        <v>356</v>
      </c>
      <c r="D4099" s="11" t="s">
        <v>762</v>
      </c>
      <c r="E4099" s="32" t="s">
        <v>359</v>
      </c>
      <c r="F4099" s="11" t="s">
        <v>920</v>
      </c>
      <c r="G4099" s="35"/>
      <c r="H4099" s="4" t="s">
        <v>1291</v>
      </c>
      <c r="I4099" s="4"/>
      <c r="J4099" s="4"/>
      <c r="K4099" s="4"/>
      <c r="L4099" s="4">
        <v>25</v>
      </c>
      <c r="M4099" s="33">
        <f t="shared" ref="M4099:M4106" si="328">+N4099*$M$4097</f>
        <v>19738.232680459769</v>
      </c>
      <c r="N4099" s="38">
        <f t="shared" ref="N4099:N4106" si="329">+L4099/$L$4097</f>
        <v>0.17241379310344829</v>
      </c>
      <c r="O4099" s="33">
        <f t="shared" ref="O4099:O4106" si="330">+IFERROR($N4099*$O$4097,0)</f>
        <v>26379.46870341025</v>
      </c>
      <c r="P4099" s="244">
        <f t="shared" si="314"/>
        <v>13657.469400000002</v>
      </c>
      <c r="Q4099" s="25">
        <v>0</v>
      </c>
      <c r="R4099" s="25">
        <v>2667.5989199999999</v>
      </c>
      <c r="S4099" s="25">
        <v>0</v>
      </c>
      <c r="T4099" s="109"/>
      <c r="U4099" s="25">
        <v>1315.0403999999999</v>
      </c>
      <c r="V4099" s="25">
        <v>0</v>
      </c>
      <c r="W4099" s="25">
        <v>1510.8454800000002</v>
      </c>
      <c r="X4099" s="25">
        <v>0</v>
      </c>
      <c r="Y4099" s="25">
        <v>1251.0655199999999</v>
      </c>
      <c r="Z4099" s="25">
        <v>98.634240000000005</v>
      </c>
      <c r="AA4099" s="109"/>
      <c r="AB4099" s="25">
        <v>0</v>
      </c>
      <c r="AC4099" s="25">
        <v>0</v>
      </c>
      <c r="AD4099" s="25">
        <v>1061.3376000000001</v>
      </c>
      <c r="AE4099" s="25">
        <v>0</v>
      </c>
      <c r="AF4099" s="25">
        <v>1150.31448</v>
      </c>
      <c r="AG4099" s="25">
        <v>0</v>
      </c>
      <c r="AH4099" s="109"/>
      <c r="AI4099" s="25">
        <v>514.52603999999997</v>
      </c>
      <c r="AJ4099" s="25">
        <v>0</v>
      </c>
      <c r="AK4099" s="123">
        <v>439.72739999999999</v>
      </c>
      <c r="AL4099" s="25">
        <v>0</v>
      </c>
      <c r="AM4099" s="25">
        <v>2329.7295600000002</v>
      </c>
      <c r="AN4099" s="25">
        <v>0</v>
      </c>
      <c r="AO4099" s="109"/>
      <c r="AP4099" s="25">
        <v>563.34744000000001</v>
      </c>
      <c r="AQ4099" s="25">
        <v>0</v>
      </c>
      <c r="AR4099" s="25">
        <v>755.30232000000012</v>
      </c>
      <c r="AS4099" s="25">
        <v>0</v>
      </c>
      <c r="AT4099" s="25">
        <v>0</v>
      </c>
      <c r="AU4099" s="25">
        <v>0</v>
      </c>
      <c r="AW4099" t="str">
        <f t="shared" si="315"/>
        <v>Phạm Thị Bích Hạnh</v>
      </c>
      <c r="AX4099" s="27" t="str">
        <f t="shared" si="316"/>
        <v>Nguyễn Thị Mỹ Linh</v>
      </c>
      <c r="AY4099" s="4" t="str">
        <f t="shared" si="321"/>
        <v>FAMILYMART</v>
      </c>
    </row>
    <row r="4100" spans="1:51" outlineLevel="1" x14ac:dyDescent="0.25">
      <c r="A4100" s="4" t="s">
        <v>1104</v>
      </c>
      <c r="B4100" s="4" t="s">
        <v>875</v>
      </c>
      <c r="C4100" s="4" t="s">
        <v>356</v>
      </c>
      <c r="D4100" s="11" t="s">
        <v>763</v>
      </c>
      <c r="E4100" s="32" t="s">
        <v>389</v>
      </c>
      <c r="F4100" s="11" t="s">
        <v>920</v>
      </c>
      <c r="G4100" s="35"/>
      <c r="H4100" s="4" t="s">
        <v>1280</v>
      </c>
      <c r="I4100" s="4"/>
      <c r="J4100" s="4"/>
      <c r="K4100" s="4"/>
      <c r="L4100" s="4">
        <v>8</v>
      </c>
      <c r="M4100" s="33">
        <f t="shared" si="328"/>
        <v>6316.2344577471249</v>
      </c>
      <c r="N4100" s="38">
        <f t="shared" si="329"/>
        <v>5.5172413793103448E-2</v>
      </c>
      <c r="O4100" s="33">
        <f t="shared" si="330"/>
        <v>8441.4299850912794</v>
      </c>
      <c r="P4100" s="244">
        <f t="shared" si="314"/>
        <v>4455.3272399999996</v>
      </c>
      <c r="Q4100" s="25">
        <v>0</v>
      </c>
      <c r="R4100" s="25">
        <v>862.08948000000009</v>
      </c>
      <c r="S4100" s="25">
        <v>0</v>
      </c>
      <c r="T4100" s="109"/>
      <c r="U4100" s="25">
        <v>427.80204000000003</v>
      </c>
      <c r="V4100" s="25">
        <v>0</v>
      </c>
      <c r="W4100" s="25">
        <v>506.90232000000003</v>
      </c>
      <c r="X4100" s="25">
        <v>0</v>
      </c>
      <c r="Y4100" s="25">
        <v>381.97656000000001</v>
      </c>
      <c r="Z4100" s="25">
        <v>36.987840000000006</v>
      </c>
      <c r="AA4100" s="109"/>
      <c r="AB4100" s="25">
        <v>0</v>
      </c>
      <c r="AC4100" s="25">
        <v>0</v>
      </c>
      <c r="AD4100" s="25">
        <v>340.77672000000001</v>
      </c>
      <c r="AE4100" s="25">
        <v>0</v>
      </c>
      <c r="AF4100" s="25">
        <v>386.94888000000003</v>
      </c>
      <c r="AG4100" s="25">
        <v>0</v>
      </c>
      <c r="AH4100" s="109"/>
      <c r="AI4100" s="25">
        <v>173.67372</v>
      </c>
      <c r="AJ4100" s="25">
        <v>0</v>
      </c>
      <c r="AK4100" s="123">
        <v>174.17483999999999</v>
      </c>
      <c r="AL4100" s="25">
        <v>0</v>
      </c>
      <c r="AM4100" s="25">
        <v>745.84908000000007</v>
      </c>
      <c r="AN4100" s="25">
        <v>0</v>
      </c>
      <c r="AO4100" s="109"/>
      <c r="AP4100" s="25">
        <v>175.75920000000002</v>
      </c>
      <c r="AQ4100" s="25">
        <v>0</v>
      </c>
      <c r="AR4100" s="25">
        <v>242.38656000000003</v>
      </c>
      <c r="AS4100" s="25">
        <v>0</v>
      </c>
      <c r="AT4100" s="25">
        <v>0</v>
      </c>
      <c r="AU4100" s="25">
        <v>0</v>
      </c>
      <c r="AW4100" t="str">
        <f t="shared" si="315"/>
        <v>Phạm Thị Bích Hạnh</v>
      </c>
      <c r="AX4100" s="27" t="str">
        <f t="shared" si="316"/>
        <v>Mai Thị Lan Uyên</v>
      </c>
      <c r="AY4100" s="4" t="str">
        <f t="shared" si="321"/>
        <v>FAMILYMART</v>
      </c>
    </row>
    <row r="4101" spans="1:51" outlineLevel="1" x14ac:dyDescent="0.25">
      <c r="A4101" s="4" t="s">
        <v>1104</v>
      </c>
      <c r="B4101" s="4" t="s">
        <v>875</v>
      </c>
      <c r="C4101" s="4" t="s">
        <v>356</v>
      </c>
      <c r="D4101" s="11" t="s">
        <v>764</v>
      </c>
      <c r="E4101" s="32" t="s">
        <v>390</v>
      </c>
      <c r="F4101" s="11" t="s">
        <v>920</v>
      </c>
      <c r="G4101" s="35"/>
      <c r="H4101" s="4" t="s">
        <v>398</v>
      </c>
      <c r="I4101" s="4"/>
      <c r="J4101" s="4"/>
      <c r="K4101" s="4"/>
      <c r="L4101" s="4">
        <v>5</v>
      </c>
      <c r="M4101" s="33">
        <f t="shared" si="328"/>
        <v>3947.6465360919533</v>
      </c>
      <c r="N4101" s="38">
        <f t="shared" si="329"/>
        <v>3.4482758620689655E-2</v>
      </c>
      <c r="O4101" s="33">
        <f t="shared" si="330"/>
        <v>5275.8937406820496</v>
      </c>
      <c r="P4101" s="244">
        <f t="shared" si="314"/>
        <v>2934.1807200000007</v>
      </c>
      <c r="Q4101" s="25">
        <v>0</v>
      </c>
      <c r="R4101" s="25">
        <v>520.13232000000005</v>
      </c>
      <c r="S4101" s="25">
        <v>0</v>
      </c>
      <c r="T4101" s="109"/>
      <c r="U4101" s="25">
        <v>255.25800000000001</v>
      </c>
      <c r="V4101" s="25">
        <v>0</v>
      </c>
      <c r="W4101" s="25">
        <v>369.37943999999999</v>
      </c>
      <c r="X4101" s="25">
        <v>0</v>
      </c>
      <c r="Y4101" s="25">
        <v>295.66728000000001</v>
      </c>
      <c r="Z4101" s="25">
        <v>24.658560000000001</v>
      </c>
      <c r="AA4101" s="109"/>
      <c r="AB4101" s="25">
        <v>0</v>
      </c>
      <c r="AC4101" s="25">
        <v>0</v>
      </c>
      <c r="AD4101" s="25">
        <v>252.05256</v>
      </c>
      <c r="AE4101" s="25">
        <v>0</v>
      </c>
      <c r="AF4101" s="25">
        <v>248.94000000000003</v>
      </c>
      <c r="AG4101" s="25">
        <v>0</v>
      </c>
      <c r="AH4101" s="109"/>
      <c r="AI4101" s="25">
        <v>99.073800000000006</v>
      </c>
      <c r="AJ4101" s="25">
        <v>0</v>
      </c>
      <c r="AK4101" s="123">
        <v>99.528480000000002</v>
      </c>
      <c r="AL4101" s="25">
        <v>0</v>
      </c>
      <c r="AM4101" s="25">
        <v>489.08772000000005</v>
      </c>
      <c r="AN4101" s="25">
        <v>0</v>
      </c>
      <c r="AO4101" s="109"/>
      <c r="AP4101" s="25">
        <v>116.86680000000001</v>
      </c>
      <c r="AQ4101" s="25">
        <v>0</v>
      </c>
      <c r="AR4101" s="25">
        <v>163.53576000000004</v>
      </c>
      <c r="AS4101" s="25">
        <v>0</v>
      </c>
      <c r="AT4101" s="25">
        <v>0</v>
      </c>
      <c r="AU4101" s="25">
        <v>0</v>
      </c>
      <c r="AW4101" t="str">
        <f t="shared" si="315"/>
        <v>Phạm Thị Bích Hạnh</v>
      </c>
      <c r="AX4101" s="27" t="str">
        <f t="shared" si="316"/>
        <v>Trịnh Như Quỳnh</v>
      </c>
      <c r="AY4101" s="4" t="str">
        <f t="shared" si="321"/>
        <v>FAMILYMART</v>
      </c>
    </row>
    <row r="4102" spans="1:51" outlineLevel="1" x14ac:dyDescent="0.25">
      <c r="A4102" s="4" t="s">
        <v>1104</v>
      </c>
      <c r="B4102" s="4" t="s">
        <v>875</v>
      </c>
      <c r="C4102" s="4" t="s">
        <v>356</v>
      </c>
      <c r="D4102" s="11" t="s">
        <v>765</v>
      </c>
      <c r="E4102" s="32" t="s">
        <v>406</v>
      </c>
      <c r="F4102" s="11" t="s">
        <v>920</v>
      </c>
      <c r="G4102" s="35"/>
      <c r="H4102" s="4" t="s">
        <v>734</v>
      </c>
      <c r="I4102" s="4"/>
      <c r="J4102" s="4"/>
      <c r="K4102" s="4"/>
      <c r="L4102" s="4">
        <v>18</v>
      </c>
      <c r="M4102" s="33">
        <f t="shared" si="328"/>
        <v>14211.527529931031</v>
      </c>
      <c r="N4102" s="38">
        <f t="shared" si="329"/>
        <v>0.12413793103448276</v>
      </c>
      <c r="O4102" s="33">
        <f t="shared" si="330"/>
        <v>18993.217466455379</v>
      </c>
      <c r="P4102" s="244">
        <f t="shared" si="314"/>
        <v>9802.630799999999</v>
      </c>
      <c r="Q4102" s="25">
        <v>0</v>
      </c>
      <c r="R4102" s="25">
        <v>1889.7634800000003</v>
      </c>
      <c r="S4102" s="25">
        <v>0</v>
      </c>
      <c r="T4102" s="109"/>
      <c r="U4102" s="25">
        <v>938.31804</v>
      </c>
      <c r="V4102" s="25">
        <v>0</v>
      </c>
      <c r="W4102" s="25">
        <v>1096.7119200000002</v>
      </c>
      <c r="X4102" s="25">
        <v>0</v>
      </c>
      <c r="Y4102" s="25">
        <v>891.51084000000003</v>
      </c>
      <c r="Z4102" s="25">
        <v>73.975680000000011</v>
      </c>
      <c r="AA4102" s="109"/>
      <c r="AB4102" s="25">
        <v>0</v>
      </c>
      <c r="AC4102" s="25">
        <v>0</v>
      </c>
      <c r="AD4102" s="25">
        <v>755.71271999999999</v>
      </c>
      <c r="AE4102" s="25">
        <v>0</v>
      </c>
      <c r="AF4102" s="25">
        <v>842.66351999999995</v>
      </c>
      <c r="AG4102" s="25">
        <v>0</v>
      </c>
      <c r="AH4102" s="109"/>
      <c r="AI4102" s="25">
        <v>370.20780000000002</v>
      </c>
      <c r="AJ4102" s="25">
        <v>0</v>
      </c>
      <c r="AK4102" s="123">
        <v>315.3168</v>
      </c>
      <c r="AL4102" s="25">
        <v>0</v>
      </c>
      <c r="AM4102" s="25">
        <v>1688.3920800000003</v>
      </c>
      <c r="AN4102" s="25">
        <v>0</v>
      </c>
      <c r="AO4102" s="109"/>
      <c r="AP4102" s="25">
        <v>398.99952000000008</v>
      </c>
      <c r="AQ4102" s="25">
        <v>0</v>
      </c>
      <c r="AR4102" s="25">
        <v>541.05840000000012</v>
      </c>
      <c r="AS4102" s="25">
        <v>0</v>
      </c>
      <c r="AT4102" s="25">
        <v>0</v>
      </c>
      <c r="AU4102" s="25">
        <v>0</v>
      </c>
      <c r="AW4102" t="str">
        <f t="shared" si="315"/>
        <v>Phạm Thị Bích Hạnh</v>
      </c>
      <c r="AX4102" s="27" t="str">
        <f t="shared" si="316"/>
        <v>Lê Trương Phi</v>
      </c>
      <c r="AY4102" s="4" t="str">
        <f t="shared" si="321"/>
        <v>FAMILYMART</v>
      </c>
    </row>
    <row r="4103" spans="1:51" outlineLevel="1" x14ac:dyDescent="0.25">
      <c r="A4103" s="4" t="s">
        <v>1104</v>
      </c>
      <c r="B4103" s="4" t="s">
        <v>875</v>
      </c>
      <c r="C4103" s="4" t="s">
        <v>356</v>
      </c>
      <c r="D4103" s="11" t="s">
        <v>766</v>
      </c>
      <c r="E4103" s="32" t="s">
        <v>421</v>
      </c>
      <c r="F4103" s="11" t="s">
        <v>920</v>
      </c>
      <c r="G4103" s="35"/>
      <c r="H4103" s="4" t="s">
        <v>735</v>
      </c>
      <c r="I4103" s="4"/>
      <c r="J4103" s="4"/>
      <c r="K4103" s="4"/>
      <c r="L4103" s="4">
        <v>18</v>
      </c>
      <c r="M4103" s="33">
        <f t="shared" si="328"/>
        <v>14211.527529931031</v>
      </c>
      <c r="N4103" s="38">
        <f t="shared" si="329"/>
        <v>0.12413793103448276</v>
      </c>
      <c r="O4103" s="33">
        <f t="shared" si="330"/>
        <v>18993.217466455379</v>
      </c>
      <c r="P4103" s="244">
        <f t="shared" si="314"/>
        <v>9802.630799999999</v>
      </c>
      <c r="Q4103" s="25">
        <v>0</v>
      </c>
      <c r="R4103" s="25">
        <v>1889.7634800000003</v>
      </c>
      <c r="S4103" s="25">
        <v>0</v>
      </c>
      <c r="T4103" s="109"/>
      <c r="U4103" s="25">
        <v>938.31804</v>
      </c>
      <c r="V4103" s="25">
        <v>0</v>
      </c>
      <c r="W4103" s="25">
        <v>1096.7119200000002</v>
      </c>
      <c r="X4103" s="25">
        <v>0</v>
      </c>
      <c r="Y4103" s="25">
        <v>891.51084000000003</v>
      </c>
      <c r="Z4103" s="25">
        <v>73.975680000000011</v>
      </c>
      <c r="AA4103" s="109"/>
      <c r="AB4103" s="25">
        <v>0</v>
      </c>
      <c r="AC4103" s="25">
        <v>0</v>
      </c>
      <c r="AD4103" s="25">
        <v>755.71271999999999</v>
      </c>
      <c r="AE4103" s="25">
        <v>0</v>
      </c>
      <c r="AF4103" s="25">
        <v>842.66351999999995</v>
      </c>
      <c r="AG4103" s="25">
        <v>0</v>
      </c>
      <c r="AH4103" s="109"/>
      <c r="AI4103" s="25">
        <v>370.20780000000002</v>
      </c>
      <c r="AJ4103" s="25">
        <v>0</v>
      </c>
      <c r="AK4103" s="123">
        <v>315.3168</v>
      </c>
      <c r="AL4103" s="25">
        <v>0</v>
      </c>
      <c r="AM4103" s="25">
        <v>1688.3920800000003</v>
      </c>
      <c r="AN4103" s="25">
        <v>0</v>
      </c>
      <c r="AO4103" s="109"/>
      <c r="AP4103" s="25">
        <v>398.99952000000008</v>
      </c>
      <c r="AQ4103" s="25">
        <v>0</v>
      </c>
      <c r="AR4103" s="25">
        <v>541.05840000000012</v>
      </c>
      <c r="AS4103" s="25">
        <v>0</v>
      </c>
      <c r="AT4103" s="25">
        <v>0</v>
      </c>
      <c r="AU4103" s="25">
        <v>0</v>
      </c>
      <c r="AW4103" t="str">
        <f t="shared" si="315"/>
        <v>Phạm Thị Bích Hạnh</v>
      </c>
      <c r="AX4103" s="27" t="str">
        <f t="shared" si="316"/>
        <v>Nguyễn Thị Kiều Diễm</v>
      </c>
      <c r="AY4103" s="4" t="str">
        <f t="shared" si="321"/>
        <v>FAMILYMART</v>
      </c>
    </row>
    <row r="4104" spans="1:51" outlineLevel="1" x14ac:dyDescent="0.25">
      <c r="A4104" s="4" t="s">
        <v>1104</v>
      </c>
      <c r="B4104" s="4" t="s">
        <v>875</v>
      </c>
      <c r="C4104" s="4" t="s">
        <v>356</v>
      </c>
      <c r="D4104" s="11" t="s">
        <v>767</v>
      </c>
      <c r="E4104" s="32" t="s">
        <v>437</v>
      </c>
      <c r="F4104" s="11" t="s">
        <v>920</v>
      </c>
      <c r="G4104" s="35"/>
      <c r="H4104" s="4" t="s">
        <v>1292</v>
      </c>
      <c r="I4104" s="4"/>
      <c r="J4104" s="4"/>
      <c r="K4104" s="4"/>
      <c r="L4104" s="4">
        <v>19</v>
      </c>
      <c r="M4104" s="33">
        <f t="shared" si="328"/>
        <v>15001.056837149425</v>
      </c>
      <c r="N4104" s="38">
        <f t="shared" si="329"/>
        <v>0.1310344827586207</v>
      </c>
      <c r="O4104" s="33">
        <f t="shared" si="330"/>
        <v>20048.39621459179</v>
      </c>
      <c r="P4104" s="244">
        <f t="shared" si="314"/>
        <v>10516.341240000002</v>
      </c>
      <c r="Q4104" s="25">
        <v>0</v>
      </c>
      <c r="R4104" s="25">
        <v>2031.8256000000001</v>
      </c>
      <c r="S4104" s="25">
        <v>0</v>
      </c>
      <c r="T4104" s="109"/>
      <c r="U4104" s="25">
        <v>1008.70272</v>
      </c>
      <c r="V4104" s="25">
        <v>0</v>
      </c>
      <c r="W4104" s="25">
        <v>1150.7302800000002</v>
      </c>
      <c r="X4104" s="25">
        <v>0</v>
      </c>
      <c r="Y4104" s="25">
        <v>989.89452000000006</v>
      </c>
      <c r="Z4104" s="25">
        <v>73.975680000000011</v>
      </c>
      <c r="AA4104" s="109"/>
      <c r="AB4104" s="25">
        <v>0</v>
      </c>
      <c r="AC4104" s="25">
        <v>0</v>
      </c>
      <c r="AD4104" s="25">
        <v>824.03784000000007</v>
      </c>
      <c r="AE4104" s="25">
        <v>0</v>
      </c>
      <c r="AF4104" s="25">
        <v>916.46316000000002</v>
      </c>
      <c r="AG4104" s="25">
        <v>0</v>
      </c>
      <c r="AH4104" s="109"/>
      <c r="AI4104" s="25">
        <v>393.06816000000003</v>
      </c>
      <c r="AJ4104" s="25">
        <v>0</v>
      </c>
      <c r="AK4104" s="123">
        <v>340.19892000000004</v>
      </c>
      <c r="AL4104" s="25">
        <v>0</v>
      </c>
      <c r="AM4104" s="25">
        <v>1772.6806800000004</v>
      </c>
      <c r="AN4104" s="25">
        <v>0</v>
      </c>
      <c r="AO4104" s="109"/>
      <c r="AP4104" s="25">
        <v>434.15136000000001</v>
      </c>
      <c r="AQ4104" s="25">
        <v>0</v>
      </c>
      <c r="AR4104" s="25">
        <v>580.61232000000007</v>
      </c>
      <c r="AS4104" s="25">
        <v>0</v>
      </c>
      <c r="AT4104" s="25">
        <v>0</v>
      </c>
      <c r="AU4104" s="25">
        <v>0</v>
      </c>
      <c r="AW4104" t="str">
        <f t="shared" si="315"/>
        <v>Phạm Thị Bích Hạnh</v>
      </c>
      <c r="AX4104" s="27" t="str">
        <f t="shared" si="316"/>
        <v>Phạm Hà Ngọc Diễm</v>
      </c>
      <c r="AY4104" s="4" t="str">
        <f t="shared" si="321"/>
        <v>FAMILYMART</v>
      </c>
    </row>
    <row r="4105" spans="1:51" outlineLevel="1" x14ac:dyDescent="0.25">
      <c r="A4105" s="4" t="s">
        <v>1104</v>
      </c>
      <c r="B4105" s="4" t="s">
        <v>875</v>
      </c>
      <c r="C4105" s="35" t="s">
        <v>356</v>
      </c>
      <c r="D4105" s="4" t="s">
        <v>2329</v>
      </c>
      <c r="E4105" s="35" t="s">
        <v>356</v>
      </c>
      <c r="F4105" s="11" t="s">
        <v>920</v>
      </c>
      <c r="G4105" s="35"/>
      <c r="H4105" s="4" t="s">
        <v>217</v>
      </c>
      <c r="I4105" s="4"/>
      <c r="J4105" s="4"/>
      <c r="K4105" s="4"/>
      <c r="L4105" s="4">
        <v>26</v>
      </c>
      <c r="M4105" s="33">
        <f t="shared" si="328"/>
        <v>20527.761987678157</v>
      </c>
      <c r="N4105" s="38">
        <f t="shared" si="329"/>
        <v>0.1793103448275862</v>
      </c>
      <c r="O4105" s="33">
        <f t="shared" si="330"/>
        <v>27434.647451546658</v>
      </c>
      <c r="P4105" s="244">
        <f t="shared" si="314"/>
        <v>16846.519319999999</v>
      </c>
      <c r="Q4105" s="25">
        <v>0</v>
      </c>
      <c r="R4105" s="25">
        <v>3255.3565200000003</v>
      </c>
      <c r="S4105" s="25">
        <v>0</v>
      </c>
      <c r="T4105" s="109"/>
      <c r="U4105" s="25">
        <v>1608.9084</v>
      </c>
      <c r="V4105" s="25">
        <v>0</v>
      </c>
      <c r="W4105" s="25">
        <v>1859.7686399999998</v>
      </c>
      <c r="X4105" s="25">
        <v>0</v>
      </c>
      <c r="Y4105" s="25">
        <v>1563.5775599999999</v>
      </c>
      <c r="Z4105" s="25">
        <v>123.2928</v>
      </c>
      <c r="AA4105" s="109"/>
      <c r="AB4105" s="25">
        <v>0</v>
      </c>
      <c r="AC4105" s="25">
        <v>0</v>
      </c>
      <c r="AD4105" s="25">
        <v>1330.3785600000001</v>
      </c>
      <c r="AE4105" s="25">
        <v>0</v>
      </c>
      <c r="AF4105" s="25">
        <v>1410.44652</v>
      </c>
      <c r="AG4105" s="25">
        <v>0</v>
      </c>
      <c r="AH4105" s="109"/>
      <c r="AI4105" s="25">
        <v>635.98392000000013</v>
      </c>
      <c r="AJ4105" s="25">
        <v>0</v>
      </c>
      <c r="AK4105" s="123">
        <v>550.41012000000001</v>
      </c>
      <c r="AL4105" s="25">
        <v>0</v>
      </c>
      <c r="AM4105" s="25">
        <v>2892.6126000000004</v>
      </c>
      <c r="AN4105" s="25">
        <v>0</v>
      </c>
      <c r="AO4105" s="109"/>
      <c r="AP4105" s="25">
        <v>680.21424000000002</v>
      </c>
      <c r="AQ4105" s="25">
        <v>0</v>
      </c>
      <c r="AR4105" s="25">
        <v>935.5694400000001</v>
      </c>
      <c r="AS4105" s="25">
        <v>0</v>
      </c>
      <c r="AT4105" s="25">
        <v>0</v>
      </c>
      <c r="AU4105" s="25">
        <v>0</v>
      </c>
      <c r="AW4105" t="str">
        <f t="shared" si="315"/>
        <v>Phạm Thị Bích Hạnh</v>
      </c>
      <c r="AX4105" s="27" t="str">
        <f t="shared" si="316"/>
        <v>Phạm Thị Bích Hạnh</v>
      </c>
      <c r="AY4105" s="4" t="str">
        <f t="shared" si="321"/>
        <v>FAMILYMART</v>
      </c>
    </row>
    <row r="4106" spans="1:51" x14ac:dyDescent="0.25">
      <c r="A4106" s="4" t="s">
        <v>1104</v>
      </c>
      <c r="B4106" s="4" t="s">
        <v>875</v>
      </c>
      <c r="C4106" s="35" t="s">
        <v>356</v>
      </c>
      <c r="D4106" s="4" t="s">
        <v>2329</v>
      </c>
      <c r="E4106" s="35" t="s">
        <v>356</v>
      </c>
      <c r="F4106" s="11" t="s">
        <v>920</v>
      </c>
      <c r="G4106" s="35"/>
      <c r="H4106" s="4" t="s">
        <v>1293</v>
      </c>
      <c r="I4106" s="4"/>
      <c r="J4106" s="4"/>
      <c r="K4106" s="4"/>
      <c r="L4106" s="4">
        <v>5</v>
      </c>
      <c r="M4106" s="33">
        <f t="shared" si="328"/>
        <v>3947.6465360919533</v>
      </c>
      <c r="N4106" s="38">
        <f t="shared" si="329"/>
        <v>3.4482758620689655E-2</v>
      </c>
      <c r="O4106" s="33">
        <f t="shared" si="330"/>
        <v>5275.8937406820496</v>
      </c>
      <c r="P4106" s="244">
        <f t="shared" ref="P4106:P4169" si="331">SUM(Q4106:AU4106)</f>
        <v>0</v>
      </c>
      <c r="Q4106" s="25">
        <v>0</v>
      </c>
      <c r="R4106" s="25"/>
      <c r="S4106" s="25">
        <v>0</v>
      </c>
      <c r="T4106" s="109"/>
      <c r="U4106" s="25">
        <v>0</v>
      </c>
      <c r="V4106" s="25">
        <v>0</v>
      </c>
      <c r="W4106" s="25">
        <v>0</v>
      </c>
      <c r="X4106" s="25">
        <v>0</v>
      </c>
      <c r="Y4106" s="25">
        <v>0</v>
      </c>
      <c r="Z4106" s="25">
        <v>0</v>
      </c>
      <c r="AA4106" s="109"/>
      <c r="AB4106" s="25">
        <v>0</v>
      </c>
      <c r="AC4106" s="25">
        <v>0</v>
      </c>
      <c r="AD4106" s="25"/>
      <c r="AE4106" s="25">
        <v>0</v>
      </c>
      <c r="AF4106" s="25">
        <v>0</v>
      </c>
      <c r="AG4106" s="25">
        <v>0</v>
      </c>
      <c r="AH4106" s="109"/>
      <c r="AI4106" s="25"/>
      <c r="AJ4106" s="25">
        <v>0</v>
      </c>
      <c r="AK4106" s="123">
        <v>0</v>
      </c>
      <c r="AL4106" s="25">
        <v>0</v>
      </c>
      <c r="AM4106" s="25"/>
      <c r="AN4106" s="25">
        <v>0</v>
      </c>
      <c r="AO4106" s="109"/>
      <c r="AP4106" s="25"/>
      <c r="AQ4106" s="25">
        <v>0</v>
      </c>
      <c r="AR4106" s="25">
        <v>0</v>
      </c>
      <c r="AS4106" s="25">
        <v>0</v>
      </c>
      <c r="AT4106" s="25">
        <v>0</v>
      </c>
      <c r="AU4106" s="25">
        <v>0</v>
      </c>
      <c r="AW4106" t="str">
        <f t="shared" ref="AW4106:AW4169" si="332">+C4106</f>
        <v>Phạm Thị Bích Hạnh</v>
      </c>
      <c r="AX4106" s="27" t="str">
        <f t="shared" ref="AX4106:AX4169" si="333">+E4106</f>
        <v>Phạm Thị Bích Hạnh</v>
      </c>
      <c r="AY4106" s="4" t="str">
        <f t="shared" si="321"/>
        <v>FAMILYMART</v>
      </c>
    </row>
    <row r="4107" spans="1:51" x14ac:dyDescent="0.25">
      <c r="A4107" s="14"/>
      <c r="B4107" s="14"/>
      <c r="C4107" s="14"/>
      <c r="D4107" s="14" t="s">
        <v>2329</v>
      </c>
      <c r="E4107" s="30" t="s">
        <v>356</v>
      </c>
      <c r="F4107" s="14"/>
      <c r="G4107" s="46">
        <v>3180826</v>
      </c>
      <c r="H4107" s="12" t="s">
        <v>787</v>
      </c>
      <c r="I4107" s="14"/>
      <c r="J4107" s="14"/>
      <c r="K4107" s="14"/>
      <c r="L4107" s="13">
        <f>+SUM(L4108:L4119)</f>
        <v>292</v>
      </c>
      <c r="M4107" s="13">
        <v>80792.748833333331</v>
      </c>
      <c r="N4107" s="31">
        <f>+SUM(N4108:N4119)</f>
        <v>0.99999999999999989</v>
      </c>
      <c r="O4107" s="13">
        <v>116932.56449006626</v>
      </c>
      <c r="P4107" s="244">
        <f t="shared" si="331"/>
        <v>19452.053</v>
      </c>
      <c r="Q4107" s="25"/>
      <c r="R4107" s="25">
        <v>0</v>
      </c>
      <c r="S4107" s="25">
        <v>0</v>
      </c>
      <c r="T4107" s="109"/>
      <c r="U4107" s="25">
        <v>0</v>
      </c>
      <c r="V4107" s="25">
        <v>0</v>
      </c>
      <c r="W4107" s="25">
        <v>0</v>
      </c>
      <c r="X4107" s="25"/>
      <c r="Y4107" s="25">
        <v>0</v>
      </c>
      <c r="Z4107" s="25">
        <v>0</v>
      </c>
      <c r="AA4107" s="109"/>
      <c r="AB4107" s="25">
        <v>0</v>
      </c>
      <c r="AC4107" s="25">
        <v>0</v>
      </c>
      <c r="AD4107" s="25">
        <v>0</v>
      </c>
      <c r="AE4107" s="25"/>
      <c r="AF4107" s="25">
        <v>0</v>
      </c>
      <c r="AG4107" s="25">
        <v>0</v>
      </c>
      <c r="AH4107" s="109"/>
      <c r="AI4107" s="25"/>
      <c r="AJ4107" s="25">
        <v>0</v>
      </c>
      <c r="AK4107" s="123"/>
      <c r="AL4107" s="25">
        <v>0</v>
      </c>
      <c r="AM4107" s="25"/>
      <c r="AN4107" s="25">
        <v>0</v>
      </c>
      <c r="AO4107" s="109"/>
      <c r="AP4107" s="25"/>
      <c r="AQ4107" s="25">
        <v>0</v>
      </c>
      <c r="AR4107" s="25">
        <v>0</v>
      </c>
      <c r="AS4107" s="25">
        <v>0</v>
      </c>
      <c r="AT4107" s="25">
        <v>19452.053</v>
      </c>
      <c r="AU4107" s="25">
        <v>0</v>
      </c>
      <c r="AW4107">
        <f t="shared" si="332"/>
        <v>0</v>
      </c>
      <c r="AX4107" s="27" t="str">
        <f t="shared" si="333"/>
        <v>Phạm Thị Bích Hạnh</v>
      </c>
      <c r="AY4107" s="14">
        <f t="shared" si="321"/>
        <v>0</v>
      </c>
    </row>
    <row r="4108" spans="1:51" x14ac:dyDescent="0.25">
      <c r="A4108" s="4" t="s">
        <v>1104</v>
      </c>
      <c r="B4108" s="4" t="s">
        <v>788</v>
      </c>
      <c r="C4108" s="4" t="s">
        <v>356</v>
      </c>
      <c r="D4108" s="11" t="s">
        <v>761</v>
      </c>
      <c r="E4108" s="32" t="s">
        <v>355</v>
      </c>
      <c r="F4108" s="11" t="s">
        <v>830</v>
      </c>
      <c r="G4108" s="35"/>
      <c r="H4108" s="4" t="s">
        <v>1290</v>
      </c>
      <c r="I4108" s="4"/>
      <c r="J4108" s="4"/>
      <c r="K4108" s="4"/>
      <c r="L4108" s="4">
        <v>22</v>
      </c>
      <c r="M4108" s="33">
        <f>+N4108*$M$4107</f>
        <v>6087.1249121004557</v>
      </c>
      <c r="N4108" s="38">
        <f>+L4108/$L$4107</f>
        <v>7.5342465753424653E-2</v>
      </c>
      <c r="O4108" s="33">
        <f>+IFERROR($N4108*$O$4107,0)</f>
        <v>8809.987735552937</v>
      </c>
      <c r="P4108" s="244">
        <f t="shared" si="331"/>
        <v>5557.2782400000006</v>
      </c>
      <c r="Q4108" s="25">
        <v>493.07076000000001</v>
      </c>
      <c r="R4108" s="25">
        <v>0</v>
      </c>
      <c r="S4108" s="25">
        <v>0</v>
      </c>
      <c r="T4108" s="109"/>
      <c r="U4108" s="25">
        <v>0</v>
      </c>
      <c r="V4108" s="25">
        <v>0</v>
      </c>
      <c r="W4108" s="25">
        <v>0</v>
      </c>
      <c r="X4108" s="25">
        <v>1122.47532</v>
      </c>
      <c r="Y4108" s="25">
        <v>0</v>
      </c>
      <c r="Z4108" s="25">
        <v>0</v>
      </c>
      <c r="AA4108" s="109"/>
      <c r="AB4108" s="25">
        <v>772.64928000000009</v>
      </c>
      <c r="AC4108" s="25">
        <v>0</v>
      </c>
      <c r="AD4108" s="25">
        <v>0</v>
      </c>
      <c r="AE4108" s="25">
        <v>557.0089200000001</v>
      </c>
      <c r="AF4108" s="25">
        <v>433.56383999999997</v>
      </c>
      <c r="AG4108" s="25">
        <v>0</v>
      </c>
      <c r="AH4108" s="109"/>
      <c r="AI4108" s="25">
        <v>0</v>
      </c>
      <c r="AJ4108" s="25">
        <v>0</v>
      </c>
      <c r="AK4108" s="123">
        <v>1465.8138000000001</v>
      </c>
      <c r="AL4108" s="25">
        <v>0</v>
      </c>
      <c r="AM4108" s="25">
        <v>234.06407999999999</v>
      </c>
      <c r="AN4108" s="25">
        <v>0</v>
      </c>
      <c r="AO4108" s="109"/>
      <c r="AP4108" s="25">
        <v>478.63224000000002</v>
      </c>
      <c r="AQ4108" s="25">
        <v>0</v>
      </c>
      <c r="AR4108" s="25">
        <v>0</v>
      </c>
      <c r="AS4108" s="25">
        <v>0</v>
      </c>
      <c r="AT4108" s="25">
        <v>0</v>
      </c>
      <c r="AU4108" s="25">
        <v>0</v>
      </c>
      <c r="AW4108" t="str">
        <f t="shared" si="332"/>
        <v>Phạm Thị Bích Hạnh</v>
      </c>
      <c r="AX4108" s="27" t="str">
        <f t="shared" si="333"/>
        <v>Phùng Mỹ Dung</v>
      </c>
      <c r="AY4108" s="4" t="str">
        <f t="shared" si="321"/>
        <v>GS 25</v>
      </c>
    </row>
    <row r="4109" spans="1:51" outlineLevel="1" x14ac:dyDescent="0.25">
      <c r="A4109" s="4" t="s">
        <v>1104</v>
      </c>
      <c r="B4109" s="4" t="s">
        <v>788</v>
      </c>
      <c r="C4109" s="4" t="s">
        <v>356</v>
      </c>
      <c r="D4109" s="11" t="s">
        <v>762</v>
      </c>
      <c r="E4109" s="32" t="s">
        <v>359</v>
      </c>
      <c r="F4109" s="11" t="s">
        <v>830</v>
      </c>
      <c r="G4109" s="35"/>
      <c r="H4109" s="4" t="s">
        <v>731</v>
      </c>
      <c r="I4109" s="4"/>
      <c r="J4109" s="4"/>
      <c r="K4109" s="4"/>
      <c r="L4109" s="4">
        <v>44</v>
      </c>
      <c r="M4109" s="33">
        <f t="shared" ref="M4109:M4119" si="334">+N4109*$M$4107</f>
        <v>12174.249824200911</v>
      </c>
      <c r="N4109" s="38">
        <f t="shared" ref="N4109:N4119" si="335">+L4109/$L$4107</f>
        <v>0.15068493150684931</v>
      </c>
      <c r="O4109" s="33">
        <f t="shared" ref="O4109:O4119" si="336">+IFERROR($N4109*$O$4107,0)</f>
        <v>17619.975471105874</v>
      </c>
      <c r="P4109" s="244">
        <f t="shared" si="331"/>
        <v>11043.30132</v>
      </c>
      <c r="Q4109" s="25">
        <v>953.17236000000003</v>
      </c>
      <c r="R4109" s="25">
        <v>0</v>
      </c>
      <c r="S4109" s="25">
        <v>0</v>
      </c>
      <c r="T4109" s="109"/>
      <c r="U4109" s="25">
        <v>0</v>
      </c>
      <c r="V4109" s="25">
        <v>0</v>
      </c>
      <c r="W4109" s="25">
        <v>0</v>
      </c>
      <c r="X4109" s="25">
        <v>2225.1510000000003</v>
      </c>
      <c r="Y4109" s="25">
        <v>0</v>
      </c>
      <c r="Z4109" s="25">
        <v>0</v>
      </c>
      <c r="AA4109" s="109"/>
      <c r="AB4109" s="25">
        <v>1525.20084</v>
      </c>
      <c r="AC4109" s="25">
        <v>0</v>
      </c>
      <c r="AD4109" s="25">
        <v>0</v>
      </c>
      <c r="AE4109" s="25">
        <v>1114.5416400000001</v>
      </c>
      <c r="AF4109" s="25">
        <v>885.19283999999993</v>
      </c>
      <c r="AG4109" s="25">
        <v>0</v>
      </c>
      <c r="AH4109" s="109"/>
      <c r="AI4109" s="25">
        <v>0</v>
      </c>
      <c r="AJ4109" s="25">
        <v>0</v>
      </c>
      <c r="AK4109" s="123">
        <v>2900.0851200000006</v>
      </c>
      <c r="AL4109" s="25">
        <v>0</v>
      </c>
      <c r="AM4109" s="25">
        <v>482.69304</v>
      </c>
      <c r="AN4109" s="25">
        <v>0</v>
      </c>
      <c r="AO4109" s="109"/>
      <c r="AP4109" s="25">
        <v>957.26448000000005</v>
      </c>
      <c r="AQ4109" s="25">
        <v>0</v>
      </c>
      <c r="AR4109" s="25">
        <v>0</v>
      </c>
      <c r="AS4109" s="25">
        <v>0</v>
      </c>
      <c r="AT4109" s="25">
        <v>0</v>
      </c>
      <c r="AU4109" s="25">
        <v>0</v>
      </c>
      <c r="AW4109" t="str">
        <f t="shared" si="332"/>
        <v>Phạm Thị Bích Hạnh</v>
      </c>
      <c r="AX4109" s="27" t="str">
        <f t="shared" si="333"/>
        <v>Nguyễn Thị Mỹ Linh</v>
      </c>
      <c r="AY4109" s="4" t="str">
        <f t="shared" si="321"/>
        <v>GS 25</v>
      </c>
    </row>
    <row r="4110" spans="1:51" outlineLevel="1" x14ac:dyDescent="0.25">
      <c r="A4110" s="4" t="s">
        <v>1104</v>
      </c>
      <c r="B4110" s="4" t="s">
        <v>788</v>
      </c>
      <c r="C4110" s="4" t="s">
        <v>356</v>
      </c>
      <c r="D4110" s="11" t="s">
        <v>763</v>
      </c>
      <c r="E4110" s="32" t="s">
        <v>389</v>
      </c>
      <c r="F4110" s="11" t="s">
        <v>830</v>
      </c>
      <c r="G4110" s="35"/>
      <c r="H4110" s="4" t="s">
        <v>1280</v>
      </c>
      <c r="I4110" s="4"/>
      <c r="J4110" s="4"/>
      <c r="K4110" s="4"/>
      <c r="L4110" s="4">
        <v>19</v>
      </c>
      <c r="M4110" s="33">
        <f t="shared" si="334"/>
        <v>5257.0624240867573</v>
      </c>
      <c r="N4110" s="38">
        <f t="shared" si="335"/>
        <v>6.5068493150684928E-2</v>
      </c>
      <c r="O4110" s="33">
        <f t="shared" si="336"/>
        <v>7608.6257716138998</v>
      </c>
      <c r="P4110" s="244">
        <f t="shared" si="331"/>
        <v>4837.52304</v>
      </c>
      <c r="Q4110" s="25">
        <v>423.63216</v>
      </c>
      <c r="R4110" s="25">
        <v>0</v>
      </c>
      <c r="S4110" s="25">
        <v>0</v>
      </c>
      <c r="T4110" s="109"/>
      <c r="U4110" s="25">
        <v>0</v>
      </c>
      <c r="V4110" s="25">
        <v>0</v>
      </c>
      <c r="W4110" s="25">
        <v>0</v>
      </c>
      <c r="X4110" s="25">
        <v>964.01340000000005</v>
      </c>
      <c r="Y4110" s="25">
        <v>0</v>
      </c>
      <c r="Z4110" s="25">
        <v>0</v>
      </c>
      <c r="AA4110" s="109"/>
      <c r="AB4110" s="25">
        <v>669.2230800000001</v>
      </c>
      <c r="AC4110" s="25">
        <v>0</v>
      </c>
      <c r="AD4110" s="25">
        <v>0</v>
      </c>
      <c r="AE4110" s="25">
        <v>497.61000000000013</v>
      </c>
      <c r="AF4110" s="25">
        <v>397.43351999999999</v>
      </c>
      <c r="AG4110" s="25">
        <v>0</v>
      </c>
      <c r="AH4110" s="109"/>
      <c r="AI4110" s="25">
        <v>0</v>
      </c>
      <c r="AJ4110" s="25">
        <v>0</v>
      </c>
      <c r="AK4110" s="123">
        <v>1255.1144400000001</v>
      </c>
      <c r="AL4110" s="25">
        <v>0</v>
      </c>
      <c r="AM4110" s="25">
        <v>216.78840000000002</v>
      </c>
      <c r="AN4110" s="25">
        <v>0</v>
      </c>
      <c r="AO4110" s="109"/>
      <c r="AP4110" s="25">
        <v>413.70803999999998</v>
      </c>
      <c r="AQ4110" s="25">
        <v>0</v>
      </c>
      <c r="AR4110" s="25">
        <v>0</v>
      </c>
      <c r="AS4110" s="25">
        <v>0</v>
      </c>
      <c r="AT4110" s="25">
        <v>0</v>
      </c>
      <c r="AU4110" s="25">
        <v>0</v>
      </c>
      <c r="AW4110" t="str">
        <f t="shared" si="332"/>
        <v>Phạm Thị Bích Hạnh</v>
      </c>
      <c r="AX4110" s="27" t="str">
        <f t="shared" si="333"/>
        <v>Mai Thị Lan Uyên</v>
      </c>
      <c r="AY4110" s="4" t="str">
        <f t="shared" si="321"/>
        <v>GS 25</v>
      </c>
    </row>
    <row r="4111" spans="1:51" outlineLevel="1" x14ac:dyDescent="0.25">
      <c r="A4111" s="4" t="s">
        <v>1104</v>
      </c>
      <c r="B4111" s="4" t="s">
        <v>788</v>
      </c>
      <c r="C4111" s="4" t="s">
        <v>356</v>
      </c>
      <c r="D4111" s="11" t="s">
        <v>764</v>
      </c>
      <c r="E4111" s="32" t="s">
        <v>390</v>
      </c>
      <c r="F4111" s="11" t="s">
        <v>830</v>
      </c>
      <c r="G4111" s="35"/>
      <c r="H4111" s="4" t="s">
        <v>1077</v>
      </c>
      <c r="I4111" s="4"/>
      <c r="J4111" s="4"/>
      <c r="K4111" s="4"/>
      <c r="L4111" s="4">
        <f>9+12</f>
        <v>21</v>
      </c>
      <c r="M4111" s="33">
        <f t="shared" si="334"/>
        <v>5810.4374160958896</v>
      </c>
      <c r="N4111" s="38">
        <f t="shared" si="335"/>
        <v>7.1917808219178078E-2</v>
      </c>
      <c r="O4111" s="33">
        <f t="shared" si="336"/>
        <v>8409.5337475732576</v>
      </c>
      <c r="P4111" s="244">
        <f t="shared" si="331"/>
        <v>5279.0475600000009</v>
      </c>
      <c r="Q4111" s="25">
        <v>450.98424</v>
      </c>
      <c r="R4111" s="25">
        <v>0</v>
      </c>
      <c r="S4111" s="25">
        <v>0</v>
      </c>
      <c r="T4111" s="109"/>
      <c r="U4111" s="25">
        <v>0</v>
      </c>
      <c r="V4111" s="25">
        <v>0</v>
      </c>
      <c r="W4111" s="25">
        <v>0</v>
      </c>
      <c r="X4111" s="25">
        <v>1065.1489200000001</v>
      </c>
      <c r="Y4111" s="25">
        <v>0</v>
      </c>
      <c r="Z4111" s="25">
        <v>0</v>
      </c>
      <c r="AA4111" s="109"/>
      <c r="AB4111" s="25">
        <v>722.63016000000005</v>
      </c>
      <c r="AC4111" s="25">
        <v>0</v>
      </c>
      <c r="AD4111" s="25">
        <v>0</v>
      </c>
      <c r="AE4111" s="25">
        <v>537.20928000000004</v>
      </c>
      <c r="AF4111" s="25">
        <v>415.49867999999998</v>
      </c>
      <c r="AG4111" s="25">
        <v>0</v>
      </c>
      <c r="AH4111" s="109"/>
      <c r="AI4111" s="25">
        <v>0</v>
      </c>
      <c r="AJ4111" s="25">
        <v>0</v>
      </c>
      <c r="AK4111" s="123">
        <v>1398.3656400000002</v>
      </c>
      <c r="AL4111" s="25">
        <v>0</v>
      </c>
      <c r="AM4111" s="25">
        <v>228.30552</v>
      </c>
      <c r="AN4111" s="25">
        <v>0</v>
      </c>
      <c r="AO4111" s="109"/>
      <c r="AP4111" s="25">
        <v>460.90512000000001</v>
      </c>
      <c r="AQ4111" s="25">
        <v>0</v>
      </c>
      <c r="AR4111" s="25">
        <v>0</v>
      </c>
      <c r="AS4111" s="25">
        <v>0</v>
      </c>
      <c r="AT4111" s="25">
        <v>0</v>
      </c>
      <c r="AU4111" s="25">
        <v>0</v>
      </c>
      <c r="AW4111" t="str">
        <f t="shared" si="332"/>
        <v>Phạm Thị Bích Hạnh</v>
      </c>
      <c r="AX4111" s="27" t="str">
        <f t="shared" si="333"/>
        <v>Trịnh Như Quỳnh</v>
      </c>
      <c r="AY4111" s="4" t="str">
        <f t="shared" si="321"/>
        <v>GS 25</v>
      </c>
    </row>
    <row r="4112" spans="1:51" outlineLevel="1" x14ac:dyDescent="0.25">
      <c r="A4112" s="4" t="s">
        <v>1104</v>
      </c>
      <c r="B4112" s="4" t="s">
        <v>788</v>
      </c>
      <c r="C4112" s="4" t="s">
        <v>356</v>
      </c>
      <c r="D4112" s="11" t="s">
        <v>765</v>
      </c>
      <c r="E4112" s="32" t="s">
        <v>406</v>
      </c>
      <c r="F4112" s="11" t="s">
        <v>830</v>
      </c>
      <c r="G4112" s="35"/>
      <c r="H4112" s="4" t="s">
        <v>734</v>
      </c>
      <c r="I4112" s="4"/>
      <c r="J4112" s="4"/>
      <c r="K4112" s="4"/>
      <c r="L4112" s="4">
        <v>41</v>
      </c>
      <c r="M4112" s="33">
        <f t="shared" si="334"/>
        <v>11344.187336187215</v>
      </c>
      <c r="N4112" s="38">
        <f t="shared" si="335"/>
        <v>0.1404109589041096</v>
      </c>
      <c r="O4112" s="33">
        <f t="shared" si="336"/>
        <v>16418.61350716684</v>
      </c>
      <c r="P4112" s="244">
        <f t="shared" si="331"/>
        <v>10282.78368</v>
      </c>
      <c r="Q4112" s="25">
        <v>874.61640000000011</v>
      </c>
      <c r="R4112" s="25">
        <v>0</v>
      </c>
      <c r="S4112" s="25">
        <v>0</v>
      </c>
      <c r="T4112" s="109"/>
      <c r="U4112" s="25">
        <v>0</v>
      </c>
      <c r="V4112" s="25">
        <v>0</v>
      </c>
      <c r="W4112" s="25">
        <v>0</v>
      </c>
      <c r="X4112" s="25">
        <v>2092.2472800000005</v>
      </c>
      <c r="Y4112" s="25">
        <v>0</v>
      </c>
      <c r="Z4112" s="25">
        <v>0</v>
      </c>
      <c r="AA4112" s="109"/>
      <c r="AB4112" s="25">
        <v>1409.8060800000001</v>
      </c>
      <c r="AC4112" s="25">
        <v>0</v>
      </c>
      <c r="AD4112" s="25">
        <v>0</v>
      </c>
      <c r="AE4112" s="25">
        <v>1034.8192800000002</v>
      </c>
      <c r="AF4112" s="25">
        <v>812.93219999999997</v>
      </c>
      <c r="AG4112" s="25">
        <v>0</v>
      </c>
      <c r="AH4112" s="109"/>
      <c r="AI4112" s="25">
        <v>0</v>
      </c>
      <c r="AJ4112" s="25">
        <v>0</v>
      </c>
      <c r="AK4112" s="123">
        <v>2715.1696800000004</v>
      </c>
      <c r="AL4112" s="25">
        <v>0</v>
      </c>
      <c r="AM4112" s="25">
        <v>445.09392000000003</v>
      </c>
      <c r="AN4112" s="25">
        <v>0</v>
      </c>
      <c r="AO4112" s="109"/>
      <c r="AP4112" s="25">
        <v>898.09884000000011</v>
      </c>
      <c r="AQ4112" s="25">
        <v>0</v>
      </c>
      <c r="AR4112" s="25">
        <v>0</v>
      </c>
      <c r="AS4112" s="25">
        <v>0</v>
      </c>
      <c r="AT4112" s="25">
        <v>0</v>
      </c>
      <c r="AU4112" s="25">
        <v>0</v>
      </c>
      <c r="AW4112" t="str">
        <f t="shared" si="332"/>
        <v>Phạm Thị Bích Hạnh</v>
      </c>
      <c r="AX4112" s="27" t="str">
        <f t="shared" si="333"/>
        <v>Lê Trương Phi</v>
      </c>
      <c r="AY4112" s="4" t="str">
        <f t="shared" si="321"/>
        <v>GS 25</v>
      </c>
    </row>
    <row r="4113" spans="1:51" outlineLevel="1" x14ac:dyDescent="0.25">
      <c r="A4113" s="4" t="s">
        <v>1104</v>
      </c>
      <c r="B4113" s="4" t="s">
        <v>788</v>
      </c>
      <c r="C4113" s="4" t="s">
        <v>356</v>
      </c>
      <c r="D4113" s="11" t="s">
        <v>766</v>
      </c>
      <c r="E4113" s="32" t="s">
        <v>421</v>
      </c>
      <c r="F4113" s="11" t="s">
        <v>830</v>
      </c>
      <c r="G4113" s="35"/>
      <c r="H4113" s="4" t="s">
        <v>1282</v>
      </c>
      <c r="I4113" s="4"/>
      <c r="J4113" s="4"/>
      <c r="K4113" s="4"/>
      <c r="L4113" s="4">
        <v>21</v>
      </c>
      <c r="M4113" s="33">
        <f t="shared" si="334"/>
        <v>5810.4374160958896</v>
      </c>
      <c r="N4113" s="38">
        <f t="shared" si="335"/>
        <v>7.1917808219178078E-2</v>
      </c>
      <c r="O4113" s="33">
        <f t="shared" si="336"/>
        <v>8409.5337475732576</v>
      </c>
      <c r="P4113" s="244">
        <f t="shared" si="331"/>
        <v>5285.0318400000006</v>
      </c>
      <c r="Q4113" s="25">
        <v>450.98424</v>
      </c>
      <c r="R4113" s="25">
        <v>0</v>
      </c>
      <c r="S4113" s="25">
        <v>0</v>
      </c>
      <c r="T4113" s="109"/>
      <c r="U4113" s="25">
        <v>0</v>
      </c>
      <c r="V4113" s="25">
        <v>0</v>
      </c>
      <c r="W4113" s="25">
        <v>0</v>
      </c>
      <c r="X4113" s="25">
        <v>1071.1332</v>
      </c>
      <c r="Y4113" s="25">
        <v>0</v>
      </c>
      <c r="Z4113" s="25">
        <v>0</v>
      </c>
      <c r="AA4113" s="109"/>
      <c r="AB4113" s="25">
        <v>722.63016000000005</v>
      </c>
      <c r="AC4113" s="25">
        <v>0</v>
      </c>
      <c r="AD4113" s="25">
        <v>0</v>
      </c>
      <c r="AE4113" s="25">
        <v>537.20928000000004</v>
      </c>
      <c r="AF4113" s="25">
        <v>415.49867999999998</v>
      </c>
      <c r="AG4113" s="25">
        <v>0</v>
      </c>
      <c r="AH4113" s="109"/>
      <c r="AI4113" s="25">
        <v>0</v>
      </c>
      <c r="AJ4113" s="25">
        <v>0</v>
      </c>
      <c r="AK4113" s="123">
        <v>1398.3656400000002</v>
      </c>
      <c r="AL4113" s="25">
        <v>0</v>
      </c>
      <c r="AM4113" s="25">
        <v>228.30552</v>
      </c>
      <c r="AN4113" s="25">
        <v>0</v>
      </c>
      <c r="AO4113" s="109"/>
      <c r="AP4113" s="25">
        <v>460.90512000000001</v>
      </c>
      <c r="AQ4113" s="25">
        <v>0</v>
      </c>
      <c r="AR4113" s="25">
        <v>0</v>
      </c>
      <c r="AS4113" s="25">
        <v>0</v>
      </c>
      <c r="AT4113" s="25">
        <v>0</v>
      </c>
      <c r="AU4113" s="25">
        <v>0</v>
      </c>
      <c r="AW4113" t="str">
        <f t="shared" si="332"/>
        <v>Phạm Thị Bích Hạnh</v>
      </c>
      <c r="AX4113" s="27" t="str">
        <f t="shared" si="333"/>
        <v>Nguyễn Thị Kiều Diễm</v>
      </c>
      <c r="AY4113" s="4" t="str">
        <f t="shared" si="321"/>
        <v>GS 25</v>
      </c>
    </row>
    <row r="4114" spans="1:51" outlineLevel="1" x14ac:dyDescent="0.25">
      <c r="A4114" s="4" t="s">
        <v>1104</v>
      </c>
      <c r="B4114" s="4" t="s">
        <v>788</v>
      </c>
      <c r="C4114" s="4" t="s">
        <v>356</v>
      </c>
      <c r="D4114" s="11" t="s">
        <v>767</v>
      </c>
      <c r="E4114" s="32" t="s">
        <v>437</v>
      </c>
      <c r="F4114" s="11" t="s">
        <v>830</v>
      </c>
      <c r="G4114" s="35"/>
      <c r="H4114" s="4" t="s">
        <v>267</v>
      </c>
      <c r="I4114" s="4"/>
      <c r="J4114" s="4"/>
      <c r="K4114" s="4"/>
      <c r="L4114" s="4">
        <v>52</v>
      </c>
      <c r="M4114" s="33">
        <f t="shared" si="334"/>
        <v>14387.749792237442</v>
      </c>
      <c r="N4114" s="38">
        <f t="shared" si="335"/>
        <v>0.17808219178082191</v>
      </c>
      <c r="O4114" s="33">
        <f t="shared" si="336"/>
        <v>20823.607374943305</v>
      </c>
      <c r="P4114" s="244">
        <f t="shared" si="331"/>
        <v>13060.591200000003</v>
      </c>
      <c r="Q4114" s="25">
        <v>1137.6363600000002</v>
      </c>
      <c r="R4114" s="25">
        <v>0</v>
      </c>
      <c r="S4114" s="25">
        <v>0</v>
      </c>
      <c r="T4114" s="109"/>
      <c r="U4114" s="25">
        <v>0</v>
      </c>
      <c r="V4114" s="25">
        <v>0</v>
      </c>
      <c r="W4114" s="25">
        <v>0</v>
      </c>
      <c r="X4114" s="25">
        <v>2643.4360800000004</v>
      </c>
      <c r="Y4114" s="25">
        <v>0</v>
      </c>
      <c r="Z4114" s="25">
        <v>0</v>
      </c>
      <c r="AA4114" s="109"/>
      <c r="AB4114" s="25">
        <v>1809.3974400000002</v>
      </c>
      <c r="AC4114" s="25">
        <v>0</v>
      </c>
      <c r="AD4114" s="25">
        <v>0</v>
      </c>
      <c r="AE4114" s="25">
        <v>1313.5856400000002</v>
      </c>
      <c r="AF4114" s="25">
        <v>1047.77928</v>
      </c>
      <c r="AG4114" s="25">
        <v>0</v>
      </c>
      <c r="AH4114" s="109"/>
      <c r="AI4114" s="25">
        <v>0</v>
      </c>
      <c r="AJ4114" s="25">
        <v>0</v>
      </c>
      <c r="AK4114" s="123">
        <v>3404.8123200000005</v>
      </c>
      <c r="AL4114" s="25">
        <v>0</v>
      </c>
      <c r="AM4114" s="25">
        <v>569.40840000000003</v>
      </c>
      <c r="AN4114" s="25">
        <v>0</v>
      </c>
      <c r="AO4114" s="109"/>
      <c r="AP4114" s="25">
        <v>1134.5356800000002</v>
      </c>
      <c r="AQ4114" s="25">
        <v>0</v>
      </c>
      <c r="AR4114" s="25">
        <v>0</v>
      </c>
      <c r="AS4114" s="25">
        <v>0</v>
      </c>
      <c r="AT4114" s="25">
        <v>0</v>
      </c>
      <c r="AU4114" s="25">
        <v>0</v>
      </c>
      <c r="AW4114" t="str">
        <f t="shared" si="332"/>
        <v>Phạm Thị Bích Hạnh</v>
      </c>
      <c r="AX4114" s="27" t="str">
        <f t="shared" si="333"/>
        <v>Phạm Hà Ngọc Diễm</v>
      </c>
      <c r="AY4114" s="4" t="str">
        <f t="shared" si="321"/>
        <v>GS 25</v>
      </c>
    </row>
    <row r="4115" spans="1:51" outlineLevel="1" x14ac:dyDescent="0.25">
      <c r="A4115" s="4" t="s">
        <v>1104</v>
      </c>
      <c r="B4115" s="4" t="s">
        <v>788</v>
      </c>
      <c r="C4115" s="35" t="s">
        <v>356</v>
      </c>
      <c r="D4115" s="4" t="s">
        <v>2329</v>
      </c>
      <c r="E4115" s="35" t="s">
        <v>356</v>
      </c>
      <c r="F4115" s="11" t="s">
        <v>830</v>
      </c>
      <c r="G4115" s="74"/>
      <c r="H4115" s="4" t="s">
        <v>963</v>
      </c>
      <c r="I4115" s="4"/>
      <c r="J4115" s="4"/>
      <c r="K4115" s="4"/>
      <c r="L4115" s="4">
        <v>17</v>
      </c>
      <c r="M4115" s="33">
        <f t="shared" si="334"/>
        <v>4703.6874320776251</v>
      </c>
      <c r="N4115" s="38">
        <f t="shared" si="335"/>
        <v>5.8219178082191778E-2</v>
      </c>
      <c r="O4115" s="33">
        <f t="shared" si="336"/>
        <v>6807.717795654542</v>
      </c>
      <c r="P4115" s="244">
        <f t="shared" si="331"/>
        <v>18094.291920000003</v>
      </c>
      <c r="Q4115" s="25">
        <v>1570.38588</v>
      </c>
      <c r="R4115" s="25">
        <v>0</v>
      </c>
      <c r="S4115" s="25">
        <v>0</v>
      </c>
      <c r="T4115" s="109"/>
      <c r="U4115" s="25">
        <v>0</v>
      </c>
      <c r="V4115" s="25">
        <v>0</v>
      </c>
      <c r="W4115" s="25">
        <v>0</v>
      </c>
      <c r="X4115" s="25">
        <v>3650.7348000000006</v>
      </c>
      <c r="Y4115" s="25">
        <v>0</v>
      </c>
      <c r="Z4115" s="25">
        <v>0</v>
      </c>
      <c r="AA4115" s="109"/>
      <c r="AB4115" s="25">
        <v>2496.5733600000003</v>
      </c>
      <c r="AC4115" s="25">
        <v>0</v>
      </c>
      <c r="AD4115" s="25">
        <v>0</v>
      </c>
      <c r="AE4115" s="25">
        <v>1811.1956400000004</v>
      </c>
      <c r="AF4115" s="25">
        <v>1445.2127999999998</v>
      </c>
      <c r="AG4115" s="25">
        <v>0</v>
      </c>
      <c r="AH4115" s="109"/>
      <c r="AI4115" s="25">
        <v>0</v>
      </c>
      <c r="AJ4115" s="25">
        <v>0</v>
      </c>
      <c r="AK4115" s="123">
        <v>4756.2789600000006</v>
      </c>
      <c r="AL4115" s="25">
        <v>0</v>
      </c>
      <c r="AM4115" s="25">
        <v>786.19680000000005</v>
      </c>
      <c r="AN4115" s="25">
        <v>0</v>
      </c>
      <c r="AO4115" s="109"/>
      <c r="AP4115" s="25">
        <v>1577.7136800000003</v>
      </c>
      <c r="AQ4115" s="25">
        <v>0</v>
      </c>
      <c r="AR4115" s="25">
        <v>0</v>
      </c>
      <c r="AS4115" s="25">
        <v>0</v>
      </c>
      <c r="AT4115" s="25">
        <v>0</v>
      </c>
      <c r="AU4115" s="25">
        <v>0</v>
      </c>
      <c r="AW4115" t="str">
        <f t="shared" si="332"/>
        <v>Phạm Thị Bích Hạnh</v>
      </c>
      <c r="AX4115" s="27" t="str">
        <f t="shared" si="333"/>
        <v>Phạm Thị Bích Hạnh</v>
      </c>
      <c r="AY4115" s="4" t="str">
        <f t="shared" si="321"/>
        <v>GS 25</v>
      </c>
    </row>
    <row r="4116" spans="1:51" outlineLevel="1" x14ac:dyDescent="0.25">
      <c r="A4116" s="4" t="s">
        <v>1104</v>
      </c>
      <c r="B4116" s="4" t="s">
        <v>788</v>
      </c>
      <c r="C4116" s="35" t="s">
        <v>356</v>
      </c>
      <c r="D4116" s="4" t="s">
        <v>2329</v>
      </c>
      <c r="E4116" s="35" t="s">
        <v>356</v>
      </c>
      <c r="F4116" s="11" t="s">
        <v>830</v>
      </c>
      <c r="G4116" s="35"/>
      <c r="H4116" s="4" t="s">
        <v>819</v>
      </c>
      <c r="I4116" s="4"/>
      <c r="J4116" s="4"/>
      <c r="K4116" s="4"/>
      <c r="L4116" s="4">
        <v>22</v>
      </c>
      <c r="M4116" s="33">
        <f t="shared" si="334"/>
        <v>6087.1249121004557</v>
      </c>
      <c r="N4116" s="38">
        <f t="shared" si="335"/>
        <v>7.5342465753424653E-2</v>
      </c>
      <c r="O4116" s="33">
        <f t="shared" si="336"/>
        <v>8809.987735552937</v>
      </c>
      <c r="P4116" s="244">
        <f t="shared" si="331"/>
        <v>0</v>
      </c>
      <c r="Q4116" s="25"/>
      <c r="R4116" s="25">
        <v>0</v>
      </c>
      <c r="S4116" s="25">
        <v>0</v>
      </c>
      <c r="T4116" s="109"/>
      <c r="U4116" s="25">
        <v>0</v>
      </c>
      <c r="V4116" s="25">
        <v>0</v>
      </c>
      <c r="W4116" s="25">
        <v>0</v>
      </c>
      <c r="X4116" s="25">
        <v>0</v>
      </c>
      <c r="Y4116" s="25">
        <v>0</v>
      </c>
      <c r="Z4116" s="25">
        <v>0</v>
      </c>
      <c r="AA4116" s="109"/>
      <c r="AB4116" s="25">
        <v>0</v>
      </c>
      <c r="AC4116" s="25">
        <v>0</v>
      </c>
      <c r="AD4116" s="25">
        <v>0</v>
      </c>
      <c r="AE4116" s="25"/>
      <c r="AF4116" s="25">
        <v>0</v>
      </c>
      <c r="AG4116" s="25">
        <v>0</v>
      </c>
      <c r="AH4116" s="109"/>
      <c r="AI4116" s="25">
        <v>0</v>
      </c>
      <c r="AJ4116" s="25">
        <v>0</v>
      </c>
      <c r="AK4116" s="123">
        <v>0</v>
      </c>
      <c r="AL4116" s="25">
        <v>0</v>
      </c>
      <c r="AM4116" s="25"/>
      <c r="AN4116" s="25">
        <v>0</v>
      </c>
      <c r="AO4116" s="109"/>
      <c r="AP4116" s="25">
        <v>0</v>
      </c>
      <c r="AQ4116" s="25">
        <v>0</v>
      </c>
      <c r="AR4116" s="25">
        <v>0</v>
      </c>
      <c r="AS4116" s="25">
        <v>0</v>
      </c>
      <c r="AT4116" s="25">
        <v>0</v>
      </c>
      <c r="AU4116" s="25">
        <v>0</v>
      </c>
      <c r="AW4116" t="str">
        <f t="shared" si="332"/>
        <v>Phạm Thị Bích Hạnh</v>
      </c>
      <c r="AX4116" s="27" t="str">
        <f t="shared" si="333"/>
        <v>Phạm Thị Bích Hạnh</v>
      </c>
      <c r="AY4116" s="4" t="str">
        <f t="shared" si="321"/>
        <v>GS 25</v>
      </c>
    </row>
    <row r="4117" spans="1:51" outlineLevel="1" x14ac:dyDescent="0.25">
      <c r="A4117" s="4" t="s">
        <v>1104</v>
      </c>
      <c r="B4117" s="4" t="s">
        <v>788</v>
      </c>
      <c r="C4117" s="35" t="s">
        <v>356</v>
      </c>
      <c r="D4117" s="4" t="s">
        <v>2329</v>
      </c>
      <c r="E4117" s="35" t="s">
        <v>356</v>
      </c>
      <c r="F4117" s="11" t="s">
        <v>830</v>
      </c>
      <c r="G4117" s="35"/>
      <c r="H4117" s="4" t="s">
        <v>1012</v>
      </c>
      <c r="I4117" s="4"/>
      <c r="J4117" s="4"/>
      <c r="K4117" s="4"/>
      <c r="L4117" s="4">
        <v>9</v>
      </c>
      <c r="M4117" s="33">
        <f t="shared" si="334"/>
        <v>2490.1874640410956</v>
      </c>
      <c r="N4117" s="38">
        <f t="shared" si="335"/>
        <v>3.0821917808219176E-2</v>
      </c>
      <c r="O4117" s="33">
        <f t="shared" si="336"/>
        <v>3604.0858918171107</v>
      </c>
      <c r="P4117" s="244">
        <f t="shared" si="331"/>
        <v>0</v>
      </c>
      <c r="Q4117" s="25"/>
      <c r="R4117" s="25">
        <v>0</v>
      </c>
      <c r="S4117" s="25">
        <v>0</v>
      </c>
      <c r="T4117" s="109"/>
      <c r="U4117" s="25">
        <v>0</v>
      </c>
      <c r="V4117" s="25">
        <v>0</v>
      </c>
      <c r="W4117" s="25">
        <v>0</v>
      </c>
      <c r="X4117" s="25">
        <v>0</v>
      </c>
      <c r="Y4117" s="25">
        <v>0</v>
      </c>
      <c r="Z4117" s="25">
        <v>0</v>
      </c>
      <c r="AA4117" s="109"/>
      <c r="AB4117" s="25">
        <v>0</v>
      </c>
      <c r="AC4117" s="25">
        <v>0</v>
      </c>
      <c r="AD4117" s="25">
        <v>0</v>
      </c>
      <c r="AE4117" s="25"/>
      <c r="AF4117" s="25">
        <v>0</v>
      </c>
      <c r="AG4117" s="25">
        <v>0</v>
      </c>
      <c r="AH4117" s="109"/>
      <c r="AI4117" s="25">
        <v>0</v>
      </c>
      <c r="AJ4117" s="25">
        <v>0</v>
      </c>
      <c r="AK4117" s="123">
        <v>0</v>
      </c>
      <c r="AL4117" s="25">
        <v>0</v>
      </c>
      <c r="AM4117" s="25"/>
      <c r="AN4117" s="25">
        <v>0</v>
      </c>
      <c r="AO4117" s="109"/>
      <c r="AP4117" s="25">
        <v>0</v>
      </c>
      <c r="AQ4117" s="25">
        <v>0</v>
      </c>
      <c r="AR4117" s="25">
        <v>0</v>
      </c>
      <c r="AS4117" s="25">
        <v>0</v>
      </c>
      <c r="AT4117" s="25">
        <v>0</v>
      </c>
      <c r="AU4117" s="25">
        <v>0</v>
      </c>
      <c r="AW4117" t="str">
        <f t="shared" si="332"/>
        <v>Phạm Thị Bích Hạnh</v>
      </c>
      <c r="AX4117" s="27" t="str">
        <f t="shared" si="333"/>
        <v>Phạm Thị Bích Hạnh</v>
      </c>
      <c r="AY4117" s="4" t="str">
        <f t="shared" si="321"/>
        <v>GS 25</v>
      </c>
    </row>
    <row r="4118" spans="1:51" outlineLevel="1" x14ac:dyDescent="0.25">
      <c r="A4118" s="4" t="s">
        <v>1104</v>
      </c>
      <c r="B4118" s="4" t="s">
        <v>788</v>
      </c>
      <c r="C4118" s="35" t="s">
        <v>356</v>
      </c>
      <c r="D4118" s="4" t="s">
        <v>2329</v>
      </c>
      <c r="E4118" s="35" t="s">
        <v>356</v>
      </c>
      <c r="F4118" s="11" t="s">
        <v>830</v>
      </c>
      <c r="G4118" s="35"/>
      <c r="H4118" s="4" t="s">
        <v>969</v>
      </c>
      <c r="I4118" s="4"/>
      <c r="J4118" s="4"/>
      <c r="K4118" s="4"/>
      <c r="L4118" s="4">
        <v>22</v>
      </c>
      <c r="M4118" s="33">
        <f t="shared" si="334"/>
        <v>6087.1249121004557</v>
      </c>
      <c r="N4118" s="38">
        <f t="shared" si="335"/>
        <v>7.5342465753424653E-2</v>
      </c>
      <c r="O4118" s="33">
        <f t="shared" si="336"/>
        <v>8809.987735552937</v>
      </c>
      <c r="P4118" s="244">
        <f t="shared" si="331"/>
        <v>0</v>
      </c>
      <c r="Q4118" s="25"/>
      <c r="R4118" s="25">
        <v>0</v>
      </c>
      <c r="S4118" s="25">
        <v>0</v>
      </c>
      <c r="T4118" s="109"/>
      <c r="U4118" s="25">
        <v>0</v>
      </c>
      <c r="V4118" s="25">
        <v>0</v>
      </c>
      <c r="W4118" s="25">
        <v>0</v>
      </c>
      <c r="X4118" s="25">
        <v>0</v>
      </c>
      <c r="Y4118" s="25">
        <v>0</v>
      </c>
      <c r="Z4118" s="25">
        <v>0</v>
      </c>
      <c r="AA4118" s="109"/>
      <c r="AB4118" s="25">
        <v>0</v>
      </c>
      <c r="AC4118" s="25">
        <v>0</v>
      </c>
      <c r="AD4118" s="25">
        <v>0</v>
      </c>
      <c r="AE4118" s="25"/>
      <c r="AF4118" s="25">
        <v>0</v>
      </c>
      <c r="AG4118" s="25">
        <v>0</v>
      </c>
      <c r="AH4118" s="109"/>
      <c r="AI4118" s="25">
        <v>0</v>
      </c>
      <c r="AJ4118" s="25">
        <v>0</v>
      </c>
      <c r="AK4118" s="123">
        <v>0</v>
      </c>
      <c r="AL4118" s="25">
        <v>0</v>
      </c>
      <c r="AM4118" s="25"/>
      <c r="AN4118" s="25">
        <v>0</v>
      </c>
      <c r="AO4118" s="109"/>
      <c r="AP4118" s="25">
        <v>0</v>
      </c>
      <c r="AQ4118" s="25">
        <v>0</v>
      </c>
      <c r="AR4118" s="25">
        <v>0</v>
      </c>
      <c r="AS4118" s="25">
        <v>0</v>
      </c>
      <c r="AT4118" s="25">
        <v>0</v>
      </c>
      <c r="AU4118" s="25">
        <v>0</v>
      </c>
      <c r="AW4118" t="str">
        <f t="shared" si="332"/>
        <v>Phạm Thị Bích Hạnh</v>
      </c>
      <c r="AX4118" s="27" t="str">
        <f t="shared" si="333"/>
        <v>Phạm Thị Bích Hạnh</v>
      </c>
      <c r="AY4118" s="4" t="str">
        <f t="shared" si="321"/>
        <v>GS 25</v>
      </c>
    </row>
    <row r="4119" spans="1:51" x14ac:dyDescent="0.25">
      <c r="A4119" s="4" t="s">
        <v>1104</v>
      </c>
      <c r="B4119" s="4" t="s">
        <v>788</v>
      </c>
      <c r="C4119" s="35" t="s">
        <v>356</v>
      </c>
      <c r="D4119" s="4" t="s">
        <v>2329</v>
      </c>
      <c r="E4119" s="35" t="s">
        <v>356</v>
      </c>
      <c r="F4119" s="11" t="s">
        <v>830</v>
      </c>
      <c r="G4119" s="35"/>
      <c r="H4119" s="4" t="s">
        <v>917</v>
      </c>
      <c r="I4119" s="4"/>
      <c r="J4119" s="4"/>
      <c r="K4119" s="4"/>
      <c r="L4119" s="4">
        <v>2</v>
      </c>
      <c r="M4119" s="33">
        <f t="shared" si="334"/>
        <v>553.37499200913237</v>
      </c>
      <c r="N4119" s="38">
        <f t="shared" si="335"/>
        <v>6.8493150684931503E-3</v>
      </c>
      <c r="O4119" s="33">
        <f t="shared" si="336"/>
        <v>800.90797595935794</v>
      </c>
      <c r="P4119" s="244">
        <f t="shared" si="331"/>
        <v>0</v>
      </c>
      <c r="Q4119" s="25"/>
      <c r="R4119" s="25">
        <v>0</v>
      </c>
      <c r="S4119" s="25">
        <v>0</v>
      </c>
      <c r="T4119" s="109"/>
      <c r="U4119" s="25">
        <v>0</v>
      </c>
      <c r="V4119" s="25">
        <v>0</v>
      </c>
      <c r="W4119" s="25">
        <v>0</v>
      </c>
      <c r="X4119" s="25">
        <v>0</v>
      </c>
      <c r="Y4119" s="25">
        <v>0</v>
      </c>
      <c r="Z4119" s="25">
        <v>0</v>
      </c>
      <c r="AA4119" s="109"/>
      <c r="AB4119" s="25">
        <v>0</v>
      </c>
      <c r="AC4119" s="25">
        <v>0</v>
      </c>
      <c r="AD4119" s="25">
        <v>0</v>
      </c>
      <c r="AE4119" s="25">
        <v>0</v>
      </c>
      <c r="AF4119" s="25">
        <v>0</v>
      </c>
      <c r="AG4119" s="25">
        <v>0</v>
      </c>
      <c r="AH4119" s="109"/>
      <c r="AI4119" s="25">
        <v>0</v>
      </c>
      <c r="AJ4119" s="25">
        <v>0</v>
      </c>
      <c r="AK4119" s="123">
        <v>0</v>
      </c>
      <c r="AL4119" s="25">
        <v>0</v>
      </c>
      <c r="AM4119" s="25"/>
      <c r="AN4119" s="25">
        <v>0</v>
      </c>
      <c r="AO4119" s="109"/>
      <c r="AP4119" s="25">
        <v>0</v>
      </c>
      <c r="AQ4119" s="25">
        <v>0</v>
      </c>
      <c r="AR4119" s="25">
        <v>0</v>
      </c>
      <c r="AS4119" s="25">
        <v>0</v>
      </c>
      <c r="AT4119" s="25">
        <v>0</v>
      </c>
      <c r="AU4119" s="25">
        <v>0</v>
      </c>
      <c r="AW4119" t="str">
        <f t="shared" si="332"/>
        <v>Phạm Thị Bích Hạnh</v>
      </c>
      <c r="AX4119" s="27" t="str">
        <f t="shared" si="333"/>
        <v>Phạm Thị Bích Hạnh</v>
      </c>
      <c r="AY4119" s="4" t="str">
        <f t="shared" si="321"/>
        <v>GS 25</v>
      </c>
    </row>
    <row r="4120" spans="1:51" x14ac:dyDescent="0.25">
      <c r="A4120" s="14"/>
      <c r="B4120" s="14"/>
      <c r="C4120" s="14"/>
      <c r="D4120" s="14" t="s">
        <v>2329</v>
      </c>
      <c r="E4120" s="30" t="s">
        <v>356</v>
      </c>
      <c r="F4120" s="14"/>
      <c r="G4120" s="46">
        <v>3100183</v>
      </c>
      <c r="H4120" s="12" t="s">
        <v>791</v>
      </c>
      <c r="I4120" s="14"/>
      <c r="J4120" s="14"/>
      <c r="K4120" s="14"/>
      <c r="L4120" s="13">
        <f>+SUM(L4121:L4128)</f>
        <v>177</v>
      </c>
      <c r="M4120" s="13">
        <v>60629.28833333333</v>
      </c>
      <c r="N4120" s="31">
        <f>+SUM(N4121:N4128)</f>
        <v>1</v>
      </c>
      <c r="O4120" s="13">
        <v>92259.983123482001</v>
      </c>
      <c r="P4120" s="244">
        <f t="shared" si="331"/>
        <v>22283.165000000001</v>
      </c>
      <c r="Q4120" s="25"/>
      <c r="R4120" s="25">
        <v>0</v>
      </c>
      <c r="S4120" s="25">
        <v>0</v>
      </c>
      <c r="T4120" s="109"/>
      <c r="U4120" s="25"/>
      <c r="V4120" s="25">
        <v>0</v>
      </c>
      <c r="W4120" s="25">
        <v>0</v>
      </c>
      <c r="X4120" s="25">
        <v>0</v>
      </c>
      <c r="Y4120" s="25">
        <v>0</v>
      </c>
      <c r="Z4120" s="25">
        <v>0</v>
      </c>
      <c r="AA4120" s="109"/>
      <c r="AB4120" s="25">
        <v>0</v>
      </c>
      <c r="AC4120" s="25">
        <v>0</v>
      </c>
      <c r="AD4120" s="25">
        <v>0</v>
      </c>
      <c r="AE4120" s="25"/>
      <c r="AF4120" s="25">
        <v>0</v>
      </c>
      <c r="AG4120" s="25">
        <v>0</v>
      </c>
      <c r="AH4120" s="109"/>
      <c r="AI4120" s="25"/>
      <c r="AJ4120" s="25">
        <v>0</v>
      </c>
      <c r="AK4120" s="123">
        <v>0</v>
      </c>
      <c r="AL4120" s="25">
        <v>0</v>
      </c>
      <c r="AM4120" s="25">
        <v>0</v>
      </c>
      <c r="AN4120" s="25">
        <v>0</v>
      </c>
      <c r="AO4120" s="109"/>
      <c r="AP4120" s="25">
        <v>0</v>
      </c>
      <c r="AQ4120" s="25"/>
      <c r="AR4120" s="25">
        <v>0</v>
      </c>
      <c r="AS4120" s="25">
        <v>0</v>
      </c>
      <c r="AT4120" s="25">
        <v>22283.165000000001</v>
      </c>
      <c r="AU4120" s="25">
        <v>0</v>
      </c>
      <c r="AW4120">
        <f t="shared" si="332"/>
        <v>0</v>
      </c>
      <c r="AX4120" s="27" t="str">
        <f t="shared" si="333"/>
        <v>Phạm Thị Bích Hạnh</v>
      </c>
      <c r="AY4120" s="14">
        <f t="shared" si="321"/>
        <v>0</v>
      </c>
    </row>
    <row r="4121" spans="1:51" x14ac:dyDescent="0.25">
      <c r="A4121" s="4" t="s">
        <v>1104</v>
      </c>
      <c r="B4121" s="4" t="s">
        <v>790</v>
      </c>
      <c r="C4121" s="4" t="s">
        <v>356</v>
      </c>
      <c r="D4121" s="11" t="s">
        <v>761</v>
      </c>
      <c r="E4121" s="32" t="s">
        <v>355</v>
      </c>
      <c r="F4121" s="11" t="s">
        <v>831</v>
      </c>
      <c r="G4121" s="35"/>
      <c r="H4121" s="4" t="s">
        <v>730</v>
      </c>
      <c r="I4121" s="4"/>
      <c r="J4121" s="4"/>
      <c r="K4121" s="4"/>
      <c r="L4121" s="4">
        <v>30</v>
      </c>
      <c r="M4121" s="33">
        <f>+N4121*$M$4120</f>
        <v>10276.150564971751</v>
      </c>
      <c r="N4121" s="38">
        <f>+L4121/$L$4120</f>
        <v>0.16949152542372881</v>
      </c>
      <c r="O4121" s="33">
        <f>+IFERROR($N4121*$O$4120,0)</f>
        <v>15637.28527516644</v>
      </c>
      <c r="P4121" s="244">
        <f t="shared" si="331"/>
        <v>14067.810000000001</v>
      </c>
      <c r="Q4121" s="25">
        <v>2525.1804000000002</v>
      </c>
      <c r="R4121" s="25">
        <v>0</v>
      </c>
      <c r="S4121" s="25">
        <v>0</v>
      </c>
      <c r="T4121" s="109"/>
      <c r="U4121" s="25">
        <v>484.7266800000001</v>
      </c>
      <c r="V4121" s="25">
        <v>0</v>
      </c>
      <c r="W4121" s="25">
        <v>0</v>
      </c>
      <c r="X4121" s="25">
        <v>0</v>
      </c>
      <c r="Y4121" s="25">
        <v>975.4376400000001</v>
      </c>
      <c r="Z4121" s="25">
        <v>0</v>
      </c>
      <c r="AA4121" s="109"/>
      <c r="AB4121" s="25">
        <v>1400.4716400000002</v>
      </c>
      <c r="AC4121" s="25">
        <v>0</v>
      </c>
      <c r="AD4121" s="25">
        <v>0</v>
      </c>
      <c r="AE4121" s="25">
        <v>1490.5339200000001</v>
      </c>
      <c r="AF4121" s="25">
        <v>0</v>
      </c>
      <c r="AG4121" s="25">
        <v>0</v>
      </c>
      <c r="AH4121" s="109"/>
      <c r="AI4121" s="25">
        <v>2274.5070000000001</v>
      </c>
      <c r="AJ4121" s="25">
        <v>0</v>
      </c>
      <c r="AK4121" s="123">
        <v>0</v>
      </c>
      <c r="AL4121" s="25">
        <v>808.79039999999998</v>
      </c>
      <c r="AM4121" s="25">
        <v>0</v>
      </c>
      <c r="AN4121" s="25">
        <v>0</v>
      </c>
      <c r="AO4121" s="109"/>
      <c r="AP4121" s="25">
        <v>0</v>
      </c>
      <c r="AQ4121" s="25">
        <v>4108.1623200000004</v>
      </c>
      <c r="AR4121" s="25">
        <v>0</v>
      </c>
      <c r="AS4121" s="25">
        <v>0</v>
      </c>
      <c r="AT4121" s="25">
        <v>0</v>
      </c>
      <c r="AU4121" s="25">
        <v>0</v>
      </c>
      <c r="AW4121" t="str">
        <f t="shared" si="332"/>
        <v>Phạm Thị Bích Hạnh</v>
      </c>
      <c r="AX4121" s="27" t="str">
        <f t="shared" si="333"/>
        <v>Phùng Mỹ Dung</v>
      </c>
      <c r="AY4121" s="4" t="str">
        <f t="shared" si="321"/>
        <v>MINISTOP</v>
      </c>
    </row>
    <row r="4122" spans="1:51" outlineLevel="1" x14ac:dyDescent="0.25">
      <c r="A4122" s="4" t="s">
        <v>1104</v>
      </c>
      <c r="B4122" s="4" t="s">
        <v>790</v>
      </c>
      <c r="C4122" s="4" t="s">
        <v>356</v>
      </c>
      <c r="D4122" s="11" t="s">
        <v>762</v>
      </c>
      <c r="E4122" s="32" t="s">
        <v>359</v>
      </c>
      <c r="F4122" s="11" t="s">
        <v>831</v>
      </c>
      <c r="G4122" s="35"/>
      <c r="H4122" s="4" t="s">
        <v>731</v>
      </c>
      <c r="I4122" s="4"/>
      <c r="J4122" s="4"/>
      <c r="K4122" s="4"/>
      <c r="L4122" s="4">
        <v>28</v>
      </c>
      <c r="M4122" s="33">
        <f t="shared" ref="M4122:M4128" si="337">+N4122*$M$4120</f>
        <v>9591.0738606403011</v>
      </c>
      <c r="N4122" s="38">
        <f t="shared" ref="N4122:N4128" si="338">+L4122/$L$4120</f>
        <v>0.15819209039548024</v>
      </c>
      <c r="O4122" s="33">
        <f t="shared" ref="O4122:O4128" si="339">+IFERROR($N4122*$O$4120,0)</f>
        <v>14594.799590155346</v>
      </c>
      <c r="P4122" s="244">
        <f t="shared" si="331"/>
        <v>13134.962160000001</v>
      </c>
      <c r="Q4122" s="25">
        <v>2359.5948000000003</v>
      </c>
      <c r="R4122" s="25">
        <v>0</v>
      </c>
      <c r="S4122" s="25">
        <v>0</v>
      </c>
      <c r="T4122" s="109"/>
      <c r="U4122" s="25">
        <v>454.8052800000001</v>
      </c>
      <c r="V4122" s="25">
        <v>0</v>
      </c>
      <c r="W4122" s="25">
        <v>0</v>
      </c>
      <c r="X4122" s="25">
        <v>0</v>
      </c>
      <c r="Y4122" s="25">
        <v>909.61056000000019</v>
      </c>
      <c r="Z4122" s="25">
        <v>0</v>
      </c>
      <c r="AA4122" s="109"/>
      <c r="AB4122" s="25">
        <v>1302.8493600000002</v>
      </c>
      <c r="AC4122" s="25">
        <v>0</v>
      </c>
      <c r="AD4122" s="25">
        <v>0</v>
      </c>
      <c r="AE4122" s="25">
        <v>1393.4106000000002</v>
      </c>
      <c r="AF4122" s="25">
        <v>0</v>
      </c>
      <c r="AG4122" s="25">
        <v>0</v>
      </c>
      <c r="AH4122" s="109"/>
      <c r="AI4122" s="25">
        <v>2125.3590000000004</v>
      </c>
      <c r="AJ4122" s="25">
        <v>0</v>
      </c>
      <c r="AK4122" s="123">
        <v>0</v>
      </c>
      <c r="AL4122" s="25">
        <v>755.13600000000008</v>
      </c>
      <c r="AM4122" s="25">
        <v>0</v>
      </c>
      <c r="AN4122" s="25">
        <v>0</v>
      </c>
      <c r="AO4122" s="109"/>
      <c r="AP4122" s="25">
        <v>0</v>
      </c>
      <c r="AQ4122" s="25">
        <v>3834.1965600000003</v>
      </c>
      <c r="AR4122" s="25">
        <v>0</v>
      </c>
      <c r="AS4122" s="25">
        <v>0</v>
      </c>
      <c r="AT4122" s="25">
        <v>0</v>
      </c>
      <c r="AU4122" s="25">
        <v>0</v>
      </c>
      <c r="AW4122" t="str">
        <f t="shared" si="332"/>
        <v>Phạm Thị Bích Hạnh</v>
      </c>
      <c r="AX4122" s="27" t="str">
        <f t="shared" si="333"/>
        <v>Nguyễn Thị Mỹ Linh</v>
      </c>
      <c r="AY4122" s="4" t="str">
        <f t="shared" si="321"/>
        <v>MINISTOP</v>
      </c>
    </row>
    <row r="4123" spans="1:51" outlineLevel="1" x14ac:dyDescent="0.25">
      <c r="A4123" s="4" t="s">
        <v>1104</v>
      </c>
      <c r="B4123" s="4" t="s">
        <v>790</v>
      </c>
      <c r="C4123" s="4" t="s">
        <v>356</v>
      </c>
      <c r="D4123" s="11" t="s">
        <v>763</v>
      </c>
      <c r="E4123" s="32" t="s">
        <v>389</v>
      </c>
      <c r="F4123" s="11" t="s">
        <v>831</v>
      </c>
      <c r="G4123" s="35"/>
      <c r="H4123" s="4" t="s">
        <v>435</v>
      </c>
      <c r="I4123" s="4"/>
      <c r="J4123" s="4"/>
      <c r="K4123" s="4"/>
      <c r="L4123" s="4">
        <v>16</v>
      </c>
      <c r="M4123" s="33">
        <f t="shared" si="337"/>
        <v>5480.6136346516005</v>
      </c>
      <c r="N4123" s="38">
        <f t="shared" si="338"/>
        <v>9.03954802259887E-2</v>
      </c>
      <c r="O4123" s="33">
        <f t="shared" si="339"/>
        <v>8339.8854800887693</v>
      </c>
      <c r="P4123" s="244">
        <f t="shared" si="331"/>
        <v>7501.2177600000005</v>
      </c>
      <c r="Q4123" s="25">
        <v>1350.3175200000001</v>
      </c>
      <c r="R4123" s="25">
        <v>0</v>
      </c>
      <c r="S4123" s="25">
        <v>0</v>
      </c>
      <c r="T4123" s="109"/>
      <c r="U4123" s="25">
        <v>257.32404000000002</v>
      </c>
      <c r="V4123" s="25">
        <v>0</v>
      </c>
      <c r="W4123" s="25">
        <v>0</v>
      </c>
      <c r="X4123" s="25">
        <v>0</v>
      </c>
      <c r="Y4123" s="25">
        <v>520.63236000000006</v>
      </c>
      <c r="Z4123" s="25">
        <v>0</v>
      </c>
      <c r="AA4123" s="109"/>
      <c r="AB4123" s="25">
        <v>743.06268000000011</v>
      </c>
      <c r="AC4123" s="25">
        <v>0</v>
      </c>
      <c r="AD4123" s="25">
        <v>0</v>
      </c>
      <c r="AE4123" s="25">
        <v>794.81844000000001</v>
      </c>
      <c r="AF4123" s="25">
        <v>0</v>
      </c>
      <c r="AG4123" s="25">
        <v>0</v>
      </c>
      <c r="AH4123" s="109"/>
      <c r="AI4123" s="25">
        <v>1214.8196400000002</v>
      </c>
      <c r="AJ4123" s="25">
        <v>0</v>
      </c>
      <c r="AK4123" s="123">
        <v>0</v>
      </c>
      <c r="AL4123" s="25">
        <v>431.22239999999999</v>
      </c>
      <c r="AM4123" s="25">
        <v>0</v>
      </c>
      <c r="AN4123" s="25">
        <v>0</v>
      </c>
      <c r="AO4123" s="109"/>
      <c r="AP4123" s="25">
        <v>0</v>
      </c>
      <c r="AQ4123" s="25">
        <v>2189.0206800000005</v>
      </c>
      <c r="AR4123" s="25">
        <v>0</v>
      </c>
      <c r="AS4123" s="25">
        <v>0</v>
      </c>
      <c r="AT4123" s="25">
        <v>0</v>
      </c>
      <c r="AU4123" s="25">
        <v>0</v>
      </c>
      <c r="AW4123" t="str">
        <f t="shared" si="332"/>
        <v>Phạm Thị Bích Hạnh</v>
      </c>
      <c r="AX4123" s="27" t="str">
        <f t="shared" si="333"/>
        <v>Mai Thị Lan Uyên</v>
      </c>
      <c r="AY4123" s="4" t="str">
        <f t="shared" si="321"/>
        <v>MINISTOP</v>
      </c>
    </row>
    <row r="4124" spans="1:51" outlineLevel="1" x14ac:dyDescent="0.25">
      <c r="A4124" s="4" t="s">
        <v>1104</v>
      </c>
      <c r="B4124" s="4" t="s">
        <v>790</v>
      </c>
      <c r="C4124" s="4" t="s">
        <v>356</v>
      </c>
      <c r="D4124" s="11" t="s">
        <v>764</v>
      </c>
      <c r="E4124" s="32" t="s">
        <v>390</v>
      </c>
      <c r="F4124" s="11" t="s">
        <v>831</v>
      </c>
      <c r="G4124" s="35"/>
      <c r="H4124" s="4" t="s">
        <v>1077</v>
      </c>
      <c r="I4124" s="4"/>
      <c r="J4124" s="4"/>
      <c r="K4124" s="4"/>
      <c r="L4124" s="4">
        <f>25+19</f>
        <v>44</v>
      </c>
      <c r="M4124" s="33">
        <f t="shared" si="337"/>
        <v>15071.687495291902</v>
      </c>
      <c r="N4124" s="38">
        <f t="shared" si="338"/>
        <v>0.24858757062146894</v>
      </c>
      <c r="O4124" s="33">
        <f t="shared" si="339"/>
        <v>22934.685070244115</v>
      </c>
      <c r="P4124" s="244">
        <f t="shared" si="331"/>
        <v>20614.45464</v>
      </c>
      <c r="Q4124" s="25">
        <v>3692.1614400000003</v>
      </c>
      <c r="R4124" s="25">
        <v>0</v>
      </c>
      <c r="S4124" s="25">
        <v>0</v>
      </c>
      <c r="T4124" s="109"/>
      <c r="U4124" s="25">
        <v>712.12932000000012</v>
      </c>
      <c r="V4124" s="25">
        <v>0</v>
      </c>
      <c r="W4124" s="25">
        <v>0</v>
      </c>
      <c r="X4124" s="25">
        <v>0</v>
      </c>
      <c r="Y4124" s="25">
        <v>1430.2429200000001</v>
      </c>
      <c r="Z4124" s="25">
        <v>0</v>
      </c>
      <c r="AA4124" s="109"/>
      <c r="AB4124" s="25">
        <v>2051.8963200000003</v>
      </c>
      <c r="AC4124" s="25">
        <v>0</v>
      </c>
      <c r="AD4124" s="25">
        <v>0</v>
      </c>
      <c r="AE4124" s="25">
        <v>2188.2290400000002</v>
      </c>
      <c r="AF4124" s="25">
        <v>0</v>
      </c>
      <c r="AG4124" s="25">
        <v>0</v>
      </c>
      <c r="AH4124" s="109"/>
      <c r="AI4124" s="25">
        <v>3334.19436</v>
      </c>
      <c r="AJ4124" s="25">
        <v>0</v>
      </c>
      <c r="AK4124" s="123">
        <v>0</v>
      </c>
      <c r="AL4124" s="25">
        <v>1182.384</v>
      </c>
      <c r="AM4124" s="25">
        <v>0</v>
      </c>
      <c r="AN4124" s="25">
        <v>0</v>
      </c>
      <c r="AO4124" s="109"/>
      <c r="AP4124" s="25">
        <v>0</v>
      </c>
      <c r="AQ4124" s="25">
        <v>6023.2172399999999</v>
      </c>
      <c r="AR4124" s="25">
        <v>0</v>
      </c>
      <c r="AS4124" s="25">
        <v>0</v>
      </c>
      <c r="AT4124" s="25">
        <v>0</v>
      </c>
      <c r="AU4124" s="25">
        <v>0</v>
      </c>
      <c r="AW4124" t="str">
        <f t="shared" si="332"/>
        <v>Phạm Thị Bích Hạnh</v>
      </c>
      <c r="AX4124" s="27" t="str">
        <f t="shared" si="333"/>
        <v>Trịnh Như Quỳnh</v>
      </c>
      <c r="AY4124" s="4" t="str">
        <f t="shared" si="321"/>
        <v>MINISTOP</v>
      </c>
    </row>
    <row r="4125" spans="1:51" outlineLevel="1" x14ac:dyDescent="0.25">
      <c r="A4125" s="4" t="s">
        <v>1104</v>
      </c>
      <c r="B4125" s="4" t="s">
        <v>790</v>
      </c>
      <c r="C4125" s="4" t="s">
        <v>356</v>
      </c>
      <c r="D4125" s="11" t="s">
        <v>765</v>
      </c>
      <c r="E4125" s="32" t="s">
        <v>406</v>
      </c>
      <c r="F4125" s="11" t="s">
        <v>831</v>
      </c>
      <c r="G4125" s="35"/>
      <c r="H4125" s="4" t="s">
        <v>734</v>
      </c>
      <c r="I4125" s="4"/>
      <c r="J4125" s="4"/>
      <c r="K4125" s="4"/>
      <c r="L4125" s="4">
        <v>10</v>
      </c>
      <c r="M4125" s="33">
        <f t="shared" si="337"/>
        <v>3425.3835216572502</v>
      </c>
      <c r="N4125" s="38">
        <f t="shared" si="338"/>
        <v>5.6497175141242938E-2</v>
      </c>
      <c r="O4125" s="33">
        <f t="shared" si="339"/>
        <v>5212.4284250554801</v>
      </c>
      <c r="P4125" s="244">
        <f t="shared" si="331"/>
        <v>4695.264360000001</v>
      </c>
      <c r="Q4125" s="25">
        <v>843.69168000000013</v>
      </c>
      <c r="R4125" s="25">
        <v>0</v>
      </c>
      <c r="S4125" s="25">
        <v>0</v>
      </c>
      <c r="T4125" s="109"/>
      <c r="U4125" s="25">
        <v>167.55984000000004</v>
      </c>
      <c r="V4125" s="25">
        <v>0</v>
      </c>
      <c r="W4125" s="25">
        <v>0</v>
      </c>
      <c r="X4125" s="25">
        <v>0</v>
      </c>
      <c r="Y4125" s="25">
        <v>323.15112000000005</v>
      </c>
      <c r="Z4125" s="25">
        <v>0</v>
      </c>
      <c r="AA4125" s="109"/>
      <c r="AB4125" s="25">
        <v>466.1614800000001</v>
      </c>
      <c r="AC4125" s="25">
        <v>0</v>
      </c>
      <c r="AD4125" s="25">
        <v>0</v>
      </c>
      <c r="AE4125" s="25">
        <v>495.52236000000005</v>
      </c>
      <c r="AF4125" s="25">
        <v>0</v>
      </c>
      <c r="AG4125" s="25">
        <v>0</v>
      </c>
      <c r="AH4125" s="109"/>
      <c r="AI4125" s="25">
        <v>757.50660000000016</v>
      </c>
      <c r="AJ4125" s="25">
        <v>0</v>
      </c>
      <c r="AK4125" s="123">
        <v>0</v>
      </c>
      <c r="AL4125" s="25">
        <v>270.25920000000002</v>
      </c>
      <c r="AM4125" s="25">
        <v>0</v>
      </c>
      <c r="AN4125" s="25">
        <v>0</v>
      </c>
      <c r="AO4125" s="109"/>
      <c r="AP4125" s="25">
        <v>0</v>
      </c>
      <c r="AQ4125" s="25">
        <v>1371.4120800000003</v>
      </c>
      <c r="AR4125" s="25">
        <v>0</v>
      </c>
      <c r="AS4125" s="25">
        <v>0</v>
      </c>
      <c r="AT4125" s="25">
        <v>0</v>
      </c>
      <c r="AU4125" s="25">
        <v>0</v>
      </c>
      <c r="AW4125" t="str">
        <f t="shared" si="332"/>
        <v>Phạm Thị Bích Hạnh</v>
      </c>
      <c r="AX4125" s="27" t="str">
        <f t="shared" si="333"/>
        <v>Lê Trương Phi</v>
      </c>
      <c r="AY4125" s="4" t="str">
        <f t="shared" si="321"/>
        <v>MINISTOP</v>
      </c>
    </row>
    <row r="4126" spans="1:51" outlineLevel="1" x14ac:dyDescent="0.25">
      <c r="A4126" s="4" t="s">
        <v>1104</v>
      </c>
      <c r="B4126" s="4" t="s">
        <v>790</v>
      </c>
      <c r="C4126" s="4" t="s">
        <v>356</v>
      </c>
      <c r="D4126" s="11" t="s">
        <v>766</v>
      </c>
      <c r="E4126" s="32" t="s">
        <v>421</v>
      </c>
      <c r="F4126" s="11" t="s">
        <v>831</v>
      </c>
      <c r="G4126" s="35"/>
      <c r="H4126" s="4" t="s">
        <v>1282</v>
      </c>
      <c r="I4126" s="4"/>
      <c r="J4126" s="4"/>
      <c r="K4126" s="4"/>
      <c r="L4126" s="4">
        <f>22+5</f>
        <v>27</v>
      </c>
      <c r="M4126" s="33">
        <f t="shared" si="337"/>
        <v>9248.535508474577</v>
      </c>
      <c r="N4126" s="38">
        <f t="shared" si="338"/>
        <v>0.15254237288135594</v>
      </c>
      <c r="O4126" s="33">
        <f t="shared" si="339"/>
        <v>14073.556747649798</v>
      </c>
      <c r="P4126" s="244">
        <f t="shared" si="331"/>
        <v>12662.714880000001</v>
      </c>
      <c r="Q4126" s="25">
        <v>2276.8020000000006</v>
      </c>
      <c r="R4126" s="25">
        <v>0</v>
      </c>
      <c r="S4126" s="25">
        <v>0</v>
      </c>
      <c r="T4126" s="109"/>
      <c r="U4126" s="25">
        <v>436.85244000000006</v>
      </c>
      <c r="V4126" s="25">
        <v>0</v>
      </c>
      <c r="W4126" s="25">
        <v>0</v>
      </c>
      <c r="X4126" s="25">
        <v>0</v>
      </c>
      <c r="Y4126" s="25">
        <v>873.70488000000012</v>
      </c>
      <c r="Z4126" s="25">
        <v>0</v>
      </c>
      <c r="AA4126" s="109"/>
      <c r="AB4126" s="25">
        <v>1257.0303600000002</v>
      </c>
      <c r="AC4126" s="25">
        <v>0</v>
      </c>
      <c r="AD4126" s="25">
        <v>0</v>
      </c>
      <c r="AE4126" s="25">
        <v>1343.8591200000001</v>
      </c>
      <c r="AF4126" s="25">
        <v>0</v>
      </c>
      <c r="AG4126" s="25">
        <v>0</v>
      </c>
      <c r="AH4126" s="109"/>
      <c r="AI4126" s="25">
        <v>2048.88744</v>
      </c>
      <c r="AJ4126" s="25">
        <v>0</v>
      </c>
      <c r="AK4126" s="123">
        <v>0</v>
      </c>
      <c r="AL4126" s="25">
        <v>727.3152</v>
      </c>
      <c r="AM4126" s="25">
        <v>0</v>
      </c>
      <c r="AN4126" s="25">
        <v>0</v>
      </c>
      <c r="AO4126" s="109"/>
      <c r="AP4126" s="25">
        <v>0</v>
      </c>
      <c r="AQ4126" s="25">
        <v>3698.2634400000006</v>
      </c>
      <c r="AR4126" s="25">
        <v>0</v>
      </c>
      <c r="AS4126" s="25">
        <v>0</v>
      </c>
      <c r="AT4126" s="25">
        <v>0</v>
      </c>
      <c r="AU4126" s="25">
        <v>0</v>
      </c>
      <c r="AW4126" t="str">
        <f t="shared" si="332"/>
        <v>Phạm Thị Bích Hạnh</v>
      </c>
      <c r="AX4126" s="27" t="str">
        <f t="shared" si="333"/>
        <v>Nguyễn Thị Kiều Diễm</v>
      </c>
      <c r="AY4126" s="4" t="str">
        <f t="shared" si="321"/>
        <v>MINISTOP</v>
      </c>
    </row>
    <row r="4127" spans="1:51" outlineLevel="1" x14ac:dyDescent="0.25">
      <c r="A4127" s="4" t="s">
        <v>1104</v>
      </c>
      <c r="B4127" s="4" t="s">
        <v>790</v>
      </c>
      <c r="C4127" s="4" t="s">
        <v>356</v>
      </c>
      <c r="D4127" s="11" t="s">
        <v>767</v>
      </c>
      <c r="E4127" s="32" t="s">
        <v>437</v>
      </c>
      <c r="F4127" s="11" t="s">
        <v>831</v>
      </c>
      <c r="G4127" s="35"/>
      <c r="H4127" s="4" t="s">
        <v>267</v>
      </c>
      <c r="I4127" s="4"/>
      <c r="J4127" s="4"/>
      <c r="K4127" s="4"/>
      <c r="L4127" s="4">
        <v>21</v>
      </c>
      <c r="M4127" s="33">
        <f t="shared" si="337"/>
        <v>7193.3053954802263</v>
      </c>
      <c r="N4127" s="38">
        <f t="shared" si="338"/>
        <v>0.11864406779661017</v>
      </c>
      <c r="O4127" s="33">
        <f t="shared" si="339"/>
        <v>10946.099692616508</v>
      </c>
      <c r="P4127" s="244">
        <f t="shared" si="331"/>
        <v>9850.7772000000004</v>
      </c>
      <c r="Q4127" s="25">
        <v>1772.16336</v>
      </c>
      <c r="R4127" s="25">
        <v>0</v>
      </c>
      <c r="S4127" s="25">
        <v>0</v>
      </c>
      <c r="T4127" s="109"/>
      <c r="U4127" s="25">
        <v>341.10396000000003</v>
      </c>
      <c r="V4127" s="25">
        <v>0</v>
      </c>
      <c r="W4127" s="25">
        <v>0</v>
      </c>
      <c r="X4127" s="25">
        <v>0</v>
      </c>
      <c r="Y4127" s="25">
        <v>682.20792000000006</v>
      </c>
      <c r="Z4127" s="25">
        <v>0</v>
      </c>
      <c r="AA4127" s="109"/>
      <c r="AB4127" s="25">
        <v>980.12916000000007</v>
      </c>
      <c r="AC4127" s="25">
        <v>0</v>
      </c>
      <c r="AD4127" s="25">
        <v>0</v>
      </c>
      <c r="AE4127" s="25">
        <v>1044.56304</v>
      </c>
      <c r="AF4127" s="25">
        <v>0</v>
      </c>
      <c r="AG4127" s="25">
        <v>0</v>
      </c>
      <c r="AH4127" s="109"/>
      <c r="AI4127" s="25">
        <v>1591.5744000000002</v>
      </c>
      <c r="AJ4127" s="25">
        <v>0</v>
      </c>
      <c r="AK4127" s="123">
        <v>0</v>
      </c>
      <c r="AL4127" s="25">
        <v>566.35199999999998</v>
      </c>
      <c r="AM4127" s="25">
        <v>0</v>
      </c>
      <c r="AN4127" s="25">
        <v>0</v>
      </c>
      <c r="AO4127" s="109"/>
      <c r="AP4127" s="25">
        <v>0</v>
      </c>
      <c r="AQ4127" s="25">
        <v>2872.6833600000004</v>
      </c>
      <c r="AR4127" s="25">
        <v>0</v>
      </c>
      <c r="AS4127" s="25">
        <v>0</v>
      </c>
      <c r="AT4127" s="25">
        <v>0</v>
      </c>
      <c r="AU4127" s="25">
        <v>0</v>
      </c>
      <c r="AW4127" t="str">
        <f t="shared" si="332"/>
        <v>Phạm Thị Bích Hạnh</v>
      </c>
      <c r="AX4127" s="27" t="str">
        <f t="shared" si="333"/>
        <v>Phạm Hà Ngọc Diễm</v>
      </c>
      <c r="AY4127" s="4" t="str">
        <f t="shared" si="321"/>
        <v>MINISTOP</v>
      </c>
    </row>
    <row r="4128" spans="1:51" x14ac:dyDescent="0.25">
      <c r="A4128" s="4" t="s">
        <v>1104</v>
      </c>
      <c r="B4128" s="4" t="s">
        <v>790</v>
      </c>
      <c r="C4128" s="35" t="s">
        <v>356</v>
      </c>
      <c r="D4128" s="4" t="s">
        <v>2329</v>
      </c>
      <c r="E4128" s="35" t="s">
        <v>356</v>
      </c>
      <c r="F4128" s="11" t="s">
        <v>831</v>
      </c>
      <c r="G4128" s="35"/>
      <c r="H4128" s="4" t="s">
        <v>819</v>
      </c>
      <c r="I4128" s="4"/>
      <c r="J4128" s="4"/>
      <c r="K4128" s="4"/>
      <c r="L4128" s="4">
        <v>1</v>
      </c>
      <c r="M4128" s="33">
        <f t="shared" si="337"/>
        <v>342.53835216572503</v>
      </c>
      <c r="N4128" s="38">
        <f t="shared" si="338"/>
        <v>5.6497175141242938E-3</v>
      </c>
      <c r="O4128" s="33">
        <f t="shared" si="339"/>
        <v>521.24284250554808</v>
      </c>
      <c r="P4128" s="244">
        <f t="shared" si="331"/>
        <v>468.25020000000006</v>
      </c>
      <c r="Q4128" s="25">
        <v>82.792800000000014</v>
      </c>
      <c r="R4128" s="25">
        <v>0</v>
      </c>
      <c r="S4128" s="25">
        <v>0</v>
      </c>
      <c r="T4128" s="109"/>
      <c r="U4128" s="25">
        <v>17.952840000000002</v>
      </c>
      <c r="V4128" s="25">
        <v>0</v>
      </c>
      <c r="W4128" s="25">
        <v>0</v>
      </c>
      <c r="X4128" s="25">
        <v>0</v>
      </c>
      <c r="Y4128" s="25">
        <v>29.921400000000006</v>
      </c>
      <c r="Z4128" s="25">
        <v>0</v>
      </c>
      <c r="AA4128" s="109"/>
      <c r="AB4128" s="25">
        <v>45.819000000000003</v>
      </c>
      <c r="AC4128" s="25">
        <v>0</v>
      </c>
      <c r="AD4128" s="25">
        <v>0</v>
      </c>
      <c r="AE4128" s="25">
        <v>49.551479999999998</v>
      </c>
      <c r="AF4128" s="25">
        <v>0</v>
      </c>
      <c r="AG4128" s="25">
        <v>0</v>
      </c>
      <c r="AH4128" s="109"/>
      <c r="AI4128" s="25">
        <v>76.471560000000011</v>
      </c>
      <c r="AJ4128" s="25">
        <v>0</v>
      </c>
      <c r="AK4128" s="123">
        <v>0</v>
      </c>
      <c r="AL4128" s="25">
        <v>27.820800000000002</v>
      </c>
      <c r="AM4128" s="25">
        <v>0</v>
      </c>
      <c r="AN4128" s="25">
        <v>0</v>
      </c>
      <c r="AO4128" s="109"/>
      <c r="AP4128" s="25">
        <v>0</v>
      </c>
      <c r="AQ4128" s="25">
        <v>137.92032</v>
      </c>
      <c r="AR4128" s="25">
        <v>0</v>
      </c>
      <c r="AS4128" s="25">
        <v>0</v>
      </c>
      <c r="AT4128" s="25">
        <v>0</v>
      </c>
      <c r="AU4128" s="25">
        <v>0</v>
      </c>
      <c r="AW4128" t="str">
        <f t="shared" si="332"/>
        <v>Phạm Thị Bích Hạnh</v>
      </c>
      <c r="AX4128" s="27" t="str">
        <f t="shared" si="333"/>
        <v>Phạm Thị Bích Hạnh</v>
      </c>
      <c r="AY4128" s="4" t="str">
        <f t="shared" si="321"/>
        <v>MINISTOP</v>
      </c>
    </row>
    <row r="4129" spans="1:51" x14ac:dyDescent="0.25">
      <c r="A4129" s="14"/>
      <c r="B4129" s="14"/>
      <c r="C4129" s="14" t="s">
        <v>356</v>
      </c>
      <c r="D4129" s="14" t="s">
        <v>2329</v>
      </c>
      <c r="E4129" s="30" t="s">
        <v>356</v>
      </c>
      <c r="F4129" s="14"/>
      <c r="G4129" s="46">
        <v>3200289</v>
      </c>
      <c r="H4129" s="12" t="s">
        <v>1457</v>
      </c>
      <c r="I4129" s="14"/>
      <c r="J4129" s="14"/>
      <c r="K4129" s="14"/>
      <c r="L4129" s="13">
        <f>+SUM(L4131:L4137)</f>
        <v>107</v>
      </c>
      <c r="M4129" s="13">
        <v>40920.87840666667</v>
      </c>
      <c r="N4129" s="31">
        <f>+SUM(N4131:N4137)</f>
        <v>1</v>
      </c>
      <c r="O4129" s="13">
        <v>53132.207757843011</v>
      </c>
      <c r="P4129" s="244">
        <f t="shared" si="331"/>
        <v>-680.10515999999996</v>
      </c>
      <c r="Q4129" s="25">
        <v>0</v>
      </c>
      <c r="R4129" s="25">
        <v>0</v>
      </c>
      <c r="S4129" s="25">
        <v>0</v>
      </c>
      <c r="T4129" s="109"/>
      <c r="U4129" s="25"/>
      <c r="V4129" s="25">
        <v>0</v>
      </c>
      <c r="W4129" s="25">
        <v>0</v>
      </c>
      <c r="X4129" s="25">
        <v>0</v>
      </c>
      <c r="Y4129" s="25">
        <v>0</v>
      </c>
      <c r="Z4129" s="25">
        <v>0</v>
      </c>
      <c r="AA4129" s="109"/>
      <c r="AB4129" s="25">
        <v>0</v>
      </c>
      <c r="AC4129" s="25">
        <v>0</v>
      </c>
      <c r="AD4129" s="25">
        <v>0</v>
      </c>
      <c r="AE4129" s="25">
        <v>0</v>
      </c>
      <c r="AF4129" s="25">
        <v>0</v>
      </c>
      <c r="AG4129" s="25">
        <v>0</v>
      </c>
      <c r="AH4129" s="109"/>
      <c r="AI4129" s="25"/>
      <c r="AJ4129" s="25">
        <v>0</v>
      </c>
      <c r="AK4129" s="123">
        <v>0</v>
      </c>
      <c r="AL4129" s="25">
        <v>0</v>
      </c>
      <c r="AM4129" s="25">
        <v>0</v>
      </c>
      <c r="AN4129" s="25">
        <v>0</v>
      </c>
      <c r="AO4129" s="109"/>
      <c r="AP4129" s="25"/>
      <c r="AQ4129" s="25">
        <v>0</v>
      </c>
      <c r="AR4129" s="25">
        <v>0</v>
      </c>
      <c r="AS4129" s="25">
        <v>0</v>
      </c>
      <c r="AT4129" s="25">
        <v>0</v>
      </c>
      <c r="AU4129" s="25">
        <v>-680.10515999999996</v>
      </c>
      <c r="AW4129" t="str">
        <f t="shared" si="332"/>
        <v>Phạm Thị Bích Hạnh</v>
      </c>
      <c r="AX4129" s="27" t="str">
        <f t="shared" si="333"/>
        <v>Phạm Thị Bích Hạnh</v>
      </c>
      <c r="AY4129" s="14">
        <f t="shared" si="321"/>
        <v>0</v>
      </c>
    </row>
    <row r="4130" spans="1:51" x14ac:dyDescent="0.25">
      <c r="A4130" s="14"/>
      <c r="B4130" s="14"/>
      <c r="C4130" s="14" t="s">
        <v>356</v>
      </c>
      <c r="D4130" s="14" t="s">
        <v>2329</v>
      </c>
      <c r="E4130" s="30" t="s">
        <v>356</v>
      </c>
      <c r="F4130" s="14"/>
      <c r="G4130" s="46">
        <v>5200999</v>
      </c>
      <c r="H4130" s="12" t="s">
        <v>1928</v>
      </c>
      <c r="I4130" s="14"/>
      <c r="J4130" s="14"/>
      <c r="K4130" s="14"/>
      <c r="L4130" s="13"/>
      <c r="M4130" s="13"/>
      <c r="N4130" s="31"/>
      <c r="O4130" s="13"/>
      <c r="P4130" s="244">
        <f t="shared" si="331"/>
        <v>0</v>
      </c>
      <c r="Q4130" s="25"/>
      <c r="R4130" s="25"/>
      <c r="S4130" s="25"/>
      <c r="T4130" s="109"/>
      <c r="U4130" s="25"/>
      <c r="V4130" s="25"/>
      <c r="W4130" s="25"/>
      <c r="X4130" s="25"/>
      <c r="Y4130" s="25">
        <v>0</v>
      </c>
      <c r="Z4130" s="25">
        <v>0</v>
      </c>
      <c r="AA4130" s="109"/>
      <c r="AB4130" s="25">
        <v>0</v>
      </c>
      <c r="AC4130" s="25">
        <v>0</v>
      </c>
      <c r="AD4130" s="25">
        <v>0</v>
      </c>
      <c r="AE4130" s="25">
        <v>0</v>
      </c>
      <c r="AF4130" s="25">
        <v>0</v>
      </c>
      <c r="AG4130" s="25">
        <v>0</v>
      </c>
      <c r="AH4130" s="109"/>
      <c r="AJ4130" s="25"/>
      <c r="AK4130" s="123">
        <v>0</v>
      </c>
      <c r="AL4130" s="25">
        <v>0</v>
      </c>
      <c r="AM4130" s="25">
        <v>0</v>
      </c>
      <c r="AN4130" s="25">
        <v>0</v>
      </c>
      <c r="AO4130" s="109"/>
      <c r="AP4130" s="25">
        <v>0</v>
      </c>
      <c r="AQ4130" s="25"/>
      <c r="AR4130" s="25">
        <v>0</v>
      </c>
      <c r="AS4130" s="25">
        <v>0</v>
      </c>
      <c r="AT4130" s="25">
        <v>0</v>
      </c>
      <c r="AU4130" s="25">
        <v>0</v>
      </c>
      <c r="AW4130" t="str">
        <f t="shared" si="332"/>
        <v>Phạm Thị Bích Hạnh</v>
      </c>
      <c r="AX4130" s="27" t="str">
        <f t="shared" si="333"/>
        <v>Phạm Thị Bích Hạnh</v>
      </c>
      <c r="AY4130" s="14">
        <f t="shared" si="321"/>
        <v>0</v>
      </c>
    </row>
    <row r="4131" spans="1:51" x14ac:dyDescent="0.25">
      <c r="A4131" s="4" t="s">
        <v>1104</v>
      </c>
      <c r="B4131" s="4" t="s">
        <v>1294</v>
      </c>
      <c r="C4131" s="4" t="s">
        <v>356</v>
      </c>
      <c r="D4131" s="11" t="s">
        <v>761</v>
      </c>
      <c r="E4131" s="32" t="s">
        <v>355</v>
      </c>
      <c r="F4131" s="11" t="s">
        <v>5279</v>
      </c>
      <c r="G4131" s="35"/>
      <c r="H4131" s="4" t="s">
        <v>730</v>
      </c>
      <c r="I4131" s="4"/>
      <c r="J4131" s="4"/>
      <c r="K4131" s="4"/>
      <c r="L4131" s="4">
        <v>9</v>
      </c>
      <c r="M4131" s="33">
        <f>+N4131*$M$4129</f>
        <v>3441.9430435514018</v>
      </c>
      <c r="N4131" s="38">
        <f>+L4131/$L$4129</f>
        <v>8.4112149532710276E-2</v>
      </c>
      <c r="O4131" s="33">
        <f>+IFERROR($N4131*$O$4129,0)</f>
        <v>4469.0642039307204</v>
      </c>
      <c r="P4131" s="244">
        <f t="shared" si="331"/>
        <v>5326.1744399999998</v>
      </c>
      <c r="Q4131" s="25">
        <v>0</v>
      </c>
      <c r="R4131" s="25">
        <v>0</v>
      </c>
      <c r="S4131" s="25">
        <v>0</v>
      </c>
      <c r="T4131" s="109"/>
      <c r="U4131" s="25">
        <v>985.44923999999992</v>
      </c>
      <c r="V4131" s="25">
        <v>0</v>
      </c>
      <c r="W4131" s="25">
        <v>0</v>
      </c>
      <c r="X4131" s="25">
        <v>17.814599999999999</v>
      </c>
      <c r="Y4131" s="25">
        <v>0</v>
      </c>
      <c r="Z4131" s="25">
        <v>0</v>
      </c>
      <c r="AA4131" s="109"/>
      <c r="AB4131" s="25">
        <v>1372.4499600000001</v>
      </c>
      <c r="AC4131" s="25">
        <v>23.619599999999998</v>
      </c>
      <c r="AD4131" s="25">
        <v>0</v>
      </c>
      <c r="AE4131" s="25">
        <v>0</v>
      </c>
      <c r="AF4131" s="25">
        <v>0</v>
      </c>
      <c r="AG4131" s="25">
        <v>0</v>
      </c>
      <c r="AH4131" s="109"/>
      <c r="AI4131" s="25">
        <v>1018.8568799999999</v>
      </c>
      <c r="AJ4131" s="25">
        <v>0</v>
      </c>
      <c r="AK4131" s="123">
        <v>0</v>
      </c>
      <c r="AL4131" s="25">
        <v>0</v>
      </c>
      <c r="AM4131" s="25">
        <v>0</v>
      </c>
      <c r="AN4131" s="25">
        <v>0</v>
      </c>
      <c r="AO4131" s="109"/>
      <c r="AP4131" s="25">
        <v>1896.6312</v>
      </c>
      <c r="AQ4131" s="25">
        <v>11.352959999999999</v>
      </c>
      <c r="AR4131" s="25">
        <v>0</v>
      </c>
      <c r="AS4131" s="25">
        <v>0</v>
      </c>
      <c r="AT4131" s="25">
        <v>0</v>
      </c>
      <c r="AU4131" s="25">
        <v>0</v>
      </c>
      <c r="AW4131" t="str">
        <f t="shared" si="332"/>
        <v>Phạm Thị Bích Hạnh</v>
      </c>
      <c r="AX4131" s="27" t="str">
        <f t="shared" si="333"/>
        <v>Phùng Mỹ Dung</v>
      </c>
      <c r="AY4131" s="4" t="str">
        <f t="shared" si="321"/>
        <v>SEVEN ELEVEN</v>
      </c>
    </row>
    <row r="4132" spans="1:51" outlineLevel="1" x14ac:dyDescent="0.25">
      <c r="A4132" s="4" t="s">
        <v>1104</v>
      </c>
      <c r="B4132" s="4" t="s">
        <v>1294</v>
      </c>
      <c r="C4132" s="4" t="s">
        <v>356</v>
      </c>
      <c r="D4132" s="11" t="s">
        <v>762</v>
      </c>
      <c r="E4132" s="32" t="s">
        <v>359</v>
      </c>
      <c r="F4132" s="11" t="s">
        <v>5279</v>
      </c>
      <c r="G4132" s="35"/>
      <c r="H4132" s="4" t="s">
        <v>1295</v>
      </c>
      <c r="I4132" s="4"/>
      <c r="J4132" s="4"/>
      <c r="K4132" s="4"/>
      <c r="L4132" s="4">
        <v>23</v>
      </c>
      <c r="M4132" s="33">
        <f t="shared" ref="M4132:M4137" si="340">+N4132*$M$4129</f>
        <v>8796.0766668535834</v>
      </c>
      <c r="N4132" s="38">
        <f t="shared" ref="N4132:N4137" si="341">+L4132/$L$4129</f>
        <v>0.21495327102803738</v>
      </c>
      <c r="O4132" s="33">
        <f t="shared" ref="O4132:O4137" si="342">+IFERROR($N4132*$O$4129,0)</f>
        <v>11420.94185448962</v>
      </c>
      <c r="P4132" s="244">
        <f t="shared" si="331"/>
        <v>13623.371639999999</v>
      </c>
      <c r="Q4132" s="25">
        <v>0</v>
      </c>
      <c r="R4132" s="25">
        <v>0</v>
      </c>
      <c r="S4132" s="25">
        <v>0</v>
      </c>
      <c r="T4132" s="109"/>
      <c r="U4132" s="25">
        <v>2503.3968</v>
      </c>
      <c r="V4132" s="25">
        <v>0</v>
      </c>
      <c r="W4132" s="25">
        <v>0</v>
      </c>
      <c r="X4132" s="25">
        <v>30.081240000000001</v>
      </c>
      <c r="Y4132" s="25">
        <v>0</v>
      </c>
      <c r="Z4132" s="25">
        <v>0</v>
      </c>
      <c r="AA4132" s="109"/>
      <c r="AB4132" s="25">
        <v>3561.6380399999998</v>
      </c>
      <c r="AC4132" s="25">
        <v>46.98216</v>
      </c>
      <c r="AD4132" s="25">
        <v>0</v>
      </c>
      <c r="AE4132" s="25">
        <v>0</v>
      </c>
      <c r="AF4132" s="25">
        <v>0</v>
      </c>
      <c r="AG4132" s="25">
        <v>0</v>
      </c>
      <c r="AH4132" s="109"/>
      <c r="AI4132" s="25">
        <v>2612.9811599999998</v>
      </c>
      <c r="AJ4132" s="25">
        <v>24.533280000000001</v>
      </c>
      <c r="AK4132" s="123">
        <v>0</v>
      </c>
      <c r="AL4132" s="25">
        <v>0</v>
      </c>
      <c r="AM4132" s="25">
        <v>0</v>
      </c>
      <c r="AN4132" s="25">
        <v>0</v>
      </c>
      <c r="AO4132" s="109"/>
      <c r="AP4132" s="25">
        <v>4797.4334399999998</v>
      </c>
      <c r="AQ4132" s="25">
        <v>46.325520000000004</v>
      </c>
      <c r="AR4132" s="25">
        <v>0</v>
      </c>
      <c r="AS4132" s="25">
        <v>0</v>
      </c>
      <c r="AT4132" s="25">
        <v>0</v>
      </c>
      <c r="AU4132" s="25">
        <v>0</v>
      </c>
      <c r="AW4132" t="str">
        <f t="shared" si="332"/>
        <v>Phạm Thị Bích Hạnh</v>
      </c>
      <c r="AX4132" s="27" t="str">
        <f t="shared" si="333"/>
        <v>Nguyễn Thị Mỹ Linh</v>
      </c>
      <c r="AY4132" s="4" t="str">
        <f t="shared" si="321"/>
        <v>SEVEN ELEVEN</v>
      </c>
    </row>
    <row r="4133" spans="1:51" outlineLevel="1" x14ac:dyDescent="0.25">
      <c r="A4133" s="4" t="s">
        <v>1104</v>
      </c>
      <c r="B4133" s="4" t="s">
        <v>1294</v>
      </c>
      <c r="C4133" s="4" t="s">
        <v>356</v>
      </c>
      <c r="D4133" s="11" t="s">
        <v>764</v>
      </c>
      <c r="E4133" s="32" t="s">
        <v>390</v>
      </c>
      <c r="F4133" s="11" t="s">
        <v>5279</v>
      </c>
      <c r="G4133" s="35"/>
      <c r="H4133" s="4" t="s">
        <v>1077</v>
      </c>
      <c r="I4133" s="4"/>
      <c r="J4133" s="4"/>
      <c r="K4133" s="4"/>
      <c r="L4133" s="4">
        <v>10</v>
      </c>
      <c r="M4133" s="33">
        <f t="shared" si="340"/>
        <v>3824.3811595015577</v>
      </c>
      <c r="N4133" s="38">
        <f t="shared" si="341"/>
        <v>9.3457943925233641E-2</v>
      </c>
      <c r="O4133" s="33">
        <f t="shared" si="342"/>
        <v>4965.6268932563562</v>
      </c>
      <c r="P4133" s="244">
        <f t="shared" si="331"/>
        <v>5888.82204</v>
      </c>
      <c r="Q4133" s="25">
        <v>0</v>
      </c>
      <c r="R4133" s="25">
        <v>0</v>
      </c>
      <c r="S4133" s="25">
        <v>0</v>
      </c>
      <c r="T4133" s="109"/>
      <c r="U4133" s="25">
        <v>1080.44172</v>
      </c>
      <c r="V4133" s="25">
        <v>0</v>
      </c>
      <c r="W4133" s="25">
        <v>0</v>
      </c>
      <c r="X4133" s="25">
        <v>17.814599999999999</v>
      </c>
      <c r="Y4133" s="25">
        <v>0</v>
      </c>
      <c r="Z4133" s="25">
        <v>0</v>
      </c>
      <c r="AA4133" s="109"/>
      <c r="AB4133" s="25">
        <v>1535.4187199999999</v>
      </c>
      <c r="AC4133" s="25">
        <v>23.619599999999998</v>
      </c>
      <c r="AD4133" s="25">
        <v>0</v>
      </c>
      <c r="AE4133" s="25">
        <v>0</v>
      </c>
      <c r="AF4133" s="25">
        <v>0</v>
      </c>
      <c r="AG4133" s="25">
        <v>0</v>
      </c>
      <c r="AH4133" s="109"/>
      <c r="AI4133" s="25">
        <v>1140.2769599999999</v>
      </c>
      <c r="AJ4133" s="25">
        <v>0</v>
      </c>
      <c r="AK4133" s="123">
        <v>0</v>
      </c>
      <c r="AL4133" s="25">
        <v>0</v>
      </c>
      <c r="AM4133" s="25">
        <v>0</v>
      </c>
      <c r="AN4133" s="25">
        <v>0</v>
      </c>
      <c r="AO4133" s="109"/>
      <c r="AP4133" s="25">
        <v>2067.6308399999998</v>
      </c>
      <c r="AQ4133" s="25">
        <v>23.619599999999998</v>
      </c>
      <c r="AR4133" s="25">
        <v>0</v>
      </c>
      <c r="AS4133" s="25">
        <v>0</v>
      </c>
      <c r="AT4133" s="25">
        <v>0</v>
      </c>
      <c r="AU4133" s="25">
        <v>0</v>
      </c>
      <c r="AW4133" t="str">
        <f t="shared" si="332"/>
        <v>Phạm Thị Bích Hạnh</v>
      </c>
      <c r="AX4133" s="27" t="str">
        <f t="shared" si="333"/>
        <v>Trịnh Như Quỳnh</v>
      </c>
      <c r="AY4133" s="4" t="str">
        <f t="shared" si="321"/>
        <v>SEVEN ELEVEN</v>
      </c>
    </row>
    <row r="4134" spans="1:51" outlineLevel="1" x14ac:dyDescent="0.25">
      <c r="A4134" s="4" t="s">
        <v>1104</v>
      </c>
      <c r="B4134" s="4" t="s">
        <v>1294</v>
      </c>
      <c r="C4134" s="4" t="s">
        <v>356</v>
      </c>
      <c r="D4134" s="11" t="s">
        <v>765</v>
      </c>
      <c r="E4134" s="32" t="s">
        <v>406</v>
      </c>
      <c r="F4134" s="11" t="s">
        <v>5279</v>
      </c>
      <c r="G4134" s="35"/>
      <c r="H4134" s="4" t="s">
        <v>734</v>
      </c>
      <c r="I4134" s="4"/>
      <c r="J4134" s="4"/>
      <c r="K4134" s="4"/>
      <c r="L4134" s="4">
        <v>25</v>
      </c>
      <c r="M4134" s="33">
        <f t="shared" si="340"/>
        <v>9560.9528987538943</v>
      </c>
      <c r="N4134" s="38">
        <f t="shared" si="341"/>
        <v>0.23364485981308411</v>
      </c>
      <c r="O4134" s="33">
        <f t="shared" si="342"/>
        <v>12414.06723314089</v>
      </c>
      <c r="P4134" s="244">
        <f t="shared" si="331"/>
        <v>14880.823199999999</v>
      </c>
      <c r="Q4134" s="25">
        <v>0</v>
      </c>
      <c r="R4134" s="25">
        <v>0</v>
      </c>
      <c r="S4134" s="25">
        <v>0</v>
      </c>
      <c r="T4134" s="109"/>
      <c r="U4134" s="25">
        <v>2727.9547199999997</v>
      </c>
      <c r="V4134" s="25">
        <v>0</v>
      </c>
      <c r="W4134" s="25">
        <v>0</v>
      </c>
      <c r="X4134" s="25">
        <v>30.081240000000001</v>
      </c>
      <c r="Y4134" s="25">
        <v>0</v>
      </c>
      <c r="Z4134" s="25">
        <v>0</v>
      </c>
      <c r="AA4134" s="109"/>
      <c r="AB4134" s="25">
        <v>3902.2505999999998</v>
      </c>
      <c r="AC4134" s="25">
        <v>46.98216</v>
      </c>
      <c r="AD4134" s="25">
        <v>0</v>
      </c>
      <c r="AE4134" s="25">
        <v>0</v>
      </c>
      <c r="AF4134" s="25">
        <v>0</v>
      </c>
      <c r="AG4134" s="25">
        <v>0</v>
      </c>
      <c r="AH4134" s="109"/>
      <c r="AI4134" s="25">
        <v>2861.6263200000003</v>
      </c>
      <c r="AJ4134" s="25">
        <v>24.533280000000001</v>
      </c>
      <c r="AK4134" s="123">
        <v>0</v>
      </c>
      <c r="AL4134" s="25">
        <v>0</v>
      </c>
      <c r="AM4134" s="25">
        <v>0</v>
      </c>
      <c r="AN4134" s="25">
        <v>0</v>
      </c>
      <c r="AO4134" s="109"/>
      <c r="AP4134" s="25">
        <v>5223.2547599999998</v>
      </c>
      <c r="AQ4134" s="25">
        <v>64.140119999999996</v>
      </c>
      <c r="AR4134" s="25">
        <v>0</v>
      </c>
      <c r="AS4134" s="25">
        <v>0</v>
      </c>
      <c r="AT4134" s="25">
        <v>0</v>
      </c>
      <c r="AU4134" s="25">
        <v>0</v>
      </c>
      <c r="AW4134" t="str">
        <f t="shared" si="332"/>
        <v>Phạm Thị Bích Hạnh</v>
      </c>
      <c r="AX4134" s="27" t="str">
        <f t="shared" si="333"/>
        <v>Lê Trương Phi</v>
      </c>
      <c r="AY4134" s="4" t="str">
        <f t="shared" si="321"/>
        <v>SEVEN ELEVEN</v>
      </c>
    </row>
    <row r="4135" spans="1:51" outlineLevel="1" x14ac:dyDescent="0.25">
      <c r="A4135" s="4" t="s">
        <v>1104</v>
      </c>
      <c r="B4135" s="4" t="s">
        <v>1294</v>
      </c>
      <c r="C4135" s="4" t="s">
        <v>356</v>
      </c>
      <c r="D4135" s="11" t="s">
        <v>766</v>
      </c>
      <c r="E4135" s="32" t="s">
        <v>421</v>
      </c>
      <c r="F4135" s="11" t="s">
        <v>5279</v>
      </c>
      <c r="G4135" s="35"/>
      <c r="H4135" s="4" t="s">
        <v>1282</v>
      </c>
      <c r="I4135" s="4"/>
      <c r="J4135" s="4"/>
      <c r="K4135" s="4"/>
      <c r="L4135" s="4">
        <v>10</v>
      </c>
      <c r="M4135" s="33">
        <f t="shared" si="340"/>
        <v>3824.3811595015577</v>
      </c>
      <c r="N4135" s="38">
        <f t="shared" si="341"/>
        <v>9.3457943925233641E-2</v>
      </c>
      <c r="O4135" s="33">
        <f t="shared" si="342"/>
        <v>4965.6268932563562</v>
      </c>
      <c r="P4135" s="244">
        <f t="shared" si="331"/>
        <v>5876.5554000000002</v>
      </c>
      <c r="Q4135" s="25">
        <v>0</v>
      </c>
      <c r="R4135" s="25">
        <v>0</v>
      </c>
      <c r="S4135" s="25">
        <v>0</v>
      </c>
      <c r="T4135" s="109"/>
      <c r="U4135" s="25">
        <v>1080.44172</v>
      </c>
      <c r="V4135" s="25">
        <v>0</v>
      </c>
      <c r="W4135" s="25">
        <v>0</v>
      </c>
      <c r="X4135" s="25">
        <v>17.814599999999999</v>
      </c>
      <c r="Y4135" s="25">
        <v>0</v>
      </c>
      <c r="Z4135" s="25">
        <v>0</v>
      </c>
      <c r="AA4135" s="109"/>
      <c r="AB4135" s="25">
        <v>1535.4187199999999</v>
      </c>
      <c r="AC4135" s="25">
        <v>23.619599999999998</v>
      </c>
      <c r="AD4135" s="25">
        <v>0</v>
      </c>
      <c r="AE4135" s="25">
        <v>0</v>
      </c>
      <c r="AF4135" s="25">
        <v>0</v>
      </c>
      <c r="AG4135" s="25">
        <v>0</v>
      </c>
      <c r="AH4135" s="109"/>
      <c r="AI4135" s="25">
        <v>1140.2769599999999</v>
      </c>
      <c r="AJ4135" s="25">
        <v>0</v>
      </c>
      <c r="AK4135" s="123">
        <v>0</v>
      </c>
      <c r="AL4135" s="25">
        <v>0</v>
      </c>
      <c r="AM4135" s="25">
        <v>0</v>
      </c>
      <c r="AN4135" s="25">
        <v>0</v>
      </c>
      <c r="AO4135" s="109"/>
      <c r="AP4135" s="25">
        <v>2067.6308399999998</v>
      </c>
      <c r="AQ4135" s="25">
        <v>11.352959999999999</v>
      </c>
      <c r="AR4135" s="25">
        <v>0</v>
      </c>
      <c r="AS4135" s="25">
        <v>0</v>
      </c>
      <c r="AT4135" s="25">
        <v>0</v>
      </c>
      <c r="AU4135" s="25">
        <v>0</v>
      </c>
      <c r="AW4135" t="str">
        <f t="shared" si="332"/>
        <v>Phạm Thị Bích Hạnh</v>
      </c>
      <c r="AX4135" s="27" t="str">
        <f t="shared" si="333"/>
        <v>Nguyễn Thị Kiều Diễm</v>
      </c>
      <c r="AY4135" s="4" t="str">
        <f t="shared" si="321"/>
        <v>SEVEN ELEVEN</v>
      </c>
    </row>
    <row r="4136" spans="1:51" outlineLevel="1" x14ac:dyDescent="0.25">
      <c r="A4136" s="4" t="s">
        <v>1104</v>
      </c>
      <c r="B4136" s="4" t="s">
        <v>1294</v>
      </c>
      <c r="C4136" s="4" t="s">
        <v>356</v>
      </c>
      <c r="D4136" s="11" t="s">
        <v>767</v>
      </c>
      <c r="E4136" s="32" t="s">
        <v>437</v>
      </c>
      <c r="F4136" s="11" t="s">
        <v>5279</v>
      </c>
      <c r="G4136" s="35"/>
      <c r="H4136" s="4" t="s">
        <v>267</v>
      </c>
      <c r="I4136" s="4"/>
      <c r="J4136" s="4"/>
      <c r="K4136" s="4"/>
      <c r="L4136" s="4">
        <v>26</v>
      </c>
      <c r="M4136" s="33">
        <f t="shared" si="340"/>
        <v>9943.3910147040515</v>
      </c>
      <c r="N4136" s="38">
        <f t="shared" si="341"/>
        <v>0.24299065420560748</v>
      </c>
      <c r="O4136" s="33">
        <f t="shared" si="342"/>
        <v>12910.629922466525</v>
      </c>
      <c r="P4136" s="244">
        <f t="shared" si="331"/>
        <v>15377.36076</v>
      </c>
      <c r="Q4136" s="25">
        <v>0</v>
      </c>
      <c r="R4136" s="25">
        <v>0</v>
      </c>
      <c r="S4136" s="25">
        <v>0</v>
      </c>
      <c r="T4136" s="109"/>
      <c r="U4136" s="25">
        <v>2834.8142400000002</v>
      </c>
      <c r="V4136" s="25">
        <v>0</v>
      </c>
      <c r="W4136" s="25">
        <v>0</v>
      </c>
      <c r="X4136" s="25">
        <v>30.081240000000001</v>
      </c>
      <c r="Y4136" s="25">
        <v>0</v>
      </c>
      <c r="Z4136" s="25">
        <v>0</v>
      </c>
      <c r="AA4136" s="109"/>
      <c r="AB4136" s="25">
        <v>4040.6860799999999</v>
      </c>
      <c r="AC4136" s="25">
        <v>34.715519999999998</v>
      </c>
      <c r="AD4136" s="25">
        <v>0</v>
      </c>
      <c r="AE4136" s="25">
        <v>0</v>
      </c>
      <c r="AF4136" s="25">
        <v>0</v>
      </c>
      <c r="AG4136" s="25">
        <v>0</v>
      </c>
      <c r="AH4136" s="109"/>
      <c r="AI4136" s="25">
        <v>2938.9467600000003</v>
      </c>
      <c r="AJ4136" s="25">
        <v>24.533280000000001</v>
      </c>
      <c r="AK4136" s="123">
        <v>0</v>
      </c>
      <c r="AL4136" s="25">
        <v>0</v>
      </c>
      <c r="AM4136" s="25">
        <v>0</v>
      </c>
      <c r="AN4136" s="25">
        <v>0</v>
      </c>
      <c r="AO4136" s="109"/>
      <c r="AP4136" s="25">
        <v>5409.4435199999998</v>
      </c>
      <c r="AQ4136" s="25">
        <v>64.140119999999996</v>
      </c>
      <c r="AR4136" s="25">
        <v>0</v>
      </c>
      <c r="AS4136" s="25">
        <v>0</v>
      </c>
      <c r="AT4136" s="25">
        <v>0</v>
      </c>
      <c r="AU4136" s="25">
        <v>0</v>
      </c>
      <c r="AW4136" t="str">
        <f t="shared" si="332"/>
        <v>Phạm Thị Bích Hạnh</v>
      </c>
      <c r="AX4136" s="27" t="str">
        <f t="shared" si="333"/>
        <v>Phạm Hà Ngọc Diễm</v>
      </c>
      <c r="AY4136" s="4" t="str">
        <f t="shared" si="321"/>
        <v>SEVEN ELEVEN</v>
      </c>
    </row>
    <row r="4137" spans="1:51" x14ac:dyDescent="0.25">
      <c r="A4137" s="4" t="s">
        <v>1104</v>
      </c>
      <c r="B4137" s="4" t="s">
        <v>1294</v>
      </c>
      <c r="C4137" s="35" t="s">
        <v>356</v>
      </c>
      <c r="D4137" s="4" t="s">
        <v>2329</v>
      </c>
      <c r="E4137" s="35" t="s">
        <v>356</v>
      </c>
      <c r="F4137" s="11" t="s">
        <v>5279</v>
      </c>
      <c r="G4137" s="35"/>
      <c r="H4137" s="4" t="s">
        <v>819</v>
      </c>
      <c r="I4137" s="4"/>
      <c r="J4137" s="4"/>
      <c r="K4137" s="4"/>
      <c r="L4137" s="4">
        <v>4</v>
      </c>
      <c r="M4137" s="33">
        <f t="shared" si="340"/>
        <v>1529.752463800623</v>
      </c>
      <c r="N4137" s="38">
        <f t="shared" si="341"/>
        <v>3.7383177570093455E-2</v>
      </c>
      <c r="O4137" s="33">
        <f t="shared" si="342"/>
        <v>1986.2507573025423</v>
      </c>
      <c r="P4137" s="244">
        <f t="shared" si="331"/>
        <v>2571.7834800000001</v>
      </c>
      <c r="Q4137" s="25">
        <v>0</v>
      </c>
      <c r="R4137" s="25">
        <v>0</v>
      </c>
      <c r="S4137" s="25">
        <v>0</v>
      </c>
      <c r="T4137" s="109"/>
      <c r="U4137" s="25">
        <v>461.38247999999999</v>
      </c>
      <c r="V4137" s="25">
        <v>0</v>
      </c>
      <c r="W4137" s="25">
        <v>0</v>
      </c>
      <c r="X4137" s="25">
        <v>12.266640000000001</v>
      </c>
      <c r="Y4137" s="25">
        <v>0</v>
      </c>
      <c r="Z4137" s="25">
        <v>0</v>
      </c>
      <c r="AA4137" s="109"/>
      <c r="AB4137" s="25">
        <v>698.12603999999999</v>
      </c>
      <c r="AC4137" s="25">
        <v>0</v>
      </c>
      <c r="AD4137" s="25">
        <v>0</v>
      </c>
      <c r="AE4137" s="25">
        <v>0</v>
      </c>
      <c r="AF4137" s="25">
        <v>0</v>
      </c>
      <c r="AG4137" s="25">
        <v>0</v>
      </c>
      <c r="AH4137" s="109"/>
      <c r="AI4137" s="25">
        <v>492.399</v>
      </c>
      <c r="AJ4137" s="25">
        <v>24.533280000000001</v>
      </c>
      <c r="AK4137" s="123">
        <v>0</v>
      </c>
      <c r="AL4137" s="25">
        <v>0</v>
      </c>
      <c r="AM4137" s="25">
        <v>0</v>
      </c>
      <c r="AN4137" s="25">
        <v>0</v>
      </c>
      <c r="AO4137" s="109"/>
      <c r="AP4137" s="25">
        <v>877.52807999999993</v>
      </c>
      <c r="AQ4137" s="25">
        <v>5.5479599999999998</v>
      </c>
      <c r="AR4137" s="25">
        <v>0</v>
      </c>
      <c r="AS4137" s="25">
        <v>0</v>
      </c>
      <c r="AT4137" s="25">
        <v>0</v>
      </c>
      <c r="AU4137" s="25">
        <v>0</v>
      </c>
      <c r="AW4137" t="str">
        <f t="shared" si="332"/>
        <v>Phạm Thị Bích Hạnh</v>
      </c>
      <c r="AX4137" s="27" t="str">
        <f t="shared" si="333"/>
        <v>Phạm Thị Bích Hạnh</v>
      </c>
      <c r="AY4137" s="4" t="str">
        <f t="shared" si="321"/>
        <v>SEVEN ELEVEN</v>
      </c>
    </row>
    <row r="4138" spans="1:51" x14ac:dyDescent="0.25">
      <c r="A4138" s="14"/>
      <c r="B4138" s="14"/>
      <c r="C4138" s="14"/>
      <c r="D4138" s="14"/>
      <c r="E4138" s="30"/>
      <c r="F4138" s="14"/>
      <c r="G4138" s="46" t="s">
        <v>933</v>
      </c>
      <c r="H4138" s="12" t="s">
        <v>1296</v>
      </c>
      <c r="I4138" s="14"/>
      <c r="J4138" s="14"/>
      <c r="K4138" s="14"/>
      <c r="L4138" s="13"/>
      <c r="M4138" s="13">
        <f>+SUM(M4139:M4260)</f>
        <v>168197.47976266668</v>
      </c>
      <c r="N4138" s="31">
        <f>+SUM(N4139:N4260)</f>
        <v>1</v>
      </c>
      <c r="O4138" s="13">
        <v>162122.97659781631</v>
      </c>
      <c r="P4138" s="244">
        <f t="shared" si="331"/>
        <v>0</v>
      </c>
      <c r="Q4138" s="25">
        <v>0</v>
      </c>
      <c r="R4138" s="25">
        <v>0</v>
      </c>
      <c r="S4138" s="25">
        <v>0</v>
      </c>
      <c r="T4138" s="109"/>
      <c r="U4138" s="25">
        <v>0</v>
      </c>
      <c r="V4138" s="25">
        <v>0</v>
      </c>
      <c r="W4138" s="25">
        <v>0</v>
      </c>
      <c r="X4138" s="25">
        <v>0</v>
      </c>
      <c r="Y4138" s="25">
        <v>0</v>
      </c>
      <c r="Z4138" s="25">
        <v>0</v>
      </c>
      <c r="AA4138" s="109"/>
      <c r="AB4138" s="25">
        <v>0</v>
      </c>
      <c r="AC4138" s="25">
        <v>0</v>
      </c>
      <c r="AD4138" s="25">
        <v>0</v>
      </c>
      <c r="AE4138" s="25">
        <v>0</v>
      </c>
      <c r="AF4138" s="25">
        <v>0</v>
      </c>
      <c r="AG4138" s="25">
        <v>0</v>
      </c>
      <c r="AH4138" s="109"/>
      <c r="AI4138" s="25">
        <v>0</v>
      </c>
      <c r="AJ4138" s="25">
        <v>0</v>
      </c>
      <c r="AK4138" s="123">
        <v>0</v>
      </c>
      <c r="AL4138" s="25">
        <v>0</v>
      </c>
      <c r="AM4138" s="25">
        <v>0</v>
      </c>
      <c r="AN4138" s="25">
        <v>0</v>
      </c>
      <c r="AO4138" s="109"/>
      <c r="AP4138" s="25">
        <v>0</v>
      </c>
      <c r="AQ4138" s="25">
        <v>0</v>
      </c>
      <c r="AR4138" s="25">
        <v>0</v>
      </c>
      <c r="AS4138" s="25">
        <v>0</v>
      </c>
      <c r="AT4138" s="25">
        <v>0</v>
      </c>
      <c r="AU4138" s="25">
        <v>0</v>
      </c>
      <c r="AW4138">
        <f t="shared" si="332"/>
        <v>0</v>
      </c>
      <c r="AX4138" s="27">
        <f t="shared" si="333"/>
        <v>0</v>
      </c>
      <c r="AY4138" s="14">
        <f t="shared" si="321"/>
        <v>0</v>
      </c>
    </row>
    <row r="4139" spans="1:51" x14ac:dyDescent="0.25">
      <c r="A4139" s="4" t="s">
        <v>1104</v>
      </c>
      <c r="B4139" s="4" t="s">
        <v>1296</v>
      </c>
      <c r="C4139" s="4" t="s">
        <v>221</v>
      </c>
      <c r="D4139" s="4" t="s">
        <v>759</v>
      </c>
      <c r="E4139" s="35" t="s">
        <v>306</v>
      </c>
      <c r="F4139" s="4"/>
      <c r="G4139" s="35">
        <v>5150016</v>
      </c>
      <c r="H4139" s="35" t="s">
        <v>1297</v>
      </c>
      <c r="I4139" s="4"/>
      <c r="J4139" s="4"/>
      <c r="K4139" s="4"/>
      <c r="L4139" s="4">
        <v>1</v>
      </c>
      <c r="M4139" s="39">
        <v>11377.676333333335</v>
      </c>
      <c r="N4139" s="38">
        <f>+M4139/$M$4138</f>
        <v>6.7644749192364156E-2</v>
      </c>
      <c r="O4139" s="33">
        <f>+IFERROR($N4139*$O$4138,0)</f>
        <v>10966.768090278807</v>
      </c>
      <c r="P4139" s="244">
        <f t="shared" si="331"/>
        <v>6658.2070000000003</v>
      </c>
      <c r="Q4139" s="25">
        <v>0</v>
      </c>
      <c r="R4139" s="25">
        <v>0</v>
      </c>
      <c r="S4139" s="25">
        <v>0</v>
      </c>
      <c r="T4139" s="109"/>
      <c r="U4139" s="25">
        <v>0</v>
      </c>
      <c r="V4139" s="25">
        <v>0</v>
      </c>
      <c r="W4139" s="25">
        <v>0</v>
      </c>
      <c r="X4139" s="25">
        <v>0</v>
      </c>
      <c r="Y4139" s="25">
        <v>1371.6220000000001</v>
      </c>
      <c r="Z4139" s="25">
        <v>0</v>
      </c>
      <c r="AA4139" s="109"/>
      <c r="AB4139" s="25">
        <v>0</v>
      </c>
      <c r="AC4139" s="25">
        <v>0</v>
      </c>
      <c r="AD4139" s="25">
        <v>0</v>
      </c>
      <c r="AE4139" s="25">
        <v>0</v>
      </c>
      <c r="AF4139" s="25">
        <v>2630.4589999999998</v>
      </c>
      <c r="AG4139" s="25">
        <v>0</v>
      </c>
      <c r="AH4139" s="109"/>
      <c r="AI4139" s="25">
        <v>0</v>
      </c>
      <c r="AJ4139" s="25">
        <v>0</v>
      </c>
      <c r="AK4139" s="123">
        <v>0</v>
      </c>
      <c r="AL4139" s="25">
        <v>0</v>
      </c>
      <c r="AM4139" s="25">
        <v>1422.0360000000001</v>
      </c>
      <c r="AN4139" s="25">
        <v>0</v>
      </c>
      <c r="AO4139" s="109"/>
      <c r="AP4139" s="25">
        <v>708.23800000000006</v>
      </c>
      <c r="AQ4139" s="25">
        <v>0</v>
      </c>
      <c r="AR4139" s="25">
        <v>0</v>
      </c>
      <c r="AS4139" s="25">
        <v>525.85199999999998</v>
      </c>
      <c r="AT4139" s="25">
        <v>0</v>
      </c>
      <c r="AU4139" s="25">
        <v>0</v>
      </c>
      <c r="AW4139" t="str">
        <f t="shared" si="332"/>
        <v>Trần Huy Hoàng</v>
      </c>
      <c r="AX4139" s="27" t="str">
        <f t="shared" si="333"/>
        <v>Nguyễn Thị Phương Tâm</v>
      </c>
      <c r="AY4139" s="4" t="str">
        <f t="shared" si="321"/>
        <v>SATRA</v>
      </c>
    </row>
    <row r="4140" spans="1:51" x14ac:dyDescent="0.25">
      <c r="A4140" s="4" t="s">
        <v>1104</v>
      </c>
      <c r="B4140" s="4" t="s">
        <v>1296</v>
      </c>
      <c r="C4140" s="4" t="s">
        <v>221</v>
      </c>
      <c r="D4140" s="4" t="s">
        <v>758</v>
      </c>
      <c r="E4140" s="35" t="s">
        <v>297</v>
      </c>
      <c r="F4140" s="4"/>
      <c r="G4140" s="35">
        <v>5150023</v>
      </c>
      <c r="H4140" s="35" t="s">
        <v>1298</v>
      </c>
      <c r="I4140" s="4"/>
      <c r="J4140" s="4"/>
      <c r="K4140" s="4"/>
      <c r="L4140" s="4">
        <v>1</v>
      </c>
      <c r="M4140" s="39">
        <v>6658.7923333333338</v>
      </c>
      <c r="N4140" s="38">
        <f t="shared" ref="N4140:N4260" si="343">+M4140/$M$4138</f>
        <v>3.958913262392013E-2</v>
      </c>
      <c r="O4140" s="33">
        <f t="shared" ref="O4140:O4260" si="344">+IFERROR($N4140*$O$4138,0)</f>
        <v>6418.3080219156491</v>
      </c>
      <c r="P4140" s="244">
        <f t="shared" si="331"/>
        <v>8784.27</v>
      </c>
      <c r="Q4140" s="25">
        <v>0</v>
      </c>
      <c r="R4140" s="25">
        <v>0</v>
      </c>
      <c r="S4140" s="25">
        <v>0</v>
      </c>
      <c r="T4140" s="109"/>
      <c r="U4140" s="25">
        <v>0</v>
      </c>
      <c r="V4140" s="25">
        <v>0</v>
      </c>
      <c r="W4140" s="25">
        <v>0</v>
      </c>
      <c r="X4140" s="25">
        <v>0</v>
      </c>
      <c r="Y4140" s="25">
        <v>0</v>
      </c>
      <c r="Z4140" s="25">
        <v>889.77599999999995</v>
      </c>
      <c r="AA4140" s="109"/>
      <c r="AB4140" s="25">
        <v>0</v>
      </c>
      <c r="AC4140" s="25">
        <v>0</v>
      </c>
      <c r="AD4140" s="25">
        <v>0</v>
      </c>
      <c r="AE4140" s="25">
        <v>1232.509</v>
      </c>
      <c r="AF4140" s="25">
        <v>0</v>
      </c>
      <c r="AG4140" s="25">
        <v>0</v>
      </c>
      <c r="AH4140" s="109"/>
      <c r="AI4140" s="25">
        <v>0</v>
      </c>
      <c r="AJ4140" s="25">
        <v>3254.6579999999999</v>
      </c>
      <c r="AK4140" s="123">
        <v>0</v>
      </c>
      <c r="AL4140" s="25">
        <v>0</v>
      </c>
      <c r="AM4140" s="25">
        <v>0</v>
      </c>
      <c r="AN4140" s="25">
        <v>0</v>
      </c>
      <c r="AO4140" s="109"/>
      <c r="AP4140" s="25">
        <v>0</v>
      </c>
      <c r="AQ4140" s="25">
        <v>0</v>
      </c>
      <c r="AR4140" s="25">
        <v>944.31799999999998</v>
      </c>
      <c r="AS4140" s="25">
        <v>0</v>
      </c>
      <c r="AT4140" s="25">
        <v>0</v>
      </c>
      <c r="AU4140" s="25">
        <v>2463.009</v>
      </c>
      <c r="AW4140" t="str">
        <f t="shared" si="332"/>
        <v>Trần Huy Hoàng</v>
      </c>
      <c r="AX4140" s="27" t="str">
        <f t="shared" si="333"/>
        <v>Tạ Mộng Tuyền</v>
      </c>
      <c r="AY4140" s="4" t="str">
        <f t="shared" ref="AY4140:AY4202" si="345">+B4140</f>
        <v>SATRA</v>
      </c>
    </row>
    <row r="4141" spans="1:51" x14ac:dyDescent="0.25">
      <c r="A4141" s="4" t="s">
        <v>1104</v>
      </c>
      <c r="B4141" s="4" t="s">
        <v>1296</v>
      </c>
      <c r="C4141" s="4" t="s">
        <v>221</v>
      </c>
      <c r="D4141" s="4" t="s">
        <v>754</v>
      </c>
      <c r="E4141" s="35" t="s">
        <v>224</v>
      </c>
      <c r="F4141" s="4"/>
      <c r="G4141" s="35">
        <v>5152135</v>
      </c>
      <c r="H4141" s="35" t="s">
        <v>1299</v>
      </c>
      <c r="I4141" s="4"/>
      <c r="J4141" s="4"/>
      <c r="K4141" s="4"/>
      <c r="L4141" s="4">
        <v>1</v>
      </c>
      <c r="M4141" s="39">
        <v>8708.3117733333329</v>
      </c>
      <c r="N4141" s="38">
        <f t="shared" si="343"/>
        <v>5.1774329708275689E-2</v>
      </c>
      <c r="O4141" s="33">
        <f t="shared" si="344"/>
        <v>8393.8084436624049</v>
      </c>
      <c r="P4141" s="244">
        <f t="shared" si="331"/>
        <v>10121.398000000001</v>
      </c>
      <c r="Q4141" s="25">
        <v>0</v>
      </c>
      <c r="R4141" s="25">
        <v>0</v>
      </c>
      <c r="S4141" s="25">
        <v>0</v>
      </c>
      <c r="T4141" s="109"/>
      <c r="U4141" s="25">
        <v>2368.9070000000002</v>
      </c>
      <c r="V4141" s="25">
        <v>0</v>
      </c>
      <c r="W4141" s="25">
        <v>0</v>
      </c>
      <c r="X4141" s="25">
        <v>0</v>
      </c>
      <c r="Y4141" s="25">
        <v>0</v>
      </c>
      <c r="Z4141" s="25">
        <v>0</v>
      </c>
      <c r="AA4141" s="109"/>
      <c r="AB4141" s="25">
        <v>1967.8720000000001</v>
      </c>
      <c r="AC4141" s="25">
        <v>0</v>
      </c>
      <c r="AD4141" s="25">
        <v>0</v>
      </c>
      <c r="AE4141" s="25">
        <v>0</v>
      </c>
      <c r="AF4141" s="25">
        <v>0</v>
      </c>
      <c r="AG4141" s="25">
        <v>0</v>
      </c>
      <c r="AH4141" s="109"/>
      <c r="AI4141" s="25">
        <v>0</v>
      </c>
      <c r="AJ4141" s="25">
        <v>0</v>
      </c>
      <c r="AK4141" s="123">
        <v>960.85400000000004</v>
      </c>
      <c r="AL4141" s="25">
        <v>0</v>
      </c>
      <c r="AM4141" s="25">
        <v>0</v>
      </c>
      <c r="AN4141" s="25">
        <v>0</v>
      </c>
      <c r="AO4141" s="109"/>
      <c r="AP4141" s="25">
        <v>0</v>
      </c>
      <c r="AQ4141" s="25">
        <v>0</v>
      </c>
      <c r="AR4141" s="25">
        <v>0</v>
      </c>
      <c r="AS4141" s="25">
        <v>4823.7650000000003</v>
      </c>
      <c r="AT4141" s="25">
        <v>0</v>
      </c>
      <c r="AU4141" s="25">
        <v>0</v>
      </c>
      <c r="AW4141" t="str">
        <f t="shared" si="332"/>
        <v>Trần Huy Hoàng</v>
      </c>
      <c r="AX4141" s="27" t="str">
        <f t="shared" si="333"/>
        <v>Nguyễn Thị Như Huỳnh</v>
      </c>
      <c r="AY4141" s="4" t="str">
        <f t="shared" si="345"/>
        <v>SATRA</v>
      </c>
    </row>
    <row r="4142" spans="1:51" x14ac:dyDescent="0.25">
      <c r="A4142" s="4" t="s">
        <v>1104</v>
      </c>
      <c r="B4142" s="4" t="s">
        <v>1296</v>
      </c>
      <c r="C4142" s="4" t="s">
        <v>959</v>
      </c>
      <c r="D4142" s="11" t="s">
        <v>749</v>
      </c>
      <c r="E4142" s="32" t="s">
        <v>84</v>
      </c>
      <c r="F4142" s="11"/>
      <c r="G4142" s="35"/>
      <c r="H4142" s="75" t="s">
        <v>100</v>
      </c>
      <c r="I4142" s="4"/>
      <c r="J4142" s="4"/>
      <c r="K4142" s="4"/>
      <c r="L4142" s="4">
        <v>9</v>
      </c>
      <c r="M4142" s="33">
        <v>8758.9385833333326</v>
      </c>
      <c r="N4142" s="38">
        <f t="shared" si="343"/>
        <v>5.2075325954304086E-2</v>
      </c>
      <c r="O4142" s="33">
        <f t="shared" si="344"/>
        <v>8442.6068510132973</v>
      </c>
      <c r="P4142" s="244">
        <f t="shared" si="331"/>
        <v>0</v>
      </c>
      <c r="Q4142" s="25">
        <v>0</v>
      </c>
      <c r="R4142" s="25">
        <v>0</v>
      </c>
      <c r="S4142" s="25">
        <v>0</v>
      </c>
      <c r="T4142" s="109"/>
      <c r="U4142" s="25">
        <v>0</v>
      </c>
      <c r="V4142" s="25">
        <v>0</v>
      </c>
      <c r="W4142" s="25">
        <v>0</v>
      </c>
      <c r="X4142" s="25">
        <v>0</v>
      </c>
      <c r="Y4142" s="25">
        <v>0</v>
      </c>
      <c r="Z4142" s="25">
        <v>0</v>
      </c>
      <c r="AA4142" s="109"/>
      <c r="AB4142" s="25">
        <v>0</v>
      </c>
      <c r="AC4142" s="25">
        <v>0</v>
      </c>
      <c r="AD4142" s="25">
        <v>0</v>
      </c>
      <c r="AE4142" s="25">
        <v>0</v>
      </c>
      <c r="AF4142" s="25">
        <v>0</v>
      </c>
      <c r="AG4142" s="25">
        <v>0</v>
      </c>
      <c r="AH4142" s="109"/>
      <c r="AI4142" s="25">
        <v>0</v>
      </c>
      <c r="AJ4142" s="25">
        <v>0</v>
      </c>
      <c r="AK4142" s="123">
        <v>0</v>
      </c>
      <c r="AL4142" s="25">
        <v>0</v>
      </c>
      <c r="AM4142" s="25">
        <v>0</v>
      </c>
      <c r="AN4142" s="25">
        <v>0</v>
      </c>
      <c r="AO4142" s="109"/>
      <c r="AP4142" s="25">
        <v>0</v>
      </c>
      <c r="AQ4142" s="25">
        <v>0</v>
      </c>
      <c r="AR4142" s="25">
        <v>0</v>
      </c>
      <c r="AS4142" s="25">
        <v>0</v>
      </c>
      <c r="AT4142" s="25">
        <v>0</v>
      </c>
      <c r="AU4142" s="25">
        <v>0</v>
      </c>
      <c r="AW4142" t="str">
        <f t="shared" si="332"/>
        <v>Nguyễn Thành Long</v>
      </c>
      <c r="AX4142" s="27" t="str">
        <f t="shared" si="333"/>
        <v>Ngô Thị Huyền Trân</v>
      </c>
      <c r="AY4142" s="4" t="str">
        <f t="shared" si="345"/>
        <v>SATRA</v>
      </c>
    </row>
    <row r="4143" spans="1:51" x14ac:dyDescent="0.25">
      <c r="A4143" s="4" t="s">
        <v>1104</v>
      </c>
      <c r="B4143" s="4" t="s">
        <v>1296</v>
      </c>
      <c r="C4143" s="4" t="s">
        <v>959</v>
      </c>
      <c r="D4143" s="11" t="s">
        <v>749</v>
      </c>
      <c r="E4143" s="32" t="s">
        <v>84</v>
      </c>
      <c r="F4143" s="11" t="s">
        <v>708</v>
      </c>
      <c r="G4143" s="35">
        <v>5151323</v>
      </c>
      <c r="H4143" s="4" t="s">
        <v>1333</v>
      </c>
      <c r="I4143" s="4"/>
      <c r="J4143" s="4"/>
      <c r="K4143" s="4"/>
      <c r="L4143" s="4"/>
      <c r="M4143" s="33"/>
      <c r="N4143" s="38"/>
      <c r="O4143" s="33"/>
      <c r="P4143" s="244">
        <f t="shared" si="331"/>
        <v>355.49200000000002</v>
      </c>
      <c r="Q4143" s="25"/>
      <c r="R4143" s="25">
        <v>0</v>
      </c>
      <c r="S4143" s="25">
        <v>355.49200000000002</v>
      </c>
      <c r="T4143" s="109"/>
      <c r="U4143" s="25">
        <v>0</v>
      </c>
      <c r="V4143" s="25">
        <v>0</v>
      </c>
      <c r="W4143" s="25">
        <v>0</v>
      </c>
      <c r="X4143" s="25">
        <v>0</v>
      </c>
      <c r="Y4143" s="25">
        <v>0</v>
      </c>
      <c r="Z4143" s="25">
        <v>0</v>
      </c>
      <c r="AA4143" s="109"/>
      <c r="AB4143" s="25">
        <v>0</v>
      </c>
      <c r="AC4143" s="25">
        <v>0</v>
      </c>
      <c r="AD4143" s="25">
        <v>0</v>
      </c>
      <c r="AE4143" s="25">
        <v>0</v>
      </c>
      <c r="AF4143" s="25">
        <v>0</v>
      </c>
      <c r="AG4143" s="25">
        <v>0</v>
      </c>
      <c r="AH4143" s="109"/>
      <c r="AI4143" s="25">
        <v>0</v>
      </c>
      <c r="AJ4143" s="25">
        <v>0</v>
      </c>
      <c r="AK4143" s="123">
        <v>0</v>
      </c>
      <c r="AL4143" s="25">
        <v>0</v>
      </c>
      <c r="AM4143" s="25">
        <v>0</v>
      </c>
      <c r="AN4143" s="25">
        <v>0</v>
      </c>
      <c r="AO4143" s="109"/>
      <c r="AP4143" s="25">
        <v>0</v>
      </c>
      <c r="AQ4143" s="25">
        <v>0</v>
      </c>
      <c r="AR4143" s="25">
        <v>0</v>
      </c>
      <c r="AS4143" s="25">
        <v>0</v>
      </c>
      <c r="AT4143" s="25">
        <v>0</v>
      </c>
      <c r="AU4143" s="25">
        <v>0</v>
      </c>
      <c r="AW4143" t="str">
        <f t="shared" si="332"/>
        <v>Nguyễn Thành Long</v>
      </c>
      <c r="AX4143" s="27" t="str">
        <f t="shared" si="333"/>
        <v>Ngô Thị Huyền Trân</v>
      </c>
      <c r="AY4143" s="4" t="str">
        <f t="shared" si="345"/>
        <v>SATRA</v>
      </c>
    </row>
    <row r="4144" spans="1:51" x14ac:dyDescent="0.25">
      <c r="A4144" s="4" t="s">
        <v>1104</v>
      </c>
      <c r="B4144" s="4" t="s">
        <v>1296</v>
      </c>
      <c r="C4144" s="4" t="s">
        <v>959</v>
      </c>
      <c r="D4144" s="11" t="s">
        <v>749</v>
      </c>
      <c r="E4144" s="32" t="s">
        <v>84</v>
      </c>
      <c r="F4144" s="11" t="s">
        <v>708</v>
      </c>
      <c r="G4144" s="35">
        <v>5151150</v>
      </c>
      <c r="H4144" s="4" t="s">
        <v>1334</v>
      </c>
      <c r="I4144" s="4"/>
      <c r="J4144" s="4"/>
      <c r="K4144" s="4"/>
      <c r="L4144" s="4"/>
      <c r="M4144" s="33"/>
      <c r="N4144" s="38"/>
      <c r="O4144" s="33"/>
      <c r="P4144" s="244">
        <f t="shared" si="331"/>
        <v>236.07900000000001</v>
      </c>
      <c r="Q4144" s="25"/>
      <c r="R4144" s="25">
        <v>0</v>
      </c>
      <c r="S4144" s="25">
        <v>236.07900000000001</v>
      </c>
      <c r="T4144" s="109"/>
      <c r="U4144" s="25">
        <v>0</v>
      </c>
      <c r="V4144" s="25">
        <v>0</v>
      </c>
      <c r="W4144" s="25">
        <v>0</v>
      </c>
      <c r="X4144" s="25">
        <v>0</v>
      </c>
      <c r="Y4144" s="25">
        <v>0</v>
      </c>
      <c r="Z4144" s="25">
        <v>0</v>
      </c>
      <c r="AA4144" s="109"/>
      <c r="AB4144" s="25">
        <v>0</v>
      </c>
      <c r="AC4144" s="25">
        <v>0</v>
      </c>
      <c r="AD4144" s="25">
        <v>0</v>
      </c>
      <c r="AE4144" s="25">
        <v>0</v>
      </c>
      <c r="AF4144" s="25">
        <v>0</v>
      </c>
      <c r="AG4144" s="25">
        <v>0</v>
      </c>
      <c r="AH4144" s="109"/>
      <c r="AI4144" s="25">
        <v>0</v>
      </c>
      <c r="AJ4144" s="25">
        <v>0</v>
      </c>
      <c r="AK4144" s="123">
        <v>0</v>
      </c>
      <c r="AL4144" s="25">
        <v>0</v>
      </c>
      <c r="AM4144" s="25">
        <v>0</v>
      </c>
      <c r="AN4144" s="25">
        <v>0</v>
      </c>
      <c r="AO4144" s="109"/>
      <c r="AP4144" s="25">
        <v>0</v>
      </c>
      <c r="AQ4144" s="25">
        <v>0</v>
      </c>
      <c r="AR4144" s="25">
        <v>0</v>
      </c>
      <c r="AS4144" s="25">
        <v>0</v>
      </c>
      <c r="AT4144" s="25">
        <v>0</v>
      </c>
      <c r="AU4144" s="25">
        <v>0</v>
      </c>
      <c r="AW4144" t="str">
        <f t="shared" si="332"/>
        <v>Nguyễn Thành Long</v>
      </c>
      <c r="AX4144" s="27" t="str">
        <f t="shared" si="333"/>
        <v>Ngô Thị Huyền Trân</v>
      </c>
      <c r="AY4144" s="4" t="str">
        <f t="shared" si="345"/>
        <v>SATRA</v>
      </c>
    </row>
    <row r="4145" spans="1:51" x14ac:dyDescent="0.25">
      <c r="A4145" s="4" t="s">
        <v>1104</v>
      </c>
      <c r="B4145" s="4" t="s">
        <v>1296</v>
      </c>
      <c r="C4145" s="4" t="s">
        <v>959</v>
      </c>
      <c r="D4145" s="11" t="s">
        <v>749</v>
      </c>
      <c r="E4145" s="32" t="s">
        <v>84</v>
      </c>
      <c r="F4145" s="11" t="s">
        <v>708</v>
      </c>
      <c r="G4145" s="35">
        <v>5151091</v>
      </c>
      <c r="H4145" s="4" t="s">
        <v>5485</v>
      </c>
      <c r="I4145" s="4"/>
      <c r="J4145" s="4"/>
      <c r="K4145" s="4"/>
      <c r="L4145" s="4"/>
      <c r="M4145" s="33"/>
      <c r="N4145" s="38"/>
      <c r="O4145" s="33"/>
      <c r="P4145" s="244">
        <f t="shared" si="331"/>
        <v>422.07600000000002</v>
      </c>
      <c r="Q4145" s="25"/>
      <c r="R4145" s="25"/>
      <c r="S4145" s="25"/>
      <c r="T4145" s="109"/>
      <c r="U4145" s="25"/>
      <c r="V4145" s="25"/>
      <c r="W4145" s="25"/>
      <c r="X4145" s="25"/>
      <c r="Y4145" s="25"/>
      <c r="Z4145" s="25"/>
      <c r="AA4145" s="109"/>
      <c r="AB4145" s="25"/>
      <c r="AC4145" s="25"/>
      <c r="AD4145" s="25"/>
      <c r="AE4145" s="25"/>
      <c r="AF4145" s="25"/>
      <c r="AG4145" s="25"/>
      <c r="AH4145" s="109"/>
      <c r="AI4145" s="25"/>
      <c r="AJ4145" s="25"/>
      <c r="AK4145" s="123"/>
      <c r="AL4145" s="25"/>
      <c r="AM4145" s="25"/>
      <c r="AN4145" s="25"/>
      <c r="AO4145" s="109"/>
      <c r="AP4145" s="25"/>
      <c r="AQ4145" s="25">
        <v>422.07600000000002</v>
      </c>
      <c r="AR4145" s="25">
        <v>0</v>
      </c>
      <c r="AS4145" s="25">
        <v>0</v>
      </c>
      <c r="AT4145" s="25">
        <v>0</v>
      </c>
      <c r="AU4145" s="25">
        <v>0</v>
      </c>
      <c r="AW4145" t="str">
        <f t="shared" si="332"/>
        <v>Nguyễn Thành Long</v>
      </c>
      <c r="AX4145" s="27" t="str">
        <f t="shared" si="333"/>
        <v>Ngô Thị Huyền Trân</v>
      </c>
      <c r="AY4145" s="4"/>
    </row>
    <row r="4146" spans="1:51" x14ac:dyDescent="0.25">
      <c r="A4146" s="4" t="s">
        <v>1104</v>
      </c>
      <c r="B4146" s="4" t="s">
        <v>1296</v>
      </c>
      <c r="C4146" s="4" t="s">
        <v>959</v>
      </c>
      <c r="D4146" s="11" t="s">
        <v>749</v>
      </c>
      <c r="E4146" s="32" t="s">
        <v>84</v>
      </c>
      <c r="F4146" s="11" t="s">
        <v>708</v>
      </c>
      <c r="G4146" s="35">
        <v>5152502</v>
      </c>
      <c r="H4146" s="4" t="s">
        <v>5486</v>
      </c>
      <c r="I4146" s="4"/>
      <c r="J4146" s="4"/>
      <c r="K4146" s="4"/>
      <c r="L4146" s="4"/>
      <c r="M4146" s="33"/>
      <c r="N4146" s="38"/>
      <c r="O4146" s="33"/>
      <c r="P4146" s="244">
        <f t="shared" si="331"/>
        <v>481.07500000000005</v>
      </c>
      <c r="Q4146" s="25"/>
      <c r="R4146" s="25"/>
      <c r="S4146" s="25"/>
      <c r="T4146" s="109"/>
      <c r="U4146" s="25"/>
      <c r="V4146" s="25"/>
      <c r="W4146" s="25"/>
      <c r="X4146" s="25"/>
      <c r="Y4146" s="25"/>
      <c r="Z4146" s="25"/>
      <c r="AA4146" s="109"/>
      <c r="AB4146" s="25"/>
      <c r="AC4146" s="25"/>
      <c r="AD4146" s="25"/>
      <c r="AE4146" s="25"/>
      <c r="AF4146" s="25"/>
      <c r="AG4146" s="25"/>
      <c r="AH4146" s="109"/>
      <c r="AI4146" s="25"/>
      <c r="AJ4146" s="25"/>
      <c r="AK4146" s="123"/>
      <c r="AL4146" s="25"/>
      <c r="AM4146" s="25"/>
      <c r="AN4146" s="25"/>
      <c r="AO4146" s="109"/>
      <c r="AP4146" s="25"/>
      <c r="AQ4146" s="25">
        <v>232.47</v>
      </c>
      <c r="AR4146" s="25">
        <v>0</v>
      </c>
      <c r="AS4146" s="25">
        <v>0</v>
      </c>
      <c r="AT4146" s="25">
        <v>0</v>
      </c>
      <c r="AU4146" s="25">
        <v>248.60500000000002</v>
      </c>
      <c r="AW4146" t="str">
        <f t="shared" si="332"/>
        <v>Nguyễn Thành Long</v>
      </c>
      <c r="AX4146" s="27" t="str">
        <f t="shared" si="333"/>
        <v>Ngô Thị Huyền Trân</v>
      </c>
      <c r="AY4146" s="4"/>
    </row>
    <row r="4147" spans="1:51" x14ac:dyDescent="0.25">
      <c r="A4147" s="4" t="s">
        <v>1104</v>
      </c>
      <c r="B4147" s="4" t="s">
        <v>1296</v>
      </c>
      <c r="C4147" s="4" t="s">
        <v>959</v>
      </c>
      <c r="D4147" s="11" t="s">
        <v>749</v>
      </c>
      <c r="E4147" s="32" t="s">
        <v>84</v>
      </c>
      <c r="F4147" s="11" t="s">
        <v>708</v>
      </c>
      <c r="G4147" s="35">
        <v>5151385</v>
      </c>
      <c r="H4147" s="4" t="s">
        <v>5527</v>
      </c>
      <c r="I4147" s="4"/>
      <c r="J4147" s="4"/>
      <c r="K4147" s="4"/>
      <c r="L4147" s="4"/>
      <c r="M4147" s="33"/>
      <c r="N4147" s="38"/>
      <c r="O4147" s="33"/>
      <c r="P4147" s="244">
        <f t="shared" si="331"/>
        <v>422.07499999999999</v>
      </c>
      <c r="Q4147" s="25"/>
      <c r="R4147" s="25"/>
      <c r="S4147" s="25"/>
      <c r="T4147" s="109"/>
      <c r="U4147" s="25"/>
      <c r="V4147" s="25"/>
      <c r="W4147" s="25"/>
      <c r="X4147" s="25"/>
      <c r="Y4147" s="25"/>
      <c r="Z4147" s="25"/>
      <c r="AA4147" s="109"/>
      <c r="AB4147" s="25"/>
      <c r="AC4147" s="25"/>
      <c r="AD4147" s="25"/>
      <c r="AE4147" s="25"/>
      <c r="AF4147" s="25"/>
      <c r="AG4147" s="25"/>
      <c r="AH4147" s="109"/>
      <c r="AI4147" s="25"/>
      <c r="AJ4147" s="25"/>
      <c r="AK4147" s="123"/>
      <c r="AL4147" s="25"/>
      <c r="AM4147" s="25"/>
      <c r="AN4147" s="25"/>
      <c r="AO4147" s="109"/>
      <c r="AP4147" s="25"/>
      <c r="AQ4147" s="25">
        <v>0</v>
      </c>
      <c r="AR4147" s="25">
        <v>0</v>
      </c>
      <c r="AS4147" s="25">
        <v>0</v>
      </c>
      <c r="AT4147" s="25">
        <v>0</v>
      </c>
      <c r="AU4147" s="25">
        <v>422.07499999999999</v>
      </c>
      <c r="AW4147" t="str">
        <f t="shared" si="332"/>
        <v>Nguyễn Thành Long</v>
      </c>
      <c r="AX4147" s="27" t="str">
        <f t="shared" si="333"/>
        <v>Ngô Thị Huyền Trân</v>
      </c>
      <c r="AY4147" s="4"/>
    </row>
    <row r="4148" spans="1:51" x14ac:dyDescent="0.25">
      <c r="A4148" s="4"/>
      <c r="B4148" s="4"/>
      <c r="C4148" s="4"/>
      <c r="D4148" s="11"/>
      <c r="E4148" s="32"/>
      <c r="F4148" s="11"/>
      <c r="G4148" s="35"/>
      <c r="H4148" s="4"/>
      <c r="I4148" s="4"/>
      <c r="J4148" s="4"/>
      <c r="K4148" s="4"/>
      <c r="L4148" s="4"/>
      <c r="M4148" s="33"/>
      <c r="N4148" s="38"/>
      <c r="O4148" s="33"/>
      <c r="P4148" s="244">
        <f t="shared" si="331"/>
        <v>0</v>
      </c>
      <c r="Q4148" s="25"/>
      <c r="R4148" s="25"/>
      <c r="S4148" s="25"/>
      <c r="T4148" s="109"/>
      <c r="U4148" s="25"/>
      <c r="V4148" s="25"/>
      <c r="W4148" s="25"/>
      <c r="X4148" s="25"/>
      <c r="Y4148" s="25"/>
      <c r="Z4148" s="25"/>
      <c r="AA4148" s="109"/>
      <c r="AB4148" s="25"/>
      <c r="AC4148" s="25"/>
      <c r="AD4148" s="25"/>
      <c r="AE4148" s="25"/>
      <c r="AF4148" s="25"/>
      <c r="AG4148" s="25"/>
      <c r="AH4148" s="109"/>
      <c r="AI4148" s="25"/>
      <c r="AJ4148" s="25"/>
      <c r="AK4148" s="123"/>
      <c r="AL4148" s="25"/>
      <c r="AM4148" s="25"/>
      <c r="AN4148" s="25"/>
      <c r="AO4148" s="109"/>
      <c r="AP4148" s="25"/>
      <c r="AQ4148" s="25">
        <v>0</v>
      </c>
      <c r="AR4148" s="25">
        <v>0</v>
      </c>
      <c r="AS4148" s="25">
        <v>0</v>
      </c>
      <c r="AT4148" s="25">
        <v>0</v>
      </c>
      <c r="AU4148" s="25">
        <v>0</v>
      </c>
      <c r="AW4148">
        <f t="shared" si="332"/>
        <v>0</v>
      </c>
      <c r="AX4148" s="27">
        <f t="shared" si="333"/>
        <v>0</v>
      </c>
      <c r="AY4148" s="4"/>
    </row>
    <row r="4149" spans="1:51" x14ac:dyDescent="0.25">
      <c r="A4149" s="4"/>
      <c r="B4149" s="4"/>
      <c r="C4149" s="4"/>
      <c r="D4149" s="11"/>
      <c r="E4149" s="32"/>
      <c r="F4149" s="11"/>
      <c r="G4149" s="35"/>
      <c r="H4149" s="4"/>
      <c r="I4149" s="4"/>
      <c r="J4149" s="4"/>
      <c r="K4149" s="4"/>
      <c r="L4149" s="4"/>
      <c r="M4149" s="33"/>
      <c r="N4149" s="38"/>
      <c r="O4149" s="33"/>
      <c r="P4149" s="244">
        <f t="shared" si="331"/>
        <v>0</v>
      </c>
      <c r="Q4149" s="25"/>
      <c r="R4149" s="25"/>
      <c r="S4149" s="25"/>
      <c r="T4149" s="109"/>
      <c r="U4149" s="25"/>
      <c r="V4149" s="25"/>
      <c r="W4149" s="25"/>
      <c r="X4149" s="25"/>
      <c r="Y4149" s="25"/>
      <c r="Z4149" s="25"/>
      <c r="AA4149" s="109"/>
      <c r="AB4149" s="25"/>
      <c r="AC4149" s="25"/>
      <c r="AD4149" s="25"/>
      <c r="AE4149" s="25"/>
      <c r="AF4149" s="25"/>
      <c r="AG4149" s="25"/>
      <c r="AH4149" s="109"/>
      <c r="AI4149" s="25"/>
      <c r="AJ4149" s="25"/>
      <c r="AK4149" s="123"/>
      <c r="AL4149" s="25"/>
      <c r="AM4149" s="25"/>
      <c r="AN4149" s="25"/>
      <c r="AO4149" s="109"/>
      <c r="AP4149" s="25"/>
      <c r="AQ4149" s="25">
        <v>0</v>
      </c>
      <c r="AR4149" s="25">
        <v>0</v>
      </c>
      <c r="AS4149" s="25">
        <v>0</v>
      </c>
      <c r="AT4149" s="25">
        <v>0</v>
      </c>
      <c r="AU4149" s="25">
        <v>0</v>
      </c>
      <c r="AW4149">
        <f t="shared" si="332"/>
        <v>0</v>
      </c>
      <c r="AX4149" s="27">
        <f t="shared" si="333"/>
        <v>0</v>
      </c>
      <c r="AY4149" s="4"/>
    </row>
    <row r="4150" spans="1:51" x14ac:dyDescent="0.25">
      <c r="A4150" s="4" t="s">
        <v>1104</v>
      </c>
      <c r="B4150" s="4" t="s">
        <v>1296</v>
      </c>
      <c r="C4150" s="4" t="s">
        <v>221</v>
      </c>
      <c r="D4150" s="4"/>
      <c r="E4150" s="35" t="s">
        <v>224</v>
      </c>
      <c r="F4150" s="4"/>
      <c r="G4150" s="35"/>
      <c r="H4150" s="75" t="s">
        <v>723</v>
      </c>
      <c r="I4150" s="4"/>
      <c r="J4150" s="4"/>
      <c r="K4150" s="4"/>
      <c r="L4150" s="4">
        <v>37</v>
      </c>
      <c r="M4150" s="33">
        <v>33536.50071800001</v>
      </c>
      <c r="N4150" s="38">
        <f t="shared" si="343"/>
        <v>0.19938765292631819</v>
      </c>
      <c r="O4150" s="33">
        <f t="shared" si="344"/>
        <v>32325.319789267003</v>
      </c>
      <c r="P4150" s="244">
        <f t="shared" si="331"/>
        <v>0</v>
      </c>
      <c r="Q4150" s="25">
        <v>0</v>
      </c>
      <c r="R4150" s="25">
        <v>0</v>
      </c>
      <c r="S4150" s="25">
        <v>0</v>
      </c>
      <c r="T4150" s="109"/>
      <c r="U4150" s="25">
        <v>0</v>
      </c>
      <c r="V4150" s="25">
        <v>0</v>
      </c>
      <c r="W4150" s="25">
        <v>0</v>
      </c>
      <c r="X4150" s="25">
        <v>0</v>
      </c>
      <c r="Y4150" s="25">
        <v>0</v>
      </c>
      <c r="Z4150" s="25">
        <v>0</v>
      </c>
      <c r="AA4150" s="109"/>
      <c r="AB4150" s="25">
        <v>0</v>
      </c>
      <c r="AC4150" s="25">
        <v>0</v>
      </c>
      <c r="AD4150" s="25">
        <v>0</v>
      </c>
      <c r="AE4150" s="25">
        <v>0</v>
      </c>
      <c r="AF4150" s="25">
        <v>0</v>
      </c>
      <c r="AG4150" s="25">
        <v>0</v>
      </c>
      <c r="AH4150" s="109"/>
      <c r="AI4150" s="25">
        <v>0</v>
      </c>
      <c r="AJ4150" s="25">
        <v>0</v>
      </c>
      <c r="AK4150" s="123">
        <v>0</v>
      </c>
      <c r="AL4150" s="25">
        <v>0</v>
      </c>
      <c r="AM4150" s="25">
        <v>0</v>
      </c>
      <c r="AN4150" s="25">
        <v>0</v>
      </c>
      <c r="AO4150" s="109"/>
      <c r="AP4150" s="25">
        <v>0</v>
      </c>
      <c r="AQ4150" s="25">
        <v>0</v>
      </c>
      <c r="AR4150" s="25">
        <v>0</v>
      </c>
      <c r="AS4150" s="25">
        <v>0</v>
      </c>
      <c r="AT4150" s="25">
        <v>0</v>
      </c>
      <c r="AU4150" s="25">
        <v>0</v>
      </c>
      <c r="AW4150" t="str">
        <f t="shared" si="332"/>
        <v>Trần Huy Hoàng</v>
      </c>
      <c r="AX4150" s="27" t="str">
        <f t="shared" si="333"/>
        <v>Nguyễn Thị Như Huỳnh</v>
      </c>
      <c r="AY4150" s="4" t="str">
        <f t="shared" si="345"/>
        <v>SATRA</v>
      </c>
    </row>
    <row r="4151" spans="1:51" x14ac:dyDescent="0.25">
      <c r="A4151" s="4" t="s">
        <v>1104</v>
      </c>
      <c r="B4151" s="4" t="s">
        <v>1296</v>
      </c>
      <c r="C4151" s="4" t="s">
        <v>221</v>
      </c>
      <c r="D4151" s="4" t="s">
        <v>754</v>
      </c>
      <c r="E4151" s="35" t="s">
        <v>224</v>
      </c>
      <c r="F4151" s="11" t="s">
        <v>708</v>
      </c>
      <c r="G4151" s="35">
        <v>5152526</v>
      </c>
      <c r="H4151" s="4" t="s">
        <v>871</v>
      </c>
      <c r="I4151" s="4"/>
      <c r="J4151" s="4"/>
      <c r="K4151" s="4"/>
      <c r="L4151" s="4"/>
      <c r="M4151" s="33"/>
      <c r="N4151" s="38"/>
      <c r="O4151" s="33"/>
      <c r="P4151" s="244">
        <f t="shared" si="331"/>
        <v>3203.6869999999999</v>
      </c>
      <c r="Q4151" s="25"/>
      <c r="R4151" s="25">
        <v>3203.6869999999999</v>
      </c>
      <c r="S4151" s="25">
        <v>0</v>
      </c>
      <c r="T4151" s="109"/>
      <c r="U4151" s="25">
        <v>0</v>
      </c>
      <c r="V4151" s="25">
        <v>0</v>
      </c>
      <c r="W4151" s="25">
        <v>0</v>
      </c>
      <c r="X4151" s="25">
        <v>0</v>
      </c>
      <c r="Y4151" s="25">
        <v>0</v>
      </c>
      <c r="Z4151" s="25">
        <v>0</v>
      </c>
      <c r="AA4151" s="109"/>
      <c r="AB4151" s="25">
        <v>0</v>
      </c>
      <c r="AC4151" s="25">
        <v>0</v>
      </c>
      <c r="AD4151" s="25">
        <v>0</v>
      </c>
      <c r="AE4151" s="25">
        <v>0</v>
      </c>
      <c r="AF4151" s="25">
        <v>0</v>
      </c>
      <c r="AG4151" s="25">
        <v>0</v>
      </c>
      <c r="AH4151" s="109"/>
      <c r="AI4151" s="25">
        <v>0</v>
      </c>
      <c r="AJ4151" s="25">
        <v>0</v>
      </c>
      <c r="AK4151" s="123">
        <v>0</v>
      </c>
      <c r="AL4151" s="25">
        <v>0</v>
      </c>
      <c r="AM4151" s="25">
        <v>0</v>
      </c>
      <c r="AN4151" s="25">
        <v>0</v>
      </c>
      <c r="AO4151" s="109"/>
      <c r="AP4151" s="25">
        <v>0</v>
      </c>
      <c r="AQ4151" s="25">
        <v>0</v>
      </c>
      <c r="AR4151" s="25">
        <v>0</v>
      </c>
      <c r="AS4151" s="25">
        <v>0</v>
      </c>
      <c r="AT4151" s="25">
        <v>0</v>
      </c>
      <c r="AU4151" s="25">
        <v>0</v>
      </c>
      <c r="AW4151" t="str">
        <f t="shared" si="332"/>
        <v>Trần Huy Hoàng</v>
      </c>
      <c r="AX4151" s="27" t="str">
        <f t="shared" si="333"/>
        <v>Nguyễn Thị Như Huỳnh</v>
      </c>
      <c r="AY4151" s="4" t="str">
        <f t="shared" si="345"/>
        <v>SATRA</v>
      </c>
    </row>
    <row r="4152" spans="1:51" x14ac:dyDescent="0.25">
      <c r="A4152" s="4" t="s">
        <v>1104</v>
      </c>
      <c r="B4152" s="4" t="s">
        <v>1296</v>
      </c>
      <c r="C4152" s="4" t="s">
        <v>221</v>
      </c>
      <c r="D4152" s="4" t="s">
        <v>754</v>
      </c>
      <c r="E4152" s="35" t="s">
        <v>224</v>
      </c>
      <c r="F4152" s="11" t="s">
        <v>708</v>
      </c>
      <c r="G4152" s="35">
        <v>5150708</v>
      </c>
      <c r="H4152" s="4" t="s">
        <v>1405</v>
      </c>
      <c r="I4152" s="4"/>
      <c r="J4152" s="4"/>
      <c r="K4152" s="4"/>
      <c r="L4152" s="4"/>
      <c r="M4152" s="33"/>
      <c r="N4152" s="38"/>
      <c r="O4152" s="33"/>
      <c r="P4152" s="244">
        <f t="shared" si="331"/>
        <v>889.77599999999995</v>
      </c>
      <c r="Q4152" s="25"/>
      <c r="R4152" s="25">
        <v>0</v>
      </c>
      <c r="S4152" s="25">
        <v>889.77599999999995</v>
      </c>
      <c r="T4152" s="109"/>
      <c r="U4152" s="25">
        <v>0</v>
      </c>
      <c r="V4152" s="25">
        <v>0</v>
      </c>
      <c r="W4152" s="25">
        <v>0</v>
      </c>
      <c r="X4152" s="25">
        <v>0</v>
      </c>
      <c r="Y4152" s="25">
        <v>0</v>
      </c>
      <c r="Z4152" s="25">
        <v>0</v>
      </c>
      <c r="AA4152" s="109"/>
      <c r="AB4152" s="25">
        <v>0</v>
      </c>
      <c r="AC4152" s="25">
        <v>0</v>
      </c>
      <c r="AD4152" s="25">
        <v>0</v>
      </c>
      <c r="AE4152" s="25">
        <v>0</v>
      </c>
      <c r="AF4152" s="25">
        <v>0</v>
      </c>
      <c r="AG4152" s="25">
        <v>0</v>
      </c>
      <c r="AH4152" s="109"/>
      <c r="AI4152" s="25">
        <v>0</v>
      </c>
      <c r="AJ4152" s="25">
        <v>0</v>
      </c>
      <c r="AK4152" s="123">
        <v>0</v>
      </c>
      <c r="AL4152" s="25">
        <v>0</v>
      </c>
      <c r="AM4152" s="25">
        <v>0</v>
      </c>
      <c r="AN4152" s="25">
        <v>0</v>
      </c>
      <c r="AO4152" s="109"/>
      <c r="AP4152" s="25">
        <v>0</v>
      </c>
      <c r="AQ4152" s="25">
        <v>0</v>
      </c>
      <c r="AR4152" s="25">
        <v>0</v>
      </c>
      <c r="AS4152" s="25">
        <v>0</v>
      </c>
      <c r="AT4152" s="25">
        <v>0</v>
      </c>
      <c r="AU4152" s="25">
        <v>0</v>
      </c>
      <c r="AW4152" t="str">
        <f t="shared" si="332"/>
        <v>Trần Huy Hoàng</v>
      </c>
      <c r="AX4152" s="27" t="str">
        <f t="shared" si="333"/>
        <v>Nguyễn Thị Như Huỳnh</v>
      </c>
      <c r="AY4152" s="4" t="str">
        <f t="shared" si="345"/>
        <v>SATRA</v>
      </c>
    </row>
    <row r="4153" spans="1:51" x14ac:dyDescent="0.25">
      <c r="A4153" s="4" t="s">
        <v>1104</v>
      </c>
      <c r="B4153" s="4" t="s">
        <v>1296</v>
      </c>
      <c r="C4153" s="4" t="s">
        <v>221</v>
      </c>
      <c r="D4153" s="4" t="s">
        <v>754</v>
      </c>
      <c r="E4153" s="35" t="s">
        <v>224</v>
      </c>
      <c r="F4153" s="11" t="s">
        <v>708</v>
      </c>
      <c r="G4153" s="35">
        <v>5150919</v>
      </c>
      <c r="H4153" s="4" t="s">
        <v>1459</v>
      </c>
      <c r="I4153" s="4"/>
      <c r="J4153" s="4"/>
      <c r="K4153" s="4"/>
      <c r="L4153" s="4"/>
      <c r="M4153" s="33"/>
      <c r="N4153" s="38"/>
      <c r="O4153" s="33"/>
      <c r="P4153" s="244">
        <f t="shared" si="331"/>
        <v>1724.5229999999999</v>
      </c>
      <c r="Q4153" s="25"/>
      <c r="R4153" s="25"/>
      <c r="S4153" s="25"/>
      <c r="T4153" s="109"/>
      <c r="U4153" s="25">
        <v>1424.058</v>
      </c>
      <c r="V4153" s="25">
        <v>0</v>
      </c>
      <c r="W4153" s="25">
        <v>0</v>
      </c>
      <c r="X4153" s="25">
        <v>0</v>
      </c>
      <c r="Y4153" s="25">
        <v>0</v>
      </c>
      <c r="Z4153" s="25">
        <v>0</v>
      </c>
      <c r="AA4153" s="109"/>
      <c r="AB4153" s="25">
        <v>0</v>
      </c>
      <c r="AC4153" s="25">
        <v>0</v>
      </c>
      <c r="AD4153" s="25">
        <v>0</v>
      </c>
      <c r="AE4153" s="25">
        <v>0</v>
      </c>
      <c r="AF4153" s="25">
        <v>0</v>
      </c>
      <c r="AG4153" s="25">
        <v>0</v>
      </c>
      <c r="AH4153" s="109"/>
      <c r="AI4153" s="25">
        <v>0</v>
      </c>
      <c r="AJ4153" s="25">
        <v>0</v>
      </c>
      <c r="AK4153" s="123">
        <v>0</v>
      </c>
      <c r="AL4153" s="25">
        <v>300.46499999999997</v>
      </c>
      <c r="AM4153" s="25">
        <v>0</v>
      </c>
      <c r="AN4153" s="25">
        <v>0</v>
      </c>
      <c r="AO4153" s="109"/>
      <c r="AP4153" s="25">
        <v>0</v>
      </c>
      <c r="AQ4153" s="25">
        <v>0</v>
      </c>
      <c r="AR4153" s="25">
        <v>0</v>
      </c>
      <c r="AS4153" s="25">
        <v>0</v>
      </c>
      <c r="AT4153" s="25">
        <v>0</v>
      </c>
      <c r="AU4153" s="25">
        <v>0</v>
      </c>
      <c r="AW4153" t="str">
        <f t="shared" si="332"/>
        <v>Trần Huy Hoàng</v>
      </c>
      <c r="AX4153" s="27" t="str">
        <f t="shared" si="333"/>
        <v>Nguyễn Thị Như Huỳnh</v>
      </c>
      <c r="AY4153" s="4" t="str">
        <f t="shared" si="345"/>
        <v>SATRA</v>
      </c>
    </row>
    <row r="4154" spans="1:51" x14ac:dyDescent="0.25">
      <c r="A4154" s="4" t="s">
        <v>1104</v>
      </c>
      <c r="B4154" s="4" t="s">
        <v>1296</v>
      </c>
      <c r="C4154" s="4" t="s">
        <v>221</v>
      </c>
      <c r="D4154" s="4" t="s">
        <v>754</v>
      </c>
      <c r="E4154" s="35" t="s">
        <v>224</v>
      </c>
      <c r="F4154" s="11" t="s">
        <v>708</v>
      </c>
      <c r="G4154" s="35">
        <v>5151198</v>
      </c>
      <c r="H4154" s="4" t="s">
        <v>1460</v>
      </c>
      <c r="I4154" s="4"/>
      <c r="J4154" s="4"/>
      <c r="K4154" s="4"/>
      <c r="L4154" s="4"/>
      <c r="M4154" s="33"/>
      <c r="N4154" s="38"/>
      <c r="O4154" s="33"/>
      <c r="P4154" s="244">
        <f t="shared" si="331"/>
        <v>681.84900000000005</v>
      </c>
      <c r="Q4154" s="25"/>
      <c r="R4154" s="25"/>
      <c r="S4154" s="25"/>
      <c r="T4154" s="109"/>
      <c r="U4154" s="25">
        <v>118.498</v>
      </c>
      <c r="V4154" s="25">
        <v>0</v>
      </c>
      <c r="W4154" s="25">
        <v>0</v>
      </c>
      <c r="X4154" s="25">
        <v>0</v>
      </c>
      <c r="Y4154" s="25">
        <v>0</v>
      </c>
      <c r="Z4154" s="25">
        <v>0</v>
      </c>
      <c r="AA4154" s="109"/>
      <c r="AB4154" s="25">
        <v>0</v>
      </c>
      <c r="AC4154" s="25">
        <v>0</v>
      </c>
      <c r="AD4154" s="25">
        <v>0</v>
      </c>
      <c r="AE4154" s="25">
        <v>0</v>
      </c>
      <c r="AF4154" s="25">
        <v>0</v>
      </c>
      <c r="AG4154" s="25">
        <v>0</v>
      </c>
      <c r="AH4154" s="109"/>
      <c r="AI4154" s="25">
        <v>0</v>
      </c>
      <c r="AJ4154" s="25">
        <v>0</v>
      </c>
      <c r="AK4154" s="123">
        <v>0</v>
      </c>
      <c r="AL4154" s="25">
        <v>0</v>
      </c>
      <c r="AM4154" s="25">
        <v>0</v>
      </c>
      <c r="AN4154" s="25">
        <v>236.07900000000001</v>
      </c>
      <c r="AO4154" s="109"/>
      <c r="AP4154" s="25">
        <v>0</v>
      </c>
      <c r="AQ4154" s="25">
        <v>0</v>
      </c>
      <c r="AR4154" s="25">
        <v>0</v>
      </c>
      <c r="AS4154" s="25">
        <v>0</v>
      </c>
      <c r="AT4154" s="25">
        <v>0</v>
      </c>
      <c r="AU4154" s="25">
        <v>327.27200000000005</v>
      </c>
      <c r="AW4154" t="str">
        <f t="shared" si="332"/>
        <v>Trần Huy Hoàng</v>
      </c>
      <c r="AX4154" s="27" t="str">
        <f t="shared" si="333"/>
        <v>Nguyễn Thị Như Huỳnh</v>
      </c>
      <c r="AY4154" s="4" t="str">
        <f t="shared" si="345"/>
        <v>SATRA</v>
      </c>
    </row>
    <row r="4155" spans="1:51" x14ac:dyDescent="0.25">
      <c r="A4155" s="4" t="s">
        <v>1104</v>
      </c>
      <c r="B4155" s="4" t="s">
        <v>1296</v>
      </c>
      <c r="C4155" s="4" t="s">
        <v>221</v>
      </c>
      <c r="D4155" s="4" t="s">
        <v>754</v>
      </c>
      <c r="E4155" s="35" t="s">
        <v>224</v>
      </c>
      <c r="F4155" s="11" t="s">
        <v>708</v>
      </c>
      <c r="G4155" s="35">
        <v>5151804</v>
      </c>
      <c r="H4155" s="4" t="s">
        <v>1461</v>
      </c>
      <c r="I4155" s="4"/>
      <c r="J4155" s="4"/>
      <c r="K4155" s="4"/>
      <c r="L4155" s="4"/>
      <c r="M4155" s="33"/>
      <c r="N4155" s="38"/>
      <c r="O4155" s="33"/>
      <c r="P4155" s="244">
        <f t="shared" si="331"/>
        <v>1151.3139999999999</v>
      </c>
      <c r="Q4155" s="25"/>
      <c r="R4155" s="25"/>
      <c r="S4155" s="25"/>
      <c r="T4155" s="109"/>
      <c r="U4155" s="25">
        <v>355.49299999999999</v>
      </c>
      <c r="V4155" s="25">
        <v>0</v>
      </c>
      <c r="W4155" s="25">
        <v>0</v>
      </c>
      <c r="X4155" s="25">
        <v>0</v>
      </c>
      <c r="Y4155" s="25">
        <v>0</v>
      </c>
      <c r="Z4155" s="25">
        <v>0</v>
      </c>
      <c r="AA4155" s="109"/>
      <c r="AB4155" s="25">
        <v>0</v>
      </c>
      <c r="AC4155" s="25">
        <v>0</v>
      </c>
      <c r="AD4155" s="25">
        <v>0</v>
      </c>
      <c r="AE4155" s="25">
        <v>0</v>
      </c>
      <c r="AF4155" s="25">
        <v>0</v>
      </c>
      <c r="AG4155" s="25">
        <v>0</v>
      </c>
      <c r="AH4155" s="109"/>
      <c r="AI4155" s="25">
        <v>0</v>
      </c>
      <c r="AJ4155" s="25">
        <v>0</v>
      </c>
      <c r="AK4155" s="123">
        <v>0</v>
      </c>
      <c r="AL4155" s="25">
        <v>0</v>
      </c>
      <c r="AM4155" s="25">
        <v>0</v>
      </c>
      <c r="AN4155" s="25">
        <v>236.07900000000001</v>
      </c>
      <c r="AO4155" s="109"/>
      <c r="AP4155" s="25">
        <v>0</v>
      </c>
      <c r="AQ4155" s="25">
        <v>0</v>
      </c>
      <c r="AR4155" s="25">
        <v>0</v>
      </c>
      <c r="AS4155" s="25">
        <v>0</v>
      </c>
      <c r="AT4155" s="25">
        <v>559.74199999999996</v>
      </c>
      <c r="AU4155" s="25">
        <v>0</v>
      </c>
      <c r="AW4155" t="str">
        <f t="shared" si="332"/>
        <v>Trần Huy Hoàng</v>
      </c>
      <c r="AX4155" s="27" t="str">
        <f t="shared" si="333"/>
        <v>Nguyễn Thị Như Huỳnh</v>
      </c>
      <c r="AY4155" s="4" t="str">
        <f t="shared" si="345"/>
        <v>SATRA</v>
      </c>
    </row>
    <row r="4156" spans="1:51" x14ac:dyDescent="0.25">
      <c r="A4156" s="4" t="s">
        <v>1104</v>
      </c>
      <c r="B4156" s="4" t="s">
        <v>1296</v>
      </c>
      <c r="C4156" s="4" t="s">
        <v>221</v>
      </c>
      <c r="D4156" s="4" t="s">
        <v>754</v>
      </c>
      <c r="E4156" s="35" t="s">
        <v>224</v>
      </c>
      <c r="F4156" s="11" t="s">
        <v>708</v>
      </c>
      <c r="G4156" s="35">
        <v>5152474</v>
      </c>
      <c r="H4156" s="4" t="s">
        <v>1634</v>
      </c>
      <c r="I4156" s="4"/>
      <c r="J4156" s="4"/>
      <c r="K4156" s="4"/>
      <c r="L4156" s="4"/>
      <c r="M4156" s="33"/>
      <c r="N4156" s="38"/>
      <c r="O4156" s="33"/>
      <c r="P4156" s="244">
        <f t="shared" si="331"/>
        <v>463.54300000000001</v>
      </c>
      <c r="Q4156" s="25"/>
      <c r="R4156" s="25"/>
      <c r="S4156" s="25"/>
      <c r="T4156" s="109"/>
      <c r="U4156" s="25"/>
      <c r="V4156" s="25">
        <v>177.74600000000001</v>
      </c>
      <c r="W4156" s="25">
        <v>0</v>
      </c>
      <c r="X4156" s="25">
        <v>0</v>
      </c>
      <c r="Y4156" s="25">
        <v>0</v>
      </c>
      <c r="Z4156" s="25">
        <v>0</v>
      </c>
      <c r="AA4156" s="109"/>
      <c r="AB4156" s="25">
        <v>0</v>
      </c>
      <c r="AC4156" s="25">
        <v>0</v>
      </c>
      <c r="AD4156" s="25">
        <v>0</v>
      </c>
      <c r="AE4156" s="25">
        <v>0</v>
      </c>
      <c r="AF4156" s="25">
        <v>5.9249999999999998</v>
      </c>
      <c r="AG4156" s="25">
        <v>0</v>
      </c>
      <c r="AH4156" s="109"/>
      <c r="AI4156" s="25">
        <v>0</v>
      </c>
      <c r="AJ4156" s="25">
        <v>0</v>
      </c>
      <c r="AK4156" s="123">
        <v>0</v>
      </c>
      <c r="AL4156" s="25">
        <v>0</v>
      </c>
      <c r="AM4156" s="25">
        <v>0</v>
      </c>
      <c r="AN4156" s="25">
        <v>0</v>
      </c>
      <c r="AO4156" s="109"/>
      <c r="AP4156" s="25">
        <v>0</v>
      </c>
      <c r="AQ4156" s="25">
        <v>0</v>
      </c>
      <c r="AR4156" s="25">
        <v>0</v>
      </c>
      <c r="AS4156" s="25">
        <v>0</v>
      </c>
      <c r="AT4156" s="25">
        <v>0</v>
      </c>
      <c r="AU4156" s="25">
        <v>279.87200000000001</v>
      </c>
      <c r="AW4156" t="str">
        <f t="shared" si="332"/>
        <v>Trần Huy Hoàng</v>
      </c>
      <c r="AX4156" s="27" t="str">
        <f t="shared" si="333"/>
        <v>Nguyễn Thị Như Huỳnh</v>
      </c>
      <c r="AY4156" s="4" t="str">
        <f t="shared" si="345"/>
        <v>SATRA</v>
      </c>
    </row>
    <row r="4157" spans="1:51" x14ac:dyDescent="0.25">
      <c r="A4157" s="4" t="s">
        <v>1104</v>
      </c>
      <c r="B4157" s="4" t="s">
        <v>1296</v>
      </c>
      <c r="C4157" s="4" t="s">
        <v>221</v>
      </c>
      <c r="D4157" s="4" t="s">
        <v>754</v>
      </c>
      <c r="E4157" s="35" t="s">
        <v>224</v>
      </c>
      <c r="F4157" s="11" t="s">
        <v>708</v>
      </c>
      <c r="G4157" s="35">
        <v>5151468</v>
      </c>
      <c r="H4157" s="4" t="s">
        <v>1717</v>
      </c>
      <c r="I4157" s="4"/>
      <c r="J4157" s="4"/>
      <c r="K4157" s="4"/>
      <c r="L4157" s="4"/>
      <c r="M4157" s="33"/>
      <c r="N4157" s="38"/>
      <c r="O4157" s="33"/>
      <c r="P4157" s="244">
        <f t="shared" si="331"/>
        <v>943.18899999999996</v>
      </c>
      <c r="Q4157" s="25"/>
      <c r="R4157" s="25"/>
      <c r="S4157" s="25"/>
      <c r="T4157" s="109"/>
      <c r="U4157" s="25"/>
      <c r="V4157" s="25"/>
      <c r="W4157" s="25">
        <v>943.18899999999996</v>
      </c>
      <c r="X4157" s="25">
        <v>0</v>
      </c>
      <c r="Y4157" s="25">
        <v>0</v>
      </c>
      <c r="Z4157" s="25">
        <v>0</v>
      </c>
      <c r="AA4157" s="109"/>
      <c r="AB4157" s="25">
        <v>0</v>
      </c>
      <c r="AC4157" s="25">
        <v>0</v>
      </c>
      <c r="AD4157" s="25">
        <v>0</v>
      </c>
      <c r="AE4157" s="25">
        <v>0</v>
      </c>
      <c r="AF4157" s="25">
        <v>0</v>
      </c>
      <c r="AG4157" s="25">
        <v>0</v>
      </c>
      <c r="AH4157" s="109"/>
      <c r="AI4157" s="25">
        <v>0</v>
      </c>
      <c r="AJ4157" s="25">
        <v>0</v>
      </c>
      <c r="AK4157" s="123">
        <v>0</v>
      </c>
      <c r="AL4157" s="25">
        <v>0</v>
      </c>
      <c r="AM4157" s="25">
        <v>0</v>
      </c>
      <c r="AN4157" s="25">
        <v>0</v>
      </c>
      <c r="AO4157" s="109"/>
      <c r="AP4157" s="25">
        <v>0</v>
      </c>
      <c r="AQ4157" s="25">
        <v>0</v>
      </c>
      <c r="AR4157" s="25">
        <v>0</v>
      </c>
      <c r="AS4157" s="25">
        <v>0</v>
      </c>
      <c r="AT4157" s="25">
        <v>0</v>
      </c>
      <c r="AU4157" s="25">
        <v>0</v>
      </c>
      <c r="AW4157" t="str">
        <f t="shared" si="332"/>
        <v>Trần Huy Hoàng</v>
      </c>
      <c r="AX4157" s="27" t="str">
        <f t="shared" si="333"/>
        <v>Nguyễn Thị Như Huỳnh</v>
      </c>
      <c r="AY4157" s="4" t="str">
        <f t="shared" si="345"/>
        <v>SATRA</v>
      </c>
    </row>
    <row r="4158" spans="1:51" x14ac:dyDescent="0.25">
      <c r="A4158" s="4" t="s">
        <v>1104</v>
      </c>
      <c r="B4158" s="4" t="s">
        <v>1296</v>
      </c>
      <c r="C4158" s="4" t="s">
        <v>221</v>
      </c>
      <c r="D4158" s="4" t="s">
        <v>754</v>
      </c>
      <c r="E4158" s="35" t="s">
        <v>224</v>
      </c>
      <c r="F4158" s="11" t="s">
        <v>708</v>
      </c>
      <c r="G4158" s="35">
        <v>5150739</v>
      </c>
      <c r="H4158" s="4" t="s">
        <v>1718</v>
      </c>
      <c r="I4158" s="4"/>
      <c r="J4158" s="4"/>
      <c r="K4158" s="4"/>
      <c r="L4158" s="4"/>
      <c r="M4158" s="33"/>
      <c r="N4158" s="38"/>
      <c r="O4158" s="33"/>
      <c r="P4158" s="244">
        <f t="shared" si="331"/>
        <v>639.9</v>
      </c>
      <c r="Q4158" s="25"/>
      <c r="R4158" s="25"/>
      <c r="S4158" s="25"/>
      <c r="T4158" s="109"/>
      <c r="U4158" s="25"/>
      <c r="V4158" s="25"/>
      <c r="W4158" s="25">
        <v>355.49299999999999</v>
      </c>
      <c r="X4158" s="25">
        <v>0</v>
      </c>
      <c r="Y4158" s="25">
        <v>0</v>
      </c>
      <c r="Z4158" s="25">
        <v>0</v>
      </c>
      <c r="AA4158" s="109"/>
      <c r="AB4158" s="25">
        <v>0</v>
      </c>
      <c r="AC4158" s="25">
        <v>0</v>
      </c>
      <c r="AD4158" s="25">
        <v>0</v>
      </c>
      <c r="AE4158" s="25">
        <v>0</v>
      </c>
      <c r="AF4158" s="25">
        <v>0</v>
      </c>
      <c r="AG4158" s="25">
        <v>0</v>
      </c>
      <c r="AH4158" s="109"/>
      <c r="AI4158" s="25">
        <v>0</v>
      </c>
      <c r="AJ4158" s="25">
        <v>0</v>
      </c>
      <c r="AK4158" s="123">
        <v>0</v>
      </c>
      <c r="AL4158" s="25">
        <v>0</v>
      </c>
      <c r="AM4158" s="25">
        <v>284.40699999999998</v>
      </c>
      <c r="AN4158" s="25">
        <v>0</v>
      </c>
      <c r="AO4158" s="109"/>
      <c r="AP4158" s="25">
        <v>0</v>
      </c>
      <c r="AQ4158" s="25">
        <v>0</v>
      </c>
      <c r="AR4158" s="25">
        <v>0</v>
      </c>
      <c r="AS4158" s="25">
        <v>0</v>
      </c>
      <c r="AT4158" s="25">
        <v>0</v>
      </c>
      <c r="AU4158" s="25">
        <v>0</v>
      </c>
      <c r="AW4158" t="str">
        <f t="shared" si="332"/>
        <v>Trần Huy Hoàng</v>
      </c>
      <c r="AX4158" s="27" t="str">
        <f t="shared" si="333"/>
        <v>Nguyễn Thị Như Huỳnh</v>
      </c>
      <c r="AY4158" s="4" t="str">
        <f t="shared" si="345"/>
        <v>SATRA</v>
      </c>
    </row>
    <row r="4159" spans="1:51" x14ac:dyDescent="0.25">
      <c r="A4159" s="4" t="s">
        <v>1104</v>
      </c>
      <c r="B4159" s="4" t="s">
        <v>1296</v>
      </c>
      <c r="C4159" s="4" t="s">
        <v>221</v>
      </c>
      <c r="D4159" s="4" t="s">
        <v>754</v>
      </c>
      <c r="E4159" s="35" t="s">
        <v>224</v>
      </c>
      <c r="F4159" s="11" t="s">
        <v>708</v>
      </c>
      <c r="G4159" s="35">
        <v>5151714</v>
      </c>
      <c r="H4159" s="4" t="s">
        <v>1925</v>
      </c>
      <c r="I4159" s="4"/>
      <c r="J4159" s="4"/>
      <c r="K4159" s="4"/>
      <c r="L4159" s="4"/>
      <c r="M4159" s="33"/>
      <c r="N4159" s="38"/>
      <c r="O4159" s="33"/>
      <c r="P4159" s="244">
        <f t="shared" si="331"/>
        <v>1311.9159999999999</v>
      </c>
      <c r="Q4159" s="25"/>
      <c r="R4159" s="25"/>
      <c r="S4159" s="25"/>
      <c r="T4159" s="109"/>
      <c r="U4159" s="25"/>
      <c r="V4159" s="25"/>
      <c r="W4159" s="25"/>
      <c r="X4159" s="25">
        <v>1311.9159999999999</v>
      </c>
      <c r="Y4159" s="25">
        <v>0</v>
      </c>
      <c r="Z4159" s="25">
        <v>0</v>
      </c>
      <c r="AA4159" s="109"/>
      <c r="AB4159" s="25">
        <v>0</v>
      </c>
      <c r="AC4159" s="25">
        <v>0</v>
      </c>
      <c r="AD4159" s="25">
        <v>0</v>
      </c>
      <c r="AE4159" s="25">
        <v>0</v>
      </c>
      <c r="AF4159" s="25">
        <v>0</v>
      </c>
      <c r="AG4159" s="25">
        <v>0</v>
      </c>
      <c r="AH4159" s="109"/>
      <c r="AI4159" s="25">
        <v>0</v>
      </c>
      <c r="AJ4159" s="25">
        <v>0</v>
      </c>
      <c r="AK4159" s="123">
        <v>0</v>
      </c>
      <c r="AL4159" s="25">
        <v>0</v>
      </c>
      <c r="AM4159" s="25">
        <v>0</v>
      </c>
      <c r="AN4159" s="25">
        <v>0</v>
      </c>
      <c r="AO4159" s="109"/>
      <c r="AP4159" s="25">
        <v>0</v>
      </c>
      <c r="AQ4159" s="25">
        <v>0</v>
      </c>
      <c r="AR4159" s="25">
        <v>0</v>
      </c>
      <c r="AS4159" s="25">
        <v>0</v>
      </c>
      <c r="AT4159" s="25">
        <v>0</v>
      </c>
      <c r="AU4159" s="25">
        <v>0</v>
      </c>
      <c r="AW4159" t="str">
        <f t="shared" si="332"/>
        <v>Trần Huy Hoàng</v>
      </c>
      <c r="AX4159" s="27" t="str">
        <f t="shared" si="333"/>
        <v>Nguyễn Thị Như Huỳnh</v>
      </c>
      <c r="AY4159" s="4" t="str">
        <f t="shared" si="345"/>
        <v>SATRA</v>
      </c>
    </row>
    <row r="4160" spans="1:51" x14ac:dyDescent="0.25">
      <c r="A4160" s="4" t="s">
        <v>1104</v>
      </c>
      <c r="B4160" s="4" t="s">
        <v>1296</v>
      </c>
      <c r="C4160" s="4" t="s">
        <v>221</v>
      </c>
      <c r="D4160" s="4" t="s">
        <v>754</v>
      </c>
      <c r="E4160" s="35" t="s">
        <v>224</v>
      </c>
      <c r="F4160" s="11" t="s">
        <v>708</v>
      </c>
      <c r="G4160" s="35">
        <v>5152159</v>
      </c>
      <c r="H4160" s="4" t="s">
        <v>1926</v>
      </c>
      <c r="I4160" s="4"/>
      <c r="J4160" s="4"/>
      <c r="K4160" s="4"/>
      <c r="L4160" s="4"/>
      <c r="M4160" s="33"/>
      <c r="N4160" s="38"/>
      <c r="O4160" s="33"/>
      <c r="P4160" s="244">
        <f t="shared" si="331"/>
        <v>729.24</v>
      </c>
      <c r="Q4160" s="25"/>
      <c r="R4160" s="25"/>
      <c r="S4160" s="25"/>
      <c r="T4160" s="109"/>
      <c r="U4160" s="25"/>
      <c r="V4160" s="25"/>
      <c r="W4160" s="25"/>
      <c r="X4160" s="25">
        <v>355.49299999999999</v>
      </c>
      <c r="Y4160" s="25">
        <v>0</v>
      </c>
      <c r="Z4160" s="25">
        <v>0</v>
      </c>
      <c r="AA4160" s="109"/>
      <c r="AB4160" s="25">
        <v>0</v>
      </c>
      <c r="AC4160" s="25">
        <v>0</v>
      </c>
      <c r="AD4160" s="25">
        <v>0</v>
      </c>
      <c r="AE4160" s="25">
        <v>0</v>
      </c>
      <c r="AF4160" s="25">
        <v>0</v>
      </c>
      <c r="AG4160" s="25">
        <v>0</v>
      </c>
      <c r="AH4160" s="109"/>
      <c r="AI4160" s="25">
        <v>0</v>
      </c>
      <c r="AJ4160" s="25">
        <v>0</v>
      </c>
      <c r="AK4160" s="123">
        <v>0</v>
      </c>
      <c r="AL4160" s="25">
        <v>0</v>
      </c>
      <c r="AM4160" s="25">
        <v>0</v>
      </c>
      <c r="AN4160" s="25">
        <v>0</v>
      </c>
      <c r="AO4160" s="109"/>
      <c r="AP4160" s="25">
        <v>0</v>
      </c>
      <c r="AQ4160" s="25">
        <v>0</v>
      </c>
      <c r="AR4160" s="25">
        <v>0</v>
      </c>
      <c r="AS4160" s="25">
        <v>373.74700000000001</v>
      </c>
      <c r="AT4160" s="25">
        <v>0</v>
      </c>
      <c r="AU4160" s="25">
        <v>0</v>
      </c>
      <c r="AW4160" t="str">
        <f t="shared" si="332"/>
        <v>Trần Huy Hoàng</v>
      </c>
      <c r="AX4160" s="27" t="str">
        <f t="shared" si="333"/>
        <v>Nguyễn Thị Như Huỳnh</v>
      </c>
      <c r="AY4160" s="4" t="str">
        <f t="shared" si="345"/>
        <v>SATRA</v>
      </c>
    </row>
    <row r="4161" spans="1:51" x14ac:dyDescent="0.25">
      <c r="A4161" s="4" t="s">
        <v>1104</v>
      </c>
      <c r="B4161" s="4" t="s">
        <v>1296</v>
      </c>
      <c r="C4161" s="4" t="s">
        <v>221</v>
      </c>
      <c r="D4161" s="4" t="s">
        <v>754</v>
      </c>
      <c r="E4161" s="35" t="s">
        <v>224</v>
      </c>
      <c r="F4161" s="11" t="s">
        <v>708</v>
      </c>
      <c r="G4161" s="35">
        <v>5151475</v>
      </c>
      <c r="H4161" s="4" t="s">
        <v>2201</v>
      </c>
      <c r="I4161" s="4"/>
      <c r="J4161" s="4"/>
      <c r="K4161" s="4"/>
      <c r="L4161" s="4"/>
      <c r="M4161" s="33"/>
      <c r="N4161" s="38"/>
      <c r="O4161" s="33"/>
      <c r="P4161" s="244">
        <f t="shared" si="331"/>
        <v>941.40800000000002</v>
      </c>
      <c r="Q4161" s="25"/>
      <c r="R4161" s="25"/>
      <c r="S4161" s="25"/>
      <c r="T4161" s="109"/>
      <c r="U4161" s="25"/>
      <c r="V4161" s="25"/>
      <c r="W4161" s="25"/>
      <c r="X4161" s="25">
        <v>0</v>
      </c>
      <c r="Y4161" s="25">
        <v>657</v>
      </c>
      <c r="Z4161" s="25">
        <v>0</v>
      </c>
      <c r="AA4161" s="109"/>
      <c r="AB4161" s="25">
        <v>0</v>
      </c>
      <c r="AC4161" s="25">
        <v>0</v>
      </c>
      <c r="AD4161" s="25">
        <v>0</v>
      </c>
      <c r="AE4161" s="25">
        <v>0</v>
      </c>
      <c r="AF4161" s="25">
        <v>0</v>
      </c>
      <c r="AG4161" s="25">
        <v>0</v>
      </c>
      <c r="AH4161" s="109"/>
      <c r="AI4161" s="25">
        <v>0</v>
      </c>
      <c r="AJ4161" s="25">
        <v>0</v>
      </c>
      <c r="AK4161" s="123">
        <v>0</v>
      </c>
      <c r="AL4161" s="25">
        <v>0</v>
      </c>
      <c r="AM4161" s="25">
        <v>0</v>
      </c>
      <c r="AN4161" s="25">
        <v>0</v>
      </c>
      <c r="AO4161" s="109"/>
      <c r="AP4161" s="25">
        <v>0</v>
      </c>
      <c r="AQ4161" s="25">
        <v>0</v>
      </c>
      <c r="AR4161" s="25">
        <v>284.40800000000002</v>
      </c>
      <c r="AS4161" s="25">
        <v>0</v>
      </c>
      <c r="AT4161" s="25">
        <v>0</v>
      </c>
      <c r="AU4161" s="25">
        <v>0</v>
      </c>
      <c r="AW4161" t="str">
        <f t="shared" si="332"/>
        <v>Trần Huy Hoàng</v>
      </c>
      <c r="AX4161" s="27" t="str">
        <f t="shared" si="333"/>
        <v>Nguyễn Thị Như Huỳnh</v>
      </c>
      <c r="AY4161" s="4" t="str">
        <f t="shared" si="345"/>
        <v>SATRA</v>
      </c>
    </row>
    <row r="4162" spans="1:51" x14ac:dyDescent="0.25">
      <c r="A4162" s="4" t="s">
        <v>1104</v>
      </c>
      <c r="B4162" s="4" t="s">
        <v>1296</v>
      </c>
      <c r="C4162" s="4" t="s">
        <v>221</v>
      </c>
      <c r="D4162" s="4" t="s">
        <v>754</v>
      </c>
      <c r="E4162" s="35" t="s">
        <v>224</v>
      </c>
      <c r="F4162" s="11" t="s">
        <v>708</v>
      </c>
      <c r="G4162" s="35">
        <v>5151510</v>
      </c>
      <c r="H4162" s="4" t="s">
        <v>3691</v>
      </c>
      <c r="I4162" s="4"/>
      <c r="J4162" s="4"/>
      <c r="K4162" s="4"/>
      <c r="L4162" s="4"/>
      <c r="M4162" s="33"/>
      <c r="N4162" s="38"/>
      <c r="O4162" s="33"/>
      <c r="P4162" s="244">
        <f t="shared" si="331"/>
        <v>835.9</v>
      </c>
      <c r="Q4162" s="25"/>
      <c r="R4162" s="25"/>
      <c r="S4162" s="25"/>
      <c r="T4162" s="109"/>
      <c r="U4162" s="25"/>
      <c r="V4162" s="25"/>
      <c r="W4162" s="25"/>
      <c r="X4162" s="25">
        <v>0</v>
      </c>
      <c r="Y4162" s="25">
        <v>0</v>
      </c>
      <c r="Z4162" s="25">
        <v>177.74600000000001</v>
      </c>
      <c r="AA4162" s="109"/>
      <c r="AB4162" s="25">
        <v>0</v>
      </c>
      <c r="AC4162" s="25">
        <v>0</v>
      </c>
      <c r="AD4162" s="25">
        <v>0</v>
      </c>
      <c r="AE4162" s="25">
        <v>0</v>
      </c>
      <c r="AF4162" s="25">
        <v>0</v>
      </c>
      <c r="AG4162" s="25">
        <v>0</v>
      </c>
      <c r="AH4162" s="109"/>
      <c r="AI4162" s="25">
        <v>0</v>
      </c>
      <c r="AJ4162" s="25">
        <v>0</v>
      </c>
      <c r="AK4162" s="123">
        <v>0</v>
      </c>
      <c r="AL4162" s="25">
        <v>0</v>
      </c>
      <c r="AM4162" s="25">
        <v>0</v>
      </c>
      <c r="AN4162" s="25">
        <v>0</v>
      </c>
      <c r="AO4162" s="109"/>
      <c r="AP4162" s="25">
        <v>0</v>
      </c>
      <c r="AQ4162" s="25">
        <v>0</v>
      </c>
      <c r="AR4162" s="25">
        <v>0</v>
      </c>
      <c r="AS4162" s="25">
        <v>658.154</v>
      </c>
      <c r="AT4162" s="25">
        <v>0</v>
      </c>
      <c r="AU4162" s="25">
        <v>0</v>
      </c>
      <c r="AW4162" t="str">
        <f t="shared" si="332"/>
        <v>Trần Huy Hoàng</v>
      </c>
      <c r="AX4162" s="27" t="str">
        <f t="shared" si="333"/>
        <v>Nguyễn Thị Như Huỳnh</v>
      </c>
      <c r="AY4162" s="4" t="str">
        <f t="shared" si="345"/>
        <v>SATRA</v>
      </c>
    </row>
    <row r="4163" spans="1:51" x14ac:dyDescent="0.25">
      <c r="A4163" s="4" t="s">
        <v>1104</v>
      </c>
      <c r="B4163" s="4" t="s">
        <v>1296</v>
      </c>
      <c r="C4163" s="4" t="s">
        <v>221</v>
      </c>
      <c r="D4163" s="4" t="s">
        <v>754</v>
      </c>
      <c r="E4163" s="35" t="s">
        <v>224</v>
      </c>
      <c r="F4163" s="11" t="s">
        <v>708</v>
      </c>
      <c r="G4163" s="35">
        <v>5150597</v>
      </c>
      <c r="H4163" s="4" t="s">
        <v>3692</v>
      </c>
      <c r="I4163" s="4"/>
      <c r="J4163" s="4"/>
      <c r="K4163" s="4"/>
      <c r="L4163" s="4"/>
      <c r="M4163" s="33"/>
      <c r="N4163" s="38"/>
      <c r="O4163" s="33"/>
      <c r="P4163" s="244">
        <f t="shared" si="331"/>
        <v>566.95100000000002</v>
      </c>
      <c r="Q4163" s="25"/>
      <c r="R4163" s="25"/>
      <c r="S4163" s="25"/>
      <c r="T4163" s="109"/>
      <c r="U4163" s="25"/>
      <c r="V4163" s="25"/>
      <c r="W4163" s="25"/>
      <c r="X4163" s="25">
        <v>0</v>
      </c>
      <c r="Y4163" s="25">
        <v>0</v>
      </c>
      <c r="Z4163" s="25">
        <v>424.74700000000001</v>
      </c>
      <c r="AA4163" s="109"/>
      <c r="AB4163" s="25">
        <v>0</v>
      </c>
      <c r="AC4163" s="25">
        <v>0</v>
      </c>
      <c r="AD4163" s="25">
        <v>0</v>
      </c>
      <c r="AE4163" s="25">
        <v>0</v>
      </c>
      <c r="AF4163" s="25">
        <v>0</v>
      </c>
      <c r="AG4163" s="25">
        <v>0</v>
      </c>
      <c r="AH4163" s="109"/>
      <c r="AI4163" s="25">
        <v>0</v>
      </c>
      <c r="AJ4163" s="25">
        <v>0</v>
      </c>
      <c r="AK4163" s="123">
        <v>0</v>
      </c>
      <c r="AL4163" s="25">
        <v>0</v>
      </c>
      <c r="AM4163" s="25">
        <v>0</v>
      </c>
      <c r="AN4163" s="25">
        <v>0</v>
      </c>
      <c r="AO4163" s="109"/>
      <c r="AP4163" s="25">
        <v>0</v>
      </c>
      <c r="AQ4163" s="25">
        <v>0</v>
      </c>
      <c r="AR4163" s="25">
        <v>142.20400000000001</v>
      </c>
      <c r="AS4163" s="25">
        <v>0</v>
      </c>
      <c r="AT4163" s="25">
        <v>0</v>
      </c>
      <c r="AU4163" s="25">
        <v>0</v>
      </c>
      <c r="AW4163" t="str">
        <f t="shared" si="332"/>
        <v>Trần Huy Hoàng</v>
      </c>
      <c r="AX4163" s="27" t="str">
        <f t="shared" si="333"/>
        <v>Nguyễn Thị Như Huỳnh</v>
      </c>
      <c r="AY4163" s="4" t="str">
        <f t="shared" si="345"/>
        <v>SATRA</v>
      </c>
    </row>
    <row r="4164" spans="1:51" x14ac:dyDescent="0.25">
      <c r="A4164" s="4" t="s">
        <v>1104</v>
      </c>
      <c r="B4164" s="4" t="s">
        <v>1296</v>
      </c>
      <c r="C4164" s="4" t="s">
        <v>221</v>
      </c>
      <c r="D4164" s="4" t="s">
        <v>754</v>
      </c>
      <c r="E4164" s="35" t="s">
        <v>224</v>
      </c>
      <c r="F4164" s="11" t="s">
        <v>708</v>
      </c>
      <c r="G4164" s="35">
        <v>5151589</v>
      </c>
      <c r="H4164" s="4" t="s">
        <v>3693</v>
      </c>
      <c r="I4164" s="4"/>
      <c r="J4164" s="4"/>
      <c r="K4164" s="4"/>
      <c r="L4164" s="4"/>
      <c r="M4164" s="33"/>
      <c r="N4164" s="38"/>
      <c r="O4164" s="33"/>
      <c r="P4164" s="244">
        <f t="shared" si="331"/>
        <v>177.74600000000001</v>
      </c>
      <c r="Q4164" s="25"/>
      <c r="R4164" s="25"/>
      <c r="S4164" s="25"/>
      <c r="T4164" s="109"/>
      <c r="U4164" s="25"/>
      <c r="V4164" s="25"/>
      <c r="W4164" s="25"/>
      <c r="X4164" s="25">
        <v>0</v>
      </c>
      <c r="Y4164" s="25">
        <v>0</v>
      </c>
      <c r="Z4164" s="25">
        <v>177.74600000000001</v>
      </c>
      <c r="AA4164" s="109"/>
      <c r="AB4164" s="25">
        <v>0</v>
      </c>
      <c r="AC4164" s="25">
        <v>0</v>
      </c>
      <c r="AD4164" s="25">
        <v>0</v>
      </c>
      <c r="AE4164" s="25">
        <v>0</v>
      </c>
      <c r="AF4164" s="25">
        <v>0</v>
      </c>
      <c r="AG4164" s="25">
        <v>0</v>
      </c>
      <c r="AH4164" s="109"/>
      <c r="AI4164" s="25">
        <v>0</v>
      </c>
      <c r="AJ4164" s="25">
        <v>0</v>
      </c>
      <c r="AK4164" s="123">
        <v>0</v>
      </c>
      <c r="AL4164" s="25">
        <v>0</v>
      </c>
      <c r="AM4164" s="25">
        <v>0</v>
      </c>
      <c r="AN4164" s="25">
        <v>0</v>
      </c>
      <c r="AO4164" s="109"/>
      <c r="AP4164" s="25">
        <v>0</v>
      </c>
      <c r="AQ4164" s="25">
        <v>0</v>
      </c>
      <c r="AR4164" s="25">
        <v>0</v>
      </c>
      <c r="AS4164" s="25">
        <v>0</v>
      </c>
      <c r="AT4164" s="25">
        <v>0</v>
      </c>
      <c r="AU4164" s="25">
        <v>0</v>
      </c>
      <c r="AW4164" t="str">
        <f t="shared" si="332"/>
        <v>Trần Huy Hoàng</v>
      </c>
      <c r="AX4164" s="27" t="str">
        <f t="shared" si="333"/>
        <v>Nguyễn Thị Như Huỳnh</v>
      </c>
      <c r="AY4164" s="4" t="str">
        <f t="shared" si="345"/>
        <v>SATRA</v>
      </c>
    </row>
    <row r="4165" spans="1:51" x14ac:dyDescent="0.25">
      <c r="A4165" s="4" t="s">
        <v>1104</v>
      </c>
      <c r="B4165" s="4" t="s">
        <v>1296</v>
      </c>
      <c r="C4165" s="4" t="s">
        <v>221</v>
      </c>
      <c r="D4165" s="4" t="s">
        <v>754</v>
      </c>
      <c r="E4165" s="35" t="s">
        <v>224</v>
      </c>
      <c r="F4165" s="11" t="s">
        <v>708</v>
      </c>
      <c r="G4165" s="35">
        <v>5151790</v>
      </c>
      <c r="H4165" s="4" t="s">
        <v>5260</v>
      </c>
      <c r="I4165" s="4"/>
      <c r="J4165" s="4"/>
      <c r="K4165" s="4"/>
      <c r="L4165" s="4"/>
      <c r="M4165" s="33"/>
      <c r="N4165" s="38"/>
      <c r="O4165" s="33"/>
      <c r="P4165" s="244">
        <f t="shared" si="331"/>
        <v>219.99600000000001</v>
      </c>
      <c r="Q4165" s="25"/>
      <c r="R4165" s="25"/>
      <c r="S4165" s="25"/>
      <c r="T4165" s="109"/>
      <c r="U4165" s="25"/>
      <c r="V4165" s="25"/>
      <c r="W4165" s="25"/>
      <c r="X4165" s="25">
        <v>0</v>
      </c>
      <c r="Y4165" s="25">
        <v>0</v>
      </c>
      <c r="Z4165" s="25">
        <v>0</v>
      </c>
      <c r="AA4165" s="109"/>
      <c r="AB4165" s="25">
        <v>0</v>
      </c>
      <c r="AC4165" s="25">
        <v>0</v>
      </c>
      <c r="AD4165" s="25">
        <v>0</v>
      </c>
      <c r="AE4165" s="25">
        <v>0</v>
      </c>
      <c r="AF4165" s="25">
        <v>0</v>
      </c>
      <c r="AG4165" s="25">
        <v>0</v>
      </c>
      <c r="AH4165" s="109"/>
      <c r="AI4165" s="25">
        <v>0</v>
      </c>
      <c r="AJ4165" s="25">
        <v>219.99600000000001</v>
      </c>
      <c r="AK4165" s="123">
        <v>0</v>
      </c>
      <c r="AL4165" s="25">
        <v>0</v>
      </c>
      <c r="AM4165" s="25">
        <v>0</v>
      </c>
      <c r="AN4165" s="25">
        <v>0</v>
      </c>
      <c r="AO4165" s="109"/>
      <c r="AP4165" s="25">
        <v>0</v>
      </c>
      <c r="AQ4165" s="25">
        <v>0</v>
      </c>
      <c r="AR4165" s="25">
        <v>0</v>
      </c>
      <c r="AS4165" s="25">
        <v>0</v>
      </c>
      <c r="AT4165" s="25">
        <v>0</v>
      </c>
      <c r="AU4165" s="25">
        <v>0</v>
      </c>
      <c r="AW4165" t="str">
        <f t="shared" si="332"/>
        <v>Trần Huy Hoàng</v>
      </c>
      <c r="AX4165" s="27" t="str">
        <f t="shared" si="333"/>
        <v>Nguyễn Thị Như Huỳnh</v>
      </c>
      <c r="AY4165" s="4" t="str">
        <f t="shared" si="345"/>
        <v>SATRA</v>
      </c>
    </row>
    <row r="4166" spans="1:51" x14ac:dyDescent="0.25">
      <c r="A4166" s="4" t="s">
        <v>1104</v>
      </c>
      <c r="B4166" s="4" t="s">
        <v>1296</v>
      </c>
      <c r="C4166" s="4" t="s">
        <v>221</v>
      </c>
      <c r="D4166" s="4" t="s">
        <v>754</v>
      </c>
      <c r="E4166" s="35" t="s">
        <v>224</v>
      </c>
      <c r="F4166" s="11" t="s">
        <v>708</v>
      </c>
      <c r="G4166" s="35">
        <v>5151361</v>
      </c>
      <c r="H4166" s="4" t="s">
        <v>5373</v>
      </c>
      <c r="I4166" s="4"/>
      <c r="J4166" s="4"/>
      <c r="K4166" s="4"/>
      <c r="L4166" s="4"/>
      <c r="M4166" s="33"/>
      <c r="N4166" s="38"/>
      <c r="O4166" s="33"/>
      <c r="P4166" s="244">
        <f t="shared" si="331"/>
        <v>568.81399999999996</v>
      </c>
      <c r="Q4166" s="25"/>
      <c r="R4166" s="25"/>
      <c r="S4166" s="25"/>
      <c r="T4166" s="109"/>
      <c r="U4166" s="25"/>
      <c r="V4166" s="25"/>
      <c r="W4166" s="25"/>
      <c r="X4166" s="25">
        <v>0</v>
      </c>
      <c r="Y4166" s="25">
        <v>0</v>
      </c>
      <c r="Z4166" s="25">
        <v>0</v>
      </c>
      <c r="AA4166" s="109"/>
      <c r="AB4166" s="25">
        <v>0</v>
      </c>
      <c r="AC4166" s="25">
        <v>0</v>
      </c>
      <c r="AD4166" s="25">
        <v>0</v>
      </c>
      <c r="AE4166" s="25">
        <v>0</v>
      </c>
      <c r="AF4166" s="25">
        <v>0</v>
      </c>
      <c r="AG4166" s="25">
        <v>0</v>
      </c>
      <c r="AH4166" s="109"/>
      <c r="AI4166" s="25">
        <v>0</v>
      </c>
      <c r="AJ4166" s="25">
        <v>0</v>
      </c>
      <c r="AK4166" s="123">
        <v>0</v>
      </c>
      <c r="AL4166" s="25">
        <v>0</v>
      </c>
      <c r="AM4166" s="25">
        <v>568.81399999999996</v>
      </c>
      <c r="AN4166" s="25">
        <v>0</v>
      </c>
      <c r="AO4166" s="109"/>
      <c r="AP4166" s="25">
        <v>0</v>
      </c>
      <c r="AQ4166" s="25">
        <v>0</v>
      </c>
      <c r="AR4166" s="25">
        <v>0</v>
      </c>
      <c r="AS4166" s="25">
        <v>0</v>
      </c>
      <c r="AT4166" s="25">
        <v>0</v>
      </c>
      <c r="AU4166" s="25">
        <v>0</v>
      </c>
      <c r="AW4166" t="str">
        <f t="shared" si="332"/>
        <v>Trần Huy Hoàng</v>
      </c>
      <c r="AX4166" s="27" t="str">
        <f t="shared" si="333"/>
        <v>Nguyễn Thị Như Huỳnh</v>
      </c>
      <c r="AY4166" s="4" t="str">
        <f t="shared" si="345"/>
        <v>SATRA</v>
      </c>
    </row>
    <row r="4167" spans="1:51" x14ac:dyDescent="0.25">
      <c r="A4167" s="4" t="s">
        <v>1104</v>
      </c>
      <c r="B4167" s="4" t="s">
        <v>1296</v>
      </c>
      <c r="C4167" s="4" t="s">
        <v>221</v>
      </c>
      <c r="D4167" s="4" t="s">
        <v>754</v>
      </c>
      <c r="E4167" s="35" t="s">
        <v>224</v>
      </c>
      <c r="F4167" s="11" t="s">
        <v>708</v>
      </c>
      <c r="G4167" s="35">
        <v>5152083</v>
      </c>
      <c r="H4167" s="4" t="s">
        <v>5442</v>
      </c>
      <c r="I4167" s="4"/>
      <c r="J4167" s="4"/>
      <c r="K4167" s="4"/>
      <c r="L4167" s="4"/>
      <c r="M4167" s="33"/>
      <c r="N4167" s="38"/>
      <c r="O4167" s="33"/>
      <c r="P4167" s="244">
        <f t="shared" si="331"/>
        <v>477.524</v>
      </c>
      <c r="Q4167" s="25"/>
      <c r="R4167" s="25"/>
      <c r="S4167" s="25"/>
      <c r="T4167" s="109"/>
      <c r="U4167" s="25"/>
      <c r="V4167" s="25"/>
      <c r="W4167" s="25"/>
      <c r="X4167" s="25">
        <v>0</v>
      </c>
      <c r="Y4167" s="25">
        <v>0</v>
      </c>
      <c r="Z4167" s="25">
        <v>0</v>
      </c>
      <c r="AA4167" s="109"/>
      <c r="AB4167" s="25">
        <v>0</v>
      </c>
      <c r="AC4167" s="25">
        <v>0</v>
      </c>
      <c r="AD4167" s="25">
        <v>0</v>
      </c>
      <c r="AE4167" s="25">
        <v>0</v>
      </c>
      <c r="AF4167" s="25">
        <v>0</v>
      </c>
      <c r="AG4167" s="25">
        <v>0</v>
      </c>
      <c r="AH4167" s="109"/>
      <c r="AI4167" s="25">
        <v>0</v>
      </c>
      <c r="AJ4167" s="25">
        <v>0</v>
      </c>
      <c r="AK4167" s="123">
        <v>0</v>
      </c>
      <c r="AL4167" s="25">
        <v>0</v>
      </c>
      <c r="AM4167" s="25">
        <v>0</v>
      </c>
      <c r="AN4167" s="25">
        <v>477.524</v>
      </c>
      <c r="AO4167" s="109"/>
      <c r="AP4167" s="25">
        <v>0</v>
      </c>
      <c r="AQ4167" s="25">
        <v>0</v>
      </c>
      <c r="AR4167" s="25">
        <v>0</v>
      </c>
      <c r="AS4167" s="25">
        <v>0</v>
      </c>
      <c r="AT4167" s="25">
        <v>0</v>
      </c>
      <c r="AU4167" s="25">
        <v>0</v>
      </c>
      <c r="AW4167" t="str">
        <f t="shared" si="332"/>
        <v>Trần Huy Hoàng</v>
      </c>
      <c r="AX4167" s="27" t="str">
        <f t="shared" si="333"/>
        <v>Nguyễn Thị Như Huỳnh</v>
      </c>
      <c r="AY4167" s="4" t="str">
        <f t="shared" si="345"/>
        <v>SATRA</v>
      </c>
    </row>
    <row r="4168" spans="1:51" x14ac:dyDescent="0.25">
      <c r="A4168" s="4" t="s">
        <v>1104</v>
      </c>
      <c r="B4168" s="4" t="s">
        <v>1296</v>
      </c>
      <c r="C4168" s="4" t="s">
        <v>221</v>
      </c>
      <c r="D4168" s="4" t="s">
        <v>754</v>
      </c>
      <c r="E4168" s="35" t="s">
        <v>224</v>
      </c>
      <c r="F4168" s="11" t="s">
        <v>708</v>
      </c>
      <c r="G4168" s="35">
        <v>5151420</v>
      </c>
      <c r="H4168" s="4" t="s">
        <v>5449</v>
      </c>
      <c r="I4168" s="4"/>
      <c r="J4168" s="4"/>
      <c r="K4168" s="4"/>
      <c r="L4168" s="4"/>
      <c r="M4168" s="33"/>
      <c r="N4168" s="38"/>
      <c r="O4168" s="33"/>
      <c r="P4168" s="244">
        <f t="shared" si="331"/>
        <v>430.10400000000004</v>
      </c>
      <c r="Q4168" s="25"/>
      <c r="R4168" s="25"/>
      <c r="S4168" s="25"/>
      <c r="T4168" s="109"/>
      <c r="U4168" s="25"/>
      <c r="V4168" s="25"/>
      <c r="W4168" s="25"/>
      <c r="X4168" s="25">
        <v>0</v>
      </c>
      <c r="Y4168" s="25">
        <v>0</v>
      </c>
      <c r="Z4168" s="25">
        <v>0</v>
      </c>
      <c r="AA4168" s="109"/>
      <c r="AB4168" s="25">
        <v>0</v>
      </c>
      <c r="AC4168" s="25">
        <v>0</v>
      </c>
      <c r="AD4168" s="25">
        <v>0</v>
      </c>
      <c r="AE4168" s="25">
        <v>0</v>
      </c>
      <c r="AF4168" s="25">
        <v>0</v>
      </c>
      <c r="AG4168" s="25">
        <v>0</v>
      </c>
      <c r="AH4168" s="109"/>
      <c r="AI4168" s="25">
        <v>0</v>
      </c>
      <c r="AJ4168" s="25">
        <v>0</v>
      </c>
      <c r="AK4168" s="123">
        <v>0</v>
      </c>
      <c r="AL4168" s="25">
        <v>0</v>
      </c>
      <c r="AM4168" s="25">
        <v>0</v>
      </c>
      <c r="AN4168" s="25">
        <v>0</v>
      </c>
      <c r="AO4168" s="109"/>
      <c r="AP4168" s="25">
        <v>150.232</v>
      </c>
      <c r="AQ4168" s="25">
        <v>0</v>
      </c>
      <c r="AR4168" s="25">
        <v>0</v>
      </c>
      <c r="AS4168" s="25">
        <v>0</v>
      </c>
      <c r="AT4168" s="25">
        <v>279.87200000000001</v>
      </c>
      <c r="AU4168" s="25">
        <v>0</v>
      </c>
      <c r="AW4168" t="str">
        <f t="shared" si="332"/>
        <v>Trần Huy Hoàng</v>
      </c>
      <c r="AX4168" s="27" t="str">
        <f t="shared" si="333"/>
        <v>Nguyễn Thị Như Huỳnh</v>
      </c>
      <c r="AY4168" s="4" t="str">
        <f t="shared" si="345"/>
        <v>SATRA</v>
      </c>
    </row>
    <row r="4169" spans="1:51" x14ac:dyDescent="0.25">
      <c r="A4169" s="4" t="s">
        <v>1104</v>
      </c>
      <c r="B4169" s="4" t="s">
        <v>1296</v>
      </c>
      <c r="C4169" s="4" t="s">
        <v>221</v>
      </c>
      <c r="D4169" s="4" t="s">
        <v>754</v>
      </c>
      <c r="E4169" s="35" t="s">
        <v>224</v>
      </c>
      <c r="F4169" s="11" t="s">
        <v>708</v>
      </c>
      <c r="G4169" s="35">
        <v>5152353</v>
      </c>
      <c r="H4169" s="4" t="s">
        <v>5494</v>
      </c>
      <c r="I4169" s="4"/>
      <c r="J4169" s="4"/>
      <c r="K4169" s="4"/>
      <c r="L4169" s="4"/>
      <c r="M4169" s="33"/>
      <c r="N4169" s="38"/>
      <c r="O4169" s="33"/>
      <c r="P4169" s="244">
        <f t="shared" si="331"/>
        <v>189.60499999999999</v>
      </c>
      <c r="Q4169" s="25"/>
      <c r="R4169" s="25"/>
      <c r="S4169" s="25"/>
      <c r="T4169" s="109"/>
      <c r="U4169" s="25"/>
      <c r="V4169" s="25"/>
      <c r="W4169" s="25"/>
      <c r="X4169" s="25">
        <v>0</v>
      </c>
      <c r="Y4169" s="25">
        <v>0</v>
      </c>
      <c r="Z4169" s="25">
        <v>0</v>
      </c>
      <c r="AA4169" s="109"/>
      <c r="AB4169" s="25">
        <v>0</v>
      </c>
      <c r="AC4169" s="25">
        <v>0</v>
      </c>
      <c r="AD4169" s="25">
        <v>0</v>
      </c>
      <c r="AE4169" s="25">
        <v>0</v>
      </c>
      <c r="AF4169" s="25">
        <v>0</v>
      </c>
      <c r="AG4169" s="25">
        <v>0</v>
      </c>
      <c r="AH4169" s="109"/>
      <c r="AI4169" s="25">
        <v>0</v>
      </c>
      <c r="AJ4169" s="25">
        <v>0</v>
      </c>
      <c r="AK4169" s="123">
        <v>0</v>
      </c>
      <c r="AL4169" s="25">
        <v>0</v>
      </c>
      <c r="AM4169" s="25">
        <v>0</v>
      </c>
      <c r="AN4169" s="25">
        <v>0</v>
      </c>
      <c r="AO4169" s="109"/>
      <c r="AP4169" s="25">
        <v>0</v>
      </c>
      <c r="AQ4169" s="25">
        <v>0</v>
      </c>
      <c r="AR4169" s="25">
        <v>189.60499999999999</v>
      </c>
      <c r="AS4169" s="25">
        <v>0</v>
      </c>
      <c r="AT4169" s="25">
        <v>0</v>
      </c>
      <c r="AU4169" s="25">
        <v>0</v>
      </c>
      <c r="AW4169" t="str">
        <f t="shared" si="332"/>
        <v>Trần Huy Hoàng</v>
      </c>
      <c r="AX4169" s="27" t="str">
        <f t="shared" si="333"/>
        <v>Nguyễn Thị Như Huỳnh</v>
      </c>
      <c r="AY4169" s="4" t="str">
        <f t="shared" si="345"/>
        <v>SATRA</v>
      </c>
    </row>
    <row r="4170" spans="1:51" x14ac:dyDescent="0.25">
      <c r="A4170" s="4" t="s">
        <v>1104</v>
      </c>
      <c r="B4170" s="4" t="s">
        <v>1296</v>
      </c>
      <c r="C4170" s="4" t="s">
        <v>221</v>
      </c>
      <c r="D4170" s="4" t="s">
        <v>754</v>
      </c>
      <c r="E4170" s="35" t="s">
        <v>224</v>
      </c>
      <c r="F4170" s="11" t="s">
        <v>708</v>
      </c>
      <c r="G4170" s="35">
        <v>5151482</v>
      </c>
      <c r="H4170" s="4" t="s">
        <v>5495</v>
      </c>
      <c r="I4170" s="4"/>
      <c r="J4170" s="4"/>
      <c r="K4170" s="4"/>
      <c r="L4170" s="4"/>
      <c r="M4170" s="33"/>
      <c r="N4170" s="38"/>
      <c r="O4170" s="33"/>
      <c r="P4170" s="244">
        <f t="shared" ref="P4170:P4244" si="346">SUM(Q4170:AU4170)</f>
        <v>338.93700000000001</v>
      </c>
      <c r="Q4170" s="25"/>
      <c r="R4170" s="25"/>
      <c r="S4170" s="25"/>
      <c r="T4170" s="109"/>
      <c r="U4170" s="25"/>
      <c r="V4170" s="25"/>
      <c r="W4170" s="25"/>
      <c r="X4170" s="25">
        <v>0</v>
      </c>
      <c r="Y4170" s="25">
        <v>0</v>
      </c>
      <c r="Z4170" s="25">
        <v>0</v>
      </c>
      <c r="AA4170" s="109"/>
      <c r="AB4170" s="25">
        <v>0</v>
      </c>
      <c r="AC4170" s="25">
        <v>0</v>
      </c>
      <c r="AD4170" s="25">
        <v>0</v>
      </c>
      <c r="AE4170" s="25">
        <v>0</v>
      </c>
      <c r="AF4170" s="25">
        <v>0</v>
      </c>
      <c r="AG4170" s="25">
        <v>0</v>
      </c>
      <c r="AH4170" s="109"/>
      <c r="AI4170" s="25">
        <v>0</v>
      </c>
      <c r="AJ4170" s="25">
        <v>0</v>
      </c>
      <c r="AK4170" s="123">
        <v>0</v>
      </c>
      <c r="AL4170" s="25">
        <v>0</v>
      </c>
      <c r="AM4170" s="25">
        <v>0</v>
      </c>
      <c r="AN4170" s="25">
        <v>0</v>
      </c>
      <c r="AO4170" s="109"/>
      <c r="AP4170" s="25">
        <v>0</v>
      </c>
      <c r="AQ4170" s="25">
        <v>0</v>
      </c>
      <c r="AR4170" s="25">
        <v>338.93700000000001</v>
      </c>
      <c r="AS4170" s="25">
        <v>0</v>
      </c>
      <c r="AT4170" s="25">
        <v>0</v>
      </c>
      <c r="AU4170" s="25">
        <v>0</v>
      </c>
      <c r="AW4170" t="str">
        <f t="shared" ref="AW4170:AW4235" si="347">+C4170</f>
        <v>Trần Huy Hoàng</v>
      </c>
      <c r="AX4170" s="27" t="str">
        <f t="shared" ref="AX4170:AX4235" si="348">+E4170</f>
        <v>Nguyễn Thị Như Huỳnh</v>
      </c>
      <c r="AY4170" s="4" t="str">
        <f t="shared" si="345"/>
        <v>SATRA</v>
      </c>
    </row>
    <row r="4171" spans="1:51" x14ac:dyDescent="0.25">
      <c r="A4171" s="4" t="s">
        <v>1104</v>
      </c>
      <c r="B4171" s="4" t="s">
        <v>1296</v>
      </c>
      <c r="C4171" s="4" t="s">
        <v>221</v>
      </c>
      <c r="D4171" s="4" t="s">
        <v>754</v>
      </c>
      <c r="E4171" s="35" t="s">
        <v>224</v>
      </c>
      <c r="F4171" s="11" t="s">
        <v>708</v>
      </c>
      <c r="G4171" s="35">
        <v>5152308</v>
      </c>
      <c r="H4171" s="4" t="s">
        <v>5514</v>
      </c>
      <c r="I4171" s="4"/>
      <c r="J4171" s="4"/>
      <c r="K4171" s="4"/>
      <c r="L4171" s="4"/>
      <c r="M4171" s="33"/>
      <c r="N4171" s="38"/>
      <c r="O4171" s="33"/>
      <c r="P4171" s="244">
        <f t="shared" si="346"/>
        <v>515.95100000000002</v>
      </c>
      <c r="Q4171" s="25"/>
      <c r="R4171" s="25"/>
      <c r="S4171" s="25"/>
      <c r="T4171" s="109"/>
      <c r="U4171" s="25"/>
      <c r="V4171" s="25"/>
      <c r="W4171" s="25"/>
      <c r="X4171" s="25">
        <v>0</v>
      </c>
      <c r="Y4171" s="25">
        <v>0</v>
      </c>
      <c r="Z4171" s="25">
        <v>0</v>
      </c>
      <c r="AA4171" s="109"/>
      <c r="AB4171" s="25">
        <v>0</v>
      </c>
      <c r="AC4171" s="25">
        <v>0</v>
      </c>
      <c r="AD4171" s="25">
        <v>0</v>
      </c>
      <c r="AE4171" s="25">
        <v>0</v>
      </c>
      <c r="AF4171" s="25">
        <v>0</v>
      </c>
      <c r="AG4171" s="25">
        <v>0</v>
      </c>
      <c r="AH4171" s="109"/>
      <c r="AI4171" s="25">
        <v>0</v>
      </c>
      <c r="AJ4171" s="25">
        <v>0</v>
      </c>
      <c r="AK4171" s="123">
        <v>0</v>
      </c>
      <c r="AL4171" s="25">
        <v>0</v>
      </c>
      <c r="AM4171" s="25">
        <v>0</v>
      </c>
      <c r="AN4171" s="25">
        <v>0</v>
      </c>
      <c r="AO4171" s="109"/>
      <c r="AP4171" s="25">
        <v>0</v>
      </c>
      <c r="AQ4171" s="25">
        <v>0</v>
      </c>
      <c r="AR4171" s="25">
        <v>0</v>
      </c>
      <c r="AS4171" s="25">
        <v>0</v>
      </c>
      <c r="AT4171" s="25">
        <v>515.95100000000002</v>
      </c>
      <c r="AU4171" s="25">
        <v>0</v>
      </c>
      <c r="AW4171" t="str">
        <f t="shared" si="347"/>
        <v>Trần Huy Hoàng</v>
      </c>
      <c r="AX4171" s="27" t="str">
        <f t="shared" si="348"/>
        <v>Nguyễn Thị Như Huỳnh</v>
      </c>
      <c r="AY4171" s="4" t="str">
        <f t="shared" si="345"/>
        <v>SATRA</v>
      </c>
    </row>
    <row r="4172" spans="1:51" x14ac:dyDescent="0.25">
      <c r="A4172" s="4" t="s">
        <v>1104</v>
      </c>
      <c r="B4172" s="4" t="s">
        <v>1296</v>
      </c>
      <c r="C4172" s="4" t="s">
        <v>221</v>
      </c>
      <c r="D4172" s="4" t="s">
        <v>754</v>
      </c>
      <c r="E4172" s="35" t="s">
        <v>224</v>
      </c>
      <c r="F4172" s="11" t="s">
        <v>708</v>
      </c>
      <c r="G4172" s="35">
        <v>5150632</v>
      </c>
      <c r="H4172" s="4" t="s">
        <v>5515</v>
      </c>
      <c r="I4172" s="4"/>
      <c r="J4172" s="4"/>
      <c r="K4172" s="4"/>
      <c r="L4172" s="4"/>
      <c r="M4172" s="33"/>
      <c r="N4172" s="38"/>
      <c r="O4172" s="33"/>
      <c r="P4172" s="244">
        <f t="shared" si="346"/>
        <v>378.28300000000002</v>
      </c>
      <c r="Q4172" s="25"/>
      <c r="R4172" s="25"/>
      <c r="S4172" s="25"/>
      <c r="T4172" s="109"/>
      <c r="U4172" s="25"/>
      <c r="V4172" s="25"/>
      <c r="W4172" s="25"/>
      <c r="X4172" s="25">
        <v>0</v>
      </c>
      <c r="Y4172" s="25">
        <v>0</v>
      </c>
      <c r="Z4172" s="25">
        <v>0</v>
      </c>
      <c r="AA4172" s="109"/>
      <c r="AB4172" s="25">
        <v>0</v>
      </c>
      <c r="AC4172" s="25">
        <v>0</v>
      </c>
      <c r="AD4172" s="25">
        <v>0</v>
      </c>
      <c r="AE4172" s="25">
        <v>0</v>
      </c>
      <c r="AF4172" s="25">
        <v>0</v>
      </c>
      <c r="AG4172" s="25">
        <v>0</v>
      </c>
      <c r="AH4172" s="109"/>
      <c r="AI4172" s="25">
        <v>0</v>
      </c>
      <c r="AJ4172" s="25">
        <v>0</v>
      </c>
      <c r="AK4172" s="123">
        <v>0</v>
      </c>
      <c r="AL4172" s="25">
        <v>0</v>
      </c>
      <c r="AM4172" s="25">
        <v>0</v>
      </c>
      <c r="AN4172" s="25">
        <v>0</v>
      </c>
      <c r="AO4172" s="109"/>
      <c r="AP4172" s="25">
        <v>0</v>
      </c>
      <c r="AQ4172" s="25">
        <v>0</v>
      </c>
      <c r="AR4172" s="25">
        <v>0</v>
      </c>
      <c r="AS4172" s="25">
        <v>0</v>
      </c>
      <c r="AT4172" s="25">
        <v>378.28300000000002</v>
      </c>
      <c r="AU4172" s="25">
        <v>0</v>
      </c>
      <c r="AW4172" t="str">
        <f t="shared" si="347"/>
        <v>Trần Huy Hoàng</v>
      </c>
      <c r="AX4172" s="27" t="str">
        <f t="shared" si="348"/>
        <v>Nguyễn Thị Như Huỳnh</v>
      </c>
      <c r="AY4172" s="4" t="str">
        <f t="shared" si="345"/>
        <v>SATRA</v>
      </c>
    </row>
    <row r="4173" spans="1:51" x14ac:dyDescent="0.25">
      <c r="A4173" s="4" t="s">
        <v>1104</v>
      </c>
      <c r="B4173" s="4" t="s">
        <v>1296</v>
      </c>
      <c r="C4173" s="4" t="s">
        <v>221</v>
      </c>
      <c r="D4173" s="4" t="s">
        <v>754</v>
      </c>
      <c r="E4173" s="35" t="s">
        <v>224</v>
      </c>
      <c r="F4173" s="11" t="s">
        <v>708</v>
      </c>
      <c r="G4173" s="35">
        <v>5152391</v>
      </c>
      <c r="H4173" s="4" t="s">
        <v>5516</v>
      </c>
      <c r="I4173" s="4"/>
      <c r="J4173" s="4"/>
      <c r="K4173" s="4"/>
      <c r="L4173" s="4"/>
      <c r="M4173" s="33"/>
      <c r="N4173" s="38"/>
      <c r="O4173" s="33"/>
      <c r="P4173" s="244"/>
      <c r="Q4173" s="25"/>
      <c r="R4173" s="25"/>
      <c r="S4173" s="25"/>
      <c r="T4173" s="109"/>
      <c r="U4173" s="25"/>
      <c r="V4173" s="25"/>
      <c r="W4173" s="25"/>
      <c r="X4173" s="25"/>
      <c r="Y4173" s="25"/>
      <c r="Z4173" s="25"/>
      <c r="AA4173" s="109"/>
      <c r="AB4173" s="25"/>
      <c r="AC4173" s="25"/>
      <c r="AD4173" s="25"/>
      <c r="AE4173" s="25"/>
      <c r="AF4173" s="25"/>
      <c r="AG4173" s="25"/>
      <c r="AH4173" s="109"/>
      <c r="AI4173" s="25"/>
      <c r="AJ4173" s="25"/>
      <c r="AK4173" s="123"/>
      <c r="AL4173" s="25"/>
      <c r="AM4173" s="25"/>
      <c r="AN4173" s="25"/>
      <c r="AO4173" s="109"/>
      <c r="AP4173" s="25"/>
      <c r="AQ4173" s="25"/>
      <c r="AR4173" s="25"/>
      <c r="AS4173" s="25"/>
      <c r="AT4173" s="25">
        <v>236.07900000000001</v>
      </c>
      <c r="AU4173" s="25">
        <v>0</v>
      </c>
      <c r="AW4173" t="str">
        <f t="shared" si="347"/>
        <v>Trần Huy Hoàng</v>
      </c>
      <c r="AX4173" s="27" t="str">
        <f t="shared" si="348"/>
        <v>Nguyễn Thị Như Huỳnh</v>
      </c>
      <c r="AY4173" s="4"/>
    </row>
    <row r="4174" spans="1:51" x14ac:dyDescent="0.25">
      <c r="A4174" s="4" t="s">
        <v>1104</v>
      </c>
      <c r="B4174" s="4" t="s">
        <v>1296</v>
      </c>
      <c r="C4174" s="4" t="s">
        <v>221</v>
      </c>
      <c r="D4174" s="4" t="s">
        <v>754</v>
      </c>
      <c r="E4174" s="35" t="s">
        <v>224</v>
      </c>
      <c r="F4174" s="11" t="s">
        <v>708</v>
      </c>
      <c r="G4174" s="35">
        <v>5151240</v>
      </c>
      <c r="H4174" s="4" t="s">
        <v>5517</v>
      </c>
      <c r="I4174" s="4"/>
      <c r="J4174" s="4"/>
      <c r="K4174" s="4"/>
      <c r="L4174" s="4"/>
      <c r="M4174" s="33"/>
      <c r="N4174" s="38"/>
      <c r="O4174" s="33"/>
      <c r="P4174" s="244"/>
      <c r="Q4174" s="25"/>
      <c r="R4174" s="25"/>
      <c r="S4174" s="25"/>
      <c r="T4174" s="109"/>
      <c r="U4174" s="25"/>
      <c r="V4174" s="25"/>
      <c r="W4174" s="25"/>
      <c r="X4174" s="25"/>
      <c r="Y4174" s="25"/>
      <c r="Z4174" s="25"/>
      <c r="AA4174" s="109"/>
      <c r="AB4174" s="25"/>
      <c r="AC4174" s="25"/>
      <c r="AD4174" s="25"/>
      <c r="AE4174" s="25"/>
      <c r="AF4174" s="25"/>
      <c r="AG4174" s="25"/>
      <c r="AH4174" s="109"/>
      <c r="AI4174" s="25"/>
      <c r="AJ4174" s="25"/>
      <c r="AK4174" s="123"/>
      <c r="AL4174" s="25"/>
      <c r="AM4174" s="25"/>
      <c r="AN4174" s="25"/>
      <c r="AO4174" s="109"/>
      <c r="AP4174" s="25"/>
      <c r="AQ4174" s="25"/>
      <c r="AR4174" s="25"/>
      <c r="AS4174" s="25"/>
      <c r="AT4174" s="25">
        <v>697.41</v>
      </c>
      <c r="AU4174" s="25">
        <v>0</v>
      </c>
      <c r="AW4174" t="str">
        <f t="shared" si="347"/>
        <v>Trần Huy Hoàng</v>
      </c>
      <c r="AX4174" s="27" t="str">
        <f t="shared" si="348"/>
        <v>Nguyễn Thị Như Huỳnh</v>
      </c>
      <c r="AY4174" s="4"/>
    </row>
    <row r="4175" spans="1:51" x14ac:dyDescent="0.25">
      <c r="A4175" s="4"/>
      <c r="B4175" s="4"/>
      <c r="C4175" s="4"/>
      <c r="D4175" s="4"/>
      <c r="E4175" s="35"/>
      <c r="F4175" s="4"/>
      <c r="G4175" s="35"/>
      <c r="H4175" s="4"/>
      <c r="I4175" s="4"/>
      <c r="J4175" s="4"/>
      <c r="K4175" s="4"/>
      <c r="L4175" s="4"/>
      <c r="M4175" s="33"/>
      <c r="N4175" s="38"/>
      <c r="O4175" s="33"/>
      <c r="P4175" s="244"/>
      <c r="Q4175" s="25"/>
      <c r="R4175" s="25"/>
      <c r="S4175" s="25"/>
      <c r="T4175" s="109"/>
      <c r="U4175" s="25"/>
      <c r="V4175" s="25"/>
      <c r="W4175" s="25"/>
      <c r="X4175" s="25"/>
      <c r="Y4175" s="25"/>
      <c r="Z4175" s="25"/>
      <c r="AA4175" s="109"/>
      <c r="AB4175" s="25"/>
      <c r="AC4175" s="25"/>
      <c r="AD4175" s="25"/>
      <c r="AE4175" s="25"/>
      <c r="AF4175" s="25"/>
      <c r="AG4175" s="25"/>
      <c r="AH4175" s="109"/>
      <c r="AI4175" s="25"/>
      <c r="AJ4175" s="25"/>
      <c r="AK4175" s="123"/>
      <c r="AL4175" s="25"/>
      <c r="AM4175" s="25"/>
      <c r="AN4175" s="25"/>
      <c r="AO4175" s="109"/>
      <c r="AP4175" s="25"/>
      <c r="AQ4175" s="25"/>
      <c r="AR4175" s="25"/>
      <c r="AS4175" s="25"/>
      <c r="AT4175" s="25">
        <v>0</v>
      </c>
      <c r="AU4175" s="25">
        <v>0</v>
      </c>
      <c r="AW4175">
        <f t="shared" si="347"/>
        <v>0</v>
      </c>
      <c r="AX4175" s="27">
        <f t="shared" si="348"/>
        <v>0</v>
      </c>
      <c r="AY4175" s="4"/>
    </row>
    <row r="4176" spans="1:51" x14ac:dyDescent="0.25">
      <c r="A4176" s="4"/>
      <c r="B4176" s="4"/>
      <c r="C4176" s="4"/>
      <c r="D4176" s="4"/>
      <c r="E4176" s="35"/>
      <c r="F4176" s="4"/>
      <c r="G4176" s="35"/>
      <c r="H4176" s="4"/>
      <c r="I4176" s="4"/>
      <c r="J4176" s="4"/>
      <c r="K4176" s="4"/>
      <c r="L4176" s="4"/>
      <c r="M4176" s="33"/>
      <c r="N4176" s="38"/>
      <c r="O4176" s="33"/>
      <c r="P4176" s="244"/>
      <c r="Q4176" s="25"/>
      <c r="R4176" s="25"/>
      <c r="S4176" s="25"/>
      <c r="T4176" s="109"/>
      <c r="U4176" s="25"/>
      <c r="V4176" s="25"/>
      <c r="W4176" s="25"/>
      <c r="X4176" s="25"/>
      <c r="Y4176" s="25"/>
      <c r="Z4176" s="25"/>
      <c r="AA4176" s="109"/>
      <c r="AB4176" s="25"/>
      <c r="AC4176" s="25"/>
      <c r="AD4176" s="25"/>
      <c r="AE4176" s="25"/>
      <c r="AF4176" s="25"/>
      <c r="AG4176" s="25"/>
      <c r="AH4176" s="109"/>
      <c r="AI4176" s="25"/>
      <c r="AJ4176" s="25"/>
      <c r="AK4176" s="123"/>
      <c r="AL4176" s="25"/>
      <c r="AM4176" s="25"/>
      <c r="AN4176" s="25"/>
      <c r="AO4176" s="109"/>
      <c r="AP4176" s="25"/>
      <c r="AQ4176" s="25"/>
      <c r="AR4176" s="25"/>
      <c r="AS4176" s="25"/>
      <c r="AT4176" s="25">
        <v>0</v>
      </c>
      <c r="AU4176" s="25">
        <v>0</v>
      </c>
      <c r="AW4176">
        <f t="shared" si="347"/>
        <v>0</v>
      </c>
      <c r="AX4176" s="27">
        <f t="shared" si="348"/>
        <v>0</v>
      </c>
      <c r="AY4176" s="4"/>
    </row>
    <row r="4177" spans="1:51" x14ac:dyDescent="0.25">
      <c r="A4177" s="4"/>
      <c r="B4177" s="4"/>
      <c r="C4177" s="4"/>
      <c r="D4177" s="4"/>
      <c r="E4177" s="35"/>
      <c r="F4177" s="4"/>
      <c r="G4177" s="35"/>
      <c r="H4177" s="4"/>
      <c r="I4177" s="4"/>
      <c r="J4177" s="4"/>
      <c r="K4177" s="4"/>
      <c r="L4177" s="4"/>
      <c r="M4177" s="33"/>
      <c r="N4177" s="38"/>
      <c r="O4177" s="33"/>
      <c r="P4177" s="244"/>
      <c r="Q4177" s="25"/>
      <c r="R4177" s="25"/>
      <c r="S4177" s="25"/>
      <c r="T4177" s="109"/>
      <c r="U4177" s="25"/>
      <c r="V4177" s="25"/>
      <c r="W4177" s="25"/>
      <c r="X4177" s="25"/>
      <c r="Y4177" s="25"/>
      <c r="Z4177" s="25"/>
      <c r="AA4177" s="109"/>
      <c r="AB4177" s="25"/>
      <c r="AC4177" s="25"/>
      <c r="AD4177" s="25"/>
      <c r="AE4177" s="25"/>
      <c r="AF4177" s="25"/>
      <c r="AG4177" s="25"/>
      <c r="AH4177" s="109"/>
      <c r="AI4177" s="25"/>
      <c r="AJ4177" s="25"/>
      <c r="AK4177" s="123"/>
      <c r="AL4177" s="25"/>
      <c r="AM4177" s="25"/>
      <c r="AN4177" s="25"/>
      <c r="AO4177" s="109"/>
      <c r="AP4177" s="25"/>
      <c r="AQ4177" s="25"/>
      <c r="AR4177" s="25"/>
      <c r="AS4177" s="25"/>
      <c r="AT4177" s="25">
        <v>0</v>
      </c>
      <c r="AU4177" s="25">
        <v>0</v>
      </c>
      <c r="AW4177">
        <f t="shared" si="347"/>
        <v>0</v>
      </c>
      <c r="AX4177" s="27">
        <f t="shared" si="348"/>
        <v>0</v>
      </c>
      <c r="AY4177" s="4"/>
    </row>
    <row r="4178" spans="1:51" x14ac:dyDescent="0.25">
      <c r="A4178" s="4"/>
      <c r="B4178" s="4"/>
      <c r="C4178" s="4"/>
      <c r="D4178" s="4"/>
      <c r="E4178" s="35"/>
      <c r="F4178" s="4"/>
      <c r="G4178" s="35"/>
      <c r="H4178" s="4"/>
      <c r="I4178" s="4"/>
      <c r="J4178" s="4"/>
      <c r="K4178" s="4"/>
      <c r="L4178" s="4"/>
      <c r="M4178" s="33"/>
      <c r="N4178" s="38"/>
      <c r="O4178" s="33"/>
      <c r="P4178" s="244">
        <f t="shared" si="346"/>
        <v>0</v>
      </c>
      <c r="Q4178" s="25"/>
      <c r="R4178" s="25"/>
      <c r="S4178" s="25"/>
      <c r="T4178" s="109"/>
      <c r="U4178" s="25"/>
      <c r="V4178" s="25"/>
      <c r="W4178" s="25">
        <v>0</v>
      </c>
      <c r="X4178" s="25">
        <v>0</v>
      </c>
      <c r="Y4178" s="25">
        <v>0</v>
      </c>
      <c r="Z4178" s="25">
        <v>0</v>
      </c>
      <c r="AA4178" s="109"/>
      <c r="AB4178" s="25">
        <v>0</v>
      </c>
      <c r="AC4178" s="25">
        <v>0</v>
      </c>
      <c r="AD4178" s="25">
        <v>0</v>
      </c>
      <c r="AE4178" s="25">
        <v>0</v>
      </c>
      <c r="AF4178" s="25">
        <v>0</v>
      </c>
      <c r="AG4178" s="25">
        <v>0</v>
      </c>
      <c r="AH4178" s="109"/>
      <c r="AI4178" s="25">
        <v>0</v>
      </c>
      <c r="AJ4178" s="25">
        <v>0</v>
      </c>
      <c r="AK4178" s="123">
        <v>0</v>
      </c>
      <c r="AL4178" s="25">
        <v>0</v>
      </c>
      <c r="AM4178" s="25">
        <v>0</v>
      </c>
      <c r="AN4178" s="25">
        <v>0</v>
      </c>
      <c r="AO4178" s="109"/>
      <c r="AP4178" s="25">
        <v>0</v>
      </c>
      <c r="AQ4178" s="25">
        <v>0</v>
      </c>
      <c r="AR4178" s="25">
        <v>0</v>
      </c>
      <c r="AS4178" s="25">
        <v>0</v>
      </c>
      <c r="AT4178" s="25">
        <v>0</v>
      </c>
      <c r="AU4178" s="25">
        <v>0</v>
      </c>
      <c r="AW4178">
        <f t="shared" si="347"/>
        <v>0</v>
      </c>
      <c r="AX4178" s="27">
        <f t="shared" si="348"/>
        <v>0</v>
      </c>
      <c r="AY4178" s="4">
        <f t="shared" si="345"/>
        <v>0</v>
      </c>
    </row>
    <row r="4179" spans="1:51" x14ac:dyDescent="0.25">
      <c r="A4179" s="4" t="s">
        <v>1104</v>
      </c>
      <c r="B4179" s="4" t="s">
        <v>1296</v>
      </c>
      <c r="C4179" s="4" t="s">
        <v>221</v>
      </c>
      <c r="D4179" s="4" t="s">
        <v>755</v>
      </c>
      <c r="E4179" s="35" t="s">
        <v>243</v>
      </c>
      <c r="F4179" s="4"/>
      <c r="G4179" s="35"/>
      <c r="H4179" s="75" t="s">
        <v>724</v>
      </c>
      <c r="I4179" s="4"/>
      <c r="J4179" s="4"/>
      <c r="K4179" s="4"/>
      <c r="L4179" s="4">
        <v>19</v>
      </c>
      <c r="M4179" s="33">
        <v>12610.896253333332</v>
      </c>
      <c r="N4179" s="38">
        <f t="shared" si="343"/>
        <v>7.4976725401164193E-2</v>
      </c>
      <c r="O4179" s="33">
        <f t="shared" si="344"/>
        <v>12155.449897593842</v>
      </c>
      <c r="P4179" s="244">
        <f t="shared" si="346"/>
        <v>0</v>
      </c>
      <c r="Q4179" s="25">
        <v>0</v>
      </c>
      <c r="R4179" s="25">
        <v>0</v>
      </c>
      <c r="S4179" s="25">
        <v>0</v>
      </c>
      <c r="T4179" s="109"/>
      <c r="U4179" s="25">
        <v>0</v>
      </c>
      <c r="V4179" s="25">
        <v>0</v>
      </c>
      <c r="W4179" s="25">
        <v>0</v>
      </c>
      <c r="X4179" s="25">
        <v>0</v>
      </c>
      <c r="Y4179" s="25">
        <v>0</v>
      </c>
      <c r="Z4179" s="25">
        <v>0</v>
      </c>
      <c r="AA4179" s="109"/>
      <c r="AB4179" s="25">
        <v>0</v>
      </c>
      <c r="AC4179" s="25">
        <v>0</v>
      </c>
      <c r="AD4179" s="25">
        <v>0</v>
      </c>
      <c r="AE4179" s="25">
        <v>0</v>
      </c>
      <c r="AF4179" s="25">
        <v>0</v>
      </c>
      <c r="AG4179" s="25">
        <v>0</v>
      </c>
      <c r="AH4179" s="109"/>
      <c r="AI4179" s="25">
        <v>0</v>
      </c>
      <c r="AJ4179" s="25">
        <v>0</v>
      </c>
      <c r="AK4179" s="123">
        <v>0</v>
      </c>
      <c r="AL4179" s="25">
        <v>0</v>
      </c>
      <c r="AM4179" s="25">
        <v>0</v>
      </c>
      <c r="AN4179" s="25">
        <v>0</v>
      </c>
      <c r="AO4179" s="109"/>
      <c r="AP4179" s="25">
        <v>0</v>
      </c>
      <c r="AQ4179" s="25">
        <v>0</v>
      </c>
      <c r="AR4179" s="25">
        <v>0</v>
      </c>
      <c r="AS4179" s="25">
        <v>0</v>
      </c>
      <c r="AT4179" s="25">
        <v>0</v>
      </c>
      <c r="AU4179" s="25">
        <v>0</v>
      </c>
      <c r="AW4179" t="str">
        <f t="shared" si="347"/>
        <v>Trần Huy Hoàng</v>
      </c>
      <c r="AX4179" s="27" t="str">
        <f t="shared" si="348"/>
        <v>Hồ Ngọc Hiếu</v>
      </c>
      <c r="AY4179" s="4" t="str">
        <f t="shared" si="345"/>
        <v>SATRA</v>
      </c>
    </row>
    <row r="4180" spans="1:51" x14ac:dyDescent="0.25">
      <c r="A4180" s="4" t="s">
        <v>1104</v>
      </c>
      <c r="B4180" s="4" t="s">
        <v>1296</v>
      </c>
      <c r="C4180" s="4" t="s">
        <v>221</v>
      </c>
      <c r="D4180" s="4" t="s">
        <v>755</v>
      </c>
      <c r="E4180" s="35" t="s">
        <v>243</v>
      </c>
      <c r="F4180" s="11" t="s">
        <v>708</v>
      </c>
      <c r="G4180" s="35">
        <v>5152322</v>
      </c>
      <c r="H4180" s="4" t="s">
        <v>923</v>
      </c>
      <c r="I4180" s="4"/>
      <c r="J4180" s="4"/>
      <c r="K4180" s="4"/>
      <c r="L4180" s="4"/>
      <c r="M4180" s="33"/>
      <c r="N4180" s="38"/>
      <c r="O4180" s="33"/>
      <c r="P4180" s="244">
        <f t="shared" si="346"/>
        <v>177.74600000000001</v>
      </c>
      <c r="Q4180" s="25"/>
      <c r="R4180" s="25">
        <v>177.74600000000001</v>
      </c>
      <c r="S4180" s="25">
        <v>0</v>
      </c>
      <c r="T4180" s="109"/>
      <c r="U4180" s="25">
        <v>0</v>
      </c>
      <c r="V4180" s="25">
        <v>0</v>
      </c>
      <c r="W4180" s="25">
        <v>0</v>
      </c>
      <c r="X4180" s="25">
        <v>0</v>
      </c>
      <c r="Y4180" s="25">
        <v>0</v>
      </c>
      <c r="Z4180" s="25">
        <v>0</v>
      </c>
      <c r="AA4180" s="109"/>
      <c r="AB4180" s="25">
        <v>0</v>
      </c>
      <c r="AC4180" s="25">
        <v>0</v>
      </c>
      <c r="AD4180" s="25">
        <v>0</v>
      </c>
      <c r="AE4180" s="25">
        <v>0</v>
      </c>
      <c r="AF4180" s="25">
        <v>0</v>
      </c>
      <c r="AG4180" s="25">
        <v>0</v>
      </c>
      <c r="AH4180" s="109"/>
      <c r="AI4180" s="25">
        <v>0</v>
      </c>
      <c r="AJ4180" s="25">
        <v>0</v>
      </c>
      <c r="AK4180" s="123">
        <v>0</v>
      </c>
      <c r="AL4180" s="25">
        <v>0</v>
      </c>
      <c r="AM4180" s="25">
        <v>0</v>
      </c>
      <c r="AN4180" s="25">
        <v>0</v>
      </c>
      <c r="AO4180" s="109"/>
      <c r="AP4180" s="25">
        <v>0</v>
      </c>
      <c r="AQ4180" s="25">
        <v>0</v>
      </c>
      <c r="AR4180" s="25">
        <v>0</v>
      </c>
      <c r="AS4180" s="25">
        <v>0</v>
      </c>
      <c r="AT4180" s="25">
        <v>0</v>
      </c>
      <c r="AU4180" s="25">
        <v>0</v>
      </c>
      <c r="AW4180" t="str">
        <f t="shared" si="347"/>
        <v>Trần Huy Hoàng</v>
      </c>
      <c r="AX4180" s="27" t="str">
        <f t="shared" si="348"/>
        <v>Hồ Ngọc Hiếu</v>
      </c>
      <c r="AY4180" s="4" t="str">
        <f t="shared" si="345"/>
        <v>SATRA</v>
      </c>
    </row>
    <row r="4181" spans="1:51" x14ac:dyDescent="0.25">
      <c r="A4181" s="4" t="s">
        <v>1104</v>
      </c>
      <c r="B4181" s="4" t="s">
        <v>1296</v>
      </c>
      <c r="C4181" s="4" t="s">
        <v>221</v>
      </c>
      <c r="D4181" s="4" t="s">
        <v>755</v>
      </c>
      <c r="E4181" s="35" t="s">
        <v>243</v>
      </c>
      <c r="F4181" s="11" t="s">
        <v>708</v>
      </c>
      <c r="G4181" s="35">
        <v>5150296</v>
      </c>
      <c r="H4181" s="4" t="s">
        <v>890</v>
      </c>
      <c r="I4181" s="4"/>
      <c r="J4181" s="4"/>
      <c r="K4181" s="4"/>
      <c r="L4181" s="4"/>
      <c r="M4181" s="33"/>
      <c r="N4181" s="38"/>
      <c r="O4181" s="33"/>
      <c r="P4181" s="244">
        <f t="shared" si="346"/>
        <v>997.47900000000004</v>
      </c>
      <c r="Q4181" s="25"/>
      <c r="R4181" s="25">
        <v>713.072</v>
      </c>
      <c r="S4181" s="25">
        <v>0</v>
      </c>
      <c r="T4181" s="109"/>
      <c r="U4181" s="25">
        <v>0</v>
      </c>
      <c r="V4181" s="25">
        <v>0</v>
      </c>
      <c r="W4181" s="25">
        <v>0</v>
      </c>
      <c r="X4181" s="25">
        <v>0</v>
      </c>
      <c r="Y4181" s="25">
        <v>0</v>
      </c>
      <c r="Z4181" s="25">
        <v>0</v>
      </c>
      <c r="AA4181" s="109"/>
      <c r="AB4181" s="25">
        <v>0</v>
      </c>
      <c r="AC4181" s="25">
        <v>0</v>
      </c>
      <c r="AD4181" s="25">
        <v>0</v>
      </c>
      <c r="AE4181" s="25">
        <v>0</v>
      </c>
      <c r="AF4181" s="25">
        <v>0</v>
      </c>
      <c r="AG4181" s="25">
        <v>0</v>
      </c>
      <c r="AH4181" s="109"/>
      <c r="AI4181" s="25">
        <v>284.40699999999998</v>
      </c>
      <c r="AJ4181" s="25">
        <v>0</v>
      </c>
      <c r="AK4181" s="123">
        <v>0</v>
      </c>
      <c r="AL4181" s="25">
        <v>0</v>
      </c>
      <c r="AM4181" s="25">
        <v>0</v>
      </c>
      <c r="AN4181" s="25">
        <v>0</v>
      </c>
      <c r="AO4181" s="109"/>
      <c r="AP4181" s="25">
        <v>0</v>
      </c>
      <c r="AQ4181" s="25">
        <v>0</v>
      </c>
      <c r="AR4181" s="25">
        <v>0</v>
      </c>
      <c r="AS4181" s="25">
        <v>0</v>
      </c>
      <c r="AT4181" s="25">
        <v>0</v>
      </c>
      <c r="AU4181" s="25">
        <v>0</v>
      </c>
      <c r="AW4181" t="str">
        <f t="shared" si="347"/>
        <v>Trần Huy Hoàng</v>
      </c>
      <c r="AX4181" s="27" t="str">
        <f t="shared" si="348"/>
        <v>Hồ Ngọc Hiếu</v>
      </c>
      <c r="AY4181" s="4" t="str">
        <f t="shared" si="345"/>
        <v>SATRA</v>
      </c>
    </row>
    <row r="4182" spans="1:51" x14ac:dyDescent="0.25">
      <c r="A4182" s="4" t="s">
        <v>1104</v>
      </c>
      <c r="B4182" s="4" t="s">
        <v>1296</v>
      </c>
      <c r="C4182" s="4" t="s">
        <v>221</v>
      </c>
      <c r="D4182" s="4" t="s">
        <v>755</v>
      </c>
      <c r="E4182" s="35" t="s">
        <v>243</v>
      </c>
      <c r="F4182" s="11" t="s">
        <v>708</v>
      </c>
      <c r="G4182" s="35">
        <v>5150746</v>
      </c>
      <c r="H4182" s="4" t="s">
        <v>1719</v>
      </c>
      <c r="I4182" s="4"/>
      <c r="J4182" s="4"/>
      <c r="K4182" s="4"/>
      <c r="L4182" s="4"/>
      <c r="M4182" s="33"/>
      <c r="N4182" s="38"/>
      <c r="O4182" s="33"/>
      <c r="P4182" s="244">
        <f t="shared" si="346"/>
        <v>1007.816</v>
      </c>
      <c r="Q4182" s="25"/>
      <c r="R4182" s="25"/>
      <c r="S4182" s="25"/>
      <c r="T4182" s="109"/>
      <c r="U4182" s="25"/>
      <c r="V4182" s="25"/>
      <c r="W4182" s="25">
        <v>1007.816</v>
      </c>
      <c r="X4182" s="25">
        <v>0</v>
      </c>
      <c r="Y4182" s="25">
        <v>0</v>
      </c>
      <c r="Z4182" s="25">
        <v>0</v>
      </c>
      <c r="AA4182" s="109"/>
      <c r="AB4182" s="25">
        <v>0</v>
      </c>
      <c r="AC4182" s="25">
        <v>0</v>
      </c>
      <c r="AD4182" s="25">
        <v>0</v>
      </c>
      <c r="AE4182" s="25">
        <v>0</v>
      </c>
      <c r="AF4182" s="25">
        <v>0</v>
      </c>
      <c r="AG4182" s="25">
        <v>0</v>
      </c>
      <c r="AH4182" s="109"/>
      <c r="AI4182" s="25">
        <v>0</v>
      </c>
      <c r="AJ4182" s="25">
        <v>0</v>
      </c>
      <c r="AK4182" s="123">
        <v>0</v>
      </c>
      <c r="AL4182" s="25">
        <v>0</v>
      </c>
      <c r="AM4182" s="25">
        <v>0</v>
      </c>
      <c r="AN4182" s="25">
        <v>0</v>
      </c>
      <c r="AO4182" s="109"/>
      <c r="AP4182" s="25">
        <v>0</v>
      </c>
      <c r="AQ4182" s="25">
        <v>0</v>
      </c>
      <c r="AR4182" s="25">
        <v>0</v>
      </c>
      <c r="AS4182" s="25">
        <v>0</v>
      </c>
      <c r="AT4182" s="25">
        <v>0</v>
      </c>
      <c r="AU4182" s="25">
        <v>0</v>
      </c>
      <c r="AW4182" t="str">
        <f t="shared" si="347"/>
        <v>Trần Huy Hoàng</v>
      </c>
      <c r="AX4182" s="27" t="str">
        <f t="shared" si="348"/>
        <v>Hồ Ngọc Hiếu</v>
      </c>
      <c r="AY4182" s="4" t="str">
        <f t="shared" si="345"/>
        <v>SATRA</v>
      </c>
    </row>
    <row r="4183" spans="1:51" x14ac:dyDescent="0.25">
      <c r="A4183" s="4" t="s">
        <v>1104</v>
      </c>
      <c r="B4183" s="4" t="s">
        <v>1296</v>
      </c>
      <c r="C4183" s="4" t="s">
        <v>221</v>
      </c>
      <c r="D4183" s="4" t="s">
        <v>755</v>
      </c>
      <c r="E4183" s="35" t="s">
        <v>243</v>
      </c>
      <c r="F4183" s="11" t="s">
        <v>708</v>
      </c>
      <c r="G4183" s="35">
        <v>5150241</v>
      </c>
      <c r="H4183" s="4" t="s">
        <v>1721</v>
      </c>
      <c r="I4183" s="4"/>
      <c r="J4183" s="4"/>
      <c r="K4183" s="4"/>
      <c r="L4183" s="4"/>
      <c r="M4183" s="33"/>
      <c r="N4183" s="38"/>
      <c r="O4183" s="33"/>
      <c r="P4183" s="244">
        <f t="shared" si="346"/>
        <v>2025.0719999999999</v>
      </c>
      <c r="Q4183" s="25"/>
      <c r="R4183" s="25"/>
      <c r="S4183" s="25"/>
      <c r="T4183" s="109"/>
      <c r="U4183" s="25"/>
      <c r="V4183" s="25"/>
      <c r="W4183" s="25">
        <v>355.49299999999999</v>
      </c>
      <c r="X4183" s="25">
        <v>0</v>
      </c>
      <c r="Y4183" s="25">
        <v>0</v>
      </c>
      <c r="Z4183" s="25">
        <v>0</v>
      </c>
      <c r="AA4183" s="109"/>
      <c r="AB4183" s="25">
        <v>0</v>
      </c>
      <c r="AC4183" s="25">
        <v>0</v>
      </c>
      <c r="AD4183" s="25">
        <v>0</v>
      </c>
      <c r="AE4183" s="25">
        <v>0</v>
      </c>
      <c r="AF4183" s="25">
        <v>0</v>
      </c>
      <c r="AG4183" s="25">
        <v>1669.579</v>
      </c>
      <c r="AH4183" s="109"/>
      <c r="AI4183" s="25">
        <v>0</v>
      </c>
      <c r="AJ4183" s="25">
        <v>0</v>
      </c>
      <c r="AK4183" s="123">
        <v>0</v>
      </c>
      <c r="AL4183" s="25">
        <v>0</v>
      </c>
      <c r="AM4183" s="25">
        <v>0</v>
      </c>
      <c r="AN4183" s="25">
        <v>0</v>
      </c>
      <c r="AO4183" s="109"/>
      <c r="AP4183" s="25">
        <v>0</v>
      </c>
      <c r="AQ4183" s="25">
        <v>0</v>
      </c>
      <c r="AR4183" s="25">
        <v>0</v>
      </c>
      <c r="AS4183" s="25">
        <v>0</v>
      </c>
      <c r="AT4183" s="25">
        <v>0</v>
      </c>
      <c r="AU4183" s="25">
        <v>0</v>
      </c>
      <c r="AW4183" t="str">
        <f t="shared" si="347"/>
        <v>Trần Huy Hoàng</v>
      </c>
      <c r="AX4183" s="27" t="str">
        <f t="shared" si="348"/>
        <v>Hồ Ngọc Hiếu</v>
      </c>
      <c r="AY4183" s="4" t="str">
        <f t="shared" si="345"/>
        <v>SATRA</v>
      </c>
    </row>
    <row r="4184" spans="1:51" x14ac:dyDescent="0.25">
      <c r="A4184" s="4" t="s">
        <v>1104</v>
      </c>
      <c r="B4184" s="4" t="s">
        <v>1296</v>
      </c>
      <c r="C4184" s="4" t="s">
        <v>221</v>
      </c>
      <c r="D4184" s="4" t="s">
        <v>755</v>
      </c>
      <c r="E4184" s="35" t="s">
        <v>243</v>
      </c>
      <c r="F4184" s="11" t="s">
        <v>708</v>
      </c>
      <c r="G4184" s="35">
        <v>5150625</v>
      </c>
      <c r="H4184" s="4" t="s">
        <v>5064</v>
      </c>
      <c r="I4184" s="4"/>
      <c r="J4184" s="4"/>
      <c r="K4184" s="4"/>
      <c r="L4184" s="4"/>
      <c r="M4184" s="33"/>
      <c r="N4184" s="38"/>
      <c r="O4184" s="33"/>
      <c r="P4184" s="244">
        <f t="shared" si="346"/>
        <v>355.49299999999999</v>
      </c>
      <c r="Q4184" s="25"/>
      <c r="R4184" s="25"/>
      <c r="S4184" s="25"/>
      <c r="T4184" s="109"/>
      <c r="U4184" s="25"/>
      <c r="V4184" s="25"/>
      <c r="W4184" s="25"/>
      <c r="X4184" s="25"/>
      <c r="Y4184" s="25"/>
      <c r="Z4184" s="25"/>
      <c r="AA4184" s="109"/>
      <c r="AB4184" s="25"/>
      <c r="AC4184" s="25">
        <v>355.49299999999999</v>
      </c>
      <c r="AD4184" s="25">
        <v>0</v>
      </c>
      <c r="AE4184" s="25">
        <v>0</v>
      </c>
      <c r="AF4184" s="25">
        <v>0</v>
      </c>
      <c r="AG4184" s="25">
        <v>0</v>
      </c>
      <c r="AH4184" s="109"/>
      <c r="AI4184" s="25">
        <v>0</v>
      </c>
      <c r="AJ4184" s="25">
        <v>0</v>
      </c>
      <c r="AK4184" s="123">
        <v>0</v>
      </c>
      <c r="AL4184" s="25">
        <v>0</v>
      </c>
      <c r="AM4184" s="25">
        <v>0</v>
      </c>
      <c r="AN4184" s="25">
        <v>0</v>
      </c>
      <c r="AO4184" s="109"/>
      <c r="AP4184" s="25">
        <v>0</v>
      </c>
      <c r="AQ4184" s="25">
        <v>0</v>
      </c>
      <c r="AR4184" s="25">
        <v>0</v>
      </c>
      <c r="AS4184" s="25">
        <v>0</v>
      </c>
      <c r="AT4184" s="25">
        <v>0</v>
      </c>
      <c r="AU4184" s="25">
        <v>0</v>
      </c>
      <c r="AW4184" t="str">
        <f t="shared" si="347"/>
        <v>Trần Huy Hoàng</v>
      </c>
      <c r="AX4184" s="27" t="str">
        <f t="shared" si="348"/>
        <v>Hồ Ngọc Hiếu</v>
      </c>
      <c r="AY4184" s="4" t="str">
        <f t="shared" si="345"/>
        <v>SATRA</v>
      </c>
    </row>
    <row r="4185" spans="1:51" x14ac:dyDescent="0.25">
      <c r="A4185" s="4" t="s">
        <v>1104</v>
      </c>
      <c r="B4185" s="4" t="s">
        <v>1296</v>
      </c>
      <c r="C4185" s="4" t="s">
        <v>221</v>
      </c>
      <c r="D4185" s="4" t="s">
        <v>755</v>
      </c>
      <c r="E4185" s="35" t="s">
        <v>243</v>
      </c>
      <c r="F4185" s="11" t="s">
        <v>708</v>
      </c>
      <c r="G4185" s="35">
        <v>5152481</v>
      </c>
      <c r="H4185" s="4" t="s">
        <v>5075</v>
      </c>
      <c r="I4185" s="4"/>
      <c r="J4185" s="4"/>
      <c r="K4185" s="4"/>
      <c r="L4185" s="4"/>
      <c r="M4185" s="33"/>
      <c r="N4185" s="38"/>
      <c r="O4185" s="33"/>
      <c r="P4185" s="244">
        <f t="shared" si="346"/>
        <v>1192.857</v>
      </c>
      <c r="Q4185" s="25"/>
      <c r="R4185" s="25"/>
      <c r="S4185" s="25"/>
      <c r="T4185" s="109"/>
      <c r="U4185" s="25"/>
      <c r="V4185" s="25"/>
      <c r="W4185" s="25"/>
      <c r="X4185" s="25"/>
      <c r="Y4185" s="25"/>
      <c r="Z4185" s="25"/>
      <c r="AA4185" s="109"/>
      <c r="AB4185" s="25"/>
      <c r="AC4185" s="25">
        <v>0</v>
      </c>
      <c r="AD4185" s="25">
        <v>1192.857</v>
      </c>
      <c r="AE4185" s="25">
        <v>0</v>
      </c>
      <c r="AF4185" s="25">
        <v>0</v>
      </c>
      <c r="AG4185" s="25">
        <v>0</v>
      </c>
      <c r="AH4185" s="109"/>
      <c r="AI4185" s="25">
        <v>0</v>
      </c>
      <c r="AJ4185" s="25">
        <v>0</v>
      </c>
      <c r="AK4185" s="123">
        <v>0</v>
      </c>
      <c r="AL4185" s="25">
        <v>0</v>
      </c>
      <c r="AM4185" s="25">
        <v>0</v>
      </c>
      <c r="AN4185" s="25">
        <v>0</v>
      </c>
      <c r="AO4185" s="109"/>
      <c r="AP4185" s="25">
        <v>0</v>
      </c>
      <c r="AQ4185" s="25">
        <v>0</v>
      </c>
      <c r="AR4185" s="25">
        <v>0</v>
      </c>
      <c r="AS4185" s="25">
        <v>0</v>
      </c>
      <c r="AT4185" s="25">
        <v>0</v>
      </c>
      <c r="AU4185" s="25">
        <v>0</v>
      </c>
      <c r="AW4185" t="str">
        <f t="shared" si="347"/>
        <v>Trần Huy Hoàng</v>
      </c>
      <c r="AX4185" s="27" t="str">
        <f t="shared" si="348"/>
        <v>Hồ Ngọc Hiếu</v>
      </c>
      <c r="AY4185" s="4" t="str">
        <f t="shared" si="345"/>
        <v>SATRA</v>
      </c>
    </row>
    <row r="4186" spans="1:51" x14ac:dyDescent="0.25">
      <c r="A4186" s="4" t="s">
        <v>1104</v>
      </c>
      <c r="B4186" s="4" t="s">
        <v>1296</v>
      </c>
      <c r="C4186" s="4" t="s">
        <v>221</v>
      </c>
      <c r="D4186" s="4" t="s">
        <v>755</v>
      </c>
      <c r="E4186" s="35" t="s">
        <v>243</v>
      </c>
      <c r="F4186" s="11" t="s">
        <v>708</v>
      </c>
      <c r="G4186" s="35">
        <v>5151136</v>
      </c>
      <c r="H4186" s="4" t="s">
        <v>5081</v>
      </c>
      <c r="I4186" s="4"/>
      <c r="J4186" s="4"/>
      <c r="K4186" s="4"/>
      <c r="L4186" s="4"/>
      <c r="M4186" s="33"/>
      <c r="N4186" s="38"/>
      <c r="O4186" s="33"/>
      <c r="P4186" s="244">
        <f t="shared" si="346"/>
        <v>838.38199999999995</v>
      </c>
      <c r="Q4186" s="25"/>
      <c r="R4186" s="25"/>
      <c r="S4186" s="25"/>
      <c r="T4186" s="109"/>
      <c r="U4186" s="25"/>
      <c r="V4186" s="25"/>
      <c r="W4186" s="25"/>
      <c r="X4186" s="25"/>
      <c r="Y4186" s="25"/>
      <c r="Z4186" s="25"/>
      <c r="AA4186" s="109"/>
      <c r="AB4186" s="25"/>
      <c r="AC4186" s="25">
        <v>0</v>
      </c>
      <c r="AD4186" s="25">
        <v>0</v>
      </c>
      <c r="AE4186" s="25">
        <v>838.38199999999995</v>
      </c>
      <c r="AF4186" s="25">
        <v>0</v>
      </c>
      <c r="AG4186" s="25">
        <v>0</v>
      </c>
      <c r="AH4186" s="109"/>
      <c r="AI4186" s="25">
        <v>0</v>
      </c>
      <c r="AJ4186" s="25">
        <v>0</v>
      </c>
      <c r="AK4186" s="123">
        <v>0</v>
      </c>
      <c r="AL4186" s="25">
        <v>0</v>
      </c>
      <c r="AM4186" s="25">
        <v>0</v>
      </c>
      <c r="AN4186" s="25">
        <v>0</v>
      </c>
      <c r="AO4186" s="109"/>
      <c r="AP4186" s="25">
        <v>0</v>
      </c>
      <c r="AQ4186" s="25">
        <v>0</v>
      </c>
      <c r="AR4186" s="25">
        <v>0</v>
      </c>
      <c r="AS4186" s="25">
        <v>0</v>
      </c>
      <c r="AT4186" s="25">
        <v>0</v>
      </c>
      <c r="AU4186" s="25">
        <v>0</v>
      </c>
      <c r="AW4186" t="str">
        <f t="shared" si="347"/>
        <v>Trần Huy Hoàng</v>
      </c>
      <c r="AX4186" s="27" t="str">
        <f t="shared" si="348"/>
        <v>Hồ Ngọc Hiếu</v>
      </c>
      <c r="AY4186" s="4" t="str">
        <f t="shared" si="345"/>
        <v>SATRA</v>
      </c>
    </row>
    <row r="4187" spans="1:51" x14ac:dyDescent="0.25">
      <c r="A4187" s="4" t="s">
        <v>1104</v>
      </c>
      <c r="B4187" s="4" t="s">
        <v>1296</v>
      </c>
      <c r="C4187" s="4" t="s">
        <v>221</v>
      </c>
      <c r="D4187" s="4" t="s">
        <v>755</v>
      </c>
      <c r="E4187" s="35" t="s">
        <v>243</v>
      </c>
      <c r="F4187" s="11" t="s">
        <v>708</v>
      </c>
      <c r="G4187" s="35">
        <v>5150791</v>
      </c>
      <c r="H4187" s="4" t="s">
        <v>5439</v>
      </c>
      <c r="I4187" s="4"/>
      <c r="J4187" s="4"/>
      <c r="K4187" s="4"/>
      <c r="L4187" s="4"/>
      <c r="M4187" s="33"/>
      <c r="N4187" s="38"/>
      <c r="O4187" s="33"/>
      <c r="P4187" s="244">
        <f t="shared" si="346"/>
        <v>142.20400000000001</v>
      </c>
      <c r="Q4187" s="25"/>
      <c r="R4187" s="25"/>
      <c r="S4187" s="25"/>
      <c r="T4187" s="109"/>
      <c r="U4187" s="25"/>
      <c r="V4187" s="25"/>
      <c r="W4187" s="25"/>
      <c r="X4187" s="25"/>
      <c r="Y4187" s="25"/>
      <c r="Z4187" s="25"/>
      <c r="AA4187" s="109"/>
      <c r="AB4187" s="25"/>
      <c r="AC4187" s="25">
        <v>0</v>
      </c>
      <c r="AD4187" s="25">
        <v>0</v>
      </c>
      <c r="AE4187" s="25">
        <v>0</v>
      </c>
      <c r="AF4187" s="25">
        <v>0</v>
      </c>
      <c r="AG4187" s="25">
        <v>0</v>
      </c>
      <c r="AH4187" s="109"/>
      <c r="AI4187" s="25">
        <v>0</v>
      </c>
      <c r="AJ4187" s="25">
        <v>0</v>
      </c>
      <c r="AK4187" s="123">
        <v>0</v>
      </c>
      <c r="AL4187" s="25">
        <v>0</v>
      </c>
      <c r="AM4187" s="25">
        <v>0</v>
      </c>
      <c r="AN4187" s="25">
        <v>142.20400000000001</v>
      </c>
      <c r="AO4187" s="109"/>
      <c r="AP4187" s="25">
        <v>0</v>
      </c>
      <c r="AQ4187" s="25">
        <v>0</v>
      </c>
      <c r="AR4187" s="25">
        <v>0</v>
      </c>
      <c r="AS4187" s="25">
        <v>0</v>
      </c>
      <c r="AT4187" s="25">
        <v>0</v>
      </c>
      <c r="AU4187" s="25">
        <v>0</v>
      </c>
      <c r="AW4187" t="str">
        <f t="shared" si="347"/>
        <v>Trần Huy Hoàng</v>
      </c>
      <c r="AX4187" s="27" t="str">
        <f t="shared" si="348"/>
        <v>Hồ Ngọc Hiếu</v>
      </c>
      <c r="AY4187" s="4" t="str">
        <f t="shared" si="345"/>
        <v>SATRA</v>
      </c>
    </row>
    <row r="4188" spans="1:51" x14ac:dyDescent="0.25">
      <c r="A4188" s="4" t="s">
        <v>1104</v>
      </c>
      <c r="B4188" s="4" t="s">
        <v>1296</v>
      </c>
      <c r="C4188" s="4" t="s">
        <v>221</v>
      </c>
      <c r="D4188" s="4" t="s">
        <v>755</v>
      </c>
      <c r="E4188" s="35" t="s">
        <v>243</v>
      </c>
      <c r="F4188" s="11" t="s">
        <v>708</v>
      </c>
      <c r="G4188" s="35">
        <v>5152232</v>
      </c>
      <c r="H4188" s="4" t="s">
        <v>5447</v>
      </c>
      <c r="I4188" s="4"/>
      <c r="J4188" s="4"/>
      <c r="K4188" s="4"/>
      <c r="L4188" s="4"/>
      <c r="M4188" s="33"/>
      <c r="N4188" s="38"/>
      <c r="O4188" s="33"/>
      <c r="P4188" s="244">
        <f t="shared" si="346"/>
        <v>142.20400000000001</v>
      </c>
      <c r="Q4188" s="25"/>
      <c r="R4188" s="25"/>
      <c r="S4188" s="25"/>
      <c r="T4188" s="109"/>
      <c r="U4188" s="25"/>
      <c r="V4188" s="25"/>
      <c r="W4188" s="25"/>
      <c r="X4188" s="25"/>
      <c r="Y4188" s="25"/>
      <c r="Z4188" s="25"/>
      <c r="AA4188" s="109"/>
      <c r="AB4188" s="25"/>
      <c r="AC4188" s="25"/>
      <c r="AD4188" s="25"/>
      <c r="AE4188" s="25"/>
      <c r="AF4188" s="25"/>
      <c r="AG4188" s="25"/>
      <c r="AH4188" s="109"/>
      <c r="AI4188" s="25"/>
      <c r="AJ4188" s="25"/>
      <c r="AK4188" s="123"/>
      <c r="AL4188" s="25"/>
      <c r="AM4188" s="25"/>
      <c r="AN4188" s="25"/>
      <c r="AO4188" s="109"/>
      <c r="AP4188" s="25">
        <v>142.20400000000001</v>
      </c>
      <c r="AQ4188" s="25">
        <v>0</v>
      </c>
      <c r="AR4188" s="25">
        <v>0</v>
      </c>
      <c r="AS4188" s="25">
        <v>0</v>
      </c>
      <c r="AT4188" s="25">
        <v>0</v>
      </c>
      <c r="AU4188" s="25">
        <v>0</v>
      </c>
      <c r="AW4188" t="str">
        <f t="shared" si="347"/>
        <v>Trần Huy Hoàng</v>
      </c>
      <c r="AX4188" s="27" t="str">
        <f t="shared" si="348"/>
        <v>Hồ Ngọc Hiếu</v>
      </c>
      <c r="AY4188" s="4"/>
    </row>
    <row r="4189" spans="1:51" x14ac:dyDescent="0.25">
      <c r="A4189" s="4" t="s">
        <v>1104</v>
      </c>
      <c r="B4189" s="4" t="s">
        <v>1296</v>
      </c>
      <c r="C4189" s="4" t="s">
        <v>221</v>
      </c>
      <c r="D4189" s="4" t="s">
        <v>755</v>
      </c>
      <c r="E4189" s="35" t="s">
        <v>243</v>
      </c>
      <c r="F4189" s="11" t="s">
        <v>708</v>
      </c>
      <c r="G4189" s="35">
        <v>5150601</v>
      </c>
      <c r="H4189" s="4" t="s">
        <v>5487</v>
      </c>
      <c r="I4189" s="4"/>
      <c r="J4189" s="4"/>
      <c r="K4189" s="4"/>
      <c r="L4189" s="4"/>
      <c r="M4189" s="33"/>
      <c r="N4189" s="38"/>
      <c r="O4189" s="33"/>
      <c r="P4189" s="244">
        <f t="shared" si="346"/>
        <v>1003.376</v>
      </c>
      <c r="Q4189" s="25"/>
      <c r="R4189" s="25"/>
      <c r="S4189" s="25"/>
      <c r="T4189" s="109"/>
      <c r="U4189" s="25"/>
      <c r="V4189" s="25"/>
      <c r="W4189" s="25"/>
      <c r="X4189" s="25"/>
      <c r="Y4189" s="25"/>
      <c r="Z4189" s="25"/>
      <c r="AA4189" s="109"/>
      <c r="AB4189" s="25"/>
      <c r="AC4189" s="25"/>
      <c r="AD4189" s="25"/>
      <c r="AE4189" s="25"/>
      <c r="AF4189" s="25"/>
      <c r="AG4189" s="25"/>
      <c r="AH4189" s="109"/>
      <c r="AI4189" s="25"/>
      <c r="AJ4189" s="25"/>
      <c r="AK4189" s="123"/>
      <c r="AL4189" s="25"/>
      <c r="AM4189" s="25"/>
      <c r="AN4189" s="25"/>
      <c r="AO4189" s="109"/>
      <c r="AP4189" s="25">
        <v>0</v>
      </c>
      <c r="AQ4189" s="25">
        <v>1003.376</v>
      </c>
      <c r="AR4189" s="25">
        <v>0</v>
      </c>
      <c r="AS4189" s="25">
        <v>0</v>
      </c>
      <c r="AT4189" s="25">
        <v>0</v>
      </c>
      <c r="AU4189" s="25">
        <v>0</v>
      </c>
      <c r="AW4189" t="str">
        <f t="shared" si="347"/>
        <v>Trần Huy Hoàng</v>
      </c>
      <c r="AX4189" s="27" t="str">
        <f t="shared" si="348"/>
        <v>Hồ Ngọc Hiếu</v>
      </c>
      <c r="AY4189" s="4"/>
    </row>
    <row r="4190" spans="1:51" x14ac:dyDescent="0.25">
      <c r="A4190" s="4" t="s">
        <v>1104</v>
      </c>
      <c r="B4190" s="4" t="s">
        <v>1296</v>
      </c>
      <c r="C4190" s="4" t="s">
        <v>221</v>
      </c>
      <c r="D4190" s="4" t="s">
        <v>755</v>
      </c>
      <c r="E4190" s="35" t="s">
        <v>243</v>
      </c>
      <c r="F4190" s="11" t="s">
        <v>708</v>
      </c>
      <c r="G4190" s="35">
        <v>5152069</v>
      </c>
      <c r="H4190" s="4" t="s">
        <v>5518</v>
      </c>
      <c r="I4190" s="4"/>
      <c r="J4190" s="4"/>
      <c r="K4190" s="4"/>
      <c r="L4190" s="4"/>
      <c r="M4190" s="33"/>
      <c r="N4190" s="38"/>
      <c r="O4190" s="33"/>
      <c r="P4190" s="244">
        <f t="shared" si="346"/>
        <v>568.81399999999996</v>
      </c>
      <c r="Q4190" s="25"/>
      <c r="R4190" s="25"/>
      <c r="S4190" s="25"/>
      <c r="T4190" s="109"/>
      <c r="U4190" s="25"/>
      <c r="V4190" s="25"/>
      <c r="W4190" s="25"/>
      <c r="X4190" s="25"/>
      <c r="Y4190" s="25"/>
      <c r="Z4190" s="25"/>
      <c r="AA4190" s="109"/>
      <c r="AB4190" s="25"/>
      <c r="AC4190" s="25"/>
      <c r="AD4190" s="25"/>
      <c r="AE4190" s="25"/>
      <c r="AF4190" s="25"/>
      <c r="AG4190" s="25"/>
      <c r="AH4190" s="109"/>
      <c r="AI4190" s="25"/>
      <c r="AJ4190" s="25"/>
      <c r="AK4190" s="123"/>
      <c r="AL4190" s="25"/>
      <c r="AM4190" s="25"/>
      <c r="AN4190" s="25"/>
      <c r="AO4190" s="109"/>
      <c r="AP4190" s="25">
        <v>0</v>
      </c>
      <c r="AQ4190" s="25">
        <v>0</v>
      </c>
      <c r="AR4190" s="25">
        <v>0</v>
      </c>
      <c r="AS4190" s="25">
        <v>0</v>
      </c>
      <c r="AT4190" s="25">
        <v>568.81399999999996</v>
      </c>
      <c r="AU4190" s="25">
        <v>0</v>
      </c>
      <c r="AW4190" t="str">
        <f t="shared" si="347"/>
        <v>Trần Huy Hoàng</v>
      </c>
      <c r="AX4190" s="27" t="str">
        <f t="shared" si="348"/>
        <v>Hồ Ngọc Hiếu</v>
      </c>
      <c r="AY4190" s="4"/>
    </row>
    <row r="4191" spans="1:51" x14ac:dyDescent="0.25">
      <c r="A4191" s="4" t="s">
        <v>1104</v>
      </c>
      <c r="B4191" s="4" t="s">
        <v>1296</v>
      </c>
      <c r="C4191" s="4" t="s">
        <v>221</v>
      </c>
      <c r="D4191" s="4" t="s">
        <v>755</v>
      </c>
      <c r="E4191" s="35" t="s">
        <v>243</v>
      </c>
      <c r="F4191" s="11" t="s">
        <v>708</v>
      </c>
      <c r="G4191" s="35">
        <v>5150881</v>
      </c>
      <c r="H4191" s="4" t="s">
        <v>5545</v>
      </c>
      <c r="I4191" s="4"/>
      <c r="J4191" s="4"/>
      <c r="K4191" s="4"/>
      <c r="L4191" s="4"/>
      <c r="M4191" s="33"/>
      <c r="N4191" s="38"/>
      <c r="O4191" s="33"/>
      <c r="P4191" s="244">
        <f t="shared" si="346"/>
        <v>0</v>
      </c>
      <c r="Q4191" s="25"/>
      <c r="R4191" s="25"/>
      <c r="S4191" s="25"/>
      <c r="T4191" s="109"/>
      <c r="U4191" s="25"/>
      <c r="V4191" s="25"/>
      <c r="W4191" s="25"/>
      <c r="X4191" s="25"/>
      <c r="Y4191" s="25"/>
      <c r="Z4191" s="25"/>
      <c r="AA4191" s="109"/>
      <c r="AB4191" s="25"/>
      <c r="AC4191" s="25">
        <v>0</v>
      </c>
      <c r="AD4191" s="25">
        <v>0</v>
      </c>
      <c r="AE4191" s="25">
        <v>0</v>
      </c>
      <c r="AF4191" s="25">
        <v>0</v>
      </c>
      <c r="AG4191" s="25">
        <v>0</v>
      </c>
      <c r="AH4191" s="109"/>
      <c r="AI4191" s="25">
        <v>0</v>
      </c>
      <c r="AJ4191" s="25">
        <v>0</v>
      </c>
      <c r="AK4191" s="123">
        <v>0</v>
      </c>
      <c r="AL4191" s="25">
        <v>0</v>
      </c>
      <c r="AM4191" s="25">
        <v>0</v>
      </c>
      <c r="AN4191" s="25">
        <v>0</v>
      </c>
      <c r="AO4191" s="109"/>
      <c r="AP4191" s="25">
        <v>0</v>
      </c>
      <c r="AQ4191" s="25">
        <v>0</v>
      </c>
      <c r="AR4191" s="25">
        <v>0</v>
      </c>
      <c r="AS4191" s="25">
        <v>0</v>
      </c>
      <c r="AT4191" s="25">
        <v>0</v>
      </c>
      <c r="AU4191" s="25">
        <v>0</v>
      </c>
      <c r="AW4191" t="str">
        <f t="shared" si="347"/>
        <v>Trần Huy Hoàng</v>
      </c>
      <c r="AX4191" s="27" t="str">
        <f t="shared" si="348"/>
        <v>Hồ Ngọc Hiếu</v>
      </c>
      <c r="AY4191" s="4" t="str">
        <f t="shared" si="345"/>
        <v>SATRA</v>
      </c>
    </row>
    <row r="4192" spans="1:51" x14ac:dyDescent="0.25">
      <c r="A4192" s="4" t="s">
        <v>1104</v>
      </c>
      <c r="B4192" s="4" t="s">
        <v>1296</v>
      </c>
      <c r="C4192" s="4" t="s">
        <v>221</v>
      </c>
      <c r="D4192" s="4" t="s">
        <v>756</v>
      </c>
      <c r="E4192" s="35" t="s">
        <v>265</v>
      </c>
      <c r="F4192" s="4"/>
      <c r="G4192" s="35"/>
      <c r="H4192" s="75" t="s">
        <v>725</v>
      </c>
      <c r="I4192" s="4"/>
      <c r="J4192" s="4"/>
      <c r="K4192" s="4"/>
      <c r="L4192" s="4">
        <v>27</v>
      </c>
      <c r="M4192" s="33">
        <v>18544.095819999999</v>
      </c>
      <c r="N4192" s="38">
        <f t="shared" si="343"/>
        <v>0.11025192438178297</v>
      </c>
      <c r="O4192" s="43">
        <f t="shared" si="344"/>
        <v>17874.370156412013</v>
      </c>
      <c r="P4192" s="244">
        <f t="shared" si="346"/>
        <v>0</v>
      </c>
      <c r="Q4192" s="25">
        <v>0</v>
      </c>
      <c r="R4192" s="25">
        <v>0</v>
      </c>
      <c r="S4192" s="25">
        <v>0</v>
      </c>
      <c r="T4192" s="109"/>
      <c r="U4192" s="25">
        <v>0</v>
      </c>
      <c r="V4192" s="25">
        <v>0</v>
      </c>
      <c r="W4192" s="25">
        <v>0</v>
      </c>
      <c r="X4192" s="25">
        <v>0</v>
      </c>
      <c r="Y4192" s="25">
        <v>0</v>
      </c>
      <c r="Z4192" s="25">
        <v>0</v>
      </c>
      <c r="AA4192" s="109"/>
      <c r="AB4192" s="25">
        <v>0</v>
      </c>
      <c r="AC4192" s="25">
        <v>0</v>
      </c>
      <c r="AD4192" s="25">
        <v>0</v>
      </c>
      <c r="AE4192" s="25">
        <v>0</v>
      </c>
      <c r="AF4192" s="25">
        <v>0</v>
      </c>
      <c r="AG4192" s="25">
        <v>0</v>
      </c>
      <c r="AH4192" s="109"/>
      <c r="AI4192" s="25">
        <v>0</v>
      </c>
      <c r="AJ4192" s="25">
        <v>0</v>
      </c>
      <c r="AK4192" s="123">
        <v>0</v>
      </c>
      <c r="AL4192" s="25">
        <v>0</v>
      </c>
      <c r="AM4192" s="25">
        <v>0</v>
      </c>
      <c r="AN4192" s="25">
        <v>0</v>
      </c>
      <c r="AO4192" s="109"/>
      <c r="AP4192" s="25">
        <v>0</v>
      </c>
      <c r="AQ4192" s="25">
        <v>0</v>
      </c>
      <c r="AR4192" s="25">
        <v>0</v>
      </c>
      <c r="AS4192" s="25">
        <v>0</v>
      </c>
      <c r="AT4192" s="25">
        <v>0</v>
      </c>
      <c r="AU4192" s="25">
        <v>0</v>
      </c>
      <c r="AW4192" t="str">
        <f t="shared" si="347"/>
        <v>Trần Huy Hoàng</v>
      </c>
      <c r="AX4192" s="27" t="str">
        <f t="shared" si="348"/>
        <v>Đặng Hoàng Thiên Ân</v>
      </c>
      <c r="AY4192" s="4" t="str">
        <f t="shared" si="345"/>
        <v>SATRA</v>
      </c>
    </row>
    <row r="4193" spans="1:51" x14ac:dyDescent="0.25">
      <c r="A4193" s="4" t="s">
        <v>1104</v>
      </c>
      <c r="B4193" s="4" t="s">
        <v>1296</v>
      </c>
      <c r="C4193" s="4" t="s">
        <v>221</v>
      </c>
      <c r="D4193" s="4" t="s">
        <v>756</v>
      </c>
      <c r="E4193" s="35" t="s">
        <v>265</v>
      </c>
      <c r="F4193" s="11" t="s">
        <v>708</v>
      </c>
      <c r="G4193" s="35">
        <v>5152294</v>
      </c>
      <c r="H4193" s="4" t="s">
        <v>1463</v>
      </c>
      <c r="I4193" s="4"/>
      <c r="J4193" s="4"/>
      <c r="K4193" s="4"/>
      <c r="L4193" s="4"/>
      <c r="M4193" s="33"/>
      <c r="N4193" s="38"/>
      <c r="O4193" s="43"/>
      <c r="P4193" s="244">
        <f t="shared" si="346"/>
        <v>610.55799999999999</v>
      </c>
      <c r="Q4193" s="25"/>
      <c r="R4193" s="25"/>
      <c r="S4193" s="25"/>
      <c r="T4193" s="109"/>
      <c r="U4193" s="25">
        <v>610.55799999999999</v>
      </c>
      <c r="V4193" s="25">
        <v>0</v>
      </c>
      <c r="W4193" s="25">
        <v>0</v>
      </c>
      <c r="X4193" s="25">
        <v>0</v>
      </c>
      <c r="Y4193" s="25">
        <v>0</v>
      </c>
      <c r="Z4193" s="25">
        <v>0</v>
      </c>
      <c r="AA4193" s="109"/>
      <c r="AB4193" s="25">
        <v>0</v>
      </c>
      <c r="AC4193" s="25">
        <v>0</v>
      </c>
      <c r="AD4193" s="25">
        <v>0</v>
      </c>
      <c r="AE4193" s="25">
        <v>0</v>
      </c>
      <c r="AF4193" s="25">
        <v>0</v>
      </c>
      <c r="AG4193" s="25">
        <v>0</v>
      </c>
      <c r="AH4193" s="109"/>
      <c r="AI4193" s="25">
        <v>0</v>
      </c>
      <c r="AJ4193" s="25">
        <v>0</v>
      </c>
      <c r="AK4193" s="123">
        <v>0</v>
      </c>
      <c r="AL4193" s="25">
        <v>0</v>
      </c>
      <c r="AM4193" s="25">
        <v>0</v>
      </c>
      <c r="AN4193" s="25">
        <v>0</v>
      </c>
      <c r="AO4193" s="109"/>
      <c r="AP4193" s="25">
        <v>0</v>
      </c>
      <c r="AQ4193" s="25">
        <v>0</v>
      </c>
      <c r="AR4193" s="25">
        <v>0</v>
      </c>
      <c r="AS4193" s="25">
        <v>0</v>
      </c>
      <c r="AT4193" s="25">
        <v>0</v>
      </c>
      <c r="AU4193" s="25">
        <v>0</v>
      </c>
      <c r="AW4193" t="str">
        <f t="shared" si="347"/>
        <v>Trần Huy Hoàng</v>
      </c>
      <c r="AX4193" s="27" t="str">
        <f t="shared" si="348"/>
        <v>Đặng Hoàng Thiên Ân</v>
      </c>
      <c r="AY4193" s="4" t="str">
        <f t="shared" si="345"/>
        <v>SATRA</v>
      </c>
    </row>
    <row r="4194" spans="1:51" x14ac:dyDescent="0.25">
      <c r="A4194" s="4" t="s">
        <v>1104</v>
      </c>
      <c r="B4194" s="4" t="s">
        <v>1296</v>
      </c>
      <c r="C4194" s="4" t="s">
        <v>221</v>
      </c>
      <c r="D4194" s="4" t="s">
        <v>756</v>
      </c>
      <c r="E4194" s="35" t="s">
        <v>265</v>
      </c>
      <c r="F4194" s="11" t="s">
        <v>708</v>
      </c>
      <c r="G4194" s="35">
        <v>5150957</v>
      </c>
      <c r="H4194" s="4" t="s">
        <v>1637</v>
      </c>
      <c r="I4194" s="4"/>
      <c r="J4194" s="4"/>
      <c r="K4194" s="4"/>
      <c r="L4194" s="4"/>
      <c r="M4194" s="33"/>
      <c r="N4194" s="38"/>
      <c r="O4194" s="43"/>
      <c r="P4194" s="244">
        <f t="shared" si="346"/>
        <v>355.49299999999999</v>
      </c>
      <c r="Q4194" s="25"/>
      <c r="R4194" s="25"/>
      <c r="S4194" s="25"/>
      <c r="T4194" s="109"/>
      <c r="U4194" s="25"/>
      <c r="V4194" s="25">
        <v>355.49299999999999</v>
      </c>
      <c r="W4194" s="25">
        <v>0</v>
      </c>
      <c r="X4194" s="25">
        <v>0</v>
      </c>
      <c r="Y4194" s="25">
        <v>0</v>
      </c>
      <c r="Z4194" s="25">
        <v>0</v>
      </c>
      <c r="AA4194" s="109"/>
      <c r="AB4194" s="25">
        <v>0</v>
      </c>
      <c r="AC4194" s="25">
        <v>0</v>
      </c>
      <c r="AD4194" s="25">
        <v>0</v>
      </c>
      <c r="AE4194" s="25">
        <v>0</v>
      </c>
      <c r="AF4194" s="25">
        <v>0</v>
      </c>
      <c r="AG4194" s="25">
        <v>0</v>
      </c>
      <c r="AH4194" s="109"/>
      <c r="AI4194" s="25">
        <v>0</v>
      </c>
      <c r="AJ4194" s="25">
        <v>0</v>
      </c>
      <c r="AK4194" s="123">
        <v>0</v>
      </c>
      <c r="AL4194" s="25">
        <v>0</v>
      </c>
      <c r="AM4194" s="25">
        <v>0</v>
      </c>
      <c r="AN4194" s="25">
        <v>0</v>
      </c>
      <c r="AO4194" s="109"/>
      <c r="AP4194" s="25">
        <v>0</v>
      </c>
      <c r="AQ4194" s="25">
        <v>0</v>
      </c>
      <c r="AR4194" s="25">
        <v>0</v>
      </c>
      <c r="AS4194" s="25">
        <v>0</v>
      </c>
      <c r="AT4194" s="25">
        <v>0</v>
      </c>
      <c r="AU4194" s="25">
        <v>0</v>
      </c>
      <c r="AW4194" t="str">
        <f t="shared" si="347"/>
        <v>Trần Huy Hoàng</v>
      </c>
      <c r="AX4194" s="27" t="str">
        <f t="shared" si="348"/>
        <v>Đặng Hoàng Thiên Ân</v>
      </c>
      <c r="AY4194" s="4" t="str">
        <f t="shared" si="345"/>
        <v>SATRA</v>
      </c>
    </row>
    <row r="4195" spans="1:51" x14ac:dyDescent="0.25">
      <c r="A4195" s="4" t="s">
        <v>1104</v>
      </c>
      <c r="B4195" s="4" t="s">
        <v>1296</v>
      </c>
      <c r="C4195" s="4" t="s">
        <v>221</v>
      </c>
      <c r="D4195" s="4" t="s">
        <v>756</v>
      </c>
      <c r="E4195" s="35" t="s">
        <v>265</v>
      </c>
      <c r="F4195" s="11" t="s">
        <v>708</v>
      </c>
      <c r="G4195" s="35">
        <v>5151686</v>
      </c>
      <c r="H4195" s="4" t="s">
        <v>3694</v>
      </c>
      <c r="I4195" s="4"/>
      <c r="J4195" s="4"/>
      <c r="K4195" s="4"/>
      <c r="L4195" s="4"/>
      <c r="M4195" s="33"/>
      <c r="N4195" s="38"/>
      <c r="O4195" s="43"/>
      <c r="P4195" s="244">
        <f t="shared" si="346"/>
        <v>1091.6199999999999</v>
      </c>
      <c r="Q4195" s="25"/>
      <c r="R4195" s="25"/>
      <c r="S4195" s="25"/>
      <c r="T4195" s="109"/>
      <c r="U4195" s="25"/>
      <c r="V4195" s="25"/>
      <c r="W4195" s="25"/>
      <c r="X4195" s="25">
        <v>0</v>
      </c>
      <c r="Y4195" s="25"/>
      <c r="Z4195" s="25">
        <v>713.33699999999999</v>
      </c>
      <c r="AA4195" s="109"/>
      <c r="AB4195" s="25">
        <v>0</v>
      </c>
      <c r="AC4195" s="25">
        <v>0</v>
      </c>
      <c r="AD4195" s="25">
        <v>0</v>
      </c>
      <c r="AE4195" s="25">
        <v>0</v>
      </c>
      <c r="AF4195" s="25">
        <v>0</v>
      </c>
      <c r="AG4195" s="25">
        <v>0</v>
      </c>
      <c r="AH4195" s="109"/>
      <c r="AI4195" s="25">
        <v>0</v>
      </c>
      <c r="AJ4195" s="25">
        <v>0</v>
      </c>
      <c r="AK4195" s="123">
        <v>0</v>
      </c>
      <c r="AL4195" s="25">
        <v>378.28300000000002</v>
      </c>
      <c r="AM4195" s="25">
        <v>0</v>
      </c>
      <c r="AN4195" s="25">
        <v>0</v>
      </c>
      <c r="AO4195" s="109"/>
      <c r="AP4195" s="25">
        <v>0</v>
      </c>
      <c r="AQ4195" s="25">
        <v>0</v>
      </c>
      <c r="AR4195" s="25">
        <v>0</v>
      </c>
      <c r="AS4195" s="25">
        <v>0</v>
      </c>
      <c r="AT4195" s="25">
        <v>0</v>
      </c>
      <c r="AU4195" s="25">
        <v>0</v>
      </c>
      <c r="AW4195" t="str">
        <f t="shared" si="347"/>
        <v>Trần Huy Hoàng</v>
      </c>
      <c r="AX4195" s="27" t="str">
        <f t="shared" si="348"/>
        <v>Đặng Hoàng Thiên Ân</v>
      </c>
      <c r="AY4195" s="4" t="str">
        <f t="shared" si="345"/>
        <v>SATRA</v>
      </c>
    </row>
    <row r="4196" spans="1:51" x14ac:dyDescent="0.25">
      <c r="A4196" s="4" t="s">
        <v>1104</v>
      </c>
      <c r="B4196" s="4" t="s">
        <v>1296</v>
      </c>
      <c r="C4196" s="4" t="s">
        <v>221</v>
      </c>
      <c r="D4196" s="4" t="s">
        <v>756</v>
      </c>
      <c r="E4196" s="35" t="s">
        <v>265</v>
      </c>
      <c r="F4196" s="11" t="s">
        <v>708</v>
      </c>
      <c r="G4196" s="35">
        <v>5151776</v>
      </c>
      <c r="H4196" s="4" t="s">
        <v>5067</v>
      </c>
      <c r="I4196" s="4"/>
      <c r="J4196" s="4"/>
      <c r="K4196" s="4"/>
      <c r="L4196" s="4"/>
      <c r="M4196" s="33"/>
      <c r="N4196" s="38"/>
      <c r="O4196" s="43"/>
      <c r="P4196" s="244">
        <f t="shared" si="346"/>
        <v>236.07900000000001</v>
      </c>
      <c r="Q4196" s="25"/>
      <c r="R4196" s="25"/>
      <c r="S4196" s="25"/>
      <c r="T4196" s="109"/>
      <c r="U4196" s="25"/>
      <c r="V4196" s="25"/>
      <c r="W4196" s="25"/>
      <c r="X4196" s="25"/>
      <c r="Y4196" s="25"/>
      <c r="Z4196" s="25"/>
      <c r="AA4196" s="109"/>
      <c r="AB4196" s="25"/>
      <c r="AC4196" s="25">
        <v>236.07900000000001</v>
      </c>
      <c r="AD4196" s="25">
        <v>0</v>
      </c>
      <c r="AE4196" s="25">
        <v>0</v>
      </c>
      <c r="AF4196" s="25">
        <v>0</v>
      </c>
      <c r="AG4196" s="25">
        <v>0</v>
      </c>
      <c r="AH4196" s="109"/>
      <c r="AI4196" s="25">
        <v>0</v>
      </c>
      <c r="AJ4196" s="25">
        <v>0</v>
      </c>
      <c r="AK4196" s="123">
        <v>0</v>
      </c>
      <c r="AL4196" s="25">
        <v>0</v>
      </c>
      <c r="AM4196" s="25">
        <v>0</v>
      </c>
      <c r="AN4196" s="25">
        <v>0</v>
      </c>
      <c r="AO4196" s="109"/>
      <c r="AP4196" s="25">
        <v>0</v>
      </c>
      <c r="AQ4196" s="25">
        <v>0</v>
      </c>
      <c r="AR4196" s="25">
        <v>0</v>
      </c>
      <c r="AS4196" s="25">
        <v>0</v>
      </c>
      <c r="AT4196" s="25">
        <v>0</v>
      </c>
      <c r="AU4196" s="25">
        <v>0</v>
      </c>
      <c r="AW4196" t="str">
        <f t="shared" si="347"/>
        <v>Trần Huy Hoàng</v>
      </c>
      <c r="AX4196" s="27" t="str">
        <f t="shared" si="348"/>
        <v>Đặng Hoàng Thiên Ân</v>
      </c>
      <c r="AY4196" s="4" t="str">
        <f t="shared" si="345"/>
        <v>SATRA</v>
      </c>
    </row>
    <row r="4197" spans="1:51" x14ac:dyDescent="0.25">
      <c r="A4197" s="4" t="s">
        <v>1104</v>
      </c>
      <c r="B4197" s="4" t="s">
        <v>1296</v>
      </c>
      <c r="C4197" s="4" t="s">
        <v>221</v>
      </c>
      <c r="D4197" s="4" t="s">
        <v>756</v>
      </c>
      <c r="E4197" s="35" t="s">
        <v>265</v>
      </c>
      <c r="F4197" s="11" t="s">
        <v>708</v>
      </c>
      <c r="G4197" s="35">
        <v>5150777</v>
      </c>
      <c r="H4197" s="4" t="s">
        <v>5079</v>
      </c>
      <c r="I4197" s="4"/>
      <c r="J4197" s="4"/>
      <c r="K4197" s="4"/>
      <c r="L4197" s="4"/>
      <c r="M4197" s="33"/>
      <c r="N4197" s="38"/>
      <c r="O4197" s="43"/>
      <c r="P4197" s="244">
        <f t="shared" si="346"/>
        <v>698.23199999999997</v>
      </c>
      <c r="Q4197" s="25"/>
      <c r="R4197" s="25"/>
      <c r="S4197" s="25"/>
      <c r="T4197" s="109"/>
      <c r="U4197" s="25"/>
      <c r="V4197" s="25"/>
      <c r="W4197" s="25"/>
      <c r="X4197" s="25"/>
      <c r="Y4197" s="25"/>
      <c r="Z4197" s="25"/>
      <c r="AA4197" s="109"/>
      <c r="AB4197" s="25"/>
      <c r="AC4197" s="25"/>
      <c r="AD4197" s="25"/>
      <c r="AE4197" s="25">
        <v>177.74600000000001</v>
      </c>
      <c r="AF4197" s="25">
        <v>0</v>
      </c>
      <c r="AG4197" s="25">
        <v>0</v>
      </c>
      <c r="AH4197" s="109"/>
      <c r="AI4197" s="25">
        <v>0</v>
      </c>
      <c r="AJ4197" s="25">
        <v>0</v>
      </c>
      <c r="AK4197" s="123">
        <v>0</v>
      </c>
      <c r="AL4197" s="25">
        <v>0</v>
      </c>
      <c r="AM4197" s="25">
        <v>0</v>
      </c>
      <c r="AN4197" s="25">
        <v>0</v>
      </c>
      <c r="AO4197" s="109"/>
      <c r="AP4197" s="25">
        <v>0</v>
      </c>
      <c r="AQ4197" s="25">
        <v>520.48599999999999</v>
      </c>
      <c r="AR4197" s="25">
        <v>0</v>
      </c>
      <c r="AS4197" s="25">
        <v>0</v>
      </c>
      <c r="AT4197" s="25">
        <v>0</v>
      </c>
      <c r="AU4197" s="25">
        <v>0</v>
      </c>
      <c r="AW4197" t="str">
        <f t="shared" si="347"/>
        <v>Trần Huy Hoàng</v>
      </c>
      <c r="AX4197" s="27" t="str">
        <f t="shared" si="348"/>
        <v>Đặng Hoàng Thiên Ân</v>
      </c>
      <c r="AY4197" s="4" t="str">
        <f t="shared" si="345"/>
        <v>SATRA</v>
      </c>
    </row>
    <row r="4198" spans="1:51" x14ac:dyDescent="0.25">
      <c r="A4198" s="4" t="s">
        <v>1104</v>
      </c>
      <c r="B4198" s="4" t="s">
        <v>1296</v>
      </c>
      <c r="C4198" s="4" t="s">
        <v>221</v>
      </c>
      <c r="D4198" s="4" t="s">
        <v>756</v>
      </c>
      <c r="E4198" s="35" t="s">
        <v>265</v>
      </c>
      <c r="F4198" s="11" t="s">
        <v>708</v>
      </c>
      <c r="G4198" s="35">
        <v>5151565</v>
      </c>
      <c r="H4198" s="4" t="s">
        <v>5083</v>
      </c>
      <c r="I4198" s="4"/>
      <c r="J4198" s="4"/>
      <c r="K4198" s="4"/>
      <c r="L4198" s="4"/>
      <c r="M4198" s="33"/>
      <c r="N4198" s="38"/>
      <c r="O4198" s="43"/>
      <c r="P4198" s="244">
        <f t="shared" si="346"/>
        <v>207.435</v>
      </c>
      <c r="Q4198" s="25"/>
      <c r="R4198" s="25"/>
      <c r="S4198" s="25"/>
      <c r="T4198" s="109"/>
      <c r="U4198" s="25"/>
      <c r="V4198" s="25"/>
      <c r="W4198" s="25"/>
      <c r="X4198" s="25"/>
      <c r="Y4198" s="25"/>
      <c r="Z4198" s="25"/>
      <c r="AA4198" s="109"/>
      <c r="AB4198" s="25"/>
      <c r="AC4198" s="25"/>
      <c r="AD4198" s="25"/>
      <c r="AE4198" s="25">
        <v>207.435</v>
      </c>
      <c r="AF4198" s="25">
        <v>0</v>
      </c>
      <c r="AG4198" s="25">
        <v>0</v>
      </c>
      <c r="AH4198" s="109"/>
      <c r="AI4198" s="25">
        <v>0</v>
      </c>
      <c r="AJ4198" s="25">
        <v>0</v>
      </c>
      <c r="AK4198" s="123">
        <v>0</v>
      </c>
      <c r="AL4198" s="25">
        <v>0</v>
      </c>
      <c r="AM4198" s="25">
        <v>0</v>
      </c>
      <c r="AN4198" s="25">
        <v>0</v>
      </c>
      <c r="AO4198" s="109"/>
      <c r="AP4198" s="25">
        <v>0</v>
      </c>
      <c r="AQ4198" s="25">
        <v>0</v>
      </c>
      <c r="AR4198" s="25">
        <v>0</v>
      </c>
      <c r="AS4198" s="25">
        <v>0</v>
      </c>
      <c r="AT4198" s="25">
        <v>0</v>
      </c>
      <c r="AU4198" s="25">
        <v>0</v>
      </c>
      <c r="AW4198" t="str">
        <f t="shared" si="347"/>
        <v>Trần Huy Hoàng</v>
      </c>
      <c r="AX4198" s="27" t="str">
        <f t="shared" si="348"/>
        <v>Đặng Hoàng Thiên Ân</v>
      </c>
      <c r="AY4198" s="4" t="str">
        <f t="shared" si="345"/>
        <v>SATRA</v>
      </c>
    </row>
    <row r="4199" spans="1:51" x14ac:dyDescent="0.25">
      <c r="A4199" s="4" t="s">
        <v>1104</v>
      </c>
      <c r="B4199" s="4" t="s">
        <v>1296</v>
      </c>
      <c r="C4199" s="4" t="s">
        <v>221</v>
      </c>
      <c r="D4199" s="4" t="s">
        <v>756</v>
      </c>
      <c r="E4199" s="35" t="s">
        <v>265</v>
      </c>
      <c r="F4199" s="11" t="s">
        <v>708</v>
      </c>
      <c r="G4199" s="35">
        <v>5150843</v>
      </c>
      <c r="H4199" s="4" t="s">
        <v>5084</v>
      </c>
      <c r="I4199" s="4"/>
      <c r="J4199" s="4"/>
      <c r="K4199" s="4"/>
      <c r="L4199" s="4"/>
      <c r="M4199" s="33"/>
      <c r="N4199" s="38"/>
      <c r="O4199" s="43"/>
      <c r="P4199" s="244">
        <f t="shared" si="346"/>
        <v>930.82099999999991</v>
      </c>
      <c r="Q4199" s="25"/>
      <c r="R4199" s="25"/>
      <c r="S4199" s="25"/>
      <c r="T4199" s="109"/>
      <c r="U4199" s="25"/>
      <c r="V4199" s="25"/>
      <c r="W4199" s="25"/>
      <c r="X4199" s="25"/>
      <c r="Y4199" s="25"/>
      <c r="Z4199" s="25"/>
      <c r="AA4199" s="109"/>
      <c r="AB4199" s="25"/>
      <c r="AC4199" s="25"/>
      <c r="AD4199" s="25"/>
      <c r="AE4199" s="25">
        <v>650.94899999999996</v>
      </c>
      <c r="AF4199" s="25">
        <v>0</v>
      </c>
      <c r="AG4199" s="25">
        <v>0</v>
      </c>
      <c r="AH4199" s="109"/>
      <c r="AI4199" s="25">
        <v>0</v>
      </c>
      <c r="AJ4199" s="25">
        <v>0</v>
      </c>
      <c r="AK4199" s="123">
        <v>0</v>
      </c>
      <c r="AL4199" s="25">
        <v>0</v>
      </c>
      <c r="AM4199" s="25">
        <v>0</v>
      </c>
      <c r="AN4199" s="25">
        <v>0</v>
      </c>
      <c r="AO4199" s="109"/>
      <c r="AP4199" s="25">
        <v>0</v>
      </c>
      <c r="AQ4199" s="25">
        <v>0</v>
      </c>
      <c r="AR4199" s="25">
        <v>0</v>
      </c>
      <c r="AS4199" s="25">
        <v>0</v>
      </c>
      <c r="AT4199" s="25">
        <v>0</v>
      </c>
      <c r="AU4199" s="25">
        <v>279.87200000000001</v>
      </c>
      <c r="AW4199" t="str">
        <f t="shared" si="347"/>
        <v>Trần Huy Hoàng</v>
      </c>
      <c r="AX4199" s="27" t="str">
        <f t="shared" si="348"/>
        <v>Đặng Hoàng Thiên Ân</v>
      </c>
      <c r="AY4199" s="4" t="str">
        <f t="shared" si="345"/>
        <v>SATRA</v>
      </c>
    </row>
    <row r="4200" spans="1:51" x14ac:dyDescent="0.25">
      <c r="A4200" s="4" t="s">
        <v>1104</v>
      </c>
      <c r="B4200" s="4" t="s">
        <v>1296</v>
      </c>
      <c r="C4200" s="4" t="s">
        <v>221</v>
      </c>
      <c r="D4200" s="4" t="s">
        <v>756</v>
      </c>
      <c r="E4200" s="35" t="s">
        <v>265</v>
      </c>
      <c r="F4200" s="11" t="s">
        <v>708</v>
      </c>
      <c r="G4200" s="35">
        <v>5152315</v>
      </c>
      <c r="H4200" s="4" t="s">
        <v>5097</v>
      </c>
      <c r="I4200" s="4"/>
      <c r="J4200" s="4"/>
      <c r="K4200" s="4"/>
      <c r="L4200" s="4"/>
      <c r="M4200" s="33"/>
      <c r="N4200" s="38"/>
      <c r="O4200" s="43"/>
      <c r="P4200" s="244">
        <f t="shared" si="346"/>
        <v>414.86900000000003</v>
      </c>
      <c r="Q4200" s="25"/>
      <c r="R4200" s="25"/>
      <c r="S4200" s="25"/>
      <c r="T4200" s="109"/>
      <c r="U4200" s="25"/>
      <c r="V4200" s="25"/>
      <c r="W4200" s="25"/>
      <c r="X4200" s="25"/>
      <c r="Y4200" s="25"/>
      <c r="Z4200" s="25"/>
      <c r="AA4200" s="109"/>
      <c r="AB4200" s="25"/>
      <c r="AC4200" s="25"/>
      <c r="AD4200" s="25"/>
      <c r="AE4200" s="25">
        <v>0</v>
      </c>
      <c r="AF4200" s="25">
        <v>414.86900000000003</v>
      </c>
      <c r="AG4200" s="25">
        <v>0</v>
      </c>
      <c r="AH4200" s="109"/>
      <c r="AI4200" s="25">
        <v>0</v>
      </c>
      <c r="AJ4200" s="25">
        <v>0</v>
      </c>
      <c r="AK4200" s="123">
        <v>0</v>
      </c>
      <c r="AL4200" s="25">
        <v>0</v>
      </c>
      <c r="AM4200" s="25">
        <v>0</v>
      </c>
      <c r="AN4200" s="25">
        <v>0</v>
      </c>
      <c r="AO4200" s="109"/>
      <c r="AP4200" s="25">
        <v>0</v>
      </c>
      <c r="AQ4200" s="25">
        <v>0</v>
      </c>
      <c r="AR4200" s="25">
        <v>0</v>
      </c>
      <c r="AS4200" s="25">
        <v>0</v>
      </c>
      <c r="AT4200" s="25">
        <v>0</v>
      </c>
      <c r="AU4200" s="25">
        <v>0</v>
      </c>
      <c r="AW4200" t="str">
        <f t="shared" si="347"/>
        <v>Trần Huy Hoàng</v>
      </c>
      <c r="AX4200" s="27" t="str">
        <f t="shared" si="348"/>
        <v>Đặng Hoàng Thiên Ân</v>
      </c>
      <c r="AY4200" s="4" t="str">
        <f t="shared" si="345"/>
        <v>SATRA</v>
      </c>
    </row>
    <row r="4201" spans="1:51" x14ac:dyDescent="0.25">
      <c r="A4201" s="4" t="s">
        <v>1104</v>
      </c>
      <c r="B4201" s="4" t="s">
        <v>1296</v>
      </c>
      <c r="C4201" s="4" t="s">
        <v>221</v>
      </c>
      <c r="D4201" s="4" t="s">
        <v>756</v>
      </c>
      <c r="E4201" s="35" t="s">
        <v>265</v>
      </c>
      <c r="F4201" s="11" t="s">
        <v>708</v>
      </c>
      <c r="G4201" s="35">
        <v>5150694</v>
      </c>
      <c r="H4201" s="4" t="s">
        <v>5231</v>
      </c>
      <c r="I4201" s="4"/>
      <c r="J4201" s="4"/>
      <c r="K4201" s="4"/>
      <c r="L4201" s="4"/>
      <c r="M4201" s="33"/>
      <c r="N4201" s="38"/>
      <c r="O4201" s="43"/>
      <c r="P4201" s="244">
        <f t="shared" si="346"/>
        <v>236.07900000000001</v>
      </c>
      <c r="Q4201" s="25"/>
      <c r="R4201" s="25"/>
      <c r="S4201" s="25"/>
      <c r="T4201" s="109"/>
      <c r="U4201" s="25"/>
      <c r="V4201" s="25"/>
      <c r="W4201" s="25"/>
      <c r="X4201" s="25"/>
      <c r="Y4201" s="25"/>
      <c r="Z4201" s="25"/>
      <c r="AA4201" s="109"/>
      <c r="AB4201" s="25"/>
      <c r="AC4201" s="25"/>
      <c r="AD4201" s="25"/>
      <c r="AE4201" s="25">
        <v>0</v>
      </c>
      <c r="AF4201" s="25">
        <v>0</v>
      </c>
      <c r="AG4201" s="25">
        <v>236.07900000000001</v>
      </c>
      <c r="AH4201" s="109"/>
      <c r="AI4201" s="25">
        <v>0</v>
      </c>
      <c r="AJ4201" s="25">
        <v>0</v>
      </c>
      <c r="AK4201" s="123">
        <v>0</v>
      </c>
      <c r="AL4201" s="25">
        <v>0</v>
      </c>
      <c r="AM4201" s="25">
        <v>0</v>
      </c>
      <c r="AN4201" s="25">
        <v>0</v>
      </c>
      <c r="AO4201" s="109"/>
      <c r="AP4201" s="25">
        <v>0</v>
      </c>
      <c r="AQ4201" s="25">
        <v>0</v>
      </c>
      <c r="AR4201" s="25">
        <v>0</v>
      </c>
      <c r="AS4201" s="25">
        <v>0</v>
      </c>
      <c r="AT4201" s="25">
        <v>0</v>
      </c>
      <c r="AU4201" s="25">
        <v>0</v>
      </c>
      <c r="AW4201" t="str">
        <f t="shared" si="347"/>
        <v>Trần Huy Hoàng</v>
      </c>
      <c r="AX4201" s="27" t="str">
        <f t="shared" si="348"/>
        <v>Đặng Hoàng Thiên Ân</v>
      </c>
      <c r="AY4201" s="4" t="str">
        <f t="shared" si="345"/>
        <v>SATRA</v>
      </c>
    </row>
    <row r="4202" spans="1:51" x14ac:dyDescent="0.25">
      <c r="A4202" s="4" t="s">
        <v>1104</v>
      </c>
      <c r="B4202" s="4" t="s">
        <v>1296</v>
      </c>
      <c r="C4202" s="4" t="s">
        <v>221</v>
      </c>
      <c r="D4202" s="4" t="s">
        <v>756</v>
      </c>
      <c r="E4202" s="35" t="s">
        <v>265</v>
      </c>
      <c r="F4202" s="11" t="s">
        <v>708</v>
      </c>
      <c r="G4202" s="35">
        <v>5151897</v>
      </c>
      <c r="H4202" s="4" t="s">
        <v>5232</v>
      </c>
      <c r="I4202" s="4"/>
      <c r="J4202" s="4"/>
      <c r="K4202" s="4"/>
      <c r="L4202" s="4"/>
      <c r="M4202" s="33"/>
      <c r="N4202" s="38"/>
      <c r="O4202" s="43"/>
      <c r="P4202" s="244">
        <f t="shared" si="346"/>
        <v>535.59100000000001</v>
      </c>
      <c r="Q4202" s="25"/>
      <c r="R4202" s="25"/>
      <c r="S4202" s="25"/>
      <c r="T4202" s="109"/>
      <c r="U4202" s="25"/>
      <c r="V4202" s="25"/>
      <c r="W4202" s="25"/>
      <c r="X4202" s="25"/>
      <c r="Y4202" s="25"/>
      <c r="Z4202" s="25"/>
      <c r="AA4202" s="109"/>
      <c r="AB4202" s="25"/>
      <c r="AC4202" s="25"/>
      <c r="AD4202" s="25"/>
      <c r="AE4202" s="25">
        <v>0</v>
      </c>
      <c r="AF4202" s="25">
        <v>0</v>
      </c>
      <c r="AG4202" s="25">
        <v>535.59100000000001</v>
      </c>
      <c r="AH4202" s="109"/>
      <c r="AI4202" s="25">
        <v>0</v>
      </c>
      <c r="AJ4202" s="25">
        <v>0</v>
      </c>
      <c r="AK4202" s="123">
        <v>0</v>
      </c>
      <c r="AL4202" s="25">
        <v>0</v>
      </c>
      <c r="AM4202" s="25">
        <v>0</v>
      </c>
      <c r="AN4202" s="25">
        <v>0</v>
      </c>
      <c r="AO4202" s="109"/>
      <c r="AP4202" s="25">
        <v>0</v>
      </c>
      <c r="AQ4202" s="25">
        <v>0</v>
      </c>
      <c r="AR4202" s="25">
        <v>0</v>
      </c>
      <c r="AS4202" s="25">
        <v>0</v>
      </c>
      <c r="AT4202" s="25">
        <v>0</v>
      </c>
      <c r="AU4202" s="25">
        <v>0</v>
      </c>
      <c r="AW4202" t="str">
        <f t="shared" si="347"/>
        <v>Trần Huy Hoàng</v>
      </c>
      <c r="AX4202" s="27" t="str">
        <f t="shared" si="348"/>
        <v>Đặng Hoàng Thiên Ân</v>
      </c>
      <c r="AY4202" s="4" t="str">
        <f t="shared" si="345"/>
        <v>SATRA</v>
      </c>
    </row>
    <row r="4203" spans="1:51" x14ac:dyDescent="0.25">
      <c r="A4203" s="4" t="s">
        <v>1104</v>
      </c>
      <c r="B4203" s="4" t="s">
        <v>1296</v>
      </c>
      <c r="C4203" s="4" t="s">
        <v>221</v>
      </c>
      <c r="D4203" s="4" t="s">
        <v>756</v>
      </c>
      <c r="E4203" s="35" t="s">
        <v>265</v>
      </c>
      <c r="F4203" s="11" t="s">
        <v>708</v>
      </c>
      <c r="G4203" s="35">
        <v>5152270</v>
      </c>
      <c r="H4203" s="4" t="s">
        <v>5250</v>
      </c>
      <c r="I4203" s="4"/>
      <c r="J4203" s="4"/>
      <c r="K4203" s="4"/>
      <c r="L4203" s="4"/>
      <c r="M4203" s="33"/>
      <c r="N4203" s="38"/>
      <c r="O4203" s="43"/>
      <c r="P4203" s="244">
        <f t="shared" si="346"/>
        <v>297.28800000000001</v>
      </c>
      <c r="Q4203" s="25"/>
      <c r="R4203" s="25"/>
      <c r="S4203" s="25"/>
      <c r="T4203" s="109"/>
      <c r="U4203" s="25"/>
      <c r="V4203" s="25"/>
      <c r="W4203" s="25"/>
      <c r="X4203" s="25"/>
      <c r="Y4203" s="25"/>
      <c r="Z4203" s="25"/>
      <c r="AA4203" s="109"/>
      <c r="AB4203" s="25"/>
      <c r="AC4203" s="25"/>
      <c r="AD4203" s="25"/>
      <c r="AE4203" s="25"/>
      <c r="AF4203" s="25"/>
      <c r="AG4203" s="25"/>
      <c r="AH4203" s="109"/>
      <c r="AI4203" s="25">
        <v>297.28800000000001</v>
      </c>
      <c r="AJ4203" s="25">
        <v>0</v>
      </c>
      <c r="AK4203" s="123">
        <v>0</v>
      </c>
      <c r="AL4203" s="25">
        <v>0</v>
      </c>
      <c r="AM4203" s="25">
        <v>0</v>
      </c>
      <c r="AN4203" s="25">
        <v>0</v>
      </c>
      <c r="AO4203" s="109"/>
      <c r="AP4203" s="25">
        <v>0</v>
      </c>
      <c r="AQ4203" s="25">
        <v>0</v>
      </c>
      <c r="AR4203" s="25">
        <v>0</v>
      </c>
      <c r="AS4203" s="25">
        <v>0</v>
      </c>
      <c r="AT4203" s="25">
        <v>0</v>
      </c>
      <c r="AU4203" s="25">
        <v>0</v>
      </c>
      <c r="AW4203" t="str">
        <f t="shared" si="347"/>
        <v>Trần Huy Hoàng</v>
      </c>
      <c r="AX4203" s="27" t="str">
        <f t="shared" si="348"/>
        <v>Đặng Hoàng Thiên Ân</v>
      </c>
      <c r="AY4203" s="4"/>
    </row>
    <row r="4204" spans="1:51" x14ac:dyDescent="0.25">
      <c r="A4204" s="4" t="s">
        <v>1104</v>
      </c>
      <c r="B4204" s="4" t="s">
        <v>1296</v>
      </c>
      <c r="C4204" s="4" t="s">
        <v>221</v>
      </c>
      <c r="D4204" s="4" t="s">
        <v>756</v>
      </c>
      <c r="E4204" s="35" t="s">
        <v>265</v>
      </c>
      <c r="F4204" s="11" t="s">
        <v>708</v>
      </c>
      <c r="G4204" s="35">
        <v>5152128</v>
      </c>
      <c r="H4204" s="4" t="s">
        <v>5508</v>
      </c>
      <c r="I4204" s="4"/>
      <c r="J4204" s="4"/>
      <c r="K4204" s="4"/>
      <c r="L4204" s="4"/>
      <c r="M4204" s="33"/>
      <c r="N4204" s="38"/>
      <c r="O4204" s="43"/>
      <c r="P4204" s="244">
        <f t="shared" si="346"/>
        <v>614.36199999999997</v>
      </c>
      <c r="Q4204" s="25"/>
      <c r="R4204" s="25"/>
      <c r="S4204" s="25"/>
      <c r="T4204" s="109"/>
      <c r="U4204" s="25"/>
      <c r="V4204" s="25"/>
      <c r="W4204" s="25"/>
      <c r="X4204" s="25"/>
      <c r="Y4204" s="25"/>
      <c r="Z4204" s="25"/>
      <c r="AA4204" s="109"/>
      <c r="AB4204" s="25"/>
      <c r="AC4204" s="25"/>
      <c r="AD4204" s="25"/>
      <c r="AE4204" s="25"/>
      <c r="AF4204" s="25"/>
      <c r="AG4204" s="25"/>
      <c r="AH4204" s="109"/>
      <c r="AI4204" s="25">
        <v>0</v>
      </c>
      <c r="AJ4204" s="25">
        <v>0</v>
      </c>
      <c r="AK4204" s="123">
        <v>0</v>
      </c>
      <c r="AL4204" s="25">
        <v>0</v>
      </c>
      <c r="AM4204" s="25">
        <v>0</v>
      </c>
      <c r="AN4204" s="25">
        <v>0</v>
      </c>
      <c r="AO4204" s="109"/>
      <c r="AP4204" s="25">
        <v>0</v>
      </c>
      <c r="AQ4204" s="25">
        <v>0</v>
      </c>
      <c r="AR4204" s="25">
        <v>0</v>
      </c>
      <c r="AS4204" s="25">
        <v>614.36199999999997</v>
      </c>
      <c r="AT4204" s="25">
        <v>0</v>
      </c>
      <c r="AU4204" s="25">
        <v>0</v>
      </c>
      <c r="AW4204" t="str">
        <f t="shared" si="347"/>
        <v>Trần Huy Hoàng</v>
      </c>
      <c r="AX4204" s="27" t="str">
        <f t="shared" si="348"/>
        <v>Đặng Hoàng Thiên Ân</v>
      </c>
      <c r="AY4204" s="4"/>
    </row>
    <row r="4205" spans="1:51" x14ac:dyDescent="0.25">
      <c r="A4205" s="4" t="s">
        <v>1104</v>
      </c>
      <c r="B4205" s="4" t="s">
        <v>1296</v>
      </c>
      <c r="C4205" s="4" t="s">
        <v>221</v>
      </c>
      <c r="D4205" s="4" t="s">
        <v>756</v>
      </c>
      <c r="E4205" s="35" t="s">
        <v>265</v>
      </c>
      <c r="F4205" s="11" t="s">
        <v>708</v>
      </c>
      <c r="G4205" s="35">
        <v>5152201</v>
      </c>
      <c r="H4205" s="4" t="s">
        <v>5543</v>
      </c>
      <c r="I4205" s="4"/>
      <c r="J4205" s="4"/>
      <c r="K4205" s="4"/>
      <c r="L4205" s="4"/>
      <c r="M4205" s="33"/>
      <c r="N4205" s="38"/>
      <c r="O4205" s="43"/>
      <c r="P4205" s="244"/>
      <c r="Q4205" s="25"/>
      <c r="R4205" s="25"/>
      <c r="S4205" s="25"/>
      <c r="T4205" s="109"/>
      <c r="U4205" s="25"/>
      <c r="V4205" s="25"/>
      <c r="W4205" s="25"/>
      <c r="X4205" s="25"/>
      <c r="Y4205" s="25"/>
      <c r="Z4205" s="25"/>
      <c r="AA4205" s="109"/>
      <c r="AB4205" s="25"/>
      <c r="AC4205" s="25"/>
      <c r="AD4205" s="25"/>
      <c r="AE4205" s="25"/>
      <c r="AF4205" s="25"/>
      <c r="AG4205" s="25"/>
      <c r="AH4205" s="109"/>
      <c r="AI4205" s="25"/>
      <c r="AJ4205" s="25"/>
      <c r="AK4205" s="123"/>
      <c r="AL4205" s="25"/>
      <c r="AM4205" s="25"/>
      <c r="AN4205" s="25"/>
      <c r="AO4205" s="109"/>
      <c r="AP4205" s="25"/>
      <c r="AQ4205" s="25"/>
      <c r="AR4205" s="25"/>
      <c r="AS4205" s="25"/>
      <c r="AT4205" s="25">
        <v>0</v>
      </c>
      <c r="AU4205" s="25">
        <v>0</v>
      </c>
      <c r="AX4205" s="27"/>
      <c r="AY4205" s="4"/>
    </row>
    <row r="4206" spans="1:51" x14ac:dyDescent="0.25">
      <c r="A4206" s="4" t="s">
        <v>1104</v>
      </c>
      <c r="B4206" s="4" t="s">
        <v>1296</v>
      </c>
      <c r="C4206" s="4" t="s">
        <v>221</v>
      </c>
      <c r="D4206" s="4" t="s">
        <v>756</v>
      </c>
      <c r="E4206" s="35" t="s">
        <v>265</v>
      </c>
      <c r="F4206" s="11" t="s">
        <v>708</v>
      </c>
      <c r="G4206" s="35">
        <v>5152045</v>
      </c>
      <c r="H4206" s="4" t="s">
        <v>5544</v>
      </c>
      <c r="I4206" s="4"/>
      <c r="J4206" s="4"/>
      <c r="K4206" s="4"/>
      <c r="L4206" s="4"/>
      <c r="M4206" s="33"/>
      <c r="N4206" s="38"/>
      <c r="O4206" s="43"/>
      <c r="P4206" s="244"/>
      <c r="Q4206" s="25"/>
      <c r="R4206" s="25"/>
      <c r="S4206" s="25"/>
      <c r="T4206" s="109"/>
      <c r="U4206" s="25"/>
      <c r="V4206" s="25"/>
      <c r="W4206" s="25"/>
      <c r="X4206" s="25"/>
      <c r="Y4206" s="25"/>
      <c r="Z4206" s="25"/>
      <c r="AA4206" s="109"/>
      <c r="AB4206" s="25"/>
      <c r="AC4206" s="25"/>
      <c r="AD4206" s="25"/>
      <c r="AE4206" s="25"/>
      <c r="AF4206" s="25"/>
      <c r="AG4206" s="25"/>
      <c r="AH4206" s="109"/>
      <c r="AI4206" s="25"/>
      <c r="AJ4206" s="25"/>
      <c r="AK4206" s="123"/>
      <c r="AL4206" s="25"/>
      <c r="AM4206" s="25"/>
      <c r="AN4206" s="25"/>
      <c r="AO4206" s="109"/>
      <c r="AP4206" s="25"/>
      <c r="AQ4206" s="25"/>
      <c r="AR4206" s="25"/>
      <c r="AS4206" s="25"/>
      <c r="AT4206" s="25">
        <v>0</v>
      </c>
      <c r="AU4206" s="25">
        <v>0</v>
      </c>
      <c r="AX4206" s="27"/>
      <c r="AY4206" s="4"/>
    </row>
    <row r="4207" spans="1:51" x14ac:dyDescent="0.25">
      <c r="A4207" s="4" t="s">
        <v>1104</v>
      </c>
      <c r="B4207" s="4" t="s">
        <v>1296</v>
      </c>
      <c r="C4207" s="4" t="s">
        <v>221</v>
      </c>
      <c r="D4207" s="4" t="s">
        <v>756</v>
      </c>
      <c r="E4207" s="35" t="s">
        <v>265</v>
      </c>
      <c r="F4207" s="11" t="s">
        <v>708</v>
      </c>
      <c r="G4207" s="35">
        <v>5150850</v>
      </c>
      <c r="H4207" s="4" t="s">
        <v>5546</v>
      </c>
      <c r="I4207" s="4"/>
      <c r="J4207" s="4"/>
      <c r="K4207" s="4"/>
      <c r="L4207" s="4"/>
      <c r="M4207" s="33"/>
      <c r="N4207" s="38"/>
      <c r="O4207" s="43"/>
      <c r="P4207" s="244">
        <f t="shared" si="346"/>
        <v>0</v>
      </c>
      <c r="Q4207" s="25"/>
      <c r="R4207" s="25"/>
      <c r="S4207" s="25"/>
      <c r="T4207" s="109"/>
      <c r="U4207" s="25"/>
      <c r="V4207" s="25"/>
      <c r="W4207" s="25"/>
      <c r="X4207" s="25"/>
      <c r="Y4207" s="25"/>
      <c r="Z4207" s="25"/>
      <c r="AA4207" s="109"/>
      <c r="AB4207" s="25"/>
      <c r="AC4207" s="25"/>
      <c r="AD4207" s="25"/>
      <c r="AE4207" s="25"/>
      <c r="AF4207" s="25"/>
      <c r="AG4207" s="25"/>
      <c r="AH4207" s="109"/>
      <c r="AI4207" s="25">
        <v>0</v>
      </c>
      <c r="AJ4207" s="25">
        <v>0</v>
      </c>
      <c r="AK4207" s="123">
        <v>0</v>
      </c>
      <c r="AL4207" s="25">
        <v>0</v>
      </c>
      <c r="AM4207" s="25">
        <v>0</v>
      </c>
      <c r="AN4207" s="25">
        <v>0</v>
      </c>
      <c r="AO4207" s="109"/>
      <c r="AP4207" s="25">
        <v>0</v>
      </c>
      <c r="AQ4207" s="25">
        <v>0</v>
      </c>
      <c r="AR4207" s="25">
        <v>0</v>
      </c>
      <c r="AS4207" s="25">
        <v>0</v>
      </c>
      <c r="AT4207" s="25">
        <v>0</v>
      </c>
      <c r="AU4207" s="25">
        <v>0</v>
      </c>
      <c r="AW4207" t="str">
        <f t="shared" si="347"/>
        <v>Trần Huy Hoàng</v>
      </c>
      <c r="AX4207" s="27" t="str">
        <f t="shared" si="348"/>
        <v>Đặng Hoàng Thiên Ân</v>
      </c>
      <c r="AY4207" s="4"/>
    </row>
    <row r="4208" spans="1:51" x14ac:dyDescent="0.25">
      <c r="A4208" s="4" t="s">
        <v>1104</v>
      </c>
      <c r="B4208" s="4" t="s">
        <v>1296</v>
      </c>
      <c r="C4208" s="4" t="s">
        <v>221</v>
      </c>
      <c r="D4208" s="4" t="s">
        <v>756</v>
      </c>
      <c r="E4208" s="35" t="s">
        <v>265</v>
      </c>
      <c r="F4208" s="11" t="s">
        <v>708</v>
      </c>
      <c r="G4208" s="35">
        <v>5151499</v>
      </c>
      <c r="H4208" s="4" t="s">
        <v>5548</v>
      </c>
      <c r="I4208" s="4"/>
      <c r="J4208" s="4"/>
      <c r="K4208" s="4"/>
      <c r="L4208" s="4"/>
      <c r="M4208" s="33"/>
      <c r="N4208" s="38"/>
      <c r="O4208" s="43"/>
      <c r="P4208" s="244">
        <f t="shared" si="346"/>
        <v>0</v>
      </c>
      <c r="Q4208" s="25"/>
      <c r="R4208" s="25"/>
      <c r="S4208" s="25"/>
      <c r="T4208" s="109"/>
      <c r="U4208" s="25"/>
      <c r="V4208" s="25"/>
      <c r="W4208" s="25"/>
      <c r="X4208" s="25"/>
      <c r="Y4208" s="25"/>
      <c r="Z4208" s="25"/>
      <c r="AA4208" s="109"/>
      <c r="AB4208" s="25"/>
      <c r="AC4208" s="25">
        <v>0</v>
      </c>
      <c r="AD4208" s="25">
        <v>0</v>
      </c>
      <c r="AE4208" s="25">
        <v>0</v>
      </c>
      <c r="AF4208" s="25">
        <v>0</v>
      </c>
      <c r="AG4208" s="25">
        <v>0</v>
      </c>
      <c r="AH4208" s="109"/>
      <c r="AI4208" s="25">
        <v>0</v>
      </c>
      <c r="AJ4208" s="25">
        <v>0</v>
      </c>
      <c r="AK4208" s="123">
        <v>0</v>
      </c>
      <c r="AL4208" s="25">
        <v>0</v>
      </c>
      <c r="AM4208" s="25">
        <v>0</v>
      </c>
      <c r="AN4208" s="25">
        <v>0</v>
      </c>
      <c r="AO4208" s="109"/>
      <c r="AP4208" s="25">
        <v>0</v>
      </c>
      <c r="AQ4208" s="25">
        <v>0</v>
      </c>
      <c r="AR4208" s="25">
        <v>0</v>
      </c>
      <c r="AS4208" s="25">
        <v>0</v>
      </c>
      <c r="AT4208" s="25">
        <v>0</v>
      </c>
      <c r="AU4208" s="25">
        <v>0</v>
      </c>
      <c r="AW4208" t="str">
        <f t="shared" si="347"/>
        <v>Trần Huy Hoàng</v>
      </c>
      <c r="AX4208" s="27" t="str">
        <f t="shared" si="348"/>
        <v>Đặng Hoàng Thiên Ân</v>
      </c>
      <c r="AY4208" s="4" t="str">
        <f t="shared" ref="AY4208:AY4214" si="349">+B4208</f>
        <v>SATRA</v>
      </c>
    </row>
    <row r="4209" spans="1:51" x14ac:dyDescent="0.25">
      <c r="A4209" s="4" t="s">
        <v>1104</v>
      </c>
      <c r="B4209" s="4" t="s">
        <v>1296</v>
      </c>
      <c r="C4209" s="4" t="s">
        <v>221</v>
      </c>
      <c r="D4209" s="4" t="s">
        <v>757</v>
      </c>
      <c r="E4209" s="35" t="s">
        <v>277</v>
      </c>
      <c r="F4209" s="4"/>
      <c r="G4209" s="35"/>
      <c r="H4209" s="75" t="s">
        <v>726</v>
      </c>
      <c r="I4209" s="4"/>
      <c r="J4209" s="4"/>
      <c r="K4209" s="4"/>
      <c r="L4209" s="4">
        <v>23</v>
      </c>
      <c r="M4209" s="33">
        <v>12778.616226666665</v>
      </c>
      <c r="N4209" s="38">
        <f t="shared" si="343"/>
        <v>7.5973886438119045E-2</v>
      </c>
      <c r="O4209" s="33">
        <f t="shared" si="344"/>
        <v>12317.112613052328</v>
      </c>
      <c r="P4209" s="244">
        <f t="shared" si="346"/>
        <v>0</v>
      </c>
      <c r="Q4209" s="25">
        <v>0</v>
      </c>
      <c r="R4209" s="25">
        <v>0</v>
      </c>
      <c r="S4209" s="25">
        <v>0</v>
      </c>
      <c r="T4209" s="109"/>
      <c r="U4209" s="25">
        <v>0</v>
      </c>
      <c r="V4209" s="25">
        <v>0</v>
      </c>
      <c r="W4209" s="25">
        <v>0</v>
      </c>
      <c r="X4209" s="25">
        <v>0</v>
      </c>
      <c r="Y4209" s="25">
        <v>0</v>
      </c>
      <c r="Z4209" s="25">
        <v>0</v>
      </c>
      <c r="AA4209" s="109"/>
      <c r="AB4209" s="25">
        <v>0</v>
      </c>
      <c r="AC4209" s="25">
        <v>0</v>
      </c>
      <c r="AD4209" s="25">
        <v>0</v>
      </c>
      <c r="AE4209" s="25">
        <v>0</v>
      </c>
      <c r="AF4209" s="25">
        <v>0</v>
      </c>
      <c r="AG4209" s="25">
        <v>0</v>
      </c>
      <c r="AH4209" s="109"/>
      <c r="AI4209" s="25">
        <v>0</v>
      </c>
      <c r="AJ4209" s="25">
        <v>0</v>
      </c>
      <c r="AK4209" s="123">
        <v>0</v>
      </c>
      <c r="AL4209" s="25">
        <v>0</v>
      </c>
      <c r="AM4209" s="25">
        <v>0</v>
      </c>
      <c r="AN4209" s="25">
        <v>0</v>
      </c>
      <c r="AO4209" s="109"/>
      <c r="AP4209" s="25">
        <v>0</v>
      </c>
      <c r="AQ4209" s="25">
        <v>0</v>
      </c>
      <c r="AR4209" s="25">
        <v>0</v>
      </c>
      <c r="AS4209" s="25">
        <v>0</v>
      </c>
      <c r="AT4209" s="25">
        <v>0</v>
      </c>
      <c r="AU4209" s="25">
        <v>0</v>
      </c>
      <c r="AW4209" t="str">
        <f t="shared" si="347"/>
        <v>Trần Huy Hoàng</v>
      </c>
      <c r="AX4209" s="27" t="str">
        <f t="shared" si="348"/>
        <v>Nguyễn Gia Bảo</v>
      </c>
      <c r="AY4209" s="4" t="str">
        <f t="shared" si="349"/>
        <v>SATRA</v>
      </c>
    </row>
    <row r="4210" spans="1:51" x14ac:dyDescent="0.25">
      <c r="A4210" s="4" t="s">
        <v>1104</v>
      </c>
      <c r="B4210" s="4" t="s">
        <v>1296</v>
      </c>
      <c r="C4210" s="4" t="s">
        <v>221</v>
      </c>
      <c r="D4210" s="4" t="s">
        <v>757</v>
      </c>
      <c r="E4210" s="35" t="s">
        <v>277</v>
      </c>
      <c r="F4210" s="11" t="s">
        <v>708</v>
      </c>
      <c r="G4210" s="35">
        <v>5151112</v>
      </c>
      <c r="H4210" s="4" t="s">
        <v>909</v>
      </c>
      <c r="I4210" s="4"/>
      <c r="J4210" s="4"/>
      <c r="K4210" s="4"/>
      <c r="L4210" s="4"/>
      <c r="M4210" s="33"/>
      <c r="N4210" s="38"/>
      <c r="O4210" s="33"/>
      <c r="P4210" s="244">
        <f t="shared" si="346"/>
        <v>1031.8999999999999</v>
      </c>
      <c r="Q4210" s="25"/>
      <c r="R4210" s="25">
        <v>236.07900000000001</v>
      </c>
      <c r="S4210" s="25">
        <v>0</v>
      </c>
      <c r="T4210" s="109"/>
      <c r="U4210" s="25">
        <v>0</v>
      </c>
      <c r="V4210" s="25">
        <v>0</v>
      </c>
      <c r="W4210" s="25">
        <v>0</v>
      </c>
      <c r="X4210" s="25">
        <v>0</v>
      </c>
      <c r="Y4210" s="25">
        <v>0</v>
      </c>
      <c r="Z4210" s="25">
        <v>0</v>
      </c>
      <c r="AA4210" s="109"/>
      <c r="AB4210" s="25">
        <v>0</v>
      </c>
      <c r="AC4210" s="25">
        <v>0</v>
      </c>
      <c r="AD4210" s="25">
        <v>0</v>
      </c>
      <c r="AE4210" s="25">
        <v>0</v>
      </c>
      <c r="AF4210" s="25">
        <v>0</v>
      </c>
      <c r="AG4210" s="25">
        <v>0</v>
      </c>
      <c r="AH4210" s="109"/>
      <c r="AI4210" s="25">
        <v>0</v>
      </c>
      <c r="AJ4210" s="25">
        <v>0</v>
      </c>
      <c r="AK4210" s="123">
        <v>0</v>
      </c>
      <c r="AL4210" s="25">
        <v>0</v>
      </c>
      <c r="AM4210" s="25">
        <v>0</v>
      </c>
      <c r="AN4210" s="25">
        <v>0</v>
      </c>
      <c r="AO4210" s="109"/>
      <c r="AP4210" s="25">
        <v>0</v>
      </c>
      <c r="AQ4210" s="25">
        <v>0</v>
      </c>
      <c r="AR4210" s="25">
        <v>0</v>
      </c>
      <c r="AS4210" s="25">
        <v>0</v>
      </c>
      <c r="AT4210" s="25">
        <v>795.82099999999991</v>
      </c>
      <c r="AU4210" s="25">
        <v>0</v>
      </c>
      <c r="AW4210" t="str">
        <f t="shared" si="347"/>
        <v>Trần Huy Hoàng</v>
      </c>
      <c r="AX4210" s="27" t="str">
        <f t="shared" si="348"/>
        <v>Nguyễn Gia Bảo</v>
      </c>
      <c r="AY4210" s="4" t="str">
        <f t="shared" si="349"/>
        <v>SATRA</v>
      </c>
    </row>
    <row r="4211" spans="1:51" x14ac:dyDescent="0.25">
      <c r="A4211" s="4" t="s">
        <v>1104</v>
      </c>
      <c r="B4211" s="4" t="s">
        <v>1296</v>
      </c>
      <c r="C4211" s="4" t="s">
        <v>221</v>
      </c>
      <c r="D4211" s="4" t="s">
        <v>757</v>
      </c>
      <c r="E4211" s="35" t="s">
        <v>277</v>
      </c>
      <c r="F4211" s="11" t="s">
        <v>708</v>
      </c>
      <c r="G4211" s="35">
        <v>5152225</v>
      </c>
      <c r="H4211" s="4" t="s">
        <v>1332</v>
      </c>
      <c r="I4211" s="4"/>
      <c r="J4211" s="4"/>
      <c r="K4211" s="4"/>
      <c r="L4211" s="4"/>
      <c r="M4211" s="33"/>
      <c r="N4211" s="38"/>
      <c r="O4211" s="33"/>
      <c r="P4211" s="244">
        <f t="shared" si="346"/>
        <v>177.74600000000001</v>
      </c>
      <c r="Q4211" s="25"/>
      <c r="R4211" s="25">
        <v>0</v>
      </c>
      <c r="S4211" s="25">
        <v>177.74600000000001</v>
      </c>
      <c r="T4211" s="109"/>
      <c r="U4211" s="25">
        <v>0</v>
      </c>
      <c r="V4211" s="25">
        <v>0</v>
      </c>
      <c r="W4211" s="25">
        <v>0</v>
      </c>
      <c r="X4211" s="25">
        <v>0</v>
      </c>
      <c r="Y4211" s="25">
        <v>0</v>
      </c>
      <c r="Z4211" s="25">
        <v>0</v>
      </c>
      <c r="AA4211" s="109"/>
      <c r="AB4211" s="25">
        <v>0</v>
      </c>
      <c r="AC4211" s="25">
        <v>0</v>
      </c>
      <c r="AD4211" s="25">
        <v>0</v>
      </c>
      <c r="AE4211" s="25">
        <v>0</v>
      </c>
      <c r="AF4211" s="25">
        <v>0</v>
      </c>
      <c r="AG4211" s="25">
        <v>0</v>
      </c>
      <c r="AH4211" s="109"/>
      <c r="AI4211" s="25">
        <v>0</v>
      </c>
      <c r="AJ4211" s="25">
        <v>0</v>
      </c>
      <c r="AK4211" s="123">
        <v>0</v>
      </c>
      <c r="AL4211" s="25">
        <v>0</v>
      </c>
      <c r="AM4211" s="25">
        <v>0</v>
      </c>
      <c r="AN4211" s="25">
        <v>0</v>
      </c>
      <c r="AO4211" s="109"/>
      <c r="AP4211" s="25">
        <v>0</v>
      </c>
      <c r="AQ4211" s="25">
        <v>0</v>
      </c>
      <c r="AR4211" s="25">
        <v>0</v>
      </c>
      <c r="AS4211" s="25">
        <v>0</v>
      </c>
      <c r="AT4211" s="25">
        <v>0</v>
      </c>
      <c r="AU4211" s="25">
        <v>0</v>
      </c>
      <c r="AW4211" t="str">
        <f t="shared" si="347"/>
        <v>Trần Huy Hoàng</v>
      </c>
      <c r="AX4211" s="27" t="str">
        <f t="shared" si="348"/>
        <v>Nguyễn Gia Bảo</v>
      </c>
      <c r="AY4211" s="4" t="str">
        <f t="shared" si="349"/>
        <v>SATRA</v>
      </c>
    </row>
    <row r="4212" spans="1:51" x14ac:dyDescent="0.25">
      <c r="A4212" s="4" t="s">
        <v>1104</v>
      </c>
      <c r="B4212" s="4" t="s">
        <v>1296</v>
      </c>
      <c r="C4212" s="4" t="s">
        <v>221</v>
      </c>
      <c r="D4212" s="4" t="s">
        <v>757</v>
      </c>
      <c r="E4212" s="35" t="s">
        <v>277</v>
      </c>
      <c r="F4212" s="11" t="s">
        <v>708</v>
      </c>
      <c r="G4212" s="35">
        <v>5151859</v>
      </c>
      <c r="H4212" s="4" t="s">
        <v>1462</v>
      </c>
      <c r="I4212" s="4"/>
      <c r="J4212" s="4"/>
      <c r="K4212" s="4"/>
      <c r="L4212" s="4"/>
      <c r="M4212" s="33"/>
      <c r="N4212" s="38"/>
      <c r="O4212" s="33"/>
      <c r="P4212" s="244">
        <f t="shared" si="346"/>
        <v>177.74600000000001</v>
      </c>
      <c r="Q4212" s="25"/>
      <c r="R4212" s="25"/>
      <c r="S4212" s="25"/>
      <c r="T4212" s="109"/>
      <c r="U4212" s="25">
        <v>177.74600000000001</v>
      </c>
      <c r="V4212" s="25">
        <v>0</v>
      </c>
      <c r="W4212" s="25">
        <v>0</v>
      </c>
      <c r="X4212" s="25">
        <v>0</v>
      </c>
      <c r="Y4212" s="25">
        <v>0</v>
      </c>
      <c r="Z4212" s="25">
        <v>0</v>
      </c>
      <c r="AA4212" s="109"/>
      <c r="AB4212" s="25">
        <v>0</v>
      </c>
      <c r="AC4212" s="25">
        <v>0</v>
      </c>
      <c r="AD4212" s="25">
        <v>0</v>
      </c>
      <c r="AE4212" s="25">
        <v>0</v>
      </c>
      <c r="AF4212" s="25">
        <v>0</v>
      </c>
      <c r="AG4212" s="25">
        <v>0</v>
      </c>
      <c r="AH4212" s="109"/>
      <c r="AI4212" s="25">
        <v>0</v>
      </c>
      <c r="AJ4212" s="25">
        <v>0</v>
      </c>
      <c r="AK4212" s="123">
        <v>0</v>
      </c>
      <c r="AL4212" s="25">
        <v>0</v>
      </c>
      <c r="AM4212" s="25">
        <v>0</v>
      </c>
      <c r="AN4212" s="25">
        <v>0</v>
      </c>
      <c r="AO4212" s="109"/>
      <c r="AP4212" s="25">
        <v>0</v>
      </c>
      <c r="AQ4212" s="25">
        <v>0</v>
      </c>
      <c r="AR4212" s="25">
        <v>0</v>
      </c>
      <c r="AS4212" s="25">
        <v>0</v>
      </c>
      <c r="AT4212" s="25">
        <v>0</v>
      </c>
      <c r="AU4212" s="25">
        <v>0</v>
      </c>
      <c r="AW4212" t="str">
        <f t="shared" si="347"/>
        <v>Trần Huy Hoàng</v>
      </c>
      <c r="AX4212" s="27" t="str">
        <f t="shared" si="348"/>
        <v>Nguyễn Gia Bảo</v>
      </c>
      <c r="AY4212" s="4" t="str">
        <f t="shared" si="349"/>
        <v>SATRA</v>
      </c>
    </row>
    <row r="4213" spans="1:51" x14ac:dyDescent="0.25">
      <c r="A4213" s="4" t="s">
        <v>1104</v>
      </c>
      <c r="B4213" s="4" t="s">
        <v>1296</v>
      </c>
      <c r="C4213" s="4" t="s">
        <v>221</v>
      </c>
      <c r="D4213" s="4" t="s">
        <v>757</v>
      </c>
      <c r="E4213" s="35" t="s">
        <v>277</v>
      </c>
      <c r="F4213" s="11" t="s">
        <v>708</v>
      </c>
      <c r="G4213" s="35">
        <v>5151060</v>
      </c>
      <c r="H4213" s="4" t="s">
        <v>1927</v>
      </c>
      <c r="I4213" s="4"/>
      <c r="J4213" s="4"/>
      <c r="K4213" s="4"/>
      <c r="L4213" s="4"/>
      <c r="M4213" s="33"/>
      <c r="N4213" s="38"/>
      <c r="O4213" s="33"/>
      <c r="P4213" s="244">
        <f t="shared" si="346"/>
        <v>534.28300000000002</v>
      </c>
      <c r="Q4213" s="25"/>
      <c r="R4213" s="25"/>
      <c r="S4213" s="25"/>
      <c r="T4213" s="109"/>
      <c r="U4213" s="25"/>
      <c r="V4213" s="25"/>
      <c r="W4213" s="25"/>
      <c r="X4213" s="25">
        <v>534.28300000000002</v>
      </c>
      <c r="Y4213" s="25">
        <v>0</v>
      </c>
      <c r="Z4213" s="25">
        <v>0</v>
      </c>
      <c r="AA4213" s="109"/>
      <c r="AB4213" s="25">
        <v>0</v>
      </c>
      <c r="AC4213" s="25">
        <v>0</v>
      </c>
      <c r="AD4213" s="25">
        <v>0</v>
      </c>
      <c r="AE4213" s="25">
        <v>0</v>
      </c>
      <c r="AF4213" s="25">
        <v>0</v>
      </c>
      <c r="AG4213" s="25">
        <v>0</v>
      </c>
      <c r="AH4213" s="109"/>
      <c r="AI4213" s="25">
        <v>0</v>
      </c>
      <c r="AJ4213" s="25">
        <v>0</v>
      </c>
      <c r="AK4213" s="123">
        <v>0</v>
      </c>
      <c r="AL4213" s="25">
        <v>0</v>
      </c>
      <c r="AM4213" s="25">
        <v>0</v>
      </c>
      <c r="AN4213" s="25">
        <v>0</v>
      </c>
      <c r="AO4213" s="109"/>
      <c r="AP4213" s="25">
        <v>0</v>
      </c>
      <c r="AQ4213" s="25">
        <v>0</v>
      </c>
      <c r="AR4213" s="25">
        <v>0</v>
      </c>
      <c r="AS4213" s="25">
        <v>0</v>
      </c>
      <c r="AT4213" s="25">
        <v>0</v>
      </c>
      <c r="AU4213" s="25">
        <v>0</v>
      </c>
      <c r="AW4213" t="str">
        <f t="shared" si="347"/>
        <v>Trần Huy Hoàng</v>
      </c>
      <c r="AX4213" s="27" t="str">
        <f t="shared" si="348"/>
        <v>Nguyễn Gia Bảo</v>
      </c>
      <c r="AY4213" s="4" t="str">
        <f t="shared" si="349"/>
        <v>SATRA</v>
      </c>
    </row>
    <row r="4214" spans="1:51" x14ac:dyDescent="0.25">
      <c r="A4214" s="4" t="s">
        <v>1104</v>
      </c>
      <c r="B4214" s="4" t="s">
        <v>1296</v>
      </c>
      <c r="C4214" s="4" t="s">
        <v>221</v>
      </c>
      <c r="D4214" s="4" t="s">
        <v>757</v>
      </c>
      <c r="E4214" s="35" t="s">
        <v>277</v>
      </c>
      <c r="F4214" s="11" t="s">
        <v>708</v>
      </c>
      <c r="G4214" s="35">
        <v>5151842</v>
      </c>
      <c r="H4214" s="4" t="s">
        <v>5066</v>
      </c>
      <c r="I4214" s="4"/>
      <c r="J4214" s="4"/>
      <c r="K4214" s="4"/>
      <c r="L4214" s="4"/>
      <c r="M4214" s="33"/>
      <c r="N4214" s="38"/>
      <c r="O4214" s="33"/>
      <c r="P4214" s="244">
        <f t="shared" si="346"/>
        <v>970.89800000000014</v>
      </c>
      <c r="Q4214" s="25"/>
      <c r="R4214" s="25"/>
      <c r="S4214" s="25"/>
      <c r="T4214" s="109"/>
      <c r="U4214" s="25"/>
      <c r="V4214" s="25"/>
      <c r="W4214" s="25"/>
      <c r="X4214" s="25">
        <v>0</v>
      </c>
      <c r="Y4214" s="25">
        <v>0</v>
      </c>
      <c r="Z4214" s="25">
        <v>0</v>
      </c>
      <c r="AA4214" s="109"/>
      <c r="AB4214" s="25">
        <v>0</v>
      </c>
      <c r="AC4214" s="25">
        <v>356.536</v>
      </c>
      <c r="AD4214" s="25">
        <v>0</v>
      </c>
      <c r="AE4214" s="25">
        <v>0</v>
      </c>
      <c r="AF4214" s="25">
        <v>0</v>
      </c>
      <c r="AG4214" s="25">
        <v>0</v>
      </c>
      <c r="AH4214" s="109"/>
      <c r="AI4214" s="25">
        <v>0</v>
      </c>
      <c r="AJ4214" s="25">
        <v>0</v>
      </c>
      <c r="AK4214" s="123">
        <v>0</v>
      </c>
      <c r="AL4214" s="25">
        <v>0</v>
      </c>
      <c r="AM4214" s="25">
        <v>0</v>
      </c>
      <c r="AN4214" s="25">
        <v>0</v>
      </c>
      <c r="AO4214" s="109"/>
      <c r="AP4214" s="25">
        <v>0</v>
      </c>
      <c r="AQ4214" s="25">
        <v>0</v>
      </c>
      <c r="AR4214" s="25">
        <v>0</v>
      </c>
      <c r="AS4214" s="25">
        <v>0</v>
      </c>
      <c r="AT4214" s="25">
        <v>614.36200000000008</v>
      </c>
      <c r="AU4214" s="25">
        <v>0</v>
      </c>
      <c r="AW4214" t="str">
        <f t="shared" si="347"/>
        <v>Trần Huy Hoàng</v>
      </c>
      <c r="AX4214" s="27" t="str">
        <f t="shared" si="348"/>
        <v>Nguyễn Gia Bảo</v>
      </c>
      <c r="AY4214" s="4" t="str">
        <f t="shared" si="349"/>
        <v>SATRA</v>
      </c>
    </row>
    <row r="4215" spans="1:51" x14ac:dyDescent="0.25">
      <c r="A4215" s="4" t="s">
        <v>1104</v>
      </c>
      <c r="B4215" s="4" t="s">
        <v>1296</v>
      </c>
      <c r="C4215" s="4" t="s">
        <v>221</v>
      </c>
      <c r="D4215" s="4" t="s">
        <v>757</v>
      </c>
      <c r="E4215" s="35" t="s">
        <v>277</v>
      </c>
      <c r="F4215" s="11" t="s">
        <v>708</v>
      </c>
      <c r="G4215" s="35">
        <v>5150649</v>
      </c>
      <c r="H4215" s="4" t="s">
        <v>5272</v>
      </c>
      <c r="I4215" s="4"/>
      <c r="J4215" s="4"/>
      <c r="K4215" s="4"/>
      <c r="L4215" s="4"/>
      <c r="M4215" s="33"/>
      <c r="N4215" s="38"/>
      <c r="O4215" s="33"/>
      <c r="P4215" s="244">
        <f t="shared" si="346"/>
        <v>142.20400000000001</v>
      </c>
      <c r="Q4215" s="25"/>
      <c r="R4215" s="25"/>
      <c r="S4215" s="25"/>
      <c r="T4215" s="109"/>
      <c r="U4215" s="25"/>
      <c r="V4215" s="25"/>
      <c r="W4215" s="25"/>
      <c r="X4215" s="25"/>
      <c r="Y4215" s="25"/>
      <c r="Z4215" s="25"/>
      <c r="AA4215" s="109"/>
      <c r="AB4215" s="25"/>
      <c r="AC4215" s="25"/>
      <c r="AD4215" s="25"/>
      <c r="AE4215" s="25"/>
      <c r="AF4215" s="25"/>
      <c r="AG4215" s="25"/>
      <c r="AH4215" s="109"/>
      <c r="AI4215" s="25"/>
      <c r="AJ4215" s="25"/>
      <c r="AK4215" s="123">
        <v>142.20400000000001</v>
      </c>
      <c r="AL4215" s="25">
        <v>0</v>
      </c>
      <c r="AM4215" s="25">
        <v>0</v>
      </c>
      <c r="AN4215" s="25">
        <v>0</v>
      </c>
      <c r="AO4215" s="109"/>
      <c r="AP4215" s="25">
        <v>0</v>
      </c>
      <c r="AQ4215" s="25">
        <v>0</v>
      </c>
      <c r="AR4215" s="25">
        <v>0</v>
      </c>
      <c r="AS4215" s="25">
        <v>0</v>
      </c>
      <c r="AT4215" s="25">
        <v>0</v>
      </c>
      <c r="AU4215" s="25">
        <v>0</v>
      </c>
      <c r="AW4215" t="str">
        <f t="shared" si="347"/>
        <v>Trần Huy Hoàng</v>
      </c>
      <c r="AX4215" s="27" t="str">
        <f t="shared" si="348"/>
        <v>Nguyễn Gia Bảo</v>
      </c>
      <c r="AY4215" s="4"/>
    </row>
    <row r="4216" spans="1:51" x14ac:dyDescent="0.25">
      <c r="A4216" s="4" t="s">
        <v>1104</v>
      </c>
      <c r="B4216" s="4" t="s">
        <v>1296</v>
      </c>
      <c r="C4216" s="4" t="s">
        <v>221</v>
      </c>
      <c r="D4216" s="4" t="s">
        <v>757</v>
      </c>
      <c r="E4216" s="35" t="s">
        <v>277</v>
      </c>
      <c r="F4216" s="11" t="s">
        <v>708</v>
      </c>
      <c r="G4216" s="35">
        <v>5150504</v>
      </c>
      <c r="H4216" s="4" t="s">
        <v>5273</v>
      </c>
      <c r="I4216" s="4"/>
      <c r="J4216" s="4"/>
      <c r="K4216" s="4"/>
      <c r="L4216" s="4"/>
      <c r="M4216" s="33"/>
      <c r="N4216" s="38"/>
      <c r="O4216" s="33"/>
      <c r="P4216" s="244">
        <f t="shared" si="346"/>
        <v>704.62800000000004</v>
      </c>
      <c r="Q4216" s="25"/>
      <c r="R4216" s="25"/>
      <c r="S4216" s="25"/>
      <c r="T4216" s="109"/>
      <c r="U4216" s="25"/>
      <c r="V4216" s="25"/>
      <c r="W4216" s="25"/>
      <c r="X4216" s="25"/>
      <c r="Y4216" s="25"/>
      <c r="Z4216" s="25"/>
      <c r="AA4216" s="109"/>
      <c r="AB4216" s="25"/>
      <c r="AC4216" s="25"/>
      <c r="AD4216" s="25"/>
      <c r="AE4216" s="25"/>
      <c r="AF4216" s="25"/>
      <c r="AG4216" s="25"/>
      <c r="AH4216" s="109"/>
      <c r="AI4216" s="25"/>
      <c r="AJ4216" s="25"/>
      <c r="AK4216" s="123">
        <v>236.07900000000001</v>
      </c>
      <c r="AL4216" s="25">
        <v>0</v>
      </c>
      <c r="AM4216" s="25">
        <v>0</v>
      </c>
      <c r="AN4216" s="25">
        <v>0</v>
      </c>
      <c r="AO4216" s="109"/>
      <c r="AP4216" s="25">
        <v>0</v>
      </c>
      <c r="AQ4216" s="25">
        <v>0</v>
      </c>
      <c r="AR4216" s="25">
        <v>0</v>
      </c>
      <c r="AS4216" s="25">
        <v>0</v>
      </c>
      <c r="AT4216" s="25">
        <v>468.54900000000004</v>
      </c>
      <c r="AU4216" s="25">
        <v>0</v>
      </c>
      <c r="AW4216" t="str">
        <f t="shared" si="347"/>
        <v>Trần Huy Hoàng</v>
      </c>
      <c r="AX4216" s="27" t="str">
        <f t="shared" si="348"/>
        <v>Nguyễn Gia Bảo</v>
      </c>
      <c r="AY4216" s="4"/>
    </row>
    <row r="4217" spans="1:51" x14ac:dyDescent="0.25">
      <c r="A4217" s="4" t="s">
        <v>1104</v>
      </c>
      <c r="B4217" s="4" t="s">
        <v>1296</v>
      </c>
      <c r="C4217" s="4" t="s">
        <v>221</v>
      </c>
      <c r="D4217" s="4" t="s">
        <v>757</v>
      </c>
      <c r="E4217" s="35" t="s">
        <v>277</v>
      </c>
      <c r="F4217" s="11" t="s">
        <v>708</v>
      </c>
      <c r="G4217" s="35">
        <v>5151046</v>
      </c>
      <c r="H4217" s="4" t="s">
        <v>5274</v>
      </c>
      <c r="I4217" s="4"/>
      <c r="J4217" s="4"/>
      <c r="K4217" s="4"/>
      <c r="L4217" s="4"/>
      <c r="M4217" s="33"/>
      <c r="N4217" s="38"/>
      <c r="O4217" s="33"/>
      <c r="P4217" s="244">
        <f t="shared" si="346"/>
        <v>236.07900000000001</v>
      </c>
      <c r="Q4217" s="25"/>
      <c r="R4217" s="25"/>
      <c r="S4217" s="25"/>
      <c r="T4217" s="109"/>
      <c r="U4217" s="25"/>
      <c r="V4217" s="25"/>
      <c r="W4217" s="25"/>
      <c r="X4217" s="25">
        <v>0</v>
      </c>
      <c r="Y4217" s="25">
        <v>0</v>
      </c>
      <c r="Z4217" s="25">
        <v>0</v>
      </c>
      <c r="AA4217" s="109"/>
      <c r="AB4217" s="25">
        <v>0</v>
      </c>
      <c r="AC4217" s="25">
        <v>0</v>
      </c>
      <c r="AD4217" s="25">
        <v>0</v>
      </c>
      <c r="AE4217" s="25">
        <v>0</v>
      </c>
      <c r="AF4217" s="25">
        <v>0</v>
      </c>
      <c r="AG4217" s="25">
        <v>0</v>
      </c>
      <c r="AH4217" s="109"/>
      <c r="AI4217" s="25">
        <v>0</v>
      </c>
      <c r="AJ4217" s="25">
        <v>0</v>
      </c>
      <c r="AK4217" s="123">
        <v>236.07900000000001</v>
      </c>
      <c r="AL4217" s="25">
        <v>0</v>
      </c>
      <c r="AM4217" s="25">
        <v>0</v>
      </c>
      <c r="AN4217" s="25">
        <v>0</v>
      </c>
      <c r="AO4217" s="109"/>
      <c r="AP4217" s="25">
        <v>0</v>
      </c>
      <c r="AQ4217" s="25">
        <v>0</v>
      </c>
      <c r="AR4217" s="25">
        <v>0</v>
      </c>
      <c r="AS4217" s="25">
        <v>0</v>
      </c>
      <c r="AT4217" s="25">
        <v>0</v>
      </c>
      <c r="AU4217" s="25">
        <v>0</v>
      </c>
      <c r="AW4217" t="str">
        <f t="shared" si="347"/>
        <v>Trần Huy Hoàng</v>
      </c>
      <c r="AX4217" s="27" t="str">
        <f t="shared" si="348"/>
        <v>Nguyễn Gia Bảo</v>
      </c>
      <c r="AY4217" s="4" t="str">
        <f t="shared" ref="AY4217:AY4261" si="350">+B4217</f>
        <v>SATRA</v>
      </c>
    </row>
    <row r="4218" spans="1:51" x14ac:dyDescent="0.25">
      <c r="A4218" s="4" t="s">
        <v>1104</v>
      </c>
      <c r="B4218" s="4" t="s">
        <v>1296</v>
      </c>
      <c r="C4218" s="4" t="s">
        <v>221</v>
      </c>
      <c r="D4218" s="4" t="s">
        <v>757</v>
      </c>
      <c r="E4218" s="35" t="s">
        <v>277</v>
      </c>
      <c r="F4218" s="11" t="s">
        <v>708</v>
      </c>
      <c r="G4218" s="35">
        <v>5150476</v>
      </c>
      <c r="H4218" s="4" t="s">
        <v>5362</v>
      </c>
      <c r="I4218" s="4"/>
      <c r="J4218" s="4"/>
      <c r="K4218" s="4"/>
      <c r="L4218" s="4"/>
      <c r="M4218" s="33"/>
      <c r="N4218" s="38"/>
      <c r="O4218" s="33"/>
      <c r="P4218" s="244">
        <f t="shared" si="346"/>
        <v>520.48599999999999</v>
      </c>
      <c r="Q4218" s="25"/>
      <c r="R4218" s="25"/>
      <c r="S4218" s="25"/>
      <c r="T4218" s="109"/>
      <c r="U4218" s="25"/>
      <c r="V4218" s="25"/>
      <c r="W4218" s="25"/>
      <c r="X4218" s="25"/>
      <c r="Y4218" s="25"/>
      <c r="Z4218" s="25"/>
      <c r="AA4218" s="109"/>
      <c r="AB4218" s="25"/>
      <c r="AC4218" s="25"/>
      <c r="AD4218" s="25"/>
      <c r="AE4218" s="25"/>
      <c r="AF4218" s="25"/>
      <c r="AG4218" s="25"/>
      <c r="AH4218" s="109"/>
      <c r="AI4218" s="25"/>
      <c r="AJ4218" s="25"/>
      <c r="AK4218" s="123"/>
      <c r="AL4218" s="25">
        <v>284.40699999999998</v>
      </c>
      <c r="AM4218" s="25">
        <v>0</v>
      </c>
      <c r="AN4218" s="25">
        <v>0</v>
      </c>
      <c r="AO4218" s="109"/>
      <c r="AP4218" s="25">
        <v>0</v>
      </c>
      <c r="AQ4218" s="25">
        <v>0</v>
      </c>
      <c r="AR4218" s="25">
        <v>236.07900000000001</v>
      </c>
      <c r="AS4218" s="25">
        <v>0</v>
      </c>
      <c r="AT4218" s="25">
        <v>0</v>
      </c>
      <c r="AU4218" s="25">
        <v>0</v>
      </c>
      <c r="AW4218" t="str">
        <f t="shared" si="347"/>
        <v>Trần Huy Hoàng</v>
      </c>
      <c r="AX4218" s="27" t="str">
        <f t="shared" si="348"/>
        <v>Nguyễn Gia Bảo</v>
      </c>
      <c r="AY4218" s="4"/>
    </row>
    <row r="4219" spans="1:51" x14ac:dyDescent="0.25">
      <c r="A4219" s="4" t="s">
        <v>1104</v>
      </c>
      <c r="B4219" s="4" t="s">
        <v>1296</v>
      </c>
      <c r="C4219" s="4" t="s">
        <v>221</v>
      </c>
      <c r="D4219" s="4" t="s">
        <v>757</v>
      </c>
      <c r="E4219" s="35" t="s">
        <v>277</v>
      </c>
      <c r="F4219" s="11" t="s">
        <v>708</v>
      </c>
      <c r="G4219" s="35">
        <v>5150379</v>
      </c>
      <c r="H4219" s="4" t="s">
        <v>5521</v>
      </c>
      <c r="I4219" s="4"/>
      <c r="J4219" s="4"/>
      <c r="K4219" s="4"/>
      <c r="L4219" s="4"/>
      <c r="M4219" s="33"/>
      <c r="N4219" s="38"/>
      <c r="O4219" s="33"/>
      <c r="P4219" s="244"/>
      <c r="Q4219" s="25"/>
      <c r="R4219" s="25"/>
      <c r="S4219" s="25"/>
      <c r="T4219" s="109"/>
      <c r="U4219" s="25"/>
      <c r="V4219" s="25"/>
      <c r="W4219" s="25"/>
      <c r="X4219" s="25"/>
      <c r="Y4219" s="25"/>
      <c r="Z4219" s="25"/>
      <c r="AA4219" s="109"/>
      <c r="AB4219" s="25"/>
      <c r="AC4219" s="25"/>
      <c r="AD4219" s="25"/>
      <c r="AE4219" s="25"/>
      <c r="AF4219" s="25"/>
      <c r="AG4219" s="25"/>
      <c r="AH4219" s="109"/>
      <c r="AI4219" s="25"/>
      <c r="AJ4219" s="25"/>
      <c r="AK4219" s="123"/>
      <c r="AL4219" s="25"/>
      <c r="AM4219" s="25"/>
      <c r="AN4219" s="25"/>
      <c r="AO4219" s="109"/>
      <c r="AP4219" s="25"/>
      <c r="AQ4219" s="25"/>
      <c r="AR4219" s="25"/>
      <c r="AS4219" s="25"/>
      <c r="AT4219" s="25">
        <v>373.74700000000001</v>
      </c>
      <c r="AU4219" s="25">
        <v>0</v>
      </c>
      <c r="AW4219" t="str">
        <f t="shared" si="347"/>
        <v>Trần Huy Hoàng</v>
      </c>
      <c r="AX4219" s="27" t="str">
        <f t="shared" si="348"/>
        <v>Nguyễn Gia Bảo</v>
      </c>
      <c r="AY4219" s="4"/>
    </row>
    <row r="4220" spans="1:51" x14ac:dyDescent="0.25">
      <c r="A4220" s="4" t="s">
        <v>1104</v>
      </c>
      <c r="B4220" s="4" t="s">
        <v>1296</v>
      </c>
      <c r="C4220" s="4" t="s">
        <v>221</v>
      </c>
      <c r="D4220" s="4" t="s">
        <v>757</v>
      </c>
      <c r="E4220" s="35" t="s">
        <v>277</v>
      </c>
      <c r="F4220" s="11" t="s">
        <v>708</v>
      </c>
      <c r="G4220" s="35">
        <v>5150490</v>
      </c>
      <c r="H4220" s="4" t="s">
        <v>5522</v>
      </c>
      <c r="I4220" s="4"/>
      <c r="J4220" s="4"/>
      <c r="K4220" s="4"/>
      <c r="L4220" s="4"/>
      <c r="M4220" s="33"/>
      <c r="N4220" s="38"/>
      <c r="O4220" s="33"/>
      <c r="P4220" s="244"/>
      <c r="Q4220" s="25"/>
      <c r="R4220" s="25"/>
      <c r="S4220" s="25"/>
      <c r="T4220" s="109"/>
      <c r="U4220" s="25"/>
      <c r="V4220" s="25"/>
      <c r="W4220" s="25"/>
      <c r="X4220" s="25"/>
      <c r="Y4220" s="25"/>
      <c r="Z4220" s="25"/>
      <c r="AA4220" s="109"/>
      <c r="AB4220" s="25"/>
      <c r="AC4220" s="25"/>
      <c r="AD4220" s="25"/>
      <c r="AE4220" s="25"/>
      <c r="AF4220" s="25"/>
      <c r="AG4220" s="25"/>
      <c r="AH4220" s="109"/>
      <c r="AI4220" s="25"/>
      <c r="AJ4220" s="25"/>
      <c r="AK4220" s="123"/>
      <c r="AL4220" s="25"/>
      <c r="AM4220" s="25"/>
      <c r="AN4220" s="25"/>
      <c r="AO4220" s="109"/>
      <c r="AP4220" s="25"/>
      <c r="AQ4220" s="25"/>
      <c r="AR4220" s="25"/>
      <c r="AS4220" s="25"/>
      <c r="AT4220" s="25">
        <v>559.74199999999996</v>
      </c>
      <c r="AU4220" s="25">
        <v>0</v>
      </c>
      <c r="AW4220" t="str">
        <f t="shared" si="347"/>
        <v>Trần Huy Hoàng</v>
      </c>
      <c r="AX4220" s="27" t="str">
        <f t="shared" si="348"/>
        <v>Nguyễn Gia Bảo</v>
      </c>
      <c r="AY4220" s="4"/>
    </row>
    <row r="4221" spans="1:51" x14ac:dyDescent="0.25">
      <c r="A4221" s="4"/>
      <c r="B4221" s="4"/>
      <c r="C4221" s="4"/>
      <c r="D4221" s="4"/>
      <c r="E4221" s="35"/>
      <c r="F4221" s="11"/>
      <c r="G4221" s="35"/>
      <c r="H4221" s="4"/>
      <c r="I4221" s="4"/>
      <c r="J4221" s="4"/>
      <c r="K4221" s="4"/>
      <c r="L4221" s="4"/>
      <c r="M4221" s="33"/>
      <c r="N4221" s="38"/>
      <c r="O4221" s="33"/>
      <c r="P4221" s="244"/>
      <c r="Q4221" s="25"/>
      <c r="R4221" s="25"/>
      <c r="S4221" s="25"/>
      <c r="T4221" s="109"/>
      <c r="U4221" s="25"/>
      <c r="V4221" s="25"/>
      <c r="W4221" s="25"/>
      <c r="X4221" s="25"/>
      <c r="Y4221" s="25"/>
      <c r="Z4221" s="25"/>
      <c r="AA4221" s="109"/>
      <c r="AB4221" s="25"/>
      <c r="AC4221" s="25"/>
      <c r="AD4221" s="25"/>
      <c r="AE4221" s="25"/>
      <c r="AF4221" s="25"/>
      <c r="AG4221" s="25"/>
      <c r="AH4221" s="109"/>
      <c r="AI4221" s="25"/>
      <c r="AJ4221" s="25"/>
      <c r="AK4221" s="123"/>
      <c r="AL4221" s="25"/>
      <c r="AM4221" s="25"/>
      <c r="AN4221" s="25"/>
      <c r="AO4221" s="109"/>
      <c r="AP4221" s="25"/>
      <c r="AQ4221" s="25"/>
      <c r="AR4221" s="25"/>
      <c r="AS4221" s="25"/>
      <c r="AT4221" s="25">
        <v>0</v>
      </c>
      <c r="AU4221" s="25">
        <v>0</v>
      </c>
      <c r="AW4221">
        <f t="shared" si="347"/>
        <v>0</v>
      </c>
      <c r="AX4221" s="27">
        <f t="shared" si="348"/>
        <v>0</v>
      </c>
      <c r="AY4221" s="4"/>
    </row>
    <row r="4222" spans="1:51" x14ac:dyDescent="0.25">
      <c r="A4222" s="4"/>
      <c r="B4222" s="4"/>
      <c r="C4222" s="4"/>
      <c r="D4222" s="4"/>
      <c r="E4222" s="35"/>
      <c r="F4222" s="11"/>
      <c r="G4222" s="35"/>
      <c r="H4222" s="4"/>
      <c r="I4222" s="4"/>
      <c r="J4222" s="4"/>
      <c r="K4222" s="4"/>
      <c r="L4222" s="4"/>
      <c r="M4222" s="33"/>
      <c r="N4222" s="38"/>
      <c r="O4222" s="33"/>
      <c r="P4222" s="244"/>
      <c r="Q4222" s="25"/>
      <c r="R4222" s="25"/>
      <c r="S4222" s="25"/>
      <c r="T4222" s="109"/>
      <c r="U4222" s="25"/>
      <c r="V4222" s="25"/>
      <c r="W4222" s="25"/>
      <c r="X4222" s="25"/>
      <c r="Y4222" s="25"/>
      <c r="Z4222" s="25"/>
      <c r="AA4222" s="109"/>
      <c r="AB4222" s="25"/>
      <c r="AC4222" s="25"/>
      <c r="AD4222" s="25"/>
      <c r="AE4222" s="25"/>
      <c r="AF4222" s="25"/>
      <c r="AG4222" s="25"/>
      <c r="AH4222" s="109"/>
      <c r="AI4222" s="25"/>
      <c r="AJ4222" s="25"/>
      <c r="AK4222" s="123"/>
      <c r="AL4222" s="25"/>
      <c r="AM4222" s="25"/>
      <c r="AN4222" s="25"/>
      <c r="AO4222" s="109"/>
      <c r="AP4222" s="25"/>
      <c r="AQ4222" s="25"/>
      <c r="AR4222" s="25"/>
      <c r="AS4222" s="25"/>
      <c r="AT4222" s="25">
        <v>0</v>
      </c>
      <c r="AU4222" s="25">
        <v>0</v>
      </c>
      <c r="AW4222">
        <f t="shared" si="347"/>
        <v>0</v>
      </c>
      <c r="AX4222" s="27">
        <f t="shared" si="348"/>
        <v>0</v>
      </c>
      <c r="AY4222" s="4"/>
    </row>
    <row r="4223" spans="1:51" x14ac:dyDescent="0.25">
      <c r="A4223" s="4" t="s">
        <v>1104</v>
      </c>
      <c r="B4223" s="4" t="s">
        <v>1296</v>
      </c>
      <c r="C4223" s="4" t="s">
        <v>221</v>
      </c>
      <c r="D4223" s="4" t="s">
        <v>758</v>
      </c>
      <c r="E4223" s="35" t="s">
        <v>297</v>
      </c>
      <c r="F4223" s="4"/>
      <c r="G4223" s="35"/>
      <c r="H4223" s="75" t="s">
        <v>727</v>
      </c>
      <c r="I4223" s="4"/>
      <c r="J4223" s="4"/>
      <c r="K4223" s="4"/>
      <c r="L4223" s="4">
        <v>19</v>
      </c>
      <c r="M4223" s="33">
        <v>18130.560051333334</v>
      </c>
      <c r="N4223" s="38">
        <f t="shared" si="343"/>
        <v>0.10779329200958465</v>
      </c>
      <c r="O4223" s="33">
        <f t="shared" si="344"/>
        <v>17475.769357871472</v>
      </c>
      <c r="P4223" s="244">
        <f t="shared" si="346"/>
        <v>0</v>
      </c>
      <c r="Q4223" s="25">
        <v>0</v>
      </c>
      <c r="R4223" s="25">
        <v>0</v>
      </c>
      <c r="S4223" s="25">
        <v>0</v>
      </c>
      <c r="T4223" s="109"/>
      <c r="U4223" s="25">
        <v>0</v>
      </c>
      <c r="V4223" s="25">
        <v>0</v>
      </c>
      <c r="W4223" s="25">
        <v>0</v>
      </c>
      <c r="X4223" s="25">
        <v>0</v>
      </c>
      <c r="Y4223" s="25">
        <v>0</v>
      </c>
      <c r="Z4223" s="25">
        <v>0</v>
      </c>
      <c r="AA4223" s="109"/>
      <c r="AB4223" s="25">
        <v>0</v>
      </c>
      <c r="AC4223" s="25">
        <v>0</v>
      </c>
      <c r="AD4223" s="25">
        <v>0</v>
      </c>
      <c r="AE4223" s="25">
        <v>0</v>
      </c>
      <c r="AF4223" s="25">
        <v>0</v>
      </c>
      <c r="AG4223" s="25">
        <v>0</v>
      </c>
      <c r="AH4223" s="109"/>
      <c r="AI4223" s="25">
        <v>0</v>
      </c>
      <c r="AJ4223" s="25">
        <v>0</v>
      </c>
      <c r="AK4223" s="123">
        <v>0</v>
      </c>
      <c r="AL4223" s="25">
        <v>0</v>
      </c>
      <c r="AM4223" s="25">
        <v>0</v>
      </c>
      <c r="AN4223" s="25">
        <v>0</v>
      </c>
      <c r="AO4223" s="109"/>
      <c r="AP4223" s="25">
        <v>0</v>
      </c>
      <c r="AQ4223" s="25">
        <v>0</v>
      </c>
      <c r="AR4223" s="25">
        <v>0</v>
      </c>
      <c r="AS4223" s="25">
        <v>0</v>
      </c>
      <c r="AT4223" s="25">
        <v>0</v>
      </c>
      <c r="AU4223" s="25">
        <v>0</v>
      </c>
      <c r="AW4223" t="str">
        <f t="shared" si="347"/>
        <v>Trần Huy Hoàng</v>
      </c>
      <c r="AX4223" s="27" t="str">
        <f t="shared" si="348"/>
        <v>Tạ Mộng Tuyền</v>
      </c>
      <c r="AY4223" s="4" t="str">
        <f t="shared" si="350"/>
        <v>SATRA</v>
      </c>
    </row>
    <row r="4224" spans="1:51" x14ac:dyDescent="0.25">
      <c r="A4224" s="4" t="s">
        <v>1104</v>
      </c>
      <c r="B4224" s="4" t="s">
        <v>1296</v>
      </c>
      <c r="C4224" s="4" t="s">
        <v>221</v>
      </c>
      <c r="D4224" s="4" t="s">
        <v>758</v>
      </c>
      <c r="E4224" s="35" t="s">
        <v>297</v>
      </c>
      <c r="F4224" s="11" t="s">
        <v>708</v>
      </c>
      <c r="G4224" s="35">
        <v>5150393</v>
      </c>
      <c r="H4224" s="4" t="s">
        <v>1635</v>
      </c>
      <c r="I4224" s="4"/>
      <c r="J4224" s="4"/>
      <c r="K4224" s="4"/>
      <c r="L4224" s="4"/>
      <c r="M4224" s="33"/>
      <c r="N4224" s="38"/>
      <c r="O4224" s="33"/>
      <c r="P4224" s="244">
        <f t="shared" si="346"/>
        <v>713.072</v>
      </c>
      <c r="Q4224" s="25"/>
      <c r="R4224" s="25"/>
      <c r="S4224" s="25"/>
      <c r="T4224" s="109"/>
      <c r="U4224" s="25"/>
      <c r="V4224" s="25">
        <v>355.49299999999999</v>
      </c>
      <c r="W4224" s="25">
        <v>0</v>
      </c>
      <c r="X4224" s="25">
        <v>0</v>
      </c>
      <c r="Y4224" s="25">
        <v>0</v>
      </c>
      <c r="Z4224" s="25">
        <v>0</v>
      </c>
      <c r="AA4224" s="109"/>
      <c r="AB4224" s="25">
        <v>0</v>
      </c>
      <c r="AC4224" s="25">
        <v>0</v>
      </c>
      <c r="AD4224" s="25">
        <v>0</v>
      </c>
      <c r="AE4224" s="25">
        <v>357.57900000000001</v>
      </c>
      <c r="AF4224" s="25">
        <v>0</v>
      </c>
      <c r="AG4224" s="25">
        <v>0</v>
      </c>
      <c r="AH4224" s="109"/>
      <c r="AI4224" s="25">
        <v>0</v>
      </c>
      <c r="AJ4224" s="25">
        <v>0</v>
      </c>
      <c r="AK4224" s="123">
        <v>0</v>
      </c>
      <c r="AL4224" s="25">
        <v>0</v>
      </c>
      <c r="AM4224" s="25">
        <v>0</v>
      </c>
      <c r="AN4224" s="25">
        <v>0</v>
      </c>
      <c r="AO4224" s="109"/>
      <c r="AP4224" s="25">
        <v>0</v>
      </c>
      <c r="AQ4224" s="25">
        <v>0</v>
      </c>
      <c r="AR4224" s="25">
        <v>0</v>
      </c>
      <c r="AS4224" s="25">
        <v>0</v>
      </c>
      <c r="AT4224" s="25">
        <v>0</v>
      </c>
      <c r="AU4224" s="25">
        <v>0</v>
      </c>
      <c r="AW4224" t="str">
        <f t="shared" si="347"/>
        <v>Trần Huy Hoàng</v>
      </c>
      <c r="AX4224" s="27" t="str">
        <f t="shared" si="348"/>
        <v>Tạ Mộng Tuyền</v>
      </c>
      <c r="AY4224" s="4" t="str">
        <f t="shared" si="350"/>
        <v>SATRA</v>
      </c>
    </row>
    <row r="4225" spans="1:51" x14ac:dyDescent="0.25">
      <c r="A4225" s="4" t="s">
        <v>1104</v>
      </c>
      <c r="B4225" s="4" t="s">
        <v>1296</v>
      </c>
      <c r="C4225" s="4" t="s">
        <v>221</v>
      </c>
      <c r="D4225" s="4" t="s">
        <v>758</v>
      </c>
      <c r="E4225" s="35" t="s">
        <v>297</v>
      </c>
      <c r="F4225" s="11" t="s">
        <v>708</v>
      </c>
      <c r="G4225" s="35">
        <v>5151679</v>
      </c>
      <c r="H4225" s="4" t="s">
        <v>5063</v>
      </c>
      <c r="I4225" s="4"/>
      <c r="J4225" s="4"/>
      <c r="K4225" s="4"/>
      <c r="L4225" s="4"/>
      <c r="M4225" s="33"/>
      <c r="N4225" s="38"/>
      <c r="O4225" s="33"/>
      <c r="P4225" s="244">
        <f t="shared" si="346"/>
        <v>355.49299999999999</v>
      </c>
      <c r="Q4225" s="25"/>
      <c r="R4225" s="25"/>
      <c r="S4225" s="25"/>
      <c r="T4225" s="109"/>
      <c r="U4225" s="25"/>
      <c r="V4225" s="25"/>
      <c r="W4225" s="25"/>
      <c r="X4225" s="25"/>
      <c r="Y4225" s="25"/>
      <c r="Z4225" s="25"/>
      <c r="AA4225" s="109"/>
      <c r="AB4225" s="25"/>
      <c r="AC4225" s="25">
        <v>355.49299999999999</v>
      </c>
      <c r="AD4225" s="25">
        <v>0</v>
      </c>
      <c r="AE4225" s="25">
        <v>0</v>
      </c>
      <c r="AF4225" s="25">
        <v>0</v>
      </c>
      <c r="AG4225" s="25">
        <v>0</v>
      </c>
      <c r="AH4225" s="109"/>
      <c r="AI4225" s="25">
        <v>0</v>
      </c>
      <c r="AJ4225" s="25">
        <v>0</v>
      </c>
      <c r="AK4225" s="123">
        <v>0</v>
      </c>
      <c r="AL4225" s="25">
        <v>0</v>
      </c>
      <c r="AM4225" s="25">
        <v>0</v>
      </c>
      <c r="AN4225" s="25">
        <v>0</v>
      </c>
      <c r="AO4225" s="109"/>
      <c r="AP4225" s="25">
        <v>0</v>
      </c>
      <c r="AQ4225" s="25">
        <v>0</v>
      </c>
      <c r="AR4225" s="25">
        <v>0</v>
      </c>
      <c r="AS4225" s="25">
        <v>0</v>
      </c>
      <c r="AT4225" s="25">
        <v>0</v>
      </c>
      <c r="AU4225" s="25">
        <v>0</v>
      </c>
      <c r="AW4225" t="str">
        <f t="shared" si="347"/>
        <v>Trần Huy Hoàng</v>
      </c>
      <c r="AX4225" s="27" t="str">
        <f t="shared" si="348"/>
        <v>Tạ Mộng Tuyền</v>
      </c>
      <c r="AY4225" s="4" t="str">
        <f t="shared" si="350"/>
        <v>SATRA</v>
      </c>
    </row>
    <row r="4226" spans="1:51" x14ac:dyDescent="0.25">
      <c r="A4226" s="4" t="s">
        <v>1104</v>
      </c>
      <c r="B4226" s="4" t="s">
        <v>1296</v>
      </c>
      <c r="C4226" s="4" t="s">
        <v>221</v>
      </c>
      <c r="D4226" s="4" t="s">
        <v>758</v>
      </c>
      <c r="E4226" s="35" t="s">
        <v>297</v>
      </c>
      <c r="F4226" s="11" t="s">
        <v>708</v>
      </c>
      <c r="G4226" s="35">
        <v>5151527</v>
      </c>
      <c r="H4226" s="4" t="s">
        <v>5065</v>
      </c>
      <c r="I4226" s="4"/>
      <c r="J4226" s="4"/>
      <c r="K4226" s="4"/>
      <c r="L4226" s="4"/>
      <c r="M4226" s="33"/>
      <c r="N4226" s="38"/>
      <c r="O4226" s="33"/>
      <c r="P4226" s="244">
        <f t="shared" si="346"/>
        <v>2052.7799999999997</v>
      </c>
      <c r="Q4226" s="25"/>
      <c r="R4226" s="25"/>
      <c r="S4226" s="25"/>
      <c r="T4226" s="109"/>
      <c r="U4226" s="25"/>
      <c r="V4226" s="25"/>
      <c r="W4226" s="25"/>
      <c r="X4226" s="25"/>
      <c r="Y4226" s="25"/>
      <c r="Z4226" s="25"/>
      <c r="AA4226" s="109"/>
      <c r="AB4226" s="25"/>
      <c r="AC4226" s="25">
        <v>1011.807</v>
      </c>
      <c r="AD4226" s="25">
        <v>0</v>
      </c>
      <c r="AE4226" s="25">
        <v>0</v>
      </c>
      <c r="AF4226" s="25">
        <v>0</v>
      </c>
      <c r="AG4226" s="25">
        <v>0</v>
      </c>
      <c r="AH4226" s="109"/>
      <c r="AI4226" s="25">
        <v>0</v>
      </c>
      <c r="AJ4226" s="25">
        <v>0</v>
      </c>
      <c r="AK4226" s="123">
        <v>0</v>
      </c>
      <c r="AL4226" s="25">
        <v>0</v>
      </c>
      <c r="AM4226" s="25">
        <v>0</v>
      </c>
      <c r="AN4226" s="25">
        <v>0</v>
      </c>
      <c r="AO4226" s="109"/>
      <c r="AP4226" s="25">
        <v>0</v>
      </c>
      <c r="AQ4226" s="25">
        <v>0</v>
      </c>
      <c r="AR4226" s="25">
        <v>1040.973</v>
      </c>
      <c r="AS4226" s="25">
        <v>0</v>
      </c>
      <c r="AT4226" s="25">
        <v>0</v>
      </c>
      <c r="AU4226" s="25">
        <v>0</v>
      </c>
      <c r="AW4226" t="str">
        <f t="shared" si="347"/>
        <v>Trần Huy Hoàng</v>
      </c>
      <c r="AX4226" s="27" t="str">
        <f t="shared" si="348"/>
        <v>Tạ Mộng Tuyền</v>
      </c>
      <c r="AY4226" s="4" t="str">
        <f t="shared" si="350"/>
        <v>SATRA</v>
      </c>
    </row>
    <row r="4227" spans="1:51" x14ac:dyDescent="0.25">
      <c r="A4227" s="4" t="s">
        <v>1104</v>
      </c>
      <c r="B4227" s="4" t="s">
        <v>1296</v>
      </c>
      <c r="C4227" s="4" t="s">
        <v>221</v>
      </c>
      <c r="D4227" s="4" t="s">
        <v>758</v>
      </c>
      <c r="E4227" s="35" t="s">
        <v>297</v>
      </c>
      <c r="F4227" s="11" t="s">
        <v>708</v>
      </c>
      <c r="G4227" s="35">
        <v>5151534</v>
      </c>
      <c r="H4227" s="4" t="s">
        <v>5069</v>
      </c>
      <c r="I4227" s="4"/>
      <c r="J4227" s="4"/>
      <c r="K4227" s="4"/>
      <c r="L4227" s="4"/>
      <c r="M4227" s="33"/>
      <c r="N4227" s="38"/>
      <c r="O4227" s="33"/>
      <c r="P4227" s="244">
        <f t="shared" si="346"/>
        <v>935.35500000000002</v>
      </c>
      <c r="Q4227" s="25"/>
      <c r="R4227" s="25"/>
      <c r="S4227" s="25"/>
      <c r="T4227" s="109"/>
      <c r="U4227" s="25"/>
      <c r="V4227" s="25"/>
      <c r="W4227" s="25"/>
      <c r="X4227" s="25"/>
      <c r="Y4227" s="25"/>
      <c r="Z4227" s="25"/>
      <c r="AA4227" s="109"/>
      <c r="AB4227" s="25"/>
      <c r="AC4227" s="25">
        <v>0</v>
      </c>
      <c r="AD4227" s="25">
        <v>178.79</v>
      </c>
      <c r="AE4227" s="25">
        <v>0</v>
      </c>
      <c r="AF4227" s="25">
        <v>0</v>
      </c>
      <c r="AG4227" s="25">
        <v>0</v>
      </c>
      <c r="AH4227" s="109"/>
      <c r="AI4227" s="25">
        <v>0</v>
      </c>
      <c r="AJ4227" s="25">
        <v>0</v>
      </c>
      <c r="AK4227" s="123">
        <v>0</v>
      </c>
      <c r="AL4227" s="25">
        <v>0</v>
      </c>
      <c r="AM4227" s="25">
        <v>0</v>
      </c>
      <c r="AN4227" s="25">
        <v>756.56500000000005</v>
      </c>
      <c r="AO4227" s="109"/>
      <c r="AP4227" s="25">
        <v>0</v>
      </c>
      <c r="AQ4227" s="25">
        <v>0</v>
      </c>
      <c r="AR4227" s="25">
        <v>0</v>
      </c>
      <c r="AS4227" s="25">
        <v>0</v>
      </c>
      <c r="AT4227" s="25">
        <v>0</v>
      </c>
      <c r="AU4227" s="25">
        <v>0</v>
      </c>
      <c r="AW4227" t="str">
        <f t="shared" si="347"/>
        <v>Trần Huy Hoàng</v>
      </c>
      <c r="AX4227" s="27" t="str">
        <f t="shared" si="348"/>
        <v>Tạ Mộng Tuyền</v>
      </c>
      <c r="AY4227" s="4" t="str">
        <f t="shared" si="350"/>
        <v>SATRA</v>
      </c>
    </row>
    <row r="4228" spans="1:51" x14ac:dyDescent="0.25">
      <c r="A4228" s="4" t="s">
        <v>1104</v>
      </c>
      <c r="B4228" s="4" t="s">
        <v>1296</v>
      </c>
      <c r="C4228" s="4" t="s">
        <v>221</v>
      </c>
      <c r="D4228" s="4" t="s">
        <v>758</v>
      </c>
      <c r="E4228" s="35" t="s">
        <v>297</v>
      </c>
      <c r="F4228" s="11" t="s">
        <v>708</v>
      </c>
      <c r="G4228" s="35">
        <v>5150106</v>
      </c>
      <c r="H4228" s="4" t="s">
        <v>5080</v>
      </c>
      <c r="I4228" s="4"/>
      <c r="J4228" s="4"/>
      <c r="K4228" s="4"/>
      <c r="L4228" s="4"/>
      <c r="M4228" s="33"/>
      <c r="N4228" s="38"/>
      <c r="O4228" s="33"/>
      <c r="P4228" s="244">
        <f t="shared" si="346"/>
        <v>472.15800000000002</v>
      </c>
      <c r="Q4228" s="25"/>
      <c r="R4228" s="25"/>
      <c r="S4228" s="25"/>
      <c r="T4228" s="109"/>
      <c r="U4228" s="25"/>
      <c r="V4228" s="25"/>
      <c r="W4228" s="25"/>
      <c r="X4228" s="25"/>
      <c r="Y4228" s="25"/>
      <c r="Z4228" s="25"/>
      <c r="AA4228" s="109"/>
      <c r="AB4228" s="25"/>
      <c r="AC4228" s="25">
        <v>0</v>
      </c>
      <c r="AD4228" s="25">
        <v>0</v>
      </c>
      <c r="AE4228" s="25">
        <v>236.07900000000001</v>
      </c>
      <c r="AF4228" s="25">
        <v>0</v>
      </c>
      <c r="AG4228" s="25">
        <v>0</v>
      </c>
      <c r="AH4228" s="109"/>
      <c r="AI4228" s="25">
        <v>0</v>
      </c>
      <c r="AJ4228" s="25">
        <v>0</v>
      </c>
      <c r="AK4228" s="123">
        <v>0</v>
      </c>
      <c r="AL4228" s="25">
        <v>0</v>
      </c>
      <c r="AM4228" s="25">
        <v>236.07900000000001</v>
      </c>
      <c r="AN4228" s="25">
        <v>0</v>
      </c>
      <c r="AO4228" s="109"/>
      <c r="AP4228" s="25">
        <v>0</v>
      </c>
      <c r="AQ4228" s="25">
        <v>0</v>
      </c>
      <c r="AR4228" s="25">
        <v>0</v>
      </c>
      <c r="AS4228" s="25">
        <v>0</v>
      </c>
      <c r="AT4228" s="25">
        <v>0</v>
      </c>
      <c r="AU4228" s="25">
        <v>0</v>
      </c>
      <c r="AW4228" t="str">
        <f t="shared" si="347"/>
        <v>Trần Huy Hoàng</v>
      </c>
      <c r="AX4228" s="27" t="str">
        <f t="shared" si="348"/>
        <v>Tạ Mộng Tuyền</v>
      </c>
      <c r="AY4228" s="4" t="str">
        <f t="shared" si="350"/>
        <v>SATRA</v>
      </c>
    </row>
    <row r="4229" spans="1:51" x14ac:dyDescent="0.25">
      <c r="A4229" s="4" t="s">
        <v>1104</v>
      </c>
      <c r="B4229" s="4" t="s">
        <v>1296</v>
      </c>
      <c r="C4229" s="4" t="s">
        <v>221</v>
      </c>
      <c r="D4229" s="4" t="s">
        <v>758</v>
      </c>
      <c r="E4229" s="35" t="s">
        <v>297</v>
      </c>
      <c r="F4229" s="11" t="s">
        <v>708</v>
      </c>
      <c r="G4229" s="35">
        <v>5151181</v>
      </c>
      <c r="H4229" s="4" t="s">
        <v>5093</v>
      </c>
      <c r="I4229" s="4"/>
      <c r="J4229" s="4"/>
      <c r="K4229" s="4"/>
      <c r="L4229" s="4"/>
      <c r="M4229" s="33"/>
      <c r="N4229" s="38"/>
      <c r="O4229" s="33"/>
      <c r="P4229" s="244">
        <f t="shared" si="346"/>
        <v>178.79</v>
      </c>
      <c r="Q4229" s="25"/>
      <c r="R4229" s="25"/>
      <c r="S4229" s="25"/>
      <c r="T4229" s="109"/>
      <c r="U4229" s="25"/>
      <c r="V4229" s="25"/>
      <c r="W4229" s="25"/>
      <c r="X4229" s="25"/>
      <c r="Y4229" s="25"/>
      <c r="Z4229" s="25"/>
      <c r="AA4229" s="109"/>
      <c r="AB4229" s="25"/>
      <c r="AC4229" s="25">
        <v>0</v>
      </c>
      <c r="AD4229" s="25">
        <v>0</v>
      </c>
      <c r="AE4229" s="25">
        <v>0</v>
      </c>
      <c r="AF4229" s="25">
        <v>178.79</v>
      </c>
      <c r="AG4229" s="25">
        <v>0</v>
      </c>
      <c r="AH4229" s="109"/>
      <c r="AI4229" s="25">
        <v>0</v>
      </c>
      <c r="AJ4229" s="25">
        <v>0</v>
      </c>
      <c r="AK4229" s="123">
        <v>0</v>
      </c>
      <c r="AL4229" s="25">
        <v>0</v>
      </c>
      <c r="AM4229" s="25">
        <v>0</v>
      </c>
      <c r="AN4229" s="25">
        <v>0</v>
      </c>
      <c r="AO4229" s="109"/>
      <c r="AP4229" s="25">
        <v>0</v>
      </c>
      <c r="AQ4229" s="25">
        <v>0</v>
      </c>
      <c r="AR4229" s="25">
        <v>0</v>
      </c>
      <c r="AS4229" s="25">
        <v>0</v>
      </c>
      <c r="AT4229" s="25">
        <v>0</v>
      </c>
      <c r="AU4229" s="25">
        <v>0</v>
      </c>
      <c r="AW4229" t="str">
        <f t="shared" si="347"/>
        <v>Trần Huy Hoàng</v>
      </c>
      <c r="AX4229" s="27" t="str">
        <f t="shared" si="348"/>
        <v>Tạ Mộng Tuyền</v>
      </c>
      <c r="AY4229" s="4" t="str">
        <f t="shared" si="350"/>
        <v>SATRA</v>
      </c>
    </row>
    <row r="4230" spans="1:51" x14ac:dyDescent="0.25">
      <c r="A4230" s="4" t="s">
        <v>1104</v>
      </c>
      <c r="B4230" s="4" t="s">
        <v>1296</v>
      </c>
      <c r="C4230" s="4" t="s">
        <v>221</v>
      </c>
      <c r="D4230" s="4" t="s">
        <v>758</v>
      </c>
      <c r="E4230" s="35" t="s">
        <v>297</v>
      </c>
      <c r="F4230" s="11" t="s">
        <v>708</v>
      </c>
      <c r="G4230" s="35">
        <v>5152007</v>
      </c>
      <c r="H4230" s="4" t="s">
        <v>5094</v>
      </c>
      <c r="I4230" s="4"/>
      <c r="J4230" s="4"/>
      <c r="K4230" s="4"/>
      <c r="L4230" s="4"/>
      <c r="M4230" s="33"/>
      <c r="N4230" s="38"/>
      <c r="O4230" s="33"/>
      <c r="P4230" s="244">
        <f t="shared" si="346"/>
        <v>472.15800000000002</v>
      </c>
      <c r="Q4230" s="25"/>
      <c r="R4230" s="25"/>
      <c r="S4230" s="25"/>
      <c r="T4230" s="109"/>
      <c r="U4230" s="25"/>
      <c r="V4230" s="25"/>
      <c r="W4230" s="25"/>
      <c r="X4230" s="25"/>
      <c r="Y4230" s="25"/>
      <c r="Z4230" s="25"/>
      <c r="AA4230" s="109"/>
      <c r="AB4230" s="25"/>
      <c r="AC4230" s="25">
        <v>0</v>
      </c>
      <c r="AD4230" s="25">
        <v>0</v>
      </c>
      <c r="AE4230" s="25">
        <v>0</v>
      </c>
      <c r="AF4230" s="25">
        <v>236.07900000000001</v>
      </c>
      <c r="AG4230" s="25">
        <v>0</v>
      </c>
      <c r="AH4230" s="109"/>
      <c r="AI4230" s="25">
        <v>0</v>
      </c>
      <c r="AJ4230" s="25">
        <v>0</v>
      </c>
      <c r="AK4230" s="123">
        <v>0</v>
      </c>
      <c r="AL4230" s="25">
        <v>0</v>
      </c>
      <c r="AM4230" s="25">
        <v>0</v>
      </c>
      <c r="AN4230" s="25">
        <v>0</v>
      </c>
      <c r="AO4230" s="109"/>
      <c r="AP4230" s="25">
        <v>0</v>
      </c>
      <c r="AQ4230" s="25">
        <v>0</v>
      </c>
      <c r="AR4230" s="25">
        <v>0</v>
      </c>
      <c r="AS4230" s="25">
        <v>0</v>
      </c>
      <c r="AT4230" s="25">
        <v>0</v>
      </c>
      <c r="AU4230" s="25">
        <v>236.07900000000001</v>
      </c>
      <c r="AW4230" t="str">
        <f t="shared" si="347"/>
        <v>Trần Huy Hoàng</v>
      </c>
      <c r="AX4230" s="27" t="str">
        <f t="shared" si="348"/>
        <v>Tạ Mộng Tuyền</v>
      </c>
      <c r="AY4230" s="4" t="str">
        <f t="shared" si="350"/>
        <v>SATRA</v>
      </c>
    </row>
    <row r="4231" spans="1:51" x14ac:dyDescent="0.25">
      <c r="A4231" s="4" t="s">
        <v>1104</v>
      </c>
      <c r="B4231" s="4" t="s">
        <v>1296</v>
      </c>
      <c r="C4231" s="4" t="s">
        <v>221</v>
      </c>
      <c r="D4231" s="4" t="s">
        <v>758</v>
      </c>
      <c r="E4231" s="35" t="s">
        <v>297</v>
      </c>
      <c r="F4231" s="11" t="s">
        <v>708</v>
      </c>
      <c r="G4231" s="35">
        <v>5150234</v>
      </c>
      <c r="H4231" s="4" t="s">
        <v>5095</v>
      </c>
      <c r="I4231" s="4"/>
      <c r="J4231" s="4"/>
      <c r="K4231" s="4"/>
      <c r="L4231" s="4"/>
      <c r="M4231" s="33"/>
      <c r="N4231" s="38"/>
      <c r="O4231" s="33"/>
      <c r="P4231" s="244">
        <f t="shared" si="346"/>
        <v>570.83000000000004</v>
      </c>
      <c r="Q4231" s="25"/>
      <c r="R4231" s="25"/>
      <c r="S4231" s="25"/>
      <c r="T4231" s="109"/>
      <c r="U4231" s="25"/>
      <c r="V4231" s="25"/>
      <c r="W4231" s="25"/>
      <c r="X4231" s="25"/>
      <c r="Y4231" s="25"/>
      <c r="Z4231" s="25"/>
      <c r="AA4231" s="109"/>
      <c r="AB4231" s="25"/>
      <c r="AC4231" s="25">
        <v>0</v>
      </c>
      <c r="AD4231" s="25">
        <v>0</v>
      </c>
      <c r="AE4231" s="25">
        <v>0</v>
      </c>
      <c r="AF4231" s="25">
        <v>178.79</v>
      </c>
      <c r="AG4231" s="25">
        <v>0</v>
      </c>
      <c r="AH4231" s="109"/>
      <c r="AI4231" s="25">
        <v>0</v>
      </c>
      <c r="AJ4231" s="25">
        <v>0</v>
      </c>
      <c r="AK4231" s="123">
        <v>0</v>
      </c>
      <c r="AL4231" s="25">
        <v>0</v>
      </c>
      <c r="AM4231" s="25">
        <v>0</v>
      </c>
      <c r="AN4231" s="25">
        <v>392.04</v>
      </c>
      <c r="AO4231" s="109"/>
      <c r="AP4231" s="25">
        <v>0</v>
      </c>
      <c r="AQ4231" s="25">
        <v>0</v>
      </c>
      <c r="AR4231" s="25">
        <v>0</v>
      </c>
      <c r="AS4231" s="25">
        <v>0</v>
      </c>
      <c r="AT4231" s="25">
        <v>0</v>
      </c>
      <c r="AU4231" s="25">
        <v>0</v>
      </c>
      <c r="AW4231" t="str">
        <f t="shared" si="347"/>
        <v>Trần Huy Hoàng</v>
      </c>
      <c r="AX4231" s="27" t="str">
        <f t="shared" si="348"/>
        <v>Tạ Mộng Tuyền</v>
      </c>
      <c r="AY4231" s="4" t="str">
        <f t="shared" si="350"/>
        <v>SATRA</v>
      </c>
    </row>
    <row r="4232" spans="1:51" x14ac:dyDescent="0.25">
      <c r="A4232" s="4" t="s">
        <v>1104</v>
      </c>
      <c r="B4232" s="4" t="s">
        <v>1296</v>
      </c>
      <c r="C4232" s="4" t="s">
        <v>221</v>
      </c>
      <c r="D4232" s="4" t="s">
        <v>758</v>
      </c>
      <c r="E4232" s="35" t="s">
        <v>297</v>
      </c>
      <c r="F4232" s="11" t="s">
        <v>708</v>
      </c>
      <c r="G4232" s="35">
        <v>5150926</v>
      </c>
      <c r="H4232" s="4" t="s">
        <v>5096</v>
      </c>
      <c r="I4232" s="4"/>
      <c r="J4232" s="4"/>
      <c r="K4232" s="4"/>
      <c r="L4232" s="4"/>
      <c r="M4232" s="33"/>
      <c r="N4232" s="38"/>
      <c r="O4232" s="33"/>
      <c r="P4232" s="244">
        <f t="shared" si="346"/>
        <v>178.79</v>
      </c>
      <c r="Q4232" s="25"/>
      <c r="R4232" s="25"/>
      <c r="S4232" s="25"/>
      <c r="T4232" s="109"/>
      <c r="U4232" s="25"/>
      <c r="V4232" s="25"/>
      <c r="W4232" s="25"/>
      <c r="X4232" s="25"/>
      <c r="Y4232" s="25"/>
      <c r="Z4232" s="25"/>
      <c r="AA4232" s="109"/>
      <c r="AB4232" s="25"/>
      <c r="AC4232" s="25">
        <v>0</v>
      </c>
      <c r="AD4232" s="25">
        <v>0</v>
      </c>
      <c r="AE4232" s="25">
        <v>0</v>
      </c>
      <c r="AF4232" s="25">
        <v>178.79</v>
      </c>
      <c r="AG4232" s="25">
        <v>0</v>
      </c>
      <c r="AH4232" s="109"/>
      <c r="AI4232" s="25">
        <v>0</v>
      </c>
      <c r="AJ4232" s="25">
        <v>0</v>
      </c>
      <c r="AK4232" s="123">
        <v>0</v>
      </c>
      <c r="AL4232" s="25">
        <v>0</v>
      </c>
      <c r="AM4232" s="25">
        <v>0</v>
      </c>
      <c r="AN4232" s="25">
        <v>0</v>
      </c>
      <c r="AO4232" s="109"/>
      <c r="AP4232" s="25">
        <v>0</v>
      </c>
      <c r="AQ4232" s="25">
        <v>0</v>
      </c>
      <c r="AR4232" s="25">
        <v>0</v>
      </c>
      <c r="AS4232" s="25">
        <v>0</v>
      </c>
      <c r="AT4232" s="25">
        <v>0</v>
      </c>
      <c r="AU4232" s="25">
        <v>0</v>
      </c>
      <c r="AW4232" t="str">
        <f t="shared" si="347"/>
        <v>Trần Huy Hoàng</v>
      </c>
      <c r="AX4232" s="27" t="str">
        <f t="shared" si="348"/>
        <v>Tạ Mộng Tuyền</v>
      </c>
      <c r="AY4232" s="4" t="str">
        <f t="shared" si="350"/>
        <v>SATRA</v>
      </c>
    </row>
    <row r="4233" spans="1:51" x14ac:dyDescent="0.25">
      <c r="A4233" s="4" t="s">
        <v>1104</v>
      </c>
      <c r="B4233" s="4" t="s">
        <v>1296</v>
      </c>
      <c r="C4233" s="4" t="s">
        <v>221</v>
      </c>
      <c r="D4233" s="4" t="s">
        <v>758</v>
      </c>
      <c r="E4233" s="35" t="s">
        <v>297</v>
      </c>
      <c r="F4233" s="11" t="s">
        <v>708</v>
      </c>
      <c r="G4233" s="35">
        <v>5150047</v>
      </c>
      <c r="H4233" s="4" t="s">
        <v>5229</v>
      </c>
      <c r="I4233" s="4"/>
      <c r="J4233" s="4"/>
      <c r="K4233" s="4"/>
      <c r="L4233" s="4"/>
      <c r="M4233" s="33"/>
      <c r="N4233" s="38"/>
      <c r="O4233" s="33"/>
      <c r="P4233" s="244">
        <f t="shared" si="346"/>
        <v>137.66800000000001</v>
      </c>
      <c r="Q4233" s="25"/>
      <c r="R4233" s="25"/>
      <c r="S4233" s="25"/>
      <c r="T4233" s="109"/>
      <c r="U4233" s="25"/>
      <c r="V4233" s="25"/>
      <c r="W4233" s="25"/>
      <c r="X4233" s="25"/>
      <c r="Y4233" s="25"/>
      <c r="Z4233" s="25"/>
      <c r="AA4233" s="109"/>
      <c r="AB4233" s="25"/>
      <c r="AC4233" s="25">
        <v>0</v>
      </c>
      <c r="AD4233" s="25">
        <v>0</v>
      </c>
      <c r="AE4233" s="25">
        <v>0</v>
      </c>
      <c r="AF4233" s="25">
        <v>0</v>
      </c>
      <c r="AG4233" s="25">
        <v>137.66800000000001</v>
      </c>
      <c r="AH4233" s="109"/>
      <c r="AI4233" s="25">
        <v>0</v>
      </c>
      <c r="AJ4233" s="25">
        <v>0</v>
      </c>
      <c r="AK4233" s="123">
        <v>0</v>
      </c>
      <c r="AL4233" s="25">
        <v>0</v>
      </c>
      <c r="AM4233" s="25">
        <v>0</v>
      </c>
      <c r="AN4233" s="25">
        <v>0</v>
      </c>
      <c r="AO4233" s="109"/>
      <c r="AP4233" s="25">
        <v>0</v>
      </c>
      <c r="AQ4233" s="25">
        <v>0</v>
      </c>
      <c r="AR4233" s="25">
        <v>0</v>
      </c>
      <c r="AS4233" s="25">
        <v>0</v>
      </c>
      <c r="AT4233" s="25">
        <v>0</v>
      </c>
      <c r="AU4233" s="25">
        <v>0</v>
      </c>
      <c r="AW4233" t="str">
        <f t="shared" si="347"/>
        <v>Trần Huy Hoàng</v>
      </c>
      <c r="AX4233" s="27" t="str">
        <f t="shared" si="348"/>
        <v>Tạ Mộng Tuyền</v>
      </c>
      <c r="AY4233" s="4" t="str">
        <f t="shared" si="350"/>
        <v>SATRA</v>
      </c>
    </row>
    <row r="4234" spans="1:51" x14ac:dyDescent="0.25">
      <c r="A4234" s="4" t="s">
        <v>1104</v>
      </c>
      <c r="B4234" s="4" t="s">
        <v>1296</v>
      </c>
      <c r="C4234" s="4" t="s">
        <v>221</v>
      </c>
      <c r="D4234" s="4" t="s">
        <v>758</v>
      </c>
      <c r="E4234" s="35" t="s">
        <v>297</v>
      </c>
      <c r="F4234" s="11" t="s">
        <v>708</v>
      </c>
      <c r="G4234" s="35">
        <v>5150988</v>
      </c>
      <c r="H4234" s="4" t="s">
        <v>5440</v>
      </c>
      <c r="I4234" s="4"/>
      <c r="J4234" s="4"/>
      <c r="K4234" s="4"/>
      <c r="L4234" s="4"/>
      <c r="M4234" s="33"/>
      <c r="N4234" s="38"/>
      <c r="O4234" s="33"/>
      <c r="P4234" s="244">
        <f t="shared" si="346"/>
        <v>426.61099999999999</v>
      </c>
      <c r="Q4234" s="25"/>
      <c r="R4234" s="25"/>
      <c r="S4234" s="25"/>
      <c r="T4234" s="109"/>
      <c r="U4234" s="25"/>
      <c r="V4234" s="25"/>
      <c r="W4234" s="25"/>
      <c r="X4234" s="25"/>
      <c r="Y4234" s="25"/>
      <c r="Z4234" s="25"/>
      <c r="AA4234" s="109"/>
      <c r="AB4234" s="25"/>
      <c r="AC4234" s="25"/>
      <c r="AD4234" s="25"/>
      <c r="AE4234" s="25"/>
      <c r="AF4234" s="25"/>
      <c r="AG4234" s="25"/>
      <c r="AH4234" s="109"/>
      <c r="AI4234" s="25"/>
      <c r="AJ4234" s="25"/>
      <c r="AK4234" s="123"/>
      <c r="AL4234" s="25"/>
      <c r="AM4234" s="25"/>
      <c r="AN4234" s="25">
        <v>426.61099999999999</v>
      </c>
      <c r="AO4234" s="109"/>
      <c r="AP4234" s="25">
        <v>0</v>
      </c>
      <c r="AQ4234" s="25">
        <v>0</v>
      </c>
      <c r="AR4234" s="25">
        <v>0</v>
      </c>
      <c r="AS4234" s="25">
        <v>0</v>
      </c>
      <c r="AT4234" s="25">
        <v>0</v>
      </c>
      <c r="AU4234" s="25">
        <v>0</v>
      </c>
      <c r="AW4234" t="str">
        <f t="shared" si="347"/>
        <v>Trần Huy Hoàng</v>
      </c>
      <c r="AX4234" s="27" t="str">
        <f t="shared" si="348"/>
        <v>Tạ Mộng Tuyền</v>
      </c>
      <c r="AY4234" s="4"/>
    </row>
    <row r="4235" spans="1:51" x14ac:dyDescent="0.25">
      <c r="A4235" s="4"/>
      <c r="B4235" s="4"/>
      <c r="C4235" s="4"/>
      <c r="D4235" s="4"/>
      <c r="E4235" s="35"/>
      <c r="F4235" s="11"/>
      <c r="G4235" s="35"/>
      <c r="H4235" s="4"/>
      <c r="I4235" s="4"/>
      <c r="J4235" s="4"/>
      <c r="K4235" s="4"/>
      <c r="L4235" s="4"/>
      <c r="M4235" s="33"/>
      <c r="N4235" s="38"/>
      <c r="O4235" s="33"/>
      <c r="P4235" s="244">
        <f t="shared" si="346"/>
        <v>0</v>
      </c>
      <c r="Q4235" s="25"/>
      <c r="R4235" s="25"/>
      <c r="S4235" s="25"/>
      <c r="T4235" s="109"/>
      <c r="U4235" s="25"/>
      <c r="V4235" s="25"/>
      <c r="W4235" s="25"/>
      <c r="X4235" s="25"/>
      <c r="Y4235" s="25"/>
      <c r="Z4235" s="25"/>
      <c r="AA4235" s="109"/>
      <c r="AB4235" s="25"/>
      <c r="AC4235" s="25"/>
      <c r="AD4235" s="25"/>
      <c r="AE4235" s="25"/>
      <c r="AF4235" s="25"/>
      <c r="AG4235" s="25"/>
      <c r="AH4235" s="109"/>
      <c r="AI4235" s="25"/>
      <c r="AJ4235" s="25"/>
      <c r="AK4235" s="123"/>
      <c r="AL4235" s="25"/>
      <c r="AM4235" s="25"/>
      <c r="AN4235" s="25">
        <v>0</v>
      </c>
      <c r="AO4235" s="109"/>
      <c r="AP4235" s="25">
        <v>0</v>
      </c>
      <c r="AQ4235" s="25">
        <v>0</v>
      </c>
      <c r="AR4235" s="25">
        <v>0</v>
      </c>
      <c r="AS4235" s="25">
        <v>0</v>
      </c>
      <c r="AT4235" s="25">
        <v>0</v>
      </c>
      <c r="AU4235" s="25">
        <v>0</v>
      </c>
      <c r="AW4235">
        <f t="shared" si="347"/>
        <v>0</v>
      </c>
      <c r="AX4235" s="27">
        <f t="shared" si="348"/>
        <v>0</v>
      </c>
      <c r="AY4235" s="4"/>
    </row>
    <row r="4236" spans="1:51" x14ac:dyDescent="0.25">
      <c r="A4236" s="4"/>
      <c r="B4236" s="4"/>
      <c r="C4236" s="4"/>
      <c r="D4236" s="4"/>
      <c r="E4236" s="35"/>
      <c r="F4236" s="11"/>
      <c r="G4236" s="35"/>
      <c r="H4236" s="4"/>
      <c r="I4236" s="4"/>
      <c r="J4236" s="4"/>
      <c r="K4236" s="4"/>
      <c r="L4236" s="4"/>
      <c r="M4236" s="33"/>
      <c r="N4236" s="38"/>
      <c r="O4236" s="33"/>
      <c r="P4236" s="244">
        <f t="shared" si="346"/>
        <v>0</v>
      </c>
      <c r="Q4236" s="25"/>
      <c r="R4236" s="25"/>
      <c r="S4236" s="25"/>
      <c r="T4236" s="109"/>
      <c r="U4236" s="25"/>
      <c r="V4236" s="25"/>
      <c r="W4236" s="25"/>
      <c r="X4236" s="25"/>
      <c r="Y4236" s="25"/>
      <c r="Z4236" s="25"/>
      <c r="AA4236" s="109"/>
      <c r="AB4236" s="25"/>
      <c r="AC4236" s="25"/>
      <c r="AD4236" s="25"/>
      <c r="AE4236" s="25"/>
      <c r="AF4236" s="25"/>
      <c r="AG4236" s="25"/>
      <c r="AH4236" s="109"/>
      <c r="AI4236" s="25"/>
      <c r="AJ4236" s="25"/>
      <c r="AK4236" s="123"/>
      <c r="AL4236" s="25"/>
      <c r="AM4236" s="25"/>
      <c r="AN4236" s="25">
        <v>0</v>
      </c>
      <c r="AO4236" s="109"/>
      <c r="AP4236" s="25">
        <v>0</v>
      </c>
      <c r="AQ4236" s="25">
        <v>0</v>
      </c>
      <c r="AR4236" s="25">
        <v>0</v>
      </c>
      <c r="AS4236" s="25">
        <v>0</v>
      </c>
      <c r="AT4236" s="25">
        <v>0</v>
      </c>
      <c r="AU4236" s="25">
        <v>0</v>
      </c>
      <c r="AW4236">
        <f t="shared" ref="AW4236:AW4299" si="351">+C4236</f>
        <v>0</v>
      </c>
      <c r="AX4236" s="27">
        <f t="shared" ref="AX4236:AX4299" si="352">+E4236</f>
        <v>0</v>
      </c>
      <c r="AY4236" s="4"/>
    </row>
    <row r="4237" spans="1:51" x14ac:dyDescent="0.25">
      <c r="A4237" s="4"/>
      <c r="B4237" s="4"/>
      <c r="C4237" s="4"/>
      <c r="D4237" s="4"/>
      <c r="E4237" s="35"/>
      <c r="F4237" s="11"/>
      <c r="G4237" s="35"/>
      <c r="H4237" s="4"/>
      <c r="I4237" s="4"/>
      <c r="J4237" s="4"/>
      <c r="K4237" s="4"/>
      <c r="L4237" s="4"/>
      <c r="M4237" s="33"/>
      <c r="N4237" s="38"/>
      <c r="O4237" s="33"/>
      <c r="P4237" s="244">
        <f t="shared" si="346"/>
        <v>0</v>
      </c>
      <c r="Q4237" s="25"/>
      <c r="R4237" s="25"/>
      <c r="S4237" s="25"/>
      <c r="T4237" s="109"/>
      <c r="U4237" s="25"/>
      <c r="V4237" s="25"/>
      <c r="W4237" s="25"/>
      <c r="X4237" s="25"/>
      <c r="Y4237" s="25"/>
      <c r="Z4237" s="25"/>
      <c r="AA4237" s="109"/>
      <c r="AB4237" s="25"/>
      <c r="AC4237" s="25"/>
      <c r="AD4237" s="25"/>
      <c r="AE4237" s="25"/>
      <c r="AF4237" s="25"/>
      <c r="AG4237" s="25"/>
      <c r="AH4237" s="109"/>
      <c r="AI4237" s="25"/>
      <c r="AJ4237" s="25"/>
      <c r="AK4237" s="123"/>
      <c r="AL4237" s="25"/>
      <c r="AM4237" s="25"/>
      <c r="AN4237" s="25">
        <v>0</v>
      </c>
      <c r="AO4237" s="109"/>
      <c r="AP4237" s="25">
        <v>0</v>
      </c>
      <c r="AQ4237" s="25">
        <v>0</v>
      </c>
      <c r="AR4237" s="25">
        <v>0</v>
      </c>
      <c r="AS4237" s="25">
        <v>0</v>
      </c>
      <c r="AT4237" s="25">
        <v>0</v>
      </c>
      <c r="AU4237" s="25">
        <v>0</v>
      </c>
      <c r="AW4237">
        <f t="shared" si="351"/>
        <v>0</v>
      </c>
      <c r="AX4237" s="27">
        <f t="shared" si="352"/>
        <v>0</v>
      </c>
      <c r="AY4237" s="4"/>
    </row>
    <row r="4238" spans="1:51" x14ac:dyDescent="0.25">
      <c r="A4238" s="4"/>
      <c r="B4238" s="4"/>
      <c r="C4238" s="4"/>
      <c r="D4238" s="4"/>
      <c r="E4238" s="35"/>
      <c r="F4238" s="4"/>
      <c r="G4238" s="35"/>
      <c r="H4238" s="4"/>
      <c r="I4238" s="4"/>
      <c r="J4238" s="4"/>
      <c r="K4238" s="4"/>
      <c r="L4238" s="4"/>
      <c r="M4238" s="33"/>
      <c r="N4238" s="38"/>
      <c r="O4238" s="33"/>
      <c r="P4238" s="244">
        <f t="shared" si="346"/>
        <v>0</v>
      </c>
      <c r="Q4238" s="25"/>
      <c r="R4238" s="25"/>
      <c r="S4238" s="25"/>
      <c r="T4238" s="109"/>
      <c r="U4238" s="25"/>
      <c r="V4238" s="25"/>
      <c r="W4238" s="25"/>
      <c r="X4238" s="25"/>
      <c r="Y4238" s="25"/>
      <c r="Z4238" s="25"/>
      <c r="AA4238" s="109"/>
      <c r="AB4238" s="25"/>
      <c r="AC4238" s="25">
        <v>0</v>
      </c>
      <c r="AD4238" s="25">
        <v>0</v>
      </c>
      <c r="AE4238" s="25">
        <v>0</v>
      </c>
      <c r="AF4238" s="25">
        <v>0</v>
      </c>
      <c r="AG4238" s="25">
        <v>0</v>
      </c>
      <c r="AH4238" s="109"/>
      <c r="AI4238" s="25">
        <v>0</v>
      </c>
      <c r="AJ4238" s="25">
        <v>0</v>
      </c>
      <c r="AK4238" s="123">
        <v>0</v>
      </c>
      <c r="AL4238" s="25">
        <v>0</v>
      </c>
      <c r="AM4238" s="25">
        <v>0</v>
      </c>
      <c r="AN4238" s="25">
        <v>0</v>
      </c>
      <c r="AO4238" s="109"/>
      <c r="AP4238" s="25">
        <v>0</v>
      </c>
      <c r="AQ4238" s="25">
        <v>0</v>
      </c>
      <c r="AR4238" s="25">
        <v>0</v>
      </c>
      <c r="AS4238" s="25">
        <v>0</v>
      </c>
      <c r="AT4238" s="25">
        <v>0</v>
      </c>
      <c r="AU4238" s="25">
        <v>0</v>
      </c>
      <c r="AW4238">
        <f t="shared" si="351"/>
        <v>0</v>
      </c>
      <c r="AX4238" s="27">
        <f t="shared" si="352"/>
        <v>0</v>
      </c>
      <c r="AY4238" s="4">
        <f t="shared" si="350"/>
        <v>0</v>
      </c>
    </row>
    <row r="4239" spans="1:51" x14ac:dyDescent="0.25">
      <c r="A4239" s="4" t="s">
        <v>1104</v>
      </c>
      <c r="B4239" s="4" t="s">
        <v>1296</v>
      </c>
      <c r="C4239" s="4" t="s">
        <v>221</v>
      </c>
      <c r="D4239" s="4" t="s">
        <v>759</v>
      </c>
      <c r="E4239" s="35" t="s">
        <v>306</v>
      </c>
      <c r="F4239" s="4"/>
      <c r="G4239" s="35"/>
      <c r="H4239" s="75" t="s">
        <v>1136</v>
      </c>
      <c r="I4239" s="4"/>
      <c r="J4239" s="4"/>
      <c r="K4239" s="4"/>
      <c r="L4239" s="4">
        <v>21</v>
      </c>
      <c r="M4239" s="33">
        <v>15801.148216666668</v>
      </c>
      <c r="N4239" s="38">
        <f t="shared" si="343"/>
        <v>9.3944024838913842E-2</v>
      </c>
      <c r="O4239" s="33">
        <f t="shared" si="344"/>
        <v>15230.484940463903</v>
      </c>
      <c r="P4239" s="244">
        <f t="shared" si="346"/>
        <v>0</v>
      </c>
      <c r="Q4239" s="25">
        <v>0</v>
      </c>
      <c r="R4239" s="25">
        <v>0</v>
      </c>
      <c r="S4239" s="25">
        <v>0</v>
      </c>
      <c r="T4239" s="109"/>
      <c r="U4239" s="25">
        <v>0</v>
      </c>
      <c r="V4239" s="25">
        <v>0</v>
      </c>
      <c r="W4239" s="25">
        <v>0</v>
      </c>
      <c r="X4239" s="25">
        <v>0</v>
      </c>
      <c r="Y4239" s="25">
        <v>0</v>
      </c>
      <c r="Z4239" s="25">
        <v>0</v>
      </c>
      <c r="AA4239" s="109"/>
      <c r="AB4239" s="25">
        <v>0</v>
      </c>
      <c r="AC4239" s="25">
        <v>0</v>
      </c>
      <c r="AD4239" s="25">
        <v>0</v>
      </c>
      <c r="AE4239" s="25">
        <v>0</v>
      </c>
      <c r="AF4239" s="25">
        <v>0</v>
      </c>
      <c r="AG4239" s="25">
        <v>0</v>
      </c>
      <c r="AH4239" s="109"/>
      <c r="AI4239" s="25">
        <v>0</v>
      </c>
      <c r="AJ4239" s="25">
        <v>0</v>
      </c>
      <c r="AK4239" s="123">
        <v>0</v>
      </c>
      <c r="AL4239" s="25">
        <v>0</v>
      </c>
      <c r="AM4239" s="25">
        <v>0</v>
      </c>
      <c r="AN4239" s="25">
        <v>0</v>
      </c>
      <c r="AO4239" s="109"/>
      <c r="AP4239" s="25">
        <v>0</v>
      </c>
      <c r="AQ4239" s="25">
        <v>0</v>
      </c>
      <c r="AR4239" s="25">
        <v>0</v>
      </c>
      <c r="AS4239" s="25">
        <v>0</v>
      </c>
      <c r="AT4239" s="25">
        <v>0</v>
      </c>
      <c r="AU4239" s="25">
        <v>0</v>
      </c>
      <c r="AW4239" t="str">
        <f t="shared" si="351"/>
        <v>Trần Huy Hoàng</v>
      </c>
      <c r="AX4239" s="27" t="str">
        <f t="shared" si="352"/>
        <v>Nguyễn Thị Phương Tâm</v>
      </c>
      <c r="AY4239" s="4" t="str">
        <f t="shared" si="350"/>
        <v>SATRA</v>
      </c>
    </row>
    <row r="4240" spans="1:51" x14ac:dyDescent="0.25">
      <c r="A4240" s="4" t="s">
        <v>1104</v>
      </c>
      <c r="B4240" s="4" t="s">
        <v>1296</v>
      </c>
      <c r="C4240" s="4" t="s">
        <v>221</v>
      </c>
      <c r="D4240" s="4" t="s">
        <v>759</v>
      </c>
      <c r="E4240" s="35" t="s">
        <v>306</v>
      </c>
      <c r="F4240" s="11" t="s">
        <v>708</v>
      </c>
      <c r="G4240" s="35">
        <v>5150317</v>
      </c>
      <c r="H4240" s="4" t="s">
        <v>792</v>
      </c>
      <c r="I4240" s="4"/>
      <c r="J4240" s="4"/>
      <c r="K4240" s="4"/>
      <c r="L4240" s="4"/>
      <c r="M4240" s="33"/>
      <c r="N4240" s="38"/>
      <c r="O4240" s="33"/>
      <c r="P4240" s="244">
        <f t="shared" si="346"/>
        <v>3770.402</v>
      </c>
      <c r="Q4240" s="25">
        <v>2777.7570000000001</v>
      </c>
      <c r="R4240" s="25">
        <v>0</v>
      </c>
      <c r="S4240" s="25">
        <v>0</v>
      </c>
      <c r="T4240" s="109"/>
      <c r="U4240" s="25">
        <v>0</v>
      </c>
      <c r="V4240" s="25">
        <v>0</v>
      </c>
      <c r="W4240" s="25">
        <v>0</v>
      </c>
      <c r="X4240" s="25">
        <v>0</v>
      </c>
      <c r="Y4240" s="25">
        <v>0</v>
      </c>
      <c r="Z4240" s="25">
        <v>0</v>
      </c>
      <c r="AA4240" s="109"/>
      <c r="AB4240" s="25">
        <v>0</v>
      </c>
      <c r="AC4240" s="25">
        <v>0</v>
      </c>
      <c r="AD4240" s="25">
        <v>0</v>
      </c>
      <c r="AE4240" s="25">
        <v>0</v>
      </c>
      <c r="AF4240" s="25">
        <v>0</v>
      </c>
      <c r="AG4240" s="25">
        <v>0</v>
      </c>
      <c r="AH4240" s="109"/>
      <c r="AI4240" s="25">
        <v>0</v>
      </c>
      <c r="AJ4240" s="25">
        <v>0</v>
      </c>
      <c r="AK4240" s="123">
        <v>0</v>
      </c>
      <c r="AL4240" s="25">
        <v>0</v>
      </c>
      <c r="AM4240" s="25">
        <v>0</v>
      </c>
      <c r="AN4240" s="25">
        <v>0</v>
      </c>
      <c r="AO4240" s="109"/>
      <c r="AP4240" s="25">
        <v>992.64499999999998</v>
      </c>
      <c r="AQ4240" s="25">
        <v>0</v>
      </c>
      <c r="AR4240" s="25">
        <v>0</v>
      </c>
      <c r="AS4240" s="25">
        <v>0</v>
      </c>
      <c r="AT4240" s="25">
        <v>0</v>
      </c>
      <c r="AU4240" s="25">
        <v>0</v>
      </c>
      <c r="AW4240" t="str">
        <f t="shared" si="351"/>
        <v>Trần Huy Hoàng</v>
      </c>
      <c r="AX4240" s="27" t="str">
        <f t="shared" si="352"/>
        <v>Nguyễn Thị Phương Tâm</v>
      </c>
      <c r="AY4240" s="4" t="str">
        <f t="shared" si="350"/>
        <v>SATRA</v>
      </c>
    </row>
    <row r="4241" spans="1:51" x14ac:dyDescent="0.25">
      <c r="A4241" s="4" t="s">
        <v>1104</v>
      </c>
      <c r="B4241" s="4" t="s">
        <v>1296</v>
      </c>
      <c r="C4241" s="4" t="s">
        <v>221</v>
      </c>
      <c r="D4241" s="4" t="s">
        <v>759</v>
      </c>
      <c r="E4241" s="35" t="s">
        <v>306</v>
      </c>
      <c r="F4241" s="11" t="s">
        <v>708</v>
      </c>
      <c r="G4241" s="35">
        <v>5150054</v>
      </c>
      <c r="H4241" s="4" t="s">
        <v>1330</v>
      </c>
      <c r="I4241" s="4"/>
      <c r="J4241" s="4"/>
      <c r="K4241" s="4"/>
      <c r="L4241" s="4"/>
      <c r="M4241" s="33"/>
      <c r="N4241" s="38"/>
      <c r="O4241" s="33"/>
      <c r="P4241" s="244">
        <f t="shared" si="346"/>
        <v>1655.3040000000001</v>
      </c>
      <c r="Q4241" s="25"/>
      <c r="R4241" s="25">
        <v>0</v>
      </c>
      <c r="S4241" s="25">
        <v>1655.3040000000001</v>
      </c>
      <c r="T4241" s="109"/>
      <c r="U4241" s="25">
        <v>0</v>
      </c>
      <c r="V4241" s="25">
        <v>0</v>
      </c>
      <c r="W4241" s="25">
        <v>0</v>
      </c>
      <c r="X4241" s="25">
        <v>0</v>
      </c>
      <c r="Y4241" s="25">
        <v>0</v>
      </c>
      <c r="Z4241" s="25">
        <v>0</v>
      </c>
      <c r="AA4241" s="109"/>
      <c r="AB4241" s="25">
        <v>0</v>
      </c>
      <c r="AC4241" s="25">
        <v>0</v>
      </c>
      <c r="AD4241" s="25">
        <v>0</v>
      </c>
      <c r="AE4241" s="25">
        <v>0</v>
      </c>
      <c r="AF4241" s="25">
        <v>0</v>
      </c>
      <c r="AG4241" s="25">
        <v>0</v>
      </c>
      <c r="AH4241" s="109"/>
      <c r="AI4241" s="25">
        <v>0</v>
      </c>
      <c r="AJ4241" s="25">
        <v>0</v>
      </c>
      <c r="AK4241" s="123">
        <v>0</v>
      </c>
      <c r="AL4241" s="25">
        <v>0</v>
      </c>
      <c r="AM4241" s="25">
        <v>0</v>
      </c>
      <c r="AN4241" s="25">
        <v>0</v>
      </c>
      <c r="AO4241" s="109"/>
      <c r="AP4241" s="25">
        <v>0</v>
      </c>
      <c r="AQ4241" s="25">
        <v>0</v>
      </c>
      <c r="AR4241" s="25">
        <v>0</v>
      </c>
      <c r="AS4241" s="25">
        <v>0</v>
      </c>
      <c r="AT4241" s="25">
        <v>0</v>
      </c>
      <c r="AU4241" s="25">
        <v>0</v>
      </c>
      <c r="AW4241" t="str">
        <f t="shared" si="351"/>
        <v>Trần Huy Hoàng</v>
      </c>
      <c r="AX4241" s="27" t="str">
        <f t="shared" si="352"/>
        <v>Nguyễn Thị Phương Tâm</v>
      </c>
      <c r="AY4241" s="4" t="str">
        <f t="shared" si="350"/>
        <v>SATRA</v>
      </c>
    </row>
    <row r="4242" spans="1:51" x14ac:dyDescent="0.25">
      <c r="A4242" s="4" t="s">
        <v>1104</v>
      </c>
      <c r="B4242" s="4" t="s">
        <v>1296</v>
      </c>
      <c r="C4242" s="4" t="s">
        <v>221</v>
      </c>
      <c r="D4242" s="4" t="s">
        <v>759</v>
      </c>
      <c r="E4242" s="35" t="s">
        <v>306</v>
      </c>
      <c r="F4242" s="11" t="s">
        <v>708</v>
      </c>
      <c r="G4242" s="35">
        <v>5164936</v>
      </c>
      <c r="H4242" s="4" t="s">
        <v>1458</v>
      </c>
      <c r="I4242" s="4"/>
      <c r="J4242" s="4"/>
      <c r="K4242" s="4"/>
      <c r="L4242" s="4"/>
      <c r="M4242" s="33"/>
      <c r="N4242" s="38"/>
      <c r="O4242" s="33"/>
      <c r="P4242" s="244">
        <f t="shared" si="346"/>
        <v>845.92399999999998</v>
      </c>
      <c r="Q4242" s="25"/>
      <c r="R4242" s="25"/>
      <c r="S4242" s="25"/>
      <c r="T4242" s="109"/>
      <c r="U4242" s="25">
        <v>845.92399999999998</v>
      </c>
      <c r="V4242" s="25">
        <v>0</v>
      </c>
      <c r="W4242" s="25">
        <v>0</v>
      </c>
      <c r="X4242" s="25">
        <v>0</v>
      </c>
      <c r="Y4242" s="25">
        <v>0</v>
      </c>
      <c r="Z4242" s="25">
        <v>0</v>
      </c>
      <c r="AA4242" s="109"/>
      <c r="AB4242" s="25">
        <v>0</v>
      </c>
      <c r="AC4242" s="25">
        <v>0</v>
      </c>
      <c r="AD4242" s="25">
        <v>0</v>
      </c>
      <c r="AE4242" s="25">
        <v>0</v>
      </c>
      <c r="AF4242" s="25">
        <v>0</v>
      </c>
      <c r="AG4242" s="25">
        <v>0</v>
      </c>
      <c r="AH4242" s="109"/>
      <c r="AI4242" s="25">
        <v>0</v>
      </c>
      <c r="AJ4242" s="25">
        <v>0</v>
      </c>
      <c r="AK4242" s="123">
        <v>0</v>
      </c>
      <c r="AL4242" s="25">
        <v>0</v>
      </c>
      <c r="AM4242" s="25">
        <v>0</v>
      </c>
      <c r="AN4242" s="25">
        <v>0</v>
      </c>
      <c r="AO4242" s="109"/>
      <c r="AP4242" s="25">
        <v>0</v>
      </c>
      <c r="AQ4242" s="25">
        <v>0</v>
      </c>
      <c r="AR4242" s="25">
        <v>0</v>
      </c>
      <c r="AS4242" s="25">
        <v>0</v>
      </c>
      <c r="AT4242" s="25">
        <v>0</v>
      </c>
      <c r="AU4242" s="25">
        <v>0</v>
      </c>
      <c r="AW4242" t="str">
        <f t="shared" si="351"/>
        <v>Trần Huy Hoàng</v>
      </c>
      <c r="AX4242" s="27" t="str">
        <f t="shared" si="352"/>
        <v>Nguyễn Thị Phương Tâm</v>
      </c>
      <c r="AY4242" s="4" t="str">
        <f t="shared" si="350"/>
        <v>SATRA</v>
      </c>
    </row>
    <row r="4243" spans="1:51" x14ac:dyDescent="0.25">
      <c r="A4243" s="4" t="s">
        <v>1104</v>
      </c>
      <c r="B4243" s="4" t="s">
        <v>1296</v>
      </c>
      <c r="C4243" s="4" t="s">
        <v>221</v>
      </c>
      <c r="D4243" s="4" t="s">
        <v>759</v>
      </c>
      <c r="E4243" s="35" t="s">
        <v>306</v>
      </c>
      <c r="F4243" s="11" t="s">
        <v>708</v>
      </c>
      <c r="G4243" s="35">
        <v>5150061</v>
      </c>
      <c r="H4243" s="4" t="s">
        <v>1720</v>
      </c>
      <c r="I4243" s="4"/>
      <c r="J4243" s="4"/>
      <c r="K4243" s="4"/>
      <c r="L4243" s="4"/>
      <c r="M4243" s="33"/>
      <c r="N4243" s="38"/>
      <c r="O4243" s="33"/>
      <c r="P4243" s="244">
        <f t="shared" si="346"/>
        <v>827.65100000000007</v>
      </c>
      <c r="Q4243" s="25"/>
      <c r="R4243" s="25"/>
      <c r="S4243" s="25"/>
      <c r="T4243" s="109"/>
      <c r="U4243" s="25"/>
      <c r="V4243" s="25"/>
      <c r="W4243" s="25">
        <v>591.572</v>
      </c>
      <c r="X4243" s="25">
        <v>0</v>
      </c>
      <c r="Y4243" s="25">
        <v>0</v>
      </c>
      <c r="Z4243" s="25">
        <v>0</v>
      </c>
      <c r="AA4243" s="109"/>
      <c r="AB4243" s="25">
        <v>0</v>
      </c>
      <c r="AC4243" s="25">
        <v>0</v>
      </c>
      <c r="AD4243" s="25">
        <v>0</v>
      </c>
      <c r="AE4243" s="25">
        <v>0</v>
      </c>
      <c r="AF4243" s="25">
        <v>0</v>
      </c>
      <c r="AG4243" s="25">
        <v>0</v>
      </c>
      <c r="AH4243" s="109"/>
      <c r="AI4243" s="25">
        <v>0</v>
      </c>
      <c r="AJ4243" s="25">
        <v>0</v>
      </c>
      <c r="AK4243" s="123">
        <v>236.07900000000001</v>
      </c>
      <c r="AL4243" s="25">
        <v>0</v>
      </c>
      <c r="AM4243" s="25">
        <v>0</v>
      </c>
      <c r="AN4243" s="25">
        <v>0</v>
      </c>
      <c r="AO4243" s="109"/>
      <c r="AP4243" s="25">
        <v>0</v>
      </c>
      <c r="AQ4243" s="25">
        <v>0</v>
      </c>
      <c r="AR4243" s="25">
        <v>0</v>
      </c>
      <c r="AS4243" s="25">
        <v>0</v>
      </c>
      <c r="AT4243" s="25">
        <v>0</v>
      </c>
      <c r="AU4243" s="25">
        <v>0</v>
      </c>
      <c r="AW4243" t="str">
        <f t="shared" si="351"/>
        <v>Trần Huy Hoàng</v>
      </c>
      <c r="AX4243" s="27" t="str">
        <f t="shared" si="352"/>
        <v>Nguyễn Thị Phương Tâm</v>
      </c>
      <c r="AY4243" s="4" t="str">
        <f t="shared" si="350"/>
        <v>SATRA</v>
      </c>
    </row>
    <row r="4244" spans="1:51" x14ac:dyDescent="0.25">
      <c r="A4244" s="4" t="s">
        <v>1104</v>
      </c>
      <c r="B4244" s="4" t="s">
        <v>1296</v>
      </c>
      <c r="C4244" s="4" t="s">
        <v>221</v>
      </c>
      <c r="D4244" s="4" t="s">
        <v>759</v>
      </c>
      <c r="E4244" s="35" t="s">
        <v>306</v>
      </c>
      <c r="F4244" s="11" t="s">
        <v>708</v>
      </c>
      <c r="G4244" s="35">
        <v>5150175</v>
      </c>
      <c r="H4244" s="4" t="s">
        <v>1761</v>
      </c>
      <c r="I4244" s="4"/>
      <c r="J4244" s="4"/>
      <c r="K4244" s="4"/>
      <c r="L4244" s="4"/>
      <c r="M4244" s="33"/>
      <c r="N4244" s="38"/>
      <c r="O4244" s="33"/>
      <c r="P4244" s="244">
        <f t="shared" si="346"/>
        <v>762.61899999999991</v>
      </c>
      <c r="Q4244" s="25"/>
      <c r="R4244" s="25"/>
      <c r="S4244" s="25"/>
      <c r="T4244" s="109"/>
      <c r="U4244" s="25"/>
      <c r="V4244" s="25"/>
      <c r="W4244" s="25">
        <v>177.74600000000001</v>
      </c>
      <c r="X4244" s="25">
        <v>0</v>
      </c>
      <c r="Y4244" s="25">
        <v>0</v>
      </c>
      <c r="Z4244" s="25">
        <v>0</v>
      </c>
      <c r="AA4244" s="109"/>
      <c r="AB4244" s="25">
        <v>0</v>
      </c>
      <c r="AC4244" s="25">
        <v>0</v>
      </c>
      <c r="AD4244" s="25">
        <v>0</v>
      </c>
      <c r="AE4244" s="25">
        <v>0</v>
      </c>
      <c r="AF4244" s="25">
        <v>0</v>
      </c>
      <c r="AG4244" s="25">
        <v>0</v>
      </c>
      <c r="AH4244" s="109"/>
      <c r="AI4244" s="25">
        <v>0</v>
      </c>
      <c r="AJ4244" s="25">
        <v>0</v>
      </c>
      <c r="AK4244" s="123">
        <v>442.66899999999998</v>
      </c>
      <c r="AL4244" s="25">
        <v>0</v>
      </c>
      <c r="AM4244" s="25">
        <v>0</v>
      </c>
      <c r="AN4244" s="25">
        <v>0</v>
      </c>
      <c r="AO4244" s="109"/>
      <c r="AP4244" s="25">
        <v>0</v>
      </c>
      <c r="AQ4244" s="25">
        <v>142.20400000000001</v>
      </c>
      <c r="AR4244" s="25">
        <v>0</v>
      </c>
      <c r="AS4244" s="25">
        <v>0</v>
      </c>
      <c r="AT4244" s="25">
        <v>0</v>
      </c>
      <c r="AU4244" s="25">
        <v>0</v>
      </c>
      <c r="AW4244" t="str">
        <f t="shared" si="351"/>
        <v>Trần Huy Hoàng</v>
      </c>
      <c r="AX4244" s="27" t="str">
        <f t="shared" si="352"/>
        <v>Nguyễn Thị Phương Tâm</v>
      </c>
      <c r="AY4244" s="4" t="str">
        <f t="shared" si="350"/>
        <v>SATRA</v>
      </c>
    </row>
    <row r="4245" spans="1:51" x14ac:dyDescent="0.25">
      <c r="A4245" s="4" t="s">
        <v>1104</v>
      </c>
      <c r="B4245" s="4" t="s">
        <v>1296</v>
      </c>
      <c r="C4245" s="4" t="s">
        <v>221</v>
      </c>
      <c r="D4245" s="4" t="s">
        <v>759</v>
      </c>
      <c r="E4245" s="35" t="s">
        <v>306</v>
      </c>
      <c r="F4245" s="11" t="s">
        <v>708</v>
      </c>
      <c r="G4245" s="35">
        <v>5151105</v>
      </c>
      <c r="H4245" s="4" t="s">
        <v>1762</v>
      </c>
      <c r="I4245" s="4"/>
      <c r="J4245" s="4"/>
      <c r="K4245" s="4"/>
      <c r="L4245" s="4"/>
      <c r="M4245" s="33"/>
      <c r="N4245" s="38"/>
      <c r="O4245" s="33"/>
      <c r="P4245" s="244">
        <f t="shared" ref="P4245:P4308" si="353">SUM(Q4245:AU4245)</f>
        <v>1604.24</v>
      </c>
      <c r="Q4245" s="25"/>
      <c r="R4245" s="25"/>
      <c r="S4245" s="25"/>
      <c r="T4245" s="109"/>
      <c r="U4245" s="25"/>
      <c r="V4245" s="25"/>
      <c r="W4245" s="25">
        <v>236.07900000000001</v>
      </c>
      <c r="X4245" s="25">
        <v>0</v>
      </c>
      <c r="Y4245" s="25">
        <v>0</v>
      </c>
      <c r="Z4245" s="25">
        <v>0</v>
      </c>
      <c r="AA4245" s="109"/>
      <c r="AB4245" s="25">
        <v>0</v>
      </c>
      <c r="AC4245" s="25">
        <v>178.79</v>
      </c>
      <c r="AD4245" s="25">
        <v>0</v>
      </c>
      <c r="AE4245" s="25">
        <v>0</v>
      </c>
      <c r="AF4245" s="25">
        <v>0</v>
      </c>
      <c r="AG4245" s="25">
        <v>0</v>
      </c>
      <c r="AH4245" s="109"/>
      <c r="AI4245" s="25">
        <v>525.851</v>
      </c>
      <c r="AJ4245" s="25">
        <v>0</v>
      </c>
      <c r="AK4245" s="123">
        <v>0</v>
      </c>
      <c r="AL4245" s="25">
        <v>422.07499999999999</v>
      </c>
      <c r="AM4245" s="25">
        <v>0</v>
      </c>
      <c r="AN4245" s="25">
        <v>0</v>
      </c>
      <c r="AO4245" s="109"/>
      <c r="AP4245" s="25">
        <v>0</v>
      </c>
      <c r="AQ4245" s="25">
        <v>0</v>
      </c>
      <c r="AR4245" s="25">
        <v>0</v>
      </c>
      <c r="AS4245" s="25">
        <v>0</v>
      </c>
      <c r="AT4245" s="25">
        <v>0</v>
      </c>
      <c r="AU4245" s="25">
        <v>241.44499999999999</v>
      </c>
      <c r="AW4245" t="str">
        <f t="shared" si="351"/>
        <v>Trần Huy Hoàng</v>
      </c>
      <c r="AX4245" s="27" t="str">
        <f t="shared" si="352"/>
        <v>Nguyễn Thị Phương Tâm</v>
      </c>
      <c r="AY4245" s="4" t="str">
        <f t="shared" si="350"/>
        <v>SATRA</v>
      </c>
    </row>
    <row r="4246" spans="1:51" x14ac:dyDescent="0.25">
      <c r="A4246" s="4" t="s">
        <v>1104</v>
      </c>
      <c r="B4246" s="4" t="s">
        <v>1296</v>
      </c>
      <c r="C4246" s="4" t="s">
        <v>221</v>
      </c>
      <c r="D4246" s="4" t="s">
        <v>759</v>
      </c>
      <c r="E4246" s="35" t="s">
        <v>306</v>
      </c>
      <c r="F4246" s="11" t="s">
        <v>708</v>
      </c>
      <c r="G4246" s="35">
        <v>5151655</v>
      </c>
      <c r="H4246" s="4" t="s">
        <v>5071</v>
      </c>
      <c r="I4246" s="4"/>
      <c r="J4246" s="4"/>
      <c r="K4246" s="4"/>
      <c r="L4246" s="4"/>
      <c r="M4246" s="33"/>
      <c r="N4246" s="38"/>
      <c r="O4246" s="33"/>
      <c r="P4246" s="244">
        <f t="shared" si="353"/>
        <v>534.28300000000002</v>
      </c>
      <c r="Q4246" s="25"/>
      <c r="R4246" s="25"/>
      <c r="S4246" s="25"/>
      <c r="T4246" s="109"/>
      <c r="U4246" s="25"/>
      <c r="V4246" s="25"/>
      <c r="W4246" s="25"/>
      <c r="X4246" s="25"/>
      <c r="Y4246" s="25"/>
      <c r="Z4246" s="25"/>
      <c r="AA4246" s="109"/>
      <c r="AB4246" s="25"/>
      <c r="AC4246" s="25"/>
      <c r="AD4246" s="25">
        <v>534.28300000000002</v>
      </c>
      <c r="AE4246" s="25">
        <v>0</v>
      </c>
      <c r="AF4246" s="25">
        <v>0</v>
      </c>
      <c r="AG4246" s="25">
        <v>0</v>
      </c>
      <c r="AH4246" s="109"/>
      <c r="AI4246" s="25">
        <v>0</v>
      </c>
      <c r="AJ4246" s="25">
        <v>0</v>
      </c>
      <c r="AK4246" s="123">
        <v>0</v>
      </c>
      <c r="AL4246" s="25">
        <v>0</v>
      </c>
      <c r="AM4246" s="25">
        <v>0</v>
      </c>
      <c r="AN4246" s="25">
        <v>0</v>
      </c>
      <c r="AO4246" s="109"/>
      <c r="AP4246" s="25">
        <v>0</v>
      </c>
      <c r="AQ4246" s="25">
        <v>0</v>
      </c>
      <c r="AR4246" s="25">
        <v>0</v>
      </c>
      <c r="AS4246" s="25">
        <v>0</v>
      </c>
      <c r="AT4246" s="25">
        <v>0</v>
      </c>
      <c r="AU4246" s="25">
        <v>0</v>
      </c>
      <c r="AW4246" t="str">
        <f t="shared" si="351"/>
        <v>Trần Huy Hoàng</v>
      </c>
      <c r="AX4246" s="27" t="str">
        <f t="shared" si="352"/>
        <v>Nguyễn Thị Phương Tâm</v>
      </c>
      <c r="AY4246" s="4" t="str">
        <f t="shared" si="350"/>
        <v>SATRA</v>
      </c>
    </row>
    <row r="4247" spans="1:51" x14ac:dyDescent="0.25">
      <c r="A4247" s="4" t="s">
        <v>1104</v>
      </c>
      <c r="B4247" s="4" t="s">
        <v>1296</v>
      </c>
      <c r="C4247" s="4" t="s">
        <v>221</v>
      </c>
      <c r="D4247" s="4" t="s">
        <v>759</v>
      </c>
      <c r="E4247" s="35" t="s">
        <v>306</v>
      </c>
      <c r="F4247" s="11" t="s">
        <v>708</v>
      </c>
      <c r="G4247" s="35">
        <v>5152021</v>
      </c>
      <c r="H4247" s="4" t="s">
        <v>5072</v>
      </c>
      <c r="I4247" s="4"/>
      <c r="J4247" s="4"/>
      <c r="K4247" s="4"/>
      <c r="L4247" s="4"/>
      <c r="M4247" s="33"/>
      <c r="N4247" s="38"/>
      <c r="O4247" s="33"/>
      <c r="P4247" s="244">
        <f t="shared" si="353"/>
        <v>534.28300000000002</v>
      </c>
      <c r="Q4247" s="25"/>
      <c r="R4247" s="25"/>
      <c r="S4247" s="25"/>
      <c r="T4247" s="109"/>
      <c r="U4247" s="25"/>
      <c r="V4247" s="25"/>
      <c r="W4247" s="25"/>
      <c r="X4247" s="25"/>
      <c r="Y4247" s="25"/>
      <c r="Z4247" s="25"/>
      <c r="AA4247" s="109"/>
      <c r="AB4247" s="25"/>
      <c r="AC4247" s="25"/>
      <c r="AD4247" s="25">
        <v>534.28300000000002</v>
      </c>
      <c r="AE4247" s="25">
        <v>0</v>
      </c>
      <c r="AF4247" s="25">
        <v>0</v>
      </c>
      <c r="AG4247" s="25">
        <v>0</v>
      </c>
      <c r="AH4247" s="109"/>
      <c r="AI4247" s="25">
        <v>0</v>
      </c>
      <c r="AJ4247" s="25">
        <v>0</v>
      </c>
      <c r="AK4247" s="123">
        <v>0</v>
      </c>
      <c r="AL4247" s="25">
        <v>0</v>
      </c>
      <c r="AM4247" s="25">
        <v>0</v>
      </c>
      <c r="AN4247" s="25">
        <v>0</v>
      </c>
      <c r="AO4247" s="109"/>
      <c r="AP4247" s="25">
        <v>0</v>
      </c>
      <c r="AQ4247" s="25">
        <v>0</v>
      </c>
      <c r="AR4247" s="25">
        <v>0</v>
      </c>
      <c r="AS4247" s="25">
        <v>0</v>
      </c>
      <c r="AT4247" s="25">
        <v>0</v>
      </c>
      <c r="AU4247" s="25">
        <v>0</v>
      </c>
      <c r="AW4247" t="str">
        <f t="shared" si="351"/>
        <v>Trần Huy Hoàng</v>
      </c>
      <c r="AX4247" s="27" t="str">
        <f t="shared" si="352"/>
        <v>Nguyễn Thị Phương Tâm</v>
      </c>
      <c r="AY4247" s="4" t="str">
        <f t="shared" si="350"/>
        <v>SATRA</v>
      </c>
    </row>
    <row r="4248" spans="1:51" x14ac:dyDescent="0.25">
      <c r="A4248" s="4" t="s">
        <v>1104</v>
      </c>
      <c r="B4248" s="4" t="s">
        <v>1296</v>
      </c>
      <c r="C4248" s="4" t="s">
        <v>221</v>
      </c>
      <c r="D4248" s="4" t="s">
        <v>759</v>
      </c>
      <c r="E4248" s="35" t="s">
        <v>306</v>
      </c>
      <c r="F4248" s="11" t="s">
        <v>708</v>
      </c>
      <c r="G4248" s="35">
        <v>5152104</v>
      </c>
      <c r="H4248" s="4" t="s">
        <v>5073</v>
      </c>
      <c r="I4248" s="4"/>
      <c r="J4248" s="4"/>
      <c r="K4248" s="4"/>
      <c r="L4248" s="4"/>
      <c r="M4248" s="33"/>
      <c r="N4248" s="38"/>
      <c r="O4248" s="33"/>
      <c r="P4248" s="244">
        <f t="shared" si="353"/>
        <v>178.79</v>
      </c>
      <c r="Q4248" s="25"/>
      <c r="R4248" s="25"/>
      <c r="S4248" s="25"/>
      <c r="T4248" s="109"/>
      <c r="U4248" s="25"/>
      <c r="V4248" s="25"/>
      <c r="W4248" s="25"/>
      <c r="X4248" s="25"/>
      <c r="Y4248" s="25"/>
      <c r="Z4248" s="25"/>
      <c r="AA4248" s="109"/>
      <c r="AB4248" s="25"/>
      <c r="AC4248" s="25"/>
      <c r="AD4248" s="25">
        <v>178.79</v>
      </c>
      <c r="AE4248" s="25">
        <v>0</v>
      </c>
      <c r="AF4248" s="25">
        <v>0</v>
      </c>
      <c r="AG4248" s="25">
        <v>0</v>
      </c>
      <c r="AH4248" s="109"/>
      <c r="AI4248" s="25">
        <v>0</v>
      </c>
      <c r="AJ4248" s="25">
        <v>0</v>
      </c>
      <c r="AK4248" s="123">
        <v>0</v>
      </c>
      <c r="AL4248" s="25">
        <v>0</v>
      </c>
      <c r="AM4248" s="25">
        <v>0</v>
      </c>
      <c r="AN4248" s="25">
        <v>0</v>
      </c>
      <c r="AO4248" s="109"/>
      <c r="AP4248" s="25">
        <v>0</v>
      </c>
      <c r="AQ4248" s="25">
        <v>0</v>
      </c>
      <c r="AR4248" s="25">
        <v>0</v>
      </c>
      <c r="AS4248" s="25">
        <v>0</v>
      </c>
      <c r="AT4248" s="25">
        <v>0</v>
      </c>
      <c r="AU4248" s="25">
        <v>0</v>
      </c>
      <c r="AW4248" t="str">
        <f t="shared" si="351"/>
        <v>Trần Huy Hoàng</v>
      </c>
      <c r="AX4248" s="27" t="str">
        <f t="shared" si="352"/>
        <v>Nguyễn Thị Phương Tâm</v>
      </c>
      <c r="AY4248" s="4" t="str">
        <f t="shared" si="350"/>
        <v>SATRA</v>
      </c>
    </row>
    <row r="4249" spans="1:51" x14ac:dyDescent="0.25">
      <c r="A4249" s="4" t="s">
        <v>1104</v>
      </c>
      <c r="B4249" s="4" t="s">
        <v>1296</v>
      </c>
      <c r="C4249" s="4" t="s">
        <v>221</v>
      </c>
      <c r="D4249" s="4" t="s">
        <v>759</v>
      </c>
      <c r="E4249" s="35" t="s">
        <v>306</v>
      </c>
      <c r="F4249" s="11" t="s">
        <v>708</v>
      </c>
      <c r="G4249" s="35">
        <v>5151022</v>
      </c>
      <c r="H4249" s="4" t="s">
        <v>5078</v>
      </c>
      <c r="I4249" s="4"/>
      <c r="J4249" s="4"/>
      <c r="K4249" s="4"/>
      <c r="L4249" s="4"/>
      <c r="M4249" s="33"/>
      <c r="N4249" s="38"/>
      <c r="O4249" s="33"/>
      <c r="P4249" s="244">
        <f t="shared" si="353"/>
        <v>413.82500000000005</v>
      </c>
      <c r="Q4249" s="25"/>
      <c r="R4249" s="25"/>
      <c r="S4249" s="25"/>
      <c r="T4249" s="109"/>
      <c r="U4249" s="25"/>
      <c r="V4249" s="25"/>
      <c r="W4249" s="25"/>
      <c r="X4249" s="25"/>
      <c r="Y4249" s="25"/>
      <c r="Z4249" s="25"/>
      <c r="AA4249" s="109"/>
      <c r="AB4249" s="25"/>
      <c r="AC4249" s="25"/>
      <c r="AD4249" s="25"/>
      <c r="AE4249" s="25">
        <v>177.74600000000001</v>
      </c>
      <c r="AF4249" s="25">
        <v>0</v>
      </c>
      <c r="AG4249" s="25">
        <v>0</v>
      </c>
      <c r="AH4249" s="109"/>
      <c r="AI4249" s="25">
        <v>0</v>
      </c>
      <c r="AJ4249" s="25">
        <v>0</v>
      </c>
      <c r="AK4249" s="123">
        <v>0</v>
      </c>
      <c r="AL4249" s="25">
        <v>0</v>
      </c>
      <c r="AM4249" s="25">
        <v>236.07900000000001</v>
      </c>
      <c r="AN4249" s="25">
        <v>0</v>
      </c>
      <c r="AO4249" s="109"/>
      <c r="AP4249" s="25">
        <v>0</v>
      </c>
      <c r="AQ4249" s="25">
        <v>0</v>
      </c>
      <c r="AR4249" s="25">
        <v>0</v>
      </c>
      <c r="AS4249" s="25">
        <v>0</v>
      </c>
      <c r="AT4249" s="25">
        <v>0</v>
      </c>
      <c r="AU4249" s="25">
        <v>0</v>
      </c>
      <c r="AW4249" t="str">
        <f t="shared" si="351"/>
        <v>Trần Huy Hoàng</v>
      </c>
      <c r="AX4249" s="27" t="str">
        <f t="shared" si="352"/>
        <v>Nguyễn Thị Phương Tâm</v>
      </c>
      <c r="AY4249" s="4" t="str">
        <f t="shared" si="350"/>
        <v>SATRA</v>
      </c>
    </row>
    <row r="4250" spans="1:51" x14ac:dyDescent="0.25">
      <c r="A4250" s="4" t="s">
        <v>1104</v>
      </c>
      <c r="B4250" s="4" t="s">
        <v>1296</v>
      </c>
      <c r="C4250" s="4" t="s">
        <v>221</v>
      </c>
      <c r="D4250" s="4" t="s">
        <v>759</v>
      </c>
      <c r="E4250" s="35" t="s">
        <v>306</v>
      </c>
      <c r="F4250" s="11" t="s">
        <v>708</v>
      </c>
      <c r="G4250" s="35">
        <v>5150469</v>
      </c>
      <c r="H4250" s="4" t="s">
        <v>5082</v>
      </c>
      <c r="I4250" s="4"/>
      <c r="J4250" s="4"/>
      <c r="K4250" s="4"/>
      <c r="L4250" s="4"/>
      <c r="M4250" s="33"/>
      <c r="N4250" s="38"/>
      <c r="O4250" s="33"/>
      <c r="P4250" s="244">
        <f t="shared" si="353"/>
        <v>178.79</v>
      </c>
      <c r="Q4250" s="25"/>
      <c r="R4250" s="25"/>
      <c r="S4250" s="25"/>
      <c r="T4250" s="109"/>
      <c r="U4250" s="25"/>
      <c r="V4250" s="25"/>
      <c r="W4250" s="25"/>
      <c r="X4250" s="25"/>
      <c r="Y4250" s="25"/>
      <c r="Z4250" s="25"/>
      <c r="AA4250" s="109"/>
      <c r="AB4250" s="25"/>
      <c r="AC4250" s="25"/>
      <c r="AD4250" s="25"/>
      <c r="AE4250" s="25">
        <v>178.79</v>
      </c>
      <c r="AF4250" s="25">
        <v>0</v>
      </c>
      <c r="AG4250" s="25">
        <v>0</v>
      </c>
      <c r="AH4250" s="109"/>
      <c r="AI4250" s="25">
        <v>0</v>
      </c>
      <c r="AJ4250" s="25">
        <v>0</v>
      </c>
      <c r="AK4250" s="123">
        <v>0</v>
      </c>
      <c r="AL4250" s="25">
        <v>0</v>
      </c>
      <c r="AM4250" s="25">
        <v>0</v>
      </c>
      <c r="AN4250" s="25">
        <v>0</v>
      </c>
      <c r="AO4250" s="109"/>
      <c r="AP4250" s="25">
        <v>0</v>
      </c>
      <c r="AQ4250" s="25">
        <v>0</v>
      </c>
      <c r="AR4250" s="25">
        <v>0</v>
      </c>
      <c r="AS4250" s="25">
        <v>0</v>
      </c>
      <c r="AT4250" s="25">
        <v>0</v>
      </c>
      <c r="AU4250" s="25">
        <v>0</v>
      </c>
      <c r="AW4250" t="str">
        <f t="shared" si="351"/>
        <v>Trần Huy Hoàng</v>
      </c>
      <c r="AX4250" s="27" t="str">
        <f t="shared" si="352"/>
        <v>Nguyễn Thị Phương Tâm</v>
      </c>
      <c r="AY4250" s="4" t="str">
        <f t="shared" si="350"/>
        <v>SATRA</v>
      </c>
    </row>
    <row r="4251" spans="1:51" x14ac:dyDescent="0.25">
      <c r="A4251" s="4" t="s">
        <v>1104</v>
      </c>
      <c r="B4251" s="4" t="s">
        <v>1296</v>
      </c>
      <c r="C4251" s="4" t="s">
        <v>221</v>
      </c>
      <c r="D4251" s="4" t="s">
        <v>759</v>
      </c>
      <c r="E4251" s="35" t="s">
        <v>306</v>
      </c>
      <c r="F4251" s="11" t="s">
        <v>708</v>
      </c>
      <c r="G4251" s="35">
        <v>5150760</v>
      </c>
      <c r="H4251" s="4" t="s">
        <v>5261</v>
      </c>
      <c r="I4251" s="4"/>
      <c r="J4251" s="4"/>
      <c r="K4251" s="4"/>
      <c r="L4251" s="4"/>
      <c r="M4251" s="33"/>
      <c r="N4251" s="38"/>
      <c r="O4251" s="33"/>
      <c r="P4251" s="244">
        <f t="shared" si="353"/>
        <v>422.07499999999999</v>
      </c>
      <c r="Q4251" s="25"/>
      <c r="R4251" s="25"/>
      <c r="S4251" s="25"/>
      <c r="T4251" s="109"/>
      <c r="U4251" s="25"/>
      <c r="V4251" s="25"/>
      <c r="W4251" s="25"/>
      <c r="X4251" s="25"/>
      <c r="Y4251" s="25"/>
      <c r="Z4251" s="25"/>
      <c r="AA4251" s="109"/>
      <c r="AB4251" s="25"/>
      <c r="AC4251" s="25"/>
      <c r="AD4251" s="25"/>
      <c r="AE4251" s="25">
        <v>0</v>
      </c>
      <c r="AF4251" s="25">
        <v>0</v>
      </c>
      <c r="AG4251" s="25">
        <v>0</v>
      </c>
      <c r="AH4251" s="109"/>
      <c r="AI4251" s="25">
        <v>0</v>
      </c>
      <c r="AJ4251" s="25">
        <v>137.66800000000001</v>
      </c>
      <c r="AK4251" s="123">
        <v>0</v>
      </c>
      <c r="AL4251" s="25">
        <v>0</v>
      </c>
      <c r="AM4251" s="25">
        <v>0</v>
      </c>
      <c r="AN4251" s="25">
        <v>0</v>
      </c>
      <c r="AO4251" s="109"/>
      <c r="AP4251" s="25">
        <v>0</v>
      </c>
      <c r="AQ4251" s="25">
        <v>284.40699999999998</v>
      </c>
      <c r="AR4251" s="25">
        <v>0</v>
      </c>
      <c r="AS4251" s="25">
        <v>0</v>
      </c>
      <c r="AT4251" s="25">
        <v>0</v>
      </c>
      <c r="AU4251" s="25">
        <v>0</v>
      </c>
      <c r="AW4251" t="str">
        <f t="shared" si="351"/>
        <v>Trần Huy Hoàng</v>
      </c>
      <c r="AX4251" s="27" t="str">
        <f t="shared" si="352"/>
        <v>Nguyễn Thị Phương Tâm</v>
      </c>
      <c r="AY4251" s="4" t="str">
        <f t="shared" si="350"/>
        <v>SATRA</v>
      </c>
    </row>
    <row r="4252" spans="1:51" x14ac:dyDescent="0.25">
      <c r="A4252" s="4" t="s">
        <v>1104</v>
      </c>
      <c r="B4252" s="4" t="s">
        <v>1296</v>
      </c>
      <c r="C4252" s="4" t="s">
        <v>221</v>
      </c>
      <c r="D4252" s="4" t="s">
        <v>759</v>
      </c>
      <c r="E4252" s="35" t="s">
        <v>306</v>
      </c>
      <c r="F4252" s="11" t="s">
        <v>708</v>
      </c>
      <c r="G4252" s="35">
        <v>5151558</v>
      </c>
      <c r="H4252" s="4" t="s">
        <v>5275</v>
      </c>
      <c r="I4252" s="4"/>
      <c r="J4252" s="4"/>
      <c r="K4252" s="4"/>
      <c r="L4252" s="4"/>
      <c r="M4252" s="33"/>
      <c r="N4252" s="38"/>
      <c r="O4252" s="33"/>
      <c r="P4252" s="244">
        <f t="shared" si="353"/>
        <v>241.44399999999999</v>
      </c>
      <c r="Q4252" s="25"/>
      <c r="R4252" s="25"/>
      <c r="S4252" s="25"/>
      <c r="T4252" s="109"/>
      <c r="U4252" s="25"/>
      <c r="V4252" s="25"/>
      <c r="W4252" s="25"/>
      <c r="X4252" s="25"/>
      <c r="Y4252" s="25"/>
      <c r="Z4252" s="25"/>
      <c r="AA4252" s="109"/>
      <c r="AB4252" s="25"/>
      <c r="AC4252" s="25"/>
      <c r="AD4252" s="25"/>
      <c r="AE4252" s="25">
        <v>0</v>
      </c>
      <c r="AF4252" s="25">
        <v>0</v>
      </c>
      <c r="AG4252" s="25">
        <v>0</v>
      </c>
      <c r="AH4252" s="109"/>
      <c r="AI4252" s="25">
        <v>0</v>
      </c>
      <c r="AJ4252" s="25">
        <v>0</v>
      </c>
      <c r="AK4252" s="123">
        <v>241.44399999999999</v>
      </c>
      <c r="AL4252" s="25">
        <v>0</v>
      </c>
      <c r="AM4252" s="25">
        <v>0</v>
      </c>
      <c r="AN4252" s="25">
        <v>0</v>
      </c>
      <c r="AO4252" s="109"/>
      <c r="AP4252" s="25">
        <v>0</v>
      </c>
      <c r="AQ4252" s="25">
        <v>0</v>
      </c>
      <c r="AR4252" s="25">
        <v>0</v>
      </c>
      <c r="AS4252" s="25">
        <v>0</v>
      </c>
      <c r="AT4252" s="25">
        <v>0</v>
      </c>
      <c r="AU4252" s="25">
        <v>0</v>
      </c>
      <c r="AW4252" t="str">
        <f t="shared" si="351"/>
        <v>Trần Huy Hoàng</v>
      </c>
      <c r="AX4252" s="27" t="str">
        <f t="shared" si="352"/>
        <v>Nguyễn Thị Phương Tâm</v>
      </c>
      <c r="AY4252" s="4" t="str">
        <f t="shared" si="350"/>
        <v>SATRA</v>
      </c>
    </row>
    <row r="4253" spans="1:51" x14ac:dyDescent="0.25">
      <c r="A4253" s="4" t="s">
        <v>1104</v>
      </c>
      <c r="B4253" s="4" t="s">
        <v>1296</v>
      </c>
      <c r="C4253" s="4" t="s">
        <v>221</v>
      </c>
      <c r="D4253" s="4" t="s">
        <v>759</v>
      </c>
      <c r="E4253" s="35" t="s">
        <v>306</v>
      </c>
      <c r="F4253" s="11" t="s">
        <v>708</v>
      </c>
      <c r="G4253" s="35">
        <v>5150722</v>
      </c>
      <c r="H4253" s="4" t="s">
        <v>5375</v>
      </c>
      <c r="I4253" s="4"/>
      <c r="J4253" s="4"/>
      <c r="K4253" s="4"/>
      <c r="L4253" s="4"/>
      <c r="M4253" s="33"/>
      <c r="N4253" s="38"/>
      <c r="O4253" s="33"/>
      <c r="P4253" s="244">
        <f t="shared" si="353"/>
        <v>422.07499999999999</v>
      </c>
      <c r="Q4253" s="25"/>
      <c r="R4253" s="25"/>
      <c r="S4253" s="25"/>
      <c r="T4253" s="109"/>
      <c r="U4253" s="25"/>
      <c r="V4253" s="25"/>
      <c r="W4253" s="25"/>
      <c r="X4253" s="25"/>
      <c r="Y4253" s="25"/>
      <c r="Z4253" s="25"/>
      <c r="AA4253" s="109"/>
      <c r="AB4253" s="25"/>
      <c r="AC4253" s="25"/>
      <c r="AD4253" s="25"/>
      <c r="AE4253" s="25">
        <v>0</v>
      </c>
      <c r="AF4253" s="25">
        <v>0</v>
      </c>
      <c r="AG4253" s="25">
        <v>0</v>
      </c>
      <c r="AH4253" s="109"/>
      <c r="AI4253" s="25">
        <v>0</v>
      </c>
      <c r="AJ4253" s="25">
        <v>0</v>
      </c>
      <c r="AK4253" s="123">
        <v>0</v>
      </c>
      <c r="AL4253" s="25">
        <v>0</v>
      </c>
      <c r="AM4253" s="25">
        <v>422.07499999999999</v>
      </c>
      <c r="AN4253" s="25">
        <v>0</v>
      </c>
      <c r="AO4253" s="109"/>
      <c r="AP4253" s="25">
        <v>0</v>
      </c>
      <c r="AQ4253" s="25">
        <v>0</v>
      </c>
      <c r="AR4253" s="25">
        <v>0</v>
      </c>
      <c r="AS4253" s="25">
        <v>0</v>
      </c>
      <c r="AT4253" s="25">
        <v>0</v>
      </c>
      <c r="AU4253" s="25">
        <v>0</v>
      </c>
      <c r="AW4253" t="str">
        <f t="shared" si="351"/>
        <v>Trần Huy Hoàng</v>
      </c>
      <c r="AX4253" s="27" t="str">
        <f t="shared" si="352"/>
        <v>Nguyễn Thị Phương Tâm</v>
      </c>
      <c r="AY4253" s="4" t="str">
        <f t="shared" si="350"/>
        <v>SATRA</v>
      </c>
    </row>
    <row r="4254" spans="1:51" x14ac:dyDescent="0.25">
      <c r="A4254" s="4" t="s">
        <v>1104</v>
      </c>
      <c r="B4254" s="4" t="s">
        <v>1296</v>
      </c>
      <c r="C4254" s="4" t="s">
        <v>221</v>
      </c>
      <c r="D4254" s="4" t="s">
        <v>759</v>
      </c>
      <c r="E4254" s="35" t="s">
        <v>306</v>
      </c>
      <c r="F4254" s="11" t="s">
        <v>708</v>
      </c>
      <c r="G4254" s="35">
        <v>5151233</v>
      </c>
      <c r="H4254" s="4" t="s">
        <v>5441</v>
      </c>
      <c r="I4254" s="4"/>
      <c r="J4254" s="4"/>
      <c r="K4254" s="4"/>
      <c r="L4254" s="4"/>
      <c r="M4254" s="33"/>
      <c r="N4254" s="38"/>
      <c r="O4254" s="33"/>
      <c r="P4254" s="244">
        <f t="shared" si="353"/>
        <v>142.20400000000001</v>
      </c>
      <c r="Q4254" s="25"/>
      <c r="R4254" s="25"/>
      <c r="S4254" s="25"/>
      <c r="T4254" s="109"/>
      <c r="U4254" s="25"/>
      <c r="V4254" s="25"/>
      <c r="W4254" s="25"/>
      <c r="X4254" s="25"/>
      <c r="Y4254" s="25"/>
      <c r="Z4254" s="25"/>
      <c r="AA4254" s="109"/>
      <c r="AB4254" s="25"/>
      <c r="AC4254" s="25"/>
      <c r="AD4254" s="25"/>
      <c r="AE4254" s="25">
        <v>0</v>
      </c>
      <c r="AF4254" s="25">
        <v>0</v>
      </c>
      <c r="AG4254" s="25">
        <v>0</v>
      </c>
      <c r="AH4254" s="109"/>
      <c r="AI4254" s="25">
        <v>0</v>
      </c>
      <c r="AJ4254" s="25">
        <v>0</v>
      </c>
      <c r="AK4254" s="123">
        <v>0</v>
      </c>
      <c r="AL4254" s="25">
        <v>0</v>
      </c>
      <c r="AM4254" s="25">
        <v>0</v>
      </c>
      <c r="AN4254" s="25">
        <v>142.20400000000001</v>
      </c>
      <c r="AO4254" s="109"/>
      <c r="AP4254" s="25">
        <v>0</v>
      </c>
      <c r="AQ4254" s="25">
        <v>0</v>
      </c>
      <c r="AR4254" s="25">
        <v>0</v>
      </c>
      <c r="AS4254" s="25">
        <v>0</v>
      </c>
      <c r="AT4254" s="25">
        <v>0</v>
      </c>
      <c r="AU4254" s="25">
        <v>0</v>
      </c>
      <c r="AW4254" t="str">
        <f t="shared" si="351"/>
        <v>Trần Huy Hoàng</v>
      </c>
      <c r="AX4254" s="27" t="str">
        <f t="shared" si="352"/>
        <v>Nguyễn Thị Phương Tâm</v>
      </c>
      <c r="AY4254" s="4" t="str">
        <f t="shared" si="350"/>
        <v>SATRA</v>
      </c>
    </row>
    <row r="4255" spans="1:51" x14ac:dyDescent="0.25">
      <c r="A4255" s="4" t="s">
        <v>1104</v>
      </c>
      <c r="B4255" s="4" t="s">
        <v>1296</v>
      </c>
      <c r="C4255" s="4" t="s">
        <v>221</v>
      </c>
      <c r="D4255" s="4" t="s">
        <v>759</v>
      </c>
      <c r="E4255" s="35" t="s">
        <v>306</v>
      </c>
      <c r="F4255" s="11" t="s">
        <v>708</v>
      </c>
      <c r="G4255" s="35">
        <v>5151347</v>
      </c>
      <c r="H4255" s="4" t="s">
        <v>5507</v>
      </c>
      <c r="I4255" s="4"/>
      <c r="J4255" s="4"/>
      <c r="K4255" s="4"/>
      <c r="L4255" s="4"/>
      <c r="M4255" s="33"/>
      <c r="N4255" s="38"/>
      <c r="O4255" s="33"/>
      <c r="P4255" s="244">
        <f t="shared" si="353"/>
        <v>279.87200000000001</v>
      </c>
      <c r="Q4255" s="25"/>
      <c r="R4255" s="25"/>
      <c r="S4255" s="25"/>
      <c r="T4255" s="109"/>
      <c r="U4255" s="25"/>
      <c r="V4255" s="25"/>
      <c r="W4255" s="25"/>
      <c r="X4255" s="25"/>
      <c r="Y4255" s="25"/>
      <c r="Z4255" s="25"/>
      <c r="AA4255" s="109"/>
      <c r="AB4255" s="25"/>
      <c r="AC4255" s="25"/>
      <c r="AD4255" s="25">
        <v>0</v>
      </c>
      <c r="AE4255" s="25">
        <v>0</v>
      </c>
      <c r="AF4255" s="25">
        <v>0</v>
      </c>
      <c r="AG4255" s="25">
        <v>0</v>
      </c>
      <c r="AH4255" s="109"/>
      <c r="AI4255" s="25">
        <v>0</v>
      </c>
      <c r="AJ4255" s="25">
        <v>0</v>
      </c>
      <c r="AK4255" s="123">
        <v>0</v>
      </c>
      <c r="AL4255" s="25">
        <v>0</v>
      </c>
      <c r="AM4255" s="25">
        <v>0</v>
      </c>
      <c r="AN4255" s="25">
        <v>0</v>
      </c>
      <c r="AO4255" s="109"/>
      <c r="AP4255" s="25">
        <v>0</v>
      </c>
      <c r="AQ4255" s="25">
        <v>0</v>
      </c>
      <c r="AR4255" s="25">
        <v>0</v>
      </c>
      <c r="AS4255" s="25">
        <v>279.87200000000001</v>
      </c>
      <c r="AT4255" s="25">
        <v>0</v>
      </c>
      <c r="AU4255" s="25">
        <v>0</v>
      </c>
      <c r="AW4255" t="str">
        <f t="shared" si="351"/>
        <v>Trần Huy Hoàng</v>
      </c>
      <c r="AX4255" s="27" t="str">
        <f t="shared" si="352"/>
        <v>Nguyễn Thị Phương Tâm</v>
      </c>
      <c r="AY4255" s="4" t="str">
        <f t="shared" si="350"/>
        <v>SATRA</v>
      </c>
    </row>
    <row r="4256" spans="1:51" x14ac:dyDescent="0.25">
      <c r="A4256" s="4" t="s">
        <v>1104</v>
      </c>
      <c r="B4256" s="4" t="s">
        <v>1296</v>
      </c>
      <c r="C4256" s="4" t="s">
        <v>221</v>
      </c>
      <c r="D4256" s="4" t="s">
        <v>759</v>
      </c>
      <c r="E4256" s="35" t="s">
        <v>306</v>
      </c>
      <c r="F4256" s="11" t="s">
        <v>708</v>
      </c>
      <c r="G4256" s="35">
        <v>5151828</v>
      </c>
      <c r="H4256" s="4" t="s">
        <v>5513</v>
      </c>
      <c r="I4256" s="4"/>
      <c r="J4256" s="4"/>
      <c r="K4256" s="4"/>
      <c r="L4256" s="4"/>
      <c r="M4256" s="33"/>
      <c r="N4256" s="38"/>
      <c r="O4256" s="33"/>
      <c r="P4256" s="244">
        <f t="shared" si="353"/>
        <v>1210.9769999999999</v>
      </c>
      <c r="Q4256" s="25"/>
      <c r="R4256" s="25"/>
      <c r="S4256" s="25"/>
      <c r="T4256" s="109"/>
      <c r="U4256" s="25"/>
      <c r="V4256" s="25"/>
      <c r="W4256" s="25"/>
      <c r="X4256" s="25"/>
      <c r="Y4256" s="25"/>
      <c r="Z4256" s="25"/>
      <c r="AA4256" s="109"/>
      <c r="AB4256" s="25"/>
      <c r="AC4256" s="25"/>
      <c r="AD4256" s="25"/>
      <c r="AE4256" s="25"/>
      <c r="AF4256" s="25"/>
      <c r="AG4256" s="25"/>
      <c r="AH4256" s="109"/>
      <c r="AI4256" s="25"/>
      <c r="AJ4256" s="25"/>
      <c r="AK4256" s="123"/>
      <c r="AL4256" s="25"/>
      <c r="AM4256" s="25"/>
      <c r="AN4256" s="25"/>
      <c r="AO4256" s="109"/>
      <c r="AP4256" s="25"/>
      <c r="AQ4256" s="25"/>
      <c r="AR4256" s="25"/>
      <c r="AS4256" s="25">
        <v>0</v>
      </c>
      <c r="AT4256" s="25">
        <v>1210.9769999999999</v>
      </c>
      <c r="AU4256" s="25">
        <v>0</v>
      </c>
      <c r="AW4256" t="str">
        <f t="shared" si="351"/>
        <v>Trần Huy Hoàng</v>
      </c>
      <c r="AX4256" s="27" t="str">
        <f t="shared" si="352"/>
        <v>Nguyễn Thị Phương Tâm</v>
      </c>
      <c r="AY4256" s="4"/>
    </row>
    <row r="4257" spans="1:51" x14ac:dyDescent="0.25">
      <c r="A4257" s="4" t="s">
        <v>1104</v>
      </c>
      <c r="B4257" s="4" t="s">
        <v>1296</v>
      </c>
      <c r="C4257" s="4" t="s">
        <v>221</v>
      </c>
      <c r="D4257" s="4" t="s">
        <v>759</v>
      </c>
      <c r="E4257" s="35" t="s">
        <v>306</v>
      </c>
      <c r="F4257" s="11" t="s">
        <v>708</v>
      </c>
      <c r="G4257" s="35">
        <v>5150438</v>
      </c>
      <c r="H4257" s="4" t="s">
        <v>5507</v>
      </c>
      <c r="I4257" s="4"/>
      <c r="J4257" s="4"/>
      <c r="K4257" s="4"/>
      <c r="L4257" s="4"/>
      <c r="M4257" s="33"/>
      <c r="N4257" s="38"/>
      <c r="O4257" s="33"/>
      <c r="P4257" s="244">
        <f t="shared" si="353"/>
        <v>0</v>
      </c>
      <c r="Q4257" s="25"/>
      <c r="R4257" s="25"/>
      <c r="S4257" s="25"/>
      <c r="T4257" s="109"/>
      <c r="U4257" s="25"/>
      <c r="V4257" s="25"/>
      <c r="W4257" s="25"/>
      <c r="X4257" s="25"/>
      <c r="Y4257" s="25"/>
      <c r="Z4257" s="25"/>
      <c r="AA4257" s="109"/>
      <c r="AB4257" s="25"/>
      <c r="AC4257" s="25"/>
      <c r="AD4257" s="25"/>
      <c r="AE4257" s="25"/>
      <c r="AF4257" s="25"/>
      <c r="AG4257" s="25"/>
      <c r="AH4257" s="109"/>
      <c r="AI4257" s="25"/>
      <c r="AJ4257" s="25"/>
      <c r="AK4257" s="123"/>
      <c r="AL4257" s="25"/>
      <c r="AM4257" s="25"/>
      <c r="AN4257" s="25"/>
      <c r="AO4257" s="109"/>
      <c r="AP4257" s="25"/>
      <c r="AQ4257" s="25"/>
      <c r="AR4257" s="25"/>
      <c r="AS4257" s="25">
        <v>0</v>
      </c>
      <c r="AT4257" s="25">
        <v>0</v>
      </c>
      <c r="AU4257" s="25">
        <v>0</v>
      </c>
      <c r="AW4257" t="str">
        <f t="shared" si="351"/>
        <v>Trần Huy Hoàng</v>
      </c>
      <c r="AX4257" s="27" t="str">
        <f t="shared" si="352"/>
        <v>Nguyễn Thị Phương Tâm</v>
      </c>
      <c r="AY4257" s="4"/>
    </row>
    <row r="4258" spans="1:51" x14ac:dyDescent="0.25">
      <c r="A4258" s="4"/>
      <c r="B4258" s="4"/>
      <c r="C4258" s="4"/>
      <c r="D4258" s="4"/>
      <c r="E4258" s="35"/>
      <c r="F4258" s="11"/>
      <c r="G4258" s="35"/>
      <c r="H4258" s="4"/>
      <c r="I4258" s="4"/>
      <c r="J4258" s="4"/>
      <c r="K4258" s="4"/>
      <c r="L4258" s="4"/>
      <c r="M4258" s="33"/>
      <c r="N4258" s="38"/>
      <c r="O4258" s="33"/>
      <c r="P4258" s="244">
        <f t="shared" si="353"/>
        <v>0</v>
      </c>
      <c r="Q4258" s="25"/>
      <c r="R4258" s="25"/>
      <c r="S4258" s="25"/>
      <c r="T4258" s="109"/>
      <c r="U4258" s="25"/>
      <c r="V4258" s="25"/>
      <c r="W4258" s="25"/>
      <c r="X4258" s="25"/>
      <c r="Y4258" s="25"/>
      <c r="Z4258" s="25"/>
      <c r="AA4258" s="109"/>
      <c r="AB4258" s="25"/>
      <c r="AC4258" s="25"/>
      <c r="AD4258" s="25"/>
      <c r="AE4258" s="25"/>
      <c r="AF4258" s="25"/>
      <c r="AG4258" s="25"/>
      <c r="AH4258" s="109"/>
      <c r="AI4258" s="25"/>
      <c r="AJ4258" s="25"/>
      <c r="AK4258" s="123"/>
      <c r="AL4258" s="25"/>
      <c r="AM4258" s="25"/>
      <c r="AN4258" s="25"/>
      <c r="AO4258" s="109"/>
      <c r="AP4258" s="25"/>
      <c r="AQ4258" s="25"/>
      <c r="AR4258" s="25"/>
      <c r="AS4258" s="25">
        <v>0</v>
      </c>
      <c r="AT4258" s="25">
        <v>0</v>
      </c>
      <c r="AU4258" s="25">
        <v>0</v>
      </c>
      <c r="AW4258">
        <f t="shared" si="351"/>
        <v>0</v>
      </c>
      <c r="AX4258" s="27">
        <f t="shared" si="352"/>
        <v>0</v>
      </c>
      <c r="AY4258" s="4"/>
    </row>
    <row r="4259" spans="1:51" x14ac:dyDescent="0.25">
      <c r="A4259" s="4"/>
      <c r="B4259" s="4"/>
      <c r="C4259" s="4"/>
      <c r="D4259" s="4"/>
      <c r="E4259" s="35"/>
      <c r="F4259" s="11"/>
      <c r="G4259" s="35"/>
      <c r="H4259" s="4"/>
      <c r="I4259" s="4"/>
      <c r="J4259" s="4"/>
      <c r="K4259" s="4"/>
      <c r="L4259" s="4"/>
      <c r="M4259" s="33"/>
      <c r="N4259" s="38"/>
      <c r="O4259" s="33"/>
      <c r="P4259" s="244">
        <f t="shared" si="353"/>
        <v>0</v>
      </c>
      <c r="Q4259" s="25"/>
      <c r="R4259" s="25"/>
      <c r="S4259" s="25"/>
      <c r="T4259" s="109"/>
      <c r="U4259" s="25"/>
      <c r="V4259" s="25"/>
      <c r="W4259" s="25"/>
      <c r="X4259" s="25"/>
      <c r="Y4259" s="25"/>
      <c r="Z4259" s="25"/>
      <c r="AA4259" s="109"/>
      <c r="AB4259" s="25"/>
      <c r="AC4259" s="25"/>
      <c r="AD4259" s="25"/>
      <c r="AE4259" s="25"/>
      <c r="AF4259" s="25"/>
      <c r="AG4259" s="25"/>
      <c r="AH4259" s="109"/>
      <c r="AI4259" s="25"/>
      <c r="AJ4259" s="25"/>
      <c r="AK4259" s="123"/>
      <c r="AL4259" s="25"/>
      <c r="AM4259" s="25"/>
      <c r="AN4259" s="25"/>
      <c r="AO4259" s="109"/>
      <c r="AP4259" s="25"/>
      <c r="AQ4259" s="25"/>
      <c r="AR4259" s="25"/>
      <c r="AS4259" s="25">
        <v>0</v>
      </c>
      <c r="AT4259" s="25">
        <v>0</v>
      </c>
      <c r="AU4259" s="25">
        <v>0</v>
      </c>
      <c r="AW4259">
        <f t="shared" si="351"/>
        <v>0</v>
      </c>
      <c r="AX4259" s="27">
        <f t="shared" si="352"/>
        <v>0</v>
      </c>
      <c r="AY4259" s="4"/>
    </row>
    <row r="4260" spans="1:51" x14ac:dyDescent="0.25">
      <c r="A4260" s="4" t="s">
        <v>1104</v>
      </c>
      <c r="B4260" s="4" t="s">
        <v>1296</v>
      </c>
      <c r="C4260" s="4" t="s">
        <v>221</v>
      </c>
      <c r="D4260" s="4" t="s">
        <v>760</v>
      </c>
      <c r="E4260" s="35" t="s">
        <v>313</v>
      </c>
      <c r="F4260" s="4"/>
      <c r="G4260" s="35"/>
      <c r="H4260" s="75" t="s">
        <v>729</v>
      </c>
      <c r="I4260" s="4"/>
      <c r="J4260" s="4"/>
      <c r="K4260" s="4"/>
      <c r="L4260" s="4">
        <v>22</v>
      </c>
      <c r="M4260" s="33">
        <v>21291.943453333333</v>
      </c>
      <c r="N4260" s="38">
        <f t="shared" si="343"/>
        <v>0.12658895652525298</v>
      </c>
      <c r="O4260" s="33">
        <f t="shared" si="344"/>
        <v>20522.978436285575</v>
      </c>
      <c r="P4260" s="244">
        <f t="shared" si="353"/>
        <v>0</v>
      </c>
      <c r="Q4260" s="25">
        <v>0</v>
      </c>
      <c r="R4260" s="25">
        <v>0</v>
      </c>
      <c r="S4260" s="25">
        <v>0</v>
      </c>
      <c r="T4260" s="109"/>
      <c r="U4260" s="25">
        <v>0</v>
      </c>
      <c r="V4260" s="25">
        <v>0</v>
      </c>
      <c r="W4260" s="25">
        <v>0</v>
      </c>
      <c r="X4260" s="25">
        <v>0</v>
      </c>
      <c r="Y4260" s="25">
        <v>0</v>
      </c>
      <c r="Z4260" s="25">
        <v>0</v>
      </c>
      <c r="AA4260" s="109"/>
      <c r="AB4260" s="25">
        <v>0</v>
      </c>
      <c r="AC4260" s="25">
        <v>0</v>
      </c>
      <c r="AD4260" s="25">
        <v>0</v>
      </c>
      <c r="AE4260" s="25">
        <v>0</v>
      </c>
      <c r="AF4260" s="25">
        <v>0</v>
      </c>
      <c r="AG4260" s="25">
        <v>0</v>
      </c>
      <c r="AH4260" s="109"/>
      <c r="AI4260" s="25">
        <v>0</v>
      </c>
      <c r="AJ4260" s="25">
        <v>0</v>
      </c>
      <c r="AK4260" s="123">
        <v>0</v>
      </c>
      <c r="AL4260" s="25">
        <v>0</v>
      </c>
      <c r="AM4260" s="25">
        <v>0</v>
      </c>
      <c r="AN4260" s="25">
        <v>0</v>
      </c>
      <c r="AO4260" s="109"/>
      <c r="AP4260" s="25">
        <v>0</v>
      </c>
      <c r="AQ4260" s="25">
        <v>0</v>
      </c>
      <c r="AR4260" s="25">
        <v>0</v>
      </c>
      <c r="AS4260" s="25">
        <v>0</v>
      </c>
      <c r="AT4260" s="25">
        <v>0</v>
      </c>
      <c r="AU4260" s="25">
        <v>0</v>
      </c>
      <c r="AW4260" t="str">
        <f t="shared" si="351"/>
        <v>Trần Huy Hoàng</v>
      </c>
      <c r="AX4260" s="27" t="str">
        <f t="shared" si="352"/>
        <v>Nguyễn Ngọc Danh</v>
      </c>
      <c r="AY4260" s="4" t="str">
        <f t="shared" si="350"/>
        <v>SATRA</v>
      </c>
    </row>
    <row r="4261" spans="1:51" x14ac:dyDescent="0.25">
      <c r="A4261" s="4" t="s">
        <v>1104</v>
      </c>
      <c r="B4261" s="4" t="s">
        <v>1296</v>
      </c>
      <c r="C4261" s="4" t="s">
        <v>221</v>
      </c>
      <c r="D4261" s="4" t="s">
        <v>760</v>
      </c>
      <c r="E4261" s="35" t="s">
        <v>313</v>
      </c>
      <c r="F4261" s="11" t="s">
        <v>708</v>
      </c>
      <c r="G4261" s="35">
        <v>5150355</v>
      </c>
      <c r="H4261" s="4" t="s">
        <v>888</v>
      </c>
      <c r="I4261" s="4"/>
      <c r="J4261" s="4"/>
      <c r="K4261" s="4"/>
      <c r="L4261" s="4"/>
      <c r="M4261" s="33"/>
      <c r="N4261" s="38"/>
      <c r="O4261" s="33"/>
      <c r="P4261" s="244">
        <f t="shared" si="353"/>
        <v>1185.231</v>
      </c>
      <c r="Q4261" s="25"/>
      <c r="R4261" s="25">
        <v>1185.231</v>
      </c>
      <c r="S4261" s="25">
        <v>0</v>
      </c>
      <c r="T4261" s="109"/>
      <c r="U4261" s="25">
        <v>0</v>
      </c>
      <c r="V4261" s="25">
        <v>0</v>
      </c>
      <c r="W4261" s="25">
        <v>0</v>
      </c>
      <c r="X4261" s="25">
        <v>0</v>
      </c>
      <c r="Y4261" s="25">
        <v>0</v>
      </c>
      <c r="Z4261" s="25">
        <v>0</v>
      </c>
      <c r="AA4261" s="109"/>
      <c r="AB4261" s="25">
        <v>0</v>
      </c>
      <c r="AC4261" s="25">
        <v>0</v>
      </c>
      <c r="AD4261" s="25">
        <v>0</v>
      </c>
      <c r="AE4261" s="25">
        <v>0</v>
      </c>
      <c r="AF4261" s="25">
        <v>0</v>
      </c>
      <c r="AG4261" s="25">
        <v>0</v>
      </c>
      <c r="AH4261" s="109"/>
      <c r="AI4261" s="25">
        <v>0</v>
      </c>
      <c r="AJ4261" s="25">
        <v>0</v>
      </c>
      <c r="AK4261" s="123">
        <v>0</v>
      </c>
      <c r="AL4261" s="25">
        <v>0</v>
      </c>
      <c r="AM4261" s="25">
        <v>0</v>
      </c>
      <c r="AN4261" s="25">
        <v>0</v>
      </c>
      <c r="AO4261" s="109"/>
      <c r="AP4261" s="25">
        <v>0</v>
      </c>
      <c r="AQ4261" s="25">
        <v>0</v>
      </c>
      <c r="AR4261" s="25">
        <v>0</v>
      </c>
      <c r="AS4261" s="25">
        <v>0</v>
      </c>
      <c r="AT4261" s="25">
        <v>0</v>
      </c>
      <c r="AU4261" s="25">
        <v>0</v>
      </c>
      <c r="AW4261" t="str">
        <f t="shared" si="351"/>
        <v>Trần Huy Hoàng</v>
      </c>
      <c r="AX4261" s="27" t="str">
        <f t="shared" si="352"/>
        <v>Nguyễn Ngọc Danh</v>
      </c>
      <c r="AY4261" s="4" t="str">
        <f t="shared" si="350"/>
        <v>SATRA</v>
      </c>
    </row>
    <row r="4262" spans="1:51" x14ac:dyDescent="0.25">
      <c r="A4262" s="4" t="s">
        <v>1104</v>
      </c>
      <c r="B4262" s="4" t="s">
        <v>1296</v>
      </c>
      <c r="C4262" s="4" t="s">
        <v>221</v>
      </c>
      <c r="D4262" s="4" t="s">
        <v>760</v>
      </c>
      <c r="E4262" s="35" t="s">
        <v>313</v>
      </c>
      <c r="F4262" s="11" t="s">
        <v>708</v>
      </c>
      <c r="G4262" s="35">
        <v>5150715</v>
      </c>
      <c r="H4262" s="4" t="s">
        <v>907</v>
      </c>
      <c r="I4262" s="4"/>
      <c r="J4262" s="4"/>
      <c r="K4262" s="4"/>
      <c r="L4262" s="4"/>
      <c r="M4262" s="33"/>
      <c r="N4262" s="38"/>
      <c r="O4262" s="33"/>
      <c r="P4262" s="244">
        <f t="shared" si="353"/>
        <v>320.99299999999999</v>
      </c>
      <c r="Q4262" s="25"/>
      <c r="R4262" s="25">
        <v>178.79</v>
      </c>
      <c r="S4262" s="25">
        <v>0</v>
      </c>
      <c r="T4262" s="109"/>
      <c r="U4262" s="25">
        <v>0</v>
      </c>
      <c r="V4262" s="25">
        <v>0</v>
      </c>
      <c r="W4262" s="25">
        <v>0</v>
      </c>
      <c r="X4262" s="25">
        <v>0</v>
      </c>
      <c r="Y4262" s="25">
        <v>0</v>
      </c>
      <c r="Z4262" s="25">
        <v>0</v>
      </c>
      <c r="AA4262" s="109"/>
      <c r="AB4262" s="25">
        <v>0</v>
      </c>
      <c r="AC4262" s="25">
        <v>0</v>
      </c>
      <c r="AD4262" s="25">
        <v>0</v>
      </c>
      <c r="AE4262" s="25">
        <v>0</v>
      </c>
      <c r="AF4262" s="25">
        <v>0</v>
      </c>
      <c r="AG4262" s="25">
        <v>0</v>
      </c>
      <c r="AH4262" s="109"/>
      <c r="AI4262" s="25">
        <v>0</v>
      </c>
      <c r="AJ4262" s="25">
        <v>0</v>
      </c>
      <c r="AK4262" s="123">
        <v>0</v>
      </c>
      <c r="AL4262" s="25">
        <v>0</v>
      </c>
      <c r="AM4262" s="25">
        <v>0</v>
      </c>
      <c r="AN4262" s="25">
        <v>0</v>
      </c>
      <c r="AO4262" s="109"/>
      <c r="AP4262" s="25">
        <v>0</v>
      </c>
      <c r="AQ4262" s="25">
        <v>0</v>
      </c>
      <c r="AR4262" s="25">
        <v>142.203</v>
      </c>
      <c r="AS4262" s="25">
        <v>0</v>
      </c>
      <c r="AT4262" s="25">
        <v>0</v>
      </c>
      <c r="AU4262" s="25">
        <v>0</v>
      </c>
      <c r="AW4262" t="str">
        <f t="shared" si="351"/>
        <v>Trần Huy Hoàng</v>
      </c>
      <c r="AX4262" s="27" t="str">
        <f t="shared" si="352"/>
        <v>Nguyễn Ngọc Danh</v>
      </c>
      <c r="AY4262" s="4" t="str">
        <f t="shared" ref="AY4262:AY4306" si="354">+B4262</f>
        <v>SATRA</v>
      </c>
    </row>
    <row r="4263" spans="1:51" x14ac:dyDescent="0.25">
      <c r="A4263" s="4" t="s">
        <v>1104</v>
      </c>
      <c r="B4263" s="4" t="s">
        <v>1296</v>
      </c>
      <c r="C4263" s="4" t="s">
        <v>221</v>
      </c>
      <c r="D4263" s="4" t="s">
        <v>760</v>
      </c>
      <c r="E4263" s="35" t="s">
        <v>313</v>
      </c>
      <c r="F4263" s="11" t="s">
        <v>708</v>
      </c>
      <c r="G4263" s="35">
        <v>5151811</v>
      </c>
      <c r="H4263" s="4" t="s">
        <v>1331</v>
      </c>
      <c r="I4263" s="4"/>
      <c r="J4263" s="4"/>
      <c r="K4263" s="4"/>
      <c r="L4263" s="4"/>
      <c r="M4263" s="33"/>
      <c r="N4263" s="38"/>
      <c r="O4263" s="33"/>
      <c r="P4263" s="244">
        <f t="shared" si="353"/>
        <v>178.79</v>
      </c>
      <c r="Q4263" s="25"/>
      <c r="R4263" s="25">
        <v>0</v>
      </c>
      <c r="S4263" s="25">
        <v>178.79</v>
      </c>
      <c r="T4263" s="109"/>
      <c r="U4263" s="25">
        <v>0</v>
      </c>
      <c r="V4263" s="25">
        <v>0</v>
      </c>
      <c r="W4263" s="25">
        <v>0</v>
      </c>
      <c r="X4263" s="25">
        <v>0</v>
      </c>
      <c r="Y4263" s="25">
        <v>0</v>
      </c>
      <c r="Z4263" s="25">
        <v>0</v>
      </c>
      <c r="AA4263" s="109"/>
      <c r="AB4263" s="25">
        <v>0</v>
      </c>
      <c r="AC4263" s="25">
        <v>0</v>
      </c>
      <c r="AD4263" s="25">
        <v>0</v>
      </c>
      <c r="AE4263" s="25">
        <v>0</v>
      </c>
      <c r="AF4263" s="25">
        <v>0</v>
      </c>
      <c r="AG4263" s="25">
        <v>0</v>
      </c>
      <c r="AH4263" s="109"/>
      <c r="AI4263" s="25">
        <v>0</v>
      </c>
      <c r="AJ4263" s="25">
        <v>0</v>
      </c>
      <c r="AK4263" s="123">
        <v>0</v>
      </c>
      <c r="AL4263" s="25">
        <v>0</v>
      </c>
      <c r="AM4263" s="25">
        <v>0</v>
      </c>
      <c r="AN4263" s="25">
        <v>0</v>
      </c>
      <c r="AO4263" s="109"/>
      <c r="AP4263" s="25">
        <v>0</v>
      </c>
      <c r="AQ4263" s="25">
        <v>0</v>
      </c>
      <c r="AR4263" s="25">
        <v>0</v>
      </c>
      <c r="AS4263" s="25">
        <v>0</v>
      </c>
      <c r="AT4263" s="25">
        <v>0</v>
      </c>
      <c r="AU4263" s="25">
        <v>0</v>
      </c>
      <c r="AW4263" t="str">
        <f t="shared" si="351"/>
        <v>Trần Huy Hoàng</v>
      </c>
      <c r="AX4263" s="27" t="str">
        <f t="shared" si="352"/>
        <v>Nguyễn Ngọc Danh</v>
      </c>
      <c r="AY4263" s="4" t="str">
        <f t="shared" si="354"/>
        <v>SATRA</v>
      </c>
    </row>
    <row r="4264" spans="1:51" x14ac:dyDescent="0.25">
      <c r="A4264" s="4" t="s">
        <v>1104</v>
      </c>
      <c r="B4264" s="4" t="s">
        <v>1296</v>
      </c>
      <c r="C4264" s="4" t="s">
        <v>221</v>
      </c>
      <c r="D4264" s="4" t="s">
        <v>760</v>
      </c>
      <c r="E4264" s="35" t="s">
        <v>313</v>
      </c>
      <c r="F4264" s="11" t="s">
        <v>708</v>
      </c>
      <c r="G4264" s="35">
        <v>5152412</v>
      </c>
      <c r="H4264" s="4" t="s">
        <v>1636</v>
      </c>
      <c r="I4264" s="4"/>
      <c r="J4264" s="4"/>
      <c r="K4264" s="4"/>
      <c r="L4264" s="4"/>
      <c r="M4264" s="33"/>
      <c r="N4264" s="38"/>
      <c r="O4264" s="33"/>
      <c r="P4264" s="244">
        <f t="shared" si="353"/>
        <v>839.51499999999999</v>
      </c>
      <c r="Q4264" s="25"/>
      <c r="R4264" s="25"/>
      <c r="S4264" s="25"/>
      <c r="T4264" s="109"/>
      <c r="U4264" s="25"/>
      <c r="V4264" s="25">
        <v>35.548999999999999</v>
      </c>
      <c r="W4264" s="25">
        <v>0</v>
      </c>
      <c r="X4264" s="25">
        <v>0</v>
      </c>
      <c r="Y4264" s="25">
        <v>0</v>
      </c>
      <c r="Z4264" s="25">
        <v>0</v>
      </c>
      <c r="AA4264" s="109"/>
      <c r="AB4264" s="25">
        <v>0</v>
      </c>
      <c r="AC4264" s="25">
        <v>0</v>
      </c>
      <c r="AD4264" s="25">
        <v>0</v>
      </c>
      <c r="AE4264" s="25">
        <v>0</v>
      </c>
      <c r="AF4264" s="25">
        <v>0</v>
      </c>
      <c r="AG4264" s="25">
        <v>0</v>
      </c>
      <c r="AH4264" s="109"/>
      <c r="AI4264" s="25">
        <v>0</v>
      </c>
      <c r="AJ4264" s="25">
        <v>0</v>
      </c>
      <c r="AK4264" s="123">
        <v>0</v>
      </c>
      <c r="AL4264" s="25">
        <v>0</v>
      </c>
      <c r="AM4264" s="25">
        <v>0</v>
      </c>
      <c r="AN4264" s="25">
        <v>803.96600000000001</v>
      </c>
      <c r="AO4264" s="109"/>
      <c r="AP4264" s="25">
        <v>0</v>
      </c>
      <c r="AQ4264" s="25">
        <v>0</v>
      </c>
      <c r="AR4264" s="25">
        <v>0</v>
      </c>
      <c r="AS4264" s="25">
        <v>0</v>
      </c>
      <c r="AT4264" s="25">
        <v>0</v>
      </c>
      <c r="AU4264" s="25">
        <v>0</v>
      </c>
      <c r="AW4264" t="str">
        <f t="shared" si="351"/>
        <v>Trần Huy Hoàng</v>
      </c>
      <c r="AX4264" s="27" t="str">
        <f t="shared" si="352"/>
        <v>Nguyễn Ngọc Danh</v>
      </c>
      <c r="AY4264" s="4" t="str">
        <f t="shared" si="354"/>
        <v>SATRA</v>
      </c>
    </row>
    <row r="4265" spans="1:51" x14ac:dyDescent="0.25">
      <c r="A4265" s="4" t="s">
        <v>1104</v>
      </c>
      <c r="B4265" s="4" t="s">
        <v>1296</v>
      </c>
      <c r="C4265" s="4" t="s">
        <v>221</v>
      </c>
      <c r="D4265" s="4" t="s">
        <v>760</v>
      </c>
      <c r="E4265" s="35" t="s">
        <v>313</v>
      </c>
      <c r="F4265" s="11" t="s">
        <v>708</v>
      </c>
      <c r="G4265" s="35">
        <v>5151174</v>
      </c>
      <c r="H4265" s="4" t="s">
        <v>2276</v>
      </c>
      <c r="I4265" s="4"/>
      <c r="J4265" s="4"/>
      <c r="K4265" s="4"/>
      <c r="L4265" s="4"/>
      <c r="M4265" s="33"/>
      <c r="N4265" s="38"/>
      <c r="O4265" s="33"/>
      <c r="P4265" s="244">
        <f t="shared" si="353"/>
        <v>770.36200000000008</v>
      </c>
      <c r="Q4265" s="25"/>
      <c r="R4265" s="25"/>
      <c r="S4265" s="25"/>
      <c r="T4265" s="109"/>
      <c r="U4265" s="25"/>
      <c r="V4265" s="25"/>
      <c r="W4265" s="25"/>
      <c r="X4265" s="25">
        <v>0</v>
      </c>
      <c r="Y4265" s="25">
        <v>534.28300000000002</v>
      </c>
      <c r="Z4265" s="25">
        <v>0</v>
      </c>
      <c r="AA4265" s="109"/>
      <c r="AB4265" s="25">
        <v>0</v>
      </c>
      <c r="AC4265" s="25">
        <v>0</v>
      </c>
      <c r="AD4265" s="25">
        <v>0</v>
      </c>
      <c r="AE4265" s="25">
        <v>0</v>
      </c>
      <c r="AF4265" s="25">
        <v>0</v>
      </c>
      <c r="AG4265" s="25">
        <v>0</v>
      </c>
      <c r="AH4265" s="109"/>
      <c r="AI4265" s="25">
        <v>0</v>
      </c>
      <c r="AJ4265" s="25">
        <v>0</v>
      </c>
      <c r="AK4265" s="123">
        <v>0</v>
      </c>
      <c r="AL4265" s="25">
        <v>0</v>
      </c>
      <c r="AM4265" s="25">
        <v>0</v>
      </c>
      <c r="AN4265" s="25">
        <v>0</v>
      </c>
      <c r="AO4265" s="109"/>
      <c r="AP4265" s="25">
        <v>0</v>
      </c>
      <c r="AQ4265" s="25">
        <v>236.07900000000001</v>
      </c>
      <c r="AR4265" s="25">
        <v>0</v>
      </c>
      <c r="AS4265" s="25">
        <v>0</v>
      </c>
      <c r="AT4265" s="25">
        <v>0</v>
      </c>
      <c r="AU4265" s="25">
        <v>0</v>
      </c>
      <c r="AW4265" t="str">
        <f t="shared" si="351"/>
        <v>Trần Huy Hoàng</v>
      </c>
      <c r="AX4265" s="27" t="str">
        <f t="shared" si="352"/>
        <v>Nguyễn Ngọc Danh</v>
      </c>
      <c r="AY4265" s="4" t="str">
        <f t="shared" si="354"/>
        <v>SATRA</v>
      </c>
    </row>
    <row r="4266" spans="1:51" x14ac:dyDescent="0.25">
      <c r="A4266" s="4" t="s">
        <v>1104</v>
      </c>
      <c r="B4266" s="4" t="s">
        <v>1296</v>
      </c>
      <c r="C4266" s="4" t="s">
        <v>221</v>
      </c>
      <c r="D4266" s="4" t="s">
        <v>760</v>
      </c>
      <c r="E4266" s="35" t="s">
        <v>313</v>
      </c>
      <c r="F4266" s="11" t="s">
        <v>708</v>
      </c>
      <c r="G4266" s="35">
        <v>5150687</v>
      </c>
      <c r="H4266" s="4" t="s">
        <v>2277</v>
      </c>
      <c r="I4266" s="4"/>
      <c r="J4266" s="4"/>
      <c r="K4266" s="4"/>
      <c r="L4266" s="4"/>
      <c r="M4266" s="33"/>
      <c r="N4266" s="38"/>
      <c r="O4266" s="33"/>
      <c r="P4266" s="244">
        <f t="shared" si="353"/>
        <v>737.48800000000006</v>
      </c>
      <c r="Q4266" s="25"/>
      <c r="R4266" s="25"/>
      <c r="S4266" s="25"/>
      <c r="T4266" s="109"/>
      <c r="U4266" s="25"/>
      <c r="V4266" s="25"/>
      <c r="W4266" s="25"/>
      <c r="X4266" s="25">
        <v>0</v>
      </c>
      <c r="Y4266" s="25">
        <v>177.74600000000001</v>
      </c>
      <c r="Z4266" s="25">
        <v>0</v>
      </c>
      <c r="AA4266" s="109"/>
      <c r="AB4266" s="25">
        <v>0</v>
      </c>
      <c r="AC4266" s="25">
        <v>0</v>
      </c>
      <c r="AD4266" s="25">
        <v>0</v>
      </c>
      <c r="AE4266" s="25">
        <v>0</v>
      </c>
      <c r="AF4266" s="25">
        <v>0</v>
      </c>
      <c r="AG4266" s="25">
        <v>0</v>
      </c>
      <c r="AH4266" s="109"/>
      <c r="AI4266" s="25">
        <v>0</v>
      </c>
      <c r="AJ4266" s="25">
        <v>0</v>
      </c>
      <c r="AK4266" s="123">
        <v>0</v>
      </c>
      <c r="AL4266" s="25">
        <v>0</v>
      </c>
      <c r="AM4266" s="25">
        <v>0</v>
      </c>
      <c r="AN4266" s="25">
        <v>0</v>
      </c>
      <c r="AO4266" s="109"/>
      <c r="AP4266" s="25">
        <v>0</v>
      </c>
      <c r="AQ4266" s="25">
        <v>284.40699999999998</v>
      </c>
      <c r="AR4266" s="25">
        <v>0</v>
      </c>
      <c r="AS4266" s="25">
        <v>0</v>
      </c>
      <c r="AT4266" s="25">
        <v>275.33499999999998</v>
      </c>
      <c r="AU4266" s="25">
        <v>0</v>
      </c>
      <c r="AW4266" t="str">
        <f t="shared" si="351"/>
        <v>Trần Huy Hoàng</v>
      </c>
      <c r="AX4266" s="27" t="str">
        <f t="shared" si="352"/>
        <v>Nguyễn Ngọc Danh</v>
      </c>
      <c r="AY4266" s="4" t="str">
        <f t="shared" si="354"/>
        <v>SATRA</v>
      </c>
    </row>
    <row r="4267" spans="1:51" x14ac:dyDescent="0.25">
      <c r="A4267" s="4" t="s">
        <v>1104</v>
      </c>
      <c r="B4267" s="4" t="s">
        <v>1296</v>
      </c>
      <c r="C4267" s="4" t="s">
        <v>221</v>
      </c>
      <c r="D4267" s="4" t="s">
        <v>760</v>
      </c>
      <c r="E4267" s="35" t="s">
        <v>313</v>
      </c>
      <c r="F4267" s="11" t="s">
        <v>708</v>
      </c>
      <c r="G4267" s="35">
        <v>5150483</v>
      </c>
      <c r="H4267" s="4" t="s">
        <v>2280</v>
      </c>
      <c r="I4267" s="4"/>
      <c r="J4267" s="4"/>
      <c r="K4267" s="4"/>
      <c r="L4267" s="4"/>
      <c r="M4267" s="33"/>
      <c r="N4267" s="38"/>
      <c r="O4267" s="33"/>
      <c r="P4267" s="244">
        <f t="shared" si="353"/>
        <v>2672.7129999999997</v>
      </c>
      <c r="Q4267" s="25"/>
      <c r="R4267" s="25"/>
      <c r="S4267" s="25"/>
      <c r="T4267" s="109"/>
      <c r="U4267" s="25"/>
      <c r="V4267" s="25"/>
      <c r="W4267" s="25"/>
      <c r="X4267" s="25">
        <v>0</v>
      </c>
      <c r="Y4267" s="25">
        <v>355.49299999999999</v>
      </c>
      <c r="Z4267" s="25">
        <v>0</v>
      </c>
      <c r="AA4267" s="109"/>
      <c r="AB4267" s="25">
        <v>0</v>
      </c>
      <c r="AC4267" s="25">
        <v>0</v>
      </c>
      <c r="AD4267" s="25">
        <v>0</v>
      </c>
      <c r="AE4267" s="25">
        <v>0</v>
      </c>
      <c r="AF4267" s="25">
        <v>0</v>
      </c>
      <c r="AG4267" s="25">
        <v>0</v>
      </c>
      <c r="AH4267" s="109"/>
      <c r="AI4267" s="25">
        <v>0</v>
      </c>
      <c r="AJ4267" s="25">
        <v>0</v>
      </c>
      <c r="AK4267" s="123">
        <v>0</v>
      </c>
      <c r="AL4267" s="25">
        <v>0</v>
      </c>
      <c r="AM4267" s="25">
        <v>472.15800000000002</v>
      </c>
      <c r="AN4267" s="25">
        <v>0</v>
      </c>
      <c r="AO4267" s="109"/>
      <c r="AP4267" s="25">
        <v>0</v>
      </c>
      <c r="AQ4267" s="25">
        <v>0</v>
      </c>
      <c r="AR4267" s="25">
        <v>0</v>
      </c>
      <c r="AS4267" s="25">
        <v>0</v>
      </c>
      <c r="AT4267" s="25">
        <v>0</v>
      </c>
      <c r="AU4267" s="25">
        <v>1845.0619999999999</v>
      </c>
      <c r="AW4267" t="str">
        <f t="shared" si="351"/>
        <v>Trần Huy Hoàng</v>
      </c>
      <c r="AX4267" s="27" t="str">
        <f t="shared" si="352"/>
        <v>Nguyễn Ngọc Danh</v>
      </c>
      <c r="AY4267" s="4" t="str">
        <f t="shared" si="354"/>
        <v>SATRA</v>
      </c>
    </row>
    <row r="4268" spans="1:51" x14ac:dyDescent="0.25">
      <c r="A4268" s="4" t="s">
        <v>1104</v>
      </c>
      <c r="B4268" s="4" t="s">
        <v>1296</v>
      </c>
      <c r="C4268" s="4" t="s">
        <v>221</v>
      </c>
      <c r="D4268" s="4" t="s">
        <v>760</v>
      </c>
      <c r="E4268" s="35" t="s">
        <v>313</v>
      </c>
      <c r="F4268" s="11" t="s">
        <v>708</v>
      </c>
      <c r="G4268" s="35">
        <v>5152498</v>
      </c>
      <c r="H4268" s="4" t="s">
        <v>3695</v>
      </c>
      <c r="I4268" s="4"/>
      <c r="J4268" s="4"/>
      <c r="K4268" s="4"/>
      <c r="L4268" s="4"/>
      <c r="M4268" s="33"/>
      <c r="N4268" s="38"/>
      <c r="O4268" s="33"/>
      <c r="P4268" s="244">
        <f t="shared" si="353"/>
        <v>355.49299999999999</v>
      </c>
      <c r="Q4268" s="25"/>
      <c r="R4268" s="25"/>
      <c r="S4268" s="25"/>
      <c r="T4268" s="109"/>
      <c r="U4268" s="25"/>
      <c r="V4268" s="25"/>
      <c r="W4268" s="25"/>
      <c r="X4268" s="25">
        <v>0</v>
      </c>
      <c r="Y4268" s="25">
        <v>0</v>
      </c>
      <c r="Z4268" s="25">
        <v>355.49299999999999</v>
      </c>
      <c r="AA4268" s="109"/>
      <c r="AB4268" s="25">
        <v>0</v>
      </c>
      <c r="AC4268" s="25">
        <v>0</v>
      </c>
      <c r="AD4268" s="25">
        <v>0</v>
      </c>
      <c r="AE4268" s="25">
        <v>0</v>
      </c>
      <c r="AF4268" s="25">
        <v>0</v>
      </c>
      <c r="AG4268" s="25">
        <v>0</v>
      </c>
      <c r="AH4268" s="109"/>
      <c r="AI4268" s="25">
        <v>0</v>
      </c>
      <c r="AJ4268" s="25">
        <v>0</v>
      </c>
      <c r="AK4268" s="123">
        <v>0</v>
      </c>
      <c r="AL4268" s="25">
        <v>0</v>
      </c>
      <c r="AM4268" s="25">
        <v>0</v>
      </c>
      <c r="AN4268" s="25">
        <v>0</v>
      </c>
      <c r="AO4268" s="109"/>
      <c r="AP4268" s="25">
        <v>0</v>
      </c>
      <c r="AQ4268" s="25">
        <v>0</v>
      </c>
      <c r="AR4268" s="25">
        <v>0</v>
      </c>
      <c r="AS4268" s="25">
        <v>0</v>
      </c>
      <c r="AT4268" s="25">
        <v>0</v>
      </c>
      <c r="AU4268" s="25">
        <v>0</v>
      </c>
      <c r="AW4268" t="str">
        <f t="shared" si="351"/>
        <v>Trần Huy Hoàng</v>
      </c>
      <c r="AX4268" s="27" t="str">
        <f t="shared" si="352"/>
        <v>Nguyễn Ngọc Danh</v>
      </c>
      <c r="AY4268" s="4" t="str">
        <f t="shared" si="354"/>
        <v>SATRA</v>
      </c>
    </row>
    <row r="4269" spans="1:51" x14ac:dyDescent="0.25">
      <c r="A4269" s="4" t="s">
        <v>1104</v>
      </c>
      <c r="B4269" s="4" t="s">
        <v>1296</v>
      </c>
      <c r="C4269" s="4" t="s">
        <v>221</v>
      </c>
      <c r="D4269" s="4" t="s">
        <v>760</v>
      </c>
      <c r="E4269" s="35" t="s">
        <v>313</v>
      </c>
      <c r="F4269" s="11" t="s">
        <v>708</v>
      </c>
      <c r="G4269" s="35">
        <v>5150898</v>
      </c>
      <c r="H4269" s="4" t="s">
        <v>5074</v>
      </c>
      <c r="I4269" s="4"/>
      <c r="J4269" s="4"/>
      <c r="K4269" s="4"/>
      <c r="L4269" s="4"/>
      <c r="M4269" s="33"/>
      <c r="N4269" s="38"/>
      <c r="O4269" s="33"/>
      <c r="P4269" s="244">
        <f t="shared" si="353"/>
        <v>413.82499999999999</v>
      </c>
      <c r="Q4269" s="25"/>
      <c r="R4269" s="25"/>
      <c r="S4269" s="25"/>
      <c r="T4269" s="109"/>
      <c r="U4269" s="25"/>
      <c r="V4269" s="25"/>
      <c r="W4269" s="25"/>
      <c r="X4269" s="25">
        <v>0</v>
      </c>
      <c r="Y4269" s="25">
        <v>0</v>
      </c>
      <c r="Z4269" s="25">
        <v>0</v>
      </c>
      <c r="AA4269" s="109"/>
      <c r="AB4269" s="25">
        <v>0</v>
      </c>
      <c r="AC4269" s="25">
        <v>0</v>
      </c>
      <c r="AD4269" s="25">
        <v>413.82499999999999</v>
      </c>
      <c r="AE4269" s="25">
        <v>0</v>
      </c>
      <c r="AF4269" s="25">
        <v>0</v>
      </c>
      <c r="AG4269" s="25">
        <v>0</v>
      </c>
      <c r="AH4269" s="109"/>
      <c r="AI4269" s="25">
        <v>0</v>
      </c>
      <c r="AJ4269" s="25">
        <v>0</v>
      </c>
      <c r="AK4269" s="123">
        <v>0</v>
      </c>
      <c r="AL4269" s="25">
        <v>0</v>
      </c>
      <c r="AM4269" s="25">
        <v>0</v>
      </c>
      <c r="AN4269" s="25">
        <v>0</v>
      </c>
      <c r="AO4269" s="109"/>
      <c r="AP4269" s="25">
        <v>0</v>
      </c>
      <c r="AQ4269" s="25">
        <v>0</v>
      </c>
      <c r="AR4269" s="25">
        <v>0</v>
      </c>
      <c r="AS4269" s="25">
        <v>0</v>
      </c>
      <c r="AT4269" s="25">
        <v>0</v>
      </c>
      <c r="AU4269" s="25">
        <v>0</v>
      </c>
      <c r="AW4269" t="str">
        <f t="shared" si="351"/>
        <v>Trần Huy Hoàng</v>
      </c>
      <c r="AX4269" s="27" t="str">
        <f t="shared" si="352"/>
        <v>Nguyễn Ngọc Danh</v>
      </c>
      <c r="AY4269" s="4" t="str">
        <f t="shared" si="354"/>
        <v>SATRA</v>
      </c>
    </row>
    <row r="4270" spans="1:51" x14ac:dyDescent="0.25">
      <c r="A4270" s="4" t="s">
        <v>1104</v>
      </c>
      <c r="B4270" s="4" t="s">
        <v>1296</v>
      </c>
      <c r="C4270" s="4" t="s">
        <v>221</v>
      </c>
      <c r="D4270" s="4" t="s">
        <v>760</v>
      </c>
      <c r="E4270" s="35" t="s">
        <v>313</v>
      </c>
      <c r="F4270" s="11" t="s">
        <v>708</v>
      </c>
      <c r="G4270" s="35">
        <v>5150902</v>
      </c>
      <c r="H4270" s="4" t="s">
        <v>5092</v>
      </c>
      <c r="I4270" s="4"/>
      <c r="J4270" s="4"/>
      <c r="K4270" s="4"/>
      <c r="L4270" s="4"/>
      <c r="M4270" s="33"/>
      <c r="N4270" s="38"/>
      <c r="O4270" s="33"/>
      <c r="P4270" s="244">
        <f t="shared" si="353"/>
        <v>520.48599999999999</v>
      </c>
      <c r="Q4270" s="25"/>
      <c r="R4270" s="25"/>
      <c r="S4270" s="25"/>
      <c r="T4270" s="109"/>
      <c r="U4270" s="25"/>
      <c r="V4270" s="25"/>
      <c r="W4270" s="25"/>
      <c r="X4270" s="25">
        <v>0</v>
      </c>
      <c r="Y4270" s="25">
        <v>0</v>
      </c>
      <c r="Z4270" s="25">
        <v>0</v>
      </c>
      <c r="AA4270" s="109"/>
      <c r="AB4270" s="25">
        <v>0</v>
      </c>
      <c r="AC4270" s="25">
        <v>0</v>
      </c>
      <c r="AD4270" s="25">
        <v>0</v>
      </c>
      <c r="AE4270" s="25">
        <v>0</v>
      </c>
      <c r="AF4270" s="25">
        <v>236.07900000000001</v>
      </c>
      <c r="AG4270" s="25">
        <v>0</v>
      </c>
      <c r="AH4270" s="109"/>
      <c r="AI4270" s="25">
        <v>0</v>
      </c>
      <c r="AJ4270" s="25">
        <v>0</v>
      </c>
      <c r="AK4270" s="123">
        <v>0</v>
      </c>
      <c r="AL4270" s="25">
        <v>0</v>
      </c>
      <c r="AM4270" s="25">
        <v>0</v>
      </c>
      <c r="AN4270" s="25">
        <v>0</v>
      </c>
      <c r="AO4270" s="109"/>
      <c r="AP4270" s="25">
        <v>0</v>
      </c>
      <c r="AQ4270" s="25">
        <v>0</v>
      </c>
      <c r="AR4270" s="25">
        <v>0</v>
      </c>
      <c r="AS4270" s="25">
        <v>0</v>
      </c>
      <c r="AT4270" s="25">
        <v>0</v>
      </c>
      <c r="AU4270" s="25">
        <v>284.40699999999998</v>
      </c>
      <c r="AW4270" t="str">
        <f t="shared" si="351"/>
        <v>Trần Huy Hoàng</v>
      </c>
      <c r="AX4270" s="27" t="str">
        <f t="shared" si="352"/>
        <v>Nguyễn Ngọc Danh</v>
      </c>
      <c r="AY4270" s="4" t="str">
        <f t="shared" si="354"/>
        <v>SATRA</v>
      </c>
    </row>
    <row r="4271" spans="1:51" x14ac:dyDescent="0.25">
      <c r="A4271" s="4" t="s">
        <v>1104</v>
      </c>
      <c r="B4271" s="4" t="s">
        <v>1296</v>
      </c>
      <c r="C4271" s="4" t="s">
        <v>221</v>
      </c>
      <c r="D4271" s="4" t="s">
        <v>760</v>
      </c>
      <c r="E4271" s="35" t="s">
        <v>313</v>
      </c>
      <c r="F4271" s="11" t="s">
        <v>708</v>
      </c>
      <c r="G4271" s="35">
        <v>5150566</v>
      </c>
      <c r="H4271" s="4" t="s">
        <v>5372</v>
      </c>
      <c r="I4271" s="4"/>
      <c r="J4271" s="4"/>
      <c r="K4271" s="4"/>
      <c r="L4271" s="4"/>
      <c r="M4271" s="33"/>
      <c r="N4271" s="38"/>
      <c r="O4271" s="33"/>
      <c r="P4271" s="244">
        <f t="shared" si="353"/>
        <v>520.48599999999999</v>
      </c>
      <c r="Q4271" s="25"/>
      <c r="R4271" s="25"/>
      <c r="S4271" s="25"/>
      <c r="T4271" s="109"/>
      <c r="U4271" s="25"/>
      <c r="V4271" s="25"/>
      <c r="W4271" s="25"/>
      <c r="X4271" s="25"/>
      <c r="Y4271" s="25"/>
      <c r="Z4271" s="25"/>
      <c r="AA4271" s="109"/>
      <c r="AB4271" s="25"/>
      <c r="AC4271" s="25"/>
      <c r="AD4271" s="25"/>
      <c r="AE4271" s="25"/>
      <c r="AF4271" s="25"/>
      <c r="AG4271" s="25"/>
      <c r="AH4271" s="109"/>
      <c r="AI4271" s="25"/>
      <c r="AJ4271" s="25"/>
      <c r="AK4271" s="123"/>
      <c r="AL4271" s="25"/>
      <c r="AM4271" s="25">
        <v>520.48599999999999</v>
      </c>
      <c r="AN4271" s="25">
        <v>0</v>
      </c>
      <c r="AO4271" s="109"/>
      <c r="AP4271" s="25">
        <v>0</v>
      </c>
      <c r="AQ4271" s="25">
        <v>0</v>
      </c>
      <c r="AR4271" s="25">
        <v>0</v>
      </c>
      <c r="AS4271" s="25">
        <v>0</v>
      </c>
      <c r="AT4271" s="25">
        <v>0</v>
      </c>
      <c r="AU4271" s="25">
        <v>0</v>
      </c>
      <c r="AW4271" t="str">
        <f t="shared" si="351"/>
        <v>Trần Huy Hoàng</v>
      </c>
      <c r="AX4271" s="27" t="str">
        <f t="shared" si="352"/>
        <v>Nguyễn Ngọc Danh</v>
      </c>
      <c r="AY4271" s="4"/>
    </row>
    <row r="4272" spans="1:51" x14ac:dyDescent="0.25">
      <c r="A4272" s="4" t="s">
        <v>1104</v>
      </c>
      <c r="B4272" s="4" t="s">
        <v>1296</v>
      </c>
      <c r="C4272" s="4" t="s">
        <v>221</v>
      </c>
      <c r="D4272" s="4" t="s">
        <v>760</v>
      </c>
      <c r="E4272" s="35" t="s">
        <v>313</v>
      </c>
      <c r="F4272" s="11" t="s">
        <v>708</v>
      </c>
      <c r="G4272" s="35">
        <v>5150078</v>
      </c>
      <c r="H4272" s="4" t="s">
        <v>5374</v>
      </c>
      <c r="I4272" s="4"/>
      <c r="J4272" s="4"/>
      <c r="K4272" s="4"/>
      <c r="L4272" s="4"/>
      <c r="M4272" s="33"/>
      <c r="N4272" s="38"/>
      <c r="O4272" s="33"/>
      <c r="P4272" s="244">
        <f t="shared" si="353"/>
        <v>284.40699999999998</v>
      </c>
      <c r="Q4272" s="25"/>
      <c r="R4272" s="25"/>
      <c r="S4272" s="25"/>
      <c r="T4272" s="109"/>
      <c r="U4272" s="25"/>
      <c r="V4272" s="25"/>
      <c r="W4272" s="25"/>
      <c r="X4272" s="25"/>
      <c r="Y4272" s="25"/>
      <c r="Z4272" s="25"/>
      <c r="AA4272" s="109"/>
      <c r="AB4272" s="25"/>
      <c r="AC4272" s="25"/>
      <c r="AD4272" s="25"/>
      <c r="AE4272" s="25"/>
      <c r="AF4272" s="25"/>
      <c r="AG4272" s="25"/>
      <c r="AH4272" s="109"/>
      <c r="AI4272" s="25"/>
      <c r="AJ4272" s="25"/>
      <c r="AK4272" s="123"/>
      <c r="AL4272" s="25"/>
      <c r="AM4272" s="25">
        <v>284.40699999999998</v>
      </c>
      <c r="AN4272" s="25">
        <v>0</v>
      </c>
      <c r="AO4272" s="109"/>
      <c r="AP4272" s="25">
        <v>0</v>
      </c>
      <c r="AQ4272" s="25">
        <v>0</v>
      </c>
      <c r="AR4272" s="25">
        <v>0</v>
      </c>
      <c r="AS4272" s="25">
        <v>0</v>
      </c>
      <c r="AT4272" s="25">
        <v>0</v>
      </c>
      <c r="AU4272" s="25">
        <v>0</v>
      </c>
      <c r="AW4272" t="str">
        <f t="shared" si="351"/>
        <v>Trần Huy Hoàng</v>
      </c>
      <c r="AX4272" s="27" t="str">
        <f t="shared" si="352"/>
        <v>Nguyễn Ngọc Danh</v>
      </c>
      <c r="AY4272" s="4"/>
    </row>
    <row r="4273" spans="1:51" x14ac:dyDescent="0.25">
      <c r="A4273" s="4" t="s">
        <v>1104</v>
      </c>
      <c r="B4273" s="4" t="s">
        <v>1296</v>
      </c>
      <c r="C4273" s="4" t="s">
        <v>221</v>
      </c>
      <c r="D4273" s="4" t="s">
        <v>760</v>
      </c>
      <c r="E4273" s="35" t="s">
        <v>313</v>
      </c>
      <c r="F4273" s="11" t="s">
        <v>708</v>
      </c>
      <c r="G4273" s="35">
        <v>5150452</v>
      </c>
      <c r="H4273" s="4" t="s">
        <v>5448</v>
      </c>
      <c r="I4273" s="4"/>
      <c r="J4273" s="4"/>
      <c r="K4273" s="4"/>
      <c r="L4273" s="4"/>
      <c r="M4273" s="33"/>
      <c r="N4273" s="38"/>
      <c r="O4273" s="33"/>
      <c r="P4273" s="244">
        <f t="shared" si="353"/>
        <v>236.07900000000001</v>
      </c>
      <c r="Q4273" s="25"/>
      <c r="R4273" s="25"/>
      <c r="S4273" s="25"/>
      <c r="T4273" s="109"/>
      <c r="U4273" s="25"/>
      <c r="V4273" s="25"/>
      <c r="W4273" s="25"/>
      <c r="X4273" s="25"/>
      <c r="Y4273" s="25"/>
      <c r="Z4273" s="25"/>
      <c r="AA4273" s="109"/>
      <c r="AB4273" s="25"/>
      <c r="AC4273" s="25"/>
      <c r="AD4273" s="25"/>
      <c r="AE4273" s="25"/>
      <c r="AF4273" s="25"/>
      <c r="AG4273" s="25"/>
      <c r="AH4273" s="109"/>
      <c r="AI4273" s="25"/>
      <c r="AJ4273" s="25"/>
      <c r="AK4273" s="123"/>
      <c r="AL4273" s="25"/>
      <c r="AM4273" s="25">
        <v>0</v>
      </c>
      <c r="AN4273" s="25">
        <v>0</v>
      </c>
      <c r="AO4273" s="109"/>
      <c r="AP4273" s="25">
        <v>236.07900000000001</v>
      </c>
      <c r="AQ4273" s="25">
        <v>0</v>
      </c>
      <c r="AR4273" s="25">
        <v>0</v>
      </c>
      <c r="AS4273" s="25">
        <v>0</v>
      </c>
      <c r="AT4273" s="25">
        <v>0</v>
      </c>
      <c r="AU4273" s="25">
        <v>0</v>
      </c>
      <c r="AW4273" t="str">
        <f t="shared" si="351"/>
        <v>Trần Huy Hoàng</v>
      </c>
      <c r="AX4273" s="27" t="str">
        <f t="shared" si="352"/>
        <v>Nguyễn Ngọc Danh</v>
      </c>
      <c r="AY4273" s="4"/>
    </row>
    <row r="4274" spans="1:51" x14ac:dyDescent="0.25">
      <c r="A4274" s="4" t="s">
        <v>1104</v>
      </c>
      <c r="B4274" s="4" t="s">
        <v>1296</v>
      </c>
      <c r="C4274" s="4" t="s">
        <v>221</v>
      </c>
      <c r="D4274" s="4" t="s">
        <v>760</v>
      </c>
      <c r="E4274" s="35" t="s">
        <v>313</v>
      </c>
      <c r="F4274" s="11" t="s">
        <v>708</v>
      </c>
      <c r="G4274" s="35">
        <v>5152436</v>
      </c>
      <c r="H4274" s="4" t="s">
        <v>5519</v>
      </c>
      <c r="I4274" s="4"/>
      <c r="J4274" s="4"/>
      <c r="K4274" s="4"/>
      <c r="L4274" s="4"/>
      <c r="M4274" s="33"/>
      <c r="N4274" s="38"/>
      <c r="O4274" s="33"/>
      <c r="P4274" s="244">
        <f t="shared" si="353"/>
        <v>1014.956</v>
      </c>
      <c r="Q4274" s="25"/>
      <c r="R4274" s="25"/>
      <c r="S4274" s="25"/>
      <c r="T4274" s="109"/>
      <c r="U4274" s="25"/>
      <c r="V4274" s="25"/>
      <c r="W4274" s="25"/>
      <c r="X4274" s="25"/>
      <c r="Y4274" s="25"/>
      <c r="Z4274" s="25"/>
      <c r="AA4274" s="109"/>
      <c r="AB4274" s="25"/>
      <c r="AC4274" s="25"/>
      <c r="AD4274" s="25"/>
      <c r="AE4274" s="25"/>
      <c r="AF4274" s="25"/>
      <c r="AG4274" s="25"/>
      <c r="AH4274" s="109"/>
      <c r="AI4274" s="25"/>
      <c r="AJ4274" s="25"/>
      <c r="AK4274" s="123"/>
      <c r="AL4274" s="25"/>
      <c r="AM4274" s="25">
        <v>0</v>
      </c>
      <c r="AN4274" s="25">
        <v>0</v>
      </c>
      <c r="AO4274" s="109"/>
      <c r="AP4274" s="25">
        <v>0</v>
      </c>
      <c r="AQ4274" s="25">
        <v>0</v>
      </c>
      <c r="AR4274" s="25">
        <v>0</v>
      </c>
      <c r="AS4274" s="25">
        <v>0</v>
      </c>
      <c r="AT4274" s="25">
        <v>1014.956</v>
      </c>
      <c r="AU4274" s="25">
        <v>0</v>
      </c>
      <c r="AW4274" t="str">
        <f t="shared" si="351"/>
        <v>Trần Huy Hoàng</v>
      </c>
      <c r="AX4274" s="27" t="str">
        <f t="shared" si="352"/>
        <v>Nguyễn Ngọc Danh</v>
      </c>
      <c r="AY4274" s="4"/>
    </row>
    <row r="4275" spans="1:51" x14ac:dyDescent="0.25">
      <c r="A4275" s="4"/>
      <c r="B4275" s="4"/>
      <c r="C4275" s="4"/>
      <c r="D4275" s="4"/>
      <c r="E4275" s="35"/>
      <c r="F4275" s="11"/>
      <c r="G4275" s="35"/>
      <c r="H4275" s="4"/>
      <c r="I4275" s="4"/>
      <c r="J4275" s="4"/>
      <c r="K4275" s="4"/>
      <c r="L4275" s="4"/>
      <c r="M4275" s="33"/>
      <c r="N4275" s="38"/>
      <c r="O4275" s="33"/>
      <c r="P4275" s="244">
        <f t="shared" si="353"/>
        <v>0</v>
      </c>
      <c r="Q4275" s="25"/>
      <c r="R4275" s="25"/>
      <c r="S4275" s="25"/>
      <c r="T4275" s="109"/>
      <c r="U4275" s="25"/>
      <c r="V4275" s="25"/>
      <c r="W4275" s="25"/>
      <c r="X4275" s="25"/>
      <c r="Y4275" s="25"/>
      <c r="Z4275" s="25"/>
      <c r="AA4275" s="109"/>
      <c r="AB4275" s="25"/>
      <c r="AC4275" s="25"/>
      <c r="AD4275" s="25"/>
      <c r="AE4275" s="25"/>
      <c r="AF4275" s="25"/>
      <c r="AG4275" s="25"/>
      <c r="AH4275" s="109"/>
      <c r="AI4275" s="25"/>
      <c r="AJ4275" s="25"/>
      <c r="AK4275" s="123"/>
      <c r="AL4275" s="25"/>
      <c r="AM4275" s="25">
        <v>0</v>
      </c>
      <c r="AN4275" s="25">
        <v>0</v>
      </c>
      <c r="AO4275" s="109"/>
      <c r="AP4275" s="25">
        <v>0</v>
      </c>
      <c r="AQ4275" s="25">
        <v>0</v>
      </c>
      <c r="AR4275" s="25">
        <v>0</v>
      </c>
      <c r="AS4275" s="25">
        <v>0</v>
      </c>
      <c r="AT4275" s="25">
        <v>0</v>
      </c>
      <c r="AU4275" s="25">
        <v>0</v>
      </c>
      <c r="AW4275">
        <f t="shared" si="351"/>
        <v>0</v>
      </c>
      <c r="AX4275" s="27">
        <f t="shared" si="352"/>
        <v>0</v>
      </c>
      <c r="AY4275" s="4"/>
    </row>
    <row r="4276" spans="1:51" x14ac:dyDescent="0.25">
      <c r="A4276" s="4"/>
      <c r="B4276" s="4"/>
      <c r="C4276" s="4"/>
      <c r="D4276" s="4"/>
      <c r="E4276" s="35"/>
      <c r="F4276" s="11"/>
      <c r="G4276" s="35"/>
      <c r="H4276" s="4"/>
      <c r="I4276" s="4"/>
      <c r="J4276" s="4"/>
      <c r="K4276" s="4"/>
      <c r="L4276" s="4"/>
      <c r="M4276" s="33"/>
      <c r="N4276" s="38"/>
      <c r="O4276" s="33"/>
      <c r="P4276" s="244">
        <f t="shared" si="353"/>
        <v>0</v>
      </c>
      <c r="Q4276" s="25"/>
      <c r="R4276" s="25"/>
      <c r="S4276" s="25"/>
      <c r="T4276" s="109"/>
      <c r="U4276" s="25"/>
      <c r="V4276" s="25"/>
      <c r="W4276" s="25"/>
      <c r="X4276" s="25"/>
      <c r="Y4276" s="25"/>
      <c r="Z4276" s="25"/>
      <c r="AA4276" s="109"/>
      <c r="AB4276" s="25"/>
      <c r="AC4276" s="25"/>
      <c r="AD4276" s="25"/>
      <c r="AE4276" s="25"/>
      <c r="AF4276" s="25"/>
      <c r="AG4276" s="25"/>
      <c r="AH4276" s="109"/>
      <c r="AI4276" s="25"/>
      <c r="AJ4276" s="25"/>
      <c r="AK4276" s="123"/>
      <c r="AL4276" s="25"/>
      <c r="AM4276" s="25">
        <v>0</v>
      </c>
      <c r="AN4276" s="25">
        <v>0</v>
      </c>
      <c r="AO4276" s="109"/>
      <c r="AP4276" s="25">
        <v>0</v>
      </c>
      <c r="AQ4276" s="25">
        <v>0</v>
      </c>
      <c r="AR4276" s="25">
        <v>0</v>
      </c>
      <c r="AS4276" s="25">
        <v>0</v>
      </c>
      <c r="AT4276" s="25">
        <v>0</v>
      </c>
      <c r="AU4276" s="25">
        <v>0</v>
      </c>
      <c r="AW4276">
        <f t="shared" si="351"/>
        <v>0</v>
      </c>
      <c r="AX4276" s="27">
        <f t="shared" si="352"/>
        <v>0</v>
      </c>
      <c r="AY4276" s="4"/>
    </row>
    <row r="4277" spans="1:51" x14ac:dyDescent="0.25">
      <c r="A4277" s="4"/>
      <c r="B4277" s="4"/>
      <c r="C4277" s="4"/>
      <c r="D4277" s="4"/>
      <c r="E4277" s="35"/>
      <c r="F4277" s="11"/>
      <c r="G4277" s="35"/>
      <c r="H4277" s="4"/>
      <c r="I4277" s="4"/>
      <c r="J4277" s="4"/>
      <c r="K4277" s="4"/>
      <c r="L4277" s="4"/>
      <c r="M4277" s="33"/>
      <c r="N4277" s="38"/>
      <c r="O4277" s="33"/>
      <c r="P4277" s="244">
        <f t="shared" si="353"/>
        <v>0</v>
      </c>
      <c r="Q4277" s="25"/>
      <c r="R4277" s="25"/>
      <c r="S4277" s="25"/>
      <c r="T4277" s="109"/>
      <c r="U4277" s="25"/>
      <c r="V4277" s="25"/>
      <c r="W4277" s="25"/>
      <c r="X4277" s="25"/>
      <c r="Y4277" s="25"/>
      <c r="Z4277" s="25"/>
      <c r="AA4277" s="109"/>
      <c r="AB4277" s="25"/>
      <c r="AC4277" s="25"/>
      <c r="AD4277" s="25"/>
      <c r="AE4277" s="25"/>
      <c r="AF4277" s="25"/>
      <c r="AG4277" s="25"/>
      <c r="AH4277" s="109"/>
      <c r="AI4277" s="25"/>
      <c r="AJ4277" s="25"/>
      <c r="AK4277" s="123"/>
      <c r="AL4277" s="25"/>
      <c r="AM4277" s="25">
        <v>0</v>
      </c>
      <c r="AN4277" s="25">
        <v>0</v>
      </c>
      <c r="AO4277" s="109"/>
      <c r="AP4277" s="25">
        <v>0</v>
      </c>
      <c r="AQ4277" s="25">
        <v>0</v>
      </c>
      <c r="AR4277" s="25">
        <v>0</v>
      </c>
      <c r="AS4277" s="25">
        <v>0</v>
      </c>
      <c r="AT4277" s="25">
        <v>0</v>
      </c>
      <c r="AU4277" s="25">
        <v>0</v>
      </c>
      <c r="AW4277">
        <f t="shared" si="351"/>
        <v>0</v>
      </c>
      <c r="AX4277" s="27">
        <f t="shared" si="352"/>
        <v>0</v>
      </c>
      <c r="AY4277" s="4"/>
    </row>
    <row r="4278" spans="1:51" x14ac:dyDescent="0.25">
      <c r="A4278" s="4"/>
      <c r="B4278" s="4"/>
      <c r="C4278" s="4"/>
      <c r="D4278" s="4"/>
      <c r="E4278" s="35"/>
      <c r="F4278" s="11"/>
      <c r="G4278" s="35"/>
      <c r="H4278" s="4"/>
      <c r="I4278" s="4"/>
      <c r="J4278" s="4"/>
      <c r="K4278" s="4"/>
      <c r="L4278" s="4"/>
      <c r="M4278" s="33"/>
      <c r="N4278" s="38"/>
      <c r="O4278" s="33"/>
      <c r="P4278" s="244">
        <f t="shared" si="353"/>
        <v>0</v>
      </c>
      <c r="Q4278" s="25"/>
      <c r="R4278" s="25"/>
      <c r="S4278" s="25"/>
      <c r="T4278" s="109"/>
      <c r="U4278" s="25"/>
      <c r="V4278" s="25"/>
      <c r="W4278" s="25"/>
      <c r="X4278" s="25"/>
      <c r="Y4278" s="25"/>
      <c r="Z4278" s="25"/>
      <c r="AA4278" s="109"/>
      <c r="AB4278" s="25"/>
      <c r="AC4278" s="25"/>
      <c r="AD4278" s="25"/>
      <c r="AE4278" s="25"/>
      <c r="AF4278" s="25"/>
      <c r="AG4278" s="25"/>
      <c r="AH4278" s="109"/>
      <c r="AI4278" s="25"/>
      <c r="AJ4278" s="25"/>
      <c r="AK4278" s="123"/>
      <c r="AL4278" s="25"/>
      <c r="AM4278" s="25">
        <v>0</v>
      </c>
      <c r="AN4278" s="25">
        <v>0</v>
      </c>
      <c r="AO4278" s="109"/>
      <c r="AP4278" s="25">
        <v>0</v>
      </c>
      <c r="AQ4278" s="25">
        <v>0</v>
      </c>
      <c r="AR4278" s="25">
        <v>0</v>
      </c>
      <c r="AS4278" s="25">
        <v>0</v>
      </c>
      <c r="AT4278" s="25">
        <v>0</v>
      </c>
      <c r="AU4278" s="25">
        <v>0</v>
      </c>
      <c r="AW4278">
        <f t="shared" si="351"/>
        <v>0</v>
      </c>
      <c r="AX4278" s="27">
        <f t="shared" si="352"/>
        <v>0</v>
      </c>
      <c r="AY4278" s="4"/>
    </row>
    <row r="4279" spans="1:51" x14ac:dyDescent="0.25">
      <c r="A4279" s="4"/>
      <c r="B4279" s="4"/>
      <c r="C4279" s="4"/>
      <c r="D4279" s="4"/>
      <c r="E4279" s="35"/>
      <c r="F4279" s="11"/>
      <c r="G4279" s="35"/>
      <c r="H4279" s="4"/>
      <c r="I4279" s="4"/>
      <c r="J4279" s="4"/>
      <c r="K4279" s="4"/>
      <c r="L4279" s="4"/>
      <c r="M4279" s="33"/>
      <c r="N4279" s="38"/>
      <c r="O4279" s="33"/>
      <c r="P4279" s="244">
        <f t="shared" si="353"/>
        <v>0</v>
      </c>
      <c r="Q4279" s="25"/>
      <c r="R4279" s="25"/>
      <c r="S4279" s="25"/>
      <c r="T4279" s="109"/>
      <c r="U4279" s="25"/>
      <c r="V4279" s="25"/>
      <c r="W4279" s="25"/>
      <c r="X4279" s="25"/>
      <c r="Y4279" s="25"/>
      <c r="Z4279" s="25"/>
      <c r="AA4279" s="109"/>
      <c r="AB4279" s="25"/>
      <c r="AC4279" s="25"/>
      <c r="AD4279" s="25"/>
      <c r="AE4279" s="25"/>
      <c r="AF4279" s="25"/>
      <c r="AG4279" s="25"/>
      <c r="AH4279" s="109"/>
      <c r="AI4279" s="25"/>
      <c r="AJ4279" s="25"/>
      <c r="AK4279" s="123"/>
      <c r="AL4279" s="25"/>
      <c r="AM4279" s="25">
        <v>0</v>
      </c>
      <c r="AN4279" s="25">
        <v>0</v>
      </c>
      <c r="AO4279" s="109"/>
      <c r="AP4279" s="25">
        <v>0</v>
      </c>
      <c r="AQ4279" s="25">
        <v>0</v>
      </c>
      <c r="AR4279" s="25">
        <v>0</v>
      </c>
      <c r="AS4279" s="25">
        <v>0</v>
      </c>
      <c r="AT4279" s="25">
        <v>0</v>
      </c>
      <c r="AU4279" s="25">
        <v>0</v>
      </c>
      <c r="AW4279">
        <f t="shared" si="351"/>
        <v>0</v>
      </c>
      <c r="AX4279" s="27">
        <f t="shared" si="352"/>
        <v>0</v>
      </c>
      <c r="AY4279" s="4"/>
    </row>
    <row r="4280" spans="1:51" x14ac:dyDescent="0.25">
      <c r="A4280" s="4"/>
      <c r="B4280" s="4"/>
      <c r="C4280" s="4"/>
      <c r="D4280" s="4"/>
      <c r="E4280" s="35"/>
      <c r="F4280" s="11"/>
      <c r="G4280" s="35"/>
      <c r="H4280" s="4"/>
      <c r="I4280" s="4"/>
      <c r="J4280" s="4"/>
      <c r="K4280" s="4"/>
      <c r="L4280" s="4"/>
      <c r="M4280" s="33"/>
      <c r="N4280" s="38"/>
      <c r="O4280" s="33"/>
      <c r="P4280" s="244">
        <f t="shared" si="353"/>
        <v>0</v>
      </c>
      <c r="Q4280" s="25"/>
      <c r="R4280" s="25"/>
      <c r="S4280" s="25"/>
      <c r="T4280" s="109"/>
      <c r="U4280" s="25"/>
      <c r="V4280" s="25"/>
      <c r="W4280" s="25"/>
      <c r="X4280" s="25"/>
      <c r="Y4280" s="25"/>
      <c r="Z4280" s="25"/>
      <c r="AA4280" s="109"/>
      <c r="AB4280" s="25"/>
      <c r="AC4280" s="25"/>
      <c r="AD4280" s="25"/>
      <c r="AE4280" s="25"/>
      <c r="AF4280" s="25"/>
      <c r="AG4280" s="25"/>
      <c r="AH4280" s="109"/>
      <c r="AI4280" s="25"/>
      <c r="AJ4280" s="25"/>
      <c r="AK4280" s="123"/>
      <c r="AL4280" s="25"/>
      <c r="AM4280" s="25">
        <v>0</v>
      </c>
      <c r="AN4280" s="25">
        <v>0</v>
      </c>
      <c r="AO4280" s="109"/>
      <c r="AP4280" s="25">
        <v>0</v>
      </c>
      <c r="AQ4280" s="25">
        <v>0</v>
      </c>
      <c r="AR4280" s="25">
        <v>0</v>
      </c>
      <c r="AS4280" s="25">
        <v>0</v>
      </c>
      <c r="AT4280" s="25">
        <v>0</v>
      </c>
      <c r="AU4280" s="25">
        <v>0</v>
      </c>
      <c r="AW4280">
        <f t="shared" si="351"/>
        <v>0</v>
      </c>
      <c r="AX4280" s="27">
        <f t="shared" si="352"/>
        <v>0</v>
      </c>
      <c r="AY4280" s="4"/>
    </row>
    <row r="4281" spans="1:51" x14ac:dyDescent="0.25">
      <c r="A4281" s="4"/>
      <c r="B4281" s="4"/>
      <c r="C4281" s="4"/>
      <c r="D4281" s="4"/>
      <c r="E4281" s="35"/>
      <c r="F4281" s="11"/>
      <c r="G4281" s="35"/>
      <c r="H4281" s="4"/>
      <c r="I4281" s="4"/>
      <c r="J4281" s="4"/>
      <c r="K4281" s="4"/>
      <c r="L4281" s="4"/>
      <c r="M4281" s="33"/>
      <c r="N4281" s="38"/>
      <c r="O4281" s="33"/>
      <c r="P4281" s="244">
        <f t="shared" si="353"/>
        <v>0</v>
      </c>
      <c r="Q4281" s="25"/>
      <c r="R4281" s="25"/>
      <c r="S4281" s="25"/>
      <c r="T4281" s="109"/>
      <c r="U4281" s="25"/>
      <c r="V4281" s="25"/>
      <c r="W4281" s="25"/>
      <c r="X4281" s="25"/>
      <c r="Y4281" s="25"/>
      <c r="Z4281" s="25"/>
      <c r="AA4281" s="109"/>
      <c r="AB4281" s="25"/>
      <c r="AC4281" s="25"/>
      <c r="AD4281" s="25"/>
      <c r="AE4281" s="25"/>
      <c r="AF4281" s="25"/>
      <c r="AG4281" s="25"/>
      <c r="AH4281" s="109"/>
      <c r="AI4281" s="25"/>
      <c r="AJ4281" s="25"/>
      <c r="AK4281" s="123"/>
      <c r="AL4281" s="25"/>
      <c r="AM4281" s="25">
        <v>0</v>
      </c>
      <c r="AN4281" s="25">
        <v>0</v>
      </c>
      <c r="AO4281" s="109"/>
      <c r="AP4281" s="25">
        <v>0</v>
      </c>
      <c r="AQ4281" s="25">
        <v>0</v>
      </c>
      <c r="AR4281" s="25">
        <v>0</v>
      </c>
      <c r="AS4281" s="25">
        <v>0</v>
      </c>
      <c r="AT4281" s="25">
        <v>0</v>
      </c>
      <c r="AU4281" s="25">
        <v>0</v>
      </c>
      <c r="AW4281">
        <f t="shared" si="351"/>
        <v>0</v>
      </c>
      <c r="AX4281" s="27">
        <f t="shared" si="352"/>
        <v>0</v>
      </c>
      <c r="AY4281" s="4"/>
    </row>
    <row r="4282" spans="1:51" x14ac:dyDescent="0.25">
      <c r="A4282" s="4"/>
      <c r="B4282" s="4"/>
      <c r="C4282" s="4"/>
      <c r="D4282" s="4"/>
      <c r="E4282" s="35"/>
      <c r="F4282" s="11"/>
      <c r="G4282" s="35"/>
      <c r="H4282" s="4"/>
      <c r="I4282" s="4"/>
      <c r="J4282" s="4"/>
      <c r="K4282" s="4"/>
      <c r="L4282" s="4"/>
      <c r="M4282" s="33"/>
      <c r="N4282" s="38"/>
      <c r="O4282" s="33"/>
      <c r="P4282" s="244">
        <f t="shared" si="353"/>
        <v>0</v>
      </c>
      <c r="Q4282" s="25"/>
      <c r="R4282" s="25"/>
      <c r="S4282" s="25"/>
      <c r="T4282" s="109"/>
      <c r="U4282" s="25"/>
      <c r="V4282" s="25"/>
      <c r="W4282" s="25"/>
      <c r="X4282" s="25"/>
      <c r="Y4282" s="25"/>
      <c r="Z4282" s="25"/>
      <c r="AA4282" s="109"/>
      <c r="AB4282" s="25"/>
      <c r="AC4282" s="25"/>
      <c r="AD4282" s="25"/>
      <c r="AE4282" s="25"/>
      <c r="AF4282" s="25"/>
      <c r="AG4282" s="25"/>
      <c r="AH4282" s="109"/>
      <c r="AI4282" s="25"/>
      <c r="AJ4282" s="25"/>
      <c r="AK4282" s="123"/>
      <c r="AL4282" s="25"/>
      <c r="AM4282" s="25">
        <v>0</v>
      </c>
      <c r="AN4282" s="25">
        <v>0</v>
      </c>
      <c r="AO4282" s="109"/>
      <c r="AP4282" s="25">
        <v>0</v>
      </c>
      <c r="AQ4282" s="25">
        <v>0</v>
      </c>
      <c r="AR4282" s="25">
        <v>0</v>
      </c>
      <c r="AS4282" s="25">
        <v>0</v>
      </c>
      <c r="AT4282" s="25">
        <v>0</v>
      </c>
      <c r="AU4282" s="25">
        <v>0</v>
      </c>
      <c r="AW4282">
        <f t="shared" si="351"/>
        <v>0</v>
      </c>
      <c r="AX4282" s="27">
        <f t="shared" si="352"/>
        <v>0</v>
      </c>
      <c r="AY4282" s="4"/>
    </row>
    <row r="4283" spans="1:51" x14ac:dyDescent="0.25">
      <c r="A4283" s="4"/>
      <c r="B4283" s="4"/>
      <c r="C4283" s="4"/>
      <c r="D4283" s="4"/>
      <c r="E4283" s="35"/>
      <c r="F4283" s="11"/>
      <c r="G4283" s="35"/>
      <c r="H4283" s="4"/>
      <c r="I4283" s="4"/>
      <c r="J4283" s="4"/>
      <c r="K4283" s="4"/>
      <c r="L4283" s="4"/>
      <c r="M4283" s="33"/>
      <c r="N4283" s="38"/>
      <c r="O4283" s="33"/>
      <c r="P4283" s="244">
        <f t="shared" si="353"/>
        <v>0</v>
      </c>
      <c r="Q4283" s="25"/>
      <c r="R4283" s="25"/>
      <c r="S4283" s="25"/>
      <c r="T4283" s="109"/>
      <c r="U4283" s="25"/>
      <c r="V4283" s="25"/>
      <c r="W4283" s="25"/>
      <c r="X4283" s="25"/>
      <c r="Y4283" s="25"/>
      <c r="Z4283" s="25"/>
      <c r="AA4283" s="109"/>
      <c r="AB4283" s="25"/>
      <c r="AC4283" s="25"/>
      <c r="AD4283" s="25"/>
      <c r="AE4283" s="25"/>
      <c r="AF4283" s="25"/>
      <c r="AG4283" s="25"/>
      <c r="AH4283" s="109"/>
      <c r="AI4283" s="25"/>
      <c r="AJ4283" s="25"/>
      <c r="AK4283" s="123"/>
      <c r="AL4283" s="25"/>
      <c r="AM4283" s="25">
        <v>0</v>
      </c>
      <c r="AN4283" s="25">
        <v>0</v>
      </c>
      <c r="AO4283" s="109"/>
      <c r="AP4283" s="25">
        <v>0</v>
      </c>
      <c r="AQ4283" s="25">
        <v>0</v>
      </c>
      <c r="AR4283" s="25">
        <v>0</v>
      </c>
      <c r="AS4283" s="25">
        <v>0</v>
      </c>
      <c r="AT4283" s="25">
        <v>0</v>
      </c>
      <c r="AU4283" s="25">
        <v>0</v>
      </c>
      <c r="AW4283">
        <f t="shared" si="351"/>
        <v>0</v>
      </c>
      <c r="AX4283" s="27">
        <f t="shared" si="352"/>
        <v>0</v>
      </c>
      <c r="AY4283" s="4"/>
    </row>
    <row r="4284" spans="1:51" x14ac:dyDescent="0.25">
      <c r="A4284" s="4"/>
      <c r="B4284" s="4"/>
      <c r="C4284" s="4"/>
      <c r="D4284" s="4"/>
      <c r="E4284" s="35"/>
      <c r="F4284" s="4"/>
      <c r="G4284" s="35"/>
      <c r="H4284" s="4"/>
      <c r="I4284" s="4"/>
      <c r="J4284" s="4"/>
      <c r="K4284" s="4"/>
      <c r="L4284" s="4"/>
      <c r="M4284" s="33"/>
      <c r="N4284" s="38"/>
      <c r="O4284" s="33"/>
      <c r="P4284" s="244">
        <f t="shared" si="353"/>
        <v>0</v>
      </c>
      <c r="Q4284" s="25"/>
      <c r="R4284" s="25"/>
      <c r="S4284" s="25"/>
      <c r="T4284" s="109"/>
      <c r="U4284" s="25"/>
      <c r="V4284" s="25"/>
      <c r="W4284" s="25"/>
      <c r="X4284" s="25">
        <v>0</v>
      </c>
      <c r="Y4284" s="25">
        <v>0</v>
      </c>
      <c r="Z4284" s="25">
        <v>0</v>
      </c>
      <c r="AA4284" s="109"/>
      <c r="AB4284" s="25">
        <v>0</v>
      </c>
      <c r="AC4284" s="25">
        <v>0</v>
      </c>
      <c r="AD4284" s="25">
        <v>0</v>
      </c>
      <c r="AE4284" s="25">
        <v>0</v>
      </c>
      <c r="AF4284" s="25">
        <v>0</v>
      </c>
      <c r="AG4284" s="25">
        <v>0</v>
      </c>
      <c r="AH4284" s="109"/>
      <c r="AI4284" s="25">
        <v>0</v>
      </c>
      <c r="AJ4284" s="25">
        <v>0</v>
      </c>
      <c r="AK4284" s="123">
        <v>0</v>
      </c>
      <c r="AL4284" s="25">
        <v>0</v>
      </c>
      <c r="AM4284" s="25">
        <v>0</v>
      </c>
      <c r="AN4284" s="25">
        <v>0</v>
      </c>
      <c r="AO4284" s="109"/>
      <c r="AP4284" s="25">
        <v>0</v>
      </c>
      <c r="AQ4284" s="25">
        <v>0</v>
      </c>
      <c r="AR4284" s="25">
        <v>0</v>
      </c>
      <c r="AS4284" s="25">
        <v>0</v>
      </c>
      <c r="AT4284" s="25">
        <v>0</v>
      </c>
      <c r="AU4284" s="25">
        <v>0</v>
      </c>
      <c r="AW4284">
        <f t="shared" si="351"/>
        <v>0</v>
      </c>
      <c r="AX4284" s="27">
        <f t="shared" si="352"/>
        <v>0</v>
      </c>
      <c r="AY4284" s="4">
        <f t="shared" si="354"/>
        <v>0</v>
      </c>
    </row>
    <row r="4285" spans="1:51" x14ac:dyDescent="0.25">
      <c r="A4285" s="4"/>
      <c r="B4285" s="4"/>
      <c r="C4285" s="4"/>
      <c r="D4285" s="4"/>
      <c r="E4285" s="35"/>
      <c r="F4285" s="4"/>
      <c r="G4285" s="35"/>
      <c r="H4285" s="4"/>
      <c r="I4285" s="4"/>
      <c r="J4285" s="4"/>
      <c r="K4285" s="4"/>
      <c r="L4285" s="4"/>
      <c r="M4285" s="33"/>
      <c r="N4285" s="38"/>
      <c r="O4285" s="33"/>
      <c r="P4285" s="244">
        <f t="shared" si="353"/>
        <v>0</v>
      </c>
      <c r="Q4285" s="25"/>
      <c r="R4285" s="25"/>
      <c r="S4285" s="25"/>
      <c r="T4285" s="109"/>
      <c r="U4285" s="25"/>
      <c r="V4285" s="25"/>
      <c r="W4285" s="25"/>
      <c r="X4285" s="25">
        <v>0</v>
      </c>
      <c r="Y4285" s="25">
        <v>0</v>
      </c>
      <c r="Z4285" s="25">
        <v>0</v>
      </c>
      <c r="AA4285" s="109"/>
      <c r="AB4285" s="25">
        <v>0</v>
      </c>
      <c r="AC4285" s="25">
        <v>0</v>
      </c>
      <c r="AD4285" s="25">
        <v>0</v>
      </c>
      <c r="AE4285" s="25">
        <v>0</v>
      </c>
      <c r="AF4285" s="25">
        <v>0</v>
      </c>
      <c r="AG4285" s="25">
        <v>0</v>
      </c>
      <c r="AH4285" s="109"/>
      <c r="AI4285" s="25">
        <v>0</v>
      </c>
      <c r="AJ4285" s="25">
        <v>0</v>
      </c>
      <c r="AK4285" s="123">
        <v>0</v>
      </c>
      <c r="AL4285" s="25">
        <v>0</v>
      </c>
      <c r="AM4285" s="25">
        <v>0</v>
      </c>
      <c r="AN4285" s="25">
        <v>0</v>
      </c>
      <c r="AO4285" s="109"/>
      <c r="AP4285" s="25">
        <v>0</v>
      </c>
      <c r="AQ4285" s="25">
        <v>0</v>
      </c>
      <c r="AR4285" s="25">
        <v>0</v>
      </c>
      <c r="AS4285" s="25">
        <v>0</v>
      </c>
      <c r="AT4285" s="25">
        <v>0</v>
      </c>
      <c r="AU4285" s="25">
        <v>0</v>
      </c>
      <c r="AW4285">
        <f t="shared" si="351"/>
        <v>0</v>
      </c>
      <c r="AX4285" s="27">
        <f t="shared" si="352"/>
        <v>0</v>
      </c>
      <c r="AY4285" s="4">
        <f t="shared" si="354"/>
        <v>0</v>
      </c>
    </row>
    <row r="4286" spans="1:51" x14ac:dyDescent="0.25">
      <c r="A4286" s="14" t="s">
        <v>1104</v>
      </c>
      <c r="B4286" s="14" t="s">
        <v>1300</v>
      </c>
      <c r="C4286" s="14" t="s">
        <v>451</v>
      </c>
      <c r="D4286" s="14" t="s">
        <v>779</v>
      </c>
      <c r="E4286" s="30" t="s">
        <v>683</v>
      </c>
      <c r="F4286" s="14" t="s">
        <v>921</v>
      </c>
      <c r="G4286" s="46">
        <v>6850175</v>
      </c>
      <c r="H4286" s="12" t="s">
        <v>852</v>
      </c>
      <c r="I4286" s="14"/>
      <c r="J4286" s="14"/>
      <c r="K4286" s="14"/>
      <c r="L4286" s="13">
        <f>+SUM(L4288:L4294)</f>
        <v>30</v>
      </c>
      <c r="M4286" s="13">
        <v>65497.868333333332</v>
      </c>
      <c r="N4286" s="31">
        <f>+SUM(N4288:N4294)</f>
        <v>0.99999999999999989</v>
      </c>
      <c r="O4286" s="13">
        <v>102986.82177398188</v>
      </c>
      <c r="P4286" s="244">
        <f t="shared" si="353"/>
        <v>29437.760000000002</v>
      </c>
      <c r="Q4286" s="25">
        <v>0</v>
      </c>
      <c r="R4286" s="25">
        <v>3655.3040000000001</v>
      </c>
      <c r="S4286" s="25">
        <v>0</v>
      </c>
      <c r="T4286" s="109"/>
      <c r="U4286" s="25">
        <v>0</v>
      </c>
      <c r="V4286" s="25">
        <v>0</v>
      </c>
      <c r="W4286" s="25">
        <v>0</v>
      </c>
      <c r="X4286" s="25">
        <v>0</v>
      </c>
      <c r="Y4286" s="25">
        <v>2379.4690000000001</v>
      </c>
      <c r="Z4286" s="25">
        <v>0</v>
      </c>
      <c r="AA4286" s="109"/>
      <c r="AB4286" s="25">
        <v>0</v>
      </c>
      <c r="AC4286" s="25">
        <v>0</v>
      </c>
      <c r="AD4286" s="25">
        <v>11262.966</v>
      </c>
      <c r="AE4286" s="25">
        <v>0</v>
      </c>
      <c r="AF4286" s="25">
        <v>0</v>
      </c>
      <c r="AG4286" s="25">
        <v>0</v>
      </c>
      <c r="AH4286" s="109"/>
      <c r="AI4286" s="25">
        <v>0</v>
      </c>
      <c r="AJ4286" s="25">
        <v>0</v>
      </c>
      <c r="AK4286" s="123">
        <v>0</v>
      </c>
      <c r="AL4286" s="25">
        <v>12140.021000000001</v>
      </c>
      <c r="AM4286" s="25">
        <v>0</v>
      </c>
      <c r="AN4286" s="25">
        <v>0</v>
      </c>
      <c r="AO4286" s="109"/>
      <c r="AP4286" s="25">
        <v>0</v>
      </c>
      <c r="AQ4286" s="25">
        <v>0</v>
      </c>
      <c r="AR4286" s="25">
        <v>0</v>
      </c>
      <c r="AS4286" s="25">
        <v>0</v>
      </c>
      <c r="AT4286" s="25">
        <v>0</v>
      </c>
      <c r="AU4286" s="25">
        <v>0</v>
      </c>
      <c r="AW4286" t="str">
        <f t="shared" si="351"/>
        <v>Phạm Thanh Hà</v>
      </c>
      <c r="AX4286" s="27" t="str">
        <f t="shared" si="352"/>
        <v>Hoàng Phương Lê</v>
      </c>
      <c r="AY4286" s="14" t="str">
        <f t="shared" si="354"/>
        <v>LAN CHI</v>
      </c>
    </row>
    <row r="4287" spans="1:51" x14ac:dyDescent="0.25">
      <c r="A4287" s="14" t="s">
        <v>1104</v>
      </c>
      <c r="B4287" s="14" t="s">
        <v>1300</v>
      </c>
      <c r="C4287" s="14" t="s">
        <v>451</v>
      </c>
      <c r="D4287" s="14" t="s">
        <v>1326</v>
      </c>
      <c r="E4287" s="30" t="s">
        <v>451</v>
      </c>
      <c r="F4287" s="14"/>
      <c r="G4287" s="46">
        <v>6860255</v>
      </c>
      <c r="H4287" s="12" t="s">
        <v>914</v>
      </c>
      <c r="I4287" s="14"/>
      <c r="J4287" s="14"/>
      <c r="K4287" s="14"/>
      <c r="L4287" s="13"/>
      <c r="M4287" s="13"/>
      <c r="N4287" s="31"/>
      <c r="O4287" s="13"/>
      <c r="P4287" s="244">
        <f t="shared" si="353"/>
        <v>0</v>
      </c>
      <c r="Q4287" s="25"/>
      <c r="R4287" s="25"/>
      <c r="S4287" s="25">
        <v>0</v>
      </c>
      <c r="T4287" s="109"/>
      <c r="U4287" s="25">
        <v>0</v>
      </c>
      <c r="V4287" s="25">
        <v>0</v>
      </c>
      <c r="W4287" s="25">
        <v>0</v>
      </c>
      <c r="X4287" s="25">
        <v>0</v>
      </c>
      <c r="Y4287" s="25">
        <v>0</v>
      </c>
      <c r="Z4287" s="25">
        <v>0</v>
      </c>
      <c r="AA4287" s="109"/>
      <c r="AB4287" s="25">
        <v>0</v>
      </c>
      <c r="AC4287" s="25">
        <v>0</v>
      </c>
      <c r="AD4287" s="25">
        <v>0</v>
      </c>
      <c r="AE4287" s="25">
        <v>0</v>
      </c>
      <c r="AF4287" s="25">
        <v>0</v>
      </c>
      <c r="AG4287" s="25">
        <v>0</v>
      </c>
      <c r="AH4287" s="109"/>
      <c r="AI4287" s="25">
        <v>0</v>
      </c>
      <c r="AJ4287" s="25">
        <v>0</v>
      </c>
      <c r="AK4287" s="123">
        <v>0</v>
      </c>
      <c r="AL4287" s="25"/>
      <c r="AM4287" s="25">
        <v>0</v>
      </c>
      <c r="AN4287" s="25">
        <v>0</v>
      </c>
      <c r="AO4287" s="109"/>
      <c r="AP4287" s="25">
        <v>0</v>
      </c>
      <c r="AQ4287" s="25">
        <v>0</v>
      </c>
      <c r="AR4287" s="25">
        <v>0</v>
      </c>
      <c r="AS4287" s="25">
        <v>0</v>
      </c>
      <c r="AT4287" s="25">
        <v>0</v>
      </c>
      <c r="AU4287" s="25">
        <v>0</v>
      </c>
      <c r="AW4287" t="str">
        <f t="shared" si="351"/>
        <v>Phạm Thanh Hà</v>
      </c>
      <c r="AX4287" s="27" t="str">
        <f t="shared" si="352"/>
        <v>Phạm Thanh Hà</v>
      </c>
      <c r="AY4287" s="14" t="str">
        <f t="shared" si="354"/>
        <v>LAN CHI</v>
      </c>
    </row>
    <row r="4288" spans="1:51" x14ac:dyDescent="0.25">
      <c r="A4288" s="4" t="s">
        <v>1104</v>
      </c>
      <c r="B4288" s="4" t="s">
        <v>1300</v>
      </c>
      <c r="C4288" s="4" t="s">
        <v>451</v>
      </c>
      <c r="D4288" s="11" t="s">
        <v>777</v>
      </c>
      <c r="E4288" s="32" t="s">
        <v>840</v>
      </c>
      <c r="F4288" s="11" t="s">
        <v>921</v>
      </c>
      <c r="G4288" s="35"/>
      <c r="H4288" s="4" t="s">
        <v>1301</v>
      </c>
      <c r="I4288" s="4"/>
      <c r="J4288" s="4"/>
      <c r="K4288" s="4"/>
      <c r="L4288" s="4">
        <v>3</v>
      </c>
      <c r="M4288" s="33">
        <f>+N4288*$M$4286</f>
        <v>6549.7868333333336</v>
      </c>
      <c r="N4288" s="38">
        <f>+L4288/$L$4286</f>
        <v>0.1</v>
      </c>
      <c r="O4288" s="33">
        <f>+IFERROR($N4288*$O$4286,0)</f>
        <v>10298.682177398188</v>
      </c>
      <c r="P4288" s="244">
        <f t="shared" si="353"/>
        <v>7199.0110800000011</v>
      </c>
      <c r="Q4288" s="25">
        <v>0</v>
      </c>
      <c r="R4288" s="25">
        <v>1154.12148</v>
      </c>
      <c r="S4288" s="25">
        <v>0</v>
      </c>
      <c r="T4288" s="109"/>
      <c r="U4288" s="25">
        <v>0</v>
      </c>
      <c r="V4288" s="25">
        <v>0</v>
      </c>
      <c r="W4288" s="25">
        <v>0</v>
      </c>
      <c r="X4288" s="25">
        <v>0</v>
      </c>
      <c r="Y4288" s="25">
        <v>0</v>
      </c>
      <c r="Z4288" s="25">
        <v>0</v>
      </c>
      <c r="AA4288" s="109"/>
      <c r="AB4288" s="25">
        <v>0</v>
      </c>
      <c r="AC4288" s="25">
        <v>3526.4052000000006</v>
      </c>
      <c r="AD4288" s="25">
        <v>0</v>
      </c>
      <c r="AE4288" s="25">
        <v>0</v>
      </c>
      <c r="AF4288" s="25">
        <v>0</v>
      </c>
      <c r="AG4288" s="25">
        <v>0</v>
      </c>
      <c r="AH4288" s="109"/>
      <c r="AI4288" s="25">
        <v>0</v>
      </c>
      <c r="AJ4288" s="25">
        <v>0</v>
      </c>
      <c r="AK4288" s="123">
        <v>0</v>
      </c>
      <c r="AL4288" s="25">
        <v>2518.4844000000003</v>
      </c>
      <c r="AM4288" s="25">
        <v>0</v>
      </c>
      <c r="AN4288" s="25">
        <v>0</v>
      </c>
      <c r="AO4288" s="109"/>
      <c r="AP4288" s="25">
        <v>0</v>
      </c>
      <c r="AQ4288" s="25">
        <v>0</v>
      </c>
      <c r="AR4288" s="25">
        <v>0</v>
      </c>
      <c r="AS4288" s="25">
        <v>0</v>
      </c>
      <c r="AT4288" s="25">
        <v>0</v>
      </c>
      <c r="AU4288" s="25">
        <v>0</v>
      </c>
      <c r="AW4288" t="str">
        <f t="shared" si="351"/>
        <v>Phạm Thanh Hà</v>
      </c>
      <c r="AX4288" s="27" t="str">
        <f t="shared" si="352"/>
        <v xml:space="preserve">Vũ Thị Dịu </v>
      </c>
      <c r="AY4288" s="4" t="str">
        <f t="shared" si="354"/>
        <v>LAN CHI</v>
      </c>
    </row>
    <row r="4289" spans="1:51" x14ac:dyDescent="0.25">
      <c r="A4289" s="4" t="s">
        <v>1104</v>
      </c>
      <c r="B4289" s="4" t="s">
        <v>1300</v>
      </c>
      <c r="C4289" s="4" t="s">
        <v>451</v>
      </c>
      <c r="D4289" s="11" t="s">
        <v>778</v>
      </c>
      <c r="E4289" s="32" t="s">
        <v>650</v>
      </c>
      <c r="F4289" s="11" t="s">
        <v>921</v>
      </c>
      <c r="G4289" s="35"/>
      <c r="H4289" s="4" t="s">
        <v>1302</v>
      </c>
      <c r="I4289" s="4"/>
      <c r="J4289" s="4"/>
      <c r="K4289" s="4"/>
      <c r="L4289" s="4">
        <v>3</v>
      </c>
      <c r="M4289" s="33">
        <f t="shared" ref="M4289:M4294" si="355">+N4289*$M$4286</f>
        <v>6549.7868333333336</v>
      </c>
      <c r="N4289" s="38">
        <f t="shared" ref="N4289:N4294" si="356">+L4289/$L$4286</f>
        <v>0.1</v>
      </c>
      <c r="O4289" s="33">
        <f t="shared" ref="O4289:O4294" si="357">+IFERROR($N4289*$O$4286,0)</f>
        <v>10298.682177398188</v>
      </c>
      <c r="P4289" s="244">
        <f t="shared" si="353"/>
        <v>7125.271920000001</v>
      </c>
      <c r="Q4289" s="25">
        <v>0</v>
      </c>
      <c r="R4289" s="25">
        <v>1125.5263200000002</v>
      </c>
      <c r="S4289" s="25">
        <v>0</v>
      </c>
      <c r="T4289" s="109"/>
      <c r="U4289" s="25">
        <v>0</v>
      </c>
      <c r="V4289" s="25">
        <v>0</v>
      </c>
      <c r="W4289" s="25">
        <v>0</v>
      </c>
      <c r="X4289" s="25">
        <v>0</v>
      </c>
      <c r="Y4289" s="25">
        <v>0</v>
      </c>
      <c r="Z4289" s="25">
        <v>0</v>
      </c>
      <c r="AA4289" s="109"/>
      <c r="AB4289" s="25">
        <v>0</v>
      </c>
      <c r="AC4289" s="25">
        <v>3517.3137600000005</v>
      </c>
      <c r="AD4289" s="25">
        <v>0</v>
      </c>
      <c r="AE4289" s="25">
        <v>0</v>
      </c>
      <c r="AF4289" s="25">
        <v>0</v>
      </c>
      <c r="AG4289" s="25">
        <v>0</v>
      </c>
      <c r="AH4289" s="109"/>
      <c r="AI4289" s="25">
        <v>0</v>
      </c>
      <c r="AJ4289" s="25">
        <v>0</v>
      </c>
      <c r="AK4289" s="123">
        <v>0</v>
      </c>
      <c r="AL4289" s="25">
        <v>2482.4318400000006</v>
      </c>
      <c r="AM4289" s="25">
        <v>0</v>
      </c>
      <c r="AN4289" s="25">
        <v>0</v>
      </c>
      <c r="AO4289" s="109"/>
      <c r="AP4289" s="25">
        <v>0</v>
      </c>
      <c r="AQ4289" s="25">
        <v>0</v>
      </c>
      <c r="AR4289" s="25">
        <v>0</v>
      </c>
      <c r="AS4289" s="25">
        <v>0</v>
      </c>
      <c r="AT4289" s="25">
        <v>0</v>
      </c>
      <c r="AU4289" s="25">
        <v>0</v>
      </c>
      <c r="AW4289" t="str">
        <f t="shared" si="351"/>
        <v>Phạm Thanh Hà</v>
      </c>
      <c r="AX4289" s="27" t="str">
        <f t="shared" si="352"/>
        <v xml:space="preserve">Vương Thị Thu Phương </v>
      </c>
      <c r="AY4289" s="4" t="str">
        <f t="shared" si="354"/>
        <v>LAN CHI</v>
      </c>
    </row>
    <row r="4290" spans="1:51" x14ac:dyDescent="0.25">
      <c r="A4290" s="4" t="s">
        <v>1104</v>
      </c>
      <c r="B4290" s="4" t="s">
        <v>1300</v>
      </c>
      <c r="C4290" s="4" t="s">
        <v>451</v>
      </c>
      <c r="D4290" s="11" t="s">
        <v>776</v>
      </c>
      <c r="E4290" s="32" t="s">
        <v>574</v>
      </c>
      <c r="F4290" s="11" t="s">
        <v>921</v>
      </c>
      <c r="G4290" s="35"/>
      <c r="H4290" s="4" t="s">
        <v>1303</v>
      </c>
      <c r="I4290" s="4"/>
      <c r="J4290" s="4"/>
      <c r="K4290" s="4"/>
      <c r="L4290" s="4">
        <v>5</v>
      </c>
      <c r="M4290" s="33">
        <f t="shared" si="355"/>
        <v>10916.311388888887</v>
      </c>
      <c r="N4290" s="38">
        <f t="shared" si="356"/>
        <v>0.16666666666666666</v>
      </c>
      <c r="O4290" s="33">
        <f t="shared" si="357"/>
        <v>17164.470295663647</v>
      </c>
      <c r="P4290" s="244">
        <f t="shared" si="353"/>
        <v>11953.314720000002</v>
      </c>
      <c r="Q4290" s="25">
        <v>0</v>
      </c>
      <c r="R4290" s="25">
        <v>1901.2104000000004</v>
      </c>
      <c r="S4290" s="25">
        <v>0</v>
      </c>
      <c r="T4290" s="109"/>
      <c r="U4290" s="25">
        <v>0</v>
      </c>
      <c r="V4290" s="25">
        <v>0</v>
      </c>
      <c r="W4290" s="25">
        <v>0</v>
      </c>
      <c r="X4290" s="25">
        <v>0</v>
      </c>
      <c r="Y4290" s="25">
        <v>0</v>
      </c>
      <c r="Z4290" s="25">
        <v>0</v>
      </c>
      <c r="AA4290" s="109"/>
      <c r="AB4290" s="25">
        <v>0</v>
      </c>
      <c r="AC4290" s="25">
        <v>5905.6473599999999</v>
      </c>
      <c r="AD4290" s="25">
        <v>0</v>
      </c>
      <c r="AE4290" s="25">
        <v>0</v>
      </c>
      <c r="AF4290" s="25">
        <v>0</v>
      </c>
      <c r="AG4290" s="25">
        <v>0</v>
      </c>
      <c r="AH4290" s="109"/>
      <c r="AI4290" s="25">
        <v>0</v>
      </c>
      <c r="AJ4290" s="25">
        <v>0</v>
      </c>
      <c r="AK4290" s="123">
        <v>0</v>
      </c>
      <c r="AL4290" s="25">
        <v>4146.4569600000004</v>
      </c>
      <c r="AM4290" s="25">
        <v>0</v>
      </c>
      <c r="AN4290" s="25">
        <v>0</v>
      </c>
      <c r="AO4290" s="109"/>
      <c r="AP4290" s="25">
        <v>0</v>
      </c>
      <c r="AQ4290" s="25">
        <v>0</v>
      </c>
      <c r="AR4290" s="25">
        <v>0</v>
      </c>
      <c r="AS4290" s="25">
        <v>0</v>
      </c>
      <c r="AT4290" s="25">
        <v>0</v>
      </c>
      <c r="AU4290" s="25">
        <v>0</v>
      </c>
      <c r="AW4290" t="str">
        <f t="shared" si="351"/>
        <v>Phạm Thanh Hà</v>
      </c>
      <c r="AX4290" s="27" t="str">
        <f t="shared" si="352"/>
        <v xml:space="preserve">Trần Thị Thúy Quỳnh </v>
      </c>
      <c r="AY4290" s="4" t="str">
        <f t="shared" si="354"/>
        <v>LAN CHI</v>
      </c>
    </row>
    <row r="4291" spans="1:51" x14ac:dyDescent="0.25">
      <c r="A4291" s="4" t="s">
        <v>1104</v>
      </c>
      <c r="B4291" s="4" t="s">
        <v>1300</v>
      </c>
      <c r="C4291" s="4" t="s">
        <v>451</v>
      </c>
      <c r="D4291" s="11" t="s">
        <v>779</v>
      </c>
      <c r="E4291" s="32" t="s">
        <v>683</v>
      </c>
      <c r="F4291" s="11" t="s">
        <v>921</v>
      </c>
      <c r="G4291" s="35"/>
      <c r="H4291" s="4" t="s">
        <v>1304</v>
      </c>
      <c r="I4291" s="4"/>
      <c r="J4291" s="4"/>
      <c r="K4291" s="4"/>
      <c r="L4291" s="4">
        <v>4</v>
      </c>
      <c r="M4291" s="33">
        <f t="shared" si="355"/>
        <v>8733.0491111111114</v>
      </c>
      <c r="N4291" s="38">
        <f t="shared" si="356"/>
        <v>0.13333333333333333</v>
      </c>
      <c r="O4291" s="33">
        <f t="shared" si="357"/>
        <v>13731.576236530917</v>
      </c>
      <c r="P4291" s="244">
        <f t="shared" si="353"/>
        <v>9622.6369200000008</v>
      </c>
      <c r="Q4291" s="25">
        <v>0</v>
      </c>
      <c r="R4291" s="25">
        <v>1503.9637200000002</v>
      </c>
      <c r="S4291" s="25">
        <v>0</v>
      </c>
      <c r="T4291" s="109"/>
      <c r="U4291" s="25">
        <v>0</v>
      </c>
      <c r="V4291" s="25">
        <v>0</v>
      </c>
      <c r="W4291" s="25">
        <v>0</v>
      </c>
      <c r="X4291" s="25">
        <v>0</v>
      </c>
      <c r="Y4291" s="25">
        <v>0</v>
      </c>
      <c r="Z4291" s="25">
        <v>0</v>
      </c>
      <c r="AA4291" s="109"/>
      <c r="AB4291" s="25">
        <v>0</v>
      </c>
      <c r="AC4291" s="25">
        <v>4805.1943200000005</v>
      </c>
      <c r="AD4291" s="25">
        <v>0</v>
      </c>
      <c r="AE4291" s="25">
        <v>0</v>
      </c>
      <c r="AF4291" s="25">
        <v>0</v>
      </c>
      <c r="AG4291" s="25">
        <v>0</v>
      </c>
      <c r="AH4291" s="109"/>
      <c r="AI4291" s="25">
        <v>0</v>
      </c>
      <c r="AJ4291" s="25">
        <v>0</v>
      </c>
      <c r="AK4291" s="123">
        <v>0</v>
      </c>
      <c r="AL4291" s="25">
        <v>3313.4788800000006</v>
      </c>
      <c r="AM4291" s="25">
        <v>0</v>
      </c>
      <c r="AN4291" s="25">
        <v>0</v>
      </c>
      <c r="AO4291" s="109"/>
      <c r="AP4291" s="25">
        <v>0</v>
      </c>
      <c r="AQ4291" s="25">
        <v>0</v>
      </c>
      <c r="AR4291" s="25">
        <v>0</v>
      </c>
      <c r="AS4291" s="25">
        <v>0</v>
      </c>
      <c r="AT4291" s="25">
        <v>0</v>
      </c>
      <c r="AU4291" s="25">
        <v>0</v>
      </c>
      <c r="AW4291" t="str">
        <f t="shared" si="351"/>
        <v>Phạm Thanh Hà</v>
      </c>
      <c r="AX4291" s="27" t="str">
        <f t="shared" si="352"/>
        <v>Hoàng Phương Lê</v>
      </c>
      <c r="AY4291" s="4" t="str">
        <f t="shared" si="354"/>
        <v>LAN CHI</v>
      </c>
    </row>
    <row r="4292" spans="1:51" x14ac:dyDescent="0.25">
      <c r="A4292" s="4" t="s">
        <v>1104</v>
      </c>
      <c r="B4292" s="4" t="s">
        <v>1300</v>
      </c>
      <c r="C4292" s="4" t="s">
        <v>451</v>
      </c>
      <c r="D4292" s="11" t="s">
        <v>775</v>
      </c>
      <c r="E4292" s="32" t="s">
        <v>540</v>
      </c>
      <c r="F4292" s="11" t="s">
        <v>921</v>
      </c>
      <c r="G4292" s="35"/>
      <c r="H4292" s="4" t="s">
        <v>1305</v>
      </c>
      <c r="I4292" s="4"/>
      <c r="J4292" s="4"/>
      <c r="K4292" s="4"/>
      <c r="L4292" s="4">
        <v>5</v>
      </c>
      <c r="M4292" s="33">
        <f t="shared" si="355"/>
        <v>10916.311388888887</v>
      </c>
      <c r="N4292" s="38">
        <f t="shared" si="356"/>
        <v>0.16666666666666666</v>
      </c>
      <c r="O4292" s="33">
        <f t="shared" si="357"/>
        <v>17164.470295663647</v>
      </c>
      <c r="P4292" s="244">
        <f t="shared" si="353"/>
        <v>11960.475120000001</v>
      </c>
      <c r="Q4292" s="25">
        <v>0</v>
      </c>
      <c r="R4292" s="25">
        <v>1901.2104000000004</v>
      </c>
      <c r="S4292" s="25">
        <v>0</v>
      </c>
      <c r="T4292" s="109"/>
      <c r="U4292" s="25">
        <v>0</v>
      </c>
      <c r="V4292" s="25">
        <v>0</v>
      </c>
      <c r="W4292" s="25">
        <v>0</v>
      </c>
      <c r="X4292" s="25">
        <v>0</v>
      </c>
      <c r="Y4292" s="25">
        <v>0</v>
      </c>
      <c r="Z4292" s="25">
        <v>0</v>
      </c>
      <c r="AA4292" s="109"/>
      <c r="AB4292" s="25">
        <v>0</v>
      </c>
      <c r="AC4292" s="25">
        <v>5905.6473599999999</v>
      </c>
      <c r="AD4292" s="25">
        <v>0</v>
      </c>
      <c r="AE4292" s="25">
        <v>0</v>
      </c>
      <c r="AF4292" s="25">
        <v>0</v>
      </c>
      <c r="AG4292" s="25">
        <v>0</v>
      </c>
      <c r="AH4292" s="109"/>
      <c r="AI4292" s="25">
        <v>0</v>
      </c>
      <c r="AJ4292" s="25">
        <v>0</v>
      </c>
      <c r="AK4292" s="123">
        <v>0</v>
      </c>
      <c r="AL4292" s="25">
        <v>4153.6173600000002</v>
      </c>
      <c r="AM4292" s="25">
        <v>0</v>
      </c>
      <c r="AN4292" s="25">
        <v>0</v>
      </c>
      <c r="AO4292" s="109"/>
      <c r="AP4292" s="25">
        <v>0</v>
      </c>
      <c r="AQ4292" s="25">
        <v>0</v>
      </c>
      <c r="AR4292" s="25">
        <v>0</v>
      </c>
      <c r="AS4292" s="25">
        <v>0</v>
      </c>
      <c r="AT4292" s="25">
        <v>0</v>
      </c>
      <c r="AU4292" s="25">
        <v>0</v>
      </c>
      <c r="AW4292" t="str">
        <f t="shared" si="351"/>
        <v>Phạm Thanh Hà</v>
      </c>
      <c r="AX4292" s="27" t="str">
        <f t="shared" si="352"/>
        <v xml:space="preserve">Đoàn Thị Trang </v>
      </c>
      <c r="AY4292" s="4" t="str">
        <f t="shared" si="354"/>
        <v>LAN CHI</v>
      </c>
    </row>
    <row r="4293" spans="1:51" x14ac:dyDescent="0.25">
      <c r="A4293" s="4" t="s">
        <v>1104</v>
      </c>
      <c r="B4293" s="4" t="s">
        <v>1300</v>
      </c>
      <c r="C4293" s="4" t="s">
        <v>451</v>
      </c>
      <c r="D4293" s="11" t="s">
        <v>774</v>
      </c>
      <c r="E4293" s="32" t="s">
        <v>536</v>
      </c>
      <c r="F4293" s="11" t="s">
        <v>921</v>
      </c>
      <c r="G4293" s="35"/>
      <c r="H4293" s="4" t="s">
        <v>1253</v>
      </c>
      <c r="I4293" s="4"/>
      <c r="J4293" s="4"/>
      <c r="K4293" s="4"/>
      <c r="L4293" s="4">
        <v>5</v>
      </c>
      <c r="M4293" s="33">
        <f t="shared" si="355"/>
        <v>10916.311388888887</v>
      </c>
      <c r="N4293" s="38">
        <f t="shared" si="356"/>
        <v>0.16666666666666666</v>
      </c>
      <c r="O4293" s="33">
        <f t="shared" si="357"/>
        <v>17164.470295663647</v>
      </c>
      <c r="P4293" s="244">
        <f t="shared" si="353"/>
        <v>11960.475120000001</v>
      </c>
      <c r="Q4293" s="25">
        <v>0</v>
      </c>
      <c r="R4293" s="25">
        <v>1901.2104000000004</v>
      </c>
      <c r="S4293" s="25">
        <v>0</v>
      </c>
      <c r="T4293" s="109"/>
      <c r="U4293" s="25">
        <v>0</v>
      </c>
      <c r="V4293" s="25">
        <v>0</v>
      </c>
      <c r="W4293" s="25">
        <v>0</v>
      </c>
      <c r="X4293" s="25">
        <v>0</v>
      </c>
      <c r="Y4293" s="25">
        <v>0</v>
      </c>
      <c r="Z4293" s="25">
        <v>0</v>
      </c>
      <c r="AA4293" s="109"/>
      <c r="AB4293" s="25">
        <v>0</v>
      </c>
      <c r="AC4293" s="25">
        <v>5905.6473599999999</v>
      </c>
      <c r="AD4293" s="25">
        <v>0</v>
      </c>
      <c r="AE4293" s="25">
        <v>0</v>
      </c>
      <c r="AF4293" s="25">
        <v>0</v>
      </c>
      <c r="AG4293" s="25">
        <v>0</v>
      </c>
      <c r="AH4293" s="109"/>
      <c r="AI4293" s="25">
        <v>0</v>
      </c>
      <c r="AJ4293" s="25">
        <v>0</v>
      </c>
      <c r="AK4293" s="123">
        <v>0</v>
      </c>
      <c r="AL4293" s="25">
        <v>4153.6173600000002</v>
      </c>
      <c r="AM4293" s="25">
        <v>0</v>
      </c>
      <c r="AN4293" s="25">
        <v>0</v>
      </c>
      <c r="AO4293" s="109"/>
      <c r="AP4293" s="25">
        <v>0</v>
      </c>
      <c r="AQ4293" s="25">
        <v>0</v>
      </c>
      <c r="AR4293" s="25">
        <v>0</v>
      </c>
      <c r="AS4293" s="25">
        <v>0</v>
      </c>
      <c r="AT4293" s="25">
        <v>0</v>
      </c>
      <c r="AU4293" s="25">
        <v>0</v>
      </c>
      <c r="AW4293" t="str">
        <f t="shared" si="351"/>
        <v>Phạm Thanh Hà</v>
      </c>
      <c r="AX4293" s="27" t="str">
        <f t="shared" si="352"/>
        <v>Vũ Thị Thùy Lan</v>
      </c>
      <c r="AY4293" s="4" t="str">
        <f t="shared" si="354"/>
        <v>LAN CHI</v>
      </c>
    </row>
    <row r="4294" spans="1:51" x14ac:dyDescent="0.25">
      <c r="A4294" s="4" t="s">
        <v>1104</v>
      </c>
      <c r="B4294" s="4" t="s">
        <v>1300</v>
      </c>
      <c r="C4294" s="4" t="s">
        <v>451</v>
      </c>
      <c r="D4294" s="11" t="s">
        <v>5225</v>
      </c>
      <c r="E4294" s="32" t="s">
        <v>5226</v>
      </c>
      <c r="F4294" s="4" t="s">
        <v>921</v>
      </c>
      <c r="G4294" s="35"/>
      <c r="H4294" s="4" t="s">
        <v>1306</v>
      </c>
      <c r="I4294" s="4"/>
      <c r="J4294" s="4"/>
      <c r="K4294" s="4"/>
      <c r="L4294" s="4">
        <v>5</v>
      </c>
      <c r="M4294" s="33">
        <f t="shared" si="355"/>
        <v>10916.311388888887</v>
      </c>
      <c r="N4294" s="38">
        <f t="shared" si="356"/>
        <v>0.16666666666666666</v>
      </c>
      <c r="O4294" s="33">
        <f t="shared" si="357"/>
        <v>17164.470295663647</v>
      </c>
      <c r="P4294" s="244">
        <f t="shared" si="353"/>
        <v>11941.665840000001</v>
      </c>
      <c r="Q4294" s="25">
        <v>0</v>
      </c>
      <c r="R4294" s="25">
        <v>1882.4011200000002</v>
      </c>
      <c r="S4294" s="25">
        <v>0</v>
      </c>
      <c r="T4294" s="109"/>
      <c r="U4294" s="25">
        <v>0</v>
      </c>
      <c r="V4294" s="25">
        <v>0</v>
      </c>
      <c r="W4294" s="25">
        <v>0</v>
      </c>
      <c r="X4294" s="25">
        <v>0</v>
      </c>
      <c r="Y4294" s="25">
        <v>0</v>
      </c>
      <c r="Z4294" s="25">
        <v>0</v>
      </c>
      <c r="AA4294" s="109"/>
      <c r="AB4294" s="25">
        <v>0</v>
      </c>
      <c r="AC4294" s="25">
        <v>5905.6473599999999</v>
      </c>
      <c r="AD4294" s="25">
        <v>0</v>
      </c>
      <c r="AE4294" s="25">
        <v>0</v>
      </c>
      <c r="AF4294" s="25">
        <v>0</v>
      </c>
      <c r="AG4294" s="25">
        <v>0</v>
      </c>
      <c r="AH4294" s="109"/>
      <c r="AI4294" s="25">
        <v>0</v>
      </c>
      <c r="AJ4294" s="25">
        <v>0</v>
      </c>
      <c r="AK4294" s="123">
        <v>0</v>
      </c>
      <c r="AL4294" s="25">
        <v>4153.6173600000002</v>
      </c>
      <c r="AM4294" s="25">
        <v>0</v>
      </c>
      <c r="AN4294" s="25">
        <v>0</v>
      </c>
      <c r="AO4294" s="109"/>
      <c r="AP4294" s="25">
        <v>0</v>
      </c>
      <c r="AQ4294" s="25">
        <v>0</v>
      </c>
      <c r="AR4294" s="25">
        <v>0</v>
      </c>
      <c r="AS4294" s="25">
        <v>0</v>
      </c>
      <c r="AT4294" s="25">
        <v>0</v>
      </c>
      <c r="AU4294" s="25">
        <v>0</v>
      </c>
      <c r="AW4294" t="str">
        <f t="shared" si="351"/>
        <v>Phạm Thanh Hà</v>
      </c>
      <c r="AX4294" s="27" t="str">
        <f t="shared" si="352"/>
        <v>Đặng Thị Dung</v>
      </c>
      <c r="AY4294" s="4" t="str">
        <f t="shared" si="354"/>
        <v>LAN CHI</v>
      </c>
    </row>
    <row r="4295" spans="1:51" x14ac:dyDescent="0.25">
      <c r="A4295" s="14"/>
      <c r="B4295" s="14"/>
      <c r="C4295" s="14"/>
      <c r="D4295" s="14"/>
      <c r="E4295" s="30"/>
      <c r="F4295" s="14"/>
      <c r="G4295" s="46" t="s">
        <v>933</v>
      </c>
      <c r="H4295" s="12" t="s">
        <v>1307</v>
      </c>
      <c r="I4295" s="14"/>
      <c r="J4295" s="14"/>
      <c r="K4295" s="14"/>
      <c r="L4295" s="13">
        <f>+SUM(L4296:L4365)</f>
        <v>44</v>
      </c>
      <c r="M4295" s="13">
        <f>+SUM(M4296:M4365)</f>
        <v>140161.96759000001</v>
      </c>
      <c r="N4295" s="31">
        <f>+SUM(N4296:N4365)</f>
        <v>0.99999999999999989</v>
      </c>
      <c r="O4295" s="13">
        <v>92218.067371590645</v>
      </c>
      <c r="P4295" s="244">
        <f t="shared" si="353"/>
        <v>0</v>
      </c>
      <c r="Q4295" s="25">
        <v>0</v>
      </c>
      <c r="R4295" s="25">
        <v>0</v>
      </c>
      <c r="S4295" s="25">
        <v>0</v>
      </c>
      <c r="T4295" s="109"/>
      <c r="U4295" s="25">
        <v>0</v>
      </c>
      <c r="V4295" s="25">
        <v>0</v>
      </c>
      <c r="W4295" s="25">
        <v>0</v>
      </c>
      <c r="X4295" s="25">
        <v>0</v>
      </c>
      <c r="Y4295" s="25">
        <v>0</v>
      </c>
      <c r="Z4295" s="25">
        <v>0</v>
      </c>
      <c r="AA4295" s="109"/>
      <c r="AB4295" s="25">
        <v>0</v>
      </c>
      <c r="AC4295" s="25">
        <v>0</v>
      </c>
      <c r="AD4295" s="25">
        <v>0</v>
      </c>
      <c r="AE4295" s="25">
        <v>0</v>
      </c>
      <c r="AF4295" s="25">
        <v>0</v>
      </c>
      <c r="AG4295" s="25">
        <v>0</v>
      </c>
      <c r="AH4295" s="109"/>
      <c r="AI4295" s="25">
        <v>0</v>
      </c>
      <c r="AJ4295" s="25">
        <v>0</v>
      </c>
      <c r="AK4295" s="123">
        <v>0</v>
      </c>
      <c r="AL4295" s="25">
        <v>0</v>
      </c>
      <c r="AM4295" s="25">
        <v>0</v>
      </c>
      <c r="AN4295" s="25">
        <v>0</v>
      </c>
      <c r="AO4295" s="109"/>
      <c r="AP4295" s="25">
        <v>0</v>
      </c>
      <c r="AQ4295" s="25">
        <v>0</v>
      </c>
      <c r="AR4295" s="25">
        <v>0</v>
      </c>
      <c r="AS4295" s="25">
        <v>0</v>
      </c>
      <c r="AT4295" s="25">
        <v>0</v>
      </c>
      <c r="AU4295" s="25">
        <v>0</v>
      </c>
      <c r="AW4295">
        <f t="shared" si="351"/>
        <v>0</v>
      </c>
      <c r="AX4295" s="27">
        <f t="shared" si="352"/>
        <v>0</v>
      </c>
      <c r="AY4295" s="14">
        <f t="shared" si="354"/>
        <v>0</v>
      </c>
    </row>
    <row r="4296" spans="1:51" x14ac:dyDescent="0.25">
      <c r="A4296" s="4" t="s">
        <v>1104</v>
      </c>
      <c r="B4296" s="4" t="s">
        <v>174</v>
      </c>
      <c r="C4296" s="4" t="s">
        <v>451</v>
      </c>
      <c r="D4296" s="11" t="s">
        <v>777</v>
      </c>
      <c r="E4296" s="85" t="s">
        <v>840</v>
      </c>
      <c r="F4296" s="107"/>
      <c r="G4296" s="86"/>
      <c r="H4296" s="57" t="s">
        <v>1308</v>
      </c>
      <c r="I4296" s="4"/>
      <c r="J4296" s="4"/>
      <c r="K4296" s="4"/>
      <c r="L4296" s="4">
        <v>12</v>
      </c>
      <c r="M4296" s="33">
        <v>40465.625850000004</v>
      </c>
      <c r="N4296" s="38">
        <f>+M4296/$M$4295</f>
        <v>0.28870617718759151</v>
      </c>
      <c r="O4296" s="33">
        <f>+IFERROR($N4296*$O$4295,0)</f>
        <v>26623.925698479699</v>
      </c>
      <c r="P4296" s="244">
        <f t="shared" si="353"/>
        <v>0</v>
      </c>
      <c r="Q4296" s="25">
        <v>0</v>
      </c>
      <c r="R4296" s="25">
        <v>0</v>
      </c>
      <c r="S4296" s="25">
        <v>0</v>
      </c>
      <c r="T4296" s="109"/>
      <c r="U4296" s="25">
        <v>0</v>
      </c>
      <c r="V4296" s="25">
        <v>0</v>
      </c>
      <c r="W4296" s="25">
        <v>0</v>
      </c>
      <c r="X4296" s="25">
        <v>0</v>
      </c>
      <c r="Y4296" s="25">
        <v>0</v>
      </c>
      <c r="Z4296" s="25">
        <v>0</v>
      </c>
      <c r="AA4296" s="109"/>
      <c r="AB4296" s="25">
        <v>0</v>
      </c>
      <c r="AC4296" s="25">
        <v>0</v>
      </c>
      <c r="AD4296" s="25">
        <v>0</v>
      </c>
      <c r="AE4296" s="25">
        <v>0</v>
      </c>
      <c r="AF4296" s="25">
        <v>0</v>
      </c>
      <c r="AG4296" s="25">
        <v>0</v>
      </c>
      <c r="AH4296" s="109"/>
      <c r="AI4296" s="25">
        <v>0</v>
      </c>
      <c r="AJ4296" s="25">
        <v>0</v>
      </c>
      <c r="AK4296" s="123">
        <v>0</v>
      </c>
      <c r="AL4296" s="25">
        <v>0</v>
      </c>
      <c r="AM4296" s="25">
        <v>0</v>
      </c>
      <c r="AN4296" s="25">
        <v>0</v>
      </c>
      <c r="AO4296" s="109"/>
      <c r="AP4296" s="25">
        <v>0</v>
      </c>
      <c r="AQ4296" s="25">
        <v>0</v>
      </c>
      <c r="AR4296" s="25">
        <v>0</v>
      </c>
      <c r="AS4296" s="25">
        <v>0</v>
      </c>
      <c r="AT4296" s="25">
        <v>0</v>
      </c>
      <c r="AU4296" s="25">
        <v>0</v>
      </c>
      <c r="AW4296" t="str">
        <f t="shared" si="351"/>
        <v>Phạm Thanh Hà</v>
      </c>
      <c r="AX4296" s="27" t="str">
        <f t="shared" si="352"/>
        <v xml:space="preserve">Vũ Thị Dịu </v>
      </c>
      <c r="AY4296" s="4" t="str">
        <f t="shared" si="354"/>
        <v>INTIMEX MART</v>
      </c>
    </row>
    <row r="4297" spans="1:51" x14ac:dyDescent="0.25">
      <c r="A4297" s="4" t="s">
        <v>1104</v>
      </c>
      <c r="B4297" s="4" t="s">
        <v>174</v>
      </c>
      <c r="C4297" s="4" t="s">
        <v>451</v>
      </c>
      <c r="D4297" s="11" t="s">
        <v>777</v>
      </c>
      <c r="E4297" s="32" t="s">
        <v>840</v>
      </c>
      <c r="F4297" s="11" t="s">
        <v>705</v>
      </c>
      <c r="G4297" s="35">
        <v>5070585</v>
      </c>
      <c r="H4297" s="4" t="s">
        <v>619</v>
      </c>
      <c r="I4297" s="4"/>
      <c r="J4297" s="4"/>
      <c r="K4297" s="4"/>
      <c r="L4297" s="4"/>
      <c r="M4297" s="33"/>
      <c r="N4297" s="38"/>
      <c r="O4297" s="33"/>
      <c r="P4297" s="244">
        <f t="shared" si="353"/>
        <v>1991.3140000000001</v>
      </c>
      <c r="Q4297" s="25"/>
      <c r="R4297" s="25">
        <v>0</v>
      </c>
      <c r="S4297" s="25">
        <v>0</v>
      </c>
      <c r="T4297" s="109"/>
      <c r="U4297" s="25">
        <v>0</v>
      </c>
      <c r="V4297" s="25">
        <v>0</v>
      </c>
      <c r="W4297" s="25">
        <v>0</v>
      </c>
      <c r="X4297" s="25">
        <v>0</v>
      </c>
      <c r="Y4297" s="25">
        <v>0</v>
      </c>
      <c r="Z4297" s="25">
        <v>0</v>
      </c>
      <c r="AA4297" s="109"/>
      <c r="AB4297" s="25">
        <v>0</v>
      </c>
      <c r="AC4297" s="25">
        <v>0</v>
      </c>
      <c r="AD4297" s="25">
        <v>0</v>
      </c>
      <c r="AE4297" s="25">
        <v>1491.8030000000001</v>
      </c>
      <c r="AF4297" s="25">
        <v>0</v>
      </c>
      <c r="AG4297" s="25">
        <v>0</v>
      </c>
      <c r="AH4297" s="109"/>
      <c r="AI4297" s="25">
        <v>0</v>
      </c>
      <c r="AJ4297" s="25">
        <v>0</v>
      </c>
      <c r="AK4297" s="123">
        <v>0</v>
      </c>
      <c r="AL4297" s="25">
        <v>0</v>
      </c>
      <c r="AM4297" s="25">
        <v>0</v>
      </c>
      <c r="AN4297" s="25">
        <v>0</v>
      </c>
      <c r="AO4297" s="109"/>
      <c r="AP4297" s="25">
        <v>0</v>
      </c>
      <c r="AQ4297" s="25">
        <v>0</v>
      </c>
      <c r="AR4297" s="25">
        <v>0</v>
      </c>
      <c r="AS4297" s="25">
        <v>0</v>
      </c>
      <c r="AT4297" s="25">
        <v>0</v>
      </c>
      <c r="AU4297" s="25">
        <v>499.51099999999997</v>
      </c>
      <c r="AW4297" t="str">
        <f t="shared" si="351"/>
        <v>Phạm Thanh Hà</v>
      </c>
      <c r="AX4297" s="27" t="str">
        <f t="shared" si="352"/>
        <v xml:space="preserve">Vũ Thị Dịu </v>
      </c>
      <c r="AY4297" s="4" t="str">
        <f t="shared" si="354"/>
        <v>INTIMEX MART</v>
      </c>
    </row>
    <row r="4298" spans="1:51" x14ac:dyDescent="0.25">
      <c r="A4298" s="4" t="s">
        <v>1104</v>
      </c>
      <c r="B4298" s="4" t="s">
        <v>174</v>
      </c>
      <c r="C4298" s="4" t="s">
        <v>451</v>
      </c>
      <c r="D4298" s="11" t="s">
        <v>777</v>
      </c>
      <c r="E4298" s="32" t="s">
        <v>840</v>
      </c>
      <c r="F4298" s="11" t="s">
        <v>705</v>
      </c>
      <c r="G4298" s="35">
        <v>5070291</v>
      </c>
      <c r="H4298" s="4" t="s">
        <v>620</v>
      </c>
      <c r="I4298" s="4"/>
      <c r="J4298" s="4"/>
      <c r="K4298" s="4"/>
      <c r="L4298" s="4"/>
      <c r="M4298" s="33"/>
      <c r="N4298" s="38"/>
      <c r="O4298" s="33"/>
      <c r="P4298" s="244">
        <f t="shared" si="353"/>
        <v>3238.6309999999999</v>
      </c>
      <c r="Q4298" s="25"/>
      <c r="R4298" s="25">
        <v>0</v>
      </c>
      <c r="S4298" s="25">
        <v>0</v>
      </c>
      <c r="T4298" s="109"/>
      <c r="U4298" s="25">
        <v>0</v>
      </c>
      <c r="V4298" s="25">
        <v>0</v>
      </c>
      <c r="W4298" s="25">
        <v>473.11799999999999</v>
      </c>
      <c r="X4298" s="25">
        <v>0</v>
      </c>
      <c r="Y4298" s="25">
        <v>0</v>
      </c>
      <c r="Z4298" s="25">
        <v>0</v>
      </c>
      <c r="AA4298" s="109"/>
      <c r="AB4298" s="25">
        <v>0</v>
      </c>
      <c r="AC4298" s="25">
        <v>0</v>
      </c>
      <c r="AD4298" s="25">
        <v>0</v>
      </c>
      <c r="AE4298" s="25">
        <v>0</v>
      </c>
      <c r="AF4298" s="25">
        <v>0</v>
      </c>
      <c r="AG4298" s="25">
        <v>0</v>
      </c>
      <c r="AH4298" s="109"/>
      <c r="AI4298" s="25">
        <v>2765.5129999999999</v>
      </c>
      <c r="AJ4298" s="25">
        <v>0</v>
      </c>
      <c r="AK4298" s="123">
        <v>0</v>
      </c>
      <c r="AL4298" s="25">
        <v>0</v>
      </c>
      <c r="AM4298" s="25">
        <v>0</v>
      </c>
      <c r="AN4298" s="25">
        <v>0</v>
      </c>
      <c r="AO4298" s="109"/>
      <c r="AP4298" s="25">
        <v>0</v>
      </c>
      <c r="AQ4298" s="25">
        <v>0</v>
      </c>
      <c r="AR4298" s="25">
        <v>0</v>
      </c>
      <c r="AS4298" s="25">
        <v>0</v>
      </c>
      <c r="AT4298" s="25">
        <v>0</v>
      </c>
      <c r="AU4298" s="25">
        <v>0</v>
      </c>
      <c r="AW4298" t="str">
        <f t="shared" si="351"/>
        <v>Phạm Thanh Hà</v>
      </c>
      <c r="AX4298" s="27" t="str">
        <f t="shared" si="352"/>
        <v xml:space="preserve">Vũ Thị Dịu </v>
      </c>
      <c r="AY4298" s="4" t="str">
        <f t="shared" si="354"/>
        <v>INTIMEX MART</v>
      </c>
    </row>
    <row r="4299" spans="1:51" x14ac:dyDescent="0.25">
      <c r="A4299" s="4" t="s">
        <v>1104</v>
      </c>
      <c r="B4299" s="4" t="s">
        <v>174</v>
      </c>
      <c r="C4299" s="4" t="s">
        <v>451</v>
      </c>
      <c r="D4299" s="11" t="s">
        <v>777</v>
      </c>
      <c r="E4299" s="32" t="s">
        <v>840</v>
      </c>
      <c r="F4299" s="11" t="s">
        <v>705</v>
      </c>
      <c r="G4299" s="35">
        <v>5070886</v>
      </c>
      <c r="H4299" s="4" t="s">
        <v>621</v>
      </c>
      <c r="I4299" s="4"/>
      <c r="J4299" s="4"/>
      <c r="K4299" s="4"/>
      <c r="L4299" s="4"/>
      <c r="M4299" s="33"/>
      <c r="N4299" s="38"/>
      <c r="O4299" s="33"/>
      <c r="P4299" s="244">
        <f t="shared" si="353"/>
        <v>111.39100000000001</v>
      </c>
      <c r="Q4299" s="25"/>
      <c r="R4299" s="25">
        <v>0</v>
      </c>
      <c r="S4299" s="25">
        <v>0</v>
      </c>
      <c r="T4299" s="109"/>
      <c r="U4299" s="25">
        <v>0</v>
      </c>
      <c r="V4299" s="25">
        <v>0</v>
      </c>
      <c r="W4299" s="25">
        <v>111.39100000000001</v>
      </c>
      <c r="X4299" s="25">
        <v>0</v>
      </c>
      <c r="Y4299" s="25">
        <v>0</v>
      </c>
      <c r="Z4299" s="25">
        <v>0</v>
      </c>
      <c r="AA4299" s="109"/>
      <c r="AB4299" s="25">
        <v>0</v>
      </c>
      <c r="AC4299" s="25">
        <v>0</v>
      </c>
      <c r="AD4299" s="25">
        <v>0</v>
      </c>
      <c r="AE4299" s="25">
        <v>0</v>
      </c>
      <c r="AF4299" s="25">
        <v>0</v>
      </c>
      <c r="AG4299" s="25">
        <v>0</v>
      </c>
      <c r="AH4299" s="109"/>
      <c r="AI4299" s="25">
        <v>0</v>
      </c>
      <c r="AJ4299" s="25">
        <v>0</v>
      </c>
      <c r="AK4299" s="123">
        <v>0</v>
      </c>
      <c r="AL4299" s="25">
        <v>0</v>
      </c>
      <c r="AM4299" s="25">
        <v>0</v>
      </c>
      <c r="AN4299" s="25">
        <v>0</v>
      </c>
      <c r="AO4299" s="109"/>
      <c r="AP4299" s="25">
        <v>0</v>
      </c>
      <c r="AQ4299" s="25">
        <v>0</v>
      </c>
      <c r="AR4299" s="25">
        <v>0</v>
      </c>
      <c r="AS4299" s="25">
        <v>0</v>
      </c>
      <c r="AT4299" s="25">
        <v>0</v>
      </c>
      <c r="AU4299" s="25">
        <v>0</v>
      </c>
      <c r="AW4299" t="str">
        <f t="shared" si="351"/>
        <v>Phạm Thanh Hà</v>
      </c>
      <c r="AX4299" s="27" t="str">
        <f t="shared" si="352"/>
        <v xml:space="preserve">Vũ Thị Dịu </v>
      </c>
      <c r="AY4299" s="4" t="str">
        <f t="shared" si="354"/>
        <v>INTIMEX MART</v>
      </c>
    </row>
    <row r="4300" spans="1:51" x14ac:dyDescent="0.25">
      <c r="A4300" s="4" t="s">
        <v>1104</v>
      </c>
      <c r="B4300" s="4" t="s">
        <v>174</v>
      </c>
      <c r="C4300" s="4" t="s">
        <v>451</v>
      </c>
      <c r="D4300" s="11" t="s">
        <v>777</v>
      </c>
      <c r="E4300" s="32" t="s">
        <v>840</v>
      </c>
      <c r="F4300" s="11" t="s">
        <v>705</v>
      </c>
      <c r="G4300" s="35">
        <v>5070668</v>
      </c>
      <c r="H4300" s="4" t="s">
        <v>622</v>
      </c>
      <c r="I4300" s="4"/>
      <c r="J4300" s="4"/>
      <c r="K4300" s="4"/>
      <c r="L4300" s="4"/>
      <c r="M4300" s="33"/>
      <c r="N4300" s="38"/>
      <c r="O4300" s="33"/>
      <c r="P4300" s="244">
        <f t="shared" si="353"/>
        <v>0</v>
      </c>
      <c r="Q4300" s="25"/>
      <c r="R4300" s="25">
        <v>0</v>
      </c>
      <c r="S4300" s="25">
        <v>0</v>
      </c>
      <c r="T4300" s="109"/>
      <c r="U4300" s="25">
        <v>0</v>
      </c>
      <c r="V4300" s="25">
        <v>0</v>
      </c>
      <c r="W4300" s="25">
        <v>0</v>
      </c>
      <c r="X4300" s="25">
        <v>0</v>
      </c>
      <c r="Y4300" s="25">
        <v>0</v>
      </c>
      <c r="Z4300" s="25">
        <v>0</v>
      </c>
      <c r="AA4300" s="109"/>
      <c r="AB4300" s="25">
        <v>0</v>
      </c>
      <c r="AC4300" s="25">
        <v>0</v>
      </c>
      <c r="AD4300" s="25">
        <v>0</v>
      </c>
      <c r="AE4300" s="25">
        <v>0</v>
      </c>
      <c r="AF4300" s="25">
        <v>0</v>
      </c>
      <c r="AG4300" s="25">
        <v>0</v>
      </c>
      <c r="AH4300" s="109"/>
      <c r="AI4300" s="25">
        <v>0</v>
      </c>
      <c r="AJ4300" s="25">
        <v>0</v>
      </c>
      <c r="AK4300" s="123">
        <v>0</v>
      </c>
      <c r="AL4300" s="25">
        <v>0</v>
      </c>
      <c r="AM4300" s="25">
        <v>0</v>
      </c>
      <c r="AN4300" s="25">
        <v>0</v>
      </c>
      <c r="AO4300" s="109"/>
      <c r="AP4300" s="25">
        <v>0</v>
      </c>
      <c r="AQ4300" s="25">
        <v>0</v>
      </c>
      <c r="AR4300" s="25">
        <v>0</v>
      </c>
      <c r="AS4300" s="25">
        <v>0</v>
      </c>
      <c r="AT4300" s="25">
        <v>0</v>
      </c>
      <c r="AU4300" s="25">
        <v>0</v>
      </c>
      <c r="AW4300" t="str">
        <f t="shared" ref="AW4300:AW4363" si="358">+C4300</f>
        <v>Phạm Thanh Hà</v>
      </c>
      <c r="AX4300" s="27" t="str">
        <f t="shared" ref="AX4300:AX4363" si="359">+E4300</f>
        <v xml:space="preserve">Vũ Thị Dịu </v>
      </c>
      <c r="AY4300" s="4" t="str">
        <f t="shared" si="354"/>
        <v>INTIMEX MART</v>
      </c>
    </row>
    <row r="4301" spans="1:51" x14ac:dyDescent="0.25">
      <c r="A4301" s="4" t="s">
        <v>1104</v>
      </c>
      <c r="B4301" s="4" t="s">
        <v>174</v>
      </c>
      <c r="C4301" s="4" t="s">
        <v>451</v>
      </c>
      <c r="D4301" s="11" t="s">
        <v>777</v>
      </c>
      <c r="E4301" s="32" t="s">
        <v>840</v>
      </c>
      <c r="F4301" s="11" t="s">
        <v>705</v>
      </c>
      <c r="G4301" s="35">
        <v>5070222</v>
      </c>
      <c r="H4301" s="4" t="s">
        <v>623</v>
      </c>
      <c r="I4301" s="4"/>
      <c r="J4301" s="4"/>
      <c r="K4301" s="4"/>
      <c r="L4301" s="4"/>
      <c r="M4301" s="33"/>
      <c r="N4301" s="38"/>
      <c r="O4301" s="33"/>
      <c r="P4301" s="244">
        <f t="shared" si="353"/>
        <v>7429.5360000000001</v>
      </c>
      <c r="Q4301" s="25"/>
      <c r="R4301" s="25">
        <v>0</v>
      </c>
      <c r="S4301" s="25">
        <v>3521.4479999999999</v>
      </c>
      <c r="T4301" s="109"/>
      <c r="U4301" s="25">
        <v>0</v>
      </c>
      <c r="V4301" s="25">
        <v>0</v>
      </c>
      <c r="W4301" s="25">
        <v>0</v>
      </c>
      <c r="X4301" s="25">
        <v>0</v>
      </c>
      <c r="Y4301" s="25">
        <v>441.74200000000002</v>
      </c>
      <c r="Z4301" s="25">
        <v>0</v>
      </c>
      <c r="AA4301" s="109"/>
      <c r="AB4301" s="25">
        <v>0</v>
      </c>
      <c r="AC4301" s="25">
        <v>0</v>
      </c>
      <c r="AD4301" s="25">
        <v>0</v>
      </c>
      <c r="AE4301" s="25">
        <v>0</v>
      </c>
      <c r="AF4301" s="25">
        <v>0</v>
      </c>
      <c r="AG4301" s="25">
        <v>0</v>
      </c>
      <c r="AH4301" s="109"/>
      <c r="AI4301" s="25">
        <v>3466.346</v>
      </c>
      <c r="AJ4301" s="25">
        <v>0</v>
      </c>
      <c r="AK4301" s="123">
        <v>0</v>
      </c>
      <c r="AL4301" s="25">
        <v>0</v>
      </c>
      <c r="AM4301" s="25">
        <v>0</v>
      </c>
      <c r="AN4301" s="25">
        <v>0</v>
      </c>
      <c r="AO4301" s="109"/>
      <c r="AP4301" s="25">
        <v>0</v>
      </c>
      <c r="AQ4301" s="25">
        <v>0</v>
      </c>
      <c r="AR4301" s="25">
        <v>0</v>
      </c>
      <c r="AS4301" s="25">
        <v>0</v>
      </c>
      <c r="AT4301" s="25">
        <v>0</v>
      </c>
      <c r="AU4301" s="25">
        <v>0</v>
      </c>
      <c r="AW4301" t="str">
        <f t="shared" si="358"/>
        <v>Phạm Thanh Hà</v>
      </c>
      <c r="AX4301" s="27" t="str">
        <f t="shared" si="359"/>
        <v xml:space="preserve">Vũ Thị Dịu </v>
      </c>
      <c r="AY4301" s="4" t="str">
        <f t="shared" si="354"/>
        <v>INTIMEX MART</v>
      </c>
    </row>
    <row r="4302" spans="1:51" x14ac:dyDescent="0.25">
      <c r="A4302" s="4" t="s">
        <v>1104</v>
      </c>
      <c r="B4302" s="4" t="s">
        <v>174</v>
      </c>
      <c r="C4302" s="4" t="s">
        <v>451</v>
      </c>
      <c r="D4302" s="11" t="s">
        <v>777</v>
      </c>
      <c r="E4302" s="32" t="s">
        <v>840</v>
      </c>
      <c r="F4302" s="11" t="s">
        <v>705</v>
      </c>
      <c r="G4302" s="35">
        <v>6861285</v>
      </c>
      <c r="H4302" s="4" t="s">
        <v>624</v>
      </c>
      <c r="I4302" s="4"/>
      <c r="J4302" s="4"/>
      <c r="K4302" s="4"/>
      <c r="L4302" s="4"/>
      <c r="M4302" s="33"/>
      <c r="N4302" s="38"/>
      <c r="O4302" s="33"/>
      <c r="P4302" s="244">
        <f t="shared" si="353"/>
        <v>2466.2619999999997</v>
      </c>
      <c r="Q4302" s="25"/>
      <c r="R4302" s="25">
        <v>0</v>
      </c>
      <c r="S4302" s="25">
        <v>0</v>
      </c>
      <c r="T4302" s="109"/>
      <c r="U4302" s="25">
        <v>0</v>
      </c>
      <c r="V4302" s="25">
        <v>0</v>
      </c>
      <c r="W4302" s="25">
        <v>0</v>
      </c>
      <c r="X4302" s="25">
        <v>0</v>
      </c>
      <c r="Y4302" s="25">
        <v>0</v>
      </c>
      <c r="Z4302" s="25">
        <v>0</v>
      </c>
      <c r="AA4302" s="109"/>
      <c r="AB4302" s="25">
        <v>0</v>
      </c>
      <c r="AC4302" s="25">
        <v>443.65300000000002</v>
      </c>
      <c r="AD4302" s="25">
        <v>0</v>
      </c>
      <c r="AE4302" s="25">
        <v>0</v>
      </c>
      <c r="AF4302" s="25">
        <v>0</v>
      </c>
      <c r="AG4302" s="25">
        <v>0</v>
      </c>
      <c r="AH4302" s="109"/>
      <c r="AI4302" s="25">
        <v>0</v>
      </c>
      <c r="AJ4302" s="25">
        <v>0</v>
      </c>
      <c r="AK4302" s="123">
        <v>0</v>
      </c>
      <c r="AL4302" s="25">
        <v>0</v>
      </c>
      <c r="AM4302" s="25">
        <v>0</v>
      </c>
      <c r="AN4302" s="25">
        <v>0</v>
      </c>
      <c r="AO4302" s="109"/>
      <c r="AP4302" s="25">
        <v>0</v>
      </c>
      <c r="AQ4302" s="25">
        <v>0</v>
      </c>
      <c r="AR4302" s="25">
        <v>0</v>
      </c>
      <c r="AS4302" s="25">
        <v>0</v>
      </c>
      <c r="AT4302" s="25">
        <v>0</v>
      </c>
      <c r="AU4302" s="25">
        <v>2022.6089999999997</v>
      </c>
      <c r="AW4302" t="str">
        <f t="shared" si="358"/>
        <v>Phạm Thanh Hà</v>
      </c>
      <c r="AX4302" s="27" t="str">
        <f t="shared" si="359"/>
        <v xml:space="preserve">Vũ Thị Dịu </v>
      </c>
      <c r="AY4302" s="4" t="str">
        <f t="shared" si="354"/>
        <v>INTIMEX MART</v>
      </c>
    </row>
    <row r="4303" spans="1:51" x14ac:dyDescent="0.25">
      <c r="A4303" s="4" t="s">
        <v>1104</v>
      </c>
      <c r="B4303" s="4" t="s">
        <v>174</v>
      </c>
      <c r="C4303" s="4" t="s">
        <v>451</v>
      </c>
      <c r="D4303" s="11" t="s">
        <v>777</v>
      </c>
      <c r="E4303" s="32" t="s">
        <v>840</v>
      </c>
      <c r="F4303" s="11" t="s">
        <v>705</v>
      </c>
      <c r="G4303" s="35">
        <v>5070208</v>
      </c>
      <c r="H4303" s="4" t="s">
        <v>625</v>
      </c>
      <c r="I4303" s="4"/>
      <c r="J4303" s="4"/>
      <c r="K4303" s="4"/>
      <c r="L4303" s="4"/>
      <c r="M4303" s="33"/>
      <c r="N4303" s="38"/>
      <c r="O4303" s="33"/>
      <c r="P4303" s="244">
        <f t="shared" si="353"/>
        <v>2311.4810000000002</v>
      </c>
      <c r="Q4303" s="25"/>
      <c r="R4303" s="25">
        <v>0</v>
      </c>
      <c r="S4303" s="25">
        <v>0</v>
      </c>
      <c r="T4303" s="109"/>
      <c r="U4303" s="25">
        <v>2311.4810000000002</v>
      </c>
      <c r="V4303" s="25">
        <v>0</v>
      </c>
      <c r="W4303" s="25">
        <v>0</v>
      </c>
      <c r="X4303" s="25">
        <v>0</v>
      </c>
      <c r="Y4303" s="25">
        <v>0</v>
      </c>
      <c r="Z4303" s="25">
        <v>0</v>
      </c>
      <c r="AA4303" s="109"/>
      <c r="AB4303" s="25">
        <v>0</v>
      </c>
      <c r="AC4303" s="25">
        <v>0</v>
      </c>
      <c r="AD4303" s="25">
        <v>0</v>
      </c>
      <c r="AE4303" s="25">
        <v>0</v>
      </c>
      <c r="AF4303" s="25">
        <v>0</v>
      </c>
      <c r="AG4303" s="25">
        <v>0</v>
      </c>
      <c r="AH4303" s="109"/>
      <c r="AI4303" s="25">
        <v>0</v>
      </c>
      <c r="AJ4303" s="25">
        <v>0</v>
      </c>
      <c r="AK4303" s="123">
        <v>0</v>
      </c>
      <c r="AL4303" s="25">
        <v>0</v>
      </c>
      <c r="AM4303" s="25">
        <v>0</v>
      </c>
      <c r="AN4303" s="25">
        <v>0</v>
      </c>
      <c r="AO4303" s="109"/>
      <c r="AP4303" s="25">
        <v>0</v>
      </c>
      <c r="AQ4303" s="25">
        <v>0</v>
      </c>
      <c r="AR4303" s="25">
        <v>0</v>
      </c>
      <c r="AS4303" s="25">
        <v>0</v>
      </c>
      <c r="AT4303" s="25">
        <v>0</v>
      </c>
      <c r="AU4303" s="25">
        <v>0</v>
      </c>
      <c r="AW4303" t="str">
        <f t="shared" si="358"/>
        <v>Phạm Thanh Hà</v>
      </c>
      <c r="AX4303" s="27" t="str">
        <f t="shared" si="359"/>
        <v xml:space="preserve">Vũ Thị Dịu </v>
      </c>
      <c r="AY4303" s="4" t="str">
        <f t="shared" si="354"/>
        <v>INTIMEX MART</v>
      </c>
    </row>
    <row r="4304" spans="1:51" x14ac:dyDescent="0.25">
      <c r="A4304" s="4" t="s">
        <v>1104</v>
      </c>
      <c r="B4304" s="4" t="s">
        <v>174</v>
      </c>
      <c r="C4304" s="4" t="s">
        <v>451</v>
      </c>
      <c r="D4304" s="11" t="s">
        <v>777</v>
      </c>
      <c r="E4304" s="32" t="s">
        <v>840</v>
      </c>
      <c r="F4304" s="11" t="s">
        <v>705</v>
      </c>
      <c r="G4304" s="35">
        <v>5070848</v>
      </c>
      <c r="H4304" s="4" t="s">
        <v>626</v>
      </c>
      <c r="I4304" s="4"/>
      <c r="J4304" s="4"/>
      <c r="K4304" s="4"/>
      <c r="L4304" s="4"/>
      <c r="M4304" s="33"/>
      <c r="N4304" s="38"/>
      <c r="O4304" s="33"/>
      <c r="P4304" s="244">
        <f t="shared" si="353"/>
        <v>1847.008</v>
      </c>
      <c r="Q4304" s="25"/>
      <c r="R4304" s="25">
        <v>0</v>
      </c>
      <c r="S4304" s="25">
        <v>0</v>
      </c>
      <c r="T4304" s="109"/>
      <c r="U4304" s="25">
        <v>0</v>
      </c>
      <c r="V4304" s="25">
        <v>0</v>
      </c>
      <c r="W4304" s="25">
        <v>0</v>
      </c>
      <c r="X4304" s="25">
        <v>0</v>
      </c>
      <c r="Y4304" s="25">
        <v>0</v>
      </c>
      <c r="Z4304" s="25">
        <v>0</v>
      </c>
      <c r="AA4304" s="109"/>
      <c r="AB4304" s="25">
        <v>1847.008</v>
      </c>
      <c r="AC4304" s="25">
        <v>0</v>
      </c>
      <c r="AD4304" s="25">
        <v>0</v>
      </c>
      <c r="AE4304" s="25">
        <v>0</v>
      </c>
      <c r="AF4304" s="25">
        <v>0</v>
      </c>
      <c r="AG4304" s="25">
        <v>0</v>
      </c>
      <c r="AH4304" s="109"/>
      <c r="AI4304" s="25">
        <v>0</v>
      </c>
      <c r="AJ4304" s="25">
        <v>0</v>
      </c>
      <c r="AK4304" s="123">
        <v>0</v>
      </c>
      <c r="AL4304" s="25">
        <v>0</v>
      </c>
      <c r="AM4304" s="25">
        <v>0</v>
      </c>
      <c r="AN4304" s="25">
        <v>0</v>
      </c>
      <c r="AO4304" s="109"/>
      <c r="AP4304" s="25">
        <v>0</v>
      </c>
      <c r="AQ4304" s="25">
        <v>0</v>
      </c>
      <c r="AR4304" s="25">
        <v>0</v>
      </c>
      <c r="AS4304" s="25">
        <v>0</v>
      </c>
      <c r="AT4304" s="25">
        <v>0</v>
      </c>
      <c r="AU4304" s="25">
        <v>0</v>
      </c>
      <c r="AW4304" t="str">
        <f t="shared" si="358"/>
        <v>Phạm Thanh Hà</v>
      </c>
      <c r="AX4304" s="27" t="str">
        <f t="shared" si="359"/>
        <v xml:space="preserve">Vũ Thị Dịu </v>
      </c>
      <c r="AY4304" s="4" t="str">
        <f t="shared" si="354"/>
        <v>INTIMEX MART</v>
      </c>
    </row>
    <row r="4305" spans="1:51" x14ac:dyDescent="0.25">
      <c r="A4305" s="4" t="s">
        <v>1104</v>
      </c>
      <c r="B4305" s="4" t="s">
        <v>174</v>
      </c>
      <c r="C4305" s="4" t="s">
        <v>451</v>
      </c>
      <c r="D4305" s="11" t="s">
        <v>777</v>
      </c>
      <c r="E4305" s="32" t="s">
        <v>840</v>
      </c>
      <c r="F4305" s="11" t="s">
        <v>705</v>
      </c>
      <c r="G4305" s="35">
        <v>5060038</v>
      </c>
      <c r="H4305" s="4" t="s">
        <v>627</v>
      </c>
      <c r="I4305" s="4"/>
      <c r="J4305" s="4"/>
      <c r="K4305" s="4"/>
      <c r="L4305" s="4"/>
      <c r="M4305" s="33"/>
      <c r="N4305" s="38"/>
      <c r="O4305" s="33"/>
      <c r="P4305" s="244">
        <f t="shared" si="353"/>
        <v>0</v>
      </c>
      <c r="Q4305" s="25"/>
      <c r="R4305" s="25">
        <v>0</v>
      </c>
      <c r="S4305" s="25">
        <v>0</v>
      </c>
      <c r="T4305" s="109"/>
      <c r="U4305" s="25">
        <v>0</v>
      </c>
      <c r="V4305" s="25">
        <v>0</v>
      </c>
      <c r="W4305" s="25">
        <v>0</v>
      </c>
      <c r="X4305" s="25">
        <v>0</v>
      </c>
      <c r="Y4305" s="25">
        <v>0</v>
      </c>
      <c r="Z4305" s="25">
        <v>0</v>
      </c>
      <c r="AA4305" s="109"/>
      <c r="AB4305" s="25">
        <v>0</v>
      </c>
      <c r="AC4305" s="25">
        <v>0</v>
      </c>
      <c r="AD4305" s="25">
        <v>0</v>
      </c>
      <c r="AE4305" s="25">
        <v>0</v>
      </c>
      <c r="AF4305" s="25">
        <v>0</v>
      </c>
      <c r="AG4305" s="25">
        <v>0</v>
      </c>
      <c r="AH4305" s="109"/>
      <c r="AI4305" s="25">
        <v>0</v>
      </c>
      <c r="AJ4305" s="25">
        <v>0</v>
      </c>
      <c r="AK4305" s="123">
        <v>0</v>
      </c>
      <c r="AL4305" s="25">
        <v>0</v>
      </c>
      <c r="AM4305" s="25">
        <v>0</v>
      </c>
      <c r="AN4305" s="25">
        <v>0</v>
      </c>
      <c r="AO4305" s="109"/>
      <c r="AP4305" s="25">
        <v>0</v>
      </c>
      <c r="AQ4305" s="25">
        <v>0</v>
      </c>
      <c r="AR4305" s="25">
        <v>0</v>
      </c>
      <c r="AS4305" s="25">
        <v>0</v>
      </c>
      <c r="AT4305" s="25">
        <v>0</v>
      </c>
      <c r="AU4305" s="25">
        <v>0</v>
      </c>
      <c r="AW4305" t="str">
        <f t="shared" si="358"/>
        <v>Phạm Thanh Hà</v>
      </c>
      <c r="AX4305" s="27" t="str">
        <f t="shared" si="359"/>
        <v xml:space="preserve">Vũ Thị Dịu </v>
      </c>
      <c r="AY4305" s="4" t="str">
        <f t="shared" si="354"/>
        <v>INTIMEX MART</v>
      </c>
    </row>
    <row r="4306" spans="1:51" x14ac:dyDescent="0.25">
      <c r="A4306" s="4" t="s">
        <v>1104</v>
      </c>
      <c r="B4306" s="4" t="s">
        <v>174</v>
      </c>
      <c r="C4306" s="4" t="s">
        <v>451</v>
      </c>
      <c r="D4306" s="11" t="s">
        <v>777</v>
      </c>
      <c r="E4306" s="32" t="s">
        <v>840</v>
      </c>
      <c r="F4306" s="11" t="s">
        <v>705</v>
      </c>
      <c r="G4306" s="35">
        <v>5070284</v>
      </c>
      <c r="H4306" s="4" t="s">
        <v>628</v>
      </c>
      <c r="I4306" s="4"/>
      <c r="J4306" s="4"/>
      <c r="K4306" s="4"/>
      <c r="L4306" s="4"/>
      <c r="M4306" s="33"/>
      <c r="N4306" s="38"/>
      <c r="O4306" s="33"/>
      <c r="P4306" s="244">
        <f t="shared" si="353"/>
        <v>0</v>
      </c>
      <c r="Q4306" s="25"/>
      <c r="R4306" s="25">
        <v>0</v>
      </c>
      <c r="S4306" s="25">
        <v>0</v>
      </c>
      <c r="T4306" s="109"/>
      <c r="U4306" s="25">
        <v>0</v>
      </c>
      <c r="V4306" s="25">
        <v>0</v>
      </c>
      <c r="W4306" s="25">
        <v>0</v>
      </c>
      <c r="X4306" s="25">
        <v>0</v>
      </c>
      <c r="Y4306" s="25">
        <v>0</v>
      </c>
      <c r="Z4306" s="25">
        <v>0</v>
      </c>
      <c r="AA4306" s="109"/>
      <c r="AB4306" s="25">
        <v>0</v>
      </c>
      <c r="AC4306" s="25">
        <v>0</v>
      </c>
      <c r="AD4306" s="25">
        <v>0</v>
      </c>
      <c r="AE4306" s="25">
        <v>0</v>
      </c>
      <c r="AF4306" s="25">
        <v>0</v>
      </c>
      <c r="AG4306" s="25">
        <v>0</v>
      </c>
      <c r="AH4306" s="109"/>
      <c r="AI4306" s="25">
        <v>0</v>
      </c>
      <c r="AJ4306" s="25">
        <v>0</v>
      </c>
      <c r="AK4306" s="123">
        <v>0</v>
      </c>
      <c r="AL4306" s="25">
        <v>0</v>
      </c>
      <c r="AM4306" s="25">
        <v>0</v>
      </c>
      <c r="AN4306" s="25">
        <v>0</v>
      </c>
      <c r="AO4306" s="109"/>
      <c r="AP4306" s="25">
        <v>0</v>
      </c>
      <c r="AQ4306" s="25">
        <v>0</v>
      </c>
      <c r="AR4306" s="25">
        <v>0</v>
      </c>
      <c r="AS4306" s="25">
        <v>0</v>
      </c>
      <c r="AT4306" s="25">
        <v>0</v>
      </c>
      <c r="AU4306" s="25">
        <v>0</v>
      </c>
      <c r="AW4306" t="str">
        <f t="shared" si="358"/>
        <v>Phạm Thanh Hà</v>
      </c>
      <c r="AX4306" s="27" t="str">
        <f t="shared" si="359"/>
        <v xml:space="preserve">Vũ Thị Dịu </v>
      </c>
      <c r="AY4306" s="4" t="str">
        <f t="shared" si="354"/>
        <v>INTIMEX MART</v>
      </c>
    </row>
    <row r="4307" spans="1:51" x14ac:dyDescent="0.25">
      <c r="A4307" s="4" t="s">
        <v>1104</v>
      </c>
      <c r="B4307" s="4" t="s">
        <v>174</v>
      </c>
      <c r="C4307" s="4" t="s">
        <v>451</v>
      </c>
      <c r="D4307" s="11" t="s">
        <v>777</v>
      </c>
      <c r="E4307" s="32" t="s">
        <v>840</v>
      </c>
      <c r="F4307" s="11" t="s">
        <v>705</v>
      </c>
      <c r="G4307" s="35">
        <v>5070170</v>
      </c>
      <c r="H4307" s="4" t="s">
        <v>629</v>
      </c>
      <c r="I4307" s="4"/>
      <c r="J4307" s="4"/>
      <c r="K4307" s="4"/>
      <c r="L4307" s="4"/>
      <c r="M4307" s="33"/>
      <c r="N4307" s="38"/>
      <c r="O4307" s="33"/>
      <c r="P4307" s="244">
        <f t="shared" si="353"/>
        <v>2958.9560000000001</v>
      </c>
      <c r="Q4307" s="25"/>
      <c r="R4307" s="25">
        <v>0</v>
      </c>
      <c r="S4307" s="25">
        <v>0</v>
      </c>
      <c r="T4307" s="109"/>
      <c r="U4307" s="25">
        <v>0</v>
      </c>
      <c r="V4307" s="25">
        <v>0</v>
      </c>
      <c r="W4307" s="25">
        <v>0</v>
      </c>
      <c r="X4307" s="25">
        <v>0</v>
      </c>
      <c r="Y4307" s="25">
        <v>0</v>
      </c>
      <c r="Z4307" s="25">
        <v>0</v>
      </c>
      <c r="AA4307" s="109"/>
      <c r="AB4307" s="25">
        <v>0</v>
      </c>
      <c r="AC4307" s="25">
        <v>0</v>
      </c>
      <c r="AD4307" s="25">
        <v>0</v>
      </c>
      <c r="AE4307" s="25">
        <v>0</v>
      </c>
      <c r="AF4307" s="25">
        <v>0</v>
      </c>
      <c r="AG4307" s="25">
        <v>0</v>
      </c>
      <c r="AH4307" s="109"/>
      <c r="AI4307" s="25">
        <v>0</v>
      </c>
      <c r="AJ4307" s="25">
        <v>2958.9560000000001</v>
      </c>
      <c r="AK4307" s="123">
        <v>0</v>
      </c>
      <c r="AL4307" s="25">
        <v>0</v>
      </c>
      <c r="AM4307" s="25">
        <v>0</v>
      </c>
      <c r="AN4307" s="25">
        <v>0</v>
      </c>
      <c r="AO4307" s="109"/>
      <c r="AP4307" s="25">
        <v>0</v>
      </c>
      <c r="AQ4307" s="25">
        <v>0</v>
      </c>
      <c r="AR4307" s="25">
        <v>0</v>
      </c>
      <c r="AS4307" s="25">
        <v>0</v>
      </c>
      <c r="AT4307" s="25">
        <v>0</v>
      </c>
      <c r="AU4307" s="25">
        <v>0</v>
      </c>
      <c r="AW4307" t="str">
        <f t="shared" si="358"/>
        <v>Phạm Thanh Hà</v>
      </c>
      <c r="AX4307" s="27" t="str">
        <f t="shared" si="359"/>
        <v xml:space="preserve">Vũ Thị Dịu </v>
      </c>
      <c r="AY4307" s="4" t="str">
        <f t="shared" ref="AY4307:AY4346" si="360">+B4307</f>
        <v>INTIMEX MART</v>
      </c>
    </row>
    <row r="4308" spans="1:51" x14ac:dyDescent="0.25">
      <c r="A4308" s="4" t="s">
        <v>1104</v>
      </c>
      <c r="B4308" s="4" t="s">
        <v>174</v>
      </c>
      <c r="C4308" s="4" t="s">
        <v>451</v>
      </c>
      <c r="D4308" s="11" t="s">
        <v>777</v>
      </c>
      <c r="E4308" s="32" t="s">
        <v>840</v>
      </c>
      <c r="F4308" s="11" t="s">
        <v>705</v>
      </c>
      <c r="G4308" s="35">
        <v>5070101</v>
      </c>
      <c r="H4308" s="4" t="s">
        <v>630</v>
      </c>
      <c r="I4308" s="4"/>
      <c r="J4308" s="4"/>
      <c r="K4308" s="4"/>
      <c r="L4308" s="4"/>
      <c r="M4308" s="33"/>
      <c r="N4308" s="38"/>
      <c r="O4308" s="33"/>
      <c r="P4308" s="244">
        <f t="shared" si="353"/>
        <v>1995.625</v>
      </c>
      <c r="Q4308" s="25"/>
      <c r="R4308" s="25">
        <v>0</v>
      </c>
      <c r="S4308" s="25">
        <v>0</v>
      </c>
      <c r="T4308" s="109"/>
      <c r="U4308" s="25">
        <v>0</v>
      </c>
      <c r="V4308" s="25">
        <v>0</v>
      </c>
      <c r="W4308" s="25">
        <v>0</v>
      </c>
      <c r="X4308" s="25">
        <v>0</v>
      </c>
      <c r="Y4308" s="25">
        <v>0</v>
      </c>
      <c r="Z4308" s="25">
        <v>0</v>
      </c>
      <c r="AA4308" s="109"/>
      <c r="AB4308" s="25">
        <v>0</v>
      </c>
      <c r="AC4308" s="25">
        <v>0</v>
      </c>
      <c r="AD4308" s="25">
        <v>0</v>
      </c>
      <c r="AE4308" s="25">
        <v>0</v>
      </c>
      <c r="AF4308" s="25">
        <v>0</v>
      </c>
      <c r="AG4308" s="25">
        <v>0</v>
      </c>
      <c r="AH4308" s="109"/>
      <c r="AI4308" s="25">
        <v>0</v>
      </c>
      <c r="AJ4308" s="25">
        <v>0</v>
      </c>
      <c r="AK4308" s="123">
        <v>0</v>
      </c>
      <c r="AL4308" s="25">
        <v>0</v>
      </c>
      <c r="AM4308" s="25">
        <v>0</v>
      </c>
      <c r="AN4308" s="25">
        <v>0</v>
      </c>
      <c r="AO4308" s="109"/>
      <c r="AP4308" s="25">
        <v>1995.625</v>
      </c>
      <c r="AQ4308" s="25">
        <v>0</v>
      </c>
      <c r="AR4308" s="25">
        <v>0</v>
      </c>
      <c r="AS4308" s="25">
        <v>0</v>
      </c>
      <c r="AT4308" s="25">
        <v>0</v>
      </c>
      <c r="AU4308" s="25">
        <v>0</v>
      </c>
      <c r="AW4308" t="str">
        <f t="shared" si="358"/>
        <v>Phạm Thanh Hà</v>
      </c>
      <c r="AX4308" s="27" t="str">
        <f t="shared" si="359"/>
        <v xml:space="preserve">Vũ Thị Dịu </v>
      </c>
      <c r="AY4308" s="4" t="str">
        <f t="shared" si="360"/>
        <v>INTIMEX MART</v>
      </c>
    </row>
    <row r="4309" spans="1:51" x14ac:dyDescent="0.25">
      <c r="A4309" s="4" t="s">
        <v>1104</v>
      </c>
      <c r="B4309" s="4" t="s">
        <v>174</v>
      </c>
      <c r="C4309" s="4" t="s">
        <v>451</v>
      </c>
      <c r="D4309" s="11" t="s">
        <v>777</v>
      </c>
      <c r="E4309" s="32" t="s">
        <v>840</v>
      </c>
      <c r="F4309" s="11" t="s">
        <v>705</v>
      </c>
      <c r="G4309" s="35">
        <v>5070800</v>
      </c>
      <c r="H4309" s="4" t="s">
        <v>3700</v>
      </c>
      <c r="I4309" s="4"/>
      <c r="J4309" s="4"/>
      <c r="K4309" s="4"/>
      <c r="L4309" s="4"/>
      <c r="M4309" s="33"/>
      <c r="N4309" s="38"/>
      <c r="O4309" s="33"/>
      <c r="P4309" s="244">
        <f t="shared" ref="P4309:P4372" si="361">SUM(Q4309:AU4309)</f>
        <v>1943.395</v>
      </c>
      <c r="Q4309" s="25"/>
      <c r="R4309" s="25"/>
      <c r="S4309" s="25"/>
      <c r="T4309" s="109"/>
      <c r="U4309" s="25"/>
      <c r="V4309" s="25"/>
      <c r="W4309" s="25"/>
      <c r="X4309" s="25">
        <v>0</v>
      </c>
      <c r="Y4309" s="25"/>
      <c r="Z4309" s="25">
        <v>1943.395</v>
      </c>
      <c r="AA4309" s="109"/>
      <c r="AB4309" s="25">
        <v>0</v>
      </c>
      <c r="AC4309" s="25">
        <v>0</v>
      </c>
      <c r="AD4309" s="25">
        <v>0</v>
      </c>
      <c r="AE4309" s="25">
        <v>0</v>
      </c>
      <c r="AF4309" s="25">
        <v>0</v>
      </c>
      <c r="AG4309" s="25">
        <v>0</v>
      </c>
      <c r="AH4309" s="109"/>
      <c r="AI4309" s="25">
        <v>0</v>
      </c>
      <c r="AJ4309" s="25">
        <v>0</v>
      </c>
      <c r="AK4309" s="123">
        <v>0</v>
      </c>
      <c r="AL4309" s="25">
        <v>0</v>
      </c>
      <c r="AM4309" s="25">
        <v>0</v>
      </c>
      <c r="AN4309" s="25">
        <v>0</v>
      </c>
      <c r="AO4309" s="109"/>
      <c r="AP4309" s="25">
        <v>0</v>
      </c>
      <c r="AQ4309" s="25">
        <v>0</v>
      </c>
      <c r="AR4309" s="25">
        <v>0</v>
      </c>
      <c r="AS4309" s="25">
        <v>0</v>
      </c>
      <c r="AT4309" s="25">
        <v>0</v>
      </c>
      <c r="AU4309" s="25">
        <v>0</v>
      </c>
      <c r="AW4309" t="str">
        <f t="shared" si="358"/>
        <v>Phạm Thanh Hà</v>
      </c>
      <c r="AX4309" s="27" t="str">
        <f t="shared" si="359"/>
        <v xml:space="preserve">Vũ Thị Dịu </v>
      </c>
      <c r="AY4309" s="4" t="str">
        <f t="shared" si="360"/>
        <v>INTIMEX MART</v>
      </c>
    </row>
    <row r="4310" spans="1:51" x14ac:dyDescent="0.25">
      <c r="A4310" s="4"/>
      <c r="B4310" s="4"/>
      <c r="C4310" s="4"/>
      <c r="D4310" s="11"/>
      <c r="E4310" s="32"/>
      <c r="F4310" s="11"/>
      <c r="G4310" s="35"/>
      <c r="H4310" s="4"/>
      <c r="I4310" s="4"/>
      <c r="J4310" s="4"/>
      <c r="K4310" s="4"/>
      <c r="L4310" s="4"/>
      <c r="M4310" s="33"/>
      <c r="N4310" s="38"/>
      <c r="O4310" s="33"/>
      <c r="P4310" s="244">
        <f t="shared" si="361"/>
        <v>0</v>
      </c>
      <c r="Q4310" s="25"/>
      <c r="R4310" s="25"/>
      <c r="S4310" s="25"/>
      <c r="T4310" s="109"/>
      <c r="U4310" s="25"/>
      <c r="V4310" s="25"/>
      <c r="W4310" s="25"/>
      <c r="X4310" s="25"/>
      <c r="Y4310" s="25"/>
      <c r="Z4310" s="25"/>
      <c r="AA4310" s="109"/>
      <c r="AB4310" s="25"/>
      <c r="AC4310" s="25"/>
      <c r="AD4310" s="25"/>
      <c r="AE4310" s="25"/>
      <c r="AF4310" s="25"/>
      <c r="AG4310" s="25"/>
      <c r="AH4310" s="109"/>
      <c r="AI4310" s="25"/>
      <c r="AJ4310" s="25"/>
      <c r="AK4310" s="123"/>
      <c r="AL4310" s="25"/>
      <c r="AM4310" s="25"/>
      <c r="AN4310" s="25"/>
      <c r="AO4310" s="109"/>
      <c r="AP4310" s="25"/>
      <c r="AQ4310" s="25"/>
      <c r="AR4310" s="25">
        <v>0</v>
      </c>
      <c r="AS4310" s="25">
        <v>0</v>
      </c>
      <c r="AT4310" s="25">
        <v>0</v>
      </c>
      <c r="AU4310" s="25">
        <v>0</v>
      </c>
      <c r="AW4310">
        <f t="shared" si="358"/>
        <v>0</v>
      </c>
      <c r="AX4310" s="27">
        <f t="shared" si="359"/>
        <v>0</v>
      </c>
      <c r="AY4310" s="4"/>
    </row>
    <row r="4311" spans="1:51" x14ac:dyDescent="0.25">
      <c r="A4311" s="4"/>
      <c r="B4311" s="4"/>
      <c r="C4311" s="4"/>
      <c r="D4311" s="11"/>
      <c r="E4311" s="32"/>
      <c r="F4311" s="11"/>
      <c r="G4311" s="35"/>
      <c r="H4311" s="4"/>
      <c r="I4311" s="4"/>
      <c r="J4311" s="4"/>
      <c r="K4311" s="4"/>
      <c r="L4311" s="4"/>
      <c r="M4311" s="33"/>
      <c r="N4311" s="38"/>
      <c r="O4311" s="33"/>
      <c r="P4311" s="244">
        <f t="shared" si="361"/>
        <v>0</v>
      </c>
      <c r="Q4311" s="25"/>
      <c r="R4311" s="25"/>
      <c r="S4311" s="25"/>
      <c r="T4311" s="109"/>
      <c r="U4311" s="25"/>
      <c r="V4311" s="25"/>
      <c r="W4311" s="25"/>
      <c r="X4311" s="25"/>
      <c r="Y4311" s="25"/>
      <c r="Z4311" s="25"/>
      <c r="AA4311" s="109"/>
      <c r="AB4311" s="25"/>
      <c r="AC4311" s="25"/>
      <c r="AD4311" s="25"/>
      <c r="AE4311" s="25"/>
      <c r="AF4311" s="25"/>
      <c r="AG4311" s="25"/>
      <c r="AH4311" s="109"/>
      <c r="AI4311" s="25"/>
      <c r="AJ4311" s="25"/>
      <c r="AK4311" s="123"/>
      <c r="AL4311" s="25"/>
      <c r="AM4311" s="25"/>
      <c r="AN4311" s="25"/>
      <c r="AO4311" s="109"/>
      <c r="AP4311" s="25"/>
      <c r="AQ4311" s="25"/>
      <c r="AR4311" s="25">
        <v>0</v>
      </c>
      <c r="AS4311" s="25">
        <v>0</v>
      </c>
      <c r="AT4311" s="25">
        <v>0</v>
      </c>
      <c r="AU4311" s="25">
        <v>0</v>
      </c>
      <c r="AW4311">
        <f t="shared" si="358"/>
        <v>0</v>
      </c>
      <c r="AX4311" s="27">
        <f t="shared" si="359"/>
        <v>0</v>
      </c>
      <c r="AY4311" s="4"/>
    </row>
    <row r="4312" spans="1:51" x14ac:dyDescent="0.25">
      <c r="A4312" s="4"/>
      <c r="B4312" s="4"/>
      <c r="C4312" s="4"/>
      <c r="D4312" s="11"/>
      <c r="E4312" s="32"/>
      <c r="F4312" s="11"/>
      <c r="G4312" s="35"/>
      <c r="H4312" s="4"/>
      <c r="I4312" s="4"/>
      <c r="J4312" s="4"/>
      <c r="K4312" s="4"/>
      <c r="L4312" s="4"/>
      <c r="M4312" s="33"/>
      <c r="N4312" s="38"/>
      <c r="O4312" s="33"/>
      <c r="P4312" s="244">
        <f t="shared" si="361"/>
        <v>0</v>
      </c>
      <c r="Q4312" s="25"/>
      <c r="R4312" s="25"/>
      <c r="S4312" s="25"/>
      <c r="T4312" s="109"/>
      <c r="U4312" s="25"/>
      <c r="V4312" s="25"/>
      <c r="W4312" s="25"/>
      <c r="X4312" s="25"/>
      <c r="Y4312" s="25"/>
      <c r="Z4312" s="25"/>
      <c r="AA4312" s="109"/>
      <c r="AB4312" s="25"/>
      <c r="AC4312" s="25"/>
      <c r="AD4312" s="25"/>
      <c r="AE4312" s="25"/>
      <c r="AF4312" s="25"/>
      <c r="AG4312" s="25"/>
      <c r="AH4312" s="109"/>
      <c r="AI4312" s="25"/>
      <c r="AJ4312" s="25"/>
      <c r="AK4312" s="123"/>
      <c r="AL4312" s="25"/>
      <c r="AM4312" s="25"/>
      <c r="AN4312" s="25"/>
      <c r="AO4312" s="109"/>
      <c r="AP4312" s="25"/>
      <c r="AQ4312" s="25"/>
      <c r="AR4312" s="25">
        <v>0</v>
      </c>
      <c r="AS4312" s="25">
        <v>0</v>
      </c>
      <c r="AT4312" s="25">
        <v>0</v>
      </c>
      <c r="AU4312" s="25">
        <v>0</v>
      </c>
      <c r="AW4312">
        <f t="shared" si="358"/>
        <v>0</v>
      </c>
      <c r="AX4312" s="27">
        <f t="shared" si="359"/>
        <v>0</v>
      </c>
      <c r="AY4312" s="4"/>
    </row>
    <row r="4313" spans="1:51" x14ac:dyDescent="0.25">
      <c r="A4313" s="4"/>
      <c r="B4313" s="4"/>
      <c r="C4313" s="4"/>
      <c r="D4313" s="11"/>
      <c r="E4313" s="32"/>
      <c r="F4313" s="11"/>
      <c r="G4313" s="35"/>
      <c r="H4313" s="4"/>
      <c r="I4313" s="4"/>
      <c r="J4313" s="4"/>
      <c r="K4313" s="4"/>
      <c r="L4313" s="4"/>
      <c r="M4313" s="33"/>
      <c r="N4313" s="38"/>
      <c r="O4313" s="33"/>
      <c r="P4313" s="244">
        <f t="shared" si="361"/>
        <v>0</v>
      </c>
      <c r="Q4313" s="25"/>
      <c r="R4313" s="25"/>
      <c r="S4313" s="25"/>
      <c r="T4313" s="109"/>
      <c r="U4313" s="25"/>
      <c r="V4313" s="25"/>
      <c r="W4313" s="25"/>
      <c r="X4313" s="25"/>
      <c r="Y4313" s="25"/>
      <c r="Z4313" s="25"/>
      <c r="AA4313" s="109"/>
      <c r="AB4313" s="25"/>
      <c r="AC4313" s="25"/>
      <c r="AD4313" s="25"/>
      <c r="AE4313" s="25"/>
      <c r="AF4313" s="25"/>
      <c r="AG4313" s="25"/>
      <c r="AH4313" s="109"/>
      <c r="AI4313" s="25"/>
      <c r="AJ4313" s="25"/>
      <c r="AK4313" s="123"/>
      <c r="AL4313" s="25"/>
      <c r="AM4313" s="25"/>
      <c r="AN4313" s="25"/>
      <c r="AO4313" s="109"/>
      <c r="AP4313" s="25"/>
      <c r="AQ4313" s="25"/>
      <c r="AR4313" s="25">
        <v>0</v>
      </c>
      <c r="AS4313" s="25">
        <v>0</v>
      </c>
      <c r="AT4313" s="25">
        <v>0</v>
      </c>
      <c r="AU4313" s="25">
        <v>0</v>
      </c>
      <c r="AW4313">
        <f t="shared" si="358"/>
        <v>0</v>
      </c>
      <c r="AX4313" s="27">
        <f t="shared" si="359"/>
        <v>0</v>
      </c>
      <c r="AY4313" s="4"/>
    </row>
    <row r="4314" spans="1:51" x14ac:dyDescent="0.25">
      <c r="A4314" s="4"/>
      <c r="B4314" s="4"/>
      <c r="C4314" s="4"/>
      <c r="D4314" s="11"/>
      <c r="E4314" s="32"/>
      <c r="F4314" s="11"/>
      <c r="G4314" s="35"/>
      <c r="H4314" s="4"/>
      <c r="I4314" s="4"/>
      <c r="J4314" s="4"/>
      <c r="K4314" s="4"/>
      <c r="L4314" s="4"/>
      <c r="M4314" s="33"/>
      <c r="N4314" s="38"/>
      <c r="O4314" s="33"/>
      <c r="P4314" s="244">
        <f t="shared" si="361"/>
        <v>0</v>
      </c>
      <c r="Q4314" s="25"/>
      <c r="R4314" s="25"/>
      <c r="S4314" s="25"/>
      <c r="T4314" s="109"/>
      <c r="U4314" s="25"/>
      <c r="V4314" s="25"/>
      <c r="W4314" s="25"/>
      <c r="X4314" s="25">
        <v>0</v>
      </c>
      <c r="Y4314" s="25"/>
      <c r="Z4314" s="25">
        <v>0</v>
      </c>
      <c r="AA4314" s="109"/>
      <c r="AB4314" s="25">
        <v>0</v>
      </c>
      <c r="AC4314" s="25">
        <v>0</v>
      </c>
      <c r="AD4314" s="25">
        <v>0</v>
      </c>
      <c r="AE4314" s="25">
        <v>0</v>
      </c>
      <c r="AF4314" s="25">
        <v>0</v>
      </c>
      <c r="AG4314" s="25">
        <v>0</v>
      </c>
      <c r="AH4314" s="109"/>
      <c r="AI4314" s="25">
        <v>0</v>
      </c>
      <c r="AJ4314" s="25">
        <v>0</v>
      </c>
      <c r="AK4314" s="123">
        <v>0</v>
      </c>
      <c r="AL4314" s="25">
        <v>0</v>
      </c>
      <c r="AM4314" s="25">
        <v>0</v>
      </c>
      <c r="AN4314" s="25">
        <v>0</v>
      </c>
      <c r="AO4314" s="109"/>
      <c r="AP4314" s="25">
        <v>0</v>
      </c>
      <c r="AQ4314" s="25">
        <v>0</v>
      </c>
      <c r="AR4314" s="25">
        <v>0</v>
      </c>
      <c r="AS4314" s="25">
        <v>0</v>
      </c>
      <c r="AT4314" s="25">
        <v>0</v>
      </c>
      <c r="AU4314" s="25">
        <v>0</v>
      </c>
      <c r="AW4314">
        <f t="shared" si="358"/>
        <v>0</v>
      </c>
      <c r="AX4314" s="27">
        <f t="shared" si="359"/>
        <v>0</v>
      </c>
      <c r="AY4314" s="4">
        <f>+B4314</f>
        <v>0</v>
      </c>
    </row>
    <row r="4315" spans="1:51" x14ac:dyDescent="0.25">
      <c r="A4315" s="4"/>
      <c r="B4315" s="4"/>
      <c r="C4315" s="4"/>
      <c r="D4315" s="11"/>
      <c r="E4315" s="32"/>
      <c r="F4315" s="11"/>
      <c r="G4315" s="35"/>
      <c r="H4315" s="4"/>
      <c r="I4315" s="4"/>
      <c r="J4315" s="4"/>
      <c r="K4315" s="4"/>
      <c r="L4315" s="4"/>
      <c r="M4315" s="33"/>
      <c r="N4315" s="38"/>
      <c r="O4315" s="33"/>
      <c r="P4315" s="244">
        <f t="shared" si="361"/>
        <v>0</v>
      </c>
      <c r="Q4315" s="25"/>
      <c r="R4315" s="25"/>
      <c r="S4315" s="25"/>
      <c r="T4315" s="109"/>
      <c r="U4315" s="25"/>
      <c r="V4315" s="25"/>
      <c r="W4315" s="25"/>
      <c r="X4315" s="25">
        <v>0</v>
      </c>
      <c r="Y4315" s="25"/>
      <c r="Z4315" s="25">
        <v>0</v>
      </c>
      <c r="AA4315" s="109"/>
      <c r="AB4315" s="25">
        <v>0</v>
      </c>
      <c r="AC4315" s="25">
        <v>0</v>
      </c>
      <c r="AD4315" s="25">
        <v>0</v>
      </c>
      <c r="AE4315" s="25">
        <v>0</v>
      </c>
      <c r="AF4315" s="25">
        <v>0</v>
      </c>
      <c r="AG4315" s="25">
        <v>0</v>
      </c>
      <c r="AH4315" s="109"/>
      <c r="AI4315" s="25">
        <v>0</v>
      </c>
      <c r="AJ4315" s="25">
        <v>0</v>
      </c>
      <c r="AK4315" s="123">
        <v>0</v>
      </c>
      <c r="AL4315" s="25">
        <v>0</v>
      </c>
      <c r="AM4315" s="25">
        <v>0</v>
      </c>
      <c r="AN4315" s="25">
        <v>0</v>
      </c>
      <c r="AO4315" s="109"/>
      <c r="AP4315" s="25">
        <v>0</v>
      </c>
      <c r="AQ4315" s="25">
        <v>0</v>
      </c>
      <c r="AR4315" s="25">
        <v>0</v>
      </c>
      <c r="AS4315" s="25">
        <v>0</v>
      </c>
      <c r="AT4315" s="25">
        <v>0</v>
      </c>
      <c r="AU4315" s="25">
        <v>0</v>
      </c>
      <c r="AW4315">
        <f t="shared" si="358"/>
        <v>0</v>
      </c>
      <c r="AX4315" s="27">
        <f t="shared" si="359"/>
        <v>0</v>
      </c>
      <c r="AY4315" s="4">
        <f t="shared" si="360"/>
        <v>0</v>
      </c>
    </row>
    <row r="4316" spans="1:51" x14ac:dyDescent="0.25">
      <c r="A4316" s="4" t="s">
        <v>1104</v>
      </c>
      <c r="B4316" s="4" t="s">
        <v>174</v>
      </c>
      <c r="C4316" s="4" t="s">
        <v>451</v>
      </c>
      <c r="D4316" s="11" t="s">
        <v>778</v>
      </c>
      <c r="E4316" s="85" t="s">
        <v>650</v>
      </c>
      <c r="F4316" s="107"/>
      <c r="G4316" s="86"/>
      <c r="H4316" s="57" t="s">
        <v>1309</v>
      </c>
      <c r="I4316" s="4"/>
      <c r="J4316" s="4"/>
      <c r="K4316" s="4"/>
      <c r="L4316" s="4">
        <v>5</v>
      </c>
      <c r="M4316" s="33">
        <v>13280.667933333334</v>
      </c>
      <c r="N4316" s="38">
        <f t="shared" ref="N4316:N4365" si="362">+M4316/$M$4295</f>
        <v>9.4752293804705803E-2</v>
      </c>
      <c r="O4316" s="33">
        <f t="shared" ref="O4316:O4365" si="363">+IFERROR($N4316*$O$4295,0)</f>
        <v>8737.8734136951098</v>
      </c>
      <c r="P4316" s="244">
        <f t="shared" si="361"/>
        <v>0</v>
      </c>
      <c r="Q4316" s="25">
        <v>0</v>
      </c>
      <c r="R4316" s="25">
        <v>0</v>
      </c>
      <c r="S4316" s="25">
        <v>0</v>
      </c>
      <c r="T4316" s="109"/>
      <c r="U4316" s="25">
        <v>0</v>
      </c>
      <c r="V4316" s="25">
        <v>0</v>
      </c>
      <c r="W4316" s="25">
        <v>0</v>
      </c>
      <c r="X4316" s="25">
        <v>0</v>
      </c>
      <c r="Y4316" s="25">
        <v>0</v>
      </c>
      <c r="Z4316" s="25">
        <v>0</v>
      </c>
      <c r="AA4316" s="109"/>
      <c r="AB4316" s="25">
        <v>0</v>
      </c>
      <c r="AC4316" s="25">
        <v>0</v>
      </c>
      <c r="AD4316" s="25">
        <v>0</v>
      </c>
      <c r="AE4316" s="25">
        <v>0</v>
      </c>
      <c r="AF4316" s="25">
        <v>0</v>
      </c>
      <c r="AG4316" s="25">
        <v>0</v>
      </c>
      <c r="AH4316" s="109"/>
      <c r="AI4316" s="25">
        <v>0</v>
      </c>
      <c r="AJ4316" s="25">
        <v>0</v>
      </c>
      <c r="AK4316" s="123">
        <v>0</v>
      </c>
      <c r="AL4316" s="25">
        <v>0</v>
      </c>
      <c r="AM4316" s="25">
        <v>0</v>
      </c>
      <c r="AN4316" s="25">
        <v>0</v>
      </c>
      <c r="AO4316" s="109"/>
      <c r="AP4316" s="25">
        <v>0</v>
      </c>
      <c r="AQ4316" s="25">
        <v>0</v>
      </c>
      <c r="AR4316" s="25">
        <v>0</v>
      </c>
      <c r="AS4316" s="25">
        <v>0</v>
      </c>
      <c r="AT4316" s="25">
        <v>0</v>
      </c>
      <c r="AU4316" s="25">
        <v>0</v>
      </c>
      <c r="AW4316" t="str">
        <f t="shared" si="358"/>
        <v>Phạm Thanh Hà</v>
      </c>
      <c r="AX4316" s="27" t="str">
        <f t="shared" si="359"/>
        <v xml:space="preserve">Vương Thị Thu Phương </v>
      </c>
      <c r="AY4316" s="4" t="str">
        <f t="shared" si="360"/>
        <v>INTIMEX MART</v>
      </c>
    </row>
    <row r="4317" spans="1:51" x14ac:dyDescent="0.25">
      <c r="A4317" s="4" t="s">
        <v>1104</v>
      </c>
      <c r="B4317" s="4" t="s">
        <v>174</v>
      </c>
      <c r="C4317" s="4" t="s">
        <v>451</v>
      </c>
      <c r="D4317" s="11" t="s">
        <v>778</v>
      </c>
      <c r="E4317" s="32" t="s">
        <v>650</v>
      </c>
      <c r="F4317" s="11" t="s">
        <v>705</v>
      </c>
      <c r="G4317" s="35">
        <v>5060391</v>
      </c>
      <c r="H4317" s="4" t="s">
        <v>651</v>
      </c>
      <c r="I4317" s="4"/>
      <c r="J4317" s="4"/>
      <c r="K4317" s="4"/>
      <c r="L4317" s="4"/>
      <c r="M4317" s="33"/>
      <c r="N4317" s="38"/>
      <c r="O4317" s="33"/>
      <c r="P4317" s="244">
        <f t="shared" si="361"/>
        <v>4482.6432000000004</v>
      </c>
      <c r="Q4317" s="25"/>
      <c r="R4317" s="25">
        <v>0</v>
      </c>
      <c r="S4317" s="25">
        <v>0</v>
      </c>
      <c r="T4317" s="109"/>
      <c r="U4317" s="25">
        <v>0</v>
      </c>
      <c r="V4317" s="25">
        <v>0</v>
      </c>
      <c r="W4317" s="25">
        <v>0</v>
      </c>
      <c r="X4317" s="25">
        <v>2372.8000000000002</v>
      </c>
      <c r="Y4317" s="25">
        <v>0</v>
      </c>
      <c r="Z4317" s="25">
        <v>0</v>
      </c>
      <c r="AA4317" s="109"/>
      <c r="AB4317" s="25">
        <v>0</v>
      </c>
      <c r="AC4317" s="25">
        <v>0</v>
      </c>
      <c r="AD4317" s="25">
        <v>0</v>
      </c>
      <c r="AE4317" s="25">
        <v>0</v>
      </c>
      <c r="AF4317" s="25">
        <v>0</v>
      </c>
      <c r="AG4317" s="25">
        <v>0</v>
      </c>
      <c r="AH4317" s="109"/>
      <c r="AI4317" s="25">
        <v>0</v>
      </c>
      <c r="AJ4317" s="25">
        <v>0</v>
      </c>
      <c r="AK4317" s="123">
        <v>0</v>
      </c>
      <c r="AL4317" s="25">
        <v>0</v>
      </c>
      <c r="AM4317" s="25">
        <v>0</v>
      </c>
      <c r="AN4317" s="25">
        <v>0</v>
      </c>
      <c r="AO4317" s="109"/>
      <c r="AP4317" s="25">
        <v>0</v>
      </c>
      <c r="AQ4317" s="25">
        <v>0</v>
      </c>
      <c r="AR4317" s="25">
        <v>0</v>
      </c>
      <c r="AS4317" s="25">
        <v>0</v>
      </c>
      <c r="AT4317" s="25">
        <v>2541.2870000000003</v>
      </c>
      <c r="AU4317" s="25">
        <v>-431.44380000000001</v>
      </c>
      <c r="AW4317" t="str">
        <f t="shared" si="358"/>
        <v>Phạm Thanh Hà</v>
      </c>
      <c r="AX4317" s="27" t="str">
        <f t="shared" si="359"/>
        <v xml:space="preserve">Vương Thị Thu Phương </v>
      </c>
      <c r="AY4317" s="4" t="str">
        <f t="shared" si="360"/>
        <v>INTIMEX MART</v>
      </c>
    </row>
    <row r="4318" spans="1:51" x14ac:dyDescent="0.25">
      <c r="A4318" s="4" t="s">
        <v>1104</v>
      </c>
      <c r="B4318" s="4" t="s">
        <v>174</v>
      </c>
      <c r="C4318" s="4" t="s">
        <v>451</v>
      </c>
      <c r="D4318" s="11" t="s">
        <v>778</v>
      </c>
      <c r="E4318" s="32" t="s">
        <v>650</v>
      </c>
      <c r="F4318" s="11" t="s">
        <v>705</v>
      </c>
      <c r="G4318" s="35">
        <v>5060502</v>
      </c>
      <c r="H4318" s="4" t="s">
        <v>652</v>
      </c>
      <c r="I4318" s="4"/>
      <c r="J4318" s="4"/>
      <c r="K4318" s="4"/>
      <c r="L4318" s="4"/>
      <c r="M4318" s="33"/>
      <c r="N4318" s="38"/>
      <c r="O4318" s="33"/>
      <c r="P4318" s="244">
        <f t="shared" si="361"/>
        <v>873.22299999999996</v>
      </c>
      <c r="Q4318" s="25"/>
      <c r="R4318" s="25">
        <v>0</v>
      </c>
      <c r="S4318" s="25">
        <v>0</v>
      </c>
      <c r="T4318" s="109"/>
      <c r="U4318" s="25">
        <v>0</v>
      </c>
      <c r="V4318" s="25">
        <v>0</v>
      </c>
      <c r="W4318" s="25">
        <v>0</v>
      </c>
      <c r="X4318" s="25">
        <v>0</v>
      </c>
      <c r="Y4318" s="25">
        <v>873.22299999999996</v>
      </c>
      <c r="Z4318" s="25">
        <v>0</v>
      </c>
      <c r="AA4318" s="109"/>
      <c r="AB4318" s="25">
        <v>0</v>
      </c>
      <c r="AC4318" s="25">
        <v>0</v>
      </c>
      <c r="AD4318" s="25">
        <v>0</v>
      </c>
      <c r="AE4318" s="25">
        <v>0</v>
      </c>
      <c r="AF4318" s="25">
        <v>0</v>
      </c>
      <c r="AG4318" s="25">
        <v>0</v>
      </c>
      <c r="AH4318" s="109"/>
      <c r="AI4318" s="25">
        <v>0</v>
      </c>
      <c r="AJ4318" s="25">
        <v>0</v>
      </c>
      <c r="AK4318" s="123">
        <v>0</v>
      </c>
      <c r="AL4318" s="25">
        <v>0</v>
      </c>
      <c r="AM4318" s="25">
        <v>0</v>
      </c>
      <c r="AN4318" s="25">
        <v>0</v>
      </c>
      <c r="AO4318" s="109"/>
      <c r="AP4318" s="25">
        <v>0</v>
      </c>
      <c r="AQ4318" s="25">
        <v>0</v>
      </c>
      <c r="AR4318" s="25">
        <v>0</v>
      </c>
      <c r="AS4318" s="25">
        <v>0</v>
      </c>
      <c r="AT4318" s="25">
        <v>0</v>
      </c>
      <c r="AU4318" s="25">
        <v>0</v>
      </c>
      <c r="AW4318" t="str">
        <f t="shared" si="358"/>
        <v>Phạm Thanh Hà</v>
      </c>
      <c r="AX4318" s="27" t="str">
        <f t="shared" si="359"/>
        <v xml:space="preserve">Vương Thị Thu Phương </v>
      </c>
      <c r="AY4318" s="4" t="str">
        <f t="shared" si="360"/>
        <v>INTIMEX MART</v>
      </c>
    </row>
    <row r="4319" spans="1:51" x14ac:dyDescent="0.25">
      <c r="A4319" s="4" t="s">
        <v>1104</v>
      </c>
      <c r="B4319" s="4" t="s">
        <v>174</v>
      </c>
      <c r="C4319" s="4" t="s">
        <v>451</v>
      </c>
      <c r="D4319" s="11" t="s">
        <v>778</v>
      </c>
      <c r="E4319" s="32" t="s">
        <v>650</v>
      </c>
      <c r="F4319" s="11" t="s">
        <v>705</v>
      </c>
      <c r="G4319" s="35">
        <v>5070831</v>
      </c>
      <c r="H4319" s="4" t="s">
        <v>653</v>
      </c>
      <c r="I4319" s="4"/>
      <c r="J4319" s="4"/>
      <c r="K4319" s="4"/>
      <c r="L4319" s="4"/>
      <c r="M4319" s="33"/>
      <c r="N4319" s="38"/>
      <c r="O4319" s="33"/>
      <c r="P4319" s="244">
        <f t="shared" si="361"/>
        <v>0</v>
      </c>
      <c r="Q4319" s="25"/>
      <c r="R4319" s="25">
        <v>0</v>
      </c>
      <c r="S4319" s="25">
        <v>0</v>
      </c>
      <c r="T4319" s="109"/>
      <c r="U4319" s="25">
        <v>0</v>
      </c>
      <c r="V4319" s="25">
        <v>0</v>
      </c>
      <c r="W4319" s="25">
        <v>0</v>
      </c>
      <c r="X4319" s="25">
        <v>0</v>
      </c>
      <c r="Y4319" s="25">
        <v>0</v>
      </c>
      <c r="Z4319" s="25">
        <v>0</v>
      </c>
      <c r="AA4319" s="109"/>
      <c r="AB4319" s="25">
        <v>0</v>
      </c>
      <c r="AC4319" s="25">
        <v>0</v>
      </c>
      <c r="AD4319" s="25">
        <v>0</v>
      </c>
      <c r="AE4319" s="25">
        <v>0</v>
      </c>
      <c r="AF4319" s="25">
        <v>0</v>
      </c>
      <c r="AG4319" s="25">
        <v>0</v>
      </c>
      <c r="AH4319" s="109"/>
      <c r="AI4319" s="25">
        <v>0</v>
      </c>
      <c r="AJ4319" s="25">
        <v>0</v>
      </c>
      <c r="AK4319" s="123">
        <v>0</v>
      </c>
      <c r="AL4319" s="25">
        <v>0</v>
      </c>
      <c r="AM4319" s="25">
        <v>0</v>
      </c>
      <c r="AN4319" s="25">
        <v>0</v>
      </c>
      <c r="AO4319" s="109"/>
      <c r="AP4319" s="25">
        <v>0</v>
      </c>
      <c r="AQ4319" s="25">
        <v>0</v>
      </c>
      <c r="AR4319" s="25">
        <v>0</v>
      </c>
      <c r="AS4319" s="25">
        <v>0</v>
      </c>
      <c r="AT4319" s="25">
        <v>0</v>
      </c>
      <c r="AU4319" s="25">
        <v>0</v>
      </c>
      <c r="AW4319" t="str">
        <f t="shared" si="358"/>
        <v>Phạm Thanh Hà</v>
      </c>
      <c r="AX4319" s="27" t="str">
        <f t="shared" si="359"/>
        <v xml:space="preserve">Vương Thị Thu Phương </v>
      </c>
      <c r="AY4319" s="4" t="str">
        <f t="shared" si="360"/>
        <v>INTIMEX MART</v>
      </c>
    </row>
    <row r="4320" spans="1:51" x14ac:dyDescent="0.25">
      <c r="A4320" s="4" t="s">
        <v>1104</v>
      </c>
      <c r="B4320" s="4" t="s">
        <v>174</v>
      </c>
      <c r="C4320" s="4" t="s">
        <v>451</v>
      </c>
      <c r="D4320" s="11" t="s">
        <v>778</v>
      </c>
      <c r="E4320" s="32" t="s">
        <v>650</v>
      </c>
      <c r="F4320" s="11" t="s">
        <v>705</v>
      </c>
      <c r="G4320" s="35">
        <v>5070163</v>
      </c>
      <c r="H4320" s="4" t="s">
        <v>654</v>
      </c>
      <c r="I4320" s="4"/>
      <c r="J4320" s="4"/>
      <c r="K4320" s="4"/>
      <c r="L4320" s="4"/>
      <c r="M4320" s="33"/>
      <c r="N4320" s="38"/>
      <c r="O4320" s="33"/>
      <c r="P4320" s="244">
        <f t="shared" si="361"/>
        <v>0</v>
      </c>
      <c r="Q4320" s="25"/>
      <c r="R4320" s="25">
        <v>0</v>
      </c>
      <c r="S4320" s="25">
        <v>0</v>
      </c>
      <c r="T4320" s="109"/>
      <c r="U4320" s="25">
        <v>0</v>
      </c>
      <c r="V4320" s="25">
        <v>0</v>
      </c>
      <c r="W4320" s="25">
        <v>0</v>
      </c>
      <c r="X4320" s="25">
        <v>0</v>
      </c>
      <c r="Y4320" s="25">
        <v>0</v>
      </c>
      <c r="Z4320" s="25">
        <v>0</v>
      </c>
      <c r="AA4320" s="109"/>
      <c r="AB4320" s="25">
        <v>0</v>
      </c>
      <c r="AC4320" s="25">
        <v>0</v>
      </c>
      <c r="AD4320" s="25">
        <v>0</v>
      </c>
      <c r="AE4320" s="25">
        <v>0</v>
      </c>
      <c r="AF4320" s="25">
        <v>0</v>
      </c>
      <c r="AG4320" s="25">
        <v>0</v>
      </c>
      <c r="AH4320" s="109"/>
      <c r="AI4320" s="25">
        <v>0</v>
      </c>
      <c r="AJ4320" s="25">
        <v>0</v>
      </c>
      <c r="AK4320" s="123">
        <v>0</v>
      </c>
      <c r="AL4320" s="25">
        <v>0</v>
      </c>
      <c r="AM4320" s="25">
        <v>0</v>
      </c>
      <c r="AN4320" s="25">
        <v>0</v>
      </c>
      <c r="AO4320" s="109"/>
      <c r="AP4320" s="25">
        <v>0</v>
      </c>
      <c r="AQ4320" s="25">
        <v>0</v>
      </c>
      <c r="AR4320" s="25">
        <v>0</v>
      </c>
      <c r="AS4320" s="25">
        <v>0</v>
      </c>
      <c r="AT4320" s="25">
        <v>0</v>
      </c>
      <c r="AU4320" s="25">
        <v>0</v>
      </c>
      <c r="AW4320" t="str">
        <f t="shared" si="358"/>
        <v>Phạm Thanh Hà</v>
      </c>
      <c r="AX4320" s="27" t="str">
        <f t="shared" si="359"/>
        <v xml:space="preserve">Vương Thị Thu Phương </v>
      </c>
      <c r="AY4320" s="4" t="str">
        <f t="shared" si="360"/>
        <v>INTIMEX MART</v>
      </c>
    </row>
    <row r="4321" spans="1:51" x14ac:dyDescent="0.25">
      <c r="A4321" s="4" t="s">
        <v>1104</v>
      </c>
      <c r="B4321" s="4" t="s">
        <v>174</v>
      </c>
      <c r="C4321" s="4" t="s">
        <v>451</v>
      </c>
      <c r="D4321" s="11" t="s">
        <v>778</v>
      </c>
      <c r="E4321" s="32" t="s">
        <v>650</v>
      </c>
      <c r="F4321" s="11" t="s">
        <v>705</v>
      </c>
      <c r="G4321" s="35">
        <v>5070246</v>
      </c>
      <c r="H4321" s="4" t="s">
        <v>655</v>
      </c>
      <c r="I4321" s="4"/>
      <c r="J4321" s="4"/>
      <c r="K4321" s="4"/>
      <c r="L4321" s="4"/>
      <c r="M4321" s="33"/>
      <c r="N4321" s="38"/>
      <c r="O4321" s="33"/>
      <c r="P4321" s="244">
        <f t="shared" si="361"/>
        <v>955.34500000000003</v>
      </c>
      <c r="Q4321" s="25"/>
      <c r="R4321" s="25">
        <v>0</v>
      </c>
      <c r="S4321" s="25">
        <v>0</v>
      </c>
      <c r="T4321" s="109"/>
      <c r="U4321" s="25">
        <v>0</v>
      </c>
      <c r="V4321" s="25">
        <v>955.34500000000003</v>
      </c>
      <c r="W4321" s="25">
        <v>0</v>
      </c>
      <c r="X4321" s="25">
        <v>0</v>
      </c>
      <c r="Y4321" s="25">
        <v>0</v>
      </c>
      <c r="Z4321" s="25">
        <v>0</v>
      </c>
      <c r="AA4321" s="109"/>
      <c r="AB4321" s="25">
        <v>0</v>
      </c>
      <c r="AC4321" s="25">
        <v>0</v>
      </c>
      <c r="AD4321" s="25">
        <v>0</v>
      </c>
      <c r="AE4321" s="25">
        <v>0</v>
      </c>
      <c r="AF4321" s="25">
        <v>0</v>
      </c>
      <c r="AG4321" s="25">
        <v>0</v>
      </c>
      <c r="AH4321" s="109"/>
      <c r="AI4321" s="25">
        <v>0</v>
      </c>
      <c r="AJ4321" s="25">
        <v>0</v>
      </c>
      <c r="AK4321" s="123">
        <v>0</v>
      </c>
      <c r="AL4321" s="25">
        <v>0</v>
      </c>
      <c r="AM4321" s="25">
        <v>0</v>
      </c>
      <c r="AN4321" s="25">
        <v>0</v>
      </c>
      <c r="AO4321" s="109"/>
      <c r="AP4321" s="25">
        <v>0</v>
      </c>
      <c r="AQ4321" s="25">
        <v>0</v>
      </c>
      <c r="AR4321" s="25">
        <v>0</v>
      </c>
      <c r="AS4321" s="25">
        <v>0</v>
      </c>
      <c r="AT4321" s="25">
        <v>0</v>
      </c>
      <c r="AU4321" s="25">
        <v>0</v>
      </c>
      <c r="AW4321" t="str">
        <f t="shared" si="358"/>
        <v>Phạm Thanh Hà</v>
      </c>
      <c r="AX4321" s="27" t="str">
        <f t="shared" si="359"/>
        <v xml:space="preserve">Vương Thị Thu Phương </v>
      </c>
      <c r="AY4321" s="4" t="str">
        <f t="shared" si="360"/>
        <v>INTIMEX MART</v>
      </c>
    </row>
    <row r="4322" spans="1:51" x14ac:dyDescent="0.25">
      <c r="A4322" s="4" t="s">
        <v>1104</v>
      </c>
      <c r="B4322" s="4" t="s">
        <v>174</v>
      </c>
      <c r="C4322" s="4" t="s">
        <v>451</v>
      </c>
      <c r="D4322" s="11" t="s">
        <v>778</v>
      </c>
      <c r="E4322" s="32" t="s">
        <v>650</v>
      </c>
      <c r="F4322" s="11" t="s">
        <v>705</v>
      </c>
      <c r="G4322" s="35">
        <v>5071027</v>
      </c>
      <c r="H4322" s="4" t="s">
        <v>1880</v>
      </c>
      <c r="I4322" s="4"/>
      <c r="J4322" s="4"/>
      <c r="K4322" s="4"/>
      <c r="L4322" s="4"/>
      <c r="M4322" s="33"/>
      <c r="N4322" s="38"/>
      <c r="O4322" s="33"/>
      <c r="P4322" s="244">
        <f t="shared" si="361"/>
        <v>5353.9979999999996</v>
      </c>
      <c r="Q4322" s="25"/>
      <c r="R4322" s="25"/>
      <c r="S4322" s="25"/>
      <c r="T4322" s="109"/>
      <c r="U4322" s="25"/>
      <c r="V4322" s="25"/>
      <c r="W4322" s="25">
        <v>1415.652</v>
      </c>
      <c r="X4322" s="25">
        <v>0</v>
      </c>
      <c r="Y4322" s="25">
        <v>0</v>
      </c>
      <c r="Z4322" s="25">
        <v>0</v>
      </c>
      <c r="AA4322" s="109"/>
      <c r="AB4322" s="25">
        <v>0</v>
      </c>
      <c r="AC4322" s="25">
        <v>0</v>
      </c>
      <c r="AD4322" s="25">
        <v>0</v>
      </c>
      <c r="AE4322" s="25">
        <v>0</v>
      </c>
      <c r="AF4322" s="25">
        <v>0</v>
      </c>
      <c r="AG4322" s="25">
        <v>0</v>
      </c>
      <c r="AH4322" s="109"/>
      <c r="AI4322" s="25">
        <v>0</v>
      </c>
      <c r="AJ4322" s="25">
        <v>0</v>
      </c>
      <c r="AK4322" s="123">
        <v>0</v>
      </c>
      <c r="AL4322" s="25">
        <v>0</v>
      </c>
      <c r="AM4322" s="25">
        <v>0</v>
      </c>
      <c r="AN4322" s="25">
        <v>0</v>
      </c>
      <c r="AO4322" s="109"/>
      <c r="AP4322" s="25">
        <v>0</v>
      </c>
      <c r="AQ4322" s="25">
        <v>0</v>
      </c>
      <c r="AR4322" s="25">
        <v>0</v>
      </c>
      <c r="AS4322" s="25">
        <v>2663.1030000000001</v>
      </c>
      <c r="AT4322" s="25">
        <v>1275.2429999999999</v>
      </c>
      <c r="AU4322" s="25">
        <v>0</v>
      </c>
      <c r="AW4322" t="str">
        <f t="shared" si="358"/>
        <v>Phạm Thanh Hà</v>
      </c>
      <c r="AX4322" s="27" t="str">
        <f t="shared" si="359"/>
        <v xml:space="preserve">Vương Thị Thu Phương </v>
      </c>
      <c r="AY4322" s="4" t="str">
        <f t="shared" si="360"/>
        <v>INTIMEX MART</v>
      </c>
    </row>
    <row r="4323" spans="1:51" x14ac:dyDescent="0.25">
      <c r="A4323" s="4" t="s">
        <v>1104</v>
      </c>
      <c r="B4323" s="4" t="s">
        <v>174</v>
      </c>
      <c r="C4323" s="4" t="s">
        <v>451</v>
      </c>
      <c r="D4323" s="11" t="s">
        <v>778</v>
      </c>
      <c r="E4323" s="32" t="s">
        <v>650</v>
      </c>
      <c r="F4323" s="11" t="s">
        <v>705</v>
      </c>
      <c r="G4323" s="35">
        <v>5071034</v>
      </c>
      <c r="H4323" s="4" t="s">
        <v>1881</v>
      </c>
      <c r="I4323" s="4"/>
      <c r="J4323" s="4"/>
      <c r="K4323" s="4"/>
      <c r="L4323" s="4"/>
      <c r="M4323" s="33"/>
      <c r="N4323" s="38"/>
      <c r="O4323" s="33"/>
      <c r="P4323" s="244">
        <f t="shared" si="361"/>
        <v>5211.8420000000006</v>
      </c>
      <c r="Q4323" s="25"/>
      <c r="R4323" s="25"/>
      <c r="S4323" s="25"/>
      <c r="T4323" s="109"/>
      <c r="U4323" s="25"/>
      <c r="V4323" s="25"/>
      <c r="W4323" s="25">
        <v>4213.1440000000002</v>
      </c>
      <c r="X4323" s="25">
        <v>0</v>
      </c>
      <c r="Y4323" s="25">
        <v>0</v>
      </c>
      <c r="Z4323" s="25">
        <v>0</v>
      </c>
      <c r="AA4323" s="109"/>
      <c r="AB4323" s="25">
        <v>0</v>
      </c>
      <c r="AC4323" s="25">
        <v>0</v>
      </c>
      <c r="AD4323" s="25">
        <v>0</v>
      </c>
      <c r="AE4323" s="25">
        <v>0</v>
      </c>
      <c r="AF4323" s="25">
        <v>0</v>
      </c>
      <c r="AG4323" s="25">
        <v>0</v>
      </c>
      <c r="AH4323" s="109"/>
      <c r="AI4323" s="25">
        <v>0</v>
      </c>
      <c r="AJ4323" s="25">
        <v>0</v>
      </c>
      <c r="AK4323" s="123">
        <v>0</v>
      </c>
      <c r="AL4323" s="25">
        <v>0</v>
      </c>
      <c r="AM4323" s="25">
        <v>0</v>
      </c>
      <c r="AN4323" s="25">
        <v>0</v>
      </c>
      <c r="AO4323" s="109"/>
      <c r="AP4323" s="25">
        <v>0</v>
      </c>
      <c r="AQ4323" s="25">
        <v>998.69799999999998</v>
      </c>
      <c r="AR4323" s="25">
        <v>0</v>
      </c>
      <c r="AS4323" s="25">
        <v>0</v>
      </c>
      <c r="AT4323" s="25">
        <v>0</v>
      </c>
      <c r="AU4323" s="25">
        <v>0</v>
      </c>
      <c r="AW4323" t="str">
        <f t="shared" si="358"/>
        <v>Phạm Thanh Hà</v>
      </c>
      <c r="AX4323" s="27" t="str">
        <f t="shared" si="359"/>
        <v xml:space="preserve">Vương Thị Thu Phương </v>
      </c>
      <c r="AY4323" s="4" t="str">
        <f t="shared" si="360"/>
        <v>INTIMEX MART</v>
      </c>
    </row>
    <row r="4324" spans="1:51" x14ac:dyDescent="0.25">
      <c r="A4324" s="4" t="s">
        <v>1104</v>
      </c>
      <c r="B4324" s="4" t="s">
        <v>174</v>
      </c>
      <c r="C4324" s="4" t="s">
        <v>451</v>
      </c>
      <c r="D4324" s="11" t="s">
        <v>778</v>
      </c>
      <c r="E4324" s="32" t="s">
        <v>650</v>
      </c>
      <c r="F4324" s="11" t="s">
        <v>705</v>
      </c>
      <c r="G4324" s="35">
        <v>5070824</v>
      </c>
      <c r="H4324" s="4" t="s">
        <v>1879</v>
      </c>
      <c r="I4324" s="4"/>
      <c r="J4324" s="4"/>
      <c r="K4324" s="4"/>
      <c r="L4324" s="4"/>
      <c r="M4324" s="33"/>
      <c r="N4324" s="38"/>
      <c r="O4324" s="33"/>
      <c r="P4324" s="244">
        <f t="shared" si="361"/>
        <v>1840.769</v>
      </c>
      <c r="Q4324" s="25"/>
      <c r="R4324" s="25"/>
      <c r="S4324" s="25"/>
      <c r="T4324" s="109"/>
      <c r="U4324" s="25"/>
      <c r="V4324" s="25"/>
      <c r="W4324" s="25">
        <v>684.67100000000005</v>
      </c>
      <c r="X4324" s="25">
        <v>0</v>
      </c>
      <c r="Y4324" s="25">
        <v>0</v>
      </c>
      <c r="Z4324" s="25">
        <v>0</v>
      </c>
      <c r="AA4324" s="109"/>
      <c r="AB4324" s="25">
        <v>0</v>
      </c>
      <c r="AC4324" s="25">
        <v>0</v>
      </c>
      <c r="AD4324" s="25">
        <v>0</v>
      </c>
      <c r="AE4324" s="25">
        <v>0</v>
      </c>
      <c r="AF4324" s="25">
        <v>0</v>
      </c>
      <c r="AG4324" s="25">
        <v>0</v>
      </c>
      <c r="AH4324" s="109"/>
      <c r="AI4324" s="25">
        <v>0</v>
      </c>
      <c r="AJ4324" s="25">
        <v>0</v>
      </c>
      <c r="AK4324" s="123">
        <v>0</v>
      </c>
      <c r="AL4324" s="25">
        <v>1156.098</v>
      </c>
      <c r="AM4324" s="25">
        <v>0</v>
      </c>
      <c r="AN4324" s="25">
        <v>0</v>
      </c>
      <c r="AO4324" s="109"/>
      <c r="AP4324" s="25">
        <v>0</v>
      </c>
      <c r="AQ4324" s="25">
        <v>0</v>
      </c>
      <c r="AR4324" s="25">
        <v>0</v>
      </c>
      <c r="AS4324" s="25">
        <v>0</v>
      </c>
      <c r="AT4324" s="25">
        <v>0</v>
      </c>
      <c r="AU4324" s="25">
        <v>0</v>
      </c>
      <c r="AW4324" t="str">
        <f t="shared" si="358"/>
        <v>Phạm Thanh Hà</v>
      </c>
      <c r="AX4324" s="27" t="str">
        <f t="shared" si="359"/>
        <v xml:space="preserve">Vương Thị Thu Phương </v>
      </c>
      <c r="AY4324" s="4" t="str">
        <f t="shared" si="360"/>
        <v>INTIMEX MART</v>
      </c>
    </row>
    <row r="4325" spans="1:51" x14ac:dyDescent="0.25">
      <c r="A4325" s="4" t="s">
        <v>1104</v>
      </c>
      <c r="B4325" s="4" t="s">
        <v>174</v>
      </c>
      <c r="C4325" s="4" t="s">
        <v>451</v>
      </c>
      <c r="D4325" s="11" t="s">
        <v>776</v>
      </c>
      <c r="E4325" s="32" t="s">
        <v>574</v>
      </c>
      <c r="F4325" s="11"/>
      <c r="G4325" s="35"/>
      <c r="H4325" s="57" t="s">
        <v>1310</v>
      </c>
      <c r="I4325" s="4"/>
      <c r="J4325" s="4"/>
      <c r="K4325" s="4"/>
      <c r="L4325" s="4">
        <v>4</v>
      </c>
      <c r="M4325" s="33">
        <v>8975.0969999999998</v>
      </c>
      <c r="N4325" s="38">
        <f t="shared" si="362"/>
        <v>6.4033754336653134E-2</v>
      </c>
      <c r="O4325" s="33">
        <f t="shared" si="363"/>
        <v>5905.0690714733637</v>
      </c>
      <c r="P4325" s="244">
        <f t="shared" si="361"/>
        <v>0</v>
      </c>
      <c r="Q4325" s="25">
        <v>0</v>
      </c>
      <c r="R4325" s="25">
        <v>0</v>
      </c>
      <c r="S4325" s="25">
        <v>0</v>
      </c>
      <c r="T4325" s="109"/>
      <c r="U4325" s="25">
        <v>0</v>
      </c>
      <c r="V4325" s="25">
        <v>0</v>
      </c>
      <c r="W4325" s="25">
        <v>0</v>
      </c>
      <c r="X4325" s="25">
        <v>0</v>
      </c>
      <c r="Y4325" s="25">
        <v>0</v>
      </c>
      <c r="Z4325" s="25">
        <v>0</v>
      </c>
      <c r="AA4325" s="109"/>
      <c r="AB4325" s="25">
        <v>0</v>
      </c>
      <c r="AC4325" s="25">
        <v>0</v>
      </c>
      <c r="AD4325" s="25">
        <v>0</v>
      </c>
      <c r="AE4325" s="25">
        <v>0</v>
      </c>
      <c r="AF4325" s="25">
        <v>0</v>
      </c>
      <c r="AG4325" s="25">
        <v>0</v>
      </c>
      <c r="AH4325" s="109"/>
      <c r="AI4325" s="25">
        <v>0</v>
      </c>
      <c r="AJ4325" s="25">
        <v>0</v>
      </c>
      <c r="AK4325" s="123">
        <v>0</v>
      </c>
      <c r="AL4325" s="25">
        <v>0</v>
      </c>
      <c r="AM4325" s="25">
        <v>0</v>
      </c>
      <c r="AN4325" s="25">
        <v>0</v>
      </c>
      <c r="AO4325" s="109"/>
      <c r="AP4325" s="25">
        <v>0</v>
      </c>
      <c r="AQ4325" s="25">
        <v>0</v>
      </c>
      <c r="AR4325" s="25">
        <v>0</v>
      </c>
      <c r="AS4325" s="25">
        <v>0</v>
      </c>
      <c r="AT4325" s="25">
        <v>0</v>
      </c>
      <c r="AU4325" s="25">
        <v>0</v>
      </c>
      <c r="AW4325" t="str">
        <f t="shared" si="358"/>
        <v>Phạm Thanh Hà</v>
      </c>
      <c r="AX4325" s="27" t="str">
        <f t="shared" si="359"/>
        <v xml:space="preserve">Trần Thị Thúy Quỳnh </v>
      </c>
      <c r="AY4325" s="4" t="str">
        <f t="shared" si="360"/>
        <v>INTIMEX MART</v>
      </c>
    </row>
    <row r="4326" spans="1:51" x14ac:dyDescent="0.25">
      <c r="A4326" s="4" t="s">
        <v>1104</v>
      </c>
      <c r="B4326" s="4" t="s">
        <v>174</v>
      </c>
      <c r="C4326" s="4" t="s">
        <v>451</v>
      </c>
      <c r="D4326" s="11" t="s">
        <v>776</v>
      </c>
      <c r="E4326" s="32" t="s">
        <v>574</v>
      </c>
      <c r="F4326" s="11" t="s">
        <v>705</v>
      </c>
      <c r="G4326" s="35">
        <v>5070426</v>
      </c>
      <c r="H4326" s="4" t="s">
        <v>595</v>
      </c>
      <c r="I4326" s="4"/>
      <c r="J4326" s="4"/>
      <c r="K4326" s="4"/>
      <c r="L4326" s="4"/>
      <c r="M4326" s="33"/>
      <c r="N4326" s="38"/>
      <c r="O4326" s="33"/>
      <c r="P4326" s="244">
        <f t="shared" si="361"/>
        <v>0</v>
      </c>
      <c r="Q4326" s="25"/>
      <c r="R4326" s="25">
        <v>0</v>
      </c>
      <c r="S4326" s="25">
        <v>0</v>
      </c>
      <c r="T4326" s="109"/>
      <c r="U4326" s="25">
        <v>0</v>
      </c>
      <c r="V4326" s="25">
        <v>0</v>
      </c>
      <c r="W4326" s="25">
        <v>0</v>
      </c>
      <c r="X4326" s="25">
        <v>0</v>
      </c>
      <c r="Y4326" s="25">
        <v>0</v>
      </c>
      <c r="Z4326" s="25">
        <v>0</v>
      </c>
      <c r="AA4326" s="109"/>
      <c r="AB4326" s="25">
        <v>0</v>
      </c>
      <c r="AC4326" s="25">
        <v>0</v>
      </c>
      <c r="AD4326" s="25">
        <v>0</v>
      </c>
      <c r="AE4326" s="25">
        <v>0</v>
      </c>
      <c r="AF4326" s="25">
        <v>0</v>
      </c>
      <c r="AG4326" s="25">
        <v>0</v>
      </c>
      <c r="AH4326" s="109"/>
      <c r="AI4326" s="25">
        <v>0</v>
      </c>
      <c r="AJ4326" s="25">
        <v>0</v>
      </c>
      <c r="AK4326" s="123">
        <v>0</v>
      </c>
      <c r="AL4326" s="25">
        <v>0</v>
      </c>
      <c r="AM4326" s="25">
        <v>0</v>
      </c>
      <c r="AN4326" s="25">
        <v>0</v>
      </c>
      <c r="AO4326" s="109"/>
      <c r="AP4326" s="25">
        <v>0</v>
      </c>
      <c r="AQ4326" s="25">
        <v>0</v>
      </c>
      <c r="AR4326" s="25">
        <v>0</v>
      </c>
      <c r="AS4326" s="25">
        <v>0</v>
      </c>
      <c r="AT4326" s="25">
        <v>0</v>
      </c>
      <c r="AU4326" s="25">
        <v>0</v>
      </c>
      <c r="AW4326" t="str">
        <f t="shared" si="358"/>
        <v>Phạm Thanh Hà</v>
      </c>
      <c r="AX4326" s="27" t="str">
        <f t="shared" si="359"/>
        <v xml:space="preserve">Trần Thị Thúy Quỳnh </v>
      </c>
      <c r="AY4326" s="4" t="str">
        <f t="shared" si="360"/>
        <v>INTIMEX MART</v>
      </c>
    </row>
    <row r="4327" spans="1:51" x14ac:dyDescent="0.25">
      <c r="A4327" s="4" t="s">
        <v>1104</v>
      </c>
      <c r="B4327" s="4" t="s">
        <v>174</v>
      </c>
      <c r="C4327" s="4" t="s">
        <v>451</v>
      </c>
      <c r="D4327" s="11" t="s">
        <v>776</v>
      </c>
      <c r="E4327" s="32" t="s">
        <v>574</v>
      </c>
      <c r="F4327" s="11" t="s">
        <v>705</v>
      </c>
      <c r="G4327" s="35">
        <v>5070976</v>
      </c>
      <c r="H4327" s="4" t="s">
        <v>596</v>
      </c>
      <c r="I4327" s="4"/>
      <c r="J4327" s="4"/>
      <c r="K4327" s="4"/>
      <c r="L4327" s="4"/>
      <c r="M4327" s="33"/>
      <c r="N4327" s="38"/>
      <c r="O4327" s="33"/>
      <c r="P4327" s="244">
        <f t="shared" si="361"/>
        <v>0</v>
      </c>
      <c r="Q4327" s="25"/>
      <c r="R4327" s="25">
        <v>0</v>
      </c>
      <c r="S4327" s="25">
        <v>0</v>
      </c>
      <c r="T4327" s="109"/>
      <c r="U4327" s="25">
        <v>0</v>
      </c>
      <c r="V4327" s="25">
        <v>0</v>
      </c>
      <c r="W4327" s="25">
        <v>0</v>
      </c>
      <c r="X4327" s="25">
        <v>0</v>
      </c>
      <c r="Y4327" s="25">
        <v>0</v>
      </c>
      <c r="Z4327" s="25">
        <v>0</v>
      </c>
      <c r="AA4327" s="109"/>
      <c r="AB4327" s="25">
        <v>0</v>
      </c>
      <c r="AC4327" s="25">
        <v>0</v>
      </c>
      <c r="AD4327" s="25">
        <v>0</v>
      </c>
      <c r="AE4327" s="25">
        <v>0</v>
      </c>
      <c r="AF4327" s="25">
        <v>0</v>
      </c>
      <c r="AG4327" s="25">
        <v>0</v>
      </c>
      <c r="AH4327" s="109"/>
      <c r="AI4327" s="25">
        <v>0</v>
      </c>
      <c r="AJ4327" s="25">
        <v>0</v>
      </c>
      <c r="AK4327" s="123">
        <v>0</v>
      </c>
      <c r="AL4327" s="25">
        <v>0</v>
      </c>
      <c r="AM4327" s="25">
        <v>0</v>
      </c>
      <c r="AN4327" s="25">
        <v>0</v>
      </c>
      <c r="AO4327" s="109"/>
      <c r="AP4327" s="25">
        <v>0</v>
      </c>
      <c r="AQ4327" s="25">
        <v>0</v>
      </c>
      <c r="AR4327" s="25">
        <v>0</v>
      </c>
      <c r="AS4327" s="25">
        <v>0</v>
      </c>
      <c r="AT4327" s="25">
        <v>0</v>
      </c>
      <c r="AU4327" s="25">
        <v>0</v>
      </c>
      <c r="AW4327" t="str">
        <f t="shared" si="358"/>
        <v>Phạm Thanh Hà</v>
      </c>
      <c r="AX4327" s="27" t="str">
        <f t="shared" si="359"/>
        <v xml:space="preserve">Trần Thị Thúy Quỳnh </v>
      </c>
      <c r="AY4327" s="4" t="str">
        <f t="shared" si="360"/>
        <v>INTIMEX MART</v>
      </c>
    </row>
    <row r="4328" spans="1:51" x14ac:dyDescent="0.25">
      <c r="A4328" s="4" t="s">
        <v>1104</v>
      </c>
      <c r="B4328" s="4" t="s">
        <v>174</v>
      </c>
      <c r="C4328" s="4" t="s">
        <v>451</v>
      </c>
      <c r="D4328" s="11" t="s">
        <v>776</v>
      </c>
      <c r="E4328" s="32" t="s">
        <v>574</v>
      </c>
      <c r="F4328" s="11" t="s">
        <v>705</v>
      </c>
      <c r="G4328" s="35">
        <v>5070990</v>
      </c>
      <c r="H4328" s="4" t="s">
        <v>597</v>
      </c>
      <c r="I4328" s="4"/>
      <c r="J4328" s="4"/>
      <c r="K4328" s="4"/>
      <c r="L4328" s="4"/>
      <c r="M4328" s="33"/>
      <c r="N4328" s="38"/>
      <c r="O4328" s="33"/>
      <c r="P4328" s="244">
        <f t="shared" si="361"/>
        <v>0</v>
      </c>
      <c r="Q4328" s="25"/>
      <c r="R4328" s="25">
        <v>0</v>
      </c>
      <c r="S4328" s="25">
        <v>0</v>
      </c>
      <c r="T4328" s="109"/>
      <c r="U4328" s="25">
        <v>0</v>
      </c>
      <c r="V4328" s="25">
        <v>0</v>
      </c>
      <c r="W4328" s="25">
        <v>0</v>
      </c>
      <c r="X4328" s="25">
        <v>0</v>
      </c>
      <c r="Y4328" s="25">
        <v>0</v>
      </c>
      <c r="Z4328" s="25">
        <v>0</v>
      </c>
      <c r="AA4328" s="109"/>
      <c r="AB4328" s="25">
        <v>0</v>
      </c>
      <c r="AC4328" s="25">
        <v>0</v>
      </c>
      <c r="AD4328" s="25">
        <v>0</v>
      </c>
      <c r="AE4328" s="25">
        <v>0</v>
      </c>
      <c r="AF4328" s="25">
        <v>0</v>
      </c>
      <c r="AG4328" s="25">
        <v>0</v>
      </c>
      <c r="AH4328" s="109"/>
      <c r="AI4328" s="25">
        <v>0</v>
      </c>
      <c r="AJ4328" s="25">
        <v>0</v>
      </c>
      <c r="AK4328" s="123">
        <v>0</v>
      </c>
      <c r="AL4328" s="25">
        <v>0</v>
      </c>
      <c r="AM4328" s="25">
        <v>0</v>
      </c>
      <c r="AN4328" s="25">
        <v>0</v>
      </c>
      <c r="AO4328" s="109"/>
      <c r="AP4328" s="25">
        <v>0</v>
      </c>
      <c r="AQ4328" s="25">
        <v>0</v>
      </c>
      <c r="AR4328" s="25">
        <v>0</v>
      </c>
      <c r="AS4328" s="25">
        <v>0</v>
      </c>
      <c r="AT4328" s="25">
        <v>0</v>
      </c>
      <c r="AU4328" s="25">
        <v>0</v>
      </c>
      <c r="AW4328" t="str">
        <f t="shared" si="358"/>
        <v>Phạm Thanh Hà</v>
      </c>
      <c r="AX4328" s="27" t="str">
        <f t="shared" si="359"/>
        <v xml:space="preserve">Trần Thị Thúy Quỳnh </v>
      </c>
      <c r="AY4328" s="4" t="str">
        <f t="shared" si="360"/>
        <v>INTIMEX MART</v>
      </c>
    </row>
    <row r="4329" spans="1:51" x14ac:dyDescent="0.25">
      <c r="A4329" s="4" t="s">
        <v>1104</v>
      </c>
      <c r="B4329" s="4" t="s">
        <v>174</v>
      </c>
      <c r="C4329" s="4" t="s">
        <v>451</v>
      </c>
      <c r="D4329" s="11" t="s">
        <v>776</v>
      </c>
      <c r="E4329" s="32" t="s">
        <v>574</v>
      </c>
      <c r="F4329" s="11" t="s">
        <v>705</v>
      </c>
      <c r="G4329" s="35">
        <v>5070983</v>
      </c>
      <c r="H4329" s="4" t="s">
        <v>598</v>
      </c>
      <c r="I4329" s="4"/>
      <c r="J4329" s="4"/>
      <c r="K4329" s="4"/>
      <c r="L4329" s="4"/>
      <c r="M4329" s="33"/>
      <c r="N4329" s="38"/>
      <c r="O4329" s="33"/>
      <c r="P4329" s="244">
        <f t="shared" si="361"/>
        <v>6827.2849999999999</v>
      </c>
      <c r="Q4329" s="25"/>
      <c r="R4329" s="25">
        <v>0</v>
      </c>
      <c r="S4329" s="25">
        <v>0</v>
      </c>
      <c r="T4329" s="109"/>
      <c r="U4329" s="25">
        <v>0</v>
      </c>
      <c r="V4329" s="25">
        <v>0</v>
      </c>
      <c r="W4329" s="25">
        <v>0</v>
      </c>
      <c r="X4329" s="25">
        <v>0</v>
      </c>
      <c r="Y4329" s="25">
        <v>0</v>
      </c>
      <c r="Z4329" s="25">
        <v>0</v>
      </c>
      <c r="AA4329" s="109"/>
      <c r="AB4329" s="25">
        <v>0</v>
      </c>
      <c r="AC4329" s="25">
        <v>0</v>
      </c>
      <c r="AD4329" s="25">
        <v>0</v>
      </c>
      <c r="AE4329" s="25">
        <v>0</v>
      </c>
      <c r="AF4329" s="25">
        <v>0</v>
      </c>
      <c r="AG4329" s="25">
        <v>0</v>
      </c>
      <c r="AH4329" s="109"/>
      <c r="AI4329" s="25">
        <v>0</v>
      </c>
      <c r="AJ4329" s="25">
        <v>0</v>
      </c>
      <c r="AK4329" s="123">
        <v>0</v>
      </c>
      <c r="AL4329" s="25">
        <v>2542.8389999999999</v>
      </c>
      <c r="AM4329" s="25">
        <v>0</v>
      </c>
      <c r="AN4329" s="25">
        <v>0</v>
      </c>
      <c r="AO4329" s="109"/>
      <c r="AP4329" s="25">
        <v>0</v>
      </c>
      <c r="AQ4329" s="25">
        <v>0</v>
      </c>
      <c r="AR4329" s="25">
        <v>0</v>
      </c>
      <c r="AS4329" s="25">
        <v>0</v>
      </c>
      <c r="AT4329" s="25">
        <v>4284.4459999999999</v>
      </c>
      <c r="AU4329" s="25">
        <v>0</v>
      </c>
      <c r="AW4329" t="str">
        <f t="shared" si="358"/>
        <v>Phạm Thanh Hà</v>
      </c>
      <c r="AX4329" s="27" t="str">
        <f t="shared" si="359"/>
        <v xml:space="preserve">Trần Thị Thúy Quỳnh </v>
      </c>
      <c r="AY4329" s="4" t="str">
        <f t="shared" si="360"/>
        <v>INTIMEX MART</v>
      </c>
    </row>
    <row r="4330" spans="1:51" x14ac:dyDescent="0.25">
      <c r="A4330" s="4" t="s">
        <v>1104</v>
      </c>
      <c r="B4330" s="4" t="s">
        <v>174</v>
      </c>
      <c r="C4330" s="4" t="s">
        <v>451</v>
      </c>
      <c r="D4330" s="11" t="s">
        <v>779</v>
      </c>
      <c r="E4330" s="32" t="s">
        <v>683</v>
      </c>
      <c r="F4330" s="11"/>
      <c r="G4330" s="35"/>
      <c r="H4330" s="57" t="s">
        <v>1311</v>
      </c>
      <c r="I4330" s="4"/>
      <c r="J4330" s="4"/>
      <c r="K4330" s="4"/>
      <c r="L4330" s="4">
        <v>14</v>
      </c>
      <c r="M4330" s="33">
        <v>44596.529600000002</v>
      </c>
      <c r="N4330" s="38">
        <f t="shared" si="362"/>
        <v>0.31817853563852067</v>
      </c>
      <c r="O4330" s="33">
        <f t="shared" si="363"/>
        <v>29341.809635707155</v>
      </c>
      <c r="P4330" s="244">
        <f t="shared" si="361"/>
        <v>0</v>
      </c>
      <c r="Q4330" s="25">
        <v>0</v>
      </c>
      <c r="R4330" s="25">
        <v>0</v>
      </c>
      <c r="S4330" s="25">
        <v>0</v>
      </c>
      <c r="T4330" s="109"/>
      <c r="U4330" s="25">
        <v>0</v>
      </c>
      <c r="V4330" s="25">
        <v>0</v>
      </c>
      <c r="W4330" s="25">
        <v>0</v>
      </c>
      <c r="X4330" s="25">
        <v>0</v>
      </c>
      <c r="Y4330" s="25">
        <v>0</v>
      </c>
      <c r="Z4330" s="25">
        <v>0</v>
      </c>
      <c r="AA4330" s="109"/>
      <c r="AB4330" s="25">
        <v>0</v>
      </c>
      <c r="AC4330" s="25">
        <v>0</v>
      </c>
      <c r="AD4330" s="25">
        <v>0</v>
      </c>
      <c r="AE4330" s="25">
        <v>0</v>
      </c>
      <c r="AF4330" s="25">
        <v>0</v>
      </c>
      <c r="AG4330" s="25">
        <v>0</v>
      </c>
      <c r="AH4330" s="109"/>
      <c r="AI4330" s="25">
        <v>0</v>
      </c>
      <c r="AJ4330" s="25">
        <v>0</v>
      </c>
      <c r="AK4330" s="123">
        <v>0</v>
      </c>
      <c r="AL4330" s="25">
        <v>0</v>
      </c>
      <c r="AM4330" s="25">
        <v>0</v>
      </c>
      <c r="AN4330" s="25">
        <v>0</v>
      </c>
      <c r="AO4330" s="109"/>
      <c r="AP4330" s="25">
        <v>0</v>
      </c>
      <c r="AQ4330" s="25">
        <v>0</v>
      </c>
      <c r="AR4330" s="25">
        <v>0</v>
      </c>
      <c r="AS4330" s="25">
        <v>0</v>
      </c>
      <c r="AT4330" s="25">
        <v>0</v>
      </c>
      <c r="AU4330" s="25">
        <v>0</v>
      </c>
      <c r="AW4330" t="str">
        <f t="shared" si="358"/>
        <v>Phạm Thanh Hà</v>
      </c>
      <c r="AX4330" s="27" t="str">
        <f t="shared" si="359"/>
        <v>Hoàng Phương Lê</v>
      </c>
      <c r="AY4330" s="4" t="str">
        <f t="shared" si="360"/>
        <v>INTIMEX MART</v>
      </c>
    </row>
    <row r="4331" spans="1:51" x14ac:dyDescent="0.25">
      <c r="A4331" s="4" t="s">
        <v>1104</v>
      </c>
      <c r="B4331" s="4" t="s">
        <v>174</v>
      </c>
      <c r="C4331" s="4" t="s">
        <v>451</v>
      </c>
      <c r="D4331" s="11" t="s">
        <v>779</v>
      </c>
      <c r="E4331" s="32" t="s">
        <v>683</v>
      </c>
      <c r="F4331" s="11" t="s">
        <v>705</v>
      </c>
      <c r="G4331" s="35">
        <v>5070907</v>
      </c>
      <c r="H4331" s="4" t="s">
        <v>834</v>
      </c>
      <c r="I4331" s="4"/>
      <c r="J4331" s="4"/>
      <c r="K4331" s="4"/>
      <c r="L4331" s="4"/>
      <c r="M4331" s="33"/>
      <c r="N4331" s="38"/>
      <c r="O4331" s="33"/>
      <c r="P4331" s="244">
        <f t="shared" si="361"/>
        <v>633.27800000000002</v>
      </c>
      <c r="Q4331" s="25">
        <v>633.27800000000002</v>
      </c>
      <c r="R4331" s="25">
        <v>0</v>
      </c>
      <c r="S4331" s="25">
        <v>0</v>
      </c>
      <c r="T4331" s="109"/>
      <c r="U4331" s="25">
        <v>0</v>
      </c>
      <c r="V4331" s="25">
        <v>0</v>
      </c>
      <c r="W4331" s="25">
        <v>0</v>
      </c>
      <c r="X4331" s="25">
        <v>0</v>
      </c>
      <c r="Y4331" s="25">
        <v>0</v>
      </c>
      <c r="Z4331" s="25">
        <v>0</v>
      </c>
      <c r="AA4331" s="109"/>
      <c r="AB4331" s="25">
        <v>0</v>
      </c>
      <c r="AC4331" s="25">
        <v>0</v>
      </c>
      <c r="AD4331" s="25">
        <v>0</v>
      </c>
      <c r="AE4331" s="25">
        <v>0</v>
      </c>
      <c r="AF4331" s="25">
        <v>0</v>
      </c>
      <c r="AG4331" s="25">
        <v>0</v>
      </c>
      <c r="AH4331" s="109"/>
      <c r="AI4331" s="25">
        <v>0</v>
      </c>
      <c r="AJ4331" s="25">
        <v>0</v>
      </c>
      <c r="AK4331" s="123">
        <v>0</v>
      </c>
      <c r="AL4331" s="25">
        <v>0</v>
      </c>
      <c r="AM4331" s="25">
        <v>0</v>
      </c>
      <c r="AN4331" s="25">
        <v>0</v>
      </c>
      <c r="AO4331" s="109"/>
      <c r="AP4331" s="25">
        <v>0</v>
      </c>
      <c r="AQ4331" s="25">
        <v>0</v>
      </c>
      <c r="AR4331" s="25">
        <v>0</v>
      </c>
      <c r="AS4331" s="25">
        <v>0</v>
      </c>
      <c r="AT4331" s="25">
        <v>0</v>
      </c>
      <c r="AU4331" s="25">
        <v>0</v>
      </c>
      <c r="AW4331" t="str">
        <f t="shared" si="358"/>
        <v>Phạm Thanh Hà</v>
      </c>
      <c r="AX4331" s="27" t="str">
        <f t="shared" si="359"/>
        <v>Hoàng Phương Lê</v>
      </c>
      <c r="AY4331" s="4" t="str">
        <f t="shared" si="360"/>
        <v>INTIMEX MART</v>
      </c>
    </row>
    <row r="4332" spans="1:51" x14ac:dyDescent="0.25">
      <c r="A4332" s="4" t="s">
        <v>1104</v>
      </c>
      <c r="B4332" s="4" t="s">
        <v>174</v>
      </c>
      <c r="C4332" s="4" t="s">
        <v>451</v>
      </c>
      <c r="D4332" s="11" t="s">
        <v>779</v>
      </c>
      <c r="E4332" s="32" t="s">
        <v>683</v>
      </c>
      <c r="F4332" s="11" t="s">
        <v>705</v>
      </c>
      <c r="G4332" s="35">
        <v>5070945</v>
      </c>
      <c r="H4332" s="4" t="s">
        <v>684</v>
      </c>
      <c r="I4332" s="4"/>
      <c r="J4332" s="4"/>
      <c r="K4332" s="4"/>
      <c r="L4332" s="4"/>
      <c r="M4332" s="33"/>
      <c r="N4332" s="38"/>
      <c r="O4332" s="33"/>
      <c r="P4332" s="244">
        <f t="shared" si="361"/>
        <v>3178.8740000000003</v>
      </c>
      <c r="Q4332" s="25"/>
      <c r="R4332" s="25">
        <v>0</v>
      </c>
      <c r="S4332" s="25">
        <v>0</v>
      </c>
      <c r="T4332" s="109"/>
      <c r="U4332" s="25">
        <v>0</v>
      </c>
      <c r="V4332" s="25">
        <v>2512.4380000000001</v>
      </c>
      <c r="W4332" s="25">
        <v>0</v>
      </c>
      <c r="X4332" s="25">
        <v>0</v>
      </c>
      <c r="Y4332" s="25">
        <v>0</v>
      </c>
      <c r="Z4332" s="25">
        <v>0</v>
      </c>
      <c r="AA4332" s="109"/>
      <c r="AB4332" s="25">
        <v>0</v>
      </c>
      <c r="AC4332" s="25">
        <v>0</v>
      </c>
      <c r="AD4332" s="25">
        <v>0</v>
      </c>
      <c r="AE4332" s="25">
        <v>0</v>
      </c>
      <c r="AF4332" s="25">
        <v>0</v>
      </c>
      <c r="AG4332" s="25">
        <v>0</v>
      </c>
      <c r="AH4332" s="109"/>
      <c r="AI4332" s="25">
        <v>0</v>
      </c>
      <c r="AJ4332" s="25">
        <v>0</v>
      </c>
      <c r="AK4332" s="123">
        <v>0</v>
      </c>
      <c r="AL4332" s="25">
        <v>0</v>
      </c>
      <c r="AM4332" s="25">
        <v>0</v>
      </c>
      <c r="AN4332" s="25">
        <v>0</v>
      </c>
      <c r="AO4332" s="109"/>
      <c r="AP4332" s="25">
        <v>0</v>
      </c>
      <c r="AQ4332" s="25">
        <v>666.43600000000004</v>
      </c>
      <c r="AR4332" s="25">
        <v>0</v>
      </c>
      <c r="AS4332" s="25">
        <v>0</v>
      </c>
      <c r="AT4332" s="25">
        <v>0</v>
      </c>
      <c r="AU4332" s="25">
        <v>0</v>
      </c>
      <c r="AW4332" t="str">
        <f t="shared" si="358"/>
        <v>Phạm Thanh Hà</v>
      </c>
      <c r="AX4332" s="27" t="str">
        <f t="shared" si="359"/>
        <v>Hoàng Phương Lê</v>
      </c>
      <c r="AY4332" s="4" t="str">
        <f t="shared" si="360"/>
        <v>INTIMEX MART</v>
      </c>
    </row>
    <row r="4333" spans="1:51" x14ac:dyDescent="0.25">
      <c r="A4333" s="4" t="s">
        <v>1104</v>
      </c>
      <c r="B4333" s="4" t="s">
        <v>174</v>
      </c>
      <c r="C4333" s="4" t="s">
        <v>451</v>
      </c>
      <c r="D4333" s="11" t="s">
        <v>779</v>
      </c>
      <c r="E4333" s="32" t="s">
        <v>683</v>
      </c>
      <c r="F4333" s="11" t="s">
        <v>705</v>
      </c>
      <c r="G4333" s="35">
        <v>5070914</v>
      </c>
      <c r="H4333" s="4" t="s">
        <v>685</v>
      </c>
      <c r="I4333" s="4"/>
      <c r="J4333" s="4"/>
      <c r="K4333" s="4"/>
      <c r="L4333" s="4"/>
      <c r="M4333" s="33"/>
      <c r="N4333" s="38"/>
      <c r="O4333" s="33"/>
      <c r="P4333" s="244">
        <f t="shared" si="361"/>
        <v>1163.3040000000001</v>
      </c>
      <c r="Q4333" s="25"/>
      <c r="R4333" s="25">
        <v>0</v>
      </c>
      <c r="S4333" s="25">
        <v>0</v>
      </c>
      <c r="T4333" s="109"/>
      <c r="U4333" s="25">
        <v>0</v>
      </c>
      <c r="V4333" s="25">
        <v>0</v>
      </c>
      <c r="W4333" s="25">
        <v>0</v>
      </c>
      <c r="X4333" s="25">
        <v>0</v>
      </c>
      <c r="Y4333" s="25">
        <v>562.03800000000001</v>
      </c>
      <c r="Z4333" s="25">
        <v>0</v>
      </c>
      <c r="AA4333" s="109"/>
      <c r="AB4333" s="25">
        <v>0</v>
      </c>
      <c r="AC4333" s="25">
        <v>0</v>
      </c>
      <c r="AD4333" s="25">
        <v>0</v>
      </c>
      <c r="AE4333" s="25">
        <v>0</v>
      </c>
      <c r="AF4333" s="25">
        <v>0</v>
      </c>
      <c r="AG4333" s="25">
        <v>0</v>
      </c>
      <c r="AH4333" s="109"/>
      <c r="AI4333" s="25">
        <v>0</v>
      </c>
      <c r="AJ4333" s="25">
        <v>0</v>
      </c>
      <c r="AK4333" s="123">
        <v>601.26599999999996</v>
      </c>
      <c r="AL4333" s="25">
        <v>0</v>
      </c>
      <c r="AM4333" s="25">
        <v>0</v>
      </c>
      <c r="AN4333" s="25">
        <v>0</v>
      </c>
      <c r="AO4333" s="109"/>
      <c r="AP4333" s="25">
        <v>0</v>
      </c>
      <c r="AQ4333" s="25">
        <v>0</v>
      </c>
      <c r="AR4333" s="25">
        <v>0</v>
      </c>
      <c r="AS4333" s="25">
        <v>0</v>
      </c>
      <c r="AT4333" s="25">
        <v>0</v>
      </c>
      <c r="AU4333" s="25">
        <v>0</v>
      </c>
      <c r="AW4333" t="str">
        <f t="shared" si="358"/>
        <v>Phạm Thanh Hà</v>
      </c>
      <c r="AX4333" s="27" t="str">
        <f t="shared" si="359"/>
        <v>Hoàng Phương Lê</v>
      </c>
      <c r="AY4333" s="4" t="str">
        <f t="shared" si="360"/>
        <v>INTIMEX MART</v>
      </c>
    </row>
    <row r="4334" spans="1:51" x14ac:dyDescent="0.25">
      <c r="A4334" s="4" t="s">
        <v>1104</v>
      </c>
      <c r="B4334" s="4" t="s">
        <v>174</v>
      </c>
      <c r="C4334" s="4" t="s">
        <v>451</v>
      </c>
      <c r="D4334" s="11" t="s">
        <v>779</v>
      </c>
      <c r="E4334" s="32" t="s">
        <v>683</v>
      </c>
      <c r="F4334" s="11" t="s">
        <v>705</v>
      </c>
      <c r="G4334" s="35">
        <v>6861946</v>
      </c>
      <c r="H4334" s="4" t="s">
        <v>686</v>
      </c>
      <c r="I4334" s="4"/>
      <c r="J4334" s="4"/>
      <c r="K4334" s="4"/>
      <c r="L4334" s="4"/>
      <c r="M4334" s="33"/>
      <c r="N4334" s="38"/>
      <c r="O4334" s="33"/>
      <c r="P4334" s="244">
        <f t="shared" si="361"/>
        <v>1724.742</v>
      </c>
      <c r="Q4334" s="25"/>
      <c r="R4334" s="25">
        <v>0</v>
      </c>
      <c r="S4334" s="25">
        <v>0</v>
      </c>
      <c r="T4334" s="109"/>
      <c r="U4334" s="25">
        <v>0</v>
      </c>
      <c r="V4334" s="25">
        <v>0</v>
      </c>
      <c r="W4334" s="25">
        <v>0</v>
      </c>
      <c r="X4334" s="25">
        <v>0</v>
      </c>
      <c r="Y4334" s="25">
        <v>0</v>
      </c>
      <c r="Z4334" s="25">
        <v>0</v>
      </c>
      <c r="AA4334" s="109"/>
      <c r="AB4334" s="25">
        <v>0</v>
      </c>
      <c r="AC4334" s="25">
        <v>0</v>
      </c>
      <c r="AD4334" s="25">
        <v>0</v>
      </c>
      <c r="AE4334" s="25">
        <v>0</v>
      </c>
      <c r="AF4334" s="25">
        <v>0</v>
      </c>
      <c r="AG4334" s="25">
        <v>0</v>
      </c>
      <c r="AH4334" s="109"/>
      <c r="AI4334" s="25">
        <v>0</v>
      </c>
      <c r="AJ4334" s="25">
        <v>0</v>
      </c>
      <c r="AK4334" s="123">
        <v>1724.742</v>
      </c>
      <c r="AL4334" s="25">
        <v>0</v>
      </c>
      <c r="AM4334" s="25">
        <v>0</v>
      </c>
      <c r="AN4334" s="25">
        <v>0</v>
      </c>
      <c r="AO4334" s="109"/>
      <c r="AP4334" s="25">
        <v>0</v>
      </c>
      <c r="AQ4334" s="25">
        <v>0</v>
      </c>
      <c r="AR4334" s="25">
        <v>0</v>
      </c>
      <c r="AS4334" s="25">
        <v>0</v>
      </c>
      <c r="AT4334" s="25">
        <v>0</v>
      </c>
      <c r="AU4334" s="25">
        <v>0</v>
      </c>
      <c r="AW4334" t="str">
        <f t="shared" si="358"/>
        <v>Phạm Thanh Hà</v>
      </c>
      <c r="AX4334" s="27" t="str">
        <f t="shared" si="359"/>
        <v>Hoàng Phương Lê</v>
      </c>
      <c r="AY4334" s="4" t="str">
        <f t="shared" si="360"/>
        <v>INTIMEX MART</v>
      </c>
    </row>
    <row r="4335" spans="1:51" x14ac:dyDescent="0.25">
      <c r="A4335" s="4" t="s">
        <v>1104</v>
      </c>
      <c r="B4335" s="4" t="s">
        <v>174</v>
      </c>
      <c r="C4335" s="4" t="s">
        <v>451</v>
      </c>
      <c r="D4335" s="11" t="s">
        <v>779</v>
      </c>
      <c r="E4335" s="32" t="s">
        <v>683</v>
      </c>
      <c r="F4335" s="11" t="s">
        <v>705</v>
      </c>
      <c r="G4335" s="35">
        <v>6862080</v>
      </c>
      <c r="H4335" s="4" t="s">
        <v>687</v>
      </c>
      <c r="I4335" s="4"/>
      <c r="J4335" s="4"/>
      <c r="K4335" s="4"/>
      <c r="L4335" s="4"/>
      <c r="M4335" s="33"/>
      <c r="N4335" s="38"/>
      <c r="O4335" s="33"/>
      <c r="P4335" s="244">
        <f t="shared" si="361"/>
        <v>6310.95</v>
      </c>
      <c r="Q4335" s="25"/>
      <c r="R4335" s="25">
        <v>0</v>
      </c>
      <c r="S4335" s="25">
        <v>0</v>
      </c>
      <c r="T4335" s="109"/>
      <c r="U4335" s="25">
        <v>0</v>
      </c>
      <c r="V4335" s="25">
        <v>5348.2039999999997</v>
      </c>
      <c r="W4335" s="25">
        <v>0</v>
      </c>
      <c r="X4335" s="25">
        <v>0</v>
      </c>
      <c r="Y4335" s="25">
        <v>0</v>
      </c>
      <c r="Z4335" s="25">
        <v>0</v>
      </c>
      <c r="AA4335" s="109"/>
      <c r="AB4335" s="25">
        <v>0</v>
      </c>
      <c r="AC4335" s="25">
        <v>0</v>
      </c>
      <c r="AD4335" s="25">
        <v>0</v>
      </c>
      <c r="AE4335" s="25">
        <v>0</v>
      </c>
      <c r="AF4335" s="25">
        <v>0</v>
      </c>
      <c r="AG4335" s="25">
        <v>0</v>
      </c>
      <c r="AH4335" s="109"/>
      <c r="AI4335" s="25">
        <v>0</v>
      </c>
      <c r="AJ4335" s="25">
        <v>0</v>
      </c>
      <c r="AK4335" s="123">
        <v>962.74599999999998</v>
      </c>
      <c r="AL4335" s="25">
        <v>0</v>
      </c>
      <c r="AM4335" s="25">
        <v>0</v>
      </c>
      <c r="AN4335" s="25">
        <v>0</v>
      </c>
      <c r="AO4335" s="109"/>
      <c r="AP4335" s="25">
        <v>0</v>
      </c>
      <c r="AQ4335" s="25">
        <v>0</v>
      </c>
      <c r="AR4335" s="25">
        <v>0</v>
      </c>
      <c r="AS4335" s="25">
        <v>0</v>
      </c>
      <c r="AT4335" s="25">
        <v>0</v>
      </c>
      <c r="AU4335" s="25">
        <v>0</v>
      </c>
      <c r="AW4335" t="str">
        <f t="shared" si="358"/>
        <v>Phạm Thanh Hà</v>
      </c>
      <c r="AX4335" s="27" t="str">
        <f t="shared" si="359"/>
        <v>Hoàng Phương Lê</v>
      </c>
      <c r="AY4335" s="4" t="str">
        <f t="shared" si="360"/>
        <v>INTIMEX MART</v>
      </c>
    </row>
    <row r="4336" spans="1:51" x14ac:dyDescent="0.25">
      <c r="A4336" s="4" t="s">
        <v>1104</v>
      </c>
      <c r="B4336" s="4" t="s">
        <v>174</v>
      </c>
      <c r="C4336" s="4" t="s">
        <v>451</v>
      </c>
      <c r="D4336" s="11" t="s">
        <v>779</v>
      </c>
      <c r="E4336" s="32" t="s">
        <v>683</v>
      </c>
      <c r="F4336" s="11" t="s">
        <v>705</v>
      </c>
      <c r="G4336" s="35">
        <v>5070592</v>
      </c>
      <c r="H4336" s="4" t="s">
        <v>688</v>
      </c>
      <c r="I4336" s="4"/>
      <c r="J4336" s="4"/>
      <c r="K4336" s="4"/>
      <c r="L4336" s="4"/>
      <c r="M4336" s="33"/>
      <c r="N4336" s="38"/>
      <c r="O4336" s="33"/>
      <c r="P4336" s="244">
        <f t="shared" si="361"/>
        <v>0</v>
      </c>
      <c r="Q4336" s="25"/>
      <c r="R4336" s="25">
        <v>0</v>
      </c>
      <c r="S4336" s="25">
        <v>0</v>
      </c>
      <c r="T4336" s="109"/>
      <c r="U4336" s="25">
        <v>0</v>
      </c>
      <c r="V4336" s="25">
        <v>0</v>
      </c>
      <c r="W4336" s="25">
        <v>0</v>
      </c>
      <c r="X4336" s="25">
        <v>0</v>
      </c>
      <c r="Y4336" s="25">
        <v>0</v>
      </c>
      <c r="Z4336" s="25">
        <v>0</v>
      </c>
      <c r="AA4336" s="109"/>
      <c r="AB4336" s="25">
        <v>0</v>
      </c>
      <c r="AC4336" s="25">
        <v>0</v>
      </c>
      <c r="AD4336" s="25">
        <v>0</v>
      </c>
      <c r="AE4336" s="25">
        <v>0</v>
      </c>
      <c r="AF4336" s="25">
        <v>0</v>
      </c>
      <c r="AG4336" s="25">
        <v>0</v>
      </c>
      <c r="AH4336" s="109"/>
      <c r="AI4336" s="25">
        <v>0</v>
      </c>
      <c r="AJ4336" s="25">
        <v>0</v>
      </c>
      <c r="AK4336" s="123">
        <v>0</v>
      </c>
      <c r="AL4336" s="25">
        <v>0</v>
      </c>
      <c r="AM4336" s="25">
        <v>0</v>
      </c>
      <c r="AN4336" s="25">
        <v>0</v>
      </c>
      <c r="AO4336" s="109"/>
      <c r="AP4336" s="25">
        <v>0</v>
      </c>
      <c r="AQ4336" s="25">
        <v>0</v>
      </c>
      <c r="AR4336" s="25">
        <v>0</v>
      </c>
      <c r="AS4336" s="25">
        <v>0</v>
      </c>
      <c r="AT4336" s="25">
        <v>0</v>
      </c>
      <c r="AU4336" s="25">
        <v>0</v>
      </c>
      <c r="AW4336" t="str">
        <f t="shared" si="358"/>
        <v>Phạm Thanh Hà</v>
      </c>
      <c r="AX4336" s="27" t="str">
        <f t="shared" si="359"/>
        <v>Hoàng Phương Lê</v>
      </c>
      <c r="AY4336" s="4" t="str">
        <f t="shared" si="360"/>
        <v>INTIMEX MART</v>
      </c>
    </row>
    <row r="4337" spans="1:51" x14ac:dyDescent="0.25">
      <c r="A4337" s="4" t="s">
        <v>1104</v>
      </c>
      <c r="B4337" s="4" t="s">
        <v>174</v>
      </c>
      <c r="C4337" s="4" t="s">
        <v>451</v>
      </c>
      <c r="D4337" s="11" t="s">
        <v>779</v>
      </c>
      <c r="E4337" s="32" t="s">
        <v>683</v>
      </c>
      <c r="F4337" s="11" t="s">
        <v>705</v>
      </c>
      <c r="G4337" s="35">
        <v>5060249</v>
      </c>
      <c r="H4337" s="4" t="s">
        <v>689</v>
      </c>
      <c r="I4337" s="4"/>
      <c r="J4337" s="4"/>
      <c r="K4337" s="4"/>
      <c r="L4337" s="4"/>
      <c r="M4337" s="33"/>
      <c r="N4337" s="38"/>
      <c r="O4337" s="33"/>
      <c r="P4337" s="244">
        <f t="shared" si="361"/>
        <v>1076.405</v>
      </c>
      <c r="Q4337" s="25"/>
      <c r="R4337" s="25">
        <v>0</v>
      </c>
      <c r="S4337" s="25">
        <v>0</v>
      </c>
      <c r="T4337" s="109"/>
      <c r="U4337" s="25">
        <v>0</v>
      </c>
      <c r="V4337" s="25">
        <v>0</v>
      </c>
      <c r="W4337" s="25">
        <v>0</v>
      </c>
      <c r="X4337" s="25">
        <v>0</v>
      </c>
      <c r="Y4337" s="25">
        <v>0</v>
      </c>
      <c r="Z4337" s="25">
        <v>0</v>
      </c>
      <c r="AA4337" s="109"/>
      <c r="AB4337" s="25">
        <v>0</v>
      </c>
      <c r="AC4337" s="25">
        <v>0</v>
      </c>
      <c r="AD4337" s="25">
        <v>0</v>
      </c>
      <c r="AE4337" s="25">
        <v>0</v>
      </c>
      <c r="AF4337" s="25">
        <v>0</v>
      </c>
      <c r="AG4337" s="25">
        <v>0</v>
      </c>
      <c r="AH4337" s="109"/>
      <c r="AI4337" s="25">
        <v>0</v>
      </c>
      <c r="AJ4337" s="25">
        <v>1076.405</v>
      </c>
      <c r="AK4337" s="123">
        <v>0</v>
      </c>
      <c r="AL4337" s="25">
        <v>0</v>
      </c>
      <c r="AM4337" s="25">
        <v>0</v>
      </c>
      <c r="AN4337" s="25">
        <v>0</v>
      </c>
      <c r="AO4337" s="109"/>
      <c r="AP4337" s="25">
        <v>0</v>
      </c>
      <c r="AQ4337" s="25">
        <v>0</v>
      </c>
      <c r="AR4337" s="25">
        <v>0</v>
      </c>
      <c r="AS4337" s="25">
        <v>0</v>
      </c>
      <c r="AT4337" s="25">
        <v>0</v>
      </c>
      <c r="AU4337" s="25">
        <v>0</v>
      </c>
      <c r="AW4337" t="str">
        <f t="shared" si="358"/>
        <v>Phạm Thanh Hà</v>
      </c>
      <c r="AX4337" s="27" t="str">
        <f t="shared" si="359"/>
        <v>Hoàng Phương Lê</v>
      </c>
      <c r="AY4337" s="4" t="str">
        <f t="shared" si="360"/>
        <v>INTIMEX MART</v>
      </c>
    </row>
    <row r="4338" spans="1:51" x14ac:dyDescent="0.25">
      <c r="A4338" s="4" t="s">
        <v>1104</v>
      </c>
      <c r="B4338" s="4" t="s">
        <v>174</v>
      </c>
      <c r="C4338" s="4" t="s">
        <v>451</v>
      </c>
      <c r="D4338" s="11" t="s">
        <v>779</v>
      </c>
      <c r="E4338" s="32" t="s">
        <v>683</v>
      </c>
      <c r="F4338" s="11" t="s">
        <v>705</v>
      </c>
      <c r="G4338" s="35">
        <v>5070796</v>
      </c>
      <c r="H4338" s="4" t="s">
        <v>690</v>
      </c>
      <c r="I4338" s="4"/>
      <c r="J4338" s="4"/>
      <c r="K4338" s="4"/>
      <c r="L4338" s="4"/>
      <c r="M4338" s="33"/>
      <c r="N4338" s="38"/>
      <c r="O4338" s="33"/>
      <c r="P4338" s="244">
        <f t="shared" si="361"/>
        <v>4913.0439999999999</v>
      </c>
      <c r="Q4338" s="25"/>
      <c r="R4338" s="25">
        <v>0</v>
      </c>
      <c r="S4338" s="25">
        <v>0</v>
      </c>
      <c r="T4338" s="109"/>
      <c r="U4338" s="25">
        <v>0</v>
      </c>
      <c r="V4338" s="25">
        <v>0</v>
      </c>
      <c r="W4338" s="25">
        <v>0</v>
      </c>
      <c r="X4338" s="25">
        <v>2901.66</v>
      </c>
      <c r="Y4338" s="25">
        <v>0</v>
      </c>
      <c r="Z4338" s="25">
        <v>0</v>
      </c>
      <c r="AA4338" s="109"/>
      <c r="AB4338" s="25">
        <v>0</v>
      </c>
      <c r="AC4338" s="25">
        <v>0</v>
      </c>
      <c r="AD4338" s="25">
        <v>0</v>
      </c>
      <c r="AE4338" s="25">
        <v>0</v>
      </c>
      <c r="AF4338" s="25">
        <v>0</v>
      </c>
      <c r="AG4338" s="25">
        <v>0</v>
      </c>
      <c r="AH4338" s="109"/>
      <c r="AI4338" s="25">
        <v>0</v>
      </c>
      <c r="AJ4338" s="25">
        <v>0</v>
      </c>
      <c r="AK4338" s="123">
        <v>2011.384</v>
      </c>
      <c r="AL4338" s="25">
        <v>0</v>
      </c>
      <c r="AM4338" s="25">
        <v>0</v>
      </c>
      <c r="AN4338" s="25">
        <v>0</v>
      </c>
      <c r="AO4338" s="109"/>
      <c r="AP4338" s="25">
        <v>0</v>
      </c>
      <c r="AQ4338" s="25">
        <v>0</v>
      </c>
      <c r="AR4338" s="25">
        <v>0</v>
      </c>
      <c r="AS4338" s="25">
        <v>0</v>
      </c>
      <c r="AT4338" s="25">
        <v>0</v>
      </c>
      <c r="AU4338" s="25">
        <v>0</v>
      </c>
      <c r="AW4338" t="str">
        <f t="shared" si="358"/>
        <v>Phạm Thanh Hà</v>
      </c>
      <c r="AX4338" s="27" t="str">
        <f t="shared" si="359"/>
        <v>Hoàng Phương Lê</v>
      </c>
      <c r="AY4338" s="4" t="str">
        <f t="shared" si="360"/>
        <v>INTIMEX MART</v>
      </c>
    </row>
    <row r="4339" spans="1:51" x14ac:dyDescent="0.25">
      <c r="A4339" s="4" t="s">
        <v>1104</v>
      </c>
      <c r="B4339" s="4" t="s">
        <v>174</v>
      </c>
      <c r="C4339" s="4" t="s">
        <v>451</v>
      </c>
      <c r="D4339" s="11" t="s">
        <v>779</v>
      </c>
      <c r="E4339" s="32" t="s">
        <v>683</v>
      </c>
      <c r="F4339" s="11" t="s">
        <v>705</v>
      </c>
      <c r="G4339" s="35">
        <v>5070471</v>
      </c>
      <c r="H4339" s="4" t="s">
        <v>691</v>
      </c>
      <c r="I4339" s="4"/>
      <c r="J4339" s="4"/>
      <c r="K4339" s="4"/>
      <c r="L4339" s="4"/>
      <c r="M4339" s="33"/>
      <c r="N4339" s="38"/>
      <c r="O4339" s="33"/>
      <c r="P4339" s="244">
        <f t="shared" si="361"/>
        <v>0</v>
      </c>
      <c r="Q4339" s="25"/>
      <c r="R4339" s="25">
        <v>0</v>
      </c>
      <c r="S4339" s="25">
        <v>0</v>
      </c>
      <c r="T4339" s="109"/>
      <c r="U4339" s="25">
        <v>0</v>
      </c>
      <c r="V4339" s="25">
        <v>0</v>
      </c>
      <c r="W4339" s="25">
        <v>0</v>
      </c>
      <c r="X4339" s="25">
        <v>0</v>
      </c>
      <c r="Y4339" s="25">
        <v>0</v>
      </c>
      <c r="Z4339" s="25">
        <v>0</v>
      </c>
      <c r="AA4339" s="109"/>
      <c r="AB4339" s="25">
        <v>0</v>
      </c>
      <c r="AC4339" s="25">
        <v>0</v>
      </c>
      <c r="AD4339" s="25">
        <v>0</v>
      </c>
      <c r="AE4339" s="25">
        <v>0</v>
      </c>
      <c r="AF4339" s="25">
        <v>0</v>
      </c>
      <c r="AG4339" s="25">
        <v>0</v>
      </c>
      <c r="AH4339" s="109"/>
      <c r="AI4339" s="25">
        <v>0</v>
      </c>
      <c r="AJ4339" s="25">
        <v>0</v>
      </c>
      <c r="AK4339" s="123">
        <v>0</v>
      </c>
      <c r="AL4339" s="25">
        <v>0</v>
      </c>
      <c r="AM4339" s="25">
        <v>0</v>
      </c>
      <c r="AN4339" s="25">
        <v>0</v>
      </c>
      <c r="AO4339" s="109"/>
      <c r="AP4339" s="25">
        <v>0</v>
      </c>
      <c r="AQ4339" s="25">
        <v>0</v>
      </c>
      <c r="AR4339" s="25">
        <v>0</v>
      </c>
      <c r="AS4339" s="25">
        <v>0</v>
      </c>
      <c r="AT4339" s="25">
        <v>0</v>
      </c>
      <c r="AU4339" s="25">
        <v>0</v>
      </c>
      <c r="AW4339" t="str">
        <f t="shared" si="358"/>
        <v>Phạm Thanh Hà</v>
      </c>
      <c r="AX4339" s="27" t="str">
        <f t="shared" si="359"/>
        <v>Hoàng Phương Lê</v>
      </c>
      <c r="AY4339" s="4" t="str">
        <f t="shared" si="360"/>
        <v>INTIMEX MART</v>
      </c>
    </row>
    <row r="4340" spans="1:51" x14ac:dyDescent="0.25">
      <c r="A4340" s="4" t="s">
        <v>1104</v>
      </c>
      <c r="B4340" s="4" t="s">
        <v>174</v>
      </c>
      <c r="C4340" s="4" t="s">
        <v>451</v>
      </c>
      <c r="D4340" s="11" t="s">
        <v>779</v>
      </c>
      <c r="E4340" s="32" t="s">
        <v>683</v>
      </c>
      <c r="F4340" s="11" t="s">
        <v>705</v>
      </c>
      <c r="G4340" s="35">
        <v>5070488</v>
      </c>
      <c r="H4340" s="4" t="s">
        <v>692</v>
      </c>
      <c r="I4340" s="4"/>
      <c r="J4340" s="4"/>
      <c r="K4340" s="4"/>
      <c r="L4340" s="4"/>
      <c r="M4340" s="33"/>
      <c r="N4340" s="38"/>
      <c r="O4340" s="33"/>
      <c r="P4340" s="244">
        <f t="shared" si="361"/>
        <v>9830.7439999999988</v>
      </c>
      <c r="Q4340" s="25"/>
      <c r="R4340" s="25">
        <v>0</v>
      </c>
      <c r="S4340" s="25">
        <v>0</v>
      </c>
      <c r="T4340" s="109"/>
      <c r="U4340" s="25">
        <v>0</v>
      </c>
      <c r="V4340" s="25">
        <v>0</v>
      </c>
      <c r="W4340" s="25">
        <v>0</v>
      </c>
      <c r="X4340" s="25">
        <v>0</v>
      </c>
      <c r="Y4340" s="25">
        <v>0</v>
      </c>
      <c r="Z4340" s="25">
        <v>2503.0639999999999</v>
      </c>
      <c r="AA4340" s="109"/>
      <c r="AB4340" s="25">
        <v>0</v>
      </c>
      <c r="AC4340" s="25">
        <v>0</v>
      </c>
      <c r="AD4340" s="25">
        <v>0</v>
      </c>
      <c r="AE4340" s="25">
        <v>0</v>
      </c>
      <c r="AF4340" s="25">
        <v>0</v>
      </c>
      <c r="AG4340" s="25">
        <v>0</v>
      </c>
      <c r="AH4340" s="109"/>
      <c r="AI4340" s="25">
        <v>0</v>
      </c>
      <c r="AJ4340" s="25">
        <v>0</v>
      </c>
      <c r="AK4340" s="123">
        <v>2535.0500000000002</v>
      </c>
      <c r="AL4340" s="25">
        <v>0</v>
      </c>
      <c r="AM4340" s="25">
        <v>0</v>
      </c>
      <c r="AN4340" s="25">
        <v>0</v>
      </c>
      <c r="AO4340" s="109"/>
      <c r="AP4340" s="25">
        <v>0</v>
      </c>
      <c r="AQ4340" s="25">
        <v>0</v>
      </c>
      <c r="AR4340" s="25">
        <v>0</v>
      </c>
      <c r="AS4340" s="25">
        <v>0</v>
      </c>
      <c r="AT4340" s="25">
        <v>4792.63</v>
      </c>
      <c r="AU4340" s="25">
        <v>0</v>
      </c>
      <c r="AW4340" t="str">
        <f t="shared" si="358"/>
        <v>Phạm Thanh Hà</v>
      </c>
      <c r="AX4340" s="27" t="str">
        <f t="shared" si="359"/>
        <v>Hoàng Phương Lê</v>
      </c>
      <c r="AY4340" s="4" t="str">
        <f t="shared" si="360"/>
        <v>INTIMEX MART</v>
      </c>
    </row>
    <row r="4341" spans="1:51" x14ac:dyDescent="0.25">
      <c r="A4341" s="4" t="s">
        <v>1104</v>
      </c>
      <c r="B4341" s="4" t="s">
        <v>174</v>
      </c>
      <c r="C4341" s="4" t="s">
        <v>451</v>
      </c>
      <c r="D4341" s="11" t="s">
        <v>779</v>
      </c>
      <c r="E4341" s="32" t="s">
        <v>683</v>
      </c>
      <c r="F4341" s="11" t="s">
        <v>705</v>
      </c>
      <c r="G4341" s="35">
        <v>5060232</v>
      </c>
      <c r="H4341" s="4" t="s">
        <v>689</v>
      </c>
      <c r="I4341" s="4"/>
      <c r="J4341" s="4"/>
      <c r="K4341" s="4"/>
      <c r="L4341" s="4"/>
      <c r="M4341" s="33"/>
      <c r="N4341" s="38"/>
      <c r="O4341" s="33"/>
      <c r="P4341" s="244">
        <f t="shared" si="361"/>
        <v>0</v>
      </c>
      <c r="Q4341" s="25"/>
      <c r="R4341" s="25">
        <v>0</v>
      </c>
      <c r="S4341" s="25">
        <v>0</v>
      </c>
      <c r="T4341" s="109"/>
      <c r="U4341" s="25">
        <v>0</v>
      </c>
      <c r="V4341" s="25">
        <v>0</v>
      </c>
      <c r="W4341" s="25">
        <v>0</v>
      </c>
      <c r="X4341" s="25">
        <v>0</v>
      </c>
      <c r="Y4341" s="25">
        <v>0</v>
      </c>
      <c r="Z4341" s="25">
        <v>0</v>
      </c>
      <c r="AA4341" s="109"/>
      <c r="AB4341" s="25">
        <v>0</v>
      </c>
      <c r="AC4341" s="25">
        <v>0</v>
      </c>
      <c r="AD4341" s="25">
        <v>0</v>
      </c>
      <c r="AE4341" s="25">
        <v>0</v>
      </c>
      <c r="AF4341" s="25">
        <v>0</v>
      </c>
      <c r="AG4341" s="25">
        <v>0</v>
      </c>
      <c r="AH4341" s="109"/>
      <c r="AI4341" s="25">
        <v>0</v>
      </c>
      <c r="AJ4341" s="25">
        <v>0</v>
      </c>
      <c r="AK4341" s="123">
        <v>0</v>
      </c>
      <c r="AL4341" s="25">
        <v>0</v>
      </c>
      <c r="AM4341" s="25">
        <v>0</v>
      </c>
      <c r="AN4341" s="25">
        <v>0</v>
      </c>
      <c r="AO4341" s="109"/>
      <c r="AP4341" s="25">
        <v>0</v>
      </c>
      <c r="AQ4341" s="25">
        <v>0</v>
      </c>
      <c r="AR4341" s="25">
        <v>0</v>
      </c>
      <c r="AS4341" s="25">
        <v>0</v>
      </c>
      <c r="AT4341" s="25">
        <v>0</v>
      </c>
      <c r="AU4341" s="25">
        <v>0</v>
      </c>
      <c r="AW4341" t="str">
        <f t="shared" si="358"/>
        <v>Phạm Thanh Hà</v>
      </c>
      <c r="AX4341" s="27" t="str">
        <f t="shared" si="359"/>
        <v>Hoàng Phương Lê</v>
      </c>
      <c r="AY4341" s="4" t="str">
        <f t="shared" si="360"/>
        <v>INTIMEX MART</v>
      </c>
    </row>
    <row r="4342" spans="1:51" x14ac:dyDescent="0.25">
      <c r="A4342" s="4" t="s">
        <v>1104</v>
      </c>
      <c r="B4342" s="4" t="s">
        <v>174</v>
      </c>
      <c r="C4342" s="4" t="s">
        <v>451</v>
      </c>
      <c r="D4342" s="11" t="s">
        <v>779</v>
      </c>
      <c r="E4342" s="32" t="s">
        <v>683</v>
      </c>
      <c r="F4342" s="11" t="s">
        <v>705</v>
      </c>
      <c r="G4342" s="35">
        <v>6860020</v>
      </c>
      <c r="H4342" s="4" t="s">
        <v>693</v>
      </c>
      <c r="I4342" s="4"/>
      <c r="J4342" s="4"/>
      <c r="K4342" s="4"/>
      <c r="L4342" s="4"/>
      <c r="M4342" s="33"/>
      <c r="N4342" s="38"/>
      <c r="O4342" s="33"/>
      <c r="P4342" s="244">
        <f t="shared" si="361"/>
        <v>871.31200000000001</v>
      </c>
      <c r="Q4342" s="25"/>
      <c r="R4342" s="25">
        <v>0</v>
      </c>
      <c r="S4342" s="25">
        <v>0</v>
      </c>
      <c r="T4342" s="109"/>
      <c r="U4342" s="25">
        <v>0</v>
      </c>
      <c r="V4342" s="25">
        <v>0</v>
      </c>
      <c r="W4342" s="25">
        <v>0</v>
      </c>
      <c r="X4342" s="25">
        <v>0</v>
      </c>
      <c r="Y4342" s="25">
        <v>0</v>
      </c>
      <c r="Z4342" s="25">
        <v>0</v>
      </c>
      <c r="AA4342" s="109"/>
      <c r="AB4342" s="25">
        <v>871.31200000000001</v>
      </c>
      <c r="AC4342" s="25">
        <v>0</v>
      </c>
      <c r="AD4342" s="25">
        <v>0</v>
      </c>
      <c r="AE4342" s="25">
        <v>0</v>
      </c>
      <c r="AF4342" s="25">
        <v>0</v>
      </c>
      <c r="AG4342" s="25">
        <v>0</v>
      </c>
      <c r="AH4342" s="109"/>
      <c r="AI4342" s="25">
        <v>0</v>
      </c>
      <c r="AJ4342" s="25">
        <v>0</v>
      </c>
      <c r="AK4342" s="123">
        <v>0</v>
      </c>
      <c r="AL4342" s="25">
        <v>0</v>
      </c>
      <c r="AM4342" s="25">
        <v>0</v>
      </c>
      <c r="AN4342" s="25">
        <v>0</v>
      </c>
      <c r="AO4342" s="109"/>
      <c r="AP4342" s="25">
        <v>0</v>
      </c>
      <c r="AQ4342" s="25">
        <v>0</v>
      </c>
      <c r="AR4342" s="25">
        <v>0</v>
      </c>
      <c r="AS4342" s="25">
        <v>0</v>
      </c>
      <c r="AT4342" s="25">
        <v>0</v>
      </c>
      <c r="AU4342" s="25">
        <v>0</v>
      </c>
      <c r="AW4342" t="str">
        <f t="shared" si="358"/>
        <v>Phạm Thanh Hà</v>
      </c>
      <c r="AX4342" s="27" t="str">
        <f t="shared" si="359"/>
        <v>Hoàng Phương Lê</v>
      </c>
      <c r="AY4342" s="4" t="str">
        <f t="shared" si="360"/>
        <v>INTIMEX MART</v>
      </c>
    </row>
    <row r="4343" spans="1:51" x14ac:dyDescent="0.25">
      <c r="A4343" s="4" t="s">
        <v>1104</v>
      </c>
      <c r="B4343" s="4" t="s">
        <v>174</v>
      </c>
      <c r="C4343" s="4" t="s">
        <v>451</v>
      </c>
      <c r="D4343" s="11" t="s">
        <v>779</v>
      </c>
      <c r="E4343" s="32" t="s">
        <v>683</v>
      </c>
      <c r="F4343" s="11" t="s">
        <v>705</v>
      </c>
      <c r="G4343" s="35">
        <v>5060377</v>
      </c>
      <c r="H4343" s="4" t="s">
        <v>694</v>
      </c>
      <c r="I4343" s="4"/>
      <c r="J4343" s="4"/>
      <c r="K4343" s="4"/>
      <c r="L4343" s="4"/>
      <c r="M4343" s="33"/>
      <c r="N4343" s="38"/>
      <c r="O4343" s="33"/>
      <c r="P4343" s="244">
        <f t="shared" si="361"/>
        <v>0</v>
      </c>
      <c r="Q4343" s="25"/>
      <c r="R4343" s="25">
        <v>0</v>
      </c>
      <c r="S4343" s="25">
        <v>0</v>
      </c>
      <c r="T4343" s="109"/>
      <c r="U4343" s="25">
        <v>0</v>
      </c>
      <c r="V4343" s="25">
        <v>0</v>
      </c>
      <c r="W4343" s="25">
        <v>0</v>
      </c>
      <c r="X4343" s="25">
        <v>0</v>
      </c>
      <c r="Y4343" s="25">
        <v>0</v>
      </c>
      <c r="Z4343" s="25">
        <v>0</v>
      </c>
      <c r="AA4343" s="109"/>
      <c r="AB4343" s="25">
        <v>0</v>
      </c>
      <c r="AC4343" s="25">
        <v>0</v>
      </c>
      <c r="AD4343" s="25">
        <v>0</v>
      </c>
      <c r="AE4343" s="25">
        <v>0</v>
      </c>
      <c r="AF4343" s="25">
        <v>0</v>
      </c>
      <c r="AG4343" s="25">
        <v>0</v>
      </c>
      <c r="AH4343" s="109"/>
      <c r="AI4343" s="25">
        <v>0</v>
      </c>
      <c r="AJ4343" s="25">
        <v>0</v>
      </c>
      <c r="AK4343" s="123">
        <v>0</v>
      </c>
      <c r="AL4343" s="25">
        <v>0</v>
      </c>
      <c r="AM4343" s="25">
        <v>0</v>
      </c>
      <c r="AN4343" s="25">
        <v>0</v>
      </c>
      <c r="AO4343" s="109"/>
      <c r="AP4343" s="25">
        <v>0</v>
      </c>
      <c r="AQ4343" s="25">
        <v>0</v>
      </c>
      <c r="AR4343" s="25">
        <v>0</v>
      </c>
      <c r="AS4343" s="25">
        <v>0</v>
      </c>
      <c r="AT4343" s="25">
        <v>0</v>
      </c>
      <c r="AU4343" s="25">
        <v>0</v>
      </c>
      <c r="AW4343" t="str">
        <f t="shared" si="358"/>
        <v>Phạm Thanh Hà</v>
      </c>
      <c r="AX4343" s="27" t="str">
        <f t="shared" si="359"/>
        <v>Hoàng Phương Lê</v>
      </c>
      <c r="AY4343" s="4" t="str">
        <f t="shared" si="360"/>
        <v>INTIMEX MART</v>
      </c>
    </row>
    <row r="4344" spans="1:51" x14ac:dyDescent="0.25">
      <c r="A4344" s="4" t="s">
        <v>1104</v>
      </c>
      <c r="B4344" s="4" t="s">
        <v>174</v>
      </c>
      <c r="C4344" s="4" t="s">
        <v>451</v>
      </c>
      <c r="D4344" s="11" t="s">
        <v>779</v>
      </c>
      <c r="E4344" s="32" t="s">
        <v>683</v>
      </c>
      <c r="F4344" s="11" t="s">
        <v>705</v>
      </c>
      <c r="G4344" s="35">
        <v>5060346</v>
      </c>
      <c r="H4344" s="4" t="s">
        <v>695</v>
      </c>
      <c r="I4344" s="4"/>
      <c r="J4344" s="4"/>
      <c r="K4344" s="4"/>
      <c r="L4344" s="4"/>
      <c r="M4344" s="33"/>
      <c r="N4344" s="38"/>
      <c r="O4344" s="33"/>
      <c r="P4344" s="244">
        <f t="shared" si="361"/>
        <v>0</v>
      </c>
      <c r="Q4344" s="25"/>
      <c r="R4344" s="25">
        <v>0</v>
      </c>
      <c r="S4344" s="25">
        <v>0</v>
      </c>
      <c r="T4344" s="109"/>
      <c r="U4344" s="25">
        <v>0</v>
      </c>
      <c r="V4344" s="25">
        <v>0</v>
      </c>
      <c r="W4344" s="25">
        <v>0</v>
      </c>
      <c r="X4344" s="25">
        <v>0</v>
      </c>
      <c r="Y4344" s="25">
        <v>0</v>
      </c>
      <c r="Z4344" s="25">
        <v>0</v>
      </c>
      <c r="AA4344" s="109"/>
      <c r="AB4344" s="25">
        <v>0</v>
      </c>
      <c r="AC4344" s="25">
        <v>0</v>
      </c>
      <c r="AD4344" s="25">
        <v>0</v>
      </c>
      <c r="AE4344" s="25">
        <v>0</v>
      </c>
      <c r="AF4344" s="25">
        <v>0</v>
      </c>
      <c r="AG4344" s="25">
        <v>0</v>
      </c>
      <c r="AH4344" s="109"/>
      <c r="AI4344" s="25">
        <v>0</v>
      </c>
      <c r="AJ4344" s="25">
        <v>0</v>
      </c>
      <c r="AK4344" s="123">
        <v>0</v>
      </c>
      <c r="AL4344" s="25">
        <v>0</v>
      </c>
      <c r="AM4344" s="25">
        <v>0</v>
      </c>
      <c r="AN4344" s="25">
        <v>0</v>
      </c>
      <c r="AO4344" s="109"/>
      <c r="AP4344" s="25">
        <v>0</v>
      </c>
      <c r="AQ4344" s="25">
        <v>0</v>
      </c>
      <c r="AR4344" s="25">
        <v>0</v>
      </c>
      <c r="AS4344" s="25">
        <v>0</v>
      </c>
      <c r="AT4344" s="25">
        <v>0</v>
      </c>
      <c r="AU4344" s="25">
        <v>0</v>
      </c>
      <c r="AW4344" t="str">
        <f t="shared" si="358"/>
        <v>Phạm Thanh Hà</v>
      </c>
      <c r="AX4344" s="27" t="str">
        <f t="shared" si="359"/>
        <v>Hoàng Phương Lê</v>
      </c>
      <c r="AY4344" s="4" t="str">
        <f t="shared" si="360"/>
        <v>INTIMEX MART</v>
      </c>
    </row>
    <row r="4345" spans="1:51" x14ac:dyDescent="0.25">
      <c r="A4345" s="4" t="s">
        <v>1104</v>
      </c>
      <c r="B4345" s="4" t="s">
        <v>174</v>
      </c>
      <c r="C4345" s="4" t="s">
        <v>451</v>
      </c>
      <c r="D4345" s="11" t="s">
        <v>779</v>
      </c>
      <c r="E4345" s="32" t="s">
        <v>683</v>
      </c>
      <c r="F4345" s="11" t="s">
        <v>705</v>
      </c>
      <c r="G4345" s="35">
        <v>5070239</v>
      </c>
      <c r="H4345" s="4" t="s">
        <v>696</v>
      </c>
      <c r="I4345" s="4"/>
      <c r="J4345" s="4"/>
      <c r="K4345" s="4"/>
      <c r="L4345" s="4"/>
      <c r="M4345" s="33"/>
      <c r="N4345" s="38"/>
      <c r="O4345" s="33"/>
      <c r="P4345" s="244">
        <f t="shared" si="361"/>
        <v>1419.38</v>
      </c>
      <c r="Q4345" s="25"/>
      <c r="R4345" s="25">
        <v>0</v>
      </c>
      <c r="S4345" s="25">
        <v>0</v>
      </c>
      <c r="T4345" s="109"/>
      <c r="U4345" s="25">
        <v>0</v>
      </c>
      <c r="V4345" s="25">
        <v>0</v>
      </c>
      <c r="W4345" s="25">
        <v>0</v>
      </c>
      <c r="X4345" s="25">
        <v>0</v>
      </c>
      <c r="Y4345" s="25">
        <v>0</v>
      </c>
      <c r="Z4345" s="25">
        <v>0</v>
      </c>
      <c r="AA4345" s="109"/>
      <c r="AB4345" s="25">
        <v>0</v>
      </c>
      <c r="AC4345" s="25">
        <v>0</v>
      </c>
      <c r="AD4345" s="25">
        <v>0</v>
      </c>
      <c r="AE4345" s="25">
        <v>0</v>
      </c>
      <c r="AF4345" s="25">
        <v>0</v>
      </c>
      <c r="AG4345" s="25">
        <v>0</v>
      </c>
      <c r="AH4345" s="109"/>
      <c r="AI4345" s="25">
        <v>0</v>
      </c>
      <c r="AJ4345" s="25">
        <v>0</v>
      </c>
      <c r="AK4345" s="123">
        <v>0</v>
      </c>
      <c r="AL4345" s="25">
        <v>0</v>
      </c>
      <c r="AM4345" s="25">
        <v>0</v>
      </c>
      <c r="AN4345" s="25">
        <v>0</v>
      </c>
      <c r="AO4345" s="109"/>
      <c r="AP4345" s="25">
        <v>0</v>
      </c>
      <c r="AQ4345" s="25">
        <v>0</v>
      </c>
      <c r="AR4345" s="25">
        <v>0</v>
      </c>
      <c r="AS4345" s="25">
        <v>0</v>
      </c>
      <c r="AT4345" s="25">
        <v>0</v>
      </c>
      <c r="AU4345" s="25">
        <v>1419.38</v>
      </c>
      <c r="AW4345" t="str">
        <f t="shared" si="358"/>
        <v>Phạm Thanh Hà</v>
      </c>
      <c r="AX4345" s="27" t="str">
        <f t="shared" si="359"/>
        <v>Hoàng Phương Lê</v>
      </c>
      <c r="AY4345" s="4" t="str">
        <f t="shared" si="360"/>
        <v>INTIMEX MART</v>
      </c>
    </row>
    <row r="4346" spans="1:51" x14ac:dyDescent="0.25">
      <c r="A4346" s="4" t="s">
        <v>1104</v>
      </c>
      <c r="B4346" s="4" t="s">
        <v>174</v>
      </c>
      <c r="C4346" s="4" t="s">
        <v>451</v>
      </c>
      <c r="D4346" s="11" t="s">
        <v>779</v>
      </c>
      <c r="E4346" s="32" t="s">
        <v>683</v>
      </c>
      <c r="F4346" s="11" t="s">
        <v>705</v>
      </c>
      <c r="G4346" s="35">
        <v>5070464</v>
      </c>
      <c r="H4346" s="4" t="s">
        <v>905</v>
      </c>
      <c r="I4346" s="4"/>
      <c r="J4346" s="4"/>
      <c r="K4346" s="4"/>
      <c r="L4346" s="4"/>
      <c r="M4346" s="33"/>
      <c r="N4346" s="38"/>
      <c r="O4346" s="33"/>
      <c r="P4346" s="244">
        <f t="shared" si="361"/>
        <v>384.113</v>
      </c>
      <c r="Q4346" s="25"/>
      <c r="R4346" s="25">
        <v>384.113</v>
      </c>
      <c r="S4346" s="25">
        <v>0</v>
      </c>
      <c r="T4346" s="109"/>
      <c r="U4346" s="25">
        <v>0</v>
      </c>
      <c r="V4346" s="25">
        <v>0</v>
      </c>
      <c r="W4346" s="25">
        <v>0</v>
      </c>
      <c r="X4346" s="25">
        <v>0</v>
      </c>
      <c r="Y4346" s="25">
        <v>0</v>
      </c>
      <c r="Z4346" s="25">
        <v>0</v>
      </c>
      <c r="AA4346" s="109"/>
      <c r="AB4346" s="25">
        <v>0</v>
      </c>
      <c r="AC4346" s="25">
        <v>0</v>
      </c>
      <c r="AD4346" s="25">
        <v>0</v>
      </c>
      <c r="AE4346" s="25">
        <v>0</v>
      </c>
      <c r="AF4346" s="25">
        <v>0</v>
      </c>
      <c r="AG4346" s="25">
        <v>0</v>
      </c>
      <c r="AH4346" s="109"/>
      <c r="AI4346" s="25">
        <v>0</v>
      </c>
      <c r="AJ4346" s="25">
        <v>0</v>
      </c>
      <c r="AK4346" s="123">
        <v>0</v>
      </c>
      <c r="AL4346" s="25">
        <v>0</v>
      </c>
      <c r="AM4346" s="25">
        <v>0</v>
      </c>
      <c r="AN4346" s="25">
        <v>0</v>
      </c>
      <c r="AO4346" s="109"/>
      <c r="AP4346" s="25">
        <v>0</v>
      </c>
      <c r="AQ4346" s="25">
        <v>0</v>
      </c>
      <c r="AR4346" s="25">
        <v>0</v>
      </c>
      <c r="AS4346" s="25">
        <v>0</v>
      </c>
      <c r="AT4346" s="25">
        <v>0</v>
      </c>
      <c r="AU4346" s="25">
        <v>0</v>
      </c>
      <c r="AW4346" t="str">
        <f t="shared" si="358"/>
        <v>Phạm Thanh Hà</v>
      </c>
      <c r="AX4346" s="27" t="str">
        <f t="shared" si="359"/>
        <v>Hoàng Phương Lê</v>
      </c>
      <c r="AY4346" s="4" t="str">
        <f t="shared" si="360"/>
        <v>INTIMEX MART</v>
      </c>
    </row>
    <row r="4347" spans="1:51" x14ac:dyDescent="0.25">
      <c r="A4347" s="4" t="s">
        <v>1104</v>
      </c>
      <c r="B4347" s="4" t="s">
        <v>174</v>
      </c>
      <c r="C4347" s="4" t="s">
        <v>451</v>
      </c>
      <c r="D4347" s="11" t="s">
        <v>779</v>
      </c>
      <c r="E4347" s="32" t="s">
        <v>683</v>
      </c>
      <c r="F4347" s="11" t="s">
        <v>705</v>
      </c>
      <c r="G4347" s="35">
        <v>5071041</v>
      </c>
      <c r="H4347" s="4" t="s">
        <v>5263</v>
      </c>
      <c r="I4347" s="4"/>
      <c r="J4347" s="4"/>
      <c r="K4347" s="4"/>
      <c r="L4347" s="4"/>
      <c r="M4347" s="33"/>
      <c r="N4347" s="38"/>
      <c r="O4347" s="33"/>
      <c r="P4347" s="244">
        <f t="shared" si="361"/>
        <v>1553.742</v>
      </c>
      <c r="Q4347" s="25"/>
      <c r="R4347" s="25"/>
      <c r="S4347" s="25"/>
      <c r="T4347" s="109"/>
      <c r="U4347" s="25"/>
      <c r="V4347" s="25"/>
      <c r="W4347" s="25"/>
      <c r="X4347" s="25"/>
      <c r="Y4347" s="25"/>
      <c r="Z4347" s="25"/>
      <c r="AA4347" s="109"/>
      <c r="AB4347" s="25"/>
      <c r="AC4347" s="25"/>
      <c r="AD4347" s="25"/>
      <c r="AE4347" s="25"/>
      <c r="AF4347" s="25"/>
      <c r="AG4347" s="25"/>
      <c r="AH4347" s="109"/>
      <c r="AI4347" s="25">
        <v>0</v>
      </c>
      <c r="AJ4347" s="25">
        <v>1553.742</v>
      </c>
      <c r="AK4347" s="123">
        <v>0</v>
      </c>
      <c r="AL4347" s="25">
        <v>0</v>
      </c>
      <c r="AM4347" s="25">
        <v>0</v>
      </c>
      <c r="AN4347" s="25">
        <v>0</v>
      </c>
      <c r="AO4347" s="109"/>
      <c r="AP4347" s="25">
        <v>0</v>
      </c>
      <c r="AQ4347" s="25">
        <v>0</v>
      </c>
      <c r="AR4347" s="25">
        <v>0</v>
      </c>
      <c r="AS4347" s="25">
        <v>0</v>
      </c>
      <c r="AT4347" s="25">
        <v>0</v>
      </c>
      <c r="AU4347" s="25">
        <v>0</v>
      </c>
      <c r="AW4347" t="str">
        <f t="shared" si="358"/>
        <v>Phạm Thanh Hà</v>
      </c>
      <c r="AX4347" s="27" t="str">
        <f t="shared" si="359"/>
        <v>Hoàng Phương Lê</v>
      </c>
      <c r="AY4347" s="4"/>
    </row>
    <row r="4348" spans="1:51" x14ac:dyDescent="0.25">
      <c r="A4348" s="4"/>
      <c r="B4348" s="4"/>
      <c r="C4348" s="4"/>
      <c r="D4348" s="11"/>
      <c r="E4348" s="32"/>
      <c r="F4348" s="11"/>
      <c r="G4348" s="35"/>
      <c r="H4348" s="4"/>
      <c r="I4348" s="4"/>
      <c r="J4348" s="4"/>
      <c r="K4348" s="4"/>
      <c r="L4348" s="4"/>
      <c r="M4348" s="33"/>
      <c r="N4348" s="38"/>
      <c r="O4348" s="33"/>
      <c r="P4348" s="244">
        <f t="shared" si="361"/>
        <v>0</v>
      </c>
      <c r="Q4348" s="25"/>
      <c r="R4348" s="25"/>
      <c r="S4348" s="25"/>
      <c r="T4348" s="109"/>
      <c r="U4348" s="25"/>
      <c r="V4348" s="25"/>
      <c r="W4348" s="25"/>
      <c r="X4348" s="25"/>
      <c r="Y4348" s="25"/>
      <c r="Z4348" s="25"/>
      <c r="AA4348" s="109"/>
      <c r="AB4348" s="25"/>
      <c r="AC4348" s="25"/>
      <c r="AD4348" s="25"/>
      <c r="AE4348" s="25"/>
      <c r="AF4348" s="25"/>
      <c r="AG4348" s="25"/>
      <c r="AH4348" s="109"/>
      <c r="AI4348" s="25">
        <v>0</v>
      </c>
      <c r="AJ4348" s="25">
        <v>0</v>
      </c>
      <c r="AK4348" s="123">
        <v>0</v>
      </c>
      <c r="AL4348" s="25">
        <v>0</v>
      </c>
      <c r="AM4348" s="25">
        <v>0</v>
      </c>
      <c r="AN4348" s="25">
        <v>0</v>
      </c>
      <c r="AO4348" s="109"/>
      <c r="AP4348" s="25">
        <v>0</v>
      </c>
      <c r="AQ4348" s="25">
        <v>0</v>
      </c>
      <c r="AR4348" s="25">
        <v>0</v>
      </c>
      <c r="AS4348" s="25">
        <v>0</v>
      </c>
      <c r="AT4348" s="25">
        <v>0</v>
      </c>
      <c r="AU4348" s="25">
        <v>0</v>
      </c>
      <c r="AW4348">
        <f t="shared" si="358"/>
        <v>0</v>
      </c>
      <c r="AX4348" s="27">
        <f t="shared" si="359"/>
        <v>0</v>
      </c>
      <c r="AY4348" s="4"/>
    </row>
    <row r="4349" spans="1:51" x14ac:dyDescent="0.25">
      <c r="A4349" s="4"/>
      <c r="B4349" s="4"/>
      <c r="C4349" s="4"/>
      <c r="D4349" s="11"/>
      <c r="E4349" s="32"/>
      <c r="F4349" s="11"/>
      <c r="G4349" s="35"/>
      <c r="H4349" s="4"/>
      <c r="I4349" s="4"/>
      <c r="J4349" s="4"/>
      <c r="K4349" s="4"/>
      <c r="L4349" s="4"/>
      <c r="M4349" s="33"/>
      <c r="N4349" s="38"/>
      <c r="O4349" s="33"/>
      <c r="P4349" s="244">
        <f t="shared" si="361"/>
        <v>0</v>
      </c>
      <c r="Q4349" s="25"/>
      <c r="R4349" s="25"/>
      <c r="S4349" s="25"/>
      <c r="T4349" s="109"/>
      <c r="U4349" s="25"/>
      <c r="V4349" s="25"/>
      <c r="W4349" s="25"/>
      <c r="X4349" s="25"/>
      <c r="Y4349" s="25"/>
      <c r="Z4349" s="25"/>
      <c r="AA4349" s="109"/>
      <c r="AB4349" s="25"/>
      <c r="AC4349" s="25"/>
      <c r="AD4349" s="25"/>
      <c r="AE4349" s="25"/>
      <c r="AF4349" s="25"/>
      <c r="AG4349" s="25"/>
      <c r="AH4349" s="109"/>
      <c r="AI4349" s="25">
        <v>0</v>
      </c>
      <c r="AJ4349" s="25">
        <v>0</v>
      </c>
      <c r="AK4349" s="123">
        <v>0</v>
      </c>
      <c r="AL4349" s="25">
        <v>0</v>
      </c>
      <c r="AM4349" s="25">
        <v>0</v>
      </c>
      <c r="AN4349" s="25">
        <v>0</v>
      </c>
      <c r="AO4349" s="109"/>
      <c r="AP4349" s="25">
        <v>0</v>
      </c>
      <c r="AQ4349" s="25">
        <v>0</v>
      </c>
      <c r="AR4349" s="25">
        <v>0</v>
      </c>
      <c r="AS4349" s="25">
        <v>0</v>
      </c>
      <c r="AT4349" s="25">
        <v>0</v>
      </c>
      <c r="AU4349" s="25">
        <v>0</v>
      </c>
      <c r="AW4349">
        <f t="shared" si="358"/>
        <v>0</v>
      </c>
      <c r="AX4349" s="27">
        <f t="shared" si="359"/>
        <v>0</v>
      </c>
      <c r="AY4349" s="4"/>
    </row>
    <row r="4350" spans="1:51" x14ac:dyDescent="0.25">
      <c r="A4350" s="4" t="s">
        <v>1104</v>
      </c>
      <c r="B4350" s="4" t="s">
        <v>174</v>
      </c>
      <c r="C4350" s="4" t="s">
        <v>451</v>
      </c>
      <c r="D4350" s="11" t="s">
        <v>775</v>
      </c>
      <c r="E4350" s="32" t="s">
        <v>540</v>
      </c>
      <c r="F4350" s="11"/>
      <c r="G4350" s="35"/>
      <c r="H4350" s="57" t="s">
        <v>1312</v>
      </c>
      <c r="I4350" s="4"/>
      <c r="J4350" s="4"/>
      <c r="K4350" s="4"/>
      <c r="L4350" s="4">
        <v>4</v>
      </c>
      <c r="M4350" s="33">
        <v>15588.32934</v>
      </c>
      <c r="N4350" s="38">
        <f t="shared" si="362"/>
        <v>0.1112165418910127</v>
      </c>
      <c r="O4350" s="33">
        <f t="shared" si="363"/>
        <v>10256.174552940742</v>
      </c>
      <c r="P4350" s="244">
        <f t="shared" si="361"/>
        <v>0</v>
      </c>
      <c r="Q4350" s="25">
        <v>0</v>
      </c>
      <c r="R4350" s="25">
        <v>0</v>
      </c>
      <c r="S4350" s="25">
        <v>0</v>
      </c>
      <c r="T4350" s="109"/>
      <c r="U4350" s="25">
        <v>0</v>
      </c>
      <c r="V4350" s="25">
        <v>0</v>
      </c>
      <c r="W4350" s="25">
        <v>0</v>
      </c>
      <c r="X4350" s="25">
        <v>0</v>
      </c>
      <c r="Y4350" s="25">
        <v>0</v>
      </c>
      <c r="Z4350" s="25">
        <v>0</v>
      </c>
      <c r="AA4350" s="109"/>
      <c r="AB4350" s="25">
        <v>0</v>
      </c>
      <c r="AC4350" s="25">
        <v>0</v>
      </c>
      <c r="AD4350" s="25">
        <v>0</v>
      </c>
      <c r="AE4350" s="25">
        <v>0</v>
      </c>
      <c r="AF4350" s="25">
        <v>0</v>
      </c>
      <c r="AG4350" s="25">
        <v>0</v>
      </c>
      <c r="AH4350" s="109"/>
      <c r="AI4350" s="25">
        <v>0</v>
      </c>
      <c r="AJ4350" s="25">
        <v>0</v>
      </c>
      <c r="AK4350" s="123">
        <v>0</v>
      </c>
      <c r="AL4350" s="25">
        <v>0</v>
      </c>
      <c r="AM4350" s="25">
        <v>0</v>
      </c>
      <c r="AN4350" s="25">
        <v>0</v>
      </c>
      <c r="AO4350" s="109"/>
      <c r="AP4350" s="25">
        <v>0</v>
      </c>
      <c r="AQ4350" s="25">
        <v>0</v>
      </c>
      <c r="AR4350" s="25">
        <v>0</v>
      </c>
      <c r="AS4350" s="25">
        <v>0</v>
      </c>
      <c r="AT4350" s="25">
        <v>0</v>
      </c>
      <c r="AU4350" s="25">
        <v>0</v>
      </c>
      <c r="AW4350" t="str">
        <f t="shared" si="358"/>
        <v>Phạm Thanh Hà</v>
      </c>
      <c r="AX4350" s="27" t="str">
        <f t="shared" si="359"/>
        <v xml:space="preserve">Đoàn Thị Trang </v>
      </c>
      <c r="AY4350" s="4" t="str">
        <f t="shared" ref="AY4350:AY4371" si="364">+B4350</f>
        <v>INTIMEX MART</v>
      </c>
    </row>
    <row r="4351" spans="1:51" x14ac:dyDescent="0.25">
      <c r="A4351" s="4" t="s">
        <v>1104</v>
      </c>
      <c r="B4351" s="4" t="s">
        <v>174</v>
      </c>
      <c r="C4351" s="4" t="s">
        <v>451</v>
      </c>
      <c r="D4351" s="11" t="s">
        <v>775</v>
      </c>
      <c r="E4351" s="32" t="s">
        <v>540</v>
      </c>
      <c r="F4351" s="11" t="s">
        <v>705</v>
      </c>
      <c r="G4351" s="35">
        <v>5060481</v>
      </c>
      <c r="H4351" s="4" t="s">
        <v>568</v>
      </c>
      <c r="I4351" s="4"/>
      <c r="J4351" s="4"/>
      <c r="K4351" s="4"/>
      <c r="L4351" s="4"/>
      <c r="M4351" s="33"/>
      <c r="N4351" s="38"/>
      <c r="O4351" s="33"/>
      <c r="P4351" s="244">
        <f t="shared" si="361"/>
        <v>0</v>
      </c>
      <c r="Q4351" s="25"/>
      <c r="R4351" s="25">
        <v>0</v>
      </c>
      <c r="S4351" s="25">
        <v>0</v>
      </c>
      <c r="T4351" s="109"/>
      <c r="U4351" s="25">
        <v>0</v>
      </c>
      <c r="V4351" s="25">
        <v>0</v>
      </c>
      <c r="W4351" s="25">
        <v>0</v>
      </c>
      <c r="X4351" s="25">
        <v>0</v>
      </c>
      <c r="Y4351" s="25">
        <v>0</v>
      </c>
      <c r="Z4351" s="25">
        <v>0</v>
      </c>
      <c r="AA4351" s="109"/>
      <c r="AB4351" s="25">
        <v>0</v>
      </c>
      <c r="AC4351" s="25">
        <v>0</v>
      </c>
      <c r="AD4351" s="25">
        <v>0</v>
      </c>
      <c r="AE4351" s="25">
        <v>0</v>
      </c>
      <c r="AF4351" s="25">
        <v>0</v>
      </c>
      <c r="AG4351" s="25">
        <v>0</v>
      </c>
      <c r="AH4351" s="109"/>
      <c r="AI4351" s="25">
        <v>0</v>
      </c>
      <c r="AJ4351" s="25">
        <v>0</v>
      </c>
      <c r="AK4351" s="123">
        <v>0</v>
      </c>
      <c r="AL4351" s="25">
        <v>0</v>
      </c>
      <c r="AM4351" s="25">
        <v>0</v>
      </c>
      <c r="AN4351" s="25">
        <v>0</v>
      </c>
      <c r="AO4351" s="109"/>
      <c r="AP4351" s="25">
        <v>0</v>
      </c>
      <c r="AQ4351" s="25">
        <v>0</v>
      </c>
      <c r="AR4351" s="25">
        <v>0</v>
      </c>
      <c r="AS4351" s="25">
        <v>0</v>
      </c>
      <c r="AT4351" s="25">
        <v>0</v>
      </c>
      <c r="AU4351" s="25">
        <v>0</v>
      </c>
      <c r="AW4351" t="str">
        <f t="shared" si="358"/>
        <v>Phạm Thanh Hà</v>
      </c>
      <c r="AX4351" s="27" t="str">
        <f t="shared" si="359"/>
        <v xml:space="preserve">Đoàn Thị Trang </v>
      </c>
      <c r="AY4351" s="4" t="str">
        <f t="shared" si="364"/>
        <v>INTIMEX MART</v>
      </c>
    </row>
    <row r="4352" spans="1:51" x14ac:dyDescent="0.25">
      <c r="A4352" s="4" t="s">
        <v>1104</v>
      </c>
      <c r="B4352" s="4" t="s">
        <v>174</v>
      </c>
      <c r="C4352" s="4" t="s">
        <v>451</v>
      </c>
      <c r="D4352" s="11" t="s">
        <v>775</v>
      </c>
      <c r="E4352" s="32" t="s">
        <v>540</v>
      </c>
      <c r="F4352" s="11" t="s">
        <v>705</v>
      </c>
      <c r="G4352" s="35">
        <v>5070817</v>
      </c>
      <c r="H4352" s="4" t="s">
        <v>569</v>
      </c>
      <c r="I4352" s="4"/>
      <c r="J4352" s="4"/>
      <c r="K4352" s="4"/>
      <c r="L4352" s="4"/>
      <c r="M4352" s="33"/>
      <c r="N4352" s="38"/>
      <c r="O4352" s="33"/>
      <c r="P4352" s="244">
        <f t="shared" si="361"/>
        <v>0</v>
      </c>
      <c r="Q4352" s="25"/>
      <c r="R4352" s="25">
        <v>0</v>
      </c>
      <c r="S4352" s="25">
        <v>0</v>
      </c>
      <c r="T4352" s="109"/>
      <c r="U4352" s="25">
        <v>0</v>
      </c>
      <c r="V4352" s="25">
        <v>0</v>
      </c>
      <c r="W4352" s="25">
        <v>0</v>
      </c>
      <c r="X4352" s="25">
        <v>0</v>
      </c>
      <c r="Y4352" s="25">
        <v>0</v>
      </c>
      <c r="Z4352" s="25">
        <v>0</v>
      </c>
      <c r="AA4352" s="109"/>
      <c r="AB4352" s="25">
        <v>0</v>
      </c>
      <c r="AC4352" s="25">
        <v>0</v>
      </c>
      <c r="AD4352" s="25">
        <v>0</v>
      </c>
      <c r="AE4352" s="25">
        <v>0</v>
      </c>
      <c r="AF4352" s="25">
        <v>0</v>
      </c>
      <c r="AG4352" s="25">
        <v>0</v>
      </c>
      <c r="AH4352" s="109"/>
      <c r="AI4352" s="25">
        <v>0</v>
      </c>
      <c r="AJ4352" s="25">
        <v>0</v>
      </c>
      <c r="AK4352" s="123">
        <v>0</v>
      </c>
      <c r="AL4352" s="25">
        <v>0</v>
      </c>
      <c r="AM4352" s="25">
        <v>0</v>
      </c>
      <c r="AN4352" s="25">
        <v>0</v>
      </c>
      <c r="AO4352" s="109"/>
      <c r="AP4352" s="25">
        <v>0</v>
      </c>
      <c r="AQ4352" s="25">
        <v>0</v>
      </c>
      <c r="AR4352" s="25">
        <v>0</v>
      </c>
      <c r="AS4352" s="25">
        <v>0</v>
      </c>
      <c r="AT4352" s="25">
        <v>0</v>
      </c>
      <c r="AU4352" s="25">
        <v>0</v>
      </c>
      <c r="AW4352" t="str">
        <f t="shared" si="358"/>
        <v>Phạm Thanh Hà</v>
      </c>
      <c r="AX4352" s="27" t="str">
        <f t="shared" si="359"/>
        <v xml:space="preserve">Đoàn Thị Trang </v>
      </c>
      <c r="AY4352" s="4" t="str">
        <f t="shared" si="364"/>
        <v>INTIMEX MART</v>
      </c>
    </row>
    <row r="4353" spans="1:51" x14ac:dyDescent="0.25">
      <c r="A4353" s="4" t="s">
        <v>1104</v>
      </c>
      <c r="B4353" s="4" t="s">
        <v>174</v>
      </c>
      <c r="C4353" s="4" t="s">
        <v>451</v>
      </c>
      <c r="D4353" s="11" t="s">
        <v>775</v>
      </c>
      <c r="E4353" s="32" t="s">
        <v>540</v>
      </c>
      <c r="F4353" s="11" t="s">
        <v>705</v>
      </c>
      <c r="G4353" s="35">
        <v>5070952</v>
      </c>
      <c r="H4353" s="4" t="s">
        <v>570</v>
      </c>
      <c r="I4353" s="4"/>
      <c r="J4353" s="4"/>
      <c r="K4353" s="4"/>
      <c r="L4353" s="4"/>
      <c r="M4353" s="33"/>
      <c r="N4353" s="38"/>
      <c r="O4353" s="33"/>
      <c r="P4353" s="244">
        <f t="shared" si="361"/>
        <v>0</v>
      </c>
      <c r="Q4353" s="25"/>
      <c r="R4353" s="25">
        <v>0</v>
      </c>
      <c r="S4353" s="25">
        <v>0</v>
      </c>
      <c r="T4353" s="109"/>
      <c r="U4353" s="25">
        <v>0</v>
      </c>
      <c r="V4353" s="25">
        <v>0</v>
      </c>
      <c r="W4353" s="25">
        <v>0</v>
      </c>
      <c r="X4353" s="25">
        <v>0</v>
      </c>
      <c r="Y4353" s="25">
        <v>0</v>
      </c>
      <c r="Z4353" s="25">
        <v>0</v>
      </c>
      <c r="AA4353" s="109"/>
      <c r="AB4353" s="25">
        <v>0</v>
      </c>
      <c r="AC4353" s="25">
        <v>0</v>
      </c>
      <c r="AD4353" s="25">
        <v>0</v>
      </c>
      <c r="AE4353" s="25">
        <v>0</v>
      </c>
      <c r="AF4353" s="25">
        <v>0</v>
      </c>
      <c r="AG4353" s="25">
        <v>0</v>
      </c>
      <c r="AH4353" s="109"/>
      <c r="AI4353" s="25">
        <v>0</v>
      </c>
      <c r="AJ4353" s="25">
        <v>0</v>
      </c>
      <c r="AK4353" s="123">
        <v>0</v>
      </c>
      <c r="AL4353" s="25">
        <v>0</v>
      </c>
      <c r="AM4353" s="25">
        <v>0</v>
      </c>
      <c r="AN4353" s="25">
        <v>0</v>
      </c>
      <c r="AO4353" s="109"/>
      <c r="AP4353" s="25">
        <v>0</v>
      </c>
      <c r="AQ4353" s="25">
        <v>0</v>
      </c>
      <c r="AR4353" s="25">
        <v>0</v>
      </c>
      <c r="AS4353" s="25">
        <v>0</v>
      </c>
      <c r="AT4353" s="25">
        <v>0</v>
      </c>
      <c r="AU4353" s="25">
        <v>0</v>
      </c>
      <c r="AW4353" t="str">
        <f t="shared" si="358"/>
        <v>Phạm Thanh Hà</v>
      </c>
      <c r="AX4353" s="27" t="str">
        <f t="shared" si="359"/>
        <v xml:space="preserve">Đoàn Thị Trang </v>
      </c>
      <c r="AY4353" s="4" t="str">
        <f t="shared" si="364"/>
        <v>INTIMEX MART</v>
      </c>
    </row>
    <row r="4354" spans="1:51" x14ac:dyDescent="0.25">
      <c r="A4354" s="4" t="s">
        <v>1104</v>
      </c>
      <c r="B4354" s="4" t="s">
        <v>174</v>
      </c>
      <c r="C4354" s="4" t="s">
        <v>451</v>
      </c>
      <c r="D4354" s="11" t="s">
        <v>775</v>
      </c>
      <c r="E4354" s="32" t="s">
        <v>540</v>
      </c>
      <c r="F4354" s="11" t="s">
        <v>705</v>
      </c>
      <c r="G4354" s="35">
        <v>5060405</v>
      </c>
      <c r="H4354" s="4" t="s">
        <v>571</v>
      </c>
      <c r="I4354" s="4"/>
      <c r="J4354" s="4"/>
      <c r="K4354" s="4"/>
      <c r="L4354" s="4"/>
      <c r="M4354" s="33"/>
      <c r="N4354" s="38"/>
      <c r="O4354" s="33"/>
      <c r="P4354" s="244">
        <f t="shared" si="361"/>
        <v>2642.5920000000001</v>
      </c>
      <c r="Q4354" s="25"/>
      <c r="R4354" s="25">
        <v>0</v>
      </c>
      <c r="S4354" s="25">
        <v>0</v>
      </c>
      <c r="T4354" s="109"/>
      <c r="U4354" s="25">
        <v>0</v>
      </c>
      <c r="V4354" s="25">
        <v>1959.1010000000001</v>
      </c>
      <c r="W4354" s="25">
        <v>0</v>
      </c>
      <c r="X4354" s="25">
        <v>0</v>
      </c>
      <c r="Y4354" s="25">
        <v>0</v>
      </c>
      <c r="Z4354" s="25">
        <v>0</v>
      </c>
      <c r="AA4354" s="109"/>
      <c r="AB4354" s="25">
        <v>0</v>
      </c>
      <c r="AC4354" s="25">
        <v>0</v>
      </c>
      <c r="AD4354" s="25">
        <v>0</v>
      </c>
      <c r="AE4354" s="25">
        <v>0</v>
      </c>
      <c r="AF4354" s="25">
        <v>0</v>
      </c>
      <c r="AG4354" s="25">
        <v>0</v>
      </c>
      <c r="AH4354" s="109"/>
      <c r="AI4354" s="25">
        <v>0</v>
      </c>
      <c r="AJ4354" s="25">
        <v>0</v>
      </c>
      <c r="AK4354" s="123">
        <v>683.49099999999999</v>
      </c>
      <c r="AL4354" s="25">
        <v>0</v>
      </c>
      <c r="AM4354" s="25">
        <v>0</v>
      </c>
      <c r="AN4354" s="25">
        <v>0</v>
      </c>
      <c r="AO4354" s="109"/>
      <c r="AP4354" s="25">
        <v>0</v>
      </c>
      <c r="AQ4354" s="25">
        <v>0</v>
      </c>
      <c r="AR4354" s="25">
        <v>0</v>
      </c>
      <c r="AS4354" s="25">
        <v>0</v>
      </c>
      <c r="AT4354" s="25">
        <v>0</v>
      </c>
      <c r="AU4354" s="25">
        <v>0</v>
      </c>
      <c r="AW4354" t="str">
        <f t="shared" si="358"/>
        <v>Phạm Thanh Hà</v>
      </c>
      <c r="AX4354" s="27" t="str">
        <f t="shared" si="359"/>
        <v xml:space="preserve">Đoàn Thị Trang </v>
      </c>
      <c r="AY4354" s="4" t="str">
        <f t="shared" si="364"/>
        <v>INTIMEX MART</v>
      </c>
    </row>
    <row r="4355" spans="1:51" x14ac:dyDescent="0.25">
      <c r="A4355" s="4" t="s">
        <v>1104</v>
      </c>
      <c r="B4355" s="4" t="s">
        <v>174</v>
      </c>
      <c r="C4355" s="4" t="s">
        <v>451</v>
      </c>
      <c r="D4355" s="11" t="s">
        <v>775</v>
      </c>
      <c r="E4355" s="32" t="s">
        <v>540</v>
      </c>
      <c r="F4355" s="11" t="s">
        <v>705</v>
      </c>
      <c r="G4355" s="35">
        <v>5071003</v>
      </c>
      <c r="H4355" s="4" t="s">
        <v>1715</v>
      </c>
      <c r="I4355" s="4"/>
      <c r="J4355" s="4"/>
      <c r="K4355" s="4"/>
      <c r="L4355" s="4"/>
      <c r="M4355" s="33"/>
      <c r="N4355" s="38"/>
      <c r="O4355" s="33"/>
      <c r="P4355" s="244">
        <f t="shared" si="361"/>
        <v>2050.6469999999999</v>
      </c>
      <c r="Q4355" s="25"/>
      <c r="R4355" s="25"/>
      <c r="S4355" s="25"/>
      <c r="T4355" s="109"/>
      <c r="U4355" s="25"/>
      <c r="V4355" s="25">
        <v>700.721</v>
      </c>
      <c r="W4355" s="25">
        <v>0</v>
      </c>
      <c r="X4355" s="25">
        <v>0</v>
      </c>
      <c r="Y4355" s="25">
        <v>0</v>
      </c>
      <c r="Z4355" s="25">
        <v>0</v>
      </c>
      <c r="AA4355" s="109"/>
      <c r="AB4355" s="25">
        <v>0</v>
      </c>
      <c r="AC4355" s="25">
        <v>0</v>
      </c>
      <c r="AD4355" s="25">
        <v>0</v>
      </c>
      <c r="AE4355" s="25">
        <v>0</v>
      </c>
      <c r="AF4355" s="25">
        <v>0</v>
      </c>
      <c r="AG4355" s="25">
        <v>0</v>
      </c>
      <c r="AH4355" s="109"/>
      <c r="AI4355" s="25">
        <v>0</v>
      </c>
      <c r="AJ4355" s="25">
        <v>0</v>
      </c>
      <c r="AK4355" s="123">
        <v>1349.9259999999999</v>
      </c>
      <c r="AL4355" s="25">
        <v>0</v>
      </c>
      <c r="AM4355" s="25">
        <v>0</v>
      </c>
      <c r="AN4355" s="25">
        <v>0</v>
      </c>
      <c r="AO4355" s="109"/>
      <c r="AP4355" s="25">
        <v>0</v>
      </c>
      <c r="AQ4355" s="25">
        <v>0</v>
      </c>
      <c r="AR4355" s="25">
        <v>0</v>
      </c>
      <c r="AS4355" s="25">
        <v>0</v>
      </c>
      <c r="AT4355" s="25">
        <v>0</v>
      </c>
      <c r="AU4355" s="25">
        <v>0</v>
      </c>
      <c r="AW4355" t="str">
        <f t="shared" si="358"/>
        <v>Phạm Thanh Hà</v>
      </c>
      <c r="AX4355" s="27" t="str">
        <f t="shared" si="359"/>
        <v xml:space="preserve">Đoàn Thị Trang </v>
      </c>
      <c r="AY4355" s="4" t="str">
        <f t="shared" si="364"/>
        <v>INTIMEX MART</v>
      </c>
    </row>
    <row r="4356" spans="1:51" x14ac:dyDescent="0.25">
      <c r="A4356" s="4" t="s">
        <v>1104</v>
      </c>
      <c r="B4356" s="4" t="s">
        <v>174</v>
      </c>
      <c r="C4356" s="4" t="s">
        <v>451</v>
      </c>
      <c r="D4356" s="11" t="s">
        <v>775</v>
      </c>
      <c r="E4356" s="32" t="s">
        <v>540</v>
      </c>
      <c r="F4356" s="11" t="s">
        <v>705</v>
      </c>
      <c r="G4356" s="35">
        <v>5071065</v>
      </c>
      <c r="H4356" s="4" t="s">
        <v>5443</v>
      </c>
      <c r="I4356" s="4"/>
      <c r="J4356" s="4"/>
      <c r="K4356" s="4"/>
      <c r="L4356" s="4"/>
      <c r="M4356" s="33"/>
      <c r="N4356" s="38"/>
      <c r="O4356" s="33"/>
      <c r="P4356" s="244">
        <f t="shared" si="361"/>
        <v>2258.1120000000001</v>
      </c>
      <c r="Q4356" s="25"/>
      <c r="R4356" s="25"/>
      <c r="S4356" s="25"/>
      <c r="T4356" s="109"/>
      <c r="U4356" s="25"/>
      <c r="V4356" s="25"/>
      <c r="W4356" s="25"/>
      <c r="X4356" s="25"/>
      <c r="Y4356" s="25"/>
      <c r="Z4356" s="25"/>
      <c r="AA4356" s="109"/>
      <c r="AB4356" s="25"/>
      <c r="AC4356" s="25"/>
      <c r="AD4356" s="25"/>
      <c r="AE4356" s="25"/>
      <c r="AF4356" s="25"/>
      <c r="AG4356" s="25"/>
      <c r="AH4356" s="109"/>
      <c r="AI4356" s="25"/>
      <c r="AJ4356" s="25"/>
      <c r="AK4356" s="123"/>
      <c r="AL4356" s="25"/>
      <c r="AM4356" s="25"/>
      <c r="AN4356" s="25">
        <v>2258.1120000000001</v>
      </c>
      <c r="AO4356" s="109"/>
      <c r="AP4356" s="25">
        <v>0</v>
      </c>
      <c r="AQ4356" s="25">
        <v>0</v>
      </c>
      <c r="AR4356" s="25">
        <v>0</v>
      </c>
      <c r="AS4356" s="25">
        <v>0</v>
      </c>
      <c r="AT4356" s="25">
        <v>0</v>
      </c>
      <c r="AU4356" s="25">
        <v>0</v>
      </c>
      <c r="AW4356" t="str">
        <f t="shared" si="358"/>
        <v>Phạm Thanh Hà</v>
      </c>
      <c r="AX4356" s="27" t="str">
        <f t="shared" si="359"/>
        <v xml:space="preserve">Đoàn Thị Trang </v>
      </c>
      <c r="AY4356" s="4"/>
    </row>
    <row r="4357" spans="1:51" x14ac:dyDescent="0.25">
      <c r="A4357" s="4" t="s">
        <v>1104</v>
      </c>
      <c r="B4357" s="4" t="s">
        <v>174</v>
      </c>
      <c r="C4357" s="4" t="s">
        <v>451</v>
      </c>
      <c r="D4357" s="11" t="s">
        <v>775</v>
      </c>
      <c r="E4357" s="32" t="s">
        <v>540</v>
      </c>
      <c r="F4357" s="11" t="s">
        <v>705</v>
      </c>
      <c r="G4357" s="35"/>
      <c r="H4357" s="4"/>
      <c r="I4357" s="4"/>
      <c r="J4357" s="4"/>
      <c r="K4357" s="4"/>
      <c r="L4357" s="4"/>
      <c r="M4357" s="33"/>
      <c r="N4357" s="38"/>
      <c r="O4357" s="33"/>
      <c r="P4357" s="244">
        <f t="shared" si="361"/>
        <v>0</v>
      </c>
      <c r="Q4357" s="25"/>
      <c r="R4357" s="25"/>
      <c r="S4357" s="25"/>
      <c r="T4357" s="109"/>
      <c r="U4357" s="25"/>
      <c r="V4357" s="25"/>
      <c r="W4357" s="25"/>
      <c r="X4357" s="25"/>
      <c r="Y4357" s="25"/>
      <c r="Z4357" s="25"/>
      <c r="AA4357" s="109"/>
      <c r="AB4357" s="25"/>
      <c r="AC4357" s="25"/>
      <c r="AD4357" s="25"/>
      <c r="AE4357" s="25"/>
      <c r="AF4357" s="25"/>
      <c r="AG4357" s="25"/>
      <c r="AH4357" s="109"/>
      <c r="AI4357" s="25"/>
      <c r="AJ4357" s="25"/>
      <c r="AK4357" s="123"/>
      <c r="AL4357" s="25"/>
      <c r="AM4357" s="25"/>
      <c r="AN4357" s="25">
        <v>0</v>
      </c>
      <c r="AO4357" s="109"/>
      <c r="AP4357" s="25">
        <v>0</v>
      </c>
      <c r="AQ4357" s="25">
        <v>0</v>
      </c>
      <c r="AR4357" s="25">
        <v>0</v>
      </c>
      <c r="AS4357" s="25">
        <v>0</v>
      </c>
      <c r="AT4357" s="25">
        <v>0</v>
      </c>
      <c r="AU4357" s="25">
        <v>0</v>
      </c>
      <c r="AW4357" t="str">
        <f t="shared" si="358"/>
        <v>Phạm Thanh Hà</v>
      </c>
      <c r="AX4357" s="27" t="str">
        <f t="shared" si="359"/>
        <v xml:space="preserve">Đoàn Thị Trang </v>
      </c>
      <c r="AY4357" s="4"/>
    </row>
    <row r="4358" spans="1:51" x14ac:dyDescent="0.25">
      <c r="A4358" s="4"/>
      <c r="B4358" s="4"/>
      <c r="C4358" s="4"/>
      <c r="D4358" s="11"/>
      <c r="E4358" s="32"/>
      <c r="F4358" s="11"/>
      <c r="G4358" s="35"/>
      <c r="H4358" s="4"/>
      <c r="I4358" s="4"/>
      <c r="J4358" s="4"/>
      <c r="K4358" s="4"/>
      <c r="L4358" s="4"/>
      <c r="M4358" s="33"/>
      <c r="N4358" s="38"/>
      <c r="O4358" s="33"/>
      <c r="P4358" s="244">
        <f t="shared" si="361"/>
        <v>0</v>
      </c>
      <c r="Q4358" s="25"/>
      <c r="R4358" s="25"/>
      <c r="S4358" s="25"/>
      <c r="T4358" s="109"/>
      <c r="U4358" s="25"/>
      <c r="V4358" s="25"/>
      <c r="W4358" s="25"/>
      <c r="X4358" s="25"/>
      <c r="Y4358" s="25"/>
      <c r="Z4358" s="25"/>
      <c r="AA4358" s="109"/>
      <c r="AB4358" s="25"/>
      <c r="AC4358" s="25"/>
      <c r="AD4358" s="25"/>
      <c r="AE4358" s="25"/>
      <c r="AF4358" s="25"/>
      <c r="AG4358" s="25"/>
      <c r="AH4358" s="109"/>
      <c r="AI4358" s="25"/>
      <c r="AJ4358" s="25"/>
      <c r="AK4358" s="123"/>
      <c r="AL4358" s="25"/>
      <c r="AM4358" s="25"/>
      <c r="AN4358" s="25">
        <v>0</v>
      </c>
      <c r="AO4358" s="109"/>
      <c r="AP4358" s="25">
        <v>0</v>
      </c>
      <c r="AQ4358" s="25">
        <v>0</v>
      </c>
      <c r="AR4358" s="25">
        <v>0</v>
      </c>
      <c r="AS4358" s="25">
        <v>0</v>
      </c>
      <c r="AT4358" s="25">
        <v>0</v>
      </c>
      <c r="AU4358" s="25">
        <v>0</v>
      </c>
      <c r="AW4358">
        <f t="shared" si="358"/>
        <v>0</v>
      </c>
      <c r="AX4358" s="27">
        <f t="shared" si="359"/>
        <v>0</v>
      </c>
      <c r="AY4358" s="4"/>
    </row>
    <row r="4359" spans="1:51" x14ac:dyDescent="0.25">
      <c r="A4359" s="4"/>
      <c r="B4359" s="4"/>
      <c r="C4359" s="4"/>
      <c r="D4359" s="11"/>
      <c r="E4359" s="32"/>
      <c r="F4359" s="11"/>
      <c r="G4359" s="35"/>
      <c r="H4359" s="4"/>
      <c r="I4359" s="4"/>
      <c r="J4359" s="4"/>
      <c r="K4359" s="4"/>
      <c r="L4359" s="4"/>
      <c r="M4359" s="33"/>
      <c r="N4359" s="38"/>
      <c r="O4359" s="33"/>
      <c r="P4359" s="244">
        <f t="shared" si="361"/>
        <v>0</v>
      </c>
      <c r="Q4359" s="25"/>
      <c r="R4359" s="25"/>
      <c r="S4359" s="25"/>
      <c r="T4359" s="109"/>
      <c r="U4359" s="25"/>
      <c r="V4359" s="25"/>
      <c r="W4359" s="25"/>
      <c r="X4359" s="25"/>
      <c r="Y4359" s="25"/>
      <c r="Z4359" s="25"/>
      <c r="AA4359" s="109"/>
      <c r="AB4359" s="25"/>
      <c r="AC4359" s="25"/>
      <c r="AD4359" s="25"/>
      <c r="AE4359" s="25"/>
      <c r="AF4359" s="25"/>
      <c r="AG4359" s="25"/>
      <c r="AH4359" s="109"/>
      <c r="AI4359" s="25"/>
      <c r="AJ4359" s="25"/>
      <c r="AK4359" s="123"/>
      <c r="AL4359" s="25"/>
      <c r="AM4359" s="25"/>
      <c r="AN4359" s="25">
        <v>0</v>
      </c>
      <c r="AO4359" s="109"/>
      <c r="AP4359" s="25">
        <v>0</v>
      </c>
      <c r="AQ4359" s="25">
        <v>0</v>
      </c>
      <c r="AR4359" s="25">
        <v>0</v>
      </c>
      <c r="AS4359" s="25">
        <v>0</v>
      </c>
      <c r="AT4359" s="25">
        <v>0</v>
      </c>
      <c r="AU4359" s="25">
        <v>0</v>
      </c>
      <c r="AW4359">
        <f t="shared" si="358"/>
        <v>0</v>
      </c>
      <c r="AX4359" s="27">
        <f t="shared" si="359"/>
        <v>0</v>
      </c>
      <c r="AY4359" s="4"/>
    </row>
    <row r="4360" spans="1:51" x14ac:dyDescent="0.25">
      <c r="A4360" s="4" t="s">
        <v>1104</v>
      </c>
      <c r="B4360" s="4" t="s">
        <v>174</v>
      </c>
      <c r="C4360" s="4" t="s">
        <v>451</v>
      </c>
      <c r="D4360" s="11" t="s">
        <v>774</v>
      </c>
      <c r="E4360" s="32" t="s">
        <v>536</v>
      </c>
      <c r="F4360" s="11"/>
      <c r="G4360" s="35"/>
      <c r="H4360" s="57" t="s">
        <v>738</v>
      </c>
      <c r="I4360" s="4"/>
      <c r="J4360" s="4"/>
      <c r="K4360" s="4"/>
      <c r="L4360" s="4">
        <v>3</v>
      </c>
      <c r="M4360" s="33">
        <v>13064.327866666667</v>
      </c>
      <c r="N4360" s="38">
        <f t="shared" si="362"/>
        <v>9.3208793307484591E-2</v>
      </c>
      <c r="O4360" s="33">
        <f t="shared" si="363"/>
        <v>8595.5347808542811</v>
      </c>
      <c r="P4360" s="244">
        <f t="shared" si="361"/>
        <v>0</v>
      </c>
      <c r="Q4360" s="25">
        <v>0</v>
      </c>
      <c r="R4360" s="25">
        <v>0</v>
      </c>
      <c r="S4360" s="25">
        <v>0</v>
      </c>
      <c r="T4360" s="109"/>
      <c r="U4360" s="25">
        <v>0</v>
      </c>
      <c r="V4360" s="25">
        <v>0</v>
      </c>
      <c r="W4360" s="25">
        <v>0</v>
      </c>
      <c r="X4360" s="25">
        <v>0</v>
      </c>
      <c r="Y4360" s="25">
        <v>0</v>
      </c>
      <c r="Z4360" s="25">
        <v>0</v>
      </c>
      <c r="AA4360" s="109"/>
      <c r="AB4360" s="25">
        <v>0</v>
      </c>
      <c r="AC4360" s="25">
        <v>0</v>
      </c>
      <c r="AD4360" s="25">
        <v>0</v>
      </c>
      <c r="AE4360" s="25">
        <v>0</v>
      </c>
      <c r="AF4360" s="25">
        <v>0</v>
      </c>
      <c r="AG4360" s="25">
        <v>0</v>
      </c>
      <c r="AH4360" s="109"/>
      <c r="AI4360" s="25">
        <v>0</v>
      </c>
      <c r="AJ4360" s="25">
        <v>0</v>
      </c>
      <c r="AK4360" s="123">
        <v>0</v>
      </c>
      <c r="AL4360" s="25">
        <v>0</v>
      </c>
      <c r="AM4360" s="25">
        <v>0</v>
      </c>
      <c r="AN4360" s="25">
        <v>0</v>
      </c>
      <c r="AO4360" s="109"/>
      <c r="AP4360" s="25">
        <v>0</v>
      </c>
      <c r="AQ4360" s="25">
        <v>0</v>
      </c>
      <c r="AR4360" s="25">
        <v>0</v>
      </c>
      <c r="AS4360" s="25">
        <v>0</v>
      </c>
      <c r="AT4360" s="25">
        <v>0</v>
      </c>
      <c r="AU4360" s="25">
        <v>0</v>
      </c>
      <c r="AW4360" t="str">
        <f t="shared" si="358"/>
        <v>Phạm Thanh Hà</v>
      </c>
      <c r="AX4360" s="27" t="str">
        <f t="shared" si="359"/>
        <v>Vũ Thị Thùy Lan</v>
      </c>
      <c r="AY4360" s="4" t="str">
        <f t="shared" si="364"/>
        <v>INTIMEX MART</v>
      </c>
    </row>
    <row r="4361" spans="1:51" x14ac:dyDescent="0.25">
      <c r="A4361" s="4" t="s">
        <v>1104</v>
      </c>
      <c r="B4361" s="4" t="s">
        <v>174</v>
      </c>
      <c r="C4361" s="4" t="s">
        <v>451</v>
      </c>
      <c r="D4361" s="11" t="s">
        <v>774</v>
      </c>
      <c r="E4361" s="32" t="s">
        <v>536</v>
      </c>
      <c r="F4361" s="11" t="s">
        <v>705</v>
      </c>
      <c r="G4361" s="35">
        <v>5070042</v>
      </c>
      <c r="H4361" s="4" t="s">
        <v>537</v>
      </c>
      <c r="I4361" s="4"/>
      <c r="J4361" s="4"/>
      <c r="K4361" s="4"/>
      <c r="L4361" s="4"/>
      <c r="M4361" s="33"/>
      <c r="N4361" s="38"/>
      <c r="O4361" s="33"/>
      <c r="P4361" s="244">
        <f t="shared" si="361"/>
        <v>3489.7910000000002</v>
      </c>
      <c r="Q4361" s="25"/>
      <c r="R4361" s="25">
        <v>0</v>
      </c>
      <c r="S4361" s="25">
        <v>0</v>
      </c>
      <c r="T4361" s="109"/>
      <c r="U4361" s="25">
        <v>0</v>
      </c>
      <c r="V4361" s="25">
        <v>0</v>
      </c>
      <c r="W4361" s="25">
        <v>0</v>
      </c>
      <c r="X4361" s="25">
        <v>0</v>
      </c>
      <c r="Y4361" s="25">
        <v>0</v>
      </c>
      <c r="Z4361" s="25">
        <v>0</v>
      </c>
      <c r="AA4361" s="109"/>
      <c r="AB4361" s="25">
        <v>0</v>
      </c>
      <c r="AC4361" s="25">
        <v>0</v>
      </c>
      <c r="AD4361" s="25">
        <v>0</v>
      </c>
      <c r="AE4361" s="25">
        <v>0</v>
      </c>
      <c r="AF4361" s="25">
        <v>0</v>
      </c>
      <c r="AG4361" s="25">
        <v>0</v>
      </c>
      <c r="AH4361" s="109"/>
      <c r="AI4361" s="25">
        <v>0</v>
      </c>
      <c r="AJ4361" s="25">
        <v>3489.7910000000002</v>
      </c>
      <c r="AK4361" s="123">
        <v>0</v>
      </c>
      <c r="AL4361" s="25">
        <v>0</v>
      </c>
      <c r="AM4361" s="25">
        <v>0</v>
      </c>
      <c r="AN4361" s="25">
        <v>0</v>
      </c>
      <c r="AO4361" s="109"/>
      <c r="AP4361" s="25">
        <v>0</v>
      </c>
      <c r="AQ4361" s="25">
        <v>0</v>
      </c>
      <c r="AR4361" s="25">
        <v>0</v>
      </c>
      <c r="AS4361" s="25">
        <v>0</v>
      </c>
      <c r="AT4361" s="25">
        <v>0</v>
      </c>
      <c r="AU4361" s="25">
        <v>0</v>
      </c>
      <c r="AW4361" t="str">
        <f t="shared" si="358"/>
        <v>Phạm Thanh Hà</v>
      </c>
      <c r="AX4361" s="27" t="str">
        <f t="shared" si="359"/>
        <v>Vũ Thị Thùy Lan</v>
      </c>
      <c r="AY4361" s="4" t="str">
        <f t="shared" si="364"/>
        <v>INTIMEX MART</v>
      </c>
    </row>
    <row r="4362" spans="1:51" x14ac:dyDescent="0.25">
      <c r="A4362" s="4" t="s">
        <v>1104</v>
      </c>
      <c r="B4362" s="4" t="s">
        <v>174</v>
      </c>
      <c r="C4362" s="4" t="s">
        <v>451</v>
      </c>
      <c r="D4362" s="11" t="s">
        <v>774</v>
      </c>
      <c r="E4362" s="32" t="s">
        <v>536</v>
      </c>
      <c r="F4362" s="11" t="s">
        <v>705</v>
      </c>
      <c r="G4362" s="35">
        <v>5070066</v>
      </c>
      <c r="H4362" s="4" t="s">
        <v>538</v>
      </c>
      <c r="I4362" s="4"/>
      <c r="J4362" s="4"/>
      <c r="K4362" s="4"/>
      <c r="L4362" s="4"/>
      <c r="M4362" s="33"/>
      <c r="N4362" s="38"/>
      <c r="O4362" s="33"/>
      <c r="P4362" s="244">
        <f t="shared" si="361"/>
        <v>5925.7960000000003</v>
      </c>
      <c r="Q4362" s="25"/>
      <c r="R4362" s="25">
        <v>0</v>
      </c>
      <c r="S4362" s="25">
        <v>0</v>
      </c>
      <c r="T4362" s="109"/>
      <c r="U4362" s="25">
        <v>0</v>
      </c>
      <c r="V4362" s="25">
        <v>0</v>
      </c>
      <c r="W4362" s="25">
        <v>1954.3209999999999</v>
      </c>
      <c r="X4362" s="25">
        <v>0</v>
      </c>
      <c r="Y4362" s="25">
        <v>0</v>
      </c>
      <c r="Z4362" s="25">
        <v>0</v>
      </c>
      <c r="AA4362" s="109"/>
      <c r="AB4362" s="25">
        <v>0</v>
      </c>
      <c r="AC4362" s="25">
        <v>0</v>
      </c>
      <c r="AD4362" s="25">
        <v>0</v>
      </c>
      <c r="AE4362" s="25">
        <v>0</v>
      </c>
      <c r="AF4362" s="25">
        <v>0</v>
      </c>
      <c r="AG4362" s="25">
        <v>0</v>
      </c>
      <c r="AH4362" s="109"/>
      <c r="AI4362" s="25">
        <v>0</v>
      </c>
      <c r="AJ4362" s="25">
        <v>0</v>
      </c>
      <c r="AK4362" s="123">
        <v>0</v>
      </c>
      <c r="AL4362" s="25">
        <v>0</v>
      </c>
      <c r="AM4362" s="25">
        <v>0</v>
      </c>
      <c r="AN4362" s="25">
        <v>0</v>
      </c>
      <c r="AO4362" s="109"/>
      <c r="AP4362" s="25">
        <v>3971.4749999999999</v>
      </c>
      <c r="AQ4362" s="25">
        <v>0</v>
      </c>
      <c r="AR4362" s="25">
        <v>0</v>
      </c>
      <c r="AS4362" s="25">
        <v>0</v>
      </c>
      <c r="AT4362" s="25">
        <v>0</v>
      </c>
      <c r="AU4362" s="25">
        <v>0</v>
      </c>
      <c r="AW4362" t="str">
        <f t="shared" si="358"/>
        <v>Phạm Thanh Hà</v>
      </c>
      <c r="AX4362" s="27" t="str">
        <f t="shared" si="359"/>
        <v>Vũ Thị Thùy Lan</v>
      </c>
      <c r="AY4362" s="4" t="str">
        <f t="shared" si="364"/>
        <v>INTIMEX MART</v>
      </c>
    </row>
    <row r="4363" spans="1:51" x14ac:dyDescent="0.25">
      <c r="A4363" s="4" t="s">
        <v>1104</v>
      </c>
      <c r="B4363" s="4" t="s">
        <v>174</v>
      </c>
      <c r="C4363" s="4" t="s">
        <v>451</v>
      </c>
      <c r="D4363" s="11" t="s">
        <v>774</v>
      </c>
      <c r="E4363" s="32" t="s">
        <v>536</v>
      </c>
      <c r="F4363" s="11" t="s">
        <v>705</v>
      </c>
      <c r="G4363" s="35">
        <v>5070675</v>
      </c>
      <c r="H4363" s="4" t="s">
        <v>539</v>
      </c>
      <c r="I4363" s="4"/>
      <c r="J4363" s="4"/>
      <c r="K4363" s="4"/>
      <c r="L4363" s="4"/>
      <c r="M4363" s="33"/>
      <c r="N4363" s="38"/>
      <c r="O4363" s="33"/>
      <c r="P4363" s="244">
        <f t="shared" si="361"/>
        <v>878.83799999999997</v>
      </c>
      <c r="Q4363" s="25"/>
      <c r="R4363" s="25">
        <v>0</v>
      </c>
      <c r="S4363" s="25">
        <v>0</v>
      </c>
      <c r="T4363" s="109"/>
      <c r="U4363" s="25">
        <v>0</v>
      </c>
      <c r="V4363" s="25">
        <v>0</v>
      </c>
      <c r="W4363" s="25">
        <v>0</v>
      </c>
      <c r="X4363" s="25">
        <v>0</v>
      </c>
      <c r="Y4363" s="25">
        <v>0</v>
      </c>
      <c r="Z4363" s="25">
        <v>0</v>
      </c>
      <c r="AA4363" s="109"/>
      <c r="AB4363" s="25">
        <v>0</v>
      </c>
      <c r="AC4363" s="25">
        <v>0</v>
      </c>
      <c r="AD4363" s="25">
        <v>0</v>
      </c>
      <c r="AE4363" s="25">
        <v>0</v>
      </c>
      <c r="AF4363" s="25">
        <v>0</v>
      </c>
      <c r="AG4363" s="25">
        <v>0</v>
      </c>
      <c r="AH4363" s="109"/>
      <c r="AI4363" s="25">
        <v>0</v>
      </c>
      <c r="AJ4363" s="25">
        <v>878.83799999999997</v>
      </c>
      <c r="AK4363" s="123">
        <v>0</v>
      </c>
      <c r="AL4363" s="25">
        <v>0</v>
      </c>
      <c r="AM4363" s="25">
        <v>0</v>
      </c>
      <c r="AN4363" s="25">
        <v>0</v>
      </c>
      <c r="AO4363" s="109"/>
      <c r="AP4363" s="25">
        <v>0</v>
      </c>
      <c r="AQ4363" s="25">
        <v>0</v>
      </c>
      <c r="AR4363" s="25">
        <v>0</v>
      </c>
      <c r="AS4363" s="25">
        <v>0</v>
      </c>
      <c r="AT4363" s="25">
        <v>0</v>
      </c>
      <c r="AU4363" s="25">
        <v>0</v>
      </c>
      <c r="AW4363" t="str">
        <f t="shared" si="358"/>
        <v>Phạm Thanh Hà</v>
      </c>
      <c r="AX4363" s="27" t="str">
        <f t="shared" si="359"/>
        <v>Vũ Thị Thùy Lan</v>
      </c>
      <c r="AY4363" s="4" t="str">
        <f t="shared" si="364"/>
        <v>INTIMEX MART</v>
      </c>
    </row>
    <row r="4364" spans="1:51" x14ac:dyDescent="0.25">
      <c r="A4364" s="4" t="s">
        <v>1104</v>
      </c>
      <c r="B4364" s="4" t="s">
        <v>174</v>
      </c>
      <c r="C4364" s="4" t="s">
        <v>221</v>
      </c>
      <c r="D4364" s="4" t="s">
        <v>760</v>
      </c>
      <c r="E4364" s="35" t="s">
        <v>313</v>
      </c>
      <c r="F4364" s="11" t="s">
        <v>705</v>
      </c>
      <c r="G4364" s="35">
        <v>5070772</v>
      </c>
      <c r="H4364" s="4" t="s">
        <v>337</v>
      </c>
      <c r="I4364" s="4"/>
      <c r="J4364" s="4"/>
      <c r="K4364" s="4"/>
      <c r="L4364" s="4">
        <v>1</v>
      </c>
      <c r="M4364" s="33">
        <v>2689.0970000000002</v>
      </c>
      <c r="N4364" s="38">
        <f t="shared" si="362"/>
        <v>1.9185639629903828E-2</v>
      </c>
      <c r="O4364" s="33">
        <f t="shared" si="363"/>
        <v>1769.2626079575307</v>
      </c>
      <c r="P4364" s="244">
        <f t="shared" si="361"/>
        <v>0</v>
      </c>
      <c r="Q4364" s="25">
        <v>0</v>
      </c>
      <c r="R4364" s="25">
        <v>0</v>
      </c>
      <c r="S4364" s="25">
        <v>0</v>
      </c>
      <c r="T4364" s="109"/>
      <c r="U4364" s="25">
        <v>0</v>
      </c>
      <c r="V4364" s="25">
        <v>0</v>
      </c>
      <c r="W4364" s="25">
        <v>0</v>
      </c>
      <c r="X4364" s="25">
        <v>0</v>
      </c>
      <c r="Y4364" s="25">
        <v>0</v>
      </c>
      <c r="Z4364" s="25">
        <v>0</v>
      </c>
      <c r="AA4364" s="109"/>
      <c r="AB4364" s="25">
        <v>0</v>
      </c>
      <c r="AC4364" s="25">
        <v>0</v>
      </c>
      <c r="AD4364" s="25">
        <v>0</v>
      </c>
      <c r="AE4364" s="25">
        <v>0</v>
      </c>
      <c r="AF4364" s="25">
        <v>0</v>
      </c>
      <c r="AG4364" s="25">
        <v>0</v>
      </c>
      <c r="AH4364" s="109"/>
      <c r="AI4364" s="25">
        <v>0</v>
      </c>
      <c r="AJ4364" s="25">
        <v>0</v>
      </c>
      <c r="AK4364" s="123">
        <v>0</v>
      </c>
      <c r="AL4364" s="25">
        <v>0</v>
      </c>
      <c r="AM4364" s="25">
        <v>0</v>
      </c>
      <c r="AN4364" s="25">
        <v>0</v>
      </c>
      <c r="AO4364" s="109"/>
      <c r="AP4364" s="25">
        <v>0</v>
      </c>
      <c r="AQ4364" s="25">
        <v>0</v>
      </c>
      <c r="AR4364" s="25">
        <v>0</v>
      </c>
      <c r="AS4364" s="25">
        <v>0</v>
      </c>
      <c r="AT4364" s="25">
        <v>0</v>
      </c>
      <c r="AU4364" s="25">
        <v>0</v>
      </c>
      <c r="AW4364" t="str">
        <f t="shared" ref="AW4364:AW4427" si="365">+C4364</f>
        <v>Trần Huy Hoàng</v>
      </c>
      <c r="AX4364" s="27" t="str">
        <f t="shared" ref="AX4364:AX4427" si="366">+E4364</f>
        <v>Nguyễn Ngọc Danh</v>
      </c>
      <c r="AY4364" s="4" t="str">
        <f t="shared" si="364"/>
        <v>INTIMEX MART</v>
      </c>
    </row>
    <row r="4365" spans="1:51" x14ac:dyDescent="0.25">
      <c r="A4365" s="4" t="s">
        <v>1104</v>
      </c>
      <c r="B4365" s="4" t="s">
        <v>174</v>
      </c>
      <c r="C4365" s="4" t="s">
        <v>959</v>
      </c>
      <c r="D4365" s="11" t="s">
        <v>961</v>
      </c>
      <c r="E4365" s="32" t="s">
        <v>961</v>
      </c>
      <c r="F4365" s="11" t="s">
        <v>705</v>
      </c>
      <c r="G4365" s="35"/>
      <c r="H4365" s="4" t="s">
        <v>963</v>
      </c>
      <c r="I4365" s="4"/>
      <c r="J4365" s="4"/>
      <c r="K4365" s="4"/>
      <c r="L4365" s="4">
        <v>1</v>
      </c>
      <c r="M4365" s="33">
        <v>1502.2930000000001</v>
      </c>
      <c r="N4365" s="38">
        <f t="shared" si="362"/>
        <v>1.0718264204127673E-2</v>
      </c>
      <c r="O4365" s="33">
        <f t="shared" si="363"/>
        <v>988.41761048275418</v>
      </c>
      <c r="P4365" s="244">
        <f t="shared" si="361"/>
        <v>0</v>
      </c>
      <c r="Q4365" s="25">
        <v>0</v>
      </c>
      <c r="R4365" s="25">
        <v>0</v>
      </c>
      <c r="S4365" s="25">
        <v>0</v>
      </c>
      <c r="T4365" s="109"/>
      <c r="U4365" s="25">
        <v>0</v>
      </c>
      <c r="V4365" s="25">
        <v>0</v>
      </c>
      <c r="W4365" s="25">
        <v>0</v>
      </c>
      <c r="X4365" s="25">
        <v>0</v>
      </c>
      <c r="Y4365" s="25">
        <v>0</v>
      </c>
      <c r="Z4365" s="25">
        <v>0</v>
      </c>
      <c r="AA4365" s="109"/>
      <c r="AB4365" s="25">
        <v>0</v>
      </c>
      <c r="AC4365" s="25">
        <v>0</v>
      </c>
      <c r="AD4365" s="25">
        <v>0</v>
      </c>
      <c r="AE4365" s="25">
        <v>0</v>
      </c>
      <c r="AF4365" s="25">
        <v>0</v>
      </c>
      <c r="AG4365" s="25">
        <v>0</v>
      </c>
      <c r="AH4365" s="109"/>
      <c r="AI4365" s="25">
        <v>0</v>
      </c>
      <c r="AJ4365" s="25">
        <v>0</v>
      </c>
      <c r="AK4365" s="123">
        <v>0</v>
      </c>
      <c r="AL4365" s="25">
        <v>0</v>
      </c>
      <c r="AM4365" s="25">
        <v>0</v>
      </c>
      <c r="AN4365" s="25">
        <v>0</v>
      </c>
      <c r="AO4365" s="109"/>
      <c r="AP4365" s="25">
        <v>0</v>
      </c>
      <c r="AQ4365" s="25">
        <v>0</v>
      </c>
      <c r="AR4365" s="25">
        <v>0</v>
      </c>
      <c r="AS4365" s="25">
        <v>0</v>
      </c>
      <c r="AT4365" s="25">
        <v>0</v>
      </c>
      <c r="AU4365" s="25">
        <v>0</v>
      </c>
      <c r="AW4365" t="str">
        <f t="shared" si="365"/>
        <v>Nguyễn Thành Long</v>
      </c>
      <c r="AX4365" s="27" t="str">
        <f t="shared" si="366"/>
        <v>Vacancy  BR VT</v>
      </c>
      <c r="AY4365" s="4" t="str">
        <f t="shared" si="364"/>
        <v>INTIMEX MART</v>
      </c>
    </row>
    <row r="4366" spans="1:51" x14ac:dyDescent="0.25">
      <c r="A4366" s="4" t="s">
        <v>1104</v>
      </c>
      <c r="B4366" s="4" t="s">
        <v>174</v>
      </c>
      <c r="C4366" s="4" t="s">
        <v>959</v>
      </c>
      <c r="D4366" s="11" t="s">
        <v>961</v>
      </c>
      <c r="E4366" s="32" t="s">
        <v>961</v>
      </c>
      <c r="F4366" s="11" t="s">
        <v>705</v>
      </c>
      <c r="G4366" s="35">
        <v>5070682</v>
      </c>
      <c r="H4366" s="4" t="s">
        <v>157</v>
      </c>
      <c r="I4366" s="4"/>
      <c r="J4366" s="4"/>
      <c r="K4366" s="4"/>
      <c r="L4366" s="4"/>
      <c r="M4366" s="33"/>
      <c r="N4366" s="38"/>
      <c r="O4366" s="33"/>
      <c r="P4366" s="244">
        <f t="shared" si="361"/>
        <v>0</v>
      </c>
      <c r="Q4366" s="25"/>
      <c r="R4366" s="25">
        <v>0</v>
      </c>
      <c r="S4366" s="25">
        <v>0</v>
      </c>
      <c r="T4366" s="109"/>
      <c r="U4366" s="25">
        <v>0</v>
      </c>
      <c r="V4366" s="25">
        <v>0</v>
      </c>
      <c r="W4366" s="25">
        <v>0</v>
      </c>
      <c r="X4366" s="25">
        <v>0</v>
      </c>
      <c r="Y4366" s="25">
        <v>0</v>
      </c>
      <c r="Z4366" s="25">
        <v>0</v>
      </c>
      <c r="AA4366" s="109"/>
      <c r="AB4366" s="25">
        <v>0</v>
      </c>
      <c r="AC4366" s="25">
        <v>0</v>
      </c>
      <c r="AD4366" s="25">
        <v>0</v>
      </c>
      <c r="AE4366" s="25">
        <v>0</v>
      </c>
      <c r="AF4366" s="25">
        <v>0</v>
      </c>
      <c r="AG4366" s="25">
        <v>0</v>
      </c>
      <c r="AH4366" s="109"/>
      <c r="AI4366" s="25">
        <v>0</v>
      </c>
      <c r="AJ4366" s="25">
        <v>0</v>
      </c>
      <c r="AK4366" s="123">
        <v>0</v>
      </c>
      <c r="AL4366" s="25">
        <v>0</v>
      </c>
      <c r="AM4366" s="25">
        <v>0</v>
      </c>
      <c r="AN4366" s="25">
        <v>0</v>
      </c>
      <c r="AO4366" s="109"/>
      <c r="AP4366" s="25">
        <v>0</v>
      </c>
      <c r="AQ4366" s="25">
        <v>0</v>
      </c>
      <c r="AR4366" s="25">
        <v>0</v>
      </c>
      <c r="AS4366" s="25">
        <v>0</v>
      </c>
      <c r="AT4366" s="25">
        <v>0</v>
      </c>
      <c r="AU4366" s="25">
        <v>0</v>
      </c>
      <c r="AW4366" t="str">
        <f t="shared" si="365"/>
        <v>Nguyễn Thành Long</v>
      </c>
      <c r="AX4366" s="27" t="str">
        <f t="shared" si="366"/>
        <v>Vacancy  BR VT</v>
      </c>
      <c r="AY4366" s="4" t="str">
        <f t="shared" si="364"/>
        <v>INTIMEX MART</v>
      </c>
    </row>
    <row r="4367" spans="1:51" x14ac:dyDescent="0.25">
      <c r="A4367" s="14"/>
      <c r="B4367" s="14"/>
      <c r="C4367" s="14"/>
      <c r="D4367" s="14"/>
      <c r="E4367" s="30"/>
      <c r="F4367" s="14"/>
      <c r="G4367" s="46" t="s">
        <v>933</v>
      </c>
      <c r="H4367" s="12" t="s">
        <v>1313</v>
      </c>
      <c r="I4367" s="14"/>
      <c r="J4367" s="14"/>
      <c r="K4367" s="14"/>
      <c r="L4367" s="13">
        <f>SUM(L4368:L4451,L4454,L4463)</f>
        <v>166</v>
      </c>
      <c r="M4367" s="13">
        <f>SUM(M4368:M4451,M4454,M4463)</f>
        <v>226164.13733600004</v>
      </c>
      <c r="N4367" s="31">
        <f>SUM(N4368:N4451,N4454,N4463)</f>
        <v>0.99999999999999989</v>
      </c>
      <c r="O4367" s="13">
        <v>314479.8400471285</v>
      </c>
      <c r="P4367" s="244">
        <f t="shared" si="361"/>
        <v>0</v>
      </c>
      <c r="Q4367" s="25">
        <v>0</v>
      </c>
      <c r="R4367" s="25">
        <v>0</v>
      </c>
      <c r="S4367" s="25">
        <v>0</v>
      </c>
      <c r="T4367" s="109"/>
      <c r="U4367" s="25">
        <v>0</v>
      </c>
      <c r="V4367" s="25">
        <v>0</v>
      </c>
      <c r="W4367" s="25">
        <v>0</v>
      </c>
      <c r="X4367" s="25">
        <v>0</v>
      </c>
      <c r="Y4367" s="25">
        <v>0</v>
      </c>
      <c r="Z4367" s="25">
        <v>0</v>
      </c>
      <c r="AA4367" s="109"/>
      <c r="AB4367" s="25">
        <v>0</v>
      </c>
      <c r="AC4367" s="25">
        <v>0</v>
      </c>
      <c r="AD4367" s="25">
        <v>0</v>
      </c>
      <c r="AE4367" s="25">
        <v>0</v>
      </c>
      <c r="AF4367" s="25">
        <v>0</v>
      </c>
      <c r="AG4367" s="25">
        <v>0</v>
      </c>
      <c r="AH4367" s="109"/>
      <c r="AI4367" s="25">
        <v>0</v>
      </c>
      <c r="AJ4367" s="25">
        <v>0</v>
      </c>
      <c r="AK4367" s="123">
        <v>0</v>
      </c>
      <c r="AL4367" s="25">
        <v>0</v>
      </c>
      <c r="AM4367" s="25">
        <v>0</v>
      </c>
      <c r="AN4367" s="25">
        <v>0</v>
      </c>
      <c r="AO4367" s="109"/>
      <c r="AP4367" s="25">
        <v>0</v>
      </c>
      <c r="AQ4367" s="25">
        <v>0</v>
      </c>
      <c r="AR4367" s="25">
        <v>0</v>
      </c>
      <c r="AS4367" s="25">
        <v>0</v>
      </c>
      <c r="AT4367" s="25">
        <v>0</v>
      </c>
      <c r="AU4367" s="25">
        <v>0</v>
      </c>
      <c r="AW4367">
        <f t="shared" si="365"/>
        <v>0</v>
      </c>
      <c r="AX4367" s="27">
        <f t="shared" si="366"/>
        <v>0</v>
      </c>
      <c r="AY4367" s="14">
        <f t="shared" si="364"/>
        <v>0</v>
      </c>
    </row>
    <row r="4368" spans="1:51" x14ac:dyDescent="0.25">
      <c r="A4368" s="4" t="s">
        <v>1104</v>
      </c>
      <c r="B4368" s="4" t="s">
        <v>285</v>
      </c>
      <c r="C4368" s="4" t="s">
        <v>221</v>
      </c>
      <c r="D4368" s="4" t="s">
        <v>759</v>
      </c>
      <c r="E4368" s="35" t="s">
        <v>306</v>
      </c>
      <c r="F4368" s="4" t="s">
        <v>702</v>
      </c>
      <c r="G4368" s="35">
        <v>4812209</v>
      </c>
      <c r="H4368" s="35" t="s">
        <v>307</v>
      </c>
      <c r="I4368" s="4"/>
      <c r="J4368" s="4"/>
      <c r="K4368" s="4"/>
      <c r="L4368" s="4">
        <v>1</v>
      </c>
      <c r="M4368" s="33">
        <v>1861.279</v>
      </c>
      <c r="N4368" s="38">
        <f>M4368/$M$4367</f>
        <v>8.2297707405077965E-3</v>
      </c>
      <c r="O4368" s="33">
        <f>N4368*$O$4367</f>
        <v>2588.0969860994301</v>
      </c>
      <c r="P4368" s="244">
        <f t="shared" si="361"/>
        <v>1588.6080000000002</v>
      </c>
      <c r="Q4368" s="25">
        <v>0</v>
      </c>
      <c r="R4368" s="25">
        <v>0</v>
      </c>
      <c r="S4368" s="25">
        <v>0</v>
      </c>
      <c r="T4368" s="109"/>
      <c r="U4368" s="25">
        <v>0</v>
      </c>
      <c r="V4368" s="25">
        <v>0</v>
      </c>
      <c r="W4368" s="25">
        <v>0</v>
      </c>
      <c r="X4368" s="25">
        <v>0</v>
      </c>
      <c r="Y4368" s="25">
        <v>0</v>
      </c>
      <c r="Z4368" s="25">
        <v>541.79300000000001</v>
      </c>
      <c r="AA4368" s="109"/>
      <c r="AB4368" s="25">
        <v>0</v>
      </c>
      <c r="AC4368" s="25">
        <v>0</v>
      </c>
      <c r="AD4368" s="25">
        <v>0</v>
      </c>
      <c r="AE4368" s="25">
        <v>0</v>
      </c>
      <c r="AF4368" s="25">
        <v>0</v>
      </c>
      <c r="AG4368" s="25">
        <v>0</v>
      </c>
      <c r="AH4368" s="109"/>
      <c r="AI4368" s="25">
        <v>0</v>
      </c>
      <c r="AJ4368" s="25">
        <v>0</v>
      </c>
      <c r="AK4368" s="123">
        <v>0</v>
      </c>
      <c r="AL4368" s="25">
        <v>0</v>
      </c>
      <c r="AM4368" s="25">
        <v>0</v>
      </c>
      <c r="AN4368" s="25">
        <v>0</v>
      </c>
      <c r="AO4368" s="109"/>
      <c r="AP4368" s="25">
        <v>0</v>
      </c>
      <c r="AQ4368" s="25">
        <v>0</v>
      </c>
      <c r="AR4368" s="25">
        <v>0</v>
      </c>
      <c r="AS4368" s="25">
        <v>1046.8150000000001</v>
      </c>
      <c r="AT4368" s="25">
        <v>0</v>
      </c>
      <c r="AU4368" s="25">
        <v>0</v>
      </c>
      <c r="AW4368" t="str">
        <f t="shared" si="365"/>
        <v>Trần Huy Hoàng</v>
      </c>
      <c r="AX4368" s="27" t="str">
        <f t="shared" si="366"/>
        <v>Nguyễn Thị Phương Tâm</v>
      </c>
      <c r="AY4368" s="4" t="str">
        <f t="shared" si="364"/>
        <v>CVS HCM</v>
      </c>
    </row>
    <row r="4369" spans="1:51" x14ac:dyDescent="0.25">
      <c r="A4369" s="4" t="s">
        <v>1104</v>
      </c>
      <c r="B4369" s="4" t="s">
        <v>285</v>
      </c>
      <c r="C4369" s="4" t="s">
        <v>221</v>
      </c>
      <c r="D4369" s="4" t="s">
        <v>757</v>
      </c>
      <c r="E4369" s="35" t="s">
        <v>277</v>
      </c>
      <c r="F4369" s="4" t="s">
        <v>702</v>
      </c>
      <c r="G4369" s="35">
        <v>4810436</v>
      </c>
      <c r="H4369" s="35" t="s">
        <v>287</v>
      </c>
      <c r="I4369" s="4"/>
      <c r="J4369" s="4"/>
      <c r="K4369" s="4"/>
      <c r="L4369" s="4">
        <v>1</v>
      </c>
      <c r="M4369" s="33">
        <v>120.398</v>
      </c>
      <c r="N4369" s="38">
        <f t="shared" ref="N4369:N4439" si="367">M4369/$M$4367</f>
        <v>5.3234788423211013E-4</v>
      </c>
      <c r="O4369" s="33">
        <f t="shared" ref="O4369:O4439" si="368">N4369*$O$4367</f>
        <v>167.41267748274126</v>
      </c>
      <c r="P4369" s="244">
        <f t="shared" si="361"/>
        <v>0</v>
      </c>
      <c r="Q4369" s="25">
        <v>0</v>
      </c>
      <c r="R4369" s="25">
        <v>0</v>
      </c>
      <c r="S4369" s="25">
        <v>0</v>
      </c>
      <c r="T4369" s="109"/>
      <c r="U4369" s="25">
        <v>0</v>
      </c>
      <c r="V4369" s="25">
        <v>0</v>
      </c>
      <c r="W4369" s="25">
        <v>0</v>
      </c>
      <c r="X4369" s="25">
        <v>0</v>
      </c>
      <c r="Y4369" s="25">
        <v>0</v>
      </c>
      <c r="Z4369" s="25">
        <v>0</v>
      </c>
      <c r="AA4369" s="109"/>
      <c r="AB4369" s="25">
        <v>0</v>
      </c>
      <c r="AC4369" s="25">
        <v>0</v>
      </c>
      <c r="AD4369" s="25">
        <v>0</v>
      </c>
      <c r="AE4369" s="25">
        <v>0</v>
      </c>
      <c r="AF4369" s="25">
        <v>0</v>
      </c>
      <c r="AG4369" s="25">
        <v>0</v>
      </c>
      <c r="AH4369" s="109"/>
      <c r="AI4369" s="25">
        <v>0</v>
      </c>
      <c r="AJ4369" s="25">
        <v>0</v>
      </c>
      <c r="AK4369" s="123">
        <v>0</v>
      </c>
      <c r="AL4369" s="25">
        <v>0</v>
      </c>
      <c r="AM4369" s="25">
        <v>0</v>
      </c>
      <c r="AN4369" s="25">
        <v>0</v>
      </c>
      <c r="AO4369" s="109"/>
      <c r="AP4369" s="25">
        <v>0</v>
      </c>
      <c r="AQ4369" s="25">
        <v>0</v>
      </c>
      <c r="AR4369" s="25">
        <v>0</v>
      </c>
      <c r="AS4369" s="25">
        <v>0</v>
      </c>
      <c r="AT4369" s="25">
        <v>0</v>
      </c>
      <c r="AU4369" s="25">
        <v>0</v>
      </c>
      <c r="AW4369" t="str">
        <f t="shared" si="365"/>
        <v>Trần Huy Hoàng</v>
      </c>
      <c r="AX4369" s="27" t="str">
        <f t="shared" si="366"/>
        <v>Nguyễn Gia Bảo</v>
      </c>
      <c r="AY4369" s="4" t="str">
        <f t="shared" si="364"/>
        <v>CVS HCM</v>
      </c>
    </row>
    <row r="4370" spans="1:51" x14ac:dyDescent="0.25">
      <c r="A4370" s="4" t="s">
        <v>1104</v>
      </c>
      <c r="B4370" s="4" t="s">
        <v>244</v>
      </c>
      <c r="C4370" s="4" t="s">
        <v>221</v>
      </c>
      <c r="D4370" s="4" t="s">
        <v>760</v>
      </c>
      <c r="E4370" s="35" t="s">
        <v>313</v>
      </c>
      <c r="F4370" s="4" t="s">
        <v>702</v>
      </c>
      <c r="G4370" s="35">
        <v>3170296</v>
      </c>
      <c r="H4370" s="35" t="s">
        <v>318</v>
      </c>
      <c r="I4370" s="4"/>
      <c r="J4370" s="4"/>
      <c r="K4370" s="4"/>
      <c r="L4370" s="4">
        <v>1</v>
      </c>
      <c r="M4370" s="33">
        <v>296.99400000000003</v>
      </c>
      <c r="N4370" s="38">
        <f t="shared" si="367"/>
        <v>1.3131790190005757E-3</v>
      </c>
      <c r="O4370" s="33">
        <f t="shared" si="368"/>
        <v>412.96832784854615</v>
      </c>
      <c r="P4370" s="244">
        <f t="shared" si="361"/>
        <v>151.749</v>
      </c>
      <c r="Q4370" s="25">
        <v>0</v>
      </c>
      <c r="R4370" s="25">
        <v>0</v>
      </c>
      <c r="S4370" s="25">
        <v>0</v>
      </c>
      <c r="T4370" s="109"/>
      <c r="U4370" s="25">
        <v>0</v>
      </c>
      <c r="V4370" s="25">
        <v>0</v>
      </c>
      <c r="W4370" s="25">
        <v>0</v>
      </c>
      <c r="X4370" s="25">
        <v>0</v>
      </c>
      <c r="Y4370" s="25">
        <v>0</v>
      </c>
      <c r="Z4370" s="25">
        <v>0</v>
      </c>
      <c r="AA4370" s="109"/>
      <c r="AB4370" s="25">
        <v>0</v>
      </c>
      <c r="AC4370" s="25">
        <v>0</v>
      </c>
      <c r="AD4370" s="25">
        <v>151.749</v>
      </c>
      <c r="AE4370" s="25">
        <v>0</v>
      </c>
      <c r="AF4370" s="25">
        <v>0</v>
      </c>
      <c r="AG4370" s="25">
        <v>0</v>
      </c>
      <c r="AH4370" s="109"/>
      <c r="AI4370" s="25">
        <v>0</v>
      </c>
      <c r="AJ4370" s="25">
        <v>0</v>
      </c>
      <c r="AK4370" s="123">
        <v>0</v>
      </c>
      <c r="AL4370" s="25">
        <v>0</v>
      </c>
      <c r="AM4370" s="25">
        <v>0</v>
      </c>
      <c r="AN4370" s="25">
        <v>0</v>
      </c>
      <c r="AO4370" s="109"/>
      <c r="AP4370" s="25">
        <v>0</v>
      </c>
      <c r="AQ4370" s="25">
        <v>0</v>
      </c>
      <c r="AR4370" s="25">
        <v>0</v>
      </c>
      <c r="AS4370" s="25">
        <v>0</v>
      </c>
      <c r="AT4370" s="25">
        <v>0</v>
      </c>
      <c r="AU4370" s="25">
        <v>0</v>
      </c>
      <c r="AW4370" t="str">
        <f t="shared" si="365"/>
        <v>Trần Huy Hoàng</v>
      </c>
      <c r="AX4370" s="27" t="str">
        <f t="shared" si="366"/>
        <v>Nguyễn Ngọc Danh</v>
      </c>
      <c r="AY4370" s="4" t="str">
        <f t="shared" si="364"/>
        <v>K-MARKET</v>
      </c>
    </row>
    <row r="4371" spans="1:51" x14ac:dyDescent="0.25">
      <c r="A4371" s="4" t="s">
        <v>1104</v>
      </c>
      <c r="B4371" s="4" t="s">
        <v>244</v>
      </c>
      <c r="C4371" s="4" t="s">
        <v>959</v>
      </c>
      <c r="D4371" s="59" t="s">
        <v>832</v>
      </c>
      <c r="E4371" s="60" t="s">
        <v>112</v>
      </c>
      <c r="F4371" s="59" t="s">
        <v>702</v>
      </c>
      <c r="G4371" s="35">
        <v>3170300</v>
      </c>
      <c r="H4371" s="35" t="s">
        <v>319</v>
      </c>
      <c r="I4371" s="4"/>
      <c r="J4371" s="4"/>
      <c r="K4371" s="4"/>
      <c r="L4371" s="4">
        <v>1</v>
      </c>
      <c r="M4371" s="33">
        <v>6835.9104000000007</v>
      </c>
      <c r="N4371" s="38">
        <f t="shared" si="367"/>
        <v>3.0225439278395636E-2</v>
      </c>
      <c r="O4371" s="33">
        <f t="shared" si="368"/>
        <v>9505.2913096240554</v>
      </c>
      <c r="P4371" s="244">
        <f t="shared" si="361"/>
        <v>1293.357</v>
      </c>
      <c r="Q4371" s="25">
        <v>0</v>
      </c>
      <c r="R4371" s="25">
        <v>0</v>
      </c>
      <c r="S4371" s="25">
        <v>0</v>
      </c>
      <c r="T4371" s="109"/>
      <c r="U4371" s="25">
        <v>0</v>
      </c>
      <c r="V4371" s="25">
        <v>0</v>
      </c>
      <c r="W4371" s="25">
        <v>0</v>
      </c>
      <c r="X4371" s="25">
        <v>0</v>
      </c>
      <c r="Y4371" s="25">
        <v>1293.357</v>
      </c>
      <c r="Z4371" s="25">
        <v>0</v>
      </c>
      <c r="AA4371" s="109"/>
      <c r="AB4371" s="25">
        <v>0</v>
      </c>
      <c r="AC4371" s="25">
        <v>0</v>
      </c>
      <c r="AD4371" s="25">
        <v>0</v>
      </c>
      <c r="AE4371" s="25">
        <v>0</v>
      </c>
      <c r="AF4371" s="25">
        <v>0</v>
      </c>
      <c r="AG4371" s="25">
        <v>0</v>
      </c>
      <c r="AH4371" s="109"/>
      <c r="AI4371" s="25">
        <v>0</v>
      </c>
      <c r="AJ4371" s="25">
        <v>0</v>
      </c>
      <c r="AK4371" s="123">
        <v>0</v>
      </c>
      <c r="AL4371" s="25">
        <v>0</v>
      </c>
      <c r="AM4371" s="25">
        <v>0</v>
      </c>
      <c r="AN4371" s="25">
        <v>0</v>
      </c>
      <c r="AO4371" s="109"/>
      <c r="AP4371" s="25">
        <v>0</v>
      </c>
      <c r="AQ4371" s="25">
        <v>0</v>
      </c>
      <c r="AR4371" s="25">
        <v>0</v>
      </c>
      <c r="AS4371" s="25">
        <v>0</v>
      </c>
      <c r="AT4371" s="25">
        <v>0</v>
      </c>
      <c r="AU4371" s="25">
        <v>0</v>
      </c>
      <c r="AW4371" t="str">
        <f t="shared" si="365"/>
        <v>Nguyễn Thành Long</v>
      </c>
      <c r="AX4371" s="27" t="str">
        <f t="shared" si="366"/>
        <v>Nguyễn Bích Vân</v>
      </c>
      <c r="AY4371" s="4" t="str">
        <f t="shared" si="364"/>
        <v>K-MARKET</v>
      </c>
    </row>
    <row r="4372" spans="1:51" x14ac:dyDescent="0.25">
      <c r="A4372" s="4" t="s">
        <v>1104</v>
      </c>
      <c r="B4372" s="4" t="s">
        <v>244</v>
      </c>
      <c r="C4372" s="4" t="s">
        <v>959</v>
      </c>
      <c r="D4372" s="59" t="s">
        <v>832</v>
      </c>
      <c r="E4372" s="60" t="s">
        <v>112</v>
      </c>
      <c r="F4372" s="59" t="s">
        <v>702</v>
      </c>
      <c r="G4372" s="35">
        <v>3170324</v>
      </c>
      <c r="H4372" s="35" t="s">
        <v>5262</v>
      </c>
      <c r="I4372" s="4"/>
      <c r="J4372" s="4"/>
      <c r="K4372" s="4"/>
      <c r="L4372" s="4"/>
      <c r="M4372" s="33"/>
      <c r="N4372" s="38"/>
      <c r="O4372" s="33"/>
      <c r="P4372" s="244">
        <f t="shared" si="361"/>
        <v>1154.8910000000001</v>
      </c>
      <c r="Q4372" s="25"/>
      <c r="R4372" s="25"/>
      <c r="S4372" s="25"/>
      <c r="T4372" s="109"/>
      <c r="U4372" s="25"/>
      <c r="V4372" s="25"/>
      <c r="W4372" s="25"/>
      <c r="X4372" s="25"/>
      <c r="Y4372" s="25"/>
      <c r="Z4372" s="25"/>
      <c r="AA4372" s="109"/>
      <c r="AB4372" s="25"/>
      <c r="AC4372" s="25"/>
      <c r="AD4372" s="25"/>
      <c r="AE4372" s="25"/>
      <c r="AF4372" s="25"/>
      <c r="AG4372" s="25"/>
      <c r="AH4372" s="109"/>
      <c r="AI4372" s="25">
        <v>0</v>
      </c>
      <c r="AJ4372" s="25">
        <v>1154.8910000000001</v>
      </c>
      <c r="AK4372" s="123">
        <v>0</v>
      </c>
      <c r="AL4372" s="25">
        <v>0</v>
      </c>
      <c r="AM4372" s="25">
        <v>0</v>
      </c>
      <c r="AN4372" s="25">
        <v>0</v>
      </c>
      <c r="AO4372" s="109"/>
      <c r="AP4372" s="25">
        <v>0</v>
      </c>
      <c r="AQ4372" s="25">
        <v>0</v>
      </c>
      <c r="AR4372" s="25">
        <v>0</v>
      </c>
      <c r="AS4372" s="25">
        <v>0</v>
      </c>
      <c r="AT4372" s="25">
        <v>0</v>
      </c>
      <c r="AU4372" s="25">
        <v>0</v>
      </c>
      <c r="AW4372" t="str">
        <f t="shared" si="365"/>
        <v>Nguyễn Thành Long</v>
      </c>
      <c r="AX4372" s="27" t="str">
        <f t="shared" si="366"/>
        <v>Nguyễn Bích Vân</v>
      </c>
      <c r="AY4372" s="4"/>
    </row>
    <row r="4373" spans="1:51" x14ac:dyDescent="0.25">
      <c r="A4373" s="4" t="s">
        <v>1104</v>
      </c>
      <c r="B4373" s="4" t="s">
        <v>244</v>
      </c>
      <c r="C4373" s="4" t="s">
        <v>221</v>
      </c>
      <c r="D4373" s="4" t="s">
        <v>760</v>
      </c>
      <c r="E4373" s="35" t="s">
        <v>313</v>
      </c>
      <c r="F4373" s="4" t="s">
        <v>702</v>
      </c>
      <c r="G4373" s="35">
        <v>3170265</v>
      </c>
      <c r="H4373" s="35" t="s">
        <v>320</v>
      </c>
      <c r="I4373" s="4"/>
      <c r="J4373" s="4"/>
      <c r="K4373" s="4"/>
      <c r="L4373" s="4">
        <v>1</v>
      </c>
      <c r="M4373" s="33">
        <v>296.81299999999999</v>
      </c>
      <c r="N4373" s="38">
        <f t="shared" si="367"/>
        <v>1.3123787152825236E-3</v>
      </c>
      <c r="O4373" s="33">
        <f t="shared" si="368"/>
        <v>412.71664846330401</v>
      </c>
      <c r="P4373" s="244">
        <f t="shared" ref="P4373:P4437" si="369">SUM(Q4373:AU4373)</f>
        <v>0</v>
      </c>
      <c r="Q4373" s="25">
        <v>0</v>
      </c>
      <c r="R4373" s="25">
        <v>0</v>
      </c>
      <c r="S4373" s="25">
        <v>0</v>
      </c>
      <c r="T4373" s="109"/>
      <c r="U4373" s="25">
        <v>0</v>
      </c>
      <c r="V4373" s="25">
        <v>0</v>
      </c>
      <c r="W4373" s="25">
        <v>0</v>
      </c>
      <c r="X4373" s="25">
        <v>0</v>
      </c>
      <c r="Y4373" s="25">
        <v>0</v>
      </c>
      <c r="Z4373" s="25">
        <v>0</v>
      </c>
      <c r="AA4373" s="109"/>
      <c r="AB4373" s="25">
        <v>0</v>
      </c>
      <c r="AC4373" s="25">
        <v>0</v>
      </c>
      <c r="AD4373" s="25">
        <v>0</v>
      </c>
      <c r="AE4373" s="25">
        <v>0</v>
      </c>
      <c r="AF4373" s="25">
        <v>0</v>
      </c>
      <c r="AG4373" s="25">
        <v>0</v>
      </c>
      <c r="AH4373" s="109"/>
      <c r="AI4373" s="25">
        <v>0</v>
      </c>
      <c r="AJ4373" s="25">
        <v>0</v>
      </c>
      <c r="AK4373" s="123">
        <v>0</v>
      </c>
      <c r="AL4373" s="25">
        <v>0</v>
      </c>
      <c r="AM4373" s="25">
        <v>0</v>
      </c>
      <c r="AN4373" s="25">
        <v>0</v>
      </c>
      <c r="AO4373" s="109"/>
      <c r="AP4373" s="25">
        <v>0</v>
      </c>
      <c r="AQ4373" s="25">
        <v>0</v>
      </c>
      <c r="AR4373" s="25">
        <v>0</v>
      </c>
      <c r="AS4373" s="25">
        <v>0</v>
      </c>
      <c r="AT4373" s="25">
        <v>0</v>
      </c>
      <c r="AU4373" s="25">
        <v>0</v>
      </c>
      <c r="AW4373" t="str">
        <f t="shared" si="365"/>
        <v>Trần Huy Hoàng</v>
      </c>
      <c r="AX4373" s="27" t="str">
        <f t="shared" si="366"/>
        <v>Nguyễn Ngọc Danh</v>
      </c>
      <c r="AY4373" s="4" t="str">
        <f t="shared" ref="AY4373:AY4405" si="370">+B4373</f>
        <v>K-MARKET</v>
      </c>
    </row>
    <row r="4374" spans="1:51" x14ac:dyDescent="0.25">
      <c r="A4374" s="4" t="s">
        <v>1104</v>
      </c>
      <c r="B4374" s="4" t="s">
        <v>244</v>
      </c>
      <c r="C4374" s="4" t="s">
        <v>221</v>
      </c>
      <c r="D4374" s="4" t="s">
        <v>755</v>
      </c>
      <c r="E4374" s="35" t="s">
        <v>243</v>
      </c>
      <c r="F4374" s="4" t="s">
        <v>702</v>
      </c>
      <c r="G4374" s="35">
        <v>3170182</v>
      </c>
      <c r="H4374" s="35" t="s">
        <v>246</v>
      </c>
      <c r="I4374" s="4"/>
      <c r="J4374" s="4"/>
      <c r="K4374" s="4"/>
      <c r="L4374" s="4">
        <v>1</v>
      </c>
      <c r="M4374" s="33">
        <v>197.99600000000001</v>
      </c>
      <c r="N4374" s="38">
        <f t="shared" si="367"/>
        <v>8.7545267933371719E-4</v>
      </c>
      <c r="O4374" s="33">
        <f t="shared" si="368"/>
        <v>275.31221856569744</v>
      </c>
      <c r="P4374" s="244">
        <f t="shared" si="369"/>
        <v>0</v>
      </c>
      <c r="Q4374" s="25">
        <v>0</v>
      </c>
      <c r="R4374" s="25">
        <v>0</v>
      </c>
      <c r="S4374" s="25">
        <v>0</v>
      </c>
      <c r="T4374" s="109"/>
      <c r="U4374" s="25">
        <v>0</v>
      </c>
      <c r="V4374" s="25">
        <v>0</v>
      </c>
      <c r="W4374" s="25">
        <v>0</v>
      </c>
      <c r="X4374" s="25">
        <v>0</v>
      </c>
      <c r="Y4374" s="25">
        <v>0</v>
      </c>
      <c r="Z4374" s="25">
        <v>0</v>
      </c>
      <c r="AA4374" s="109"/>
      <c r="AB4374" s="25">
        <v>0</v>
      </c>
      <c r="AC4374" s="25">
        <v>0</v>
      </c>
      <c r="AD4374" s="25">
        <v>0</v>
      </c>
      <c r="AE4374" s="25">
        <v>0</v>
      </c>
      <c r="AF4374" s="25">
        <v>0</v>
      </c>
      <c r="AG4374" s="25">
        <v>0</v>
      </c>
      <c r="AH4374" s="109"/>
      <c r="AI4374" s="25">
        <v>0</v>
      </c>
      <c r="AJ4374" s="25">
        <v>0</v>
      </c>
      <c r="AK4374" s="123">
        <v>0</v>
      </c>
      <c r="AL4374" s="25">
        <v>0</v>
      </c>
      <c r="AM4374" s="25">
        <v>0</v>
      </c>
      <c r="AN4374" s="25">
        <v>0</v>
      </c>
      <c r="AO4374" s="109"/>
      <c r="AP4374" s="25">
        <v>0</v>
      </c>
      <c r="AQ4374" s="25">
        <v>0</v>
      </c>
      <c r="AR4374" s="25">
        <v>0</v>
      </c>
      <c r="AS4374" s="25">
        <v>0</v>
      </c>
      <c r="AT4374" s="25">
        <v>0</v>
      </c>
      <c r="AU4374" s="25">
        <v>0</v>
      </c>
      <c r="AW4374" t="str">
        <f t="shared" si="365"/>
        <v>Trần Huy Hoàng</v>
      </c>
      <c r="AX4374" s="27" t="str">
        <f t="shared" si="366"/>
        <v>Hồ Ngọc Hiếu</v>
      </c>
      <c r="AY4374" s="4" t="str">
        <f t="shared" si="370"/>
        <v>K-MARKET</v>
      </c>
    </row>
    <row r="4375" spans="1:51" x14ac:dyDescent="0.25">
      <c r="A4375" s="4" t="s">
        <v>1104</v>
      </c>
      <c r="B4375" s="4" t="s">
        <v>244</v>
      </c>
      <c r="C4375" s="4" t="s">
        <v>221</v>
      </c>
      <c r="D4375" s="4" t="s">
        <v>755</v>
      </c>
      <c r="E4375" s="35" t="s">
        <v>243</v>
      </c>
      <c r="F4375" s="4" t="s">
        <v>702</v>
      </c>
      <c r="G4375" s="35">
        <v>3170317</v>
      </c>
      <c r="H4375" s="35" t="s">
        <v>247</v>
      </c>
      <c r="I4375" s="4"/>
      <c r="J4375" s="4"/>
      <c r="K4375" s="4"/>
      <c r="L4375" s="4">
        <v>1</v>
      </c>
      <c r="M4375" s="33">
        <v>593.98933333333332</v>
      </c>
      <c r="N4375" s="38">
        <f t="shared" si="367"/>
        <v>2.6263639334244888E-3</v>
      </c>
      <c r="O4375" s="33">
        <f t="shared" si="368"/>
        <v>825.93850968888046</v>
      </c>
      <c r="P4375" s="244">
        <f t="shared" si="369"/>
        <v>0</v>
      </c>
      <c r="Q4375" s="25">
        <v>0</v>
      </c>
      <c r="R4375" s="25">
        <v>0</v>
      </c>
      <c r="S4375" s="25">
        <v>0</v>
      </c>
      <c r="T4375" s="109"/>
      <c r="U4375" s="25">
        <v>0</v>
      </c>
      <c r="V4375" s="25">
        <v>0</v>
      </c>
      <c r="W4375" s="25">
        <v>0</v>
      </c>
      <c r="X4375" s="25">
        <v>0</v>
      </c>
      <c r="Y4375" s="25">
        <v>0</v>
      </c>
      <c r="Z4375" s="25">
        <v>0</v>
      </c>
      <c r="AA4375" s="109"/>
      <c r="AB4375" s="25">
        <v>0</v>
      </c>
      <c r="AC4375" s="25">
        <v>0</v>
      </c>
      <c r="AD4375" s="25">
        <v>0</v>
      </c>
      <c r="AE4375" s="25">
        <v>0</v>
      </c>
      <c r="AF4375" s="25">
        <v>0</v>
      </c>
      <c r="AG4375" s="25">
        <v>0</v>
      </c>
      <c r="AH4375" s="109"/>
      <c r="AI4375" s="25">
        <v>0</v>
      </c>
      <c r="AJ4375" s="25">
        <v>0</v>
      </c>
      <c r="AK4375" s="123">
        <v>0</v>
      </c>
      <c r="AL4375" s="25">
        <v>0</v>
      </c>
      <c r="AM4375" s="25">
        <v>0</v>
      </c>
      <c r="AN4375" s="25">
        <v>0</v>
      </c>
      <c r="AO4375" s="109"/>
      <c r="AP4375" s="25">
        <v>0</v>
      </c>
      <c r="AQ4375" s="25">
        <v>0</v>
      </c>
      <c r="AR4375" s="25">
        <v>0</v>
      </c>
      <c r="AS4375" s="25">
        <v>0</v>
      </c>
      <c r="AT4375" s="25">
        <v>0</v>
      </c>
      <c r="AU4375" s="25">
        <v>0</v>
      </c>
      <c r="AW4375" t="str">
        <f t="shared" si="365"/>
        <v>Trần Huy Hoàng</v>
      </c>
      <c r="AX4375" s="27" t="str">
        <f t="shared" si="366"/>
        <v>Hồ Ngọc Hiếu</v>
      </c>
      <c r="AY4375" s="4" t="str">
        <f t="shared" si="370"/>
        <v>K-MARKET</v>
      </c>
    </row>
    <row r="4376" spans="1:51" x14ac:dyDescent="0.25">
      <c r="A4376" s="4" t="s">
        <v>1104</v>
      </c>
      <c r="B4376" s="4" t="s">
        <v>244</v>
      </c>
      <c r="C4376" s="4" t="s">
        <v>221</v>
      </c>
      <c r="D4376" s="4" t="s">
        <v>755</v>
      </c>
      <c r="E4376" s="35" t="s">
        <v>243</v>
      </c>
      <c r="F4376" s="4" t="s">
        <v>702</v>
      </c>
      <c r="G4376" s="35">
        <v>3170078</v>
      </c>
      <c r="H4376" s="35" t="s">
        <v>248</v>
      </c>
      <c r="I4376" s="4"/>
      <c r="J4376" s="4"/>
      <c r="K4376" s="4"/>
      <c r="L4376" s="4">
        <v>1</v>
      </c>
      <c r="M4376" s="33">
        <v>5279.9039999999995</v>
      </c>
      <c r="N4376" s="38">
        <f t="shared" si="367"/>
        <v>2.3345451945619152E-2</v>
      </c>
      <c r="O4376" s="33">
        <f t="shared" si="368"/>
        <v>7341.6739936862359</v>
      </c>
      <c r="P4376" s="244">
        <f t="shared" si="369"/>
        <v>3959.9279999999999</v>
      </c>
      <c r="Q4376" s="25">
        <v>0</v>
      </c>
      <c r="R4376" s="25">
        <v>0</v>
      </c>
      <c r="S4376" s="25">
        <v>0</v>
      </c>
      <c r="T4376" s="109"/>
      <c r="U4376" s="25">
        <v>0</v>
      </c>
      <c r="V4376" s="25">
        <v>0</v>
      </c>
      <c r="W4376" s="25">
        <v>0</v>
      </c>
      <c r="X4376" s="25">
        <v>0</v>
      </c>
      <c r="Y4376" s="25">
        <v>0</v>
      </c>
      <c r="Z4376" s="25">
        <v>0</v>
      </c>
      <c r="AA4376" s="109"/>
      <c r="AB4376" s="25">
        <v>0</v>
      </c>
      <c r="AC4376" s="25">
        <v>0</v>
      </c>
      <c r="AD4376" s="25">
        <v>0</v>
      </c>
      <c r="AE4376" s="25">
        <v>0</v>
      </c>
      <c r="AF4376" s="25">
        <v>0</v>
      </c>
      <c r="AG4376" s="25">
        <v>0</v>
      </c>
      <c r="AH4376" s="109"/>
      <c r="AI4376" s="25">
        <v>3959.9279999999999</v>
      </c>
      <c r="AJ4376" s="25">
        <v>0</v>
      </c>
      <c r="AK4376" s="123">
        <v>0</v>
      </c>
      <c r="AL4376" s="25">
        <v>0</v>
      </c>
      <c r="AM4376" s="25">
        <v>0</v>
      </c>
      <c r="AN4376" s="25">
        <v>0</v>
      </c>
      <c r="AO4376" s="109"/>
      <c r="AP4376" s="25">
        <v>0</v>
      </c>
      <c r="AQ4376" s="25">
        <v>0</v>
      </c>
      <c r="AR4376" s="25">
        <v>0</v>
      </c>
      <c r="AS4376" s="25">
        <v>0</v>
      </c>
      <c r="AT4376" s="25">
        <v>0</v>
      </c>
      <c r="AU4376" s="25">
        <v>0</v>
      </c>
      <c r="AW4376" t="str">
        <f t="shared" si="365"/>
        <v>Trần Huy Hoàng</v>
      </c>
      <c r="AX4376" s="27" t="str">
        <f t="shared" si="366"/>
        <v>Hồ Ngọc Hiếu</v>
      </c>
      <c r="AY4376" s="4" t="str">
        <f t="shared" si="370"/>
        <v>K-MARKET</v>
      </c>
    </row>
    <row r="4377" spans="1:51" x14ac:dyDescent="0.25">
      <c r="A4377" s="4" t="s">
        <v>1104</v>
      </c>
      <c r="B4377" s="4" t="s">
        <v>244</v>
      </c>
      <c r="C4377" s="4" t="s">
        <v>221</v>
      </c>
      <c r="D4377" s="4" t="s">
        <v>755</v>
      </c>
      <c r="E4377" s="35" t="s">
        <v>243</v>
      </c>
      <c r="F4377" s="4" t="s">
        <v>702</v>
      </c>
      <c r="G4377" s="35">
        <v>3170241</v>
      </c>
      <c r="H4377" s="35" t="s">
        <v>249</v>
      </c>
      <c r="I4377" s="4"/>
      <c r="J4377" s="4"/>
      <c r="K4377" s="4"/>
      <c r="L4377" s="4">
        <v>1</v>
      </c>
      <c r="M4377" s="33">
        <v>79.198999999999998</v>
      </c>
      <c r="N4377" s="38">
        <f t="shared" si="367"/>
        <v>3.5018372467398868E-4</v>
      </c>
      <c r="O4377" s="33">
        <f t="shared" si="368"/>
        <v>110.12572172258365</v>
      </c>
      <c r="P4377" s="244">
        <f t="shared" si="369"/>
        <v>0</v>
      </c>
      <c r="Q4377" s="25">
        <v>0</v>
      </c>
      <c r="R4377" s="25">
        <v>0</v>
      </c>
      <c r="S4377" s="25">
        <v>0</v>
      </c>
      <c r="T4377" s="109"/>
      <c r="U4377" s="25">
        <v>0</v>
      </c>
      <c r="V4377" s="25">
        <v>0</v>
      </c>
      <c r="W4377" s="25">
        <v>0</v>
      </c>
      <c r="X4377" s="25">
        <v>0</v>
      </c>
      <c r="Y4377" s="25">
        <v>0</v>
      </c>
      <c r="Z4377" s="25">
        <v>0</v>
      </c>
      <c r="AA4377" s="109"/>
      <c r="AB4377" s="25">
        <v>0</v>
      </c>
      <c r="AC4377" s="25">
        <v>0</v>
      </c>
      <c r="AD4377" s="25">
        <v>0</v>
      </c>
      <c r="AE4377" s="25">
        <v>0</v>
      </c>
      <c r="AF4377" s="25">
        <v>0</v>
      </c>
      <c r="AG4377" s="25">
        <v>0</v>
      </c>
      <c r="AH4377" s="109"/>
      <c r="AI4377" s="25">
        <v>0</v>
      </c>
      <c r="AJ4377" s="25">
        <v>0</v>
      </c>
      <c r="AK4377" s="123">
        <v>0</v>
      </c>
      <c r="AL4377" s="25">
        <v>0</v>
      </c>
      <c r="AM4377" s="25">
        <v>0</v>
      </c>
      <c r="AN4377" s="25">
        <v>0</v>
      </c>
      <c r="AO4377" s="109"/>
      <c r="AP4377" s="25">
        <v>0</v>
      </c>
      <c r="AQ4377" s="25">
        <v>0</v>
      </c>
      <c r="AR4377" s="25">
        <v>0</v>
      </c>
      <c r="AS4377" s="25">
        <v>0</v>
      </c>
      <c r="AT4377" s="25">
        <v>0</v>
      </c>
      <c r="AU4377" s="25">
        <v>0</v>
      </c>
      <c r="AW4377" t="str">
        <f t="shared" si="365"/>
        <v>Trần Huy Hoàng</v>
      </c>
      <c r="AX4377" s="27" t="str">
        <f t="shared" si="366"/>
        <v>Hồ Ngọc Hiếu</v>
      </c>
      <c r="AY4377" s="4" t="str">
        <f t="shared" si="370"/>
        <v>K-MARKET</v>
      </c>
    </row>
    <row r="4378" spans="1:51" x14ac:dyDescent="0.25">
      <c r="A4378" s="4" t="s">
        <v>1104</v>
      </c>
      <c r="B4378" s="4" t="s">
        <v>244</v>
      </c>
      <c r="C4378" s="4" t="s">
        <v>221</v>
      </c>
      <c r="D4378" s="4" t="s">
        <v>757</v>
      </c>
      <c r="E4378" s="35" t="s">
        <v>277</v>
      </c>
      <c r="F4378" s="4" t="s">
        <v>702</v>
      </c>
      <c r="G4378" s="35">
        <v>3170168</v>
      </c>
      <c r="H4378" s="35" t="s">
        <v>288</v>
      </c>
      <c r="I4378" s="4"/>
      <c r="J4378" s="4"/>
      <c r="K4378" s="4"/>
      <c r="L4378" s="4">
        <v>1</v>
      </c>
      <c r="M4378" s="33">
        <v>1462.7864999999997</v>
      </c>
      <c r="N4378" s="38">
        <f t="shared" si="367"/>
        <v>6.4678092522989861E-3</v>
      </c>
      <c r="O4378" s="33">
        <f t="shared" si="368"/>
        <v>2033.995619118323</v>
      </c>
      <c r="P4378" s="244">
        <f t="shared" si="369"/>
        <v>296.995</v>
      </c>
      <c r="Q4378" s="25">
        <v>0</v>
      </c>
      <c r="R4378" s="25">
        <v>0</v>
      </c>
      <c r="S4378" s="25">
        <v>0</v>
      </c>
      <c r="T4378" s="109"/>
      <c r="U4378" s="25">
        <v>0</v>
      </c>
      <c r="V4378" s="25">
        <v>0</v>
      </c>
      <c r="W4378" s="25">
        <v>0</v>
      </c>
      <c r="X4378" s="25">
        <v>0</v>
      </c>
      <c r="Y4378" s="25">
        <v>0</v>
      </c>
      <c r="Z4378" s="25">
        <v>0</v>
      </c>
      <c r="AA4378" s="109"/>
      <c r="AB4378" s="25">
        <v>0</v>
      </c>
      <c r="AC4378" s="25">
        <v>0</v>
      </c>
      <c r="AD4378" s="25">
        <v>0</v>
      </c>
      <c r="AE4378" s="25">
        <v>0</v>
      </c>
      <c r="AF4378" s="25">
        <v>0</v>
      </c>
      <c r="AG4378" s="25">
        <v>0</v>
      </c>
      <c r="AH4378" s="109"/>
      <c r="AI4378" s="25">
        <v>0</v>
      </c>
      <c r="AJ4378" s="25">
        <v>0</v>
      </c>
      <c r="AK4378" s="123">
        <v>0</v>
      </c>
      <c r="AL4378" s="25">
        <v>0</v>
      </c>
      <c r="AM4378" s="25">
        <v>0</v>
      </c>
      <c r="AN4378" s="25">
        <v>0</v>
      </c>
      <c r="AO4378" s="109"/>
      <c r="AP4378" s="25">
        <v>0</v>
      </c>
      <c r="AQ4378" s="25">
        <v>0</v>
      </c>
      <c r="AR4378" s="25">
        <v>0</v>
      </c>
      <c r="AS4378" s="25">
        <v>0</v>
      </c>
      <c r="AT4378" s="25">
        <v>0</v>
      </c>
      <c r="AU4378" s="25">
        <v>296.995</v>
      </c>
      <c r="AW4378" t="str">
        <f t="shared" si="365"/>
        <v>Trần Huy Hoàng</v>
      </c>
      <c r="AX4378" s="27" t="str">
        <f t="shared" si="366"/>
        <v>Nguyễn Gia Bảo</v>
      </c>
      <c r="AY4378" s="4" t="str">
        <f t="shared" si="370"/>
        <v>K-MARKET</v>
      </c>
    </row>
    <row r="4379" spans="1:51" x14ac:dyDescent="0.25">
      <c r="A4379" s="4" t="s">
        <v>1104</v>
      </c>
      <c r="B4379" s="4" t="s">
        <v>244</v>
      </c>
      <c r="C4379" s="4" t="s">
        <v>221</v>
      </c>
      <c r="D4379" s="4" t="s">
        <v>757</v>
      </c>
      <c r="E4379" s="35" t="s">
        <v>277</v>
      </c>
      <c r="F4379" s="4" t="s">
        <v>702</v>
      </c>
      <c r="G4379" s="35">
        <v>3170061</v>
      </c>
      <c r="H4379" s="35" t="s">
        <v>289</v>
      </c>
      <c r="I4379" s="4"/>
      <c r="J4379" s="4"/>
      <c r="K4379" s="4"/>
      <c r="L4379" s="4">
        <v>1</v>
      </c>
      <c r="M4379" s="33">
        <v>150.49799999999999</v>
      </c>
      <c r="N4379" s="38">
        <f t="shared" si="367"/>
        <v>6.6543706607388915E-4</v>
      </c>
      <c r="O4379" s="33">
        <f t="shared" si="368"/>
        <v>209.26654210034712</v>
      </c>
      <c r="P4379" s="244">
        <f t="shared" si="369"/>
        <v>0</v>
      </c>
      <c r="Q4379" s="25">
        <v>0</v>
      </c>
      <c r="R4379" s="25">
        <v>0</v>
      </c>
      <c r="S4379" s="25">
        <v>0</v>
      </c>
      <c r="T4379" s="109"/>
      <c r="U4379" s="25">
        <v>0</v>
      </c>
      <c r="V4379" s="25">
        <v>0</v>
      </c>
      <c r="W4379" s="25">
        <v>0</v>
      </c>
      <c r="X4379" s="25">
        <v>0</v>
      </c>
      <c r="Y4379" s="25">
        <v>0</v>
      </c>
      <c r="Z4379" s="25">
        <v>0</v>
      </c>
      <c r="AA4379" s="109"/>
      <c r="AB4379" s="25">
        <v>0</v>
      </c>
      <c r="AC4379" s="25">
        <v>0</v>
      </c>
      <c r="AD4379" s="25">
        <v>0</v>
      </c>
      <c r="AE4379" s="25">
        <v>0</v>
      </c>
      <c r="AF4379" s="25">
        <v>0</v>
      </c>
      <c r="AG4379" s="25">
        <v>0</v>
      </c>
      <c r="AH4379" s="109"/>
      <c r="AI4379" s="25">
        <v>0</v>
      </c>
      <c r="AJ4379" s="25">
        <v>0</v>
      </c>
      <c r="AK4379" s="123">
        <v>0</v>
      </c>
      <c r="AL4379" s="25">
        <v>0</v>
      </c>
      <c r="AM4379" s="25">
        <v>0</v>
      </c>
      <c r="AN4379" s="25">
        <v>0</v>
      </c>
      <c r="AO4379" s="109"/>
      <c r="AP4379" s="25">
        <v>0</v>
      </c>
      <c r="AQ4379" s="25">
        <v>0</v>
      </c>
      <c r="AR4379" s="25">
        <v>0</v>
      </c>
      <c r="AS4379" s="25">
        <v>0</v>
      </c>
      <c r="AT4379" s="25">
        <v>0</v>
      </c>
      <c r="AU4379" s="25">
        <v>0</v>
      </c>
      <c r="AW4379" t="str">
        <f t="shared" si="365"/>
        <v>Trần Huy Hoàng</v>
      </c>
      <c r="AX4379" s="27" t="str">
        <f t="shared" si="366"/>
        <v>Nguyễn Gia Bảo</v>
      </c>
      <c r="AY4379" s="4" t="str">
        <f t="shared" si="370"/>
        <v>K-MARKET</v>
      </c>
    </row>
    <row r="4380" spans="1:51" x14ac:dyDescent="0.25">
      <c r="A4380" s="4" t="s">
        <v>1104</v>
      </c>
      <c r="B4380" s="4" t="s">
        <v>244</v>
      </c>
      <c r="C4380" s="4" t="s">
        <v>221</v>
      </c>
      <c r="D4380" s="4" t="s">
        <v>757</v>
      </c>
      <c r="E4380" s="35" t="s">
        <v>277</v>
      </c>
      <c r="F4380" s="4" t="s">
        <v>702</v>
      </c>
      <c r="G4380" s="35">
        <v>3170092</v>
      </c>
      <c r="H4380" s="35" t="s">
        <v>290</v>
      </c>
      <c r="I4380" s="4"/>
      <c r="J4380" s="4"/>
      <c r="K4380" s="4"/>
      <c r="L4380" s="4">
        <v>1</v>
      </c>
      <c r="M4380" s="33">
        <v>1577.578</v>
      </c>
      <c r="N4380" s="38">
        <f t="shared" si="367"/>
        <v>6.9753676183252527E-3</v>
      </c>
      <c r="O4380" s="33">
        <f t="shared" si="368"/>
        <v>2193.6124928808449</v>
      </c>
      <c r="P4380" s="244">
        <f t="shared" si="369"/>
        <v>0</v>
      </c>
      <c r="Q4380" s="25">
        <v>0</v>
      </c>
      <c r="R4380" s="25">
        <v>0</v>
      </c>
      <c r="S4380" s="25">
        <v>0</v>
      </c>
      <c r="T4380" s="109"/>
      <c r="U4380" s="25">
        <v>0</v>
      </c>
      <c r="V4380" s="25">
        <v>0</v>
      </c>
      <c r="W4380" s="25">
        <v>0</v>
      </c>
      <c r="X4380" s="25">
        <v>0</v>
      </c>
      <c r="Y4380" s="25">
        <v>0</v>
      </c>
      <c r="Z4380" s="25">
        <v>0</v>
      </c>
      <c r="AA4380" s="109"/>
      <c r="AB4380" s="25">
        <v>0</v>
      </c>
      <c r="AC4380" s="25">
        <v>0</v>
      </c>
      <c r="AD4380" s="25">
        <v>0</v>
      </c>
      <c r="AE4380" s="25">
        <v>0</v>
      </c>
      <c r="AF4380" s="25">
        <v>0</v>
      </c>
      <c r="AG4380" s="25">
        <v>0</v>
      </c>
      <c r="AH4380" s="109"/>
      <c r="AI4380" s="25">
        <v>0</v>
      </c>
      <c r="AJ4380" s="25">
        <v>0</v>
      </c>
      <c r="AK4380" s="123">
        <v>0</v>
      </c>
      <c r="AL4380" s="25">
        <v>0</v>
      </c>
      <c r="AM4380" s="25">
        <v>0</v>
      </c>
      <c r="AN4380" s="25">
        <v>0</v>
      </c>
      <c r="AO4380" s="109"/>
      <c r="AP4380" s="25">
        <v>0</v>
      </c>
      <c r="AQ4380" s="25">
        <v>0</v>
      </c>
      <c r="AR4380" s="25">
        <v>0</v>
      </c>
      <c r="AS4380" s="25">
        <v>0</v>
      </c>
      <c r="AT4380" s="25">
        <v>0</v>
      </c>
      <c r="AU4380" s="25">
        <v>0</v>
      </c>
      <c r="AW4380" t="str">
        <f t="shared" si="365"/>
        <v>Trần Huy Hoàng</v>
      </c>
      <c r="AX4380" s="27" t="str">
        <f t="shared" si="366"/>
        <v>Nguyễn Gia Bảo</v>
      </c>
      <c r="AY4380" s="4" t="str">
        <f t="shared" si="370"/>
        <v>K-MARKET</v>
      </c>
    </row>
    <row r="4381" spans="1:51" x14ac:dyDescent="0.25">
      <c r="A4381" s="4" t="s">
        <v>1104</v>
      </c>
      <c r="B4381" s="4" t="s">
        <v>244</v>
      </c>
      <c r="C4381" s="4" t="s">
        <v>221</v>
      </c>
      <c r="D4381" s="4" t="s">
        <v>755</v>
      </c>
      <c r="E4381" s="35" t="s">
        <v>243</v>
      </c>
      <c r="F4381" s="4" t="s">
        <v>702</v>
      </c>
      <c r="G4381" s="35">
        <v>4811767</v>
      </c>
      <c r="H4381" s="35" t="s">
        <v>250</v>
      </c>
      <c r="I4381" s="4"/>
      <c r="J4381" s="4"/>
      <c r="K4381" s="4"/>
      <c r="L4381" s="4">
        <v>1</v>
      </c>
      <c r="M4381" s="33">
        <v>288.00699999999995</v>
      </c>
      <c r="N4381" s="38">
        <f t="shared" si="367"/>
        <v>1.2734423918506728E-3</v>
      </c>
      <c r="O4381" s="33">
        <f t="shared" si="368"/>
        <v>400.47195969843233</v>
      </c>
      <c r="P4381" s="244">
        <f t="shared" si="369"/>
        <v>0</v>
      </c>
      <c r="Q4381" s="25">
        <v>0</v>
      </c>
      <c r="R4381" s="25">
        <v>0</v>
      </c>
      <c r="S4381" s="25">
        <v>0</v>
      </c>
      <c r="T4381" s="109"/>
      <c r="U4381" s="25">
        <v>0</v>
      </c>
      <c r="V4381" s="25">
        <v>0</v>
      </c>
      <c r="W4381" s="25">
        <v>0</v>
      </c>
      <c r="X4381" s="25">
        <v>0</v>
      </c>
      <c r="Y4381" s="25">
        <v>0</v>
      </c>
      <c r="Z4381" s="25">
        <v>0</v>
      </c>
      <c r="AA4381" s="109"/>
      <c r="AB4381" s="25">
        <v>0</v>
      </c>
      <c r="AC4381" s="25">
        <v>0</v>
      </c>
      <c r="AD4381" s="25">
        <v>0</v>
      </c>
      <c r="AE4381" s="25">
        <v>0</v>
      </c>
      <c r="AF4381" s="25">
        <v>0</v>
      </c>
      <c r="AG4381" s="25">
        <v>0</v>
      </c>
      <c r="AH4381" s="109"/>
      <c r="AI4381" s="25">
        <v>0</v>
      </c>
      <c r="AJ4381" s="25">
        <v>0</v>
      </c>
      <c r="AK4381" s="123">
        <v>0</v>
      </c>
      <c r="AL4381" s="25">
        <v>0</v>
      </c>
      <c r="AM4381" s="25">
        <v>0</v>
      </c>
      <c r="AN4381" s="25">
        <v>0</v>
      </c>
      <c r="AO4381" s="109"/>
      <c r="AP4381" s="25">
        <v>0</v>
      </c>
      <c r="AQ4381" s="25">
        <v>0</v>
      </c>
      <c r="AR4381" s="25">
        <v>0</v>
      </c>
      <c r="AS4381" s="25">
        <v>0</v>
      </c>
      <c r="AT4381" s="25">
        <v>0</v>
      </c>
      <c r="AU4381" s="25">
        <v>0</v>
      </c>
      <c r="AW4381" t="str">
        <f t="shared" si="365"/>
        <v>Trần Huy Hoàng</v>
      </c>
      <c r="AX4381" s="27" t="str">
        <f t="shared" si="366"/>
        <v>Hồ Ngọc Hiếu</v>
      </c>
      <c r="AY4381" s="4" t="str">
        <f t="shared" si="370"/>
        <v>K-MARKET</v>
      </c>
    </row>
    <row r="4382" spans="1:51" x14ac:dyDescent="0.25">
      <c r="A4382" s="4" t="s">
        <v>1104</v>
      </c>
      <c r="B4382" s="4" t="s">
        <v>244</v>
      </c>
      <c r="C4382" s="4" t="s">
        <v>221</v>
      </c>
      <c r="D4382" s="4" t="s">
        <v>755</v>
      </c>
      <c r="E4382" s="35" t="s">
        <v>243</v>
      </c>
      <c r="F4382" s="4" t="s">
        <v>702</v>
      </c>
      <c r="G4382" s="35">
        <v>3170289</v>
      </c>
      <c r="H4382" s="35" t="s">
        <v>251</v>
      </c>
      <c r="I4382" s="4"/>
      <c r="J4382" s="4"/>
      <c r="K4382" s="4"/>
      <c r="L4382" s="4">
        <v>1</v>
      </c>
      <c r="M4382" s="33">
        <v>546.49099999999999</v>
      </c>
      <c r="N4382" s="38">
        <f t="shared" si="367"/>
        <v>2.4163468463088262E-3</v>
      </c>
      <c r="O4382" s="33">
        <f t="shared" si="368"/>
        <v>759.89236972558308</v>
      </c>
      <c r="P4382" s="244">
        <f t="shared" si="369"/>
        <v>0</v>
      </c>
      <c r="Q4382" s="25">
        <v>0</v>
      </c>
      <c r="R4382" s="25">
        <v>0</v>
      </c>
      <c r="S4382" s="25">
        <v>0</v>
      </c>
      <c r="T4382" s="109"/>
      <c r="U4382" s="25">
        <v>0</v>
      </c>
      <c r="V4382" s="25">
        <v>0</v>
      </c>
      <c r="W4382" s="25">
        <v>0</v>
      </c>
      <c r="X4382" s="25">
        <v>0</v>
      </c>
      <c r="Y4382" s="25">
        <v>0</v>
      </c>
      <c r="Z4382" s="25">
        <v>0</v>
      </c>
      <c r="AA4382" s="109"/>
      <c r="AB4382" s="25">
        <v>0</v>
      </c>
      <c r="AC4382" s="25">
        <v>0</v>
      </c>
      <c r="AD4382" s="25">
        <v>0</v>
      </c>
      <c r="AE4382" s="25">
        <v>0</v>
      </c>
      <c r="AF4382" s="25">
        <v>0</v>
      </c>
      <c r="AG4382" s="25">
        <v>0</v>
      </c>
      <c r="AH4382" s="109"/>
      <c r="AI4382" s="25">
        <v>0</v>
      </c>
      <c r="AJ4382" s="25">
        <v>0</v>
      </c>
      <c r="AK4382" s="123">
        <v>0</v>
      </c>
      <c r="AL4382" s="25">
        <v>0</v>
      </c>
      <c r="AM4382" s="25">
        <v>0</v>
      </c>
      <c r="AN4382" s="25">
        <v>0</v>
      </c>
      <c r="AO4382" s="109"/>
      <c r="AP4382" s="25">
        <v>0</v>
      </c>
      <c r="AQ4382" s="25">
        <v>0</v>
      </c>
      <c r="AR4382" s="25">
        <v>0</v>
      </c>
      <c r="AS4382" s="25">
        <v>0</v>
      </c>
      <c r="AT4382" s="25">
        <v>0</v>
      </c>
      <c r="AU4382" s="25">
        <v>0</v>
      </c>
      <c r="AW4382" t="str">
        <f t="shared" si="365"/>
        <v>Trần Huy Hoàng</v>
      </c>
      <c r="AX4382" s="27" t="str">
        <f t="shared" si="366"/>
        <v>Hồ Ngọc Hiếu</v>
      </c>
      <c r="AY4382" s="4" t="str">
        <f t="shared" si="370"/>
        <v>K-MARKET</v>
      </c>
    </row>
    <row r="4383" spans="1:51" x14ac:dyDescent="0.25">
      <c r="A4383" s="4" t="s">
        <v>1104</v>
      </c>
      <c r="B4383" s="4" t="s">
        <v>244</v>
      </c>
      <c r="C4383" s="4" t="s">
        <v>221</v>
      </c>
      <c r="D4383" s="4" t="s">
        <v>755</v>
      </c>
      <c r="E4383" s="35" t="s">
        <v>243</v>
      </c>
      <c r="F4383" s="4" t="s">
        <v>702</v>
      </c>
      <c r="G4383" s="35">
        <v>3170227</v>
      </c>
      <c r="H4383" s="35" t="s">
        <v>252</v>
      </c>
      <c r="I4383" s="4"/>
      <c r="J4383" s="4"/>
      <c r="K4383" s="4"/>
      <c r="L4383" s="4">
        <v>1</v>
      </c>
      <c r="M4383" s="33">
        <v>623.33100000000002</v>
      </c>
      <c r="N4383" s="38">
        <f t="shared" si="367"/>
        <v>2.756100093243122E-3</v>
      </c>
      <c r="O4383" s="33">
        <f t="shared" si="368"/>
        <v>866.73791647697294</v>
      </c>
      <c r="P4383" s="244">
        <f t="shared" si="369"/>
        <v>0</v>
      </c>
      <c r="Q4383" s="25">
        <v>0</v>
      </c>
      <c r="R4383" s="25">
        <v>0</v>
      </c>
      <c r="S4383" s="25">
        <v>0</v>
      </c>
      <c r="T4383" s="109"/>
      <c r="U4383" s="25">
        <v>0</v>
      </c>
      <c r="V4383" s="25">
        <v>0</v>
      </c>
      <c r="W4383" s="25">
        <v>0</v>
      </c>
      <c r="X4383" s="25">
        <v>0</v>
      </c>
      <c r="Y4383" s="25">
        <v>0</v>
      </c>
      <c r="Z4383" s="25">
        <v>0</v>
      </c>
      <c r="AA4383" s="109"/>
      <c r="AB4383" s="25">
        <v>0</v>
      </c>
      <c r="AC4383" s="25">
        <v>0</v>
      </c>
      <c r="AD4383" s="25">
        <v>0</v>
      </c>
      <c r="AE4383" s="25">
        <v>0</v>
      </c>
      <c r="AF4383" s="25">
        <v>0</v>
      </c>
      <c r="AG4383" s="25">
        <v>0</v>
      </c>
      <c r="AH4383" s="109"/>
      <c r="AI4383" s="25">
        <v>0</v>
      </c>
      <c r="AJ4383" s="25">
        <v>0</v>
      </c>
      <c r="AK4383" s="123">
        <v>0</v>
      </c>
      <c r="AL4383" s="25">
        <v>0</v>
      </c>
      <c r="AM4383" s="25">
        <v>0</v>
      </c>
      <c r="AN4383" s="25">
        <v>0</v>
      </c>
      <c r="AO4383" s="109"/>
      <c r="AP4383" s="25">
        <v>0</v>
      </c>
      <c r="AQ4383" s="25">
        <v>0</v>
      </c>
      <c r="AR4383" s="25">
        <v>0</v>
      </c>
      <c r="AS4383" s="25">
        <v>0</v>
      </c>
      <c r="AT4383" s="25">
        <v>0</v>
      </c>
      <c r="AU4383" s="25">
        <v>0</v>
      </c>
      <c r="AW4383" t="str">
        <f t="shared" si="365"/>
        <v>Trần Huy Hoàng</v>
      </c>
      <c r="AX4383" s="27" t="str">
        <f t="shared" si="366"/>
        <v>Hồ Ngọc Hiếu</v>
      </c>
      <c r="AY4383" s="4" t="str">
        <f t="shared" si="370"/>
        <v>K-MARKET</v>
      </c>
    </row>
    <row r="4384" spans="1:51" x14ac:dyDescent="0.25">
      <c r="A4384" s="4" t="s">
        <v>1104</v>
      </c>
      <c r="B4384" s="4" t="s">
        <v>244</v>
      </c>
      <c r="C4384" s="4" t="s">
        <v>221</v>
      </c>
      <c r="D4384" s="4" t="s">
        <v>755</v>
      </c>
      <c r="E4384" s="35" t="s">
        <v>243</v>
      </c>
      <c r="F4384" s="4" t="s">
        <v>702</v>
      </c>
      <c r="G4384" s="35">
        <v>3170234</v>
      </c>
      <c r="H4384" s="35" t="s">
        <v>253</v>
      </c>
      <c r="I4384" s="4"/>
      <c r="J4384" s="4"/>
      <c r="K4384" s="4"/>
      <c r="L4384" s="4">
        <v>1</v>
      </c>
      <c r="M4384" s="33">
        <v>395.63</v>
      </c>
      <c r="N4384" s="38">
        <f t="shared" si="367"/>
        <v>1.7493047512313303E-3</v>
      </c>
      <c r="O4384" s="33">
        <f t="shared" si="368"/>
        <v>550.1210783609107</v>
      </c>
      <c r="P4384" s="244">
        <f t="shared" si="369"/>
        <v>0</v>
      </c>
      <c r="Q4384" s="25">
        <v>0</v>
      </c>
      <c r="R4384" s="25">
        <v>0</v>
      </c>
      <c r="S4384" s="25">
        <v>0</v>
      </c>
      <c r="T4384" s="109"/>
      <c r="U4384" s="25">
        <v>0</v>
      </c>
      <c r="V4384" s="25">
        <v>0</v>
      </c>
      <c r="W4384" s="25">
        <v>0</v>
      </c>
      <c r="X4384" s="25">
        <v>0</v>
      </c>
      <c r="Y4384" s="25">
        <v>0</v>
      </c>
      <c r="Z4384" s="25">
        <v>0</v>
      </c>
      <c r="AA4384" s="109"/>
      <c r="AB4384" s="25">
        <v>0</v>
      </c>
      <c r="AC4384" s="25">
        <v>0</v>
      </c>
      <c r="AD4384" s="25">
        <v>0</v>
      </c>
      <c r="AE4384" s="25">
        <v>0</v>
      </c>
      <c r="AF4384" s="25">
        <v>0</v>
      </c>
      <c r="AG4384" s="25">
        <v>0</v>
      </c>
      <c r="AH4384" s="109"/>
      <c r="AI4384" s="25">
        <v>0</v>
      </c>
      <c r="AJ4384" s="25">
        <v>0</v>
      </c>
      <c r="AK4384" s="123">
        <v>0</v>
      </c>
      <c r="AL4384" s="25">
        <v>0</v>
      </c>
      <c r="AM4384" s="25">
        <v>0</v>
      </c>
      <c r="AN4384" s="25">
        <v>0</v>
      </c>
      <c r="AO4384" s="109"/>
      <c r="AP4384" s="25">
        <v>0</v>
      </c>
      <c r="AQ4384" s="25">
        <v>0</v>
      </c>
      <c r="AR4384" s="25">
        <v>0</v>
      </c>
      <c r="AS4384" s="25">
        <v>0</v>
      </c>
      <c r="AT4384" s="25">
        <v>0</v>
      </c>
      <c r="AU4384" s="25">
        <v>0</v>
      </c>
      <c r="AW4384" t="str">
        <f t="shared" si="365"/>
        <v>Trần Huy Hoàng</v>
      </c>
      <c r="AX4384" s="27" t="str">
        <f t="shared" si="366"/>
        <v>Hồ Ngọc Hiếu</v>
      </c>
      <c r="AY4384" s="4" t="str">
        <f t="shared" si="370"/>
        <v>K-MARKET</v>
      </c>
    </row>
    <row r="4385" spans="1:51" x14ac:dyDescent="0.25">
      <c r="A4385" s="4" t="s">
        <v>1104</v>
      </c>
      <c r="B4385" s="4" t="s">
        <v>244</v>
      </c>
      <c r="C4385" s="4" t="s">
        <v>221</v>
      </c>
      <c r="D4385" s="4" t="s">
        <v>755</v>
      </c>
      <c r="E4385" s="35" t="s">
        <v>243</v>
      </c>
      <c r="F4385" s="4" t="s">
        <v>702</v>
      </c>
      <c r="G4385" s="35">
        <v>3170054</v>
      </c>
      <c r="H4385" s="35" t="s">
        <v>254</v>
      </c>
      <c r="I4385" s="4"/>
      <c r="J4385" s="4"/>
      <c r="K4385" s="4"/>
      <c r="L4385" s="4">
        <v>1</v>
      </c>
      <c r="M4385" s="33">
        <v>273.69</v>
      </c>
      <c r="N4385" s="38">
        <f t="shared" si="367"/>
        <v>1.2101388099095185E-3</v>
      </c>
      <c r="O4385" s="33">
        <f t="shared" si="368"/>
        <v>380.56425937516781</v>
      </c>
      <c r="P4385" s="244">
        <f t="shared" si="369"/>
        <v>0</v>
      </c>
      <c r="Q4385" s="25">
        <v>0</v>
      </c>
      <c r="R4385" s="25">
        <v>0</v>
      </c>
      <c r="S4385" s="25">
        <v>0</v>
      </c>
      <c r="T4385" s="109"/>
      <c r="U4385" s="25">
        <v>0</v>
      </c>
      <c r="V4385" s="25">
        <v>0</v>
      </c>
      <c r="W4385" s="25">
        <v>0</v>
      </c>
      <c r="X4385" s="25">
        <v>0</v>
      </c>
      <c r="Y4385" s="25">
        <v>0</v>
      </c>
      <c r="Z4385" s="25">
        <v>0</v>
      </c>
      <c r="AA4385" s="109"/>
      <c r="AB4385" s="25">
        <v>0</v>
      </c>
      <c r="AC4385" s="25">
        <v>0</v>
      </c>
      <c r="AD4385" s="25">
        <v>0</v>
      </c>
      <c r="AE4385" s="25">
        <v>0</v>
      </c>
      <c r="AF4385" s="25">
        <v>0</v>
      </c>
      <c r="AG4385" s="25">
        <v>0</v>
      </c>
      <c r="AH4385" s="109"/>
      <c r="AI4385" s="25">
        <v>0</v>
      </c>
      <c r="AJ4385" s="25">
        <v>0</v>
      </c>
      <c r="AK4385" s="123">
        <v>0</v>
      </c>
      <c r="AL4385" s="25">
        <v>0</v>
      </c>
      <c r="AM4385" s="25">
        <v>0</v>
      </c>
      <c r="AN4385" s="25">
        <v>0</v>
      </c>
      <c r="AO4385" s="109"/>
      <c r="AP4385" s="25">
        <v>0</v>
      </c>
      <c r="AQ4385" s="25">
        <v>0</v>
      </c>
      <c r="AR4385" s="25">
        <v>0</v>
      </c>
      <c r="AS4385" s="25">
        <v>0</v>
      </c>
      <c r="AT4385" s="25">
        <v>0</v>
      </c>
      <c r="AU4385" s="25">
        <v>0</v>
      </c>
      <c r="AW4385" t="str">
        <f t="shared" si="365"/>
        <v>Trần Huy Hoàng</v>
      </c>
      <c r="AX4385" s="27" t="str">
        <f t="shared" si="366"/>
        <v>Hồ Ngọc Hiếu</v>
      </c>
      <c r="AY4385" s="4" t="str">
        <f t="shared" si="370"/>
        <v>K-MARKET</v>
      </c>
    </row>
    <row r="4386" spans="1:51" x14ac:dyDescent="0.25">
      <c r="A4386" s="4" t="s">
        <v>1104</v>
      </c>
      <c r="B4386" s="4" t="s">
        <v>244</v>
      </c>
      <c r="C4386" s="4" t="s">
        <v>221</v>
      </c>
      <c r="D4386" s="4" t="s">
        <v>755</v>
      </c>
      <c r="E4386" s="35" t="s">
        <v>243</v>
      </c>
      <c r="F4386" s="4" t="s">
        <v>702</v>
      </c>
      <c r="G4386" s="35">
        <v>6811273</v>
      </c>
      <c r="H4386" s="35" t="s">
        <v>255</v>
      </c>
      <c r="I4386" s="4"/>
      <c r="J4386" s="4"/>
      <c r="K4386" s="4"/>
      <c r="L4386" s="4">
        <v>1</v>
      </c>
      <c r="M4386" s="33">
        <v>857.95100000000002</v>
      </c>
      <c r="N4386" s="38">
        <f t="shared" si="367"/>
        <v>3.7934882608085109E-3</v>
      </c>
      <c r="O4386" s="33">
        <f t="shared" si="368"/>
        <v>1192.9755814797202</v>
      </c>
      <c r="P4386" s="244">
        <f t="shared" si="369"/>
        <v>0</v>
      </c>
      <c r="Q4386" s="25">
        <v>0</v>
      </c>
      <c r="R4386" s="25">
        <v>0</v>
      </c>
      <c r="S4386" s="25">
        <v>0</v>
      </c>
      <c r="T4386" s="109"/>
      <c r="U4386" s="25">
        <v>0</v>
      </c>
      <c r="V4386" s="25">
        <v>0</v>
      </c>
      <c r="W4386" s="25">
        <v>0</v>
      </c>
      <c r="X4386" s="25">
        <v>0</v>
      </c>
      <c r="Y4386" s="25">
        <v>0</v>
      </c>
      <c r="Z4386" s="25">
        <v>0</v>
      </c>
      <c r="AA4386" s="109"/>
      <c r="AB4386" s="25">
        <v>0</v>
      </c>
      <c r="AC4386" s="25">
        <v>0</v>
      </c>
      <c r="AD4386" s="25">
        <v>0</v>
      </c>
      <c r="AE4386" s="25">
        <v>0</v>
      </c>
      <c r="AF4386" s="25">
        <v>0</v>
      </c>
      <c r="AG4386" s="25">
        <v>0</v>
      </c>
      <c r="AH4386" s="109"/>
      <c r="AI4386" s="25">
        <v>0</v>
      </c>
      <c r="AJ4386" s="25">
        <v>0</v>
      </c>
      <c r="AK4386" s="123">
        <v>0</v>
      </c>
      <c r="AL4386" s="25">
        <v>0</v>
      </c>
      <c r="AM4386" s="25">
        <v>0</v>
      </c>
      <c r="AN4386" s="25">
        <v>0</v>
      </c>
      <c r="AO4386" s="109"/>
      <c r="AP4386" s="25">
        <v>0</v>
      </c>
      <c r="AQ4386" s="25">
        <v>0</v>
      </c>
      <c r="AR4386" s="25">
        <v>0</v>
      </c>
      <c r="AS4386" s="25">
        <v>0</v>
      </c>
      <c r="AT4386" s="25">
        <v>0</v>
      </c>
      <c r="AU4386" s="25">
        <v>0</v>
      </c>
      <c r="AW4386" t="str">
        <f t="shared" si="365"/>
        <v>Trần Huy Hoàng</v>
      </c>
      <c r="AX4386" s="27" t="str">
        <f t="shared" si="366"/>
        <v>Hồ Ngọc Hiếu</v>
      </c>
      <c r="AY4386" s="4" t="str">
        <f t="shared" si="370"/>
        <v>K-MARKET</v>
      </c>
    </row>
    <row r="4387" spans="1:51" x14ac:dyDescent="0.25">
      <c r="A4387" s="4" t="s">
        <v>1104</v>
      </c>
      <c r="B4387" s="4" t="s">
        <v>244</v>
      </c>
      <c r="C4387" s="4" t="s">
        <v>221</v>
      </c>
      <c r="D4387" s="4" t="s">
        <v>755</v>
      </c>
      <c r="E4387" s="35" t="s">
        <v>243</v>
      </c>
      <c r="F4387" s="4" t="s">
        <v>702</v>
      </c>
      <c r="G4387" s="35">
        <v>3170016</v>
      </c>
      <c r="H4387" s="35" t="s">
        <v>256</v>
      </c>
      <c r="I4387" s="4"/>
      <c r="J4387" s="4"/>
      <c r="K4387" s="4"/>
      <c r="L4387" s="4">
        <v>1</v>
      </c>
      <c r="M4387" s="33">
        <v>273.69</v>
      </c>
      <c r="N4387" s="38">
        <f t="shared" si="367"/>
        <v>1.2101388099095185E-3</v>
      </c>
      <c r="O4387" s="33">
        <f t="shared" si="368"/>
        <v>380.56425937516781</v>
      </c>
      <c r="P4387" s="244">
        <f t="shared" si="369"/>
        <v>303.49799999999999</v>
      </c>
      <c r="Q4387" s="25">
        <v>0</v>
      </c>
      <c r="R4387" s="25">
        <v>0</v>
      </c>
      <c r="S4387" s="25">
        <v>0</v>
      </c>
      <c r="T4387" s="109"/>
      <c r="U4387" s="25">
        <v>0</v>
      </c>
      <c r="V4387" s="25">
        <v>0</v>
      </c>
      <c r="W4387" s="25">
        <v>0</v>
      </c>
      <c r="X4387" s="25">
        <v>0</v>
      </c>
      <c r="Y4387" s="25">
        <v>0</v>
      </c>
      <c r="Z4387" s="25">
        <v>0</v>
      </c>
      <c r="AA4387" s="109"/>
      <c r="AB4387" s="25">
        <v>0</v>
      </c>
      <c r="AC4387" s="25">
        <v>0</v>
      </c>
      <c r="AD4387" s="25">
        <v>0</v>
      </c>
      <c r="AE4387" s="25">
        <v>151.749</v>
      </c>
      <c r="AF4387" s="25">
        <v>0</v>
      </c>
      <c r="AG4387" s="25">
        <v>0</v>
      </c>
      <c r="AH4387" s="109"/>
      <c r="AI4387" s="25">
        <v>0</v>
      </c>
      <c r="AJ4387" s="25">
        <v>0</v>
      </c>
      <c r="AK4387" s="123">
        <v>0</v>
      </c>
      <c r="AL4387" s="25">
        <v>0</v>
      </c>
      <c r="AM4387" s="25">
        <v>0</v>
      </c>
      <c r="AN4387" s="25">
        <v>0</v>
      </c>
      <c r="AO4387" s="109"/>
      <c r="AP4387" s="25">
        <v>0</v>
      </c>
      <c r="AQ4387" s="25">
        <v>0</v>
      </c>
      <c r="AR4387" s="25">
        <v>0</v>
      </c>
      <c r="AS4387" s="25">
        <v>151.749</v>
      </c>
      <c r="AT4387" s="25">
        <v>0</v>
      </c>
      <c r="AU4387" s="25">
        <v>0</v>
      </c>
      <c r="AW4387" t="str">
        <f t="shared" si="365"/>
        <v>Trần Huy Hoàng</v>
      </c>
      <c r="AX4387" s="27" t="str">
        <f t="shared" si="366"/>
        <v>Hồ Ngọc Hiếu</v>
      </c>
      <c r="AY4387" s="4" t="str">
        <f t="shared" si="370"/>
        <v>K-MARKET</v>
      </c>
    </row>
    <row r="4388" spans="1:51" x14ac:dyDescent="0.25">
      <c r="A4388" s="4" t="s">
        <v>1104</v>
      </c>
      <c r="B4388" s="4" t="s">
        <v>244</v>
      </c>
      <c r="C4388" s="4" t="s">
        <v>221</v>
      </c>
      <c r="D4388" s="4" t="s">
        <v>755</v>
      </c>
      <c r="E4388" s="35" t="s">
        <v>243</v>
      </c>
      <c r="F4388" s="4" t="s">
        <v>702</v>
      </c>
      <c r="G4388" s="35">
        <v>3170113</v>
      </c>
      <c r="H4388" s="35" t="s">
        <v>257</v>
      </c>
      <c r="I4388" s="4"/>
      <c r="J4388" s="4"/>
      <c r="K4388" s="4"/>
      <c r="L4388" s="4">
        <v>1</v>
      </c>
      <c r="M4388" s="33">
        <v>395.63</v>
      </c>
      <c r="N4388" s="38">
        <f t="shared" si="367"/>
        <v>1.7493047512313303E-3</v>
      </c>
      <c r="O4388" s="33">
        <f t="shared" si="368"/>
        <v>550.1210783609107</v>
      </c>
      <c r="P4388" s="244">
        <f t="shared" si="369"/>
        <v>0</v>
      </c>
      <c r="Q4388" s="25">
        <v>0</v>
      </c>
      <c r="R4388" s="25">
        <v>0</v>
      </c>
      <c r="S4388" s="25">
        <v>0</v>
      </c>
      <c r="T4388" s="109"/>
      <c r="U4388" s="25">
        <v>0</v>
      </c>
      <c r="V4388" s="25">
        <v>0</v>
      </c>
      <c r="W4388" s="25">
        <v>0</v>
      </c>
      <c r="X4388" s="25">
        <v>0</v>
      </c>
      <c r="Y4388" s="25">
        <v>0</v>
      </c>
      <c r="Z4388" s="25">
        <v>0</v>
      </c>
      <c r="AA4388" s="109"/>
      <c r="AB4388" s="25">
        <v>0</v>
      </c>
      <c r="AC4388" s="25">
        <v>0</v>
      </c>
      <c r="AD4388" s="25">
        <v>0</v>
      </c>
      <c r="AE4388" s="25">
        <v>0</v>
      </c>
      <c r="AF4388" s="25">
        <v>0</v>
      </c>
      <c r="AG4388" s="25">
        <v>0</v>
      </c>
      <c r="AH4388" s="109"/>
      <c r="AI4388" s="25">
        <v>0</v>
      </c>
      <c r="AJ4388" s="25">
        <v>0</v>
      </c>
      <c r="AK4388" s="123">
        <v>0</v>
      </c>
      <c r="AL4388" s="25">
        <v>0</v>
      </c>
      <c r="AM4388" s="25">
        <v>0</v>
      </c>
      <c r="AN4388" s="25">
        <v>0</v>
      </c>
      <c r="AO4388" s="109"/>
      <c r="AP4388" s="25">
        <v>0</v>
      </c>
      <c r="AQ4388" s="25">
        <v>0</v>
      </c>
      <c r="AR4388" s="25">
        <v>0</v>
      </c>
      <c r="AS4388" s="25">
        <v>0</v>
      </c>
      <c r="AT4388" s="25">
        <v>0</v>
      </c>
      <c r="AU4388" s="25">
        <v>0</v>
      </c>
      <c r="AW4388" t="str">
        <f t="shared" si="365"/>
        <v>Trần Huy Hoàng</v>
      </c>
      <c r="AX4388" s="27" t="str">
        <f t="shared" si="366"/>
        <v>Hồ Ngọc Hiếu</v>
      </c>
      <c r="AY4388" s="4" t="str">
        <f t="shared" si="370"/>
        <v>K-MARKET</v>
      </c>
    </row>
    <row r="4389" spans="1:51" x14ac:dyDescent="0.25">
      <c r="A4389" s="4" t="s">
        <v>1104</v>
      </c>
      <c r="B4389" s="4" t="s">
        <v>244</v>
      </c>
      <c r="C4389" s="4" t="s">
        <v>221</v>
      </c>
      <c r="D4389" s="4" t="s">
        <v>755</v>
      </c>
      <c r="E4389" s="35" t="s">
        <v>243</v>
      </c>
      <c r="F4389" s="4" t="s">
        <v>702</v>
      </c>
      <c r="G4389" s="35">
        <v>3170023</v>
      </c>
      <c r="H4389" s="35" t="s">
        <v>5526</v>
      </c>
      <c r="I4389" s="4"/>
      <c r="J4389" s="4"/>
      <c r="K4389" s="4"/>
      <c r="L4389" s="4"/>
      <c r="M4389" s="33"/>
      <c r="N4389" s="38"/>
      <c r="O4389" s="33"/>
      <c r="P4389" s="244"/>
      <c r="Q4389" s="25"/>
      <c r="R4389" s="25"/>
      <c r="S4389" s="25"/>
      <c r="T4389" s="109"/>
      <c r="U4389" s="25"/>
      <c r="V4389" s="25"/>
      <c r="W4389" s="25"/>
      <c r="X4389" s="25"/>
      <c r="Y4389" s="25"/>
      <c r="Z4389" s="25"/>
      <c r="AA4389" s="109"/>
      <c r="AB4389" s="25"/>
      <c r="AC4389" s="25"/>
      <c r="AD4389" s="25"/>
      <c r="AE4389" s="25"/>
      <c r="AF4389" s="25"/>
      <c r="AG4389" s="25"/>
      <c r="AH4389" s="109"/>
      <c r="AI4389" s="25"/>
      <c r="AJ4389" s="25"/>
      <c r="AK4389" s="123"/>
      <c r="AL4389" s="25"/>
      <c r="AM4389" s="25"/>
      <c r="AN4389" s="25"/>
      <c r="AO4389" s="109"/>
      <c r="AP4389" s="25"/>
      <c r="AQ4389" s="25"/>
      <c r="AR4389" s="25"/>
      <c r="AS4389" s="25"/>
      <c r="AT4389" s="25">
        <v>0</v>
      </c>
      <c r="AU4389" s="25">
        <v>57.197000000000003</v>
      </c>
      <c r="AW4389" t="str">
        <f t="shared" si="365"/>
        <v>Trần Huy Hoàng</v>
      </c>
      <c r="AX4389" s="27" t="str">
        <f t="shared" si="366"/>
        <v>Hồ Ngọc Hiếu</v>
      </c>
      <c r="AY4389" s="4"/>
    </row>
    <row r="4390" spans="1:51" x14ac:dyDescent="0.25">
      <c r="A4390" s="4" t="s">
        <v>1104</v>
      </c>
      <c r="B4390" s="4" t="s">
        <v>572</v>
      </c>
      <c r="C4390" s="4" t="s">
        <v>451</v>
      </c>
      <c r="D4390" s="11" t="s">
        <v>775</v>
      </c>
      <c r="E4390" s="32" t="s">
        <v>540</v>
      </c>
      <c r="F4390" s="4" t="s">
        <v>707</v>
      </c>
      <c r="G4390" s="35">
        <v>6860134</v>
      </c>
      <c r="H4390" s="35" t="s">
        <v>573</v>
      </c>
      <c r="I4390" s="4"/>
      <c r="J4390" s="4"/>
      <c r="K4390" s="4"/>
      <c r="L4390" s="4">
        <v>1</v>
      </c>
      <c r="M4390" s="33">
        <v>2837.4517500000002</v>
      </c>
      <c r="N4390" s="38">
        <f t="shared" si="367"/>
        <v>1.2545984449269907E-2</v>
      </c>
      <c r="O4390" s="33">
        <f t="shared" si="368"/>
        <v>3945.4591828401622</v>
      </c>
      <c r="P4390" s="244">
        <f t="shared" si="369"/>
        <v>0</v>
      </c>
      <c r="Q4390" s="25">
        <v>0</v>
      </c>
      <c r="R4390" s="25">
        <v>0</v>
      </c>
      <c r="S4390" s="25">
        <v>0</v>
      </c>
      <c r="T4390" s="109"/>
      <c r="U4390" s="25">
        <v>0</v>
      </c>
      <c r="V4390" s="25">
        <v>0</v>
      </c>
      <c r="W4390" s="25">
        <v>0</v>
      </c>
      <c r="X4390" s="25">
        <v>0</v>
      </c>
      <c r="Y4390" s="25">
        <v>0</v>
      </c>
      <c r="Z4390" s="25">
        <v>0</v>
      </c>
      <c r="AA4390" s="109"/>
      <c r="AB4390" s="25">
        <v>0</v>
      </c>
      <c r="AC4390" s="25">
        <v>0</v>
      </c>
      <c r="AD4390" s="25">
        <v>0</v>
      </c>
      <c r="AE4390" s="25">
        <v>0</v>
      </c>
      <c r="AF4390" s="25">
        <v>0</v>
      </c>
      <c r="AG4390" s="25">
        <v>0</v>
      </c>
      <c r="AH4390" s="109"/>
      <c r="AI4390" s="25">
        <v>0</v>
      </c>
      <c r="AJ4390" s="25">
        <v>0</v>
      </c>
      <c r="AK4390" s="123">
        <v>0</v>
      </c>
      <c r="AL4390" s="25">
        <v>0</v>
      </c>
      <c r="AM4390" s="25">
        <v>0</v>
      </c>
      <c r="AN4390" s="25">
        <v>0</v>
      </c>
      <c r="AO4390" s="109"/>
      <c r="AP4390" s="25">
        <v>0</v>
      </c>
      <c r="AQ4390" s="25">
        <v>0</v>
      </c>
      <c r="AR4390" s="25">
        <v>0</v>
      </c>
      <c r="AS4390" s="25">
        <v>0</v>
      </c>
      <c r="AT4390" s="25">
        <v>0</v>
      </c>
      <c r="AU4390" s="25">
        <v>0</v>
      </c>
      <c r="AW4390" t="str">
        <f t="shared" si="365"/>
        <v>Phạm Thanh Hà</v>
      </c>
      <c r="AX4390" s="27" t="str">
        <f t="shared" si="366"/>
        <v xml:space="preserve">Đoàn Thị Trang </v>
      </c>
      <c r="AY4390" s="4" t="str">
        <f t="shared" si="370"/>
        <v>K-MART</v>
      </c>
    </row>
    <row r="4391" spans="1:51" x14ac:dyDescent="0.25">
      <c r="A4391" s="4" t="s">
        <v>1104</v>
      </c>
      <c r="B4391" s="4" t="s">
        <v>245</v>
      </c>
      <c r="C4391" s="4" t="s">
        <v>221</v>
      </c>
      <c r="D4391" s="4" t="s">
        <v>755</v>
      </c>
      <c r="E4391" s="35" t="s">
        <v>243</v>
      </c>
      <c r="F4391" s="4" t="s">
        <v>702</v>
      </c>
      <c r="G4391" s="35">
        <v>6840040</v>
      </c>
      <c r="H4391" s="35" t="s">
        <v>258</v>
      </c>
      <c r="I4391" s="4"/>
      <c r="J4391" s="4"/>
      <c r="K4391" s="4"/>
      <c r="L4391" s="4">
        <v>1</v>
      </c>
      <c r="M4391" s="33">
        <v>1209.0954999999999</v>
      </c>
      <c r="N4391" s="38">
        <f t="shared" si="367"/>
        <v>5.3460973708829487E-3</v>
      </c>
      <c r="O4391" s="33">
        <f t="shared" si="368"/>
        <v>1681.2398460716438</v>
      </c>
      <c r="P4391" s="244">
        <f t="shared" si="369"/>
        <v>1568.076</v>
      </c>
      <c r="Q4391" s="25">
        <v>0</v>
      </c>
      <c r="R4391" s="25">
        <v>0</v>
      </c>
      <c r="S4391" s="25">
        <v>408.29899999999998</v>
      </c>
      <c r="T4391" s="109"/>
      <c r="U4391" s="25">
        <v>0</v>
      </c>
      <c r="V4391" s="25">
        <v>0</v>
      </c>
      <c r="W4391" s="25">
        <v>0</v>
      </c>
      <c r="X4391" s="25">
        <v>0</v>
      </c>
      <c r="Y4391" s="25">
        <v>0</v>
      </c>
      <c r="Z4391" s="25">
        <v>0</v>
      </c>
      <c r="AA4391" s="109"/>
      <c r="AB4391" s="25">
        <v>0</v>
      </c>
      <c r="AC4391" s="25">
        <v>0</v>
      </c>
      <c r="AD4391" s="25">
        <v>0</v>
      </c>
      <c r="AE4391" s="25">
        <v>0</v>
      </c>
      <c r="AF4391" s="25">
        <v>0</v>
      </c>
      <c r="AG4391" s="25">
        <v>0</v>
      </c>
      <c r="AH4391" s="109"/>
      <c r="AI4391" s="25">
        <v>0</v>
      </c>
      <c r="AJ4391" s="25">
        <v>0</v>
      </c>
      <c r="AK4391" s="123">
        <v>0</v>
      </c>
      <c r="AL4391" s="25">
        <v>1159.777</v>
      </c>
      <c r="AM4391" s="25">
        <v>0</v>
      </c>
      <c r="AN4391" s="25">
        <v>0</v>
      </c>
      <c r="AO4391" s="109"/>
      <c r="AP4391" s="25">
        <v>0</v>
      </c>
      <c r="AQ4391" s="25">
        <v>0</v>
      </c>
      <c r="AR4391" s="25">
        <v>0</v>
      </c>
      <c r="AS4391" s="25">
        <v>0</v>
      </c>
      <c r="AT4391" s="25">
        <v>0</v>
      </c>
      <c r="AU4391" s="25">
        <v>0</v>
      </c>
      <c r="AW4391" t="str">
        <f t="shared" si="365"/>
        <v>Trần Huy Hoàng</v>
      </c>
      <c r="AX4391" s="27" t="str">
        <f t="shared" si="366"/>
        <v>Hồ Ngọc Hiếu</v>
      </c>
      <c r="AY4391" s="4" t="str">
        <f t="shared" si="370"/>
        <v>NHOM ST HCM</v>
      </c>
    </row>
    <row r="4392" spans="1:51" x14ac:dyDescent="0.25">
      <c r="A4392" s="4" t="s">
        <v>1104</v>
      </c>
      <c r="B4392" s="4" t="s">
        <v>245</v>
      </c>
      <c r="C4392" s="4" t="s">
        <v>221</v>
      </c>
      <c r="D4392" s="4" t="s">
        <v>755</v>
      </c>
      <c r="E4392" s="35" t="s">
        <v>243</v>
      </c>
      <c r="F4392" s="4" t="s">
        <v>702</v>
      </c>
      <c r="G4392" s="35">
        <v>6812317</v>
      </c>
      <c r="H4392" s="35" t="s">
        <v>259</v>
      </c>
      <c r="I4392" s="4"/>
      <c r="J4392" s="4"/>
      <c r="K4392" s="4"/>
      <c r="L4392" s="4">
        <v>1</v>
      </c>
      <c r="M4392" s="33">
        <v>1165.6215000000002</v>
      </c>
      <c r="N4392" s="38">
        <f t="shared" si="367"/>
        <v>5.1538741452553912E-3</v>
      </c>
      <c r="O4392" s="33">
        <f t="shared" si="368"/>
        <v>1620.7895168229466</v>
      </c>
      <c r="P4392" s="244">
        <f t="shared" si="369"/>
        <v>1072.452</v>
      </c>
      <c r="Q4392" s="25">
        <v>0</v>
      </c>
      <c r="R4392" s="25">
        <v>0</v>
      </c>
      <c r="S4392" s="25">
        <v>0</v>
      </c>
      <c r="T4392" s="109"/>
      <c r="U4392" s="25">
        <v>0</v>
      </c>
      <c r="V4392" s="25">
        <v>0</v>
      </c>
      <c r="W4392" s="25">
        <v>0</v>
      </c>
      <c r="X4392" s="25">
        <v>0</v>
      </c>
      <c r="Y4392" s="25">
        <v>0</v>
      </c>
      <c r="Z4392" s="25">
        <v>0</v>
      </c>
      <c r="AA4392" s="109"/>
      <c r="AB4392" s="25">
        <v>0</v>
      </c>
      <c r="AC4392" s="25">
        <v>0</v>
      </c>
      <c r="AD4392" s="25">
        <v>0</v>
      </c>
      <c r="AE4392" s="25">
        <v>0</v>
      </c>
      <c r="AF4392" s="25">
        <v>0</v>
      </c>
      <c r="AG4392" s="25">
        <v>0</v>
      </c>
      <c r="AH4392" s="109"/>
      <c r="AI4392" s="25">
        <v>0</v>
      </c>
      <c r="AJ4392" s="25">
        <v>0</v>
      </c>
      <c r="AK4392" s="123">
        <v>0</v>
      </c>
      <c r="AL4392" s="25">
        <v>0</v>
      </c>
      <c r="AM4392" s="25">
        <v>0</v>
      </c>
      <c r="AN4392" s="25">
        <v>0</v>
      </c>
      <c r="AO4392" s="109"/>
      <c r="AP4392" s="25">
        <v>0</v>
      </c>
      <c r="AQ4392" s="25">
        <v>1072.452</v>
      </c>
      <c r="AR4392" s="25">
        <v>0</v>
      </c>
      <c r="AS4392" s="25">
        <v>0</v>
      </c>
      <c r="AT4392" s="25">
        <v>0</v>
      </c>
      <c r="AU4392" s="25">
        <v>0</v>
      </c>
      <c r="AW4392" t="str">
        <f t="shared" si="365"/>
        <v>Trần Huy Hoàng</v>
      </c>
      <c r="AX4392" s="27" t="str">
        <f t="shared" si="366"/>
        <v>Hồ Ngọc Hiếu</v>
      </c>
      <c r="AY4392" s="4" t="str">
        <f t="shared" si="370"/>
        <v>NHOM ST HCM</v>
      </c>
    </row>
    <row r="4393" spans="1:51" x14ac:dyDescent="0.25">
      <c r="A4393" s="4" t="s">
        <v>1104</v>
      </c>
      <c r="B4393" s="4" t="s">
        <v>245</v>
      </c>
      <c r="C4393" s="4" t="s">
        <v>221</v>
      </c>
      <c r="D4393" s="4" t="s">
        <v>755</v>
      </c>
      <c r="E4393" s="35" t="s">
        <v>243</v>
      </c>
      <c r="F4393" s="4" t="s">
        <v>702</v>
      </c>
      <c r="G4393" s="35">
        <v>6810018</v>
      </c>
      <c r="H4393" s="35" t="s">
        <v>1328</v>
      </c>
      <c r="I4393" s="4"/>
      <c r="J4393" s="4"/>
      <c r="K4393" s="4"/>
      <c r="L4393" s="4">
        <v>1</v>
      </c>
      <c r="M4393" s="33"/>
      <c r="N4393" s="38"/>
      <c r="O4393" s="33"/>
      <c r="P4393" s="244">
        <f t="shared" si="369"/>
        <v>1233.74</v>
      </c>
      <c r="Q4393" s="25"/>
      <c r="R4393" s="25"/>
      <c r="S4393" s="25">
        <v>1233.74</v>
      </c>
      <c r="T4393" s="109"/>
      <c r="U4393" s="25">
        <v>0</v>
      </c>
      <c r="V4393" s="25">
        <v>0</v>
      </c>
      <c r="W4393" s="25">
        <v>0</v>
      </c>
      <c r="X4393" s="25">
        <v>0</v>
      </c>
      <c r="Y4393" s="25">
        <v>0</v>
      </c>
      <c r="Z4393" s="25">
        <v>0</v>
      </c>
      <c r="AA4393" s="109"/>
      <c r="AB4393" s="25">
        <v>0</v>
      </c>
      <c r="AC4393" s="25">
        <v>0</v>
      </c>
      <c r="AD4393" s="25">
        <v>0</v>
      </c>
      <c r="AE4393" s="25">
        <v>0</v>
      </c>
      <c r="AF4393" s="25">
        <v>0</v>
      </c>
      <c r="AG4393" s="25">
        <v>0</v>
      </c>
      <c r="AH4393" s="109"/>
      <c r="AI4393" s="25">
        <v>0</v>
      </c>
      <c r="AJ4393" s="25">
        <v>0</v>
      </c>
      <c r="AK4393" s="123">
        <v>0</v>
      </c>
      <c r="AL4393" s="25">
        <v>0</v>
      </c>
      <c r="AM4393" s="25">
        <v>0</v>
      </c>
      <c r="AN4393" s="25">
        <v>0</v>
      </c>
      <c r="AO4393" s="109"/>
      <c r="AP4393" s="25">
        <v>0</v>
      </c>
      <c r="AQ4393" s="25">
        <v>0</v>
      </c>
      <c r="AR4393" s="25">
        <v>0</v>
      </c>
      <c r="AS4393" s="25">
        <v>0</v>
      </c>
      <c r="AT4393" s="25">
        <v>0</v>
      </c>
      <c r="AU4393" s="25">
        <v>0</v>
      </c>
      <c r="AW4393" t="str">
        <f t="shared" si="365"/>
        <v>Trần Huy Hoàng</v>
      </c>
      <c r="AX4393" s="27" t="str">
        <f t="shared" si="366"/>
        <v>Hồ Ngọc Hiếu</v>
      </c>
      <c r="AY4393" s="4" t="str">
        <f t="shared" si="370"/>
        <v>NHOM ST HCM</v>
      </c>
    </row>
    <row r="4394" spans="1:51" x14ac:dyDescent="0.25">
      <c r="A4394" s="4" t="s">
        <v>1104</v>
      </c>
      <c r="B4394" s="4" t="s">
        <v>300</v>
      </c>
      <c r="C4394" s="4" t="s">
        <v>221</v>
      </c>
      <c r="D4394" s="4" t="s">
        <v>758</v>
      </c>
      <c r="E4394" s="35" t="s">
        <v>297</v>
      </c>
      <c r="F4394" s="4" t="s">
        <v>702</v>
      </c>
      <c r="G4394" s="35">
        <v>4810917</v>
      </c>
      <c r="H4394" s="35" t="s">
        <v>301</v>
      </c>
      <c r="I4394" s="4"/>
      <c r="J4394" s="4"/>
      <c r="K4394" s="4"/>
      <c r="L4394" s="4">
        <v>1</v>
      </c>
      <c r="M4394" s="33">
        <v>1144.7769999999998</v>
      </c>
      <c r="N4394" s="38">
        <f t="shared" si="367"/>
        <v>5.0617087814380825E-3</v>
      </c>
      <c r="O4394" s="33">
        <f t="shared" si="368"/>
        <v>1591.8053679517939</v>
      </c>
      <c r="P4394" s="244">
        <f t="shared" si="369"/>
        <v>712.76700000000005</v>
      </c>
      <c r="Q4394" s="25">
        <v>0</v>
      </c>
      <c r="R4394" s="25">
        <v>0</v>
      </c>
      <c r="S4394" s="25">
        <v>0</v>
      </c>
      <c r="T4394" s="109"/>
      <c r="U4394" s="25">
        <v>0</v>
      </c>
      <c r="V4394" s="25">
        <v>0</v>
      </c>
      <c r="W4394" s="25">
        <v>0</v>
      </c>
      <c r="X4394" s="25">
        <v>0</v>
      </c>
      <c r="Y4394" s="25">
        <v>0</v>
      </c>
      <c r="Z4394" s="25">
        <v>171.59</v>
      </c>
      <c r="AA4394" s="109"/>
      <c r="AB4394" s="25">
        <v>0</v>
      </c>
      <c r="AC4394" s="25">
        <v>0</v>
      </c>
      <c r="AD4394" s="25">
        <v>0</v>
      </c>
      <c r="AE4394" s="25">
        <v>0</v>
      </c>
      <c r="AF4394" s="25">
        <v>0</v>
      </c>
      <c r="AG4394" s="25">
        <v>0</v>
      </c>
      <c r="AH4394" s="109"/>
      <c r="AI4394" s="25">
        <v>0</v>
      </c>
      <c r="AJ4394" s="25">
        <v>0</v>
      </c>
      <c r="AK4394" s="123">
        <v>0</v>
      </c>
      <c r="AL4394" s="25">
        <v>0</v>
      </c>
      <c r="AM4394" s="25">
        <v>0</v>
      </c>
      <c r="AN4394" s="25">
        <v>0</v>
      </c>
      <c r="AO4394" s="109"/>
      <c r="AP4394" s="25">
        <v>541.17700000000002</v>
      </c>
      <c r="AQ4394" s="25">
        <v>0</v>
      </c>
      <c r="AR4394" s="25">
        <v>0</v>
      </c>
      <c r="AS4394" s="25">
        <v>0</v>
      </c>
      <c r="AT4394" s="25">
        <v>0</v>
      </c>
      <c r="AU4394" s="25">
        <v>0</v>
      </c>
      <c r="AW4394" t="str">
        <f t="shared" si="365"/>
        <v>Trần Huy Hoàng</v>
      </c>
      <c r="AX4394" s="27" t="str">
        <f t="shared" si="366"/>
        <v>Tạ Mộng Tuyền</v>
      </c>
      <c r="AY4394" s="4" t="str">
        <f t="shared" si="370"/>
        <v>ST BEE MART</v>
      </c>
    </row>
    <row r="4395" spans="1:51" x14ac:dyDescent="0.25">
      <c r="A4395" s="4" t="s">
        <v>1104</v>
      </c>
      <c r="B4395" s="4" t="s">
        <v>300</v>
      </c>
      <c r="C4395" s="4" t="s">
        <v>221</v>
      </c>
      <c r="D4395" s="4" t="s">
        <v>758</v>
      </c>
      <c r="E4395" s="35" t="s">
        <v>297</v>
      </c>
      <c r="F4395" s="4" t="s">
        <v>702</v>
      </c>
      <c r="G4395" s="35">
        <v>4813187</v>
      </c>
      <c r="H4395" s="35" t="s">
        <v>302</v>
      </c>
      <c r="I4395" s="4" t="s">
        <v>745</v>
      </c>
      <c r="J4395" s="4" t="s">
        <v>745</v>
      </c>
      <c r="K4395" s="4" t="s">
        <v>745</v>
      </c>
      <c r="L4395" s="4">
        <v>1</v>
      </c>
      <c r="M4395" s="33">
        <v>566.86519999999996</v>
      </c>
      <c r="N4395" s="38">
        <f t="shared" si="367"/>
        <v>2.50643274692945E-3</v>
      </c>
      <c r="O4395" s="33">
        <f t="shared" si="368"/>
        <v>788.22256934325833</v>
      </c>
      <c r="P4395" s="244">
        <f t="shared" si="369"/>
        <v>653.39800000000002</v>
      </c>
      <c r="Q4395" s="25">
        <v>0</v>
      </c>
      <c r="R4395" s="25">
        <v>0</v>
      </c>
      <c r="S4395" s="25">
        <v>0</v>
      </c>
      <c r="T4395" s="109"/>
      <c r="U4395" s="25">
        <v>0</v>
      </c>
      <c r="V4395" s="25">
        <v>0</v>
      </c>
      <c r="W4395" s="25">
        <v>0</v>
      </c>
      <c r="X4395" s="25">
        <v>0</v>
      </c>
      <c r="Y4395" s="25">
        <v>0</v>
      </c>
      <c r="Z4395" s="25">
        <v>0</v>
      </c>
      <c r="AA4395" s="109"/>
      <c r="AB4395" s="25">
        <v>0</v>
      </c>
      <c r="AC4395" s="25">
        <v>0</v>
      </c>
      <c r="AD4395" s="25">
        <v>0</v>
      </c>
      <c r="AE4395" s="25">
        <v>0</v>
      </c>
      <c r="AF4395" s="25">
        <v>0</v>
      </c>
      <c r="AG4395" s="25">
        <v>0</v>
      </c>
      <c r="AH4395" s="109"/>
      <c r="AI4395" s="25">
        <v>0</v>
      </c>
      <c r="AJ4395" s="25">
        <v>0</v>
      </c>
      <c r="AK4395" s="123">
        <v>0</v>
      </c>
      <c r="AL4395" s="25">
        <v>0</v>
      </c>
      <c r="AM4395" s="25">
        <v>0</v>
      </c>
      <c r="AN4395" s="25">
        <v>0</v>
      </c>
      <c r="AO4395" s="109"/>
      <c r="AP4395" s="25">
        <v>653.39800000000002</v>
      </c>
      <c r="AQ4395" s="25">
        <v>0</v>
      </c>
      <c r="AR4395" s="25">
        <v>0</v>
      </c>
      <c r="AS4395" s="25">
        <v>0</v>
      </c>
      <c r="AT4395" s="25">
        <v>0</v>
      </c>
      <c r="AU4395" s="25">
        <v>0</v>
      </c>
      <c r="AW4395" t="str">
        <f t="shared" si="365"/>
        <v>Trần Huy Hoàng</v>
      </c>
      <c r="AX4395" s="27" t="str">
        <f t="shared" si="366"/>
        <v>Tạ Mộng Tuyền</v>
      </c>
      <c r="AY4395" s="4" t="str">
        <f t="shared" si="370"/>
        <v>ST BEE MART</v>
      </c>
    </row>
    <row r="4396" spans="1:51" x14ac:dyDescent="0.25">
      <c r="A4396" s="4" t="s">
        <v>1104</v>
      </c>
      <c r="B4396" s="4" t="s">
        <v>230</v>
      </c>
      <c r="C4396" s="4" t="s">
        <v>221</v>
      </c>
      <c r="D4396" s="4" t="s">
        <v>755</v>
      </c>
      <c r="E4396" s="35" t="s">
        <v>243</v>
      </c>
      <c r="F4396" s="4" t="s">
        <v>702</v>
      </c>
      <c r="G4396" s="35">
        <v>5030020</v>
      </c>
      <c r="H4396" s="4" t="s">
        <v>260</v>
      </c>
      <c r="I4396" s="4"/>
      <c r="J4396" s="4"/>
      <c r="K4396" s="4"/>
      <c r="L4396" s="4">
        <v>1</v>
      </c>
      <c r="M4396" s="33">
        <v>2395.0664999999999</v>
      </c>
      <c r="N4396" s="38">
        <f t="shared" si="367"/>
        <v>1.0589948204041638E-2</v>
      </c>
      <c r="O4396" s="33">
        <f t="shared" si="368"/>
        <v>3330.3252173143901</v>
      </c>
      <c r="P4396" s="244">
        <f t="shared" si="369"/>
        <v>1380.8410000000001</v>
      </c>
      <c r="Q4396" s="25">
        <v>0</v>
      </c>
      <c r="R4396" s="25">
        <v>0</v>
      </c>
      <c r="S4396" s="25">
        <v>0</v>
      </c>
      <c r="T4396" s="109"/>
      <c r="U4396" s="25">
        <v>0</v>
      </c>
      <c r="V4396" s="25">
        <v>0</v>
      </c>
      <c r="W4396" s="25">
        <v>0</v>
      </c>
      <c r="X4396" s="25">
        <v>0</v>
      </c>
      <c r="Y4396" s="25">
        <v>0</v>
      </c>
      <c r="Z4396" s="25">
        <v>0</v>
      </c>
      <c r="AA4396" s="109"/>
      <c r="AB4396" s="25">
        <v>0</v>
      </c>
      <c r="AC4396" s="25">
        <v>0</v>
      </c>
      <c r="AD4396" s="25">
        <v>0</v>
      </c>
      <c r="AE4396" s="25">
        <v>0</v>
      </c>
      <c r="AF4396" s="25">
        <v>0</v>
      </c>
      <c r="AG4396" s="25">
        <v>0</v>
      </c>
      <c r="AH4396" s="109"/>
      <c r="AI4396" s="25">
        <v>0</v>
      </c>
      <c r="AJ4396" s="25">
        <v>0</v>
      </c>
      <c r="AK4396" s="123">
        <v>0</v>
      </c>
      <c r="AL4396" s="25">
        <v>0</v>
      </c>
      <c r="AM4396" s="25">
        <v>0</v>
      </c>
      <c r="AN4396" s="25">
        <v>0</v>
      </c>
      <c r="AO4396" s="109"/>
      <c r="AP4396" s="25">
        <v>0</v>
      </c>
      <c r="AQ4396" s="25">
        <v>0</v>
      </c>
      <c r="AR4396" s="25">
        <v>0</v>
      </c>
      <c r="AS4396" s="25">
        <v>0</v>
      </c>
      <c r="AT4396" s="25">
        <v>0</v>
      </c>
      <c r="AU4396" s="25">
        <v>1380.8410000000001</v>
      </c>
      <c r="AW4396" t="str">
        <f t="shared" si="365"/>
        <v>Trần Huy Hoàng</v>
      </c>
      <c r="AX4396" s="27" t="str">
        <f t="shared" si="366"/>
        <v>Hồ Ngọc Hiếu</v>
      </c>
      <c r="AY4396" s="4" t="str">
        <f t="shared" si="370"/>
        <v>CENTRAL MART - GENSHAI</v>
      </c>
    </row>
    <row r="4397" spans="1:51" x14ac:dyDescent="0.25">
      <c r="A4397" s="4" t="s">
        <v>1104</v>
      </c>
      <c r="B4397" s="4" t="s">
        <v>230</v>
      </c>
      <c r="C4397" s="4" t="s">
        <v>221</v>
      </c>
      <c r="D4397" s="4" t="s">
        <v>760</v>
      </c>
      <c r="E4397" s="35" t="s">
        <v>313</v>
      </c>
      <c r="F4397" s="4" t="s">
        <v>702</v>
      </c>
      <c r="G4397" s="35">
        <v>5030037</v>
      </c>
      <c r="H4397" s="4" t="s">
        <v>321</v>
      </c>
      <c r="I4397" s="4"/>
      <c r="J4397" s="4"/>
      <c r="K4397" s="4"/>
      <c r="L4397" s="4">
        <v>1</v>
      </c>
      <c r="M4397" s="33">
        <v>2274.2223199999999</v>
      </c>
      <c r="N4397" s="38">
        <f t="shared" si="367"/>
        <v>1.0055627504821016E-2</v>
      </c>
      <c r="O4397" s="33">
        <f t="shared" si="368"/>
        <v>3162.292129289619</v>
      </c>
      <c r="P4397" s="244">
        <f t="shared" si="369"/>
        <v>3298.7179999999998</v>
      </c>
      <c r="Q4397" s="25">
        <v>0</v>
      </c>
      <c r="R4397" s="25">
        <v>0</v>
      </c>
      <c r="S4397" s="25">
        <v>0</v>
      </c>
      <c r="T4397" s="109"/>
      <c r="U4397" s="25">
        <v>0</v>
      </c>
      <c r="V4397" s="25">
        <v>0</v>
      </c>
      <c r="W4397" s="25">
        <v>0</v>
      </c>
      <c r="X4397" s="25">
        <v>0</v>
      </c>
      <c r="Y4397" s="25">
        <v>0</v>
      </c>
      <c r="Z4397" s="25">
        <v>0</v>
      </c>
      <c r="AA4397" s="109"/>
      <c r="AB4397" s="25">
        <v>0</v>
      </c>
      <c r="AC4397" s="25">
        <v>0</v>
      </c>
      <c r="AD4397" s="25">
        <v>0</v>
      </c>
      <c r="AE4397" s="25">
        <v>0</v>
      </c>
      <c r="AF4397" s="25">
        <v>0</v>
      </c>
      <c r="AG4397" s="25">
        <v>0</v>
      </c>
      <c r="AH4397" s="109"/>
      <c r="AI4397" s="25">
        <v>1334.0139999999999</v>
      </c>
      <c r="AJ4397" s="25">
        <v>0</v>
      </c>
      <c r="AK4397" s="123">
        <v>0</v>
      </c>
      <c r="AL4397" s="25">
        <v>0</v>
      </c>
      <c r="AM4397" s="25">
        <v>0</v>
      </c>
      <c r="AN4397" s="25">
        <v>0</v>
      </c>
      <c r="AO4397" s="109"/>
      <c r="AP4397" s="25">
        <v>0</v>
      </c>
      <c r="AQ4397" s="25">
        <v>0</v>
      </c>
      <c r="AR4397" s="25">
        <v>0</v>
      </c>
      <c r="AS4397" s="25">
        <v>0</v>
      </c>
      <c r="AT4397" s="25">
        <v>0</v>
      </c>
      <c r="AU4397" s="25">
        <v>1964.7040000000002</v>
      </c>
      <c r="AW4397" t="str">
        <f t="shared" si="365"/>
        <v>Trần Huy Hoàng</v>
      </c>
      <c r="AX4397" s="27" t="str">
        <f t="shared" si="366"/>
        <v>Nguyễn Ngọc Danh</v>
      </c>
      <c r="AY4397" s="4" t="str">
        <f t="shared" si="370"/>
        <v>CENTRAL MART - GENSHAI</v>
      </c>
    </row>
    <row r="4398" spans="1:51" x14ac:dyDescent="0.25">
      <c r="A4398" s="4" t="s">
        <v>1104</v>
      </c>
      <c r="B4398" s="4" t="s">
        <v>230</v>
      </c>
      <c r="C4398" s="4" t="s">
        <v>221</v>
      </c>
      <c r="D4398" s="4" t="s">
        <v>755</v>
      </c>
      <c r="E4398" s="35" t="s">
        <v>243</v>
      </c>
      <c r="F4398" s="4" t="s">
        <v>702</v>
      </c>
      <c r="G4398" s="35">
        <v>5030044</v>
      </c>
      <c r="H4398" s="4" t="s">
        <v>261</v>
      </c>
      <c r="I4398" s="4"/>
      <c r="J4398" s="4"/>
      <c r="K4398" s="4"/>
      <c r="L4398" s="4">
        <v>1</v>
      </c>
      <c r="M4398" s="33">
        <v>2391.4096666666669</v>
      </c>
      <c r="N4398" s="38">
        <f t="shared" si="367"/>
        <v>1.0573779268610906E-2</v>
      </c>
      <c r="O4398" s="33">
        <f t="shared" si="368"/>
        <v>3325.2404130864011</v>
      </c>
      <c r="P4398" s="244">
        <f t="shared" si="369"/>
        <v>1408.934</v>
      </c>
      <c r="Q4398" s="25">
        <v>0</v>
      </c>
      <c r="R4398" s="25">
        <v>0</v>
      </c>
      <c r="S4398" s="25">
        <v>0</v>
      </c>
      <c r="T4398" s="109"/>
      <c r="U4398" s="25">
        <v>0</v>
      </c>
      <c r="V4398" s="25">
        <v>0</v>
      </c>
      <c r="W4398" s="25">
        <v>0</v>
      </c>
      <c r="X4398" s="25">
        <v>0</v>
      </c>
      <c r="Y4398" s="25">
        <v>0</v>
      </c>
      <c r="Z4398" s="25">
        <v>0</v>
      </c>
      <c r="AA4398" s="109"/>
      <c r="AB4398" s="25">
        <v>1408.934</v>
      </c>
      <c r="AC4398" s="25">
        <v>0</v>
      </c>
      <c r="AD4398" s="25">
        <v>0</v>
      </c>
      <c r="AE4398" s="25">
        <v>0</v>
      </c>
      <c r="AF4398" s="25">
        <v>0</v>
      </c>
      <c r="AG4398" s="25">
        <v>0</v>
      </c>
      <c r="AH4398" s="109"/>
      <c r="AI4398" s="25">
        <v>0</v>
      </c>
      <c r="AJ4398" s="25">
        <v>0</v>
      </c>
      <c r="AK4398" s="123">
        <v>0</v>
      </c>
      <c r="AL4398" s="25">
        <v>0</v>
      </c>
      <c r="AM4398" s="25">
        <v>0</v>
      </c>
      <c r="AN4398" s="25">
        <v>0</v>
      </c>
      <c r="AO4398" s="109"/>
      <c r="AP4398" s="25">
        <v>0</v>
      </c>
      <c r="AQ4398" s="25">
        <v>0</v>
      </c>
      <c r="AR4398" s="25">
        <v>0</v>
      </c>
      <c r="AS4398" s="25">
        <v>0</v>
      </c>
      <c r="AT4398" s="25">
        <v>0</v>
      </c>
      <c r="AU4398" s="25">
        <v>0</v>
      </c>
      <c r="AW4398" t="str">
        <f t="shared" si="365"/>
        <v>Trần Huy Hoàng</v>
      </c>
      <c r="AX4398" s="27" t="str">
        <f t="shared" si="366"/>
        <v>Hồ Ngọc Hiếu</v>
      </c>
      <c r="AY4398" s="4" t="str">
        <f t="shared" si="370"/>
        <v>CENTRAL MART - GENSHAI</v>
      </c>
    </row>
    <row r="4399" spans="1:51" x14ac:dyDescent="0.25">
      <c r="A4399" s="4" t="s">
        <v>1104</v>
      </c>
      <c r="B4399" s="4" t="s">
        <v>230</v>
      </c>
      <c r="C4399" s="4" t="s">
        <v>221</v>
      </c>
      <c r="D4399" s="4" t="s">
        <v>755</v>
      </c>
      <c r="E4399" s="35" t="s">
        <v>243</v>
      </c>
      <c r="F4399" s="4" t="s">
        <v>702</v>
      </c>
      <c r="G4399" s="35">
        <v>5030068</v>
      </c>
      <c r="H4399" s="4" t="s">
        <v>262</v>
      </c>
      <c r="I4399" s="4"/>
      <c r="J4399" s="4"/>
      <c r="K4399" s="4"/>
      <c r="L4399" s="4">
        <v>1</v>
      </c>
      <c r="M4399" s="33">
        <v>2014.8670000000002</v>
      </c>
      <c r="N4399" s="38">
        <f t="shared" si="367"/>
        <v>8.9088704501661085E-3</v>
      </c>
      <c r="O4399" s="33">
        <f t="shared" si="368"/>
        <v>2801.6601541688274</v>
      </c>
      <c r="P4399" s="244">
        <f t="shared" si="369"/>
        <v>2278.165</v>
      </c>
      <c r="Q4399" s="25">
        <v>0</v>
      </c>
      <c r="R4399" s="25">
        <v>0</v>
      </c>
      <c r="S4399" s="25">
        <v>0</v>
      </c>
      <c r="T4399" s="109"/>
      <c r="U4399" s="25">
        <v>0</v>
      </c>
      <c r="V4399" s="25">
        <v>0</v>
      </c>
      <c r="W4399" s="25">
        <v>0</v>
      </c>
      <c r="X4399" s="25">
        <v>0</v>
      </c>
      <c r="Y4399" s="25">
        <v>0</v>
      </c>
      <c r="Z4399" s="25">
        <v>1015.81</v>
      </c>
      <c r="AA4399" s="109"/>
      <c r="AB4399" s="25">
        <v>0</v>
      </c>
      <c r="AC4399" s="25">
        <v>0</v>
      </c>
      <c r="AD4399" s="25">
        <v>0</v>
      </c>
      <c r="AE4399" s="25">
        <v>0</v>
      </c>
      <c r="AF4399" s="25">
        <v>0</v>
      </c>
      <c r="AG4399" s="25">
        <v>0</v>
      </c>
      <c r="AH4399" s="109"/>
      <c r="AI4399" s="25">
        <v>0</v>
      </c>
      <c r="AJ4399" s="25">
        <v>0</v>
      </c>
      <c r="AK4399" s="123">
        <v>1262.355</v>
      </c>
      <c r="AL4399" s="25">
        <v>0</v>
      </c>
      <c r="AM4399" s="25">
        <v>0</v>
      </c>
      <c r="AN4399" s="25">
        <v>0</v>
      </c>
      <c r="AO4399" s="109"/>
      <c r="AP4399" s="25">
        <v>0</v>
      </c>
      <c r="AQ4399" s="25">
        <v>0</v>
      </c>
      <c r="AR4399" s="25">
        <v>0</v>
      </c>
      <c r="AS4399" s="25">
        <v>0</v>
      </c>
      <c r="AT4399" s="25">
        <v>0</v>
      </c>
      <c r="AU4399" s="25">
        <v>0</v>
      </c>
      <c r="AW4399" t="str">
        <f t="shared" si="365"/>
        <v>Trần Huy Hoàng</v>
      </c>
      <c r="AX4399" s="27" t="str">
        <f t="shared" si="366"/>
        <v>Hồ Ngọc Hiếu</v>
      </c>
      <c r="AY4399" s="4" t="str">
        <f t="shared" si="370"/>
        <v>CENTRAL MART - GENSHAI</v>
      </c>
    </row>
    <row r="4400" spans="1:51" x14ac:dyDescent="0.25">
      <c r="A4400" s="4" t="s">
        <v>1104</v>
      </c>
      <c r="B4400" s="4" t="s">
        <v>230</v>
      </c>
      <c r="C4400" s="4" t="s">
        <v>221</v>
      </c>
      <c r="D4400" s="4" t="s">
        <v>760</v>
      </c>
      <c r="E4400" s="35" t="s">
        <v>313</v>
      </c>
      <c r="F4400" s="4" t="s">
        <v>702</v>
      </c>
      <c r="G4400" s="35">
        <v>5030075</v>
      </c>
      <c r="H4400" s="4" t="s">
        <v>322</v>
      </c>
      <c r="I4400" s="4"/>
      <c r="J4400" s="4"/>
      <c r="K4400" s="4"/>
      <c r="L4400" s="4">
        <v>1</v>
      </c>
      <c r="M4400" s="33">
        <v>1755.3963333333334</v>
      </c>
      <c r="N4400" s="38">
        <f t="shared" si="367"/>
        <v>7.7616033824382787E-3</v>
      </c>
      <c r="O4400" s="33">
        <f t="shared" si="368"/>
        <v>2440.8677902184413</v>
      </c>
      <c r="P4400" s="244">
        <f t="shared" si="369"/>
        <v>1039.9670000000001</v>
      </c>
      <c r="Q4400" s="25">
        <v>0</v>
      </c>
      <c r="R4400" s="25">
        <v>0</v>
      </c>
      <c r="S4400" s="25">
        <v>0</v>
      </c>
      <c r="T4400" s="109"/>
      <c r="U4400" s="25">
        <v>0</v>
      </c>
      <c r="V4400" s="25">
        <v>0</v>
      </c>
      <c r="W4400" s="25">
        <v>0</v>
      </c>
      <c r="X4400" s="25">
        <v>1039.9670000000001</v>
      </c>
      <c r="Y4400" s="25">
        <v>0</v>
      </c>
      <c r="Z4400" s="25">
        <v>0</v>
      </c>
      <c r="AA4400" s="109"/>
      <c r="AB4400" s="25">
        <v>0</v>
      </c>
      <c r="AC4400" s="25">
        <v>0</v>
      </c>
      <c r="AD4400" s="25">
        <v>0</v>
      </c>
      <c r="AE4400" s="25">
        <v>0</v>
      </c>
      <c r="AF4400" s="25">
        <v>0</v>
      </c>
      <c r="AG4400" s="25">
        <v>0</v>
      </c>
      <c r="AH4400" s="109"/>
      <c r="AI4400" s="25">
        <v>0</v>
      </c>
      <c r="AJ4400" s="25">
        <v>0</v>
      </c>
      <c r="AK4400" s="123">
        <v>0</v>
      </c>
      <c r="AL4400" s="25">
        <v>0</v>
      </c>
      <c r="AM4400" s="25">
        <v>0</v>
      </c>
      <c r="AN4400" s="25">
        <v>0</v>
      </c>
      <c r="AO4400" s="109"/>
      <c r="AP4400" s="25">
        <v>0</v>
      </c>
      <c r="AQ4400" s="25">
        <v>0</v>
      </c>
      <c r="AR4400" s="25">
        <v>0</v>
      </c>
      <c r="AS4400" s="25">
        <v>0</v>
      </c>
      <c r="AT4400" s="25">
        <v>0</v>
      </c>
      <c r="AU4400" s="25">
        <v>0</v>
      </c>
      <c r="AW4400" t="str">
        <f t="shared" si="365"/>
        <v>Trần Huy Hoàng</v>
      </c>
      <c r="AX4400" s="27" t="str">
        <f t="shared" si="366"/>
        <v>Nguyễn Ngọc Danh</v>
      </c>
      <c r="AY4400" s="4" t="str">
        <f t="shared" si="370"/>
        <v>CENTRAL MART - GENSHAI</v>
      </c>
    </row>
    <row r="4401" spans="1:51" x14ac:dyDescent="0.25">
      <c r="A4401" s="4" t="s">
        <v>1104</v>
      </c>
      <c r="B4401" s="4" t="s">
        <v>230</v>
      </c>
      <c r="C4401" s="4" t="s">
        <v>221</v>
      </c>
      <c r="D4401" s="4" t="s">
        <v>755</v>
      </c>
      <c r="E4401" s="35" t="s">
        <v>243</v>
      </c>
      <c r="F4401" s="4" t="s">
        <v>702</v>
      </c>
      <c r="G4401" s="35">
        <v>5030082</v>
      </c>
      <c r="H4401" s="4" t="s">
        <v>263</v>
      </c>
      <c r="I4401" s="4"/>
      <c r="J4401" s="4"/>
      <c r="K4401" s="4"/>
      <c r="L4401" s="4">
        <v>1</v>
      </c>
      <c r="M4401" s="33">
        <v>810.01133333333325</v>
      </c>
      <c r="N4401" s="38">
        <f t="shared" si="367"/>
        <v>3.5815197885681691E-3</v>
      </c>
      <c r="O4401" s="33">
        <f t="shared" si="368"/>
        <v>1126.3157702345434</v>
      </c>
      <c r="P4401" s="244">
        <f t="shared" si="369"/>
        <v>0</v>
      </c>
      <c r="Q4401" s="25">
        <v>0</v>
      </c>
      <c r="R4401" s="25">
        <v>0</v>
      </c>
      <c r="S4401" s="25">
        <v>0</v>
      </c>
      <c r="T4401" s="109"/>
      <c r="U4401" s="25">
        <v>0</v>
      </c>
      <c r="V4401" s="25">
        <v>0</v>
      </c>
      <c r="W4401" s="25">
        <v>0</v>
      </c>
      <c r="X4401" s="25">
        <v>0</v>
      </c>
      <c r="Y4401" s="25">
        <v>0</v>
      </c>
      <c r="Z4401" s="25">
        <v>0</v>
      </c>
      <c r="AA4401" s="109"/>
      <c r="AB4401" s="25">
        <v>0</v>
      </c>
      <c r="AC4401" s="25">
        <v>0</v>
      </c>
      <c r="AD4401" s="25">
        <v>0</v>
      </c>
      <c r="AE4401" s="25">
        <v>0</v>
      </c>
      <c r="AF4401" s="25">
        <v>0</v>
      </c>
      <c r="AG4401" s="25">
        <v>0</v>
      </c>
      <c r="AH4401" s="109"/>
      <c r="AI4401" s="25">
        <v>0</v>
      </c>
      <c r="AJ4401" s="25">
        <v>0</v>
      </c>
      <c r="AK4401" s="123">
        <v>0</v>
      </c>
      <c r="AL4401" s="25">
        <v>0</v>
      </c>
      <c r="AM4401" s="25">
        <v>0</v>
      </c>
      <c r="AN4401" s="25">
        <v>0</v>
      </c>
      <c r="AO4401" s="109"/>
      <c r="AP4401" s="25">
        <v>0</v>
      </c>
      <c r="AQ4401" s="25">
        <v>0</v>
      </c>
      <c r="AR4401" s="25">
        <v>0</v>
      </c>
      <c r="AS4401" s="25">
        <v>0</v>
      </c>
      <c r="AT4401" s="25">
        <v>0</v>
      </c>
      <c r="AU4401" s="25">
        <v>0</v>
      </c>
      <c r="AW4401" t="str">
        <f t="shared" si="365"/>
        <v>Trần Huy Hoàng</v>
      </c>
      <c r="AX4401" s="27" t="str">
        <f t="shared" si="366"/>
        <v>Hồ Ngọc Hiếu</v>
      </c>
      <c r="AY4401" s="4" t="str">
        <f t="shared" si="370"/>
        <v>CENTRAL MART - GENSHAI</v>
      </c>
    </row>
    <row r="4402" spans="1:51" x14ac:dyDescent="0.25">
      <c r="A4402" s="4" t="s">
        <v>1104</v>
      </c>
      <c r="B4402" s="4" t="s">
        <v>230</v>
      </c>
      <c r="C4402" s="4" t="s">
        <v>221</v>
      </c>
      <c r="D4402" s="4" t="s">
        <v>756</v>
      </c>
      <c r="E4402" s="35" t="s">
        <v>265</v>
      </c>
      <c r="F4402" s="4" t="s">
        <v>702</v>
      </c>
      <c r="G4402" s="35">
        <v>5030099</v>
      </c>
      <c r="H4402" s="4" t="s">
        <v>270</v>
      </c>
      <c r="I4402" s="4"/>
      <c r="J4402" s="4"/>
      <c r="K4402" s="4"/>
      <c r="L4402" s="4">
        <v>1</v>
      </c>
      <c r="M4402" s="33">
        <v>1346.231</v>
      </c>
      <c r="N4402" s="38">
        <f t="shared" si="367"/>
        <v>5.9524512411973434E-3</v>
      </c>
      <c r="O4402" s="43">
        <f t="shared" si="368"/>
        <v>1871.9259142200722</v>
      </c>
      <c r="P4402" s="244">
        <f t="shared" si="369"/>
        <v>0</v>
      </c>
      <c r="Q4402" s="25">
        <v>0</v>
      </c>
      <c r="R4402" s="25">
        <v>0</v>
      </c>
      <c r="S4402" s="25">
        <v>0</v>
      </c>
      <c r="T4402" s="109"/>
      <c r="U4402" s="25">
        <v>0</v>
      </c>
      <c r="V4402" s="25">
        <v>0</v>
      </c>
      <c r="W4402" s="25">
        <v>0</v>
      </c>
      <c r="X4402" s="25">
        <v>0</v>
      </c>
      <c r="Y4402" s="25">
        <v>0</v>
      </c>
      <c r="Z4402" s="25">
        <v>0</v>
      </c>
      <c r="AA4402" s="109"/>
      <c r="AB4402" s="25">
        <v>0</v>
      </c>
      <c r="AC4402" s="25">
        <v>0</v>
      </c>
      <c r="AD4402" s="25">
        <v>0</v>
      </c>
      <c r="AE4402" s="25">
        <v>0</v>
      </c>
      <c r="AF4402" s="25">
        <v>0</v>
      </c>
      <c r="AG4402" s="25">
        <v>0</v>
      </c>
      <c r="AH4402" s="109"/>
      <c r="AI4402" s="25">
        <v>0</v>
      </c>
      <c r="AJ4402" s="25">
        <v>0</v>
      </c>
      <c r="AK4402" s="123">
        <v>0</v>
      </c>
      <c r="AL4402" s="25">
        <v>0</v>
      </c>
      <c r="AM4402" s="25">
        <v>0</v>
      </c>
      <c r="AN4402" s="25">
        <v>0</v>
      </c>
      <c r="AO4402" s="109"/>
      <c r="AP4402" s="25">
        <v>0</v>
      </c>
      <c r="AQ4402" s="25">
        <v>0</v>
      </c>
      <c r="AR4402" s="25">
        <v>0</v>
      </c>
      <c r="AS4402" s="25">
        <v>0</v>
      </c>
      <c r="AT4402" s="25">
        <v>0</v>
      </c>
      <c r="AU4402" s="25">
        <v>0</v>
      </c>
      <c r="AW4402" t="str">
        <f t="shared" si="365"/>
        <v>Trần Huy Hoàng</v>
      </c>
      <c r="AX4402" s="27" t="str">
        <f t="shared" si="366"/>
        <v>Đặng Hoàng Thiên Ân</v>
      </c>
      <c r="AY4402" s="4" t="str">
        <f t="shared" si="370"/>
        <v>CENTRAL MART - GENSHAI</v>
      </c>
    </row>
    <row r="4403" spans="1:51" x14ac:dyDescent="0.25">
      <c r="A4403" s="4" t="s">
        <v>1104</v>
      </c>
      <c r="B4403" s="4" t="s">
        <v>230</v>
      </c>
      <c r="C4403" s="4" t="s">
        <v>221</v>
      </c>
      <c r="D4403" s="4" t="s">
        <v>754</v>
      </c>
      <c r="E4403" s="35" t="s">
        <v>224</v>
      </c>
      <c r="F4403" s="4" t="s">
        <v>702</v>
      </c>
      <c r="G4403" s="35">
        <v>5030110</v>
      </c>
      <c r="H4403" s="4" t="s">
        <v>231</v>
      </c>
      <c r="I4403" s="4"/>
      <c r="J4403" s="4"/>
      <c r="K4403" s="4"/>
      <c r="L4403" s="4">
        <v>1</v>
      </c>
      <c r="M4403" s="33">
        <v>2077.1379999999999</v>
      </c>
      <c r="N4403" s="38">
        <f t="shared" si="367"/>
        <v>9.1842058801484792E-3</v>
      </c>
      <c r="O4403" s="33">
        <f t="shared" si="368"/>
        <v>2888.2475961489909</v>
      </c>
      <c r="P4403" s="244">
        <f t="shared" si="369"/>
        <v>0</v>
      </c>
      <c r="Q4403" s="25">
        <v>0</v>
      </c>
      <c r="R4403" s="25">
        <v>0</v>
      </c>
      <c r="S4403" s="25">
        <v>0</v>
      </c>
      <c r="T4403" s="109"/>
      <c r="U4403" s="25">
        <v>0</v>
      </c>
      <c r="V4403" s="25">
        <v>0</v>
      </c>
      <c r="W4403" s="25">
        <v>0</v>
      </c>
      <c r="X4403" s="25">
        <v>0</v>
      </c>
      <c r="Y4403" s="25">
        <v>0</v>
      </c>
      <c r="Z4403" s="25">
        <v>0</v>
      </c>
      <c r="AA4403" s="109"/>
      <c r="AB4403" s="25">
        <v>0</v>
      </c>
      <c r="AC4403" s="25">
        <v>0</v>
      </c>
      <c r="AD4403" s="25">
        <v>0</v>
      </c>
      <c r="AE4403" s="25">
        <v>0</v>
      </c>
      <c r="AF4403" s="25">
        <v>0</v>
      </c>
      <c r="AG4403" s="25">
        <v>0</v>
      </c>
      <c r="AH4403" s="109"/>
      <c r="AI4403" s="25">
        <v>0</v>
      </c>
      <c r="AJ4403" s="25">
        <v>0</v>
      </c>
      <c r="AK4403" s="123">
        <v>0</v>
      </c>
      <c r="AL4403" s="25">
        <v>0</v>
      </c>
      <c r="AM4403" s="25">
        <v>0</v>
      </c>
      <c r="AN4403" s="25">
        <v>0</v>
      </c>
      <c r="AO4403" s="109"/>
      <c r="AP4403" s="25">
        <v>0</v>
      </c>
      <c r="AQ4403" s="25">
        <v>0</v>
      </c>
      <c r="AR4403" s="25">
        <v>0</v>
      </c>
      <c r="AS4403" s="25">
        <v>0</v>
      </c>
      <c r="AT4403" s="25">
        <v>0</v>
      </c>
      <c r="AU4403" s="25">
        <v>0</v>
      </c>
      <c r="AW4403" t="str">
        <f t="shared" si="365"/>
        <v>Trần Huy Hoàng</v>
      </c>
      <c r="AX4403" s="27" t="str">
        <f t="shared" si="366"/>
        <v>Nguyễn Thị Như Huỳnh</v>
      </c>
      <c r="AY4403" s="4" t="str">
        <f t="shared" si="370"/>
        <v>CENTRAL MART - GENSHAI</v>
      </c>
    </row>
    <row r="4404" spans="1:51" x14ac:dyDescent="0.25">
      <c r="A4404" s="4" t="s">
        <v>1104</v>
      </c>
      <c r="B4404" s="4" t="s">
        <v>230</v>
      </c>
      <c r="C4404" s="4" t="s">
        <v>221</v>
      </c>
      <c r="D4404" s="4" t="s">
        <v>757</v>
      </c>
      <c r="E4404" s="35" t="s">
        <v>277</v>
      </c>
      <c r="F4404" s="4" t="s">
        <v>702</v>
      </c>
      <c r="G4404" s="35">
        <v>5030127</v>
      </c>
      <c r="H4404" s="4" t="s">
        <v>291</v>
      </c>
      <c r="I4404" s="4"/>
      <c r="J4404" s="4"/>
      <c r="K4404" s="4"/>
      <c r="L4404" s="4">
        <v>1</v>
      </c>
      <c r="M4404" s="33">
        <v>2541.0699999999997</v>
      </c>
      <c r="N4404" s="38">
        <f t="shared" si="367"/>
        <v>1.1235512534973071E-2</v>
      </c>
      <c r="O4404" s="33">
        <f t="shared" si="368"/>
        <v>3533.3421848458383</v>
      </c>
      <c r="P4404" s="244">
        <f t="shared" si="369"/>
        <v>0</v>
      </c>
      <c r="Q4404" s="25">
        <v>0</v>
      </c>
      <c r="R4404" s="25">
        <v>0</v>
      </c>
      <c r="S4404" s="25">
        <v>0</v>
      </c>
      <c r="T4404" s="109"/>
      <c r="U4404" s="25">
        <v>0</v>
      </c>
      <c r="V4404" s="25">
        <v>0</v>
      </c>
      <c r="W4404" s="25">
        <v>0</v>
      </c>
      <c r="X4404" s="25">
        <v>0</v>
      </c>
      <c r="Y4404" s="25">
        <v>0</v>
      </c>
      <c r="Z4404" s="25">
        <v>0</v>
      </c>
      <c r="AA4404" s="109"/>
      <c r="AB4404" s="25">
        <v>0</v>
      </c>
      <c r="AC4404" s="25">
        <v>0</v>
      </c>
      <c r="AD4404" s="25">
        <v>0</v>
      </c>
      <c r="AE4404" s="25">
        <v>0</v>
      </c>
      <c r="AF4404" s="25">
        <v>0</v>
      </c>
      <c r="AG4404" s="25">
        <v>0</v>
      </c>
      <c r="AH4404" s="109"/>
      <c r="AI4404" s="25">
        <v>0</v>
      </c>
      <c r="AJ4404" s="25">
        <v>0</v>
      </c>
      <c r="AK4404" s="123">
        <v>0</v>
      </c>
      <c r="AL4404" s="25">
        <v>0</v>
      </c>
      <c r="AM4404" s="25">
        <v>0</v>
      </c>
      <c r="AN4404" s="25">
        <v>0</v>
      </c>
      <c r="AO4404" s="109"/>
      <c r="AP4404" s="25">
        <v>0</v>
      </c>
      <c r="AQ4404" s="25">
        <v>0</v>
      </c>
      <c r="AR4404" s="25">
        <v>0</v>
      </c>
      <c r="AS4404" s="25">
        <v>0</v>
      </c>
      <c r="AT4404" s="25">
        <v>0</v>
      </c>
      <c r="AU4404" s="25">
        <v>0</v>
      </c>
      <c r="AW4404" t="str">
        <f t="shared" si="365"/>
        <v>Trần Huy Hoàng</v>
      </c>
      <c r="AX4404" s="27" t="str">
        <f t="shared" si="366"/>
        <v>Nguyễn Gia Bảo</v>
      </c>
      <c r="AY4404" s="4" t="str">
        <f t="shared" si="370"/>
        <v>CENTRAL MART - GENSHAI</v>
      </c>
    </row>
    <row r="4405" spans="1:51" x14ac:dyDescent="0.25">
      <c r="A4405" s="4" t="s">
        <v>1104</v>
      </c>
      <c r="B4405" s="4" t="s">
        <v>230</v>
      </c>
      <c r="C4405" s="4" t="s">
        <v>221</v>
      </c>
      <c r="D4405" s="4" t="s">
        <v>755</v>
      </c>
      <c r="E4405" s="35" t="s">
        <v>243</v>
      </c>
      <c r="F4405" s="4" t="s">
        <v>702</v>
      </c>
      <c r="G4405" s="35">
        <v>5030134</v>
      </c>
      <c r="H4405" s="4" t="s">
        <v>264</v>
      </c>
      <c r="I4405" s="4"/>
      <c r="J4405" s="4"/>
      <c r="K4405" s="4"/>
      <c r="L4405" s="4">
        <v>1</v>
      </c>
      <c r="M4405" s="33">
        <v>2392.6933333333332</v>
      </c>
      <c r="N4405" s="38">
        <f t="shared" si="367"/>
        <v>1.0579455087428984E-2</v>
      </c>
      <c r="O4405" s="33">
        <f t="shared" si="368"/>
        <v>3327.0253436804469</v>
      </c>
      <c r="P4405" s="244">
        <f t="shared" si="369"/>
        <v>1856.61</v>
      </c>
      <c r="Q4405" s="25">
        <v>0</v>
      </c>
      <c r="R4405" s="25">
        <v>0</v>
      </c>
      <c r="S4405" s="25">
        <v>0</v>
      </c>
      <c r="T4405" s="109"/>
      <c r="U4405" s="25">
        <v>0</v>
      </c>
      <c r="V4405" s="25">
        <v>0</v>
      </c>
      <c r="W4405" s="25">
        <v>0</v>
      </c>
      <c r="X4405" s="25">
        <v>0</v>
      </c>
      <c r="Y4405" s="25">
        <v>0</v>
      </c>
      <c r="Z4405" s="25">
        <v>0</v>
      </c>
      <c r="AA4405" s="109"/>
      <c r="AB4405" s="25">
        <v>0</v>
      </c>
      <c r="AC4405" s="25">
        <v>0</v>
      </c>
      <c r="AD4405" s="25">
        <v>0</v>
      </c>
      <c r="AE4405" s="25">
        <v>0</v>
      </c>
      <c r="AF4405" s="25">
        <v>0</v>
      </c>
      <c r="AG4405" s="25">
        <v>0</v>
      </c>
      <c r="AH4405" s="109"/>
      <c r="AI4405" s="25">
        <v>0</v>
      </c>
      <c r="AJ4405" s="25">
        <v>0</v>
      </c>
      <c r="AK4405" s="123">
        <v>0</v>
      </c>
      <c r="AL4405" s="25">
        <v>0</v>
      </c>
      <c r="AM4405" s="25">
        <v>0</v>
      </c>
      <c r="AN4405" s="25">
        <v>1856.61</v>
      </c>
      <c r="AO4405" s="109"/>
      <c r="AP4405" s="25">
        <v>0</v>
      </c>
      <c r="AQ4405" s="25">
        <v>0</v>
      </c>
      <c r="AR4405" s="25">
        <v>0</v>
      </c>
      <c r="AS4405" s="25">
        <v>0</v>
      </c>
      <c r="AT4405" s="25">
        <v>0</v>
      </c>
      <c r="AU4405" s="25">
        <v>0</v>
      </c>
      <c r="AW4405" t="str">
        <f t="shared" si="365"/>
        <v>Trần Huy Hoàng</v>
      </c>
      <c r="AX4405" s="27" t="str">
        <f t="shared" si="366"/>
        <v>Hồ Ngọc Hiếu</v>
      </c>
      <c r="AY4405" s="4" t="str">
        <f t="shared" si="370"/>
        <v>CENTRAL MART - GENSHAI</v>
      </c>
    </row>
    <row r="4406" spans="1:51" x14ac:dyDescent="0.25">
      <c r="A4406" s="4" t="s">
        <v>1104</v>
      </c>
      <c r="B4406" s="4" t="s">
        <v>230</v>
      </c>
      <c r="C4406" s="4" t="s">
        <v>221</v>
      </c>
      <c r="D4406" s="4" t="s">
        <v>758</v>
      </c>
      <c r="E4406" s="35" t="s">
        <v>297</v>
      </c>
      <c r="F4406" s="4" t="s">
        <v>702</v>
      </c>
      <c r="G4406" s="35">
        <v>5030141</v>
      </c>
      <c r="H4406" s="4" t="s">
        <v>303</v>
      </c>
      <c r="I4406" s="4"/>
      <c r="J4406" s="4"/>
      <c r="K4406" s="4"/>
      <c r="L4406" s="4">
        <v>1</v>
      </c>
      <c r="M4406" s="33">
        <v>3336.229319999999</v>
      </c>
      <c r="N4406" s="38">
        <f t="shared" si="367"/>
        <v>1.4751363144031719E-2</v>
      </c>
      <c r="O4406" s="33">
        <f t="shared" si="368"/>
        <v>4639.0063220122011</v>
      </c>
      <c r="P4406" s="244">
        <f t="shared" si="369"/>
        <v>2419.3539999999998</v>
      </c>
      <c r="Q4406" s="25">
        <v>0</v>
      </c>
      <c r="R4406" s="25">
        <v>0</v>
      </c>
      <c r="S4406" s="25">
        <v>0</v>
      </c>
      <c r="T4406" s="109"/>
      <c r="U4406" s="25">
        <v>2419.3539999999998</v>
      </c>
      <c r="V4406" s="25">
        <v>0</v>
      </c>
      <c r="W4406" s="25">
        <v>0</v>
      </c>
      <c r="X4406" s="25">
        <v>0</v>
      </c>
      <c r="Y4406" s="25">
        <v>0</v>
      </c>
      <c r="Z4406" s="25">
        <v>0</v>
      </c>
      <c r="AA4406" s="109"/>
      <c r="AB4406" s="25">
        <v>0</v>
      </c>
      <c r="AC4406" s="25">
        <v>0</v>
      </c>
      <c r="AD4406" s="25">
        <v>0</v>
      </c>
      <c r="AE4406" s="25">
        <v>0</v>
      </c>
      <c r="AF4406" s="25">
        <v>0</v>
      </c>
      <c r="AG4406" s="25">
        <v>0</v>
      </c>
      <c r="AH4406" s="109"/>
      <c r="AI4406" s="25">
        <v>0</v>
      </c>
      <c r="AJ4406" s="25">
        <v>0</v>
      </c>
      <c r="AK4406" s="123">
        <v>0</v>
      </c>
      <c r="AL4406" s="25">
        <v>0</v>
      </c>
      <c r="AM4406" s="25">
        <v>0</v>
      </c>
      <c r="AN4406" s="25">
        <v>0</v>
      </c>
      <c r="AO4406" s="109"/>
      <c r="AP4406" s="25">
        <v>0</v>
      </c>
      <c r="AQ4406" s="25">
        <v>0</v>
      </c>
      <c r="AR4406" s="25">
        <v>0</v>
      </c>
      <c r="AS4406" s="25">
        <v>0</v>
      </c>
      <c r="AT4406" s="25">
        <v>0</v>
      </c>
      <c r="AU4406" s="25">
        <v>0</v>
      </c>
      <c r="AW4406" t="str">
        <f t="shared" si="365"/>
        <v>Trần Huy Hoàng</v>
      </c>
      <c r="AX4406" s="27" t="str">
        <f t="shared" si="366"/>
        <v>Tạ Mộng Tuyền</v>
      </c>
      <c r="AY4406" s="4" t="str">
        <f t="shared" ref="AY4406:AY4425" si="371">+B4406</f>
        <v>CENTRAL MART - GENSHAI</v>
      </c>
    </row>
    <row r="4407" spans="1:51" x14ac:dyDescent="0.25">
      <c r="A4407" s="4" t="s">
        <v>1104</v>
      </c>
      <c r="B4407" s="4" t="s">
        <v>317</v>
      </c>
      <c r="C4407" s="4" t="s">
        <v>221</v>
      </c>
      <c r="D4407" s="4" t="s">
        <v>760</v>
      </c>
      <c r="E4407" s="35" t="s">
        <v>313</v>
      </c>
      <c r="F4407" s="4" t="s">
        <v>702</v>
      </c>
      <c r="G4407" s="35">
        <v>4811978</v>
      </c>
      <c r="H4407" s="4" t="s">
        <v>323</v>
      </c>
      <c r="I4407" s="4"/>
      <c r="J4407" s="4"/>
      <c r="K4407" s="4"/>
      <c r="L4407" s="4">
        <v>1</v>
      </c>
      <c r="M4407" s="33">
        <v>466.16499999999996</v>
      </c>
      <c r="N4407" s="38">
        <f t="shared" si="367"/>
        <v>2.0611800150589013E-3</v>
      </c>
      <c r="O4407" s="33">
        <f t="shared" si="368"/>
        <v>648.19956144406115</v>
      </c>
      <c r="P4407" s="244">
        <f t="shared" si="369"/>
        <v>0</v>
      </c>
      <c r="Q4407" s="25">
        <v>0</v>
      </c>
      <c r="R4407" s="25">
        <v>0</v>
      </c>
      <c r="S4407" s="25">
        <v>0</v>
      </c>
      <c r="T4407" s="109"/>
      <c r="U4407" s="25">
        <v>0</v>
      </c>
      <c r="V4407" s="25">
        <v>0</v>
      </c>
      <c r="W4407" s="25">
        <v>0</v>
      </c>
      <c r="X4407" s="25">
        <v>0</v>
      </c>
      <c r="Y4407" s="25">
        <v>0</v>
      </c>
      <c r="Z4407" s="25">
        <v>0</v>
      </c>
      <c r="AA4407" s="109"/>
      <c r="AB4407" s="25">
        <v>0</v>
      </c>
      <c r="AC4407" s="25">
        <v>0</v>
      </c>
      <c r="AD4407" s="25">
        <v>0</v>
      </c>
      <c r="AE4407" s="25">
        <v>0</v>
      </c>
      <c r="AF4407" s="25">
        <v>0</v>
      </c>
      <c r="AG4407" s="25">
        <v>0</v>
      </c>
      <c r="AH4407" s="109"/>
      <c r="AI4407" s="25">
        <v>0</v>
      </c>
      <c r="AJ4407" s="25">
        <v>0</v>
      </c>
      <c r="AK4407" s="123">
        <v>0</v>
      </c>
      <c r="AL4407" s="25">
        <v>0</v>
      </c>
      <c r="AM4407" s="25">
        <v>0</v>
      </c>
      <c r="AN4407" s="25">
        <v>0</v>
      </c>
      <c r="AO4407" s="109"/>
      <c r="AP4407" s="25">
        <v>0</v>
      </c>
      <c r="AQ4407" s="25">
        <v>0</v>
      </c>
      <c r="AR4407" s="25">
        <v>0</v>
      </c>
      <c r="AS4407" s="25">
        <v>0</v>
      </c>
      <c r="AT4407" s="25">
        <v>0</v>
      </c>
      <c r="AU4407" s="25">
        <v>0</v>
      </c>
      <c r="AW4407" t="str">
        <f t="shared" si="365"/>
        <v>Trần Huy Hoàng</v>
      </c>
      <c r="AX4407" s="27" t="str">
        <f t="shared" si="366"/>
        <v>Nguyễn Ngọc Danh</v>
      </c>
      <c r="AY4407" s="4" t="str">
        <f t="shared" si="371"/>
        <v>FARMERS MARKET</v>
      </c>
    </row>
    <row r="4408" spans="1:51" x14ac:dyDescent="0.25">
      <c r="A4408" s="4" t="s">
        <v>1104</v>
      </c>
      <c r="B4408" s="4" t="s">
        <v>317</v>
      </c>
      <c r="C4408" s="4" t="s">
        <v>221</v>
      </c>
      <c r="D4408" s="4" t="s">
        <v>760</v>
      </c>
      <c r="E4408" s="35" t="s">
        <v>313</v>
      </c>
      <c r="F4408" s="4" t="s">
        <v>702</v>
      </c>
      <c r="G4408" s="35">
        <v>4813035</v>
      </c>
      <c r="H4408" s="4" t="s">
        <v>324</v>
      </c>
      <c r="I4408" s="4"/>
      <c r="J4408" s="4"/>
      <c r="K4408" s="4"/>
      <c r="L4408" s="4">
        <v>1</v>
      </c>
      <c r="M4408" s="33">
        <v>2488.5933500000001</v>
      </c>
      <c r="N4408" s="38">
        <f t="shared" si="367"/>
        <v>1.100348348466419E-2</v>
      </c>
      <c r="O4408" s="33">
        <f t="shared" si="368"/>
        <v>3460.3737262184145</v>
      </c>
      <c r="P4408" s="244">
        <f t="shared" si="369"/>
        <v>0</v>
      </c>
      <c r="Q4408" s="25">
        <v>0</v>
      </c>
      <c r="R4408" s="25">
        <v>0</v>
      </c>
      <c r="S4408" s="25">
        <v>0</v>
      </c>
      <c r="T4408" s="109"/>
      <c r="U4408" s="25">
        <v>0</v>
      </c>
      <c r="V4408" s="25">
        <v>0</v>
      </c>
      <c r="W4408" s="25">
        <v>0</v>
      </c>
      <c r="X4408" s="25">
        <v>0</v>
      </c>
      <c r="Y4408" s="25">
        <v>0</v>
      </c>
      <c r="Z4408" s="25">
        <v>0</v>
      </c>
      <c r="AA4408" s="109"/>
      <c r="AB4408" s="25">
        <v>0</v>
      </c>
      <c r="AC4408" s="25">
        <v>0</v>
      </c>
      <c r="AD4408" s="25">
        <v>0</v>
      </c>
      <c r="AE4408" s="25">
        <v>0</v>
      </c>
      <c r="AF4408" s="25">
        <v>0</v>
      </c>
      <c r="AG4408" s="25">
        <v>0</v>
      </c>
      <c r="AH4408" s="109"/>
      <c r="AI4408" s="25">
        <v>0</v>
      </c>
      <c r="AJ4408" s="25">
        <v>0</v>
      </c>
      <c r="AK4408" s="123">
        <v>0</v>
      </c>
      <c r="AL4408" s="25">
        <v>0</v>
      </c>
      <c r="AM4408" s="25">
        <v>0</v>
      </c>
      <c r="AN4408" s="25">
        <v>0</v>
      </c>
      <c r="AO4408" s="109"/>
      <c r="AP4408" s="25">
        <v>0</v>
      </c>
      <c r="AQ4408" s="25">
        <v>0</v>
      </c>
      <c r="AR4408" s="25">
        <v>0</v>
      </c>
      <c r="AS4408" s="25">
        <v>0</v>
      </c>
      <c r="AT4408" s="25">
        <v>0</v>
      </c>
      <c r="AU4408" s="25">
        <v>0</v>
      </c>
      <c r="AW4408" t="str">
        <f t="shared" si="365"/>
        <v>Trần Huy Hoàng</v>
      </c>
      <c r="AX4408" s="27" t="str">
        <f t="shared" si="366"/>
        <v>Nguyễn Ngọc Danh</v>
      </c>
      <c r="AY4408" s="4" t="str">
        <f t="shared" si="371"/>
        <v>FARMERS MARKET</v>
      </c>
    </row>
    <row r="4409" spans="1:51" x14ac:dyDescent="0.25">
      <c r="A4409" s="4" t="s">
        <v>1104</v>
      </c>
      <c r="B4409" s="4" t="s">
        <v>317</v>
      </c>
      <c r="C4409" s="4" t="s">
        <v>221</v>
      </c>
      <c r="D4409" s="4" t="s">
        <v>760</v>
      </c>
      <c r="E4409" s="35" t="s">
        <v>313</v>
      </c>
      <c r="F4409" s="4" t="s">
        <v>702</v>
      </c>
      <c r="G4409" s="35">
        <v>4815299</v>
      </c>
      <c r="H4409" s="4" t="s">
        <v>325</v>
      </c>
      <c r="I4409" s="4"/>
      <c r="J4409" s="4"/>
      <c r="K4409" s="4"/>
      <c r="L4409" s="4">
        <v>1</v>
      </c>
      <c r="M4409" s="33">
        <v>735.40350000000001</v>
      </c>
      <c r="N4409" s="38">
        <f t="shared" si="367"/>
        <v>3.2516362172285967E-3</v>
      </c>
      <c r="O4409" s="33">
        <f t="shared" si="368"/>
        <v>1022.574037485499</v>
      </c>
      <c r="P4409" s="244">
        <f t="shared" si="369"/>
        <v>0</v>
      </c>
      <c r="Q4409" s="25">
        <v>0</v>
      </c>
      <c r="R4409" s="25">
        <v>0</v>
      </c>
      <c r="S4409" s="25">
        <v>0</v>
      </c>
      <c r="T4409" s="109"/>
      <c r="U4409" s="25">
        <v>0</v>
      </c>
      <c r="V4409" s="25">
        <v>0</v>
      </c>
      <c r="W4409" s="25">
        <v>0</v>
      </c>
      <c r="X4409" s="25">
        <v>0</v>
      </c>
      <c r="Y4409" s="25">
        <v>0</v>
      </c>
      <c r="Z4409" s="25">
        <v>0</v>
      </c>
      <c r="AA4409" s="109"/>
      <c r="AB4409" s="25">
        <v>0</v>
      </c>
      <c r="AC4409" s="25">
        <v>0</v>
      </c>
      <c r="AD4409" s="25">
        <v>0</v>
      </c>
      <c r="AE4409" s="25">
        <v>0</v>
      </c>
      <c r="AF4409" s="25">
        <v>0</v>
      </c>
      <c r="AG4409" s="25">
        <v>0</v>
      </c>
      <c r="AH4409" s="109"/>
      <c r="AI4409" s="25">
        <v>0</v>
      </c>
      <c r="AJ4409" s="25">
        <v>0</v>
      </c>
      <c r="AK4409" s="123">
        <v>0</v>
      </c>
      <c r="AL4409" s="25">
        <v>0</v>
      </c>
      <c r="AM4409" s="25">
        <v>0</v>
      </c>
      <c r="AN4409" s="25">
        <v>0</v>
      </c>
      <c r="AO4409" s="109"/>
      <c r="AP4409" s="25">
        <v>0</v>
      </c>
      <c r="AQ4409" s="25">
        <v>0</v>
      </c>
      <c r="AR4409" s="25">
        <v>0</v>
      </c>
      <c r="AS4409" s="25">
        <v>0</v>
      </c>
      <c r="AT4409" s="25">
        <v>0</v>
      </c>
      <c r="AU4409" s="25">
        <v>0</v>
      </c>
      <c r="AW4409" t="str">
        <f t="shared" si="365"/>
        <v>Trần Huy Hoàng</v>
      </c>
      <c r="AX4409" s="27" t="str">
        <f t="shared" si="366"/>
        <v>Nguyễn Ngọc Danh</v>
      </c>
      <c r="AY4409" s="4" t="str">
        <f t="shared" si="371"/>
        <v>FARMERS MARKET</v>
      </c>
    </row>
    <row r="4410" spans="1:51" x14ac:dyDescent="0.25">
      <c r="A4410" s="4" t="s">
        <v>1104</v>
      </c>
      <c r="B4410" s="4" t="s">
        <v>269</v>
      </c>
      <c r="C4410" s="4" t="s">
        <v>221</v>
      </c>
      <c r="D4410" s="4" t="s">
        <v>759</v>
      </c>
      <c r="E4410" s="35" t="s">
        <v>306</v>
      </c>
      <c r="F4410" s="4" t="s">
        <v>702</v>
      </c>
      <c r="G4410" s="35">
        <v>3090042</v>
      </c>
      <c r="H4410" s="35" t="s">
        <v>308</v>
      </c>
      <c r="I4410" s="4"/>
      <c r="J4410" s="4"/>
      <c r="K4410" s="4"/>
      <c r="L4410" s="4">
        <v>1</v>
      </c>
      <c r="M4410" s="33">
        <v>832.45483333333334</v>
      </c>
      <c r="N4410" s="38">
        <f t="shared" si="367"/>
        <v>3.680755238822853E-3</v>
      </c>
      <c r="O4410" s="33">
        <f t="shared" si="368"/>
        <v>1157.5233187576412</v>
      </c>
      <c r="P4410" s="244">
        <f t="shared" si="369"/>
        <v>729.57299999999998</v>
      </c>
      <c r="Q4410" s="25">
        <v>0</v>
      </c>
      <c r="R4410" s="25">
        <v>0</v>
      </c>
      <c r="S4410" s="25">
        <v>0</v>
      </c>
      <c r="T4410" s="109"/>
      <c r="U4410" s="25">
        <v>0</v>
      </c>
      <c r="V4410" s="25">
        <v>0</v>
      </c>
      <c r="W4410" s="25">
        <v>0</v>
      </c>
      <c r="X4410" s="25">
        <v>0</v>
      </c>
      <c r="Y4410" s="25">
        <v>0</v>
      </c>
      <c r="Z4410" s="25">
        <v>551.678</v>
      </c>
      <c r="AA4410" s="109"/>
      <c r="AB4410" s="25">
        <v>0</v>
      </c>
      <c r="AC4410" s="25">
        <v>0</v>
      </c>
      <c r="AD4410" s="25">
        <v>0</v>
      </c>
      <c r="AE4410" s="25">
        <v>0</v>
      </c>
      <c r="AF4410" s="25">
        <v>0</v>
      </c>
      <c r="AG4410" s="25">
        <v>0</v>
      </c>
      <c r="AH4410" s="109"/>
      <c r="AI4410" s="25">
        <v>0</v>
      </c>
      <c r="AJ4410" s="25">
        <v>0</v>
      </c>
      <c r="AK4410" s="123">
        <v>0</v>
      </c>
      <c r="AL4410" s="25">
        <v>0</v>
      </c>
      <c r="AM4410" s="25">
        <v>0</v>
      </c>
      <c r="AN4410" s="25">
        <v>0</v>
      </c>
      <c r="AO4410" s="109"/>
      <c r="AP4410" s="25">
        <v>177.89500000000001</v>
      </c>
      <c r="AQ4410" s="25">
        <v>0</v>
      </c>
      <c r="AR4410" s="25">
        <v>0</v>
      </c>
      <c r="AS4410" s="25">
        <v>0</v>
      </c>
      <c r="AT4410" s="25">
        <v>0</v>
      </c>
      <c r="AU4410" s="25">
        <v>0</v>
      </c>
      <c r="AW4410" t="str">
        <f t="shared" si="365"/>
        <v>Trần Huy Hoàng</v>
      </c>
      <c r="AX4410" s="27" t="str">
        <f t="shared" si="366"/>
        <v>Nguyễn Thị Phương Tâm</v>
      </c>
      <c r="AY4410" s="4" t="str">
        <f t="shared" si="371"/>
        <v>NHAT MINH BAKERY</v>
      </c>
    </row>
    <row r="4411" spans="1:51" x14ac:dyDescent="0.25">
      <c r="A4411" s="4" t="s">
        <v>1104</v>
      </c>
      <c r="B4411" s="4" t="s">
        <v>269</v>
      </c>
      <c r="C4411" s="4" t="s">
        <v>221</v>
      </c>
      <c r="D4411" s="4" t="s">
        <v>756</v>
      </c>
      <c r="E4411" s="35" t="s">
        <v>265</v>
      </c>
      <c r="F4411" s="4" t="s">
        <v>702</v>
      </c>
      <c r="G4411" s="35">
        <v>3090215</v>
      </c>
      <c r="H4411" s="35" t="s">
        <v>271</v>
      </c>
      <c r="I4411" s="4"/>
      <c r="J4411" s="4"/>
      <c r="K4411" s="4"/>
      <c r="L4411" s="4">
        <v>1</v>
      </c>
      <c r="M4411" s="33">
        <v>959.08066666666673</v>
      </c>
      <c r="N4411" s="38">
        <f t="shared" si="367"/>
        <v>4.2406399085360364E-3</v>
      </c>
      <c r="O4411" s="43">
        <f t="shared" si="368"/>
        <v>1333.5957601338823</v>
      </c>
      <c r="P4411" s="244">
        <f t="shared" si="369"/>
        <v>2386.377</v>
      </c>
      <c r="Q4411" s="25">
        <v>0</v>
      </c>
      <c r="R4411" s="25">
        <v>0</v>
      </c>
      <c r="S4411" s="25">
        <v>0</v>
      </c>
      <c r="T4411" s="109"/>
      <c r="U4411" s="25">
        <v>165.262</v>
      </c>
      <c r="V4411" s="25">
        <v>0</v>
      </c>
      <c r="W4411" s="25">
        <v>0</v>
      </c>
      <c r="X4411" s="25">
        <v>0</v>
      </c>
      <c r="Y4411" s="25">
        <v>516.32600000000002</v>
      </c>
      <c r="Z4411" s="25">
        <v>0</v>
      </c>
      <c r="AA4411" s="109"/>
      <c r="AB4411" s="25">
        <v>0</v>
      </c>
      <c r="AC4411" s="25">
        <v>0</v>
      </c>
      <c r="AD4411" s="25">
        <v>0</v>
      </c>
      <c r="AE4411" s="25">
        <v>0</v>
      </c>
      <c r="AF4411" s="25">
        <v>352.858</v>
      </c>
      <c r="AG4411" s="25">
        <v>0</v>
      </c>
      <c r="AH4411" s="109"/>
      <c r="AI4411" s="25">
        <v>0</v>
      </c>
      <c r="AJ4411" s="25">
        <v>0</v>
      </c>
      <c r="AK4411" s="123">
        <v>0</v>
      </c>
      <c r="AL4411" s="25">
        <v>0</v>
      </c>
      <c r="AM4411" s="25">
        <v>760.60900000000004</v>
      </c>
      <c r="AN4411" s="25">
        <v>0</v>
      </c>
      <c r="AO4411" s="109"/>
      <c r="AP4411" s="25">
        <v>0</v>
      </c>
      <c r="AQ4411" s="25">
        <v>0</v>
      </c>
      <c r="AR4411" s="25">
        <v>0</v>
      </c>
      <c r="AS4411" s="25">
        <v>591.322</v>
      </c>
      <c r="AT4411" s="25">
        <v>0</v>
      </c>
      <c r="AU4411" s="25">
        <v>0</v>
      </c>
      <c r="AW4411" t="str">
        <f t="shared" si="365"/>
        <v>Trần Huy Hoàng</v>
      </c>
      <c r="AX4411" s="27" t="str">
        <f t="shared" si="366"/>
        <v>Đặng Hoàng Thiên Ân</v>
      </c>
      <c r="AY4411" s="4" t="str">
        <f t="shared" si="371"/>
        <v>NHAT MINH BAKERY</v>
      </c>
    </row>
    <row r="4412" spans="1:51" x14ac:dyDescent="0.25">
      <c r="A4412" s="4" t="s">
        <v>1104</v>
      </c>
      <c r="B4412" s="4" t="s">
        <v>269</v>
      </c>
      <c r="C4412" s="4" t="s">
        <v>221</v>
      </c>
      <c r="D4412" s="4" t="s">
        <v>760</v>
      </c>
      <c r="E4412" s="35" t="s">
        <v>313</v>
      </c>
      <c r="F4412" s="4" t="s">
        <v>702</v>
      </c>
      <c r="G4412" s="35">
        <v>3090222</v>
      </c>
      <c r="H4412" s="35" t="s">
        <v>326</v>
      </c>
      <c r="I4412" s="4"/>
      <c r="J4412" s="4"/>
      <c r="K4412" s="4"/>
      <c r="L4412" s="4">
        <v>1</v>
      </c>
      <c r="M4412" s="33">
        <v>1177.9014999999999</v>
      </c>
      <c r="N4412" s="38">
        <f t="shared" si="367"/>
        <v>5.2081709941928338E-3</v>
      </c>
      <c r="O4412" s="33">
        <f t="shared" si="368"/>
        <v>1637.8647811918565</v>
      </c>
      <c r="P4412" s="244">
        <f t="shared" si="369"/>
        <v>1862.3029999999999</v>
      </c>
      <c r="Q4412" s="25">
        <v>0</v>
      </c>
      <c r="R4412" s="25">
        <v>0</v>
      </c>
      <c r="S4412" s="25">
        <v>0</v>
      </c>
      <c r="T4412" s="109"/>
      <c r="U4412" s="25">
        <v>446.27199999999999</v>
      </c>
      <c r="V4412" s="25">
        <v>0</v>
      </c>
      <c r="W4412" s="25">
        <v>0</v>
      </c>
      <c r="X4412" s="25">
        <v>0</v>
      </c>
      <c r="Y4412" s="25">
        <v>0</v>
      </c>
      <c r="Z4412" s="25">
        <v>0</v>
      </c>
      <c r="AA4412" s="109"/>
      <c r="AB4412" s="25">
        <v>0</v>
      </c>
      <c r="AC4412" s="25">
        <v>0</v>
      </c>
      <c r="AD4412" s="25">
        <v>0</v>
      </c>
      <c r="AE4412" s="25">
        <v>0</v>
      </c>
      <c r="AF4412" s="25">
        <v>0</v>
      </c>
      <c r="AG4412" s="25">
        <v>0</v>
      </c>
      <c r="AH4412" s="109"/>
      <c r="AI4412" s="25">
        <v>0</v>
      </c>
      <c r="AJ4412" s="25">
        <v>0</v>
      </c>
      <c r="AK4412" s="123">
        <v>0</v>
      </c>
      <c r="AL4412" s="25">
        <v>0</v>
      </c>
      <c r="AM4412" s="25">
        <v>230.10599999999999</v>
      </c>
      <c r="AN4412" s="25">
        <v>0</v>
      </c>
      <c r="AO4412" s="109"/>
      <c r="AP4412" s="25">
        <v>346.529</v>
      </c>
      <c r="AQ4412" s="25">
        <v>0</v>
      </c>
      <c r="AR4412" s="25">
        <v>0</v>
      </c>
      <c r="AS4412" s="25">
        <v>0</v>
      </c>
      <c r="AT4412" s="25">
        <v>0</v>
      </c>
      <c r="AU4412" s="25">
        <v>839.39600000000007</v>
      </c>
      <c r="AW4412" t="str">
        <f t="shared" si="365"/>
        <v>Trần Huy Hoàng</v>
      </c>
      <c r="AX4412" s="27" t="str">
        <f t="shared" si="366"/>
        <v>Nguyễn Ngọc Danh</v>
      </c>
      <c r="AY4412" s="4" t="str">
        <f t="shared" si="371"/>
        <v>NHAT MINH BAKERY</v>
      </c>
    </row>
    <row r="4413" spans="1:51" x14ac:dyDescent="0.25">
      <c r="A4413" s="4" t="s">
        <v>1104</v>
      </c>
      <c r="B4413" s="4" t="s">
        <v>269</v>
      </c>
      <c r="C4413" s="4" t="s">
        <v>221</v>
      </c>
      <c r="D4413" s="4" t="s">
        <v>756</v>
      </c>
      <c r="E4413" s="35" t="s">
        <v>265</v>
      </c>
      <c r="F4413" s="4" t="s">
        <v>702</v>
      </c>
      <c r="G4413" s="35">
        <v>3090239</v>
      </c>
      <c r="H4413" s="35" t="s">
        <v>272</v>
      </c>
      <c r="I4413" s="4"/>
      <c r="J4413" s="4"/>
      <c r="K4413" s="4"/>
      <c r="L4413" s="4">
        <v>1</v>
      </c>
      <c r="M4413" s="33">
        <v>934.69775000000004</v>
      </c>
      <c r="N4413" s="38">
        <f t="shared" si="367"/>
        <v>4.1328291965731477E-3</v>
      </c>
      <c r="O4413" s="43">
        <f t="shared" si="368"/>
        <v>1299.6914646804262</v>
      </c>
      <c r="P4413" s="244">
        <f t="shared" si="369"/>
        <v>1354.6869999999999</v>
      </c>
      <c r="Q4413" s="25">
        <v>0</v>
      </c>
      <c r="R4413" s="25">
        <v>0</v>
      </c>
      <c r="S4413" s="25">
        <v>0</v>
      </c>
      <c r="T4413" s="109"/>
      <c r="U4413" s="25">
        <v>0</v>
      </c>
      <c r="V4413" s="25">
        <v>567.19399999999996</v>
      </c>
      <c r="W4413" s="25">
        <v>0</v>
      </c>
      <c r="X4413" s="25">
        <v>0</v>
      </c>
      <c r="Y4413" s="25">
        <v>0</v>
      </c>
      <c r="Z4413" s="25">
        <v>0</v>
      </c>
      <c r="AA4413" s="109"/>
      <c r="AB4413" s="25">
        <v>787.49300000000005</v>
      </c>
      <c r="AC4413" s="25">
        <v>0</v>
      </c>
      <c r="AD4413" s="25">
        <v>0</v>
      </c>
      <c r="AE4413" s="25">
        <v>0</v>
      </c>
      <c r="AF4413" s="25">
        <v>0</v>
      </c>
      <c r="AG4413" s="25">
        <v>0</v>
      </c>
      <c r="AH4413" s="109"/>
      <c r="AI4413" s="25">
        <v>0</v>
      </c>
      <c r="AJ4413" s="25">
        <v>0</v>
      </c>
      <c r="AK4413" s="123">
        <v>0</v>
      </c>
      <c r="AL4413" s="25">
        <v>0</v>
      </c>
      <c r="AM4413" s="25">
        <v>0</v>
      </c>
      <c r="AN4413" s="25">
        <v>0</v>
      </c>
      <c r="AO4413" s="109"/>
      <c r="AP4413" s="25">
        <v>0</v>
      </c>
      <c r="AQ4413" s="25">
        <v>0</v>
      </c>
      <c r="AR4413" s="25">
        <v>0</v>
      </c>
      <c r="AS4413" s="25">
        <v>0</v>
      </c>
      <c r="AT4413" s="25">
        <v>0</v>
      </c>
      <c r="AU4413" s="25">
        <v>0</v>
      </c>
      <c r="AW4413" t="str">
        <f t="shared" si="365"/>
        <v>Trần Huy Hoàng</v>
      </c>
      <c r="AX4413" s="27" t="str">
        <f t="shared" si="366"/>
        <v>Đặng Hoàng Thiên Ân</v>
      </c>
      <c r="AY4413" s="4" t="str">
        <f t="shared" si="371"/>
        <v>NHAT MINH BAKERY</v>
      </c>
    </row>
    <row r="4414" spans="1:51" x14ac:dyDescent="0.25">
      <c r="A4414" s="4" t="s">
        <v>1104</v>
      </c>
      <c r="B4414" s="4" t="s">
        <v>269</v>
      </c>
      <c r="C4414" s="4" t="s">
        <v>221</v>
      </c>
      <c r="D4414" s="4" t="s">
        <v>759</v>
      </c>
      <c r="E4414" s="35" t="s">
        <v>306</v>
      </c>
      <c r="F4414" s="4" t="s">
        <v>702</v>
      </c>
      <c r="G4414" s="35">
        <v>3090277</v>
      </c>
      <c r="H4414" s="35" t="s">
        <v>309</v>
      </c>
      <c r="I4414" s="4"/>
      <c r="J4414" s="4"/>
      <c r="K4414" s="4"/>
      <c r="L4414" s="4">
        <v>1</v>
      </c>
      <c r="M4414" s="33">
        <v>269.34299999999996</v>
      </c>
      <c r="N4414" s="38">
        <f t="shared" si="367"/>
        <v>1.1909182559737637E-3</v>
      </c>
      <c r="O4414" s="33">
        <f t="shared" si="368"/>
        <v>374.51978264783446</v>
      </c>
      <c r="P4414" s="244">
        <f t="shared" si="369"/>
        <v>460.78</v>
      </c>
      <c r="Q4414" s="25">
        <v>0</v>
      </c>
      <c r="R4414" s="25">
        <v>460.78</v>
      </c>
      <c r="S4414" s="25">
        <v>0</v>
      </c>
      <c r="T4414" s="109"/>
      <c r="U4414" s="25">
        <v>0</v>
      </c>
      <c r="V4414" s="25">
        <v>0</v>
      </c>
      <c r="W4414" s="25">
        <v>0</v>
      </c>
      <c r="X4414" s="25">
        <v>0</v>
      </c>
      <c r="Y4414" s="25">
        <v>0</v>
      </c>
      <c r="Z4414" s="25">
        <v>0</v>
      </c>
      <c r="AA4414" s="109"/>
      <c r="AB4414" s="25">
        <v>0</v>
      </c>
      <c r="AC4414" s="25">
        <v>0</v>
      </c>
      <c r="AD4414" s="25">
        <v>0</v>
      </c>
      <c r="AE4414" s="25">
        <v>0</v>
      </c>
      <c r="AF4414" s="25">
        <v>0</v>
      </c>
      <c r="AG4414" s="25">
        <v>0</v>
      </c>
      <c r="AH4414" s="109"/>
      <c r="AI4414" s="25">
        <v>0</v>
      </c>
      <c r="AJ4414" s="25">
        <v>0</v>
      </c>
      <c r="AK4414" s="123">
        <v>0</v>
      </c>
      <c r="AL4414" s="25">
        <v>0</v>
      </c>
      <c r="AM4414" s="25">
        <v>0</v>
      </c>
      <c r="AN4414" s="25">
        <v>0</v>
      </c>
      <c r="AO4414" s="109"/>
      <c r="AP4414" s="25">
        <v>0</v>
      </c>
      <c r="AQ4414" s="25">
        <v>0</v>
      </c>
      <c r="AR4414" s="25">
        <v>0</v>
      </c>
      <c r="AS4414" s="25">
        <v>0</v>
      </c>
      <c r="AT4414" s="25">
        <v>0</v>
      </c>
      <c r="AU4414" s="25">
        <v>0</v>
      </c>
      <c r="AW4414" t="str">
        <f t="shared" si="365"/>
        <v>Trần Huy Hoàng</v>
      </c>
      <c r="AX4414" s="27" t="str">
        <f t="shared" si="366"/>
        <v>Nguyễn Thị Phương Tâm</v>
      </c>
      <c r="AY4414" s="4" t="str">
        <f t="shared" si="371"/>
        <v>NHAT MINH BAKERY</v>
      </c>
    </row>
    <row r="4415" spans="1:51" x14ac:dyDescent="0.25">
      <c r="A4415" s="4" t="s">
        <v>1104</v>
      </c>
      <c r="B4415" s="4" t="s">
        <v>269</v>
      </c>
      <c r="C4415" s="4" t="s">
        <v>221</v>
      </c>
      <c r="D4415" s="4" t="s">
        <v>759</v>
      </c>
      <c r="E4415" s="35" t="s">
        <v>306</v>
      </c>
      <c r="F4415" s="4" t="s">
        <v>702</v>
      </c>
      <c r="G4415" s="35">
        <v>3090284</v>
      </c>
      <c r="H4415" s="35" t="s">
        <v>310</v>
      </c>
      <c r="I4415" s="4"/>
      <c r="J4415" s="4"/>
      <c r="K4415" s="4"/>
      <c r="L4415" s="4">
        <v>1</v>
      </c>
      <c r="M4415" s="33">
        <v>280.18259999999998</v>
      </c>
      <c r="N4415" s="38">
        <f t="shared" si="367"/>
        <v>1.2388462790798153E-3</v>
      </c>
      <c r="O4415" s="33">
        <f t="shared" si="368"/>
        <v>389.59217968800061</v>
      </c>
      <c r="P4415" s="244">
        <f t="shared" si="369"/>
        <v>666.16399999999999</v>
      </c>
      <c r="Q4415" s="25">
        <v>0</v>
      </c>
      <c r="R4415" s="25">
        <v>460.78</v>
      </c>
      <c r="S4415" s="25">
        <v>0</v>
      </c>
      <c r="T4415" s="109"/>
      <c r="U4415" s="25">
        <v>0</v>
      </c>
      <c r="V4415" s="25">
        <v>0</v>
      </c>
      <c r="W4415" s="25">
        <v>0</v>
      </c>
      <c r="X4415" s="25">
        <v>205.38399999999999</v>
      </c>
      <c r="Y4415" s="25">
        <v>0</v>
      </c>
      <c r="Z4415" s="25">
        <v>0</v>
      </c>
      <c r="AA4415" s="109"/>
      <c r="AB4415" s="25">
        <v>0</v>
      </c>
      <c r="AC4415" s="25">
        <v>0</v>
      </c>
      <c r="AD4415" s="25">
        <v>0</v>
      </c>
      <c r="AE4415" s="25">
        <v>0</v>
      </c>
      <c r="AF4415" s="25">
        <v>0</v>
      </c>
      <c r="AG4415" s="25">
        <v>0</v>
      </c>
      <c r="AH4415" s="109"/>
      <c r="AI4415" s="25">
        <v>0</v>
      </c>
      <c r="AJ4415" s="25">
        <v>0</v>
      </c>
      <c r="AK4415" s="123">
        <v>0</v>
      </c>
      <c r="AL4415" s="25">
        <v>0</v>
      </c>
      <c r="AM4415" s="25">
        <v>0</v>
      </c>
      <c r="AN4415" s="25">
        <v>0</v>
      </c>
      <c r="AO4415" s="109"/>
      <c r="AP4415" s="25">
        <v>0</v>
      </c>
      <c r="AQ4415" s="25">
        <v>0</v>
      </c>
      <c r="AR4415" s="25">
        <v>0</v>
      </c>
      <c r="AS4415" s="25">
        <v>0</v>
      </c>
      <c r="AT4415" s="25">
        <v>0</v>
      </c>
      <c r="AU4415" s="25">
        <v>0</v>
      </c>
      <c r="AW4415" t="str">
        <f t="shared" si="365"/>
        <v>Trần Huy Hoàng</v>
      </c>
      <c r="AX4415" s="27" t="str">
        <f t="shared" si="366"/>
        <v>Nguyễn Thị Phương Tâm</v>
      </c>
      <c r="AY4415" s="4" t="str">
        <f t="shared" si="371"/>
        <v>NHAT MINH BAKERY</v>
      </c>
    </row>
    <row r="4416" spans="1:51" x14ac:dyDescent="0.25">
      <c r="A4416" s="4" t="s">
        <v>1104</v>
      </c>
      <c r="B4416" s="4" t="s">
        <v>269</v>
      </c>
      <c r="C4416" s="4" t="s">
        <v>221</v>
      </c>
      <c r="D4416" s="4" t="s">
        <v>758</v>
      </c>
      <c r="E4416" s="35" t="s">
        <v>297</v>
      </c>
      <c r="F4416" s="4" t="s">
        <v>702</v>
      </c>
      <c r="G4416" s="35">
        <v>3090305</v>
      </c>
      <c r="H4416" s="35" t="s">
        <v>1314</v>
      </c>
      <c r="I4416" s="4"/>
      <c r="J4416" s="4"/>
      <c r="K4416" s="4"/>
      <c r="L4416" s="4">
        <v>1</v>
      </c>
      <c r="M4416" s="33">
        <v>796.44383333333326</v>
      </c>
      <c r="N4416" s="38">
        <f t="shared" si="367"/>
        <v>3.5215301714705501E-3</v>
      </c>
      <c r="O4416" s="33">
        <f t="shared" si="368"/>
        <v>1107.4502450451955</v>
      </c>
      <c r="P4416" s="244">
        <f t="shared" si="369"/>
        <v>0</v>
      </c>
      <c r="Q4416" s="25">
        <v>0</v>
      </c>
      <c r="R4416" s="25">
        <v>0</v>
      </c>
      <c r="S4416" s="25">
        <v>0</v>
      </c>
      <c r="T4416" s="109"/>
      <c r="U4416" s="25">
        <v>0</v>
      </c>
      <c r="V4416" s="25">
        <v>0</v>
      </c>
      <c r="W4416" s="25">
        <v>0</v>
      </c>
      <c r="X4416" s="25">
        <v>0</v>
      </c>
      <c r="Y4416" s="25">
        <v>0</v>
      </c>
      <c r="Z4416" s="25">
        <v>0</v>
      </c>
      <c r="AA4416" s="109"/>
      <c r="AB4416" s="25">
        <v>0</v>
      </c>
      <c r="AC4416" s="25">
        <v>0</v>
      </c>
      <c r="AD4416" s="25">
        <v>0</v>
      </c>
      <c r="AE4416" s="25">
        <v>0</v>
      </c>
      <c r="AF4416" s="25">
        <v>0</v>
      </c>
      <c r="AG4416" s="25">
        <v>0</v>
      </c>
      <c r="AH4416" s="109"/>
      <c r="AI4416" s="25">
        <v>0</v>
      </c>
      <c r="AJ4416" s="25">
        <v>0</v>
      </c>
      <c r="AK4416" s="123">
        <v>0</v>
      </c>
      <c r="AL4416" s="25">
        <v>0</v>
      </c>
      <c r="AM4416" s="25">
        <v>0</v>
      </c>
      <c r="AN4416" s="25">
        <v>0</v>
      </c>
      <c r="AO4416" s="109"/>
      <c r="AP4416" s="25">
        <v>0</v>
      </c>
      <c r="AQ4416" s="25">
        <v>0</v>
      </c>
      <c r="AR4416" s="25">
        <v>0</v>
      </c>
      <c r="AS4416" s="25">
        <v>0</v>
      </c>
      <c r="AT4416" s="25">
        <v>0</v>
      </c>
      <c r="AU4416" s="25">
        <v>0</v>
      </c>
      <c r="AW4416" t="str">
        <f t="shared" si="365"/>
        <v>Trần Huy Hoàng</v>
      </c>
      <c r="AX4416" s="27" t="str">
        <f t="shared" si="366"/>
        <v>Tạ Mộng Tuyền</v>
      </c>
      <c r="AY4416" s="4" t="str">
        <f t="shared" si="371"/>
        <v>NHAT MINH BAKERY</v>
      </c>
    </row>
    <row r="4417" spans="1:51" x14ac:dyDescent="0.25">
      <c r="A4417" s="4" t="s">
        <v>1104</v>
      </c>
      <c r="B4417" s="4" t="s">
        <v>269</v>
      </c>
      <c r="C4417" s="4" t="s">
        <v>221</v>
      </c>
      <c r="D4417" s="4" t="s">
        <v>760</v>
      </c>
      <c r="E4417" s="35" t="s">
        <v>313</v>
      </c>
      <c r="F4417" s="4" t="s">
        <v>702</v>
      </c>
      <c r="G4417" s="35">
        <v>3090336</v>
      </c>
      <c r="H4417" s="35" t="s">
        <v>327</v>
      </c>
      <c r="I4417" s="4"/>
      <c r="J4417" s="4"/>
      <c r="K4417" s="4"/>
      <c r="L4417" s="4">
        <v>1</v>
      </c>
      <c r="M4417" s="33">
        <v>1108.3178</v>
      </c>
      <c r="N4417" s="38">
        <f t="shared" si="367"/>
        <v>4.9005019675309137E-3</v>
      </c>
      <c r="O4417" s="33">
        <f t="shared" si="368"/>
        <v>1541.1090748997603</v>
      </c>
      <c r="P4417" s="244">
        <f t="shared" si="369"/>
        <v>1328.3029999999999</v>
      </c>
      <c r="Q4417" s="25">
        <v>0</v>
      </c>
      <c r="R4417" s="25">
        <v>0</v>
      </c>
      <c r="S4417" s="25">
        <v>359.899</v>
      </c>
      <c r="T4417" s="109"/>
      <c r="U4417" s="25">
        <v>0</v>
      </c>
      <c r="V4417" s="25">
        <v>0</v>
      </c>
      <c r="W4417" s="25">
        <v>0</v>
      </c>
      <c r="X4417" s="25">
        <v>0</v>
      </c>
      <c r="Y4417" s="25">
        <v>463.54700000000003</v>
      </c>
      <c r="Z4417" s="25">
        <v>0</v>
      </c>
      <c r="AA4417" s="109"/>
      <c r="AB4417" s="25">
        <v>266.39299999999997</v>
      </c>
      <c r="AC4417" s="25">
        <v>0</v>
      </c>
      <c r="AD4417" s="25">
        <v>0</v>
      </c>
      <c r="AE4417" s="25">
        <v>0</v>
      </c>
      <c r="AF4417" s="25">
        <v>0</v>
      </c>
      <c r="AG4417" s="25">
        <v>0</v>
      </c>
      <c r="AH4417" s="109"/>
      <c r="AI4417" s="25">
        <v>238.464</v>
      </c>
      <c r="AJ4417" s="25">
        <v>0</v>
      </c>
      <c r="AK4417" s="123">
        <v>0</v>
      </c>
      <c r="AL4417" s="25">
        <v>0</v>
      </c>
      <c r="AM4417" s="25">
        <v>0</v>
      </c>
      <c r="AN4417" s="25">
        <v>0</v>
      </c>
      <c r="AO4417" s="109"/>
      <c r="AP4417" s="25">
        <v>0</v>
      </c>
      <c r="AQ4417" s="25">
        <v>0</v>
      </c>
      <c r="AR4417" s="25">
        <v>0</v>
      </c>
      <c r="AS4417" s="25">
        <v>0</v>
      </c>
      <c r="AT4417" s="25">
        <v>0</v>
      </c>
      <c r="AU4417" s="25">
        <v>0</v>
      </c>
      <c r="AW4417" t="str">
        <f t="shared" si="365"/>
        <v>Trần Huy Hoàng</v>
      </c>
      <c r="AX4417" s="27" t="str">
        <f t="shared" si="366"/>
        <v>Nguyễn Ngọc Danh</v>
      </c>
      <c r="AY4417" s="4" t="str">
        <f t="shared" si="371"/>
        <v>NHAT MINH BAKERY</v>
      </c>
    </row>
    <row r="4418" spans="1:51" x14ac:dyDescent="0.25">
      <c r="A4418" s="4" t="s">
        <v>1104</v>
      </c>
      <c r="B4418" s="4" t="s">
        <v>269</v>
      </c>
      <c r="C4418" s="4" t="s">
        <v>221</v>
      </c>
      <c r="D4418" s="4" t="s">
        <v>756</v>
      </c>
      <c r="E4418" s="35" t="s">
        <v>265</v>
      </c>
      <c r="F4418" s="4" t="s">
        <v>702</v>
      </c>
      <c r="G4418" s="35">
        <v>3090343</v>
      </c>
      <c r="H4418" s="35" t="s">
        <v>273</v>
      </c>
      <c r="I4418" s="4"/>
      <c r="J4418" s="4"/>
      <c r="K4418" s="4"/>
      <c r="L4418" s="4">
        <v>1</v>
      </c>
      <c r="M4418" s="33">
        <v>494.01500000000004</v>
      </c>
      <c r="N4418" s="38">
        <f t="shared" si="367"/>
        <v>2.18432067001882E-3</v>
      </c>
      <c r="O4418" s="43">
        <f t="shared" si="368"/>
        <v>686.9248149191551</v>
      </c>
      <c r="P4418" s="244">
        <f t="shared" si="369"/>
        <v>1411.57</v>
      </c>
      <c r="Q4418" s="25">
        <v>0</v>
      </c>
      <c r="R4418" s="25">
        <v>0</v>
      </c>
      <c r="S4418" s="25">
        <v>0</v>
      </c>
      <c r="T4418" s="109"/>
      <c r="U4418" s="25">
        <v>624.12099999999998</v>
      </c>
      <c r="V4418" s="25">
        <v>0</v>
      </c>
      <c r="W4418" s="25">
        <v>0</v>
      </c>
      <c r="X4418" s="25">
        <v>0</v>
      </c>
      <c r="Y4418" s="25">
        <v>0</v>
      </c>
      <c r="Z4418" s="25">
        <v>0</v>
      </c>
      <c r="AA4418" s="109"/>
      <c r="AB4418" s="25">
        <v>0</v>
      </c>
      <c r="AC4418" s="25">
        <v>0</v>
      </c>
      <c r="AD4418" s="25">
        <v>440.024</v>
      </c>
      <c r="AE4418" s="25">
        <v>0</v>
      </c>
      <c r="AF4418" s="25">
        <v>0</v>
      </c>
      <c r="AG4418" s="25">
        <v>0</v>
      </c>
      <c r="AH4418" s="109"/>
      <c r="AI4418" s="25">
        <v>0</v>
      </c>
      <c r="AJ4418" s="25">
        <v>0</v>
      </c>
      <c r="AK4418" s="123">
        <v>0</v>
      </c>
      <c r="AL4418" s="25">
        <v>0</v>
      </c>
      <c r="AM4418" s="25">
        <v>0</v>
      </c>
      <c r="AN4418" s="25">
        <v>0</v>
      </c>
      <c r="AO4418" s="109"/>
      <c r="AP4418" s="25">
        <v>0</v>
      </c>
      <c r="AQ4418" s="25">
        <v>0</v>
      </c>
      <c r="AR4418" s="25">
        <v>0</v>
      </c>
      <c r="AS4418" s="25">
        <v>347.42500000000001</v>
      </c>
      <c r="AT4418" s="25">
        <v>0</v>
      </c>
      <c r="AU4418" s="25">
        <v>0</v>
      </c>
      <c r="AW4418" t="str">
        <f t="shared" si="365"/>
        <v>Trần Huy Hoàng</v>
      </c>
      <c r="AX4418" s="27" t="str">
        <f t="shared" si="366"/>
        <v>Đặng Hoàng Thiên Ân</v>
      </c>
      <c r="AY4418" s="4" t="str">
        <f t="shared" si="371"/>
        <v>NHAT MINH BAKERY</v>
      </c>
    </row>
    <row r="4419" spans="1:51" x14ac:dyDescent="0.25">
      <c r="A4419" s="4" t="s">
        <v>1104</v>
      </c>
      <c r="B4419" s="4" t="s">
        <v>269</v>
      </c>
      <c r="C4419" s="4" t="s">
        <v>221</v>
      </c>
      <c r="D4419" s="4" t="s">
        <v>756</v>
      </c>
      <c r="E4419" s="35" t="s">
        <v>265</v>
      </c>
      <c r="F4419" s="4" t="s">
        <v>702</v>
      </c>
      <c r="G4419" s="35">
        <v>3090350</v>
      </c>
      <c r="H4419" s="35" t="s">
        <v>274</v>
      </c>
      <c r="I4419" s="4"/>
      <c r="J4419" s="4"/>
      <c r="K4419" s="4"/>
      <c r="L4419" s="4">
        <v>1</v>
      </c>
      <c r="M4419" s="33">
        <v>357.89499999999998</v>
      </c>
      <c r="N4419" s="38">
        <f t="shared" si="367"/>
        <v>1.582456901503771E-3</v>
      </c>
      <c r="O4419" s="43">
        <f t="shared" si="368"/>
        <v>497.6507932663805</v>
      </c>
      <c r="P4419" s="244">
        <f t="shared" si="369"/>
        <v>815.15099999999995</v>
      </c>
      <c r="Q4419" s="25">
        <v>0</v>
      </c>
      <c r="R4419" s="25">
        <v>0</v>
      </c>
      <c r="S4419" s="25">
        <v>0</v>
      </c>
      <c r="T4419" s="109"/>
      <c r="U4419" s="25">
        <v>0</v>
      </c>
      <c r="V4419" s="25">
        <v>0</v>
      </c>
      <c r="W4419" s="25">
        <v>0</v>
      </c>
      <c r="X4419" s="25">
        <v>0</v>
      </c>
      <c r="Y4419" s="25">
        <v>0</v>
      </c>
      <c r="Z4419" s="25">
        <v>0</v>
      </c>
      <c r="AA4419" s="109"/>
      <c r="AB4419" s="25">
        <v>0</v>
      </c>
      <c r="AC4419" s="25">
        <v>0</v>
      </c>
      <c r="AD4419" s="25">
        <v>414.59</v>
      </c>
      <c r="AE4419" s="25">
        <v>0</v>
      </c>
      <c r="AF4419" s="25">
        <v>0</v>
      </c>
      <c r="AG4419" s="25">
        <v>0</v>
      </c>
      <c r="AH4419" s="109"/>
      <c r="AI4419" s="25">
        <v>0</v>
      </c>
      <c r="AJ4419" s="25">
        <v>0</v>
      </c>
      <c r="AK4419" s="123">
        <v>0</v>
      </c>
      <c r="AL4419" s="25">
        <v>0</v>
      </c>
      <c r="AM4419" s="25">
        <v>0</v>
      </c>
      <c r="AN4419" s="25">
        <v>0</v>
      </c>
      <c r="AO4419" s="109"/>
      <c r="AP4419" s="25">
        <v>0</v>
      </c>
      <c r="AQ4419" s="25">
        <v>0</v>
      </c>
      <c r="AR4419" s="25">
        <v>0</v>
      </c>
      <c r="AS4419" s="25">
        <v>400.56099999999998</v>
      </c>
      <c r="AT4419" s="25">
        <v>0</v>
      </c>
      <c r="AU4419" s="25">
        <v>0</v>
      </c>
      <c r="AW4419" t="str">
        <f t="shared" si="365"/>
        <v>Trần Huy Hoàng</v>
      </c>
      <c r="AX4419" s="27" t="str">
        <f t="shared" si="366"/>
        <v>Đặng Hoàng Thiên Ân</v>
      </c>
      <c r="AY4419" s="4" t="str">
        <f t="shared" si="371"/>
        <v>NHAT MINH BAKERY</v>
      </c>
    </row>
    <row r="4420" spans="1:51" x14ac:dyDescent="0.25">
      <c r="A4420" s="4" t="s">
        <v>1104</v>
      </c>
      <c r="B4420" s="4" t="s">
        <v>269</v>
      </c>
      <c r="C4420" s="4" t="s">
        <v>221</v>
      </c>
      <c r="D4420" s="4" t="s">
        <v>756</v>
      </c>
      <c r="E4420" s="35" t="s">
        <v>265</v>
      </c>
      <c r="F4420" s="4" t="s">
        <v>702</v>
      </c>
      <c r="G4420" s="35">
        <v>3090426</v>
      </c>
      <c r="H4420" s="35" t="s">
        <v>275</v>
      </c>
      <c r="I4420" s="4"/>
      <c r="J4420" s="4"/>
      <c r="K4420" s="4"/>
      <c r="L4420" s="4">
        <v>1</v>
      </c>
      <c r="M4420" s="33">
        <v>404.66849999999999</v>
      </c>
      <c r="N4420" s="38">
        <f t="shared" si="367"/>
        <v>1.7892690891076399E-3</v>
      </c>
      <c r="O4420" s="43">
        <f t="shared" si="368"/>
        <v>562.68905694384193</v>
      </c>
      <c r="P4420" s="244">
        <f t="shared" si="369"/>
        <v>0</v>
      </c>
      <c r="Q4420" s="25">
        <v>0</v>
      </c>
      <c r="R4420" s="25">
        <v>0</v>
      </c>
      <c r="S4420" s="25">
        <v>0</v>
      </c>
      <c r="T4420" s="109"/>
      <c r="U4420" s="25">
        <v>0</v>
      </c>
      <c r="V4420" s="25">
        <v>0</v>
      </c>
      <c r="W4420" s="25">
        <v>0</v>
      </c>
      <c r="X4420" s="25">
        <v>0</v>
      </c>
      <c r="Y4420" s="25">
        <v>0</v>
      </c>
      <c r="Z4420" s="25">
        <v>0</v>
      </c>
      <c r="AA4420" s="109"/>
      <c r="AB4420" s="25">
        <v>0</v>
      </c>
      <c r="AC4420" s="25">
        <v>0</v>
      </c>
      <c r="AD4420" s="25">
        <v>0</v>
      </c>
      <c r="AE4420" s="25">
        <v>0</v>
      </c>
      <c r="AF4420" s="25">
        <v>0</v>
      </c>
      <c r="AG4420" s="25">
        <v>0</v>
      </c>
      <c r="AH4420" s="109"/>
      <c r="AI4420" s="25">
        <v>0</v>
      </c>
      <c r="AJ4420" s="25">
        <v>0</v>
      </c>
      <c r="AK4420" s="123">
        <v>0</v>
      </c>
      <c r="AL4420" s="25">
        <v>0</v>
      </c>
      <c r="AM4420" s="25">
        <v>0</v>
      </c>
      <c r="AN4420" s="25">
        <v>0</v>
      </c>
      <c r="AO4420" s="109"/>
      <c r="AP4420" s="25">
        <v>0</v>
      </c>
      <c r="AQ4420" s="25">
        <v>0</v>
      </c>
      <c r="AR4420" s="25">
        <v>0</v>
      </c>
      <c r="AS4420" s="25">
        <v>0</v>
      </c>
      <c r="AT4420" s="25">
        <v>0</v>
      </c>
      <c r="AU4420" s="25">
        <v>0</v>
      </c>
      <c r="AW4420" t="str">
        <f t="shared" si="365"/>
        <v>Trần Huy Hoàng</v>
      </c>
      <c r="AX4420" s="27" t="str">
        <f t="shared" si="366"/>
        <v>Đặng Hoàng Thiên Ân</v>
      </c>
      <c r="AY4420" s="4" t="str">
        <f t="shared" si="371"/>
        <v>NHAT MINH BAKERY</v>
      </c>
    </row>
    <row r="4421" spans="1:51" x14ac:dyDescent="0.25">
      <c r="A4421" s="4" t="s">
        <v>1104</v>
      </c>
      <c r="B4421" s="4" t="s">
        <v>269</v>
      </c>
      <c r="C4421" s="4" t="s">
        <v>221</v>
      </c>
      <c r="D4421" s="4" t="s">
        <v>756</v>
      </c>
      <c r="E4421" s="35" t="s">
        <v>265</v>
      </c>
      <c r="F4421" s="4" t="s">
        <v>702</v>
      </c>
      <c r="G4421" s="35">
        <v>3090433</v>
      </c>
      <c r="H4421" s="35" t="s">
        <v>276</v>
      </c>
      <c r="I4421" s="4"/>
      <c r="J4421" s="4"/>
      <c r="K4421" s="4"/>
      <c r="L4421" s="4">
        <v>1</v>
      </c>
      <c r="M4421" s="33">
        <v>260.33966666666669</v>
      </c>
      <c r="N4421" s="38">
        <f t="shared" si="367"/>
        <v>1.1511094098879784E-3</v>
      </c>
      <c r="O4421" s="43">
        <f t="shared" si="368"/>
        <v>362.00070309831591</v>
      </c>
      <c r="P4421" s="244">
        <f t="shared" si="369"/>
        <v>414.59</v>
      </c>
      <c r="Q4421" s="25">
        <v>0</v>
      </c>
      <c r="R4421" s="25">
        <v>0</v>
      </c>
      <c r="S4421" s="25">
        <v>0</v>
      </c>
      <c r="T4421" s="109"/>
      <c r="U4421" s="25">
        <v>0</v>
      </c>
      <c r="V4421" s="25">
        <v>0</v>
      </c>
      <c r="W4421" s="25">
        <v>0</v>
      </c>
      <c r="X4421" s="25">
        <v>0</v>
      </c>
      <c r="Y4421" s="25">
        <v>0</v>
      </c>
      <c r="Z4421" s="25">
        <v>0</v>
      </c>
      <c r="AA4421" s="109"/>
      <c r="AB4421" s="25">
        <v>0</v>
      </c>
      <c r="AC4421" s="25">
        <v>0</v>
      </c>
      <c r="AD4421" s="25">
        <v>414.59</v>
      </c>
      <c r="AE4421" s="25">
        <v>0</v>
      </c>
      <c r="AF4421" s="25">
        <v>0</v>
      </c>
      <c r="AG4421" s="25">
        <v>0</v>
      </c>
      <c r="AH4421" s="109"/>
      <c r="AI4421" s="25">
        <v>0</v>
      </c>
      <c r="AJ4421" s="25">
        <v>0</v>
      </c>
      <c r="AK4421" s="123">
        <v>0</v>
      </c>
      <c r="AL4421" s="25">
        <v>0</v>
      </c>
      <c r="AM4421" s="25">
        <v>0</v>
      </c>
      <c r="AN4421" s="25">
        <v>0</v>
      </c>
      <c r="AO4421" s="109"/>
      <c r="AP4421" s="25">
        <v>0</v>
      </c>
      <c r="AQ4421" s="25">
        <v>0</v>
      </c>
      <c r="AR4421" s="25">
        <v>0</v>
      </c>
      <c r="AS4421" s="25">
        <v>0</v>
      </c>
      <c r="AT4421" s="25">
        <v>0</v>
      </c>
      <c r="AU4421" s="25">
        <v>0</v>
      </c>
      <c r="AW4421" t="str">
        <f t="shared" si="365"/>
        <v>Trần Huy Hoàng</v>
      </c>
      <c r="AX4421" s="27" t="str">
        <f t="shared" si="366"/>
        <v>Đặng Hoàng Thiên Ân</v>
      </c>
      <c r="AY4421" s="4" t="str">
        <f t="shared" si="371"/>
        <v>NHAT MINH BAKERY</v>
      </c>
    </row>
    <row r="4422" spans="1:51" x14ac:dyDescent="0.25">
      <c r="A4422" s="4" t="s">
        <v>1104</v>
      </c>
      <c r="B4422" s="4" t="s">
        <v>269</v>
      </c>
      <c r="C4422" s="4" t="s">
        <v>221</v>
      </c>
      <c r="D4422" s="4" t="s">
        <v>757</v>
      </c>
      <c r="E4422" s="35" t="s">
        <v>277</v>
      </c>
      <c r="F4422" s="4" t="s">
        <v>702</v>
      </c>
      <c r="G4422" s="35">
        <v>4815583</v>
      </c>
      <c r="H4422" s="35" t="s">
        <v>292</v>
      </c>
      <c r="I4422" s="4"/>
      <c r="J4422" s="4"/>
      <c r="K4422" s="4"/>
      <c r="L4422" s="4">
        <v>1</v>
      </c>
      <c r="M4422" s="33">
        <v>464.74283333333341</v>
      </c>
      <c r="N4422" s="38">
        <f t="shared" si="367"/>
        <v>2.0548918091416487E-3</v>
      </c>
      <c r="O4422" s="33">
        <f t="shared" si="368"/>
        <v>646.2220474530202</v>
      </c>
      <c r="P4422" s="244">
        <f t="shared" si="369"/>
        <v>774.83200000000011</v>
      </c>
      <c r="Q4422" s="25">
        <v>0</v>
      </c>
      <c r="R4422" s="25">
        <v>0</v>
      </c>
      <c r="S4422" s="25">
        <v>0</v>
      </c>
      <c r="T4422" s="109"/>
      <c r="U4422" s="25">
        <v>0</v>
      </c>
      <c r="V4422" s="25">
        <v>0</v>
      </c>
      <c r="W4422" s="25">
        <v>0</v>
      </c>
      <c r="X4422" s="25">
        <v>207.29599999999999</v>
      </c>
      <c r="Y4422" s="25">
        <v>0</v>
      </c>
      <c r="Z4422" s="25">
        <v>0</v>
      </c>
      <c r="AA4422" s="109"/>
      <c r="AB4422" s="25">
        <v>0</v>
      </c>
      <c r="AC4422" s="25">
        <v>0</v>
      </c>
      <c r="AD4422" s="25">
        <v>0</v>
      </c>
      <c r="AE4422" s="25">
        <v>0</v>
      </c>
      <c r="AF4422" s="25">
        <v>459.471</v>
      </c>
      <c r="AG4422" s="25">
        <v>0</v>
      </c>
      <c r="AH4422" s="109"/>
      <c r="AI4422" s="25">
        <v>0</v>
      </c>
      <c r="AJ4422" s="25">
        <v>0</v>
      </c>
      <c r="AK4422" s="123">
        <v>0</v>
      </c>
      <c r="AL4422" s="25">
        <v>108.065</v>
      </c>
      <c r="AM4422" s="25">
        <v>0</v>
      </c>
      <c r="AN4422" s="25">
        <v>0</v>
      </c>
      <c r="AO4422" s="109"/>
      <c r="AP4422" s="25">
        <v>0</v>
      </c>
      <c r="AQ4422" s="25">
        <v>0</v>
      </c>
      <c r="AR4422" s="25">
        <v>0</v>
      </c>
      <c r="AS4422" s="25">
        <v>0</v>
      </c>
      <c r="AT4422" s="25">
        <v>0</v>
      </c>
      <c r="AU4422" s="25">
        <v>0</v>
      </c>
      <c r="AW4422" t="str">
        <f t="shared" si="365"/>
        <v>Trần Huy Hoàng</v>
      </c>
      <c r="AX4422" s="27" t="str">
        <f t="shared" si="366"/>
        <v>Nguyễn Gia Bảo</v>
      </c>
      <c r="AY4422" s="4" t="str">
        <f t="shared" si="371"/>
        <v>NHAT MINH BAKERY</v>
      </c>
    </row>
    <row r="4423" spans="1:51" x14ac:dyDescent="0.25">
      <c r="A4423" s="4" t="s">
        <v>1104</v>
      </c>
      <c r="B4423" s="4" t="s">
        <v>269</v>
      </c>
      <c r="C4423" s="4" t="s">
        <v>221</v>
      </c>
      <c r="D4423" s="4" t="s">
        <v>760</v>
      </c>
      <c r="E4423" s="35" t="s">
        <v>313</v>
      </c>
      <c r="F4423" s="4" t="s">
        <v>702</v>
      </c>
      <c r="G4423" s="35">
        <v>3090464</v>
      </c>
      <c r="H4423" s="35" t="s">
        <v>2278</v>
      </c>
      <c r="I4423" s="4"/>
      <c r="J4423" s="4"/>
      <c r="K4423" s="4"/>
      <c r="L4423" s="4"/>
      <c r="M4423" s="33"/>
      <c r="N4423" s="38"/>
      <c r="O4423" s="33"/>
      <c r="P4423" s="244">
        <f t="shared" si="369"/>
        <v>1613.248</v>
      </c>
      <c r="Q4423" s="25"/>
      <c r="R4423" s="25"/>
      <c r="S4423" s="25"/>
      <c r="T4423" s="109"/>
      <c r="U4423" s="25"/>
      <c r="V4423" s="25"/>
      <c r="W4423" s="25"/>
      <c r="X4423" s="25">
        <v>0</v>
      </c>
      <c r="Y4423" s="25">
        <v>567.19399999999996</v>
      </c>
      <c r="Z4423" s="25">
        <v>0</v>
      </c>
      <c r="AA4423" s="109"/>
      <c r="AB4423" s="25">
        <v>0</v>
      </c>
      <c r="AC4423" s="25">
        <v>0</v>
      </c>
      <c r="AD4423" s="25">
        <v>0</v>
      </c>
      <c r="AE4423" s="25">
        <v>0</v>
      </c>
      <c r="AF4423" s="25">
        <v>0</v>
      </c>
      <c r="AG4423" s="25">
        <v>0</v>
      </c>
      <c r="AH4423" s="109"/>
      <c r="AI4423" s="25">
        <v>0</v>
      </c>
      <c r="AJ4423" s="25">
        <v>0</v>
      </c>
      <c r="AK4423" s="123">
        <v>0</v>
      </c>
      <c r="AL4423" s="25">
        <v>0</v>
      </c>
      <c r="AM4423" s="25">
        <v>0</v>
      </c>
      <c r="AN4423" s="25">
        <v>466.16500000000002</v>
      </c>
      <c r="AO4423" s="109"/>
      <c r="AP4423" s="25">
        <v>0</v>
      </c>
      <c r="AQ4423" s="25">
        <v>0</v>
      </c>
      <c r="AR4423" s="25">
        <v>0</v>
      </c>
      <c r="AS4423" s="25">
        <v>579.88900000000001</v>
      </c>
      <c r="AT4423" s="25">
        <v>0</v>
      </c>
      <c r="AU4423" s="25">
        <v>0</v>
      </c>
      <c r="AW4423" t="str">
        <f t="shared" si="365"/>
        <v>Trần Huy Hoàng</v>
      </c>
      <c r="AX4423" s="27" t="str">
        <f t="shared" si="366"/>
        <v>Nguyễn Ngọc Danh</v>
      </c>
      <c r="AY4423" s="4" t="str">
        <f t="shared" si="371"/>
        <v>NHAT MINH BAKERY</v>
      </c>
    </row>
    <row r="4424" spans="1:51" x14ac:dyDescent="0.25">
      <c r="A4424" s="4" t="s">
        <v>1104</v>
      </c>
      <c r="B4424" s="4" t="s">
        <v>269</v>
      </c>
      <c r="C4424" s="4" t="s">
        <v>221</v>
      </c>
      <c r="D4424" s="4" t="s">
        <v>760</v>
      </c>
      <c r="E4424" s="35" t="s">
        <v>313</v>
      </c>
      <c r="F4424" s="4" t="s">
        <v>702</v>
      </c>
      <c r="G4424" s="35">
        <v>3090440</v>
      </c>
      <c r="H4424" s="35" t="s">
        <v>2279</v>
      </c>
      <c r="I4424" s="4"/>
      <c r="J4424" s="4"/>
      <c r="K4424" s="4"/>
      <c r="L4424" s="4"/>
      <c r="M4424" s="33"/>
      <c r="N4424" s="38"/>
      <c r="O4424" s="33"/>
      <c r="P4424" s="244">
        <f t="shared" si="369"/>
        <v>1928.01</v>
      </c>
      <c r="Q4424" s="25"/>
      <c r="R4424" s="25"/>
      <c r="S4424" s="25"/>
      <c r="T4424" s="109"/>
      <c r="U4424" s="25"/>
      <c r="V4424" s="25"/>
      <c r="W4424" s="25"/>
      <c r="X4424" s="25">
        <v>0</v>
      </c>
      <c r="Y4424" s="25">
        <v>646.05600000000004</v>
      </c>
      <c r="Z4424" s="25">
        <v>0</v>
      </c>
      <c r="AA4424" s="109"/>
      <c r="AB4424" s="25">
        <v>0</v>
      </c>
      <c r="AC4424" s="25">
        <v>0</v>
      </c>
      <c r="AD4424" s="25">
        <v>0</v>
      </c>
      <c r="AE4424" s="25">
        <v>0</v>
      </c>
      <c r="AF4424" s="25">
        <v>0</v>
      </c>
      <c r="AG4424" s="25">
        <v>0</v>
      </c>
      <c r="AH4424" s="109"/>
      <c r="AI4424" s="25">
        <v>0</v>
      </c>
      <c r="AJ4424" s="25">
        <v>0</v>
      </c>
      <c r="AK4424" s="123">
        <v>0</v>
      </c>
      <c r="AL4424" s="25">
        <v>0</v>
      </c>
      <c r="AM4424" s="25">
        <v>0</v>
      </c>
      <c r="AN4424" s="25">
        <v>0</v>
      </c>
      <c r="AO4424" s="109"/>
      <c r="AP4424" s="25">
        <v>0</v>
      </c>
      <c r="AQ4424" s="25">
        <v>0</v>
      </c>
      <c r="AR4424" s="25">
        <v>0</v>
      </c>
      <c r="AS4424" s="25">
        <v>1281.954</v>
      </c>
      <c r="AT4424" s="25">
        <v>0</v>
      </c>
      <c r="AU4424" s="25">
        <v>0</v>
      </c>
      <c r="AW4424" t="str">
        <f t="shared" si="365"/>
        <v>Trần Huy Hoàng</v>
      </c>
      <c r="AX4424" s="27" t="str">
        <f t="shared" si="366"/>
        <v>Nguyễn Ngọc Danh</v>
      </c>
      <c r="AY4424" s="4" t="str">
        <f t="shared" si="371"/>
        <v>NHAT MINH BAKERY</v>
      </c>
    </row>
    <row r="4425" spans="1:51" x14ac:dyDescent="0.25">
      <c r="A4425" s="4" t="s">
        <v>1104</v>
      </c>
      <c r="B4425" s="4" t="s">
        <v>269</v>
      </c>
      <c r="C4425" s="4" t="s">
        <v>221</v>
      </c>
      <c r="D4425" s="4" t="s">
        <v>760</v>
      </c>
      <c r="E4425" s="35" t="s">
        <v>313</v>
      </c>
      <c r="F4425" s="4" t="s">
        <v>702</v>
      </c>
      <c r="G4425" s="35">
        <v>3090402</v>
      </c>
      <c r="H4425" s="35" t="s">
        <v>5062</v>
      </c>
      <c r="I4425" s="4"/>
      <c r="J4425" s="4"/>
      <c r="K4425" s="4"/>
      <c r="L4425" s="4"/>
      <c r="M4425" s="33"/>
      <c r="N4425" s="38"/>
      <c r="O4425" s="33"/>
      <c r="P4425" s="244">
        <f t="shared" si="369"/>
        <v>305.20800000000003</v>
      </c>
      <c r="Q4425" s="25"/>
      <c r="R4425" s="25"/>
      <c r="S4425" s="25"/>
      <c r="T4425" s="109"/>
      <c r="U4425" s="25"/>
      <c r="V4425" s="25"/>
      <c r="W4425" s="25"/>
      <c r="X4425" s="25"/>
      <c r="Y4425" s="25"/>
      <c r="Z4425" s="25"/>
      <c r="AA4425" s="109"/>
      <c r="AB4425" s="25">
        <v>305.20800000000003</v>
      </c>
      <c r="AC4425" s="25">
        <v>0</v>
      </c>
      <c r="AD4425" s="25">
        <v>0</v>
      </c>
      <c r="AE4425" s="25">
        <v>0</v>
      </c>
      <c r="AF4425" s="25">
        <v>0</v>
      </c>
      <c r="AG4425" s="25">
        <v>0</v>
      </c>
      <c r="AH4425" s="109"/>
      <c r="AI4425" s="25">
        <v>0</v>
      </c>
      <c r="AJ4425" s="25">
        <v>0</v>
      </c>
      <c r="AK4425" s="123">
        <v>0</v>
      </c>
      <c r="AL4425" s="25">
        <v>0</v>
      </c>
      <c r="AM4425" s="25">
        <v>0</v>
      </c>
      <c r="AN4425" s="25">
        <v>0</v>
      </c>
      <c r="AO4425" s="109"/>
      <c r="AP4425" s="25">
        <v>0</v>
      </c>
      <c r="AQ4425" s="25">
        <v>0</v>
      </c>
      <c r="AR4425" s="25">
        <v>0</v>
      </c>
      <c r="AS4425" s="25">
        <v>0</v>
      </c>
      <c r="AT4425" s="25">
        <v>0</v>
      </c>
      <c r="AU4425" s="25">
        <v>0</v>
      </c>
      <c r="AW4425" t="str">
        <f t="shared" si="365"/>
        <v>Trần Huy Hoàng</v>
      </c>
      <c r="AX4425" s="27" t="str">
        <f t="shared" si="366"/>
        <v>Nguyễn Ngọc Danh</v>
      </c>
      <c r="AY4425" s="4" t="str">
        <f t="shared" si="371"/>
        <v>NHAT MINH BAKERY</v>
      </c>
    </row>
    <row r="4426" spans="1:51" x14ac:dyDescent="0.25">
      <c r="A4426" s="4" t="s">
        <v>1104</v>
      </c>
      <c r="B4426" s="4" t="s">
        <v>269</v>
      </c>
      <c r="C4426" s="4" t="s">
        <v>221</v>
      </c>
      <c r="D4426" s="4" t="s">
        <v>759</v>
      </c>
      <c r="E4426" s="35" t="s">
        <v>306</v>
      </c>
      <c r="F4426" s="4" t="s">
        <v>702</v>
      </c>
      <c r="G4426" s="35">
        <v>3090457</v>
      </c>
      <c r="H4426" s="35" t="s">
        <v>5271</v>
      </c>
      <c r="I4426" s="4"/>
      <c r="J4426" s="4"/>
      <c r="K4426" s="4"/>
      <c r="L4426" s="4"/>
      <c r="M4426" s="33"/>
      <c r="N4426" s="38"/>
      <c r="O4426" s="33"/>
      <c r="P4426" s="244">
        <f t="shared" si="369"/>
        <v>152.60400000000001</v>
      </c>
      <c r="Q4426" s="25"/>
      <c r="R4426" s="25"/>
      <c r="S4426" s="25"/>
      <c r="T4426" s="109"/>
      <c r="U4426" s="25"/>
      <c r="V4426" s="25"/>
      <c r="W4426" s="25"/>
      <c r="X4426" s="25"/>
      <c r="Y4426" s="25"/>
      <c r="Z4426" s="25"/>
      <c r="AA4426" s="109"/>
      <c r="AB4426" s="25"/>
      <c r="AC4426" s="25"/>
      <c r="AD4426" s="25"/>
      <c r="AE4426" s="25"/>
      <c r="AF4426" s="25"/>
      <c r="AG4426" s="25"/>
      <c r="AH4426" s="109"/>
      <c r="AI4426" s="25"/>
      <c r="AJ4426" s="25"/>
      <c r="AK4426" s="123">
        <v>152.60400000000001</v>
      </c>
      <c r="AL4426" s="25">
        <v>0</v>
      </c>
      <c r="AM4426" s="25">
        <v>0</v>
      </c>
      <c r="AN4426" s="25">
        <v>0</v>
      </c>
      <c r="AO4426" s="109"/>
      <c r="AP4426" s="25">
        <v>0</v>
      </c>
      <c r="AQ4426" s="25">
        <v>0</v>
      </c>
      <c r="AR4426" s="25">
        <v>0</v>
      </c>
      <c r="AS4426" s="25">
        <v>0</v>
      </c>
      <c r="AT4426" s="25">
        <v>0</v>
      </c>
      <c r="AU4426" s="25">
        <v>0</v>
      </c>
      <c r="AW4426" t="str">
        <f t="shared" si="365"/>
        <v>Trần Huy Hoàng</v>
      </c>
      <c r="AX4426" s="27" t="str">
        <f t="shared" si="366"/>
        <v>Nguyễn Thị Phương Tâm</v>
      </c>
      <c r="AY4426" s="4"/>
    </row>
    <row r="4427" spans="1:51" x14ac:dyDescent="0.25">
      <c r="A4427" s="4" t="s">
        <v>1104</v>
      </c>
      <c r="B4427" s="4" t="s">
        <v>286</v>
      </c>
      <c r="C4427" s="4" t="s">
        <v>221</v>
      </c>
      <c r="D4427" s="4" t="s">
        <v>757</v>
      </c>
      <c r="E4427" s="35" t="s">
        <v>277</v>
      </c>
      <c r="F4427" s="4" t="s">
        <v>702</v>
      </c>
      <c r="G4427" s="35">
        <v>4811909</v>
      </c>
      <c r="H4427" s="4" t="s">
        <v>293</v>
      </c>
      <c r="I4427" s="4"/>
      <c r="J4427" s="4"/>
      <c r="K4427" s="4"/>
      <c r="L4427" s="4">
        <v>1</v>
      </c>
      <c r="M4427" s="33">
        <v>1151.62925</v>
      </c>
      <c r="N4427" s="38">
        <f t="shared" si="367"/>
        <v>5.092006467360851E-3</v>
      </c>
      <c r="O4427" s="33">
        <f t="shared" si="368"/>
        <v>1601.3333793745842</v>
      </c>
      <c r="P4427" s="244">
        <f t="shared" si="369"/>
        <v>0</v>
      </c>
      <c r="Q4427" s="25">
        <v>0</v>
      </c>
      <c r="R4427" s="25">
        <v>0</v>
      </c>
      <c r="S4427" s="25">
        <v>0</v>
      </c>
      <c r="T4427" s="109"/>
      <c r="U4427" s="25">
        <v>0</v>
      </c>
      <c r="V4427" s="25">
        <v>0</v>
      </c>
      <c r="W4427" s="25">
        <v>0</v>
      </c>
      <c r="X4427" s="25">
        <v>0</v>
      </c>
      <c r="Y4427" s="25">
        <v>0</v>
      </c>
      <c r="Z4427" s="25">
        <v>0</v>
      </c>
      <c r="AA4427" s="109"/>
      <c r="AB4427" s="25">
        <v>0</v>
      </c>
      <c r="AC4427" s="25">
        <v>0</v>
      </c>
      <c r="AD4427" s="25">
        <v>0</v>
      </c>
      <c r="AE4427" s="25">
        <v>0</v>
      </c>
      <c r="AF4427" s="25">
        <v>0</v>
      </c>
      <c r="AG4427" s="25">
        <v>0</v>
      </c>
      <c r="AH4427" s="109"/>
      <c r="AI4427" s="25">
        <v>0</v>
      </c>
      <c r="AJ4427" s="25">
        <v>0</v>
      </c>
      <c r="AK4427" s="123">
        <v>0</v>
      </c>
      <c r="AL4427" s="25">
        <v>0</v>
      </c>
      <c r="AM4427" s="25">
        <v>0</v>
      </c>
      <c r="AN4427" s="25">
        <v>0</v>
      </c>
      <c r="AO4427" s="109"/>
      <c r="AP4427" s="25">
        <v>0</v>
      </c>
      <c r="AQ4427" s="25">
        <v>0</v>
      </c>
      <c r="AR4427" s="25">
        <v>0</v>
      </c>
      <c r="AS4427" s="25">
        <v>0</v>
      </c>
      <c r="AT4427" s="25">
        <v>0</v>
      </c>
      <c r="AU4427" s="25">
        <v>0</v>
      </c>
      <c r="AW4427" t="str">
        <f t="shared" si="365"/>
        <v>Trần Huy Hoàng</v>
      </c>
      <c r="AX4427" s="27" t="str">
        <f t="shared" si="366"/>
        <v>Nguyễn Gia Bảo</v>
      </c>
      <c r="AY4427" s="4" t="str">
        <f t="shared" ref="AY4427:AY4471" si="372">+B4427</f>
        <v>NS NHAN VAN-CVS</v>
      </c>
    </row>
    <row r="4428" spans="1:51" x14ac:dyDescent="0.25">
      <c r="A4428" s="4" t="s">
        <v>1104</v>
      </c>
      <c r="B4428" s="4" t="s">
        <v>286</v>
      </c>
      <c r="C4428" s="4" t="s">
        <v>221</v>
      </c>
      <c r="D4428" s="4" t="s">
        <v>757</v>
      </c>
      <c r="E4428" s="35" t="s">
        <v>277</v>
      </c>
      <c r="F4428" s="4" t="s">
        <v>702</v>
      </c>
      <c r="G4428" s="35">
        <v>4811916</v>
      </c>
      <c r="H4428" s="4" t="s">
        <v>294</v>
      </c>
      <c r="I4428" s="4"/>
      <c r="J4428" s="4"/>
      <c r="K4428" s="4"/>
      <c r="L4428" s="4">
        <v>1</v>
      </c>
      <c r="M4428" s="33">
        <v>979.70500000000004</v>
      </c>
      <c r="N4428" s="38">
        <f t="shared" si="367"/>
        <v>4.3318317905747554E-3</v>
      </c>
      <c r="O4428" s="33">
        <f t="shared" si="368"/>
        <v>1362.2737686110154</v>
      </c>
      <c r="P4428" s="244">
        <f t="shared" si="369"/>
        <v>0</v>
      </c>
      <c r="Q4428" s="25">
        <v>0</v>
      </c>
      <c r="R4428" s="25">
        <v>0</v>
      </c>
      <c r="S4428" s="25">
        <v>0</v>
      </c>
      <c r="T4428" s="109"/>
      <c r="U4428" s="25">
        <v>0</v>
      </c>
      <c r="V4428" s="25">
        <v>0</v>
      </c>
      <c r="W4428" s="25">
        <v>0</v>
      </c>
      <c r="X4428" s="25">
        <v>0</v>
      </c>
      <c r="Y4428" s="25">
        <v>0</v>
      </c>
      <c r="Z4428" s="25">
        <v>0</v>
      </c>
      <c r="AA4428" s="109"/>
      <c r="AB4428" s="25">
        <v>0</v>
      </c>
      <c r="AC4428" s="25">
        <v>0</v>
      </c>
      <c r="AD4428" s="25">
        <v>0</v>
      </c>
      <c r="AE4428" s="25">
        <v>0</v>
      </c>
      <c r="AF4428" s="25">
        <v>0</v>
      </c>
      <c r="AG4428" s="25">
        <v>0</v>
      </c>
      <c r="AH4428" s="109"/>
      <c r="AI4428" s="25">
        <v>0</v>
      </c>
      <c r="AJ4428" s="25">
        <v>0</v>
      </c>
      <c r="AK4428" s="123">
        <v>0</v>
      </c>
      <c r="AL4428" s="25">
        <v>0</v>
      </c>
      <c r="AM4428" s="25">
        <v>0</v>
      </c>
      <c r="AN4428" s="25">
        <v>0</v>
      </c>
      <c r="AO4428" s="109"/>
      <c r="AP4428" s="25">
        <v>0</v>
      </c>
      <c r="AQ4428" s="25">
        <v>0</v>
      </c>
      <c r="AR4428" s="25">
        <v>0</v>
      </c>
      <c r="AS4428" s="25">
        <v>0</v>
      </c>
      <c r="AT4428" s="25">
        <v>0</v>
      </c>
      <c r="AU4428" s="25">
        <v>0</v>
      </c>
      <c r="AW4428" t="str">
        <f t="shared" ref="AW4428:AW4470" si="373">+C4428</f>
        <v>Trần Huy Hoàng</v>
      </c>
      <c r="AX4428" s="27" t="str">
        <f t="shared" ref="AX4428:AX4470" si="374">+E4428</f>
        <v>Nguyễn Gia Bảo</v>
      </c>
      <c r="AY4428" s="4" t="str">
        <f t="shared" si="372"/>
        <v>NS NHAN VAN-CVS</v>
      </c>
    </row>
    <row r="4429" spans="1:51" x14ac:dyDescent="0.25">
      <c r="A4429" s="4" t="s">
        <v>1104</v>
      </c>
      <c r="B4429" s="4" t="s">
        <v>286</v>
      </c>
      <c r="C4429" s="4" t="s">
        <v>221</v>
      </c>
      <c r="D4429" s="4" t="s">
        <v>758</v>
      </c>
      <c r="E4429" s="35" t="s">
        <v>297</v>
      </c>
      <c r="F4429" s="4" t="s">
        <v>702</v>
      </c>
      <c r="G4429" s="35">
        <v>4811923</v>
      </c>
      <c r="H4429" s="4" t="s">
        <v>304</v>
      </c>
      <c r="I4429" s="4"/>
      <c r="J4429" s="4"/>
      <c r="K4429" s="4"/>
      <c r="L4429" s="4">
        <v>1</v>
      </c>
      <c r="M4429" s="33">
        <v>2650.1059999999998</v>
      </c>
      <c r="N4429" s="38">
        <f t="shared" si="367"/>
        <v>1.1717622569235538E-2</v>
      </c>
      <c r="O4429" s="33">
        <f t="shared" si="368"/>
        <v>3684.9560713058149</v>
      </c>
      <c r="P4429" s="244">
        <f t="shared" si="369"/>
        <v>2014.9349999999999</v>
      </c>
      <c r="Q4429" s="25">
        <v>2014.9349999999999</v>
      </c>
      <c r="R4429" s="25">
        <v>0</v>
      </c>
      <c r="S4429" s="25">
        <v>0</v>
      </c>
      <c r="T4429" s="109"/>
      <c r="U4429" s="25">
        <v>0</v>
      </c>
      <c r="V4429" s="25">
        <v>0</v>
      </c>
      <c r="W4429" s="25">
        <v>0</v>
      </c>
      <c r="X4429" s="25">
        <v>0</v>
      </c>
      <c r="Y4429" s="25">
        <v>0</v>
      </c>
      <c r="Z4429" s="25">
        <v>0</v>
      </c>
      <c r="AA4429" s="109"/>
      <c r="AB4429" s="25">
        <v>0</v>
      </c>
      <c r="AC4429" s="25">
        <v>0</v>
      </c>
      <c r="AD4429" s="25">
        <v>0</v>
      </c>
      <c r="AE4429" s="25">
        <v>0</v>
      </c>
      <c r="AF4429" s="25">
        <v>0</v>
      </c>
      <c r="AG4429" s="25">
        <v>0</v>
      </c>
      <c r="AH4429" s="109"/>
      <c r="AI4429" s="25">
        <v>0</v>
      </c>
      <c r="AJ4429" s="25">
        <v>0</v>
      </c>
      <c r="AK4429" s="123">
        <v>0</v>
      </c>
      <c r="AL4429" s="25">
        <v>0</v>
      </c>
      <c r="AM4429" s="25">
        <v>0</v>
      </c>
      <c r="AN4429" s="25">
        <v>0</v>
      </c>
      <c r="AO4429" s="109"/>
      <c r="AP4429" s="25">
        <v>0</v>
      </c>
      <c r="AQ4429" s="25">
        <v>0</v>
      </c>
      <c r="AR4429" s="25">
        <v>0</v>
      </c>
      <c r="AS4429" s="25">
        <v>0</v>
      </c>
      <c r="AT4429" s="25">
        <v>0</v>
      </c>
      <c r="AU4429" s="25">
        <v>0</v>
      </c>
      <c r="AW4429" t="str">
        <f t="shared" si="373"/>
        <v>Trần Huy Hoàng</v>
      </c>
      <c r="AX4429" s="27" t="str">
        <f t="shared" si="374"/>
        <v>Tạ Mộng Tuyền</v>
      </c>
      <c r="AY4429" s="4" t="str">
        <f t="shared" si="372"/>
        <v>NS NHAN VAN-CVS</v>
      </c>
    </row>
    <row r="4430" spans="1:51" x14ac:dyDescent="0.25">
      <c r="A4430" s="4" t="s">
        <v>1104</v>
      </c>
      <c r="B4430" s="4" t="s">
        <v>922</v>
      </c>
      <c r="C4430" s="4" t="s">
        <v>221</v>
      </c>
      <c r="D4430" s="4" t="s">
        <v>760</v>
      </c>
      <c r="E4430" s="35" t="s">
        <v>313</v>
      </c>
      <c r="F4430" s="4" t="s">
        <v>702</v>
      </c>
      <c r="G4430" s="35">
        <v>5090077</v>
      </c>
      <c r="H4430" s="35" t="s">
        <v>328</v>
      </c>
      <c r="I4430" s="4"/>
      <c r="J4430" s="4"/>
      <c r="K4430" s="4"/>
      <c r="L4430" s="4">
        <v>1</v>
      </c>
      <c r="M4430" s="33">
        <v>2838.3114999999998</v>
      </c>
      <c r="N4430" s="38">
        <f t="shared" si="367"/>
        <v>1.2549785891930652E-2</v>
      </c>
      <c r="O4430" s="33">
        <f t="shared" si="368"/>
        <v>3946.654659920061</v>
      </c>
      <c r="P4430" s="244">
        <f t="shared" si="369"/>
        <v>2618.3209999999999</v>
      </c>
      <c r="Q4430" s="25">
        <v>0</v>
      </c>
      <c r="R4430" s="25">
        <v>0</v>
      </c>
      <c r="S4430" s="25">
        <v>0</v>
      </c>
      <c r="T4430" s="109"/>
      <c r="U4430" s="25">
        <v>0</v>
      </c>
      <c r="V4430" s="25">
        <v>0</v>
      </c>
      <c r="W4430" s="25">
        <v>1691.4480000000001</v>
      </c>
      <c r="X4430" s="25">
        <v>0</v>
      </c>
      <c r="Y4430" s="25">
        <v>0</v>
      </c>
      <c r="Z4430" s="25">
        <v>0</v>
      </c>
      <c r="AA4430" s="109"/>
      <c r="AB4430" s="25">
        <v>0</v>
      </c>
      <c r="AC4430" s="25">
        <v>0</v>
      </c>
      <c r="AD4430" s="25">
        <v>0</v>
      </c>
      <c r="AE4430" s="25">
        <v>0</v>
      </c>
      <c r="AF4430" s="25">
        <v>0</v>
      </c>
      <c r="AG4430" s="25">
        <v>0</v>
      </c>
      <c r="AH4430" s="109"/>
      <c r="AI4430" s="25">
        <v>0</v>
      </c>
      <c r="AJ4430" s="25">
        <v>0</v>
      </c>
      <c r="AK4430" s="123">
        <v>0</v>
      </c>
      <c r="AL4430" s="25">
        <v>0</v>
      </c>
      <c r="AM4430" s="25">
        <v>926.87300000000005</v>
      </c>
      <c r="AN4430" s="25">
        <v>0</v>
      </c>
      <c r="AO4430" s="109"/>
      <c r="AP4430" s="25">
        <v>0</v>
      </c>
      <c r="AQ4430" s="25">
        <v>0</v>
      </c>
      <c r="AR4430" s="25">
        <v>0</v>
      </c>
      <c r="AS4430" s="25">
        <v>0</v>
      </c>
      <c r="AT4430" s="25">
        <v>0</v>
      </c>
      <c r="AU4430" s="25">
        <v>0</v>
      </c>
      <c r="AW4430" t="str">
        <f t="shared" si="373"/>
        <v>Trần Huy Hoàng</v>
      </c>
      <c r="AX4430" s="27" t="str">
        <f t="shared" si="374"/>
        <v>Nguyễn Ngọc Danh</v>
      </c>
      <c r="AY4430" s="4" t="str">
        <f t="shared" si="372"/>
        <v>VISSAN</v>
      </c>
    </row>
    <row r="4431" spans="1:51" x14ac:dyDescent="0.25">
      <c r="A4431" s="4" t="s">
        <v>1104</v>
      </c>
      <c r="B4431" s="4" t="s">
        <v>922</v>
      </c>
      <c r="C4431" s="4" t="s">
        <v>221</v>
      </c>
      <c r="D4431" s="4" t="s">
        <v>760</v>
      </c>
      <c r="E4431" s="35" t="s">
        <v>313</v>
      </c>
      <c r="F4431" s="4" t="s">
        <v>702</v>
      </c>
      <c r="G4431" s="35">
        <v>5090091</v>
      </c>
      <c r="H4431" s="35" t="s">
        <v>329</v>
      </c>
      <c r="I4431" s="4"/>
      <c r="J4431" s="4"/>
      <c r="K4431" s="4"/>
      <c r="L4431" s="4">
        <v>1</v>
      </c>
      <c r="M4431" s="33">
        <v>1456.8140000000001</v>
      </c>
      <c r="N4431" s="38">
        <f t="shared" si="367"/>
        <v>6.4414014403870274E-3</v>
      </c>
      <c r="O4431" s="33">
        <f t="shared" si="368"/>
        <v>2025.6908946522556</v>
      </c>
      <c r="P4431" s="244">
        <f t="shared" si="369"/>
        <v>0</v>
      </c>
      <c r="Q4431" s="25">
        <v>0</v>
      </c>
      <c r="R4431" s="25">
        <v>0</v>
      </c>
      <c r="S4431" s="25">
        <v>0</v>
      </c>
      <c r="T4431" s="109"/>
      <c r="U4431" s="25">
        <v>0</v>
      </c>
      <c r="V4431" s="25">
        <v>0</v>
      </c>
      <c r="W4431" s="25">
        <v>0</v>
      </c>
      <c r="X4431" s="25">
        <v>0</v>
      </c>
      <c r="Y4431" s="25">
        <v>0</v>
      </c>
      <c r="Z4431" s="25">
        <v>0</v>
      </c>
      <c r="AA4431" s="109"/>
      <c r="AB4431" s="25">
        <v>0</v>
      </c>
      <c r="AC4431" s="25">
        <v>0</v>
      </c>
      <c r="AD4431" s="25">
        <v>0</v>
      </c>
      <c r="AE4431" s="25">
        <v>0</v>
      </c>
      <c r="AF4431" s="25">
        <v>0</v>
      </c>
      <c r="AG4431" s="25">
        <v>0</v>
      </c>
      <c r="AH4431" s="109"/>
      <c r="AI4431" s="25">
        <v>0</v>
      </c>
      <c r="AJ4431" s="25">
        <v>0</v>
      </c>
      <c r="AK4431" s="123">
        <v>0</v>
      </c>
      <c r="AL4431" s="25">
        <v>0</v>
      </c>
      <c r="AM4431" s="25">
        <v>0</v>
      </c>
      <c r="AN4431" s="25">
        <v>0</v>
      </c>
      <c r="AO4431" s="109"/>
      <c r="AP4431" s="25">
        <v>0</v>
      </c>
      <c r="AQ4431" s="25">
        <v>0</v>
      </c>
      <c r="AR4431" s="25">
        <v>0</v>
      </c>
      <c r="AS4431" s="25">
        <v>0</v>
      </c>
      <c r="AT4431" s="25">
        <v>0</v>
      </c>
      <c r="AU4431" s="25">
        <v>0</v>
      </c>
      <c r="AW4431" t="str">
        <f t="shared" si="373"/>
        <v>Trần Huy Hoàng</v>
      </c>
      <c r="AX4431" s="27" t="str">
        <f t="shared" si="374"/>
        <v>Nguyễn Ngọc Danh</v>
      </c>
      <c r="AY4431" s="4" t="str">
        <f t="shared" si="372"/>
        <v>VISSAN</v>
      </c>
    </row>
    <row r="4432" spans="1:51" x14ac:dyDescent="0.25">
      <c r="A4432" s="4" t="s">
        <v>1104</v>
      </c>
      <c r="B4432" s="4" t="s">
        <v>922</v>
      </c>
      <c r="C4432" s="4" t="s">
        <v>221</v>
      </c>
      <c r="D4432" s="4" t="s">
        <v>760</v>
      </c>
      <c r="E4432" s="35" t="s">
        <v>313</v>
      </c>
      <c r="F4432" s="4" t="s">
        <v>702</v>
      </c>
      <c r="G4432" s="35">
        <v>5090105</v>
      </c>
      <c r="H4432" s="35" t="s">
        <v>330</v>
      </c>
      <c r="I4432" s="4"/>
      <c r="J4432" s="4"/>
      <c r="K4432" s="4"/>
      <c r="L4432" s="4">
        <v>1</v>
      </c>
      <c r="M4432" s="33">
        <v>690.72299999999996</v>
      </c>
      <c r="N4432" s="38">
        <f t="shared" si="367"/>
        <v>3.0540783704086096E-3</v>
      </c>
      <c r="O4432" s="33">
        <f t="shared" si="368"/>
        <v>960.44607741749439</v>
      </c>
      <c r="P4432" s="244">
        <f t="shared" si="369"/>
        <v>0</v>
      </c>
      <c r="Q4432" s="25">
        <v>0</v>
      </c>
      <c r="R4432" s="25">
        <v>0</v>
      </c>
      <c r="S4432" s="25">
        <v>0</v>
      </c>
      <c r="T4432" s="109"/>
      <c r="U4432" s="25">
        <v>0</v>
      </c>
      <c r="V4432" s="25">
        <v>0</v>
      </c>
      <c r="W4432" s="25">
        <v>0</v>
      </c>
      <c r="X4432" s="25">
        <v>0</v>
      </c>
      <c r="Y4432" s="25">
        <v>0</v>
      </c>
      <c r="Z4432" s="25">
        <v>0</v>
      </c>
      <c r="AA4432" s="109"/>
      <c r="AB4432" s="25">
        <v>0</v>
      </c>
      <c r="AC4432" s="25">
        <v>0</v>
      </c>
      <c r="AD4432" s="25">
        <v>0</v>
      </c>
      <c r="AE4432" s="25">
        <v>0</v>
      </c>
      <c r="AF4432" s="25">
        <v>0</v>
      </c>
      <c r="AG4432" s="25">
        <v>0</v>
      </c>
      <c r="AH4432" s="109"/>
      <c r="AI4432" s="25">
        <v>0</v>
      </c>
      <c r="AJ4432" s="25">
        <v>0</v>
      </c>
      <c r="AK4432" s="123">
        <v>0</v>
      </c>
      <c r="AL4432" s="25">
        <v>0</v>
      </c>
      <c r="AM4432" s="25">
        <v>0</v>
      </c>
      <c r="AN4432" s="25">
        <v>0</v>
      </c>
      <c r="AO4432" s="109"/>
      <c r="AP4432" s="25">
        <v>0</v>
      </c>
      <c r="AQ4432" s="25">
        <v>0</v>
      </c>
      <c r="AR4432" s="25">
        <v>0</v>
      </c>
      <c r="AS4432" s="25">
        <v>0</v>
      </c>
      <c r="AT4432" s="25">
        <v>0</v>
      </c>
      <c r="AU4432" s="25">
        <v>0</v>
      </c>
      <c r="AW4432" t="str">
        <f t="shared" si="373"/>
        <v>Trần Huy Hoàng</v>
      </c>
      <c r="AX4432" s="27" t="str">
        <f t="shared" si="374"/>
        <v>Nguyễn Ngọc Danh</v>
      </c>
      <c r="AY4432" s="4" t="str">
        <f t="shared" si="372"/>
        <v>VISSAN</v>
      </c>
    </row>
    <row r="4433" spans="1:51" x14ac:dyDescent="0.25">
      <c r="A4433" s="4" t="s">
        <v>1104</v>
      </c>
      <c r="B4433" s="4" t="s">
        <v>922</v>
      </c>
      <c r="C4433" s="4" t="s">
        <v>221</v>
      </c>
      <c r="D4433" s="4" t="s">
        <v>760</v>
      </c>
      <c r="E4433" s="35" t="s">
        <v>313</v>
      </c>
      <c r="F4433" s="4" t="s">
        <v>702</v>
      </c>
      <c r="G4433" s="35">
        <v>5090129</v>
      </c>
      <c r="H4433" s="35" t="s">
        <v>331</v>
      </c>
      <c r="I4433" s="4"/>
      <c r="J4433" s="4"/>
      <c r="K4433" s="4"/>
      <c r="L4433" s="4">
        <v>1</v>
      </c>
      <c r="M4433" s="33">
        <v>1170.029</v>
      </c>
      <c r="N4433" s="38">
        <f t="shared" si="367"/>
        <v>5.1733622040250797E-3</v>
      </c>
      <c r="O4433" s="33">
        <f t="shared" si="368"/>
        <v>1626.9181184276672</v>
      </c>
      <c r="P4433" s="244">
        <f t="shared" si="369"/>
        <v>0</v>
      </c>
      <c r="Q4433" s="25">
        <v>0</v>
      </c>
      <c r="R4433" s="25">
        <v>0</v>
      </c>
      <c r="S4433" s="25">
        <v>0</v>
      </c>
      <c r="T4433" s="109"/>
      <c r="U4433" s="25">
        <v>0</v>
      </c>
      <c r="V4433" s="25">
        <v>0</v>
      </c>
      <c r="W4433" s="25">
        <v>0</v>
      </c>
      <c r="X4433" s="25">
        <v>0</v>
      </c>
      <c r="Y4433" s="25">
        <v>0</v>
      </c>
      <c r="Z4433" s="25">
        <v>0</v>
      </c>
      <c r="AA4433" s="109"/>
      <c r="AB4433" s="25">
        <v>0</v>
      </c>
      <c r="AC4433" s="25">
        <v>0</v>
      </c>
      <c r="AD4433" s="25">
        <v>0</v>
      </c>
      <c r="AE4433" s="25">
        <v>0</v>
      </c>
      <c r="AF4433" s="25">
        <v>0</v>
      </c>
      <c r="AG4433" s="25">
        <v>0</v>
      </c>
      <c r="AH4433" s="109"/>
      <c r="AI4433" s="25">
        <v>0</v>
      </c>
      <c r="AJ4433" s="25">
        <v>0</v>
      </c>
      <c r="AK4433" s="123">
        <v>0</v>
      </c>
      <c r="AL4433" s="25">
        <v>0</v>
      </c>
      <c r="AM4433" s="25">
        <v>0</v>
      </c>
      <c r="AN4433" s="25">
        <v>0</v>
      </c>
      <c r="AO4433" s="109"/>
      <c r="AP4433" s="25">
        <v>0</v>
      </c>
      <c r="AQ4433" s="25">
        <v>0</v>
      </c>
      <c r="AR4433" s="25">
        <v>0</v>
      </c>
      <c r="AS4433" s="25">
        <v>0</v>
      </c>
      <c r="AT4433" s="25">
        <v>0</v>
      </c>
      <c r="AU4433" s="25">
        <v>0</v>
      </c>
      <c r="AW4433" t="str">
        <f t="shared" si="373"/>
        <v>Trần Huy Hoàng</v>
      </c>
      <c r="AX4433" s="27" t="str">
        <f t="shared" si="374"/>
        <v>Nguyễn Ngọc Danh</v>
      </c>
      <c r="AY4433" s="4" t="str">
        <f t="shared" si="372"/>
        <v>VISSAN</v>
      </c>
    </row>
    <row r="4434" spans="1:51" x14ac:dyDescent="0.25">
      <c r="A4434" s="4" t="s">
        <v>1104</v>
      </c>
      <c r="B4434" s="4" t="s">
        <v>922</v>
      </c>
      <c r="C4434" s="4" t="s">
        <v>221</v>
      </c>
      <c r="D4434" s="4" t="s">
        <v>754</v>
      </c>
      <c r="E4434" s="35" t="s">
        <v>224</v>
      </c>
      <c r="F4434" s="4" t="s">
        <v>702</v>
      </c>
      <c r="G4434" s="35">
        <v>5090202</v>
      </c>
      <c r="H4434" s="35" t="s">
        <v>232</v>
      </c>
      <c r="I4434" s="4"/>
      <c r="J4434" s="4"/>
      <c r="K4434" s="4"/>
      <c r="L4434" s="4">
        <v>1</v>
      </c>
      <c r="M4434" s="33">
        <v>539.92599999999993</v>
      </c>
      <c r="N4434" s="38">
        <f t="shared" si="367"/>
        <v>2.3873192556513084E-3</v>
      </c>
      <c r="O4434" s="33">
        <f t="shared" si="368"/>
        <v>750.76377765865334</v>
      </c>
      <c r="P4434" s="244">
        <f t="shared" si="369"/>
        <v>0</v>
      </c>
      <c r="Q4434" s="25">
        <v>0</v>
      </c>
      <c r="R4434" s="25">
        <v>0</v>
      </c>
      <c r="S4434" s="25">
        <v>0</v>
      </c>
      <c r="T4434" s="109"/>
      <c r="U4434" s="25">
        <v>0</v>
      </c>
      <c r="V4434" s="25">
        <v>0</v>
      </c>
      <c r="W4434" s="25">
        <v>0</v>
      </c>
      <c r="X4434" s="25">
        <v>0</v>
      </c>
      <c r="Y4434" s="25">
        <v>0</v>
      </c>
      <c r="Z4434" s="25">
        <v>0</v>
      </c>
      <c r="AA4434" s="109"/>
      <c r="AB4434" s="25">
        <v>0</v>
      </c>
      <c r="AC4434" s="25">
        <v>0</v>
      </c>
      <c r="AD4434" s="25">
        <v>0</v>
      </c>
      <c r="AE4434" s="25">
        <v>0</v>
      </c>
      <c r="AF4434" s="25">
        <v>0</v>
      </c>
      <c r="AG4434" s="25">
        <v>0</v>
      </c>
      <c r="AH4434" s="109"/>
      <c r="AI4434" s="25">
        <v>0</v>
      </c>
      <c r="AJ4434" s="25">
        <v>0</v>
      </c>
      <c r="AK4434" s="123">
        <v>0</v>
      </c>
      <c r="AL4434" s="25">
        <v>0</v>
      </c>
      <c r="AM4434" s="25">
        <v>0</v>
      </c>
      <c r="AN4434" s="25">
        <v>0</v>
      </c>
      <c r="AO4434" s="109"/>
      <c r="AP4434" s="25">
        <v>0</v>
      </c>
      <c r="AQ4434" s="25">
        <v>0</v>
      </c>
      <c r="AR4434" s="25">
        <v>0</v>
      </c>
      <c r="AS4434" s="25">
        <v>0</v>
      </c>
      <c r="AT4434" s="25">
        <v>0</v>
      </c>
      <c r="AU4434" s="25">
        <v>0</v>
      </c>
      <c r="AW4434" t="str">
        <f t="shared" si="373"/>
        <v>Trần Huy Hoàng</v>
      </c>
      <c r="AX4434" s="27" t="str">
        <f t="shared" si="374"/>
        <v>Nguyễn Thị Như Huỳnh</v>
      </c>
      <c r="AY4434" s="4" t="str">
        <f t="shared" si="372"/>
        <v>VISSAN</v>
      </c>
    </row>
    <row r="4435" spans="1:51" x14ac:dyDescent="0.25">
      <c r="A4435" s="4" t="s">
        <v>1104</v>
      </c>
      <c r="B4435" s="4" t="s">
        <v>922</v>
      </c>
      <c r="C4435" s="4" t="s">
        <v>221</v>
      </c>
      <c r="D4435" s="4" t="s">
        <v>760</v>
      </c>
      <c r="E4435" s="35" t="s">
        <v>313</v>
      </c>
      <c r="F4435" s="4" t="s">
        <v>702</v>
      </c>
      <c r="G4435" s="35">
        <v>5090271</v>
      </c>
      <c r="H4435" s="35" t="s">
        <v>332</v>
      </c>
      <c r="I4435" s="4"/>
      <c r="J4435" s="4"/>
      <c r="K4435" s="4"/>
      <c r="L4435" s="4">
        <v>1</v>
      </c>
      <c r="M4435" s="33">
        <v>1047.712</v>
      </c>
      <c r="N4435" s="38">
        <f t="shared" si="367"/>
        <v>4.6325293317546184E-3</v>
      </c>
      <c r="O4435" s="33">
        <f t="shared" si="368"/>
        <v>1456.8370832638234</v>
      </c>
      <c r="P4435" s="244">
        <f t="shared" si="369"/>
        <v>0</v>
      </c>
      <c r="Q4435" s="25">
        <v>0</v>
      </c>
      <c r="R4435" s="25">
        <v>0</v>
      </c>
      <c r="S4435" s="25">
        <v>0</v>
      </c>
      <c r="T4435" s="109"/>
      <c r="U4435" s="25">
        <v>0</v>
      </c>
      <c r="V4435" s="25">
        <v>0</v>
      </c>
      <c r="W4435" s="25">
        <v>0</v>
      </c>
      <c r="X4435" s="25">
        <v>0</v>
      </c>
      <c r="Y4435" s="25">
        <v>0</v>
      </c>
      <c r="Z4435" s="25">
        <v>0</v>
      </c>
      <c r="AA4435" s="109"/>
      <c r="AB4435" s="25">
        <v>0</v>
      </c>
      <c r="AC4435" s="25">
        <v>0</v>
      </c>
      <c r="AD4435" s="25">
        <v>0</v>
      </c>
      <c r="AE4435" s="25">
        <v>0</v>
      </c>
      <c r="AF4435" s="25">
        <v>0</v>
      </c>
      <c r="AG4435" s="25">
        <v>0</v>
      </c>
      <c r="AH4435" s="109"/>
      <c r="AI4435" s="25">
        <v>0</v>
      </c>
      <c r="AJ4435" s="25">
        <v>0</v>
      </c>
      <c r="AK4435" s="123">
        <v>0</v>
      </c>
      <c r="AL4435" s="25">
        <v>0</v>
      </c>
      <c r="AM4435" s="25">
        <v>0</v>
      </c>
      <c r="AN4435" s="25">
        <v>0</v>
      </c>
      <c r="AO4435" s="109"/>
      <c r="AP4435" s="25">
        <v>0</v>
      </c>
      <c r="AQ4435" s="25">
        <v>0</v>
      </c>
      <c r="AR4435" s="25">
        <v>0</v>
      </c>
      <c r="AS4435" s="25">
        <v>0</v>
      </c>
      <c r="AT4435" s="25">
        <v>0</v>
      </c>
      <c r="AU4435" s="25">
        <v>0</v>
      </c>
      <c r="AW4435" t="str">
        <f t="shared" si="373"/>
        <v>Trần Huy Hoàng</v>
      </c>
      <c r="AX4435" s="27" t="str">
        <f t="shared" si="374"/>
        <v>Nguyễn Ngọc Danh</v>
      </c>
      <c r="AY4435" s="4" t="str">
        <f t="shared" si="372"/>
        <v>VISSAN</v>
      </c>
    </row>
    <row r="4436" spans="1:51" x14ac:dyDescent="0.25">
      <c r="A4436" s="4" t="s">
        <v>1104</v>
      </c>
      <c r="B4436" s="4" t="s">
        <v>922</v>
      </c>
      <c r="C4436" s="4" t="s">
        <v>221</v>
      </c>
      <c r="D4436" s="4" t="s">
        <v>760</v>
      </c>
      <c r="E4436" s="35" t="s">
        <v>313</v>
      </c>
      <c r="F4436" s="4" t="s">
        <v>702</v>
      </c>
      <c r="G4436" s="35">
        <v>5090295</v>
      </c>
      <c r="H4436" s="35" t="s">
        <v>333</v>
      </c>
      <c r="I4436" s="4"/>
      <c r="J4436" s="4"/>
      <c r="K4436" s="4"/>
      <c r="L4436" s="4">
        <v>1</v>
      </c>
      <c r="M4436" s="33">
        <v>1595.3135000000002</v>
      </c>
      <c r="N4436" s="38">
        <f t="shared" si="367"/>
        <v>7.0537863287755817E-3</v>
      </c>
      <c r="O4436" s="33">
        <f t="shared" si="368"/>
        <v>2218.2735963999667</v>
      </c>
      <c r="P4436" s="244">
        <f t="shared" si="369"/>
        <v>1189.529</v>
      </c>
      <c r="Q4436" s="25">
        <v>0</v>
      </c>
      <c r="R4436" s="25">
        <v>0</v>
      </c>
      <c r="S4436" s="25">
        <v>0</v>
      </c>
      <c r="T4436" s="109"/>
      <c r="U4436" s="25">
        <v>0</v>
      </c>
      <c r="V4436" s="25">
        <v>0</v>
      </c>
      <c r="W4436" s="25">
        <v>0</v>
      </c>
      <c r="X4436" s="25">
        <v>0</v>
      </c>
      <c r="Y4436" s="25">
        <v>1189.529</v>
      </c>
      <c r="Z4436" s="25">
        <v>0</v>
      </c>
      <c r="AA4436" s="109"/>
      <c r="AB4436" s="25">
        <v>0</v>
      </c>
      <c r="AC4436" s="25">
        <v>0</v>
      </c>
      <c r="AD4436" s="25">
        <v>0</v>
      </c>
      <c r="AE4436" s="25">
        <v>0</v>
      </c>
      <c r="AF4436" s="25">
        <v>0</v>
      </c>
      <c r="AG4436" s="25">
        <v>0</v>
      </c>
      <c r="AH4436" s="109"/>
      <c r="AI4436" s="25">
        <v>0</v>
      </c>
      <c r="AJ4436" s="25">
        <v>0</v>
      </c>
      <c r="AK4436" s="123">
        <v>0</v>
      </c>
      <c r="AL4436" s="25">
        <v>0</v>
      </c>
      <c r="AM4436" s="25">
        <v>0</v>
      </c>
      <c r="AN4436" s="25">
        <v>0</v>
      </c>
      <c r="AO4436" s="109"/>
      <c r="AP4436" s="25">
        <v>0</v>
      </c>
      <c r="AQ4436" s="25">
        <v>0</v>
      </c>
      <c r="AR4436" s="25">
        <v>0</v>
      </c>
      <c r="AS4436" s="25">
        <v>0</v>
      </c>
      <c r="AT4436" s="25">
        <v>0</v>
      </c>
      <c r="AU4436" s="25">
        <v>0</v>
      </c>
      <c r="AW4436" t="str">
        <f t="shared" si="373"/>
        <v>Trần Huy Hoàng</v>
      </c>
      <c r="AX4436" s="27" t="str">
        <f t="shared" si="374"/>
        <v>Nguyễn Ngọc Danh</v>
      </c>
      <c r="AY4436" s="4" t="str">
        <f t="shared" si="372"/>
        <v>VISSAN</v>
      </c>
    </row>
    <row r="4437" spans="1:51" x14ac:dyDescent="0.25">
      <c r="A4437" s="4" t="s">
        <v>1104</v>
      </c>
      <c r="B4437" s="4" t="s">
        <v>922</v>
      </c>
      <c r="C4437" s="4" t="s">
        <v>221</v>
      </c>
      <c r="D4437" s="4" t="s">
        <v>760</v>
      </c>
      <c r="E4437" s="35" t="s">
        <v>313</v>
      </c>
      <c r="F4437" s="4" t="s">
        <v>702</v>
      </c>
      <c r="G4437" s="35">
        <v>5090309</v>
      </c>
      <c r="H4437" s="35" t="s">
        <v>334</v>
      </c>
      <c r="I4437" s="4"/>
      <c r="J4437" s="4"/>
      <c r="K4437" s="4"/>
      <c r="L4437" s="4">
        <v>1</v>
      </c>
      <c r="M4437" s="33">
        <v>716.81866666666667</v>
      </c>
      <c r="N4437" s="38">
        <f t="shared" si="367"/>
        <v>3.1694621221123455E-3</v>
      </c>
      <c r="O4437" s="33">
        <f t="shared" si="368"/>
        <v>996.73194119732284</v>
      </c>
      <c r="P4437" s="244">
        <f t="shared" si="369"/>
        <v>344.08800000000002</v>
      </c>
      <c r="Q4437" s="25">
        <v>0</v>
      </c>
      <c r="R4437" s="25">
        <v>0</v>
      </c>
      <c r="S4437" s="25">
        <v>0</v>
      </c>
      <c r="T4437" s="109"/>
      <c r="U4437" s="25">
        <v>0</v>
      </c>
      <c r="V4437" s="25">
        <v>0</v>
      </c>
      <c r="W4437" s="25">
        <v>0</v>
      </c>
      <c r="X4437" s="25">
        <v>0</v>
      </c>
      <c r="Y4437" s="25">
        <v>0</v>
      </c>
      <c r="Z4437" s="25">
        <v>0</v>
      </c>
      <c r="AA4437" s="109"/>
      <c r="AB4437" s="25">
        <v>0</v>
      </c>
      <c r="AC4437" s="25">
        <v>0</v>
      </c>
      <c r="AD4437" s="25">
        <v>0</v>
      </c>
      <c r="AE4437" s="25">
        <v>0</v>
      </c>
      <c r="AF4437" s="25">
        <v>0</v>
      </c>
      <c r="AG4437" s="25">
        <v>0</v>
      </c>
      <c r="AH4437" s="109"/>
      <c r="AI4437" s="25">
        <v>0</v>
      </c>
      <c r="AJ4437" s="25">
        <v>0</v>
      </c>
      <c r="AK4437" s="123">
        <v>0</v>
      </c>
      <c r="AL4437" s="25">
        <v>0</v>
      </c>
      <c r="AM4437" s="25">
        <v>0</v>
      </c>
      <c r="AN4437" s="25">
        <v>344.08800000000002</v>
      </c>
      <c r="AO4437" s="109"/>
      <c r="AP4437" s="25">
        <v>0</v>
      </c>
      <c r="AQ4437" s="25">
        <v>0</v>
      </c>
      <c r="AR4437" s="25">
        <v>0</v>
      </c>
      <c r="AS4437" s="25">
        <v>0</v>
      </c>
      <c r="AT4437" s="25">
        <v>0</v>
      </c>
      <c r="AU4437" s="25">
        <v>0</v>
      </c>
      <c r="AW4437" t="str">
        <f t="shared" si="373"/>
        <v>Trần Huy Hoàng</v>
      </c>
      <c r="AX4437" s="27" t="str">
        <f t="shared" si="374"/>
        <v>Nguyễn Ngọc Danh</v>
      </c>
      <c r="AY4437" s="4" t="str">
        <f t="shared" si="372"/>
        <v>VISSAN</v>
      </c>
    </row>
    <row r="4438" spans="1:51" x14ac:dyDescent="0.25">
      <c r="A4438" s="4" t="s">
        <v>1104</v>
      </c>
      <c r="B4438" s="4" t="s">
        <v>922</v>
      </c>
      <c r="C4438" s="4" t="s">
        <v>221</v>
      </c>
      <c r="D4438" s="4" t="s">
        <v>760</v>
      </c>
      <c r="E4438" s="35" t="s">
        <v>313</v>
      </c>
      <c r="F4438" s="4" t="s">
        <v>702</v>
      </c>
      <c r="G4438" s="35">
        <v>5090323</v>
      </c>
      <c r="H4438" s="35" t="s">
        <v>335</v>
      </c>
      <c r="I4438" s="4"/>
      <c r="J4438" s="4"/>
      <c r="K4438" s="4"/>
      <c r="L4438" s="4">
        <v>1</v>
      </c>
      <c r="M4438" s="33">
        <v>1013.1765</v>
      </c>
      <c r="N4438" s="38">
        <f t="shared" si="367"/>
        <v>4.479828287253065E-3</v>
      </c>
      <c r="O4438" s="33">
        <f t="shared" si="368"/>
        <v>1408.8156832139455</v>
      </c>
      <c r="P4438" s="244">
        <f t="shared" ref="P4438:P4470" si="375">SUM(Q4438:AU4438)</f>
        <v>352.92</v>
      </c>
      <c r="Q4438" s="25">
        <v>0</v>
      </c>
      <c r="R4438" s="25">
        <v>0</v>
      </c>
      <c r="S4438" s="25">
        <v>0</v>
      </c>
      <c r="T4438" s="109"/>
      <c r="U4438" s="25">
        <v>0</v>
      </c>
      <c r="V4438" s="25">
        <v>0</v>
      </c>
      <c r="W4438" s="25">
        <v>0</v>
      </c>
      <c r="X4438" s="25">
        <v>0</v>
      </c>
      <c r="Y4438" s="25">
        <v>352.92</v>
      </c>
      <c r="Z4438" s="25">
        <v>0</v>
      </c>
      <c r="AA4438" s="109"/>
      <c r="AB4438" s="25">
        <v>0</v>
      </c>
      <c r="AC4438" s="25">
        <v>0</v>
      </c>
      <c r="AD4438" s="25">
        <v>0</v>
      </c>
      <c r="AE4438" s="25">
        <v>0</v>
      </c>
      <c r="AF4438" s="25">
        <v>0</v>
      </c>
      <c r="AG4438" s="25">
        <v>0</v>
      </c>
      <c r="AH4438" s="109"/>
      <c r="AI4438" s="25">
        <v>0</v>
      </c>
      <c r="AJ4438" s="25">
        <v>0</v>
      </c>
      <c r="AK4438" s="123">
        <v>0</v>
      </c>
      <c r="AL4438" s="25">
        <v>0</v>
      </c>
      <c r="AM4438" s="25">
        <v>0</v>
      </c>
      <c r="AN4438" s="25">
        <v>0</v>
      </c>
      <c r="AO4438" s="109"/>
      <c r="AP4438" s="25">
        <v>0</v>
      </c>
      <c r="AQ4438" s="25">
        <v>0</v>
      </c>
      <c r="AR4438" s="25">
        <v>0</v>
      </c>
      <c r="AS4438" s="25">
        <v>0</v>
      </c>
      <c r="AT4438" s="25">
        <v>0</v>
      </c>
      <c r="AU4438" s="25">
        <v>0</v>
      </c>
      <c r="AW4438" t="str">
        <f t="shared" si="373"/>
        <v>Trần Huy Hoàng</v>
      </c>
      <c r="AX4438" s="27" t="str">
        <f t="shared" si="374"/>
        <v>Nguyễn Ngọc Danh</v>
      </c>
      <c r="AY4438" s="4" t="str">
        <f t="shared" si="372"/>
        <v>VISSAN</v>
      </c>
    </row>
    <row r="4439" spans="1:51" x14ac:dyDescent="0.25">
      <c r="A4439" s="4" t="s">
        <v>1104</v>
      </c>
      <c r="B4439" s="4" t="s">
        <v>922</v>
      </c>
      <c r="C4439" s="4" t="s">
        <v>221</v>
      </c>
      <c r="D4439" s="4" t="s">
        <v>758</v>
      </c>
      <c r="E4439" s="35" t="s">
        <v>297</v>
      </c>
      <c r="F4439" s="4" t="s">
        <v>702</v>
      </c>
      <c r="G4439" s="35">
        <v>5090330</v>
      </c>
      <c r="H4439" s="35" t="s">
        <v>305</v>
      </c>
      <c r="I4439" s="4"/>
      <c r="J4439" s="4"/>
      <c r="K4439" s="4"/>
      <c r="L4439" s="4">
        <v>1</v>
      </c>
      <c r="M4439" s="33">
        <v>1200.5519999999999</v>
      </c>
      <c r="N4439" s="38">
        <f t="shared" si="367"/>
        <v>5.3083217089206483E-3</v>
      </c>
      <c r="O4439" s="33">
        <f t="shared" si="368"/>
        <v>1669.3601619400654</v>
      </c>
      <c r="P4439" s="244">
        <f t="shared" si="375"/>
        <v>0</v>
      </c>
      <c r="Q4439" s="25">
        <v>0</v>
      </c>
      <c r="R4439" s="25">
        <v>0</v>
      </c>
      <c r="S4439" s="25">
        <v>0</v>
      </c>
      <c r="T4439" s="109"/>
      <c r="U4439" s="25">
        <v>0</v>
      </c>
      <c r="V4439" s="25">
        <v>0</v>
      </c>
      <c r="W4439" s="25">
        <v>0</v>
      </c>
      <c r="X4439" s="25">
        <v>0</v>
      </c>
      <c r="Y4439" s="25">
        <v>0</v>
      </c>
      <c r="Z4439" s="25">
        <v>0</v>
      </c>
      <c r="AA4439" s="109"/>
      <c r="AB4439" s="25">
        <v>0</v>
      </c>
      <c r="AC4439" s="25">
        <v>0</v>
      </c>
      <c r="AD4439" s="25">
        <v>0</v>
      </c>
      <c r="AE4439" s="25">
        <v>0</v>
      </c>
      <c r="AF4439" s="25">
        <v>0</v>
      </c>
      <c r="AG4439" s="25">
        <v>0</v>
      </c>
      <c r="AH4439" s="109"/>
      <c r="AI4439" s="25">
        <v>0</v>
      </c>
      <c r="AJ4439" s="25">
        <v>0</v>
      </c>
      <c r="AK4439" s="123">
        <v>0</v>
      </c>
      <c r="AL4439" s="25">
        <v>0</v>
      </c>
      <c r="AM4439" s="25">
        <v>0</v>
      </c>
      <c r="AN4439" s="25">
        <v>0</v>
      </c>
      <c r="AO4439" s="109"/>
      <c r="AP4439" s="25">
        <v>0</v>
      </c>
      <c r="AQ4439" s="25">
        <v>0</v>
      </c>
      <c r="AR4439" s="25">
        <v>0</v>
      </c>
      <c r="AS4439" s="25">
        <v>0</v>
      </c>
      <c r="AT4439" s="25">
        <v>0</v>
      </c>
      <c r="AU4439" s="25">
        <v>0</v>
      </c>
      <c r="AW4439" t="str">
        <f t="shared" si="373"/>
        <v>Trần Huy Hoàng</v>
      </c>
      <c r="AX4439" s="27" t="str">
        <f t="shared" si="374"/>
        <v>Tạ Mộng Tuyền</v>
      </c>
      <c r="AY4439" s="4" t="str">
        <f t="shared" si="372"/>
        <v>VISSAN</v>
      </c>
    </row>
    <row r="4440" spans="1:51" x14ac:dyDescent="0.25">
      <c r="A4440" s="4" t="s">
        <v>1104</v>
      </c>
      <c r="B4440" s="4" t="s">
        <v>922</v>
      </c>
      <c r="C4440" s="4" t="s">
        <v>221</v>
      </c>
      <c r="D4440" s="4" t="s">
        <v>754</v>
      </c>
      <c r="E4440" s="35" t="s">
        <v>224</v>
      </c>
      <c r="F4440" s="4" t="s">
        <v>702</v>
      </c>
      <c r="G4440" s="35">
        <v>5090392</v>
      </c>
      <c r="H4440" s="35" t="s">
        <v>233</v>
      </c>
      <c r="I4440" s="4"/>
      <c r="J4440" s="4"/>
      <c r="K4440" s="4"/>
      <c r="L4440" s="4">
        <v>1</v>
      </c>
      <c r="M4440" s="33">
        <v>895.69099999999992</v>
      </c>
      <c r="N4440" s="38">
        <f t="shared" ref="N4440:N4454" si="376">M4440/$M$4367</f>
        <v>3.9603582183735846E-3</v>
      </c>
      <c r="O4440" s="33">
        <f t="shared" ref="O4440:O4454" si="377">N4440*$O$4367</f>
        <v>1245.4528190434557</v>
      </c>
      <c r="P4440" s="244">
        <f t="shared" si="375"/>
        <v>0</v>
      </c>
      <c r="Q4440" s="25">
        <v>0</v>
      </c>
      <c r="R4440" s="25">
        <v>0</v>
      </c>
      <c r="S4440" s="25">
        <v>0</v>
      </c>
      <c r="T4440" s="109"/>
      <c r="U4440" s="25">
        <v>0</v>
      </c>
      <c r="V4440" s="25">
        <v>0</v>
      </c>
      <c r="W4440" s="25">
        <v>0</v>
      </c>
      <c r="X4440" s="25">
        <v>0</v>
      </c>
      <c r="Y4440" s="25">
        <v>0</v>
      </c>
      <c r="Z4440" s="25">
        <v>0</v>
      </c>
      <c r="AA4440" s="109"/>
      <c r="AB4440" s="25">
        <v>0</v>
      </c>
      <c r="AC4440" s="25">
        <v>0</v>
      </c>
      <c r="AD4440" s="25">
        <v>0</v>
      </c>
      <c r="AE4440" s="25">
        <v>0</v>
      </c>
      <c r="AF4440" s="25">
        <v>0</v>
      </c>
      <c r="AG4440" s="25">
        <v>0</v>
      </c>
      <c r="AH4440" s="109"/>
      <c r="AI4440" s="25">
        <v>0</v>
      </c>
      <c r="AJ4440" s="25">
        <v>0</v>
      </c>
      <c r="AK4440" s="123">
        <v>0</v>
      </c>
      <c r="AL4440" s="25">
        <v>0</v>
      </c>
      <c r="AM4440" s="25">
        <v>0</v>
      </c>
      <c r="AN4440" s="25">
        <v>0</v>
      </c>
      <c r="AO4440" s="109"/>
      <c r="AP4440" s="25">
        <v>0</v>
      </c>
      <c r="AQ4440" s="25">
        <v>0</v>
      </c>
      <c r="AR4440" s="25">
        <v>0</v>
      </c>
      <c r="AS4440" s="25">
        <v>0</v>
      </c>
      <c r="AT4440" s="25">
        <v>0</v>
      </c>
      <c r="AU4440" s="25">
        <v>0</v>
      </c>
      <c r="AW4440" t="str">
        <f t="shared" si="373"/>
        <v>Trần Huy Hoàng</v>
      </c>
      <c r="AX4440" s="27" t="str">
        <f t="shared" si="374"/>
        <v>Nguyễn Thị Như Huỳnh</v>
      </c>
      <c r="AY4440" s="4" t="str">
        <f t="shared" si="372"/>
        <v>VISSAN</v>
      </c>
    </row>
    <row r="4441" spans="1:51" x14ac:dyDescent="0.25">
      <c r="A4441" s="4" t="s">
        <v>1104</v>
      </c>
      <c r="B4441" s="4" t="s">
        <v>922</v>
      </c>
      <c r="C4441" s="4" t="s">
        <v>221</v>
      </c>
      <c r="D4441" s="4" t="s">
        <v>760</v>
      </c>
      <c r="E4441" s="35" t="s">
        <v>313</v>
      </c>
      <c r="F4441" s="4" t="s">
        <v>702</v>
      </c>
      <c r="G4441" s="35">
        <v>5090451</v>
      </c>
      <c r="H4441" s="35" t="s">
        <v>336</v>
      </c>
      <c r="I4441" s="4"/>
      <c r="J4441" s="4"/>
      <c r="K4441" s="4"/>
      <c r="L4441" s="4">
        <v>1</v>
      </c>
      <c r="M4441" s="33">
        <v>1294.8603333333331</v>
      </c>
      <c r="N4441" s="38">
        <f t="shared" si="376"/>
        <v>5.7253123708540399E-3</v>
      </c>
      <c r="O4441" s="33">
        <f t="shared" si="377"/>
        <v>1800.4953186060245</v>
      </c>
      <c r="P4441" s="244">
        <f t="shared" si="375"/>
        <v>520.02</v>
      </c>
      <c r="Q4441" s="25">
        <v>0</v>
      </c>
      <c r="R4441" s="25">
        <v>0</v>
      </c>
      <c r="S4441" s="25">
        <v>0</v>
      </c>
      <c r="T4441" s="109"/>
      <c r="U4441" s="25">
        <v>0</v>
      </c>
      <c r="V4441" s="25">
        <v>0</v>
      </c>
      <c r="W4441" s="25">
        <v>0</v>
      </c>
      <c r="X4441" s="25">
        <v>0</v>
      </c>
      <c r="Y4441" s="25">
        <v>520.02</v>
      </c>
      <c r="Z4441" s="25">
        <v>0</v>
      </c>
      <c r="AA4441" s="109"/>
      <c r="AB4441" s="25">
        <v>0</v>
      </c>
      <c r="AC4441" s="25">
        <v>0</v>
      </c>
      <c r="AD4441" s="25">
        <v>0</v>
      </c>
      <c r="AE4441" s="25">
        <v>0</v>
      </c>
      <c r="AF4441" s="25">
        <v>0</v>
      </c>
      <c r="AG4441" s="25">
        <v>0</v>
      </c>
      <c r="AH4441" s="109"/>
      <c r="AI4441" s="25">
        <v>0</v>
      </c>
      <c r="AJ4441" s="25">
        <v>0</v>
      </c>
      <c r="AK4441" s="123">
        <v>0</v>
      </c>
      <c r="AL4441" s="25">
        <v>0</v>
      </c>
      <c r="AM4441" s="25">
        <v>0</v>
      </c>
      <c r="AN4441" s="25">
        <v>0</v>
      </c>
      <c r="AO4441" s="109"/>
      <c r="AP4441" s="25">
        <v>0</v>
      </c>
      <c r="AQ4441" s="25">
        <v>0</v>
      </c>
      <c r="AR4441" s="25">
        <v>0</v>
      </c>
      <c r="AS4441" s="25">
        <v>0</v>
      </c>
      <c r="AT4441" s="25">
        <v>0</v>
      </c>
      <c r="AU4441" s="25">
        <v>0</v>
      </c>
      <c r="AW4441" t="str">
        <f t="shared" si="373"/>
        <v>Trần Huy Hoàng</v>
      </c>
      <c r="AX4441" s="27" t="str">
        <f t="shared" si="374"/>
        <v>Nguyễn Ngọc Danh</v>
      </c>
      <c r="AY4441" s="4" t="str">
        <f t="shared" si="372"/>
        <v>VISSAN</v>
      </c>
    </row>
    <row r="4442" spans="1:51" x14ac:dyDescent="0.25">
      <c r="A4442" s="4" t="s">
        <v>1104</v>
      </c>
      <c r="B4442" s="4" t="s">
        <v>922</v>
      </c>
      <c r="C4442" s="4" t="s">
        <v>221</v>
      </c>
      <c r="D4442" s="4" t="s">
        <v>759</v>
      </c>
      <c r="E4442" s="35" t="s">
        <v>306</v>
      </c>
      <c r="F4442" s="4" t="s">
        <v>702</v>
      </c>
      <c r="G4442" s="35">
        <v>5090468</v>
      </c>
      <c r="H4442" s="35" t="s">
        <v>311</v>
      </c>
      <c r="I4442" s="4"/>
      <c r="J4442" s="4"/>
      <c r="K4442" s="4"/>
      <c r="L4442" s="4">
        <v>1</v>
      </c>
      <c r="M4442" s="33">
        <v>563.21566666666661</v>
      </c>
      <c r="N4442" s="38">
        <f t="shared" si="376"/>
        <v>2.4902960889414886E-3</v>
      </c>
      <c r="O4442" s="33">
        <f t="shared" si="377"/>
        <v>783.14791572030902</v>
      </c>
      <c r="P4442" s="244">
        <f t="shared" si="375"/>
        <v>0</v>
      </c>
      <c r="Q4442" s="25">
        <v>0</v>
      </c>
      <c r="R4442" s="25">
        <v>0</v>
      </c>
      <c r="S4442" s="25">
        <v>0</v>
      </c>
      <c r="T4442" s="109"/>
      <c r="U4442" s="25">
        <v>0</v>
      </c>
      <c r="V4442" s="25">
        <v>0</v>
      </c>
      <c r="W4442" s="25">
        <v>0</v>
      </c>
      <c r="X4442" s="25">
        <v>0</v>
      </c>
      <c r="Y4442" s="25">
        <v>0</v>
      </c>
      <c r="Z4442" s="25">
        <v>0</v>
      </c>
      <c r="AA4442" s="109"/>
      <c r="AB4442" s="25">
        <v>0</v>
      </c>
      <c r="AC4442" s="25">
        <v>0</v>
      </c>
      <c r="AD4442" s="25">
        <v>0</v>
      </c>
      <c r="AE4442" s="25">
        <v>0</v>
      </c>
      <c r="AF4442" s="25">
        <v>0</v>
      </c>
      <c r="AG4442" s="25">
        <v>0</v>
      </c>
      <c r="AH4442" s="109"/>
      <c r="AI4442" s="25">
        <v>0</v>
      </c>
      <c r="AJ4442" s="25">
        <v>0</v>
      </c>
      <c r="AK4442" s="123">
        <v>0</v>
      </c>
      <c r="AL4442" s="25">
        <v>0</v>
      </c>
      <c r="AM4442" s="25">
        <v>0</v>
      </c>
      <c r="AN4442" s="25">
        <v>0</v>
      </c>
      <c r="AO4442" s="109"/>
      <c r="AP4442" s="25">
        <v>0</v>
      </c>
      <c r="AQ4442" s="25">
        <v>0</v>
      </c>
      <c r="AR4442" s="25">
        <v>0</v>
      </c>
      <c r="AS4442" s="25">
        <v>0</v>
      </c>
      <c r="AT4442" s="25">
        <v>0</v>
      </c>
      <c r="AU4442" s="25">
        <v>0</v>
      </c>
      <c r="AW4442" t="str">
        <f t="shared" si="373"/>
        <v>Trần Huy Hoàng</v>
      </c>
      <c r="AX4442" s="27" t="str">
        <f t="shared" si="374"/>
        <v>Nguyễn Thị Phương Tâm</v>
      </c>
      <c r="AY4442" s="4" t="str">
        <f t="shared" si="372"/>
        <v>VISSAN</v>
      </c>
    </row>
    <row r="4443" spans="1:51" x14ac:dyDescent="0.25">
      <c r="A4443" s="4" t="s">
        <v>1104</v>
      </c>
      <c r="B4443" s="4" t="s">
        <v>922</v>
      </c>
      <c r="C4443" s="4" t="s">
        <v>221</v>
      </c>
      <c r="D4443" s="4" t="s">
        <v>759</v>
      </c>
      <c r="E4443" s="35" t="s">
        <v>306</v>
      </c>
      <c r="F4443" s="4" t="s">
        <v>702</v>
      </c>
      <c r="G4443" s="35">
        <v>5090503</v>
      </c>
      <c r="H4443" s="35" t="s">
        <v>312</v>
      </c>
      <c r="I4443" s="4"/>
      <c r="J4443" s="4"/>
      <c r="K4443" s="4"/>
      <c r="L4443" s="4">
        <v>1</v>
      </c>
      <c r="M4443" s="33">
        <v>1032.573296</v>
      </c>
      <c r="N4443" s="38">
        <f t="shared" si="376"/>
        <v>4.5655925301099388E-3</v>
      </c>
      <c r="O4443" s="33">
        <f t="shared" si="377"/>
        <v>1435.7868085893383</v>
      </c>
      <c r="P4443" s="244">
        <f t="shared" si="375"/>
        <v>1478.874</v>
      </c>
      <c r="Q4443" s="25">
        <v>0</v>
      </c>
      <c r="R4443" s="25">
        <v>0</v>
      </c>
      <c r="S4443" s="25">
        <v>0</v>
      </c>
      <c r="T4443" s="109"/>
      <c r="U4443" s="25">
        <v>0</v>
      </c>
      <c r="V4443" s="25">
        <v>0</v>
      </c>
      <c r="W4443" s="25">
        <v>0</v>
      </c>
      <c r="X4443" s="25">
        <v>0</v>
      </c>
      <c r="Y4443" s="25">
        <v>0</v>
      </c>
      <c r="Z4443" s="25">
        <v>0</v>
      </c>
      <c r="AA4443" s="109"/>
      <c r="AB4443" s="25">
        <v>0</v>
      </c>
      <c r="AC4443" s="25">
        <v>0</v>
      </c>
      <c r="AD4443" s="25">
        <v>0</v>
      </c>
      <c r="AE4443" s="25">
        <v>0</v>
      </c>
      <c r="AF4443" s="25">
        <v>0</v>
      </c>
      <c r="AG4443" s="25">
        <v>0</v>
      </c>
      <c r="AH4443" s="109"/>
      <c r="AI4443" s="25">
        <v>0</v>
      </c>
      <c r="AJ4443" s="25">
        <v>0</v>
      </c>
      <c r="AK4443" s="123">
        <v>0</v>
      </c>
      <c r="AL4443" s="25">
        <v>0</v>
      </c>
      <c r="AM4443" s="25">
        <v>0</v>
      </c>
      <c r="AN4443" s="25">
        <v>0</v>
      </c>
      <c r="AO4443" s="109"/>
      <c r="AP4443" s="25">
        <v>0</v>
      </c>
      <c r="AQ4443" s="25">
        <v>0</v>
      </c>
      <c r="AR4443" s="25">
        <v>1478.874</v>
      </c>
      <c r="AS4443" s="25">
        <v>0</v>
      </c>
      <c r="AT4443" s="25">
        <v>0</v>
      </c>
      <c r="AU4443" s="25">
        <v>0</v>
      </c>
      <c r="AW4443" t="str">
        <f t="shared" si="373"/>
        <v>Trần Huy Hoàng</v>
      </c>
      <c r="AX4443" s="27" t="str">
        <f t="shared" si="374"/>
        <v>Nguyễn Thị Phương Tâm</v>
      </c>
      <c r="AY4443" s="4" t="str">
        <f t="shared" si="372"/>
        <v>VISSAN</v>
      </c>
    </row>
    <row r="4444" spans="1:51" x14ac:dyDescent="0.25">
      <c r="A4444" s="4" t="s">
        <v>1104</v>
      </c>
      <c r="B4444" s="4" t="s">
        <v>922</v>
      </c>
      <c r="C4444" s="4" t="s">
        <v>221</v>
      </c>
      <c r="D4444" s="4" t="s">
        <v>757</v>
      </c>
      <c r="E4444" s="35" t="s">
        <v>277</v>
      </c>
      <c r="F4444" s="4" t="s">
        <v>702</v>
      </c>
      <c r="G4444" s="35">
        <v>5090648</v>
      </c>
      <c r="H4444" s="35" t="s">
        <v>295</v>
      </c>
      <c r="I4444" s="4"/>
      <c r="J4444" s="4"/>
      <c r="K4444" s="4"/>
      <c r="L4444" s="4">
        <v>1</v>
      </c>
      <c r="M4444" s="33">
        <v>486.08699999999999</v>
      </c>
      <c r="N4444" s="38">
        <f t="shared" si="376"/>
        <v>2.1492664828546464E-3</v>
      </c>
      <c r="O4444" s="33">
        <f t="shared" si="377"/>
        <v>675.90097974678361</v>
      </c>
      <c r="P4444" s="244">
        <f t="shared" si="375"/>
        <v>0</v>
      </c>
      <c r="Q4444" s="25">
        <v>0</v>
      </c>
      <c r="R4444" s="25">
        <v>0</v>
      </c>
      <c r="S4444" s="25">
        <v>0</v>
      </c>
      <c r="T4444" s="109"/>
      <c r="U4444" s="25">
        <v>0</v>
      </c>
      <c r="V4444" s="25">
        <v>0</v>
      </c>
      <c r="W4444" s="25">
        <v>0</v>
      </c>
      <c r="X4444" s="25">
        <v>0</v>
      </c>
      <c r="Y4444" s="25">
        <v>0</v>
      </c>
      <c r="Z4444" s="25">
        <v>0</v>
      </c>
      <c r="AA4444" s="109"/>
      <c r="AB4444" s="25">
        <v>0</v>
      </c>
      <c r="AC4444" s="25">
        <v>0</v>
      </c>
      <c r="AD4444" s="25">
        <v>0</v>
      </c>
      <c r="AE4444" s="25">
        <v>0</v>
      </c>
      <c r="AF4444" s="25">
        <v>0</v>
      </c>
      <c r="AG4444" s="25">
        <v>0</v>
      </c>
      <c r="AH4444" s="109"/>
      <c r="AI4444" s="25">
        <v>0</v>
      </c>
      <c r="AJ4444" s="25">
        <v>0</v>
      </c>
      <c r="AK4444" s="123">
        <v>0</v>
      </c>
      <c r="AL4444" s="25">
        <v>0</v>
      </c>
      <c r="AM4444" s="25">
        <v>0</v>
      </c>
      <c r="AN4444" s="25">
        <v>0</v>
      </c>
      <c r="AO4444" s="109"/>
      <c r="AP4444" s="25">
        <v>0</v>
      </c>
      <c r="AQ4444" s="25">
        <v>0</v>
      </c>
      <c r="AR4444" s="25">
        <v>0</v>
      </c>
      <c r="AS4444" s="25">
        <v>0</v>
      </c>
      <c r="AT4444" s="25">
        <v>0</v>
      </c>
      <c r="AU4444" s="25">
        <v>0</v>
      </c>
      <c r="AW4444" t="str">
        <f t="shared" si="373"/>
        <v>Trần Huy Hoàng</v>
      </c>
      <c r="AX4444" s="27" t="str">
        <f t="shared" si="374"/>
        <v>Nguyễn Gia Bảo</v>
      </c>
      <c r="AY4444" s="4" t="str">
        <f t="shared" si="372"/>
        <v>VISSAN</v>
      </c>
    </row>
    <row r="4445" spans="1:51" x14ac:dyDescent="0.25">
      <c r="A4445" s="4" t="s">
        <v>1104</v>
      </c>
      <c r="B4445" s="4" t="s">
        <v>922</v>
      </c>
      <c r="C4445" s="4" t="s">
        <v>221</v>
      </c>
      <c r="D4445" s="4" t="s">
        <v>757</v>
      </c>
      <c r="E4445" s="35" t="s">
        <v>277</v>
      </c>
      <c r="F4445" s="4" t="s">
        <v>702</v>
      </c>
      <c r="G4445" s="35">
        <v>5090655</v>
      </c>
      <c r="H4445" s="35" t="s">
        <v>296</v>
      </c>
      <c r="I4445" s="4"/>
      <c r="J4445" s="4"/>
      <c r="K4445" s="4"/>
      <c r="L4445" s="4">
        <v>1</v>
      </c>
      <c r="M4445" s="33">
        <v>707.06000000000006</v>
      </c>
      <c r="N4445" s="38">
        <f t="shared" si="376"/>
        <v>3.1263135187059236E-3</v>
      </c>
      <c r="O4445" s="33">
        <f t="shared" si="377"/>
        <v>983.16257529981431</v>
      </c>
      <c r="P4445" s="244">
        <f t="shared" si="375"/>
        <v>0</v>
      </c>
      <c r="Q4445" s="25">
        <v>0</v>
      </c>
      <c r="R4445" s="25">
        <v>0</v>
      </c>
      <c r="S4445" s="25">
        <v>0</v>
      </c>
      <c r="T4445" s="109"/>
      <c r="U4445" s="25">
        <v>0</v>
      </c>
      <c r="V4445" s="25">
        <v>0</v>
      </c>
      <c r="W4445" s="25">
        <v>0</v>
      </c>
      <c r="X4445" s="25">
        <v>0</v>
      </c>
      <c r="Y4445" s="25">
        <v>0</v>
      </c>
      <c r="Z4445" s="25">
        <v>0</v>
      </c>
      <c r="AA4445" s="109"/>
      <c r="AB4445" s="25">
        <v>0</v>
      </c>
      <c r="AC4445" s="25">
        <v>0</v>
      </c>
      <c r="AD4445" s="25">
        <v>0</v>
      </c>
      <c r="AE4445" s="25">
        <v>0</v>
      </c>
      <c r="AF4445" s="25">
        <v>0</v>
      </c>
      <c r="AG4445" s="25">
        <v>0</v>
      </c>
      <c r="AH4445" s="109"/>
      <c r="AI4445" s="25">
        <v>0</v>
      </c>
      <c r="AJ4445" s="25">
        <v>0</v>
      </c>
      <c r="AK4445" s="123">
        <v>0</v>
      </c>
      <c r="AL4445" s="25">
        <v>0</v>
      </c>
      <c r="AM4445" s="25">
        <v>0</v>
      </c>
      <c r="AN4445" s="25">
        <v>0</v>
      </c>
      <c r="AO4445" s="109"/>
      <c r="AP4445" s="25">
        <v>0</v>
      </c>
      <c r="AQ4445" s="25">
        <v>0</v>
      </c>
      <c r="AR4445" s="25">
        <v>0</v>
      </c>
      <c r="AS4445" s="25">
        <v>0</v>
      </c>
      <c r="AT4445" s="25">
        <v>0</v>
      </c>
      <c r="AU4445" s="25">
        <v>0</v>
      </c>
      <c r="AW4445" t="str">
        <f t="shared" si="373"/>
        <v>Trần Huy Hoàng</v>
      </c>
      <c r="AX4445" s="27" t="str">
        <f t="shared" si="374"/>
        <v>Nguyễn Gia Bảo</v>
      </c>
      <c r="AY4445" s="4" t="str">
        <f t="shared" si="372"/>
        <v>VISSAN</v>
      </c>
    </row>
    <row r="4446" spans="1:51" x14ac:dyDescent="0.25">
      <c r="A4446" s="4" t="s">
        <v>1104</v>
      </c>
      <c r="B4446" s="4" t="s">
        <v>922</v>
      </c>
      <c r="C4446" s="4" t="s">
        <v>221</v>
      </c>
      <c r="D4446" s="4" t="s">
        <v>760</v>
      </c>
      <c r="E4446" s="35" t="s">
        <v>313</v>
      </c>
      <c r="F4446" s="4" t="s">
        <v>702</v>
      </c>
      <c r="G4446" s="35">
        <v>5090143</v>
      </c>
      <c r="H4446" s="35" t="s">
        <v>5061</v>
      </c>
      <c r="I4446" s="4"/>
      <c r="J4446" s="4"/>
      <c r="K4446" s="4"/>
      <c r="L4446" s="4"/>
      <c r="M4446" s="33"/>
      <c r="N4446" s="38"/>
      <c r="O4446" s="33"/>
      <c r="P4446" s="244">
        <f t="shared" si="375"/>
        <v>233.69499999999999</v>
      </c>
      <c r="Q4446" s="25"/>
      <c r="R4446" s="25"/>
      <c r="S4446" s="25"/>
      <c r="T4446" s="109"/>
      <c r="U4446" s="25"/>
      <c r="V4446" s="25"/>
      <c r="W4446" s="25"/>
      <c r="X4446" s="25"/>
      <c r="Y4446" s="25"/>
      <c r="Z4446" s="25"/>
      <c r="AA4446" s="109"/>
      <c r="AB4446" s="25">
        <v>233.69499999999999</v>
      </c>
      <c r="AC4446" s="25">
        <v>0</v>
      </c>
      <c r="AD4446" s="25">
        <v>0</v>
      </c>
      <c r="AE4446" s="25">
        <v>0</v>
      </c>
      <c r="AF4446" s="25">
        <v>0</v>
      </c>
      <c r="AG4446" s="25">
        <v>0</v>
      </c>
      <c r="AH4446" s="109"/>
      <c r="AI4446" s="25">
        <v>0</v>
      </c>
      <c r="AJ4446" s="25">
        <v>0</v>
      </c>
      <c r="AK4446" s="123">
        <v>0</v>
      </c>
      <c r="AL4446" s="25">
        <v>0</v>
      </c>
      <c r="AM4446" s="25">
        <v>0</v>
      </c>
      <c r="AN4446" s="25">
        <v>0</v>
      </c>
      <c r="AO4446" s="109"/>
      <c r="AP4446" s="25">
        <v>0</v>
      </c>
      <c r="AQ4446" s="25">
        <v>0</v>
      </c>
      <c r="AR4446" s="25">
        <v>0</v>
      </c>
      <c r="AS4446" s="25">
        <v>0</v>
      </c>
      <c r="AT4446" s="25">
        <v>0</v>
      </c>
      <c r="AU4446" s="25">
        <v>0</v>
      </c>
      <c r="AW4446" t="str">
        <f t="shared" si="373"/>
        <v>Trần Huy Hoàng</v>
      </c>
      <c r="AX4446" s="27" t="str">
        <f t="shared" si="374"/>
        <v>Nguyễn Ngọc Danh</v>
      </c>
      <c r="AY4446" s="4" t="str">
        <f t="shared" si="372"/>
        <v>VISSAN</v>
      </c>
    </row>
    <row r="4447" spans="1:51" x14ac:dyDescent="0.25">
      <c r="A4447" s="4" t="s">
        <v>1104</v>
      </c>
      <c r="B4447" s="4" t="s">
        <v>599</v>
      </c>
      <c r="C4447" s="4" t="s">
        <v>451</v>
      </c>
      <c r="D4447" s="11" t="s">
        <v>779</v>
      </c>
      <c r="E4447" s="32" t="s">
        <v>683</v>
      </c>
      <c r="F4447" s="4" t="s">
        <v>707</v>
      </c>
      <c r="G4447" s="35">
        <v>6860435</v>
      </c>
      <c r="H4447" s="35" t="s">
        <v>697</v>
      </c>
      <c r="I4447" s="4"/>
      <c r="J4447" s="4"/>
      <c r="K4447" s="4"/>
      <c r="L4447" s="4">
        <v>1</v>
      </c>
      <c r="M4447" s="33">
        <v>7894.6490000000003</v>
      </c>
      <c r="N4447" s="38">
        <f>M4447/$M$4367</f>
        <v>3.4906723466379373E-2</v>
      </c>
      <c r="O4447" s="33">
        <f>N4447*$O$4367</f>
        <v>10977.460812276333</v>
      </c>
      <c r="P4447" s="244">
        <f t="shared" si="375"/>
        <v>843.24599999999998</v>
      </c>
      <c r="Q4447" s="25">
        <v>0</v>
      </c>
      <c r="R4447" s="25">
        <v>0</v>
      </c>
      <c r="S4447" s="25">
        <v>0</v>
      </c>
      <c r="T4447" s="109"/>
      <c r="U4447" s="25">
        <v>0</v>
      </c>
      <c r="V4447" s="25">
        <v>0</v>
      </c>
      <c r="W4447" s="25">
        <v>0</v>
      </c>
      <c r="X4447" s="25">
        <v>0</v>
      </c>
      <c r="Y4447" s="25">
        <v>0</v>
      </c>
      <c r="Z4447" s="25">
        <v>0</v>
      </c>
      <c r="AA4447" s="109"/>
      <c r="AB4447" s="25">
        <v>0</v>
      </c>
      <c r="AC4447" s="25">
        <v>0</v>
      </c>
      <c r="AD4447" s="25">
        <v>0</v>
      </c>
      <c r="AE4447" s="25">
        <v>0</v>
      </c>
      <c r="AF4447" s="25">
        <v>0</v>
      </c>
      <c r="AG4447" s="25">
        <v>0</v>
      </c>
      <c r="AH4447" s="109"/>
      <c r="AI4447" s="25">
        <v>0</v>
      </c>
      <c r="AJ4447" s="25">
        <v>843.24599999999998</v>
      </c>
      <c r="AK4447" s="123">
        <v>0</v>
      </c>
      <c r="AL4447" s="25">
        <v>0</v>
      </c>
      <c r="AM4447" s="25">
        <v>0</v>
      </c>
      <c r="AN4447" s="25">
        <v>0</v>
      </c>
      <c r="AO4447" s="109"/>
      <c r="AP4447" s="25">
        <v>0</v>
      </c>
      <c r="AQ4447" s="25">
        <v>0</v>
      </c>
      <c r="AR4447" s="25">
        <v>0</v>
      </c>
      <c r="AS4447" s="25">
        <v>0</v>
      </c>
      <c r="AT4447" s="25">
        <v>0</v>
      </c>
      <c r="AU4447" s="25">
        <v>0</v>
      </c>
      <c r="AW4447" t="str">
        <f t="shared" si="373"/>
        <v>Phạm Thanh Hà</v>
      </c>
      <c r="AX4447" s="27" t="str">
        <f t="shared" si="374"/>
        <v>Hoàng Phương Lê</v>
      </c>
      <c r="AY4447" s="4" t="str">
        <f t="shared" si="372"/>
        <v>NHOM ST HN</v>
      </c>
    </row>
    <row r="4448" spans="1:51" x14ac:dyDescent="0.25">
      <c r="A4448" s="4" t="s">
        <v>1104</v>
      </c>
      <c r="B4448" s="4" t="s">
        <v>599</v>
      </c>
      <c r="C4448" s="4" t="s">
        <v>451</v>
      </c>
      <c r="D4448" s="11" t="s">
        <v>776</v>
      </c>
      <c r="E4448" s="32" t="s">
        <v>574</v>
      </c>
      <c r="F4448" s="4" t="s">
        <v>707</v>
      </c>
      <c r="G4448" s="35">
        <v>6850085</v>
      </c>
      <c r="H4448" s="35" t="s">
        <v>600</v>
      </c>
      <c r="I4448" s="4"/>
      <c r="J4448" s="4"/>
      <c r="K4448" s="4"/>
      <c r="L4448" s="4">
        <v>1</v>
      </c>
      <c r="M4448" s="33">
        <v>2524.4221666666663</v>
      </c>
      <c r="N4448" s="38">
        <f>M4448/$M$4367</f>
        <v>1.1161903016110227E-2</v>
      </c>
      <c r="O4448" s="33">
        <f>N4448*$O$4367</f>
        <v>3510.1934751279055</v>
      </c>
      <c r="P4448" s="244">
        <f t="shared" si="375"/>
        <v>2951.395</v>
      </c>
      <c r="Q4448" s="25">
        <v>0</v>
      </c>
      <c r="R4448" s="25">
        <v>0</v>
      </c>
      <c r="S4448" s="25">
        <v>0</v>
      </c>
      <c r="T4448" s="109"/>
      <c r="U4448" s="25">
        <v>0</v>
      </c>
      <c r="V4448" s="25">
        <v>0</v>
      </c>
      <c r="W4448" s="25">
        <v>0</v>
      </c>
      <c r="X4448" s="25">
        <v>0</v>
      </c>
      <c r="Y4448" s="25">
        <v>0</v>
      </c>
      <c r="Z4448" s="25">
        <v>0</v>
      </c>
      <c r="AA4448" s="109"/>
      <c r="AB4448" s="25">
        <v>0</v>
      </c>
      <c r="AC4448" s="25">
        <v>0</v>
      </c>
      <c r="AD4448" s="25">
        <v>0</v>
      </c>
      <c r="AE4448" s="25">
        <v>0</v>
      </c>
      <c r="AF4448" s="25">
        <v>0</v>
      </c>
      <c r="AG4448" s="25">
        <v>0</v>
      </c>
      <c r="AH4448" s="109"/>
      <c r="AI4448" s="25">
        <v>0</v>
      </c>
      <c r="AJ4448" s="25">
        <v>0</v>
      </c>
      <c r="AK4448" s="123">
        <v>0</v>
      </c>
      <c r="AL4448" s="25">
        <v>0</v>
      </c>
      <c r="AM4448" s="25">
        <v>0</v>
      </c>
      <c r="AN4448" s="25">
        <v>0</v>
      </c>
      <c r="AO4448" s="109"/>
      <c r="AP4448" s="25">
        <v>0</v>
      </c>
      <c r="AQ4448" s="25">
        <v>2951.395</v>
      </c>
      <c r="AR4448" s="25">
        <v>0</v>
      </c>
      <c r="AS4448" s="25">
        <v>0</v>
      </c>
      <c r="AT4448" s="25">
        <v>0</v>
      </c>
      <c r="AU4448" s="25">
        <v>0</v>
      </c>
      <c r="AW4448" t="str">
        <f t="shared" si="373"/>
        <v>Phạm Thanh Hà</v>
      </c>
      <c r="AX4448" s="27" t="str">
        <f t="shared" si="374"/>
        <v xml:space="preserve">Trần Thị Thúy Quỳnh </v>
      </c>
      <c r="AY4448" s="4" t="str">
        <f t="shared" si="372"/>
        <v>NHOM ST HN</v>
      </c>
    </row>
    <row r="4449" spans="1:51" x14ac:dyDescent="0.25">
      <c r="A4449" s="4" t="s">
        <v>1104</v>
      </c>
      <c r="B4449" s="4" t="s">
        <v>656</v>
      </c>
      <c r="C4449" s="4" t="s">
        <v>451</v>
      </c>
      <c r="D4449" s="11" t="s">
        <v>778</v>
      </c>
      <c r="E4449" s="32" t="s">
        <v>650</v>
      </c>
      <c r="F4449" s="4" t="s">
        <v>707</v>
      </c>
      <c r="G4449" s="35">
        <v>4860697</v>
      </c>
      <c r="H4449" s="35" t="s">
        <v>657</v>
      </c>
      <c r="I4449" s="4"/>
      <c r="J4449" s="4"/>
      <c r="K4449" s="4"/>
      <c r="L4449" s="4">
        <v>1</v>
      </c>
      <c r="M4449" s="33">
        <v>583.79600000000005</v>
      </c>
      <c r="N4449" s="38">
        <f>M4449/$M$4367</f>
        <v>2.5812934220100746E-3</v>
      </c>
      <c r="O4449" s="33">
        <f>N4449*$O$4367</f>
        <v>811.76474246843327</v>
      </c>
      <c r="P4449" s="244">
        <f t="shared" si="375"/>
        <v>0</v>
      </c>
      <c r="Q4449" s="25">
        <v>0</v>
      </c>
      <c r="R4449" s="25">
        <v>0</v>
      </c>
      <c r="S4449" s="25">
        <v>0</v>
      </c>
      <c r="T4449" s="109"/>
      <c r="U4449" s="25">
        <v>0</v>
      </c>
      <c r="V4449" s="25">
        <v>0</v>
      </c>
      <c r="W4449" s="25">
        <v>0</v>
      </c>
      <c r="X4449" s="25">
        <v>0</v>
      </c>
      <c r="Y4449" s="25">
        <v>0</v>
      </c>
      <c r="Z4449" s="25">
        <v>0</v>
      </c>
      <c r="AA4449" s="109"/>
      <c r="AB4449" s="25">
        <v>0</v>
      </c>
      <c r="AC4449" s="25">
        <v>0</v>
      </c>
      <c r="AD4449" s="25">
        <v>0</v>
      </c>
      <c r="AE4449" s="25">
        <v>0</v>
      </c>
      <c r="AF4449" s="25">
        <v>0</v>
      </c>
      <c r="AG4449" s="25">
        <v>0</v>
      </c>
      <c r="AH4449" s="109"/>
      <c r="AI4449" s="25">
        <v>0</v>
      </c>
      <c r="AJ4449" s="25">
        <v>0</v>
      </c>
      <c r="AK4449" s="123">
        <v>0</v>
      </c>
      <c r="AL4449" s="25">
        <v>0</v>
      </c>
      <c r="AM4449" s="25">
        <v>0</v>
      </c>
      <c r="AN4449" s="25">
        <v>0</v>
      </c>
      <c r="AO4449" s="109"/>
      <c r="AP4449" s="25">
        <v>0</v>
      </c>
      <c r="AQ4449" s="25">
        <v>0</v>
      </c>
      <c r="AR4449" s="25">
        <v>0</v>
      </c>
      <c r="AS4449" s="25">
        <v>0</v>
      </c>
      <c r="AT4449" s="25">
        <v>0</v>
      </c>
      <c r="AU4449" s="25">
        <v>0</v>
      </c>
      <c r="AW4449" t="str">
        <f t="shared" si="373"/>
        <v>Phạm Thanh Hà</v>
      </c>
      <c r="AX4449" s="27" t="str">
        <f t="shared" si="374"/>
        <v xml:space="preserve">Vương Thị Thu Phương </v>
      </c>
      <c r="AY4449" s="4" t="str">
        <f t="shared" si="372"/>
        <v>SMART HN</v>
      </c>
    </row>
    <row r="4450" spans="1:51" x14ac:dyDescent="0.25">
      <c r="A4450" s="4" t="s">
        <v>1104</v>
      </c>
      <c r="B4450" s="4" t="s">
        <v>495</v>
      </c>
      <c r="C4450" s="4" t="s">
        <v>451</v>
      </c>
      <c r="D4450" s="11" t="s">
        <v>778</v>
      </c>
      <c r="E4450" s="32" t="s">
        <v>650</v>
      </c>
      <c r="F4450" s="4" t="s">
        <v>707</v>
      </c>
      <c r="G4450" s="35">
        <v>9170627</v>
      </c>
      <c r="H4450" s="35" t="s">
        <v>658</v>
      </c>
      <c r="I4450" s="4"/>
      <c r="J4450" s="4"/>
      <c r="K4450" s="4"/>
      <c r="L4450" s="4">
        <v>1</v>
      </c>
      <c r="M4450" s="33">
        <v>395.99299999999999</v>
      </c>
      <c r="N4450" s="38">
        <f>M4450/$M$4367</f>
        <v>1.7509097802349371E-3</v>
      </c>
      <c r="O4450" s="33">
        <f>N4450*$O$4367</f>
        <v>550.62582762523596</v>
      </c>
      <c r="P4450" s="244">
        <f t="shared" si="375"/>
        <v>0</v>
      </c>
      <c r="Q4450" s="25">
        <v>0</v>
      </c>
      <c r="R4450" s="25">
        <v>0</v>
      </c>
      <c r="S4450" s="25">
        <v>0</v>
      </c>
      <c r="T4450" s="109"/>
      <c r="U4450" s="25">
        <v>0</v>
      </c>
      <c r="V4450" s="25">
        <v>0</v>
      </c>
      <c r="W4450" s="25">
        <v>0</v>
      </c>
      <c r="X4450" s="25">
        <v>0</v>
      </c>
      <c r="Y4450" s="25">
        <v>0</v>
      </c>
      <c r="Z4450" s="25">
        <v>0</v>
      </c>
      <c r="AA4450" s="109"/>
      <c r="AB4450" s="25">
        <v>0</v>
      </c>
      <c r="AC4450" s="25">
        <v>0</v>
      </c>
      <c r="AD4450" s="25">
        <v>0</v>
      </c>
      <c r="AE4450" s="25">
        <v>0</v>
      </c>
      <c r="AF4450" s="25">
        <v>0</v>
      </c>
      <c r="AG4450" s="25">
        <v>0</v>
      </c>
      <c r="AH4450" s="109"/>
      <c r="AI4450" s="25">
        <v>0</v>
      </c>
      <c r="AJ4450" s="25">
        <v>0</v>
      </c>
      <c r="AK4450" s="123">
        <v>0</v>
      </c>
      <c r="AL4450" s="25">
        <v>0</v>
      </c>
      <c r="AM4450" s="25">
        <v>0</v>
      </c>
      <c r="AN4450" s="25">
        <v>0</v>
      </c>
      <c r="AO4450" s="109"/>
      <c r="AP4450" s="25">
        <v>0</v>
      </c>
      <c r="AQ4450" s="25">
        <v>0</v>
      </c>
      <c r="AR4450" s="25">
        <v>0</v>
      </c>
      <c r="AS4450" s="25">
        <v>0</v>
      </c>
      <c r="AT4450" s="25">
        <v>0</v>
      </c>
      <c r="AU4450" s="25">
        <v>0</v>
      </c>
      <c r="AW4450" t="str">
        <f t="shared" si="373"/>
        <v>Phạm Thanh Hà</v>
      </c>
      <c r="AX4450" s="27" t="str">
        <f t="shared" si="374"/>
        <v xml:space="preserve">Vương Thị Thu Phương </v>
      </c>
      <c r="AY4450" s="4" t="str">
        <f t="shared" si="372"/>
        <v>TASECO</v>
      </c>
    </row>
    <row r="4451" spans="1:51" x14ac:dyDescent="0.25">
      <c r="A4451" s="4" t="s">
        <v>1104</v>
      </c>
      <c r="B4451" s="4" t="s">
        <v>495</v>
      </c>
      <c r="C4451" s="4" t="s">
        <v>451</v>
      </c>
      <c r="D4451" s="11" t="s">
        <v>768</v>
      </c>
      <c r="E4451" s="32" t="s">
        <v>976</v>
      </c>
      <c r="F4451" s="4" t="s">
        <v>707</v>
      </c>
      <c r="G4451" s="35">
        <v>4815929</v>
      </c>
      <c r="H4451" s="35" t="s">
        <v>496</v>
      </c>
      <c r="I4451" s="4"/>
      <c r="J4451" s="4"/>
      <c r="K4451" s="4"/>
      <c r="L4451" s="4">
        <v>1</v>
      </c>
      <c r="M4451" s="33">
        <v>26927.510399999999</v>
      </c>
      <c r="N4451" s="38">
        <f>M4451/$M$4367</f>
        <v>0.11906180492265769</v>
      </c>
      <c r="O4451" s="33">
        <f>N4451*$O$4367</f>
        <v>37442.537367799807</v>
      </c>
      <c r="P4451" s="244">
        <f t="shared" si="375"/>
        <v>5939.8919999999998</v>
      </c>
      <c r="Q4451" s="25">
        <v>0</v>
      </c>
      <c r="R4451" s="25">
        <v>0</v>
      </c>
      <c r="S4451" s="25">
        <v>0</v>
      </c>
      <c r="T4451" s="109"/>
      <c r="U4451" s="25">
        <v>0</v>
      </c>
      <c r="V4451" s="25">
        <v>0</v>
      </c>
      <c r="W4451" s="25">
        <v>0</v>
      </c>
      <c r="X4451" s="25">
        <v>0</v>
      </c>
      <c r="Y4451" s="25">
        <v>0</v>
      </c>
      <c r="Z4451" s="25">
        <v>0</v>
      </c>
      <c r="AA4451" s="109"/>
      <c r="AB4451" s="25">
        <v>0</v>
      </c>
      <c r="AC4451" s="25">
        <v>0</v>
      </c>
      <c r="AD4451" s="25">
        <v>0</v>
      </c>
      <c r="AE4451" s="25">
        <v>5939.8919999999998</v>
      </c>
      <c r="AF4451" s="25">
        <v>0</v>
      </c>
      <c r="AG4451" s="25">
        <v>0</v>
      </c>
      <c r="AH4451" s="109"/>
      <c r="AI4451" s="25">
        <v>0</v>
      </c>
      <c r="AJ4451" s="25">
        <v>0</v>
      </c>
      <c r="AK4451" s="123">
        <v>0</v>
      </c>
      <c r="AL4451" s="25">
        <v>0</v>
      </c>
      <c r="AM4451" s="25">
        <v>0</v>
      </c>
      <c r="AN4451" s="25">
        <v>0</v>
      </c>
      <c r="AO4451" s="109"/>
      <c r="AP4451" s="25">
        <v>0</v>
      </c>
      <c r="AQ4451" s="25">
        <v>0</v>
      </c>
      <c r="AR4451" s="25">
        <v>0</v>
      </c>
      <c r="AS4451" s="25">
        <v>0</v>
      </c>
      <c r="AT4451" s="25">
        <v>0</v>
      </c>
      <c r="AU4451" s="25">
        <v>0</v>
      </c>
      <c r="AW4451" t="str">
        <f t="shared" si="373"/>
        <v>Phạm Thanh Hà</v>
      </c>
      <c r="AX4451" s="27" t="str">
        <f t="shared" si="374"/>
        <v xml:space="preserve">Lê Yến Phụng </v>
      </c>
      <c r="AY4451" s="4" t="str">
        <f t="shared" si="372"/>
        <v>TASECO</v>
      </c>
    </row>
    <row r="4452" spans="1:51" x14ac:dyDescent="0.25">
      <c r="A4452" s="4" t="s">
        <v>1104</v>
      </c>
      <c r="B4452" s="4" t="s">
        <v>245</v>
      </c>
      <c r="C4452" s="4" t="s">
        <v>959</v>
      </c>
      <c r="D4452" s="11" t="s">
        <v>746</v>
      </c>
      <c r="E4452" s="32" t="s">
        <v>33</v>
      </c>
      <c r="F4452" s="4" t="s">
        <v>702</v>
      </c>
      <c r="G4452" s="35">
        <v>4830094</v>
      </c>
      <c r="H4452" s="35" t="s">
        <v>883</v>
      </c>
      <c r="I4452" s="4"/>
      <c r="J4452" s="4"/>
      <c r="K4452" s="4"/>
      <c r="L4452" s="4"/>
      <c r="M4452" s="33"/>
      <c r="N4452" s="38"/>
      <c r="O4452" s="33"/>
      <c r="P4452" s="244">
        <f t="shared" si="375"/>
        <v>34342.099000000002</v>
      </c>
      <c r="Q4452" s="25"/>
      <c r="R4452" s="25">
        <v>7316.2849999999999</v>
      </c>
      <c r="S4452" s="25">
        <v>0</v>
      </c>
      <c r="T4452" s="109"/>
      <c r="U4452" s="25">
        <v>0</v>
      </c>
      <c r="V4452" s="25">
        <v>0</v>
      </c>
      <c r="W4452" s="25">
        <v>0</v>
      </c>
      <c r="X4452" s="25">
        <v>0</v>
      </c>
      <c r="Y4452" s="25">
        <v>0</v>
      </c>
      <c r="Z4452" s="25">
        <v>0</v>
      </c>
      <c r="AA4452" s="109"/>
      <c r="AB4452" s="25">
        <v>0</v>
      </c>
      <c r="AC4452" s="25">
        <v>0</v>
      </c>
      <c r="AD4452" s="25">
        <v>24709.743999999999</v>
      </c>
      <c r="AE4452" s="25">
        <v>0</v>
      </c>
      <c r="AF4452" s="25">
        <v>0</v>
      </c>
      <c r="AG4452" s="25">
        <v>0</v>
      </c>
      <c r="AH4452" s="109"/>
      <c r="AI4452" s="25">
        <v>0</v>
      </c>
      <c r="AJ4452" s="25">
        <v>0</v>
      </c>
      <c r="AK4452" s="123">
        <v>0</v>
      </c>
      <c r="AL4452" s="25">
        <v>0</v>
      </c>
      <c r="AM4452" s="25">
        <v>0</v>
      </c>
      <c r="AN4452" s="25">
        <v>2316.0700000000002</v>
      </c>
      <c r="AO4452" s="109"/>
      <c r="AP4452" s="25">
        <v>0</v>
      </c>
      <c r="AQ4452" s="25">
        <v>0</v>
      </c>
      <c r="AR4452" s="25">
        <v>0</v>
      </c>
      <c r="AS4452" s="25">
        <v>0</v>
      </c>
      <c r="AT4452" s="25">
        <v>0</v>
      </c>
      <c r="AU4452" s="25">
        <v>0</v>
      </c>
      <c r="AW4452" t="str">
        <f t="shared" si="373"/>
        <v>Nguyễn Thành Long</v>
      </c>
      <c r="AX4452" s="27" t="str">
        <f t="shared" si="374"/>
        <v>Đào Ngọc Sơn</v>
      </c>
      <c r="AY4452" s="4" t="str">
        <f t="shared" si="372"/>
        <v>NHOM ST HCM</v>
      </c>
    </row>
    <row r="4453" spans="1:51" x14ac:dyDescent="0.25">
      <c r="A4453" s="4" t="s">
        <v>1104</v>
      </c>
      <c r="B4453" s="4" t="s">
        <v>599</v>
      </c>
      <c r="C4453" s="4" t="s">
        <v>451</v>
      </c>
      <c r="D4453" s="11" t="s">
        <v>779</v>
      </c>
      <c r="E4453" s="32" t="s">
        <v>683</v>
      </c>
      <c r="F4453" s="4" t="s">
        <v>707</v>
      </c>
      <c r="G4453" s="35">
        <v>6863193</v>
      </c>
      <c r="H4453" s="35" t="s">
        <v>5444</v>
      </c>
      <c r="I4453" s="4"/>
      <c r="J4453" s="4"/>
      <c r="K4453" s="4"/>
      <c r="L4453" s="4"/>
      <c r="M4453" s="33"/>
      <c r="N4453" s="38"/>
      <c r="O4453" s="33"/>
      <c r="P4453" s="244">
        <f t="shared" si="375"/>
        <v>1922.9839999999999</v>
      </c>
      <c r="Q4453" s="25"/>
      <c r="R4453" s="25"/>
      <c r="S4453" s="25"/>
      <c r="T4453" s="109"/>
      <c r="U4453" s="25"/>
      <c r="V4453" s="25"/>
      <c r="W4453" s="25"/>
      <c r="X4453" s="25"/>
      <c r="Y4453" s="25"/>
      <c r="Z4453" s="25"/>
      <c r="AA4453" s="109"/>
      <c r="AB4453" s="25"/>
      <c r="AC4453" s="25"/>
      <c r="AD4453" s="25"/>
      <c r="AE4453" s="25"/>
      <c r="AF4453" s="25"/>
      <c r="AG4453" s="25"/>
      <c r="AH4453" s="109"/>
      <c r="AI4453" s="25"/>
      <c r="AJ4453" s="25"/>
      <c r="AK4453" s="123"/>
      <c r="AL4453" s="25"/>
      <c r="AM4453" s="25"/>
      <c r="AN4453" s="25">
        <v>1922.9839999999999</v>
      </c>
      <c r="AO4453" s="109"/>
      <c r="AP4453" s="25">
        <v>0</v>
      </c>
      <c r="AQ4453" s="25">
        <v>0</v>
      </c>
      <c r="AR4453" s="25">
        <v>0</v>
      </c>
      <c r="AS4453" s="25">
        <v>0</v>
      </c>
      <c r="AT4453" s="25">
        <v>0</v>
      </c>
      <c r="AU4453" s="25">
        <v>0</v>
      </c>
      <c r="AW4453" t="str">
        <f t="shared" si="373"/>
        <v>Phạm Thanh Hà</v>
      </c>
      <c r="AX4453" s="27" t="str">
        <f t="shared" si="374"/>
        <v>Hoàng Phương Lê</v>
      </c>
      <c r="AY4453" s="4"/>
    </row>
    <row r="4454" spans="1:51" x14ac:dyDescent="0.25">
      <c r="A4454" s="4" t="s">
        <v>1104</v>
      </c>
      <c r="B4454" s="4" t="s">
        <v>844</v>
      </c>
      <c r="C4454" s="4" t="s">
        <v>221</v>
      </c>
      <c r="D4454" s="4" t="s">
        <v>1327</v>
      </c>
      <c r="E4454" s="44" t="s">
        <v>221</v>
      </c>
      <c r="F4454" s="125"/>
      <c r="G4454" s="28">
        <v>3010150</v>
      </c>
      <c r="H4454" s="28" t="s">
        <v>845</v>
      </c>
      <c r="I4454" s="4"/>
      <c r="J4454" s="4"/>
      <c r="K4454" s="4"/>
      <c r="L4454" s="5">
        <f>SUM(L4455:L4462)</f>
        <v>58</v>
      </c>
      <c r="M4454" s="36">
        <v>96515.56203333335</v>
      </c>
      <c r="N4454" s="29">
        <f t="shared" si="376"/>
        <v>0.42675007262510989</v>
      </c>
      <c r="O4454" s="36">
        <f t="shared" si="377"/>
        <v>134204.29457924503</v>
      </c>
      <c r="P4454" s="244">
        <f t="shared" si="375"/>
        <v>38290.947000000007</v>
      </c>
      <c r="Q4454" s="25">
        <v>0</v>
      </c>
      <c r="R4454" s="25"/>
      <c r="S4454" s="25">
        <v>0</v>
      </c>
      <c r="T4454" s="109"/>
      <c r="U4454" s="25">
        <v>0</v>
      </c>
      <c r="V4454" s="25"/>
      <c r="W4454" s="25">
        <v>0</v>
      </c>
      <c r="X4454" s="25">
        <v>0</v>
      </c>
      <c r="Y4454" s="25">
        <v>0</v>
      </c>
      <c r="Z4454" s="25">
        <v>0</v>
      </c>
      <c r="AA4454" s="109"/>
      <c r="AB4454" s="25">
        <v>0</v>
      </c>
      <c r="AC4454" s="25">
        <v>0</v>
      </c>
      <c r="AD4454" s="25">
        <v>0</v>
      </c>
      <c r="AE4454" s="25">
        <v>0</v>
      </c>
      <c r="AF4454" s="25"/>
      <c r="AG4454" s="25">
        <v>0</v>
      </c>
      <c r="AH4454" s="109"/>
      <c r="AI4454" s="25">
        <v>0</v>
      </c>
      <c r="AJ4454" s="25"/>
      <c r="AK4454" s="123">
        <v>0</v>
      </c>
      <c r="AL4454" s="25">
        <v>0</v>
      </c>
      <c r="AM4454" s="25"/>
      <c r="AN4454" s="25">
        <v>0</v>
      </c>
      <c r="AO4454" s="109"/>
      <c r="AP4454" s="25">
        <v>0</v>
      </c>
      <c r="AQ4454" s="25"/>
      <c r="AR4454" s="25">
        <v>0</v>
      </c>
      <c r="AS4454" s="25">
        <v>0</v>
      </c>
      <c r="AT4454" s="25">
        <v>35180.113000000005</v>
      </c>
      <c r="AU4454" s="25">
        <v>3110.8339999999998</v>
      </c>
      <c r="AW4454" t="str">
        <f t="shared" si="373"/>
        <v>Trần Huy Hoàng</v>
      </c>
      <c r="AX4454" s="27" t="str">
        <f t="shared" si="374"/>
        <v>Trần Huy Hoàng</v>
      </c>
      <c r="AY4454" s="4" t="str">
        <f t="shared" si="372"/>
        <v>KINGFOOD MARKET</v>
      </c>
    </row>
    <row r="4455" spans="1:51" x14ac:dyDescent="0.25">
      <c r="A4455" s="4" t="s">
        <v>1104</v>
      </c>
      <c r="B4455" s="4" t="s">
        <v>844</v>
      </c>
      <c r="C4455" s="4" t="s">
        <v>221</v>
      </c>
      <c r="D4455" s="4" t="s">
        <v>754</v>
      </c>
      <c r="E4455" s="35" t="s">
        <v>224</v>
      </c>
      <c r="F4455" s="4" t="s">
        <v>702</v>
      </c>
      <c r="G4455" s="35"/>
      <c r="H4455" s="4" t="s">
        <v>1315</v>
      </c>
      <c r="I4455" s="4"/>
      <c r="J4455" s="4"/>
      <c r="K4455" s="4"/>
      <c r="L4455" s="4">
        <v>2</v>
      </c>
      <c r="M4455" s="33">
        <f>+N4455*$M$4454</f>
        <v>3328.1228287356325</v>
      </c>
      <c r="N4455" s="38">
        <f>L4455/$L$4454</f>
        <v>3.4482758620689655E-2</v>
      </c>
      <c r="O4455" s="33">
        <f>N4455*$O$4454</f>
        <v>4627.7342958360359</v>
      </c>
      <c r="P4455" s="244">
        <f t="shared" si="375"/>
        <v>2857.8085200000005</v>
      </c>
      <c r="Q4455" s="25">
        <v>0</v>
      </c>
      <c r="R4455" s="25">
        <v>561.81816000000003</v>
      </c>
      <c r="S4455" s="25">
        <v>0</v>
      </c>
      <c r="T4455" s="109"/>
      <c r="U4455" s="25">
        <v>0</v>
      </c>
      <c r="V4455" s="25">
        <v>156.97692000000001</v>
      </c>
      <c r="W4455" s="25">
        <v>0</v>
      </c>
      <c r="X4455" s="25">
        <v>0</v>
      </c>
      <c r="Y4455" s="25">
        <v>342.51984000000004</v>
      </c>
      <c r="Z4455" s="25">
        <v>0</v>
      </c>
      <c r="AA4455" s="109"/>
      <c r="AB4455" s="25">
        <v>0</v>
      </c>
      <c r="AC4455" s="25">
        <v>143.59788</v>
      </c>
      <c r="AD4455" s="25">
        <v>0</v>
      </c>
      <c r="AE4455" s="25">
        <v>0</v>
      </c>
      <c r="AF4455" s="25">
        <v>530.06400000000008</v>
      </c>
      <c r="AG4455" s="25">
        <v>0</v>
      </c>
      <c r="AH4455" s="109"/>
      <c r="AI4455" s="25">
        <v>0</v>
      </c>
      <c r="AJ4455" s="25">
        <v>288.36972000000003</v>
      </c>
      <c r="AK4455" s="123">
        <v>0</v>
      </c>
      <c r="AL4455" s="25">
        <v>0</v>
      </c>
      <c r="AM4455" s="25">
        <v>615.42504000000008</v>
      </c>
      <c r="AN4455" s="25">
        <v>0</v>
      </c>
      <c r="AO4455" s="109"/>
      <c r="AP4455" s="25">
        <v>0</v>
      </c>
      <c r="AQ4455" s="25">
        <v>219.03696000000002</v>
      </c>
      <c r="AR4455" s="25">
        <v>0</v>
      </c>
      <c r="AS4455" s="25">
        <v>0</v>
      </c>
      <c r="AT4455" s="25">
        <v>0</v>
      </c>
      <c r="AU4455" s="25">
        <v>0</v>
      </c>
      <c r="AW4455" t="str">
        <f t="shared" si="373"/>
        <v>Trần Huy Hoàng</v>
      </c>
      <c r="AX4455" s="27" t="str">
        <f t="shared" si="374"/>
        <v>Nguyễn Thị Như Huỳnh</v>
      </c>
      <c r="AY4455" s="4" t="str">
        <f t="shared" si="372"/>
        <v>KINGFOOD MARKET</v>
      </c>
    </row>
    <row r="4456" spans="1:51" x14ac:dyDescent="0.25">
      <c r="A4456" s="4" t="s">
        <v>1104</v>
      </c>
      <c r="B4456" s="4" t="s">
        <v>844</v>
      </c>
      <c r="C4456" s="4" t="s">
        <v>221</v>
      </c>
      <c r="D4456" s="4" t="s">
        <v>755</v>
      </c>
      <c r="E4456" s="35" t="s">
        <v>243</v>
      </c>
      <c r="F4456" s="4" t="s">
        <v>702</v>
      </c>
      <c r="G4456" s="35"/>
      <c r="H4456" s="4" t="s">
        <v>1316</v>
      </c>
      <c r="I4456" s="4"/>
      <c r="J4456" s="4"/>
      <c r="K4456" s="4"/>
      <c r="L4456" s="4">
        <v>12</v>
      </c>
      <c r="M4456" s="33">
        <f t="shared" ref="M4456:M4462" si="378">+N4456*$M$4454</f>
        <v>19968.736972413797</v>
      </c>
      <c r="N4456" s="38">
        <f t="shared" ref="N4456:N4462" si="379">L4456/$L$4454</f>
        <v>0.20689655172413793</v>
      </c>
      <c r="O4456" s="33">
        <f t="shared" ref="O4456:O4462" si="380">N4456*$O$4454</f>
        <v>27766.405775016214</v>
      </c>
      <c r="P4456" s="244">
        <f t="shared" si="375"/>
        <v>16208.445600000001</v>
      </c>
      <c r="Q4456" s="25">
        <v>0</v>
      </c>
      <c r="R4456" s="25">
        <v>2633.5389599999999</v>
      </c>
      <c r="S4456" s="25">
        <v>0</v>
      </c>
      <c r="T4456" s="109"/>
      <c r="U4456" s="25">
        <v>0</v>
      </c>
      <c r="V4456" s="25">
        <v>1028.4289200000001</v>
      </c>
      <c r="W4456" s="25">
        <v>0</v>
      </c>
      <c r="X4456" s="25">
        <v>0</v>
      </c>
      <c r="Y4456" s="25">
        <v>2027.4926399999999</v>
      </c>
      <c r="Z4456" s="25">
        <v>0</v>
      </c>
      <c r="AA4456" s="109"/>
      <c r="AB4456" s="25">
        <v>0</v>
      </c>
      <c r="AC4456" s="25">
        <v>806.43060000000014</v>
      </c>
      <c r="AD4456" s="25">
        <v>0</v>
      </c>
      <c r="AE4456" s="25">
        <v>0</v>
      </c>
      <c r="AF4456" s="25">
        <v>3084.4864799999996</v>
      </c>
      <c r="AG4456" s="25">
        <v>0</v>
      </c>
      <c r="AH4456" s="109"/>
      <c r="AI4456" s="25">
        <v>0</v>
      </c>
      <c r="AJ4456" s="25">
        <v>1517.04576</v>
      </c>
      <c r="AK4456" s="123">
        <v>0</v>
      </c>
      <c r="AL4456" s="25">
        <v>0</v>
      </c>
      <c r="AM4456" s="25">
        <v>3748.8528000000006</v>
      </c>
      <c r="AN4456" s="25">
        <v>0</v>
      </c>
      <c r="AO4456" s="109"/>
      <c r="AP4456" s="25">
        <v>0</v>
      </c>
      <c r="AQ4456" s="25">
        <v>1362.1694400000001</v>
      </c>
      <c r="AR4456" s="25">
        <v>0</v>
      </c>
      <c r="AS4456" s="25">
        <v>0</v>
      </c>
      <c r="AT4456" s="25">
        <v>0</v>
      </c>
      <c r="AU4456" s="25">
        <v>0</v>
      </c>
      <c r="AW4456" t="str">
        <f t="shared" si="373"/>
        <v>Trần Huy Hoàng</v>
      </c>
      <c r="AX4456" s="27" t="str">
        <f t="shared" si="374"/>
        <v>Hồ Ngọc Hiếu</v>
      </c>
      <c r="AY4456" s="4" t="str">
        <f t="shared" si="372"/>
        <v>KINGFOOD MARKET</v>
      </c>
    </row>
    <row r="4457" spans="1:51" x14ac:dyDescent="0.25">
      <c r="A4457" s="4" t="s">
        <v>1104</v>
      </c>
      <c r="B4457" s="4" t="s">
        <v>844</v>
      </c>
      <c r="C4457" s="4" t="s">
        <v>221</v>
      </c>
      <c r="D4457" s="4" t="s">
        <v>756</v>
      </c>
      <c r="E4457" s="35" t="s">
        <v>265</v>
      </c>
      <c r="F4457" s="4" t="s">
        <v>702</v>
      </c>
      <c r="G4457" s="35"/>
      <c r="H4457" s="4" t="s">
        <v>267</v>
      </c>
      <c r="I4457" s="4"/>
      <c r="J4457" s="4"/>
      <c r="K4457" s="4"/>
      <c r="L4457" s="4">
        <v>15</v>
      </c>
      <c r="M4457" s="33">
        <f t="shared" si="378"/>
        <v>24960.921215517246</v>
      </c>
      <c r="N4457" s="38">
        <f t="shared" si="379"/>
        <v>0.25862068965517243</v>
      </c>
      <c r="O4457" s="43">
        <f t="shared" si="380"/>
        <v>34708.007218770268</v>
      </c>
      <c r="P4457" s="244">
        <f t="shared" si="375"/>
        <v>20321.016480000002</v>
      </c>
      <c r="Q4457" s="25">
        <v>0</v>
      </c>
      <c r="R4457" s="25">
        <v>3400.2396000000008</v>
      </c>
      <c r="S4457" s="25">
        <v>0</v>
      </c>
      <c r="T4457" s="109"/>
      <c r="U4457" s="25">
        <v>0</v>
      </c>
      <c r="V4457" s="25">
        <v>1290.2598000000003</v>
      </c>
      <c r="W4457" s="25">
        <v>0</v>
      </c>
      <c r="X4457" s="25">
        <v>0</v>
      </c>
      <c r="Y4457" s="25">
        <v>2490.8493600000002</v>
      </c>
      <c r="Z4457" s="25">
        <v>0</v>
      </c>
      <c r="AA4457" s="109"/>
      <c r="AB4457" s="25">
        <v>0</v>
      </c>
      <c r="AC4457" s="25">
        <v>985.40496000000007</v>
      </c>
      <c r="AD4457" s="25">
        <v>0</v>
      </c>
      <c r="AE4457" s="25">
        <v>0</v>
      </c>
      <c r="AF4457" s="25">
        <v>3854.0674799999997</v>
      </c>
      <c r="AG4457" s="25">
        <v>0</v>
      </c>
      <c r="AH4457" s="109"/>
      <c r="AI4457" s="25">
        <v>0</v>
      </c>
      <c r="AJ4457" s="25">
        <v>1882.41948</v>
      </c>
      <c r="AK4457" s="123">
        <v>0</v>
      </c>
      <c r="AL4457" s="25">
        <v>0</v>
      </c>
      <c r="AM4457" s="25">
        <v>4704.5080799999996</v>
      </c>
      <c r="AN4457" s="25">
        <v>0</v>
      </c>
      <c r="AO4457" s="109"/>
      <c r="AP4457" s="25">
        <v>0</v>
      </c>
      <c r="AQ4457" s="25">
        <v>1713.2677200000003</v>
      </c>
      <c r="AR4457" s="25">
        <v>0</v>
      </c>
      <c r="AS4457" s="25">
        <v>0</v>
      </c>
      <c r="AT4457" s="25">
        <v>0</v>
      </c>
      <c r="AU4457" s="25">
        <v>0</v>
      </c>
      <c r="AW4457" t="str">
        <f t="shared" si="373"/>
        <v>Trần Huy Hoàng</v>
      </c>
      <c r="AX4457" s="27" t="str">
        <f t="shared" si="374"/>
        <v>Đặng Hoàng Thiên Ân</v>
      </c>
      <c r="AY4457" s="4" t="str">
        <f t="shared" si="372"/>
        <v>KINGFOOD MARKET</v>
      </c>
    </row>
    <row r="4458" spans="1:51" x14ac:dyDescent="0.25">
      <c r="A4458" s="4" t="s">
        <v>1104</v>
      </c>
      <c r="B4458" s="4" t="s">
        <v>844</v>
      </c>
      <c r="C4458" s="4" t="s">
        <v>221</v>
      </c>
      <c r="D4458" s="4" t="s">
        <v>757</v>
      </c>
      <c r="E4458" s="35" t="s">
        <v>277</v>
      </c>
      <c r="F4458" s="4" t="s">
        <v>702</v>
      </c>
      <c r="G4458" s="35"/>
      <c r="H4458" s="4" t="s">
        <v>726</v>
      </c>
      <c r="I4458" s="4"/>
      <c r="J4458" s="4"/>
      <c r="K4458" s="4"/>
      <c r="L4458" s="4">
        <v>15</v>
      </c>
      <c r="M4458" s="33">
        <f t="shared" si="378"/>
        <v>24960.921215517246</v>
      </c>
      <c r="N4458" s="38">
        <f t="shared" si="379"/>
        <v>0.25862068965517243</v>
      </c>
      <c r="O4458" s="33">
        <f t="shared" si="380"/>
        <v>34708.007218770268</v>
      </c>
      <c r="P4458" s="244">
        <f t="shared" si="375"/>
        <v>20289.063600000001</v>
      </c>
      <c r="Q4458" s="25">
        <v>0</v>
      </c>
      <c r="R4458" s="25">
        <v>3400.2396000000008</v>
      </c>
      <c r="S4458" s="25">
        <v>0</v>
      </c>
      <c r="T4458" s="109"/>
      <c r="U4458" s="25">
        <v>0</v>
      </c>
      <c r="V4458" s="25">
        <v>1290.2598000000003</v>
      </c>
      <c r="W4458" s="25">
        <v>0</v>
      </c>
      <c r="X4458" s="25">
        <v>0</v>
      </c>
      <c r="Y4458" s="25">
        <v>2491.1139600000001</v>
      </c>
      <c r="Z4458" s="25">
        <v>0</v>
      </c>
      <c r="AA4458" s="109"/>
      <c r="AB4458" s="25">
        <v>0</v>
      </c>
      <c r="AC4458" s="25">
        <v>985.1403600000001</v>
      </c>
      <c r="AD4458" s="25">
        <v>0</v>
      </c>
      <c r="AE4458" s="25">
        <v>0</v>
      </c>
      <c r="AF4458" s="25">
        <v>3854.0674799999997</v>
      </c>
      <c r="AG4458" s="25">
        <v>0</v>
      </c>
      <c r="AH4458" s="109"/>
      <c r="AI4458" s="25">
        <v>0</v>
      </c>
      <c r="AJ4458" s="25">
        <v>1869.77376</v>
      </c>
      <c r="AK4458" s="123">
        <v>0</v>
      </c>
      <c r="AL4458" s="25">
        <v>0</v>
      </c>
      <c r="AM4458" s="25">
        <v>4704.5080799999996</v>
      </c>
      <c r="AN4458" s="25">
        <v>0</v>
      </c>
      <c r="AO4458" s="109"/>
      <c r="AP4458" s="25">
        <v>0</v>
      </c>
      <c r="AQ4458" s="25">
        <v>1693.9605600000002</v>
      </c>
      <c r="AR4458" s="25">
        <v>0</v>
      </c>
      <c r="AS4458" s="25">
        <v>0</v>
      </c>
      <c r="AT4458" s="25">
        <v>0</v>
      </c>
      <c r="AU4458" s="25">
        <v>0</v>
      </c>
      <c r="AW4458" t="str">
        <f t="shared" si="373"/>
        <v>Trần Huy Hoàng</v>
      </c>
      <c r="AX4458" s="27" t="str">
        <f t="shared" si="374"/>
        <v>Nguyễn Gia Bảo</v>
      </c>
      <c r="AY4458" s="4" t="str">
        <f t="shared" si="372"/>
        <v>KINGFOOD MARKET</v>
      </c>
    </row>
    <row r="4459" spans="1:51" x14ac:dyDescent="0.25">
      <c r="A4459" s="4" t="s">
        <v>1104</v>
      </c>
      <c r="B4459" s="4" t="s">
        <v>844</v>
      </c>
      <c r="C4459" s="4" t="s">
        <v>221</v>
      </c>
      <c r="D4459" s="4" t="s">
        <v>758</v>
      </c>
      <c r="E4459" s="35" t="s">
        <v>297</v>
      </c>
      <c r="F4459" s="4" t="s">
        <v>702</v>
      </c>
      <c r="G4459" s="35"/>
      <c r="H4459" s="4" t="s">
        <v>727</v>
      </c>
      <c r="I4459" s="4"/>
      <c r="J4459" s="4"/>
      <c r="K4459" s="4"/>
      <c r="L4459" s="4">
        <v>5</v>
      </c>
      <c r="M4459" s="33">
        <f t="shared" si="378"/>
        <v>8320.3070718390827</v>
      </c>
      <c r="N4459" s="38">
        <f t="shared" si="379"/>
        <v>8.6206896551724144E-2</v>
      </c>
      <c r="O4459" s="33">
        <f t="shared" si="380"/>
        <v>11569.335739590089</v>
      </c>
      <c r="P4459" s="244">
        <f t="shared" si="375"/>
        <v>6717.5297999999993</v>
      </c>
      <c r="Q4459" s="25">
        <v>0</v>
      </c>
      <c r="R4459" s="25">
        <v>1110.7583999999999</v>
      </c>
      <c r="S4459" s="25">
        <v>0</v>
      </c>
      <c r="T4459" s="109"/>
      <c r="U4459" s="25">
        <v>0</v>
      </c>
      <c r="V4459" s="25">
        <v>419.74956000000003</v>
      </c>
      <c r="W4459" s="25">
        <v>0</v>
      </c>
      <c r="X4459" s="25">
        <v>0</v>
      </c>
      <c r="Y4459" s="25">
        <v>840.00239999999997</v>
      </c>
      <c r="Z4459" s="25">
        <v>0</v>
      </c>
      <c r="AA4459" s="109"/>
      <c r="AB4459" s="25">
        <v>0</v>
      </c>
      <c r="AC4459" s="25">
        <v>328.55652000000003</v>
      </c>
      <c r="AD4459" s="25">
        <v>0</v>
      </c>
      <c r="AE4459" s="25">
        <v>0</v>
      </c>
      <c r="AF4459" s="25">
        <v>1277.58708</v>
      </c>
      <c r="AG4459" s="25">
        <v>0</v>
      </c>
      <c r="AH4459" s="109"/>
      <c r="AI4459" s="25">
        <v>0</v>
      </c>
      <c r="AJ4459" s="25">
        <v>608.01516000000004</v>
      </c>
      <c r="AK4459" s="123">
        <v>0</v>
      </c>
      <c r="AL4459" s="25">
        <v>0</v>
      </c>
      <c r="AM4459" s="25">
        <v>1571.08032</v>
      </c>
      <c r="AN4459" s="25">
        <v>0</v>
      </c>
      <c r="AO4459" s="109"/>
      <c r="AP4459" s="25">
        <v>0</v>
      </c>
      <c r="AQ4459" s="25">
        <v>561.78035999999997</v>
      </c>
      <c r="AR4459" s="25">
        <v>0</v>
      </c>
      <c r="AS4459" s="25">
        <v>0</v>
      </c>
      <c r="AT4459" s="25">
        <v>0</v>
      </c>
      <c r="AU4459" s="25">
        <v>0</v>
      </c>
      <c r="AW4459" t="str">
        <f t="shared" si="373"/>
        <v>Trần Huy Hoàng</v>
      </c>
      <c r="AX4459" s="27" t="str">
        <f t="shared" si="374"/>
        <v>Tạ Mộng Tuyền</v>
      </c>
      <c r="AY4459" s="4" t="str">
        <f t="shared" si="372"/>
        <v>KINGFOOD MARKET</v>
      </c>
    </row>
    <row r="4460" spans="1:51" x14ac:dyDescent="0.25">
      <c r="A4460" s="4" t="s">
        <v>1104</v>
      </c>
      <c r="B4460" s="4" t="s">
        <v>844</v>
      </c>
      <c r="C4460" s="4" t="s">
        <v>221</v>
      </c>
      <c r="D4460" s="4" t="s">
        <v>759</v>
      </c>
      <c r="E4460" s="35" t="s">
        <v>306</v>
      </c>
      <c r="F4460" s="4" t="s">
        <v>702</v>
      </c>
      <c r="G4460" s="35"/>
      <c r="H4460" s="4" t="s">
        <v>1317</v>
      </c>
      <c r="I4460" s="4"/>
      <c r="J4460" s="4"/>
      <c r="K4460" s="4"/>
      <c r="L4460" s="4">
        <v>4</v>
      </c>
      <c r="M4460" s="33">
        <f t="shared" si="378"/>
        <v>6656.2456574712651</v>
      </c>
      <c r="N4460" s="38">
        <f t="shared" si="379"/>
        <v>6.8965517241379309E-2</v>
      </c>
      <c r="O4460" s="33">
        <f t="shared" si="380"/>
        <v>9255.4685916720719</v>
      </c>
      <c r="P4460" s="244">
        <f t="shared" si="375"/>
        <v>5441.1836400000011</v>
      </c>
      <c r="Q4460" s="25">
        <v>0</v>
      </c>
      <c r="R4460" s="25">
        <v>894.73248000000001</v>
      </c>
      <c r="S4460" s="25">
        <v>0</v>
      </c>
      <c r="T4460" s="109"/>
      <c r="U4460" s="25">
        <v>0</v>
      </c>
      <c r="V4460" s="25">
        <v>347.11308000000008</v>
      </c>
      <c r="W4460" s="25">
        <v>0</v>
      </c>
      <c r="X4460" s="25">
        <v>0</v>
      </c>
      <c r="Y4460" s="25">
        <v>681.38819999999998</v>
      </c>
      <c r="Z4460" s="25">
        <v>0</v>
      </c>
      <c r="AA4460" s="109"/>
      <c r="AB4460" s="25">
        <v>0</v>
      </c>
      <c r="AC4460" s="25">
        <v>263.08044000000001</v>
      </c>
      <c r="AD4460" s="25">
        <v>0</v>
      </c>
      <c r="AE4460" s="25">
        <v>0</v>
      </c>
      <c r="AF4460" s="25">
        <v>1019.4811200000001</v>
      </c>
      <c r="AG4460" s="25">
        <v>0</v>
      </c>
      <c r="AH4460" s="109"/>
      <c r="AI4460" s="25">
        <v>0</v>
      </c>
      <c r="AJ4460" s="25">
        <v>509.89715999999999</v>
      </c>
      <c r="AK4460" s="123">
        <v>0</v>
      </c>
      <c r="AL4460" s="25">
        <v>0</v>
      </c>
      <c r="AM4460" s="25">
        <v>1256.1415200000004</v>
      </c>
      <c r="AN4460" s="25">
        <v>0</v>
      </c>
      <c r="AO4460" s="109"/>
      <c r="AP4460" s="25">
        <v>0</v>
      </c>
      <c r="AQ4460" s="25">
        <v>469.34964000000002</v>
      </c>
      <c r="AR4460" s="25">
        <v>0</v>
      </c>
      <c r="AS4460" s="25">
        <v>0</v>
      </c>
      <c r="AT4460" s="25">
        <v>0</v>
      </c>
      <c r="AU4460" s="25">
        <v>0</v>
      </c>
      <c r="AW4460" t="str">
        <f t="shared" si="373"/>
        <v>Trần Huy Hoàng</v>
      </c>
      <c r="AX4460" s="27" t="str">
        <f t="shared" si="374"/>
        <v>Nguyễn Thị Phương Tâm</v>
      </c>
      <c r="AY4460" s="4" t="str">
        <f t="shared" si="372"/>
        <v>KINGFOOD MARKET</v>
      </c>
    </row>
    <row r="4461" spans="1:51" x14ac:dyDescent="0.25">
      <c r="A4461" s="4" t="s">
        <v>1104</v>
      </c>
      <c r="B4461" s="4" t="s">
        <v>844</v>
      </c>
      <c r="C4461" s="4" t="s">
        <v>221</v>
      </c>
      <c r="D4461" s="4" t="s">
        <v>760</v>
      </c>
      <c r="E4461" s="35" t="s">
        <v>313</v>
      </c>
      <c r="F4461" s="4" t="s">
        <v>702</v>
      </c>
      <c r="G4461" s="35"/>
      <c r="H4461" s="4" t="s">
        <v>1318</v>
      </c>
      <c r="I4461" s="4"/>
      <c r="J4461" s="4"/>
      <c r="K4461" s="4"/>
      <c r="L4461" s="4">
        <v>4</v>
      </c>
      <c r="M4461" s="33">
        <f t="shared" si="378"/>
        <v>6656.2456574712651</v>
      </c>
      <c r="N4461" s="38">
        <f t="shared" si="379"/>
        <v>6.8965517241379309E-2</v>
      </c>
      <c r="O4461" s="33">
        <f t="shared" si="380"/>
        <v>9255.4685916720719</v>
      </c>
      <c r="P4461" s="244">
        <f t="shared" si="375"/>
        <v>5441.1836400000011</v>
      </c>
      <c r="Q4461" s="25">
        <v>0</v>
      </c>
      <c r="R4461" s="25">
        <v>894.73248000000001</v>
      </c>
      <c r="S4461" s="25">
        <v>0</v>
      </c>
      <c r="T4461" s="109"/>
      <c r="U4461" s="25">
        <v>0</v>
      </c>
      <c r="V4461" s="25">
        <v>347.11308000000008</v>
      </c>
      <c r="W4461" s="25">
        <v>0</v>
      </c>
      <c r="X4461" s="25">
        <v>0</v>
      </c>
      <c r="Y4461" s="25">
        <v>681.38819999999998</v>
      </c>
      <c r="Z4461" s="25">
        <v>0</v>
      </c>
      <c r="AA4461" s="109"/>
      <c r="AB4461" s="25">
        <v>0</v>
      </c>
      <c r="AC4461" s="25">
        <v>263.08044000000001</v>
      </c>
      <c r="AD4461" s="25">
        <v>0</v>
      </c>
      <c r="AE4461" s="25">
        <v>0</v>
      </c>
      <c r="AF4461" s="25">
        <v>1019.4811200000001</v>
      </c>
      <c r="AG4461" s="25">
        <v>0</v>
      </c>
      <c r="AH4461" s="109"/>
      <c r="AI4461" s="25">
        <v>0</v>
      </c>
      <c r="AJ4461" s="25">
        <v>509.89715999999999</v>
      </c>
      <c r="AK4461" s="123">
        <v>0</v>
      </c>
      <c r="AL4461" s="25">
        <v>0</v>
      </c>
      <c r="AM4461" s="25">
        <v>1256.1415200000004</v>
      </c>
      <c r="AN4461" s="25">
        <v>0</v>
      </c>
      <c r="AO4461" s="109"/>
      <c r="AP4461" s="25">
        <v>0</v>
      </c>
      <c r="AQ4461" s="25">
        <v>469.34964000000002</v>
      </c>
      <c r="AR4461" s="25">
        <v>0</v>
      </c>
      <c r="AS4461" s="25">
        <v>0</v>
      </c>
      <c r="AT4461" s="25">
        <v>0</v>
      </c>
      <c r="AU4461" s="25">
        <v>0</v>
      </c>
      <c r="AW4461" t="str">
        <f t="shared" si="373"/>
        <v>Trần Huy Hoàng</v>
      </c>
      <c r="AX4461" s="27" t="str">
        <f t="shared" si="374"/>
        <v>Nguyễn Ngọc Danh</v>
      </c>
      <c r="AY4461" s="4" t="str">
        <f t="shared" si="372"/>
        <v>KINGFOOD MARKET</v>
      </c>
    </row>
    <row r="4462" spans="1:51" x14ac:dyDescent="0.25">
      <c r="A4462" s="4" t="s">
        <v>1104</v>
      </c>
      <c r="B4462" s="4" t="s">
        <v>844</v>
      </c>
      <c r="C4462" s="4" t="s">
        <v>221</v>
      </c>
      <c r="D4462" s="4" t="s">
        <v>1327</v>
      </c>
      <c r="E4462" s="35" t="s">
        <v>221</v>
      </c>
      <c r="F4462" s="4" t="s">
        <v>702</v>
      </c>
      <c r="G4462" s="35"/>
      <c r="H4462" s="4" t="s">
        <v>819</v>
      </c>
      <c r="I4462" s="4"/>
      <c r="J4462" s="4"/>
      <c r="K4462" s="4"/>
      <c r="L4462" s="4">
        <v>1</v>
      </c>
      <c r="M4462" s="33">
        <f t="shared" si="378"/>
        <v>1664.0614143678163</v>
      </c>
      <c r="N4462" s="38">
        <f t="shared" si="379"/>
        <v>1.7241379310344827E-2</v>
      </c>
      <c r="O4462" s="33">
        <f t="shared" si="380"/>
        <v>2313.867147918018</v>
      </c>
      <c r="P4462" s="244">
        <f t="shared" si="375"/>
        <v>1460.54448</v>
      </c>
      <c r="Q4462" s="25">
        <v>0</v>
      </c>
      <c r="R4462" s="25">
        <v>273.77568000000002</v>
      </c>
      <c r="S4462" s="25">
        <v>0</v>
      </c>
      <c r="T4462" s="109"/>
      <c r="U4462" s="25">
        <v>0</v>
      </c>
      <c r="V4462" s="25">
        <v>85.282200000000003</v>
      </c>
      <c r="W4462" s="25">
        <v>0</v>
      </c>
      <c r="X4462" s="25">
        <v>0</v>
      </c>
      <c r="Y4462" s="25">
        <v>204.22908000000001</v>
      </c>
      <c r="Z4462" s="25">
        <v>0</v>
      </c>
      <c r="AA4462" s="109"/>
      <c r="AB4462" s="25">
        <v>0</v>
      </c>
      <c r="AC4462" s="25">
        <v>95.575680000000006</v>
      </c>
      <c r="AD4462" s="25">
        <v>0</v>
      </c>
      <c r="AE4462" s="25">
        <v>0</v>
      </c>
      <c r="AF4462" s="25">
        <v>298.00115999999997</v>
      </c>
      <c r="AG4462" s="25">
        <v>0</v>
      </c>
      <c r="AH4462" s="109"/>
      <c r="AI4462" s="25">
        <v>0</v>
      </c>
      <c r="AJ4462" s="25">
        <v>110.76372000000001</v>
      </c>
      <c r="AK4462" s="123">
        <v>0</v>
      </c>
      <c r="AL4462" s="25">
        <v>0</v>
      </c>
      <c r="AM4462" s="25">
        <v>280.91447999999997</v>
      </c>
      <c r="AN4462" s="25">
        <v>0</v>
      </c>
      <c r="AO4462" s="109"/>
      <c r="AP4462" s="25">
        <v>0</v>
      </c>
      <c r="AQ4462" s="25">
        <v>112.00247999999999</v>
      </c>
      <c r="AR4462" s="25">
        <v>0</v>
      </c>
      <c r="AS4462" s="25">
        <v>0</v>
      </c>
      <c r="AT4462" s="25">
        <v>0</v>
      </c>
      <c r="AU4462" s="25">
        <v>0</v>
      </c>
      <c r="AW4462" t="str">
        <f t="shared" si="373"/>
        <v>Trần Huy Hoàng</v>
      </c>
      <c r="AX4462" s="27" t="str">
        <f t="shared" si="374"/>
        <v>Trần Huy Hoàng</v>
      </c>
      <c r="AY4462" s="4" t="str">
        <f t="shared" si="372"/>
        <v>KINGFOOD MARKET</v>
      </c>
    </row>
    <row r="4463" spans="1:51" x14ac:dyDescent="0.25">
      <c r="A4463" s="4" t="s">
        <v>1104</v>
      </c>
      <c r="B4463" s="4" t="s">
        <v>1319</v>
      </c>
      <c r="C4463" s="4" t="s">
        <v>451</v>
      </c>
      <c r="D4463" s="4" t="s">
        <v>1326</v>
      </c>
      <c r="E4463" s="44" t="s">
        <v>451</v>
      </c>
      <c r="F4463" s="125"/>
      <c r="G4463" s="28" t="s">
        <v>933</v>
      </c>
      <c r="H4463" s="5" t="s">
        <v>1320</v>
      </c>
      <c r="I4463" s="4"/>
      <c r="J4463" s="4"/>
      <c r="K4463" s="4"/>
      <c r="L4463" s="5">
        <f>SUM(L4464:L4469)</f>
        <v>31</v>
      </c>
      <c r="M4463" s="36">
        <v>4595.7452000000012</v>
      </c>
      <c r="N4463" s="29">
        <f t="shared" ref="N4463" si="381">M4463/$M$4367</f>
        <v>2.0320397628614068E-2</v>
      </c>
      <c r="O4463" s="36">
        <f t="shared" ref="O4463" si="382">N4463*$O$4367</f>
        <v>6390.3553959406008</v>
      </c>
      <c r="P4463" s="244">
        <f t="shared" si="375"/>
        <v>0</v>
      </c>
      <c r="Q4463" s="25">
        <v>0</v>
      </c>
      <c r="R4463" s="25">
        <v>0</v>
      </c>
      <c r="S4463" s="25">
        <v>0</v>
      </c>
      <c r="T4463" s="109"/>
      <c r="U4463" s="25">
        <v>0</v>
      </c>
      <c r="V4463" s="25">
        <v>0</v>
      </c>
      <c r="W4463" s="25">
        <v>0</v>
      </c>
      <c r="X4463" s="25">
        <v>0</v>
      </c>
      <c r="Y4463" s="25">
        <v>0</v>
      </c>
      <c r="Z4463" s="25">
        <v>0</v>
      </c>
      <c r="AA4463" s="109"/>
      <c r="AB4463" s="25">
        <v>0</v>
      </c>
      <c r="AC4463" s="25">
        <v>0</v>
      </c>
      <c r="AD4463" s="25">
        <v>0</v>
      </c>
      <c r="AE4463" s="25">
        <v>0</v>
      </c>
      <c r="AF4463" s="25">
        <v>0</v>
      </c>
      <c r="AG4463" s="25">
        <v>0</v>
      </c>
      <c r="AH4463" s="109"/>
      <c r="AI4463" s="25">
        <v>0</v>
      </c>
      <c r="AJ4463" s="25">
        <v>0</v>
      </c>
      <c r="AK4463" s="123">
        <v>0</v>
      </c>
      <c r="AL4463" s="25">
        <v>0</v>
      </c>
      <c r="AM4463" s="25">
        <v>0</v>
      </c>
      <c r="AN4463" s="25">
        <v>0</v>
      </c>
      <c r="AO4463" s="109"/>
      <c r="AP4463" s="25">
        <v>0</v>
      </c>
      <c r="AQ4463" s="25">
        <v>0</v>
      </c>
      <c r="AR4463" s="25">
        <v>0</v>
      </c>
      <c r="AS4463" s="25">
        <v>0</v>
      </c>
      <c r="AT4463" s="25">
        <v>0</v>
      </c>
      <c r="AU4463" s="25">
        <v>0</v>
      </c>
      <c r="AW4463" t="str">
        <f t="shared" si="373"/>
        <v>Phạm Thanh Hà</v>
      </c>
      <c r="AX4463" s="27" t="str">
        <f t="shared" si="374"/>
        <v>Phạm Thanh Hà</v>
      </c>
      <c r="AY4463" s="4" t="str">
        <f t="shared" si="372"/>
        <v>CTY TNHH OKONO VN</v>
      </c>
    </row>
    <row r="4464" spans="1:51" x14ac:dyDescent="0.25">
      <c r="A4464" s="4" t="s">
        <v>1104</v>
      </c>
      <c r="B4464" s="4" t="s">
        <v>1319</v>
      </c>
      <c r="C4464" s="4" t="s">
        <v>451</v>
      </c>
      <c r="D4464" s="11" t="s">
        <v>777</v>
      </c>
      <c r="E4464" s="32" t="s">
        <v>840</v>
      </c>
      <c r="F4464" s="4" t="s">
        <v>5360</v>
      </c>
      <c r="G4464" s="35"/>
      <c r="H4464" s="4" t="s">
        <v>1321</v>
      </c>
      <c r="I4464" s="4"/>
      <c r="J4464" s="4"/>
      <c r="K4464" s="4"/>
      <c r="L4464" s="4">
        <v>2</v>
      </c>
      <c r="M4464" s="45">
        <f>+N4464*$M$4463</f>
        <v>296.4996903225807</v>
      </c>
      <c r="N4464" s="38">
        <f>L4464/$L$4463</f>
        <v>6.4516129032258063E-2</v>
      </c>
      <c r="O4464" s="33">
        <f>N4464*$O$4463</f>
        <v>412.28099328649034</v>
      </c>
      <c r="P4464" s="244">
        <f t="shared" si="375"/>
        <v>0</v>
      </c>
      <c r="Q4464" s="25">
        <v>0</v>
      </c>
      <c r="R4464" s="25">
        <v>0</v>
      </c>
      <c r="S4464" s="25">
        <v>0</v>
      </c>
      <c r="T4464" s="109"/>
      <c r="U4464" s="25">
        <v>0</v>
      </c>
      <c r="V4464" s="25">
        <v>0</v>
      </c>
      <c r="W4464" s="25">
        <v>0</v>
      </c>
      <c r="X4464" s="25">
        <v>0</v>
      </c>
      <c r="Y4464" s="25">
        <v>0</v>
      </c>
      <c r="Z4464" s="25">
        <v>0</v>
      </c>
      <c r="AA4464" s="109"/>
      <c r="AB4464" s="25">
        <v>0</v>
      </c>
      <c r="AC4464" s="25">
        <v>0</v>
      </c>
      <c r="AD4464" s="25">
        <v>0</v>
      </c>
      <c r="AE4464" s="25">
        <v>0</v>
      </c>
      <c r="AF4464" s="25">
        <v>0</v>
      </c>
      <c r="AG4464" s="25">
        <v>0</v>
      </c>
      <c r="AH4464" s="109"/>
      <c r="AI4464" s="25">
        <v>0</v>
      </c>
      <c r="AJ4464" s="25">
        <v>0</v>
      </c>
      <c r="AK4464" s="123">
        <v>0</v>
      </c>
      <c r="AL4464" s="25">
        <v>0</v>
      </c>
      <c r="AM4464" s="25">
        <v>0</v>
      </c>
      <c r="AN4464" s="25">
        <v>0</v>
      </c>
      <c r="AO4464" s="109"/>
      <c r="AP4464" s="25">
        <v>0</v>
      </c>
      <c r="AQ4464" s="25">
        <v>0</v>
      </c>
      <c r="AR4464" s="25">
        <v>0</v>
      </c>
      <c r="AS4464" s="25">
        <v>0</v>
      </c>
      <c r="AT4464" s="25">
        <v>0</v>
      </c>
      <c r="AU4464" s="25">
        <v>0</v>
      </c>
      <c r="AW4464" t="str">
        <f t="shared" si="373"/>
        <v>Phạm Thanh Hà</v>
      </c>
      <c r="AX4464" s="27" t="str">
        <f t="shared" si="374"/>
        <v xml:space="preserve">Vũ Thị Dịu </v>
      </c>
      <c r="AY4464" s="4" t="str">
        <f t="shared" si="372"/>
        <v>CTY TNHH OKONO VN</v>
      </c>
    </row>
    <row r="4465" spans="1:51" x14ac:dyDescent="0.25">
      <c r="A4465" s="4" t="s">
        <v>1104</v>
      </c>
      <c r="B4465" s="4" t="s">
        <v>1319</v>
      </c>
      <c r="C4465" s="4" t="s">
        <v>451</v>
      </c>
      <c r="D4465" s="11" t="s">
        <v>778</v>
      </c>
      <c r="E4465" s="32" t="s">
        <v>650</v>
      </c>
      <c r="F4465" s="4" t="s">
        <v>5360</v>
      </c>
      <c r="G4465" s="35"/>
      <c r="H4465" s="4" t="s">
        <v>1322</v>
      </c>
      <c r="I4465" s="4"/>
      <c r="J4465" s="4"/>
      <c r="K4465" s="4"/>
      <c r="L4465" s="4">
        <v>4</v>
      </c>
      <c r="M4465" s="45">
        <f t="shared" ref="M4465:M4469" si="383">+N4465*$M$4463</f>
        <v>592.99938064516141</v>
      </c>
      <c r="N4465" s="38">
        <f t="shared" ref="N4465:N4469" si="384">L4465/$L$4463</f>
        <v>0.12903225806451613</v>
      </c>
      <c r="O4465" s="33">
        <f t="shared" ref="O4465:O4469" si="385">N4465*$O$4463</f>
        <v>824.56198657298069</v>
      </c>
      <c r="P4465" s="244">
        <f t="shared" si="375"/>
        <v>0</v>
      </c>
      <c r="Q4465" s="25">
        <v>0</v>
      </c>
      <c r="R4465" s="25">
        <v>0</v>
      </c>
      <c r="S4465" s="25">
        <v>0</v>
      </c>
      <c r="T4465" s="109"/>
      <c r="U4465" s="25">
        <v>0</v>
      </c>
      <c r="V4465" s="25">
        <v>0</v>
      </c>
      <c r="W4465" s="25">
        <v>0</v>
      </c>
      <c r="X4465" s="25">
        <v>0</v>
      </c>
      <c r="Y4465" s="25">
        <v>0</v>
      </c>
      <c r="Z4465" s="25">
        <v>0</v>
      </c>
      <c r="AA4465" s="109"/>
      <c r="AB4465" s="25">
        <v>0</v>
      </c>
      <c r="AC4465" s="25">
        <v>0</v>
      </c>
      <c r="AD4465" s="25">
        <v>0</v>
      </c>
      <c r="AE4465" s="25">
        <v>0</v>
      </c>
      <c r="AF4465" s="25">
        <v>0</v>
      </c>
      <c r="AG4465" s="25">
        <v>0</v>
      </c>
      <c r="AH4465" s="109"/>
      <c r="AI4465" s="25">
        <v>0</v>
      </c>
      <c r="AJ4465" s="25">
        <v>0</v>
      </c>
      <c r="AK4465" s="123">
        <v>0</v>
      </c>
      <c r="AL4465" s="25">
        <v>0</v>
      </c>
      <c r="AM4465" s="25">
        <v>0</v>
      </c>
      <c r="AN4465" s="25">
        <v>0</v>
      </c>
      <c r="AO4465" s="109"/>
      <c r="AP4465" s="25">
        <v>0</v>
      </c>
      <c r="AQ4465" s="25">
        <v>0</v>
      </c>
      <c r="AR4465" s="25">
        <v>0</v>
      </c>
      <c r="AS4465" s="25">
        <v>0</v>
      </c>
      <c r="AT4465" s="25">
        <v>0</v>
      </c>
      <c r="AU4465" s="25">
        <v>0</v>
      </c>
      <c r="AW4465" t="str">
        <f t="shared" si="373"/>
        <v>Phạm Thanh Hà</v>
      </c>
      <c r="AX4465" s="27" t="str">
        <f t="shared" si="374"/>
        <v xml:space="preserve">Vương Thị Thu Phương </v>
      </c>
      <c r="AY4465" s="4" t="str">
        <f t="shared" si="372"/>
        <v>CTY TNHH OKONO VN</v>
      </c>
    </row>
    <row r="4466" spans="1:51" x14ac:dyDescent="0.25">
      <c r="A4466" s="4" t="s">
        <v>1104</v>
      </c>
      <c r="B4466" s="4" t="s">
        <v>1319</v>
      </c>
      <c r="C4466" s="4" t="s">
        <v>451</v>
      </c>
      <c r="D4466" s="11" t="s">
        <v>776</v>
      </c>
      <c r="E4466" s="32" t="s">
        <v>574</v>
      </c>
      <c r="F4466" s="4" t="s">
        <v>5360</v>
      </c>
      <c r="G4466" s="35"/>
      <c r="H4466" s="4" t="s">
        <v>1310</v>
      </c>
      <c r="I4466" s="4"/>
      <c r="J4466" s="4"/>
      <c r="K4466" s="4"/>
      <c r="L4466" s="4">
        <v>7</v>
      </c>
      <c r="M4466" s="45">
        <f t="shared" si="383"/>
        <v>1037.7489161290325</v>
      </c>
      <c r="N4466" s="38">
        <f t="shared" si="384"/>
        <v>0.22580645161290322</v>
      </c>
      <c r="O4466" s="33">
        <f t="shared" si="385"/>
        <v>1442.9834765027163</v>
      </c>
      <c r="P4466" s="244">
        <f t="shared" si="375"/>
        <v>0</v>
      </c>
      <c r="Q4466" s="25">
        <v>0</v>
      </c>
      <c r="R4466" s="25">
        <v>0</v>
      </c>
      <c r="S4466" s="25">
        <v>0</v>
      </c>
      <c r="T4466" s="109"/>
      <c r="U4466" s="25">
        <v>0</v>
      </c>
      <c r="V4466" s="25">
        <v>0</v>
      </c>
      <c r="W4466" s="25">
        <v>0</v>
      </c>
      <c r="X4466" s="25">
        <v>0</v>
      </c>
      <c r="Y4466" s="25">
        <v>0</v>
      </c>
      <c r="Z4466" s="25">
        <v>0</v>
      </c>
      <c r="AA4466" s="109"/>
      <c r="AB4466" s="25">
        <v>0</v>
      </c>
      <c r="AC4466" s="25">
        <v>0</v>
      </c>
      <c r="AD4466" s="25">
        <v>0</v>
      </c>
      <c r="AE4466" s="25">
        <v>0</v>
      </c>
      <c r="AF4466" s="25">
        <v>0</v>
      </c>
      <c r="AG4466" s="25">
        <v>0</v>
      </c>
      <c r="AH4466" s="109"/>
      <c r="AI4466" s="25">
        <v>0</v>
      </c>
      <c r="AJ4466" s="25">
        <v>0</v>
      </c>
      <c r="AK4466" s="123">
        <v>0</v>
      </c>
      <c r="AL4466" s="25">
        <v>0</v>
      </c>
      <c r="AM4466" s="25">
        <v>0</v>
      </c>
      <c r="AN4466" s="25">
        <v>0</v>
      </c>
      <c r="AO4466" s="109"/>
      <c r="AP4466" s="25">
        <v>0</v>
      </c>
      <c r="AQ4466" s="25">
        <v>0</v>
      </c>
      <c r="AR4466" s="25">
        <v>0</v>
      </c>
      <c r="AS4466" s="25">
        <v>0</v>
      </c>
      <c r="AT4466" s="25">
        <v>0</v>
      </c>
      <c r="AU4466" s="25">
        <v>0</v>
      </c>
      <c r="AW4466" t="str">
        <f t="shared" si="373"/>
        <v>Phạm Thanh Hà</v>
      </c>
      <c r="AX4466" s="27" t="str">
        <f t="shared" si="374"/>
        <v xml:space="preserve">Trần Thị Thúy Quỳnh </v>
      </c>
      <c r="AY4466" s="4" t="str">
        <f t="shared" si="372"/>
        <v>CTY TNHH OKONO VN</v>
      </c>
    </row>
    <row r="4467" spans="1:51" x14ac:dyDescent="0.25">
      <c r="A4467" s="4" t="s">
        <v>1104</v>
      </c>
      <c r="B4467" s="4" t="s">
        <v>1319</v>
      </c>
      <c r="C4467" s="4" t="s">
        <v>451</v>
      </c>
      <c r="D4467" s="11" t="s">
        <v>779</v>
      </c>
      <c r="E4467" s="32" t="s">
        <v>683</v>
      </c>
      <c r="F4467" s="4" t="s">
        <v>5360</v>
      </c>
      <c r="G4467" s="35"/>
      <c r="H4467" s="4" t="s">
        <v>1323</v>
      </c>
      <c r="I4467" s="4"/>
      <c r="J4467" s="4"/>
      <c r="K4467" s="4"/>
      <c r="L4467" s="4">
        <v>7</v>
      </c>
      <c r="M4467" s="45">
        <f t="shared" si="383"/>
        <v>1037.7489161290325</v>
      </c>
      <c r="N4467" s="38">
        <f t="shared" si="384"/>
        <v>0.22580645161290322</v>
      </c>
      <c r="O4467" s="33">
        <f t="shared" si="385"/>
        <v>1442.9834765027163</v>
      </c>
      <c r="P4467" s="244">
        <f t="shared" si="375"/>
        <v>0</v>
      </c>
      <c r="Q4467" s="25">
        <v>0</v>
      </c>
      <c r="R4467" s="25">
        <v>0</v>
      </c>
      <c r="S4467" s="25">
        <v>0</v>
      </c>
      <c r="T4467" s="109"/>
      <c r="U4467" s="25">
        <v>0</v>
      </c>
      <c r="V4467" s="25">
        <v>0</v>
      </c>
      <c r="W4467" s="25">
        <v>0</v>
      </c>
      <c r="X4467" s="25">
        <v>0</v>
      </c>
      <c r="Y4467" s="25">
        <v>0</v>
      </c>
      <c r="Z4467" s="25">
        <v>0</v>
      </c>
      <c r="AA4467" s="109"/>
      <c r="AB4467" s="25">
        <v>0</v>
      </c>
      <c r="AC4467" s="25">
        <v>0</v>
      </c>
      <c r="AD4467" s="25">
        <v>0</v>
      </c>
      <c r="AE4467" s="25">
        <v>0</v>
      </c>
      <c r="AF4467" s="25">
        <v>0</v>
      </c>
      <c r="AG4467" s="25">
        <v>0</v>
      </c>
      <c r="AH4467" s="109"/>
      <c r="AI4467" s="25">
        <v>0</v>
      </c>
      <c r="AJ4467" s="25">
        <v>0</v>
      </c>
      <c r="AK4467" s="123">
        <v>0</v>
      </c>
      <c r="AL4467" s="25">
        <v>0</v>
      </c>
      <c r="AM4467" s="25">
        <v>0</v>
      </c>
      <c r="AN4467" s="25">
        <v>0</v>
      </c>
      <c r="AO4467" s="109"/>
      <c r="AP4467" s="25">
        <v>0</v>
      </c>
      <c r="AQ4467" s="25">
        <v>0</v>
      </c>
      <c r="AR4467" s="25">
        <v>0</v>
      </c>
      <c r="AS4467" s="25">
        <v>0</v>
      </c>
      <c r="AT4467" s="25">
        <v>0</v>
      </c>
      <c r="AU4467" s="25">
        <v>0</v>
      </c>
      <c r="AW4467" t="str">
        <f t="shared" si="373"/>
        <v>Phạm Thanh Hà</v>
      </c>
      <c r="AX4467" s="27" t="str">
        <f t="shared" si="374"/>
        <v>Hoàng Phương Lê</v>
      </c>
      <c r="AY4467" s="4" t="str">
        <f t="shared" si="372"/>
        <v>CTY TNHH OKONO VN</v>
      </c>
    </row>
    <row r="4468" spans="1:51" x14ac:dyDescent="0.25">
      <c r="A4468" s="4" t="s">
        <v>1104</v>
      </c>
      <c r="B4468" s="4" t="s">
        <v>1319</v>
      </c>
      <c r="C4468" s="4" t="s">
        <v>451</v>
      </c>
      <c r="D4468" s="11" t="s">
        <v>775</v>
      </c>
      <c r="E4468" s="32" t="s">
        <v>540</v>
      </c>
      <c r="F4468" s="4" t="s">
        <v>5360</v>
      </c>
      <c r="G4468" s="35"/>
      <c r="H4468" s="4" t="s">
        <v>1324</v>
      </c>
      <c r="I4468" s="4"/>
      <c r="J4468" s="4"/>
      <c r="K4468" s="4"/>
      <c r="L4468" s="4">
        <v>9</v>
      </c>
      <c r="M4468" s="45">
        <f t="shared" si="383"/>
        <v>1334.2486064516133</v>
      </c>
      <c r="N4468" s="38">
        <f t="shared" si="384"/>
        <v>0.29032258064516131</v>
      </c>
      <c r="O4468" s="33">
        <f t="shared" si="385"/>
        <v>1855.2644697892067</v>
      </c>
      <c r="P4468" s="244">
        <f t="shared" si="375"/>
        <v>0</v>
      </c>
      <c r="Q4468" s="25">
        <v>0</v>
      </c>
      <c r="R4468" s="25">
        <v>0</v>
      </c>
      <c r="S4468" s="25">
        <v>0</v>
      </c>
      <c r="T4468" s="109"/>
      <c r="U4468" s="25">
        <v>0</v>
      </c>
      <c r="V4468" s="25">
        <v>0</v>
      </c>
      <c r="W4468" s="25">
        <v>0</v>
      </c>
      <c r="X4468" s="25">
        <v>0</v>
      </c>
      <c r="Y4468" s="25">
        <v>0</v>
      </c>
      <c r="Z4468" s="25">
        <v>0</v>
      </c>
      <c r="AA4468" s="109"/>
      <c r="AB4468" s="25">
        <v>0</v>
      </c>
      <c r="AC4468" s="25">
        <v>0</v>
      </c>
      <c r="AD4468" s="25">
        <v>0</v>
      </c>
      <c r="AE4468" s="25">
        <v>0</v>
      </c>
      <c r="AF4468" s="25">
        <v>0</v>
      </c>
      <c r="AG4468" s="25">
        <v>0</v>
      </c>
      <c r="AH4468" s="109"/>
      <c r="AI4468" s="25">
        <v>0</v>
      </c>
      <c r="AJ4468" s="25">
        <v>0</v>
      </c>
      <c r="AK4468" s="123">
        <v>0</v>
      </c>
      <c r="AL4468" s="25">
        <v>0</v>
      </c>
      <c r="AM4468" s="25">
        <v>0</v>
      </c>
      <c r="AN4468" s="25">
        <v>0</v>
      </c>
      <c r="AO4468" s="109"/>
      <c r="AP4468" s="25">
        <v>0</v>
      </c>
      <c r="AQ4468" s="25">
        <v>0</v>
      </c>
      <c r="AR4468" s="25">
        <v>0</v>
      </c>
      <c r="AS4468" s="25">
        <v>0</v>
      </c>
      <c r="AT4468" s="25">
        <v>0</v>
      </c>
      <c r="AU4468" s="25">
        <v>0</v>
      </c>
      <c r="AW4468" t="str">
        <f t="shared" si="373"/>
        <v>Phạm Thanh Hà</v>
      </c>
      <c r="AX4468" s="27" t="str">
        <f t="shared" si="374"/>
        <v xml:space="preserve">Đoàn Thị Trang </v>
      </c>
      <c r="AY4468" s="4" t="str">
        <f t="shared" si="372"/>
        <v>CTY TNHH OKONO VN</v>
      </c>
    </row>
    <row r="4469" spans="1:51" x14ac:dyDescent="0.25">
      <c r="A4469" s="4" t="s">
        <v>1104</v>
      </c>
      <c r="B4469" s="4" t="s">
        <v>1319</v>
      </c>
      <c r="C4469" s="4" t="s">
        <v>451</v>
      </c>
      <c r="D4469" s="11" t="s">
        <v>768</v>
      </c>
      <c r="E4469" s="32" t="s">
        <v>976</v>
      </c>
      <c r="F4469" s="4" t="s">
        <v>5360</v>
      </c>
      <c r="G4469" s="35"/>
      <c r="H4469" s="4" t="s">
        <v>1325</v>
      </c>
      <c r="I4469" s="4"/>
      <c r="J4469" s="4"/>
      <c r="K4469" s="4"/>
      <c r="L4469" s="4">
        <v>2</v>
      </c>
      <c r="M4469" s="45">
        <f t="shared" si="383"/>
        <v>296.4996903225807</v>
      </c>
      <c r="N4469" s="38">
        <f t="shared" si="384"/>
        <v>6.4516129032258063E-2</v>
      </c>
      <c r="O4469" s="33">
        <f t="shared" si="385"/>
        <v>412.28099328649034</v>
      </c>
      <c r="P4469" s="244">
        <f t="shared" si="375"/>
        <v>0</v>
      </c>
      <c r="Q4469" s="25">
        <v>0</v>
      </c>
      <c r="R4469" s="25">
        <v>0</v>
      </c>
      <c r="S4469" s="25">
        <v>0</v>
      </c>
      <c r="T4469" s="109"/>
      <c r="U4469" s="25">
        <v>0</v>
      </c>
      <c r="V4469" s="25">
        <v>0</v>
      </c>
      <c r="W4469" s="25">
        <v>0</v>
      </c>
      <c r="X4469" s="25">
        <v>0</v>
      </c>
      <c r="Y4469" s="25">
        <v>0</v>
      </c>
      <c r="Z4469" s="25">
        <v>0</v>
      </c>
      <c r="AA4469" s="109"/>
      <c r="AB4469" s="25">
        <v>0</v>
      </c>
      <c r="AC4469" s="25">
        <v>0</v>
      </c>
      <c r="AD4469" s="25">
        <v>0</v>
      </c>
      <c r="AE4469" s="25">
        <v>0</v>
      </c>
      <c r="AF4469" s="25">
        <v>0</v>
      </c>
      <c r="AG4469" s="25">
        <v>0</v>
      </c>
      <c r="AH4469" s="109"/>
      <c r="AI4469" s="25">
        <v>0</v>
      </c>
      <c r="AJ4469" s="25">
        <v>0</v>
      </c>
      <c r="AK4469" s="123">
        <v>0</v>
      </c>
      <c r="AL4469" s="25">
        <v>0</v>
      </c>
      <c r="AM4469" s="25">
        <v>0</v>
      </c>
      <c r="AN4469" s="25">
        <v>0</v>
      </c>
      <c r="AO4469" s="109"/>
      <c r="AP4469" s="25">
        <v>0</v>
      </c>
      <c r="AQ4469" s="25">
        <v>0</v>
      </c>
      <c r="AR4469" s="25">
        <v>0</v>
      </c>
      <c r="AS4469" s="25">
        <v>0</v>
      </c>
      <c r="AT4469" s="25">
        <v>0</v>
      </c>
      <c r="AU4469" s="25">
        <v>0</v>
      </c>
      <c r="AW4469" t="str">
        <f t="shared" si="373"/>
        <v>Phạm Thanh Hà</v>
      </c>
      <c r="AX4469" s="27" t="str">
        <f t="shared" si="374"/>
        <v xml:space="preserve">Lê Yến Phụng </v>
      </c>
      <c r="AY4469" s="4" t="str">
        <f t="shared" si="372"/>
        <v>CTY TNHH OKONO VN</v>
      </c>
    </row>
    <row r="4470" spans="1:51" x14ac:dyDescent="0.25">
      <c r="P4470" s="244">
        <f t="shared" si="375"/>
        <v>0</v>
      </c>
      <c r="T4470" s="109"/>
      <c r="X4470" s="25">
        <v>0</v>
      </c>
      <c r="Y4470" s="25">
        <v>0</v>
      </c>
      <c r="Z4470" s="25">
        <v>0</v>
      </c>
      <c r="AA4470" s="109"/>
      <c r="AB4470" s="25">
        <v>0</v>
      </c>
      <c r="AC4470" s="25">
        <v>0</v>
      </c>
      <c r="AD4470" s="25">
        <v>0</v>
      </c>
      <c r="AE4470" s="25">
        <v>0</v>
      </c>
      <c r="AF4470" s="25">
        <v>0</v>
      </c>
      <c r="AG4470" s="25">
        <v>0</v>
      </c>
      <c r="AH4470" s="109"/>
      <c r="AI4470" s="25">
        <v>0</v>
      </c>
      <c r="AJ4470" s="25">
        <v>0</v>
      </c>
      <c r="AK4470" s="123">
        <v>0</v>
      </c>
      <c r="AL4470" s="25">
        <v>0</v>
      </c>
      <c r="AM4470" s="25">
        <v>0</v>
      </c>
      <c r="AN4470" s="25">
        <v>0</v>
      </c>
      <c r="AO4470" s="109"/>
      <c r="AP4470" s="25">
        <v>0</v>
      </c>
      <c r="AR4470" s="25">
        <v>0</v>
      </c>
      <c r="AS4470" s="25">
        <v>0</v>
      </c>
      <c r="AT4470" s="25">
        <v>0</v>
      </c>
      <c r="AU4470" s="25">
        <v>0</v>
      </c>
      <c r="AW4470">
        <f t="shared" si="373"/>
        <v>0</v>
      </c>
      <c r="AX4470" s="27">
        <f t="shared" si="374"/>
        <v>0</v>
      </c>
      <c r="AY4470">
        <f t="shared" si="372"/>
        <v>0</v>
      </c>
    </row>
    <row r="4471" spans="1:51" x14ac:dyDescent="0.25">
      <c r="A4471" t="s">
        <v>745</v>
      </c>
      <c r="B4471" t="s">
        <v>745</v>
      </c>
      <c r="D4471" t="s">
        <v>745</v>
      </c>
      <c r="E4471" s="1" t="s">
        <v>745</v>
      </c>
      <c r="G4471" s="1" t="s">
        <v>745</v>
      </c>
      <c r="H4471" t="s">
        <v>745</v>
      </c>
      <c r="I4471" t="s">
        <v>745</v>
      </c>
      <c r="J4471" t="s">
        <v>745</v>
      </c>
      <c r="K4471" t="s">
        <v>745</v>
      </c>
      <c r="L4471" t="s">
        <v>745</v>
      </c>
      <c r="M4471" t="s">
        <v>745</v>
      </c>
      <c r="N4471" s="26" t="s">
        <v>745</v>
      </c>
      <c r="O4471" t="s">
        <v>745</v>
      </c>
      <c r="P4471" t="s">
        <v>745</v>
      </c>
      <c r="Q4471" t="s">
        <v>745</v>
      </c>
      <c r="R4471" t="s">
        <v>745</v>
      </c>
      <c r="S4471" t="s">
        <v>745</v>
      </c>
      <c r="T4471" t="s">
        <v>745</v>
      </c>
      <c r="U4471" t="s">
        <v>745</v>
      </c>
      <c r="V4471" t="s">
        <v>745</v>
      </c>
      <c r="W4471" t="s">
        <v>745</v>
      </c>
      <c r="X4471" t="s">
        <v>745</v>
      </c>
      <c r="Y4471" t="s">
        <v>745</v>
      </c>
      <c r="Z4471" t="s">
        <v>745</v>
      </c>
      <c r="AA4471" t="s">
        <v>745</v>
      </c>
      <c r="AB4471" t="s">
        <v>745</v>
      </c>
      <c r="AC4471" t="s">
        <v>745</v>
      </c>
      <c r="AD4471" t="s">
        <v>745</v>
      </c>
      <c r="AE4471" t="s">
        <v>745</v>
      </c>
      <c r="AF4471" t="s">
        <v>745</v>
      </c>
      <c r="AG4471" t="s">
        <v>745</v>
      </c>
      <c r="AH4471" t="s">
        <v>745</v>
      </c>
      <c r="AI4471" t="s">
        <v>745</v>
      </c>
      <c r="AJ4471" t="s">
        <v>745</v>
      </c>
      <c r="AK4471" t="s">
        <v>745</v>
      </c>
      <c r="AL4471" t="s">
        <v>745</v>
      </c>
      <c r="AM4471" t="s">
        <v>745</v>
      </c>
      <c r="AN4471" t="s">
        <v>745</v>
      </c>
      <c r="AO4471" t="s">
        <v>745</v>
      </c>
      <c r="AP4471" t="s">
        <v>745</v>
      </c>
      <c r="AQ4471" t="s">
        <v>745</v>
      </c>
      <c r="AR4471" t="s">
        <v>745</v>
      </c>
      <c r="AS4471" t="s">
        <v>745</v>
      </c>
      <c r="AT4471" t="s">
        <v>745</v>
      </c>
      <c r="AU4471" t="s">
        <v>745</v>
      </c>
      <c r="AV4471" t="s">
        <v>745</v>
      </c>
      <c r="AW4471" t="s">
        <v>745</v>
      </c>
      <c r="AX4471" s="27" t="str">
        <f t="shared" ref="AX4471" si="386">+E4471</f>
        <v>End</v>
      </c>
      <c r="AY4471" t="str">
        <f t="shared" si="372"/>
        <v>End</v>
      </c>
    </row>
    <row r="4473" spans="1:51" x14ac:dyDescent="0.25">
      <c r="M4473" s="27"/>
      <c r="O4473" s="27"/>
    </row>
    <row r="4475" spans="1:51" x14ac:dyDescent="0.25">
      <c r="AB4475" s="27"/>
    </row>
  </sheetData>
  <autoFilter ref="A6:AX4471" xr:uid="{00000000-0009-0000-0000-000002000000}"/>
  <mergeCells count="1">
    <mergeCell ref="Q5:AU5"/>
  </mergeCells>
  <conditionalFormatting sqref="G4360:G1048576 G1889 G1891:G2197 G1:G472 G921:G947 G1429:G1431 G1235:G1239 G3086:G3429 G3437:G3441 G1433:G1450 G1242:G1262 G1026:G1133 G3443:G4354 G949:G1022 G1455:G1887 G1137:G1147 G1265:G1427 G1149:G1233 G479:G904 G2446:G2784">
    <cfRule type="duplicateValues" dxfId="149" priority="47"/>
  </conditionalFormatting>
  <conditionalFormatting sqref="G1888">
    <cfRule type="duplicateValues" dxfId="148" priority="44"/>
  </conditionalFormatting>
  <conditionalFormatting sqref="G1890">
    <cfRule type="duplicateValues" dxfId="147" priority="43"/>
  </conditionalFormatting>
  <conditionalFormatting sqref="G4355:G4359">
    <cfRule type="duplicateValues" dxfId="146" priority="41"/>
  </conditionalFormatting>
  <conditionalFormatting sqref="G1428">
    <cfRule type="duplicateValues" dxfId="145" priority="40"/>
  </conditionalFormatting>
  <conditionalFormatting sqref="G1234">
    <cfRule type="duplicateValues" dxfId="144" priority="38"/>
  </conditionalFormatting>
  <conditionalFormatting sqref="G1432">
    <cfRule type="duplicateValues" dxfId="143" priority="37"/>
  </conditionalFormatting>
  <conditionalFormatting sqref="G1023:G1024">
    <cfRule type="duplicateValues" dxfId="142" priority="36"/>
  </conditionalFormatting>
  <conditionalFormatting sqref="G1025">
    <cfRule type="duplicateValues" dxfId="141" priority="35"/>
  </conditionalFormatting>
  <conditionalFormatting sqref="G1240:G1241">
    <cfRule type="duplicateValues" dxfId="140" priority="34"/>
  </conditionalFormatting>
  <conditionalFormatting sqref="G3430">
    <cfRule type="duplicateValues" dxfId="139" priority="31"/>
  </conditionalFormatting>
  <conditionalFormatting sqref="H3430">
    <cfRule type="duplicateValues" dxfId="138" priority="30"/>
  </conditionalFormatting>
  <conditionalFormatting sqref="G3431:G3436">
    <cfRule type="duplicateValues" dxfId="137" priority="29"/>
  </conditionalFormatting>
  <conditionalFormatting sqref="H3431:H3436">
    <cfRule type="duplicateValues" dxfId="136" priority="28"/>
  </conditionalFormatting>
  <conditionalFormatting sqref="G3452">
    <cfRule type="duplicateValues" dxfId="135" priority="27"/>
  </conditionalFormatting>
  <conditionalFormatting sqref="H3452">
    <cfRule type="duplicateValues" dxfId="134" priority="26"/>
  </conditionalFormatting>
  <conditionalFormatting sqref="G3443:G1048576 G1:G472 G949:G1133 G1137:G1147 G1265:G1450 G1149:G1262 G479:G947 G1455:G3441">
    <cfRule type="duplicateValues" dxfId="133" priority="24"/>
  </conditionalFormatting>
  <conditionalFormatting sqref="G3442">
    <cfRule type="duplicateValues" dxfId="132" priority="23"/>
  </conditionalFormatting>
  <conditionalFormatting sqref="H3442">
    <cfRule type="duplicateValues" dxfId="131" priority="22"/>
  </conditionalFormatting>
  <conditionalFormatting sqref="G3442">
    <cfRule type="duplicateValues" dxfId="130" priority="21"/>
  </conditionalFormatting>
  <conditionalFormatting sqref="G3449">
    <cfRule type="duplicateValues" dxfId="129" priority="20"/>
  </conditionalFormatting>
  <conditionalFormatting sqref="H3449">
    <cfRule type="duplicateValues" dxfId="128" priority="19"/>
  </conditionalFormatting>
  <conditionalFormatting sqref="G948">
    <cfRule type="duplicateValues" dxfId="127" priority="18"/>
  </conditionalFormatting>
  <conditionalFormatting sqref="G948">
    <cfRule type="duplicateValues" dxfId="126" priority="17"/>
  </conditionalFormatting>
  <conditionalFormatting sqref="G1451:G1452">
    <cfRule type="duplicateValues" dxfId="125" priority="16"/>
  </conditionalFormatting>
  <conditionalFormatting sqref="G1451:G1452">
    <cfRule type="duplicateValues" dxfId="124" priority="15"/>
  </conditionalFormatting>
  <conditionalFormatting sqref="G1453:G1454">
    <cfRule type="duplicateValues" dxfId="123" priority="14"/>
  </conditionalFormatting>
  <conditionalFormatting sqref="G1453:G1454">
    <cfRule type="duplicateValues" dxfId="122" priority="13"/>
  </conditionalFormatting>
  <conditionalFormatting sqref="G1134">
    <cfRule type="duplicateValues" dxfId="121" priority="12"/>
  </conditionalFormatting>
  <conditionalFormatting sqref="G1134">
    <cfRule type="duplicateValues" dxfId="120" priority="11"/>
  </conditionalFormatting>
  <conditionalFormatting sqref="G1135:G1136">
    <cfRule type="duplicateValues" dxfId="119" priority="10"/>
  </conditionalFormatting>
  <conditionalFormatting sqref="G1135:G1136">
    <cfRule type="duplicateValues" dxfId="118" priority="9"/>
  </conditionalFormatting>
  <conditionalFormatting sqref="G1263">
    <cfRule type="duplicateValues" dxfId="117" priority="8"/>
  </conditionalFormatting>
  <conditionalFormatting sqref="G1263">
    <cfRule type="duplicateValues" dxfId="116" priority="7"/>
  </conditionalFormatting>
  <conditionalFormatting sqref="G1264">
    <cfRule type="duplicateValues" dxfId="115" priority="6"/>
  </conditionalFormatting>
  <conditionalFormatting sqref="G1264">
    <cfRule type="duplicateValues" dxfId="114" priority="5"/>
  </conditionalFormatting>
  <conditionalFormatting sqref="G1148">
    <cfRule type="duplicateValues" dxfId="113" priority="4"/>
  </conditionalFormatting>
  <conditionalFormatting sqref="G1148">
    <cfRule type="duplicateValues" dxfId="112" priority="3"/>
  </conditionalFormatting>
  <conditionalFormatting sqref="G473:G478">
    <cfRule type="duplicateValues" dxfId="111" priority="2"/>
  </conditionalFormatting>
  <conditionalFormatting sqref="G473:G478">
    <cfRule type="duplicateValues" dxfId="110" priority="1"/>
  </conditionalFormatting>
  <conditionalFormatting sqref="G905:G920">
    <cfRule type="duplicateValues" dxfId="109" priority="86"/>
  </conditionalFormatting>
  <conditionalFormatting sqref="H1327:H1415">
    <cfRule type="duplicateValues" dxfId="108" priority="109"/>
  </conditionalFormatting>
  <conditionalFormatting sqref="H1478:H1538">
    <cfRule type="duplicateValues" dxfId="107" priority="130"/>
  </conditionalFormatting>
  <conditionalFormatting sqref="H586:H630">
    <cfRule type="duplicateValues" dxfId="106" priority="152"/>
  </conditionalFormatting>
  <conditionalFormatting sqref="G2198:G2445">
    <cfRule type="duplicateValues" dxfId="105" priority="205"/>
  </conditionalFormatting>
  <conditionalFormatting sqref="G2785:G3085">
    <cfRule type="duplicateValues" dxfId="104" priority="258"/>
  </conditionalFormatting>
  <conditionalFormatting sqref="H3424:H3429 H3437:H3441 H3443:H3733">
    <cfRule type="duplicateValues" dxfId="103" priority="279"/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8"/>
  <sheetViews>
    <sheetView showGridLines="0" workbookViewId="0">
      <pane xSplit="4" ySplit="5" topLeftCell="E6" activePane="bottomRight" state="frozen"/>
      <selection pane="topRight" activeCell="E1" sqref="E1"/>
      <selection pane="bottomLeft" activeCell="A5" sqref="A5"/>
      <selection pane="bottomRight" activeCell="K43" sqref="K43"/>
    </sheetView>
  </sheetViews>
  <sheetFormatPr defaultRowHeight="15" outlineLevelCol="1" x14ac:dyDescent="0.25"/>
  <cols>
    <col min="1" max="1" width="16" customWidth="1"/>
    <col min="2" max="2" width="5.5703125" customWidth="1"/>
    <col min="3" max="3" width="18.5703125" bestFit="1" customWidth="1"/>
    <col min="4" max="4" width="32.140625" customWidth="1"/>
    <col min="5" max="5" width="13.28515625" bestFit="1" customWidth="1"/>
    <col min="6" max="6" width="15.140625" customWidth="1" outlineLevel="1"/>
    <col min="7" max="7" width="15.85546875" customWidth="1"/>
    <col min="8" max="8" width="12.7109375" customWidth="1"/>
    <col min="9" max="9" width="0.7109375" hidden="1" customWidth="1"/>
    <col min="10" max="10" width="12.5703125" customWidth="1"/>
    <col min="11" max="11" width="6.140625" customWidth="1"/>
    <col min="12" max="12" width="13.28515625" style="25" bestFit="1" customWidth="1"/>
    <col min="13" max="13" width="9.7109375" bestFit="1" customWidth="1"/>
  </cols>
  <sheetData>
    <row r="1" spans="1:13" ht="15" customHeight="1" x14ac:dyDescent="0.25">
      <c r="F1" s="56"/>
      <c r="G1" s="56">
        <v>45535</v>
      </c>
    </row>
    <row r="2" spans="1:13" s="22" customFormat="1" ht="45" x14ac:dyDescent="0.25">
      <c r="A2" s="114" t="s">
        <v>1453</v>
      </c>
      <c r="B2" s="114">
        <v>27</v>
      </c>
      <c r="C2" s="116" t="s">
        <v>1449</v>
      </c>
      <c r="D2" s="116" t="s">
        <v>711</v>
      </c>
      <c r="E2" s="117" t="s">
        <v>1450</v>
      </c>
      <c r="F2" s="118" t="s">
        <v>5227</v>
      </c>
      <c r="G2" s="118" t="s">
        <v>5228</v>
      </c>
      <c r="H2" s="117" t="s">
        <v>1451</v>
      </c>
      <c r="J2" s="119" t="s">
        <v>5549</v>
      </c>
      <c r="L2" s="230"/>
    </row>
    <row r="3" spans="1:13" ht="19.5" customHeight="1" x14ac:dyDescent="0.25">
      <c r="A3" s="115" t="s">
        <v>1454</v>
      </c>
      <c r="B3" s="115">
        <v>27</v>
      </c>
      <c r="C3" s="48"/>
      <c r="D3" s="48" t="s">
        <v>1452</v>
      </c>
      <c r="E3" s="49">
        <f>+SUM(E15,E24,E33,E40,E44)</f>
        <v>14262441.828511793</v>
      </c>
      <c r="F3" s="49">
        <f>+SUM(F15,F24,F33,F40,F44)</f>
        <v>9868616.9557599984</v>
      </c>
      <c r="G3" s="49">
        <f>+SUM(G15,G24,G33,G40,G44,G45,G46,G47)</f>
        <v>11876475.78152</v>
      </c>
      <c r="H3" s="50">
        <f>+IFERROR(G3/E3,0)</f>
        <v>0.8327098490090209</v>
      </c>
      <c r="J3" s="49">
        <f>+SUM(J15,J24,J33,J40,J44,J45)</f>
        <v>2115236.99682</v>
      </c>
    </row>
    <row r="4" spans="1:13" x14ac:dyDescent="0.25">
      <c r="A4" s="54" t="s">
        <v>1455</v>
      </c>
      <c r="B4" s="55">
        <f>B3/B2</f>
        <v>1</v>
      </c>
      <c r="C4" s="4" t="s">
        <v>746</v>
      </c>
      <c r="D4" s="4" t="s">
        <v>33</v>
      </c>
      <c r="E4" s="33">
        <v>456479.17898720334</v>
      </c>
      <c r="F4" s="33">
        <f>+MTE!I5</f>
        <v>285942.44099999993</v>
      </c>
      <c r="G4" s="33">
        <f t="shared" ref="G4:G44" si="0">+F4+J4</f>
        <v>393807.81575999997</v>
      </c>
      <c r="H4" s="37">
        <f t="shared" ref="H4:H44" si="1">+IFERROR(G4/E4,0)</f>
        <v>0.86270707162098126</v>
      </c>
      <c r="J4" s="33">
        <f>+SUMIFS('MT-Tracking Co.op'!$P:$P,'MT-Tracking Co.op'!D:D,'HR OP'!$C4)</f>
        <v>107865.37476000002</v>
      </c>
    </row>
    <row r="5" spans="1:13" x14ac:dyDescent="0.25">
      <c r="C5" s="4" t="s">
        <v>747</v>
      </c>
      <c r="D5" s="4" t="s">
        <v>42</v>
      </c>
      <c r="E5" s="33">
        <v>536641.14691740763</v>
      </c>
      <c r="F5" s="33">
        <f>+MTE!I6</f>
        <v>271171.08</v>
      </c>
      <c r="G5" s="33">
        <f t="shared" si="0"/>
        <v>372216.46536000003</v>
      </c>
      <c r="H5" s="37">
        <f t="shared" si="1"/>
        <v>0.69360403595232778</v>
      </c>
      <c r="J5" s="33">
        <f>+SUMIFS('MT-Tracking Co.op'!$P:$P,'MT-Tracking Co.op'!D:D,'HR OP'!$C5)</f>
        <v>101045.38536</v>
      </c>
    </row>
    <row r="6" spans="1:13" x14ac:dyDescent="0.25">
      <c r="C6" s="4" t="s">
        <v>748</v>
      </c>
      <c r="D6" s="4" t="s">
        <v>63</v>
      </c>
      <c r="E6" s="33">
        <v>319959.41005298612</v>
      </c>
      <c r="F6" s="33">
        <f>+MTE!I7</f>
        <v>186082.43199999986</v>
      </c>
      <c r="G6" s="33">
        <f t="shared" si="0"/>
        <v>292658.90127999987</v>
      </c>
      <c r="H6" s="37">
        <f t="shared" si="1"/>
        <v>0.91467508716663404</v>
      </c>
      <c r="J6" s="33">
        <f>+SUMIFS('MT-Tracking Co.op'!$P:$P,'MT-Tracking Co.op'!D:D,'HR OP'!$C6)</f>
        <v>106576.46928</v>
      </c>
    </row>
    <row r="7" spans="1:13" x14ac:dyDescent="0.25">
      <c r="C7" s="4" t="s">
        <v>749</v>
      </c>
      <c r="D7" s="4" t="s">
        <v>84</v>
      </c>
      <c r="E7" s="33">
        <v>577941.04678629618</v>
      </c>
      <c r="F7" s="33">
        <f>+MTE!I8</f>
        <v>308905.52000000014</v>
      </c>
      <c r="G7" s="33">
        <f t="shared" si="0"/>
        <v>433559.52809600014</v>
      </c>
      <c r="H7" s="37">
        <f t="shared" si="1"/>
        <v>0.75017950447862269</v>
      </c>
      <c r="J7" s="33">
        <f>+SUMIFS('MT-Tracking Co.op'!$P:$P,'MT-Tracking Co.op'!D:D,'HR OP'!$C7)</f>
        <v>124654.00809599999</v>
      </c>
    </row>
    <row r="8" spans="1:13" x14ac:dyDescent="0.25">
      <c r="C8" s="4" t="s">
        <v>750</v>
      </c>
      <c r="D8" s="4" t="s">
        <v>110</v>
      </c>
      <c r="E8" s="33">
        <v>704017.30642022251</v>
      </c>
      <c r="F8" s="33">
        <f>+MTE!I9</f>
        <v>670318.20900000003</v>
      </c>
      <c r="G8" s="33">
        <f t="shared" si="0"/>
        <v>670318.20900000003</v>
      </c>
      <c r="H8" s="37">
        <f t="shared" si="1"/>
        <v>0.95213314060193321</v>
      </c>
      <c r="J8" s="33">
        <f>+SUMIFS('MT-Tracking Co.op'!$P:$P,'MT-Tracking Co.op'!D:D,'HR OP'!$C8)</f>
        <v>0</v>
      </c>
    </row>
    <row r="9" spans="1:13" x14ac:dyDescent="0.25">
      <c r="C9" s="4" t="s">
        <v>832</v>
      </c>
      <c r="D9" s="4" t="s">
        <v>112</v>
      </c>
      <c r="E9" s="33">
        <v>438558.00213238556</v>
      </c>
      <c r="F9" s="33">
        <f>+MTE!I10</f>
        <v>291594.95500000019</v>
      </c>
      <c r="G9" s="33">
        <f t="shared" si="0"/>
        <v>343033.52224000019</v>
      </c>
      <c r="H9" s="37">
        <f t="shared" si="1"/>
        <v>0.78218507146621441</v>
      </c>
      <c r="J9" s="33">
        <f>+SUMIFS('MT-Tracking Co.op'!$P:$P,'MT-Tracking Co.op'!D:D,'HR OP'!$C9)</f>
        <v>51438.567240000004</v>
      </c>
    </row>
    <row r="10" spans="1:13" x14ac:dyDescent="0.25">
      <c r="C10" s="4" t="s">
        <v>751</v>
      </c>
      <c r="D10" s="4" t="s">
        <v>125</v>
      </c>
      <c r="E10" s="33">
        <v>409806.84218043555</v>
      </c>
      <c r="F10" s="33">
        <f>+MTE!I11</f>
        <v>171923.78039999993</v>
      </c>
      <c r="G10" s="33">
        <f t="shared" si="0"/>
        <v>237795.90611999994</v>
      </c>
      <c r="H10" s="37">
        <f t="shared" si="1"/>
        <v>0.58026338665985422</v>
      </c>
      <c r="J10" s="33">
        <f>+SUMIFS('MT-Tracking Co.op'!$P:$P,'MT-Tracking Co.op'!D:D,'HR OP'!$C10)</f>
        <v>65872.125719999996</v>
      </c>
    </row>
    <row r="11" spans="1:13" x14ac:dyDescent="0.25">
      <c r="C11" s="4" t="s">
        <v>752</v>
      </c>
      <c r="D11" s="4" t="s">
        <v>142</v>
      </c>
      <c r="E11" s="33">
        <v>406221.86053262494</v>
      </c>
      <c r="F11" s="33">
        <f>+MTE!I12</f>
        <v>311063.74800000014</v>
      </c>
      <c r="G11" s="33">
        <f t="shared" si="0"/>
        <v>343377.50352000014</v>
      </c>
      <c r="H11" s="37">
        <f t="shared" si="1"/>
        <v>0.84529548230066864</v>
      </c>
      <c r="J11" s="33">
        <f>+SUMIFS('MT-Tracking Co.op'!$P:$P,'MT-Tracking Co.op'!D:D,'HR OP'!$C11)</f>
        <v>32313.755519999995</v>
      </c>
    </row>
    <row r="12" spans="1:13" x14ac:dyDescent="0.25">
      <c r="C12" s="4" t="s">
        <v>961</v>
      </c>
      <c r="D12" s="4" t="s">
        <v>5249</v>
      </c>
      <c r="E12" s="33">
        <v>485192.6120147719</v>
      </c>
      <c r="F12" s="33">
        <f>+MTE!I13</f>
        <v>273055.24399999983</v>
      </c>
      <c r="G12" s="33">
        <f t="shared" si="0"/>
        <v>359001.66127999983</v>
      </c>
      <c r="H12" s="37">
        <f t="shared" si="1"/>
        <v>0.73991576209134413</v>
      </c>
      <c r="J12" s="33">
        <f>+SUMIFS('MT-Tracking Co.op'!$P:$P,'MT-Tracking Co.op'!D:D,'HR OP'!$C12)</f>
        <v>85946.417280000009</v>
      </c>
    </row>
    <row r="13" spans="1:13" x14ac:dyDescent="0.25">
      <c r="C13" s="4" t="s">
        <v>753</v>
      </c>
      <c r="D13" s="4" t="s">
        <v>177</v>
      </c>
      <c r="E13" s="33">
        <v>309475.47925100219</v>
      </c>
      <c r="F13" s="33">
        <f>+MTE!I14</f>
        <v>181091.291</v>
      </c>
      <c r="G13" s="33">
        <f t="shared" si="0"/>
        <v>261335.74351999999</v>
      </c>
      <c r="H13" s="37">
        <f t="shared" si="1"/>
        <v>0.84444733441398712</v>
      </c>
      <c r="J13" s="33">
        <f>+SUMIFS('MT-Tracking Co.op'!$P:$P,'MT-Tracking Co.op'!D:D,'HR OP'!$C13)</f>
        <v>80244.452519999992</v>
      </c>
    </row>
    <row r="14" spans="1:13" x14ac:dyDescent="0.25">
      <c r="C14" s="4" t="s">
        <v>833</v>
      </c>
      <c r="D14" s="4" t="s">
        <v>205</v>
      </c>
      <c r="E14" s="33">
        <v>335117.53458506765</v>
      </c>
      <c r="F14" s="33">
        <f>+MTE!I15</f>
        <v>149228.54627999992</v>
      </c>
      <c r="G14" s="33">
        <f t="shared" si="0"/>
        <v>203133.38315999991</v>
      </c>
      <c r="H14" s="37">
        <f t="shared" si="1"/>
        <v>0.60615563853295085</v>
      </c>
      <c r="J14" s="33">
        <f>+SUMIFS('MT-Tracking Co.op'!$P:$P,'MT-Tracking Co.op'!D:D,'HR OP'!$C14)</f>
        <v>53904.836880000003</v>
      </c>
    </row>
    <row r="15" spans="1:13" x14ac:dyDescent="0.25">
      <c r="C15" s="51" t="s">
        <v>959</v>
      </c>
      <c r="D15" s="51"/>
      <c r="E15" s="52">
        <f>+SUM(E4:E14)</f>
        <v>4979410.419860404</v>
      </c>
      <c r="F15" s="52">
        <f>+SUM(F4:F14)</f>
        <v>3100377.2466800003</v>
      </c>
      <c r="G15" s="52">
        <f t="shared" si="0"/>
        <v>3910238.6393360002</v>
      </c>
      <c r="H15" s="53">
        <f t="shared" si="1"/>
        <v>0.78528145094045543</v>
      </c>
      <c r="J15" s="52">
        <f>+SUM(J4:J14)</f>
        <v>809861.39265599998</v>
      </c>
      <c r="M15" s="27"/>
    </row>
    <row r="16" spans="1:13" x14ac:dyDescent="0.25">
      <c r="C16" s="4" t="s">
        <v>754</v>
      </c>
      <c r="D16" s="4" t="s">
        <v>224</v>
      </c>
      <c r="E16" s="33">
        <v>396630.95517220581</v>
      </c>
      <c r="F16" s="33">
        <f>+MTE!I17</f>
        <v>239727.79975999979</v>
      </c>
      <c r="G16" s="33">
        <f t="shared" si="0"/>
        <v>239727.79975999979</v>
      </c>
      <c r="H16" s="37">
        <f t="shared" si="1"/>
        <v>0.60441021214775548</v>
      </c>
      <c r="J16" s="33">
        <f>+SUMIFS('MT-Tracking Co.op'!$P:$P,'MT-Tracking Co.op'!D:D,'HR OP'!$C16)</f>
        <v>0</v>
      </c>
    </row>
    <row r="17" spans="3:13" x14ac:dyDescent="0.25">
      <c r="C17" s="4" t="s">
        <v>755</v>
      </c>
      <c r="D17" s="4" t="s">
        <v>243</v>
      </c>
      <c r="E17" s="33">
        <v>405332.42181352025</v>
      </c>
      <c r="F17" s="33">
        <f>+MTE!I18</f>
        <v>241775.0431999999</v>
      </c>
      <c r="G17" s="33">
        <f t="shared" si="0"/>
        <v>241775.0431999999</v>
      </c>
      <c r="H17" s="37">
        <f t="shared" si="1"/>
        <v>0.59648582296540897</v>
      </c>
      <c r="J17" s="33">
        <f>+SUMIFS('MT-Tracking Co.op'!$P:$P,'MT-Tracking Co.op'!D:D,'HR OP'!$C17)</f>
        <v>0</v>
      </c>
    </row>
    <row r="18" spans="3:13" x14ac:dyDescent="0.25">
      <c r="C18" s="4" t="s">
        <v>756</v>
      </c>
      <c r="D18" s="4" t="s">
        <v>265</v>
      </c>
      <c r="E18" s="33">
        <v>313960.3073264407</v>
      </c>
      <c r="F18" s="33">
        <f>+MTE!I19</f>
        <v>224795.67480000012</v>
      </c>
      <c r="G18" s="33">
        <f t="shared" si="0"/>
        <v>224795.67480000012</v>
      </c>
      <c r="H18" s="37">
        <f t="shared" si="1"/>
        <v>0.71600030180333751</v>
      </c>
      <c r="J18" s="33">
        <f>+SUMIFS('MT-Tracking Co.op'!$P:$P,'MT-Tracking Co.op'!D:D,'HR OP'!$C18)</f>
        <v>0</v>
      </c>
    </row>
    <row r="19" spans="3:13" x14ac:dyDescent="0.25">
      <c r="C19" s="4" t="s">
        <v>757</v>
      </c>
      <c r="D19" s="4" t="s">
        <v>277</v>
      </c>
      <c r="E19" s="33">
        <v>450474.05067809776</v>
      </c>
      <c r="F19" s="33">
        <f>+MTE!I20</f>
        <v>289787.26347999997</v>
      </c>
      <c r="G19" s="33">
        <f t="shared" si="0"/>
        <v>289787.26347999997</v>
      </c>
      <c r="H19" s="37">
        <f t="shared" si="1"/>
        <v>0.64329402114013834</v>
      </c>
      <c r="J19" s="33">
        <f>+SUMIFS('MT-Tracking Co.op'!$P:$P,'MT-Tracking Co.op'!D:D,'HR OP'!$C19)</f>
        <v>0</v>
      </c>
    </row>
    <row r="20" spans="3:13" x14ac:dyDescent="0.25">
      <c r="C20" s="4" t="s">
        <v>758</v>
      </c>
      <c r="D20" s="4" t="s">
        <v>297</v>
      </c>
      <c r="E20" s="33">
        <v>372231.54127462162</v>
      </c>
      <c r="F20" s="33">
        <f>+MTE!I21</f>
        <v>231244.42975999994</v>
      </c>
      <c r="G20" s="33">
        <f t="shared" si="0"/>
        <v>231244.42975999994</v>
      </c>
      <c r="H20" s="37">
        <f t="shared" si="1"/>
        <v>0.62123813841287168</v>
      </c>
      <c r="J20" s="33">
        <f>+SUMIFS('MT-Tracking Co.op'!$P:$P,'MT-Tracking Co.op'!D:D,'HR OP'!$C20)</f>
        <v>0</v>
      </c>
    </row>
    <row r="21" spans="3:13" x14ac:dyDescent="0.25">
      <c r="C21" s="4" t="s">
        <v>759</v>
      </c>
      <c r="D21" s="4" t="s">
        <v>306</v>
      </c>
      <c r="E21" s="33">
        <v>286179.28396510432</v>
      </c>
      <c r="F21" s="33">
        <f>+MTE!I22</f>
        <v>200489.91751999996</v>
      </c>
      <c r="G21" s="33">
        <f t="shared" si="0"/>
        <v>200489.91751999996</v>
      </c>
      <c r="H21" s="37">
        <f t="shared" si="1"/>
        <v>0.70057453056052443</v>
      </c>
      <c r="J21" s="33">
        <f>+SUMIFS('MT-Tracking Co.op'!$P:$P,'MT-Tracking Co.op'!D:D,'HR OP'!$C21)</f>
        <v>0</v>
      </c>
    </row>
    <row r="22" spans="3:13" ht="14.25" customHeight="1" x14ac:dyDescent="0.25">
      <c r="C22" s="4" t="s">
        <v>760</v>
      </c>
      <c r="D22" s="4" t="s">
        <v>313</v>
      </c>
      <c r="E22" s="33">
        <v>345145.57418025803</v>
      </c>
      <c r="F22" s="33">
        <f>+MTE!I23</f>
        <v>190510.80276000014</v>
      </c>
      <c r="G22" s="33">
        <f t="shared" si="0"/>
        <v>190510.80276000014</v>
      </c>
      <c r="H22" s="37">
        <f t="shared" si="1"/>
        <v>0.55197231838326488</v>
      </c>
      <c r="J22" s="33">
        <f>+SUMIFS('MT-Tracking Co.op'!$P:$P,'MT-Tracking Co.op'!D:D,'HR OP'!$C22)</f>
        <v>0</v>
      </c>
    </row>
    <row r="23" spans="3:13" ht="14.25" customHeight="1" x14ac:dyDescent="0.25">
      <c r="C23" s="4" t="s">
        <v>1327</v>
      </c>
      <c r="D23" s="4" t="s">
        <v>221</v>
      </c>
      <c r="E23" s="33">
        <v>8375.7018107413714</v>
      </c>
      <c r="F23" s="33">
        <f>+MTE!I24</f>
        <v>362414.34147999994</v>
      </c>
      <c r="G23" s="33">
        <f t="shared" si="0"/>
        <v>362414.34147999994</v>
      </c>
      <c r="H23" s="37">
        <f t="shared" si="1"/>
        <v>43.269728277005242</v>
      </c>
      <c r="I23" s="113" t="s">
        <v>2198</v>
      </c>
      <c r="J23" s="33">
        <f>+SUMIFS('MT-Tracking Co.op'!$P:$P,'MT-Tracking Co.op'!D:D,'HR OP'!$C23)</f>
        <v>0</v>
      </c>
    </row>
    <row r="24" spans="3:13" x14ac:dyDescent="0.25">
      <c r="C24" s="51" t="s">
        <v>221</v>
      </c>
      <c r="D24" s="51"/>
      <c r="E24" s="52">
        <f>+SUM(E16:E23)</f>
        <v>2578329.8362209895</v>
      </c>
      <c r="F24" s="52">
        <f>+SUM(F16:F23)</f>
        <v>1980745.2727599996</v>
      </c>
      <c r="G24" s="52">
        <f t="shared" si="0"/>
        <v>1980745.2727599996</v>
      </c>
      <c r="H24" s="53">
        <f t="shared" si="1"/>
        <v>0.76822803852867072</v>
      </c>
      <c r="J24" s="52">
        <f>+SUM(J16:J23)</f>
        <v>0</v>
      </c>
      <c r="M24" s="27"/>
    </row>
    <row r="25" spans="3:13" x14ac:dyDescent="0.25">
      <c r="C25" s="4" t="s">
        <v>761</v>
      </c>
      <c r="D25" s="4" t="s">
        <v>355</v>
      </c>
      <c r="E25" s="33">
        <v>336741.3885630478</v>
      </c>
      <c r="F25" s="33">
        <f>+MTE!I26</f>
        <v>90438.792719999998</v>
      </c>
      <c r="G25" s="33">
        <f t="shared" si="0"/>
        <v>279498.65495999996</v>
      </c>
      <c r="H25" s="37">
        <f t="shared" si="1"/>
        <v>0.83000980708871097</v>
      </c>
      <c r="J25" s="33">
        <f>+SUMIFS('MT-Tracking Co.op'!$P:$P,'MT-Tracking Co.op'!D:D,'HR OP'!$C25)</f>
        <v>189059.86223999996</v>
      </c>
    </row>
    <row r="26" spans="3:13" x14ac:dyDescent="0.25">
      <c r="C26" s="4" t="s">
        <v>762</v>
      </c>
      <c r="D26" s="4" t="s">
        <v>359</v>
      </c>
      <c r="E26" s="33">
        <v>331277.83071072871</v>
      </c>
      <c r="F26" s="33">
        <f>+MTE!I27</f>
        <v>128366.18067999999</v>
      </c>
      <c r="G26" s="33">
        <f t="shared" si="0"/>
        <v>297102.76159000001</v>
      </c>
      <c r="H26" s="37">
        <f t="shared" si="1"/>
        <v>0.89683864734501262</v>
      </c>
      <c r="J26" s="33">
        <f>+SUMIFS('MT-Tracking Co.op'!$P:$P,'MT-Tracking Co.op'!D:D,'HR OP'!$C26)</f>
        <v>168736.58090999999</v>
      </c>
    </row>
    <row r="27" spans="3:13" x14ac:dyDescent="0.25">
      <c r="C27" s="4" t="s">
        <v>763</v>
      </c>
      <c r="D27" s="4" t="s">
        <v>389</v>
      </c>
      <c r="E27" s="33">
        <v>263417.76629337796</v>
      </c>
      <c r="F27" s="33">
        <f>+MTE!I28</f>
        <v>32732.197199999999</v>
      </c>
      <c r="G27" s="33">
        <f t="shared" si="0"/>
        <v>175640.97110400003</v>
      </c>
      <c r="H27" s="37">
        <f t="shared" si="1"/>
        <v>0.66677723972642866</v>
      </c>
      <c r="J27" s="33">
        <f>+SUMIFS('MT-Tracking Co.op'!$P:$P,'MT-Tracking Co.op'!D:D,'HR OP'!$C27)</f>
        <v>142908.77390400003</v>
      </c>
    </row>
    <row r="28" spans="3:13" x14ac:dyDescent="0.25">
      <c r="C28" s="4" t="s">
        <v>764</v>
      </c>
      <c r="D28" s="4" t="s">
        <v>390</v>
      </c>
      <c r="E28" s="33">
        <v>272794.24783765478</v>
      </c>
      <c r="F28" s="33">
        <f>+MTE!I29</f>
        <v>182776.05820000003</v>
      </c>
      <c r="G28" s="33">
        <f t="shared" si="0"/>
        <v>246121.63948000004</v>
      </c>
      <c r="H28" s="37">
        <f t="shared" si="1"/>
        <v>0.90222444729286178</v>
      </c>
      <c r="J28" s="33">
        <f>+SUMIFS('MT-Tracking Co.op'!$P:$P,'MT-Tracking Co.op'!D:D,'HR OP'!$C28)</f>
        <v>63345.58128000002</v>
      </c>
    </row>
    <row r="29" spans="3:13" x14ac:dyDescent="0.25">
      <c r="C29" s="4" t="s">
        <v>765</v>
      </c>
      <c r="D29" s="4" t="s">
        <v>406</v>
      </c>
      <c r="E29" s="33">
        <v>485878.8181749417</v>
      </c>
      <c r="F29" s="33">
        <f>+MTE!I30</f>
        <v>269293.37496000004</v>
      </c>
      <c r="G29" s="33">
        <f t="shared" si="0"/>
        <v>392087.87592000008</v>
      </c>
      <c r="H29" s="37">
        <f t="shared" si="1"/>
        <v>0.80696639008212123</v>
      </c>
      <c r="J29" s="33">
        <f>+SUMIFS('MT-Tracking Co.op'!$P:$P,'MT-Tracking Co.op'!D:D,'HR OP'!$C29)</f>
        <v>122794.50096000002</v>
      </c>
    </row>
    <row r="30" spans="3:13" x14ac:dyDescent="0.25">
      <c r="C30" s="4" t="s">
        <v>766</v>
      </c>
      <c r="D30" s="4" t="s">
        <v>421</v>
      </c>
      <c r="E30" s="33">
        <v>315362.98283726483</v>
      </c>
      <c r="F30" s="33">
        <f>+MTE!I31</f>
        <v>164980.83216000002</v>
      </c>
      <c r="G30" s="33">
        <f t="shared" si="0"/>
        <v>300240.62184000004</v>
      </c>
      <c r="H30" s="37">
        <f t="shared" si="1"/>
        <v>0.95204776140429803</v>
      </c>
      <c r="J30" s="33">
        <f>+SUMIFS('MT-Tracking Co.op'!$P:$P,'MT-Tracking Co.op'!D:D,'HR OP'!$C30)</f>
        <v>135259.78967999999</v>
      </c>
    </row>
    <row r="31" spans="3:13" x14ac:dyDescent="0.25">
      <c r="C31" s="4" t="s">
        <v>767</v>
      </c>
      <c r="D31" s="4" t="s">
        <v>437</v>
      </c>
      <c r="E31" s="33">
        <v>351243.4279700871</v>
      </c>
      <c r="F31" s="33">
        <f>+MTE!I32</f>
        <v>64727.039520000006</v>
      </c>
      <c r="G31" s="33">
        <f t="shared" si="0"/>
        <v>223527.141</v>
      </c>
      <c r="H31" s="37">
        <f t="shared" si="1"/>
        <v>0.63638810921477573</v>
      </c>
      <c r="J31" s="33">
        <f>+SUMIFS('MT-Tracking Co.op'!$P:$P,'MT-Tracking Co.op'!D:D,'HR OP'!$C31)</f>
        <v>158800.10147999998</v>
      </c>
    </row>
    <row r="32" spans="3:13" x14ac:dyDescent="0.25">
      <c r="C32" s="4" t="s">
        <v>2329</v>
      </c>
      <c r="D32" s="4" t="s">
        <v>356</v>
      </c>
      <c r="E32" s="33">
        <v>92192.586500389254</v>
      </c>
      <c r="F32" s="33">
        <f>+MTE!I33</f>
        <v>122559.31607999999</v>
      </c>
      <c r="G32" s="33">
        <f t="shared" si="0"/>
        <v>144979.65302999999</v>
      </c>
      <c r="H32" s="37">
        <f t="shared" si="1"/>
        <v>1.5725738753341936</v>
      </c>
      <c r="J32" s="33">
        <f>+SUMIFS('MT-Tracking Co.op'!$P:$P,'MT-Tracking Co.op'!D:D,'HR OP'!$C32)</f>
        <v>22420.336950000001</v>
      </c>
    </row>
    <row r="33" spans="3:13" x14ac:dyDescent="0.25">
      <c r="C33" s="51" t="s">
        <v>356</v>
      </c>
      <c r="D33" s="51"/>
      <c r="E33" s="52">
        <f>+SUM(E25:E32)</f>
        <v>2448909.0488874917</v>
      </c>
      <c r="F33" s="52">
        <f>+SUM(F25:F32)</f>
        <v>1055873.79152</v>
      </c>
      <c r="G33" s="52">
        <f t="shared" si="0"/>
        <v>2059199.318924</v>
      </c>
      <c r="H33" s="53">
        <f t="shared" si="1"/>
        <v>0.84086394301146794</v>
      </c>
      <c r="J33" s="52">
        <f>+SUM(J25:J32)</f>
        <v>1003325.5274039999</v>
      </c>
      <c r="M33" s="27"/>
    </row>
    <row r="34" spans="3:13" x14ac:dyDescent="0.25">
      <c r="C34" s="4" t="s">
        <v>775</v>
      </c>
      <c r="D34" s="4" t="s">
        <v>540</v>
      </c>
      <c r="E34" s="33">
        <v>470790.5374140573</v>
      </c>
      <c r="F34" s="33">
        <f>+MTE!I38</f>
        <v>385310.59763999976</v>
      </c>
      <c r="G34" s="33">
        <f t="shared" si="0"/>
        <v>437260.99847999978</v>
      </c>
      <c r="H34" s="37">
        <f t="shared" si="1"/>
        <v>0.9287803465247465</v>
      </c>
      <c r="J34" s="33">
        <f>+SUMIFS('MT-Tracking Co.op'!$P:$P,'MT-Tracking Co.op'!D:D,'HR OP'!$C34)</f>
        <v>51950.400839999995</v>
      </c>
    </row>
    <row r="35" spans="3:13" x14ac:dyDescent="0.25">
      <c r="C35" s="4" t="s">
        <v>776</v>
      </c>
      <c r="D35" s="4" t="s">
        <v>574</v>
      </c>
      <c r="E35" s="33">
        <v>366278.30714201817</v>
      </c>
      <c r="F35" s="33">
        <f>+MTE!I39</f>
        <v>414041.55275999883</v>
      </c>
      <c r="G35" s="33">
        <f t="shared" si="0"/>
        <v>420721.9046399988</v>
      </c>
      <c r="H35" s="37">
        <f t="shared" si="1"/>
        <v>1.1486399724919309</v>
      </c>
      <c r="J35" s="33">
        <f>+SUMIFS('MT-Tracking Co.op'!$P:$P,'MT-Tracking Co.op'!D:D,'HR OP'!$C35)</f>
        <v>6680.3518800000002</v>
      </c>
    </row>
    <row r="36" spans="3:13" x14ac:dyDescent="0.25">
      <c r="C36" s="4" t="s">
        <v>777</v>
      </c>
      <c r="D36" s="4" t="s">
        <v>601</v>
      </c>
      <c r="E36" s="33">
        <v>452842.48331129987</v>
      </c>
      <c r="F36" s="33">
        <f>+MTE!I40</f>
        <v>414704.61088000075</v>
      </c>
      <c r="G36" s="33">
        <f t="shared" si="0"/>
        <v>423425.58712000074</v>
      </c>
      <c r="H36" s="37">
        <f t="shared" si="1"/>
        <v>0.93503945129839572</v>
      </c>
      <c r="J36" s="33">
        <f>+SUMIFS('MT-Tracking Co.op'!$P:$P,'MT-Tracking Co.op'!D:D,'HR OP'!$C36)</f>
        <v>8720.97624</v>
      </c>
    </row>
    <row r="37" spans="3:13" x14ac:dyDescent="0.25">
      <c r="C37" s="4" t="s">
        <v>778</v>
      </c>
      <c r="D37" s="4" t="s">
        <v>5248</v>
      </c>
      <c r="E37" s="33">
        <v>523540.7354657852</v>
      </c>
      <c r="F37" s="33">
        <f>+MTE!I41</f>
        <v>446880.59243999893</v>
      </c>
      <c r="G37" s="33">
        <f t="shared" si="0"/>
        <v>449804.80475999892</v>
      </c>
      <c r="H37" s="37">
        <f t="shared" si="1"/>
        <v>0.85915913373925967</v>
      </c>
      <c r="J37" s="33">
        <f>+SUMIFS('MT-Tracking Co.op'!$P:$P,'MT-Tracking Co.op'!D:D,'HR OP'!$C37)</f>
        <v>2924.2123200000001</v>
      </c>
    </row>
    <row r="38" spans="3:13" x14ac:dyDescent="0.25">
      <c r="C38" s="4" t="s">
        <v>779</v>
      </c>
      <c r="D38" s="4" t="s">
        <v>683</v>
      </c>
      <c r="E38" s="33">
        <v>401187.29568126536</v>
      </c>
      <c r="F38" s="33">
        <f>+MTE!I42</f>
        <v>462492.76079999952</v>
      </c>
      <c r="G38" s="33">
        <f t="shared" si="0"/>
        <v>469324.56323999952</v>
      </c>
      <c r="H38" s="37">
        <f t="shared" si="1"/>
        <v>1.1698390459823229</v>
      </c>
      <c r="J38" s="33">
        <f>+SUMIFS('MT-Tracking Co.op'!$P:$P,'MT-Tracking Co.op'!D:D,'HR OP'!$C38)</f>
        <v>6831.8024400000004</v>
      </c>
    </row>
    <row r="39" spans="3:13" ht="15" customHeight="1" x14ac:dyDescent="0.25">
      <c r="C39" s="4" t="s">
        <v>1326</v>
      </c>
      <c r="D39" s="4" t="s">
        <v>451</v>
      </c>
      <c r="E39" s="4"/>
      <c r="F39" s="33">
        <f>+MTE!I43</f>
        <v>32632.503999999997</v>
      </c>
      <c r="G39" s="33">
        <f t="shared" si="0"/>
        <v>33766.001799999998</v>
      </c>
      <c r="H39" s="37">
        <f t="shared" si="1"/>
        <v>0</v>
      </c>
      <c r="I39" s="113" t="s">
        <v>2198</v>
      </c>
      <c r="J39" s="33">
        <f>+SUMIFS('MT-Tracking Co.op'!$P:$P,'MT-Tracking Co.op'!D:D,'HR OP'!$C39)</f>
        <v>1133.4978000000001</v>
      </c>
    </row>
    <row r="40" spans="3:13" x14ac:dyDescent="0.25">
      <c r="C40" s="51" t="s">
        <v>451</v>
      </c>
      <c r="D40" s="51"/>
      <c r="E40" s="52">
        <f>+SUM(E34:E39)</f>
        <v>2214639.3590144259</v>
      </c>
      <c r="F40" s="52">
        <f>+SUM(F34:F39)</f>
        <v>2156062.6185199977</v>
      </c>
      <c r="G40" s="52">
        <f t="shared" si="0"/>
        <v>2234303.8600399978</v>
      </c>
      <c r="H40" s="53">
        <f t="shared" si="1"/>
        <v>1.0088793242771243</v>
      </c>
      <c r="J40" s="52">
        <f>+SUM(J34:J39)</f>
        <v>78241.241519999996</v>
      </c>
      <c r="M40" s="27"/>
    </row>
    <row r="41" spans="3:13" x14ac:dyDescent="0.25">
      <c r="C41" s="4" t="s">
        <v>768</v>
      </c>
      <c r="D41" s="4" t="s">
        <v>450</v>
      </c>
      <c r="E41" s="33">
        <v>1296612.7221691762</v>
      </c>
      <c r="F41" s="33">
        <f>+MTE!I35</f>
        <v>950537.24100000074</v>
      </c>
      <c r="G41" s="33">
        <f t="shared" si="0"/>
        <v>1126405.2207600009</v>
      </c>
      <c r="H41" s="37">
        <f t="shared" si="1"/>
        <v>0.86872911355950166</v>
      </c>
      <c r="J41" s="33">
        <f>+SUMIFS('MT-Tracking Co.op'!$P:$P,'MT-Tracking Co.op'!D:D,'HR OP'!$C41)</f>
        <v>175867.97976000005</v>
      </c>
    </row>
    <row r="42" spans="3:13" x14ac:dyDescent="0.25">
      <c r="C42" s="4" t="s">
        <v>5225</v>
      </c>
      <c r="D42" s="4" t="s">
        <v>5226</v>
      </c>
      <c r="E42" s="33">
        <v>341441.62895392161</v>
      </c>
      <c r="F42" s="33">
        <f>+MTE!I36</f>
        <v>231799.88384000081</v>
      </c>
      <c r="G42" s="33">
        <f t="shared" si="0"/>
        <v>271827.74888000078</v>
      </c>
      <c r="H42" s="37">
        <f t="shared" si="1"/>
        <v>0.7961177719096596</v>
      </c>
      <c r="J42" s="33">
        <f>+SUMIFS('MT-Tracking Co.op'!$P:$P,'MT-Tracking Co.op'!D:D,'HR OP'!$C42)</f>
        <v>40027.865040000004</v>
      </c>
    </row>
    <row r="43" spans="3:13" x14ac:dyDescent="0.25">
      <c r="C43" s="4" t="s">
        <v>774</v>
      </c>
      <c r="D43" s="4" t="s">
        <v>536</v>
      </c>
      <c r="E43" s="33">
        <v>403098.81340538588</v>
      </c>
      <c r="F43" s="33">
        <f>+MTE!I37</f>
        <v>393220.90143999999</v>
      </c>
      <c r="G43" s="33">
        <f t="shared" si="0"/>
        <v>401133.89188000001</v>
      </c>
      <c r="H43" s="37">
        <f t="shared" si="1"/>
        <v>0.99512545941580388</v>
      </c>
      <c r="J43" s="33">
        <f>+SUMIFS('MT-Tracking Co.op'!$P:$P,'MT-Tracking Co.op'!D:D,'HR OP'!$C43)</f>
        <v>7912.9904399999996</v>
      </c>
    </row>
    <row r="44" spans="3:13" x14ac:dyDescent="0.25">
      <c r="C44" s="51" t="s">
        <v>2328</v>
      </c>
      <c r="D44" s="51"/>
      <c r="E44" s="52">
        <f>+SUM(E41:E43)</f>
        <v>2041153.1645284838</v>
      </c>
      <c r="F44" s="52">
        <f>+SUM(F41:F43)</f>
        <v>1575558.0262800015</v>
      </c>
      <c r="G44" s="52">
        <f t="shared" si="0"/>
        <v>1799366.8615200017</v>
      </c>
      <c r="H44" s="53">
        <f t="shared" si="1"/>
        <v>0.88154426271860109</v>
      </c>
      <c r="J44" s="52">
        <f>+SUM(J41:J43)</f>
        <v>223808.83524000004</v>
      </c>
      <c r="M44" s="27"/>
    </row>
    <row r="45" spans="3:13" x14ac:dyDescent="0.25">
      <c r="C45" s="110" t="s">
        <v>5060</v>
      </c>
      <c r="D45" s="110"/>
      <c r="E45" s="111"/>
      <c r="F45" s="111">
        <f>+F51</f>
        <v>82913.242180000059</v>
      </c>
      <c r="G45" s="111">
        <f>+F45</f>
        <v>82913.242180000059</v>
      </c>
      <c r="H45" s="112"/>
      <c r="J45" s="112"/>
    </row>
    <row r="46" spans="3:13" x14ac:dyDescent="0.25">
      <c r="C46" s="110" t="s">
        <v>5483</v>
      </c>
      <c r="D46" s="110"/>
      <c r="E46" s="111"/>
      <c r="F46" s="111">
        <v>-52165.250639999998</v>
      </c>
      <c r="G46" s="111">
        <f>+F46</f>
        <v>-52165.250639999998</v>
      </c>
      <c r="H46" s="112"/>
      <c r="J46" s="112"/>
    </row>
    <row r="47" spans="3:13" x14ac:dyDescent="0.25">
      <c r="C47" s="110" t="s">
        <v>5506</v>
      </c>
      <c r="D47" s="110"/>
      <c r="E47" s="111"/>
      <c r="F47" s="111">
        <v>-138126.16260000004</v>
      </c>
      <c r="G47" s="111">
        <f>+F47</f>
        <v>-138126.16260000004</v>
      </c>
      <c r="H47" s="112"/>
      <c r="J47" s="112"/>
    </row>
    <row r="48" spans="3:13" x14ac:dyDescent="0.25">
      <c r="F48" s="102">
        <f>+'MT-Tracking'!P7+'MT-Tracking Co.op'!P7</f>
        <v>11983853.952579841</v>
      </c>
      <c r="G48" s="27"/>
    </row>
    <row r="49" spans="5:7" x14ac:dyDescent="0.25">
      <c r="E49" s="27"/>
      <c r="G49" s="27"/>
    </row>
    <row r="50" spans="5:7" x14ac:dyDescent="0.25">
      <c r="F50" s="47">
        <v>2198150.2390000001</v>
      </c>
      <c r="G50" s="47"/>
    </row>
    <row r="51" spans="5:7" x14ac:dyDescent="0.25">
      <c r="F51" s="27">
        <f>+F50-J3</f>
        <v>82913.242180000059</v>
      </c>
    </row>
    <row r="52" spans="5:7" x14ac:dyDescent="0.25">
      <c r="G52" s="27"/>
    </row>
    <row r="53" spans="5:7" x14ac:dyDescent="0.25">
      <c r="F53" s="27"/>
      <c r="G53" s="27"/>
    </row>
    <row r="54" spans="5:7" x14ac:dyDescent="0.25">
      <c r="G54" s="27"/>
    </row>
    <row r="55" spans="5:7" x14ac:dyDescent="0.25">
      <c r="F55" s="27"/>
    </row>
    <row r="58" spans="5:7" x14ac:dyDescent="0.25">
      <c r="G58" s="2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407"/>
  <sheetViews>
    <sheetView showGridLines="0" zoomScale="55" zoomScaleNormal="55" workbookViewId="0">
      <pane xSplit="6" ySplit="11" topLeftCell="G401" activePane="bottomRight" state="frozen"/>
      <selection pane="topRight" activeCell="G1" sqref="G1"/>
      <selection pane="bottomLeft" activeCell="A12" sqref="A12"/>
      <selection pane="bottomRight" activeCell="AR9" sqref="AR9"/>
    </sheetView>
  </sheetViews>
  <sheetFormatPr defaultRowHeight="15" outlineLevelRow="1" outlineLevelCol="1" x14ac:dyDescent="0.25"/>
  <cols>
    <col min="1" max="1" width="18.7109375" customWidth="1"/>
    <col min="2" max="2" width="34" customWidth="1"/>
    <col min="3" max="3" width="23.140625" customWidth="1"/>
    <col min="4" max="4" width="19.140625" customWidth="1"/>
    <col min="5" max="5" width="34.42578125" style="1" customWidth="1"/>
    <col min="6" max="6" width="19.5703125" style="1" customWidth="1"/>
    <col min="7" max="7" width="19.5703125" style="1" customWidth="1" outlineLevel="1"/>
    <col min="8" max="8" width="83.42578125" customWidth="1"/>
    <col min="9" max="9" width="10.28515625" hidden="1" customWidth="1" outlineLevel="1"/>
    <col min="10" max="10" width="23.42578125" hidden="1" customWidth="1" outlineLevel="1"/>
    <col min="11" max="11" width="17.140625" hidden="1" customWidth="1" outlineLevel="1"/>
    <col min="12" max="12" width="14.140625" customWidth="1" collapsed="1"/>
    <col min="13" max="13" width="17.85546875" customWidth="1"/>
    <col min="14" max="14" width="12.85546875" style="26" bestFit="1" customWidth="1"/>
    <col min="15" max="15" width="17.42578125" bestFit="1" customWidth="1"/>
    <col min="16" max="17" width="20.28515625" customWidth="1"/>
    <col min="18" max="18" width="16.42578125" bestFit="1" customWidth="1"/>
    <col min="19" max="19" width="14.140625" customWidth="1"/>
    <col min="20" max="20" width="14.28515625" customWidth="1"/>
    <col min="21" max="21" width="13.85546875" bestFit="1" customWidth="1"/>
    <col min="22" max="22" width="15.140625" customWidth="1"/>
    <col min="23" max="23" width="16" customWidth="1"/>
    <col min="24" max="24" width="23" customWidth="1"/>
    <col min="25" max="25" width="16" customWidth="1"/>
    <col min="26" max="26" width="21.5703125" customWidth="1"/>
    <col min="27" max="27" width="22.7109375" customWidth="1"/>
    <col min="28" max="28" width="12.5703125" bestFit="1" customWidth="1"/>
    <col min="29" max="29" width="12.28515625" customWidth="1"/>
    <col min="30" max="30" width="13.28515625" customWidth="1"/>
    <col min="31" max="31" width="14.42578125" customWidth="1"/>
    <col min="32" max="32" width="12.28515625" bestFit="1" customWidth="1"/>
    <col min="33" max="33" width="14" customWidth="1"/>
    <col min="34" max="34" width="12.140625" bestFit="1" customWidth="1"/>
    <col min="35" max="35" width="11" bestFit="1" customWidth="1"/>
    <col min="36" max="36" width="12.140625" bestFit="1" customWidth="1"/>
    <col min="37" max="37" width="12.85546875" bestFit="1" customWidth="1"/>
    <col min="38" max="38" width="13.42578125" bestFit="1" customWidth="1"/>
    <col min="39" max="39" width="12.5703125" bestFit="1" customWidth="1"/>
    <col min="40" max="40" width="12.85546875" bestFit="1" customWidth="1"/>
    <col min="41" max="41" width="12.5703125" bestFit="1" customWidth="1"/>
    <col min="42" max="42" width="11.85546875" bestFit="1" customWidth="1"/>
    <col min="43" max="44" width="12.5703125" bestFit="1" customWidth="1"/>
    <col min="45" max="45" width="12.140625" bestFit="1" customWidth="1"/>
    <col min="46" max="46" width="13.85546875" bestFit="1" customWidth="1"/>
    <col min="47" max="47" width="13.42578125" bestFit="1" customWidth="1"/>
    <col min="48" max="48" width="12.28515625" bestFit="1" customWidth="1"/>
    <col min="49" max="49" width="11.28515625" bestFit="1" customWidth="1"/>
    <col min="50" max="50" width="20.140625" bestFit="1" customWidth="1"/>
    <col min="51" max="51" width="30" bestFit="1" customWidth="1"/>
  </cols>
  <sheetData>
    <row r="1" spans="1:52" x14ac:dyDescent="0.25">
      <c r="L1" s="25"/>
      <c r="M1" s="25"/>
      <c r="O1" s="25"/>
      <c r="P1" s="87"/>
      <c r="Q1" s="87"/>
      <c r="R1" s="72">
        <v>359.0514</v>
      </c>
      <c r="S1" s="77"/>
      <c r="T1" s="77"/>
      <c r="U1" s="77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</row>
    <row r="2" spans="1:52" s="68" customFormat="1" x14ac:dyDescent="0.25">
      <c r="E2" s="69"/>
      <c r="F2" s="69"/>
      <c r="G2" s="69"/>
      <c r="L2" s="70"/>
      <c r="M2" s="70"/>
      <c r="N2" s="71"/>
      <c r="O2" s="72" t="s">
        <v>1447</v>
      </c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6"/>
      <c r="AB2" s="76"/>
      <c r="AC2" s="76"/>
      <c r="AD2" s="76"/>
      <c r="AE2" s="76"/>
      <c r="AF2" s="76"/>
      <c r="AG2" s="76"/>
      <c r="AH2" s="76"/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</row>
    <row r="3" spans="1:52" s="68" customFormat="1" x14ac:dyDescent="0.25">
      <c r="E3" s="69"/>
      <c r="F3" s="69"/>
      <c r="G3" s="69"/>
      <c r="L3" s="70"/>
      <c r="M3" s="70"/>
      <c r="N3" s="71"/>
      <c r="O3" s="72" t="s">
        <v>1446</v>
      </c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  <c r="AU3" s="76"/>
      <c r="AV3" s="76"/>
    </row>
    <row r="4" spans="1:52" s="68" customFormat="1" x14ac:dyDescent="0.25">
      <c r="E4" s="69"/>
      <c r="F4" s="69"/>
      <c r="G4" s="69"/>
      <c r="L4" s="70"/>
      <c r="M4" s="70"/>
      <c r="N4" s="71"/>
      <c r="O4" s="72" t="s">
        <v>1445</v>
      </c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</row>
    <row r="5" spans="1:52" ht="31.5" customHeight="1" x14ac:dyDescent="0.25">
      <c r="L5" s="25"/>
      <c r="M5" s="25"/>
      <c r="O5" s="47"/>
      <c r="P5" s="77"/>
      <c r="Q5" s="77"/>
      <c r="R5" s="246" t="s">
        <v>1633</v>
      </c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  <c r="AF5" s="246"/>
      <c r="AG5" s="246"/>
      <c r="AH5" s="246"/>
      <c r="AI5" s="246"/>
      <c r="AJ5" s="246"/>
      <c r="AK5" s="246"/>
      <c r="AL5" s="246"/>
      <c r="AM5" s="246"/>
      <c r="AN5" s="246"/>
      <c r="AO5" s="246"/>
      <c r="AP5" s="246"/>
      <c r="AQ5" s="246"/>
      <c r="AR5" s="246"/>
      <c r="AS5" s="246"/>
      <c r="AT5" s="246"/>
      <c r="AU5" s="246"/>
      <c r="AV5" s="246"/>
    </row>
    <row r="6" spans="1:52" s="67" customFormat="1" ht="36.75" customHeight="1" x14ac:dyDescent="0.25">
      <c r="A6" s="61" t="s">
        <v>924</v>
      </c>
      <c r="B6" s="61" t="s">
        <v>925</v>
      </c>
      <c r="C6" s="61" t="s">
        <v>711</v>
      </c>
      <c r="D6" s="61" t="s">
        <v>36</v>
      </c>
      <c r="E6" s="62" t="s">
        <v>37</v>
      </c>
      <c r="F6" s="62" t="s">
        <v>926</v>
      </c>
      <c r="G6" s="62"/>
      <c r="H6" s="61" t="s">
        <v>927</v>
      </c>
      <c r="I6" s="61" t="s">
        <v>924</v>
      </c>
      <c r="J6" s="61" t="s">
        <v>928</v>
      </c>
      <c r="K6" s="61" t="s">
        <v>929</v>
      </c>
      <c r="L6" s="61"/>
      <c r="M6" s="61" t="s">
        <v>930</v>
      </c>
      <c r="N6" s="63" t="s">
        <v>931</v>
      </c>
      <c r="O6" s="61" t="s">
        <v>932</v>
      </c>
      <c r="P6" s="92" t="s">
        <v>5438</v>
      </c>
      <c r="Q6" s="61" t="s">
        <v>2529</v>
      </c>
      <c r="R6" s="65">
        <v>1</v>
      </c>
      <c r="S6" s="66">
        <f>+R6+1</f>
        <v>2</v>
      </c>
      <c r="T6" s="66">
        <f t="shared" ref="T6:AV6" si="0">+S6+1</f>
        <v>3</v>
      </c>
      <c r="U6" s="66">
        <f t="shared" si="0"/>
        <v>4</v>
      </c>
      <c r="V6" s="66">
        <f t="shared" si="0"/>
        <v>5</v>
      </c>
      <c r="W6" s="66">
        <f t="shared" si="0"/>
        <v>6</v>
      </c>
      <c r="X6" s="66">
        <f t="shared" si="0"/>
        <v>7</v>
      </c>
      <c r="Y6" s="66">
        <f t="shared" si="0"/>
        <v>8</v>
      </c>
      <c r="Z6" s="66">
        <f t="shared" si="0"/>
        <v>9</v>
      </c>
      <c r="AA6" s="66">
        <f t="shared" si="0"/>
        <v>10</v>
      </c>
      <c r="AB6" s="66">
        <f t="shared" si="0"/>
        <v>11</v>
      </c>
      <c r="AC6" s="66">
        <f t="shared" si="0"/>
        <v>12</v>
      </c>
      <c r="AD6" s="66">
        <f t="shared" si="0"/>
        <v>13</v>
      </c>
      <c r="AE6" s="66">
        <f t="shared" si="0"/>
        <v>14</v>
      </c>
      <c r="AF6" s="66">
        <f t="shared" si="0"/>
        <v>15</v>
      </c>
      <c r="AG6" s="66">
        <f t="shared" si="0"/>
        <v>16</v>
      </c>
      <c r="AH6" s="66">
        <f t="shared" si="0"/>
        <v>17</v>
      </c>
      <c r="AI6" s="66">
        <f t="shared" si="0"/>
        <v>18</v>
      </c>
      <c r="AJ6" s="66">
        <f t="shared" si="0"/>
        <v>19</v>
      </c>
      <c r="AK6" s="66">
        <f t="shared" si="0"/>
        <v>20</v>
      </c>
      <c r="AL6" s="66">
        <f t="shared" si="0"/>
        <v>21</v>
      </c>
      <c r="AM6" s="66">
        <f t="shared" si="0"/>
        <v>22</v>
      </c>
      <c r="AN6" s="66">
        <f t="shared" si="0"/>
        <v>23</v>
      </c>
      <c r="AO6" s="66">
        <f t="shared" si="0"/>
        <v>24</v>
      </c>
      <c r="AP6" s="66">
        <f t="shared" si="0"/>
        <v>25</v>
      </c>
      <c r="AQ6" s="66">
        <f t="shared" si="0"/>
        <v>26</v>
      </c>
      <c r="AR6" s="66">
        <f t="shared" si="0"/>
        <v>27</v>
      </c>
      <c r="AS6" s="66">
        <f t="shared" si="0"/>
        <v>28</v>
      </c>
      <c r="AT6" s="66">
        <f t="shared" si="0"/>
        <v>29</v>
      </c>
      <c r="AU6" s="66">
        <f t="shared" si="0"/>
        <v>30</v>
      </c>
      <c r="AV6" s="66">
        <f t="shared" si="0"/>
        <v>31</v>
      </c>
      <c r="AX6" s="66" t="s">
        <v>711</v>
      </c>
      <c r="AY6" s="66" t="s">
        <v>1456</v>
      </c>
    </row>
    <row r="7" spans="1:52" x14ac:dyDescent="0.25">
      <c r="A7" s="14"/>
      <c r="B7" s="14"/>
      <c r="C7" s="14"/>
      <c r="D7" s="14"/>
      <c r="E7" s="30"/>
      <c r="F7" s="46" t="s">
        <v>933</v>
      </c>
      <c r="G7" s="46"/>
      <c r="H7" s="12" t="s">
        <v>934</v>
      </c>
      <c r="I7" s="14"/>
      <c r="J7" s="14"/>
      <c r="K7" s="14"/>
      <c r="L7" s="13">
        <f>+SUM(L8:L136)</f>
        <v>387</v>
      </c>
      <c r="M7" s="13">
        <f>+SUM(M8:M136)</f>
        <v>2109265.2824688004</v>
      </c>
      <c r="N7" s="31">
        <f>+SUM(N8:N136)</f>
        <v>1.0000000000000002</v>
      </c>
      <c r="O7" s="13">
        <v>2655795.1147475359</v>
      </c>
      <c r="P7" s="13">
        <f>+SUM(P8:P136)</f>
        <v>2115236.99682</v>
      </c>
      <c r="Q7" s="93">
        <f>+IFERROR(P7/O7,0)</f>
        <v>0.79646091111251927</v>
      </c>
      <c r="R7" s="47">
        <f t="shared" ref="R7:AV7" si="1">+SUM(R8:R402)</f>
        <v>59404.827599999975</v>
      </c>
      <c r="S7" s="47">
        <f t="shared" si="1"/>
        <v>50839.300079999994</v>
      </c>
      <c r="T7" s="47">
        <f t="shared" si="1"/>
        <v>19825.654050000001</v>
      </c>
      <c r="U7" s="47">
        <f t="shared" si="1"/>
        <v>17060.140079999997</v>
      </c>
      <c r="V7" s="47">
        <f t="shared" si="1"/>
        <v>32661.513360000001</v>
      </c>
      <c r="W7" s="47">
        <f t="shared" si="1"/>
        <v>50502.429395999985</v>
      </c>
      <c r="X7" s="47">
        <f t="shared" si="1"/>
        <v>81344.216520000045</v>
      </c>
      <c r="Y7" s="47">
        <f t="shared" si="1"/>
        <v>67497.762240000011</v>
      </c>
      <c r="Z7" s="47">
        <f t="shared" si="1"/>
        <v>64094.054760000006</v>
      </c>
      <c r="AA7" s="47">
        <f t="shared" si="1"/>
        <v>34869.087359999998</v>
      </c>
      <c r="AB7" s="47">
        <f t="shared" si="1"/>
        <v>23652.501119999997</v>
      </c>
      <c r="AC7" s="47">
        <f t="shared" si="1"/>
        <v>69331.453199999945</v>
      </c>
      <c r="AD7" s="47">
        <f t="shared" si="1"/>
        <v>106972.62191999992</v>
      </c>
      <c r="AE7" s="47">
        <f t="shared" si="1"/>
        <v>87392.37420000002</v>
      </c>
      <c r="AF7" s="47">
        <f t="shared" si="1"/>
        <v>72125.460719999974</v>
      </c>
      <c r="AG7" s="47">
        <f t="shared" si="1"/>
        <v>180295.74971999944</v>
      </c>
      <c r="AH7" s="47">
        <f t="shared" si="1"/>
        <v>42005.396880000008</v>
      </c>
      <c r="AI7" s="47">
        <f t="shared" si="1"/>
        <v>5517.3344400000005</v>
      </c>
      <c r="AJ7" s="47">
        <f t="shared" si="1"/>
        <v>88915.155840000007</v>
      </c>
      <c r="AK7" s="47">
        <f t="shared" si="1"/>
        <v>67999.646880000029</v>
      </c>
      <c r="AL7" s="47">
        <f t="shared" si="1"/>
        <v>112829.61204000001</v>
      </c>
      <c r="AM7" s="47">
        <f t="shared" si="1"/>
        <v>161250.93026999998</v>
      </c>
      <c r="AN7" s="47">
        <f t="shared" si="1"/>
        <v>82929.715200000021</v>
      </c>
      <c r="AO7" s="47">
        <f t="shared" si="1"/>
        <v>66253.822344</v>
      </c>
      <c r="AP7" s="47">
        <f t="shared" si="1"/>
        <v>17720.126999999997</v>
      </c>
      <c r="AQ7" s="47">
        <f t="shared" si="1"/>
        <v>46697.18039999999</v>
      </c>
      <c r="AR7" s="47">
        <f t="shared" si="1"/>
        <v>82396.657080000004</v>
      </c>
      <c r="AS7" s="47">
        <f t="shared" si="1"/>
        <v>52600.69367999996</v>
      </c>
      <c r="AT7" s="47">
        <f t="shared" si="1"/>
        <v>100433.36232000009</v>
      </c>
      <c r="AU7" s="47">
        <f t="shared" si="1"/>
        <v>122219.21627999996</v>
      </c>
      <c r="AV7" s="47">
        <f t="shared" si="1"/>
        <v>47598.999840000004</v>
      </c>
    </row>
    <row r="8" spans="1:52" x14ac:dyDescent="0.25">
      <c r="A8" s="4" t="s">
        <v>935</v>
      </c>
      <c r="B8" s="4" t="s">
        <v>936</v>
      </c>
      <c r="C8" s="4" t="s">
        <v>356</v>
      </c>
      <c r="D8" s="11" t="s">
        <v>761</v>
      </c>
      <c r="E8" s="32" t="s">
        <v>355</v>
      </c>
      <c r="F8" s="35" t="s">
        <v>342</v>
      </c>
      <c r="G8" s="35">
        <f>+F8*1</f>
        <v>135</v>
      </c>
      <c r="H8" s="4" t="s">
        <v>937</v>
      </c>
      <c r="I8" s="4"/>
      <c r="J8" s="4"/>
      <c r="K8" s="4" t="s">
        <v>938</v>
      </c>
      <c r="L8" s="4">
        <v>1</v>
      </c>
      <c r="M8" s="33">
        <v>5744.0526810000001</v>
      </c>
      <c r="N8" s="34">
        <f t="shared" ref="N8:N72" si="2">+M8/$M$7</f>
        <v>2.7232481038500971E-3</v>
      </c>
      <c r="O8" s="33">
        <f t="shared" ref="O8:O72" si="3">+IFERROR($N8*$O$7,0)</f>
        <v>7232.3890104505781</v>
      </c>
      <c r="P8" s="33">
        <f>SUM(R8:AV8)</f>
        <v>6126.5527200000006</v>
      </c>
      <c r="Q8" s="94">
        <f t="shared" ref="Q8:Q72" si="4">+IFERROR(P8/O8,0)</f>
        <v>0.84709944544566418</v>
      </c>
      <c r="R8" s="25">
        <f>+SUMIFS('Data Co.op'!$M:$M,'Data Co.op'!$E:$E,'MT-Tracking Co.op'!$G8,'Data Co.op'!$N:$N,'MT-Tracking Co.op'!R$6)</f>
        <v>359.0514</v>
      </c>
      <c r="S8" s="25">
        <f>+SUMIFS('Data Co.op'!$M:$M,'Data Co.op'!$E:$E,'MT-Tracking Co.op'!$G8,'Data Co.op'!$N:$N,'MT-Tracking Co.op'!S$6)</f>
        <v>0</v>
      </c>
      <c r="T8" s="25">
        <f>+SUMIFS('Data Co.op'!$M:$M,'Data Co.op'!$E:$E,'MT-Tracking Co.op'!$G8,'Data Co.op'!$N:$N,'MT-Tracking Co.op'!T$6)</f>
        <v>0</v>
      </c>
      <c r="U8" s="25">
        <f>+SUMIFS('Data Co.op'!$M:$M,'Data Co.op'!$E:$E,'MT-Tracking Co.op'!$G8,'Data Co.op'!$N:$N,'MT-Tracking Co.op'!U$6)</f>
        <v>0</v>
      </c>
      <c r="V8" s="25">
        <f>+SUMIFS('Data Co.op'!$M:$M,'Data Co.op'!$E:$E,'MT-Tracking Co.op'!$G8,'Data Co.op'!$N:$N,'MT-Tracking Co.op'!V$6)</f>
        <v>0</v>
      </c>
      <c r="W8" s="25">
        <f>+SUMIFS('Data Co.op'!$M:$M,'Data Co.op'!$E:$E,'MT-Tracking Co.op'!$G8,'Data Co.op'!$N:$N,'MT-Tracking Co.op'!W$6)</f>
        <v>0</v>
      </c>
      <c r="X8" s="25">
        <f>+SUMIFS('Data Co.op'!$M:$M,'Data Co.op'!$E:$E,'MT-Tracking Co.op'!$G8,'Data Co.op'!$N:$N,'MT-Tracking Co.op'!X$6)</f>
        <v>0</v>
      </c>
      <c r="Y8" s="25">
        <f>+SUMIFS('Data Co.op'!$M:$M,'Data Co.op'!$E:$E,'MT-Tracking Co.op'!$G8,'Data Co.op'!$N:$N,'MT-Tracking Co.op'!Y$6)</f>
        <v>0</v>
      </c>
      <c r="Z8" s="25">
        <f>+SUMIFS('Data Co.op'!$M:$M,'Data Co.op'!$E:$E,'MT-Tracking Co.op'!$G8,'Data Co.op'!$N:$N,'MT-Tracking Co.op'!Z$6)</f>
        <v>0</v>
      </c>
      <c r="AA8" s="25">
        <f>+SUMIFS('Data Co.op'!$M:$M,'Data Co.op'!$E:$E,'MT-Tracking Co.op'!$G8,'Data Co.op'!$N:$N,'MT-Tracking Co.op'!AA$6)</f>
        <v>361.19952000000001</v>
      </c>
      <c r="AB8" s="25">
        <f>+SUMIFS('Data Co.op'!$M:$M,'Data Co.op'!$E:$E,'MT-Tracking Co.op'!$G8,'Data Co.op'!$N:$N,'MT-Tracking Co.op'!AB$6)</f>
        <v>0</v>
      </c>
      <c r="AC8" s="25">
        <f>+SUMIFS('Data Co.op'!$M:$M,'Data Co.op'!$E:$E,'MT-Tracking Co.op'!$G8,'Data Co.op'!$N:$N,'MT-Tracking Co.op'!AC$6)</f>
        <v>0</v>
      </c>
      <c r="AD8" s="25">
        <f>+SUMIFS('Data Co.op'!$M:$M,'Data Co.op'!$E:$E,'MT-Tracking Co.op'!$G8,'Data Co.op'!$N:$N,'MT-Tracking Co.op'!AD$6)</f>
        <v>0</v>
      </c>
      <c r="AE8" s="25">
        <f>+SUMIFS('Data Co.op'!$M:$M,'Data Co.op'!$E:$E,'MT-Tracking Co.op'!$G8,'Data Co.op'!$N:$N,'MT-Tracking Co.op'!AE$6)</f>
        <v>0</v>
      </c>
      <c r="AF8" s="25">
        <f>+SUMIFS('Data Co.op'!$M:$M,'Data Co.op'!$E:$E,'MT-Tracking Co.op'!$G8,'Data Co.op'!$N:$N,'MT-Tracking Co.op'!AF$6)</f>
        <v>0</v>
      </c>
      <c r="AG8" s="25">
        <f>+SUMIFS('Data Co.op'!$M:$M,'Data Co.op'!$E:$E,'MT-Tracking Co.op'!$G8,'Data Co.op'!$N:$N,'MT-Tracking Co.op'!AG$6)</f>
        <v>1625.3978400000001</v>
      </c>
      <c r="AH8" s="25">
        <f>+SUMIFS('Data Co.op'!$M:$M,'Data Co.op'!$E:$E,'MT-Tracking Co.op'!$G8,'Data Co.op'!$N:$N,'MT-Tracking Co.op'!AH$6)</f>
        <v>0</v>
      </c>
      <c r="AI8" s="25">
        <f>+SUMIFS('Data Co.op'!$M:$M,'Data Co.op'!$E:$E,'MT-Tracking Co.op'!$G8,'Data Co.op'!$N:$N,'MT-Tracking Co.op'!AI$6)</f>
        <v>0</v>
      </c>
      <c r="AJ8" s="25">
        <f>+SUMIFS('Data Co.op'!$M:$M,'Data Co.op'!$E:$E,'MT-Tracking Co.op'!$G8,'Data Co.op'!$N:$N,'MT-Tracking Co.op'!AJ$6)</f>
        <v>3780.9039600000006</v>
      </c>
      <c r="AK8" s="25">
        <f>+SUMIFS('Data Co.op'!$M:$M,'Data Co.op'!$E:$E,'MT-Tracking Co.op'!$G8,'Data Co.op'!$N:$N,'MT-Tracking Co.op'!AK$6)</f>
        <v>0</v>
      </c>
      <c r="AL8" s="25">
        <f>+SUMIFS('Data Co.op'!$M:$M,'Data Co.op'!$E:$E,'MT-Tracking Co.op'!$G8,'Data Co.op'!$N:$N,'MT-Tracking Co.op'!AL$6)</f>
        <v>0</v>
      </c>
      <c r="AM8" s="25">
        <f>+SUMIFS('Data Co.op'!$M:$M,'Data Co.op'!$E:$E,'MT-Tracking Co.op'!$G8,'Data Co.op'!$N:$N,'MT-Tracking Co.op'!AM$6)</f>
        <v>0</v>
      </c>
      <c r="AN8" s="25">
        <f>+SUMIFS('Data Co.op'!$M:$M,'Data Co.op'!$E:$E,'MT-Tracking Co.op'!$G8,'Data Co.op'!$N:$N,'MT-Tracking Co.op'!AN$6)</f>
        <v>0</v>
      </c>
      <c r="AO8" s="25">
        <f>+SUMIFS('Data Co.op'!$M:$M,'Data Co.op'!$E:$E,'MT-Tracking Co.op'!$G8,'Data Co.op'!$N:$N,'MT-Tracking Co.op'!AO$6)</f>
        <v>0</v>
      </c>
      <c r="AP8" s="25">
        <f>+SUMIFS('Data Co.op'!$M:$M,'Data Co.op'!$E:$E,'MT-Tracking Co.op'!$G8,'Data Co.op'!$N:$N,'MT-Tracking Co.op'!AP$6)</f>
        <v>0</v>
      </c>
      <c r="AQ8" s="25">
        <f>+SUMIFS('Data Co.op'!$M:$M,'Data Co.op'!$E:$E,'MT-Tracking Co.op'!$G8,'Data Co.op'!$N:$N,'MT-Tracking Co.op'!AQ$6)</f>
        <v>0</v>
      </c>
      <c r="AR8" s="25">
        <f>+SUMIFS('Data Co.op'!$M:$M,'Data Co.op'!$E:$E,'MT-Tracking Co.op'!$G8,'Data Co.op'!$N:$N,'MT-Tracking Co.op'!AR$6)</f>
        <v>0</v>
      </c>
      <c r="AS8" s="25">
        <f>+SUMIFS('Data Co.op'!$M:$M,'Data Co.op'!$E:$E,'MT-Tracking Co.op'!$G8,'Data Co.op'!$N:$N,'MT-Tracking Co.op'!AS$6)</f>
        <v>0</v>
      </c>
      <c r="AT8" s="25">
        <f>+SUMIFS('Data Co.op'!$M:$M,'Data Co.op'!$E:$E,'MT-Tracking Co.op'!$G8,'Data Co.op'!$N:$N,'MT-Tracking Co.op'!AT$6)</f>
        <v>0</v>
      </c>
      <c r="AU8" s="25">
        <f>+SUMIFS('Data Co.op'!$M:$M,'Data Co.op'!$E:$E,'MT-Tracking Co.op'!$G8,'Data Co.op'!$N:$N,'MT-Tracking Co.op'!AU$6)</f>
        <v>0</v>
      </c>
      <c r="AV8" s="25">
        <f>+SUMIFS('Data Co.op'!$M:$M,'Data Co.op'!$E:$E,'MT-Tracking Co.op'!$G8,'Data Co.op'!$N:$N,'MT-Tracking Co.op'!AV$6)</f>
        <v>0</v>
      </c>
      <c r="AW8" s="27">
        <f>+SUM(R8:AV8)-P8</f>
        <v>0</v>
      </c>
      <c r="AX8" t="str">
        <f>+C8</f>
        <v>Phạm Thị Bích Hạnh</v>
      </c>
      <c r="AY8" t="str">
        <f t="shared" ref="AY8:AY71" si="5">+D8</f>
        <v>NBTS04808</v>
      </c>
      <c r="AZ8" s="27" t="str">
        <f>+E8</f>
        <v>Phùng Mỹ Dung</v>
      </c>
    </row>
    <row r="9" spans="1:52" outlineLevel="1" x14ac:dyDescent="0.25">
      <c r="A9" s="4" t="s">
        <v>935</v>
      </c>
      <c r="B9" s="4" t="s">
        <v>936</v>
      </c>
      <c r="C9" s="4" t="s">
        <v>356</v>
      </c>
      <c r="D9" s="11" t="s">
        <v>767</v>
      </c>
      <c r="E9" s="32" t="s">
        <v>437</v>
      </c>
      <c r="F9" s="35" t="s">
        <v>444</v>
      </c>
      <c r="G9" s="35">
        <f t="shared" ref="G9:G73" si="6">+F9*1</f>
        <v>186</v>
      </c>
      <c r="H9" s="4" t="s">
        <v>939</v>
      </c>
      <c r="I9" s="4"/>
      <c r="J9" s="4"/>
      <c r="K9" s="4" t="s">
        <v>938</v>
      </c>
      <c r="L9" s="4">
        <v>1</v>
      </c>
      <c r="M9" s="33">
        <v>11495.433144000001</v>
      </c>
      <c r="N9" s="34">
        <f t="shared" si="2"/>
        <v>5.4499702998691141E-3</v>
      </c>
      <c r="O9" s="33">
        <f t="shared" si="3"/>
        <v>14474.004497911557</v>
      </c>
      <c r="P9" s="33">
        <f t="shared" ref="P9:P73" si="7">SUM(R9:AV9)</f>
        <v>7485.2532000000001</v>
      </c>
      <c r="Q9" s="94">
        <f t="shared" si="4"/>
        <v>0.51715150434560397</v>
      </c>
      <c r="R9" s="25">
        <f>+SUMIFS('Data Co.op'!$M:$M,'Data Co.op'!$E:$E,'MT-Tracking Co.op'!$G9,'Data Co.op'!$N:$N,'MT-Tracking Co.op'!R$6)</f>
        <v>0</v>
      </c>
      <c r="S9" s="25">
        <f>+SUMIFS('Data Co.op'!$M:$M,'Data Co.op'!$E:$E,'MT-Tracking Co.op'!$G9,'Data Co.op'!$N:$N,'MT-Tracking Co.op'!S$6)</f>
        <v>0</v>
      </c>
      <c r="T9" s="25">
        <f>+SUMIFS('Data Co.op'!$M:$M,'Data Co.op'!$E:$E,'MT-Tracking Co.op'!$G9,'Data Co.op'!$N:$N,'MT-Tracking Co.op'!T$6)</f>
        <v>0</v>
      </c>
      <c r="U9" s="25">
        <f>+SUMIFS('Data Co.op'!$M:$M,'Data Co.op'!$E:$E,'MT-Tracking Co.op'!$G9,'Data Co.op'!$N:$N,'MT-Tracking Co.op'!U$6)</f>
        <v>0</v>
      </c>
      <c r="V9" s="25">
        <f>+SUMIFS('Data Co.op'!$M:$M,'Data Co.op'!$E:$E,'MT-Tracking Co.op'!$G9,'Data Co.op'!$N:$N,'MT-Tracking Co.op'!V$6)</f>
        <v>0</v>
      </c>
      <c r="W9" s="25">
        <f>+SUMIFS('Data Co.op'!$M:$M,'Data Co.op'!$E:$E,'MT-Tracking Co.op'!$G9,'Data Co.op'!$N:$N,'MT-Tracking Co.op'!W$6)</f>
        <v>0</v>
      </c>
      <c r="X9" s="25">
        <f>+SUMIFS('Data Co.op'!$M:$M,'Data Co.op'!$E:$E,'MT-Tracking Co.op'!$G9,'Data Co.op'!$N:$N,'MT-Tracking Co.op'!X$6)</f>
        <v>0</v>
      </c>
      <c r="Y9" s="25">
        <f>+SUMIFS('Data Co.op'!$M:$M,'Data Co.op'!$E:$E,'MT-Tracking Co.op'!$G9,'Data Co.op'!$N:$N,'MT-Tracking Co.op'!Y$6)</f>
        <v>413.24688000000003</v>
      </c>
      <c r="Z9" s="25">
        <f>+SUMIFS('Data Co.op'!$M:$M,'Data Co.op'!$E:$E,'MT-Tracking Co.op'!$G9,'Data Co.op'!$N:$N,'MT-Tracking Co.op'!Z$6)</f>
        <v>792.00072</v>
      </c>
      <c r="AA9" s="25">
        <f>+SUMIFS('Data Co.op'!$M:$M,'Data Co.op'!$E:$E,'MT-Tracking Co.op'!$G9,'Data Co.op'!$N:$N,'MT-Tracking Co.op'!AA$6)</f>
        <v>0</v>
      </c>
      <c r="AB9" s="25">
        <f>+SUMIFS('Data Co.op'!$M:$M,'Data Co.op'!$E:$E,'MT-Tracking Co.op'!$G9,'Data Co.op'!$N:$N,'MT-Tracking Co.op'!AB$6)</f>
        <v>0</v>
      </c>
      <c r="AC9" s="25">
        <f>+SUMIFS('Data Co.op'!$M:$M,'Data Co.op'!$E:$E,'MT-Tracking Co.op'!$G9,'Data Co.op'!$N:$N,'MT-Tracking Co.op'!AC$6)</f>
        <v>0</v>
      </c>
      <c r="AD9" s="25">
        <f>+SUMIFS('Data Co.op'!$M:$M,'Data Co.op'!$E:$E,'MT-Tracking Co.op'!$G9,'Data Co.op'!$N:$N,'MT-Tracking Co.op'!AD$6)</f>
        <v>0</v>
      </c>
      <c r="AE9" s="25">
        <f>+SUMIFS('Data Co.op'!$M:$M,'Data Co.op'!$E:$E,'MT-Tracking Co.op'!$G9,'Data Co.op'!$N:$N,'MT-Tracking Co.op'!AE$6)</f>
        <v>0</v>
      </c>
      <c r="AF9" s="25">
        <f>+SUMIFS('Data Co.op'!$M:$M,'Data Co.op'!$E:$E,'MT-Tracking Co.op'!$G9,'Data Co.op'!$N:$N,'MT-Tracking Co.op'!AF$6)</f>
        <v>0</v>
      </c>
      <c r="AG9" s="25">
        <f>+SUMIFS('Data Co.op'!$M:$M,'Data Co.op'!$E:$E,'MT-Tracking Co.op'!$G9,'Data Co.op'!$N:$N,'MT-Tracking Co.op'!AG$6)</f>
        <v>0</v>
      </c>
      <c r="AH9" s="25">
        <f>+SUMIFS('Data Co.op'!$M:$M,'Data Co.op'!$E:$E,'MT-Tracking Co.op'!$G9,'Data Co.op'!$N:$N,'MT-Tracking Co.op'!AH$6)</f>
        <v>0</v>
      </c>
      <c r="AI9" s="25">
        <f>+SUMIFS('Data Co.op'!$M:$M,'Data Co.op'!$E:$E,'MT-Tracking Co.op'!$G9,'Data Co.op'!$N:$N,'MT-Tracking Co.op'!AI$6)</f>
        <v>0</v>
      </c>
      <c r="AJ9" s="25">
        <f>+SUMIFS('Data Co.op'!$M:$M,'Data Co.op'!$E:$E,'MT-Tracking Co.op'!$G9,'Data Co.op'!$N:$N,'MT-Tracking Co.op'!AJ$6)</f>
        <v>0</v>
      </c>
      <c r="AK9" s="25">
        <f>+SUMIFS('Data Co.op'!$M:$M,'Data Co.op'!$E:$E,'MT-Tracking Co.op'!$G9,'Data Co.op'!$N:$N,'MT-Tracking Co.op'!AK$6)</f>
        <v>1680.0868799999998</v>
      </c>
      <c r="AL9" s="25">
        <f>+SUMIFS('Data Co.op'!$M:$M,'Data Co.op'!$E:$E,'MT-Tracking Co.op'!$G9,'Data Co.op'!$N:$N,'MT-Tracking Co.op'!AL$6)</f>
        <v>0</v>
      </c>
      <c r="AM9" s="25">
        <f>+SUMIFS('Data Co.op'!$M:$M,'Data Co.op'!$E:$E,'MT-Tracking Co.op'!$G9,'Data Co.op'!$N:$N,'MT-Tracking Co.op'!AM$6)</f>
        <v>0</v>
      </c>
      <c r="AN9" s="25">
        <f>+SUMIFS('Data Co.op'!$M:$M,'Data Co.op'!$E:$E,'MT-Tracking Co.op'!$G9,'Data Co.op'!$N:$N,'MT-Tracking Co.op'!AN$6)</f>
        <v>0</v>
      </c>
      <c r="AO9" s="25">
        <f>+SUMIFS('Data Co.op'!$M:$M,'Data Co.op'!$E:$E,'MT-Tracking Co.op'!$G9,'Data Co.op'!$N:$N,'MT-Tracking Co.op'!AO$6)</f>
        <v>0</v>
      </c>
      <c r="AP9" s="25">
        <f>+SUMIFS('Data Co.op'!$M:$M,'Data Co.op'!$E:$E,'MT-Tracking Co.op'!$G9,'Data Co.op'!$N:$N,'MT-Tracking Co.op'!AP$6)</f>
        <v>3360.1780800000001</v>
      </c>
      <c r="AQ9" s="25">
        <f>+SUMIFS('Data Co.op'!$M:$M,'Data Co.op'!$E:$E,'MT-Tracking Co.op'!$G9,'Data Co.op'!$N:$N,'MT-Tracking Co.op'!AQ$6)</f>
        <v>0</v>
      </c>
      <c r="AR9" s="25">
        <f>+SUMIFS('Data Co.op'!$M:$M,'Data Co.op'!$E:$E,'MT-Tracking Co.op'!$G9,'Data Co.op'!$N:$N,'MT-Tracking Co.op'!AR$6)</f>
        <v>0</v>
      </c>
      <c r="AS9" s="25">
        <f>+SUMIFS('Data Co.op'!$M:$M,'Data Co.op'!$E:$E,'MT-Tracking Co.op'!$G9,'Data Co.op'!$N:$N,'MT-Tracking Co.op'!AS$6)</f>
        <v>1239.74064</v>
      </c>
      <c r="AT9" s="25">
        <f>+SUMIFS('Data Co.op'!$M:$M,'Data Co.op'!$E:$E,'MT-Tracking Co.op'!$G9,'Data Co.op'!$N:$N,'MT-Tracking Co.op'!AT$6)</f>
        <v>0</v>
      </c>
      <c r="AU9" s="25">
        <f>+SUMIFS('Data Co.op'!$M:$M,'Data Co.op'!$E:$E,'MT-Tracking Co.op'!$G9,'Data Co.op'!$N:$N,'MT-Tracking Co.op'!AU$6)</f>
        <v>0</v>
      </c>
      <c r="AV9" s="25">
        <f>+SUMIFS('Data Co.op'!$M:$M,'Data Co.op'!$E:$E,'MT-Tracking Co.op'!$G9,'Data Co.op'!$N:$N,'MT-Tracking Co.op'!AV$6)</f>
        <v>0</v>
      </c>
      <c r="AW9" s="27">
        <f t="shared" ref="AW9:AW73" si="8">+SUM(R9:AV9)-P9</f>
        <v>0</v>
      </c>
      <c r="AX9" t="str">
        <f t="shared" ref="AX9:AX72" si="9">+C9</f>
        <v>Phạm Thị Bích Hạnh</v>
      </c>
      <c r="AY9" t="str">
        <f t="shared" si="5"/>
        <v>NBTS04746</v>
      </c>
      <c r="AZ9" s="27" t="str">
        <f t="shared" ref="AZ9:AZ72" si="10">+E9</f>
        <v>Phạm Hà Ngọc Diễm</v>
      </c>
    </row>
    <row r="10" spans="1:52" outlineLevel="1" x14ac:dyDescent="0.25">
      <c r="A10" s="4" t="s">
        <v>935</v>
      </c>
      <c r="B10" s="4" t="s">
        <v>936</v>
      </c>
      <c r="C10" s="4" t="s">
        <v>356</v>
      </c>
      <c r="D10" s="11" t="s">
        <v>763</v>
      </c>
      <c r="E10" s="32" t="s">
        <v>389</v>
      </c>
      <c r="F10" s="35" t="s">
        <v>374</v>
      </c>
      <c r="G10" s="35">
        <f t="shared" si="6"/>
        <v>162</v>
      </c>
      <c r="H10" s="4" t="s">
        <v>940</v>
      </c>
      <c r="I10" s="4"/>
      <c r="J10" s="4"/>
      <c r="K10" s="4" t="s">
        <v>938</v>
      </c>
      <c r="L10" s="4">
        <v>1</v>
      </c>
      <c r="M10" s="33">
        <v>8179.4768250000016</v>
      </c>
      <c r="N10" s="34">
        <f t="shared" si="2"/>
        <v>3.8778796071712186E-3</v>
      </c>
      <c r="O10" s="33">
        <f t="shared" si="3"/>
        <v>10298.853716304417</v>
      </c>
      <c r="P10" s="33">
        <f t="shared" si="7"/>
        <v>17569.111679999998</v>
      </c>
      <c r="Q10" s="94">
        <f t="shared" si="4"/>
        <v>1.7059288503327146</v>
      </c>
      <c r="R10" s="25">
        <f>+SUMIFS('Data Co.op'!$M:$M,'Data Co.op'!$E:$E,'MT-Tracking Co.op'!$G10,'Data Co.op'!$N:$N,'MT-Tracking Co.op'!R$6)</f>
        <v>0</v>
      </c>
      <c r="S10" s="25">
        <f>+SUMIFS('Data Co.op'!$M:$M,'Data Co.op'!$E:$E,'MT-Tracking Co.op'!$G10,'Data Co.op'!$N:$N,'MT-Tracking Co.op'!S$6)</f>
        <v>0</v>
      </c>
      <c r="T10" s="25">
        <f>+SUMIFS('Data Co.op'!$M:$M,'Data Co.op'!$E:$E,'MT-Tracking Co.op'!$G10,'Data Co.op'!$N:$N,'MT-Tracking Co.op'!T$6)</f>
        <v>0</v>
      </c>
      <c r="U10" s="25">
        <f>+SUMIFS('Data Co.op'!$M:$M,'Data Co.op'!$E:$E,'MT-Tracking Co.op'!$G10,'Data Co.op'!$N:$N,'MT-Tracking Co.op'!U$6)</f>
        <v>3001.6407600000002</v>
      </c>
      <c r="V10" s="25">
        <f>+SUMIFS('Data Co.op'!$M:$M,'Data Co.op'!$E:$E,'MT-Tracking Co.op'!$G10,'Data Co.op'!$N:$N,'MT-Tracking Co.op'!V$6)</f>
        <v>715.39199999999983</v>
      </c>
      <c r="W10" s="25">
        <f>+SUMIFS('Data Co.op'!$M:$M,'Data Co.op'!$E:$E,'MT-Tracking Co.op'!$G10,'Data Co.op'!$N:$N,'MT-Tracking Co.op'!W$6)</f>
        <v>0</v>
      </c>
      <c r="X10" s="25">
        <f>+SUMIFS('Data Co.op'!$M:$M,'Data Co.op'!$E:$E,'MT-Tracking Co.op'!$G10,'Data Co.op'!$N:$N,'MT-Tracking Co.op'!X$6)</f>
        <v>0</v>
      </c>
      <c r="Y10" s="25">
        <f>+SUMIFS('Data Co.op'!$M:$M,'Data Co.op'!$E:$E,'MT-Tracking Co.op'!$G10,'Data Co.op'!$N:$N,'MT-Tracking Co.op'!Y$6)</f>
        <v>0</v>
      </c>
      <c r="Z10" s="25">
        <f>+SUMIFS('Data Co.op'!$M:$M,'Data Co.op'!$E:$E,'MT-Tracking Co.op'!$G10,'Data Co.op'!$N:$N,'MT-Tracking Co.op'!Z$6)</f>
        <v>0</v>
      </c>
      <c r="AA10" s="25">
        <f>+SUMIFS('Data Co.op'!$M:$M,'Data Co.op'!$E:$E,'MT-Tracking Co.op'!$G10,'Data Co.op'!$N:$N,'MT-Tracking Co.op'!AA$6)</f>
        <v>0</v>
      </c>
      <c r="AB10" s="25">
        <f>+SUMIFS('Data Co.op'!$M:$M,'Data Co.op'!$E:$E,'MT-Tracking Co.op'!$G10,'Data Co.op'!$N:$N,'MT-Tracking Co.op'!AB$6)</f>
        <v>359.0514</v>
      </c>
      <c r="AC10" s="25">
        <f>+SUMIFS('Data Co.op'!$M:$M,'Data Co.op'!$E:$E,'MT-Tracking Co.op'!$G10,'Data Co.op'!$N:$N,'MT-Tracking Co.op'!AC$6)</f>
        <v>0</v>
      </c>
      <c r="AD10" s="25">
        <f>+SUMIFS('Data Co.op'!$M:$M,'Data Co.op'!$E:$E,'MT-Tracking Co.op'!$G10,'Data Co.op'!$N:$N,'MT-Tracking Co.op'!AD$6)</f>
        <v>180.59976</v>
      </c>
      <c r="AE10" s="25">
        <f>+SUMIFS('Data Co.op'!$M:$M,'Data Co.op'!$E:$E,'MT-Tracking Co.op'!$G10,'Data Co.op'!$N:$N,'MT-Tracking Co.op'!AE$6)</f>
        <v>0</v>
      </c>
      <c r="AF10" s="25">
        <f>+SUMIFS('Data Co.op'!$M:$M,'Data Co.op'!$E:$E,'MT-Tracking Co.op'!$G10,'Data Co.op'!$N:$N,'MT-Tracking Co.op'!AF$6)</f>
        <v>0</v>
      </c>
      <c r="AG10" s="25">
        <f>+SUMIFS('Data Co.op'!$M:$M,'Data Co.op'!$E:$E,'MT-Tracking Co.op'!$G10,'Data Co.op'!$N:$N,'MT-Tracking Co.op'!AG$6)</f>
        <v>1805.9975999999999</v>
      </c>
      <c r="AH10" s="25">
        <f>+SUMIFS('Data Co.op'!$M:$M,'Data Co.op'!$E:$E,'MT-Tracking Co.op'!$G10,'Data Co.op'!$N:$N,'MT-Tracking Co.op'!AH$6)</f>
        <v>0</v>
      </c>
      <c r="AI10" s="25">
        <f>+SUMIFS('Data Co.op'!$M:$M,'Data Co.op'!$E:$E,'MT-Tracking Co.op'!$G10,'Data Co.op'!$N:$N,'MT-Tracking Co.op'!AI$6)</f>
        <v>0</v>
      </c>
      <c r="AJ10" s="25">
        <f>+SUMIFS('Data Co.op'!$M:$M,'Data Co.op'!$E:$E,'MT-Tracking Co.op'!$G10,'Data Co.op'!$N:$N,'MT-Tracking Co.op'!AJ$6)</f>
        <v>0</v>
      </c>
      <c r="AK10" s="25">
        <f>+SUMIFS('Data Co.op'!$M:$M,'Data Co.op'!$E:$E,'MT-Tracking Co.op'!$G10,'Data Co.op'!$N:$N,'MT-Tracking Co.op'!AK$6)</f>
        <v>547.38288</v>
      </c>
      <c r="AL10" s="25">
        <f>+SUMIFS('Data Co.op'!$M:$M,'Data Co.op'!$E:$E,'MT-Tracking Co.op'!$G10,'Data Co.op'!$N:$N,'MT-Tracking Co.op'!AL$6)</f>
        <v>0</v>
      </c>
      <c r="AM10" s="25">
        <f>+SUMIFS('Data Co.op'!$M:$M,'Data Co.op'!$E:$E,'MT-Tracking Co.op'!$G10,'Data Co.op'!$N:$N,'MT-Tracking Co.op'!AM$6)</f>
        <v>3951.5828399999996</v>
      </c>
      <c r="AN10" s="25">
        <f>+SUMIFS('Data Co.op'!$M:$M,'Data Co.op'!$E:$E,'MT-Tracking Co.op'!$G10,'Data Co.op'!$N:$N,'MT-Tracking Co.op'!AN$6)</f>
        <v>2049.6488399999998</v>
      </c>
      <c r="AO10" s="25">
        <f>+SUMIFS('Data Co.op'!$M:$M,'Data Co.op'!$E:$E,'MT-Tracking Co.op'!$G10,'Data Co.op'!$N:$N,'MT-Tracking Co.op'!AO$6)</f>
        <v>0</v>
      </c>
      <c r="AP10" s="25">
        <f>+SUMIFS('Data Co.op'!$M:$M,'Data Co.op'!$E:$E,'MT-Tracking Co.op'!$G10,'Data Co.op'!$N:$N,'MT-Tracking Co.op'!AP$6)</f>
        <v>0</v>
      </c>
      <c r="AQ10" s="25">
        <f>+SUMIFS('Data Co.op'!$M:$M,'Data Co.op'!$E:$E,'MT-Tracking Co.op'!$G10,'Data Co.op'!$N:$N,'MT-Tracking Co.op'!AQ$6)</f>
        <v>0</v>
      </c>
      <c r="AR10" s="25">
        <f>+SUMIFS('Data Co.op'!$M:$M,'Data Co.op'!$E:$E,'MT-Tracking Co.op'!$G10,'Data Co.op'!$N:$N,'MT-Tracking Co.op'!AR$6)</f>
        <v>0</v>
      </c>
      <c r="AS10" s="25">
        <f>+SUMIFS('Data Co.op'!$M:$M,'Data Co.op'!$E:$E,'MT-Tracking Co.op'!$G10,'Data Co.op'!$N:$N,'MT-Tracking Co.op'!AS$6)</f>
        <v>0</v>
      </c>
      <c r="AT10" s="25">
        <f>+SUMIFS('Data Co.op'!$M:$M,'Data Co.op'!$E:$E,'MT-Tracking Co.op'!$G10,'Data Co.op'!$N:$N,'MT-Tracking Co.op'!AT$6)</f>
        <v>0</v>
      </c>
      <c r="AU10" s="25">
        <f>+SUMIFS('Data Co.op'!$M:$M,'Data Co.op'!$E:$E,'MT-Tracking Co.op'!$G10,'Data Co.op'!$N:$N,'MT-Tracking Co.op'!AU$6)</f>
        <v>4957.8155999999999</v>
      </c>
      <c r="AV10" s="25">
        <f>+SUMIFS('Data Co.op'!$M:$M,'Data Co.op'!$E:$E,'MT-Tracking Co.op'!$G10,'Data Co.op'!$N:$N,'MT-Tracking Co.op'!AV$6)</f>
        <v>0</v>
      </c>
      <c r="AW10" s="27">
        <f t="shared" si="8"/>
        <v>0</v>
      </c>
      <c r="AX10" t="str">
        <f t="shared" si="9"/>
        <v>Phạm Thị Bích Hạnh</v>
      </c>
      <c r="AY10" t="str">
        <f t="shared" si="5"/>
        <v>NBTS05331</v>
      </c>
      <c r="AZ10" s="27" t="str">
        <f t="shared" si="10"/>
        <v>Mai Thị Lan Uyên</v>
      </c>
    </row>
    <row r="11" spans="1:52" outlineLevel="1" x14ac:dyDescent="0.25">
      <c r="A11" s="4" t="s">
        <v>935</v>
      </c>
      <c r="B11" s="4" t="s">
        <v>936</v>
      </c>
      <c r="C11" s="4" t="s">
        <v>356</v>
      </c>
      <c r="D11" s="11" t="s">
        <v>764</v>
      </c>
      <c r="E11" s="32" t="s">
        <v>390</v>
      </c>
      <c r="F11" s="35" t="s">
        <v>395</v>
      </c>
      <c r="G11" s="35">
        <f t="shared" si="6"/>
        <v>178</v>
      </c>
      <c r="H11" s="4" t="s">
        <v>941</v>
      </c>
      <c r="I11" s="4"/>
      <c r="J11" s="4"/>
      <c r="K11" s="4" t="s">
        <v>938</v>
      </c>
      <c r="L11" s="4">
        <v>1</v>
      </c>
      <c r="M11" s="33">
        <v>23868.708287999998</v>
      </c>
      <c r="N11" s="34">
        <f t="shared" si="2"/>
        <v>1.1316124380553377E-2</v>
      </c>
      <c r="O11" s="33">
        <f t="shared" si="3"/>
        <v>30053.307847749147</v>
      </c>
      <c r="P11" s="33">
        <f t="shared" si="7"/>
        <v>17905.166639999996</v>
      </c>
      <c r="Q11" s="94">
        <f t="shared" si="4"/>
        <v>0.59578022927486196</v>
      </c>
      <c r="R11" s="25">
        <f>+SUMIFS('Data Co.op'!$M:$M,'Data Co.op'!$E:$E,'MT-Tracking Co.op'!$G11,'Data Co.op'!$N:$N,'MT-Tracking Co.op'!R$6)</f>
        <v>0</v>
      </c>
      <c r="S11" s="25">
        <f>+SUMIFS('Data Co.op'!$M:$M,'Data Co.op'!$E:$E,'MT-Tracking Co.op'!$G11,'Data Co.op'!$N:$N,'MT-Tracking Co.op'!S$6)</f>
        <v>0</v>
      </c>
      <c r="T11" s="25">
        <f>+SUMIFS('Data Co.op'!$M:$M,'Data Co.op'!$E:$E,'MT-Tracking Co.op'!$G11,'Data Co.op'!$N:$N,'MT-Tracking Co.op'!T$6)</f>
        <v>0</v>
      </c>
      <c r="U11" s="25">
        <f>+SUMIFS('Data Co.op'!$M:$M,'Data Co.op'!$E:$E,'MT-Tracking Co.op'!$G11,'Data Co.op'!$N:$N,'MT-Tracking Co.op'!U$6)</f>
        <v>0</v>
      </c>
      <c r="V11" s="25">
        <f>+SUMIFS('Data Co.op'!$M:$M,'Data Co.op'!$E:$E,'MT-Tracking Co.op'!$G11,'Data Co.op'!$N:$N,'MT-Tracking Co.op'!V$6)</f>
        <v>3942.7851599999995</v>
      </c>
      <c r="W11" s="25">
        <f>+SUMIFS('Data Co.op'!$M:$M,'Data Co.op'!$E:$E,'MT-Tracking Co.op'!$G11,'Data Co.op'!$N:$N,'MT-Tracking Co.op'!W$6)</f>
        <v>0</v>
      </c>
      <c r="X11" s="25">
        <f>+SUMIFS('Data Co.op'!$M:$M,'Data Co.op'!$E:$E,'MT-Tracking Co.op'!$G11,'Data Co.op'!$N:$N,'MT-Tracking Co.op'!X$6)</f>
        <v>0</v>
      </c>
      <c r="Y11" s="25">
        <f>+SUMIFS('Data Co.op'!$M:$M,'Data Co.op'!$E:$E,'MT-Tracking Co.op'!$G11,'Data Co.op'!$N:$N,'MT-Tracking Co.op'!Y$6)</f>
        <v>0</v>
      </c>
      <c r="Z11" s="25">
        <f>+SUMIFS('Data Co.op'!$M:$M,'Data Co.op'!$E:$E,'MT-Tracking Co.op'!$G11,'Data Co.op'!$N:$N,'MT-Tracking Co.op'!Z$6)</f>
        <v>0</v>
      </c>
      <c r="AA11" s="25">
        <f>+SUMIFS('Data Co.op'!$M:$M,'Data Co.op'!$E:$E,'MT-Tracking Co.op'!$G11,'Data Co.op'!$N:$N,'MT-Tracking Co.op'!AA$6)</f>
        <v>0</v>
      </c>
      <c r="AB11" s="25">
        <f>+SUMIFS('Data Co.op'!$M:$M,'Data Co.op'!$E:$E,'MT-Tracking Co.op'!$G11,'Data Co.op'!$N:$N,'MT-Tracking Co.op'!AB$6)</f>
        <v>0</v>
      </c>
      <c r="AC11" s="25">
        <f>+SUMIFS('Data Co.op'!$M:$M,'Data Co.op'!$E:$E,'MT-Tracking Co.op'!$G11,'Data Co.op'!$N:$N,'MT-Tracking Co.op'!AC$6)</f>
        <v>0</v>
      </c>
      <c r="AD11" s="25">
        <f>+SUMIFS('Data Co.op'!$M:$M,'Data Co.op'!$E:$E,'MT-Tracking Co.op'!$G11,'Data Co.op'!$N:$N,'MT-Tracking Co.op'!AD$6)</f>
        <v>0</v>
      </c>
      <c r="AE11" s="25">
        <f>+SUMIFS('Data Co.op'!$M:$M,'Data Co.op'!$E:$E,'MT-Tracking Co.op'!$G11,'Data Co.op'!$N:$N,'MT-Tracking Co.op'!AE$6)</f>
        <v>5109.5448000000006</v>
      </c>
      <c r="AF11" s="25">
        <f>+SUMIFS('Data Co.op'!$M:$M,'Data Co.op'!$E:$E,'MT-Tracking Co.op'!$G11,'Data Co.op'!$N:$N,'MT-Tracking Co.op'!AF$6)</f>
        <v>0</v>
      </c>
      <c r="AG11" s="25">
        <f>+SUMIFS('Data Co.op'!$M:$M,'Data Co.op'!$E:$E,'MT-Tracking Co.op'!$G11,'Data Co.op'!$N:$N,'MT-Tracking Co.op'!AG$6)</f>
        <v>0</v>
      </c>
      <c r="AH11" s="25">
        <f>+SUMIFS('Data Co.op'!$M:$M,'Data Co.op'!$E:$E,'MT-Tracking Co.op'!$G11,'Data Co.op'!$N:$N,'MT-Tracking Co.op'!AH$6)</f>
        <v>0</v>
      </c>
      <c r="AI11" s="25">
        <f>+SUMIFS('Data Co.op'!$M:$M,'Data Co.op'!$E:$E,'MT-Tracking Co.op'!$G11,'Data Co.op'!$N:$N,'MT-Tracking Co.op'!AI$6)</f>
        <v>0</v>
      </c>
      <c r="AJ11" s="25">
        <f>+SUMIFS('Data Co.op'!$M:$M,'Data Co.op'!$E:$E,'MT-Tracking Co.op'!$G11,'Data Co.op'!$N:$N,'MT-Tracking Co.op'!AJ$6)</f>
        <v>0</v>
      </c>
      <c r="AK11" s="25">
        <f>+SUMIFS('Data Co.op'!$M:$M,'Data Co.op'!$E:$E,'MT-Tracking Co.op'!$G11,'Data Co.op'!$N:$N,'MT-Tracking Co.op'!AK$6)</f>
        <v>0</v>
      </c>
      <c r="AL11" s="25">
        <f>+SUMIFS('Data Co.op'!$M:$M,'Data Co.op'!$E:$E,'MT-Tracking Co.op'!$G11,'Data Co.op'!$N:$N,'MT-Tracking Co.op'!AL$6)</f>
        <v>0</v>
      </c>
      <c r="AM11" s="25">
        <f>+SUMIFS('Data Co.op'!$M:$M,'Data Co.op'!$E:$E,'MT-Tracking Co.op'!$G11,'Data Co.op'!$N:$N,'MT-Tracking Co.op'!AM$6)</f>
        <v>4881.7900799999998</v>
      </c>
      <c r="AN11" s="25">
        <f>+SUMIFS('Data Co.op'!$M:$M,'Data Co.op'!$E:$E,'MT-Tracking Co.op'!$G11,'Data Co.op'!$N:$N,'MT-Tracking Co.op'!AN$6)</f>
        <v>0</v>
      </c>
      <c r="AO11" s="25">
        <f>+SUMIFS('Data Co.op'!$M:$M,'Data Co.op'!$E:$E,'MT-Tracking Co.op'!$G11,'Data Co.op'!$N:$N,'MT-Tracking Co.op'!AO$6)</f>
        <v>0</v>
      </c>
      <c r="AP11" s="25">
        <f>+SUMIFS('Data Co.op'!$M:$M,'Data Co.op'!$E:$E,'MT-Tracking Co.op'!$G11,'Data Co.op'!$N:$N,'MT-Tracking Co.op'!AP$6)</f>
        <v>0</v>
      </c>
      <c r="AQ11" s="25">
        <f>+SUMIFS('Data Co.op'!$M:$M,'Data Co.op'!$E:$E,'MT-Tracking Co.op'!$G11,'Data Co.op'!$N:$N,'MT-Tracking Co.op'!AQ$6)</f>
        <v>0</v>
      </c>
      <c r="AR11" s="25">
        <f>+SUMIFS('Data Co.op'!$M:$M,'Data Co.op'!$E:$E,'MT-Tracking Co.op'!$G11,'Data Co.op'!$N:$N,'MT-Tracking Co.op'!AR$6)</f>
        <v>0</v>
      </c>
      <c r="AS11" s="25">
        <f>+SUMIFS('Data Co.op'!$M:$M,'Data Co.op'!$E:$E,'MT-Tracking Co.op'!$G11,'Data Co.op'!$N:$N,'MT-Tracking Co.op'!AS$6)</f>
        <v>0</v>
      </c>
      <c r="AT11" s="25">
        <f>+SUMIFS('Data Co.op'!$M:$M,'Data Co.op'!$E:$E,'MT-Tracking Co.op'!$G11,'Data Co.op'!$N:$N,'MT-Tracking Co.op'!AT$6)</f>
        <v>0</v>
      </c>
      <c r="AU11" s="25">
        <f>+SUMIFS('Data Co.op'!$M:$M,'Data Co.op'!$E:$E,'MT-Tracking Co.op'!$G11,'Data Co.op'!$N:$N,'MT-Tracking Co.op'!AU$6)</f>
        <v>0</v>
      </c>
      <c r="AV11" s="25">
        <f>+SUMIFS('Data Co.op'!$M:$M,'Data Co.op'!$E:$E,'MT-Tracking Co.op'!$G11,'Data Co.op'!$N:$N,'MT-Tracking Co.op'!AV$6)</f>
        <v>3971.0465999999997</v>
      </c>
      <c r="AW11" s="27">
        <f t="shared" si="8"/>
        <v>0</v>
      </c>
      <c r="AX11" t="str">
        <f t="shared" si="9"/>
        <v>Phạm Thị Bích Hạnh</v>
      </c>
      <c r="AY11" t="str">
        <f t="shared" si="5"/>
        <v>NBTS05076</v>
      </c>
      <c r="AZ11" s="27" t="str">
        <f t="shared" si="10"/>
        <v>Trịnh Như Quỳnh</v>
      </c>
    </row>
    <row r="12" spans="1:52" outlineLevel="1" x14ac:dyDescent="0.25">
      <c r="A12" s="4" t="s">
        <v>935</v>
      </c>
      <c r="B12" s="4" t="s">
        <v>936</v>
      </c>
      <c r="C12" s="4" t="s">
        <v>356</v>
      </c>
      <c r="D12" s="11" t="s">
        <v>765</v>
      </c>
      <c r="E12" s="32" t="s">
        <v>406</v>
      </c>
      <c r="F12" s="35" t="s">
        <v>415</v>
      </c>
      <c r="G12" s="35">
        <f t="shared" si="6"/>
        <v>180</v>
      </c>
      <c r="H12" s="4" t="s">
        <v>942</v>
      </c>
      <c r="I12" s="4"/>
      <c r="J12" s="4"/>
      <c r="K12" s="4" t="s">
        <v>938</v>
      </c>
      <c r="L12" s="4">
        <v>1</v>
      </c>
      <c r="M12" s="33">
        <v>6945.0923700000012</v>
      </c>
      <c r="N12" s="34">
        <f t="shared" si="2"/>
        <v>3.2926594998382952E-3</v>
      </c>
      <c r="O12" s="33">
        <f t="shared" si="3"/>
        <v>8744.6290141976096</v>
      </c>
      <c r="P12" s="33">
        <f t="shared" si="7"/>
        <v>5033.3551200000002</v>
      </c>
      <c r="Q12" s="94">
        <f t="shared" si="4"/>
        <v>0.57559390019038459</v>
      </c>
      <c r="R12" s="25">
        <f>+SUMIFS('Data Co.op'!$M:$M,'Data Co.op'!$E:$E,'MT-Tracking Co.op'!$G12,'Data Co.op'!$N:$N,'MT-Tracking Co.op'!R$6)</f>
        <v>0</v>
      </c>
      <c r="S12" s="25">
        <f>+SUMIFS('Data Co.op'!$M:$M,'Data Co.op'!$E:$E,'MT-Tracking Co.op'!$G12,'Data Co.op'!$N:$N,'MT-Tracking Co.op'!S$6)</f>
        <v>1510.1035200000001</v>
      </c>
      <c r="T12" s="25">
        <f>+SUMIFS('Data Co.op'!$M:$M,'Data Co.op'!$E:$E,'MT-Tracking Co.op'!$G12,'Data Co.op'!$N:$N,'MT-Tracking Co.op'!T$6)</f>
        <v>0</v>
      </c>
      <c r="U12" s="25">
        <f>+SUMIFS('Data Co.op'!$M:$M,'Data Co.op'!$E:$E,'MT-Tracking Co.op'!$G12,'Data Co.op'!$N:$N,'MT-Tracking Co.op'!U$6)</f>
        <v>0</v>
      </c>
      <c r="V12" s="25">
        <f>+SUMIFS('Data Co.op'!$M:$M,'Data Co.op'!$E:$E,'MT-Tracking Co.op'!$G12,'Data Co.op'!$N:$N,'MT-Tracking Co.op'!V$6)</f>
        <v>0</v>
      </c>
      <c r="W12" s="25">
        <f>+SUMIFS('Data Co.op'!$M:$M,'Data Co.op'!$E:$E,'MT-Tracking Co.op'!$G12,'Data Co.op'!$N:$N,'MT-Tracking Co.op'!W$6)</f>
        <v>0</v>
      </c>
      <c r="X12" s="25">
        <f>+SUMIFS('Data Co.op'!$M:$M,'Data Co.op'!$E:$E,'MT-Tracking Co.op'!$G12,'Data Co.op'!$N:$N,'MT-Tracking Co.op'!X$6)</f>
        <v>884.99952000000008</v>
      </c>
      <c r="Y12" s="25">
        <f>+SUMIFS('Data Co.op'!$M:$M,'Data Co.op'!$E:$E,'MT-Tracking Co.op'!$G12,'Data Co.op'!$N:$N,'MT-Tracking Co.op'!Y$6)</f>
        <v>0</v>
      </c>
      <c r="Z12" s="25">
        <f>+SUMIFS('Data Co.op'!$M:$M,'Data Co.op'!$E:$E,'MT-Tracking Co.op'!$G12,'Data Co.op'!$N:$N,'MT-Tracking Co.op'!Z$6)</f>
        <v>0</v>
      </c>
      <c r="AA12" s="25">
        <f>+SUMIFS('Data Co.op'!$M:$M,'Data Co.op'!$E:$E,'MT-Tracking Co.op'!$G12,'Data Co.op'!$N:$N,'MT-Tracking Co.op'!AA$6)</f>
        <v>0</v>
      </c>
      <c r="AB12" s="25">
        <f>+SUMIFS('Data Co.op'!$M:$M,'Data Co.op'!$E:$E,'MT-Tracking Co.op'!$G12,'Data Co.op'!$N:$N,'MT-Tracking Co.op'!AB$6)</f>
        <v>0</v>
      </c>
      <c r="AC12" s="25">
        <f>+SUMIFS('Data Co.op'!$M:$M,'Data Co.op'!$E:$E,'MT-Tracking Co.op'!$G12,'Data Co.op'!$N:$N,'MT-Tracking Co.op'!AC$6)</f>
        <v>303.49943999999999</v>
      </c>
      <c r="AD12" s="25">
        <f>+SUMIFS('Data Co.op'!$M:$M,'Data Co.op'!$E:$E,'MT-Tracking Co.op'!$G12,'Data Co.op'!$N:$N,'MT-Tracking Co.op'!AD$6)</f>
        <v>0</v>
      </c>
      <c r="AE12" s="25">
        <f>+SUMIFS('Data Co.op'!$M:$M,'Data Co.op'!$E:$E,'MT-Tracking Co.op'!$G12,'Data Co.op'!$N:$N,'MT-Tracking Co.op'!AE$6)</f>
        <v>0</v>
      </c>
      <c r="AF12" s="25">
        <f>+SUMIFS('Data Co.op'!$M:$M,'Data Co.op'!$E:$E,'MT-Tracking Co.op'!$G12,'Data Co.op'!$N:$N,'MT-Tracking Co.op'!AF$6)</f>
        <v>0</v>
      </c>
      <c r="AG12" s="25">
        <f>+SUMIFS('Data Co.op'!$M:$M,'Data Co.op'!$E:$E,'MT-Tracking Co.op'!$G12,'Data Co.op'!$N:$N,'MT-Tracking Co.op'!AG$6)</f>
        <v>0</v>
      </c>
      <c r="AH12" s="25">
        <f>+SUMIFS('Data Co.op'!$M:$M,'Data Co.op'!$E:$E,'MT-Tracking Co.op'!$G12,'Data Co.op'!$N:$N,'MT-Tracking Co.op'!AH$6)</f>
        <v>0</v>
      </c>
      <c r="AI12" s="25">
        <f>+SUMIFS('Data Co.op'!$M:$M,'Data Co.op'!$E:$E,'MT-Tracking Co.op'!$G12,'Data Co.op'!$N:$N,'MT-Tracking Co.op'!AI$6)</f>
        <v>0</v>
      </c>
      <c r="AJ12" s="25">
        <f>+SUMIFS('Data Co.op'!$M:$M,'Data Co.op'!$E:$E,'MT-Tracking Co.op'!$G12,'Data Co.op'!$N:$N,'MT-Tracking Co.op'!AJ$6)</f>
        <v>0</v>
      </c>
      <c r="AK12" s="25">
        <f>+SUMIFS('Data Co.op'!$M:$M,'Data Co.op'!$E:$E,'MT-Tracking Co.op'!$G12,'Data Co.op'!$N:$N,'MT-Tracking Co.op'!AK$6)</f>
        <v>884.99952000000008</v>
      </c>
      <c r="AL12" s="25">
        <f>+SUMIFS('Data Co.op'!$M:$M,'Data Co.op'!$E:$E,'MT-Tracking Co.op'!$G12,'Data Co.op'!$N:$N,'MT-Tracking Co.op'!AL$6)</f>
        <v>0</v>
      </c>
      <c r="AM12" s="25">
        <f>+SUMIFS('Data Co.op'!$M:$M,'Data Co.op'!$E:$E,'MT-Tracking Co.op'!$G12,'Data Co.op'!$N:$N,'MT-Tracking Co.op'!AM$6)</f>
        <v>0</v>
      </c>
      <c r="AN12" s="25">
        <f>+SUMIFS('Data Co.op'!$M:$M,'Data Co.op'!$E:$E,'MT-Tracking Co.op'!$G12,'Data Co.op'!$N:$N,'MT-Tracking Co.op'!AN$6)</f>
        <v>0</v>
      </c>
      <c r="AO12" s="25">
        <f>+SUMIFS('Data Co.op'!$M:$M,'Data Co.op'!$E:$E,'MT-Tracking Co.op'!$G12,'Data Co.op'!$N:$N,'MT-Tracking Co.op'!AO$6)</f>
        <v>0</v>
      </c>
      <c r="AP12" s="25">
        <f>+SUMIFS('Data Co.op'!$M:$M,'Data Co.op'!$E:$E,'MT-Tracking Co.op'!$G12,'Data Co.op'!$N:$N,'MT-Tracking Co.op'!AP$6)</f>
        <v>0</v>
      </c>
      <c r="AQ12" s="25">
        <f>+SUMIFS('Data Co.op'!$M:$M,'Data Co.op'!$E:$E,'MT-Tracking Co.op'!$G12,'Data Co.op'!$N:$N,'MT-Tracking Co.op'!AQ$6)</f>
        <v>1449.7531199999999</v>
      </c>
      <c r="AR12" s="25">
        <f>+SUMIFS('Data Co.op'!$M:$M,'Data Co.op'!$E:$E,'MT-Tracking Co.op'!$G12,'Data Co.op'!$N:$N,'MT-Tracking Co.op'!AR$6)</f>
        <v>0</v>
      </c>
      <c r="AS12" s="25">
        <f>+SUMIFS('Data Co.op'!$M:$M,'Data Co.op'!$E:$E,'MT-Tracking Co.op'!$G12,'Data Co.op'!$N:$N,'MT-Tracking Co.op'!AS$6)</f>
        <v>0</v>
      </c>
      <c r="AT12" s="25">
        <f>+SUMIFS('Data Co.op'!$M:$M,'Data Co.op'!$E:$E,'MT-Tracking Co.op'!$G12,'Data Co.op'!$N:$N,'MT-Tracking Co.op'!AT$6)</f>
        <v>0</v>
      </c>
      <c r="AU12" s="25">
        <f>+SUMIFS('Data Co.op'!$M:$M,'Data Co.op'!$E:$E,'MT-Tracking Co.op'!$G12,'Data Co.op'!$N:$N,'MT-Tracking Co.op'!AU$6)</f>
        <v>0</v>
      </c>
      <c r="AV12" s="25">
        <f>+SUMIFS('Data Co.op'!$M:$M,'Data Co.op'!$E:$E,'MT-Tracking Co.op'!$G12,'Data Co.op'!$N:$N,'MT-Tracking Co.op'!AV$6)</f>
        <v>0</v>
      </c>
      <c r="AW12" s="27">
        <f t="shared" si="8"/>
        <v>0</v>
      </c>
      <c r="AX12" t="str">
        <f t="shared" si="9"/>
        <v>Phạm Thị Bích Hạnh</v>
      </c>
      <c r="AY12" t="str">
        <f t="shared" si="5"/>
        <v>NBTS05262</v>
      </c>
      <c r="AZ12" s="27" t="str">
        <f t="shared" si="10"/>
        <v>Lê Trương Phi</v>
      </c>
    </row>
    <row r="13" spans="1:52" outlineLevel="1" x14ac:dyDescent="0.25">
      <c r="A13" s="4" t="s">
        <v>935</v>
      </c>
      <c r="B13" s="4" t="s">
        <v>936</v>
      </c>
      <c r="C13" s="4" t="s">
        <v>356</v>
      </c>
      <c r="D13" s="11" t="s">
        <v>763</v>
      </c>
      <c r="E13" s="32" t="s">
        <v>389</v>
      </c>
      <c r="F13" s="35" t="s">
        <v>388</v>
      </c>
      <c r="G13" s="35">
        <f t="shared" si="6"/>
        <v>175</v>
      </c>
      <c r="H13" s="4" t="s">
        <v>943</v>
      </c>
      <c r="I13" s="4"/>
      <c r="J13" s="4"/>
      <c r="K13" s="4" t="s">
        <v>938</v>
      </c>
      <c r="L13" s="4">
        <v>1</v>
      </c>
      <c r="M13" s="33">
        <v>13786.143807</v>
      </c>
      <c r="N13" s="34">
        <f t="shared" si="2"/>
        <v>6.5359933250614816E-3</v>
      </c>
      <c r="O13" s="33">
        <f t="shared" si="3"/>
        <v>17358.259142720784</v>
      </c>
      <c r="P13" s="33">
        <f t="shared" si="7"/>
        <v>10775.087639999998</v>
      </c>
      <c r="Q13" s="94">
        <f t="shared" si="4"/>
        <v>0.62074702027470019</v>
      </c>
      <c r="R13" s="25">
        <f>+SUMIFS('Data Co.op'!$M:$M,'Data Co.op'!$E:$E,'MT-Tracking Co.op'!$G13,'Data Co.op'!$N:$N,'MT-Tracking Co.op'!R$6)</f>
        <v>0</v>
      </c>
      <c r="S13" s="25">
        <f>+SUMIFS('Data Co.op'!$M:$M,'Data Co.op'!$E:$E,'MT-Tracking Co.op'!$G13,'Data Co.op'!$N:$N,'MT-Tracking Co.op'!S$6)</f>
        <v>0</v>
      </c>
      <c r="T13" s="25">
        <f>+SUMIFS('Data Co.op'!$M:$M,'Data Co.op'!$E:$E,'MT-Tracking Co.op'!$G13,'Data Co.op'!$N:$N,'MT-Tracking Co.op'!T$6)</f>
        <v>0</v>
      </c>
      <c r="U13" s="25">
        <f>+SUMIFS('Data Co.op'!$M:$M,'Data Co.op'!$E:$E,'MT-Tracking Co.op'!$G13,'Data Co.op'!$N:$N,'MT-Tracking Co.op'!U$6)</f>
        <v>0</v>
      </c>
      <c r="V13" s="25">
        <f>+SUMIFS('Data Co.op'!$M:$M,'Data Co.op'!$E:$E,'MT-Tracking Co.op'!$G13,'Data Co.op'!$N:$N,'MT-Tracking Co.op'!V$6)</f>
        <v>0</v>
      </c>
      <c r="W13" s="25">
        <f>+SUMIFS('Data Co.op'!$M:$M,'Data Co.op'!$E:$E,'MT-Tracking Co.op'!$G13,'Data Co.op'!$N:$N,'MT-Tracking Co.op'!W$6)</f>
        <v>1192.3199999999997</v>
      </c>
      <c r="X13" s="25">
        <f>+SUMIFS('Data Co.op'!$M:$M,'Data Co.op'!$E:$E,'MT-Tracking Co.op'!$G13,'Data Co.op'!$N:$N,'MT-Tracking Co.op'!X$6)</f>
        <v>1380.65364</v>
      </c>
      <c r="Y13" s="25">
        <f>+SUMIFS('Data Co.op'!$M:$M,'Data Co.op'!$E:$E,'MT-Tracking Co.op'!$G13,'Data Co.op'!$N:$N,'MT-Tracking Co.op'!Y$6)</f>
        <v>0</v>
      </c>
      <c r="Z13" s="25">
        <f>+SUMIFS('Data Co.op'!$M:$M,'Data Co.op'!$E:$E,'MT-Tracking Co.op'!$G13,'Data Co.op'!$N:$N,'MT-Tracking Co.op'!Z$6)</f>
        <v>0</v>
      </c>
      <c r="AA13" s="25">
        <f>+SUMIFS('Data Co.op'!$M:$M,'Data Co.op'!$E:$E,'MT-Tracking Co.op'!$G13,'Data Co.op'!$N:$N,'MT-Tracking Co.op'!AA$6)</f>
        <v>0</v>
      </c>
      <c r="AB13" s="25">
        <f>+SUMIFS('Data Co.op'!$M:$M,'Data Co.op'!$E:$E,'MT-Tracking Co.op'!$G13,'Data Co.op'!$N:$N,'MT-Tracking Co.op'!AB$6)</f>
        <v>902.99879999999996</v>
      </c>
      <c r="AC13" s="25">
        <f>+SUMIFS('Data Co.op'!$M:$M,'Data Co.op'!$E:$E,'MT-Tracking Co.op'!$G13,'Data Co.op'!$N:$N,'MT-Tracking Co.op'!AC$6)</f>
        <v>0</v>
      </c>
      <c r="AD13" s="25">
        <f>+SUMIFS('Data Co.op'!$M:$M,'Data Co.op'!$E:$E,'MT-Tracking Co.op'!$G13,'Data Co.op'!$N:$N,'MT-Tracking Co.op'!AD$6)</f>
        <v>0</v>
      </c>
      <c r="AE13" s="25">
        <f>+SUMIFS('Data Co.op'!$M:$M,'Data Co.op'!$E:$E,'MT-Tracking Co.op'!$G13,'Data Co.op'!$N:$N,'MT-Tracking Co.op'!AE$6)</f>
        <v>0</v>
      </c>
      <c r="AF13" s="25">
        <f>+SUMIFS('Data Co.op'!$M:$M,'Data Co.op'!$E:$E,'MT-Tracking Co.op'!$G13,'Data Co.op'!$N:$N,'MT-Tracking Co.op'!AF$6)</f>
        <v>2149.1978399999998</v>
      </c>
      <c r="AG13" s="25">
        <f>+SUMIFS('Data Co.op'!$M:$M,'Data Co.op'!$E:$E,'MT-Tracking Co.op'!$G13,'Data Co.op'!$N:$N,'MT-Tracking Co.op'!AG$6)</f>
        <v>0</v>
      </c>
      <c r="AH13" s="25">
        <f>+SUMIFS('Data Co.op'!$M:$M,'Data Co.op'!$E:$E,'MT-Tracking Co.op'!$G13,'Data Co.op'!$N:$N,'MT-Tracking Co.op'!AH$6)</f>
        <v>0</v>
      </c>
      <c r="AI13" s="25">
        <f>+SUMIFS('Data Co.op'!$M:$M,'Data Co.op'!$E:$E,'MT-Tracking Co.op'!$G13,'Data Co.op'!$N:$N,'MT-Tracking Co.op'!AI$6)</f>
        <v>0</v>
      </c>
      <c r="AJ13" s="25">
        <f>+SUMIFS('Data Co.op'!$M:$M,'Data Co.op'!$E:$E,'MT-Tracking Co.op'!$G13,'Data Co.op'!$N:$N,'MT-Tracking Co.op'!AJ$6)</f>
        <v>0</v>
      </c>
      <c r="AK13" s="25">
        <f>+SUMIFS('Data Co.op'!$M:$M,'Data Co.op'!$E:$E,'MT-Tracking Co.op'!$G13,'Data Co.op'!$N:$N,'MT-Tracking Co.op'!AK$6)</f>
        <v>0</v>
      </c>
      <c r="AL13" s="25">
        <f>+SUMIFS('Data Co.op'!$M:$M,'Data Co.op'!$E:$E,'MT-Tracking Co.op'!$G13,'Data Co.op'!$N:$N,'MT-Tracking Co.op'!AL$6)</f>
        <v>1907.7119999999995</v>
      </c>
      <c r="AM13" s="25">
        <f>+SUMIFS('Data Co.op'!$M:$M,'Data Co.op'!$E:$E,'MT-Tracking Co.op'!$G13,'Data Co.op'!$N:$N,'MT-Tracking Co.op'!AM$6)</f>
        <v>0</v>
      </c>
      <c r="AN13" s="25">
        <f>+SUMIFS('Data Co.op'!$M:$M,'Data Co.op'!$E:$E,'MT-Tracking Co.op'!$G13,'Data Co.op'!$N:$N,'MT-Tracking Co.op'!AN$6)</f>
        <v>0</v>
      </c>
      <c r="AO13" s="25">
        <f>+SUMIFS('Data Co.op'!$M:$M,'Data Co.op'!$E:$E,'MT-Tracking Co.op'!$G13,'Data Co.op'!$N:$N,'MT-Tracking Co.op'!AO$6)</f>
        <v>0</v>
      </c>
      <c r="AP13" s="25">
        <f>+SUMIFS('Data Co.op'!$M:$M,'Data Co.op'!$E:$E,'MT-Tracking Co.op'!$G13,'Data Co.op'!$N:$N,'MT-Tracking Co.op'!AP$6)</f>
        <v>0</v>
      </c>
      <c r="AQ13" s="25">
        <f>+SUMIFS('Data Co.op'!$M:$M,'Data Co.op'!$E:$E,'MT-Tracking Co.op'!$G13,'Data Co.op'!$N:$N,'MT-Tracking Co.op'!AQ$6)</f>
        <v>0</v>
      </c>
      <c r="AR13" s="25">
        <f>+SUMIFS('Data Co.op'!$M:$M,'Data Co.op'!$E:$E,'MT-Tracking Co.op'!$G13,'Data Co.op'!$N:$N,'MT-Tracking Co.op'!AR$6)</f>
        <v>0</v>
      </c>
      <c r="AS13" s="25">
        <f>+SUMIFS('Data Co.op'!$M:$M,'Data Co.op'!$E:$E,'MT-Tracking Co.op'!$G13,'Data Co.op'!$N:$N,'MT-Tracking Co.op'!AS$6)</f>
        <v>343.20024000000006</v>
      </c>
      <c r="AT13" s="25">
        <f>+SUMIFS('Data Co.op'!$M:$M,'Data Co.op'!$E:$E,'MT-Tracking Co.op'!$G13,'Data Co.op'!$N:$N,'MT-Tracking Co.op'!AT$6)</f>
        <v>0</v>
      </c>
      <c r="AU13" s="25">
        <f>+SUMIFS('Data Co.op'!$M:$M,'Data Co.op'!$E:$E,'MT-Tracking Co.op'!$G13,'Data Co.op'!$N:$N,'MT-Tracking Co.op'!AU$6)</f>
        <v>2899.0051199999998</v>
      </c>
      <c r="AV13" s="25">
        <f>+SUMIFS('Data Co.op'!$M:$M,'Data Co.op'!$E:$E,'MT-Tracking Co.op'!$G13,'Data Co.op'!$N:$N,'MT-Tracking Co.op'!AV$6)</f>
        <v>0</v>
      </c>
      <c r="AW13" s="27">
        <f t="shared" si="8"/>
        <v>0</v>
      </c>
      <c r="AX13" t="str">
        <f t="shared" si="9"/>
        <v>Phạm Thị Bích Hạnh</v>
      </c>
      <c r="AY13" t="str">
        <f t="shared" si="5"/>
        <v>NBTS05331</v>
      </c>
      <c r="AZ13" s="27" t="str">
        <f t="shared" si="10"/>
        <v>Mai Thị Lan Uyên</v>
      </c>
    </row>
    <row r="14" spans="1:52" outlineLevel="1" x14ac:dyDescent="0.25">
      <c r="A14" s="4" t="s">
        <v>935</v>
      </c>
      <c r="B14" s="4" t="s">
        <v>936</v>
      </c>
      <c r="C14" s="4" t="s">
        <v>356</v>
      </c>
      <c r="D14" s="11" t="s">
        <v>763</v>
      </c>
      <c r="E14" s="32" t="s">
        <v>389</v>
      </c>
      <c r="F14" s="35" t="s">
        <v>386</v>
      </c>
      <c r="G14" s="35">
        <f t="shared" si="6"/>
        <v>152</v>
      </c>
      <c r="H14" s="4" t="s">
        <v>944</v>
      </c>
      <c r="I14" s="4"/>
      <c r="J14" s="4"/>
      <c r="K14" s="4" t="s">
        <v>938</v>
      </c>
      <c r="L14" s="4">
        <v>1</v>
      </c>
      <c r="M14" s="33">
        <v>7636.4572650000009</v>
      </c>
      <c r="N14" s="34">
        <f t="shared" si="2"/>
        <v>3.6204347212607938E-3</v>
      </c>
      <c r="O14" s="33">
        <f t="shared" si="3"/>
        <v>9615.1328459867727</v>
      </c>
      <c r="P14" s="33">
        <f t="shared" si="7"/>
        <v>3785.33304</v>
      </c>
      <c r="Q14" s="94">
        <f t="shared" si="4"/>
        <v>0.39368494441342505</v>
      </c>
      <c r="R14" s="25">
        <f>+SUMIFS('Data Co.op'!$M:$M,'Data Co.op'!$E:$E,'MT-Tracking Co.op'!$G14,'Data Co.op'!$N:$N,'MT-Tracking Co.op'!R$6)</f>
        <v>0</v>
      </c>
      <c r="S14" s="25">
        <f>+SUMIFS('Data Co.op'!$M:$M,'Data Co.op'!$E:$E,'MT-Tracking Co.op'!$G14,'Data Co.op'!$N:$N,'MT-Tracking Co.op'!S$6)</f>
        <v>0</v>
      </c>
      <c r="T14" s="25">
        <f>+SUMIFS('Data Co.op'!$M:$M,'Data Co.op'!$E:$E,'MT-Tracking Co.op'!$G14,'Data Co.op'!$N:$N,'MT-Tracking Co.op'!T$6)</f>
        <v>668.36663999999996</v>
      </c>
      <c r="U14" s="25">
        <f>+SUMIFS('Data Co.op'!$M:$M,'Data Co.op'!$E:$E,'MT-Tracking Co.op'!$G14,'Data Co.op'!$N:$N,'MT-Tracking Co.op'!U$6)</f>
        <v>0</v>
      </c>
      <c r="V14" s="25">
        <f>+SUMIFS('Data Co.op'!$M:$M,'Data Co.op'!$E:$E,'MT-Tracking Co.op'!$G14,'Data Co.op'!$N:$N,'MT-Tracking Co.op'!V$6)</f>
        <v>0</v>
      </c>
      <c r="W14" s="25">
        <f>+SUMIFS('Data Co.op'!$M:$M,'Data Co.op'!$E:$E,'MT-Tracking Co.op'!$G14,'Data Co.op'!$N:$N,'MT-Tracking Co.op'!W$6)</f>
        <v>0</v>
      </c>
      <c r="X14" s="25">
        <f>+SUMIFS('Data Co.op'!$M:$M,'Data Co.op'!$E:$E,'MT-Tracking Co.op'!$G14,'Data Co.op'!$N:$N,'MT-Tracking Co.op'!X$6)</f>
        <v>2137.8945600000002</v>
      </c>
      <c r="Y14" s="25">
        <f>+SUMIFS('Data Co.op'!$M:$M,'Data Co.op'!$E:$E,'MT-Tracking Co.op'!$G14,'Data Co.op'!$N:$N,'MT-Tracking Co.op'!Y$6)</f>
        <v>0</v>
      </c>
      <c r="Z14" s="25">
        <f>+SUMIFS('Data Co.op'!$M:$M,'Data Co.op'!$E:$E,'MT-Tracking Co.op'!$G14,'Data Co.op'!$N:$N,'MT-Tracking Co.op'!Z$6)</f>
        <v>0</v>
      </c>
      <c r="AA14" s="25">
        <f>+SUMIFS('Data Co.op'!$M:$M,'Data Co.op'!$E:$E,'MT-Tracking Co.op'!$G14,'Data Co.op'!$N:$N,'MT-Tracking Co.op'!AA$6)</f>
        <v>0</v>
      </c>
      <c r="AB14" s="25">
        <f>+SUMIFS('Data Co.op'!$M:$M,'Data Co.op'!$E:$E,'MT-Tracking Co.op'!$G14,'Data Co.op'!$N:$N,'MT-Tracking Co.op'!AB$6)</f>
        <v>0</v>
      </c>
      <c r="AC14" s="25">
        <f>+SUMIFS('Data Co.op'!$M:$M,'Data Co.op'!$E:$E,'MT-Tracking Co.op'!$G14,'Data Co.op'!$N:$N,'MT-Tracking Co.op'!AC$6)</f>
        <v>0</v>
      </c>
      <c r="AD14" s="25">
        <f>+SUMIFS('Data Co.op'!$M:$M,'Data Co.op'!$E:$E,'MT-Tracking Co.op'!$G14,'Data Co.op'!$N:$N,'MT-Tracking Co.op'!AD$6)</f>
        <v>0</v>
      </c>
      <c r="AE14" s="25">
        <f>+SUMIFS('Data Co.op'!$M:$M,'Data Co.op'!$E:$E,'MT-Tracking Co.op'!$G14,'Data Co.op'!$N:$N,'MT-Tracking Co.op'!AE$6)</f>
        <v>0</v>
      </c>
      <c r="AF14" s="25">
        <f>+SUMIFS('Data Co.op'!$M:$M,'Data Co.op'!$E:$E,'MT-Tracking Co.op'!$G14,'Data Co.op'!$N:$N,'MT-Tracking Co.op'!AF$6)</f>
        <v>0</v>
      </c>
      <c r="AG14" s="25">
        <f>+SUMIFS('Data Co.op'!$M:$M,'Data Co.op'!$E:$E,'MT-Tracking Co.op'!$G14,'Data Co.op'!$N:$N,'MT-Tracking Co.op'!AG$6)</f>
        <v>0</v>
      </c>
      <c r="AH14" s="25">
        <f>+SUMIFS('Data Co.op'!$M:$M,'Data Co.op'!$E:$E,'MT-Tracking Co.op'!$G14,'Data Co.op'!$N:$N,'MT-Tracking Co.op'!AH$6)</f>
        <v>0</v>
      </c>
      <c r="AI14" s="25">
        <f>+SUMIFS('Data Co.op'!$M:$M,'Data Co.op'!$E:$E,'MT-Tracking Co.op'!$G14,'Data Co.op'!$N:$N,'MT-Tracking Co.op'!AI$6)</f>
        <v>0</v>
      </c>
      <c r="AJ14" s="25">
        <f>+SUMIFS('Data Co.op'!$M:$M,'Data Co.op'!$E:$E,'MT-Tracking Co.op'!$G14,'Data Co.op'!$N:$N,'MT-Tracking Co.op'!AJ$6)</f>
        <v>0</v>
      </c>
      <c r="AK14" s="25">
        <f>+SUMIFS('Data Co.op'!$M:$M,'Data Co.op'!$E:$E,'MT-Tracking Co.op'!$G14,'Data Co.op'!$N:$N,'MT-Tracking Co.op'!AK$6)</f>
        <v>0</v>
      </c>
      <c r="AL14" s="25">
        <f>+SUMIFS('Data Co.op'!$M:$M,'Data Co.op'!$E:$E,'MT-Tracking Co.op'!$G14,'Data Co.op'!$N:$N,'MT-Tracking Co.op'!AL$6)</f>
        <v>303.49943999999999</v>
      </c>
      <c r="AM14" s="25">
        <f>+SUMIFS('Data Co.op'!$M:$M,'Data Co.op'!$E:$E,'MT-Tracking Co.op'!$G14,'Data Co.op'!$N:$N,'MT-Tracking Co.op'!AM$6)</f>
        <v>0</v>
      </c>
      <c r="AN14" s="25">
        <f>+SUMIFS('Data Co.op'!$M:$M,'Data Co.op'!$E:$E,'MT-Tracking Co.op'!$G14,'Data Co.op'!$N:$N,'MT-Tracking Co.op'!AN$6)</f>
        <v>0</v>
      </c>
      <c r="AO14" s="25">
        <f>+SUMIFS('Data Co.op'!$M:$M,'Data Co.op'!$E:$E,'MT-Tracking Co.op'!$G14,'Data Co.op'!$N:$N,'MT-Tracking Co.op'!AO$6)</f>
        <v>0</v>
      </c>
      <c r="AP14" s="25">
        <f>+SUMIFS('Data Co.op'!$M:$M,'Data Co.op'!$E:$E,'MT-Tracking Co.op'!$G14,'Data Co.op'!$N:$N,'MT-Tracking Co.op'!AP$6)</f>
        <v>0</v>
      </c>
      <c r="AQ14" s="25">
        <f>+SUMIFS('Data Co.op'!$M:$M,'Data Co.op'!$E:$E,'MT-Tracking Co.op'!$G14,'Data Co.op'!$N:$N,'MT-Tracking Co.op'!AQ$6)</f>
        <v>0</v>
      </c>
      <c r="AR14" s="25">
        <f>+SUMIFS('Data Co.op'!$M:$M,'Data Co.op'!$E:$E,'MT-Tracking Co.op'!$G14,'Data Co.op'!$N:$N,'MT-Tracking Co.op'!AR$6)</f>
        <v>0</v>
      </c>
      <c r="AS14" s="25">
        <f>+SUMIFS('Data Co.op'!$M:$M,'Data Co.op'!$E:$E,'MT-Tracking Co.op'!$G14,'Data Co.op'!$N:$N,'MT-Tracking Co.op'!AS$6)</f>
        <v>455.39928000000009</v>
      </c>
      <c r="AT14" s="25">
        <f>+SUMIFS('Data Co.op'!$M:$M,'Data Co.op'!$E:$E,'MT-Tracking Co.op'!$G14,'Data Co.op'!$N:$N,'MT-Tracking Co.op'!AT$6)</f>
        <v>220.17312000000001</v>
      </c>
      <c r="AU14" s="25">
        <f>+SUMIFS('Data Co.op'!$M:$M,'Data Co.op'!$E:$E,'MT-Tracking Co.op'!$G14,'Data Co.op'!$N:$N,'MT-Tracking Co.op'!AU$6)</f>
        <v>0</v>
      </c>
      <c r="AV14" s="25">
        <f>+SUMIFS('Data Co.op'!$M:$M,'Data Co.op'!$E:$E,'MT-Tracking Co.op'!$G14,'Data Co.op'!$N:$N,'MT-Tracking Co.op'!AV$6)</f>
        <v>0</v>
      </c>
      <c r="AW14" s="27">
        <f t="shared" si="8"/>
        <v>0</v>
      </c>
      <c r="AX14" t="str">
        <f t="shared" si="9"/>
        <v>Phạm Thị Bích Hạnh</v>
      </c>
      <c r="AY14" t="str">
        <f t="shared" si="5"/>
        <v>NBTS05331</v>
      </c>
      <c r="AZ14" s="27" t="str">
        <f t="shared" si="10"/>
        <v>Mai Thị Lan Uyên</v>
      </c>
    </row>
    <row r="15" spans="1:52" outlineLevel="1" x14ac:dyDescent="0.25">
      <c r="A15" s="4" t="s">
        <v>935</v>
      </c>
      <c r="B15" s="4" t="s">
        <v>936</v>
      </c>
      <c r="C15" s="4" t="s">
        <v>356</v>
      </c>
      <c r="D15" s="11" t="s">
        <v>766</v>
      </c>
      <c r="E15" s="32" t="s">
        <v>421</v>
      </c>
      <c r="F15" s="35" t="s">
        <v>422</v>
      </c>
      <c r="G15" s="35">
        <f t="shared" si="6"/>
        <v>130</v>
      </c>
      <c r="H15" s="4" t="s">
        <v>945</v>
      </c>
      <c r="I15" s="4"/>
      <c r="J15" s="4"/>
      <c r="K15" s="4" t="s">
        <v>938</v>
      </c>
      <c r="L15" s="4">
        <v>1</v>
      </c>
      <c r="M15" s="33">
        <v>20489.545979999999</v>
      </c>
      <c r="N15" s="34">
        <f t="shared" si="2"/>
        <v>9.714067808492018E-3</v>
      </c>
      <c r="O15" s="33">
        <f t="shared" si="3"/>
        <v>25798.573830119403</v>
      </c>
      <c r="P15" s="33">
        <f t="shared" si="7"/>
        <v>43250.008319999986</v>
      </c>
      <c r="Q15" s="94">
        <f t="shared" si="4"/>
        <v>1.6764495822442063</v>
      </c>
      <c r="R15" s="25">
        <f>+SUMIFS('Data Co.op'!$M:$M,'Data Co.op'!$E:$E,'MT-Tracking Co.op'!$G15,'Data Co.op'!$N:$N,'MT-Tracking Co.op'!R$6)</f>
        <v>1016.18388</v>
      </c>
      <c r="S15" s="25">
        <f>+SUMIFS('Data Co.op'!$M:$M,'Data Co.op'!$E:$E,'MT-Tracking Co.op'!$G15,'Data Co.op'!$N:$N,'MT-Tracking Co.op'!S$6)</f>
        <v>0</v>
      </c>
      <c r="T15" s="25">
        <f>+SUMIFS('Data Co.op'!$M:$M,'Data Co.op'!$E:$E,'MT-Tracking Co.op'!$G15,'Data Co.op'!$N:$N,'MT-Tracking Co.op'!T$6)</f>
        <v>0</v>
      </c>
      <c r="U15" s="25">
        <f>+SUMIFS('Data Co.op'!$M:$M,'Data Co.op'!$E:$E,'MT-Tracking Co.op'!$G15,'Data Co.op'!$N:$N,'MT-Tracking Co.op'!U$6)</f>
        <v>2012.4482399999997</v>
      </c>
      <c r="V15" s="25">
        <f>+SUMIFS('Data Co.op'!$M:$M,'Data Co.op'!$E:$E,'MT-Tracking Co.op'!$G15,'Data Co.op'!$N:$N,'MT-Tracking Co.op'!V$6)</f>
        <v>1475.0996400000001</v>
      </c>
      <c r="W15" s="25">
        <f>+SUMIFS('Data Co.op'!$M:$M,'Data Co.op'!$E:$E,'MT-Tracking Co.op'!$G15,'Data Co.op'!$N:$N,'MT-Tracking Co.op'!W$6)</f>
        <v>0</v>
      </c>
      <c r="X15" s="25">
        <f>+SUMIFS('Data Co.op'!$M:$M,'Data Co.op'!$E:$E,'MT-Tracking Co.op'!$G15,'Data Co.op'!$N:$N,'MT-Tracking Co.op'!X$6)</f>
        <v>0</v>
      </c>
      <c r="Y15" s="25">
        <f>+SUMIFS('Data Co.op'!$M:$M,'Data Co.op'!$E:$E,'MT-Tracking Co.op'!$G15,'Data Co.op'!$N:$N,'MT-Tracking Co.op'!Y$6)</f>
        <v>7095.2295599999989</v>
      </c>
      <c r="Z15" s="25">
        <f>+SUMIFS('Data Co.op'!$M:$M,'Data Co.op'!$E:$E,'MT-Tracking Co.op'!$G15,'Data Co.op'!$N:$N,'MT-Tracking Co.op'!Z$6)</f>
        <v>0</v>
      </c>
      <c r="AA15" s="25">
        <f>+SUMIFS('Data Co.op'!$M:$M,'Data Co.op'!$E:$E,'MT-Tracking Co.op'!$G15,'Data Co.op'!$N:$N,'MT-Tracking Co.op'!AA$6)</f>
        <v>0</v>
      </c>
      <c r="AB15" s="25">
        <f>+SUMIFS('Data Co.op'!$M:$M,'Data Co.op'!$E:$E,'MT-Tracking Co.op'!$G15,'Data Co.op'!$N:$N,'MT-Tracking Co.op'!AB$6)</f>
        <v>0</v>
      </c>
      <c r="AC15" s="25">
        <f>+SUMIFS('Data Co.op'!$M:$M,'Data Co.op'!$E:$E,'MT-Tracking Co.op'!$G15,'Data Co.op'!$N:$N,'MT-Tracking Co.op'!AC$6)</f>
        <v>0</v>
      </c>
      <c r="AD15" s="25">
        <f>+SUMIFS('Data Co.op'!$M:$M,'Data Co.op'!$E:$E,'MT-Tracking Co.op'!$G15,'Data Co.op'!$N:$N,'MT-Tracking Co.op'!AD$6)</f>
        <v>7223.9903999999997</v>
      </c>
      <c r="AE15" s="25">
        <f>+SUMIFS('Data Co.op'!$M:$M,'Data Co.op'!$E:$E,'MT-Tracking Co.op'!$G15,'Data Co.op'!$N:$N,'MT-Tracking Co.op'!AE$6)</f>
        <v>0</v>
      </c>
      <c r="AF15" s="25">
        <f>+SUMIFS('Data Co.op'!$M:$M,'Data Co.op'!$E:$E,'MT-Tracking Co.op'!$G15,'Data Co.op'!$N:$N,'MT-Tracking Co.op'!AF$6)</f>
        <v>0</v>
      </c>
      <c r="AG15" s="25">
        <f>+SUMIFS('Data Co.op'!$M:$M,'Data Co.op'!$E:$E,'MT-Tracking Co.op'!$G15,'Data Co.op'!$N:$N,'MT-Tracking Co.op'!AG$6)</f>
        <v>4768.5596400000004</v>
      </c>
      <c r="AH15" s="25">
        <f>+SUMIFS('Data Co.op'!$M:$M,'Data Co.op'!$E:$E,'MT-Tracking Co.op'!$G15,'Data Co.op'!$N:$N,'MT-Tracking Co.op'!AH$6)</f>
        <v>0</v>
      </c>
      <c r="AI15" s="25">
        <f>+SUMIFS('Data Co.op'!$M:$M,'Data Co.op'!$E:$E,'MT-Tracking Co.op'!$G15,'Data Co.op'!$N:$N,'MT-Tracking Co.op'!AI$6)</f>
        <v>0</v>
      </c>
      <c r="AJ15" s="25">
        <f>+SUMIFS('Data Co.op'!$M:$M,'Data Co.op'!$E:$E,'MT-Tracking Co.op'!$G15,'Data Co.op'!$N:$N,'MT-Tracking Co.op'!AJ$6)</f>
        <v>9029.9879999999994</v>
      </c>
      <c r="AK15" s="25">
        <f>+SUMIFS('Data Co.op'!$M:$M,'Data Co.op'!$E:$E,'MT-Tracking Co.op'!$G15,'Data Co.op'!$N:$N,'MT-Tracking Co.op'!AK$6)</f>
        <v>0</v>
      </c>
      <c r="AL15" s="25">
        <f>+SUMIFS('Data Co.op'!$M:$M,'Data Co.op'!$E:$E,'MT-Tracking Co.op'!$G15,'Data Co.op'!$N:$N,'MT-Tracking Co.op'!AL$6)</f>
        <v>4101.9868799999995</v>
      </c>
      <c r="AM15" s="25">
        <f>+SUMIFS('Data Co.op'!$M:$M,'Data Co.op'!$E:$E,'MT-Tracking Co.op'!$G15,'Data Co.op'!$N:$N,'MT-Tracking Co.op'!AM$6)</f>
        <v>0</v>
      </c>
      <c r="AN15" s="25">
        <f>+SUMIFS('Data Co.op'!$M:$M,'Data Co.op'!$E:$E,'MT-Tracking Co.op'!$G15,'Data Co.op'!$N:$N,'MT-Tracking Co.op'!AN$6)</f>
        <v>0</v>
      </c>
      <c r="AO15" s="25">
        <f>+SUMIFS('Data Co.op'!$M:$M,'Data Co.op'!$E:$E,'MT-Tracking Co.op'!$G15,'Data Co.op'!$N:$N,'MT-Tracking Co.op'!AO$6)</f>
        <v>0</v>
      </c>
      <c r="AP15" s="25">
        <f>+SUMIFS('Data Co.op'!$M:$M,'Data Co.op'!$E:$E,'MT-Tracking Co.op'!$G15,'Data Co.op'!$N:$N,'MT-Tracking Co.op'!AP$6)</f>
        <v>0</v>
      </c>
      <c r="AQ15" s="25">
        <f>+SUMIFS('Data Co.op'!$M:$M,'Data Co.op'!$E:$E,'MT-Tracking Co.op'!$G15,'Data Co.op'!$N:$N,'MT-Tracking Co.op'!AQ$6)</f>
        <v>0</v>
      </c>
      <c r="AR15" s="25">
        <f>+SUMIFS('Data Co.op'!$M:$M,'Data Co.op'!$E:$E,'MT-Tracking Co.op'!$G15,'Data Co.op'!$N:$N,'MT-Tracking Co.op'!AR$6)</f>
        <v>5122.0187999999998</v>
      </c>
      <c r="AS15" s="25">
        <f>+SUMIFS('Data Co.op'!$M:$M,'Data Co.op'!$E:$E,'MT-Tracking Co.op'!$G15,'Data Co.op'!$N:$N,'MT-Tracking Co.op'!AS$6)</f>
        <v>1404.5032800000001</v>
      </c>
      <c r="AT15" s="25">
        <f>+SUMIFS('Data Co.op'!$M:$M,'Data Co.op'!$E:$E,'MT-Tracking Co.op'!$G15,'Data Co.op'!$N:$N,'MT-Tracking Co.op'!AT$6)</f>
        <v>0</v>
      </c>
      <c r="AU15" s="25">
        <f>+SUMIFS('Data Co.op'!$M:$M,'Data Co.op'!$E:$E,'MT-Tracking Co.op'!$G15,'Data Co.op'!$N:$N,'MT-Tracking Co.op'!AU$6)</f>
        <v>0</v>
      </c>
      <c r="AV15" s="25">
        <f>+SUMIFS('Data Co.op'!$M:$M,'Data Co.op'!$E:$E,'MT-Tracking Co.op'!$G15,'Data Co.op'!$N:$N,'MT-Tracking Co.op'!AV$6)</f>
        <v>0</v>
      </c>
      <c r="AW15" s="27">
        <f t="shared" si="8"/>
        <v>0</v>
      </c>
      <c r="AX15" t="str">
        <f t="shared" si="9"/>
        <v>Phạm Thị Bích Hạnh</v>
      </c>
      <c r="AY15" t="str">
        <f t="shared" si="5"/>
        <v>NBTS05367</v>
      </c>
      <c r="AZ15" s="27" t="str">
        <f t="shared" si="10"/>
        <v>Nguyễn Thị Kiều Diễm</v>
      </c>
    </row>
    <row r="16" spans="1:52" outlineLevel="1" x14ac:dyDescent="0.25">
      <c r="A16" s="4" t="s">
        <v>935</v>
      </c>
      <c r="B16" s="4" t="s">
        <v>936</v>
      </c>
      <c r="C16" s="4" t="s">
        <v>356</v>
      </c>
      <c r="D16" s="11" t="s">
        <v>763</v>
      </c>
      <c r="E16" s="32" t="s">
        <v>389</v>
      </c>
      <c r="F16" s="35" t="s">
        <v>378</v>
      </c>
      <c r="G16" s="35">
        <f t="shared" si="6"/>
        <v>141</v>
      </c>
      <c r="H16" s="4" t="s">
        <v>946</v>
      </c>
      <c r="I16" s="4"/>
      <c r="J16" s="4"/>
      <c r="K16" s="4" t="s">
        <v>938</v>
      </c>
      <c r="L16" s="4">
        <v>1</v>
      </c>
      <c r="M16" s="33">
        <v>44058.214767599995</v>
      </c>
      <c r="N16" s="34">
        <f t="shared" si="2"/>
        <v>2.0887943841768366E-2</v>
      </c>
      <c r="O16" s="33">
        <f t="shared" si="3"/>
        <v>55474.099212089306</v>
      </c>
      <c r="P16" s="33">
        <f t="shared" si="7"/>
        <v>20941.436519999999</v>
      </c>
      <c r="Q16" s="94">
        <f t="shared" si="4"/>
        <v>0.37749935226413361</v>
      </c>
      <c r="R16" s="25">
        <f>+SUMIFS('Data Co.op'!$M:$M,'Data Co.op'!$E:$E,'MT-Tracking Co.op'!$G16,'Data Co.op'!$N:$N,'MT-Tracking Co.op'!R$6)</f>
        <v>0</v>
      </c>
      <c r="S16" s="25">
        <f>+SUMIFS('Data Co.op'!$M:$M,'Data Co.op'!$E:$E,'MT-Tracking Co.op'!$G16,'Data Co.op'!$N:$N,'MT-Tracking Co.op'!S$6)</f>
        <v>5065.0261199999995</v>
      </c>
      <c r="T16" s="25">
        <f>+SUMIFS('Data Co.op'!$M:$M,'Data Co.op'!$E:$E,'MT-Tracking Co.op'!$G16,'Data Co.op'!$N:$N,'MT-Tracking Co.op'!T$6)</f>
        <v>0</v>
      </c>
      <c r="U16" s="25">
        <f>+SUMIFS('Data Co.op'!$M:$M,'Data Co.op'!$E:$E,'MT-Tracking Co.op'!$G16,'Data Co.op'!$N:$N,'MT-Tracking Co.op'!U$6)</f>
        <v>0</v>
      </c>
      <c r="V16" s="25">
        <f>+SUMIFS('Data Co.op'!$M:$M,'Data Co.op'!$E:$E,'MT-Tracking Co.op'!$G16,'Data Co.op'!$N:$N,'MT-Tracking Co.op'!V$6)</f>
        <v>0</v>
      </c>
      <c r="W16" s="25">
        <f>+SUMIFS('Data Co.op'!$M:$M,'Data Co.op'!$E:$E,'MT-Tracking Co.op'!$G16,'Data Co.op'!$N:$N,'MT-Tracking Co.op'!W$6)</f>
        <v>0</v>
      </c>
      <c r="X16" s="25">
        <f>+SUMIFS('Data Co.op'!$M:$M,'Data Co.op'!$E:$E,'MT-Tracking Co.op'!$G16,'Data Co.op'!$N:$N,'MT-Tracking Co.op'!X$6)</f>
        <v>0</v>
      </c>
      <c r="Y16" s="25">
        <f>+SUMIFS('Data Co.op'!$M:$M,'Data Co.op'!$E:$E,'MT-Tracking Co.op'!$G16,'Data Co.op'!$N:$N,'MT-Tracking Co.op'!Y$6)</f>
        <v>0</v>
      </c>
      <c r="Z16" s="25">
        <f>+SUMIFS('Data Co.op'!$M:$M,'Data Co.op'!$E:$E,'MT-Tracking Co.op'!$G16,'Data Co.op'!$N:$N,'MT-Tracking Co.op'!Z$6)</f>
        <v>0</v>
      </c>
      <c r="AA16" s="25">
        <f>+SUMIFS('Data Co.op'!$M:$M,'Data Co.op'!$E:$E,'MT-Tracking Co.op'!$G16,'Data Co.op'!$N:$N,'MT-Tracking Co.op'!AA$6)</f>
        <v>0</v>
      </c>
      <c r="AB16" s="25">
        <f>+SUMIFS('Data Co.op'!$M:$M,'Data Co.op'!$E:$E,'MT-Tracking Co.op'!$G16,'Data Co.op'!$N:$N,'MT-Tracking Co.op'!AB$6)</f>
        <v>0</v>
      </c>
      <c r="AC16" s="25">
        <f>+SUMIFS('Data Co.op'!$M:$M,'Data Co.op'!$E:$E,'MT-Tracking Co.op'!$G16,'Data Co.op'!$N:$N,'MT-Tracking Co.op'!AC$6)</f>
        <v>0</v>
      </c>
      <c r="AD16" s="25">
        <f>+SUMIFS('Data Co.op'!$M:$M,'Data Co.op'!$E:$E,'MT-Tracking Co.op'!$G16,'Data Co.op'!$N:$N,'MT-Tracking Co.op'!AD$6)</f>
        <v>0</v>
      </c>
      <c r="AE16" s="25">
        <f>+SUMIFS('Data Co.op'!$M:$M,'Data Co.op'!$E:$E,'MT-Tracking Co.op'!$G16,'Data Co.op'!$N:$N,'MT-Tracking Co.op'!AE$6)</f>
        <v>1551.3713999999998</v>
      </c>
      <c r="AF16" s="25">
        <f>+SUMIFS('Data Co.op'!$M:$M,'Data Co.op'!$E:$E,'MT-Tracking Co.op'!$G16,'Data Co.op'!$N:$N,'MT-Tracking Co.op'!AF$6)</f>
        <v>0</v>
      </c>
      <c r="AG16" s="25">
        <f>+SUMIFS('Data Co.op'!$M:$M,'Data Co.op'!$E:$E,'MT-Tracking Co.op'!$G16,'Data Co.op'!$N:$N,'MT-Tracking Co.op'!AG$6)</f>
        <v>1805.9975999999999</v>
      </c>
      <c r="AH16" s="25">
        <f>+SUMIFS('Data Co.op'!$M:$M,'Data Co.op'!$E:$E,'MT-Tracking Co.op'!$G16,'Data Co.op'!$N:$N,'MT-Tracking Co.op'!AH$6)</f>
        <v>0</v>
      </c>
      <c r="AI16" s="25">
        <f>+SUMIFS('Data Co.op'!$M:$M,'Data Co.op'!$E:$E,'MT-Tracking Co.op'!$G16,'Data Co.op'!$N:$N,'MT-Tracking Co.op'!AI$6)</f>
        <v>0</v>
      </c>
      <c r="AJ16" s="25">
        <f>+SUMIFS('Data Co.op'!$M:$M,'Data Co.op'!$E:$E,'MT-Tracking Co.op'!$G16,'Data Co.op'!$N:$N,'MT-Tracking Co.op'!AJ$6)</f>
        <v>1805.9975999999999</v>
      </c>
      <c r="AK16" s="25">
        <f>+SUMIFS('Data Co.op'!$M:$M,'Data Co.op'!$E:$E,'MT-Tracking Co.op'!$G16,'Data Co.op'!$N:$N,'MT-Tracking Co.op'!AK$6)</f>
        <v>718.1028</v>
      </c>
      <c r="AL16" s="25">
        <f>+SUMIFS('Data Co.op'!$M:$M,'Data Co.op'!$E:$E,'MT-Tracking Co.op'!$G16,'Data Co.op'!$N:$N,'MT-Tracking Co.op'!AL$6)</f>
        <v>0</v>
      </c>
      <c r="AM16" s="25">
        <f>+SUMIFS('Data Co.op'!$M:$M,'Data Co.op'!$E:$E,'MT-Tracking Co.op'!$G16,'Data Co.op'!$N:$N,'MT-Tracking Co.op'!AM$6)</f>
        <v>0</v>
      </c>
      <c r="AN16" s="25">
        <f>+SUMIFS('Data Co.op'!$M:$M,'Data Co.op'!$E:$E,'MT-Tracking Co.op'!$G16,'Data Co.op'!$N:$N,'MT-Tracking Co.op'!AN$6)</f>
        <v>359.0514</v>
      </c>
      <c r="AO16" s="25">
        <f>+SUMIFS('Data Co.op'!$M:$M,'Data Co.op'!$E:$E,'MT-Tracking Co.op'!$G16,'Data Co.op'!$N:$N,'MT-Tracking Co.op'!AO$6)</f>
        <v>0</v>
      </c>
      <c r="AP16" s="25">
        <f>+SUMIFS('Data Co.op'!$M:$M,'Data Co.op'!$E:$E,'MT-Tracking Co.op'!$G16,'Data Co.op'!$N:$N,'MT-Tracking Co.op'!AP$6)</f>
        <v>0</v>
      </c>
      <c r="AQ16" s="25">
        <f>+SUMIFS('Data Co.op'!$M:$M,'Data Co.op'!$E:$E,'MT-Tracking Co.op'!$G16,'Data Co.op'!$N:$N,'MT-Tracking Co.op'!AQ$6)</f>
        <v>0</v>
      </c>
      <c r="AR16" s="25">
        <f>+SUMIFS('Data Co.op'!$M:$M,'Data Co.op'!$E:$E,'MT-Tracking Co.op'!$G16,'Data Co.op'!$N:$N,'MT-Tracking Co.op'!AR$6)</f>
        <v>0</v>
      </c>
      <c r="AS16" s="25">
        <f>+SUMIFS('Data Co.op'!$M:$M,'Data Co.op'!$E:$E,'MT-Tracking Co.op'!$G16,'Data Co.op'!$N:$N,'MT-Tracking Co.op'!AS$6)</f>
        <v>0</v>
      </c>
      <c r="AT16" s="25">
        <f>+SUMIFS('Data Co.op'!$M:$M,'Data Co.op'!$E:$E,'MT-Tracking Co.op'!$G16,'Data Co.op'!$N:$N,'MT-Tracking Co.op'!AT$6)</f>
        <v>0</v>
      </c>
      <c r="AU16" s="25">
        <f>+SUMIFS('Data Co.op'!$M:$M,'Data Co.op'!$E:$E,'MT-Tracking Co.op'!$G16,'Data Co.op'!$N:$N,'MT-Tracking Co.op'!AU$6)</f>
        <v>0</v>
      </c>
      <c r="AV16" s="25">
        <f>+SUMIFS('Data Co.op'!$M:$M,'Data Co.op'!$E:$E,'MT-Tracking Co.op'!$G16,'Data Co.op'!$N:$N,'MT-Tracking Co.op'!AV$6)</f>
        <v>9635.8895999999986</v>
      </c>
      <c r="AW16" s="27">
        <f t="shared" si="8"/>
        <v>0</v>
      </c>
      <c r="AX16" t="str">
        <f t="shared" si="9"/>
        <v>Phạm Thị Bích Hạnh</v>
      </c>
      <c r="AY16" t="str">
        <f t="shared" si="5"/>
        <v>NBTS05331</v>
      </c>
      <c r="AZ16" s="27" t="str">
        <f t="shared" si="10"/>
        <v>Mai Thị Lan Uyên</v>
      </c>
    </row>
    <row r="17" spans="1:52" outlineLevel="1" x14ac:dyDescent="0.25">
      <c r="A17" s="4" t="s">
        <v>935</v>
      </c>
      <c r="B17" s="4" t="s">
        <v>936</v>
      </c>
      <c r="C17" s="4" t="s">
        <v>356</v>
      </c>
      <c r="D17" s="11" t="s">
        <v>765</v>
      </c>
      <c r="E17" s="32" t="s">
        <v>406</v>
      </c>
      <c r="F17" s="35" t="s">
        <v>411</v>
      </c>
      <c r="G17" s="35">
        <f t="shared" si="6"/>
        <v>134</v>
      </c>
      <c r="H17" s="4" t="s">
        <v>947</v>
      </c>
      <c r="I17" s="4"/>
      <c r="J17" s="4"/>
      <c r="K17" s="4" t="s">
        <v>938</v>
      </c>
      <c r="L17" s="4">
        <v>1</v>
      </c>
      <c r="M17" s="33">
        <v>11606.52936</v>
      </c>
      <c r="N17" s="34">
        <f t="shared" si="2"/>
        <v>5.502640875222238E-3</v>
      </c>
      <c r="O17" s="33">
        <f t="shared" si="3"/>
        <v>14613.886754625326</v>
      </c>
      <c r="P17" s="33">
        <f t="shared" si="7"/>
        <v>14377.814280000001</v>
      </c>
      <c r="Q17" s="94">
        <f t="shared" si="4"/>
        <v>0.98384601724448095</v>
      </c>
      <c r="R17" s="25">
        <f>+SUMIFS('Data Co.op'!$M:$M,'Data Co.op'!$E:$E,'MT-Tracking Co.op'!$G17,'Data Co.op'!$N:$N,'MT-Tracking Co.op'!R$6)</f>
        <v>0</v>
      </c>
      <c r="S17" s="25">
        <f>+SUMIFS('Data Co.op'!$M:$M,'Data Co.op'!$E:$E,'MT-Tracking Co.op'!$G17,'Data Co.op'!$N:$N,'MT-Tracking Co.op'!S$6)</f>
        <v>0</v>
      </c>
      <c r="T17" s="25">
        <f>+SUMIFS('Data Co.op'!$M:$M,'Data Co.op'!$E:$E,'MT-Tracking Co.op'!$G17,'Data Co.op'!$N:$N,'MT-Tracking Co.op'!T$6)</f>
        <v>361.19952000000001</v>
      </c>
      <c r="U17" s="25">
        <f>+SUMIFS('Data Co.op'!$M:$M,'Data Co.op'!$E:$E,'MT-Tracking Co.op'!$G17,'Data Co.op'!$N:$N,'MT-Tracking Co.op'!U$6)</f>
        <v>0</v>
      </c>
      <c r="V17" s="25">
        <f>+SUMIFS('Data Co.op'!$M:$M,'Data Co.op'!$E:$E,'MT-Tracking Co.op'!$G17,'Data Co.op'!$N:$N,'MT-Tracking Co.op'!V$6)</f>
        <v>0</v>
      </c>
      <c r="W17" s="25">
        <f>+SUMIFS('Data Co.op'!$M:$M,'Data Co.op'!$E:$E,'MT-Tracking Co.op'!$G17,'Data Co.op'!$N:$N,'MT-Tracking Co.op'!W$6)</f>
        <v>755.05176000000006</v>
      </c>
      <c r="X17" s="25">
        <f>+SUMIFS('Data Co.op'!$M:$M,'Data Co.op'!$E:$E,'MT-Tracking Co.op'!$G17,'Data Co.op'!$N:$N,'MT-Tracking Co.op'!X$6)</f>
        <v>0</v>
      </c>
      <c r="Y17" s="25">
        <f>+SUMIFS('Data Co.op'!$M:$M,'Data Co.op'!$E:$E,'MT-Tracking Co.op'!$G17,'Data Co.op'!$N:$N,'MT-Tracking Co.op'!Y$6)</f>
        <v>1608.6859200000001</v>
      </c>
      <c r="Z17" s="25">
        <f>+SUMIFS('Data Co.op'!$M:$M,'Data Co.op'!$E:$E,'MT-Tracking Co.op'!$G17,'Data Co.op'!$N:$N,'MT-Tracking Co.op'!Z$6)</f>
        <v>0</v>
      </c>
      <c r="AA17" s="25">
        <f>+SUMIFS('Data Co.op'!$M:$M,'Data Co.op'!$E:$E,'MT-Tracking Co.op'!$G17,'Data Co.op'!$N:$N,'MT-Tracking Co.op'!AA$6)</f>
        <v>0</v>
      </c>
      <c r="AB17" s="25">
        <f>+SUMIFS('Data Co.op'!$M:$M,'Data Co.op'!$E:$E,'MT-Tracking Co.op'!$G17,'Data Co.op'!$N:$N,'MT-Tracking Co.op'!AB$6)</f>
        <v>3754.99152</v>
      </c>
      <c r="AC17" s="25">
        <f>+SUMIFS('Data Co.op'!$M:$M,'Data Co.op'!$E:$E,'MT-Tracking Co.op'!$G17,'Data Co.op'!$N:$N,'MT-Tracking Co.op'!AC$6)</f>
        <v>0</v>
      </c>
      <c r="AD17" s="25">
        <f>+SUMIFS('Data Co.op'!$M:$M,'Data Co.op'!$E:$E,'MT-Tracking Co.op'!$G17,'Data Co.op'!$N:$N,'MT-Tracking Co.op'!AD$6)</f>
        <v>6120.2444400000004</v>
      </c>
      <c r="AE17" s="25">
        <f>+SUMIFS('Data Co.op'!$M:$M,'Data Co.op'!$E:$E,'MT-Tracking Co.op'!$G17,'Data Co.op'!$N:$N,'MT-Tracking Co.op'!AE$6)</f>
        <v>0</v>
      </c>
      <c r="AF17" s="25">
        <f>+SUMIFS('Data Co.op'!$M:$M,'Data Co.op'!$E:$E,'MT-Tracking Co.op'!$G17,'Data Co.op'!$N:$N,'MT-Tracking Co.op'!AF$6)</f>
        <v>0</v>
      </c>
      <c r="AG17" s="25">
        <f>+SUMIFS('Data Co.op'!$M:$M,'Data Co.op'!$E:$E,'MT-Tracking Co.op'!$G17,'Data Co.op'!$N:$N,'MT-Tracking Co.op'!AG$6)</f>
        <v>0</v>
      </c>
      <c r="AH17" s="25">
        <f>+SUMIFS('Data Co.op'!$M:$M,'Data Co.op'!$E:$E,'MT-Tracking Co.op'!$G17,'Data Co.op'!$N:$N,'MT-Tracking Co.op'!AH$6)</f>
        <v>0</v>
      </c>
      <c r="AI17" s="25">
        <f>+SUMIFS('Data Co.op'!$M:$M,'Data Co.op'!$E:$E,'MT-Tracking Co.op'!$G17,'Data Co.op'!$N:$N,'MT-Tracking Co.op'!AI$6)</f>
        <v>0</v>
      </c>
      <c r="AJ17" s="25">
        <f>+SUMIFS('Data Co.op'!$M:$M,'Data Co.op'!$E:$E,'MT-Tracking Co.op'!$G17,'Data Co.op'!$N:$N,'MT-Tracking Co.op'!AJ$6)</f>
        <v>0</v>
      </c>
      <c r="AK17" s="25">
        <f>+SUMIFS('Data Co.op'!$M:$M,'Data Co.op'!$E:$E,'MT-Tracking Co.op'!$G17,'Data Co.op'!$N:$N,'MT-Tracking Co.op'!AK$6)</f>
        <v>0</v>
      </c>
      <c r="AL17" s="25">
        <f>+SUMIFS('Data Co.op'!$M:$M,'Data Co.op'!$E:$E,'MT-Tracking Co.op'!$G17,'Data Co.op'!$N:$N,'MT-Tracking Co.op'!AL$6)</f>
        <v>0</v>
      </c>
      <c r="AM17" s="25">
        <f>+SUMIFS('Data Co.op'!$M:$M,'Data Co.op'!$E:$E,'MT-Tracking Co.op'!$G17,'Data Co.op'!$N:$N,'MT-Tracking Co.op'!AM$6)</f>
        <v>0</v>
      </c>
      <c r="AN17" s="25">
        <f>+SUMIFS('Data Co.op'!$M:$M,'Data Co.op'!$E:$E,'MT-Tracking Co.op'!$G17,'Data Co.op'!$N:$N,'MT-Tracking Co.op'!AN$6)</f>
        <v>0</v>
      </c>
      <c r="AO17" s="25">
        <f>+SUMIFS('Data Co.op'!$M:$M,'Data Co.op'!$E:$E,'MT-Tracking Co.op'!$G17,'Data Co.op'!$N:$N,'MT-Tracking Co.op'!AO$6)</f>
        <v>0</v>
      </c>
      <c r="AP17" s="25">
        <f>+SUMIFS('Data Co.op'!$M:$M,'Data Co.op'!$E:$E,'MT-Tracking Co.op'!$G17,'Data Co.op'!$N:$N,'MT-Tracking Co.op'!AP$6)</f>
        <v>0</v>
      </c>
      <c r="AQ17" s="25">
        <f>+SUMIFS('Data Co.op'!$M:$M,'Data Co.op'!$E:$E,'MT-Tracking Co.op'!$G17,'Data Co.op'!$N:$N,'MT-Tracking Co.op'!AQ$6)</f>
        <v>1669.2479999999996</v>
      </c>
      <c r="AR17" s="25">
        <f>+SUMIFS('Data Co.op'!$M:$M,'Data Co.op'!$E:$E,'MT-Tracking Co.op'!$G17,'Data Co.op'!$N:$N,'MT-Tracking Co.op'!AR$6)</f>
        <v>108.39312000000001</v>
      </c>
      <c r="AS17" s="25">
        <f>+SUMIFS('Data Co.op'!$M:$M,'Data Co.op'!$E:$E,'MT-Tracking Co.op'!$G17,'Data Co.op'!$N:$N,'MT-Tracking Co.op'!AS$6)</f>
        <v>0</v>
      </c>
      <c r="AT17" s="25">
        <f>+SUMIFS('Data Co.op'!$M:$M,'Data Co.op'!$E:$E,'MT-Tracking Co.op'!$G17,'Data Co.op'!$N:$N,'MT-Tracking Co.op'!AT$6)</f>
        <v>0</v>
      </c>
      <c r="AU17" s="25">
        <f>+SUMIFS('Data Co.op'!$M:$M,'Data Co.op'!$E:$E,'MT-Tracking Co.op'!$G17,'Data Co.op'!$N:$N,'MT-Tracking Co.op'!AU$6)</f>
        <v>0</v>
      </c>
      <c r="AV17" s="25">
        <f>+SUMIFS('Data Co.op'!$M:$M,'Data Co.op'!$E:$E,'MT-Tracking Co.op'!$G17,'Data Co.op'!$N:$N,'MT-Tracking Co.op'!AV$6)</f>
        <v>0</v>
      </c>
      <c r="AW17" s="27">
        <f t="shared" si="8"/>
        <v>0</v>
      </c>
      <c r="AX17" t="str">
        <f t="shared" si="9"/>
        <v>Phạm Thị Bích Hạnh</v>
      </c>
      <c r="AY17" t="str">
        <f t="shared" si="5"/>
        <v>NBTS05262</v>
      </c>
      <c r="AZ17" s="27" t="str">
        <f t="shared" si="10"/>
        <v>Lê Trương Phi</v>
      </c>
    </row>
    <row r="18" spans="1:52" outlineLevel="1" x14ac:dyDescent="0.25">
      <c r="A18" s="4" t="s">
        <v>935</v>
      </c>
      <c r="B18" s="4" t="s">
        <v>936</v>
      </c>
      <c r="C18" s="4" t="s">
        <v>356</v>
      </c>
      <c r="D18" s="11" t="s">
        <v>762</v>
      </c>
      <c r="E18" s="32" t="s">
        <v>359</v>
      </c>
      <c r="F18" s="35" t="s">
        <v>360</v>
      </c>
      <c r="G18" s="35">
        <f t="shared" si="6"/>
        <v>136</v>
      </c>
      <c r="H18" s="4" t="s">
        <v>948</v>
      </c>
      <c r="I18" s="4"/>
      <c r="J18" s="4"/>
      <c r="K18" s="4" t="s">
        <v>938</v>
      </c>
      <c r="L18" s="4">
        <v>1</v>
      </c>
      <c r="M18" s="33">
        <v>8886.8918580000009</v>
      </c>
      <c r="N18" s="34">
        <f t="shared" si="2"/>
        <v>4.2132641786993682E-3</v>
      </c>
      <c r="O18" s="33">
        <f t="shared" si="3"/>
        <v>11189.566422930571</v>
      </c>
      <c r="P18" s="33">
        <f t="shared" si="7"/>
        <v>12136.32936</v>
      </c>
      <c r="Q18" s="94">
        <f t="shared" si="4"/>
        <v>1.084611226323233</v>
      </c>
      <c r="R18" s="25">
        <f>+SUMIFS('Data Co.op'!$M:$M,'Data Co.op'!$E:$E,'MT-Tracking Co.op'!$G18,'Data Co.op'!$N:$N,'MT-Tracking Co.op'!R$6)</f>
        <v>1777.3127999999997</v>
      </c>
      <c r="S18" s="25">
        <f>+SUMIFS('Data Co.op'!$M:$M,'Data Co.op'!$E:$E,'MT-Tracking Co.op'!$G18,'Data Co.op'!$N:$N,'MT-Tracking Co.op'!S$6)</f>
        <v>0</v>
      </c>
      <c r="T18" s="25">
        <f>+SUMIFS('Data Co.op'!$M:$M,'Data Co.op'!$E:$E,'MT-Tracking Co.op'!$G18,'Data Co.op'!$N:$N,'MT-Tracking Co.op'!T$6)</f>
        <v>0</v>
      </c>
      <c r="U18" s="25">
        <f>+SUMIFS('Data Co.op'!$M:$M,'Data Co.op'!$E:$E,'MT-Tracking Co.op'!$G18,'Data Co.op'!$N:$N,'MT-Tracking Co.op'!U$6)</f>
        <v>0</v>
      </c>
      <c r="V18" s="25">
        <f>+SUMIFS('Data Co.op'!$M:$M,'Data Co.op'!$E:$E,'MT-Tracking Co.op'!$G18,'Data Co.op'!$N:$N,'MT-Tracking Co.op'!V$6)</f>
        <v>0</v>
      </c>
      <c r="W18" s="25">
        <f>+SUMIFS('Data Co.op'!$M:$M,'Data Co.op'!$E:$E,'MT-Tracking Co.op'!$G18,'Data Co.op'!$N:$N,'MT-Tracking Co.op'!W$6)</f>
        <v>0</v>
      </c>
      <c r="X18" s="25">
        <f>+SUMIFS('Data Co.op'!$M:$M,'Data Co.op'!$E:$E,'MT-Tracking Co.op'!$G18,'Data Co.op'!$N:$N,'MT-Tracking Co.op'!X$6)</f>
        <v>0</v>
      </c>
      <c r="Y18" s="25">
        <f>+SUMIFS('Data Co.op'!$M:$M,'Data Co.op'!$E:$E,'MT-Tracking Co.op'!$G18,'Data Co.op'!$N:$N,'MT-Tracking Co.op'!Y$6)</f>
        <v>0</v>
      </c>
      <c r="Z18" s="25">
        <f>+SUMIFS('Data Co.op'!$M:$M,'Data Co.op'!$E:$E,'MT-Tracking Co.op'!$G18,'Data Co.op'!$N:$N,'MT-Tracking Co.op'!Z$6)</f>
        <v>0</v>
      </c>
      <c r="AA18" s="25">
        <f>+SUMIFS('Data Co.op'!$M:$M,'Data Co.op'!$E:$E,'MT-Tracking Co.op'!$G18,'Data Co.op'!$N:$N,'MT-Tracking Co.op'!AA$6)</f>
        <v>0</v>
      </c>
      <c r="AB18" s="25">
        <f>+SUMIFS('Data Co.op'!$M:$M,'Data Co.op'!$E:$E,'MT-Tracking Co.op'!$G18,'Data Co.op'!$N:$N,'MT-Tracking Co.op'!AB$6)</f>
        <v>2412.4154399999998</v>
      </c>
      <c r="AC18" s="25">
        <f>+SUMIFS('Data Co.op'!$M:$M,'Data Co.op'!$E:$E,'MT-Tracking Co.op'!$G18,'Data Co.op'!$N:$N,'MT-Tracking Co.op'!AC$6)</f>
        <v>0</v>
      </c>
      <c r="AD18" s="25">
        <f>+SUMIFS('Data Co.op'!$M:$M,'Data Co.op'!$E:$E,'MT-Tracking Co.op'!$G18,'Data Co.op'!$N:$N,'MT-Tracking Co.op'!AD$6)</f>
        <v>0</v>
      </c>
      <c r="AE18" s="25">
        <f>+SUMIFS('Data Co.op'!$M:$M,'Data Co.op'!$E:$E,'MT-Tracking Co.op'!$G18,'Data Co.op'!$N:$N,'MT-Tracking Co.op'!AE$6)</f>
        <v>0</v>
      </c>
      <c r="AF18" s="25">
        <f>+SUMIFS('Data Co.op'!$M:$M,'Data Co.op'!$E:$E,'MT-Tracking Co.op'!$G18,'Data Co.op'!$N:$N,'MT-Tracking Co.op'!AF$6)</f>
        <v>0</v>
      </c>
      <c r="AG18" s="25">
        <f>+SUMIFS('Data Co.op'!$M:$M,'Data Co.op'!$E:$E,'MT-Tracking Co.op'!$G18,'Data Co.op'!$N:$N,'MT-Tracking Co.op'!AG$6)</f>
        <v>0</v>
      </c>
      <c r="AH18" s="25">
        <f>+SUMIFS('Data Co.op'!$M:$M,'Data Co.op'!$E:$E,'MT-Tracking Co.op'!$G18,'Data Co.op'!$N:$N,'MT-Tracking Co.op'!AH$6)</f>
        <v>0</v>
      </c>
      <c r="AI18" s="25">
        <f>+SUMIFS('Data Co.op'!$M:$M,'Data Co.op'!$E:$E,'MT-Tracking Co.op'!$G18,'Data Co.op'!$N:$N,'MT-Tracking Co.op'!AI$6)</f>
        <v>0</v>
      </c>
      <c r="AJ18" s="25">
        <f>+SUMIFS('Data Co.op'!$M:$M,'Data Co.op'!$E:$E,'MT-Tracking Co.op'!$G18,'Data Co.op'!$N:$N,'MT-Tracking Co.op'!AJ$6)</f>
        <v>1083.5985599999999</v>
      </c>
      <c r="AK18" s="25">
        <f>+SUMIFS('Data Co.op'!$M:$M,'Data Co.op'!$E:$E,'MT-Tracking Co.op'!$G18,'Data Co.op'!$N:$N,'MT-Tracking Co.op'!AK$6)</f>
        <v>0</v>
      </c>
      <c r="AL18" s="25">
        <f>+SUMIFS('Data Co.op'!$M:$M,'Data Co.op'!$E:$E,'MT-Tracking Co.op'!$G18,'Data Co.op'!$N:$N,'MT-Tracking Co.op'!AL$6)</f>
        <v>0</v>
      </c>
      <c r="AM18" s="25">
        <f>+SUMIFS('Data Co.op'!$M:$M,'Data Co.op'!$E:$E,'MT-Tracking Co.op'!$G18,'Data Co.op'!$N:$N,'MT-Tracking Co.op'!AM$6)</f>
        <v>702.25164000000007</v>
      </c>
      <c r="AN18" s="25">
        <f>+SUMIFS('Data Co.op'!$M:$M,'Data Co.op'!$E:$E,'MT-Tracking Co.op'!$G18,'Data Co.op'!$N:$N,'MT-Tracking Co.op'!AN$6)</f>
        <v>0</v>
      </c>
      <c r="AO18" s="25">
        <f>+SUMIFS('Data Co.op'!$M:$M,'Data Co.op'!$E:$E,'MT-Tracking Co.op'!$G18,'Data Co.op'!$N:$N,'MT-Tracking Co.op'!AO$6)</f>
        <v>0</v>
      </c>
      <c r="AP18" s="25">
        <f>+SUMIFS('Data Co.op'!$M:$M,'Data Co.op'!$E:$E,'MT-Tracking Co.op'!$G18,'Data Co.op'!$N:$N,'MT-Tracking Co.op'!AP$6)</f>
        <v>0</v>
      </c>
      <c r="AQ18" s="25">
        <f>+SUMIFS('Data Co.op'!$M:$M,'Data Co.op'!$E:$E,'MT-Tracking Co.op'!$G18,'Data Co.op'!$N:$N,'MT-Tracking Co.op'!AQ$6)</f>
        <v>0</v>
      </c>
      <c r="AR18" s="25">
        <f>+SUMIFS('Data Co.op'!$M:$M,'Data Co.op'!$E:$E,'MT-Tracking Co.op'!$G18,'Data Co.op'!$N:$N,'MT-Tracking Co.op'!AR$6)</f>
        <v>0</v>
      </c>
      <c r="AS18" s="25">
        <f>+SUMIFS('Data Co.op'!$M:$M,'Data Co.op'!$E:$E,'MT-Tracking Co.op'!$G18,'Data Co.op'!$N:$N,'MT-Tracking Co.op'!AS$6)</f>
        <v>6160.7509199999995</v>
      </c>
      <c r="AT18" s="25">
        <f>+SUMIFS('Data Co.op'!$M:$M,'Data Co.op'!$E:$E,'MT-Tracking Co.op'!$G18,'Data Co.op'!$N:$N,'MT-Tracking Co.op'!AT$6)</f>
        <v>0</v>
      </c>
      <c r="AU18" s="25">
        <f>+SUMIFS('Data Co.op'!$M:$M,'Data Co.op'!$E:$E,'MT-Tracking Co.op'!$G18,'Data Co.op'!$N:$N,'MT-Tracking Co.op'!AU$6)</f>
        <v>0</v>
      </c>
      <c r="AV18" s="25">
        <f>+SUMIFS('Data Co.op'!$M:$M,'Data Co.op'!$E:$E,'MT-Tracking Co.op'!$G18,'Data Co.op'!$N:$N,'MT-Tracking Co.op'!AV$6)</f>
        <v>0</v>
      </c>
      <c r="AW18" s="27">
        <f t="shared" si="8"/>
        <v>0</v>
      </c>
      <c r="AX18" t="str">
        <f t="shared" si="9"/>
        <v>Phạm Thị Bích Hạnh</v>
      </c>
      <c r="AY18" t="str">
        <f t="shared" si="5"/>
        <v>NBTS05366</v>
      </c>
      <c r="AZ18" s="27" t="str">
        <f t="shared" si="10"/>
        <v>Nguyễn Thị Mỹ Linh</v>
      </c>
    </row>
    <row r="19" spans="1:52" outlineLevel="1" x14ac:dyDescent="0.25">
      <c r="A19" s="4" t="s">
        <v>935</v>
      </c>
      <c r="B19" s="4" t="s">
        <v>936</v>
      </c>
      <c r="C19" s="4" t="s">
        <v>356</v>
      </c>
      <c r="D19" s="11" t="s">
        <v>761</v>
      </c>
      <c r="E19" s="32" t="s">
        <v>355</v>
      </c>
      <c r="F19" s="35" t="s">
        <v>344</v>
      </c>
      <c r="G19" s="35">
        <f t="shared" si="6"/>
        <v>157</v>
      </c>
      <c r="H19" s="4" t="s">
        <v>949</v>
      </c>
      <c r="I19" s="4"/>
      <c r="J19" s="4"/>
      <c r="K19" s="4" t="s">
        <v>938</v>
      </c>
      <c r="L19" s="4">
        <v>1</v>
      </c>
      <c r="M19" s="33">
        <v>22226.879868</v>
      </c>
      <c r="N19" s="34">
        <f t="shared" si="2"/>
        <v>1.0537735605255132E-2</v>
      </c>
      <c r="O19" s="33">
        <f t="shared" si="3"/>
        <v>27986.066740937749</v>
      </c>
      <c r="P19" s="33">
        <f t="shared" si="7"/>
        <v>29271.021839999994</v>
      </c>
      <c r="Q19" s="94">
        <f t="shared" si="4"/>
        <v>1.0459141011474336</v>
      </c>
      <c r="R19" s="25">
        <f>+SUMIFS('Data Co.op'!$M:$M,'Data Co.op'!$E:$E,'MT-Tracking Co.op'!$G19,'Data Co.op'!$N:$N,'MT-Tracking Co.op'!R$6)</f>
        <v>2267.1975600000001</v>
      </c>
      <c r="S19" s="25">
        <f>+SUMIFS('Data Co.op'!$M:$M,'Data Co.op'!$E:$E,'MT-Tracking Co.op'!$G19,'Data Co.op'!$N:$N,'MT-Tracking Co.op'!S$6)</f>
        <v>0</v>
      </c>
      <c r="T19" s="25">
        <f>+SUMIFS('Data Co.op'!$M:$M,'Data Co.op'!$E:$E,'MT-Tracking Co.op'!$G19,'Data Co.op'!$N:$N,'MT-Tracking Co.op'!T$6)</f>
        <v>0</v>
      </c>
      <c r="U19" s="25">
        <f>+SUMIFS('Data Co.op'!$M:$M,'Data Co.op'!$E:$E,'MT-Tracking Co.op'!$G19,'Data Co.op'!$N:$N,'MT-Tracking Co.op'!U$6)</f>
        <v>0</v>
      </c>
      <c r="V19" s="25">
        <f>+SUMIFS('Data Co.op'!$M:$M,'Data Co.op'!$E:$E,'MT-Tracking Co.op'!$G19,'Data Co.op'!$N:$N,'MT-Tracking Co.op'!V$6)</f>
        <v>0</v>
      </c>
      <c r="W19" s="25">
        <f>+SUMIFS('Data Co.op'!$M:$M,'Data Co.op'!$E:$E,'MT-Tracking Co.op'!$G19,'Data Co.op'!$N:$N,'MT-Tracking Co.op'!W$6)</f>
        <v>0</v>
      </c>
      <c r="X19" s="25">
        <f>+SUMIFS('Data Co.op'!$M:$M,'Data Co.op'!$E:$E,'MT-Tracking Co.op'!$G19,'Data Co.op'!$N:$N,'MT-Tracking Co.op'!X$6)</f>
        <v>0</v>
      </c>
      <c r="Y19" s="25">
        <f>+SUMIFS('Data Co.op'!$M:$M,'Data Co.op'!$E:$E,'MT-Tracking Co.op'!$G19,'Data Co.op'!$N:$N,'MT-Tracking Co.op'!Y$6)</f>
        <v>0</v>
      </c>
      <c r="Z19" s="25">
        <f>+SUMIFS('Data Co.op'!$M:$M,'Data Co.op'!$E:$E,'MT-Tracking Co.op'!$G19,'Data Co.op'!$N:$N,'MT-Tracking Co.op'!Z$6)</f>
        <v>3630.8390399999994</v>
      </c>
      <c r="AA19" s="25">
        <f>+SUMIFS('Data Co.op'!$M:$M,'Data Co.op'!$E:$E,'MT-Tracking Co.op'!$G19,'Data Co.op'!$N:$N,'MT-Tracking Co.op'!AA$6)</f>
        <v>1805.9975999999999</v>
      </c>
      <c r="AB19" s="25">
        <f>+SUMIFS('Data Co.op'!$M:$M,'Data Co.op'!$E:$E,'MT-Tracking Co.op'!$G19,'Data Co.op'!$N:$N,'MT-Tracking Co.op'!AB$6)</f>
        <v>0</v>
      </c>
      <c r="AC19" s="25">
        <f>+SUMIFS('Data Co.op'!$M:$M,'Data Co.op'!$E:$E,'MT-Tracking Co.op'!$G19,'Data Co.op'!$N:$N,'MT-Tracking Co.op'!AC$6)</f>
        <v>1805.9975999999999</v>
      </c>
      <c r="AD19" s="25">
        <f>+SUMIFS('Data Co.op'!$M:$M,'Data Co.op'!$E:$E,'MT-Tracking Co.op'!$G19,'Data Co.op'!$N:$N,'MT-Tracking Co.op'!AD$6)</f>
        <v>0</v>
      </c>
      <c r="AE19" s="25">
        <f>+SUMIFS('Data Co.op'!$M:$M,'Data Co.op'!$E:$E,'MT-Tracking Co.op'!$G19,'Data Co.op'!$N:$N,'MT-Tracking Co.op'!AE$6)</f>
        <v>0</v>
      </c>
      <c r="AF19" s="25">
        <f>+SUMIFS('Data Co.op'!$M:$M,'Data Co.op'!$E:$E,'MT-Tracking Co.op'!$G19,'Data Co.op'!$N:$N,'MT-Tracking Co.op'!AF$6)</f>
        <v>0</v>
      </c>
      <c r="AG19" s="25">
        <f>+SUMIFS('Data Co.op'!$M:$M,'Data Co.op'!$E:$E,'MT-Tracking Co.op'!$G19,'Data Co.op'!$N:$N,'MT-Tracking Co.op'!AG$6)</f>
        <v>0</v>
      </c>
      <c r="AH19" s="25">
        <f>+SUMIFS('Data Co.op'!$M:$M,'Data Co.op'!$E:$E,'MT-Tracking Co.op'!$G19,'Data Co.op'!$N:$N,'MT-Tracking Co.op'!AH$6)</f>
        <v>0</v>
      </c>
      <c r="AI19" s="25">
        <f>+SUMIFS('Data Co.op'!$M:$M,'Data Co.op'!$E:$E,'MT-Tracking Co.op'!$G19,'Data Co.op'!$N:$N,'MT-Tracking Co.op'!AI$6)</f>
        <v>0</v>
      </c>
      <c r="AJ19" s="25">
        <f>+SUMIFS('Data Co.op'!$M:$M,'Data Co.op'!$E:$E,'MT-Tracking Co.op'!$G19,'Data Co.op'!$N:$N,'MT-Tracking Co.op'!AJ$6)</f>
        <v>8510.3805599999978</v>
      </c>
      <c r="AK19" s="25">
        <f>+SUMIFS('Data Co.op'!$M:$M,'Data Co.op'!$E:$E,'MT-Tracking Co.op'!$G19,'Data Co.op'!$N:$N,'MT-Tracking Co.op'!AK$6)</f>
        <v>0</v>
      </c>
      <c r="AL19" s="25">
        <f>+SUMIFS('Data Co.op'!$M:$M,'Data Co.op'!$E:$E,'MT-Tracking Co.op'!$G19,'Data Co.op'!$N:$N,'MT-Tracking Co.op'!AL$6)</f>
        <v>243.88344000000001</v>
      </c>
      <c r="AM19" s="25">
        <f>+SUMIFS('Data Co.op'!$M:$M,'Data Co.op'!$E:$E,'MT-Tracking Co.op'!$G19,'Data Co.op'!$N:$N,'MT-Tracking Co.op'!AM$6)</f>
        <v>0</v>
      </c>
      <c r="AN19" s="25">
        <f>+SUMIFS('Data Co.op'!$M:$M,'Data Co.op'!$E:$E,'MT-Tracking Co.op'!$G19,'Data Co.op'!$N:$N,'MT-Tracking Co.op'!AN$6)</f>
        <v>8832.6763199999987</v>
      </c>
      <c r="AO19" s="25">
        <f>+SUMIFS('Data Co.op'!$M:$M,'Data Co.op'!$E:$E,'MT-Tracking Co.op'!$G19,'Data Co.op'!$N:$N,'MT-Tracking Co.op'!AO$6)</f>
        <v>0</v>
      </c>
      <c r="AP19" s="25">
        <f>+SUMIFS('Data Co.op'!$M:$M,'Data Co.op'!$E:$E,'MT-Tracking Co.op'!$G19,'Data Co.op'!$N:$N,'MT-Tracking Co.op'!AP$6)</f>
        <v>0</v>
      </c>
      <c r="AQ19" s="25">
        <f>+SUMIFS('Data Co.op'!$M:$M,'Data Co.op'!$E:$E,'MT-Tracking Co.op'!$G19,'Data Co.op'!$N:$N,'MT-Tracking Co.op'!AQ$6)</f>
        <v>0</v>
      </c>
      <c r="AR19" s="25">
        <f>+SUMIFS('Data Co.op'!$M:$M,'Data Co.op'!$E:$E,'MT-Tracking Co.op'!$G19,'Data Co.op'!$N:$N,'MT-Tracking Co.op'!AR$6)</f>
        <v>0</v>
      </c>
      <c r="AS19" s="25">
        <f>+SUMIFS('Data Co.op'!$M:$M,'Data Co.op'!$E:$E,'MT-Tracking Co.op'!$G19,'Data Co.op'!$N:$N,'MT-Tracking Co.op'!AS$6)</f>
        <v>0</v>
      </c>
      <c r="AT19" s="25">
        <f>+SUMIFS('Data Co.op'!$M:$M,'Data Co.op'!$E:$E,'MT-Tracking Co.op'!$G19,'Data Co.op'!$N:$N,'MT-Tracking Co.op'!AT$6)</f>
        <v>0</v>
      </c>
      <c r="AU19" s="25">
        <f>+SUMIFS('Data Co.op'!$M:$M,'Data Co.op'!$E:$E,'MT-Tracking Co.op'!$G19,'Data Co.op'!$N:$N,'MT-Tracking Co.op'!AU$6)</f>
        <v>2174.04972</v>
      </c>
      <c r="AV19" s="25">
        <f>+SUMIFS('Data Co.op'!$M:$M,'Data Co.op'!$E:$E,'MT-Tracking Co.op'!$G19,'Data Co.op'!$N:$N,'MT-Tracking Co.op'!AV$6)</f>
        <v>0</v>
      </c>
      <c r="AW19" s="27">
        <f t="shared" si="8"/>
        <v>0</v>
      </c>
      <c r="AX19" t="str">
        <f t="shared" si="9"/>
        <v>Phạm Thị Bích Hạnh</v>
      </c>
      <c r="AY19" t="str">
        <f t="shared" si="5"/>
        <v>NBTS04808</v>
      </c>
      <c r="AZ19" s="27" t="str">
        <f t="shared" si="10"/>
        <v>Phùng Mỹ Dung</v>
      </c>
    </row>
    <row r="20" spans="1:52" outlineLevel="1" x14ac:dyDescent="0.25">
      <c r="A20" s="4" t="s">
        <v>935</v>
      </c>
      <c r="B20" s="4" t="s">
        <v>936</v>
      </c>
      <c r="C20" s="4" t="s">
        <v>356</v>
      </c>
      <c r="D20" s="11" t="s">
        <v>761</v>
      </c>
      <c r="E20" s="32" t="s">
        <v>355</v>
      </c>
      <c r="F20" s="35" t="s">
        <v>353</v>
      </c>
      <c r="G20" s="35">
        <f t="shared" si="6"/>
        <v>154</v>
      </c>
      <c r="H20" s="4" t="s">
        <v>950</v>
      </c>
      <c r="I20" s="4"/>
      <c r="J20" s="4"/>
      <c r="K20" s="4" t="s">
        <v>938</v>
      </c>
      <c r="L20" s="4">
        <v>1</v>
      </c>
      <c r="M20" s="33">
        <v>28939.935593999999</v>
      </c>
      <c r="N20" s="34">
        <f t="shared" si="2"/>
        <v>1.3720386825941164E-2</v>
      </c>
      <c r="O20" s="33">
        <f t="shared" si="3"/>
        <v>36438.536304780995</v>
      </c>
      <c r="P20" s="33">
        <f t="shared" si="7"/>
        <v>14912.409960000001</v>
      </c>
      <c r="Q20" s="94">
        <f t="shared" si="4"/>
        <v>0.40924832532429101</v>
      </c>
      <c r="R20" s="25">
        <f>+SUMIFS('Data Co.op'!$M:$M,'Data Co.op'!$E:$E,'MT-Tracking Co.op'!$G20,'Data Co.op'!$N:$N,'MT-Tracking Co.op'!R$6)</f>
        <v>0</v>
      </c>
      <c r="S20" s="25">
        <f>+SUMIFS('Data Co.op'!$M:$M,'Data Co.op'!$E:$E,'MT-Tracking Co.op'!$G20,'Data Co.op'!$N:$N,'MT-Tracking Co.op'!S$6)</f>
        <v>1805.9975999999999</v>
      </c>
      <c r="T20" s="25">
        <f>+SUMIFS('Data Co.op'!$M:$M,'Data Co.op'!$E:$E,'MT-Tracking Co.op'!$G20,'Data Co.op'!$N:$N,'MT-Tracking Co.op'!T$6)</f>
        <v>0</v>
      </c>
      <c r="U20" s="25">
        <f>+SUMIFS('Data Co.op'!$M:$M,'Data Co.op'!$E:$E,'MT-Tracking Co.op'!$G20,'Data Co.op'!$N:$N,'MT-Tracking Co.op'!U$6)</f>
        <v>0</v>
      </c>
      <c r="V20" s="25">
        <f>+SUMIFS('Data Co.op'!$M:$M,'Data Co.op'!$E:$E,'MT-Tracking Co.op'!$G20,'Data Co.op'!$N:$N,'MT-Tracking Co.op'!V$6)</f>
        <v>0</v>
      </c>
      <c r="W20" s="25">
        <f>+SUMIFS('Data Co.op'!$M:$M,'Data Co.op'!$E:$E,'MT-Tracking Co.op'!$G20,'Data Co.op'!$N:$N,'MT-Tracking Co.op'!W$6)</f>
        <v>0</v>
      </c>
      <c r="X20" s="25">
        <f>+SUMIFS('Data Co.op'!$M:$M,'Data Co.op'!$E:$E,'MT-Tracking Co.op'!$G20,'Data Co.op'!$N:$N,'MT-Tracking Co.op'!X$6)</f>
        <v>0</v>
      </c>
      <c r="Y20" s="25">
        <f>+SUMIFS('Data Co.op'!$M:$M,'Data Co.op'!$E:$E,'MT-Tracking Co.op'!$G20,'Data Co.op'!$N:$N,'MT-Tracking Co.op'!Y$6)</f>
        <v>5115.5647200000003</v>
      </c>
      <c r="Z20" s="25">
        <f>+SUMIFS('Data Co.op'!$M:$M,'Data Co.op'!$E:$E,'MT-Tracking Co.op'!$G20,'Data Co.op'!$N:$N,'MT-Tracking Co.op'!Z$6)</f>
        <v>0</v>
      </c>
      <c r="AA20" s="25">
        <f>+SUMIFS('Data Co.op'!$M:$M,'Data Co.op'!$E:$E,'MT-Tracking Co.op'!$G20,'Data Co.op'!$N:$N,'MT-Tracking Co.op'!AA$6)</f>
        <v>0</v>
      </c>
      <c r="AB20" s="25">
        <f>+SUMIFS('Data Co.op'!$M:$M,'Data Co.op'!$E:$E,'MT-Tracking Co.op'!$G20,'Data Co.op'!$N:$N,'MT-Tracking Co.op'!AB$6)</f>
        <v>0</v>
      </c>
      <c r="AC20" s="25">
        <f>+SUMIFS('Data Co.op'!$M:$M,'Data Co.op'!$E:$E,'MT-Tracking Co.op'!$G20,'Data Co.op'!$N:$N,'MT-Tracking Co.op'!AC$6)</f>
        <v>0</v>
      </c>
      <c r="AD20" s="25">
        <f>+SUMIFS('Data Co.op'!$M:$M,'Data Co.op'!$E:$E,'MT-Tracking Co.op'!$G20,'Data Co.op'!$N:$N,'MT-Tracking Co.op'!AD$6)</f>
        <v>0</v>
      </c>
      <c r="AE20" s="25">
        <f>+SUMIFS('Data Co.op'!$M:$M,'Data Co.op'!$E:$E,'MT-Tracking Co.op'!$G20,'Data Co.op'!$N:$N,'MT-Tracking Co.op'!AE$6)</f>
        <v>0</v>
      </c>
      <c r="AF20" s="25">
        <f>+SUMIFS('Data Co.op'!$M:$M,'Data Co.op'!$E:$E,'MT-Tracking Co.op'!$G20,'Data Co.op'!$N:$N,'MT-Tracking Co.op'!AF$6)</f>
        <v>0</v>
      </c>
      <c r="AG20" s="25">
        <f>+SUMIFS('Data Co.op'!$M:$M,'Data Co.op'!$E:$E,'MT-Tracking Co.op'!$G20,'Data Co.op'!$N:$N,'MT-Tracking Co.op'!AG$6)</f>
        <v>5426.6814000000004</v>
      </c>
      <c r="AH20" s="25">
        <f>+SUMIFS('Data Co.op'!$M:$M,'Data Co.op'!$E:$E,'MT-Tracking Co.op'!$G20,'Data Co.op'!$N:$N,'MT-Tracking Co.op'!AH$6)</f>
        <v>0</v>
      </c>
      <c r="AI20" s="25">
        <f>+SUMIFS('Data Co.op'!$M:$M,'Data Co.op'!$E:$E,'MT-Tracking Co.op'!$G20,'Data Co.op'!$N:$N,'MT-Tracking Co.op'!AI$6)</f>
        <v>0</v>
      </c>
      <c r="AJ20" s="25">
        <f>+SUMIFS('Data Co.op'!$M:$M,'Data Co.op'!$E:$E,'MT-Tracking Co.op'!$G20,'Data Co.op'!$N:$N,'MT-Tracking Co.op'!AJ$6)</f>
        <v>243.88344000000001</v>
      </c>
      <c r="AK20" s="25">
        <f>+SUMIFS('Data Co.op'!$M:$M,'Data Co.op'!$E:$E,'MT-Tracking Co.op'!$G20,'Data Co.op'!$N:$N,'MT-Tracking Co.op'!AK$6)</f>
        <v>0</v>
      </c>
      <c r="AL20" s="25">
        <f>+SUMIFS('Data Co.op'!$M:$M,'Data Co.op'!$E:$E,'MT-Tracking Co.op'!$G20,'Data Co.op'!$N:$N,'MT-Tracking Co.op'!AL$6)</f>
        <v>0</v>
      </c>
      <c r="AM20" s="25">
        <f>+SUMIFS('Data Co.op'!$M:$M,'Data Co.op'!$E:$E,'MT-Tracking Co.op'!$G20,'Data Co.op'!$N:$N,'MT-Tracking Co.op'!AM$6)</f>
        <v>0</v>
      </c>
      <c r="AN20" s="25">
        <f>+SUMIFS('Data Co.op'!$M:$M,'Data Co.op'!$E:$E,'MT-Tracking Co.op'!$G20,'Data Co.op'!$N:$N,'MT-Tracking Co.op'!AN$6)</f>
        <v>0</v>
      </c>
      <c r="AO20" s="25">
        <f>+SUMIFS('Data Co.op'!$M:$M,'Data Co.op'!$E:$E,'MT-Tracking Co.op'!$G20,'Data Co.op'!$N:$N,'MT-Tracking Co.op'!AO$6)</f>
        <v>0</v>
      </c>
      <c r="AP20" s="25">
        <f>+SUMIFS('Data Co.op'!$M:$M,'Data Co.op'!$E:$E,'MT-Tracking Co.op'!$G20,'Data Co.op'!$N:$N,'MT-Tracking Co.op'!AP$6)</f>
        <v>0</v>
      </c>
      <c r="AQ20" s="25">
        <f>+SUMIFS('Data Co.op'!$M:$M,'Data Co.op'!$E:$E,'MT-Tracking Co.op'!$G20,'Data Co.op'!$N:$N,'MT-Tracking Co.op'!AQ$6)</f>
        <v>0</v>
      </c>
      <c r="AR20" s="25">
        <f>+SUMIFS('Data Co.op'!$M:$M,'Data Co.op'!$E:$E,'MT-Tracking Co.op'!$G20,'Data Co.op'!$N:$N,'MT-Tracking Co.op'!AR$6)</f>
        <v>0</v>
      </c>
      <c r="AS20" s="25">
        <f>+SUMIFS('Data Co.op'!$M:$M,'Data Co.op'!$E:$E,'MT-Tracking Co.op'!$G20,'Data Co.op'!$N:$N,'MT-Tracking Co.op'!AS$6)</f>
        <v>0</v>
      </c>
      <c r="AT20" s="25">
        <f>+SUMIFS('Data Co.op'!$M:$M,'Data Co.op'!$E:$E,'MT-Tracking Co.op'!$G20,'Data Co.op'!$N:$N,'MT-Tracking Co.op'!AT$6)</f>
        <v>0</v>
      </c>
      <c r="AU20" s="25">
        <f>+SUMIFS('Data Co.op'!$M:$M,'Data Co.op'!$E:$E,'MT-Tracking Co.op'!$G20,'Data Co.op'!$N:$N,'MT-Tracking Co.op'!AU$6)</f>
        <v>0</v>
      </c>
      <c r="AV20" s="25">
        <f>+SUMIFS('Data Co.op'!$M:$M,'Data Co.op'!$E:$E,'MT-Tracking Co.op'!$G20,'Data Co.op'!$N:$N,'MT-Tracking Co.op'!AV$6)</f>
        <v>2320.2828</v>
      </c>
      <c r="AW20" s="27">
        <f t="shared" si="8"/>
        <v>0</v>
      </c>
      <c r="AX20" t="str">
        <f t="shared" si="9"/>
        <v>Phạm Thị Bích Hạnh</v>
      </c>
      <c r="AY20" t="str">
        <f t="shared" si="5"/>
        <v>NBTS04808</v>
      </c>
      <c r="AZ20" s="27" t="str">
        <f t="shared" si="10"/>
        <v>Phùng Mỹ Dung</v>
      </c>
    </row>
    <row r="21" spans="1:52" outlineLevel="1" x14ac:dyDescent="0.25">
      <c r="A21" s="4" t="s">
        <v>935</v>
      </c>
      <c r="B21" s="4" t="s">
        <v>936</v>
      </c>
      <c r="C21" s="4" t="s">
        <v>356</v>
      </c>
      <c r="D21" s="11" t="s">
        <v>761</v>
      </c>
      <c r="E21" s="32" t="s">
        <v>355</v>
      </c>
      <c r="F21" s="35" t="s">
        <v>346</v>
      </c>
      <c r="G21" s="35">
        <f t="shared" si="6"/>
        <v>153</v>
      </c>
      <c r="H21" s="4" t="s">
        <v>951</v>
      </c>
      <c r="I21" s="4"/>
      <c r="J21" s="4"/>
      <c r="K21" s="4" t="s">
        <v>938</v>
      </c>
      <c r="L21" s="4">
        <v>1</v>
      </c>
      <c r="M21" s="33">
        <v>12566.579963999999</v>
      </c>
      <c r="N21" s="34">
        <f t="shared" si="2"/>
        <v>5.9577996511142404E-3</v>
      </c>
      <c r="O21" s="33">
        <f t="shared" si="3"/>
        <v>15822.695208073774</v>
      </c>
      <c r="P21" s="33">
        <f t="shared" si="7"/>
        <v>10647.97596</v>
      </c>
      <c r="Q21" s="94">
        <f t="shared" si="4"/>
        <v>0.67295589152009361</v>
      </c>
      <c r="R21" s="25">
        <f>+SUMIFS('Data Co.op'!$M:$M,'Data Co.op'!$E:$E,'MT-Tracking Co.op'!$G21,'Data Co.op'!$N:$N,'MT-Tracking Co.op'!R$6)</f>
        <v>0</v>
      </c>
      <c r="S21" s="25">
        <f>+SUMIFS('Data Co.op'!$M:$M,'Data Co.op'!$E:$E,'MT-Tracking Co.op'!$G21,'Data Co.op'!$N:$N,'MT-Tracking Co.op'!S$6)</f>
        <v>0</v>
      </c>
      <c r="T21" s="25">
        <f>+SUMIFS('Data Co.op'!$M:$M,'Data Co.op'!$E:$E,'MT-Tracking Co.op'!$G21,'Data Co.op'!$N:$N,'MT-Tracking Co.op'!T$6)</f>
        <v>0</v>
      </c>
      <c r="U21" s="25">
        <f>+SUMIFS('Data Co.op'!$M:$M,'Data Co.op'!$E:$E,'MT-Tracking Co.op'!$G21,'Data Co.op'!$N:$N,'MT-Tracking Co.op'!U$6)</f>
        <v>0</v>
      </c>
      <c r="V21" s="25">
        <f>+SUMIFS('Data Co.op'!$M:$M,'Data Co.op'!$E:$E,'MT-Tracking Co.op'!$G21,'Data Co.op'!$N:$N,'MT-Tracking Co.op'!V$6)</f>
        <v>359.0514</v>
      </c>
      <c r="W21" s="25">
        <f>+SUMIFS('Data Co.op'!$M:$M,'Data Co.op'!$E:$E,'MT-Tracking Co.op'!$G21,'Data Co.op'!$N:$N,'MT-Tracking Co.op'!W$6)</f>
        <v>0</v>
      </c>
      <c r="X21" s="25">
        <f>+SUMIFS('Data Co.op'!$M:$M,'Data Co.op'!$E:$E,'MT-Tracking Co.op'!$G21,'Data Co.op'!$N:$N,'MT-Tracking Co.op'!X$6)</f>
        <v>0</v>
      </c>
      <c r="Y21" s="25">
        <f>+SUMIFS('Data Co.op'!$M:$M,'Data Co.op'!$E:$E,'MT-Tracking Co.op'!$G21,'Data Co.op'!$N:$N,'MT-Tracking Co.op'!Y$6)</f>
        <v>0</v>
      </c>
      <c r="Z21" s="25">
        <f>+SUMIFS('Data Co.op'!$M:$M,'Data Co.op'!$E:$E,'MT-Tracking Co.op'!$G21,'Data Co.op'!$N:$N,'MT-Tracking Co.op'!Z$6)</f>
        <v>606.99887999999999</v>
      </c>
      <c r="AA21" s="25">
        <f>+SUMIFS('Data Co.op'!$M:$M,'Data Co.op'!$E:$E,'MT-Tracking Co.op'!$G21,'Data Co.op'!$N:$N,'MT-Tracking Co.op'!AA$6)</f>
        <v>1257.3554399999998</v>
      </c>
      <c r="AB21" s="25">
        <f>+SUMIFS('Data Co.op'!$M:$M,'Data Co.op'!$E:$E,'MT-Tracking Co.op'!$G21,'Data Co.op'!$N:$N,'MT-Tracking Co.op'!AB$6)</f>
        <v>0</v>
      </c>
      <c r="AC21" s="25">
        <f>+SUMIFS('Data Co.op'!$M:$M,'Data Co.op'!$E:$E,'MT-Tracking Co.op'!$G21,'Data Co.op'!$N:$N,'MT-Tracking Co.op'!AC$6)</f>
        <v>3316.1011199999998</v>
      </c>
      <c r="AD21" s="25">
        <f>+SUMIFS('Data Co.op'!$M:$M,'Data Co.op'!$E:$E,'MT-Tracking Co.op'!$G21,'Data Co.op'!$N:$N,'MT-Tracking Co.op'!AD$6)</f>
        <v>0</v>
      </c>
      <c r="AE21" s="25">
        <f>+SUMIFS('Data Co.op'!$M:$M,'Data Co.op'!$E:$E,'MT-Tracking Co.op'!$G21,'Data Co.op'!$N:$N,'MT-Tracking Co.op'!AE$6)</f>
        <v>0</v>
      </c>
      <c r="AF21" s="25">
        <f>+SUMIFS('Data Co.op'!$M:$M,'Data Co.op'!$E:$E,'MT-Tracking Co.op'!$G21,'Data Co.op'!$N:$N,'MT-Tracking Co.op'!AF$6)</f>
        <v>0</v>
      </c>
      <c r="AG21" s="25">
        <f>+SUMIFS('Data Co.op'!$M:$M,'Data Co.op'!$E:$E,'MT-Tracking Co.op'!$G21,'Data Co.op'!$N:$N,'MT-Tracking Co.op'!AG$6)</f>
        <v>581.66424000000006</v>
      </c>
      <c r="AH21" s="25">
        <f>+SUMIFS('Data Co.op'!$M:$M,'Data Co.op'!$E:$E,'MT-Tracking Co.op'!$G21,'Data Co.op'!$N:$N,'MT-Tracking Co.op'!AH$6)</f>
        <v>0</v>
      </c>
      <c r="AI21" s="25">
        <f>+SUMIFS('Data Co.op'!$M:$M,'Data Co.op'!$E:$E,'MT-Tracking Co.op'!$G21,'Data Co.op'!$N:$N,'MT-Tracking Co.op'!AI$6)</f>
        <v>0</v>
      </c>
      <c r="AJ21" s="25">
        <f>+SUMIFS('Data Co.op'!$M:$M,'Data Co.op'!$E:$E,'MT-Tracking Co.op'!$G21,'Data Co.op'!$N:$N,'MT-Tracking Co.op'!AJ$6)</f>
        <v>0</v>
      </c>
      <c r="AK21" s="25">
        <f>+SUMIFS('Data Co.op'!$M:$M,'Data Co.op'!$E:$E,'MT-Tracking Co.op'!$G21,'Data Co.op'!$N:$N,'MT-Tracking Co.op'!AK$6)</f>
        <v>0</v>
      </c>
      <c r="AL21" s="25">
        <f>+SUMIFS('Data Co.op'!$M:$M,'Data Co.op'!$E:$E,'MT-Tracking Co.op'!$G21,'Data Co.op'!$N:$N,'MT-Tracking Co.op'!AL$6)</f>
        <v>303.49943999999999</v>
      </c>
      <c r="AM21" s="25">
        <f>+SUMIFS('Data Co.op'!$M:$M,'Data Co.op'!$E:$E,'MT-Tracking Co.op'!$G21,'Data Co.op'!$N:$N,'MT-Tracking Co.op'!AM$6)</f>
        <v>0</v>
      </c>
      <c r="AN21" s="25">
        <f>+SUMIFS('Data Co.op'!$M:$M,'Data Co.op'!$E:$E,'MT-Tracking Co.op'!$G21,'Data Co.op'!$N:$N,'MT-Tracking Co.op'!AN$6)</f>
        <v>0</v>
      </c>
      <c r="AO21" s="25">
        <f>+SUMIFS('Data Co.op'!$M:$M,'Data Co.op'!$E:$E,'MT-Tracking Co.op'!$G21,'Data Co.op'!$N:$N,'MT-Tracking Co.op'!AO$6)</f>
        <v>0</v>
      </c>
      <c r="AP21" s="25">
        <f>+SUMIFS('Data Co.op'!$M:$M,'Data Co.op'!$E:$E,'MT-Tracking Co.op'!$G21,'Data Co.op'!$N:$N,'MT-Tracking Co.op'!AP$6)</f>
        <v>0</v>
      </c>
      <c r="AQ21" s="25">
        <f>+SUMIFS('Data Co.op'!$M:$M,'Data Co.op'!$E:$E,'MT-Tracking Co.op'!$G21,'Data Co.op'!$N:$N,'MT-Tracking Co.op'!AQ$6)</f>
        <v>2271.4192800000001</v>
      </c>
      <c r="AR21" s="25">
        <f>+SUMIFS('Data Co.op'!$M:$M,'Data Co.op'!$E:$E,'MT-Tracking Co.op'!$G21,'Data Co.op'!$N:$N,'MT-Tracking Co.op'!AR$6)</f>
        <v>0</v>
      </c>
      <c r="AS21" s="25">
        <f>+SUMIFS('Data Co.op'!$M:$M,'Data Co.op'!$E:$E,'MT-Tracking Co.op'!$G21,'Data Co.op'!$N:$N,'MT-Tracking Co.op'!AS$6)</f>
        <v>0</v>
      </c>
      <c r="AT21" s="25">
        <f>+SUMIFS('Data Co.op'!$M:$M,'Data Co.op'!$E:$E,'MT-Tracking Co.op'!$G21,'Data Co.op'!$N:$N,'MT-Tracking Co.op'!AT$6)</f>
        <v>1951.88616</v>
      </c>
      <c r="AU21" s="25">
        <f>+SUMIFS('Data Co.op'!$M:$M,'Data Co.op'!$E:$E,'MT-Tracking Co.op'!$G21,'Data Co.op'!$N:$N,'MT-Tracking Co.op'!AU$6)</f>
        <v>0</v>
      </c>
      <c r="AV21" s="25">
        <f>+SUMIFS('Data Co.op'!$M:$M,'Data Co.op'!$E:$E,'MT-Tracking Co.op'!$G21,'Data Co.op'!$N:$N,'MT-Tracking Co.op'!AV$6)</f>
        <v>0</v>
      </c>
      <c r="AW21" s="27">
        <f t="shared" si="8"/>
        <v>0</v>
      </c>
      <c r="AX21" t="str">
        <f t="shared" si="9"/>
        <v>Phạm Thị Bích Hạnh</v>
      </c>
      <c r="AY21" t="str">
        <f t="shared" si="5"/>
        <v>NBTS04808</v>
      </c>
      <c r="AZ21" s="27" t="str">
        <f t="shared" si="10"/>
        <v>Phùng Mỹ Dung</v>
      </c>
    </row>
    <row r="22" spans="1:52" outlineLevel="1" x14ac:dyDescent="0.25">
      <c r="A22" s="4" t="s">
        <v>935</v>
      </c>
      <c r="B22" s="4" t="s">
        <v>936</v>
      </c>
      <c r="C22" s="4" t="s">
        <v>356</v>
      </c>
      <c r="D22" s="11" t="s">
        <v>761</v>
      </c>
      <c r="E22" s="32" t="s">
        <v>355</v>
      </c>
      <c r="F22" s="35" t="s">
        <v>349</v>
      </c>
      <c r="G22" s="35">
        <f t="shared" si="6"/>
        <v>505</v>
      </c>
      <c r="H22" s="4" t="s">
        <v>952</v>
      </c>
      <c r="I22" s="4"/>
      <c r="J22" s="4"/>
      <c r="K22" s="4" t="s">
        <v>938</v>
      </c>
      <c r="L22" s="4">
        <v>1</v>
      </c>
      <c r="M22" s="33">
        <v>43627.89280500001</v>
      </c>
      <c r="N22" s="34">
        <f t="shared" si="2"/>
        <v>2.0683928744105396E-2</v>
      </c>
      <c r="O22" s="33">
        <f t="shared" si="3"/>
        <v>54932.276912381247</v>
      </c>
      <c r="P22" s="33">
        <f t="shared" si="7"/>
        <v>46295.340479999999</v>
      </c>
      <c r="Q22" s="94">
        <f t="shared" si="4"/>
        <v>0.84277119176841253</v>
      </c>
      <c r="R22" s="25">
        <f>+SUMIFS('Data Co.op'!$M:$M,'Data Co.op'!$E:$E,'MT-Tracking Co.op'!$G22,'Data Co.op'!$N:$N,'MT-Tracking Co.op'!R$6)</f>
        <v>0</v>
      </c>
      <c r="S22" s="25">
        <f>+SUMIFS('Data Co.op'!$M:$M,'Data Co.op'!$E:$E,'MT-Tracking Co.op'!$G22,'Data Co.op'!$N:$N,'MT-Tracking Co.op'!S$6)</f>
        <v>4209.7935600000001</v>
      </c>
      <c r="T22" s="25">
        <f>+SUMIFS('Data Co.op'!$M:$M,'Data Co.op'!$E:$E,'MT-Tracking Co.op'!$G22,'Data Co.op'!$N:$N,'MT-Tracking Co.op'!T$6)</f>
        <v>0</v>
      </c>
      <c r="U22" s="25">
        <f>+SUMIFS('Data Co.op'!$M:$M,'Data Co.op'!$E:$E,'MT-Tracking Co.op'!$G22,'Data Co.op'!$N:$N,'MT-Tracking Co.op'!U$6)</f>
        <v>1188.00108</v>
      </c>
      <c r="V22" s="25">
        <f>+SUMIFS('Data Co.op'!$M:$M,'Data Co.op'!$E:$E,'MT-Tracking Co.op'!$G22,'Data Co.op'!$N:$N,'MT-Tracking Co.op'!V$6)</f>
        <v>2269.4741999999997</v>
      </c>
      <c r="W22" s="25">
        <f>+SUMIFS('Data Co.op'!$M:$M,'Data Co.op'!$E:$E,'MT-Tracking Co.op'!$G22,'Data Co.op'!$N:$N,'MT-Tracking Co.op'!W$6)</f>
        <v>0</v>
      </c>
      <c r="X22" s="25">
        <f>+SUMIFS('Data Co.op'!$M:$M,'Data Co.op'!$E:$E,'MT-Tracking Co.op'!$G22,'Data Co.op'!$N:$N,'MT-Tracking Co.op'!X$6)</f>
        <v>2616.8994000000002</v>
      </c>
      <c r="Y22" s="25">
        <f>+SUMIFS('Data Co.op'!$M:$M,'Data Co.op'!$E:$E,'MT-Tracking Co.op'!$G22,'Data Co.op'!$N:$N,'MT-Tracking Co.op'!Y$6)</f>
        <v>0</v>
      </c>
      <c r="Z22" s="25">
        <f>+SUMIFS('Data Co.op'!$M:$M,'Data Co.op'!$E:$E,'MT-Tracking Co.op'!$G22,'Data Co.op'!$N:$N,'MT-Tracking Co.op'!Z$6)</f>
        <v>0</v>
      </c>
      <c r="AA22" s="25">
        <f>+SUMIFS('Data Co.op'!$M:$M,'Data Co.op'!$E:$E,'MT-Tracking Co.op'!$G22,'Data Co.op'!$N:$N,'MT-Tracking Co.op'!AA$6)</f>
        <v>3594.5758799999999</v>
      </c>
      <c r="AB22" s="25">
        <f>+SUMIFS('Data Co.op'!$M:$M,'Data Co.op'!$E:$E,'MT-Tracking Co.op'!$G22,'Data Co.op'!$N:$N,'MT-Tracking Co.op'!AB$6)</f>
        <v>0</v>
      </c>
      <c r="AC22" s="25">
        <f>+SUMIFS('Data Co.op'!$M:$M,'Data Co.op'!$E:$E,'MT-Tracking Co.op'!$G22,'Data Co.op'!$N:$N,'MT-Tracking Co.op'!AC$6)</f>
        <v>0</v>
      </c>
      <c r="AD22" s="25">
        <f>+SUMIFS('Data Co.op'!$M:$M,'Data Co.op'!$E:$E,'MT-Tracking Co.op'!$G22,'Data Co.op'!$N:$N,'MT-Tracking Co.op'!AD$6)</f>
        <v>1820.9966399999998</v>
      </c>
      <c r="AE22" s="25">
        <f>+SUMIFS('Data Co.op'!$M:$M,'Data Co.op'!$E:$E,'MT-Tracking Co.op'!$G22,'Data Co.op'!$N:$N,'MT-Tracking Co.op'!AE$6)</f>
        <v>0</v>
      </c>
      <c r="AF22" s="25">
        <f>+SUMIFS('Data Co.op'!$M:$M,'Data Co.op'!$E:$E,'MT-Tracking Co.op'!$G22,'Data Co.op'!$N:$N,'MT-Tracking Co.op'!AF$6)</f>
        <v>0</v>
      </c>
      <c r="AG22" s="25">
        <f>+SUMIFS('Data Co.op'!$M:$M,'Data Co.op'!$E:$E,'MT-Tracking Co.op'!$G22,'Data Co.op'!$N:$N,'MT-Tracking Co.op'!AG$6)</f>
        <v>0</v>
      </c>
      <c r="AH22" s="25">
        <f>+SUMIFS('Data Co.op'!$M:$M,'Data Co.op'!$E:$E,'MT-Tracking Co.op'!$G22,'Data Co.op'!$N:$N,'MT-Tracking Co.op'!AH$6)</f>
        <v>2005.2640799999999</v>
      </c>
      <c r="AI22" s="25">
        <f>+SUMIFS('Data Co.op'!$M:$M,'Data Co.op'!$E:$E,'MT-Tracking Co.op'!$G22,'Data Co.op'!$N:$N,'MT-Tracking Co.op'!AI$6)</f>
        <v>0</v>
      </c>
      <c r="AJ22" s="25">
        <f>+SUMIFS('Data Co.op'!$M:$M,'Data Co.op'!$E:$E,'MT-Tracking Co.op'!$G22,'Data Co.op'!$N:$N,'MT-Tracking Co.op'!AJ$6)</f>
        <v>4689.1494000000002</v>
      </c>
      <c r="AK22" s="25">
        <f>+SUMIFS('Data Co.op'!$M:$M,'Data Co.op'!$E:$E,'MT-Tracking Co.op'!$G22,'Data Co.op'!$N:$N,'MT-Tracking Co.op'!AK$6)</f>
        <v>0</v>
      </c>
      <c r="AL22" s="25">
        <f>+SUMIFS('Data Co.op'!$M:$M,'Data Co.op'!$E:$E,'MT-Tracking Co.op'!$G22,'Data Co.op'!$N:$N,'MT-Tracking Co.op'!AL$6)</f>
        <v>5124.0783599999995</v>
      </c>
      <c r="AM22" s="25">
        <f>+SUMIFS('Data Co.op'!$M:$M,'Data Co.op'!$E:$E,'MT-Tracking Co.op'!$G22,'Data Co.op'!$N:$N,'MT-Tracking Co.op'!AM$6)</f>
        <v>0</v>
      </c>
      <c r="AN22" s="25">
        <f>+SUMIFS('Data Co.op'!$M:$M,'Data Co.op'!$E:$E,'MT-Tracking Co.op'!$G22,'Data Co.op'!$N:$N,'MT-Tracking Co.op'!AN$6)</f>
        <v>0</v>
      </c>
      <c r="AO22" s="25">
        <f>+SUMIFS('Data Co.op'!$M:$M,'Data Co.op'!$E:$E,'MT-Tracking Co.op'!$G22,'Data Co.op'!$N:$N,'MT-Tracking Co.op'!AO$6)</f>
        <v>2154.3083999999999</v>
      </c>
      <c r="AP22" s="25">
        <f>+SUMIFS('Data Co.op'!$M:$M,'Data Co.op'!$E:$E,'MT-Tracking Co.op'!$G22,'Data Co.op'!$N:$N,'MT-Tracking Co.op'!AP$6)</f>
        <v>0</v>
      </c>
      <c r="AQ22" s="25">
        <f>+SUMIFS('Data Co.op'!$M:$M,'Data Co.op'!$E:$E,'MT-Tracking Co.op'!$G22,'Data Co.op'!$N:$N,'MT-Tracking Co.op'!AQ$6)</f>
        <v>2149.1978399999998</v>
      </c>
      <c r="AR22" s="25">
        <f>+SUMIFS('Data Co.op'!$M:$M,'Data Co.op'!$E:$E,'MT-Tracking Co.op'!$G22,'Data Co.op'!$N:$N,'MT-Tracking Co.op'!AR$6)</f>
        <v>0</v>
      </c>
      <c r="AS22" s="25">
        <f>+SUMIFS('Data Co.op'!$M:$M,'Data Co.op'!$E:$E,'MT-Tracking Co.op'!$G22,'Data Co.op'!$N:$N,'MT-Tracking Co.op'!AS$6)</f>
        <v>0</v>
      </c>
      <c r="AT22" s="25">
        <f>+SUMIFS('Data Co.op'!$M:$M,'Data Co.op'!$E:$E,'MT-Tracking Co.op'!$G22,'Data Co.op'!$N:$N,'MT-Tracking Co.op'!AT$6)</f>
        <v>10235.5434</v>
      </c>
      <c r="AU22" s="25">
        <f>+SUMIFS('Data Co.op'!$M:$M,'Data Co.op'!$E:$E,'MT-Tracking Co.op'!$G22,'Data Co.op'!$N:$N,'MT-Tracking Co.op'!AU$6)</f>
        <v>4238.0582399999994</v>
      </c>
      <c r="AV22" s="25">
        <f>+SUMIFS('Data Co.op'!$M:$M,'Data Co.op'!$E:$E,'MT-Tracking Co.op'!$G22,'Data Co.op'!$N:$N,'MT-Tracking Co.op'!AV$6)</f>
        <v>0</v>
      </c>
      <c r="AW22" s="27">
        <f t="shared" si="8"/>
        <v>0</v>
      </c>
      <c r="AX22" t="str">
        <f t="shared" si="9"/>
        <v>Phạm Thị Bích Hạnh</v>
      </c>
      <c r="AY22" t="str">
        <f t="shared" si="5"/>
        <v>NBTS04808</v>
      </c>
      <c r="AZ22" s="27" t="str">
        <f t="shared" si="10"/>
        <v>Phùng Mỹ Dung</v>
      </c>
    </row>
    <row r="23" spans="1:52" outlineLevel="1" x14ac:dyDescent="0.25">
      <c r="A23" s="4" t="s">
        <v>935</v>
      </c>
      <c r="B23" s="4" t="s">
        <v>936</v>
      </c>
      <c r="C23" s="4" t="s">
        <v>356</v>
      </c>
      <c r="D23" s="11" t="s">
        <v>767</v>
      </c>
      <c r="E23" s="32" t="s">
        <v>437</v>
      </c>
      <c r="F23" s="35" t="s">
        <v>438</v>
      </c>
      <c r="G23" s="35">
        <f t="shared" si="6"/>
        <v>161</v>
      </c>
      <c r="H23" s="4" t="s">
        <v>953</v>
      </c>
      <c r="I23" s="4"/>
      <c r="J23" s="4"/>
      <c r="K23" s="4" t="s">
        <v>938</v>
      </c>
      <c r="L23" s="4">
        <v>1</v>
      </c>
      <c r="M23" s="33">
        <v>58959.160020000003</v>
      </c>
      <c r="N23" s="34">
        <f t="shared" si="2"/>
        <v>2.795246312070853E-2</v>
      </c>
      <c r="O23" s="33">
        <f t="shared" si="3"/>
        <v>74236.015001138381</v>
      </c>
      <c r="P23" s="33">
        <f t="shared" si="7"/>
        <v>23608.776239999996</v>
      </c>
      <c r="Q23" s="94">
        <f t="shared" si="4"/>
        <v>0.31802321608504935</v>
      </c>
      <c r="R23" s="25">
        <f>+SUMIFS('Data Co.op'!$M:$M,'Data Co.op'!$E:$E,'MT-Tracking Co.op'!$G23,'Data Co.op'!$N:$N,'MT-Tracking Co.op'!R$6)</f>
        <v>0</v>
      </c>
      <c r="S23" s="25">
        <f>+SUMIFS('Data Co.op'!$M:$M,'Data Co.op'!$E:$E,'MT-Tracking Co.op'!$G23,'Data Co.op'!$N:$N,'MT-Tracking Co.op'!S$6)</f>
        <v>0</v>
      </c>
      <c r="T23" s="25">
        <f>+SUMIFS('Data Co.op'!$M:$M,'Data Co.op'!$E:$E,'MT-Tracking Co.op'!$G23,'Data Co.op'!$N:$N,'MT-Tracking Co.op'!T$6)</f>
        <v>0</v>
      </c>
      <c r="U23" s="25">
        <f>+SUMIFS('Data Co.op'!$M:$M,'Data Co.op'!$E:$E,'MT-Tracking Co.op'!$G23,'Data Co.op'!$N:$N,'MT-Tracking Co.op'!U$6)</f>
        <v>1608.6859200000001</v>
      </c>
      <c r="V23" s="25">
        <f>+SUMIFS('Data Co.op'!$M:$M,'Data Co.op'!$E:$E,'MT-Tracking Co.op'!$G23,'Data Co.op'!$N:$N,'MT-Tracking Co.op'!V$6)</f>
        <v>2923.89372</v>
      </c>
      <c r="W23" s="25">
        <f>+SUMIFS('Data Co.op'!$M:$M,'Data Co.op'!$E:$E,'MT-Tracking Co.op'!$G23,'Data Co.op'!$N:$N,'MT-Tracking Co.op'!W$6)</f>
        <v>0</v>
      </c>
      <c r="X23" s="25">
        <f>+SUMIFS('Data Co.op'!$M:$M,'Data Co.op'!$E:$E,'MT-Tracking Co.op'!$G23,'Data Co.op'!$N:$N,'MT-Tracking Co.op'!X$6)</f>
        <v>0</v>
      </c>
      <c r="Y23" s="25">
        <f>+SUMIFS('Data Co.op'!$M:$M,'Data Co.op'!$E:$E,'MT-Tracking Co.op'!$G23,'Data Co.op'!$N:$N,'MT-Tracking Co.op'!Y$6)</f>
        <v>0</v>
      </c>
      <c r="Z23" s="25">
        <f>+SUMIFS('Data Co.op'!$M:$M,'Data Co.op'!$E:$E,'MT-Tracking Co.op'!$G23,'Data Co.op'!$N:$N,'MT-Tracking Co.op'!Z$6)</f>
        <v>0</v>
      </c>
      <c r="AA23" s="25">
        <f>+SUMIFS('Data Co.op'!$M:$M,'Data Co.op'!$E:$E,'MT-Tracking Co.op'!$G23,'Data Co.op'!$N:$N,'MT-Tracking Co.op'!AA$6)</f>
        <v>0</v>
      </c>
      <c r="AB23" s="25">
        <f>+SUMIFS('Data Co.op'!$M:$M,'Data Co.op'!$E:$E,'MT-Tracking Co.op'!$G23,'Data Co.op'!$N:$N,'MT-Tracking Co.op'!AB$6)</f>
        <v>0</v>
      </c>
      <c r="AC23" s="25">
        <f>+SUMIFS('Data Co.op'!$M:$M,'Data Co.op'!$E:$E,'MT-Tracking Co.op'!$G23,'Data Co.op'!$N:$N,'MT-Tracking Co.op'!AC$6)</f>
        <v>6780.0531600000004</v>
      </c>
      <c r="AD23" s="25">
        <f>+SUMIFS('Data Co.op'!$M:$M,'Data Co.op'!$E:$E,'MT-Tracking Co.op'!$G23,'Data Co.op'!$N:$N,'MT-Tracking Co.op'!AD$6)</f>
        <v>0</v>
      </c>
      <c r="AE23" s="25">
        <f>+SUMIFS('Data Co.op'!$M:$M,'Data Co.op'!$E:$E,'MT-Tracking Co.op'!$G23,'Data Co.op'!$N:$N,'MT-Tracking Co.op'!AE$6)</f>
        <v>0</v>
      </c>
      <c r="AF23" s="25">
        <f>+SUMIFS('Data Co.op'!$M:$M,'Data Co.op'!$E:$E,'MT-Tracking Co.op'!$G23,'Data Co.op'!$N:$N,'MT-Tracking Co.op'!AF$6)</f>
        <v>0</v>
      </c>
      <c r="AG23" s="25">
        <f>+SUMIFS('Data Co.op'!$M:$M,'Data Co.op'!$E:$E,'MT-Tracking Co.op'!$G23,'Data Co.op'!$N:$N,'MT-Tracking Co.op'!AG$6)</f>
        <v>1188.00108</v>
      </c>
      <c r="AH23" s="25">
        <f>+SUMIFS('Data Co.op'!$M:$M,'Data Co.op'!$E:$E,'MT-Tracking Co.op'!$G23,'Data Co.op'!$N:$N,'MT-Tracking Co.op'!AH$6)</f>
        <v>0</v>
      </c>
      <c r="AI23" s="25">
        <f>+SUMIFS('Data Co.op'!$M:$M,'Data Co.op'!$E:$E,'MT-Tracking Co.op'!$G23,'Data Co.op'!$N:$N,'MT-Tracking Co.op'!AI$6)</f>
        <v>0</v>
      </c>
      <c r="AJ23" s="25">
        <f>+SUMIFS('Data Co.op'!$M:$M,'Data Co.op'!$E:$E,'MT-Tracking Co.op'!$G23,'Data Co.op'!$N:$N,'MT-Tracking Co.op'!AJ$6)</f>
        <v>8646.2153999999973</v>
      </c>
      <c r="AK23" s="25">
        <f>+SUMIFS('Data Co.op'!$M:$M,'Data Co.op'!$E:$E,'MT-Tracking Co.op'!$G23,'Data Co.op'!$N:$N,'MT-Tracking Co.op'!AK$6)</f>
        <v>0</v>
      </c>
      <c r="AL23" s="25">
        <f>+SUMIFS('Data Co.op'!$M:$M,'Data Co.op'!$E:$E,'MT-Tracking Co.op'!$G23,'Data Co.op'!$N:$N,'MT-Tracking Co.op'!AL$6)</f>
        <v>2241.7538399999999</v>
      </c>
      <c r="AM23" s="25">
        <f>+SUMIFS('Data Co.op'!$M:$M,'Data Co.op'!$E:$E,'MT-Tracking Co.op'!$G23,'Data Co.op'!$N:$N,'MT-Tracking Co.op'!AM$6)</f>
        <v>0</v>
      </c>
      <c r="AN23" s="25">
        <f>+SUMIFS('Data Co.op'!$M:$M,'Data Co.op'!$E:$E,'MT-Tracking Co.op'!$G23,'Data Co.op'!$N:$N,'MT-Tracking Co.op'!AN$6)</f>
        <v>0</v>
      </c>
      <c r="AO23" s="25">
        <f>+SUMIFS('Data Co.op'!$M:$M,'Data Co.op'!$E:$E,'MT-Tracking Co.op'!$G23,'Data Co.op'!$N:$N,'MT-Tracking Co.op'!AO$6)</f>
        <v>0</v>
      </c>
      <c r="AP23" s="25">
        <f>+SUMIFS('Data Co.op'!$M:$M,'Data Co.op'!$E:$E,'MT-Tracking Co.op'!$G23,'Data Co.op'!$N:$N,'MT-Tracking Co.op'!AP$6)</f>
        <v>0</v>
      </c>
      <c r="AQ23" s="25">
        <f>+SUMIFS('Data Co.op'!$M:$M,'Data Co.op'!$E:$E,'MT-Tracking Co.op'!$G23,'Data Co.op'!$N:$N,'MT-Tracking Co.op'!AQ$6)</f>
        <v>0</v>
      </c>
      <c r="AR23" s="25">
        <f>+SUMIFS('Data Co.op'!$M:$M,'Data Co.op'!$E:$E,'MT-Tracking Co.op'!$G23,'Data Co.op'!$N:$N,'MT-Tracking Co.op'!AR$6)</f>
        <v>220.17312000000001</v>
      </c>
      <c r="AS23" s="25">
        <f>+SUMIFS('Data Co.op'!$M:$M,'Data Co.op'!$E:$E,'MT-Tracking Co.op'!$G23,'Data Co.op'!$N:$N,'MT-Tracking Co.op'!AS$6)</f>
        <v>0</v>
      </c>
      <c r="AT23" s="25">
        <f>+SUMIFS('Data Co.op'!$M:$M,'Data Co.op'!$E:$E,'MT-Tracking Co.op'!$G23,'Data Co.op'!$N:$N,'MT-Tracking Co.op'!AT$6)</f>
        <v>0</v>
      </c>
      <c r="AU23" s="25">
        <f>+SUMIFS('Data Co.op'!$M:$M,'Data Co.op'!$E:$E,'MT-Tracking Co.op'!$G23,'Data Co.op'!$N:$N,'MT-Tracking Co.op'!AU$6)</f>
        <v>0</v>
      </c>
      <c r="AV23" s="25">
        <f>+SUMIFS('Data Co.op'!$M:$M,'Data Co.op'!$E:$E,'MT-Tracking Co.op'!$G23,'Data Co.op'!$N:$N,'MT-Tracking Co.op'!AV$6)</f>
        <v>0</v>
      </c>
      <c r="AW23" s="27">
        <f t="shared" si="8"/>
        <v>0</v>
      </c>
      <c r="AX23" t="str">
        <f t="shared" si="9"/>
        <v>Phạm Thị Bích Hạnh</v>
      </c>
      <c r="AY23" t="str">
        <f t="shared" si="5"/>
        <v>NBTS04746</v>
      </c>
      <c r="AZ23" s="27" t="str">
        <f t="shared" si="10"/>
        <v>Phạm Hà Ngọc Diễm</v>
      </c>
    </row>
    <row r="24" spans="1:52" outlineLevel="1" x14ac:dyDescent="0.25">
      <c r="A24" s="4" t="s">
        <v>935</v>
      </c>
      <c r="B24" s="4" t="s">
        <v>936</v>
      </c>
      <c r="C24" s="4" t="s">
        <v>356</v>
      </c>
      <c r="D24" s="11" t="s">
        <v>766</v>
      </c>
      <c r="E24" s="32" t="s">
        <v>421</v>
      </c>
      <c r="F24" s="35" t="s">
        <v>424</v>
      </c>
      <c r="G24" s="35">
        <f t="shared" si="6"/>
        <v>160</v>
      </c>
      <c r="H24" s="4" t="s">
        <v>954</v>
      </c>
      <c r="I24" s="4"/>
      <c r="J24" s="4"/>
      <c r="K24" s="4" t="s">
        <v>938</v>
      </c>
      <c r="L24" s="4">
        <v>1</v>
      </c>
      <c r="M24" s="33">
        <v>23576.211459000002</v>
      </c>
      <c r="N24" s="34">
        <f t="shared" si="2"/>
        <v>1.1177452004237752E-2</v>
      </c>
      <c r="O24" s="33">
        <f t="shared" si="3"/>
        <v>29685.022428179676</v>
      </c>
      <c r="P24" s="33">
        <f t="shared" si="7"/>
        <v>22066.724159999998</v>
      </c>
      <c r="Q24" s="94">
        <f t="shared" si="4"/>
        <v>0.74336221956336779</v>
      </c>
      <c r="R24" s="25">
        <f>+SUMIFS('Data Co.op'!$M:$M,'Data Co.op'!$E:$E,'MT-Tracking Co.op'!$G24,'Data Co.op'!$N:$N,'MT-Tracking Co.op'!R$6)</f>
        <v>413.24688000000003</v>
      </c>
      <c r="S24" s="25">
        <f>+SUMIFS('Data Co.op'!$M:$M,'Data Co.op'!$E:$E,'MT-Tracking Co.op'!$G24,'Data Co.op'!$N:$N,'MT-Tracking Co.op'!S$6)</f>
        <v>0</v>
      </c>
      <c r="T24" s="25">
        <f>+SUMIFS('Data Co.op'!$M:$M,'Data Co.op'!$E:$E,'MT-Tracking Co.op'!$G24,'Data Co.op'!$N:$N,'MT-Tracking Co.op'!T$6)</f>
        <v>0</v>
      </c>
      <c r="U24" s="25">
        <f>+SUMIFS('Data Co.op'!$M:$M,'Data Co.op'!$E:$E,'MT-Tracking Co.op'!$G24,'Data Co.op'!$N:$N,'MT-Tracking Co.op'!U$6)</f>
        <v>0</v>
      </c>
      <c r="V24" s="25">
        <f>+SUMIFS('Data Co.op'!$M:$M,'Data Co.op'!$E:$E,'MT-Tracking Co.op'!$G24,'Data Co.op'!$N:$N,'MT-Tracking Co.op'!V$6)</f>
        <v>0</v>
      </c>
      <c r="W24" s="25">
        <f>+SUMIFS('Data Co.op'!$M:$M,'Data Co.op'!$E:$E,'MT-Tracking Co.op'!$G24,'Data Co.op'!$N:$N,'MT-Tracking Co.op'!W$6)</f>
        <v>0</v>
      </c>
      <c r="X24" s="25">
        <f>+SUMIFS('Data Co.op'!$M:$M,'Data Co.op'!$E:$E,'MT-Tracking Co.op'!$G24,'Data Co.op'!$N:$N,'MT-Tracking Co.op'!X$6)</f>
        <v>0</v>
      </c>
      <c r="Y24" s="25">
        <f>+SUMIFS('Data Co.op'!$M:$M,'Data Co.op'!$E:$E,'MT-Tracking Co.op'!$G24,'Data Co.op'!$N:$N,'MT-Tracking Co.op'!Y$6)</f>
        <v>3630.8390399999994</v>
      </c>
      <c r="Z24" s="25">
        <f>+SUMIFS('Data Co.op'!$M:$M,'Data Co.op'!$E:$E,'MT-Tracking Co.op'!$G24,'Data Co.op'!$N:$N,'MT-Tracking Co.op'!Z$6)</f>
        <v>0</v>
      </c>
      <c r="AA24" s="25">
        <f>+SUMIFS('Data Co.op'!$M:$M,'Data Co.op'!$E:$E,'MT-Tracking Co.op'!$G24,'Data Co.op'!$N:$N,'MT-Tracking Co.op'!AA$6)</f>
        <v>0</v>
      </c>
      <c r="AB24" s="25">
        <f>+SUMIFS('Data Co.op'!$M:$M,'Data Co.op'!$E:$E,'MT-Tracking Co.op'!$G24,'Data Co.op'!$N:$N,'MT-Tracking Co.op'!AB$6)</f>
        <v>0</v>
      </c>
      <c r="AC24" s="25">
        <f>+SUMIFS('Data Co.op'!$M:$M,'Data Co.op'!$E:$E,'MT-Tracking Co.op'!$G24,'Data Co.op'!$N:$N,'MT-Tracking Co.op'!AC$6)</f>
        <v>0</v>
      </c>
      <c r="AD24" s="25">
        <f>+SUMIFS('Data Co.op'!$M:$M,'Data Co.op'!$E:$E,'MT-Tracking Co.op'!$G24,'Data Co.op'!$N:$N,'MT-Tracking Co.op'!AD$6)</f>
        <v>0</v>
      </c>
      <c r="AE24" s="25">
        <f>+SUMIFS('Data Co.op'!$M:$M,'Data Co.op'!$E:$E,'MT-Tracking Co.op'!$G24,'Data Co.op'!$N:$N,'MT-Tracking Co.op'!AE$6)</f>
        <v>4403.9959199999994</v>
      </c>
      <c r="AF24" s="25">
        <f>+SUMIFS('Data Co.op'!$M:$M,'Data Co.op'!$E:$E,'MT-Tracking Co.op'!$G24,'Data Co.op'!$N:$N,'MT-Tracking Co.op'!AF$6)</f>
        <v>0</v>
      </c>
      <c r="AG24" s="25">
        <f>+SUMIFS('Data Co.op'!$M:$M,'Data Co.op'!$E:$E,'MT-Tracking Co.op'!$G24,'Data Co.op'!$N:$N,'MT-Tracking Co.op'!AG$6)</f>
        <v>1805.9975999999999</v>
      </c>
      <c r="AH24" s="25">
        <f>+SUMIFS('Data Co.op'!$M:$M,'Data Co.op'!$E:$E,'MT-Tracking Co.op'!$G24,'Data Co.op'!$N:$N,'MT-Tracking Co.op'!AH$6)</f>
        <v>0</v>
      </c>
      <c r="AI24" s="25">
        <f>+SUMIFS('Data Co.op'!$M:$M,'Data Co.op'!$E:$E,'MT-Tracking Co.op'!$G24,'Data Co.op'!$N:$N,'MT-Tracking Co.op'!AI$6)</f>
        <v>0</v>
      </c>
      <c r="AJ24" s="25">
        <f>+SUMIFS('Data Co.op'!$M:$M,'Data Co.op'!$E:$E,'MT-Tracking Co.op'!$G24,'Data Co.op'!$N:$N,'MT-Tracking Co.op'!AJ$6)</f>
        <v>2708.9964</v>
      </c>
      <c r="AK24" s="25">
        <f>+SUMIFS('Data Co.op'!$M:$M,'Data Co.op'!$E:$E,'MT-Tracking Co.op'!$G24,'Data Co.op'!$N:$N,'MT-Tracking Co.op'!AK$6)</f>
        <v>2475.6429600000001</v>
      </c>
      <c r="AL24" s="25">
        <f>+SUMIFS('Data Co.op'!$M:$M,'Data Co.op'!$E:$E,'MT-Tracking Co.op'!$G24,'Data Co.op'!$N:$N,'MT-Tracking Co.op'!AL$6)</f>
        <v>0</v>
      </c>
      <c r="AM24" s="25">
        <f>+SUMIFS('Data Co.op'!$M:$M,'Data Co.op'!$E:$E,'MT-Tracking Co.op'!$G24,'Data Co.op'!$N:$N,'MT-Tracking Co.op'!AM$6)</f>
        <v>0</v>
      </c>
      <c r="AN24" s="25">
        <f>+SUMIFS('Data Co.op'!$M:$M,'Data Co.op'!$E:$E,'MT-Tracking Co.op'!$G24,'Data Co.op'!$N:$N,'MT-Tracking Co.op'!AN$6)</f>
        <v>0</v>
      </c>
      <c r="AO24" s="25">
        <f>+SUMIFS('Data Co.op'!$M:$M,'Data Co.op'!$E:$E,'MT-Tracking Co.op'!$G24,'Data Co.op'!$N:$N,'MT-Tracking Co.op'!AO$6)</f>
        <v>2938.1767199999995</v>
      </c>
      <c r="AP24" s="25">
        <f>+SUMIFS('Data Co.op'!$M:$M,'Data Co.op'!$E:$E,'MT-Tracking Co.op'!$G24,'Data Co.op'!$N:$N,'MT-Tracking Co.op'!AP$6)</f>
        <v>0</v>
      </c>
      <c r="AQ24" s="25">
        <f>+SUMIFS('Data Co.op'!$M:$M,'Data Co.op'!$E:$E,'MT-Tracking Co.op'!$G24,'Data Co.op'!$N:$N,'MT-Tracking Co.op'!AQ$6)</f>
        <v>0</v>
      </c>
      <c r="AR24" s="25">
        <f>+SUMIFS('Data Co.op'!$M:$M,'Data Co.op'!$E:$E,'MT-Tracking Co.op'!$G24,'Data Co.op'!$N:$N,'MT-Tracking Co.op'!AR$6)</f>
        <v>0</v>
      </c>
      <c r="AS24" s="25">
        <f>+SUMIFS('Data Co.op'!$M:$M,'Data Co.op'!$E:$E,'MT-Tracking Co.op'!$G24,'Data Co.op'!$N:$N,'MT-Tracking Co.op'!AS$6)</f>
        <v>0</v>
      </c>
      <c r="AT24" s="25">
        <f>+SUMIFS('Data Co.op'!$M:$M,'Data Co.op'!$E:$E,'MT-Tracking Co.op'!$G24,'Data Co.op'!$N:$N,'MT-Tracking Co.op'!AT$6)</f>
        <v>0</v>
      </c>
      <c r="AU24" s="25">
        <f>+SUMIFS('Data Co.op'!$M:$M,'Data Co.op'!$E:$E,'MT-Tracking Co.op'!$G24,'Data Co.op'!$N:$N,'MT-Tracking Co.op'!AU$6)</f>
        <v>2971.7258400000001</v>
      </c>
      <c r="AV24" s="25">
        <f>+SUMIFS('Data Co.op'!$M:$M,'Data Co.op'!$E:$E,'MT-Tracking Co.op'!$G24,'Data Co.op'!$N:$N,'MT-Tracking Co.op'!AV$6)</f>
        <v>718.1028</v>
      </c>
      <c r="AW24" s="27">
        <f t="shared" si="8"/>
        <v>0</v>
      </c>
      <c r="AX24" t="str">
        <f t="shared" si="9"/>
        <v>Phạm Thị Bích Hạnh</v>
      </c>
      <c r="AY24" t="str">
        <f t="shared" si="5"/>
        <v>NBTS05367</v>
      </c>
      <c r="AZ24" s="27" t="str">
        <f t="shared" si="10"/>
        <v>Nguyễn Thị Kiều Diễm</v>
      </c>
    </row>
    <row r="25" spans="1:52" outlineLevel="1" x14ac:dyDescent="0.25">
      <c r="A25" s="4" t="s">
        <v>935</v>
      </c>
      <c r="B25" s="4" t="s">
        <v>936</v>
      </c>
      <c r="C25" s="4" t="s">
        <v>356</v>
      </c>
      <c r="D25" s="11" t="s">
        <v>762</v>
      </c>
      <c r="E25" s="32" t="s">
        <v>359</v>
      </c>
      <c r="F25" s="35" t="s">
        <v>368</v>
      </c>
      <c r="G25" s="35">
        <f t="shared" si="6"/>
        <v>155</v>
      </c>
      <c r="H25" s="4" t="s">
        <v>955</v>
      </c>
      <c r="I25" s="4"/>
      <c r="J25" s="4"/>
      <c r="K25" s="4" t="s">
        <v>938</v>
      </c>
      <c r="L25" s="4">
        <v>1</v>
      </c>
      <c r="M25" s="33">
        <v>34573.278599999998</v>
      </c>
      <c r="N25" s="34">
        <f t="shared" si="2"/>
        <v>1.6391147613036859E-2</v>
      </c>
      <c r="O25" s="33">
        <f t="shared" si="3"/>
        <v>43531.529755809024</v>
      </c>
      <c r="P25" s="33">
        <f t="shared" si="7"/>
        <v>36150.7212</v>
      </c>
      <c r="Q25" s="94">
        <f t="shared" si="4"/>
        <v>0.83044913428928835</v>
      </c>
      <c r="R25" s="25">
        <f>+SUMIFS('Data Co.op'!$M:$M,'Data Co.op'!$E:$E,'MT-Tracking Co.op'!$G25,'Data Co.op'!$N:$N,'MT-Tracking Co.op'!R$6)</f>
        <v>0</v>
      </c>
      <c r="S25" s="25">
        <f>+SUMIFS('Data Co.op'!$M:$M,'Data Co.op'!$E:$E,'MT-Tracking Co.op'!$G25,'Data Co.op'!$N:$N,'MT-Tracking Co.op'!S$6)</f>
        <v>3866.3384399999995</v>
      </c>
      <c r="T25" s="25">
        <f>+SUMIFS('Data Co.op'!$M:$M,'Data Co.op'!$E:$E,'MT-Tracking Co.op'!$G25,'Data Co.op'!$N:$N,'MT-Tracking Co.op'!T$6)</f>
        <v>0</v>
      </c>
      <c r="U25" s="25">
        <f>+SUMIFS('Data Co.op'!$M:$M,'Data Co.op'!$E:$E,'MT-Tracking Co.op'!$G25,'Data Co.op'!$N:$N,'MT-Tracking Co.op'!U$6)</f>
        <v>2095.3187999999996</v>
      </c>
      <c r="V25" s="25">
        <f>+SUMIFS('Data Co.op'!$M:$M,'Data Co.op'!$E:$E,'MT-Tracking Co.op'!$G25,'Data Co.op'!$N:$N,'MT-Tracking Co.op'!V$6)</f>
        <v>0</v>
      </c>
      <c r="W25" s="25">
        <f>+SUMIFS('Data Co.op'!$M:$M,'Data Co.op'!$E:$E,'MT-Tracking Co.op'!$G25,'Data Co.op'!$N:$N,'MT-Tracking Co.op'!W$6)</f>
        <v>1219.4172000000001</v>
      </c>
      <c r="X25" s="25">
        <f>+SUMIFS('Data Co.op'!$M:$M,'Data Co.op'!$E:$E,'MT-Tracking Co.op'!$G25,'Data Co.op'!$N:$N,'MT-Tracking Co.op'!X$6)</f>
        <v>0</v>
      </c>
      <c r="Y25" s="25">
        <f>+SUMIFS('Data Co.op'!$M:$M,'Data Co.op'!$E:$E,'MT-Tracking Co.op'!$G25,'Data Co.op'!$N:$N,'MT-Tracking Co.op'!Y$6)</f>
        <v>718.1028</v>
      </c>
      <c r="Z25" s="25">
        <f>+SUMIFS('Data Co.op'!$M:$M,'Data Co.op'!$E:$E,'MT-Tracking Co.op'!$G25,'Data Co.op'!$N:$N,'MT-Tracking Co.op'!Z$6)</f>
        <v>718.1028</v>
      </c>
      <c r="AA25" s="25">
        <f>+SUMIFS('Data Co.op'!$M:$M,'Data Co.op'!$E:$E,'MT-Tracking Co.op'!$G25,'Data Co.op'!$N:$N,'MT-Tracking Co.op'!AA$6)</f>
        <v>0</v>
      </c>
      <c r="AB25" s="25">
        <f>+SUMIFS('Data Co.op'!$M:$M,'Data Co.op'!$E:$E,'MT-Tracking Co.op'!$G25,'Data Co.op'!$N:$N,'MT-Tracking Co.op'!AB$6)</f>
        <v>5505.2406000000001</v>
      </c>
      <c r="AC25" s="25">
        <f>+SUMIFS('Data Co.op'!$M:$M,'Data Co.op'!$E:$E,'MT-Tracking Co.op'!$G25,'Data Co.op'!$N:$N,'MT-Tracking Co.op'!AC$6)</f>
        <v>0</v>
      </c>
      <c r="AD25" s="25">
        <f>+SUMIFS('Data Co.op'!$M:$M,'Data Co.op'!$E:$E,'MT-Tracking Co.op'!$G25,'Data Co.op'!$N:$N,'MT-Tracking Co.op'!AD$6)</f>
        <v>0</v>
      </c>
      <c r="AE25" s="25">
        <f>+SUMIFS('Data Co.op'!$M:$M,'Data Co.op'!$E:$E,'MT-Tracking Co.op'!$G25,'Data Co.op'!$N:$N,'MT-Tracking Co.op'!AE$6)</f>
        <v>7044.703919999999</v>
      </c>
      <c r="AF25" s="25">
        <f>+SUMIFS('Data Co.op'!$M:$M,'Data Co.op'!$E:$E,'MT-Tracking Co.op'!$G25,'Data Co.op'!$N:$N,'MT-Tracking Co.op'!AF$6)</f>
        <v>0</v>
      </c>
      <c r="AG25" s="25">
        <f>+SUMIFS('Data Co.op'!$M:$M,'Data Co.op'!$E:$E,'MT-Tracking Co.op'!$G25,'Data Co.op'!$N:$N,'MT-Tracking Co.op'!AG$6)</f>
        <v>359.0514</v>
      </c>
      <c r="AH25" s="25">
        <f>+SUMIFS('Data Co.op'!$M:$M,'Data Co.op'!$E:$E,'MT-Tracking Co.op'!$G25,'Data Co.op'!$N:$N,'MT-Tracking Co.op'!AH$6)</f>
        <v>0</v>
      </c>
      <c r="AI25" s="25">
        <f>+SUMIFS('Data Co.op'!$M:$M,'Data Co.op'!$E:$E,'MT-Tracking Co.op'!$G25,'Data Co.op'!$N:$N,'MT-Tracking Co.op'!AI$6)</f>
        <v>0</v>
      </c>
      <c r="AJ25" s="25">
        <f>+SUMIFS('Data Co.op'!$M:$M,'Data Co.op'!$E:$E,'MT-Tracking Co.op'!$G25,'Data Co.op'!$N:$N,'MT-Tracking Co.op'!AJ$6)</f>
        <v>683.09892000000013</v>
      </c>
      <c r="AK25" s="25">
        <f>+SUMIFS('Data Co.op'!$M:$M,'Data Co.op'!$E:$E,'MT-Tracking Co.op'!$G25,'Data Co.op'!$N:$N,'MT-Tracking Co.op'!AK$6)</f>
        <v>2993.9986799999997</v>
      </c>
      <c r="AL25" s="25">
        <f>+SUMIFS('Data Co.op'!$M:$M,'Data Co.op'!$E:$E,'MT-Tracking Co.op'!$G25,'Data Co.op'!$N:$N,'MT-Tracking Co.op'!AL$6)</f>
        <v>0</v>
      </c>
      <c r="AM25" s="25">
        <f>+SUMIFS('Data Co.op'!$M:$M,'Data Co.op'!$E:$E,'MT-Tracking Co.op'!$G25,'Data Co.op'!$N:$N,'MT-Tracking Co.op'!AM$6)</f>
        <v>731.65032000000008</v>
      </c>
      <c r="AN25" s="25">
        <f>+SUMIFS('Data Co.op'!$M:$M,'Data Co.op'!$E:$E,'MT-Tracking Co.op'!$G25,'Data Co.op'!$N:$N,'MT-Tracking Co.op'!AN$6)</f>
        <v>902.99879999999996</v>
      </c>
      <c r="AO25" s="25">
        <f>+SUMIFS('Data Co.op'!$M:$M,'Data Co.op'!$E:$E,'MT-Tracking Co.op'!$G25,'Data Co.op'!$N:$N,'MT-Tracking Co.op'!AO$6)</f>
        <v>0</v>
      </c>
      <c r="AP25" s="25">
        <f>+SUMIFS('Data Co.op'!$M:$M,'Data Co.op'!$E:$E,'MT-Tracking Co.op'!$G25,'Data Co.op'!$N:$N,'MT-Tracking Co.op'!AP$6)</f>
        <v>902.99879999999996</v>
      </c>
      <c r="AQ25" s="25">
        <f>+SUMIFS('Data Co.op'!$M:$M,'Data Co.op'!$E:$E,'MT-Tracking Co.op'!$G25,'Data Co.op'!$N:$N,'MT-Tracking Co.op'!AQ$6)</f>
        <v>1813.49712</v>
      </c>
      <c r="AR25" s="25">
        <f>+SUMIFS('Data Co.op'!$M:$M,'Data Co.op'!$E:$E,'MT-Tracking Co.op'!$G25,'Data Co.op'!$N:$N,'MT-Tracking Co.op'!AR$6)</f>
        <v>1436.2056</v>
      </c>
      <c r="AS25" s="25">
        <f>+SUMIFS('Data Co.op'!$M:$M,'Data Co.op'!$E:$E,'MT-Tracking Co.op'!$G25,'Data Co.op'!$N:$N,'MT-Tracking Co.op'!AS$6)</f>
        <v>902.99879999999996</v>
      </c>
      <c r="AT25" s="25">
        <f>+SUMIFS('Data Co.op'!$M:$M,'Data Co.op'!$E:$E,'MT-Tracking Co.op'!$G25,'Data Co.op'!$N:$N,'MT-Tracking Co.op'!AT$6)</f>
        <v>0</v>
      </c>
      <c r="AU25" s="25">
        <f>+SUMIFS('Data Co.op'!$M:$M,'Data Co.op'!$E:$E,'MT-Tracking Co.op'!$G25,'Data Co.op'!$N:$N,'MT-Tracking Co.op'!AU$6)</f>
        <v>3464.9974800000005</v>
      </c>
      <c r="AV25" s="25">
        <f>+SUMIFS('Data Co.op'!$M:$M,'Data Co.op'!$E:$E,'MT-Tracking Co.op'!$G25,'Data Co.op'!$N:$N,'MT-Tracking Co.op'!AV$6)</f>
        <v>792.00072</v>
      </c>
      <c r="AW25" s="27">
        <f t="shared" si="8"/>
        <v>0</v>
      </c>
      <c r="AX25" t="str">
        <f t="shared" si="9"/>
        <v>Phạm Thị Bích Hạnh</v>
      </c>
      <c r="AY25" t="str">
        <f t="shared" si="5"/>
        <v>NBTS05366</v>
      </c>
      <c r="AZ25" s="27" t="str">
        <f t="shared" si="10"/>
        <v>Nguyễn Thị Mỹ Linh</v>
      </c>
    </row>
    <row r="26" spans="1:52" outlineLevel="1" x14ac:dyDescent="0.25">
      <c r="A26" s="4" t="s">
        <v>935</v>
      </c>
      <c r="B26" s="4" t="s">
        <v>936</v>
      </c>
      <c r="C26" s="4" t="s">
        <v>356</v>
      </c>
      <c r="D26" s="11" t="s">
        <v>763</v>
      </c>
      <c r="E26" s="32" t="s">
        <v>389</v>
      </c>
      <c r="F26" s="35" t="s">
        <v>376</v>
      </c>
      <c r="G26" s="35">
        <f t="shared" si="6"/>
        <v>158</v>
      </c>
      <c r="H26" s="4" t="s">
        <v>956</v>
      </c>
      <c r="I26" s="4"/>
      <c r="J26" s="4"/>
      <c r="K26" s="4" t="s">
        <v>938</v>
      </c>
      <c r="L26" s="4">
        <v>1</v>
      </c>
      <c r="M26" s="33">
        <v>13581.273269999998</v>
      </c>
      <c r="N26" s="34">
        <f t="shared" si="2"/>
        <v>6.4388644628444874E-3</v>
      </c>
      <c r="O26" s="33">
        <f t="shared" si="3"/>
        <v>17100.304784943906</v>
      </c>
      <c r="P26" s="33">
        <f t="shared" si="7"/>
        <v>23736.635280000002</v>
      </c>
      <c r="Q26" s="94">
        <f t="shared" si="4"/>
        <v>1.3880825855746797</v>
      </c>
      <c r="R26" s="25">
        <f>+SUMIFS('Data Co.op'!$M:$M,'Data Co.op'!$E:$E,'MT-Tracking Co.op'!$G26,'Data Co.op'!$N:$N,'MT-Tracking Co.op'!R$6)</f>
        <v>0</v>
      </c>
      <c r="S26" s="25">
        <f>+SUMIFS('Data Co.op'!$M:$M,'Data Co.op'!$E:$E,'MT-Tracking Co.op'!$G26,'Data Co.op'!$N:$N,'MT-Tracking Co.op'!S$6)</f>
        <v>6448.4877600000009</v>
      </c>
      <c r="T26" s="25">
        <f>+SUMIFS('Data Co.op'!$M:$M,'Data Co.op'!$E:$E,'MT-Tracking Co.op'!$G26,'Data Co.op'!$N:$N,'MT-Tracking Co.op'!T$6)</f>
        <v>0</v>
      </c>
      <c r="U26" s="25">
        <f>+SUMIFS('Data Co.op'!$M:$M,'Data Co.op'!$E:$E,'MT-Tracking Co.op'!$G26,'Data Co.op'!$N:$N,'MT-Tracking Co.op'!U$6)</f>
        <v>0</v>
      </c>
      <c r="V26" s="25">
        <f>+SUMIFS('Data Co.op'!$M:$M,'Data Co.op'!$E:$E,'MT-Tracking Co.op'!$G26,'Data Co.op'!$N:$N,'MT-Tracking Co.op'!V$6)</f>
        <v>0</v>
      </c>
      <c r="W26" s="25">
        <f>+SUMIFS('Data Co.op'!$M:$M,'Data Co.op'!$E:$E,'MT-Tracking Co.op'!$G26,'Data Co.op'!$N:$N,'MT-Tracking Co.op'!W$6)</f>
        <v>0</v>
      </c>
      <c r="X26" s="25">
        <f>+SUMIFS('Data Co.op'!$M:$M,'Data Co.op'!$E:$E,'MT-Tracking Co.op'!$G26,'Data Co.op'!$N:$N,'MT-Tracking Co.op'!X$6)</f>
        <v>0</v>
      </c>
      <c r="Y26" s="25">
        <f>+SUMIFS('Data Co.op'!$M:$M,'Data Co.op'!$E:$E,'MT-Tracking Co.op'!$G26,'Data Co.op'!$N:$N,'MT-Tracking Co.op'!Y$6)</f>
        <v>0</v>
      </c>
      <c r="Z26" s="25">
        <f>+SUMIFS('Data Co.op'!$M:$M,'Data Co.op'!$E:$E,'MT-Tracking Co.op'!$G26,'Data Co.op'!$N:$N,'MT-Tracking Co.op'!Z$6)</f>
        <v>3659.9223600000005</v>
      </c>
      <c r="AA26" s="25">
        <f>+SUMIFS('Data Co.op'!$M:$M,'Data Co.op'!$E:$E,'MT-Tracking Co.op'!$G26,'Data Co.op'!$N:$N,'MT-Tracking Co.op'!AA$6)</f>
        <v>0</v>
      </c>
      <c r="AB26" s="25">
        <f>+SUMIFS('Data Co.op'!$M:$M,'Data Co.op'!$E:$E,'MT-Tracking Co.op'!$G26,'Data Co.op'!$N:$N,'MT-Tracking Co.op'!AB$6)</f>
        <v>0</v>
      </c>
      <c r="AC26" s="25">
        <f>+SUMIFS('Data Co.op'!$M:$M,'Data Co.op'!$E:$E,'MT-Tracking Co.op'!$G26,'Data Co.op'!$N:$N,'MT-Tracking Co.op'!AC$6)</f>
        <v>0</v>
      </c>
      <c r="AD26" s="25">
        <f>+SUMIFS('Data Co.op'!$M:$M,'Data Co.op'!$E:$E,'MT-Tracking Co.op'!$G26,'Data Co.op'!$N:$N,'MT-Tracking Co.op'!AD$6)</f>
        <v>0</v>
      </c>
      <c r="AE26" s="25">
        <f>+SUMIFS('Data Co.op'!$M:$M,'Data Co.op'!$E:$E,'MT-Tracking Co.op'!$G26,'Data Co.op'!$N:$N,'MT-Tracking Co.op'!AE$6)</f>
        <v>0</v>
      </c>
      <c r="AF26" s="25">
        <f>+SUMIFS('Data Co.op'!$M:$M,'Data Co.op'!$E:$E,'MT-Tracking Co.op'!$G26,'Data Co.op'!$N:$N,'MT-Tracking Co.op'!AF$6)</f>
        <v>0</v>
      </c>
      <c r="AG26" s="25">
        <f>+SUMIFS('Data Co.op'!$M:$M,'Data Co.op'!$E:$E,'MT-Tracking Co.op'!$G26,'Data Co.op'!$N:$N,'MT-Tracking Co.op'!AG$6)</f>
        <v>0</v>
      </c>
      <c r="AH26" s="25">
        <f>+SUMIFS('Data Co.op'!$M:$M,'Data Co.op'!$E:$E,'MT-Tracking Co.op'!$G26,'Data Co.op'!$N:$N,'MT-Tracking Co.op'!AH$6)</f>
        <v>0</v>
      </c>
      <c r="AI26" s="25">
        <f>+SUMIFS('Data Co.op'!$M:$M,'Data Co.op'!$E:$E,'MT-Tracking Co.op'!$G26,'Data Co.op'!$N:$N,'MT-Tracking Co.op'!AI$6)</f>
        <v>0</v>
      </c>
      <c r="AJ26" s="25">
        <f>+SUMIFS('Data Co.op'!$M:$M,'Data Co.op'!$E:$E,'MT-Tracking Co.op'!$G26,'Data Co.op'!$N:$N,'MT-Tracking Co.op'!AJ$6)</f>
        <v>0</v>
      </c>
      <c r="AK26" s="25">
        <f>+SUMIFS('Data Co.op'!$M:$M,'Data Co.op'!$E:$E,'MT-Tracking Co.op'!$G26,'Data Co.op'!$N:$N,'MT-Tracking Co.op'!AK$6)</f>
        <v>0</v>
      </c>
      <c r="AL26" s="25">
        <f>+SUMIFS('Data Co.op'!$M:$M,'Data Co.op'!$E:$E,'MT-Tracking Co.op'!$G26,'Data Co.op'!$N:$N,'MT-Tracking Co.op'!AL$6)</f>
        <v>6330.0484800000004</v>
      </c>
      <c r="AM26" s="25">
        <f>+SUMIFS('Data Co.op'!$M:$M,'Data Co.op'!$E:$E,'MT-Tracking Co.op'!$G26,'Data Co.op'!$N:$N,'MT-Tracking Co.op'!AM$6)</f>
        <v>0</v>
      </c>
      <c r="AN26" s="25">
        <f>+SUMIFS('Data Co.op'!$M:$M,'Data Co.op'!$E:$E,'MT-Tracking Co.op'!$G26,'Data Co.op'!$N:$N,'MT-Tracking Co.op'!AN$6)</f>
        <v>0</v>
      </c>
      <c r="AO26" s="25">
        <f>+SUMIFS('Data Co.op'!$M:$M,'Data Co.op'!$E:$E,'MT-Tracking Co.op'!$G26,'Data Co.op'!$N:$N,'MT-Tracking Co.op'!AO$6)</f>
        <v>0</v>
      </c>
      <c r="AP26" s="25">
        <f>+SUMIFS('Data Co.op'!$M:$M,'Data Co.op'!$E:$E,'MT-Tracking Co.op'!$G26,'Data Co.op'!$N:$N,'MT-Tracking Co.op'!AP$6)</f>
        <v>0</v>
      </c>
      <c r="AQ26" s="25">
        <f>+SUMIFS('Data Co.op'!$M:$M,'Data Co.op'!$E:$E,'MT-Tracking Co.op'!$G26,'Data Co.op'!$N:$N,'MT-Tracking Co.op'!AQ$6)</f>
        <v>0</v>
      </c>
      <c r="AR26" s="25">
        <f>+SUMIFS('Data Co.op'!$M:$M,'Data Co.op'!$E:$E,'MT-Tracking Co.op'!$G26,'Data Co.op'!$N:$N,'MT-Tracking Co.op'!AR$6)</f>
        <v>0</v>
      </c>
      <c r="AS26" s="25">
        <f>+SUMIFS('Data Co.op'!$M:$M,'Data Co.op'!$E:$E,'MT-Tracking Co.op'!$G26,'Data Co.op'!$N:$N,'MT-Tracking Co.op'!AS$6)</f>
        <v>0</v>
      </c>
      <c r="AT26" s="25">
        <f>+SUMIFS('Data Co.op'!$M:$M,'Data Co.op'!$E:$E,'MT-Tracking Co.op'!$G26,'Data Co.op'!$N:$N,'MT-Tracking Co.op'!AT$6)</f>
        <v>7298.1766799999987</v>
      </c>
      <c r="AU26" s="25">
        <f>+SUMIFS('Data Co.op'!$M:$M,'Data Co.op'!$E:$E,'MT-Tracking Co.op'!$G26,'Data Co.op'!$N:$N,'MT-Tracking Co.op'!AU$6)</f>
        <v>0</v>
      </c>
      <c r="AV26" s="25">
        <f>+SUMIFS('Data Co.op'!$M:$M,'Data Co.op'!$E:$E,'MT-Tracking Co.op'!$G26,'Data Co.op'!$N:$N,'MT-Tracking Co.op'!AV$6)</f>
        <v>0</v>
      </c>
      <c r="AW26" s="27">
        <f t="shared" si="8"/>
        <v>0</v>
      </c>
      <c r="AX26" t="str">
        <f t="shared" si="9"/>
        <v>Phạm Thị Bích Hạnh</v>
      </c>
      <c r="AY26" t="str">
        <f t="shared" si="5"/>
        <v>NBTS05331</v>
      </c>
      <c r="AZ26" s="27" t="str">
        <f t="shared" si="10"/>
        <v>Mai Thị Lan Uyên</v>
      </c>
    </row>
    <row r="27" spans="1:52" outlineLevel="1" x14ac:dyDescent="0.25">
      <c r="A27" s="4" t="s">
        <v>935</v>
      </c>
      <c r="B27" s="4" t="s">
        <v>936</v>
      </c>
      <c r="C27" s="4" t="s">
        <v>356</v>
      </c>
      <c r="D27" s="11" t="s">
        <v>762</v>
      </c>
      <c r="E27" s="32" t="s">
        <v>359</v>
      </c>
      <c r="F27" s="35" t="s">
        <v>366</v>
      </c>
      <c r="G27" s="35">
        <f t="shared" si="6"/>
        <v>151</v>
      </c>
      <c r="H27" s="4" t="s">
        <v>957</v>
      </c>
      <c r="I27" s="4"/>
      <c r="J27" s="4"/>
      <c r="K27" s="4" t="s">
        <v>938</v>
      </c>
      <c r="L27" s="4">
        <v>1</v>
      </c>
      <c r="M27" s="33">
        <v>41795.547738000001</v>
      </c>
      <c r="N27" s="34">
        <f t="shared" si="2"/>
        <v>1.9815216267666524E-2</v>
      </c>
      <c r="O27" s="33">
        <f t="shared" si="3"/>
        <v>52625.154561334661</v>
      </c>
      <c r="P27" s="33">
        <f t="shared" si="7"/>
        <v>52603.727399999989</v>
      </c>
      <c r="Q27" s="94">
        <f t="shared" si="4"/>
        <v>0.99959283423463019</v>
      </c>
      <c r="R27" s="25">
        <f>+SUMIFS('Data Co.op'!$M:$M,'Data Co.op'!$E:$E,'MT-Tracking Co.op'!$G27,'Data Co.op'!$N:$N,'MT-Tracking Co.op'!R$6)</f>
        <v>6619.47984</v>
      </c>
      <c r="S27" s="25">
        <f>+SUMIFS('Data Co.op'!$M:$M,'Data Co.op'!$E:$E,'MT-Tracking Co.op'!$G27,'Data Co.op'!$N:$N,'MT-Tracking Co.op'!S$6)</f>
        <v>0</v>
      </c>
      <c r="T27" s="25">
        <f>+SUMIFS('Data Co.op'!$M:$M,'Data Co.op'!$E:$E,'MT-Tracking Co.op'!$G27,'Data Co.op'!$N:$N,'MT-Tracking Co.op'!T$6)</f>
        <v>0</v>
      </c>
      <c r="U27" s="25">
        <f>+SUMIFS('Data Co.op'!$M:$M,'Data Co.op'!$E:$E,'MT-Tracking Co.op'!$G27,'Data Co.op'!$N:$N,'MT-Tracking Co.op'!U$6)</f>
        <v>343.20024000000006</v>
      </c>
      <c r="V27" s="25">
        <f>+SUMIFS('Data Co.op'!$M:$M,'Data Co.op'!$E:$E,'MT-Tracking Co.op'!$G27,'Data Co.op'!$N:$N,'MT-Tracking Co.op'!V$6)</f>
        <v>0</v>
      </c>
      <c r="W27" s="25">
        <f>+SUMIFS('Data Co.op'!$M:$M,'Data Co.op'!$E:$E,'MT-Tracking Co.op'!$G27,'Data Co.op'!$N:$N,'MT-Tracking Co.op'!W$6)</f>
        <v>0</v>
      </c>
      <c r="X27" s="25">
        <f>+SUMIFS('Data Co.op'!$M:$M,'Data Co.op'!$E:$E,'MT-Tracking Co.op'!$G27,'Data Co.op'!$N:$N,'MT-Tracking Co.op'!X$6)</f>
        <v>0</v>
      </c>
      <c r="Y27" s="25">
        <f>+SUMIFS('Data Co.op'!$M:$M,'Data Co.op'!$E:$E,'MT-Tracking Co.op'!$G27,'Data Co.op'!$N:$N,'MT-Tracking Co.op'!Y$6)</f>
        <v>0</v>
      </c>
      <c r="Z27" s="25">
        <f>+SUMIFS('Data Co.op'!$M:$M,'Data Co.op'!$E:$E,'MT-Tracking Co.op'!$G27,'Data Co.op'!$N:$N,'MT-Tracking Co.op'!Z$6)</f>
        <v>6409.0310399999998</v>
      </c>
      <c r="AA27" s="25">
        <f>+SUMIFS('Data Co.op'!$M:$M,'Data Co.op'!$E:$E,'MT-Tracking Co.op'!$G27,'Data Co.op'!$N:$N,'MT-Tracking Co.op'!AA$6)</f>
        <v>0</v>
      </c>
      <c r="AB27" s="25">
        <f>+SUMIFS('Data Co.op'!$M:$M,'Data Co.op'!$E:$E,'MT-Tracking Co.op'!$G27,'Data Co.op'!$N:$N,'MT-Tracking Co.op'!AB$6)</f>
        <v>0</v>
      </c>
      <c r="AC27" s="25">
        <f>+SUMIFS('Data Co.op'!$M:$M,'Data Co.op'!$E:$E,'MT-Tracking Co.op'!$G27,'Data Co.op'!$N:$N,'MT-Tracking Co.op'!AC$6)</f>
        <v>0</v>
      </c>
      <c r="AD27" s="25">
        <f>+SUMIFS('Data Co.op'!$M:$M,'Data Co.op'!$E:$E,'MT-Tracking Co.op'!$G27,'Data Co.op'!$N:$N,'MT-Tracking Co.op'!AD$6)</f>
        <v>4175.7314399999996</v>
      </c>
      <c r="AE27" s="25">
        <f>+SUMIFS('Data Co.op'!$M:$M,'Data Co.op'!$E:$E,'MT-Tracking Co.op'!$G27,'Data Co.op'!$N:$N,'MT-Tracking Co.op'!AE$6)</f>
        <v>0</v>
      </c>
      <c r="AF27" s="25">
        <f>+SUMIFS('Data Co.op'!$M:$M,'Data Co.op'!$E:$E,'MT-Tracking Co.op'!$G27,'Data Co.op'!$N:$N,'MT-Tracking Co.op'!AF$6)</f>
        <v>0</v>
      </c>
      <c r="AG27" s="25">
        <f>+SUMIFS('Data Co.op'!$M:$M,'Data Co.op'!$E:$E,'MT-Tracking Co.op'!$G27,'Data Co.op'!$N:$N,'MT-Tracking Co.op'!AG$6)</f>
        <v>4424.3625599999996</v>
      </c>
      <c r="AH27" s="25">
        <f>+SUMIFS('Data Co.op'!$M:$M,'Data Co.op'!$E:$E,'MT-Tracking Co.op'!$G27,'Data Co.op'!$N:$N,'MT-Tracking Co.op'!AH$6)</f>
        <v>7925.5108799999998</v>
      </c>
      <c r="AI27" s="25">
        <f>+SUMIFS('Data Co.op'!$M:$M,'Data Co.op'!$E:$E,'MT-Tracking Co.op'!$G27,'Data Co.op'!$N:$N,'MT-Tracking Co.op'!AI$6)</f>
        <v>0</v>
      </c>
      <c r="AJ27" s="25">
        <f>+SUMIFS('Data Co.op'!$M:$M,'Data Co.op'!$E:$E,'MT-Tracking Co.op'!$G27,'Data Co.op'!$N:$N,'MT-Tracking Co.op'!AJ$6)</f>
        <v>0</v>
      </c>
      <c r="AK27" s="25">
        <f>+SUMIFS('Data Co.op'!$M:$M,'Data Co.op'!$E:$E,'MT-Tracking Co.op'!$G27,'Data Co.op'!$N:$N,'MT-Tracking Co.op'!AK$6)</f>
        <v>0</v>
      </c>
      <c r="AL27" s="25">
        <f>+SUMIFS('Data Co.op'!$M:$M,'Data Co.op'!$E:$E,'MT-Tracking Co.op'!$G27,'Data Co.op'!$N:$N,'MT-Tracking Co.op'!AL$6)</f>
        <v>4689.9928799999998</v>
      </c>
      <c r="AM27" s="25">
        <f>+SUMIFS('Data Co.op'!$M:$M,'Data Co.op'!$E:$E,'MT-Tracking Co.op'!$G27,'Data Co.op'!$N:$N,'MT-Tracking Co.op'!AM$6)</f>
        <v>0</v>
      </c>
      <c r="AN27" s="25">
        <f>+SUMIFS('Data Co.op'!$M:$M,'Data Co.op'!$E:$E,'MT-Tracking Co.op'!$G27,'Data Co.op'!$N:$N,'MT-Tracking Co.op'!AN$6)</f>
        <v>0</v>
      </c>
      <c r="AO27" s="25">
        <f>+SUMIFS('Data Co.op'!$M:$M,'Data Co.op'!$E:$E,'MT-Tracking Co.op'!$G27,'Data Co.op'!$N:$N,'MT-Tracking Co.op'!AO$6)</f>
        <v>0</v>
      </c>
      <c r="AP27" s="25">
        <f>+SUMIFS('Data Co.op'!$M:$M,'Data Co.op'!$E:$E,'MT-Tracking Co.op'!$G27,'Data Co.op'!$N:$N,'MT-Tracking Co.op'!AP$6)</f>
        <v>0</v>
      </c>
      <c r="AQ27" s="25">
        <f>+SUMIFS('Data Co.op'!$M:$M,'Data Co.op'!$E:$E,'MT-Tracking Co.op'!$G27,'Data Co.op'!$N:$N,'MT-Tracking Co.op'!AQ$6)</f>
        <v>0</v>
      </c>
      <c r="AR27" s="25">
        <f>+SUMIFS('Data Co.op'!$M:$M,'Data Co.op'!$E:$E,'MT-Tracking Co.op'!$G27,'Data Co.op'!$N:$N,'MT-Tracking Co.op'!AR$6)</f>
        <v>14233.508999999998</v>
      </c>
      <c r="AS27" s="25">
        <f>+SUMIFS('Data Co.op'!$M:$M,'Data Co.op'!$E:$E,'MT-Tracking Co.op'!$G27,'Data Co.op'!$N:$N,'MT-Tracking Co.op'!AS$6)</f>
        <v>0</v>
      </c>
      <c r="AT27" s="25">
        <f>+SUMIFS('Data Co.op'!$M:$M,'Data Co.op'!$E:$E,'MT-Tracking Co.op'!$G27,'Data Co.op'!$N:$N,'MT-Tracking Co.op'!AT$6)</f>
        <v>0</v>
      </c>
      <c r="AU27" s="25">
        <f>+SUMIFS('Data Co.op'!$M:$M,'Data Co.op'!$E:$E,'MT-Tracking Co.op'!$G27,'Data Co.op'!$N:$N,'MT-Tracking Co.op'!AU$6)</f>
        <v>1077.1541999999999</v>
      </c>
      <c r="AV27" s="25">
        <f>+SUMIFS('Data Co.op'!$M:$M,'Data Co.op'!$E:$E,'MT-Tracking Co.op'!$G27,'Data Co.op'!$N:$N,'MT-Tracking Co.op'!AV$6)</f>
        <v>2705.7553200000002</v>
      </c>
      <c r="AW27" s="27">
        <f t="shared" si="8"/>
        <v>0</v>
      </c>
      <c r="AX27" t="str">
        <f t="shared" si="9"/>
        <v>Phạm Thị Bích Hạnh</v>
      </c>
      <c r="AY27" t="str">
        <f t="shared" si="5"/>
        <v>NBTS05366</v>
      </c>
      <c r="AZ27" s="27" t="str">
        <f t="shared" si="10"/>
        <v>Nguyễn Thị Mỹ Linh</v>
      </c>
    </row>
    <row r="28" spans="1:52" outlineLevel="1" x14ac:dyDescent="0.25">
      <c r="A28" s="4" t="s">
        <v>935</v>
      </c>
      <c r="B28" s="4" t="s">
        <v>936</v>
      </c>
      <c r="C28" s="4" t="s">
        <v>356</v>
      </c>
      <c r="D28" s="11" t="s">
        <v>762</v>
      </c>
      <c r="E28" s="32" t="s">
        <v>359</v>
      </c>
      <c r="F28" s="35" t="s">
        <v>370</v>
      </c>
      <c r="G28" s="35">
        <f t="shared" si="6"/>
        <v>133</v>
      </c>
      <c r="H28" s="4" t="s">
        <v>958</v>
      </c>
      <c r="I28" s="4"/>
      <c r="J28" s="4"/>
      <c r="K28" s="4" t="s">
        <v>938</v>
      </c>
      <c r="L28" s="4">
        <v>1</v>
      </c>
      <c r="M28" s="33">
        <v>13064.58324</v>
      </c>
      <c r="N28" s="34">
        <f t="shared" si="2"/>
        <v>6.1939023737727725E-3</v>
      </c>
      <c r="O28" s="33">
        <f t="shared" si="3"/>
        <v>16449.735665488897</v>
      </c>
      <c r="P28" s="33">
        <f t="shared" si="7"/>
        <v>13047.66792</v>
      </c>
      <c r="Q28" s="94">
        <f t="shared" si="4"/>
        <v>0.79318404777613882</v>
      </c>
      <c r="R28" s="25">
        <f>+SUMIFS('Data Co.op'!$M:$M,'Data Co.op'!$E:$E,'MT-Tracking Co.op'!$G28,'Data Co.op'!$N:$N,'MT-Tracking Co.op'!R$6)</f>
        <v>0</v>
      </c>
      <c r="S28" s="25">
        <f>+SUMIFS('Data Co.op'!$M:$M,'Data Co.op'!$E:$E,'MT-Tracking Co.op'!$G28,'Data Co.op'!$N:$N,'MT-Tracking Co.op'!S$6)</f>
        <v>0</v>
      </c>
      <c r="T28" s="25">
        <f>+SUMIFS('Data Co.op'!$M:$M,'Data Co.op'!$E:$E,'MT-Tracking Co.op'!$G28,'Data Co.op'!$N:$N,'MT-Tracking Co.op'!T$6)</f>
        <v>3499.7313600000002</v>
      </c>
      <c r="U28" s="25">
        <f>+SUMIFS('Data Co.op'!$M:$M,'Data Co.op'!$E:$E,'MT-Tracking Co.op'!$G28,'Data Co.op'!$N:$N,'MT-Tracking Co.op'!U$6)</f>
        <v>0</v>
      </c>
      <c r="V28" s="25">
        <f>+SUMIFS('Data Co.op'!$M:$M,'Data Co.op'!$E:$E,'MT-Tracking Co.op'!$G28,'Data Co.op'!$N:$N,'MT-Tracking Co.op'!V$6)</f>
        <v>0</v>
      </c>
      <c r="W28" s="25">
        <f>+SUMIFS('Data Co.op'!$M:$M,'Data Co.op'!$E:$E,'MT-Tracking Co.op'!$G28,'Data Co.op'!$N:$N,'MT-Tracking Co.op'!W$6)</f>
        <v>0</v>
      </c>
      <c r="X28" s="25">
        <f>+SUMIFS('Data Co.op'!$M:$M,'Data Co.op'!$E:$E,'MT-Tracking Co.op'!$G28,'Data Co.op'!$N:$N,'MT-Tracking Co.op'!X$6)</f>
        <v>0</v>
      </c>
      <c r="Y28" s="25">
        <f>+SUMIFS('Data Co.op'!$M:$M,'Data Co.op'!$E:$E,'MT-Tracking Co.op'!$G28,'Data Co.op'!$N:$N,'MT-Tracking Co.op'!Y$6)</f>
        <v>0</v>
      </c>
      <c r="Z28" s="25">
        <f>+SUMIFS('Data Co.op'!$M:$M,'Data Co.op'!$E:$E,'MT-Tracking Co.op'!$G28,'Data Co.op'!$N:$N,'MT-Tracking Co.op'!Z$6)</f>
        <v>0</v>
      </c>
      <c r="AA28" s="25">
        <f>+SUMIFS('Data Co.op'!$M:$M,'Data Co.op'!$E:$E,'MT-Tracking Co.op'!$G28,'Data Co.op'!$N:$N,'MT-Tracking Co.op'!AA$6)</f>
        <v>440.34624000000002</v>
      </c>
      <c r="AB28" s="25">
        <f>+SUMIFS('Data Co.op'!$M:$M,'Data Co.op'!$E:$E,'MT-Tracking Co.op'!$G28,'Data Co.op'!$N:$N,'MT-Tracking Co.op'!AB$6)</f>
        <v>0</v>
      </c>
      <c r="AC28" s="25">
        <f>+SUMIFS('Data Co.op'!$M:$M,'Data Co.op'!$E:$E,'MT-Tracking Co.op'!$G28,'Data Co.op'!$N:$N,'MT-Tracking Co.op'!AC$6)</f>
        <v>0</v>
      </c>
      <c r="AD28" s="25">
        <f>+SUMIFS('Data Co.op'!$M:$M,'Data Co.op'!$E:$E,'MT-Tracking Co.op'!$G28,'Data Co.op'!$N:$N,'MT-Tracking Co.op'!AD$6)</f>
        <v>0</v>
      </c>
      <c r="AE28" s="25">
        <f>+SUMIFS('Data Co.op'!$M:$M,'Data Co.op'!$E:$E,'MT-Tracking Co.op'!$G28,'Data Co.op'!$N:$N,'MT-Tracking Co.op'!AE$6)</f>
        <v>0</v>
      </c>
      <c r="AF28" s="25">
        <f>+SUMIFS('Data Co.op'!$M:$M,'Data Co.op'!$E:$E,'MT-Tracking Co.op'!$G28,'Data Co.op'!$N:$N,'MT-Tracking Co.op'!AF$6)</f>
        <v>1805.9975999999999</v>
      </c>
      <c r="AG28" s="25">
        <f>+SUMIFS('Data Co.op'!$M:$M,'Data Co.op'!$E:$E,'MT-Tracking Co.op'!$G28,'Data Co.op'!$N:$N,'MT-Tracking Co.op'!AG$6)</f>
        <v>3045.5179199999998</v>
      </c>
      <c r="AH28" s="25">
        <f>+SUMIFS('Data Co.op'!$M:$M,'Data Co.op'!$E:$E,'MT-Tracking Co.op'!$G28,'Data Co.op'!$N:$N,'MT-Tracking Co.op'!AH$6)</f>
        <v>0</v>
      </c>
      <c r="AI28" s="25">
        <f>+SUMIFS('Data Co.op'!$M:$M,'Data Co.op'!$E:$E,'MT-Tracking Co.op'!$G28,'Data Co.op'!$N:$N,'MT-Tracking Co.op'!AI$6)</f>
        <v>0</v>
      </c>
      <c r="AJ28" s="25">
        <f>+SUMIFS('Data Co.op'!$M:$M,'Data Co.op'!$E:$E,'MT-Tracking Co.op'!$G28,'Data Co.op'!$N:$N,'MT-Tracking Co.op'!AJ$6)</f>
        <v>1188.00108</v>
      </c>
      <c r="AK28" s="25">
        <f>+SUMIFS('Data Co.op'!$M:$M,'Data Co.op'!$E:$E,'MT-Tracking Co.op'!$G28,'Data Co.op'!$N:$N,'MT-Tracking Co.op'!AK$6)</f>
        <v>0</v>
      </c>
      <c r="AL28" s="25">
        <f>+SUMIFS('Data Co.op'!$M:$M,'Data Co.op'!$E:$E,'MT-Tracking Co.op'!$G28,'Data Co.op'!$N:$N,'MT-Tracking Co.op'!AL$6)</f>
        <v>3068.0737199999999</v>
      </c>
      <c r="AM28" s="25">
        <f>+SUMIFS('Data Co.op'!$M:$M,'Data Co.op'!$E:$E,'MT-Tracking Co.op'!$G28,'Data Co.op'!$N:$N,'MT-Tracking Co.op'!AM$6)</f>
        <v>0</v>
      </c>
      <c r="AN28" s="25">
        <f>+SUMIFS('Data Co.op'!$M:$M,'Data Co.op'!$E:$E,'MT-Tracking Co.op'!$G28,'Data Co.op'!$N:$N,'MT-Tracking Co.op'!AN$6)</f>
        <v>0</v>
      </c>
      <c r="AO28" s="25">
        <f>+SUMIFS('Data Co.op'!$M:$M,'Data Co.op'!$E:$E,'MT-Tracking Co.op'!$G28,'Data Co.op'!$N:$N,'MT-Tracking Co.op'!AO$6)</f>
        <v>0</v>
      </c>
      <c r="AP28" s="25">
        <f>+SUMIFS('Data Co.op'!$M:$M,'Data Co.op'!$E:$E,'MT-Tracking Co.op'!$G28,'Data Co.op'!$N:$N,'MT-Tracking Co.op'!AP$6)</f>
        <v>0</v>
      </c>
      <c r="AQ28" s="25">
        <f>+SUMIFS('Data Co.op'!$M:$M,'Data Co.op'!$E:$E,'MT-Tracking Co.op'!$G28,'Data Co.op'!$N:$N,'MT-Tracking Co.op'!AQ$6)</f>
        <v>0</v>
      </c>
      <c r="AR28" s="25">
        <f>+SUMIFS('Data Co.op'!$M:$M,'Data Co.op'!$E:$E,'MT-Tracking Co.op'!$G28,'Data Co.op'!$N:$N,'MT-Tracking Co.op'!AR$6)</f>
        <v>0</v>
      </c>
      <c r="AS28" s="25">
        <f>+SUMIFS('Data Co.op'!$M:$M,'Data Co.op'!$E:$E,'MT-Tracking Co.op'!$G28,'Data Co.op'!$N:$N,'MT-Tracking Co.op'!AS$6)</f>
        <v>0</v>
      </c>
      <c r="AT28" s="25">
        <f>+SUMIFS('Data Co.op'!$M:$M,'Data Co.op'!$E:$E,'MT-Tracking Co.op'!$G28,'Data Co.op'!$N:$N,'MT-Tracking Co.op'!AT$6)</f>
        <v>0</v>
      </c>
      <c r="AU28" s="25">
        <f>+SUMIFS('Data Co.op'!$M:$M,'Data Co.op'!$E:$E,'MT-Tracking Co.op'!$G28,'Data Co.op'!$N:$N,'MT-Tracking Co.op'!AU$6)</f>
        <v>0</v>
      </c>
      <c r="AV28" s="25">
        <f>+SUMIFS('Data Co.op'!$M:$M,'Data Co.op'!$E:$E,'MT-Tracking Co.op'!$G28,'Data Co.op'!$N:$N,'MT-Tracking Co.op'!AV$6)</f>
        <v>0</v>
      </c>
      <c r="AW28" s="27">
        <f t="shared" si="8"/>
        <v>0</v>
      </c>
      <c r="AX28" t="str">
        <f t="shared" si="9"/>
        <v>Phạm Thị Bích Hạnh</v>
      </c>
      <c r="AY28" t="str">
        <f t="shared" si="5"/>
        <v>NBTS05366</v>
      </c>
      <c r="AZ28" s="27" t="str">
        <f t="shared" si="10"/>
        <v>Nguyễn Thị Mỹ Linh</v>
      </c>
    </row>
    <row r="29" spans="1:52" outlineLevel="1" x14ac:dyDescent="0.25">
      <c r="A29" s="4" t="s">
        <v>935</v>
      </c>
      <c r="B29" s="4" t="s">
        <v>936</v>
      </c>
      <c r="C29" s="4" t="s">
        <v>959</v>
      </c>
      <c r="D29" s="11" t="s">
        <v>833</v>
      </c>
      <c r="E29" s="32" t="s">
        <v>825</v>
      </c>
      <c r="F29" s="35" t="s">
        <v>206</v>
      </c>
      <c r="G29" s="35">
        <f t="shared" si="6"/>
        <v>516</v>
      </c>
      <c r="H29" s="4" t="s">
        <v>960</v>
      </c>
      <c r="I29" s="4"/>
      <c r="J29" s="4"/>
      <c r="K29" s="4" t="s">
        <v>819</v>
      </c>
      <c r="L29" s="4">
        <v>1</v>
      </c>
      <c r="M29" s="33">
        <v>24166.010418000002</v>
      </c>
      <c r="N29" s="34">
        <f t="shared" si="2"/>
        <v>1.1457074943989393E-2</v>
      </c>
      <c r="O29" s="33">
        <f t="shared" si="3"/>
        <v>30427.64366554343</v>
      </c>
      <c r="P29" s="33">
        <f t="shared" si="7"/>
        <v>27668.829959999999</v>
      </c>
      <c r="Q29" s="94">
        <f t="shared" si="4"/>
        <v>0.90933199639551654</v>
      </c>
      <c r="R29" s="25">
        <f>+SUMIFS('Data Co.op'!$M:$M,'Data Co.op'!$E:$E,'MT-Tracking Co.op'!$G29,'Data Co.op'!$N:$N,'MT-Tracking Co.op'!R$6)</f>
        <v>1716.0012000000004</v>
      </c>
      <c r="S29" s="25">
        <f>+SUMIFS('Data Co.op'!$M:$M,'Data Co.op'!$E:$E,'MT-Tracking Co.op'!$G29,'Data Co.op'!$N:$N,'MT-Tracking Co.op'!S$6)</f>
        <v>0</v>
      </c>
      <c r="T29" s="25">
        <f>+SUMIFS('Data Co.op'!$M:$M,'Data Co.op'!$E:$E,'MT-Tracking Co.op'!$G29,'Data Co.op'!$N:$N,'MT-Tracking Co.op'!T$6)</f>
        <v>0</v>
      </c>
      <c r="U29" s="25">
        <f>+SUMIFS('Data Co.op'!$M:$M,'Data Co.op'!$E:$E,'MT-Tracking Co.op'!$G29,'Data Co.op'!$N:$N,'MT-Tracking Co.op'!U$6)</f>
        <v>0</v>
      </c>
      <c r="V29" s="25">
        <f>+SUMIFS('Data Co.op'!$M:$M,'Data Co.op'!$E:$E,'MT-Tracking Co.op'!$G29,'Data Co.op'!$N:$N,'MT-Tracking Co.op'!V$6)</f>
        <v>0</v>
      </c>
      <c r="W29" s="25">
        <f>+SUMIFS('Data Co.op'!$M:$M,'Data Co.op'!$E:$E,'MT-Tracking Co.op'!$G29,'Data Co.op'!$N:$N,'MT-Tracking Co.op'!W$6)</f>
        <v>0</v>
      </c>
      <c r="X29" s="25">
        <f>+SUMIFS('Data Co.op'!$M:$M,'Data Co.op'!$E:$E,'MT-Tracking Co.op'!$G29,'Data Co.op'!$N:$N,'MT-Tracking Co.op'!X$6)</f>
        <v>4082.9940000000006</v>
      </c>
      <c r="Y29" s="25">
        <f>+SUMIFS('Data Co.op'!$M:$M,'Data Co.op'!$E:$E,'MT-Tracking Co.op'!$G29,'Data Co.op'!$N:$N,'MT-Tracking Co.op'!Y$6)</f>
        <v>0</v>
      </c>
      <c r="Z29" s="25">
        <f>+SUMIFS('Data Co.op'!$M:$M,'Data Co.op'!$E:$E,'MT-Tracking Co.op'!$G29,'Data Co.op'!$N:$N,'MT-Tracking Co.op'!Z$6)</f>
        <v>0</v>
      </c>
      <c r="AA29" s="25">
        <f>+SUMIFS('Data Co.op'!$M:$M,'Data Co.op'!$E:$E,'MT-Tracking Co.op'!$G29,'Data Co.op'!$N:$N,'MT-Tracking Co.op'!AA$6)</f>
        <v>0</v>
      </c>
      <c r="AB29" s="25">
        <f>+SUMIFS('Data Co.op'!$M:$M,'Data Co.op'!$E:$E,'MT-Tracking Co.op'!$G29,'Data Co.op'!$N:$N,'MT-Tracking Co.op'!AB$6)</f>
        <v>3143.3886000000002</v>
      </c>
      <c r="AC29" s="25">
        <f>+SUMIFS('Data Co.op'!$M:$M,'Data Co.op'!$E:$E,'MT-Tracking Co.op'!$G29,'Data Co.op'!$N:$N,'MT-Tracking Co.op'!AC$6)</f>
        <v>0</v>
      </c>
      <c r="AD29" s="25">
        <f>+SUMIFS('Data Co.op'!$M:$M,'Data Co.op'!$E:$E,'MT-Tracking Co.op'!$G29,'Data Co.op'!$N:$N,'MT-Tracking Co.op'!AD$6)</f>
        <v>0</v>
      </c>
      <c r="AE29" s="25">
        <f>+SUMIFS('Data Co.op'!$M:$M,'Data Co.op'!$E:$E,'MT-Tracking Co.op'!$G29,'Data Co.op'!$N:$N,'MT-Tracking Co.op'!AE$6)</f>
        <v>4769.2799999999988</v>
      </c>
      <c r="AF29" s="25">
        <f>+SUMIFS('Data Co.op'!$M:$M,'Data Co.op'!$E:$E,'MT-Tracking Co.op'!$G29,'Data Co.op'!$N:$N,'MT-Tracking Co.op'!AF$6)</f>
        <v>2619.0000000000005</v>
      </c>
      <c r="AG29" s="25">
        <f>+SUMIFS('Data Co.op'!$M:$M,'Data Co.op'!$E:$E,'MT-Tracking Co.op'!$G29,'Data Co.op'!$N:$N,'MT-Tracking Co.op'!AG$6)</f>
        <v>0</v>
      </c>
      <c r="AH29" s="25">
        <f>+SUMIFS('Data Co.op'!$M:$M,'Data Co.op'!$E:$E,'MT-Tracking Co.op'!$G29,'Data Co.op'!$N:$N,'MT-Tracking Co.op'!AH$6)</f>
        <v>0</v>
      </c>
      <c r="AI29" s="25">
        <f>+SUMIFS('Data Co.op'!$M:$M,'Data Co.op'!$E:$E,'MT-Tracking Co.op'!$G29,'Data Co.op'!$N:$N,'MT-Tracking Co.op'!AI$6)</f>
        <v>0</v>
      </c>
      <c r="AJ29" s="25">
        <f>+SUMIFS('Data Co.op'!$M:$M,'Data Co.op'!$E:$E,'MT-Tracking Co.op'!$G29,'Data Co.op'!$N:$N,'MT-Tracking Co.op'!AJ$6)</f>
        <v>6512.1732000000002</v>
      </c>
      <c r="AK29" s="25">
        <f>+SUMIFS('Data Co.op'!$M:$M,'Data Co.op'!$E:$E,'MT-Tracking Co.op'!$G29,'Data Co.op'!$N:$N,'MT-Tracking Co.op'!AK$6)</f>
        <v>0</v>
      </c>
      <c r="AL29" s="25">
        <f>+SUMIFS('Data Co.op'!$M:$M,'Data Co.op'!$E:$E,'MT-Tracking Co.op'!$G29,'Data Co.op'!$N:$N,'MT-Tracking Co.op'!AL$6)</f>
        <v>0</v>
      </c>
      <c r="AM29" s="25">
        <f>+SUMIFS('Data Co.op'!$M:$M,'Data Co.op'!$E:$E,'MT-Tracking Co.op'!$G29,'Data Co.op'!$N:$N,'MT-Tracking Co.op'!AM$6)</f>
        <v>1213.99776</v>
      </c>
      <c r="AN29" s="25">
        <f>+SUMIFS('Data Co.op'!$M:$M,'Data Co.op'!$E:$E,'MT-Tracking Co.op'!$G29,'Data Co.op'!$N:$N,'MT-Tracking Co.op'!AN$6)</f>
        <v>0</v>
      </c>
      <c r="AO29" s="25">
        <f>+SUMIFS('Data Co.op'!$M:$M,'Data Co.op'!$E:$E,'MT-Tracking Co.op'!$G29,'Data Co.op'!$N:$N,'MT-Tracking Co.op'!AO$6)</f>
        <v>0</v>
      </c>
      <c r="AP29" s="25">
        <f>+SUMIFS('Data Co.op'!$M:$M,'Data Co.op'!$E:$E,'MT-Tracking Co.op'!$G29,'Data Co.op'!$N:$N,'MT-Tracking Co.op'!AP$6)</f>
        <v>0</v>
      </c>
      <c r="AQ29" s="25">
        <f>+SUMIFS('Data Co.op'!$M:$M,'Data Co.op'!$E:$E,'MT-Tracking Co.op'!$G29,'Data Co.op'!$N:$N,'MT-Tracking Co.op'!AQ$6)</f>
        <v>0</v>
      </c>
      <c r="AR29" s="25">
        <f>+SUMIFS('Data Co.op'!$M:$M,'Data Co.op'!$E:$E,'MT-Tracking Co.op'!$G29,'Data Co.op'!$N:$N,'MT-Tracking Co.op'!AR$6)</f>
        <v>0</v>
      </c>
      <c r="AS29" s="25">
        <f>+SUMIFS('Data Co.op'!$M:$M,'Data Co.op'!$E:$E,'MT-Tracking Co.op'!$G29,'Data Co.op'!$N:$N,'MT-Tracking Co.op'!AS$6)</f>
        <v>0</v>
      </c>
      <c r="AT29" s="25">
        <f>+SUMIFS('Data Co.op'!$M:$M,'Data Co.op'!$E:$E,'MT-Tracking Co.op'!$G29,'Data Co.op'!$N:$N,'MT-Tracking Co.op'!AT$6)</f>
        <v>0</v>
      </c>
      <c r="AU29" s="25">
        <f>+SUMIFS('Data Co.op'!$M:$M,'Data Co.op'!$E:$E,'MT-Tracking Co.op'!$G29,'Data Co.op'!$N:$N,'MT-Tracking Co.op'!AU$6)</f>
        <v>3611.9951999999998</v>
      </c>
      <c r="AV29" s="25">
        <f>+SUMIFS('Data Co.op'!$M:$M,'Data Co.op'!$E:$E,'MT-Tracking Co.op'!$G29,'Data Co.op'!$N:$N,'MT-Tracking Co.op'!AV$6)</f>
        <v>0</v>
      </c>
      <c r="AW29" s="27">
        <f t="shared" si="8"/>
        <v>0</v>
      </c>
      <c r="AX29" t="str">
        <f t="shared" si="9"/>
        <v>Nguyễn Thành Long</v>
      </c>
      <c r="AY29" t="str">
        <f t="shared" si="5"/>
        <v>NBTS05634</v>
      </c>
      <c r="AZ29" s="27" t="str">
        <f t="shared" si="10"/>
        <v>Trần Thị Cẩm Tú</v>
      </c>
    </row>
    <row r="30" spans="1:52" outlineLevel="1" x14ac:dyDescent="0.25">
      <c r="A30" s="4" t="s">
        <v>935</v>
      </c>
      <c r="B30" s="4" t="s">
        <v>936</v>
      </c>
      <c r="C30" s="4" t="s">
        <v>959</v>
      </c>
      <c r="D30" s="11" t="s">
        <v>961</v>
      </c>
      <c r="E30" s="32" t="s">
        <v>961</v>
      </c>
      <c r="F30" s="35" t="s">
        <v>158</v>
      </c>
      <c r="G30" s="35">
        <f t="shared" si="6"/>
        <v>515</v>
      </c>
      <c r="H30" s="4" t="s">
        <v>962</v>
      </c>
      <c r="I30" s="4"/>
      <c r="J30" s="4"/>
      <c r="K30" s="4" t="s">
        <v>963</v>
      </c>
      <c r="L30" s="4">
        <v>1</v>
      </c>
      <c r="M30" s="33">
        <v>12423.056171999999</v>
      </c>
      <c r="N30" s="34">
        <f t="shared" si="2"/>
        <v>5.8897552030341901E-3</v>
      </c>
      <c r="O30" s="33">
        <f t="shared" si="3"/>
        <v>15641.983095277084</v>
      </c>
      <c r="P30" s="33">
        <f t="shared" si="7"/>
        <v>9942.3849599999994</v>
      </c>
      <c r="Q30" s="94">
        <f t="shared" si="4"/>
        <v>0.63562176863635578</v>
      </c>
      <c r="R30" s="25">
        <f>+SUMIFS('Data Co.op'!$M:$M,'Data Co.op'!$E:$E,'MT-Tracking Co.op'!$G30,'Data Co.op'!$N:$N,'MT-Tracking Co.op'!R$6)</f>
        <v>0</v>
      </c>
      <c r="S30" s="25">
        <f>+SUMIFS('Data Co.op'!$M:$M,'Data Co.op'!$E:$E,'MT-Tracking Co.op'!$G30,'Data Co.op'!$N:$N,'MT-Tracking Co.op'!S$6)</f>
        <v>0</v>
      </c>
      <c r="T30" s="25">
        <f>+SUMIFS('Data Co.op'!$M:$M,'Data Co.op'!$E:$E,'MT-Tracking Co.op'!$G30,'Data Co.op'!$N:$N,'MT-Tracking Co.op'!T$6)</f>
        <v>0</v>
      </c>
      <c r="U30" s="25">
        <f>+SUMIFS('Data Co.op'!$M:$M,'Data Co.op'!$E:$E,'MT-Tracking Co.op'!$G30,'Data Co.op'!$N:$N,'MT-Tracking Co.op'!U$6)</f>
        <v>0</v>
      </c>
      <c r="V30" s="25">
        <f>+SUMIFS('Data Co.op'!$M:$M,'Data Co.op'!$E:$E,'MT-Tracking Co.op'!$G30,'Data Co.op'!$N:$N,'MT-Tracking Co.op'!V$6)</f>
        <v>0</v>
      </c>
      <c r="W30" s="25">
        <f>+SUMIFS('Data Co.op'!$M:$M,'Data Co.op'!$E:$E,'MT-Tracking Co.op'!$G30,'Data Co.op'!$N:$N,'MT-Tracking Co.op'!W$6)</f>
        <v>0</v>
      </c>
      <c r="X30" s="25">
        <f>+SUMIFS('Data Co.op'!$M:$M,'Data Co.op'!$E:$E,'MT-Tracking Co.op'!$G30,'Data Co.op'!$N:$N,'MT-Tracking Co.op'!X$6)</f>
        <v>0</v>
      </c>
      <c r="Y30" s="25">
        <f>+SUMIFS('Data Co.op'!$M:$M,'Data Co.op'!$E:$E,'MT-Tracking Co.op'!$G30,'Data Co.op'!$N:$N,'MT-Tracking Co.op'!Y$6)</f>
        <v>4048.623</v>
      </c>
      <c r="Z30" s="25">
        <f>+SUMIFS('Data Co.op'!$M:$M,'Data Co.op'!$E:$E,'MT-Tracking Co.op'!$G30,'Data Co.op'!$N:$N,'MT-Tracking Co.op'!Z$6)</f>
        <v>0</v>
      </c>
      <c r="AA30" s="25">
        <f>+SUMIFS('Data Co.op'!$M:$M,'Data Co.op'!$E:$E,'MT-Tracking Co.op'!$G30,'Data Co.op'!$N:$N,'MT-Tracking Co.op'!AA$6)</f>
        <v>0</v>
      </c>
      <c r="AB30" s="25">
        <f>+SUMIFS('Data Co.op'!$M:$M,'Data Co.op'!$E:$E,'MT-Tracking Co.op'!$G30,'Data Co.op'!$N:$N,'MT-Tracking Co.op'!AB$6)</f>
        <v>0</v>
      </c>
      <c r="AC30" s="25">
        <f>+SUMIFS('Data Co.op'!$M:$M,'Data Co.op'!$E:$E,'MT-Tracking Co.op'!$G30,'Data Co.op'!$N:$N,'MT-Tracking Co.op'!AC$6)</f>
        <v>0</v>
      </c>
      <c r="AD30" s="25">
        <f>+SUMIFS('Data Co.op'!$M:$M,'Data Co.op'!$E:$E,'MT-Tracking Co.op'!$G30,'Data Co.op'!$N:$N,'MT-Tracking Co.op'!AD$6)</f>
        <v>3542.3611199999996</v>
      </c>
      <c r="AE30" s="25">
        <f>+SUMIFS('Data Co.op'!$M:$M,'Data Co.op'!$E:$E,'MT-Tracking Co.op'!$G30,'Data Co.op'!$N:$N,'MT-Tracking Co.op'!AE$6)</f>
        <v>0</v>
      </c>
      <c r="AF30" s="25">
        <f>+SUMIFS('Data Co.op'!$M:$M,'Data Co.op'!$E:$E,'MT-Tracking Co.op'!$G30,'Data Co.op'!$N:$N,'MT-Tracking Co.op'!AF$6)</f>
        <v>0</v>
      </c>
      <c r="AG30" s="25">
        <f>+SUMIFS('Data Co.op'!$M:$M,'Data Co.op'!$E:$E,'MT-Tracking Co.op'!$G30,'Data Co.op'!$N:$N,'MT-Tracking Co.op'!AG$6)</f>
        <v>0</v>
      </c>
      <c r="AH30" s="25">
        <f>+SUMIFS('Data Co.op'!$M:$M,'Data Co.op'!$E:$E,'MT-Tracking Co.op'!$G30,'Data Co.op'!$N:$N,'MT-Tracking Co.op'!AH$6)</f>
        <v>0</v>
      </c>
      <c r="AI30" s="25">
        <f>+SUMIFS('Data Co.op'!$M:$M,'Data Co.op'!$E:$E,'MT-Tracking Co.op'!$G30,'Data Co.op'!$N:$N,'MT-Tracking Co.op'!AI$6)</f>
        <v>0</v>
      </c>
      <c r="AJ30" s="25">
        <f>+SUMIFS('Data Co.op'!$M:$M,'Data Co.op'!$E:$E,'MT-Tracking Co.op'!$G30,'Data Co.op'!$N:$N,'MT-Tracking Co.op'!AJ$6)</f>
        <v>0</v>
      </c>
      <c r="AK30" s="25">
        <f>+SUMIFS('Data Co.op'!$M:$M,'Data Co.op'!$E:$E,'MT-Tracking Co.op'!$G30,'Data Co.op'!$N:$N,'MT-Tracking Co.op'!AK$6)</f>
        <v>0</v>
      </c>
      <c r="AL30" s="25">
        <f>+SUMIFS('Data Co.op'!$M:$M,'Data Co.op'!$E:$E,'MT-Tracking Co.op'!$G30,'Data Co.op'!$N:$N,'MT-Tracking Co.op'!AL$6)</f>
        <v>0</v>
      </c>
      <c r="AM30" s="25">
        <f>+SUMIFS('Data Co.op'!$M:$M,'Data Co.op'!$E:$E,'MT-Tracking Co.op'!$G30,'Data Co.op'!$N:$N,'MT-Tracking Co.op'!AM$6)</f>
        <v>0</v>
      </c>
      <c r="AN30" s="25">
        <f>+SUMIFS('Data Co.op'!$M:$M,'Data Co.op'!$E:$E,'MT-Tracking Co.op'!$G30,'Data Co.op'!$N:$N,'MT-Tracking Co.op'!AN$6)</f>
        <v>0</v>
      </c>
      <c r="AO30" s="25">
        <f>+SUMIFS('Data Co.op'!$M:$M,'Data Co.op'!$E:$E,'MT-Tracking Co.op'!$G30,'Data Co.op'!$N:$N,'MT-Tracking Co.op'!AO$6)</f>
        <v>1649.1492000000003</v>
      </c>
      <c r="AP30" s="25">
        <f>+SUMIFS('Data Co.op'!$M:$M,'Data Co.op'!$E:$E,'MT-Tracking Co.op'!$G30,'Data Co.op'!$N:$N,'MT-Tracking Co.op'!AP$6)</f>
        <v>0</v>
      </c>
      <c r="AQ30" s="25">
        <f>+SUMIFS('Data Co.op'!$M:$M,'Data Co.op'!$E:$E,'MT-Tracking Co.op'!$G30,'Data Co.op'!$N:$N,'MT-Tracking Co.op'!AQ$6)</f>
        <v>0</v>
      </c>
      <c r="AR30" s="25">
        <f>+SUMIFS('Data Co.op'!$M:$M,'Data Co.op'!$E:$E,'MT-Tracking Co.op'!$G30,'Data Co.op'!$N:$N,'MT-Tracking Co.op'!AR$6)</f>
        <v>0</v>
      </c>
      <c r="AS30" s="25">
        <f>+SUMIFS('Data Co.op'!$M:$M,'Data Co.op'!$E:$E,'MT-Tracking Co.op'!$G30,'Data Co.op'!$N:$N,'MT-Tracking Co.op'!AS$6)</f>
        <v>702.25164000000007</v>
      </c>
      <c r="AT30" s="25">
        <f>+SUMIFS('Data Co.op'!$M:$M,'Data Co.op'!$E:$E,'MT-Tracking Co.op'!$G30,'Data Co.op'!$N:$N,'MT-Tracking Co.op'!AT$6)</f>
        <v>0</v>
      </c>
      <c r="AU30" s="25">
        <f>+SUMIFS('Data Co.op'!$M:$M,'Data Co.op'!$E:$E,'MT-Tracking Co.op'!$G30,'Data Co.op'!$N:$N,'MT-Tracking Co.op'!AU$6)</f>
        <v>0</v>
      </c>
      <c r="AV30" s="25">
        <f>+SUMIFS('Data Co.op'!$M:$M,'Data Co.op'!$E:$E,'MT-Tracking Co.op'!$G30,'Data Co.op'!$N:$N,'MT-Tracking Co.op'!AV$6)</f>
        <v>0</v>
      </c>
      <c r="AW30" s="27">
        <f t="shared" si="8"/>
        <v>0</v>
      </c>
      <c r="AX30" t="str">
        <f t="shared" si="9"/>
        <v>Nguyễn Thành Long</v>
      </c>
      <c r="AY30" t="str">
        <f t="shared" si="5"/>
        <v>Vacancy  BR VT</v>
      </c>
      <c r="AZ30" s="27" t="str">
        <f t="shared" si="10"/>
        <v>Vacancy  BR VT</v>
      </c>
    </row>
    <row r="31" spans="1:52" outlineLevel="1" x14ac:dyDescent="0.25">
      <c r="A31" s="4" t="s">
        <v>935</v>
      </c>
      <c r="B31" s="4" t="s">
        <v>936</v>
      </c>
      <c r="C31" s="4" t="s">
        <v>959</v>
      </c>
      <c r="D31" s="11" t="s">
        <v>833</v>
      </c>
      <c r="E31" s="32" t="s">
        <v>825</v>
      </c>
      <c r="F31" s="35" t="s">
        <v>210</v>
      </c>
      <c r="G31" s="35">
        <f t="shared" si="6"/>
        <v>127</v>
      </c>
      <c r="H31" s="4" t="s">
        <v>964</v>
      </c>
      <c r="I31" s="4"/>
      <c r="J31" s="4"/>
      <c r="K31" s="4" t="s">
        <v>965</v>
      </c>
      <c r="L31" s="4">
        <v>1</v>
      </c>
      <c r="M31" s="33">
        <v>25457.688180000001</v>
      </c>
      <c r="N31" s="34">
        <f t="shared" si="2"/>
        <v>1.2069457735635282E-2</v>
      </c>
      <c r="O31" s="33">
        <f t="shared" si="3"/>
        <v>32054.006891952038</v>
      </c>
      <c r="P31" s="33">
        <f t="shared" si="7"/>
        <v>19995.219359999999</v>
      </c>
      <c r="Q31" s="94">
        <f t="shared" si="4"/>
        <v>0.6237978118429961</v>
      </c>
      <c r="R31" s="25">
        <f>+SUMIFS('Data Co.op'!$M:$M,'Data Co.op'!$E:$E,'MT-Tracking Co.op'!$G31,'Data Co.op'!$N:$N,'MT-Tracking Co.op'!R$6)</f>
        <v>0</v>
      </c>
      <c r="S31" s="25">
        <f>+SUMIFS('Data Co.op'!$M:$M,'Data Co.op'!$E:$E,'MT-Tracking Co.op'!$G31,'Data Co.op'!$N:$N,'MT-Tracking Co.op'!S$6)</f>
        <v>0</v>
      </c>
      <c r="T31" s="25">
        <f>+SUMIFS('Data Co.op'!$M:$M,'Data Co.op'!$E:$E,'MT-Tracking Co.op'!$G31,'Data Co.op'!$N:$N,'MT-Tracking Co.op'!T$6)</f>
        <v>0</v>
      </c>
      <c r="U31" s="25">
        <f>+SUMIFS('Data Co.op'!$M:$M,'Data Co.op'!$E:$E,'MT-Tracking Co.op'!$G31,'Data Co.op'!$N:$N,'MT-Tracking Co.op'!U$6)</f>
        <v>0</v>
      </c>
      <c r="V31" s="25">
        <f>+SUMIFS('Data Co.op'!$M:$M,'Data Co.op'!$E:$E,'MT-Tracking Co.op'!$G31,'Data Co.op'!$N:$N,'MT-Tracking Co.op'!V$6)</f>
        <v>0</v>
      </c>
      <c r="W31" s="25">
        <f>+SUMIFS('Data Co.op'!$M:$M,'Data Co.op'!$E:$E,'MT-Tracking Co.op'!$G31,'Data Co.op'!$N:$N,'MT-Tracking Co.op'!W$6)</f>
        <v>0</v>
      </c>
      <c r="X31" s="25">
        <f>+SUMIFS('Data Co.op'!$M:$M,'Data Co.op'!$E:$E,'MT-Tracking Co.op'!$G31,'Data Co.op'!$N:$N,'MT-Tracking Co.op'!X$6)</f>
        <v>0</v>
      </c>
      <c r="Y31" s="25">
        <f>+SUMIFS('Data Co.op'!$M:$M,'Data Co.op'!$E:$E,'MT-Tracking Co.op'!$G31,'Data Co.op'!$N:$N,'MT-Tracking Co.op'!Y$6)</f>
        <v>1763.5546800000002</v>
      </c>
      <c r="Z31" s="25">
        <f>+SUMIFS('Data Co.op'!$M:$M,'Data Co.op'!$E:$E,'MT-Tracking Co.op'!$G31,'Data Co.op'!$N:$N,'MT-Tracking Co.op'!Z$6)</f>
        <v>0</v>
      </c>
      <c r="AA31" s="25">
        <f>+SUMIFS('Data Co.op'!$M:$M,'Data Co.op'!$E:$E,'MT-Tracking Co.op'!$G31,'Data Co.op'!$N:$N,'MT-Tracking Co.op'!AA$6)</f>
        <v>2998.3175999999994</v>
      </c>
      <c r="AB31" s="25">
        <f>+SUMIFS('Data Co.op'!$M:$M,'Data Co.op'!$E:$E,'MT-Tracking Co.op'!$G31,'Data Co.op'!$N:$N,'MT-Tracking Co.op'!AB$6)</f>
        <v>0</v>
      </c>
      <c r="AC31" s="25">
        <f>+SUMIFS('Data Co.op'!$M:$M,'Data Co.op'!$E:$E,'MT-Tracking Co.op'!$G31,'Data Co.op'!$N:$N,'MT-Tracking Co.op'!AC$6)</f>
        <v>0</v>
      </c>
      <c r="AD31" s="25">
        <f>+SUMIFS('Data Co.op'!$M:$M,'Data Co.op'!$E:$E,'MT-Tracking Co.op'!$G31,'Data Co.op'!$N:$N,'MT-Tracking Co.op'!AD$6)</f>
        <v>0</v>
      </c>
      <c r="AE31" s="25">
        <f>+SUMIFS('Data Co.op'!$M:$M,'Data Co.op'!$E:$E,'MT-Tracking Co.op'!$G31,'Data Co.op'!$N:$N,'MT-Tracking Co.op'!AE$6)</f>
        <v>0</v>
      </c>
      <c r="AF31" s="25">
        <f>+SUMIFS('Data Co.op'!$M:$M,'Data Co.op'!$E:$E,'MT-Tracking Co.op'!$G31,'Data Co.op'!$N:$N,'MT-Tracking Co.op'!AF$6)</f>
        <v>4507.9956000000002</v>
      </c>
      <c r="AG31" s="25">
        <f>+SUMIFS('Data Co.op'!$M:$M,'Data Co.op'!$E:$E,'MT-Tracking Co.op'!$G31,'Data Co.op'!$N:$N,'MT-Tracking Co.op'!AG$6)</f>
        <v>0</v>
      </c>
      <c r="AH31" s="25">
        <f>+SUMIFS('Data Co.op'!$M:$M,'Data Co.op'!$E:$E,'MT-Tracking Co.op'!$G31,'Data Co.op'!$N:$N,'MT-Tracking Co.op'!AH$6)</f>
        <v>0</v>
      </c>
      <c r="AI31" s="25">
        <f>+SUMIFS('Data Co.op'!$M:$M,'Data Co.op'!$E:$E,'MT-Tracking Co.op'!$G31,'Data Co.op'!$N:$N,'MT-Tracking Co.op'!AI$6)</f>
        <v>0</v>
      </c>
      <c r="AJ31" s="25">
        <f>+SUMIFS('Data Co.op'!$M:$M,'Data Co.op'!$E:$E,'MT-Tracking Co.op'!$G31,'Data Co.op'!$N:$N,'MT-Tracking Co.op'!AJ$6)</f>
        <v>0</v>
      </c>
      <c r="AK31" s="25">
        <f>+SUMIFS('Data Co.op'!$M:$M,'Data Co.op'!$E:$E,'MT-Tracking Co.op'!$G31,'Data Co.op'!$N:$N,'MT-Tracking Co.op'!AK$6)</f>
        <v>0</v>
      </c>
      <c r="AL31" s="25">
        <f>+SUMIFS('Data Co.op'!$M:$M,'Data Co.op'!$E:$E,'MT-Tracking Co.op'!$G31,'Data Co.op'!$N:$N,'MT-Tracking Co.op'!AL$6)</f>
        <v>0</v>
      </c>
      <c r="AM31" s="25">
        <f>+SUMIFS('Data Co.op'!$M:$M,'Data Co.op'!$E:$E,'MT-Tracking Co.op'!$G31,'Data Co.op'!$N:$N,'MT-Tracking Co.op'!AM$6)</f>
        <v>0</v>
      </c>
      <c r="AN31" s="25">
        <f>+SUMIFS('Data Co.op'!$M:$M,'Data Co.op'!$E:$E,'MT-Tracking Co.op'!$G31,'Data Co.op'!$N:$N,'MT-Tracking Co.op'!AN$6)</f>
        <v>7995.7465200000006</v>
      </c>
      <c r="AO31" s="25">
        <f>+SUMIFS('Data Co.op'!$M:$M,'Data Co.op'!$E:$E,'MT-Tracking Co.op'!$G31,'Data Co.op'!$N:$N,'MT-Tracking Co.op'!AO$6)</f>
        <v>0</v>
      </c>
      <c r="AP31" s="25">
        <f>+SUMIFS('Data Co.op'!$M:$M,'Data Co.op'!$E:$E,'MT-Tracking Co.op'!$G31,'Data Co.op'!$N:$N,'MT-Tracking Co.op'!AP$6)</f>
        <v>0</v>
      </c>
      <c r="AQ31" s="25">
        <f>+SUMIFS('Data Co.op'!$M:$M,'Data Co.op'!$E:$E,'MT-Tracking Co.op'!$G31,'Data Co.op'!$N:$N,'MT-Tracking Co.op'!AQ$6)</f>
        <v>0</v>
      </c>
      <c r="AR31" s="25">
        <f>+SUMIFS('Data Co.op'!$M:$M,'Data Co.op'!$E:$E,'MT-Tracking Co.op'!$G31,'Data Co.op'!$N:$N,'MT-Tracking Co.op'!AR$6)</f>
        <v>0</v>
      </c>
      <c r="AS31" s="25">
        <f>+SUMIFS('Data Co.op'!$M:$M,'Data Co.op'!$E:$E,'MT-Tracking Co.op'!$G31,'Data Co.op'!$N:$N,'MT-Tracking Co.op'!AS$6)</f>
        <v>0</v>
      </c>
      <c r="AT31" s="25">
        <f>+SUMIFS('Data Co.op'!$M:$M,'Data Co.op'!$E:$E,'MT-Tracking Co.op'!$G31,'Data Co.op'!$N:$N,'MT-Tracking Co.op'!AT$6)</f>
        <v>0</v>
      </c>
      <c r="AU31" s="25">
        <f>+SUMIFS('Data Co.op'!$M:$M,'Data Co.op'!$E:$E,'MT-Tracking Co.op'!$G31,'Data Co.op'!$N:$N,'MT-Tracking Co.op'!AU$6)</f>
        <v>0</v>
      </c>
      <c r="AV31" s="25">
        <f>+SUMIFS('Data Co.op'!$M:$M,'Data Co.op'!$E:$E,'MT-Tracking Co.op'!$G31,'Data Co.op'!$N:$N,'MT-Tracking Co.op'!AV$6)</f>
        <v>2729.6049600000001</v>
      </c>
      <c r="AW31" s="27">
        <f t="shared" si="8"/>
        <v>0</v>
      </c>
      <c r="AX31" t="str">
        <f t="shared" si="9"/>
        <v>Nguyễn Thành Long</v>
      </c>
      <c r="AY31" t="str">
        <f t="shared" si="5"/>
        <v>NBTS05634</v>
      </c>
      <c r="AZ31" s="27" t="str">
        <f t="shared" si="10"/>
        <v>Trần Thị Cẩm Tú</v>
      </c>
    </row>
    <row r="32" spans="1:52" outlineLevel="1" x14ac:dyDescent="0.25">
      <c r="A32" s="4" t="s">
        <v>935</v>
      </c>
      <c r="B32" s="4" t="s">
        <v>936</v>
      </c>
      <c r="C32" s="4" t="s">
        <v>959</v>
      </c>
      <c r="D32" s="11" t="s">
        <v>961</v>
      </c>
      <c r="E32" s="32" t="s">
        <v>961</v>
      </c>
      <c r="F32" s="35" t="s">
        <v>156</v>
      </c>
      <c r="G32" s="35">
        <f t="shared" si="6"/>
        <v>131</v>
      </c>
      <c r="H32" s="4" t="s">
        <v>966</v>
      </c>
      <c r="I32" s="4"/>
      <c r="J32" s="4"/>
      <c r="K32" s="4" t="s">
        <v>963</v>
      </c>
      <c r="L32" s="4">
        <v>1</v>
      </c>
      <c r="M32" s="33">
        <v>11517.244379999998</v>
      </c>
      <c r="N32" s="34">
        <f t="shared" si="2"/>
        <v>5.4603109792427723E-3</v>
      </c>
      <c r="O32" s="33">
        <f t="shared" si="3"/>
        <v>14501.467223675289</v>
      </c>
      <c r="P32" s="33">
        <f t="shared" si="7"/>
        <v>17438.56884</v>
      </c>
      <c r="Q32" s="94">
        <f t="shared" si="4"/>
        <v>1.2025382377535951</v>
      </c>
      <c r="R32" s="25">
        <f>+SUMIFS('Data Co.op'!$M:$M,'Data Co.op'!$E:$E,'MT-Tracking Co.op'!$G32,'Data Co.op'!$N:$N,'MT-Tracking Co.op'!R$6)</f>
        <v>0</v>
      </c>
      <c r="S32" s="25">
        <f>+SUMIFS('Data Co.op'!$M:$M,'Data Co.op'!$E:$E,'MT-Tracking Co.op'!$G32,'Data Co.op'!$N:$N,'MT-Tracking Co.op'!S$6)</f>
        <v>0</v>
      </c>
      <c r="T32" s="25">
        <f>+SUMIFS('Data Co.op'!$M:$M,'Data Co.op'!$E:$E,'MT-Tracking Co.op'!$G32,'Data Co.op'!$N:$N,'MT-Tracking Co.op'!T$6)</f>
        <v>0</v>
      </c>
      <c r="U32" s="25">
        <f>+SUMIFS('Data Co.op'!$M:$M,'Data Co.op'!$E:$E,'MT-Tracking Co.op'!$G32,'Data Co.op'!$N:$N,'MT-Tracking Co.op'!U$6)</f>
        <v>0</v>
      </c>
      <c r="V32" s="25">
        <f>+SUMIFS('Data Co.op'!$M:$M,'Data Co.op'!$E:$E,'MT-Tracking Co.op'!$G32,'Data Co.op'!$N:$N,'MT-Tracking Co.op'!V$6)</f>
        <v>0</v>
      </c>
      <c r="W32" s="25">
        <f>+SUMIFS('Data Co.op'!$M:$M,'Data Co.op'!$E:$E,'MT-Tracking Co.op'!$G32,'Data Co.op'!$N:$N,'MT-Tracking Co.op'!W$6)</f>
        <v>4790.328120000001</v>
      </c>
      <c r="X32" s="25">
        <f>+SUMIFS('Data Co.op'!$M:$M,'Data Co.op'!$E:$E,'MT-Tracking Co.op'!$G32,'Data Co.op'!$N:$N,'MT-Tracking Co.op'!X$6)</f>
        <v>0</v>
      </c>
      <c r="Y32" s="25">
        <f>+SUMIFS('Data Co.op'!$M:$M,'Data Co.op'!$E:$E,'MT-Tracking Co.op'!$G32,'Data Co.op'!$N:$N,'MT-Tracking Co.op'!Y$6)</f>
        <v>0</v>
      </c>
      <c r="Z32" s="25">
        <f>+SUMIFS('Data Co.op'!$M:$M,'Data Co.op'!$E:$E,'MT-Tracking Co.op'!$G32,'Data Co.op'!$N:$N,'MT-Tracking Co.op'!Z$6)</f>
        <v>0</v>
      </c>
      <c r="AA32" s="25">
        <f>+SUMIFS('Data Co.op'!$M:$M,'Data Co.op'!$E:$E,'MT-Tracking Co.op'!$G32,'Data Co.op'!$N:$N,'MT-Tracking Co.op'!AA$6)</f>
        <v>0</v>
      </c>
      <c r="AB32" s="25">
        <f>+SUMIFS('Data Co.op'!$M:$M,'Data Co.op'!$E:$E,'MT-Tracking Co.op'!$G32,'Data Co.op'!$N:$N,'MT-Tracking Co.op'!AB$6)</f>
        <v>0</v>
      </c>
      <c r="AC32" s="25">
        <f>+SUMIFS('Data Co.op'!$M:$M,'Data Co.op'!$E:$E,'MT-Tracking Co.op'!$G32,'Data Co.op'!$N:$N,'MT-Tracking Co.op'!AC$6)</f>
        <v>0</v>
      </c>
      <c r="AD32" s="25">
        <f>+SUMIFS('Data Co.op'!$M:$M,'Data Co.op'!$E:$E,'MT-Tracking Co.op'!$G32,'Data Co.op'!$N:$N,'MT-Tracking Co.op'!AD$6)</f>
        <v>0</v>
      </c>
      <c r="AE32" s="25">
        <f>+SUMIFS('Data Co.op'!$M:$M,'Data Co.op'!$E:$E,'MT-Tracking Co.op'!$G32,'Data Co.op'!$N:$N,'MT-Tracking Co.op'!AE$6)</f>
        <v>0</v>
      </c>
      <c r="AF32" s="25">
        <f>+SUMIFS('Data Co.op'!$M:$M,'Data Co.op'!$E:$E,'MT-Tracking Co.op'!$G32,'Data Co.op'!$N:$N,'MT-Tracking Co.op'!AF$6)</f>
        <v>5721.7427999999991</v>
      </c>
      <c r="AG32" s="25">
        <f>+SUMIFS('Data Co.op'!$M:$M,'Data Co.op'!$E:$E,'MT-Tracking Co.op'!$G32,'Data Co.op'!$N:$N,'MT-Tracking Co.op'!AG$6)</f>
        <v>0</v>
      </c>
      <c r="AH32" s="25">
        <f>+SUMIFS('Data Co.op'!$M:$M,'Data Co.op'!$E:$E,'MT-Tracking Co.op'!$G32,'Data Co.op'!$N:$N,'MT-Tracking Co.op'!AH$6)</f>
        <v>0</v>
      </c>
      <c r="AI32" s="25">
        <f>+SUMIFS('Data Co.op'!$M:$M,'Data Co.op'!$E:$E,'MT-Tracking Co.op'!$G32,'Data Co.op'!$N:$N,'MT-Tracking Co.op'!AI$6)</f>
        <v>0</v>
      </c>
      <c r="AJ32" s="25">
        <f>+SUMIFS('Data Co.op'!$M:$M,'Data Co.op'!$E:$E,'MT-Tracking Co.op'!$G32,'Data Co.op'!$N:$N,'MT-Tracking Co.op'!AJ$6)</f>
        <v>0</v>
      </c>
      <c r="AK32" s="25">
        <f>+SUMIFS('Data Co.op'!$M:$M,'Data Co.op'!$E:$E,'MT-Tracking Co.op'!$G32,'Data Co.op'!$N:$N,'MT-Tracking Co.op'!AK$6)</f>
        <v>2106.8834400000001</v>
      </c>
      <c r="AL32" s="25">
        <f>+SUMIFS('Data Co.op'!$M:$M,'Data Co.op'!$E:$E,'MT-Tracking Co.op'!$G32,'Data Co.op'!$N:$N,'MT-Tracking Co.op'!AL$6)</f>
        <v>2564.8963200000003</v>
      </c>
      <c r="AM32" s="25">
        <f>+SUMIFS('Data Co.op'!$M:$M,'Data Co.op'!$E:$E,'MT-Tracking Co.op'!$G32,'Data Co.op'!$N:$N,'MT-Tracking Co.op'!AM$6)</f>
        <v>0</v>
      </c>
      <c r="AN32" s="25">
        <f>+SUMIFS('Data Co.op'!$M:$M,'Data Co.op'!$E:$E,'MT-Tracking Co.op'!$G32,'Data Co.op'!$N:$N,'MT-Tracking Co.op'!AN$6)</f>
        <v>0</v>
      </c>
      <c r="AO32" s="25">
        <f>+SUMIFS('Data Co.op'!$M:$M,'Data Co.op'!$E:$E,'MT-Tracking Co.op'!$G32,'Data Co.op'!$N:$N,'MT-Tracking Co.op'!AO$6)</f>
        <v>0</v>
      </c>
      <c r="AP32" s="25">
        <f>+SUMIFS('Data Co.op'!$M:$M,'Data Co.op'!$E:$E,'MT-Tracking Co.op'!$G32,'Data Co.op'!$N:$N,'MT-Tracking Co.op'!AP$6)</f>
        <v>0</v>
      </c>
      <c r="AQ32" s="25">
        <f>+SUMIFS('Data Co.op'!$M:$M,'Data Co.op'!$E:$E,'MT-Tracking Co.op'!$G32,'Data Co.op'!$N:$N,'MT-Tracking Co.op'!AQ$6)</f>
        <v>0</v>
      </c>
      <c r="AR32" s="25">
        <f>+SUMIFS('Data Co.op'!$M:$M,'Data Co.op'!$E:$E,'MT-Tracking Co.op'!$G32,'Data Co.op'!$N:$N,'MT-Tracking Co.op'!AR$6)</f>
        <v>0</v>
      </c>
      <c r="AS32" s="25">
        <f>+SUMIFS('Data Co.op'!$M:$M,'Data Co.op'!$E:$E,'MT-Tracking Co.op'!$G32,'Data Co.op'!$N:$N,'MT-Tracking Co.op'!AS$6)</f>
        <v>0</v>
      </c>
      <c r="AT32" s="25">
        <f>+SUMIFS('Data Co.op'!$M:$M,'Data Co.op'!$E:$E,'MT-Tracking Co.op'!$G32,'Data Co.op'!$N:$N,'MT-Tracking Co.op'!AT$6)</f>
        <v>2254.7181599999999</v>
      </c>
      <c r="AU32" s="25">
        <f>+SUMIFS('Data Co.op'!$M:$M,'Data Co.op'!$E:$E,'MT-Tracking Co.op'!$G32,'Data Co.op'!$N:$N,'MT-Tracking Co.op'!AU$6)</f>
        <v>0</v>
      </c>
      <c r="AV32" s="25">
        <f>+SUMIFS('Data Co.op'!$M:$M,'Data Co.op'!$E:$E,'MT-Tracking Co.op'!$G32,'Data Co.op'!$N:$N,'MT-Tracking Co.op'!AV$6)</f>
        <v>0</v>
      </c>
      <c r="AW32" s="27">
        <f t="shared" si="8"/>
        <v>0</v>
      </c>
      <c r="AX32" t="str">
        <f t="shared" si="9"/>
        <v>Nguyễn Thành Long</v>
      </c>
      <c r="AY32" t="str">
        <f t="shared" si="5"/>
        <v>Vacancy  BR VT</v>
      </c>
      <c r="AZ32" s="27" t="str">
        <f t="shared" si="10"/>
        <v>Vacancy  BR VT</v>
      </c>
    </row>
    <row r="33" spans="1:52" outlineLevel="1" x14ac:dyDescent="0.25">
      <c r="A33" s="4" t="s">
        <v>935</v>
      </c>
      <c r="B33" s="4" t="s">
        <v>936</v>
      </c>
      <c r="C33" s="4" t="s">
        <v>959</v>
      </c>
      <c r="D33" s="11" t="s">
        <v>752</v>
      </c>
      <c r="E33" s="32" t="s">
        <v>967</v>
      </c>
      <c r="F33" s="35" t="s">
        <v>143</v>
      </c>
      <c r="G33" s="35">
        <f t="shared" si="6"/>
        <v>124</v>
      </c>
      <c r="H33" s="4" t="s">
        <v>968</v>
      </c>
      <c r="I33" s="4"/>
      <c r="J33" s="4"/>
      <c r="K33" s="4" t="s">
        <v>969</v>
      </c>
      <c r="L33" s="4">
        <v>1</v>
      </c>
      <c r="M33" s="33">
        <v>20393.633880000005</v>
      </c>
      <c r="N33" s="34">
        <f t="shared" si="2"/>
        <v>9.6685960033107698E-3</v>
      </c>
      <c r="O33" s="33">
        <f t="shared" si="3"/>
        <v>25677.810032060293</v>
      </c>
      <c r="P33" s="33">
        <f t="shared" si="7"/>
        <v>25150.171679999996</v>
      </c>
      <c r="Q33" s="94">
        <f t="shared" si="4"/>
        <v>0.97945158284910161</v>
      </c>
      <c r="R33" s="25">
        <f>+SUMIFS('Data Co.op'!$M:$M,'Data Co.op'!$E:$E,'MT-Tracking Co.op'!$G33,'Data Co.op'!$N:$N,'MT-Tracking Co.op'!R$6)</f>
        <v>0</v>
      </c>
      <c r="S33" s="25">
        <f>+SUMIFS('Data Co.op'!$M:$M,'Data Co.op'!$E:$E,'MT-Tracking Co.op'!$G33,'Data Co.op'!$N:$N,'MT-Tracking Co.op'!S$6)</f>
        <v>0</v>
      </c>
      <c r="T33" s="25">
        <f>+SUMIFS('Data Co.op'!$M:$M,'Data Co.op'!$E:$E,'MT-Tracking Co.op'!$G33,'Data Co.op'!$N:$N,'MT-Tracking Co.op'!T$6)</f>
        <v>1192.3199999999997</v>
      </c>
      <c r="U33" s="25">
        <f>+SUMIFS('Data Co.op'!$M:$M,'Data Co.op'!$E:$E,'MT-Tracking Co.op'!$G33,'Data Co.op'!$N:$N,'MT-Tracking Co.op'!U$6)</f>
        <v>0</v>
      </c>
      <c r="V33" s="25">
        <f>+SUMIFS('Data Co.op'!$M:$M,'Data Co.op'!$E:$E,'MT-Tracking Co.op'!$G33,'Data Co.op'!$N:$N,'MT-Tracking Co.op'!V$6)</f>
        <v>0</v>
      </c>
      <c r="W33" s="25">
        <f>+SUMIFS('Data Co.op'!$M:$M,'Data Co.op'!$E:$E,'MT-Tracking Co.op'!$G33,'Data Co.op'!$N:$N,'MT-Tracking Co.op'!W$6)</f>
        <v>0</v>
      </c>
      <c r="X33" s="25">
        <f>+SUMIFS('Data Co.op'!$M:$M,'Data Co.op'!$E:$E,'MT-Tracking Co.op'!$G33,'Data Co.op'!$N:$N,'MT-Tracking Co.op'!X$6)</f>
        <v>992.47140000000002</v>
      </c>
      <c r="Y33" s="25">
        <f>+SUMIFS('Data Co.op'!$M:$M,'Data Co.op'!$E:$E,'MT-Tracking Co.op'!$G33,'Data Co.op'!$N:$N,'MT-Tracking Co.op'!Y$6)</f>
        <v>718.1028</v>
      </c>
      <c r="Z33" s="25">
        <f>+SUMIFS('Data Co.op'!$M:$M,'Data Co.op'!$E:$E,'MT-Tracking Co.op'!$G33,'Data Co.op'!$N:$N,'MT-Tracking Co.op'!Z$6)</f>
        <v>0</v>
      </c>
      <c r="AA33" s="25">
        <f>+SUMIFS('Data Co.op'!$M:$M,'Data Co.op'!$E:$E,'MT-Tracking Co.op'!$G33,'Data Co.op'!$N:$N,'MT-Tracking Co.op'!AA$6)</f>
        <v>0</v>
      </c>
      <c r="AB33" s="25">
        <f>+SUMIFS('Data Co.op'!$M:$M,'Data Co.op'!$E:$E,'MT-Tracking Co.op'!$G33,'Data Co.op'!$N:$N,'MT-Tracking Co.op'!AB$6)</f>
        <v>0</v>
      </c>
      <c r="AC33" s="25">
        <f>+SUMIFS('Data Co.op'!$M:$M,'Data Co.op'!$E:$E,'MT-Tracking Co.op'!$G33,'Data Co.op'!$N:$N,'MT-Tracking Co.op'!AC$6)</f>
        <v>0</v>
      </c>
      <c r="AD33" s="25">
        <f>+SUMIFS('Data Co.op'!$M:$M,'Data Co.op'!$E:$E,'MT-Tracking Co.op'!$G33,'Data Co.op'!$N:$N,'MT-Tracking Co.op'!AD$6)</f>
        <v>0</v>
      </c>
      <c r="AE33" s="25">
        <f>+SUMIFS('Data Co.op'!$M:$M,'Data Co.op'!$E:$E,'MT-Tracking Co.op'!$G33,'Data Co.op'!$N:$N,'MT-Tracking Co.op'!AE$6)</f>
        <v>2165.049</v>
      </c>
      <c r="AF33" s="25">
        <f>+SUMIFS('Data Co.op'!$M:$M,'Data Co.op'!$E:$E,'MT-Tracking Co.op'!$G33,'Data Co.op'!$N:$N,'MT-Tracking Co.op'!AF$6)</f>
        <v>0</v>
      </c>
      <c r="AG33" s="25">
        <f>+SUMIFS('Data Co.op'!$M:$M,'Data Co.op'!$E:$E,'MT-Tracking Co.op'!$G33,'Data Co.op'!$N:$N,'MT-Tracking Co.op'!AG$6)</f>
        <v>0</v>
      </c>
      <c r="AH33" s="25">
        <f>+SUMIFS('Data Co.op'!$M:$M,'Data Co.op'!$E:$E,'MT-Tracking Co.op'!$G33,'Data Co.op'!$N:$N,'MT-Tracking Co.op'!AH$6)</f>
        <v>0</v>
      </c>
      <c r="AI33" s="25">
        <f>+SUMIFS('Data Co.op'!$M:$M,'Data Co.op'!$E:$E,'MT-Tracking Co.op'!$G33,'Data Co.op'!$N:$N,'MT-Tracking Co.op'!AI$6)</f>
        <v>0</v>
      </c>
      <c r="AJ33" s="25">
        <f>+SUMIFS('Data Co.op'!$M:$M,'Data Co.op'!$E:$E,'MT-Tracking Co.op'!$G33,'Data Co.op'!$N:$N,'MT-Tracking Co.op'!AJ$6)</f>
        <v>0</v>
      </c>
      <c r="AK33" s="25">
        <f>+SUMIFS('Data Co.op'!$M:$M,'Data Co.op'!$E:$E,'MT-Tracking Co.op'!$G33,'Data Co.op'!$N:$N,'MT-Tracking Co.op'!AK$6)</f>
        <v>0</v>
      </c>
      <c r="AL33" s="25">
        <f>+SUMIFS('Data Co.op'!$M:$M,'Data Co.op'!$E:$E,'MT-Tracking Co.op'!$G33,'Data Co.op'!$N:$N,'MT-Tracking Co.op'!AL$6)</f>
        <v>0</v>
      </c>
      <c r="AM33" s="25">
        <f>+SUMIFS('Data Co.op'!$M:$M,'Data Co.op'!$E:$E,'MT-Tracking Co.op'!$G33,'Data Co.op'!$N:$N,'MT-Tracking Co.op'!AM$6)</f>
        <v>0</v>
      </c>
      <c r="AN33" s="25">
        <f>+SUMIFS('Data Co.op'!$M:$M,'Data Co.op'!$E:$E,'MT-Tracking Co.op'!$G33,'Data Co.op'!$N:$N,'MT-Tracking Co.op'!AN$6)</f>
        <v>343.20024000000006</v>
      </c>
      <c r="AO33" s="25">
        <f>+SUMIFS('Data Co.op'!$M:$M,'Data Co.op'!$E:$E,'MT-Tracking Co.op'!$G33,'Data Co.op'!$N:$N,'MT-Tracking Co.op'!AO$6)</f>
        <v>17492.684399999998</v>
      </c>
      <c r="AP33" s="25">
        <f>+SUMIFS('Data Co.op'!$M:$M,'Data Co.op'!$E:$E,'MT-Tracking Co.op'!$G33,'Data Co.op'!$N:$N,'MT-Tracking Co.op'!AP$6)</f>
        <v>0</v>
      </c>
      <c r="AQ33" s="25">
        <f>+SUMIFS('Data Co.op'!$M:$M,'Data Co.op'!$E:$E,'MT-Tracking Co.op'!$G33,'Data Co.op'!$N:$N,'MT-Tracking Co.op'!AQ$6)</f>
        <v>0</v>
      </c>
      <c r="AR33" s="25">
        <f>+SUMIFS('Data Co.op'!$M:$M,'Data Co.op'!$E:$E,'MT-Tracking Co.op'!$G33,'Data Co.op'!$N:$N,'MT-Tracking Co.op'!AR$6)</f>
        <v>0</v>
      </c>
      <c r="AS33" s="25">
        <f>+SUMIFS('Data Co.op'!$M:$M,'Data Co.op'!$E:$E,'MT-Tracking Co.op'!$G33,'Data Co.op'!$N:$N,'MT-Tracking Co.op'!AS$6)</f>
        <v>0</v>
      </c>
      <c r="AT33" s="25">
        <f>+SUMIFS('Data Co.op'!$M:$M,'Data Co.op'!$E:$E,'MT-Tracking Co.op'!$G33,'Data Co.op'!$N:$N,'MT-Tracking Co.op'!AT$6)</f>
        <v>1805.9975999999999</v>
      </c>
      <c r="AU33" s="25">
        <f>+SUMIFS('Data Co.op'!$M:$M,'Data Co.op'!$E:$E,'MT-Tracking Co.op'!$G33,'Data Co.op'!$N:$N,'MT-Tracking Co.op'!AU$6)</f>
        <v>440.34624000000002</v>
      </c>
      <c r="AV33" s="25">
        <f>+SUMIFS('Data Co.op'!$M:$M,'Data Co.op'!$E:$E,'MT-Tracking Co.op'!$G33,'Data Co.op'!$N:$N,'MT-Tracking Co.op'!AV$6)</f>
        <v>0</v>
      </c>
      <c r="AW33" s="27">
        <f t="shared" si="8"/>
        <v>0</v>
      </c>
      <c r="AX33" t="str">
        <f t="shared" si="9"/>
        <v>Nguyễn Thành Long</v>
      </c>
      <c r="AY33" t="str">
        <f t="shared" si="5"/>
        <v>NBTS04809</v>
      </c>
      <c r="AZ33" s="27" t="str">
        <f t="shared" si="10"/>
        <v>Đỗ Thị Alin</v>
      </c>
    </row>
    <row r="34" spans="1:52" outlineLevel="1" x14ac:dyDescent="0.25">
      <c r="A34" s="4" t="s">
        <v>935</v>
      </c>
      <c r="B34" s="4" t="s">
        <v>936</v>
      </c>
      <c r="C34" s="4" t="s">
        <v>959</v>
      </c>
      <c r="D34" s="11" t="s">
        <v>753</v>
      </c>
      <c r="E34" s="32" t="s">
        <v>817</v>
      </c>
      <c r="F34" s="35" t="s">
        <v>195</v>
      </c>
      <c r="G34" s="35">
        <f t="shared" si="6"/>
        <v>189</v>
      </c>
      <c r="H34" s="4" t="s">
        <v>970</v>
      </c>
      <c r="I34" s="4"/>
      <c r="J34" s="4"/>
      <c r="K34" s="4" t="s">
        <v>866</v>
      </c>
      <c r="L34" s="4">
        <v>1</v>
      </c>
      <c r="M34" s="33">
        <v>18269.429399999997</v>
      </c>
      <c r="N34" s="34">
        <f t="shared" si="2"/>
        <v>8.6615133486748763E-3</v>
      </c>
      <c r="O34" s="33">
        <f t="shared" si="3"/>
        <v>23003.204837731308</v>
      </c>
      <c r="P34" s="33">
        <f t="shared" si="7"/>
        <v>16862.210639999998</v>
      </c>
      <c r="Q34" s="94">
        <f t="shared" si="4"/>
        <v>0.73303745103993234</v>
      </c>
      <c r="R34" s="25">
        <f>+SUMIFS('Data Co.op'!$M:$M,'Data Co.op'!$E:$E,'MT-Tracking Co.op'!$G34,'Data Co.op'!$N:$N,'MT-Tracking Co.op'!R$6)</f>
        <v>718.1028</v>
      </c>
      <c r="S34" s="25">
        <f>+SUMIFS('Data Co.op'!$M:$M,'Data Co.op'!$E:$E,'MT-Tracking Co.op'!$G34,'Data Co.op'!$N:$N,'MT-Tracking Co.op'!S$6)</f>
        <v>0</v>
      </c>
      <c r="T34" s="25">
        <f>+SUMIFS('Data Co.op'!$M:$M,'Data Co.op'!$E:$E,'MT-Tracking Co.op'!$G34,'Data Co.op'!$N:$N,'MT-Tracking Co.op'!T$6)</f>
        <v>0</v>
      </c>
      <c r="U34" s="25">
        <f>+SUMIFS('Data Co.op'!$M:$M,'Data Co.op'!$E:$E,'MT-Tracking Co.op'!$G34,'Data Co.op'!$N:$N,'MT-Tracking Co.op'!U$6)</f>
        <v>0</v>
      </c>
      <c r="V34" s="25">
        <f>+SUMIFS('Data Co.op'!$M:$M,'Data Co.op'!$E:$E,'MT-Tracking Co.op'!$G34,'Data Co.op'!$N:$N,'MT-Tracking Co.op'!V$6)</f>
        <v>0</v>
      </c>
      <c r="W34" s="25">
        <f>+SUMIFS('Data Co.op'!$M:$M,'Data Co.op'!$E:$E,'MT-Tracking Co.op'!$G34,'Data Co.op'!$N:$N,'MT-Tracking Co.op'!W$6)</f>
        <v>5713.5790799999986</v>
      </c>
      <c r="X34" s="25">
        <f>+SUMIFS('Data Co.op'!$M:$M,'Data Co.op'!$E:$E,'MT-Tracking Co.op'!$G34,'Data Co.op'!$N:$N,'MT-Tracking Co.op'!X$6)</f>
        <v>0</v>
      </c>
      <c r="Y34" s="25">
        <f>+SUMIFS('Data Co.op'!$M:$M,'Data Co.op'!$E:$E,'MT-Tracking Co.op'!$G34,'Data Co.op'!$N:$N,'MT-Tracking Co.op'!Y$6)</f>
        <v>0</v>
      </c>
      <c r="Z34" s="25">
        <f>+SUMIFS('Data Co.op'!$M:$M,'Data Co.op'!$E:$E,'MT-Tracking Co.op'!$G34,'Data Co.op'!$N:$N,'MT-Tracking Co.op'!Z$6)</f>
        <v>0</v>
      </c>
      <c r="AA34" s="25">
        <f>+SUMIFS('Data Co.op'!$M:$M,'Data Co.op'!$E:$E,'MT-Tracking Co.op'!$G34,'Data Co.op'!$N:$N,'MT-Tracking Co.op'!AA$6)</f>
        <v>0</v>
      </c>
      <c r="AB34" s="25">
        <f>+SUMIFS('Data Co.op'!$M:$M,'Data Co.op'!$E:$E,'MT-Tracking Co.op'!$G34,'Data Co.op'!$N:$N,'MT-Tracking Co.op'!AB$6)</f>
        <v>0</v>
      </c>
      <c r="AC34" s="25">
        <f>+SUMIFS('Data Co.op'!$M:$M,'Data Co.op'!$E:$E,'MT-Tracking Co.op'!$G34,'Data Co.op'!$N:$N,'MT-Tracking Co.op'!AC$6)</f>
        <v>0</v>
      </c>
      <c r="AD34" s="25">
        <f>+SUMIFS('Data Co.op'!$M:$M,'Data Co.op'!$E:$E,'MT-Tracking Co.op'!$G34,'Data Co.op'!$N:$N,'MT-Tracking Co.op'!AD$6)</f>
        <v>0</v>
      </c>
      <c r="AE34" s="25">
        <f>+SUMIFS('Data Co.op'!$M:$M,'Data Co.op'!$E:$E,'MT-Tracking Co.op'!$G34,'Data Co.op'!$N:$N,'MT-Tracking Co.op'!AE$6)</f>
        <v>0</v>
      </c>
      <c r="AF34" s="25">
        <f>+SUMIFS('Data Co.op'!$M:$M,'Data Co.op'!$E:$E,'MT-Tracking Co.op'!$G34,'Data Co.op'!$N:$N,'MT-Tracking Co.op'!AF$6)</f>
        <v>108.39312000000001</v>
      </c>
      <c r="AG34" s="25">
        <f>+SUMIFS('Data Co.op'!$M:$M,'Data Co.op'!$E:$E,'MT-Tracking Co.op'!$G34,'Data Co.op'!$N:$N,'MT-Tracking Co.op'!AG$6)</f>
        <v>0</v>
      </c>
      <c r="AH34" s="25">
        <f>+SUMIFS('Data Co.op'!$M:$M,'Data Co.op'!$E:$E,'MT-Tracking Co.op'!$G34,'Data Co.op'!$N:$N,'MT-Tracking Co.op'!AH$6)</f>
        <v>0</v>
      </c>
      <c r="AI34" s="25">
        <f>+SUMIFS('Data Co.op'!$M:$M,'Data Co.op'!$E:$E,'MT-Tracking Co.op'!$G34,'Data Co.op'!$N:$N,'MT-Tracking Co.op'!AI$6)</f>
        <v>0</v>
      </c>
      <c r="AJ34" s="25">
        <f>+SUMIFS('Data Co.op'!$M:$M,'Data Co.op'!$E:$E,'MT-Tracking Co.op'!$G34,'Data Co.op'!$N:$N,'MT-Tracking Co.op'!AJ$6)</f>
        <v>1618.3907999999997</v>
      </c>
      <c r="AK34" s="25">
        <f>+SUMIFS('Data Co.op'!$M:$M,'Data Co.op'!$E:$E,'MT-Tracking Co.op'!$G34,'Data Co.op'!$N:$N,'MT-Tracking Co.op'!AK$6)</f>
        <v>0</v>
      </c>
      <c r="AL34" s="25">
        <f>+SUMIFS('Data Co.op'!$M:$M,'Data Co.op'!$E:$E,'MT-Tracking Co.op'!$G34,'Data Co.op'!$N:$N,'MT-Tracking Co.op'!AL$6)</f>
        <v>0</v>
      </c>
      <c r="AM34" s="25">
        <f>+SUMIFS('Data Co.op'!$M:$M,'Data Co.op'!$E:$E,'MT-Tracking Co.op'!$G34,'Data Co.op'!$N:$N,'MT-Tracking Co.op'!AM$6)</f>
        <v>2796.9148800000003</v>
      </c>
      <c r="AN34" s="25">
        <f>+SUMIFS('Data Co.op'!$M:$M,'Data Co.op'!$E:$E,'MT-Tracking Co.op'!$G34,'Data Co.op'!$N:$N,'MT-Tracking Co.op'!AN$6)</f>
        <v>0</v>
      </c>
      <c r="AO34" s="25">
        <f>+SUMIFS('Data Co.op'!$M:$M,'Data Co.op'!$E:$E,'MT-Tracking Co.op'!$G34,'Data Co.op'!$N:$N,'MT-Tracking Co.op'!AO$6)</f>
        <v>1671.9587999999999</v>
      </c>
      <c r="AP34" s="25">
        <f>+SUMIFS('Data Co.op'!$M:$M,'Data Co.op'!$E:$E,'MT-Tracking Co.op'!$G34,'Data Co.op'!$N:$N,'MT-Tracking Co.op'!AP$6)</f>
        <v>0</v>
      </c>
      <c r="AQ34" s="25">
        <f>+SUMIFS('Data Co.op'!$M:$M,'Data Co.op'!$E:$E,'MT-Tracking Co.op'!$G34,'Data Co.op'!$N:$N,'MT-Tracking Co.op'!AQ$6)</f>
        <v>0</v>
      </c>
      <c r="AR34" s="25">
        <f>+SUMIFS('Data Co.op'!$M:$M,'Data Co.op'!$E:$E,'MT-Tracking Co.op'!$G34,'Data Co.op'!$N:$N,'MT-Tracking Co.op'!AR$6)</f>
        <v>0</v>
      </c>
      <c r="AS34" s="25">
        <f>+SUMIFS('Data Co.op'!$M:$M,'Data Co.op'!$E:$E,'MT-Tracking Co.op'!$G34,'Data Co.op'!$N:$N,'MT-Tracking Co.op'!AS$6)</f>
        <v>0</v>
      </c>
      <c r="AT34" s="25">
        <f>+SUMIFS('Data Co.op'!$M:$M,'Data Co.op'!$E:$E,'MT-Tracking Co.op'!$G34,'Data Co.op'!$N:$N,'MT-Tracking Co.op'!AT$6)</f>
        <v>0</v>
      </c>
      <c r="AU34" s="25">
        <f>+SUMIFS('Data Co.op'!$M:$M,'Data Co.op'!$E:$E,'MT-Tracking Co.op'!$G34,'Data Co.op'!$N:$N,'MT-Tracking Co.op'!AU$6)</f>
        <v>4234.8711599999997</v>
      </c>
      <c r="AV34" s="25">
        <f>+SUMIFS('Data Co.op'!$M:$M,'Data Co.op'!$E:$E,'MT-Tracking Co.op'!$G34,'Data Co.op'!$N:$N,'MT-Tracking Co.op'!AV$6)</f>
        <v>0</v>
      </c>
      <c r="AW34" s="27">
        <f t="shared" si="8"/>
        <v>0</v>
      </c>
      <c r="AX34" t="str">
        <f t="shared" si="9"/>
        <v>Nguyễn Thành Long</v>
      </c>
      <c r="AY34" t="str">
        <f t="shared" si="5"/>
        <v>NBTS05281</v>
      </c>
      <c r="AZ34" s="27" t="str">
        <f t="shared" si="10"/>
        <v>Trần Thị Cẩm Tiên</v>
      </c>
    </row>
    <row r="35" spans="1:52" outlineLevel="1" x14ac:dyDescent="0.25">
      <c r="A35" s="4" t="s">
        <v>935</v>
      </c>
      <c r="B35" s="4" t="s">
        <v>936</v>
      </c>
      <c r="C35" s="4" t="s">
        <v>959</v>
      </c>
      <c r="D35" s="11" t="s">
        <v>753</v>
      </c>
      <c r="E35" s="32" t="s">
        <v>817</v>
      </c>
      <c r="F35" s="35" t="s">
        <v>193</v>
      </c>
      <c r="G35" s="35">
        <f t="shared" si="6"/>
        <v>176</v>
      </c>
      <c r="H35" s="4" t="s">
        <v>971</v>
      </c>
      <c r="I35" s="4"/>
      <c r="J35" s="4"/>
      <c r="K35" s="4" t="s">
        <v>866</v>
      </c>
      <c r="L35" s="4">
        <v>1</v>
      </c>
      <c r="M35" s="33">
        <v>21626.217078000001</v>
      </c>
      <c r="N35" s="34">
        <f t="shared" si="2"/>
        <v>1.0252962136980457E-2</v>
      </c>
      <c r="O35" s="33">
        <f t="shared" si="3"/>
        <v>27229.766755084154</v>
      </c>
      <c r="P35" s="33">
        <f t="shared" si="7"/>
        <v>29276.595720000001</v>
      </c>
      <c r="Q35" s="94">
        <f t="shared" si="4"/>
        <v>1.075168802704991</v>
      </c>
      <c r="R35" s="25">
        <f>+SUMIFS('Data Co.op'!$M:$M,'Data Co.op'!$E:$E,'MT-Tracking Co.op'!$G35,'Data Co.op'!$N:$N,'MT-Tracking Co.op'!R$6)</f>
        <v>1910.4227999999998</v>
      </c>
      <c r="S35" s="25">
        <f>+SUMIFS('Data Co.op'!$M:$M,'Data Co.op'!$E:$E,'MT-Tracking Co.op'!$G35,'Data Co.op'!$N:$N,'MT-Tracking Co.op'!S$6)</f>
        <v>0</v>
      </c>
      <c r="T35" s="25">
        <f>+SUMIFS('Data Co.op'!$M:$M,'Data Co.op'!$E:$E,'MT-Tracking Co.op'!$G35,'Data Co.op'!$N:$N,'MT-Tracking Co.op'!T$6)</f>
        <v>0</v>
      </c>
      <c r="U35" s="25">
        <f>+SUMIFS('Data Co.op'!$M:$M,'Data Co.op'!$E:$E,'MT-Tracking Co.op'!$G35,'Data Co.op'!$N:$N,'MT-Tracking Co.op'!U$6)</f>
        <v>0</v>
      </c>
      <c r="V35" s="25">
        <f>+SUMIFS('Data Co.op'!$M:$M,'Data Co.op'!$E:$E,'MT-Tracking Co.op'!$G35,'Data Co.op'!$N:$N,'MT-Tracking Co.op'!V$6)</f>
        <v>0</v>
      </c>
      <c r="W35" s="25">
        <f>+SUMIFS('Data Co.op'!$M:$M,'Data Co.op'!$E:$E,'MT-Tracking Co.op'!$G35,'Data Co.op'!$N:$N,'MT-Tracking Co.op'!W$6)</f>
        <v>0</v>
      </c>
      <c r="X35" s="25">
        <f>+SUMIFS('Data Co.op'!$M:$M,'Data Co.op'!$E:$E,'MT-Tracking Co.op'!$G35,'Data Co.op'!$N:$N,'MT-Tracking Co.op'!X$6)</f>
        <v>792.00072</v>
      </c>
      <c r="Y35" s="25">
        <f>+SUMIFS('Data Co.op'!$M:$M,'Data Co.op'!$E:$E,'MT-Tracking Co.op'!$G35,'Data Co.op'!$N:$N,'MT-Tracking Co.op'!Y$6)</f>
        <v>3038.8489200000004</v>
      </c>
      <c r="Z35" s="25">
        <f>+SUMIFS('Data Co.op'!$M:$M,'Data Co.op'!$E:$E,'MT-Tracking Co.op'!$G35,'Data Co.op'!$N:$N,'MT-Tracking Co.op'!Z$6)</f>
        <v>0</v>
      </c>
      <c r="AA35" s="25">
        <f>+SUMIFS('Data Co.op'!$M:$M,'Data Co.op'!$E:$E,'MT-Tracking Co.op'!$G35,'Data Co.op'!$N:$N,'MT-Tracking Co.op'!AA$6)</f>
        <v>0</v>
      </c>
      <c r="AB35" s="25">
        <f>+SUMIFS('Data Co.op'!$M:$M,'Data Co.op'!$E:$E,'MT-Tracking Co.op'!$G35,'Data Co.op'!$N:$N,'MT-Tracking Co.op'!AB$6)</f>
        <v>0</v>
      </c>
      <c r="AC35" s="25">
        <f>+SUMIFS('Data Co.op'!$M:$M,'Data Co.op'!$E:$E,'MT-Tracking Co.op'!$G35,'Data Co.op'!$N:$N,'MT-Tracking Co.op'!AC$6)</f>
        <v>0</v>
      </c>
      <c r="AD35" s="25">
        <f>+SUMIFS('Data Co.op'!$M:$M,'Data Co.op'!$E:$E,'MT-Tracking Co.op'!$G35,'Data Co.op'!$N:$N,'MT-Tracking Co.op'!AD$6)</f>
        <v>2708.9964</v>
      </c>
      <c r="AE35" s="25">
        <f>+SUMIFS('Data Co.op'!$M:$M,'Data Co.op'!$E:$E,'MT-Tracking Co.op'!$G35,'Data Co.op'!$N:$N,'MT-Tracking Co.op'!AE$6)</f>
        <v>0</v>
      </c>
      <c r="AF35" s="25">
        <f>+SUMIFS('Data Co.op'!$M:$M,'Data Co.op'!$E:$E,'MT-Tracking Co.op'!$G35,'Data Co.op'!$N:$N,'MT-Tracking Co.op'!AF$6)</f>
        <v>1429.4286000000002</v>
      </c>
      <c r="AG35" s="25">
        <f>+SUMIFS('Data Co.op'!$M:$M,'Data Co.op'!$E:$E,'MT-Tracking Co.op'!$G35,'Data Co.op'!$N:$N,'MT-Tracking Co.op'!AG$6)</f>
        <v>4129.3508400000001</v>
      </c>
      <c r="AH35" s="25">
        <f>+SUMIFS('Data Co.op'!$M:$M,'Data Co.op'!$E:$E,'MT-Tracking Co.op'!$G35,'Data Co.op'!$N:$N,'MT-Tracking Co.op'!AH$6)</f>
        <v>4799.9962799999994</v>
      </c>
      <c r="AI35" s="25">
        <f>+SUMIFS('Data Co.op'!$M:$M,'Data Co.op'!$E:$E,'MT-Tracking Co.op'!$G35,'Data Co.op'!$N:$N,'MT-Tracking Co.op'!AI$6)</f>
        <v>0</v>
      </c>
      <c r="AJ35" s="25">
        <f>+SUMIFS('Data Co.op'!$M:$M,'Data Co.op'!$E:$E,'MT-Tracking Co.op'!$G35,'Data Co.op'!$N:$N,'MT-Tracking Co.op'!AJ$6)</f>
        <v>0</v>
      </c>
      <c r="AK35" s="25">
        <f>+SUMIFS('Data Co.op'!$M:$M,'Data Co.op'!$E:$E,'MT-Tracking Co.op'!$G35,'Data Co.op'!$N:$N,'MT-Tracking Co.op'!AK$6)</f>
        <v>0</v>
      </c>
      <c r="AL35" s="25">
        <f>+SUMIFS('Data Co.op'!$M:$M,'Data Co.op'!$E:$E,'MT-Tracking Co.op'!$G35,'Data Co.op'!$N:$N,'MT-Tracking Co.op'!AL$6)</f>
        <v>8628.5314799999996</v>
      </c>
      <c r="AM35" s="25">
        <f>+SUMIFS('Data Co.op'!$M:$M,'Data Co.op'!$E:$E,'MT-Tracking Co.op'!$G35,'Data Co.op'!$N:$N,'MT-Tracking Co.op'!AM$6)</f>
        <v>0</v>
      </c>
      <c r="AN35" s="25">
        <f>+SUMIFS('Data Co.op'!$M:$M,'Data Co.op'!$E:$E,'MT-Tracking Co.op'!$G35,'Data Co.op'!$N:$N,'MT-Tracking Co.op'!AN$6)</f>
        <v>0</v>
      </c>
      <c r="AO35" s="25">
        <f>+SUMIFS('Data Co.op'!$M:$M,'Data Co.op'!$E:$E,'MT-Tracking Co.op'!$G35,'Data Co.op'!$N:$N,'MT-Tracking Co.op'!AO$6)</f>
        <v>0</v>
      </c>
      <c r="AP35" s="25">
        <f>+SUMIFS('Data Co.op'!$M:$M,'Data Co.op'!$E:$E,'MT-Tracking Co.op'!$G35,'Data Co.op'!$N:$N,'MT-Tracking Co.op'!AP$6)</f>
        <v>0</v>
      </c>
      <c r="AQ35" s="25">
        <f>+SUMIFS('Data Co.op'!$M:$M,'Data Co.op'!$E:$E,'MT-Tracking Co.op'!$G35,'Data Co.op'!$N:$N,'MT-Tracking Co.op'!AQ$6)</f>
        <v>0</v>
      </c>
      <c r="AR35" s="25">
        <f>+SUMIFS('Data Co.op'!$M:$M,'Data Co.op'!$E:$E,'MT-Tracking Co.op'!$G35,'Data Co.op'!$N:$N,'MT-Tracking Co.op'!AR$6)</f>
        <v>0</v>
      </c>
      <c r="AS35" s="25">
        <f>+SUMIFS('Data Co.op'!$M:$M,'Data Co.op'!$E:$E,'MT-Tracking Co.op'!$G35,'Data Co.op'!$N:$N,'MT-Tracking Co.op'!AS$6)</f>
        <v>0</v>
      </c>
      <c r="AT35" s="25">
        <f>+SUMIFS('Data Co.op'!$M:$M,'Data Co.op'!$E:$E,'MT-Tracking Co.op'!$G35,'Data Co.op'!$N:$N,'MT-Tracking Co.op'!AT$6)</f>
        <v>0</v>
      </c>
      <c r="AU35" s="25">
        <f>+SUMIFS('Data Co.op'!$M:$M,'Data Co.op'!$E:$E,'MT-Tracking Co.op'!$G35,'Data Co.op'!$N:$N,'MT-Tracking Co.op'!AU$6)</f>
        <v>0</v>
      </c>
      <c r="AV35" s="25">
        <f>+SUMIFS('Data Co.op'!$M:$M,'Data Co.op'!$E:$E,'MT-Tracking Co.op'!$G35,'Data Co.op'!$N:$N,'MT-Tracking Co.op'!AV$6)</f>
        <v>1839.0196799999999</v>
      </c>
      <c r="AW35" s="27">
        <f t="shared" si="8"/>
        <v>0</v>
      </c>
      <c r="AX35" t="str">
        <f t="shared" si="9"/>
        <v>Nguyễn Thành Long</v>
      </c>
      <c r="AY35" t="str">
        <f t="shared" si="5"/>
        <v>NBTS05281</v>
      </c>
      <c r="AZ35" s="27" t="str">
        <f t="shared" si="10"/>
        <v>Trần Thị Cẩm Tiên</v>
      </c>
    </row>
    <row r="36" spans="1:52" outlineLevel="1" x14ac:dyDescent="0.25">
      <c r="A36" s="4" t="s">
        <v>935</v>
      </c>
      <c r="B36" s="4" t="s">
        <v>936</v>
      </c>
      <c r="C36" s="4" t="s">
        <v>959</v>
      </c>
      <c r="D36" s="11" t="s">
        <v>753</v>
      </c>
      <c r="E36" s="32" t="s">
        <v>817</v>
      </c>
      <c r="F36" s="35">
        <v>557</v>
      </c>
      <c r="G36" s="35">
        <v>557</v>
      </c>
      <c r="H36" s="4" t="s">
        <v>5185</v>
      </c>
      <c r="I36" s="4"/>
      <c r="J36" s="4"/>
      <c r="K36" s="4"/>
      <c r="L36" s="4"/>
      <c r="M36" s="33"/>
      <c r="N36" s="34"/>
      <c r="O36" s="33"/>
      <c r="P36" s="33">
        <f t="shared" si="7"/>
        <v>2116.9965599999996</v>
      </c>
      <c r="Q36" s="94">
        <f t="shared" si="4"/>
        <v>0</v>
      </c>
      <c r="R36" s="25">
        <f>+SUMIFS('Data Co.op'!$M:$M,'Data Co.op'!$E:$E,'MT-Tracking Co.op'!$G36,'Data Co.op'!$N:$N,'MT-Tracking Co.op'!R$6)</f>
        <v>0</v>
      </c>
      <c r="S36" s="25">
        <f>+SUMIFS('Data Co.op'!$M:$M,'Data Co.op'!$E:$E,'MT-Tracking Co.op'!$G36,'Data Co.op'!$N:$N,'MT-Tracking Co.op'!S$6)</f>
        <v>0</v>
      </c>
      <c r="T36" s="25">
        <f>+SUMIFS('Data Co.op'!$M:$M,'Data Co.op'!$E:$E,'MT-Tracking Co.op'!$G36,'Data Co.op'!$N:$N,'MT-Tracking Co.op'!T$6)</f>
        <v>0</v>
      </c>
      <c r="U36" s="25">
        <f>+SUMIFS('Data Co.op'!$M:$M,'Data Co.op'!$E:$E,'MT-Tracking Co.op'!$G36,'Data Co.op'!$N:$N,'MT-Tracking Co.op'!U$6)</f>
        <v>0</v>
      </c>
      <c r="V36" s="25">
        <f>+SUMIFS('Data Co.op'!$M:$M,'Data Co.op'!$E:$E,'MT-Tracking Co.op'!$G36,'Data Co.op'!$N:$N,'MT-Tracking Co.op'!V$6)</f>
        <v>0</v>
      </c>
      <c r="W36" s="25">
        <f>+SUMIFS('Data Co.op'!$M:$M,'Data Co.op'!$E:$E,'MT-Tracking Co.op'!$G36,'Data Co.op'!$N:$N,'MT-Tracking Co.op'!W$6)</f>
        <v>0</v>
      </c>
      <c r="X36" s="25">
        <f>+SUMIFS('Data Co.op'!$M:$M,'Data Co.op'!$E:$E,'MT-Tracking Co.op'!$G36,'Data Co.op'!$N:$N,'MT-Tracking Co.op'!X$6)</f>
        <v>0</v>
      </c>
      <c r="Y36" s="25">
        <f>+SUMIFS('Data Co.op'!$M:$M,'Data Co.op'!$E:$E,'MT-Tracking Co.op'!$G36,'Data Co.op'!$N:$N,'MT-Tracking Co.op'!Y$6)</f>
        <v>0</v>
      </c>
      <c r="Z36" s="25">
        <f>+SUMIFS('Data Co.op'!$M:$M,'Data Co.op'!$E:$E,'MT-Tracking Co.op'!$G36,'Data Co.op'!$N:$N,'MT-Tracking Co.op'!Z$6)</f>
        <v>0</v>
      </c>
      <c r="AA36" s="25">
        <f>+SUMIFS('Data Co.op'!$M:$M,'Data Co.op'!$E:$E,'MT-Tracking Co.op'!$G36,'Data Co.op'!$N:$N,'MT-Tracking Co.op'!AA$6)</f>
        <v>0</v>
      </c>
      <c r="AB36" s="25">
        <f>+SUMIFS('Data Co.op'!$M:$M,'Data Co.op'!$E:$E,'MT-Tracking Co.op'!$G36,'Data Co.op'!$N:$N,'MT-Tracking Co.op'!AB$6)</f>
        <v>0</v>
      </c>
      <c r="AC36" s="25">
        <f>+SUMIFS('Data Co.op'!$M:$M,'Data Co.op'!$E:$E,'MT-Tracking Co.op'!$G36,'Data Co.op'!$N:$N,'MT-Tracking Co.op'!AC$6)</f>
        <v>0</v>
      </c>
      <c r="AD36" s="25">
        <f>+SUMIFS('Data Co.op'!$M:$M,'Data Co.op'!$E:$E,'MT-Tracking Co.op'!$G36,'Data Co.op'!$N:$N,'MT-Tracking Co.op'!AD$6)</f>
        <v>1206.4982399999999</v>
      </c>
      <c r="AE36" s="25">
        <f>+SUMIFS('Data Co.op'!$M:$M,'Data Co.op'!$E:$E,'MT-Tracking Co.op'!$G36,'Data Co.op'!$N:$N,'MT-Tracking Co.op'!AE$6)</f>
        <v>910.49831999999992</v>
      </c>
      <c r="AF36" s="25">
        <f>+SUMIFS('Data Co.op'!$M:$M,'Data Co.op'!$E:$E,'MT-Tracking Co.op'!$G36,'Data Co.op'!$N:$N,'MT-Tracking Co.op'!AF$6)</f>
        <v>0</v>
      </c>
      <c r="AG36" s="25">
        <f>+SUMIFS('Data Co.op'!$M:$M,'Data Co.op'!$E:$E,'MT-Tracking Co.op'!$G36,'Data Co.op'!$N:$N,'MT-Tracking Co.op'!AG$6)</f>
        <v>0</v>
      </c>
      <c r="AH36" s="25">
        <f>+SUMIFS('Data Co.op'!$M:$M,'Data Co.op'!$E:$E,'MT-Tracking Co.op'!$G36,'Data Co.op'!$N:$N,'MT-Tracking Co.op'!AH$6)</f>
        <v>0</v>
      </c>
      <c r="AI36" s="25">
        <f>+SUMIFS('Data Co.op'!$M:$M,'Data Co.op'!$E:$E,'MT-Tracking Co.op'!$G36,'Data Co.op'!$N:$N,'MT-Tracking Co.op'!AI$6)</f>
        <v>0</v>
      </c>
      <c r="AJ36" s="25">
        <f>+SUMIFS('Data Co.op'!$M:$M,'Data Co.op'!$E:$E,'MT-Tracking Co.op'!$G36,'Data Co.op'!$N:$N,'MT-Tracking Co.op'!AJ$6)</f>
        <v>0</v>
      </c>
      <c r="AK36" s="25">
        <f>+SUMIFS('Data Co.op'!$M:$M,'Data Co.op'!$E:$E,'MT-Tracking Co.op'!$G36,'Data Co.op'!$N:$N,'MT-Tracking Co.op'!AK$6)</f>
        <v>0</v>
      </c>
      <c r="AL36" s="25">
        <f>+SUMIFS('Data Co.op'!$M:$M,'Data Co.op'!$E:$E,'MT-Tracking Co.op'!$G36,'Data Co.op'!$N:$N,'MT-Tracking Co.op'!AL$6)</f>
        <v>0</v>
      </c>
      <c r="AM36" s="25">
        <f>+SUMIFS('Data Co.op'!$M:$M,'Data Co.op'!$E:$E,'MT-Tracking Co.op'!$G36,'Data Co.op'!$N:$N,'MT-Tracking Co.op'!AM$6)</f>
        <v>0</v>
      </c>
      <c r="AN36" s="25">
        <f>+SUMIFS('Data Co.op'!$M:$M,'Data Co.op'!$E:$E,'MT-Tracking Co.op'!$G36,'Data Co.op'!$N:$N,'MT-Tracking Co.op'!AN$6)</f>
        <v>0</v>
      </c>
      <c r="AO36" s="25">
        <f>+SUMIFS('Data Co.op'!$M:$M,'Data Co.op'!$E:$E,'MT-Tracking Co.op'!$G36,'Data Co.op'!$N:$N,'MT-Tracking Co.op'!AO$6)</f>
        <v>0</v>
      </c>
      <c r="AP36" s="25">
        <f>+SUMIFS('Data Co.op'!$M:$M,'Data Co.op'!$E:$E,'MT-Tracking Co.op'!$G36,'Data Co.op'!$N:$N,'MT-Tracking Co.op'!AP$6)</f>
        <v>0</v>
      </c>
      <c r="AQ36" s="25">
        <f>+SUMIFS('Data Co.op'!$M:$M,'Data Co.op'!$E:$E,'MT-Tracking Co.op'!$G36,'Data Co.op'!$N:$N,'MT-Tracking Co.op'!AQ$6)</f>
        <v>0</v>
      </c>
      <c r="AR36" s="25">
        <f>+SUMIFS('Data Co.op'!$M:$M,'Data Co.op'!$E:$E,'MT-Tracking Co.op'!$G36,'Data Co.op'!$N:$N,'MT-Tracking Co.op'!AR$6)</f>
        <v>0</v>
      </c>
      <c r="AS36" s="25">
        <f>+SUMIFS('Data Co.op'!$M:$M,'Data Co.op'!$E:$E,'MT-Tracking Co.op'!$G36,'Data Co.op'!$N:$N,'MT-Tracking Co.op'!AS$6)</f>
        <v>0</v>
      </c>
      <c r="AT36" s="25">
        <f>+SUMIFS('Data Co.op'!$M:$M,'Data Co.op'!$E:$E,'MT-Tracking Co.op'!$G36,'Data Co.op'!$N:$N,'MT-Tracking Co.op'!AT$6)</f>
        <v>0</v>
      </c>
      <c r="AU36" s="25">
        <f>+SUMIFS('Data Co.op'!$M:$M,'Data Co.op'!$E:$E,'MT-Tracking Co.op'!$G36,'Data Co.op'!$N:$N,'MT-Tracking Co.op'!AU$6)</f>
        <v>0</v>
      </c>
      <c r="AV36" s="25">
        <f>+SUMIFS('Data Co.op'!$M:$M,'Data Co.op'!$E:$E,'MT-Tracking Co.op'!$G36,'Data Co.op'!$N:$N,'MT-Tracking Co.op'!AV$6)</f>
        <v>0</v>
      </c>
      <c r="AW36" s="27"/>
      <c r="AX36" t="str">
        <f t="shared" si="9"/>
        <v>Nguyễn Thành Long</v>
      </c>
      <c r="AY36" t="str">
        <f t="shared" si="5"/>
        <v>NBTS05281</v>
      </c>
      <c r="AZ36" s="27" t="str">
        <f t="shared" si="10"/>
        <v>Trần Thị Cẩm Tiên</v>
      </c>
    </row>
    <row r="37" spans="1:52" outlineLevel="1" x14ac:dyDescent="0.25">
      <c r="A37" s="4" t="s">
        <v>935</v>
      </c>
      <c r="B37" s="4" t="s">
        <v>936</v>
      </c>
      <c r="C37" s="4" t="s">
        <v>959</v>
      </c>
      <c r="D37" s="11" t="s">
        <v>832</v>
      </c>
      <c r="E37" s="32" t="s">
        <v>112</v>
      </c>
      <c r="F37" s="35" t="s">
        <v>113</v>
      </c>
      <c r="G37" s="35">
        <f t="shared" si="6"/>
        <v>140</v>
      </c>
      <c r="H37" s="4" t="s">
        <v>972</v>
      </c>
      <c r="I37" s="4"/>
      <c r="J37" s="4"/>
      <c r="K37" s="4" t="s">
        <v>973</v>
      </c>
      <c r="L37" s="4">
        <v>1</v>
      </c>
      <c r="M37" s="33">
        <v>5750.8443000000007</v>
      </c>
      <c r="N37" s="34">
        <f t="shared" si="2"/>
        <v>2.7264680018195225E-3</v>
      </c>
      <c r="O37" s="33">
        <f t="shared" si="3"/>
        <v>7240.9403997477639</v>
      </c>
      <c r="P37" s="33">
        <f t="shared" si="7"/>
        <v>22776.855480000002</v>
      </c>
      <c r="Q37" s="94">
        <f t="shared" si="4"/>
        <v>3.1455659379261602</v>
      </c>
      <c r="R37" s="25">
        <f>+SUMIFS('Data Co.op'!$M:$M,'Data Co.op'!$E:$E,'MT-Tracking Co.op'!$G37,'Data Co.op'!$N:$N,'MT-Tracking Co.op'!R$6)</f>
        <v>0</v>
      </c>
      <c r="S37" s="25">
        <f>+SUMIFS('Data Co.op'!$M:$M,'Data Co.op'!$E:$E,'MT-Tracking Co.op'!$G37,'Data Co.op'!$N:$N,'MT-Tracking Co.op'!S$6)</f>
        <v>0</v>
      </c>
      <c r="T37" s="25">
        <f>+SUMIFS('Data Co.op'!$M:$M,'Data Co.op'!$E:$E,'MT-Tracking Co.op'!$G37,'Data Co.op'!$N:$N,'MT-Tracking Co.op'!T$6)</f>
        <v>0</v>
      </c>
      <c r="U37" s="25">
        <f>+SUMIFS('Data Co.op'!$M:$M,'Data Co.op'!$E:$E,'MT-Tracking Co.op'!$G37,'Data Co.op'!$N:$N,'MT-Tracking Co.op'!U$6)</f>
        <v>0</v>
      </c>
      <c r="V37" s="25">
        <f>+SUMIFS('Data Co.op'!$M:$M,'Data Co.op'!$E:$E,'MT-Tracking Co.op'!$G37,'Data Co.op'!$N:$N,'MT-Tracking Co.op'!V$6)</f>
        <v>0</v>
      </c>
      <c r="W37" s="25">
        <f>+SUMIFS('Data Co.op'!$M:$M,'Data Co.op'!$E:$E,'MT-Tracking Co.op'!$G37,'Data Co.op'!$N:$N,'MT-Tracking Co.op'!W$6)</f>
        <v>0</v>
      </c>
      <c r="X37" s="25">
        <f>+SUMIFS('Data Co.op'!$M:$M,'Data Co.op'!$E:$E,'MT-Tracking Co.op'!$G37,'Data Co.op'!$N:$N,'MT-Tracking Co.op'!X$6)</f>
        <v>3438.84852</v>
      </c>
      <c r="Y37" s="25">
        <f>+SUMIFS('Data Co.op'!$M:$M,'Data Co.op'!$E:$E,'MT-Tracking Co.op'!$G37,'Data Co.op'!$N:$N,'MT-Tracking Co.op'!Y$6)</f>
        <v>0</v>
      </c>
      <c r="Z37" s="25">
        <f>+SUMIFS('Data Co.op'!$M:$M,'Data Co.op'!$E:$E,'MT-Tracking Co.op'!$G37,'Data Co.op'!$N:$N,'MT-Tracking Co.op'!Z$6)</f>
        <v>0</v>
      </c>
      <c r="AA37" s="25">
        <f>+SUMIFS('Data Co.op'!$M:$M,'Data Co.op'!$E:$E,'MT-Tracking Co.op'!$G37,'Data Co.op'!$N:$N,'MT-Tracking Co.op'!AA$6)</f>
        <v>0</v>
      </c>
      <c r="AB37" s="25">
        <f>+SUMIFS('Data Co.op'!$M:$M,'Data Co.op'!$E:$E,'MT-Tracking Co.op'!$G37,'Data Co.op'!$N:$N,'MT-Tracking Co.op'!AB$6)</f>
        <v>0</v>
      </c>
      <c r="AC37" s="25">
        <f>+SUMIFS('Data Co.op'!$M:$M,'Data Co.op'!$E:$E,'MT-Tracking Co.op'!$G37,'Data Co.op'!$N:$N,'MT-Tracking Co.op'!AC$6)</f>
        <v>0</v>
      </c>
      <c r="AD37" s="25">
        <f>+SUMIFS('Data Co.op'!$M:$M,'Data Co.op'!$E:$E,'MT-Tracking Co.op'!$G37,'Data Co.op'!$N:$N,'MT-Tracking Co.op'!AD$6)</f>
        <v>0</v>
      </c>
      <c r="AE37" s="25">
        <f>+SUMIFS('Data Co.op'!$M:$M,'Data Co.op'!$E:$E,'MT-Tracking Co.op'!$G37,'Data Co.op'!$N:$N,'MT-Tracking Co.op'!AE$6)</f>
        <v>0</v>
      </c>
      <c r="AF37" s="25">
        <f>+SUMIFS('Data Co.op'!$M:$M,'Data Co.op'!$E:$E,'MT-Tracking Co.op'!$G37,'Data Co.op'!$N:$N,'MT-Tracking Co.op'!AF$6)</f>
        <v>243.88344000000001</v>
      </c>
      <c r="AG37" s="25">
        <f>+SUMIFS('Data Co.op'!$M:$M,'Data Co.op'!$E:$E,'MT-Tracking Co.op'!$G37,'Data Co.op'!$N:$N,'MT-Tracking Co.op'!AG$6)</f>
        <v>0</v>
      </c>
      <c r="AH37" s="25">
        <f>+SUMIFS('Data Co.op'!$M:$M,'Data Co.op'!$E:$E,'MT-Tracking Co.op'!$G37,'Data Co.op'!$N:$N,'MT-Tracking Co.op'!AH$6)</f>
        <v>0</v>
      </c>
      <c r="AI37" s="25">
        <f>+SUMIFS('Data Co.op'!$M:$M,'Data Co.op'!$E:$E,'MT-Tracking Co.op'!$G37,'Data Co.op'!$N:$N,'MT-Tracking Co.op'!AI$6)</f>
        <v>0</v>
      </c>
      <c r="AJ37" s="25">
        <f>+SUMIFS('Data Co.op'!$M:$M,'Data Co.op'!$E:$E,'MT-Tracking Co.op'!$G37,'Data Co.op'!$N:$N,'MT-Tracking Co.op'!AJ$6)</f>
        <v>0</v>
      </c>
      <c r="AK37" s="25">
        <f>+SUMIFS('Data Co.op'!$M:$M,'Data Co.op'!$E:$E,'MT-Tracking Co.op'!$G37,'Data Co.op'!$N:$N,'MT-Tracking Co.op'!AK$6)</f>
        <v>0</v>
      </c>
      <c r="AL37" s="25">
        <f>+SUMIFS('Data Co.op'!$M:$M,'Data Co.op'!$E:$E,'MT-Tracking Co.op'!$G37,'Data Co.op'!$N:$N,'MT-Tracking Co.op'!AL$6)</f>
        <v>0</v>
      </c>
      <c r="AM37" s="25">
        <f>+SUMIFS('Data Co.op'!$M:$M,'Data Co.op'!$E:$E,'MT-Tracking Co.op'!$G37,'Data Co.op'!$N:$N,'MT-Tracking Co.op'!AM$6)</f>
        <v>18487.124640000002</v>
      </c>
      <c r="AN37" s="25">
        <f>+SUMIFS('Data Co.op'!$M:$M,'Data Co.op'!$E:$E,'MT-Tracking Co.op'!$G37,'Data Co.op'!$N:$N,'MT-Tracking Co.op'!AN$6)</f>
        <v>0</v>
      </c>
      <c r="AO37" s="25">
        <f>+SUMIFS('Data Co.op'!$M:$M,'Data Co.op'!$E:$E,'MT-Tracking Co.op'!$G37,'Data Co.op'!$N:$N,'MT-Tracking Co.op'!AO$6)</f>
        <v>0</v>
      </c>
      <c r="AP37" s="25">
        <f>+SUMIFS('Data Co.op'!$M:$M,'Data Co.op'!$E:$E,'MT-Tracking Co.op'!$G37,'Data Co.op'!$N:$N,'MT-Tracking Co.op'!AP$6)</f>
        <v>0</v>
      </c>
      <c r="AQ37" s="25">
        <f>+SUMIFS('Data Co.op'!$M:$M,'Data Co.op'!$E:$E,'MT-Tracking Co.op'!$G37,'Data Co.op'!$N:$N,'MT-Tracking Co.op'!AQ$6)</f>
        <v>0</v>
      </c>
      <c r="AR37" s="25">
        <f>+SUMIFS('Data Co.op'!$M:$M,'Data Co.op'!$E:$E,'MT-Tracking Co.op'!$G37,'Data Co.op'!$N:$N,'MT-Tracking Co.op'!AR$6)</f>
        <v>0</v>
      </c>
      <c r="AS37" s="25">
        <f>+SUMIFS('Data Co.op'!$M:$M,'Data Co.op'!$E:$E,'MT-Tracking Co.op'!$G37,'Data Co.op'!$N:$N,'MT-Tracking Co.op'!AS$6)</f>
        <v>0</v>
      </c>
      <c r="AT37" s="25">
        <f>+SUMIFS('Data Co.op'!$M:$M,'Data Co.op'!$E:$E,'MT-Tracking Co.op'!$G37,'Data Co.op'!$N:$N,'MT-Tracking Co.op'!AT$6)</f>
        <v>303.49943999999999</v>
      </c>
      <c r="AU37" s="25">
        <f>+SUMIFS('Data Co.op'!$M:$M,'Data Co.op'!$E:$E,'MT-Tracking Co.op'!$G37,'Data Co.op'!$N:$N,'MT-Tracking Co.op'!AU$6)</f>
        <v>0</v>
      </c>
      <c r="AV37" s="25">
        <f>+SUMIFS('Data Co.op'!$M:$M,'Data Co.op'!$E:$E,'MT-Tracking Co.op'!$G37,'Data Co.op'!$N:$N,'MT-Tracking Co.op'!AV$6)</f>
        <v>303.49943999999999</v>
      </c>
      <c r="AW37" s="27">
        <f t="shared" si="8"/>
        <v>0</v>
      </c>
      <c r="AX37" t="str">
        <f t="shared" si="9"/>
        <v>Nguyễn Thành Long</v>
      </c>
      <c r="AY37" t="str">
        <f t="shared" si="5"/>
        <v>NBTS05633</v>
      </c>
      <c r="AZ37" s="27" t="str">
        <f t="shared" si="10"/>
        <v>Nguyễn Bích Vân</v>
      </c>
    </row>
    <row r="38" spans="1:52" outlineLevel="1" x14ac:dyDescent="0.25">
      <c r="A38" s="4" t="s">
        <v>935</v>
      </c>
      <c r="B38" s="4" t="s">
        <v>936</v>
      </c>
      <c r="C38" s="4" t="s">
        <v>451</v>
      </c>
      <c r="D38" s="11" t="s">
        <v>5225</v>
      </c>
      <c r="E38" s="32" t="s">
        <v>5226</v>
      </c>
      <c r="F38" s="35" t="s">
        <v>502</v>
      </c>
      <c r="G38" s="35">
        <f t="shared" si="6"/>
        <v>167</v>
      </c>
      <c r="H38" s="4" t="s">
        <v>503</v>
      </c>
      <c r="I38" s="4"/>
      <c r="J38" s="4"/>
      <c r="K38" s="4" t="s">
        <v>974</v>
      </c>
      <c r="L38" s="4">
        <v>1</v>
      </c>
      <c r="M38" s="33">
        <v>6760.9416599999995</v>
      </c>
      <c r="N38" s="34">
        <f t="shared" si="2"/>
        <v>3.2053538813698297E-3</v>
      </c>
      <c r="O38" s="33">
        <f t="shared" si="3"/>
        <v>8512.7631791790463</v>
      </c>
      <c r="P38" s="33">
        <f t="shared" si="7"/>
        <v>4717.3298400000003</v>
      </c>
      <c r="Q38" s="94">
        <f t="shared" si="4"/>
        <v>0.55414790012459036</v>
      </c>
      <c r="R38" s="25">
        <f>+SUMIFS('Data Co.op'!$M:$M,'Data Co.op'!$E:$E,'MT-Tracking Co.op'!$G38,'Data Co.op'!$N:$N,'MT-Tracking Co.op'!R$6)</f>
        <v>0</v>
      </c>
      <c r="S38" s="25">
        <f>+SUMIFS('Data Co.op'!$M:$M,'Data Co.op'!$E:$E,'MT-Tracking Co.op'!$G38,'Data Co.op'!$N:$N,'MT-Tracking Co.op'!S$6)</f>
        <v>0</v>
      </c>
      <c r="T38" s="25">
        <f>+SUMIFS('Data Co.op'!$M:$M,'Data Co.op'!$E:$E,'MT-Tracking Co.op'!$G38,'Data Co.op'!$N:$N,'MT-Tracking Co.op'!T$6)</f>
        <v>0</v>
      </c>
      <c r="U38" s="25">
        <f>+SUMIFS('Data Co.op'!$M:$M,'Data Co.op'!$E:$E,'MT-Tracking Co.op'!$G38,'Data Co.op'!$N:$N,'MT-Tracking Co.op'!U$6)</f>
        <v>0</v>
      </c>
      <c r="V38" s="25">
        <f>+SUMIFS('Data Co.op'!$M:$M,'Data Co.op'!$E:$E,'MT-Tracking Co.op'!$G38,'Data Co.op'!$N:$N,'MT-Tracking Co.op'!V$6)</f>
        <v>0</v>
      </c>
      <c r="W38" s="25">
        <f>+SUMIFS('Data Co.op'!$M:$M,'Data Co.op'!$E:$E,'MT-Tracking Co.op'!$G38,'Data Co.op'!$N:$N,'MT-Tracking Co.op'!W$6)</f>
        <v>180.59976</v>
      </c>
      <c r="X38" s="25">
        <f>+SUMIFS('Data Co.op'!$M:$M,'Data Co.op'!$E:$E,'MT-Tracking Co.op'!$G38,'Data Co.op'!$N:$N,'MT-Tracking Co.op'!X$6)</f>
        <v>0</v>
      </c>
      <c r="Y38" s="25">
        <f>+SUMIFS('Data Co.op'!$M:$M,'Data Co.op'!$E:$E,'MT-Tracking Co.op'!$G38,'Data Co.op'!$N:$N,'MT-Tracking Co.op'!Y$6)</f>
        <v>0</v>
      </c>
      <c r="Z38" s="25">
        <f>+SUMIFS('Data Co.op'!$M:$M,'Data Co.op'!$E:$E,'MT-Tracking Co.op'!$G38,'Data Co.op'!$N:$N,'MT-Tracking Co.op'!Z$6)</f>
        <v>1523.5948800000001</v>
      </c>
      <c r="AA38" s="25">
        <f>+SUMIFS('Data Co.op'!$M:$M,'Data Co.op'!$E:$E,'MT-Tracking Co.op'!$G38,'Data Co.op'!$N:$N,'MT-Tracking Co.op'!AA$6)</f>
        <v>0</v>
      </c>
      <c r="AB38" s="25">
        <f>+SUMIFS('Data Co.op'!$M:$M,'Data Co.op'!$E:$E,'MT-Tracking Co.op'!$G38,'Data Co.op'!$N:$N,'MT-Tracking Co.op'!AB$6)</f>
        <v>0</v>
      </c>
      <c r="AC38" s="25">
        <f>+SUMIFS('Data Co.op'!$M:$M,'Data Co.op'!$E:$E,'MT-Tracking Co.op'!$G38,'Data Co.op'!$N:$N,'MT-Tracking Co.op'!AC$6)</f>
        <v>0</v>
      </c>
      <c r="AD38" s="25">
        <f>+SUMIFS('Data Co.op'!$M:$M,'Data Co.op'!$E:$E,'MT-Tracking Co.op'!$G38,'Data Co.op'!$N:$N,'MT-Tracking Co.op'!AD$6)</f>
        <v>0</v>
      </c>
      <c r="AE38" s="25">
        <f>+SUMIFS('Data Co.op'!$M:$M,'Data Co.op'!$E:$E,'MT-Tracking Co.op'!$G38,'Data Co.op'!$N:$N,'MT-Tracking Co.op'!AE$6)</f>
        <v>0</v>
      </c>
      <c r="AF38" s="25">
        <f>+SUMIFS('Data Co.op'!$M:$M,'Data Co.op'!$E:$E,'MT-Tracking Co.op'!$G38,'Data Co.op'!$N:$N,'MT-Tracking Co.op'!AF$6)</f>
        <v>715.39199999999983</v>
      </c>
      <c r="AG38" s="25">
        <f>+SUMIFS('Data Co.op'!$M:$M,'Data Co.op'!$E:$E,'MT-Tracking Co.op'!$G38,'Data Co.op'!$N:$N,'MT-Tracking Co.op'!AG$6)</f>
        <v>0</v>
      </c>
      <c r="AH38" s="25">
        <f>+SUMIFS('Data Co.op'!$M:$M,'Data Co.op'!$E:$E,'MT-Tracking Co.op'!$G38,'Data Co.op'!$N:$N,'MT-Tracking Co.op'!AH$6)</f>
        <v>0</v>
      </c>
      <c r="AI38" s="25">
        <f>+SUMIFS('Data Co.op'!$M:$M,'Data Co.op'!$E:$E,'MT-Tracking Co.op'!$G38,'Data Co.op'!$N:$N,'MT-Tracking Co.op'!AI$6)</f>
        <v>0</v>
      </c>
      <c r="AJ38" s="25">
        <f>+SUMIFS('Data Co.op'!$M:$M,'Data Co.op'!$E:$E,'MT-Tracking Co.op'!$G38,'Data Co.op'!$N:$N,'MT-Tracking Co.op'!AJ$6)</f>
        <v>0</v>
      </c>
      <c r="AK38" s="25">
        <f>+SUMIFS('Data Co.op'!$M:$M,'Data Co.op'!$E:$E,'MT-Tracking Co.op'!$G38,'Data Co.op'!$N:$N,'MT-Tracking Co.op'!AK$6)</f>
        <v>0</v>
      </c>
      <c r="AL38" s="25">
        <f>+SUMIFS('Data Co.op'!$M:$M,'Data Co.op'!$E:$E,'MT-Tracking Co.op'!$G38,'Data Co.op'!$N:$N,'MT-Tracking Co.op'!AL$6)</f>
        <v>1278.85176</v>
      </c>
      <c r="AM38" s="25">
        <f>+SUMIFS('Data Co.op'!$M:$M,'Data Co.op'!$E:$E,'MT-Tracking Co.op'!$G38,'Data Co.op'!$N:$N,'MT-Tracking Co.op'!AM$6)</f>
        <v>0</v>
      </c>
      <c r="AN38" s="25">
        <f>+SUMIFS('Data Co.op'!$M:$M,'Data Co.op'!$E:$E,'MT-Tracking Co.op'!$G38,'Data Co.op'!$N:$N,'MT-Tracking Co.op'!AN$6)</f>
        <v>0</v>
      </c>
      <c r="AO38" s="25">
        <f>+SUMIFS('Data Co.op'!$M:$M,'Data Co.op'!$E:$E,'MT-Tracking Co.op'!$G38,'Data Co.op'!$N:$N,'MT-Tracking Co.op'!AO$6)</f>
        <v>303.49943999999999</v>
      </c>
      <c r="AP38" s="25">
        <f>+SUMIFS('Data Co.op'!$M:$M,'Data Co.op'!$E:$E,'MT-Tracking Co.op'!$G38,'Data Co.op'!$N:$N,'MT-Tracking Co.op'!AP$6)</f>
        <v>0</v>
      </c>
      <c r="AQ38" s="25">
        <f>+SUMIFS('Data Co.op'!$M:$M,'Data Co.op'!$E:$E,'MT-Tracking Co.op'!$G38,'Data Co.op'!$N:$N,'MT-Tracking Co.op'!AQ$6)</f>
        <v>715.39199999999983</v>
      </c>
      <c r="AR38" s="25">
        <f>+SUMIFS('Data Co.op'!$M:$M,'Data Co.op'!$E:$E,'MT-Tracking Co.op'!$G38,'Data Co.op'!$N:$N,'MT-Tracking Co.op'!AR$6)</f>
        <v>0</v>
      </c>
      <c r="AS38" s="25">
        <f>+SUMIFS('Data Co.op'!$M:$M,'Data Co.op'!$E:$E,'MT-Tracking Co.op'!$G38,'Data Co.op'!$N:$N,'MT-Tracking Co.op'!AS$6)</f>
        <v>0</v>
      </c>
      <c r="AT38" s="25">
        <f>+SUMIFS('Data Co.op'!$M:$M,'Data Co.op'!$E:$E,'MT-Tracking Co.op'!$G38,'Data Co.op'!$N:$N,'MT-Tracking Co.op'!AT$6)</f>
        <v>0</v>
      </c>
      <c r="AU38" s="25">
        <f>+SUMIFS('Data Co.op'!$M:$M,'Data Co.op'!$E:$E,'MT-Tracking Co.op'!$G38,'Data Co.op'!$N:$N,'MT-Tracking Co.op'!AU$6)</f>
        <v>0</v>
      </c>
      <c r="AV38" s="25">
        <f>+SUMIFS('Data Co.op'!$M:$M,'Data Co.op'!$E:$E,'MT-Tracking Co.op'!$G38,'Data Co.op'!$N:$N,'MT-Tracking Co.op'!AV$6)</f>
        <v>0</v>
      </c>
      <c r="AW38" s="27">
        <f t="shared" si="8"/>
        <v>0</v>
      </c>
      <c r="AX38" t="str">
        <f t="shared" si="9"/>
        <v>Phạm Thanh Hà</v>
      </c>
      <c r="AY38" t="str">
        <f t="shared" si="5"/>
        <v>NBTS05665</v>
      </c>
      <c r="AZ38" s="27" t="str">
        <f t="shared" si="10"/>
        <v>Đặng Thị Dung</v>
      </c>
    </row>
    <row r="39" spans="1:52" outlineLevel="1" x14ac:dyDescent="0.25">
      <c r="A39" s="4" t="s">
        <v>935</v>
      </c>
      <c r="B39" s="4" t="s">
        <v>936</v>
      </c>
      <c r="C39" s="4" t="s">
        <v>959</v>
      </c>
      <c r="D39" s="11" t="s">
        <v>832</v>
      </c>
      <c r="E39" s="32" t="s">
        <v>112</v>
      </c>
      <c r="F39" s="35" t="s">
        <v>115</v>
      </c>
      <c r="G39" s="35">
        <f t="shared" si="6"/>
        <v>174</v>
      </c>
      <c r="H39" s="4" t="s">
        <v>975</v>
      </c>
      <c r="I39" s="4"/>
      <c r="J39" s="4"/>
      <c r="K39" s="4" t="s">
        <v>973</v>
      </c>
      <c r="L39" s="4">
        <v>1</v>
      </c>
      <c r="M39" s="33">
        <v>12634.425179999998</v>
      </c>
      <c r="N39" s="34">
        <f t="shared" si="2"/>
        <v>5.9899649821249469E-3</v>
      </c>
      <c r="O39" s="33">
        <f t="shared" si="3"/>
        <v>15908.119737036244</v>
      </c>
      <c r="P39" s="33">
        <f t="shared" si="7"/>
        <v>11142.752039999999</v>
      </c>
      <c r="Q39" s="94">
        <f t="shared" si="4"/>
        <v>0.70044431549368924</v>
      </c>
      <c r="R39" s="25">
        <f>+SUMIFS('Data Co.op'!$M:$M,'Data Co.op'!$E:$E,'MT-Tracking Co.op'!$G39,'Data Co.op'!$N:$N,'MT-Tracking Co.op'!R$6)</f>
        <v>0</v>
      </c>
      <c r="S39" s="25">
        <f>+SUMIFS('Data Co.op'!$M:$M,'Data Co.op'!$E:$E,'MT-Tracking Co.op'!$G39,'Data Co.op'!$N:$N,'MT-Tracking Co.op'!S$6)</f>
        <v>0</v>
      </c>
      <c r="T39" s="25">
        <f>+SUMIFS('Data Co.op'!$M:$M,'Data Co.op'!$E:$E,'MT-Tracking Co.op'!$G39,'Data Co.op'!$N:$N,'MT-Tracking Co.op'!T$6)</f>
        <v>0</v>
      </c>
      <c r="U39" s="25">
        <f>+SUMIFS('Data Co.op'!$M:$M,'Data Co.op'!$E:$E,'MT-Tracking Co.op'!$G39,'Data Co.op'!$N:$N,'MT-Tracking Co.op'!U$6)</f>
        <v>0</v>
      </c>
      <c r="V39" s="25">
        <f>+SUMIFS('Data Co.op'!$M:$M,'Data Co.op'!$E:$E,'MT-Tracking Co.op'!$G39,'Data Co.op'!$N:$N,'MT-Tracking Co.op'!V$6)</f>
        <v>0</v>
      </c>
      <c r="W39" s="25">
        <f>+SUMIFS('Data Co.op'!$M:$M,'Data Co.op'!$E:$E,'MT-Tracking Co.op'!$G39,'Data Co.op'!$N:$N,'MT-Tracking Co.op'!W$6)</f>
        <v>0</v>
      </c>
      <c r="X39" s="25">
        <f>+SUMIFS('Data Co.op'!$M:$M,'Data Co.op'!$E:$E,'MT-Tracking Co.op'!$G39,'Data Co.op'!$N:$N,'MT-Tracking Co.op'!X$6)</f>
        <v>1547.0524800000001</v>
      </c>
      <c r="Y39" s="25">
        <f>+SUMIFS('Data Co.op'!$M:$M,'Data Co.op'!$E:$E,'MT-Tracking Co.op'!$G39,'Data Co.op'!$N:$N,'MT-Tracking Co.op'!Y$6)</f>
        <v>0</v>
      </c>
      <c r="Z39" s="25">
        <f>+SUMIFS('Data Co.op'!$M:$M,'Data Co.op'!$E:$E,'MT-Tracking Co.op'!$G39,'Data Co.op'!$N:$N,'MT-Tracking Co.op'!Z$6)</f>
        <v>0</v>
      </c>
      <c r="AA39" s="25">
        <f>+SUMIFS('Data Co.op'!$M:$M,'Data Co.op'!$E:$E,'MT-Tracking Co.op'!$G39,'Data Co.op'!$N:$N,'MT-Tracking Co.op'!AA$6)</f>
        <v>0</v>
      </c>
      <c r="AB39" s="25">
        <f>+SUMIFS('Data Co.op'!$M:$M,'Data Co.op'!$E:$E,'MT-Tracking Co.op'!$G39,'Data Co.op'!$N:$N,'MT-Tracking Co.op'!AB$6)</f>
        <v>0</v>
      </c>
      <c r="AC39" s="25">
        <f>+SUMIFS('Data Co.op'!$M:$M,'Data Co.op'!$E:$E,'MT-Tracking Co.op'!$G39,'Data Co.op'!$N:$N,'MT-Tracking Co.op'!AC$6)</f>
        <v>0</v>
      </c>
      <c r="AD39" s="25">
        <f>+SUMIFS('Data Co.op'!$M:$M,'Data Co.op'!$E:$E,'MT-Tracking Co.op'!$G39,'Data Co.op'!$N:$N,'MT-Tracking Co.op'!AD$6)</f>
        <v>2708.9964</v>
      </c>
      <c r="AE39" s="25">
        <f>+SUMIFS('Data Co.op'!$M:$M,'Data Co.op'!$E:$E,'MT-Tracking Co.op'!$G39,'Data Co.op'!$N:$N,'MT-Tracking Co.op'!AE$6)</f>
        <v>108.39312000000001</v>
      </c>
      <c r="AF39" s="25">
        <f>+SUMIFS('Data Co.op'!$M:$M,'Data Co.op'!$E:$E,'MT-Tracking Co.op'!$G39,'Data Co.op'!$N:$N,'MT-Tracking Co.op'!AF$6)</f>
        <v>0</v>
      </c>
      <c r="AG39" s="25">
        <f>+SUMIFS('Data Co.op'!$M:$M,'Data Co.op'!$E:$E,'MT-Tracking Co.op'!$G39,'Data Co.op'!$N:$N,'MT-Tracking Co.op'!AG$6)</f>
        <v>0</v>
      </c>
      <c r="AH39" s="25">
        <f>+SUMIFS('Data Co.op'!$M:$M,'Data Co.op'!$E:$E,'MT-Tracking Co.op'!$G39,'Data Co.op'!$N:$N,'MT-Tracking Co.op'!AH$6)</f>
        <v>0</v>
      </c>
      <c r="AI39" s="25">
        <f>+SUMIFS('Data Co.op'!$M:$M,'Data Co.op'!$E:$E,'MT-Tracking Co.op'!$G39,'Data Co.op'!$N:$N,'MT-Tracking Co.op'!AI$6)</f>
        <v>0</v>
      </c>
      <c r="AJ39" s="25">
        <f>+SUMIFS('Data Co.op'!$M:$M,'Data Co.op'!$E:$E,'MT-Tracking Co.op'!$G39,'Data Co.op'!$N:$N,'MT-Tracking Co.op'!AJ$6)</f>
        <v>0</v>
      </c>
      <c r="AK39" s="25">
        <f>+SUMIFS('Data Co.op'!$M:$M,'Data Co.op'!$E:$E,'MT-Tracking Co.op'!$G39,'Data Co.op'!$N:$N,'MT-Tracking Co.op'!AK$6)</f>
        <v>0</v>
      </c>
      <c r="AL39" s="25">
        <f>+SUMIFS('Data Co.op'!$M:$M,'Data Co.op'!$E:$E,'MT-Tracking Co.op'!$G39,'Data Co.op'!$N:$N,'MT-Tracking Co.op'!AL$6)</f>
        <v>6669.9169199999988</v>
      </c>
      <c r="AM39" s="25">
        <f>+SUMIFS('Data Co.op'!$M:$M,'Data Co.op'!$E:$E,'MT-Tracking Co.op'!$G39,'Data Co.op'!$N:$N,'MT-Tracking Co.op'!AM$6)</f>
        <v>0</v>
      </c>
      <c r="AN39" s="25">
        <f>+SUMIFS('Data Co.op'!$M:$M,'Data Co.op'!$E:$E,'MT-Tracking Co.op'!$G39,'Data Co.op'!$N:$N,'MT-Tracking Co.op'!AN$6)</f>
        <v>0</v>
      </c>
      <c r="AO39" s="25">
        <f>+SUMIFS('Data Co.op'!$M:$M,'Data Co.op'!$E:$E,'MT-Tracking Co.op'!$G39,'Data Co.op'!$N:$N,'MT-Tracking Co.op'!AO$6)</f>
        <v>0</v>
      </c>
      <c r="AP39" s="25">
        <f>+SUMIFS('Data Co.op'!$M:$M,'Data Co.op'!$E:$E,'MT-Tracking Co.op'!$G39,'Data Co.op'!$N:$N,'MT-Tracking Co.op'!AP$6)</f>
        <v>0</v>
      </c>
      <c r="AQ39" s="25">
        <f>+SUMIFS('Data Co.op'!$M:$M,'Data Co.op'!$E:$E,'MT-Tracking Co.op'!$G39,'Data Co.op'!$N:$N,'MT-Tracking Co.op'!AQ$6)</f>
        <v>0</v>
      </c>
      <c r="AR39" s="25">
        <f>+SUMIFS('Data Co.op'!$M:$M,'Data Co.op'!$E:$E,'MT-Tracking Co.op'!$G39,'Data Co.op'!$N:$N,'MT-Tracking Co.op'!AR$6)</f>
        <v>0</v>
      </c>
      <c r="AS39" s="25">
        <f>+SUMIFS('Data Co.op'!$M:$M,'Data Co.op'!$E:$E,'MT-Tracking Co.op'!$G39,'Data Co.op'!$N:$N,'MT-Tracking Co.op'!AS$6)</f>
        <v>0</v>
      </c>
      <c r="AT39" s="25">
        <f>+SUMIFS('Data Co.op'!$M:$M,'Data Co.op'!$E:$E,'MT-Tracking Co.op'!$G39,'Data Co.op'!$N:$N,'MT-Tracking Co.op'!AT$6)</f>
        <v>0</v>
      </c>
      <c r="AU39" s="25">
        <f>+SUMIFS('Data Co.op'!$M:$M,'Data Co.op'!$E:$E,'MT-Tracking Co.op'!$G39,'Data Co.op'!$N:$N,'MT-Tracking Co.op'!AU$6)</f>
        <v>108.39312000000001</v>
      </c>
      <c r="AV39" s="25">
        <f>+SUMIFS('Data Co.op'!$M:$M,'Data Co.op'!$E:$E,'MT-Tracking Co.op'!$G39,'Data Co.op'!$N:$N,'MT-Tracking Co.op'!AV$6)</f>
        <v>0</v>
      </c>
      <c r="AW39" s="27">
        <f t="shared" si="8"/>
        <v>0</v>
      </c>
      <c r="AX39" t="str">
        <f t="shared" si="9"/>
        <v>Nguyễn Thành Long</v>
      </c>
      <c r="AY39" t="str">
        <f t="shared" si="5"/>
        <v>NBTS05633</v>
      </c>
      <c r="AZ39" s="27" t="str">
        <f t="shared" si="10"/>
        <v>Nguyễn Bích Vân</v>
      </c>
    </row>
    <row r="40" spans="1:52" outlineLevel="1" x14ac:dyDescent="0.25">
      <c r="A40" s="4" t="s">
        <v>935</v>
      </c>
      <c r="B40" s="4" t="s">
        <v>936</v>
      </c>
      <c r="C40" s="4" t="s">
        <v>451</v>
      </c>
      <c r="D40" s="11" t="s">
        <v>768</v>
      </c>
      <c r="E40" s="32" t="s">
        <v>976</v>
      </c>
      <c r="F40" s="35" t="s">
        <v>452</v>
      </c>
      <c r="G40" s="35">
        <f t="shared" si="6"/>
        <v>128</v>
      </c>
      <c r="H40" s="4" t="s">
        <v>453</v>
      </c>
      <c r="I40" s="4"/>
      <c r="J40" s="4"/>
      <c r="K40" s="4" t="s">
        <v>977</v>
      </c>
      <c r="L40" s="4">
        <v>1</v>
      </c>
      <c r="M40" s="33">
        <v>15212.739060000002</v>
      </c>
      <c r="N40" s="34">
        <f t="shared" si="2"/>
        <v>7.2123403283792607E-3</v>
      </c>
      <c r="O40" s="33">
        <f t="shared" si="3"/>
        <v>19154.498210006281</v>
      </c>
      <c r="P40" s="33">
        <f t="shared" si="7"/>
        <v>26569.247399999997</v>
      </c>
      <c r="Q40" s="94">
        <f t="shared" si="4"/>
        <v>1.3871022414004175</v>
      </c>
      <c r="R40" s="25">
        <f>+SUMIFS('Data Co.op'!$M:$M,'Data Co.op'!$E:$E,'MT-Tracking Co.op'!$G40,'Data Co.op'!$N:$N,'MT-Tracking Co.op'!R$6)</f>
        <v>0</v>
      </c>
      <c r="S40" s="25">
        <f>+SUMIFS('Data Co.op'!$M:$M,'Data Co.op'!$E:$E,'MT-Tracking Co.op'!$G40,'Data Co.op'!$N:$N,'MT-Tracking Co.op'!S$6)</f>
        <v>0</v>
      </c>
      <c r="T40" s="25">
        <f>+SUMIFS('Data Co.op'!$M:$M,'Data Co.op'!$E:$E,'MT-Tracking Co.op'!$G40,'Data Co.op'!$N:$N,'MT-Tracking Co.op'!T$6)</f>
        <v>0</v>
      </c>
      <c r="U40" s="25">
        <f>+SUMIFS('Data Co.op'!$M:$M,'Data Co.op'!$E:$E,'MT-Tracking Co.op'!$G40,'Data Co.op'!$N:$N,'MT-Tracking Co.op'!U$6)</f>
        <v>0</v>
      </c>
      <c r="V40" s="25">
        <f>+SUMIFS('Data Co.op'!$M:$M,'Data Co.op'!$E:$E,'MT-Tracking Co.op'!$G40,'Data Co.op'!$N:$N,'MT-Tracking Co.op'!V$6)</f>
        <v>0</v>
      </c>
      <c r="W40" s="25">
        <f>+SUMIFS('Data Co.op'!$M:$M,'Data Co.op'!$E:$E,'MT-Tracking Co.op'!$G40,'Data Co.op'!$N:$N,'MT-Tracking Co.op'!W$6)</f>
        <v>0</v>
      </c>
      <c r="X40" s="25">
        <f>+SUMIFS('Data Co.op'!$M:$M,'Data Co.op'!$E:$E,'MT-Tracking Co.op'!$G40,'Data Co.op'!$N:$N,'MT-Tracking Co.op'!X$6)</f>
        <v>0</v>
      </c>
      <c r="Y40" s="25">
        <f>+SUMIFS('Data Co.op'!$M:$M,'Data Co.op'!$E:$E,'MT-Tracking Co.op'!$G40,'Data Co.op'!$N:$N,'MT-Tracking Co.op'!Y$6)</f>
        <v>6151.525560000001</v>
      </c>
      <c r="Z40" s="25">
        <f>+SUMIFS('Data Co.op'!$M:$M,'Data Co.op'!$E:$E,'MT-Tracking Co.op'!$G40,'Data Co.op'!$N:$N,'MT-Tracking Co.op'!Z$6)</f>
        <v>0</v>
      </c>
      <c r="AA40" s="25">
        <f>+SUMIFS('Data Co.op'!$M:$M,'Data Co.op'!$E:$E,'MT-Tracking Co.op'!$G40,'Data Co.op'!$N:$N,'MT-Tracking Co.op'!AA$6)</f>
        <v>0</v>
      </c>
      <c r="AB40" s="25">
        <f>+SUMIFS('Data Co.op'!$M:$M,'Data Co.op'!$E:$E,'MT-Tracking Co.op'!$G40,'Data Co.op'!$N:$N,'MT-Tracking Co.op'!AB$6)</f>
        <v>0</v>
      </c>
      <c r="AC40" s="25">
        <f>+SUMIFS('Data Co.op'!$M:$M,'Data Co.op'!$E:$E,'MT-Tracking Co.op'!$G40,'Data Co.op'!$N:$N,'MT-Tracking Co.op'!AC$6)</f>
        <v>0</v>
      </c>
      <c r="AD40" s="25">
        <f>+SUMIFS('Data Co.op'!$M:$M,'Data Co.op'!$E:$E,'MT-Tracking Co.op'!$G40,'Data Co.op'!$N:$N,'MT-Tracking Co.op'!AD$6)</f>
        <v>0</v>
      </c>
      <c r="AE40" s="25">
        <f>+SUMIFS('Data Co.op'!$M:$M,'Data Co.op'!$E:$E,'MT-Tracking Co.op'!$G40,'Data Co.op'!$N:$N,'MT-Tracking Co.op'!AE$6)</f>
        <v>0</v>
      </c>
      <c r="AF40" s="25">
        <f>+SUMIFS('Data Co.op'!$M:$M,'Data Co.op'!$E:$E,'MT-Tracking Co.op'!$G40,'Data Co.op'!$N:$N,'MT-Tracking Co.op'!AF$6)</f>
        <v>0</v>
      </c>
      <c r="AG40" s="25">
        <f>+SUMIFS('Data Co.op'!$M:$M,'Data Co.op'!$E:$E,'MT-Tracking Co.op'!$G40,'Data Co.op'!$N:$N,'MT-Tracking Co.op'!AG$6)</f>
        <v>0</v>
      </c>
      <c r="AH40" s="25">
        <f>+SUMIFS('Data Co.op'!$M:$M,'Data Co.op'!$E:$E,'MT-Tracking Co.op'!$G40,'Data Co.op'!$N:$N,'MT-Tracking Co.op'!AH$6)</f>
        <v>0</v>
      </c>
      <c r="AI40" s="25">
        <f>+SUMIFS('Data Co.op'!$M:$M,'Data Co.op'!$E:$E,'MT-Tracking Co.op'!$G40,'Data Co.op'!$N:$N,'MT-Tracking Co.op'!AI$6)</f>
        <v>0</v>
      </c>
      <c r="AJ40" s="25">
        <f>+SUMIFS('Data Co.op'!$M:$M,'Data Co.op'!$E:$E,'MT-Tracking Co.op'!$G40,'Data Co.op'!$N:$N,'MT-Tracking Co.op'!AJ$6)</f>
        <v>0</v>
      </c>
      <c r="AK40" s="25">
        <f>+SUMIFS('Data Co.op'!$M:$M,'Data Co.op'!$E:$E,'MT-Tracking Co.op'!$G40,'Data Co.op'!$N:$N,'MT-Tracking Co.op'!AK$6)</f>
        <v>0</v>
      </c>
      <c r="AL40" s="25">
        <f>+SUMIFS('Data Co.op'!$M:$M,'Data Co.op'!$E:$E,'MT-Tracking Co.op'!$G40,'Data Co.op'!$N:$N,'MT-Tracking Co.op'!AL$6)</f>
        <v>0</v>
      </c>
      <c r="AM40" s="25">
        <f>+SUMIFS('Data Co.op'!$M:$M,'Data Co.op'!$E:$E,'MT-Tracking Co.op'!$G40,'Data Co.op'!$N:$N,'MT-Tracking Co.op'!AM$6)</f>
        <v>9604.1861999999983</v>
      </c>
      <c r="AN40" s="25">
        <f>+SUMIFS('Data Co.op'!$M:$M,'Data Co.op'!$E:$E,'MT-Tracking Co.op'!$G40,'Data Co.op'!$N:$N,'MT-Tracking Co.op'!AN$6)</f>
        <v>0</v>
      </c>
      <c r="AO40" s="25">
        <f>+SUMIFS('Data Co.op'!$M:$M,'Data Co.op'!$E:$E,'MT-Tracking Co.op'!$G40,'Data Co.op'!$N:$N,'MT-Tracking Co.op'!AO$6)</f>
        <v>0</v>
      </c>
      <c r="AP40" s="25">
        <f>+SUMIFS('Data Co.op'!$M:$M,'Data Co.op'!$E:$E,'MT-Tracking Co.op'!$G40,'Data Co.op'!$N:$N,'MT-Tracking Co.op'!AP$6)</f>
        <v>0</v>
      </c>
      <c r="AQ40" s="25">
        <f>+SUMIFS('Data Co.op'!$M:$M,'Data Co.op'!$E:$E,'MT-Tracking Co.op'!$G40,'Data Co.op'!$N:$N,'MT-Tracking Co.op'!AQ$6)</f>
        <v>0</v>
      </c>
      <c r="AR40" s="25">
        <f>+SUMIFS('Data Co.op'!$M:$M,'Data Co.op'!$E:$E,'MT-Tracking Co.op'!$G40,'Data Co.op'!$N:$N,'MT-Tracking Co.op'!AR$6)</f>
        <v>0</v>
      </c>
      <c r="AS40" s="25">
        <f>+SUMIFS('Data Co.op'!$M:$M,'Data Co.op'!$E:$E,'MT-Tracking Co.op'!$G40,'Data Co.op'!$N:$N,'MT-Tracking Co.op'!AS$6)</f>
        <v>0</v>
      </c>
      <c r="AT40" s="25">
        <f>+SUMIFS('Data Co.op'!$M:$M,'Data Co.op'!$E:$E,'MT-Tracking Co.op'!$G40,'Data Co.op'!$N:$N,'MT-Tracking Co.op'!AT$6)</f>
        <v>2261.3428800000002</v>
      </c>
      <c r="AU40" s="25">
        <f>+SUMIFS('Data Co.op'!$M:$M,'Data Co.op'!$E:$E,'MT-Tracking Co.op'!$G40,'Data Co.op'!$N:$N,'MT-Tracking Co.op'!AU$6)</f>
        <v>8552.1927599999981</v>
      </c>
      <c r="AV40" s="25">
        <f>+SUMIFS('Data Co.op'!$M:$M,'Data Co.op'!$E:$E,'MT-Tracking Co.op'!$G40,'Data Co.op'!$N:$N,'MT-Tracking Co.op'!AV$6)</f>
        <v>0</v>
      </c>
      <c r="AW40" s="27">
        <f t="shared" si="8"/>
        <v>0</v>
      </c>
      <c r="AX40" t="str">
        <f t="shared" si="9"/>
        <v>Phạm Thanh Hà</v>
      </c>
      <c r="AY40" t="str">
        <f t="shared" si="5"/>
        <v>NBTS05102</v>
      </c>
      <c r="AZ40" s="27" t="str">
        <f t="shared" si="10"/>
        <v xml:space="preserve">Lê Yến Phụng </v>
      </c>
    </row>
    <row r="41" spans="1:52" outlineLevel="1" x14ac:dyDescent="0.25">
      <c r="A41" s="4" t="s">
        <v>935</v>
      </c>
      <c r="B41" s="4" t="s">
        <v>936</v>
      </c>
      <c r="C41" s="4" t="s">
        <v>959</v>
      </c>
      <c r="D41" s="11" t="s">
        <v>832</v>
      </c>
      <c r="E41" s="32" t="s">
        <v>112</v>
      </c>
      <c r="F41" s="35" t="s">
        <v>117</v>
      </c>
      <c r="G41" s="35">
        <f t="shared" si="6"/>
        <v>148</v>
      </c>
      <c r="H41" s="4" t="s">
        <v>978</v>
      </c>
      <c r="I41" s="4"/>
      <c r="J41" s="4"/>
      <c r="K41" s="4" t="s">
        <v>979</v>
      </c>
      <c r="L41" s="4">
        <v>1</v>
      </c>
      <c r="M41" s="33">
        <v>12792.600180000001</v>
      </c>
      <c r="N41" s="34">
        <f t="shared" si="2"/>
        <v>6.0649555493687531E-3</v>
      </c>
      <c r="O41" s="33">
        <f t="shared" si="3"/>
        <v>16107.279319174493</v>
      </c>
      <c r="P41" s="33">
        <f t="shared" si="7"/>
        <v>17518.959719999999</v>
      </c>
      <c r="Q41" s="94">
        <f t="shared" si="4"/>
        <v>1.0876423865789058</v>
      </c>
      <c r="R41" s="25">
        <f>+SUMIFS('Data Co.op'!$M:$M,'Data Co.op'!$E:$E,'MT-Tracking Co.op'!$G41,'Data Co.op'!$N:$N,'MT-Tracking Co.op'!R$6)</f>
        <v>0</v>
      </c>
      <c r="S41" s="25">
        <f>+SUMIFS('Data Co.op'!$M:$M,'Data Co.op'!$E:$E,'MT-Tracking Co.op'!$G41,'Data Co.op'!$N:$N,'MT-Tracking Co.op'!S$6)</f>
        <v>0</v>
      </c>
      <c r="T41" s="25">
        <f>+SUMIFS('Data Co.op'!$M:$M,'Data Co.op'!$E:$E,'MT-Tracking Co.op'!$G41,'Data Co.op'!$N:$N,'MT-Tracking Co.op'!T$6)</f>
        <v>0</v>
      </c>
      <c r="U41" s="25">
        <f>+SUMIFS('Data Co.op'!$M:$M,'Data Co.op'!$E:$E,'MT-Tracking Co.op'!$G41,'Data Co.op'!$N:$N,'MT-Tracking Co.op'!U$6)</f>
        <v>243.88344000000001</v>
      </c>
      <c r="V41" s="25">
        <f>+SUMIFS('Data Co.op'!$M:$M,'Data Co.op'!$E:$E,'MT-Tracking Co.op'!$G41,'Data Co.op'!$N:$N,'MT-Tracking Co.op'!V$6)</f>
        <v>0</v>
      </c>
      <c r="W41" s="25">
        <f>+SUMIFS('Data Co.op'!$M:$M,'Data Co.op'!$E:$E,'MT-Tracking Co.op'!$G41,'Data Co.op'!$N:$N,'MT-Tracking Co.op'!W$6)</f>
        <v>0</v>
      </c>
      <c r="X41" s="25">
        <f>+SUMIFS('Data Co.op'!$M:$M,'Data Co.op'!$E:$E,'MT-Tracking Co.op'!$G41,'Data Co.op'!$N:$N,'MT-Tracking Co.op'!X$6)</f>
        <v>4816.4554800000005</v>
      </c>
      <c r="Y41" s="25">
        <f>+SUMIFS('Data Co.op'!$M:$M,'Data Co.op'!$E:$E,'MT-Tracking Co.op'!$G41,'Data Co.op'!$N:$N,'MT-Tracking Co.op'!Y$6)</f>
        <v>0</v>
      </c>
      <c r="Z41" s="25">
        <f>+SUMIFS('Data Co.op'!$M:$M,'Data Co.op'!$E:$E,'MT-Tracking Co.op'!$G41,'Data Co.op'!$N:$N,'MT-Tracking Co.op'!Z$6)</f>
        <v>0</v>
      </c>
      <c r="AA41" s="25">
        <f>+SUMIFS('Data Co.op'!$M:$M,'Data Co.op'!$E:$E,'MT-Tracking Co.op'!$G41,'Data Co.op'!$N:$N,'MT-Tracking Co.op'!AA$6)</f>
        <v>0</v>
      </c>
      <c r="AB41" s="25">
        <f>+SUMIFS('Data Co.op'!$M:$M,'Data Co.op'!$E:$E,'MT-Tracking Co.op'!$G41,'Data Co.op'!$N:$N,'MT-Tracking Co.op'!AB$6)</f>
        <v>0</v>
      </c>
      <c r="AC41" s="25">
        <f>+SUMIFS('Data Co.op'!$M:$M,'Data Co.op'!$E:$E,'MT-Tracking Co.op'!$G41,'Data Co.op'!$N:$N,'MT-Tracking Co.op'!AC$6)</f>
        <v>902.99879999999996</v>
      </c>
      <c r="AD41" s="25">
        <f>+SUMIFS('Data Co.op'!$M:$M,'Data Co.op'!$E:$E,'MT-Tracking Co.op'!$G41,'Data Co.op'!$N:$N,'MT-Tracking Co.op'!AD$6)</f>
        <v>0</v>
      </c>
      <c r="AE41" s="25">
        <f>+SUMIFS('Data Co.op'!$M:$M,'Data Co.op'!$E:$E,'MT-Tracking Co.op'!$G41,'Data Co.op'!$N:$N,'MT-Tracking Co.op'!AE$6)</f>
        <v>0</v>
      </c>
      <c r="AF41" s="25">
        <f>+SUMIFS('Data Co.op'!$M:$M,'Data Co.op'!$E:$E,'MT-Tracking Co.op'!$G41,'Data Co.op'!$N:$N,'MT-Tracking Co.op'!AF$6)</f>
        <v>0</v>
      </c>
      <c r="AG41" s="25">
        <f>+SUMIFS('Data Co.op'!$M:$M,'Data Co.op'!$E:$E,'MT-Tracking Co.op'!$G41,'Data Co.op'!$N:$N,'MT-Tracking Co.op'!AG$6)</f>
        <v>303.49943999999999</v>
      </c>
      <c r="AH41" s="25">
        <f>+SUMIFS('Data Co.op'!$M:$M,'Data Co.op'!$E:$E,'MT-Tracking Co.op'!$G41,'Data Co.op'!$N:$N,'MT-Tracking Co.op'!AH$6)</f>
        <v>0</v>
      </c>
      <c r="AI41" s="25">
        <f>+SUMIFS('Data Co.op'!$M:$M,'Data Co.op'!$E:$E,'MT-Tracking Co.op'!$G41,'Data Co.op'!$N:$N,'MT-Tracking Co.op'!AI$6)</f>
        <v>0</v>
      </c>
      <c r="AJ41" s="25">
        <f>+SUMIFS('Data Co.op'!$M:$M,'Data Co.op'!$E:$E,'MT-Tracking Co.op'!$G41,'Data Co.op'!$N:$N,'MT-Tracking Co.op'!AJ$6)</f>
        <v>3459.4905599999997</v>
      </c>
      <c r="AK41" s="25">
        <f>+SUMIFS('Data Co.op'!$M:$M,'Data Co.op'!$E:$E,'MT-Tracking Co.op'!$G41,'Data Co.op'!$N:$N,'MT-Tracking Co.op'!AK$6)</f>
        <v>0</v>
      </c>
      <c r="AL41" s="25">
        <f>+SUMIFS('Data Co.op'!$M:$M,'Data Co.op'!$E:$E,'MT-Tracking Co.op'!$G41,'Data Co.op'!$N:$N,'MT-Tracking Co.op'!AL$6)</f>
        <v>0</v>
      </c>
      <c r="AM41" s="25">
        <f>+SUMIFS('Data Co.op'!$M:$M,'Data Co.op'!$E:$E,'MT-Tracking Co.op'!$G41,'Data Co.op'!$N:$N,'MT-Tracking Co.op'!AM$6)</f>
        <v>2597.9983199999997</v>
      </c>
      <c r="AN41" s="25">
        <f>+SUMIFS('Data Co.op'!$M:$M,'Data Co.op'!$E:$E,'MT-Tracking Co.op'!$G41,'Data Co.op'!$N:$N,'MT-Tracking Co.op'!AN$6)</f>
        <v>0</v>
      </c>
      <c r="AO41" s="25">
        <f>+SUMIFS('Data Co.op'!$M:$M,'Data Co.op'!$E:$E,'MT-Tracking Co.op'!$G41,'Data Co.op'!$N:$N,'MT-Tracking Co.op'!AO$6)</f>
        <v>0</v>
      </c>
      <c r="AP41" s="25">
        <f>+SUMIFS('Data Co.op'!$M:$M,'Data Co.op'!$E:$E,'MT-Tracking Co.op'!$G41,'Data Co.op'!$N:$N,'MT-Tracking Co.op'!AP$6)</f>
        <v>0</v>
      </c>
      <c r="AQ41" s="25">
        <f>+SUMIFS('Data Co.op'!$M:$M,'Data Co.op'!$E:$E,'MT-Tracking Co.op'!$G41,'Data Co.op'!$N:$N,'MT-Tracking Co.op'!AQ$6)</f>
        <v>0</v>
      </c>
      <c r="AR41" s="25">
        <f>+SUMIFS('Data Co.op'!$M:$M,'Data Co.op'!$E:$E,'MT-Tracking Co.op'!$G41,'Data Co.op'!$N:$N,'MT-Tracking Co.op'!AR$6)</f>
        <v>0</v>
      </c>
      <c r="AS41" s="25">
        <f>+SUMIFS('Data Co.op'!$M:$M,'Data Co.op'!$E:$E,'MT-Tracking Co.op'!$G41,'Data Co.op'!$N:$N,'MT-Tracking Co.op'!AS$6)</f>
        <v>0</v>
      </c>
      <c r="AT41" s="25">
        <f>+SUMIFS('Data Co.op'!$M:$M,'Data Co.op'!$E:$E,'MT-Tracking Co.op'!$G41,'Data Co.op'!$N:$N,'MT-Tracking Co.op'!AT$6)</f>
        <v>5194.6336800000008</v>
      </c>
      <c r="AU41" s="25">
        <f>+SUMIFS('Data Co.op'!$M:$M,'Data Co.op'!$E:$E,'MT-Tracking Co.op'!$G41,'Data Co.op'!$N:$N,'MT-Tracking Co.op'!AU$6)</f>
        <v>0</v>
      </c>
      <c r="AV41" s="25">
        <f>+SUMIFS('Data Co.op'!$M:$M,'Data Co.op'!$E:$E,'MT-Tracking Co.op'!$G41,'Data Co.op'!$N:$N,'MT-Tracking Co.op'!AV$6)</f>
        <v>0</v>
      </c>
      <c r="AW41" s="27">
        <f t="shared" si="8"/>
        <v>0</v>
      </c>
      <c r="AX41" t="str">
        <f t="shared" si="9"/>
        <v>Nguyễn Thành Long</v>
      </c>
      <c r="AY41" t="str">
        <f t="shared" si="5"/>
        <v>NBTS05633</v>
      </c>
      <c r="AZ41" s="27" t="str">
        <f t="shared" si="10"/>
        <v>Nguyễn Bích Vân</v>
      </c>
    </row>
    <row r="42" spans="1:52" outlineLevel="1" x14ac:dyDescent="0.25">
      <c r="A42" s="4" t="s">
        <v>935</v>
      </c>
      <c r="B42" s="4" t="s">
        <v>936</v>
      </c>
      <c r="C42" s="4" t="s">
        <v>451</v>
      </c>
      <c r="D42" s="11" t="s">
        <v>768</v>
      </c>
      <c r="E42" s="32" t="s">
        <v>976</v>
      </c>
      <c r="F42" s="35" t="s">
        <v>454</v>
      </c>
      <c r="G42" s="35">
        <f t="shared" si="6"/>
        <v>137</v>
      </c>
      <c r="H42" s="4" t="s">
        <v>455</v>
      </c>
      <c r="I42" s="4"/>
      <c r="J42" s="4"/>
      <c r="K42" s="4" t="s">
        <v>980</v>
      </c>
      <c r="L42" s="4">
        <v>1</v>
      </c>
      <c r="M42" s="33">
        <v>11046.165299999999</v>
      </c>
      <c r="N42" s="34">
        <f t="shared" si="2"/>
        <v>5.236972983820678E-3</v>
      </c>
      <c r="O42" s="33">
        <f t="shared" si="3"/>
        <v>13908.327266495784</v>
      </c>
      <c r="P42" s="33">
        <f t="shared" si="7"/>
        <v>9756.3344400000005</v>
      </c>
      <c r="Q42" s="94">
        <f t="shared" si="4"/>
        <v>0.70147432204175608</v>
      </c>
      <c r="R42" s="25">
        <f>+SUMIFS('Data Co.op'!$M:$M,'Data Co.op'!$E:$E,'MT-Tracking Co.op'!$G42,'Data Co.op'!$N:$N,'MT-Tracking Co.op'!R$6)</f>
        <v>0</v>
      </c>
      <c r="S42" s="25">
        <f>+SUMIFS('Data Co.op'!$M:$M,'Data Co.op'!$E:$E,'MT-Tracking Co.op'!$G42,'Data Co.op'!$N:$N,'MT-Tracking Co.op'!S$6)</f>
        <v>0</v>
      </c>
      <c r="T42" s="25">
        <f>+SUMIFS('Data Co.op'!$M:$M,'Data Co.op'!$E:$E,'MT-Tracking Co.op'!$G42,'Data Co.op'!$N:$N,'MT-Tracking Co.op'!T$6)</f>
        <v>0</v>
      </c>
      <c r="U42" s="25">
        <f>+SUMIFS('Data Co.op'!$M:$M,'Data Co.op'!$E:$E,'MT-Tracking Co.op'!$G42,'Data Co.op'!$N:$N,'MT-Tracking Co.op'!U$6)</f>
        <v>0</v>
      </c>
      <c r="V42" s="25">
        <f>+SUMIFS('Data Co.op'!$M:$M,'Data Co.op'!$E:$E,'MT-Tracking Co.op'!$G42,'Data Co.op'!$N:$N,'MT-Tracking Co.op'!V$6)</f>
        <v>0</v>
      </c>
      <c r="W42" s="25">
        <f>+SUMIFS('Data Co.op'!$M:$M,'Data Co.op'!$E:$E,'MT-Tracking Co.op'!$G42,'Data Co.op'!$N:$N,'MT-Tracking Co.op'!W$6)</f>
        <v>0</v>
      </c>
      <c r="X42" s="25">
        <f>+SUMIFS('Data Co.op'!$M:$M,'Data Co.op'!$E:$E,'MT-Tracking Co.op'!$G42,'Data Co.op'!$N:$N,'MT-Tracking Co.op'!X$6)</f>
        <v>227.69964000000004</v>
      </c>
      <c r="Y42" s="25">
        <f>+SUMIFS('Data Co.op'!$M:$M,'Data Co.op'!$E:$E,'MT-Tracking Co.op'!$G42,'Data Co.op'!$N:$N,'MT-Tracking Co.op'!Y$6)</f>
        <v>0</v>
      </c>
      <c r="Z42" s="25">
        <f>+SUMIFS('Data Co.op'!$M:$M,'Data Co.op'!$E:$E,'MT-Tracking Co.op'!$G42,'Data Co.op'!$N:$N,'MT-Tracking Co.op'!Z$6)</f>
        <v>0</v>
      </c>
      <c r="AA42" s="25">
        <f>+SUMIFS('Data Co.op'!$M:$M,'Data Co.op'!$E:$E,'MT-Tracking Co.op'!$G42,'Data Co.op'!$N:$N,'MT-Tracking Co.op'!AA$6)</f>
        <v>0</v>
      </c>
      <c r="AB42" s="25">
        <f>+SUMIFS('Data Co.op'!$M:$M,'Data Co.op'!$E:$E,'MT-Tracking Co.op'!$G42,'Data Co.op'!$N:$N,'MT-Tracking Co.op'!AB$6)</f>
        <v>0</v>
      </c>
      <c r="AC42" s="25">
        <f>+SUMIFS('Data Co.op'!$M:$M,'Data Co.op'!$E:$E,'MT-Tracking Co.op'!$G42,'Data Co.op'!$N:$N,'MT-Tracking Co.op'!AC$6)</f>
        <v>0</v>
      </c>
      <c r="AD42" s="25">
        <f>+SUMIFS('Data Co.op'!$M:$M,'Data Co.op'!$E:$E,'MT-Tracking Co.op'!$G42,'Data Co.op'!$N:$N,'MT-Tracking Co.op'!AD$6)</f>
        <v>0</v>
      </c>
      <c r="AE42" s="25">
        <f>+SUMIFS('Data Co.op'!$M:$M,'Data Co.op'!$E:$E,'MT-Tracking Co.op'!$G42,'Data Co.op'!$N:$N,'MT-Tracking Co.op'!AE$6)</f>
        <v>953.85599999999977</v>
      </c>
      <c r="AF42" s="25">
        <f>+SUMIFS('Data Co.op'!$M:$M,'Data Co.op'!$E:$E,'MT-Tracking Co.op'!$G42,'Data Co.op'!$N:$N,'MT-Tracking Co.op'!AF$6)</f>
        <v>0</v>
      </c>
      <c r="AG42" s="25">
        <f>+SUMIFS('Data Co.op'!$M:$M,'Data Co.op'!$E:$E,'MT-Tracking Co.op'!$G42,'Data Co.op'!$N:$N,'MT-Tracking Co.op'!AG$6)</f>
        <v>0</v>
      </c>
      <c r="AH42" s="25">
        <f>+SUMIFS('Data Co.op'!$M:$M,'Data Co.op'!$E:$E,'MT-Tracking Co.op'!$G42,'Data Co.op'!$N:$N,'MT-Tracking Co.op'!AH$6)</f>
        <v>0</v>
      </c>
      <c r="AI42" s="25">
        <f>+SUMIFS('Data Co.op'!$M:$M,'Data Co.op'!$E:$E,'MT-Tracking Co.op'!$G42,'Data Co.op'!$N:$N,'MT-Tracking Co.op'!AI$6)</f>
        <v>0</v>
      </c>
      <c r="AJ42" s="25">
        <f>+SUMIFS('Data Co.op'!$M:$M,'Data Co.op'!$E:$E,'MT-Tracking Co.op'!$G42,'Data Co.op'!$N:$N,'MT-Tracking Co.op'!AJ$6)</f>
        <v>0</v>
      </c>
      <c r="AK42" s="25">
        <f>+SUMIFS('Data Co.op'!$M:$M,'Data Co.op'!$E:$E,'MT-Tracking Co.op'!$G42,'Data Co.op'!$N:$N,'MT-Tracking Co.op'!AK$6)</f>
        <v>0</v>
      </c>
      <c r="AL42" s="25">
        <f>+SUMIFS('Data Co.op'!$M:$M,'Data Co.op'!$E:$E,'MT-Tracking Co.op'!$G42,'Data Co.op'!$N:$N,'MT-Tracking Co.op'!AL$6)</f>
        <v>0</v>
      </c>
      <c r="AM42" s="25">
        <f>+SUMIFS('Data Co.op'!$M:$M,'Data Co.op'!$E:$E,'MT-Tracking Co.op'!$G42,'Data Co.op'!$N:$N,'MT-Tracking Co.op'!AM$6)</f>
        <v>0</v>
      </c>
      <c r="AN42" s="25">
        <f>+SUMIFS('Data Co.op'!$M:$M,'Data Co.op'!$E:$E,'MT-Tracking Co.op'!$G42,'Data Co.op'!$N:$N,'MT-Tracking Co.op'!AN$6)</f>
        <v>5790.4416000000001</v>
      </c>
      <c r="AO42" s="25">
        <f>+SUMIFS('Data Co.op'!$M:$M,'Data Co.op'!$E:$E,'MT-Tracking Co.op'!$G42,'Data Co.op'!$N:$N,'MT-Tracking Co.op'!AO$6)</f>
        <v>0</v>
      </c>
      <c r="AP42" s="25">
        <f>+SUMIFS('Data Co.op'!$M:$M,'Data Co.op'!$E:$E,'MT-Tracking Co.op'!$G42,'Data Co.op'!$N:$N,'MT-Tracking Co.op'!AP$6)</f>
        <v>0</v>
      </c>
      <c r="AQ42" s="25">
        <f>+SUMIFS('Data Co.op'!$M:$M,'Data Co.op'!$E:$E,'MT-Tracking Co.op'!$G42,'Data Co.op'!$N:$N,'MT-Tracking Co.op'!AQ$6)</f>
        <v>0</v>
      </c>
      <c r="AR42" s="25">
        <f>+SUMIFS('Data Co.op'!$M:$M,'Data Co.op'!$E:$E,'MT-Tracking Co.op'!$G42,'Data Co.op'!$N:$N,'MT-Tracking Co.op'!AR$6)</f>
        <v>0</v>
      </c>
      <c r="AS42" s="25">
        <f>+SUMIFS('Data Co.op'!$M:$M,'Data Co.op'!$E:$E,'MT-Tracking Co.op'!$G42,'Data Co.op'!$N:$N,'MT-Tracking Co.op'!AS$6)</f>
        <v>0</v>
      </c>
      <c r="AT42" s="25">
        <f>+SUMIFS('Data Co.op'!$M:$M,'Data Co.op'!$E:$E,'MT-Tracking Co.op'!$G42,'Data Co.op'!$N:$N,'MT-Tracking Co.op'!AT$6)</f>
        <v>0</v>
      </c>
      <c r="AU42" s="25">
        <f>+SUMIFS('Data Co.op'!$M:$M,'Data Co.op'!$E:$E,'MT-Tracking Co.op'!$G42,'Data Co.op'!$N:$N,'MT-Tracking Co.op'!AU$6)</f>
        <v>0</v>
      </c>
      <c r="AV42" s="25">
        <f>+SUMIFS('Data Co.op'!$M:$M,'Data Co.op'!$E:$E,'MT-Tracking Co.op'!$G42,'Data Co.op'!$N:$N,'MT-Tracking Co.op'!AV$6)</f>
        <v>2784.3372000000004</v>
      </c>
      <c r="AW42" s="27">
        <f t="shared" si="8"/>
        <v>0</v>
      </c>
      <c r="AX42" t="str">
        <f t="shared" si="9"/>
        <v>Phạm Thanh Hà</v>
      </c>
      <c r="AY42" t="str">
        <f t="shared" si="5"/>
        <v>NBTS05102</v>
      </c>
      <c r="AZ42" s="27" t="str">
        <f t="shared" si="10"/>
        <v xml:space="preserve">Lê Yến Phụng </v>
      </c>
    </row>
    <row r="43" spans="1:52" outlineLevel="1" x14ac:dyDescent="0.25">
      <c r="A43" s="4" t="s">
        <v>935</v>
      </c>
      <c r="B43" s="4" t="s">
        <v>936</v>
      </c>
      <c r="C43" s="4" t="s">
        <v>451</v>
      </c>
      <c r="D43" s="11" t="s">
        <v>768</v>
      </c>
      <c r="E43" s="32" t="s">
        <v>976</v>
      </c>
      <c r="F43" s="35" t="s">
        <v>456</v>
      </c>
      <c r="G43" s="35">
        <f t="shared" si="6"/>
        <v>145</v>
      </c>
      <c r="H43" s="4" t="s">
        <v>457</v>
      </c>
      <c r="I43" s="4"/>
      <c r="J43" s="4"/>
      <c r="K43" s="4" t="s">
        <v>981</v>
      </c>
      <c r="L43" s="4">
        <v>1</v>
      </c>
      <c r="M43" s="33">
        <v>13642.748927999999</v>
      </c>
      <c r="N43" s="34">
        <f t="shared" si="2"/>
        <v>6.4680099944715219E-3</v>
      </c>
      <c r="O43" s="33">
        <f t="shared" si="3"/>
        <v>17177.709345455703</v>
      </c>
      <c r="P43" s="33">
        <f t="shared" si="7"/>
        <v>14932.691279999999</v>
      </c>
      <c r="Q43" s="94">
        <f t="shared" si="4"/>
        <v>0.86930631900291089</v>
      </c>
      <c r="R43" s="25">
        <f>+SUMIFS('Data Co.op'!$M:$M,'Data Co.op'!$E:$E,'MT-Tracking Co.op'!$G43,'Data Co.op'!$N:$N,'MT-Tracking Co.op'!R$6)</f>
        <v>0</v>
      </c>
      <c r="S43" s="25">
        <f>+SUMIFS('Data Co.op'!$M:$M,'Data Co.op'!$E:$E,'MT-Tracking Co.op'!$G43,'Data Co.op'!$N:$N,'MT-Tracking Co.op'!S$6)</f>
        <v>0</v>
      </c>
      <c r="T43" s="25">
        <f>+SUMIFS('Data Co.op'!$M:$M,'Data Co.op'!$E:$E,'MT-Tracking Co.op'!$G43,'Data Co.op'!$N:$N,'MT-Tracking Co.op'!T$6)</f>
        <v>0</v>
      </c>
      <c r="U43" s="25">
        <f>+SUMIFS('Data Co.op'!$M:$M,'Data Co.op'!$E:$E,'MT-Tracking Co.op'!$G43,'Data Co.op'!$N:$N,'MT-Tracking Co.op'!U$6)</f>
        <v>0</v>
      </c>
      <c r="V43" s="25">
        <f>+SUMIFS('Data Co.op'!$M:$M,'Data Co.op'!$E:$E,'MT-Tracking Co.op'!$G43,'Data Co.op'!$N:$N,'MT-Tracking Co.op'!V$6)</f>
        <v>0</v>
      </c>
      <c r="W43" s="25">
        <f>+SUMIFS('Data Co.op'!$M:$M,'Data Co.op'!$E:$E,'MT-Tracking Co.op'!$G43,'Data Co.op'!$N:$N,'MT-Tracking Co.op'!W$6)</f>
        <v>3120.8738399999997</v>
      </c>
      <c r="X43" s="25">
        <f>+SUMIFS('Data Co.op'!$M:$M,'Data Co.op'!$E:$E,'MT-Tracking Co.op'!$G43,'Data Co.op'!$N:$N,'MT-Tracking Co.op'!X$6)</f>
        <v>0</v>
      </c>
      <c r="Y43" s="25">
        <f>+SUMIFS('Data Co.op'!$M:$M,'Data Co.op'!$E:$E,'MT-Tracking Co.op'!$G43,'Data Co.op'!$N:$N,'MT-Tracking Co.op'!Y$6)</f>
        <v>0</v>
      </c>
      <c r="Z43" s="25">
        <f>+SUMIFS('Data Co.op'!$M:$M,'Data Co.op'!$E:$E,'MT-Tracking Co.op'!$G43,'Data Co.op'!$N:$N,'MT-Tracking Co.op'!Z$6)</f>
        <v>0</v>
      </c>
      <c r="AA43" s="25">
        <f>+SUMIFS('Data Co.op'!$M:$M,'Data Co.op'!$E:$E,'MT-Tracking Co.op'!$G43,'Data Co.op'!$N:$N,'MT-Tracking Co.op'!AA$6)</f>
        <v>0</v>
      </c>
      <c r="AB43" s="25">
        <f>+SUMIFS('Data Co.op'!$M:$M,'Data Co.op'!$E:$E,'MT-Tracking Co.op'!$G43,'Data Co.op'!$N:$N,'MT-Tracking Co.op'!AB$6)</f>
        <v>0</v>
      </c>
      <c r="AC43" s="25">
        <f>+SUMIFS('Data Co.op'!$M:$M,'Data Co.op'!$E:$E,'MT-Tracking Co.op'!$G43,'Data Co.op'!$N:$N,'MT-Tracking Co.op'!AC$6)</f>
        <v>0</v>
      </c>
      <c r="AD43" s="25">
        <f>+SUMIFS('Data Co.op'!$M:$M,'Data Co.op'!$E:$E,'MT-Tracking Co.op'!$G43,'Data Co.op'!$N:$N,'MT-Tracking Co.op'!AD$6)</f>
        <v>0</v>
      </c>
      <c r="AE43" s="25">
        <f>+SUMIFS('Data Co.op'!$M:$M,'Data Co.op'!$E:$E,'MT-Tracking Co.op'!$G43,'Data Co.op'!$N:$N,'MT-Tracking Co.op'!AE$6)</f>
        <v>0</v>
      </c>
      <c r="AF43" s="25">
        <f>+SUMIFS('Data Co.op'!$M:$M,'Data Co.op'!$E:$E,'MT-Tracking Co.op'!$G43,'Data Co.op'!$N:$N,'MT-Tracking Co.op'!AF$6)</f>
        <v>303.49943999999999</v>
      </c>
      <c r="AG43" s="25">
        <f>+SUMIFS('Data Co.op'!$M:$M,'Data Co.op'!$E:$E,'MT-Tracking Co.op'!$G43,'Data Co.op'!$N:$N,'MT-Tracking Co.op'!AG$6)</f>
        <v>0</v>
      </c>
      <c r="AH43" s="25">
        <f>+SUMIFS('Data Co.op'!$M:$M,'Data Co.op'!$E:$E,'MT-Tracking Co.op'!$G43,'Data Co.op'!$N:$N,'MT-Tracking Co.op'!AH$6)</f>
        <v>0</v>
      </c>
      <c r="AI43" s="25">
        <f>+SUMIFS('Data Co.op'!$M:$M,'Data Co.op'!$E:$E,'MT-Tracking Co.op'!$G43,'Data Co.op'!$N:$N,'MT-Tracking Co.op'!AI$6)</f>
        <v>0</v>
      </c>
      <c r="AJ43" s="25">
        <f>+SUMIFS('Data Co.op'!$M:$M,'Data Co.op'!$E:$E,'MT-Tracking Co.op'!$G43,'Data Co.op'!$N:$N,'MT-Tracking Co.op'!AJ$6)</f>
        <v>0</v>
      </c>
      <c r="AK43" s="25">
        <f>+SUMIFS('Data Co.op'!$M:$M,'Data Co.op'!$E:$E,'MT-Tracking Co.op'!$G43,'Data Co.op'!$N:$N,'MT-Tracking Co.op'!AK$6)</f>
        <v>243.88344000000001</v>
      </c>
      <c r="AL43" s="25">
        <f>+SUMIFS('Data Co.op'!$M:$M,'Data Co.op'!$E:$E,'MT-Tracking Co.op'!$G43,'Data Co.op'!$N:$N,'MT-Tracking Co.op'!AL$6)</f>
        <v>220.17312000000001</v>
      </c>
      <c r="AM43" s="25">
        <f>+SUMIFS('Data Co.op'!$M:$M,'Data Co.op'!$E:$E,'MT-Tracking Co.op'!$G43,'Data Co.op'!$N:$N,'MT-Tracking Co.op'!AM$6)</f>
        <v>0</v>
      </c>
      <c r="AN43" s="25">
        <f>+SUMIFS('Data Co.op'!$M:$M,'Data Co.op'!$E:$E,'MT-Tracking Co.op'!$G43,'Data Co.op'!$N:$N,'MT-Tracking Co.op'!AN$6)</f>
        <v>0</v>
      </c>
      <c r="AO43" s="25">
        <f>+SUMIFS('Data Co.op'!$M:$M,'Data Co.op'!$E:$E,'MT-Tracking Co.op'!$G43,'Data Co.op'!$N:$N,'MT-Tracking Co.op'!AO$6)</f>
        <v>0</v>
      </c>
      <c r="AP43" s="25">
        <f>+SUMIFS('Data Co.op'!$M:$M,'Data Co.op'!$E:$E,'MT-Tracking Co.op'!$G43,'Data Co.op'!$N:$N,'MT-Tracking Co.op'!AP$6)</f>
        <v>0</v>
      </c>
      <c r="AQ43" s="25">
        <f>+SUMIFS('Data Co.op'!$M:$M,'Data Co.op'!$E:$E,'MT-Tracking Co.op'!$G43,'Data Co.op'!$N:$N,'MT-Tracking Co.op'!AQ$6)</f>
        <v>4034.8508400000005</v>
      </c>
      <c r="AR43" s="25">
        <f>+SUMIFS('Data Co.op'!$M:$M,'Data Co.op'!$E:$E,'MT-Tracking Co.op'!$G43,'Data Co.op'!$N:$N,'MT-Tracking Co.op'!AR$6)</f>
        <v>0</v>
      </c>
      <c r="AS43" s="25">
        <f>+SUMIFS('Data Co.op'!$M:$M,'Data Co.op'!$E:$E,'MT-Tracking Co.op'!$G43,'Data Co.op'!$N:$N,'MT-Tracking Co.op'!AS$6)</f>
        <v>7009.4105999999992</v>
      </c>
      <c r="AT43" s="25">
        <f>+SUMIFS('Data Co.op'!$M:$M,'Data Co.op'!$E:$E,'MT-Tracking Co.op'!$G43,'Data Co.op'!$N:$N,'MT-Tracking Co.op'!AT$6)</f>
        <v>0</v>
      </c>
      <c r="AU43" s="25">
        <f>+SUMIFS('Data Co.op'!$M:$M,'Data Co.op'!$E:$E,'MT-Tracking Co.op'!$G43,'Data Co.op'!$N:$N,'MT-Tracking Co.op'!AU$6)</f>
        <v>0</v>
      </c>
      <c r="AV43" s="25">
        <f>+SUMIFS('Data Co.op'!$M:$M,'Data Co.op'!$E:$E,'MT-Tracking Co.op'!$G43,'Data Co.op'!$N:$N,'MT-Tracking Co.op'!AV$6)</f>
        <v>0</v>
      </c>
      <c r="AW43" s="27">
        <f t="shared" si="8"/>
        <v>0</v>
      </c>
      <c r="AX43" t="str">
        <f t="shared" si="9"/>
        <v>Phạm Thanh Hà</v>
      </c>
      <c r="AY43" t="str">
        <f t="shared" si="5"/>
        <v>NBTS05102</v>
      </c>
      <c r="AZ43" s="27" t="str">
        <f t="shared" si="10"/>
        <v xml:space="preserve">Lê Yến Phụng </v>
      </c>
    </row>
    <row r="44" spans="1:52" outlineLevel="1" x14ac:dyDescent="0.25">
      <c r="A44" s="4" t="s">
        <v>935</v>
      </c>
      <c r="B44" s="4" t="s">
        <v>936</v>
      </c>
      <c r="C44" s="4" t="s">
        <v>451</v>
      </c>
      <c r="D44" s="11" t="s">
        <v>768</v>
      </c>
      <c r="E44" s="32" t="s">
        <v>976</v>
      </c>
      <c r="F44" s="35" t="s">
        <v>458</v>
      </c>
      <c r="G44" s="35">
        <f t="shared" si="6"/>
        <v>122</v>
      </c>
      <c r="H44" s="4" t="s">
        <v>459</v>
      </c>
      <c r="I44" s="4"/>
      <c r="J44" s="4"/>
      <c r="K44" s="4" t="s">
        <v>982</v>
      </c>
      <c r="L44" s="4">
        <v>1</v>
      </c>
      <c r="M44" s="33">
        <v>33045.546503999998</v>
      </c>
      <c r="N44" s="34">
        <f t="shared" si="2"/>
        <v>1.5666851760496276E-2</v>
      </c>
      <c r="O44" s="33">
        <f t="shared" si="3"/>
        <v>41607.948368999845</v>
      </c>
      <c r="P44" s="33">
        <f t="shared" si="7"/>
        <v>27320.36364</v>
      </c>
      <c r="Q44" s="94">
        <f t="shared" si="4"/>
        <v>0.65661405358681746</v>
      </c>
      <c r="R44" s="25">
        <f>+SUMIFS('Data Co.op'!$M:$M,'Data Co.op'!$E:$E,'MT-Tracking Co.op'!$G44,'Data Co.op'!$N:$N,'MT-Tracking Co.op'!R$6)</f>
        <v>0</v>
      </c>
      <c r="S44" s="25">
        <f>+SUMIFS('Data Co.op'!$M:$M,'Data Co.op'!$E:$E,'MT-Tracking Co.op'!$G44,'Data Co.op'!$N:$N,'MT-Tracking Co.op'!S$6)</f>
        <v>0</v>
      </c>
      <c r="T44" s="25">
        <f>+SUMIFS('Data Co.op'!$M:$M,'Data Co.op'!$E:$E,'MT-Tracking Co.op'!$G44,'Data Co.op'!$N:$N,'MT-Tracking Co.op'!T$6)</f>
        <v>0</v>
      </c>
      <c r="U44" s="25">
        <f>+SUMIFS('Data Co.op'!$M:$M,'Data Co.op'!$E:$E,'MT-Tracking Co.op'!$G44,'Data Co.op'!$N:$N,'MT-Tracking Co.op'!U$6)</f>
        <v>0</v>
      </c>
      <c r="V44" s="25">
        <f>+SUMIFS('Data Co.op'!$M:$M,'Data Co.op'!$E:$E,'MT-Tracking Co.op'!$G44,'Data Co.op'!$N:$N,'MT-Tracking Co.op'!V$6)</f>
        <v>0</v>
      </c>
      <c r="W44" s="25">
        <f>+SUMIFS('Data Co.op'!$M:$M,'Data Co.op'!$E:$E,'MT-Tracking Co.op'!$G44,'Data Co.op'!$N:$N,'MT-Tracking Co.op'!W$6)</f>
        <v>0</v>
      </c>
      <c r="X44" s="25">
        <f>+SUMIFS('Data Co.op'!$M:$M,'Data Co.op'!$E:$E,'MT-Tracking Co.op'!$G44,'Data Co.op'!$N:$N,'MT-Tracking Co.op'!X$6)</f>
        <v>0</v>
      </c>
      <c r="Y44" s="25">
        <f>+SUMIFS('Data Co.op'!$M:$M,'Data Co.op'!$E:$E,'MT-Tracking Co.op'!$G44,'Data Co.op'!$N:$N,'MT-Tracking Co.op'!Y$6)</f>
        <v>6121.8568799999994</v>
      </c>
      <c r="Z44" s="25">
        <f>+SUMIFS('Data Co.op'!$M:$M,'Data Co.op'!$E:$E,'MT-Tracking Co.op'!$G44,'Data Co.op'!$N:$N,'MT-Tracking Co.op'!Z$6)</f>
        <v>0</v>
      </c>
      <c r="AA44" s="25">
        <f>+SUMIFS('Data Co.op'!$M:$M,'Data Co.op'!$E:$E,'MT-Tracking Co.op'!$G44,'Data Co.op'!$N:$N,'MT-Tracking Co.op'!AA$6)</f>
        <v>1805.9975999999999</v>
      </c>
      <c r="AB44" s="25">
        <f>+SUMIFS('Data Co.op'!$M:$M,'Data Co.op'!$E:$E,'MT-Tracking Co.op'!$G44,'Data Co.op'!$N:$N,'MT-Tracking Co.op'!AB$6)</f>
        <v>0</v>
      </c>
      <c r="AC44" s="25">
        <f>+SUMIFS('Data Co.op'!$M:$M,'Data Co.op'!$E:$E,'MT-Tracking Co.op'!$G44,'Data Co.op'!$N:$N,'MT-Tracking Co.op'!AC$6)</f>
        <v>0</v>
      </c>
      <c r="AD44" s="25">
        <f>+SUMIFS('Data Co.op'!$M:$M,'Data Co.op'!$E:$E,'MT-Tracking Co.op'!$G44,'Data Co.op'!$N:$N,'MT-Tracking Co.op'!AD$6)</f>
        <v>0</v>
      </c>
      <c r="AE44" s="25">
        <f>+SUMIFS('Data Co.op'!$M:$M,'Data Co.op'!$E:$E,'MT-Tracking Co.op'!$G44,'Data Co.op'!$N:$N,'MT-Tracking Co.op'!AE$6)</f>
        <v>0</v>
      </c>
      <c r="AF44" s="25">
        <f>+SUMIFS('Data Co.op'!$M:$M,'Data Co.op'!$E:$E,'MT-Tracking Co.op'!$G44,'Data Co.op'!$N:$N,'MT-Tracking Co.op'!AF$6)</f>
        <v>0</v>
      </c>
      <c r="AG44" s="25">
        <f>+SUMIFS('Data Co.op'!$M:$M,'Data Co.op'!$E:$E,'MT-Tracking Co.op'!$G44,'Data Co.op'!$N:$N,'MT-Tracking Co.op'!AG$6)</f>
        <v>3985.4754000000003</v>
      </c>
      <c r="AH44" s="25">
        <f>+SUMIFS('Data Co.op'!$M:$M,'Data Co.op'!$E:$E,'MT-Tracking Co.op'!$G44,'Data Co.op'!$N:$N,'MT-Tracking Co.op'!AH$6)</f>
        <v>1188.00108</v>
      </c>
      <c r="AI44" s="25">
        <f>+SUMIFS('Data Co.op'!$M:$M,'Data Co.op'!$E:$E,'MT-Tracking Co.op'!$G44,'Data Co.op'!$N:$N,'MT-Tracking Co.op'!AI$6)</f>
        <v>0</v>
      </c>
      <c r="AJ44" s="25">
        <f>+SUMIFS('Data Co.op'!$M:$M,'Data Co.op'!$E:$E,'MT-Tracking Co.op'!$G44,'Data Co.op'!$N:$N,'MT-Tracking Co.op'!AJ$6)</f>
        <v>0</v>
      </c>
      <c r="AK44" s="25">
        <f>+SUMIFS('Data Co.op'!$M:$M,'Data Co.op'!$E:$E,'MT-Tracking Co.op'!$G44,'Data Co.op'!$N:$N,'MT-Tracking Co.op'!AK$6)</f>
        <v>0</v>
      </c>
      <c r="AL44" s="25">
        <f>+SUMIFS('Data Co.op'!$M:$M,'Data Co.op'!$E:$E,'MT-Tracking Co.op'!$G44,'Data Co.op'!$N:$N,'MT-Tracking Co.op'!AL$6)</f>
        <v>0</v>
      </c>
      <c r="AM44" s="25">
        <f>+SUMIFS('Data Co.op'!$M:$M,'Data Co.op'!$E:$E,'MT-Tracking Co.op'!$G44,'Data Co.op'!$N:$N,'MT-Tracking Co.op'!AM$6)</f>
        <v>0</v>
      </c>
      <c r="AN44" s="25">
        <f>+SUMIFS('Data Co.op'!$M:$M,'Data Co.op'!$E:$E,'MT-Tracking Co.op'!$G44,'Data Co.op'!$N:$N,'MT-Tracking Co.op'!AN$6)</f>
        <v>3611.9951999999998</v>
      </c>
      <c r="AO44" s="25">
        <f>+SUMIFS('Data Co.op'!$M:$M,'Data Co.op'!$E:$E,'MT-Tracking Co.op'!$G44,'Data Co.op'!$N:$N,'MT-Tracking Co.op'!AO$6)</f>
        <v>0</v>
      </c>
      <c r="AP44" s="25">
        <f>+SUMIFS('Data Co.op'!$M:$M,'Data Co.op'!$E:$E,'MT-Tracking Co.op'!$G44,'Data Co.op'!$N:$N,'MT-Tracking Co.op'!AP$6)</f>
        <v>0</v>
      </c>
      <c r="AQ44" s="25">
        <f>+SUMIFS('Data Co.op'!$M:$M,'Data Co.op'!$E:$E,'MT-Tracking Co.op'!$G44,'Data Co.op'!$N:$N,'MT-Tracking Co.op'!AQ$6)</f>
        <v>0</v>
      </c>
      <c r="AR44" s="25">
        <f>+SUMIFS('Data Co.op'!$M:$M,'Data Co.op'!$E:$E,'MT-Tracking Co.op'!$G44,'Data Co.op'!$N:$N,'MT-Tracking Co.op'!AR$6)</f>
        <v>0</v>
      </c>
      <c r="AS44" s="25">
        <f>+SUMIFS('Data Co.op'!$M:$M,'Data Co.op'!$E:$E,'MT-Tracking Co.op'!$G44,'Data Co.op'!$N:$N,'MT-Tracking Co.op'!AS$6)</f>
        <v>0</v>
      </c>
      <c r="AT44" s="25">
        <f>+SUMIFS('Data Co.op'!$M:$M,'Data Co.op'!$E:$E,'MT-Tracking Co.op'!$G44,'Data Co.op'!$N:$N,'MT-Tracking Co.op'!AT$6)</f>
        <v>10607.037479999999</v>
      </c>
      <c r="AU44" s="25">
        <f>+SUMIFS('Data Co.op'!$M:$M,'Data Co.op'!$E:$E,'MT-Tracking Co.op'!$G44,'Data Co.op'!$N:$N,'MT-Tracking Co.op'!AU$6)</f>
        <v>0</v>
      </c>
      <c r="AV44" s="25">
        <f>+SUMIFS('Data Co.op'!$M:$M,'Data Co.op'!$E:$E,'MT-Tracking Co.op'!$G44,'Data Co.op'!$N:$N,'MT-Tracking Co.op'!AV$6)</f>
        <v>0</v>
      </c>
      <c r="AW44" s="27">
        <f t="shared" si="8"/>
        <v>0</v>
      </c>
      <c r="AX44" t="str">
        <f t="shared" si="9"/>
        <v>Phạm Thanh Hà</v>
      </c>
      <c r="AY44" t="str">
        <f t="shared" si="5"/>
        <v>NBTS05102</v>
      </c>
      <c r="AZ44" s="27" t="str">
        <f t="shared" si="10"/>
        <v xml:space="preserve">Lê Yến Phụng </v>
      </c>
    </row>
    <row r="45" spans="1:52" outlineLevel="1" x14ac:dyDescent="0.25">
      <c r="A45" s="4" t="s">
        <v>935</v>
      </c>
      <c r="B45" s="4" t="s">
        <v>936</v>
      </c>
      <c r="C45" s="4" t="s">
        <v>451</v>
      </c>
      <c r="D45" s="11" t="s">
        <v>768</v>
      </c>
      <c r="E45" s="32" t="s">
        <v>976</v>
      </c>
      <c r="F45" s="35" t="s">
        <v>460</v>
      </c>
      <c r="G45" s="35">
        <f t="shared" si="6"/>
        <v>132</v>
      </c>
      <c r="H45" s="4" t="s">
        <v>461</v>
      </c>
      <c r="I45" s="4"/>
      <c r="J45" s="4"/>
      <c r="K45" s="4" t="s">
        <v>983</v>
      </c>
      <c r="L45" s="4">
        <v>1</v>
      </c>
      <c r="M45" s="33">
        <v>18472.943964000002</v>
      </c>
      <c r="N45" s="34">
        <f t="shared" si="2"/>
        <v>8.7579993458092899E-3</v>
      </c>
      <c r="O45" s="33">
        <f t="shared" si="3"/>
        <v>23259.451877562427</v>
      </c>
      <c r="P45" s="33">
        <f t="shared" si="7"/>
        <v>12400.461720000001</v>
      </c>
      <c r="Q45" s="94">
        <f t="shared" si="4"/>
        <v>0.53313645503238571</v>
      </c>
      <c r="R45" s="25">
        <f>+SUMIFS('Data Co.op'!$M:$M,'Data Co.op'!$E:$E,'MT-Tracking Co.op'!$G45,'Data Co.op'!$N:$N,'MT-Tracking Co.op'!R$6)</f>
        <v>0</v>
      </c>
      <c r="S45" s="25">
        <f>+SUMIFS('Data Co.op'!$M:$M,'Data Co.op'!$E:$E,'MT-Tracking Co.op'!$G45,'Data Co.op'!$N:$N,'MT-Tracking Co.op'!S$6)</f>
        <v>0</v>
      </c>
      <c r="T45" s="25">
        <f>+SUMIFS('Data Co.op'!$M:$M,'Data Co.op'!$E:$E,'MT-Tracking Co.op'!$G45,'Data Co.op'!$N:$N,'MT-Tracking Co.op'!T$6)</f>
        <v>1325.10168</v>
      </c>
      <c r="U45" s="25">
        <f>+SUMIFS('Data Co.op'!$M:$M,'Data Co.op'!$E:$E,'MT-Tracking Co.op'!$G45,'Data Co.op'!$N:$N,'MT-Tracking Co.op'!U$6)</f>
        <v>0</v>
      </c>
      <c r="V45" s="25">
        <f>+SUMIFS('Data Co.op'!$M:$M,'Data Co.op'!$E:$E,'MT-Tracking Co.op'!$G45,'Data Co.op'!$N:$N,'MT-Tracking Co.op'!V$6)</f>
        <v>0</v>
      </c>
      <c r="W45" s="25">
        <f>+SUMIFS('Data Co.op'!$M:$M,'Data Co.op'!$E:$E,'MT-Tracking Co.op'!$G45,'Data Co.op'!$N:$N,'MT-Tracking Co.op'!W$6)</f>
        <v>1672.6921199999999</v>
      </c>
      <c r="X45" s="25">
        <f>+SUMIFS('Data Co.op'!$M:$M,'Data Co.op'!$E:$E,'MT-Tracking Co.op'!$G45,'Data Co.op'!$N:$N,'MT-Tracking Co.op'!X$6)</f>
        <v>0</v>
      </c>
      <c r="Y45" s="25">
        <f>+SUMIFS('Data Co.op'!$M:$M,'Data Co.op'!$E:$E,'MT-Tracking Co.op'!$G45,'Data Co.op'!$N:$N,'MT-Tracking Co.op'!Y$6)</f>
        <v>0</v>
      </c>
      <c r="Z45" s="25">
        <f>+SUMIFS('Data Co.op'!$M:$M,'Data Co.op'!$E:$E,'MT-Tracking Co.op'!$G45,'Data Co.op'!$N:$N,'MT-Tracking Co.op'!Z$6)</f>
        <v>0</v>
      </c>
      <c r="AA45" s="25">
        <f>+SUMIFS('Data Co.op'!$M:$M,'Data Co.op'!$E:$E,'MT-Tracking Co.op'!$G45,'Data Co.op'!$N:$N,'MT-Tracking Co.op'!AA$6)</f>
        <v>0</v>
      </c>
      <c r="AB45" s="25">
        <f>+SUMIFS('Data Co.op'!$M:$M,'Data Co.op'!$E:$E,'MT-Tracking Co.op'!$G45,'Data Co.op'!$N:$N,'MT-Tracking Co.op'!AB$6)</f>
        <v>0</v>
      </c>
      <c r="AC45" s="25">
        <f>+SUMIFS('Data Co.op'!$M:$M,'Data Co.op'!$E:$E,'MT-Tracking Co.op'!$G45,'Data Co.op'!$N:$N,'MT-Tracking Co.op'!AC$6)</f>
        <v>0</v>
      </c>
      <c r="AD45" s="25">
        <f>+SUMIFS('Data Co.op'!$M:$M,'Data Co.op'!$E:$E,'MT-Tracking Co.op'!$G45,'Data Co.op'!$N:$N,'MT-Tracking Co.op'!AD$6)</f>
        <v>0</v>
      </c>
      <c r="AE45" s="25">
        <f>+SUMIFS('Data Co.op'!$M:$M,'Data Co.op'!$E:$E,'MT-Tracking Co.op'!$G45,'Data Co.op'!$N:$N,'MT-Tracking Co.op'!AE$6)</f>
        <v>3102.2038800000005</v>
      </c>
      <c r="AF45" s="25">
        <f>+SUMIFS('Data Co.op'!$M:$M,'Data Co.op'!$E:$E,'MT-Tracking Co.op'!$G45,'Data Co.op'!$N:$N,'MT-Tracking Co.op'!AF$6)</f>
        <v>0</v>
      </c>
      <c r="AG45" s="25">
        <f>+SUMIFS('Data Co.op'!$M:$M,'Data Co.op'!$E:$E,'MT-Tracking Co.op'!$G45,'Data Co.op'!$N:$N,'MT-Tracking Co.op'!AG$6)</f>
        <v>0</v>
      </c>
      <c r="AH45" s="25">
        <f>+SUMIFS('Data Co.op'!$M:$M,'Data Co.op'!$E:$E,'MT-Tracking Co.op'!$G45,'Data Co.op'!$N:$N,'MT-Tracking Co.op'!AH$6)</f>
        <v>0</v>
      </c>
      <c r="AI45" s="25">
        <f>+SUMIFS('Data Co.op'!$M:$M,'Data Co.op'!$E:$E,'MT-Tracking Co.op'!$G45,'Data Co.op'!$N:$N,'MT-Tracking Co.op'!AI$6)</f>
        <v>0</v>
      </c>
      <c r="AJ45" s="25">
        <f>+SUMIFS('Data Co.op'!$M:$M,'Data Co.op'!$E:$E,'MT-Tracking Co.op'!$G45,'Data Co.op'!$N:$N,'MT-Tracking Co.op'!AJ$6)</f>
        <v>0</v>
      </c>
      <c r="AK45" s="25">
        <f>+SUMIFS('Data Co.op'!$M:$M,'Data Co.op'!$E:$E,'MT-Tracking Co.op'!$G45,'Data Co.op'!$N:$N,'MT-Tracking Co.op'!AK$6)</f>
        <v>2413.10232</v>
      </c>
      <c r="AL45" s="25">
        <f>+SUMIFS('Data Co.op'!$M:$M,'Data Co.op'!$E:$E,'MT-Tracking Co.op'!$G45,'Data Co.op'!$N:$N,'MT-Tracking Co.op'!AL$6)</f>
        <v>0</v>
      </c>
      <c r="AM45" s="25">
        <f>+SUMIFS('Data Co.op'!$M:$M,'Data Co.op'!$E:$E,'MT-Tracking Co.op'!$G45,'Data Co.op'!$N:$N,'MT-Tracking Co.op'!AM$6)</f>
        <v>0</v>
      </c>
      <c r="AN45" s="25">
        <f>+SUMIFS('Data Co.op'!$M:$M,'Data Co.op'!$E:$E,'MT-Tracking Co.op'!$G45,'Data Co.op'!$N:$N,'MT-Tracking Co.op'!AN$6)</f>
        <v>0</v>
      </c>
      <c r="AO45" s="25">
        <f>+SUMIFS('Data Co.op'!$M:$M,'Data Co.op'!$E:$E,'MT-Tracking Co.op'!$G45,'Data Co.op'!$N:$N,'MT-Tracking Co.op'!AO$6)</f>
        <v>0</v>
      </c>
      <c r="AP45" s="25">
        <f>+SUMIFS('Data Co.op'!$M:$M,'Data Co.op'!$E:$E,'MT-Tracking Co.op'!$G45,'Data Co.op'!$N:$N,'MT-Tracking Co.op'!AP$6)</f>
        <v>0</v>
      </c>
      <c r="AQ45" s="25">
        <f>+SUMIFS('Data Co.op'!$M:$M,'Data Co.op'!$E:$E,'MT-Tracking Co.op'!$G45,'Data Co.op'!$N:$N,'MT-Tracking Co.op'!AQ$6)</f>
        <v>0</v>
      </c>
      <c r="AR45" s="25">
        <f>+SUMIFS('Data Co.op'!$M:$M,'Data Co.op'!$E:$E,'MT-Tracking Co.op'!$G45,'Data Co.op'!$N:$N,'MT-Tracking Co.op'!AR$6)</f>
        <v>303.49943999999999</v>
      </c>
      <c r="AS45" s="25">
        <f>+SUMIFS('Data Co.op'!$M:$M,'Data Co.op'!$E:$E,'MT-Tracking Co.op'!$G45,'Data Co.op'!$N:$N,'MT-Tracking Co.op'!AS$6)</f>
        <v>1805.9975999999999</v>
      </c>
      <c r="AT45" s="25">
        <f>+SUMIFS('Data Co.op'!$M:$M,'Data Co.op'!$E:$E,'MT-Tracking Co.op'!$G45,'Data Co.op'!$N:$N,'MT-Tracking Co.op'!AT$6)</f>
        <v>1777.8646800000001</v>
      </c>
      <c r="AU45" s="25">
        <f>+SUMIFS('Data Co.op'!$M:$M,'Data Co.op'!$E:$E,'MT-Tracking Co.op'!$G45,'Data Co.op'!$N:$N,'MT-Tracking Co.op'!AU$6)</f>
        <v>0</v>
      </c>
      <c r="AV45" s="25">
        <f>+SUMIFS('Data Co.op'!$M:$M,'Data Co.op'!$E:$E,'MT-Tracking Co.op'!$G45,'Data Co.op'!$N:$N,'MT-Tracking Co.op'!AV$6)</f>
        <v>0</v>
      </c>
      <c r="AW45" s="27">
        <f t="shared" si="8"/>
        <v>0</v>
      </c>
      <c r="AX45" t="str">
        <f t="shared" si="9"/>
        <v>Phạm Thanh Hà</v>
      </c>
      <c r="AY45" t="str">
        <f t="shared" si="5"/>
        <v>NBTS05102</v>
      </c>
      <c r="AZ45" s="27" t="str">
        <f t="shared" si="10"/>
        <v xml:space="preserve">Lê Yến Phụng </v>
      </c>
    </row>
    <row r="46" spans="1:52" outlineLevel="1" x14ac:dyDescent="0.25">
      <c r="A46" s="4" t="s">
        <v>935</v>
      </c>
      <c r="B46" s="4" t="s">
        <v>936</v>
      </c>
      <c r="C46" s="4" t="s">
        <v>959</v>
      </c>
      <c r="D46" s="11" t="s">
        <v>961</v>
      </c>
      <c r="E46" s="32" t="s">
        <v>961</v>
      </c>
      <c r="F46" s="35" t="s">
        <v>164</v>
      </c>
      <c r="G46" s="35">
        <f t="shared" si="6"/>
        <v>118</v>
      </c>
      <c r="H46" s="4" t="s">
        <v>984</v>
      </c>
      <c r="I46" s="4"/>
      <c r="J46" s="4"/>
      <c r="K46" s="4" t="s">
        <v>985</v>
      </c>
      <c r="L46" s="4">
        <v>1</v>
      </c>
      <c r="M46" s="33">
        <v>23182.002359999995</v>
      </c>
      <c r="N46" s="34">
        <f t="shared" si="2"/>
        <v>1.0990557969487129E-2</v>
      </c>
      <c r="O46" s="33">
        <f t="shared" si="3"/>
        <v>29188.670163713516</v>
      </c>
      <c r="P46" s="33">
        <f t="shared" si="7"/>
        <v>23907.180239999998</v>
      </c>
      <c r="Q46" s="94">
        <f t="shared" si="4"/>
        <v>0.81905685000067907</v>
      </c>
      <c r="R46" s="25">
        <f>+SUMIFS('Data Co.op'!$M:$M,'Data Co.op'!$E:$E,'MT-Tracking Co.op'!$G46,'Data Co.op'!$N:$N,'MT-Tracking Co.op'!R$6)</f>
        <v>830.79215999999997</v>
      </c>
      <c r="S46" s="25">
        <f>+SUMIFS('Data Co.op'!$M:$M,'Data Co.op'!$E:$E,'MT-Tracking Co.op'!$G46,'Data Co.op'!$N:$N,'MT-Tracking Co.op'!S$6)</f>
        <v>0</v>
      </c>
      <c r="T46" s="25">
        <f>+SUMIFS('Data Co.op'!$M:$M,'Data Co.op'!$E:$E,'MT-Tracking Co.op'!$G46,'Data Co.op'!$N:$N,'MT-Tracking Co.op'!T$6)</f>
        <v>0</v>
      </c>
      <c r="U46" s="25">
        <f>+SUMIFS('Data Co.op'!$M:$M,'Data Co.op'!$E:$E,'MT-Tracking Co.op'!$G46,'Data Co.op'!$N:$N,'MT-Tracking Co.op'!U$6)</f>
        <v>0</v>
      </c>
      <c r="V46" s="25">
        <f>+SUMIFS('Data Co.op'!$M:$M,'Data Co.op'!$E:$E,'MT-Tracking Co.op'!$G46,'Data Co.op'!$N:$N,'MT-Tracking Co.op'!V$6)</f>
        <v>0</v>
      </c>
      <c r="W46" s="25">
        <f>+SUMIFS('Data Co.op'!$M:$M,'Data Co.op'!$E:$E,'MT-Tracking Co.op'!$G46,'Data Co.op'!$N:$N,'MT-Tracking Co.op'!W$6)</f>
        <v>0</v>
      </c>
      <c r="X46" s="25">
        <f>+SUMIFS('Data Co.op'!$M:$M,'Data Co.op'!$E:$E,'MT-Tracking Co.op'!$G46,'Data Co.op'!$N:$N,'MT-Tracking Co.op'!X$6)</f>
        <v>0</v>
      </c>
      <c r="Y46" s="25">
        <f>+SUMIFS('Data Co.op'!$M:$M,'Data Co.op'!$E:$E,'MT-Tracking Co.op'!$G46,'Data Co.op'!$N:$N,'MT-Tracking Co.op'!Y$6)</f>
        <v>0</v>
      </c>
      <c r="Z46" s="25">
        <f>+SUMIFS('Data Co.op'!$M:$M,'Data Co.op'!$E:$E,'MT-Tracking Co.op'!$G46,'Data Co.op'!$N:$N,'MT-Tracking Co.op'!Z$6)</f>
        <v>0</v>
      </c>
      <c r="AA46" s="25">
        <f>+SUMIFS('Data Co.op'!$M:$M,'Data Co.op'!$E:$E,'MT-Tracking Co.op'!$G46,'Data Co.op'!$N:$N,'MT-Tracking Co.op'!AA$6)</f>
        <v>0</v>
      </c>
      <c r="AB46" s="25">
        <f>+SUMIFS('Data Co.op'!$M:$M,'Data Co.op'!$E:$E,'MT-Tracking Co.op'!$G46,'Data Co.op'!$N:$N,'MT-Tracking Co.op'!AB$6)</f>
        <v>0</v>
      </c>
      <c r="AC46" s="25">
        <f>+SUMIFS('Data Co.op'!$M:$M,'Data Co.op'!$E:$E,'MT-Tracking Co.op'!$G46,'Data Co.op'!$N:$N,'MT-Tracking Co.op'!AC$6)</f>
        <v>3013.30368</v>
      </c>
      <c r="AD46" s="25">
        <f>+SUMIFS('Data Co.op'!$M:$M,'Data Co.op'!$E:$E,'MT-Tracking Co.op'!$G46,'Data Co.op'!$N:$N,'MT-Tracking Co.op'!AD$6)</f>
        <v>0</v>
      </c>
      <c r="AE46" s="25">
        <f>+SUMIFS('Data Co.op'!$M:$M,'Data Co.op'!$E:$E,'MT-Tracking Co.op'!$G46,'Data Co.op'!$N:$N,'MT-Tracking Co.op'!AE$6)</f>
        <v>0</v>
      </c>
      <c r="AF46" s="25">
        <f>+SUMIFS('Data Co.op'!$M:$M,'Data Co.op'!$E:$E,'MT-Tracking Co.op'!$G46,'Data Co.op'!$N:$N,'MT-Tracking Co.op'!AF$6)</f>
        <v>5917.0132799999992</v>
      </c>
      <c r="AG46" s="25">
        <f>+SUMIFS('Data Co.op'!$M:$M,'Data Co.op'!$E:$E,'MT-Tracking Co.op'!$G46,'Data Co.op'!$N:$N,'MT-Tracking Co.op'!AG$6)</f>
        <v>2708.9964</v>
      </c>
      <c r="AH46" s="25">
        <f>+SUMIFS('Data Co.op'!$M:$M,'Data Co.op'!$E:$E,'MT-Tracking Co.op'!$G46,'Data Co.op'!$N:$N,'MT-Tracking Co.op'!AH$6)</f>
        <v>0</v>
      </c>
      <c r="AI46" s="25">
        <f>+SUMIFS('Data Co.op'!$M:$M,'Data Co.op'!$E:$E,'MT-Tracking Co.op'!$G46,'Data Co.op'!$N:$N,'MT-Tracking Co.op'!AI$6)</f>
        <v>0</v>
      </c>
      <c r="AJ46" s="25">
        <f>+SUMIFS('Data Co.op'!$M:$M,'Data Co.op'!$E:$E,'MT-Tracking Co.op'!$G46,'Data Co.op'!$N:$N,'MT-Tracking Co.op'!AJ$6)</f>
        <v>0</v>
      </c>
      <c r="AK46" s="25">
        <f>+SUMIFS('Data Co.op'!$M:$M,'Data Co.op'!$E:$E,'MT-Tracking Co.op'!$G46,'Data Co.op'!$N:$N,'MT-Tracking Co.op'!AK$6)</f>
        <v>243.88344000000001</v>
      </c>
      <c r="AL46" s="25">
        <f>+SUMIFS('Data Co.op'!$M:$M,'Data Co.op'!$E:$E,'MT-Tracking Co.op'!$G46,'Data Co.op'!$N:$N,'MT-Tracking Co.op'!AL$6)</f>
        <v>0</v>
      </c>
      <c r="AM46" s="25">
        <f>+SUMIFS('Data Co.op'!$M:$M,'Data Co.op'!$E:$E,'MT-Tracking Co.op'!$G46,'Data Co.op'!$N:$N,'MT-Tracking Co.op'!AM$6)</f>
        <v>0</v>
      </c>
      <c r="AN46" s="25">
        <f>+SUMIFS('Data Co.op'!$M:$M,'Data Co.op'!$E:$E,'MT-Tracking Co.op'!$G46,'Data Co.op'!$N:$N,'MT-Tracking Co.op'!AN$6)</f>
        <v>961.98623999999995</v>
      </c>
      <c r="AO46" s="25">
        <f>+SUMIFS('Data Co.op'!$M:$M,'Data Co.op'!$E:$E,'MT-Tracking Co.op'!$G46,'Data Co.op'!$N:$N,'MT-Tracking Co.op'!AO$6)</f>
        <v>5127.21684</v>
      </c>
      <c r="AP46" s="25">
        <f>+SUMIFS('Data Co.op'!$M:$M,'Data Co.op'!$E:$E,'MT-Tracking Co.op'!$G46,'Data Co.op'!$N:$N,'MT-Tracking Co.op'!AP$6)</f>
        <v>0</v>
      </c>
      <c r="AQ46" s="25">
        <f>+SUMIFS('Data Co.op'!$M:$M,'Data Co.op'!$E:$E,'MT-Tracking Co.op'!$G46,'Data Co.op'!$N:$N,'MT-Tracking Co.op'!AQ$6)</f>
        <v>0</v>
      </c>
      <c r="AR46" s="25">
        <f>+SUMIFS('Data Co.op'!$M:$M,'Data Co.op'!$E:$E,'MT-Tracking Co.op'!$G46,'Data Co.op'!$N:$N,'MT-Tracking Co.op'!AR$6)</f>
        <v>0</v>
      </c>
      <c r="AS46" s="25">
        <f>+SUMIFS('Data Co.op'!$M:$M,'Data Co.op'!$E:$E,'MT-Tracking Co.op'!$G46,'Data Co.op'!$N:$N,'MT-Tracking Co.op'!AS$6)</f>
        <v>0</v>
      </c>
      <c r="AT46" s="25">
        <f>+SUMIFS('Data Co.op'!$M:$M,'Data Co.op'!$E:$E,'MT-Tracking Co.op'!$G46,'Data Co.op'!$N:$N,'MT-Tracking Co.op'!AT$6)</f>
        <v>4995.5950799999991</v>
      </c>
      <c r="AU46" s="25">
        <f>+SUMIFS('Data Co.op'!$M:$M,'Data Co.op'!$E:$E,'MT-Tracking Co.op'!$G46,'Data Co.op'!$N:$N,'MT-Tracking Co.op'!AU$6)</f>
        <v>108.39312000000001</v>
      </c>
      <c r="AV46" s="25">
        <f>+SUMIFS('Data Co.op'!$M:$M,'Data Co.op'!$E:$E,'MT-Tracking Co.op'!$G46,'Data Co.op'!$N:$N,'MT-Tracking Co.op'!AV$6)</f>
        <v>0</v>
      </c>
      <c r="AW46" s="27">
        <f t="shared" si="8"/>
        <v>0</v>
      </c>
      <c r="AX46" t="str">
        <f t="shared" si="9"/>
        <v>Nguyễn Thành Long</v>
      </c>
      <c r="AY46" t="str">
        <f t="shared" si="5"/>
        <v>Vacancy  BR VT</v>
      </c>
      <c r="AZ46" s="27" t="str">
        <f t="shared" si="10"/>
        <v>Vacancy  BR VT</v>
      </c>
    </row>
    <row r="47" spans="1:52" outlineLevel="1" x14ac:dyDescent="0.25">
      <c r="A47" s="4" t="s">
        <v>935</v>
      </c>
      <c r="B47" s="4" t="s">
        <v>936</v>
      </c>
      <c r="C47" s="4" t="s">
        <v>451</v>
      </c>
      <c r="D47" s="11" t="s">
        <v>768</v>
      </c>
      <c r="E47" s="32" t="s">
        <v>976</v>
      </c>
      <c r="F47" s="35" t="s">
        <v>462</v>
      </c>
      <c r="G47" s="35">
        <f t="shared" si="6"/>
        <v>123</v>
      </c>
      <c r="H47" s="4" t="s">
        <v>463</v>
      </c>
      <c r="I47" s="4"/>
      <c r="J47" s="4"/>
      <c r="K47" s="4" t="s">
        <v>986</v>
      </c>
      <c r="L47" s="4">
        <v>1</v>
      </c>
      <c r="M47" s="33">
        <v>28106.128439999997</v>
      </c>
      <c r="N47" s="34">
        <f t="shared" si="2"/>
        <v>1.3325079909864649E-2</v>
      </c>
      <c r="O47" s="33">
        <f t="shared" si="3"/>
        <v>35388.682128239074</v>
      </c>
      <c r="P47" s="33">
        <f t="shared" si="7"/>
        <v>31051.38564</v>
      </c>
      <c r="Q47" s="94">
        <f t="shared" si="4"/>
        <v>0.87743831565917385</v>
      </c>
      <c r="R47" s="25">
        <f>+SUMIFS('Data Co.op'!$M:$M,'Data Co.op'!$E:$E,'MT-Tracking Co.op'!$G47,'Data Co.op'!$N:$N,'MT-Tracking Co.op'!R$6)</f>
        <v>0</v>
      </c>
      <c r="S47" s="25">
        <f>+SUMIFS('Data Co.op'!$M:$M,'Data Co.op'!$E:$E,'MT-Tracking Co.op'!$G47,'Data Co.op'!$N:$N,'MT-Tracking Co.op'!S$6)</f>
        <v>0</v>
      </c>
      <c r="T47" s="25">
        <f>+SUMIFS('Data Co.op'!$M:$M,'Data Co.op'!$E:$E,'MT-Tracking Co.op'!$G47,'Data Co.op'!$N:$N,'MT-Tracking Co.op'!T$6)</f>
        <v>0</v>
      </c>
      <c r="U47" s="25">
        <f>+SUMIFS('Data Co.op'!$M:$M,'Data Co.op'!$E:$E,'MT-Tracking Co.op'!$G47,'Data Co.op'!$N:$N,'MT-Tracking Co.op'!U$6)</f>
        <v>0</v>
      </c>
      <c r="V47" s="25">
        <f>+SUMIFS('Data Co.op'!$M:$M,'Data Co.op'!$E:$E,'MT-Tracking Co.op'!$G47,'Data Co.op'!$N:$N,'MT-Tracking Co.op'!V$6)</f>
        <v>0</v>
      </c>
      <c r="W47" s="25">
        <f>+SUMIFS('Data Co.op'!$M:$M,'Data Co.op'!$E:$E,'MT-Tracking Co.op'!$G47,'Data Co.op'!$N:$N,'MT-Tracking Co.op'!W$6)</f>
        <v>0</v>
      </c>
      <c r="X47" s="25">
        <f>+SUMIFS('Data Co.op'!$M:$M,'Data Co.op'!$E:$E,'MT-Tracking Co.op'!$G47,'Data Co.op'!$N:$N,'MT-Tracking Co.op'!X$6)</f>
        <v>17542.953000000001</v>
      </c>
      <c r="Y47" s="25">
        <f>+SUMIFS('Data Co.op'!$M:$M,'Data Co.op'!$E:$E,'MT-Tracking Co.op'!$G47,'Data Co.op'!$N:$N,'MT-Tracking Co.op'!Y$6)</f>
        <v>3100.0319999999997</v>
      </c>
      <c r="Z47" s="25">
        <f>+SUMIFS('Data Co.op'!$M:$M,'Data Co.op'!$E:$E,'MT-Tracking Co.op'!$G47,'Data Co.op'!$N:$N,'MT-Tracking Co.op'!Z$6)</f>
        <v>0</v>
      </c>
      <c r="AA47" s="25">
        <f>+SUMIFS('Data Co.op'!$M:$M,'Data Co.op'!$E:$E,'MT-Tracking Co.op'!$G47,'Data Co.op'!$N:$N,'MT-Tracking Co.op'!AA$6)</f>
        <v>0</v>
      </c>
      <c r="AB47" s="25">
        <f>+SUMIFS('Data Co.op'!$M:$M,'Data Co.op'!$E:$E,'MT-Tracking Co.op'!$G47,'Data Co.op'!$N:$N,'MT-Tracking Co.op'!AB$6)</f>
        <v>0</v>
      </c>
      <c r="AC47" s="25">
        <f>+SUMIFS('Data Co.op'!$M:$M,'Data Co.op'!$E:$E,'MT-Tracking Co.op'!$G47,'Data Co.op'!$N:$N,'MT-Tracking Co.op'!AC$6)</f>
        <v>0</v>
      </c>
      <c r="AD47" s="25">
        <f>+SUMIFS('Data Co.op'!$M:$M,'Data Co.op'!$E:$E,'MT-Tracking Co.op'!$G47,'Data Co.op'!$N:$N,'MT-Tracking Co.op'!AD$6)</f>
        <v>0</v>
      </c>
      <c r="AE47" s="25">
        <f>+SUMIFS('Data Co.op'!$M:$M,'Data Co.op'!$E:$E,'MT-Tracking Co.op'!$G47,'Data Co.op'!$N:$N,'MT-Tracking Co.op'!AE$6)</f>
        <v>0</v>
      </c>
      <c r="AF47" s="25">
        <f>+SUMIFS('Data Co.op'!$M:$M,'Data Co.op'!$E:$E,'MT-Tracking Co.op'!$G47,'Data Co.op'!$N:$N,'MT-Tracking Co.op'!AF$6)</f>
        <v>0</v>
      </c>
      <c r="AG47" s="25">
        <f>+SUMIFS('Data Co.op'!$M:$M,'Data Co.op'!$E:$E,'MT-Tracking Co.op'!$G47,'Data Co.op'!$N:$N,'MT-Tracking Co.op'!AG$6)</f>
        <v>0</v>
      </c>
      <c r="AH47" s="25">
        <f>+SUMIFS('Data Co.op'!$M:$M,'Data Co.op'!$E:$E,'MT-Tracking Co.op'!$G47,'Data Co.op'!$N:$N,'MT-Tracking Co.op'!AH$6)</f>
        <v>2109.4970399999997</v>
      </c>
      <c r="AI47" s="25">
        <f>+SUMIFS('Data Co.op'!$M:$M,'Data Co.op'!$E:$E,'MT-Tracking Co.op'!$G47,'Data Co.op'!$N:$N,'MT-Tracking Co.op'!AI$6)</f>
        <v>0</v>
      </c>
      <c r="AJ47" s="25">
        <f>+SUMIFS('Data Co.op'!$M:$M,'Data Co.op'!$E:$E,'MT-Tracking Co.op'!$G47,'Data Co.op'!$N:$N,'MT-Tracking Co.op'!AJ$6)</f>
        <v>0</v>
      </c>
      <c r="AK47" s="25">
        <f>+SUMIFS('Data Co.op'!$M:$M,'Data Co.op'!$E:$E,'MT-Tracking Co.op'!$G47,'Data Co.op'!$N:$N,'MT-Tracking Co.op'!AK$6)</f>
        <v>0</v>
      </c>
      <c r="AL47" s="25">
        <f>+SUMIFS('Data Co.op'!$M:$M,'Data Co.op'!$E:$E,'MT-Tracking Co.op'!$G47,'Data Co.op'!$N:$N,'MT-Tracking Co.op'!AL$6)</f>
        <v>0</v>
      </c>
      <c r="AM47" s="25">
        <f>+SUMIFS('Data Co.op'!$M:$M,'Data Co.op'!$E:$E,'MT-Tracking Co.op'!$G47,'Data Co.op'!$N:$N,'MT-Tracking Co.op'!AM$6)</f>
        <v>0</v>
      </c>
      <c r="AN47" s="25">
        <f>+SUMIFS('Data Co.op'!$M:$M,'Data Co.op'!$E:$E,'MT-Tracking Co.op'!$G47,'Data Co.op'!$N:$N,'MT-Tracking Co.op'!AN$6)</f>
        <v>0</v>
      </c>
      <c r="AO47" s="25">
        <f>+SUMIFS('Data Co.op'!$M:$M,'Data Co.op'!$E:$E,'MT-Tracking Co.op'!$G47,'Data Co.op'!$N:$N,'MT-Tracking Co.op'!AO$6)</f>
        <v>715.39200000000005</v>
      </c>
      <c r="AP47" s="25">
        <f>+SUMIFS('Data Co.op'!$M:$M,'Data Co.op'!$E:$E,'MT-Tracking Co.op'!$G47,'Data Co.op'!$N:$N,'MT-Tracking Co.op'!AP$6)</f>
        <v>0</v>
      </c>
      <c r="AQ47" s="25">
        <f>+SUMIFS('Data Co.op'!$M:$M,'Data Co.op'!$E:$E,'MT-Tracking Co.op'!$G47,'Data Co.op'!$N:$N,'MT-Tracking Co.op'!AQ$6)</f>
        <v>0</v>
      </c>
      <c r="AR47" s="25">
        <f>+SUMIFS('Data Co.op'!$M:$M,'Data Co.op'!$E:$E,'MT-Tracking Co.op'!$G47,'Data Co.op'!$N:$N,'MT-Tracking Co.op'!AR$6)</f>
        <v>0</v>
      </c>
      <c r="AS47" s="25">
        <f>+SUMIFS('Data Co.op'!$M:$M,'Data Co.op'!$E:$E,'MT-Tracking Co.op'!$G47,'Data Co.op'!$N:$N,'MT-Tracking Co.op'!AS$6)</f>
        <v>0</v>
      </c>
      <c r="AT47" s="25">
        <f>+SUMIFS('Data Co.op'!$M:$M,'Data Co.op'!$E:$E,'MT-Tracking Co.op'!$G47,'Data Co.op'!$N:$N,'MT-Tracking Co.op'!AT$6)</f>
        <v>0</v>
      </c>
      <c r="AU47" s="25">
        <f>+SUMIFS('Data Co.op'!$M:$M,'Data Co.op'!$E:$E,'MT-Tracking Co.op'!$G47,'Data Co.op'!$N:$N,'MT-Tracking Co.op'!AU$6)</f>
        <v>7583.5116000000016</v>
      </c>
      <c r="AV47" s="25">
        <f>+SUMIFS('Data Co.op'!$M:$M,'Data Co.op'!$E:$E,'MT-Tracking Co.op'!$G47,'Data Co.op'!$N:$N,'MT-Tracking Co.op'!AV$6)</f>
        <v>0</v>
      </c>
      <c r="AW47" s="27">
        <f t="shared" si="8"/>
        <v>0</v>
      </c>
      <c r="AX47" t="str">
        <f t="shared" si="9"/>
        <v>Phạm Thanh Hà</v>
      </c>
      <c r="AY47" t="str">
        <f t="shared" si="5"/>
        <v>NBTS05102</v>
      </c>
      <c r="AZ47" s="27" t="str">
        <f t="shared" si="10"/>
        <v xml:space="preserve">Lê Yến Phụng </v>
      </c>
    </row>
    <row r="48" spans="1:52" outlineLevel="1" x14ac:dyDescent="0.25">
      <c r="A48" s="4" t="s">
        <v>935</v>
      </c>
      <c r="B48" s="4" t="s">
        <v>936</v>
      </c>
      <c r="C48" s="4" t="s">
        <v>451</v>
      </c>
      <c r="D48" s="11" t="s">
        <v>768</v>
      </c>
      <c r="E48" s="32" t="s">
        <v>976</v>
      </c>
      <c r="F48" s="35" t="s">
        <v>464</v>
      </c>
      <c r="G48" s="35">
        <f t="shared" si="6"/>
        <v>112</v>
      </c>
      <c r="H48" s="4" t="s">
        <v>465</v>
      </c>
      <c r="I48" s="4"/>
      <c r="J48" s="4"/>
      <c r="K48" s="4" t="s">
        <v>987</v>
      </c>
      <c r="L48" s="4">
        <v>1</v>
      </c>
      <c r="M48" s="33">
        <v>17337.158928000001</v>
      </c>
      <c r="N48" s="34">
        <f t="shared" si="2"/>
        <v>8.2195250981932592E-3</v>
      </c>
      <c r="O48" s="33">
        <f t="shared" si="3"/>
        <v>21829.374601326417</v>
      </c>
      <c r="P48" s="33">
        <f t="shared" si="7"/>
        <v>18665.353800000001</v>
      </c>
      <c r="Q48" s="94">
        <f t="shared" si="4"/>
        <v>0.85505673620470279</v>
      </c>
      <c r="R48" s="25">
        <f>+SUMIFS('Data Co.op'!$M:$M,'Data Co.op'!$E:$E,'MT-Tracking Co.op'!$G48,'Data Co.op'!$N:$N,'MT-Tracking Co.op'!R$6)</f>
        <v>0</v>
      </c>
      <c r="S48" s="25">
        <f>+SUMIFS('Data Co.op'!$M:$M,'Data Co.op'!$E:$E,'MT-Tracking Co.op'!$G48,'Data Co.op'!$N:$N,'MT-Tracking Co.op'!S$6)</f>
        <v>303.49943999999999</v>
      </c>
      <c r="T48" s="25">
        <f>+SUMIFS('Data Co.op'!$M:$M,'Data Co.op'!$E:$E,'MT-Tracking Co.op'!$G48,'Data Co.op'!$N:$N,'MT-Tracking Co.op'!T$6)</f>
        <v>0</v>
      </c>
      <c r="U48" s="25">
        <f>+SUMIFS('Data Co.op'!$M:$M,'Data Co.op'!$E:$E,'MT-Tracking Co.op'!$G48,'Data Co.op'!$N:$N,'MT-Tracking Co.op'!U$6)</f>
        <v>0</v>
      </c>
      <c r="V48" s="25">
        <f>+SUMIFS('Data Co.op'!$M:$M,'Data Co.op'!$E:$E,'MT-Tracking Co.op'!$G48,'Data Co.op'!$N:$N,'MT-Tracking Co.op'!V$6)</f>
        <v>541.79927999999995</v>
      </c>
      <c r="W48" s="25">
        <f>+SUMIFS('Data Co.op'!$M:$M,'Data Co.op'!$E:$E,'MT-Tracking Co.op'!$G48,'Data Co.op'!$N:$N,'MT-Tracking Co.op'!W$6)</f>
        <v>0</v>
      </c>
      <c r="X48" s="25">
        <f>+SUMIFS('Data Co.op'!$M:$M,'Data Co.op'!$E:$E,'MT-Tracking Co.op'!$G48,'Data Co.op'!$N:$N,'MT-Tracking Co.op'!X$6)</f>
        <v>0</v>
      </c>
      <c r="Y48" s="25">
        <f>+SUMIFS('Data Co.op'!$M:$M,'Data Co.op'!$E:$E,'MT-Tracking Co.op'!$G48,'Data Co.op'!$N:$N,'MT-Tracking Co.op'!Y$6)</f>
        <v>0</v>
      </c>
      <c r="Z48" s="25">
        <f>+SUMIFS('Data Co.op'!$M:$M,'Data Co.op'!$E:$E,'MT-Tracking Co.op'!$G48,'Data Co.op'!$N:$N,'MT-Tracking Co.op'!Z$6)</f>
        <v>0</v>
      </c>
      <c r="AA48" s="25">
        <f>+SUMIFS('Data Co.op'!$M:$M,'Data Co.op'!$E:$E,'MT-Tracking Co.op'!$G48,'Data Co.op'!$N:$N,'MT-Tracking Co.op'!AA$6)</f>
        <v>0</v>
      </c>
      <c r="AB48" s="25">
        <f>+SUMIFS('Data Co.op'!$M:$M,'Data Co.op'!$E:$E,'MT-Tracking Co.op'!$G48,'Data Co.op'!$N:$N,'MT-Tracking Co.op'!AB$6)</f>
        <v>0</v>
      </c>
      <c r="AC48" s="25">
        <f>+SUMIFS('Data Co.op'!$M:$M,'Data Co.op'!$E:$E,'MT-Tracking Co.op'!$G48,'Data Co.op'!$N:$N,'MT-Tracking Co.op'!AC$6)</f>
        <v>7594.6485599999987</v>
      </c>
      <c r="AD48" s="25">
        <f>+SUMIFS('Data Co.op'!$M:$M,'Data Co.op'!$E:$E,'MT-Tracking Co.op'!$G48,'Data Co.op'!$N:$N,'MT-Tracking Co.op'!AD$6)</f>
        <v>0</v>
      </c>
      <c r="AE48" s="25">
        <f>+SUMIFS('Data Co.op'!$M:$M,'Data Co.op'!$E:$E,'MT-Tracking Co.op'!$G48,'Data Co.op'!$N:$N,'MT-Tracking Co.op'!AE$6)</f>
        <v>0</v>
      </c>
      <c r="AF48" s="25">
        <f>+SUMIFS('Data Co.op'!$M:$M,'Data Co.op'!$E:$E,'MT-Tracking Co.op'!$G48,'Data Co.op'!$N:$N,'MT-Tracking Co.op'!AF$6)</f>
        <v>1747.8331200000002</v>
      </c>
      <c r="AG48" s="25">
        <f>+SUMIFS('Data Co.op'!$M:$M,'Data Co.op'!$E:$E,'MT-Tracking Co.op'!$G48,'Data Co.op'!$N:$N,'MT-Tracking Co.op'!AG$6)</f>
        <v>1192.3199999999997</v>
      </c>
      <c r="AH48" s="25">
        <f>+SUMIFS('Data Co.op'!$M:$M,'Data Co.op'!$E:$E,'MT-Tracking Co.op'!$G48,'Data Co.op'!$N:$N,'MT-Tracking Co.op'!AH$6)</f>
        <v>0</v>
      </c>
      <c r="AI48" s="25">
        <f>+SUMIFS('Data Co.op'!$M:$M,'Data Co.op'!$E:$E,'MT-Tracking Co.op'!$G48,'Data Co.op'!$N:$N,'MT-Tracking Co.op'!AI$6)</f>
        <v>0</v>
      </c>
      <c r="AJ48" s="25">
        <f>+SUMIFS('Data Co.op'!$M:$M,'Data Co.op'!$E:$E,'MT-Tracking Co.op'!$G48,'Data Co.op'!$N:$N,'MT-Tracking Co.op'!AJ$6)</f>
        <v>0</v>
      </c>
      <c r="AK48" s="25">
        <f>+SUMIFS('Data Co.op'!$M:$M,'Data Co.op'!$E:$E,'MT-Tracking Co.op'!$G48,'Data Co.op'!$N:$N,'MT-Tracking Co.op'!AK$6)</f>
        <v>3878.3016000000007</v>
      </c>
      <c r="AL48" s="25">
        <f>+SUMIFS('Data Co.op'!$M:$M,'Data Co.op'!$E:$E,'MT-Tracking Co.op'!$G48,'Data Co.op'!$N:$N,'MT-Tracking Co.op'!AL$6)</f>
        <v>1246.19904</v>
      </c>
      <c r="AM48" s="25">
        <f>+SUMIFS('Data Co.op'!$M:$M,'Data Co.op'!$E:$E,'MT-Tracking Co.op'!$G48,'Data Co.op'!$N:$N,'MT-Tracking Co.op'!AM$6)</f>
        <v>0</v>
      </c>
      <c r="AN48" s="25">
        <f>+SUMIFS('Data Co.op'!$M:$M,'Data Co.op'!$E:$E,'MT-Tracking Co.op'!$G48,'Data Co.op'!$N:$N,'MT-Tracking Co.op'!AN$6)</f>
        <v>0</v>
      </c>
      <c r="AO48" s="25">
        <f>+SUMIFS('Data Co.op'!$M:$M,'Data Co.op'!$E:$E,'MT-Tracking Co.op'!$G48,'Data Co.op'!$N:$N,'MT-Tracking Co.op'!AO$6)</f>
        <v>0</v>
      </c>
      <c r="AP48" s="25">
        <f>+SUMIFS('Data Co.op'!$M:$M,'Data Co.op'!$E:$E,'MT-Tracking Co.op'!$G48,'Data Co.op'!$N:$N,'MT-Tracking Co.op'!AP$6)</f>
        <v>0</v>
      </c>
      <c r="AQ48" s="25">
        <f>+SUMIFS('Data Co.op'!$M:$M,'Data Co.op'!$E:$E,'MT-Tracking Co.op'!$G48,'Data Co.op'!$N:$N,'MT-Tracking Co.op'!AQ$6)</f>
        <v>0</v>
      </c>
      <c r="AR48" s="25">
        <f>+SUMIFS('Data Co.op'!$M:$M,'Data Co.op'!$E:$E,'MT-Tracking Co.op'!$G48,'Data Co.op'!$N:$N,'MT-Tracking Co.op'!AR$6)</f>
        <v>1077.1541999999999</v>
      </c>
      <c r="AS48" s="25">
        <f>+SUMIFS('Data Co.op'!$M:$M,'Data Co.op'!$E:$E,'MT-Tracking Co.op'!$G48,'Data Co.op'!$N:$N,'MT-Tracking Co.op'!AS$6)</f>
        <v>0</v>
      </c>
      <c r="AT48" s="25">
        <f>+SUMIFS('Data Co.op'!$M:$M,'Data Co.op'!$E:$E,'MT-Tracking Co.op'!$G48,'Data Co.op'!$N:$N,'MT-Tracking Co.op'!AT$6)</f>
        <v>0</v>
      </c>
      <c r="AU48" s="25">
        <f>+SUMIFS('Data Co.op'!$M:$M,'Data Co.op'!$E:$E,'MT-Tracking Co.op'!$G48,'Data Co.op'!$N:$N,'MT-Tracking Co.op'!AU$6)</f>
        <v>1083.5985599999999</v>
      </c>
      <c r="AV48" s="25">
        <f>+SUMIFS('Data Co.op'!$M:$M,'Data Co.op'!$E:$E,'MT-Tracking Co.op'!$G48,'Data Co.op'!$N:$N,'MT-Tracking Co.op'!AV$6)</f>
        <v>0</v>
      </c>
      <c r="AW48" s="27">
        <f t="shared" si="8"/>
        <v>0</v>
      </c>
      <c r="AX48" t="str">
        <f t="shared" si="9"/>
        <v>Phạm Thanh Hà</v>
      </c>
      <c r="AY48" t="str">
        <f t="shared" si="5"/>
        <v>NBTS05102</v>
      </c>
      <c r="AZ48" s="27" t="str">
        <f t="shared" si="10"/>
        <v xml:space="preserve">Lê Yến Phụng </v>
      </c>
    </row>
    <row r="49" spans="1:52" outlineLevel="1" x14ac:dyDescent="0.25">
      <c r="A49" s="4" t="s">
        <v>935</v>
      </c>
      <c r="B49" s="4" t="s">
        <v>936</v>
      </c>
      <c r="C49" s="4" t="s">
        <v>959</v>
      </c>
      <c r="D49" s="11" t="s">
        <v>751</v>
      </c>
      <c r="E49" s="32" t="s">
        <v>125</v>
      </c>
      <c r="F49" s="35" t="s">
        <v>129</v>
      </c>
      <c r="G49" s="35">
        <f t="shared" si="6"/>
        <v>173</v>
      </c>
      <c r="H49" s="4" t="s">
        <v>988</v>
      </c>
      <c r="I49" s="4"/>
      <c r="J49" s="4"/>
      <c r="K49" s="4" t="s">
        <v>989</v>
      </c>
      <c r="L49" s="4">
        <v>1</v>
      </c>
      <c r="M49" s="33">
        <v>18020.36016</v>
      </c>
      <c r="N49" s="34">
        <f t="shared" si="2"/>
        <v>8.5434299373229987E-3</v>
      </c>
      <c r="O49" s="33">
        <f t="shared" si="3"/>
        <v>22689.599490730267</v>
      </c>
      <c r="P49" s="33">
        <f t="shared" si="7"/>
        <v>12811.826159999999</v>
      </c>
      <c r="Q49" s="94">
        <f t="shared" si="4"/>
        <v>0.56465633803867765</v>
      </c>
      <c r="R49" s="25">
        <f>+SUMIFS('Data Co.op'!$M:$M,'Data Co.op'!$E:$E,'MT-Tracking Co.op'!$G49,'Data Co.op'!$N:$N,'MT-Tracking Co.op'!R$6)</f>
        <v>0</v>
      </c>
      <c r="S49" s="25">
        <f>+SUMIFS('Data Co.op'!$M:$M,'Data Co.op'!$E:$E,'MT-Tracking Co.op'!$G49,'Data Co.op'!$N:$N,'MT-Tracking Co.op'!S$6)</f>
        <v>396.00036</v>
      </c>
      <c r="T49" s="25">
        <f>+SUMIFS('Data Co.op'!$M:$M,'Data Co.op'!$E:$E,'MT-Tracking Co.op'!$G49,'Data Co.op'!$N:$N,'MT-Tracking Co.op'!T$6)</f>
        <v>0</v>
      </c>
      <c r="U49" s="25">
        <f>+SUMIFS('Data Co.op'!$M:$M,'Data Co.op'!$E:$E,'MT-Tracking Co.op'!$G49,'Data Co.op'!$N:$N,'MT-Tracking Co.op'!U$6)</f>
        <v>0</v>
      </c>
      <c r="V49" s="25">
        <f>+SUMIFS('Data Co.op'!$M:$M,'Data Co.op'!$E:$E,'MT-Tracking Co.op'!$G49,'Data Co.op'!$N:$N,'MT-Tracking Co.op'!V$6)</f>
        <v>0</v>
      </c>
      <c r="W49" s="25">
        <f>+SUMIFS('Data Co.op'!$M:$M,'Data Co.op'!$E:$E,'MT-Tracking Co.op'!$G49,'Data Co.op'!$N:$N,'MT-Tracking Co.op'!W$6)</f>
        <v>303.49943999999999</v>
      </c>
      <c r="X49" s="25">
        <f>+SUMIFS('Data Co.op'!$M:$M,'Data Co.op'!$E:$E,'MT-Tracking Co.op'!$G49,'Data Co.op'!$N:$N,'MT-Tracking Co.op'!X$6)</f>
        <v>0</v>
      </c>
      <c r="Y49" s="25">
        <f>+SUMIFS('Data Co.op'!$M:$M,'Data Co.op'!$E:$E,'MT-Tracking Co.op'!$G49,'Data Co.op'!$N:$N,'MT-Tracking Co.op'!Y$6)</f>
        <v>0</v>
      </c>
      <c r="Z49" s="25">
        <f>+SUMIFS('Data Co.op'!$M:$M,'Data Co.op'!$E:$E,'MT-Tracking Co.op'!$G49,'Data Co.op'!$N:$N,'MT-Tracking Co.op'!Z$6)</f>
        <v>0</v>
      </c>
      <c r="AA49" s="25">
        <f>+SUMIFS('Data Co.op'!$M:$M,'Data Co.op'!$E:$E,'MT-Tracking Co.op'!$G49,'Data Co.op'!$N:$N,'MT-Tracking Co.op'!AA$6)</f>
        <v>0</v>
      </c>
      <c r="AB49" s="25">
        <f>+SUMIFS('Data Co.op'!$M:$M,'Data Co.op'!$E:$E,'MT-Tracking Co.op'!$G49,'Data Co.op'!$N:$N,'MT-Tracking Co.op'!AB$6)</f>
        <v>0</v>
      </c>
      <c r="AC49" s="25">
        <f>+SUMIFS('Data Co.op'!$M:$M,'Data Co.op'!$E:$E,'MT-Tracking Co.op'!$G49,'Data Co.op'!$N:$N,'MT-Tracking Co.op'!AC$6)</f>
        <v>0</v>
      </c>
      <c r="AD49" s="25">
        <f>+SUMIFS('Data Co.op'!$M:$M,'Data Co.op'!$E:$E,'MT-Tracking Co.op'!$G49,'Data Co.op'!$N:$N,'MT-Tracking Co.op'!AD$6)</f>
        <v>0</v>
      </c>
      <c r="AE49" s="25">
        <f>+SUMIFS('Data Co.op'!$M:$M,'Data Co.op'!$E:$E,'MT-Tracking Co.op'!$G49,'Data Co.op'!$N:$N,'MT-Tracking Co.op'!AE$6)</f>
        <v>0</v>
      </c>
      <c r="AF49" s="25">
        <f>+SUMIFS('Data Co.op'!$M:$M,'Data Co.op'!$E:$E,'MT-Tracking Co.op'!$G49,'Data Co.op'!$N:$N,'MT-Tracking Co.op'!AF$6)</f>
        <v>0</v>
      </c>
      <c r="AG49" s="25">
        <f>+SUMIFS('Data Co.op'!$M:$M,'Data Co.op'!$E:$E,'MT-Tracking Co.op'!$G49,'Data Co.op'!$N:$N,'MT-Tracking Co.op'!AG$6)</f>
        <v>0</v>
      </c>
      <c r="AH49" s="25">
        <f>+SUMIFS('Data Co.op'!$M:$M,'Data Co.op'!$E:$E,'MT-Tracking Co.op'!$G49,'Data Co.op'!$N:$N,'MT-Tracking Co.op'!AH$6)</f>
        <v>0</v>
      </c>
      <c r="AI49" s="25">
        <f>+SUMIFS('Data Co.op'!$M:$M,'Data Co.op'!$E:$E,'MT-Tracking Co.op'!$G49,'Data Co.op'!$N:$N,'MT-Tracking Co.op'!AI$6)</f>
        <v>0</v>
      </c>
      <c r="AJ49" s="25">
        <f>+SUMIFS('Data Co.op'!$M:$M,'Data Co.op'!$E:$E,'MT-Tracking Co.op'!$G49,'Data Co.op'!$N:$N,'MT-Tracking Co.op'!AJ$6)</f>
        <v>0</v>
      </c>
      <c r="AK49" s="25">
        <f>+SUMIFS('Data Co.op'!$M:$M,'Data Co.op'!$E:$E,'MT-Tracking Co.op'!$G49,'Data Co.op'!$N:$N,'MT-Tracking Co.op'!AK$6)</f>
        <v>0</v>
      </c>
      <c r="AL49" s="25">
        <f>+SUMIFS('Data Co.op'!$M:$M,'Data Co.op'!$E:$E,'MT-Tracking Co.op'!$G49,'Data Co.op'!$N:$N,'MT-Tracking Co.op'!AL$6)</f>
        <v>11808.82692</v>
      </c>
      <c r="AM49" s="25">
        <f>+SUMIFS('Data Co.op'!$M:$M,'Data Co.op'!$E:$E,'MT-Tracking Co.op'!$G49,'Data Co.op'!$N:$N,'MT-Tracking Co.op'!AM$6)</f>
        <v>0</v>
      </c>
      <c r="AN49" s="25">
        <f>+SUMIFS('Data Co.op'!$M:$M,'Data Co.op'!$E:$E,'MT-Tracking Co.op'!$G49,'Data Co.op'!$N:$N,'MT-Tracking Co.op'!AN$6)</f>
        <v>0</v>
      </c>
      <c r="AO49" s="25">
        <f>+SUMIFS('Data Co.op'!$M:$M,'Data Co.op'!$E:$E,'MT-Tracking Co.op'!$G49,'Data Co.op'!$N:$N,'MT-Tracking Co.op'!AO$6)</f>
        <v>0</v>
      </c>
      <c r="AP49" s="25">
        <f>+SUMIFS('Data Co.op'!$M:$M,'Data Co.op'!$E:$E,'MT-Tracking Co.op'!$G49,'Data Co.op'!$N:$N,'MT-Tracking Co.op'!AP$6)</f>
        <v>0</v>
      </c>
      <c r="AQ49" s="25">
        <f>+SUMIFS('Data Co.op'!$M:$M,'Data Co.op'!$E:$E,'MT-Tracking Co.op'!$G49,'Data Co.op'!$N:$N,'MT-Tracking Co.op'!AQ$6)</f>
        <v>303.49943999999999</v>
      </c>
      <c r="AR49" s="25">
        <f>+SUMIFS('Data Co.op'!$M:$M,'Data Co.op'!$E:$E,'MT-Tracking Co.op'!$G49,'Data Co.op'!$N:$N,'MT-Tracking Co.op'!AR$6)</f>
        <v>0</v>
      </c>
      <c r="AS49" s="25">
        <f>+SUMIFS('Data Co.op'!$M:$M,'Data Co.op'!$E:$E,'MT-Tracking Co.op'!$G49,'Data Co.op'!$N:$N,'MT-Tracking Co.op'!AS$6)</f>
        <v>0</v>
      </c>
      <c r="AT49" s="25">
        <f>+SUMIFS('Data Co.op'!$M:$M,'Data Co.op'!$E:$E,'MT-Tracking Co.op'!$G49,'Data Co.op'!$N:$N,'MT-Tracking Co.op'!AT$6)</f>
        <v>0</v>
      </c>
      <c r="AU49" s="25">
        <f>+SUMIFS('Data Co.op'!$M:$M,'Data Co.op'!$E:$E,'MT-Tracking Co.op'!$G49,'Data Co.op'!$N:$N,'MT-Tracking Co.op'!AU$6)</f>
        <v>0</v>
      </c>
      <c r="AV49" s="25">
        <f>+SUMIFS('Data Co.op'!$M:$M,'Data Co.op'!$E:$E,'MT-Tracking Co.op'!$G49,'Data Co.op'!$N:$N,'MT-Tracking Co.op'!AV$6)</f>
        <v>0</v>
      </c>
      <c r="AW49" s="27">
        <f t="shared" si="8"/>
        <v>0</v>
      </c>
      <c r="AX49" t="str">
        <f t="shared" si="9"/>
        <v>Nguyễn Thành Long</v>
      </c>
      <c r="AY49" t="str">
        <f t="shared" si="5"/>
        <v>NBTS04869</v>
      </c>
      <c r="AZ49" s="27" t="str">
        <f t="shared" si="10"/>
        <v>Tôn Thất Thạch</v>
      </c>
    </row>
    <row r="50" spans="1:52" outlineLevel="1" x14ac:dyDescent="0.25">
      <c r="A50" s="4" t="s">
        <v>935</v>
      </c>
      <c r="B50" s="4" t="s">
        <v>936</v>
      </c>
      <c r="C50" s="4" t="s">
        <v>959</v>
      </c>
      <c r="D50" s="11" t="s">
        <v>751</v>
      </c>
      <c r="E50" s="32" t="s">
        <v>125</v>
      </c>
      <c r="F50" s="35" t="s">
        <v>126</v>
      </c>
      <c r="G50" s="35">
        <f t="shared" si="6"/>
        <v>138</v>
      </c>
      <c r="H50" s="4" t="s">
        <v>990</v>
      </c>
      <c r="I50" s="4"/>
      <c r="J50" s="4"/>
      <c r="K50" s="4" t="s">
        <v>991</v>
      </c>
      <c r="L50" s="4">
        <v>1</v>
      </c>
      <c r="M50" s="33">
        <v>29836.79118</v>
      </c>
      <c r="N50" s="34">
        <f t="shared" si="2"/>
        <v>1.4145584923806916E-2</v>
      </c>
      <c r="O50" s="33">
        <f t="shared" si="3"/>
        <v>37567.775335892802</v>
      </c>
      <c r="P50" s="33">
        <f t="shared" si="7"/>
        <v>34933.964039999999</v>
      </c>
      <c r="Q50" s="94">
        <f t="shared" si="4"/>
        <v>0.92989174172960887</v>
      </c>
      <c r="R50" s="25">
        <f>+SUMIFS('Data Co.op'!$M:$M,'Data Co.op'!$E:$E,'MT-Tracking Co.op'!$G50,'Data Co.op'!$N:$N,'MT-Tracking Co.op'!R$6)</f>
        <v>0</v>
      </c>
      <c r="S50" s="25">
        <f>+SUMIFS('Data Co.op'!$M:$M,'Data Co.op'!$E:$E,'MT-Tracking Co.op'!$G50,'Data Co.op'!$N:$N,'MT-Tracking Co.op'!S$6)</f>
        <v>0</v>
      </c>
      <c r="T50" s="25">
        <f>+SUMIFS('Data Co.op'!$M:$M,'Data Co.op'!$E:$E,'MT-Tracking Co.op'!$G50,'Data Co.op'!$N:$N,'MT-Tracking Co.op'!T$6)</f>
        <v>0</v>
      </c>
      <c r="U50" s="25">
        <f>+SUMIFS('Data Co.op'!$M:$M,'Data Co.op'!$E:$E,'MT-Tracking Co.op'!$G50,'Data Co.op'!$N:$N,'MT-Tracking Co.op'!U$6)</f>
        <v>0</v>
      </c>
      <c r="V50" s="25">
        <f>+SUMIFS('Data Co.op'!$M:$M,'Data Co.op'!$E:$E,'MT-Tracking Co.op'!$G50,'Data Co.op'!$N:$N,'MT-Tracking Co.op'!V$6)</f>
        <v>0</v>
      </c>
      <c r="W50" s="25">
        <f>+SUMIFS('Data Co.op'!$M:$M,'Data Co.op'!$E:$E,'MT-Tracking Co.op'!$G50,'Data Co.op'!$N:$N,'MT-Tracking Co.op'!W$6)</f>
        <v>0</v>
      </c>
      <c r="X50" s="25">
        <f>+SUMIFS('Data Co.op'!$M:$M,'Data Co.op'!$E:$E,'MT-Tracking Co.op'!$G50,'Data Co.op'!$N:$N,'MT-Tracking Co.op'!X$6)</f>
        <v>1907.7119999999995</v>
      </c>
      <c r="Y50" s="25">
        <f>+SUMIFS('Data Co.op'!$M:$M,'Data Co.op'!$E:$E,'MT-Tracking Co.op'!$G50,'Data Co.op'!$N:$N,'MT-Tracking Co.op'!Y$6)</f>
        <v>0</v>
      </c>
      <c r="Z50" s="25">
        <f>+SUMIFS('Data Co.op'!$M:$M,'Data Co.op'!$E:$E,'MT-Tracking Co.op'!$G50,'Data Co.op'!$N:$N,'MT-Tracking Co.op'!Z$6)</f>
        <v>19451.066759999998</v>
      </c>
      <c r="AA50" s="25">
        <f>+SUMIFS('Data Co.op'!$M:$M,'Data Co.op'!$E:$E,'MT-Tracking Co.op'!$G50,'Data Co.op'!$N:$N,'MT-Tracking Co.op'!AA$6)</f>
        <v>0</v>
      </c>
      <c r="AB50" s="25">
        <f>+SUMIFS('Data Co.op'!$M:$M,'Data Co.op'!$E:$E,'MT-Tracking Co.op'!$G50,'Data Co.op'!$N:$N,'MT-Tracking Co.op'!AB$6)</f>
        <v>0</v>
      </c>
      <c r="AC50" s="25">
        <f>+SUMIFS('Data Co.op'!$M:$M,'Data Co.op'!$E:$E,'MT-Tracking Co.op'!$G50,'Data Co.op'!$N:$N,'MT-Tracking Co.op'!AC$6)</f>
        <v>0</v>
      </c>
      <c r="AD50" s="25">
        <f>+SUMIFS('Data Co.op'!$M:$M,'Data Co.op'!$E:$E,'MT-Tracking Co.op'!$G50,'Data Co.op'!$N:$N,'MT-Tracking Co.op'!AD$6)</f>
        <v>0</v>
      </c>
      <c r="AE50" s="25">
        <f>+SUMIFS('Data Co.op'!$M:$M,'Data Co.op'!$E:$E,'MT-Tracking Co.op'!$G50,'Data Co.op'!$N:$N,'MT-Tracking Co.op'!AE$6)</f>
        <v>0</v>
      </c>
      <c r="AF50" s="25">
        <f>+SUMIFS('Data Co.op'!$M:$M,'Data Co.op'!$E:$E,'MT-Tracking Co.op'!$G50,'Data Co.op'!$N:$N,'MT-Tracking Co.op'!AF$6)</f>
        <v>1795.2570000000001</v>
      </c>
      <c r="AG50" s="25">
        <f>+SUMIFS('Data Co.op'!$M:$M,'Data Co.op'!$E:$E,'MT-Tracking Co.op'!$G50,'Data Co.op'!$N:$N,'MT-Tracking Co.op'!AG$6)</f>
        <v>0</v>
      </c>
      <c r="AH50" s="25">
        <f>+SUMIFS('Data Co.op'!$M:$M,'Data Co.op'!$E:$E,'MT-Tracking Co.op'!$G50,'Data Co.op'!$N:$N,'MT-Tracking Co.op'!AH$6)</f>
        <v>0</v>
      </c>
      <c r="AI50" s="25">
        <f>+SUMIFS('Data Co.op'!$M:$M,'Data Co.op'!$E:$E,'MT-Tracking Co.op'!$G50,'Data Co.op'!$N:$N,'MT-Tracking Co.op'!AI$6)</f>
        <v>0</v>
      </c>
      <c r="AJ50" s="25">
        <f>+SUMIFS('Data Co.op'!$M:$M,'Data Co.op'!$E:$E,'MT-Tracking Co.op'!$G50,'Data Co.op'!$N:$N,'MT-Tracking Co.op'!AJ$6)</f>
        <v>0</v>
      </c>
      <c r="AK50" s="25">
        <f>+SUMIFS('Data Co.op'!$M:$M,'Data Co.op'!$E:$E,'MT-Tracking Co.op'!$G50,'Data Co.op'!$N:$N,'MT-Tracking Co.op'!AK$6)</f>
        <v>0</v>
      </c>
      <c r="AL50" s="25">
        <f>+SUMIFS('Data Co.op'!$M:$M,'Data Co.op'!$E:$E,'MT-Tracking Co.op'!$G50,'Data Co.op'!$N:$N,'MT-Tracking Co.op'!AL$6)</f>
        <v>0</v>
      </c>
      <c r="AM50" s="25">
        <f>+SUMIFS('Data Co.op'!$M:$M,'Data Co.op'!$E:$E,'MT-Tracking Co.op'!$G50,'Data Co.op'!$N:$N,'MT-Tracking Co.op'!AM$6)</f>
        <v>0</v>
      </c>
      <c r="AN50" s="25">
        <f>+SUMIFS('Data Co.op'!$M:$M,'Data Co.op'!$E:$E,'MT-Tracking Co.op'!$G50,'Data Co.op'!$N:$N,'MT-Tracking Co.op'!AN$6)</f>
        <v>0</v>
      </c>
      <c r="AO50" s="25">
        <f>+SUMIFS('Data Co.op'!$M:$M,'Data Co.op'!$E:$E,'MT-Tracking Co.op'!$G50,'Data Co.op'!$N:$N,'MT-Tracking Co.op'!AO$6)</f>
        <v>0</v>
      </c>
      <c r="AP50" s="25">
        <f>+SUMIFS('Data Co.op'!$M:$M,'Data Co.op'!$E:$E,'MT-Tracking Co.op'!$G50,'Data Co.op'!$N:$N,'MT-Tracking Co.op'!AP$6)</f>
        <v>0</v>
      </c>
      <c r="AQ50" s="25">
        <f>+SUMIFS('Data Co.op'!$M:$M,'Data Co.op'!$E:$E,'MT-Tracking Co.op'!$G50,'Data Co.op'!$N:$N,'MT-Tracking Co.op'!AQ$6)</f>
        <v>0</v>
      </c>
      <c r="AR50" s="25">
        <f>+SUMIFS('Data Co.op'!$M:$M,'Data Co.op'!$E:$E,'MT-Tracking Co.op'!$G50,'Data Co.op'!$N:$N,'MT-Tracking Co.op'!AR$6)</f>
        <v>0</v>
      </c>
      <c r="AS50" s="25">
        <f>+SUMIFS('Data Co.op'!$M:$M,'Data Co.op'!$E:$E,'MT-Tracking Co.op'!$G50,'Data Co.op'!$N:$N,'MT-Tracking Co.op'!AS$6)</f>
        <v>0</v>
      </c>
      <c r="AT50" s="25">
        <f>+SUMIFS('Data Co.op'!$M:$M,'Data Co.op'!$E:$E,'MT-Tracking Co.op'!$G50,'Data Co.op'!$N:$N,'MT-Tracking Co.op'!AT$6)</f>
        <v>11779.92828</v>
      </c>
      <c r="AU50" s="25">
        <f>+SUMIFS('Data Co.op'!$M:$M,'Data Co.op'!$E:$E,'MT-Tracking Co.op'!$G50,'Data Co.op'!$N:$N,'MT-Tracking Co.op'!AU$6)</f>
        <v>0</v>
      </c>
      <c r="AV50" s="25">
        <f>+SUMIFS('Data Co.op'!$M:$M,'Data Co.op'!$E:$E,'MT-Tracking Co.op'!$G50,'Data Co.op'!$N:$N,'MT-Tracking Co.op'!AV$6)</f>
        <v>0</v>
      </c>
      <c r="AW50" s="27">
        <f t="shared" si="8"/>
        <v>0</v>
      </c>
      <c r="AX50" t="str">
        <f t="shared" si="9"/>
        <v>Nguyễn Thành Long</v>
      </c>
      <c r="AY50" t="str">
        <f t="shared" si="5"/>
        <v>NBTS04869</v>
      </c>
      <c r="AZ50" s="27" t="str">
        <f t="shared" si="10"/>
        <v>Tôn Thất Thạch</v>
      </c>
    </row>
    <row r="51" spans="1:52" outlineLevel="1" x14ac:dyDescent="0.25">
      <c r="A51" s="4" t="s">
        <v>935</v>
      </c>
      <c r="B51" s="4" t="s">
        <v>936</v>
      </c>
      <c r="C51" s="4" t="s">
        <v>959</v>
      </c>
      <c r="D51" s="11" t="s">
        <v>746</v>
      </c>
      <c r="E51" s="32" t="s">
        <v>33</v>
      </c>
      <c r="F51" s="35" t="s">
        <v>18</v>
      </c>
      <c r="G51" s="35">
        <f t="shared" si="6"/>
        <v>184</v>
      </c>
      <c r="H51" s="4" t="s">
        <v>992</v>
      </c>
      <c r="I51" s="4"/>
      <c r="J51" s="4"/>
      <c r="K51" s="4" t="s">
        <v>884</v>
      </c>
      <c r="L51" s="4">
        <v>1</v>
      </c>
      <c r="M51" s="33">
        <v>8820.0763200000001</v>
      </c>
      <c r="N51" s="34">
        <f t="shared" si="2"/>
        <v>4.181587016724846E-3</v>
      </c>
      <c r="O51" s="33">
        <f t="shared" si="3"/>
        <v>11105.438370909569</v>
      </c>
      <c r="P51" s="33">
        <f t="shared" si="7"/>
        <v>7007.4763199999998</v>
      </c>
      <c r="Q51" s="94">
        <f t="shared" si="4"/>
        <v>0.63099502117412287</v>
      </c>
      <c r="R51" s="25">
        <f>+SUMIFS('Data Co.op'!$M:$M,'Data Co.op'!$E:$E,'MT-Tracking Co.op'!$G51,'Data Co.op'!$N:$N,'MT-Tracking Co.op'!R$6)</f>
        <v>0</v>
      </c>
      <c r="S51" s="25">
        <f>+SUMIFS('Data Co.op'!$M:$M,'Data Co.op'!$E:$E,'MT-Tracking Co.op'!$G51,'Data Co.op'!$N:$N,'MT-Tracking Co.op'!S$6)</f>
        <v>0</v>
      </c>
      <c r="T51" s="25">
        <f>+SUMIFS('Data Co.op'!$M:$M,'Data Co.op'!$E:$E,'MT-Tracking Co.op'!$G51,'Data Co.op'!$N:$N,'MT-Tracking Co.op'!T$6)</f>
        <v>0</v>
      </c>
      <c r="U51" s="25">
        <f>+SUMIFS('Data Co.op'!$M:$M,'Data Co.op'!$E:$E,'MT-Tracking Co.op'!$G51,'Data Co.op'!$N:$N,'MT-Tracking Co.op'!U$6)</f>
        <v>0</v>
      </c>
      <c r="V51" s="25">
        <f>+SUMIFS('Data Co.op'!$M:$M,'Data Co.op'!$E:$E,'MT-Tracking Co.op'!$G51,'Data Co.op'!$N:$N,'MT-Tracking Co.op'!V$6)</f>
        <v>0</v>
      </c>
      <c r="W51" s="25">
        <f>+SUMIFS('Data Co.op'!$M:$M,'Data Co.op'!$E:$E,'MT-Tracking Co.op'!$G51,'Data Co.op'!$N:$N,'MT-Tracking Co.op'!W$6)</f>
        <v>0</v>
      </c>
      <c r="X51" s="25">
        <f>+SUMIFS('Data Co.op'!$M:$M,'Data Co.op'!$E:$E,'MT-Tracking Co.op'!$G51,'Data Co.op'!$N:$N,'MT-Tracking Co.op'!X$6)</f>
        <v>0</v>
      </c>
      <c r="Y51" s="25">
        <f>+SUMIFS('Data Co.op'!$M:$M,'Data Co.op'!$E:$E,'MT-Tracking Co.op'!$G51,'Data Co.op'!$N:$N,'MT-Tracking Co.op'!Y$6)</f>
        <v>0</v>
      </c>
      <c r="Z51" s="25">
        <f>+SUMIFS('Data Co.op'!$M:$M,'Data Co.op'!$E:$E,'MT-Tracking Co.op'!$G51,'Data Co.op'!$N:$N,'MT-Tracking Co.op'!Z$6)</f>
        <v>0</v>
      </c>
      <c r="AA51" s="25">
        <f>+SUMIFS('Data Co.op'!$M:$M,'Data Co.op'!$E:$E,'MT-Tracking Co.op'!$G51,'Data Co.op'!$N:$N,'MT-Tracking Co.op'!AA$6)</f>
        <v>0</v>
      </c>
      <c r="AB51" s="25">
        <f>+SUMIFS('Data Co.op'!$M:$M,'Data Co.op'!$E:$E,'MT-Tracking Co.op'!$G51,'Data Co.op'!$N:$N,'MT-Tracking Co.op'!AB$6)</f>
        <v>0</v>
      </c>
      <c r="AC51" s="25">
        <f>+SUMIFS('Data Co.op'!$M:$M,'Data Co.op'!$E:$E,'MT-Tracking Co.op'!$G51,'Data Co.op'!$N:$N,'MT-Tracking Co.op'!AC$6)</f>
        <v>0</v>
      </c>
      <c r="AD51" s="25">
        <f>+SUMIFS('Data Co.op'!$M:$M,'Data Co.op'!$E:$E,'MT-Tracking Co.op'!$G51,'Data Co.op'!$N:$N,'MT-Tracking Co.op'!AD$6)</f>
        <v>0</v>
      </c>
      <c r="AE51" s="25">
        <f>+SUMIFS('Data Co.op'!$M:$M,'Data Co.op'!$E:$E,'MT-Tracking Co.op'!$G51,'Data Co.op'!$N:$N,'MT-Tracking Co.op'!AE$6)</f>
        <v>0</v>
      </c>
      <c r="AF51" s="25">
        <f>+SUMIFS('Data Co.op'!$M:$M,'Data Co.op'!$E:$E,'MT-Tracking Co.op'!$G51,'Data Co.op'!$N:$N,'MT-Tracking Co.op'!AF$6)</f>
        <v>0</v>
      </c>
      <c r="AG51" s="25">
        <f>+SUMIFS('Data Co.op'!$M:$M,'Data Co.op'!$E:$E,'MT-Tracking Co.op'!$G51,'Data Co.op'!$N:$N,'MT-Tracking Co.op'!AG$6)</f>
        <v>0</v>
      </c>
      <c r="AH51" s="25">
        <f>+SUMIFS('Data Co.op'!$M:$M,'Data Co.op'!$E:$E,'MT-Tracking Co.op'!$G51,'Data Co.op'!$N:$N,'MT-Tracking Co.op'!AH$6)</f>
        <v>0</v>
      </c>
      <c r="AI51" s="25">
        <f>+SUMIFS('Data Co.op'!$M:$M,'Data Co.op'!$E:$E,'MT-Tracking Co.op'!$G51,'Data Co.op'!$N:$N,'MT-Tracking Co.op'!AI$6)</f>
        <v>0</v>
      </c>
      <c r="AJ51" s="25">
        <f>+SUMIFS('Data Co.op'!$M:$M,'Data Co.op'!$E:$E,'MT-Tracking Co.op'!$G51,'Data Co.op'!$N:$N,'MT-Tracking Co.op'!AJ$6)</f>
        <v>0</v>
      </c>
      <c r="AK51" s="25">
        <f>+SUMIFS('Data Co.op'!$M:$M,'Data Co.op'!$E:$E,'MT-Tracking Co.op'!$G51,'Data Co.op'!$N:$N,'MT-Tracking Co.op'!AK$6)</f>
        <v>0</v>
      </c>
      <c r="AL51" s="25">
        <f>+SUMIFS('Data Co.op'!$M:$M,'Data Co.op'!$E:$E,'MT-Tracking Co.op'!$G51,'Data Co.op'!$N:$N,'MT-Tracking Co.op'!AL$6)</f>
        <v>361.19952000000001</v>
      </c>
      <c r="AM51" s="25">
        <f>+SUMIFS('Data Co.op'!$M:$M,'Data Co.op'!$E:$E,'MT-Tracking Co.op'!$G51,'Data Co.op'!$N:$N,'MT-Tracking Co.op'!AM$6)</f>
        <v>396.00036</v>
      </c>
      <c r="AN51" s="25">
        <f>+SUMIFS('Data Co.op'!$M:$M,'Data Co.op'!$E:$E,'MT-Tracking Co.op'!$G51,'Data Co.op'!$N:$N,'MT-Tracking Co.op'!AN$6)</f>
        <v>953.85599999999977</v>
      </c>
      <c r="AO51" s="25">
        <f>+SUMIFS('Data Co.op'!$M:$M,'Data Co.op'!$E:$E,'MT-Tracking Co.op'!$G51,'Data Co.op'!$N:$N,'MT-Tracking Co.op'!AO$6)</f>
        <v>0</v>
      </c>
      <c r="AP51" s="25">
        <f>+SUMIFS('Data Co.op'!$M:$M,'Data Co.op'!$E:$E,'MT-Tracking Co.op'!$G51,'Data Co.op'!$N:$N,'MT-Tracking Co.op'!AP$6)</f>
        <v>0</v>
      </c>
      <c r="AQ51" s="25">
        <f>+SUMIFS('Data Co.op'!$M:$M,'Data Co.op'!$E:$E,'MT-Tracking Co.op'!$G51,'Data Co.op'!$N:$N,'MT-Tracking Co.op'!AQ$6)</f>
        <v>4631.7214800000002</v>
      </c>
      <c r="AR51" s="25">
        <f>+SUMIFS('Data Co.op'!$M:$M,'Data Co.op'!$E:$E,'MT-Tracking Co.op'!$G51,'Data Co.op'!$N:$N,'MT-Tracking Co.op'!AR$6)</f>
        <v>0</v>
      </c>
      <c r="AS51" s="25">
        <f>+SUMIFS('Data Co.op'!$M:$M,'Data Co.op'!$E:$E,'MT-Tracking Co.op'!$G51,'Data Co.op'!$N:$N,'MT-Tracking Co.op'!AS$6)</f>
        <v>361.19952000000001</v>
      </c>
      <c r="AT51" s="25">
        <f>+SUMIFS('Data Co.op'!$M:$M,'Data Co.op'!$E:$E,'MT-Tracking Co.op'!$G51,'Data Co.op'!$N:$N,'MT-Tracking Co.op'!AT$6)</f>
        <v>0</v>
      </c>
      <c r="AU51" s="25">
        <f>+SUMIFS('Data Co.op'!$M:$M,'Data Co.op'!$E:$E,'MT-Tracking Co.op'!$G51,'Data Co.op'!$N:$N,'MT-Tracking Co.op'!AU$6)</f>
        <v>0</v>
      </c>
      <c r="AV51" s="25">
        <f>+SUMIFS('Data Co.op'!$M:$M,'Data Co.op'!$E:$E,'MT-Tracking Co.op'!$G51,'Data Co.op'!$N:$N,'MT-Tracking Co.op'!AV$6)</f>
        <v>303.49943999999999</v>
      </c>
      <c r="AW51" s="27">
        <f t="shared" si="8"/>
        <v>0</v>
      </c>
      <c r="AX51" t="str">
        <f t="shared" si="9"/>
        <v>Nguyễn Thành Long</v>
      </c>
      <c r="AY51" t="str">
        <f t="shared" si="5"/>
        <v>NBTS05022</v>
      </c>
      <c r="AZ51" s="27" t="str">
        <f t="shared" si="10"/>
        <v>Đào Ngọc Sơn</v>
      </c>
    </row>
    <row r="52" spans="1:52" outlineLevel="1" x14ac:dyDescent="0.25">
      <c r="A52" s="4" t="s">
        <v>935</v>
      </c>
      <c r="B52" s="4" t="s">
        <v>936</v>
      </c>
      <c r="C52" s="4" t="s">
        <v>959</v>
      </c>
      <c r="D52" s="11" t="s">
        <v>747</v>
      </c>
      <c r="E52" s="32" t="s">
        <v>42</v>
      </c>
      <c r="F52" s="35" t="s">
        <v>48</v>
      </c>
      <c r="G52" s="35">
        <f t="shared" si="6"/>
        <v>514</v>
      </c>
      <c r="H52" s="4" t="s">
        <v>993</v>
      </c>
      <c r="I52" s="4"/>
      <c r="J52" s="4"/>
      <c r="K52" s="4" t="s">
        <v>60</v>
      </c>
      <c r="L52" s="4">
        <v>1</v>
      </c>
      <c r="M52" s="33">
        <v>26377.819380000004</v>
      </c>
      <c r="N52" s="34">
        <f t="shared" si="2"/>
        <v>1.2505690772630529E-2</v>
      </c>
      <c r="O52" s="33">
        <f t="shared" si="3"/>
        <v>33212.552460495499</v>
      </c>
      <c r="P52" s="33">
        <f t="shared" si="7"/>
        <v>23571.252719999997</v>
      </c>
      <c r="Q52" s="94">
        <f t="shared" si="4"/>
        <v>0.70970916035546205</v>
      </c>
      <c r="R52" s="25">
        <f>+SUMIFS('Data Co.op'!$M:$M,'Data Co.op'!$E:$E,'MT-Tracking Co.op'!$G52,'Data Co.op'!$N:$N,'MT-Tracking Co.op'!R$6)</f>
        <v>0</v>
      </c>
      <c r="S52" s="25">
        <f>+SUMIFS('Data Co.op'!$M:$M,'Data Co.op'!$E:$E,'MT-Tracking Co.op'!$G52,'Data Co.op'!$N:$N,'MT-Tracking Co.op'!S$6)</f>
        <v>0</v>
      </c>
      <c r="T52" s="25">
        <f>+SUMIFS('Data Co.op'!$M:$M,'Data Co.op'!$E:$E,'MT-Tracking Co.op'!$G52,'Data Co.op'!$N:$N,'MT-Tracking Co.op'!T$6)</f>
        <v>0</v>
      </c>
      <c r="U52" s="25">
        <f>+SUMIFS('Data Co.op'!$M:$M,'Data Co.op'!$E:$E,'MT-Tracking Co.op'!$G52,'Data Co.op'!$N:$N,'MT-Tracking Co.op'!U$6)</f>
        <v>0</v>
      </c>
      <c r="V52" s="25">
        <f>+SUMIFS('Data Co.op'!$M:$M,'Data Co.op'!$E:$E,'MT-Tracking Co.op'!$G52,'Data Co.op'!$N:$N,'MT-Tracking Co.op'!V$6)</f>
        <v>0</v>
      </c>
      <c r="W52" s="25">
        <f>+SUMIFS('Data Co.op'!$M:$M,'Data Co.op'!$E:$E,'MT-Tracking Co.op'!$G52,'Data Co.op'!$N:$N,'MT-Tracking Co.op'!W$6)</f>
        <v>0</v>
      </c>
      <c r="X52" s="25">
        <f>+SUMIFS('Data Co.op'!$M:$M,'Data Co.op'!$E:$E,'MT-Tracking Co.op'!$G52,'Data Co.op'!$N:$N,'MT-Tracking Co.op'!X$6)</f>
        <v>0</v>
      </c>
      <c r="Y52" s="25">
        <f>+SUMIFS('Data Co.op'!$M:$M,'Data Co.op'!$E:$E,'MT-Tracking Co.op'!$G52,'Data Co.op'!$N:$N,'MT-Tracking Co.op'!Y$6)</f>
        <v>0</v>
      </c>
      <c r="Z52" s="25">
        <f>+SUMIFS('Data Co.op'!$M:$M,'Data Co.op'!$E:$E,'MT-Tracking Co.op'!$G52,'Data Co.op'!$N:$N,'MT-Tracking Co.op'!Z$6)</f>
        <v>0</v>
      </c>
      <c r="AA52" s="25">
        <f>+SUMIFS('Data Co.op'!$M:$M,'Data Co.op'!$E:$E,'MT-Tracking Co.op'!$G52,'Data Co.op'!$N:$N,'MT-Tracking Co.op'!AA$6)</f>
        <v>1077.1541999999999</v>
      </c>
      <c r="AB52" s="25">
        <f>+SUMIFS('Data Co.op'!$M:$M,'Data Co.op'!$E:$E,'MT-Tracking Co.op'!$G52,'Data Co.op'!$N:$N,'MT-Tracking Co.op'!AB$6)</f>
        <v>0</v>
      </c>
      <c r="AC52" s="25">
        <f>+SUMIFS('Data Co.op'!$M:$M,'Data Co.op'!$E:$E,'MT-Tracking Co.op'!$G52,'Data Co.op'!$N:$N,'MT-Tracking Co.op'!AC$6)</f>
        <v>0</v>
      </c>
      <c r="AD52" s="25">
        <f>+SUMIFS('Data Co.op'!$M:$M,'Data Co.op'!$E:$E,'MT-Tracking Co.op'!$G52,'Data Co.op'!$N:$N,'MT-Tracking Co.op'!AD$6)</f>
        <v>0</v>
      </c>
      <c r="AE52" s="25">
        <f>+SUMIFS('Data Co.op'!$M:$M,'Data Co.op'!$E:$E,'MT-Tracking Co.op'!$G52,'Data Co.op'!$N:$N,'MT-Tracking Co.op'!AE$6)</f>
        <v>0</v>
      </c>
      <c r="AF52" s="25">
        <f>+SUMIFS('Data Co.op'!$M:$M,'Data Co.op'!$E:$E,'MT-Tracking Co.op'!$G52,'Data Co.op'!$N:$N,'MT-Tracking Co.op'!AF$6)</f>
        <v>5968.061639999999</v>
      </c>
      <c r="AG52" s="25">
        <f>+SUMIFS('Data Co.op'!$M:$M,'Data Co.op'!$E:$E,'MT-Tracking Co.op'!$G52,'Data Co.op'!$N:$N,'MT-Tracking Co.op'!AG$6)</f>
        <v>0</v>
      </c>
      <c r="AH52" s="25">
        <f>+SUMIFS('Data Co.op'!$M:$M,'Data Co.op'!$E:$E,'MT-Tracking Co.op'!$G52,'Data Co.op'!$N:$N,'MT-Tracking Co.op'!AH$6)</f>
        <v>0</v>
      </c>
      <c r="AI52" s="25">
        <f>+SUMIFS('Data Co.op'!$M:$M,'Data Co.op'!$E:$E,'MT-Tracking Co.op'!$G52,'Data Co.op'!$N:$N,'MT-Tracking Co.op'!AI$6)</f>
        <v>0</v>
      </c>
      <c r="AJ52" s="25">
        <f>+SUMIFS('Data Co.op'!$M:$M,'Data Co.op'!$E:$E,'MT-Tracking Co.op'!$G52,'Data Co.op'!$N:$N,'MT-Tracking Co.op'!AJ$6)</f>
        <v>0</v>
      </c>
      <c r="AK52" s="25">
        <f>+SUMIFS('Data Co.op'!$M:$M,'Data Co.op'!$E:$E,'MT-Tracking Co.op'!$G52,'Data Co.op'!$N:$N,'MT-Tracking Co.op'!AK$6)</f>
        <v>0</v>
      </c>
      <c r="AL52" s="25">
        <f>+SUMIFS('Data Co.op'!$M:$M,'Data Co.op'!$E:$E,'MT-Tracking Co.op'!$G52,'Data Co.op'!$N:$N,'MT-Tracking Co.op'!AL$6)</f>
        <v>1185.5451600000001</v>
      </c>
      <c r="AM52" s="25">
        <f>+SUMIFS('Data Co.op'!$M:$M,'Data Co.op'!$E:$E,'MT-Tracking Co.op'!$G52,'Data Co.op'!$N:$N,'MT-Tracking Co.op'!AM$6)</f>
        <v>6215.6926800000001</v>
      </c>
      <c r="AN52" s="25">
        <f>+SUMIFS('Data Co.op'!$M:$M,'Data Co.op'!$E:$E,'MT-Tracking Co.op'!$G52,'Data Co.op'!$N:$N,'MT-Tracking Co.op'!AN$6)</f>
        <v>0</v>
      </c>
      <c r="AO52" s="25">
        <f>+SUMIFS('Data Co.op'!$M:$M,'Data Co.op'!$E:$E,'MT-Tracking Co.op'!$G52,'Data Co.op'!$N:$N,'MT-Tracking Co.op'!AO$6)</f>
        <v>0</v>
      </c>
      <c r="AP52" s="25">
        <f>+SUMIFS('Data Co.op'!$M:$M,'Data Co.op'!$E:$E,'MT-Tracking Co.op'!$G52,'Data Co.op'!$N:$N,'MT-Tracking Co.op'!AP$6)</f>
        <v>0</v>
      </c>
      <c r="AQ52" s="25">
        <f>+SUMIFS('Data Co.op'!$M:$M,'Data Co.op'!$E:$E,'MT-Tracking Co.op'!$G52,'Data Co.op'!$N:$N,'MT-Tracking Co.op'!AQ$6)</f>
        <v>0</v>
      </c>
      <c r="AR52" s="25">
        <f>+SUMIFS('Data Co.op'!$M:$M,'Data Co.op'!$E:$E,'MT-Tracking Co.op'!$G52,'Data Co.op'!$N:$N,'MT-Tracking Co.op'!AR$6)</f>
        <v>0</v>
      </c>
      <c r="AS52" s="25">
        <f>+SUMIFS('Data Co.op'!$M:$M,'Data Co.op'!$E:$E,'MT-Tracking Co.op'!$G52,'Data Co.op'!$N:$N,'MT-Tracking Co.op'!AS$6)</f>
        <v>0</v>
      </c>
      <c r="AT52" s="25">
        <f>+SUMIFS('Data Co.op'!$M:$M,'Data Co.op'!$E:$E,'MT-Tracking Co.op'!$G52,'Data Co.op'!$N:$N,'MT-Tracking Co.op'!AT$6)</f>
        <v>0</v>
      </c>
      <c r="AU52" s="25">
        <f>+SUMIFS('Data Co.op'!$M:$M,'Data Co.op'!$E:$E,'MT-Tracking Co.op'!$G52,'Data Co.op'!$N:$N,'MT-Tracking Co.op'!AU$6)</f>
        <v>6729.3201600000002</v>
      </c>
      <c r="AV52" s="25">
        <f>+SUMIFS('Data Co.op'!$M:$M,'Data Co.op'!$E:$E,'MT-Tracking Co.op'!$G52,'Data Co.op'!$N:$N,'MT-Tracking Co.op'!AV$6)</f>
        <v>2395.4788799999997</v>
      </c>
      <c r="AW52" s="27">
        <f t="shared" si="8"/>
        <v>0</v>
      </c>
      <c r="AX52" t="str">
        <f t="shared" si="9"/>
        <v>Nguyễn Thành Long</v>
      </c>
      <c r="AY52" t="str">
        <f t="shared" si="5"/>
        <v>NBTS04999</v>
      </c>
      <c r="AZ52" s="27" t="str">
        <f t="shared" si="10"/>
        <v>Nguyễn Thanh Phương Thảo</v>
      </c>
    </row>
    <row r="53" spans="1:52" outlineLevel="1" x14ac:dyDescent="0.25">
      <c r="A53" s="4" t="s">
        <v>935</v>
      </c>
      <c r="B53" s="4" t="s">
        <v>936</v>
      </c>
      <c r="C53" s="4" t="s">
        <v>959</v>
      </c>
      <c r="D53" s="11" t="s">
        <v>748</v>
      </c>
      <c r="E53" s="32" t="s">
        <v>994</v>
      </c>
      <c r="F53" s="35" t="s">
        <v>69</v>
      </c>
      <c r="G53" s="35">
        <f t="shared" si="6"/>
        <v>170</v>
      </c>
      <c r="H53" s="4" t="s">
        <v>995</v>
      </c>
      <c r="I53" s="4"/>
      <c r="J53" s="4"/>
      <c r="K53" s="4" t="s">
        <v>996</v>
      </c>
      <c r="L53" s="4">
        <v>1</v>
      </c>
      <c r="M53" s="33">
        <v>11096.02008</v>
      </c>
      <c r="N53" s="34">
        <f t="shared" si="2"/>
        <v>5.2606090719004329E-3</v>
      </c>
      <c r="O53" s="33">
        <f t="shared" si="3"/>
        <v>13971.099873749739</v>
      </c>
      <c r="P53" s="33">
        <f t="shared" si="7"/>
        <v>17275.486680000002</v>
      </c>
      <c r="Q53" s="94">
        <f t="shared" si="4"/>
        <v>1.2365158674771817</v>
      </c>
      <c r="R53" s="25">
        <f>+SUMIFS('Data Co.op'!$M:$M,'Data Co.op'!$E:$E,'MT-Tracking Co.op'!$G53,'Data Co.op'!$N:$N,'MT-Tracking Co.op'!R$6)</f>
        <v>0</v>
      </c>
      <c r="S53" s="25">
        <f>+SUMIFS('Data Co.op'!$M:$M,'Data Co.op'!$E:$E,'MT-Tracking Co.op'!$G53,'Data Co.op'!$N:$N,'MT-Tracking Co.op'!S$6)</f>
        <v>0</v>
      </c>
      <c r="T53" s="25">
        <f>+SUMIFS('Data Co.op'!$M:$M,'Data Co.op'!$E:$E,'MT-Tracking Co.op'!$G53,'Data Co.op'!$N:$N,'MT-Tracking Co.op'!T$6)</f>
        <v>1545.4022400000001</v>
      </c>
      <c r="U53" s="25">
        <f>+SUMIFS('Data Co.op'!$M:$M,'Data Co.op'!$E:$E,'MT-Tracking Co.op'!$G53,'Data Co.op'!$N:$N,'MT-Tracking Co.op'!U$6)</f>
        <v>0</v>
      </c>
      <c r="V53" s="25">
        <f>+SUMIFS('Data Co.op'!$M:$M,'Data Co.op'!$E:$E,'MT-Tracking Co.op'!$G53,'Data Co.op'!$N:$N,'MT-Tracking Co.op'!V$6)</f>
        <v>0</v>
      </c>
      <c r="W53" s="25">
        <f>+SUMIFS('Data Co.op'!$M:$M,'Data Co.op'!$E:$E,'MT-Tracking Co.op'!$G53,'Data Co.op'!$N:$N,'MT-Tracking Co.op'!W$6)</f>
        <v>0</v>
      </c>
      <c r="X53" s="25">
        <f>+SUMIFS('Data Co.op'!$M:$M,'Data Co.op'!$E:$E,'MT-Tracking Co.op'!$G53,'Data Co.op'!$N:$N,'MT-Tracking Co.op'!X$6)</f>
        <v>0</v>
      </c>
      <c r="Y53" s="25">
        <f>+SUMIFS('Data Co.op'!$M:$M,'Data Co.op'!$E:$E,'MT-Tracking Co.op'!$G53,'Data Co.op'!$N:$N,'MT-Tracking Co.op'!Y$6)</f>
        <v>715.39199999999983</v>
      </c>
      <c r="Z53" s="25">
        <f>+SUMIFS('Data Co.op'!$M:$M,'Data Co.op'!$E:$E,'MT-Tracking Co.op'!$G53,'Data Co.op'!$N:$N,'MT-Tracking Co.op'!Z$6)</f>
        <v>0</v>
      </c>
      <c r="AA53" s="25">
        <f>+SUMIFS('Data Co.op'!$M:$M,'Data Co.op'!$E:$E,'MT-Tracking Co.op'!$G53,'Data Co.op'!$N:$N,'MT-Tracking Co.op'!AA$6)</f>
        <v>2674.95696</v>
      </c>
      <c r="AB53" s="25">
        <f>+SUMIFS('Data Co.op'!$M:$M,'Data Co.op'!$E:$E,'MT-Tracking Co.op'!$G53,'Data Co.op'!$N:$N,'MT-Tracking Co.op'!AB$6)</f>
        <v>0</v>
      </c>
      <c r="AC53" s="25">
        <f>+SUMIFS('Data Co.op'!$M:$M,'Data Co.op'!$E:$E,'MT-Tracking Co.op'!$G53,'Data Co.op'!$N:$N,'MT-Tracking Co.op'!AC$6)</f>
        <v>0</v>
      </c>
      <c r="AD53" s="25">
        <f>+SUMIFS('Data Co.op'!$M:$M,'Data Co.op'!$E:$E,'MT-Tracking Co.op'!$G53,'Data Co.op'!$N:$N,'MT-Tracking Co.op'!AD$6)</f>
        <v>361.19952000000001</v>
      </c>
      <c r="AE53" s="25">
        <f>+SUMIFS('Data Co.op'!$M:$M,'Data Co.op'!$E:$E,'MT-Tracking Co.op'!$G53,'Data Co.op'!$N:$N,'MT-Tracking Co.op'!AE$6)</f>
        <v>4007.9955599999998</v>
      </c>
      <c r="AF53" s="25">
        <f>+SUMIFS('Data Co.op'!$M:$M,'Data Co.op'!$E:$E,'MT-Tracking Co.op'!$G53,'Data Co.op'!$N:$N,'MT-Tracking Co.op'!AF$6)</f>
        <v>0</v>
      </c>
      <c r="AG53" s="25">
        <f>+SUMIFS('Data Co.op'!$M:$M,'Data Co.op'!$E:$E,'MT-Tracking Co.op'!$G53,'Data Co.op'!$N:$N,'MT-Tracking Co.op'!AG$6)</f>
        <v>0</v>
      </c>
      <c r="AH53" s="25">
        <f>+SUMIFS('Data Co.op'!$M:$M,'Data Co.op'!$E:$E,'MT-Tracking Co.op'!$G53,'Data Co.op'!$N:$N,'MT-Tracking Co.op'!AH$6)</f>
        <v>0</v>
      </c>
      <c r="AI53" s="25">
        <f>+SUMIFS('Data Co.op'!$M:$M,'Data Co.op'!$E:$E,'MT-Tracking Co.op'!$G53,'Data Co.op'!$N:$N,'MT-Tracking Co.op'!AI$6)</f>
        <v>0</v>
      </c>
      <c r="AJ53" s="25">
        <f>+SUMIFS('Data Co.op'!$M:$M,'Data Co.op'!$E:$E,'MT-Tracking Co.op'!$G53,'Data Co.op'!$N:$N,'MT-Tracking Co.op'!AJ$6)</f>
        <v>2276.9964000000004</v>
      </c>
      <c r="AK53" s="25">
        <f>+SUMIFS('Data Co.op'!$M:$M,'Data Co.op'!$E:$E,'MT-Tracking Co.op'!$G53,'Data Co.op'!$N:$N,'MT-Tracking Co.op'!AK$6)</f>
        <v>1005.75108</v>
      </c>
      <c r="AL53" s="25">
        <f>+SUMIFS('Data Co.op'!$M:$M,'Data Co.op'!$E:$E,'MT-Tracking Co.op'!$G53,'Data Co.op'!$N:$N,'MT-Tracking Co.op'!AL$6)</f>
        <v>0</v>
      </c>
      <c r="AM53" s="25">
        <f>+SUMIFS('Data Co.op'!$M:$M,'Data Co.op'!$E:$E,'MT-Tracking Co.op'!$G53,'Data Co.op'!$N:$N,'MT-Tracking Co.op'!AM$6)</f>
        <v>1805.9975999999999</v>
      </c>
      <c r="AN53" s="25">
        <f>+SUMIFS('Data Co.op'!$M:$M,'Data Co.op'!$E:$E,'MT-Tracking Co.op'!$G53,'Data Co.op'!$N:$N,'MT-Tracking Co.op'!AN$6)</f>
        <v>0</v>
      </c>
      <c r="AO53" s="25">
        <f>+SUMIFS('Data Co.op'!$M:$M,'Data Co.op'!$E:$E,'MT-Tracking Co.op'!$G53,'Data Co.op'!$N:$N,'MT-Tracking Co.op'!AO$6)</f>
        <v>0</v>
      </c>
      <c r="AP53" s="25">
        <f>+SUMIFS('Data Co.op'!$M:$M,'Data Co.op'!$E:$E,'MT-Tracking Co.op'!$G53,'Data Co.op'!$N:$N,'MT-Tracking Co.op'!AP$6)</f>
        <v>0</v>
      </c>
      <c r="AQ53" s="25">
        <f>+SUMIFS('Data Co.op'!$M:$M,'Data Co.op'!$E:$E,'MT-Tracking Co.op'!$G53,'Data Co.op'!$N:$N,'MT-Tracking Co.op'!AQ$6)</f>
        <v>2881.7953200000002</v>
      </c>
      <c r="AR53" s="25">
        <f>+SUMIFS('Data Co.op'!$M:$M,'Data Co.op'!$E:$E,'MT-Tracking Co.op'!$G53,'Data Co.op'!$N:$N,'MT-Tracking Co.op'!AR$6)</f>
        <v>0</v>
      </c>
      <c r="AS53" s="25">
        <f>+SUMIFS('Data Co.op'!$M:$M,'Data Co.op'!$E:$E,'MT-Tracking Co.op'!$G53,'Data Co.op'!$N:$N,'MT-Tracking Co.op'!AS$6)</f>
        <v>0</v>
      </c>
      <c r="AT53" s="25">
        <f>+SUMIFS('Data Co.op'!$M:$M,'Data Co.op'!$E:$E,'MT-Tracking Co.op'!$G53,'Data Co.op'!$N:$N,'MT-Tracking Co.op'!AT$6)</f>
        <v>0</v>
      </c>
      <c r="AU53" s="25">
        <f>+SUMIFS('Data Co.op'!$M:$M,'Data Co.op'!$E:$E,'MT-Tracking Co.op'!$G53,'Data Co.op'!$N:$N,'MT-Tracking Co.op'!AU$6)</f>
        <v>0</v>
      </c>
      <c r="AV53" s="25">
        <f>+SUMIFS('Data Co.op'!$M:$M,'Data Co.op'!$E:$E,'MT-Tracking Co.op'!$G53,'Data Co.op'!$N:$N,'MT-Tracking Co.op'!AV$6)</f>
        <v>0</v>
      </c>
      <c r="AW53" s="27">
        <f t="shared" si="8"/>
        <v>0</v>
      </c>
      <c r="AX53" t="str">
        <f t="shared" si="9"/>
        <v>Nguyễn Thành Long</v>
      </c>
      <c r="AY53" t="str">
        <f t="shared" si="5"/>
        <v>NBTS04854</v>
      </c>
      <c r="AZ53" s="27" t="str">
        <f t="shared" si="10"/>
        <v>Võ Thái Trâm</v>
      </c>
    </row>
    <row r="54" spans="1:52" outlineLevel="1" x14ac:dyDescent="0.25">
      <c r="A54" s="4" t="s">
        <v>935</v>
      </c>
      <c r="B54" s="4" t="s">
        <v>936</v>
      </c>
      <c r="C54" s="4" t="s">
        <v>959</v>
      </c>
      <c r="D54" s="11" t="s">
        <v>749</v>
      </c>
      <c r="E54" s="32" t="s">
        <v>84</v>
      </c>
      <c r="F54" s="35" t="s">
        <v>97</v>
      </c>
      <c r="G54" s="35">
        <f t="shared" si="6"/>
        <v>522</v>
      </c>
      <c r="H54" s="4" t="s">
        <v>997</v>
      </c>
      <c r="I54" s="4"/>
      <c r="J54" s="4"/>
      <c r="K54" s="4" t="s">
        <v>998</v>
      </c>
      <c r="L54" s="4">
        <v>1</v>
      </c>
      <c r="M54" s="33">
        <v>22647.978899999998</v>
      </c>
      <c r="N54" s="34">
        <f t="shared" si="2"/>
        <v>1.0737378123197265E-2</v>
      </c>
      <c r="O54" s="33">
        <f t="shared" si="3"/>
        <v>28516.276364784364</v>
      </c>
      <c r="P54" s="33">
        <f t="shared" si="7"/>
        <v>27532.063835999998</v>
      </c>
      <c r="Q54" s="94">
        <f t="shared" si="4"/>
        <v>0.96548593805887639</v>
      </c>
      <c r="R54" s="25">
        <f>+SUMIFS('Data Co.op'!$M:$M,'Data Co.op'!$E:$E,'MT-Tracking Co.op'!$G54,'Data Co.op'!$N:$N,'MT-Tracking Co.op'!R$6)</f>
        <v>0</v>
      </c>
      <c r="S54" s="25">
        <f>+SUMIFS('Data Co.op'!$M:$M,'Data Co.op'!$E:$E,'MT-Tracking Co.op'!$G54,'Data Co.op'!$N:$N,'MT-Tracking Co.op'!S$6)</f>
        <v>0</v>
      </c>
      <c r="T54" s="25">
        <f>+SUMIFS('Data Co.op'!$M:$M,'Data Co.op'!$E:$E,'MT-Tracking Co.op'!$G54,'Data Co.op'!$N:$N,'MT-Tracking Co.op'!T$6)</f>
        <v>0</v>
      </c>
      <c r="U54" s="25">
        <f>+SUMIFS('Data Co.op'!$M:$M,'Data Co.op'!$E:$E,'MT-Tracking Co.op'!$G54,'Data Co.op'!$N:$N,'MT-Tracking Co.op'!U$6)</f>
        <v>0</v>
      </c>
      <c r="V54" s="25">
        <f>+SUMIFS('Data Co.op'!$M:$M,'Data Co.op'!$E:$E,'MT-Tracking Co.op'!$G54,'Data Co.op'!$N:$N,'MT-Tracking Co.op'!V$6)</f>
        <v>0</v>
      </c>
      <c r="W54" s="25">
        <f>+SUMIFS('Data Co.op'!$M:$M,'Data Co.op'!$E:$E,'MT-Tracking Co.op'!$G54,'Data Co.op'!$N:$N,'MT-Tracking Co.op'!W$6)</f>
        <v>640.97967600000004</v>
      </c>
      <c r="X54" s="25">
        <f>+SUMIFS('Data Co.op'!$M:$M,'Data Co.op'!$E:$E,'MT-Tracking Co.op'!$G54,'Data Co.op'!$N:$N,'MT-Tracking Co.op'!X$6)</f>
        <v>1029.6007200000001</v>
      </c>
      <c r="Y54" s="25">
        <f>+SUMIFS('Data Co.op'!$M:$M,'Data Co.op'!$E:$E,'MT-Tracking Co.op'!$G54,'Data Co.op'!$N:$N,'MT-Tracking Co.op'!Y$6)</f>
        <v>975.53376000000003</v>
      </c>
      <c r="Z54" s="25">
        <f>+SUMIFS('Data Co.op'!$M:$M,'Data Co.op'!$E:$E,'MT-Tracking Co.op'!$G54,'Data Co.op'!$N:$N,'MT-Tracking Co.op'!Z$6)</f>
        <v>0</v>
      </c>
      <c r="AA54" s="25">
        <f>+SUMIFS('Data Co.op'!$M:$M,'Data Co.op'!$E:$E,'MT-Tracking Co.op'!$G54,'Data Co.op'!$N:$N,'MT-Tracking Co.op'!AA$6)</f>
        <v>0</v>
      </c>
      <c r="AB54" s="25">
        <f>+SUMIFS('Data Co.op'!$M:$M,'Data Co.op'!$E:$E,'MT-Tracking Co.op'!$G54,'Data Co.op'!$N:$N,'MT-Tracking Co.op'!AB$6)</f>
        <v>0</v>
      </c>
      <c r="AC54" s="25">
        <f>+SUMIFS('Data Co.op'!$M:$M,'Data Co.op'!$E:$E,'MT-Tracking Co.op'!$G54,'Data Co.op'!$N:$N,'MT-Tracking Co.op'!AC$6)</f>
        <v>0</v>
      </c>
      <c r="AD54" s="25">
        <f>+SUMIFS('Data Co.op'!$M:$M,'Data Co.op'!$E:$E,'MT-Tracking Co.op'!$G54,'Data Co.op'!$N:$N,'MT-Tracking Co.op'!AD$6)</f>
        <v>0</v>
      </c>
      <c r="AE54" s="25">
        <f>+SUMIFS('Data Co.op'!$M:$M,'Data Co.op'!$E:$E,'MT-Tracking Co.op'!$G54,'Data Co.op'!$N:$N,'MT-Tracking Co.op'!AE$6)</f>
        <v>10854.88668</v>
      </c>
      <c r="AF54" s="25">
        <f>+SUMIFS('Data Co.op'!$M:$M,'Data Co.op'!$E:$E,'MT-Tracking Co.op'!$G54,'Data Co.op'!$N:$N,'MT-Tracking Co.op'!AF$6)</f>
        <v>715.39200000000005</v>
      </c>
      <c r="AG54" s="25">
        <f>+SUMIFS('Data Co.op'!$M:$M,'Data Co.op'!$E:$E,'MT-Tracking Co.op'!$G54,'Data Co.op'!$N:$N,'MT-Tracking Co.op'!AG$6)</f>
        <v>0</v>
      </c>
      <c r="AH54" s="25">
        <f>+SUMIFS('Data Co.op'!$M:$M,'Data Co.op'!$E:$E,'MT-Tracking Co.op'!$G54,'Data Co.op'!$N:$N,'MT-Tracking Co.op'!AH$6)</f>
        <v>0</v>
      </c>
      <c r="AI54" s="25">
        <f>+SUMIFS('Data Co.op'!$M:$M,'Data Co.op'!$E:$E,'MT-Tracking Co.op'!$G54,'Data Co.op'!$N:$N,'MT-Tracking Co.op'!AI$6)</f>
        <v>0</v>
      </c>
      <c r="AJ54" s="25">
        <f>+SUMIFS('Data Co.op'!$M:$M,'Data Co.op'!$E:$E,'MT-Tracking Co.op'!$G54,'Data Co.op'!$N:$N,'MT-Tracking Co.op'!AJ$6)</f>
        <v>0</v>
      </c>
      <c r="AK54" s="25">
        <f>+SUMIFS('Data Co.op'!$M:$M,'Data Co.op'!$E:$E,'MT-Tracking Co.op'!$G54,'Data Co.op'!$N:$N,'MT-Tracking Co.op'!AK$6)</f>
        <v>0</v>
      </c>
      <c r="AL54" s="25">
        <f>+SUMIFS('Data Co.op'!$M:$M,'Data Co.op'!$E:$E,'MT-Tracking Co.op'!$G54,'Data Co.op'!$N:$N,'MT-Tracking Co.op'!AL$6)</f>
        <v>0</v>
      </c>
      <c r="AM54" s="25">
        <f>+SUMIFS('Data Co.op'!$M:$M,'Data Co.op'!$E:$E,'MT-Tracking Co.op'!$G54,'Data Co.op'!$N:$N,'MT-Tracking Co.op'!AM$6)</f>
        <v>13315.670999999998</v>
      </c>
      <c r="AN54" s="25">
        <f>+SUMIFS('Data Co.op'!$M:$M,'Data Co.op'!$E:$E,'MT-Tracking Co.op'!$G54,'Data Co.op'!$N:$N,'MT-Tracking Co.op'!AN$6)</f>
        <v>0</v>
      </c>
      <c r="AO54" s="25">
        <f>+SUMIFS('Data Co.op'!$M:$M,'Data Co.op'!$E:$E,'MT-Tracking Co.op'!$G54,'Data Co.op'!$N:$N,'MT-Tracking Co.op'!AO$6)</f>
        <v>0</v>
      </c>
      <c r="AP54" s="25">
        <f>+SUMIFS('Data Co.op'!$M:$M,'Data Co.op'!$E:$E,'MT-Tracking Co.op'!$G54,'Data Co.op'!$N:$N,'MT-Tracking Co.op'!AP$6)</f>
        <v>0</v>
      </c>
      <c r="AQ54" s="25">
        <f>+SUMIFS('Data Co.op'!$M:$M,'Data Co.op'!$E:$E,'MT-Tracking Co.op'!$G54,'Data Co.op'!$N:$N,'MT-Tracking Co.op'!AQ$6)</f>
        <v>0</v>
      </c>
      <c r="AR54" s="25">
        <f>+SUMIFS('Data Co.op'!$M:$M,'Data Co.op'!$E:$E,'MT-Tracking Co.op'!$G54,'Data Co.op'!$N:$N,'MT-Tracking Co.op'!AR$6)</f>
        <v>0</v>
      </c>
      <c r="AS54" s="25">
        <f>+SUMIFS('Data Co.op'!$M:$M,'Data Co.op'!$E:$E,'MT-Tracking Co.op'!$G54,'Data Co.op'!$N:$N,'MT-Tracking Co.op'!AS$6)</f>
        <v>0</v>
      </c>
      <c r="AT54" s="25">
        <f>+SUMIFS('Data Co.op'!$M:$M,'Data Co.op'!$E:$E,'MT-Tracking Co.op'!$G54,'Data Co.op'!$N:$N,'MT-Tracking Co.op'!AT$6)</f>
        <v>0</v>
      </c>
      <c r="AU54" s="25">
        <f>+SUMIFS('Data Co.op'!$M:$M,'Data Co.op'!$E:$E,'MT-Tracking Co.op'!$G54,'Data Co.op'!$N:$N,'MT-Tracking Co.op'!AU$6)</f>
        <v>0</v>
      </c>
      <c r="AV54" s="25">
        <f>+SUMIFS('Data Co.op'!$M:$M,'Data Co.op'!$E:$E,'MT-Tracking Co.op'!$G54,'Data Co.op'!$N:$N,'MT-Tracking Co.op'!AV$6)</f>
        <v>0</v>
      </c>
      <c r="AW54" s="27">
        <f t="shared" si="8"/>
        <v>0</v>
      </c>
      <c r="AX54" t="str">
        <f t="shared" si="9"/>
        <v>Nguyễn Thành Long</v>
      </c>
      <c r="AY54" t="str">
        <f t="shared" si="5"/>
        <v>NBTS05623</v>
      </c>
      <c r="AZ54" s="27" t="str">
        <f t="shared" si="10"/>
        <v>Ngô Thị Huyền Trân</v>
      </c>
    </row>
    <row r="55" spans="1:52" outlineLevel="1" x14ac:dyDescent="0.25">
      <c r="A55" s="4" t="s">
        <v>935</v>
      </c>
      <c r="B55" s="4" t="s">
        <v>936</v>
      </c>
      <c r="C55" s="4" t="s">
        <v>959</v>
      </c>
      <c r="D55" s="11" t="s">
        <v>749</v>
      </c>
      <c r="E55" s="32" t="s">
        <v>84</v>
      </c>
      <c r="F55" s="35" t="s">
        <v>95</v>
      </c>
      <c r="G55" s="35">
        <f t="shared" si="6"/>
        <v>142</v>
      </c>
      <c r="H55" s="4" t="s">
        <v>999</v>
      </c>
      <c r="I55" s="4"/>
      <c r="J55" s="4"/>
      <c r="K55" s="4" t="s">
        <v>1000</v>
      </c>
      <c r="L55" s="4">
        <v>1</v>
      </c>
      <c r="M55" s="33">
        <v>22416.022140000005</v>
      </c>
      <c r="N55" s="34">
        <f t="shared" si="2"/>
        <v>1.0627407716948272E-2</v>
      </c>
      <c r="O55" s="33">
        <f t="shared" si="3"/>
        <v>28224.217497101483</v>
      </c>
      <c r="P55" s="33">
        <f t="shared" si="7"/>
        <v>18375.591959999998</v>
      </c>
      <c r="Q55" s="94">
        <f t="shared" si="4"/>
        <v>0.65105762318785632</v>
      </c>
      <c r="R55" s="25">
        <f>+SUMIFS('Data Co.op'!$M:$M,'Data Co.op'!$E:$E,'MT-Tracking Co.op'!$G55,'Data Co.op'!$N:$N,'MT-Tracking Co.op'!R$6)</f>
        <v>0</v>
      </c>
      <c r="S55" s="25">
        <f>+SUMIFS('Data Co.op'!$M:$M,'Data Co.op'!$E:$E,'MT-Tracking Co.op'!$G55,'Data Co.op'!$N:$N,'MT-Tracking Co.op'!S$6)</f>
        <v>0</v>
      </c>
      <c r="T55" s="25">
        <f>+SUMIFS('Data Co.op'!$M:$M,'Data Co.op'!$E:$E,'MT-Tracking Co.op'!$G55,'Data Co.op'!$N:$N,'MT-Tracking Co.op'!T$6)</f>
        <v>639.88380000000006</v>
      </c>
      <c r="U55" s="25">
        <f>+SUMIFS('Data Co.op'!$M:$M,'Data Co.op'!$E:$E,'MT-Tracking Co.op'!$G55,'Data Co.op'!$N:$N,'MT-Tracking Co.op'!U$6)</f>
        <v>0</v>
      </c>
      <c r="V55" s="25">
        <f>+SUMIFS('Data Co.op'!$M:$M,'Data Co.op'!$E:$E,'MT-Tracking Co.op'!$G55,'Data Co.op'!$N:$N,'MT-Tracking Co.op'!V$6)</f>
        <v>0</v>
      </c>
      <c r="W55" s="25">
        <f>+SUMIFS('Data Co.op'!$M:$M,'Data Co.op'!$E:$E,'MT-Tracking Co.op'!$G55,'Data Co.op'!$N:$N,'MT-Tracking Co.op'!W$6)</f>
        <v>1853.30376</v>
      </c>
      <c r="X55" s="25">
        <f>+SUMIFS('Data Co.op'!$M:$M,'Data Co.op'!$E:$E,'MT-Tracking Co.op'!$G55,'Data Co.op'!$N:$N,'MT-Tracking Co.op'!X$6)</f>
        <v>4206.9909600000001</v>
      </c>
      <c r="Y55" s="25">
        <f>+SUMIFS('Data Co.op'!$M:$M,'Data Co.op'!$E:$E,'MT-Tracking Co.op'!$G55,'Data Co.op'!$N:$N,'MT-Tracking Co.op'!Y$6)</f>
        <v>0</v>
      </c>
      <c r="Z55" s="25">
        <f>+SUMIFS('Data Co.op'!$M:$M,'Data Co.op'!$E:$E,'MT-Tracking Co.op'!$G55,'Data Co.op'!$N:$N,'MT-Tracking Co.op'!Z$6)</f>
        <v>0</v>
      </c>
      <c r="AA55" s="25">
        <f>+SUMIFS('Data Co.op'!$M:$M,'Data Co.op'!$E:$E,'MT-Tracking Co.op'!$G55,'Data Co.op'!$N:$N,'MT-Tracking Co.op'!AA$6)</f>
        <v>0</v>
      </c>
      <c r="AB55" s="25">
        <f>+SUMIFS('Data Co.op'!$M:$M,'Data Co.op'!$E:$E,'MT-Tracking Co.op'!$G55,'Data Co.op'!$N:$N,'MT-Tracking Co.op'!AB$6)</f>
        <v>0</v>
      </c>
      <c r="AC55" s="25">
        <f>+SUMIFS('Data Co.op'!$M:$M,'Data Co.op'!$E:$E,'MT-Tracking Co.op'!$G55,'Data Co.op'!$N:$N,'MT-Tracking Co.op'!AC$6)</f>
        <v>0</v>
      </c>
      <c r="AD55" s="25">
        <f>+SUMIFS('Data Co.op'!$M:$M,'Data Co.op'!$E:$E,'MT-Tracking Co.op'!$G55,'Data Co.op'!$N:$N,'MT-Tracking Co.op'!AD$6)</f>
        <v>0</v>
      </c>
      <c r="AE55" s="25">
        <f>+SUMIFS('Data Co.op'!$M:$M,'Data Co.op'!$E:$E,'MT-Tracking Co.op'!$G55,'Data Co.op'!$N:$N,'MT-Tracking Co.op'!AE$6)</f>
        <v>0</v>
      </c>
      <c r="AF55" s="25">
        <f>+SUMIFS('Data Co.op'!$M:$M,'Data Co.op'!$E:$E,'MT-Tracking Co.op'!$G55,'Data Co.op'!$N:$N,'MT-Tracking Co.op'!AF$6)</f>
        <v>0</v>
      </c>
      <c r="AG55" s="25">
        <f>+SUMIFS('Data Co.op'!$M:$M,'Data Co.op'!$E:$E,'MT-Tracking Co.op'!$G55,'Data Co.op'!$N:$N,'MT-Tracking Co.op'!AG$6)</f>
        <v>0</v>
      </c>
      <c r="AH55" s="25">
        <f>+SUMIFS('Data Co.op'!$M:$M,'Data Co.op'!$E:$E,'MT-Tracking Co.op'!$G55,'Data Co.op'!$N:$N,'MT-Tracking Co.op'!AH$6)</f>
        <v>0</v>
      </c>
      <c r="AI55" s="25">
        <f>+SUMIFS('Data Co.op'!$M:$M,'Data Co.op'!$E:$E,'MT-Tracking Co.op'!$G55,'Data Co.op'!$N:$N,'MT-Tracking Co.op'!AI$6)</f>
        <v>0</v>
      </c>
      <c r="AJ55" s="25">
        <f>+SUMIFS('Data Co.op'!$M:$M,'Data Co.op'!$E:$E,'MT-Tracking Co.op'!$G55,'Data Co.op'!$N:$N,'MT-Tracking Co.op'!AJ$6)</f>
        <v>718.1028</v>
      </c>
      <c r="AK55" s="25">
        <f>+SUMIFS('Data Co.op'!$M:$M,'Data Co.op'!$E:$E,'MT-Tracking Co.op'!$G55,'Data Co.op'!$N:$N,'MT-Tracking Co.op'!AK$6)</f>
        <v>1763.5546800000002</v>
      </c>
      <c r="AL55" s="25">
        <f>+SUMIFS('Data Co.op'!$M:$M,'Data Co.op'!$E:$E,'MT-Tracking Co.op'!$G55,'Data Co.op'!$N:$N,'MT-Tracking Co.op'!AL$6)</f>
        <v>722.39904000000001</v>
      </c>
      <c r="AM55" s="25">
        <f>+SUMIFS('Data Co.op'!$M:$M,'Data Co.op'!$E:$E,'MT-Tracking Co.op'!$G55,'Data Co.op'!$N:$N,'MT-Tracking Co.op'!AM$6)</f>
        <v>0</v>
      </c>
      <c r="AN55" s="25">
        <f>+SUMIFS('Data Co.op'!$M:$M,'Data Co.op'!$E:$E,'MT-Tracking Co.op'!$G55,'Data Co.op'!$N:$N,'MT-Tracking Co.op'!AN$6)</f>
        <v>0</v>
      </c>
      <c r="AO55" s="25">
        <f>+SUMIFS('Data Co.op'!$M:$M,'Data Co.op'!$E:$E,'MT-Tracking Co.op'!$G55,'Data Co.op'!$N:$N,'MT-Tracking Co.op'!AO$6)</f>
        <v>953.85599999999977</v>
      </c>
      <c r="AP55" s="25">
        <f>+SUMIFS('Data Co.op'!$M:$M,'Data Co.op'!$E:$E,'MT-Tracking Co.op'!$G55,'Data Co.op'!$N:$N,'MT-Tracking Co.op'!AP$6)</f>
        <v>0</v>
      </c>
      <c r="AQ55" s="25">
        <f>+SUMIFS('Data Co.op'!$M:$M,'Data Co.op'!$E:$E,'MT-Tracking Co.op'!$G55,'Data Co.op'!$N:$N,'MT-Tracking Co.op'!AQ$6)</f>
        <v>0</v>
      </c>
      <c r="AR55" s="25">
        <f>+SUMIFS('Data Co.op'!$M:$M,'Data Co.op'!$E:$E,'MT-Tracking Co.op'!$G55,'Data Co.op'!$N:$N,'MT-Tracking Co.op'!AR$6)</f>
        <v>4057.9520399999992</v>
      </c>
      <c r="AS55" s="25">
        <f>+SUMIFS('Data Co.op'!$M:$M,'Data Co.op'!$E:$E,'MT-Tracking Co.op'!$G55,'Data Co.op'!$N:$N,'MT-Tracking Co.op'!AS$6)</f>
        <v>2341.14948</v>
      </c>
      <c r="AT55" s="25">
        <f>+SUMIFS('Data Co.op'!$M:$M,'Data Co.op'!$E:$E,'MT-Tracking Co.op'!$G55,'Data Co.op'!$N:$N,'MT-Tracking Co.op'!AT$6)</f>
        <v>1118.3994</v>
      </c>
      <c r="AU55" s="25">
        <f>+SUMIFS('Data Co.op'!$M:$M,'Data Co.op'!$E:$E,'MT-Tracking Co.op'!$G55,'Data Co.op'!$N:$N,'MT-Tracking Co.op'!AU$6)</f>
        <v>0</v>
      </c>
      <c r="AV55" s="25">
        <f>+SUMIFS('Data Co.op'!$M:$M,'Data Co.op'!$E:$E,'MT-Tracking Co.op'!$G55,'Data Co.op'!$N:$N,'MT-Tracking Co.op'!AV$6)</f>
        <v>0</v>
      </c>
      <c r="AW55" s="27">
        <f t="shared" si="8"/>
        <v>0</v>
      </c>
      <c r="AX55" t="str">
        <f t="shared" si="9"/>
        <v>Nguyễn Thành Long</v>
      </c>
      <c r="AY55" t="str">
        <f t="shared" si="5"/>
        <v>NBTS05623</v>
      </c>
      <c r="AZ55" s="27" t="str">
        <f t="shared" si="10"/>
        <v>Ngô Thị Huyền Trân</v>
      </c>
    </row>
    <row r="56" spans="1:52" outlineLevel="1" x14ac:dyDescent="0.25">
      <c r="A56" s="4" t="s">
        <v>935</v>
      </c>
      <c r="B56" s="4" t="s">
        <v>936</v>
      </c>
      <c r="C56" s="4" t="s">
        <v>959</v>
      </c>
      <c r="D56" s="11" t="s">
        <v>749</v>
      </c>
      <c r="E56" s="32" t="s">
        <v>84</v>
      </c>
      <c r="F56" s="35" t="s">
        <v>93</v>
      </c>
      <c r="G56" s="35">
        <f t="shared" si="6"/>
        <v>147</v>
      </c>
      <c r="H56" s="4" t="s">
        <v>1001</v>
      </c>
      <c r="I56" s="4"/>
      <c r="J56" s="4"/>
      <c r="K56" s="4" t="s">
        <v>1002</v>
      </c>
      <c r="L56" s="4">
        <v>1</v>
      </c>
      <c r="M56" s="33">
        <v>17127.669600000005</v>
      </c>
      <c r="N56" s="34">
        <f t="shared" si="2"/>
        <v>8.1202064730107517E-3</v>
      </c>
      <c r="O56" s="33">
        <f t="shared" si="3"/>
        <v>21565.604681763274</v>
      </c>
      <c r="P56" s="33">
        <f t="shared" si="7"/>
        <v>23747.222699999998</v>
      </c>
      <c r="Q56" s="94">
        <f t="shared" si="4"/>
        <v>1.1011619219785469</v>
      </c>
      <c r="R56" s="25">
        <f>+SUMIFS('Data Co.op'!$M:$M,'Data Co.op'!$E:$E,'MT-Tracking Co.op'!$G56,'Data Co.op'!$N:$N,'MT-Tracking Co.op'!R$6)</f>
        <v>0</v>
      </c>
      <c r="S56" s="25">
        <f>+SUMIFS('Data Co.op'!$M:$M,'Data Co.op'!$E:$E,'MT-Tracking Co.op'!$G56,'Data Co.op'!$N:$N,'MT-Tracking Co.op'!S$6)</f>
        <v>0</v>
      </c>
      <c r="T56" s="25">
        <f>+SUMIFS('Data Co.op'!$M:$M,'Data Co.op'!$E:$E,'MT-Tracking Co.op'!$G56,'Data Co.op'!$N:$N,'MT-Tracking Co.op'!T$6)</f>
        <v>2630.6069400000001</v>
      </c>
      <c r="U56" s="25">
        <f>+SUMIFS('Data Co.op'!$M:$M,'Data Co.op'!$E:$E,'MT-Tracking Co.op'!$G56,'Data Co.op'!$N:$N,'MT-Tracking Co.op'!U$6)</f>
        <v>0</v>
      </c>
      <c r="V56" s="25">
        <f>+SUMIFS('Data Co.op'!$M:$M,'Data Co.op'!$E:$E,'MT-Tracking Co.op'!$G56,'Data Co.op'!$N:$N,'MT-Tracking Co.op'!V$6)</f>
        <v>2370.4779600000002</v>
      </c>
      <c r="W56" s="25">
        <f>+SUMIFS('Data Co.op'!$M:$M,'Data Co.op'!$E:$E,'MT-Tracking Co.op'!$G56,'Data Co.op'!$N:$N,'MT-Tracking Co.op'!W$6)</f>
        <v>0</v>
      </c>
      <c r="X56" s="25">
        <f>+SUMIFS('Data Co.op'!$M:$M,'Data Co.op'!$E:$E,'MT-Tracking Co.op'!$G56,'Data Co.op'!$N:$N,'MT-Tracking Co.op'!X$6)</f>
        <v>1192.0391999999999</v>
      </c>
      <c r="Y56" s="25">
        <f>+SUMIFS('Data Co.op'!$M:$M,'Data Co.op'!$E:$E,'MT-Tracking Co.op'!$G56,'Data Co.op'!$N:$N,'MT-Tracking Co.op'!Y$6)</f>
        <v>0</v>
      </c>
      <c r="Z56" s="25">
        <f>+SUMIFS('Data Co.op'!$M:$M,'Data Co.op'!$E:$E,'MT-Tracking Co.op'!$G56,'Data Co.op'!$N:$N,'MT-Tracking Co.op'!Z$6)</f>
        <v>0</v>
      </c>
      <c r="AA56" s="25">
        <f>+SUMIFS('Data Co.op'!$M:$M,'Data Co.op'!$E:$E,'MT-Tracking Co.op'!$G56,'Data Co.op'!$N:$N,'MT-Tracking Co.op'!AA$6)</f>
        <v>1621.1016</v>
      </c>
      <c r="AB56" s="25">
        <f>+SUMIFS('Data Co.op'!$M:$M,'Data Co.op'!$E:$E,'MT-Tracking Co.op'!$G56,'Data Co.op'!$N:$N,'MT-Tracking Co.op'!AB$6)</f>
        <v>0</v>
      </c>
      <c r="AC56" s="25">
        <f>+SUMIFS('Data Co.op'!$M:$M,'Data Co.op'!$E:$E,'MT-Tracking Co.op'!$G56,'Data Co.op'!$N:$N,'MT-Tracking Co.op'!AC$6)</f>
        <v>3110.7002399999997</v>
      </c>
      <c r="AD56" s="25">
        <f>+SUMIFS('Data Co.op'!$M:$M,'Data Co.op'!$E:$E,'MT-Tracking Co.op'!$G56,'Data Co.op'!$N:$N,'MT-Tracking Co.op'!AD$6)</f>
        <v>0</v>
      </c>
      <c r="AE56" s="25">
        <f>+SUMIFS('Data Co.op'!$M:$M,'Data Co.op'!$E:$E,'MT-Tracking Co.op'!$G56,'Data Co.op'!$N:$N,'MT-Tracking Co.op'!AE$6)</f>
        <v>0</v>
      </c>
      <c r="AF56" s="25">
        <f>+SUMIFS('Data Co.op'!$M:$M,'Data Co.op'!$E:$E,'MT-Tracking Co.op'!$G56,'Data Co.op'!$N:$N,'MT-Tracking Co.op'!AF$6)</f>
        <v>902.99879999999996</v>
      </c>
      <c r="AG56" s="25">
        <f>+SUMIFS('Data Co.op'!$M:$M,'Data Co.op'!$E:$E,'MT-Tracking Co.op'!$G56,'Data Co.op'!$N:$N,'MT-Tracking Co.op'!AG$6)</f>
        <v>0</v>
      </c>
      <c r="AH56" s="25">
        <f>+SUMIFS('Data Co.op'!$M:$M,'Data Co.op'!$E:$E,'MT-Tracking Co.op'!$G56,'Data Co.op'!$N:$N,'MT-Tracking Co.op'!AH$6)</f>
        <v>2697.7968000000001</v>
      </c>
      <c r="AI56" s="25">
        <f>+SUMIFS('Data Co.op'!$M:$M,'Data Co.op'!$E:$E,'MT-Tracking Co.op'!$G56,'Data Co.op'!$N:$N,'MT-Tracking Co.op'!AI$6)</f>
        <v>0</v>
      </c>
      <c r="AJ56" s="25">
        <f>+SUMIFS('Data Co.op'!$M:$M,'Data Co.op'!$E:$E,'MT-Tracking Co.op'!$G56,'Data Co.op'!$N:$N,'MT-Tracking Co.op'!AJ$6)</f>
        <v>0</v>
      </c>
      <c r="AK56" s="25">
        <f>+SUMIFS('Data Co.op'!$M:$M,'Data Co.op'!$E:$E,'MT-Tracking Co.op'!$G56,'Data Co.op'!$N:$N,'MT-Tracking Co.op'!AK$6)</f>
        <v>0</v>
      </c>
      <c r="AL56" s="25">
        <f>+SUMIFS('Data Co.op'!$M:$M,'Data Co.op'!$E:$E,'MT-Tracking Co.op'!$G56,'Data Co.op'!$N:$N,'MT-Tracking Co.op'!AL$6)</f>
        <v>1554.0822000000001</v>
      </c>
      <c r="AM56" s="25">
        <f>+SUMIFS('Data Co.op'!$M:$M,'Data Co.op'!$E:$E,'MT-Tracking Co.op'!$G56,'Data Co.op'!$N:$N,'MT-Tracking Co.op'!AM$6)</f>
        <v>0</v>
      </c>
      <c r="AN56" s="25">
        <f>+SUMIFS('Data Co.op'!$M:$M,'Data Co.op'!$E:$E,'MT-Tracking Co.op'!$G56,'Data Co.op'!$N:$N,'MT-Tracking Co.op'!AN$6)</f>
        <v>0</v>
      </c>
      <c r="AO56" s="25">
        <f>+SUMIFS('Data Co.op'!$M:$M,'Data Co.op'!$E:$E,'MT-Tracking Co.op'!$G56,'Data Co.op'!$N:$N,'MT-Tracking Co.op'!AO$6)</f>
        <v>0</v>
      </c>
      <c r="AP56" s="25">
        <f>+SUMIFS('Data Co.op'!$M:$M,'Data Co.op'!$E:$E,'MT-Tracking Co.op'!$G56,'Data Co.op'!$N:$N,'MT-Tracking Co.op'!AP$6)</f>
        <v>0</v>
      </c>
      <c r="AQ56" s="25">
        <f>+SUMIFS('Data Co.op'!$M:$M,'Data Co.op'!$E:$E,'MT-Tracking Co.op'!$G56,'Data Co.op'!$N:$N,'MT-Tracking Co.op'!AQ$6)</f>
        <v>0</v>
      </c>
      <c r="AR56" s="25">
        <f>+SUMIFS('Data Co.op'!$M:$M,'Data Co.op'!$E:$E,'MT-Tracking Co.op'!$G56,'Data Co.op'!$N:$N,'MT-Tracking Co.op'!AR$6)</f>
        <v>5154.4922399999987</v>
      </c>
      <c r="AS56" s="25">
        <f>+SUMIFS('Data Co.op'!$M:$M,'Data Co.op'!$E:$E,'MT-Tracking Co.op'!$G56,'Data Co.op'!$N:$N,'MT-Tracking Co.op'!AS$6)</f>
        <v>0</v>
      </c>
      <c r="AT56" s="25">
        <f>+SUMIFS('Data Co.op'!$M:$M,'Data Co.op'!$E:$E,'MT-Tracking Co.op'!$G56,'Data Co.op'!$N:$N,'MT-Tracking Co.op'!AT$6)</f>
        <v>0</v>
      </c>
      <c r="AU56" s="25">
        <f>+SUMIFS('Data Co.op'!$M:$M,'Data Co.op'!$E:$E,'MT-Tracking Co.op'!$G56,'Data Co.op'!$N:$N,'MT-Tracking Co.op'!AU$6)</f>
        <v>0</v>
      </c>
      <c r="AV56" s="25">
        <f>+SUMIFS('Data Co.op'!$M:$M,'Data Co.op'!$E:$E,'MT-Tracking Co.op'!$G56,'Data Co.op'!$N:$N,'MT-Tracking Co.op'!AV$6)</f>
        <v>2512.9267199999999</v>
      </c>
      <c r="AW56" s="27">
        <f t="shared" si="8"/>
        <v>0</v>
      </c>
      <c r="AX56" t="str">
        <f t="shared" si="9"/>
        <v>Nguyễn Thành Long</v>
      </c>
      <c r="AY56" t="str">
        <f t="shared" si="5"/>
        <v>NBTS05623</v>
      </c>
      <c r="AZ56" s="27" t="str">
        <f t="shared" si="10"/>
        <v>Ngô Thị Huyền Trân</v>
      </c>
    </row>
    <row r="57" spans="1:52" outlineLevel="1" x14ac:dyDescent="0.25">
      <c r="A57" s="4" t="s">
        <v>935</v>
      </c>
      <c r="B57" s="4" t="s">
        <v>936</v>
      </c>
      <c r="C57" s="4" t="s">
        <v>959</v>
      </c>
      <c r="D57" s="11" t="s">
        <v>746</v>
      </c>
      <c r="E57" s="32" t="s">
        <v>33</v>
      </c>
      <c r="F57" s="35" t="s">
        <v>20</v>
      </c>
      <c r="G57" s="35">
        <f t="shared" si="6"/>
        <v>144</v>
      </c>
      <c r="H57" s="4" t="s">
        <v>1003</v>
      </c>
      <c r="I57" s="4"/>
      <c r="J57" s="4"/>
      <c r="K57" s="4" t="s">
        <v>884</v>
      </c>
      <c r="L57" s="4">
        <v>1</v>
      </c>
      <c r="M57" s="33">
        <v>20693.15208</v>
      </c>
      <c r="N57" s="34">
        <f t="shared" si="2"/>
        <v>9.8105972027281423E-3</v>
      </c>
      <c r="O57" s="33">
        <f t="shared" si="3"/>
        <v>26054.936123761243</v>
      </c>
      <c r="P57" s="33">
        <f t="shared" si="7"/>
        <v>13065.75576</v>
      </c>
      <c r="Q57" s="94">
        <f t="shared" si="4"/>
        <v>0.5014694988288404</v>
      </c>
      <c r="R57" s="25">
        <f>+SUMIFS('Data Co.op'!$M:$M,'Data Co.op'!$E:$E,'MT-Tracking Co.op'!$G57,'Data Co.op'!$N:$N,'MT-Tracking Co.op'!R$6)</f>
        <v>0</v>
      </c>
      <c r="S57" s="25">
        <f>+SUMIFS('Data Co.op'!$M:$M,'Data Co.op'!$E:$E,'MT-Tracking Co.op'!$G57,'Data Co.op'!$N:$N,'MT-Tracking Co.op'!S$6)</f>
        <v>180.59976</v>
      </c>
      <c r="T57" s="25">
        <f>+SUMIFS('Data Co.op'!$M:$M,'Data Co.op'!$E:$E,'MT-Tracking Co.op'!$G57,'Data Co.op'!$N:$N,'MT-Tracking Co.op'!T$6)</f>
        <v>0</v>
      </c>
      <c r="U57" s="25">
        <f>+SUMIFS('Data Co.op'!$M:$M,'Data Co.op'!$E:$E,'MT-Tracking Co.op'!$G57,'Data Co.op'!$N:$N,'MT-Tracking Co.op'!U$6)</f>
        <v>0</v>
      </c>
      <c r="V57" s="25">
        <f>+SUMIFS('Data Co.op'!$M:$M,'Data Co.op'!$E:$E,'MT-Tracking Co.op'!$G57,'Data Co.op'!$N:$N,'MT-Tracking Co.op'!V$6)</f>
        <v>1438.3537200000001</v>
      </c>
      <c r="W57" s="25">
        <f>+SUMIFS('Data Co.op'!$M:$M,'Data Co.op'!$E:$E,'MT-Tracking Co.op'!$G57,'Data Co.op'!$N:$N,'MT-Tracking Co.op'!W$6)</f>
        <v>0</v>
      </c>
      <c r="X57" s="25">
        <f>+SUMIFS('Data Co.op'!$M:$M,'Data Co.op'!$E:$E,'MT-Tracking Co.op'!$G57,'Data Co.op'!$N:$N,'MT-Tracking Co.op'!X$6)</f>
        <v>0</v>
      </c>
      <c r="Y57" s="25">
        <f>+SUMIFS('Data Co.op'!$M:$M,'Data Co.op'!$E:$E,'MT-Tracking Co.op'!$G57,'Data Co.op'!$N:$N,'MT-Tracking Co.op'!Y$6)</f>
        <v>220.17312000000001</v>
      </c>
      <c r="Z57" s="25">
        <f>+SUMIFS('Data Co.op'!$M:$M,'Data Co.op'!$E:$E,'MT-Tracking Co.op'!$G57,'Data Co.op'!$N:$N,'MT-Tracking Co.op'!Z$6)</f>
        <v>0</v>
      </c>
      <c r="AA57" s="25">
        <f>+SUMIFS('Data Co.op'!$M:$M,'Data Co.op'!$E:$E,'MT-Tracking Co.op'!$G57,'Data Co.op'!$N:$N,'MT-Tracking Co.op'!AA$6)</f>
        <v>0</v>
      </c>
      <c r="AB57" s="25">
        <f>+SUMIFS('Data Co.op'!$M:$M,'Data Co.op'!$E:$E,'MT-Tracking Co.op'!$G57,'Data Co.op'!$N:$N,'MT-Tracking Co.op'!AB$6)</f>
        <v>0</v>
      </c>
      <c r="AC57" s="25">
        <f>+SUMIFS('Data Co.op'!$M:$M,'Data Co.op'!$E:$E,'MT-Tracking Co.op'!$G57,'Data Co.op'!$N:$N,'MT-Tracking Co.op'!AC$6)</f>
        <v>0</v>
      </c>
      <c r="AD57" s="25">
        <f>+SUMIFS('Data Co.op'!$M:$M,'Data Co.op'!$E:$E,'MT-Tracking Co.op'!$G57,'Data Co.op'!$N:$N,'MT-Tracking Co.op'!AD$6)</f>
        <v>1025.8984800000001</v>
      </c>
      <c r="AE57" s="25">
        <f>+SUMIFS('Data Co.op'!$M:$M,'Data Co.op'!$E:$E,'MT-Tracking Co.op'!$G57,'Data Co.op'!$N:$N,'MT-Tracking Co.op'!AE$6)</f>
        <v>0</v>
      </c>
      <c r="AF57" s="25">
        <f>+SUMIFS('Data Co.op'!$M:$M,'Data Co.op'!$E:$E,'MT-Tracking Co.op'!$G57,'Data Co.op'!$N:$N,'MT-Tracking Co.op'!AF$6)</f>
        <v>303.49943999999999</v>
      </c>
      <c r="AG57" s="25">
        <f>+SUMIFS('Data Co.op'!$M:$M,'Data Co.op'!$E:$E,'MT-Tracking Co.op'!$G57,'Data Co.op'!$N:$N,'MT-Tracking Co.op'!AG$6)</f>
        <v>0</v>
      </c>
      <c r="AH57" s="25">
        <f>+SUMIFS('Data Co.op'!$M:$M,'Data Co.op'!$E:$E,'MT-Tracking Co.op'!$G57,'Data Co.op'!$N:$N,'MT-Tracking Co.op'!AH$6)</f>
        <v>0</v>
      </c>
      <c r="AI57" s="25">
        <f>+SUMIFS('Data Co.op'!$M:$M,'Data Co.op'!$E:$E,'MT-Tracking Co.op'!$G57,'Data Co.op'!$N:$N,'MT-Tracking Co.op'!AI$6)</f>
        <v>0</v>
      </c>
      <c r="AJ57" s="25">
        <f>+SUMIFS('Data Co.op'!$M:$M,'Data Co.op'!$E:$E,'MT-Tracking Co.op'!$G57,'Data Co.op'!$N:$N,'MT-Tracking Co.op'!AJ$6)</f>
        <v>5634.7153200000002</v>
      </c>
      <c r="AK57" s="25">
        <f>+SUMIFS('Data Co.op'!$M:$M,'Data Co.op'!$E:$E,'MT-Tracking Co.op'!$G57,'Data Co.op'!$N:$N,'MT-Tracking Co.op'!AK$6)</f>
        <v>1192.3199999999997</v>
      </c>
      <c r="AL57" s="25">
        <f>+SUMIFS('Data Co.op'!$M:$M,'Data Co.op'!$E:$E,'MT-Tracking Co.op'!$G57,'Data Co.op'!$N:$N,'MT-Tracking Co.op'!AL$6)</f>
        <v>0</v>
      </c>
      <c r="AM57" s="25">
        <f>+SUMIFS('Data Co.op'!$M:$M,'Data Co.op'!$E:$E,'MT-Tracking Co.op'!$G57,'Data Co.op'!$N:$N,'MT-Tracking Co.op'!AM$6)</f>
        <v>0</v>
      </c>
      <c r="AN57" s="25">
        <f>+SUMIFS('Data Co.op'!$M:$M,'Data Co.op'!$E:$E,'MT-Tracking Co.op'!$G57,'Data Co.op'!$N:$N,'MT-Tracking Co.op'!AN$6)</f>
        <v>0</v>
      </c>
      <c r="AO57" s="25">
        <f>+SUMIFS('Data Co.op'!$M:$M,'Data Co.op'!$E:$E,'MT-Tracking Co.op'!$G57,'Data Co.op'!$N:$N,'MT-Tracking Co.op'!AO$6)</f>
        <v>0</v>
      </c>
      <c r="AP57" s="25">
        <f>+SUMIFS('Data Co.op'!$M:$M,'Data Co.op'!$E:$E,'MT-Tracking Co.op'!$G57,'Data Co.op'!$N:$N,'MT-Tracking Co.op'!AP$6)</f>
        <v>0</v>
      </c>
      <c r="AQ57" s="25">
        <f>+SUMIFS('Data Co.op'!$M:$M,'Data Co.op'!$E:$E,'MT-Tracking Co.op'!$G57,'Data Co.op'!$N:$N,'MT-Tracking Co.op'!AQ$6)</f>
        <v>0</v>
      </c>
      <c r="AR57" s="25">
        <f>+SUMIFS('Data Co.op'!$M:$M,'Data Co.op'!$E:$E,'MT-Tracking Co.op'!$G57,'Data Co.op'!$N:$N,'MT-Tracking Co.op'!AR$6)</f>
        <v>0</v>
      </c>
      <c r="AS57" s="25">
        <f>+SUMIFS('Data Co.op'!$M:$M,'Data Co.op'!$E:$E,'MT-Tracking Co.op'!$G57,'Data Co.op'!$N:$N,'MT-Tracking Co.op'!AS$6)</f>
        <v>0</v>
      </c>
      <c r="AT57" s="25">
        <f>+SUMIFS('Data Co.op'!$M:$M,'Data Co.op'!$E:$E,'MT-Tracking Co.op'!$G57,'Data Co.op'!$N:$N,'MT-Tracking Co.op'!AT$6)</f>
        <v>0</v>
      </c>
      <c r="AU57" s="25">
        <f>+SUMIFS('Data Co.op'!$M:$M,'Data Co.op'!$E:$E,'MT-Tracking Co.op'!$G57,'Data Co.op'!$N:$N,'MT-Tracking Co.op'!AU$6)</f>
        <v>3070.1959200000001</v>
      </c>
      <c r="AV57" s="25">
        <f>+SUMIFS('Data Co.op'!$M:$M,'Data Co.op'!$E:$E,'MT-Tracking Co.op'!$G57,'Data Co.op'!$N:$N,'MT-Tracking Co.op'!AV$6)</f>
        <v>0</v>
      </c>
      <c r="AW57" s="27">
        <f t="shared" si="8"/>
        <v>0</v>
      </c>
      <c r="AX57" t="str">
        <f t="shared" si="9"/>
        <v>Nguyễn Thành Long</v>
      </c>
      <c r="AY57" t="str">
        <f t="shared" si="5"/>
        <v>NBTS05022</v>
      </c>
      <c r="AZ57" s="27" t="str">
        <f t="shared" si="10"/>
        <v>Đào Ngọc Sơn</v>
      </c>
    </row>
    <row r="58" spans="1:52" outlineLevel="1" x14ac:dyDescent="0.25">
      <c r="A58" s="4" t="s">
        <v>935</v>
      </c>
      <c r="B58" s="4" t="s">
        <v>936</v>
      </c>
      <c r="C58" s="4" t="s">
        <v>959</v>
      </c>
      <c r="D58" s="11" t="s">
        <v>747</v>
      </c>
      <c r="E58" s="32" t="s">
        <v>42</v>
      </c>
      <c r="F58" s="35" t="s">
        <v>46</v>
      </c>
      <c r="G58" s="35">
        <f t="shared" si="6"/>
        <v>199</v>
      </c>
      <c r="H58" s="4" t="s">
        <v>1004</v>
      </c>
      <c r="I58" s="4"/>
      <c r="J58" s="4"/>
      <c r="K58" s="4" t="s">
        <v>1005</v>
      </c>
      <c r="L58" s="4">
        <v>1</v>
      </c>
      <c r="M58" s="33">
        <v>19517.983728000003</v>
      </c>
      <c r="N58" s="34">
        <f t="shared" si="2"/>
        <v>9.2534513748574465E-3</v>
      </c>
      <c r="O58" s="33">
        <f t="shared" si="3"/>
        <v>24575.270955900276</v>
      </c>
      <c r="P58" s="33">
        <f t="shared" si="7"/>
        <v>13173.148799999999</v>
      </c>
      <c r="Q58" s="94">
        <f t="shared" si="4"/>
        <v>0.53603269822086164</v>
      </c>
      <c r="R58" s="25">
        <f>+SUMIFS('Data Co.op'!$M:$M,'Data Co.op'!$E:$E,'MT-Tracking Co.op'!$G58,'Data Co.op'!$N:$N,'MT-Tracking Co.op'!R$6)</f>
        <v>0</v>
      </c>
      <c r="S58" s="25">
        <f>+SUMIFS('Data Co.op'!$M:$M,'Data Co.op'!$E:$E,'MT-Tracking Co.op'!$G58,'Data Co.op'!$N:$N,'MT-Tracking Co.op'!S$6)</f>
        <v>0</v>
      </c>
      <c r="T58" s="25">
        <f>+SUMIFS('Data Co.op'!$M:$M,'Data Co.op'!$E:$E,'MT-Tracking Co.op'!$G58,'Data Co.op'!$N:$N,'MT-Tracking Co.op'!T$6)</f>
        <v>0</v>
      </c>
      <c r="U58" s="25">
        <f>+SUMIFS('Data Co.op'!$M:$M,'Data Co.op'!$E:$E,'MT-Tracking Co.op'!$G58,'Data Co.op'!$N:$N,'MT-Tracking Co.op'!U$6)</f>
        <v>2935.3622400000004</v>
      </c>
      <c r="V58" s="25">
        <f>+SUMIFS('Data Co.op'!$M:$M,'Data Co.op'!$E:$E,'MT-Tracking Co.op'!$G58,'Data Co.op'!$N:$N,'MT-Tracking Co.op'!V$6)</f>
        <v>0</v>
      </c>
      <c r="W58" s="25">
        <f>+SUMIFS('Data Co.op'!$M:$M,'Data Co.op'!$E:$E,'MT-Tracking Co.op'!$G58,'Data Co.op'!$N:$N,'MT-Tracking Co.op'!W$6)</f>
        <v>0</v>
      </c>
      <c r="X58" s="25">
        <f>+SUMIFS('Data Co.op'!$M:$M,'Data Co.op'!$E:$E,'MT-Tracking Co.op'!$G58,'Data Co.op'!$N:$N,'MT-Tracking Co.op'!X$6)</f>
        <v>0</v>
      </c>
      <c r="Y58" s="25">
        <f>+SUMIFS('Data Co.op'!$M:$M,'Data Co.op'!$E:$E,'MT-Tracking Co.op'!$G58,'Data Co.op'!$N:$N,'MT-Tracking Co.op'!Y$6)</f>
        <v>0</v>
      </c>
      <c r="Z58" s="25">
        <f>+SUMIFS('Data Co.op'!$M:$M,'Data Co.op'!$E:$E,'MT-Tracking Co.op'!$G58,'Data Co.op'!$N:$N,'MT-Tracking Co.op'!Z$6)</f>
        <v>0</v>
      </c>
      <c r="AA58" s="25">
        <f>+SUMIFS('Data Co.op'!$M:$M,'Data Co.op'!$E:$E,'MT-Tracking Co.op'!$G58,'Data Co.op'!$N:$N,'MT-Tracking Co.op'!AA$6)</f>
        <v>0</v>
      </c>
      <c r="AB58" s="25">
        <f>+SUMIFS('Data Co.op'!$M:$M,'Data Co.op'!$E:$E,'MT-Tracking Co.op'!$G58,'Data Co.op'!$N:$N,'MT-Tracking Co.op'!AB$6)</f>
        <v>0</v>
      </c>
      <c r="AC58" s="25">
        <f>+SUMIFS('Data Co.op'!$M:$M,'Data Co.op'!$E:$E,'MT-Tracking Co.op'!$G58,'Data Co.op'!$N:$N,'MT-Tracking Co.op'!AC$6)</f>
        <v>0</v>
      </c>
      <c r="AD58" s="25">
        <f>+SUMIFS('Data Co.op'!$M:$M,'Data Co.op'!$E:$E,'MT-Tracking Co.op'!$G58,'Data Co.op'!$N:$N,'MT-Tracking Co.op'!AD$6)</f>
        <v>0</v>
      </c>
      <c r="AE58" s="25">
        <f>+SUMIFS('Data Co.op'!$M:$M,'Data Co.op'!$E:$E,'MT-Tracking Co.op'!$G58,'Data Co.op'!$N:$N,'MT-Tracking Co.op'!AE$6)</f>
        <v>0</v>
      </c>
      <c r="AF58" s="25">
        <f>+SUMIFS('Data Co.op'!$M:$M,'Data Co.op'!$E:$E,'MT-Tracking Co.op'!$G58,'Data Co.op'!$N:$N,'MT-Tracking Co.op'!AF$6)</f>
        <v>0</v>
      </c>
      <c r="AG58" s="25">
        <f>+SUMIFS('Data Co.op'!$M:$M,'Data Co.op'!$E:$E,'MT-Tracking Co.op'!$G58,'Data Co.op'!$N:$N,'MT-Tracking Co.op'!AG$6)</f>
        <v>0</v>
      </c>
      <c r="AH58" s="25">
        <f>+SUMIFS('Data Co.op'!$M:$M,'Data Co.op'!$E:$E,'MT-Tracking Co.op'!$G58,'Data Co.op'!$N:$N,'MT-Tracking Co.op'!AH$6)</f>
        <v>0</v>
      </c>
      <c r="AI58" s="25">
        <f>+SUMIFS('Data Co.op'!$M:$M,'Data Co.op'!$E:$E,'MT-Tracking Co.op'!$G58,'Data Co.op'!$N:$N,'MT-Tracking Co.op'!AI$6)</f>
        <v>0</v>
      </c>
      <c r="AJ58" s="25">
        <f>+SUMIFS('Data Co.op'!$M:$M,'Data Co.op'!$E:$E,'MT-Tracking Co.op'!$G58,'Data Co.op'!$N:$N,'MT-Tracking Co.op'!AJ$6)</f>
        <v>0</v>
      </c>
      <c r="AK58" s="25">
        <f>+SUMIFS('Data Co.op'!$M:$M,'Data Co.op'!$E:$E,'MT-Tracking Co.op'!$G58,'Data Co.op'!$N:$N,'MT-Tracking Co.op'!AK$6)</f>
        <v>0</v>
      </c>
      <c r="AL58" s="25">
        <f>+SUMIFS('Data Co.op'!$M:$M,'Data Co.op'!$E:$E,'MT-Tracking Co.op'!$G58,'Data Co.op'!$N:$N,'MT-Tracking Co.op'!AL$6)</f>
        <v>0</v>
      </c>
      <c r="AM58" s="25">
        <f>+SUMIFS('Data Co.op'!$M:$M,'Data Co.op'!$E:$E,'MT-Tracking Co.op'!$G58,'Data Co.op'!$N:$N,'MT-Tracking Co.op'!AM$6)</f>
        <v>0</v>
      </c>
      <c r="AN58" s="25">
        <f>+SUMIFS('Data Co.op'!$M:$M,'Data Co.op'!$E:$E,'MT-Tracking Co.op'!$G58,'Data Co.op'!$N:$N,'MT-Tracking Co.op'!AN$6)</f>
        <v>541.79927999999995</v>
      </c>
      <c r="AO58" s="25">
        <f>+SUMIFS('Data Co.op'!$M:$M,'Data Co.op'!$E:$E,'MT-Tracking Co.op'!$G58,'Data Co.op'!$N:$N,'MT-Tracking Co.op'!AO$6)</f>
        <v>0</v>
      </c>
      <c r="AP58" s="25">
        <f>+SUMIFS('Data Co.op'!$M:$M,'Data Co.op'!$E:$E,'MT-Tracking Co.op'!$G58,'Data Co.op'!$N:$N,'MT-Tracking Co.op'!AP$6)</f>
        <v>0</v>
      </c>
      <c r="AQ58" s="25">
        <f>+SUMIFS('Data Co.op'!$M:$M,'Data Co.op'!$E:$E,'MT-Tracking Co.op'!$G58,'Data Co.op'!$N:$N,'MT-Tracking Co.op'!AQ$6)</f>
        <v>0</v>
      </c>
      <c r="AR58" s="25">
        <f>+SUMIFS('Data Co.op'!$M:$M,'Data Co.op'!$E:$E,'MT-Tracking Co.op'!$G58,'Data Co.op'!$N:$N,'MT-Tracking Co.op'!AR$6)</f>
        <v>0</v>
      </c>
      <c r="AS58" s="25">
        <f>+SUMIFS('Data Co.op'!$M:$M,'Data Co.op'!$E:$E,'MT-Tracking Co.op'!$G58,'Data Co.op'!$N:$N,'MT-Tracking Co.op'!AS$6)</f>
        <v>4346.9027999999998</v>
      </c>
      <c r="AT58" s="25">
        <f>+SUMIFS('Data Co.op'!$M:$M,'Data Co.op'!$E:$E,'MT-Tracking Co.op'!$G58,'Data Co.op'!$N:$N,'MT-Tracking Co.op'!AT$6)</f>
        <v>5349.0844799999986</v>
      </c>
      <c r="AU58" s="25">
        <f>+SUMIFS('Data Co.op'!$M:$M,'Data Co.op'!$E:$E,'MT-Tracking Co.op'!$G58,'Data Co.op'!$N:$N,'MT-Tracking Co.op'!AU$6)</f>
        <v>0</v>
      </c>
      <c r="AV58" s="25">
        <f>+SUMIFS('Data Co.op'!$M:$M,'Data Co.op'!$E:$E,'MT-Tracking Co.op'!$G58,'Data Co.op'!$N:$N,'MT-Tracking Co.op'!AV$6)</f>
        <v>0</v>
      </c>
      <c r="AW58" s="27">
        <f t="shared" si="8"/>
        <v>0</v>
      </c>
      <c r="AX58" t="str">
        <f t="shared" si="9"/>
        <v>Nguyễn Thành Long</v>
      </c>
      <c r="AY58" t="str">
        <f t="shared" si="5"/>
        <v>NBTS04999</v>
      </c>
      <c r="AZ58" s="27" t="str">
        <f t="shared" si="10"/>
        <v>Nguyễn Thanh Phương Thảo</v>
      </c>
    </row>
    <row r="59" spans="1:52" outlineLevel="1" x14ac:dyDescent="0.25">
      <c r="A59" s="4" t="s">
        <v>935</v>
      </c>
      <c r="B59" s="4" t="s">
        <v>936</v>
      </c>
      <c r="C59" s="4" t="s">
        <v>959</v>
      </c>
      <c r="D59" s="11" t="s">
        <v>748</v>
      </c>
      <c r="E59" s="32" t="s">
        <v>994</v>
      </c>
      <c r="F59" s="35" t="s">
        <v>67</v>
      </c>
      <c r="G59" s="35">
        <f t="shared" si="6"/>
        <v>120</v>
      </c>
      <c r="H59" s="4" t="s">
        <v>1006</v>
      </c>
      <c r="I59" s="4"/>
      <c r="J59" s="4"/>
      <c r="K59" s="4" t="s">
        <v>1007</v>
      </c>
      <c r="L59" s="4">
        <v>1</v>
      </c>
      <c r="M59" s="33">
        <v>16596.87012</v>
      </c>
      <c r="N59" s="34">
        <f t="shared" si="2"/>
        <v>7.8685551115571899E-3</v>
      </c>
      <c r="O59" s="33">
        <f t="shared" si="3"/>
        <v>20897.270225395336</v>
      </c>
      <c r="P59" s="33">
        <f t="shared" si="7"/>
        <v>46409.513760000002</v>
      </c>
      <c r="Q59" s="94">
        <f t="shared" si="4"/>
        <v>2.2208409643667717</v>
      </c>
      <c r="R59" s="25">
        <f>+SUMIFS('Data Co.op'!$M:$M,'Data Co.op'!$E:$E,'MT-Tracking Co.op'!$G59,'Data Co.op'!$N:$N,'MT-Tracking Co.op'!R$6)</f>
        <v>0</v>
      </c>
      <c r="S59" s="25">
        <f>+SUMIFS('Data Co.op'!$M:$M,'Data Co.op'!$E:$E,'MT-Tracking Co.op'!$G59,'Data Co.op'!$N:$N,'MT-Tracking Co.op'!S$6)</f>
        <v>0</v>
      </c>
      <c r="T59" s="25">
        <f>+SUMIFS('Data Co.op'!$M:$M,'Data Co.op'!$E:$E,'MT-Tracking Co.op'!$G59,'Data Co.op'!$N:$N,'MT-Tracking Co.op'!T$6)</f>
        <v>0</v>
      </c>
      <c r="U59" s="25">
        <f>+SUMIFS('Data Co.op'!$M:$M,'Data Co.op'!$E:$E,'MT-Tracking Co.op'!$G59,'Data Co.op'!$N:$N,'MT-Tracking Co.op'!U$6)</f>
        <v>0</v>
      </c>
      <c r="V59" s="25">
        <f>+SUMIFS('Data Co.op'!$M:$M,'Data Co.op'!$E:$E,'MT-Tracking Co.op'!$G59,'Data Co.op'!$N:$N,'MT-Tracking Co.op'!V$6)</f>
        <v>0</v>
      </c>
      <c r="W59" s="25">
        <f>+SUMIFS('Data Co.op'!$M:$M,'Data Co.op'!$E:$E,'MT-Tracking Co.op'!$G59,'Data Co.op'!$N:$N,'MT-Tracking Co.op'!W$6)</f>
        <v>303.49943999999999</v>
      </c>
      <c r="X59" s="25">
        <f>+SUMIFS('Data Co.op'!$M:$M,'Data Co.op'!$E:$E,'MT-Tracking Co.op'!$G59,'Data Co.op'!$N:$N,'MT-Tracking Co.op'!X$6)</f>
        <v>2286.25308</v>
      </c>
      <c r="Y59" s="25">
        <f>+SUMIFS('Data Co.op'!$M:$M,'Data Co.op'!$E:$E,'MT-Tracking Co.op'!$G59,'Data Co.op'!$N:$N,'MT-Tracking Co.op'!Y$6)</f>
        <v>0</v>
      </c>
      <c r="Z59" s="25">
        <f>+SUMIFS('Data Co.op'!$M:$M,'Data Co.op'!$E:$E,'MT-Tracking Co.op'!$G59,'Data Co.op'!$N:$N,'MT-Tracking Co.op'!Z$6)</f>
        <v>0</v>
      </c>
      <c r="AA59" s="25">
        <f>+SUMIFS('Data Co.op'!$M:$M,'Data Co.op'!$E:$E,'MT-Tracking Co.op'!$G59,'Data Co.op'!$N:$N,'MT-Tracking Co.op'!AA$6)</f>
        <v>0</v>
      </c>
      <c r="AB59" s="25">
        <f>+SUMIFS('Data Co.op'!$M:$M,'Data Co.op'!$E:$E,'MT-Tracking Co.op'!$G59,'Data Co.op'!$N:$N,'MT-Tracking Co.op'!AB$6)</f>
        <v>0</v>
      </c>
      <c r="AC59" s="25">
        <f>+SUMIFS('Data Co.op'!$M:$M,'Data Co.op'!$E:$E,'MT-Tracking Co.op'!$G59,'Data Co.op'!$N:$N,'MT-Tracking Co.op'!AC$6)</f>
        <v>1495.8194399999998</v>
      </c>
      <c r="AD59" s="25">
        <f>+SUMIFS('Data Co.op'!$M:$M,'Data Co.op'!$E:$E,'MT-Tracking Co.op'!$G59,'Data Co.op'!$N:$N,'MT-Tracking Co.op'!AD$6)</f>
        <v>13627.789919999999</v>
      </c>
      <c r="AE59" s="25">
        <f>+SUMIFS('Data Co.op'!$M:$M,'Data Co.op'!$E:$E,'MT-Tracking Co.op'!$G59,'Data Co.op'!$N:$N,'MT-Tracking Co.op'!AE$6)</f>
        <v>0</v>
      </c>
      <c r="AF59" s="25">
        <f>+SUMIFS('Data Co.op'!$M:$M,'Data Co.op'!$E:$E,'MT-Tracking Co.op'!$G59,'Data Co.op'!$N:$N,'MT-Tracking Co.op'!AF$6)</f>
        <v>606.99887999999999</v>
      </c>
      <c r="AG59" s="25">
        <f>+SUMIFS('Data Co.op'!$M:$M,'Data Co.op'!$E:$E,'MT-Tracking Co.op'!$G59,'Data Co.op'!$N:$N,'MT-Tracking Co.op'!AG$6)</f>
        <v>0</v>
      </c>
      <c r="AH59" s="25">
        <f>+SUMIFS('Data Co.op'!$M:$M,'Data Co.op'!$E:$E,'MT-Tracking Co.op'!$G59,'Data Co.op'!$N:$N,'MT-Tracking Co.op'!AH$6)</f>
        <v>0</v>
      </c>
      <c r="AI59" s="25">
        <f>+SUMIFS('Data Co.op'!$M:$M,'Data Co.op'!$E:$E,'MT-Tracking Co.op'!$G59,'Data Co.op'!$N:$N,'MT-Tracking Co.op'!AI$6)</f>
        <v>0</v>
      </c>
      <c r="AJ59" s="25">
        <f>+SUMIFS('Data Co.op'!$M:$M,'Data Co.op'!$E:$E,'MT-Tracking Co.op'!$G59,'Data Co.op'!$N:$N,'MT-Tracking Co.op'!AJ$6)</f>
        <v>0</v>
      </c>
      <c r="AK59" s="25">
        <f>+SUMIFS('Data Co.op'!$M:$M,'Data Co.op'!$E:$E,'MT-Tracking Co.op'!$G59,'Data Co.op'!$N:$N,'MT-Tracking Co.op'!AK$6)</f>
        <v>0</v>
      </c>
      <c r="AL59" s="25">
        <f>+SUMIFS('Data Co.op'!$M:$M,'Data Co.op'!$E:$E,'MT-Tracking Co.op'!$G59,'Data Co.op'!$N:$N,'MT-Tracking Co.op'!AL$6)</f>
        <v>9167.7052800000001</v>
      </c>
      <c r="AM59" s="25">
        <f>+SUMIFS('Data Co.op'!$M:$M,'Data Co.op'!$E:$E,'MT-Tracking Co.op'!$G59,'Data Co.op'!$N:$N,'MT-Tracking Co.op'!AM$6)</f>
        <v>16976.37744</v>
      </c>
      <c r="AN59" s="25">
        <f>+SUMIFS('Data Co.op'!$M:$M,'Data Co.op'!$E:$E,'MT-Tracking Co.op'!$G59,'Data Co.op'!$N:$N,'MT-Tracking Co.op'!AN$6)</f>
        <v>0</v>
      </c>
      <c r="AO59" s="25">
        <f>+SUMIFS('Data Co.op'!$M:$M,'Data Co.op'!$E:$E,'MT-Tracking Co.op'!$G59,'Data Co.op'!$N:$N,'MT-Tracking Co.op'!AO$6)</f>
        <v>0</v>
      </c>
      <c r="AP59" s="25">
        <f>+SUMIFS('Data Co.op'!$M:$M,'Data Co.op'!$E:$E,'MT-Tracking Co.op'!$G59,'Data Co.op'!$N:$N,'MT-Tracking Co.op'!AP$6)</f>
        <v>0</v>
      </c>
      <c r="AQ59" s="25">
        <f>+SUMIFS('Data Co.op'!$M:$M,'Data Co.op'!$E:$E,'MT-Tracking Co.op'!$G59,'Data Co.op'!$N:$N,'MT-Tracking Co.op'!AQ$6)</f>
        <v>0</v>
      </c>
      <c r="AR59" s="25">
        <f>+SUMIFS('Data Co.op'!$M:$M,'Data Co.op'!$E:$E,'MT-Tracking Co.op'!$G59,'Data Co.op'!$N:$N,'MT-Tracking Co.op'!AR$6)</f>
        <v>0</v>
      </c>
      <c r="AS59" s="25">
        <f>+SUMIFS('Data Co.op'!$M:$M,'Data Co.op'!$E:$E,'MT-Tracking Co.op'!$G59,'Data Co.op'!$N:$N,'MT-Tracking Co.op'!AS$6)</f>
        <v>1205.86968</v>
      </c>
      <c r="AT59" s="25">
        <f>+SUMIFS('Data Co.op'!$M:$M,'Data Co.op'!$E:$E,'MT-Tracking Co.op'!$G59,'Data Co.op'!$N:$N,'MT-Tracking Co.op'!AT$6)</f>
        <v>396.00036</v>
      </c>
      <c r="AU59" s="25">
        <f>+SUMIFS('Data Co.op'!$M:$M,'Data Co.op'!$E:$E,'MT-Tracking Co.op'!$G59,'Data Co.op'!$N:$N,'MT-Tracking Co.op'!AU$6)</f>
        <v>343.20024000000006</v>
      </c>
      <c r="AV59" s="25">
        <f>+SUMIFS('Data Co.op'!$M:$M,'Data Co.op'!$E:$E,'MT-Tracking Co.op'!$G59,'Data Co.op'!$N:$N,'MT-Tracking Co.op'!AV$6)</f>
        <v>0</v>
      </c>
      <c r="AW59" s="27">
        <f t="shared" si="8"/>
        <v>0</v>
      </c>
      <c r="AX59" t="str">
        <f t="shared" si="9"/>
        <v>Nguyễn Thành Long</v>
      </c>
      <c r="AY59" t="str">
        <f t="shared" si="5"/>
        <v>NBTS04854</v>
      </c>
      <c r="AZ59" s="27" t="str">
        <f t="shared" si="10"/>
        <v>Võ Thái Trâm</v>
      </c>
    </row>
    <row r="60" spans="1:52" outlineLevel="1" x14ac:dyDescent="0.25">
      <c r="A60" s="4" t="s">
        <v>935</v>
      </c>
      <c r="B60" s="4" t="s">
        <v>936</v>
      </c>
      <c r="C60" s="4" t="s">
        <v>959</v>
      </c>
      <c r="D60" s="11" t="s">
        <v>746</v>
      </c>
      <c r="E60" s="32" t="s">
        <v>33</v>
      </c>
      <c r="F60" s="35" t="s">
        <v>10</v>
      </c>
      <c r="G60" s="35">
        <f t="shared" si="6"/>
        <v>119</v>
      </c>
      <c r="H60" s="4" t="s">
        <v>1008</v>
      </c>
      <c r="I60" s="4"/>
      <c r="J60" s="4"/>
      <c r="K60" s="4" t="s">
        <v>1009</v>
      </c>
      <c r="L60" s="4">
        <v>1</v>
      </c>
      <c r="M60" s="33">
        <v>21588.838788000001</v>
      </c>
      <c r="N60" s="34">
        <f t="shared" si="2"/>
        <v>1.0235241137013943E-2</v>
      </c>
      <c r="O60" s="33">
        <f t="shared" si="3"/>
        <v>27182.703409944643</v>
      </c>
      <c r="P60" s="33">
        <f t="shared" si="7"/>
        <v>14524.398359999999</v>
      </c>
      <c r="Q60" s="94">
        <f t="shared" si="4"/>
        <v>0.53432501326142301</v>
      </c>
      <c r="R60" s="25">
        <f>+SUMIFS('Data Co.op'!$M:$M,'Data Co.op'!$E:$E,'MT-Tracking Co.op'!$G60,'Data Co.op'!$N:$N,'MT-Tracking Co.op'!R$6)</f>
        <v>0</v>
      </c>
      <c r="S60" s="25">
        <f>+SUMIFS('Data Co.op'!$M:$M,'Data Co.op'!$E:$E,'MT-Tracking Co.op'!$G60,'Data Co.op'!$N:$N,'MT-Tracking Co.op'!S$6)</f>
        <v>0</v>
      </c>
      <c r="T60" s="25">
        <f>+SUMIFS('Data Co.op'!$M:$M,'Data Co.op'!$E:$E,'MT-Tracking Co.op'!$G60,'Data Co.op'!$N:$N,'MT-Tracking Co.op'!T$6)</f>
        <v>0</v>
      </c>
      <c r="U60" s="25">
        <f>+SUMIFS('Data Co.op'!$M:$M,'Data Co.op'!$E:$E,'MT-Tracking Co.op'!$G60,'Data Co.op'!$N:$N,'MT-Tracking Co.op'!U$6)</f>
        <v>0</v>
      </c>
      <c r="V60" s="25">
        <f>+SUMIFS('Data Co.op'!$M:$M,'Data Co.op'!$E:$E,'MT-Tracking Co.op'!$G60,'Data Co.op'!$N:$N,'MT-Tracking Co.op'!V$6)</f>
        <v>0</v>
      </c>
      <c r="W60" s="25">
        <f>+SUMIFS('Data Co.op'!$M:$M,'Data Co.op'!$E:$E,'MT-Tracking Co.op'!$G60,'Data Co.op'!$N:$N,'MT-Tracking Co.op'!W$6)</f>
        <v>792.00072</v>
      </c>
      <c r="X60" s="25">
        <f>+SUMIFS('Data Co.op'!$M:$M,'Data Co.op'!$E:$E,'MT-Tracking Co.op'!$G60,'Data Co.op'!$N:$N,'MT-Tracking Co.op'!X$6)</f>
        <v>0</v>
      </c>
      <c r="Y60" s="25">
        <f>+SUMIFS('Data Co.op'!$M:$M,'Data Co.op'!$E:$E,'MT-Tracking Co.op'!$G60,'Data Co.op'!$N:$N,'MT-Tracking Co.op'!Y$6)</f>
        <v>0</v>
      </c>
      <c r="Z60" s="25">
        <f>+SUMIFS('Data Co.op'!$M:$M,'Data Co.op'!$E:$E,'MT-Tracking Co.op'!$G60,'Data Co.op'!$N:$N,'MT-Tracking Co.op'!Z$6)</f>
        <v>0</v>
      </c>
      <c r="AA60" s="25">
        <f>+SUMIFS('Data Co.op'!$M:$M,'Data Co.op'!$E:$E,'MT-Tracking Co.op'!$G60,'Data Co.op'!$N:$N,'MT-Tracking Co.op'!AA$6)</f>
        <v>0</v>
      </c>
      <c r="AB60" s="25">
        <f>+SUMIFS('Data Co.op'!$M:$M,'Data Co.op'!$E:$E,'MT-Tracking Co.op'!$G60,'Data Co.op'!$N:$N,'MT-Tracking Co.op'!AB$6)</f>
        <v>0</v>
      </c>
      <c r="AC60" s="25">
        <f>+SUMIFS('Data Co.op'!$M:$M,'Data Co.op'!$E:$E,'MT-Tracking Co.op'!$G60,'Data Co.op'!$N:$N,'MT-Tracking Co.op'!AC$6)</f>
        <v>0</v>
      </c>
      <c r="AD60" s="25">
        <f>+SUMIFS('Data Co.op'!$M:$M,'Data Co.op'!$E:$E,'MT-Tracking Co.op'!$G60,'Data Co.op'!$N:$N,'MT-Tracking Co.op'!AD$6)</f>
        <v>2562.3658799999998</v>
      </c>
      <c r="AE60" s="25">
        <f>+SUMIFS('Data Co.op'!$M:$M,'Data Co.op'!$E:$E,'MT-Tracking Co.op'!$G60,'Data Co.op'!$N:$N,'MT-Tracking Co.op'!AE$6)</f>
        <v>0</v>
      </c>
      <c r="AF60" s="25">
        <f>+SUMIFS('Data Co.op'!$M:$M,'Data Co.op'!$E:$E,'MT-Tracking Co.op'!$G60,'Data Co.op'!$N:$N,'MT-Tracking Co.op'!AF$6)</f>
        <v>0</v>
      </c>
      <c r="AG60" s="25">
        <f>+SUMIFS('Data Co.op'!$M:$M,'Data Co.op'!$E:$E,'MT-Tracking Co.op'!$G60,'Data Co.op'!$N:$N,'MT-Tracking Co.op'!AG$6)</f>
        <v>0</v>
      </c>
      <c r="AH60" s="25">
        <f>+SUMIFS('Data Co.op'!$M:$M,'Data Co.op'!$E:$E,'MT-Tracking Co.op'!$G60,'Data Co.op'!$N:$N,'MT-Tracking Co.op'!AH$6)</f>
        <v>0</v>
      </c>
      <c r="AI60" s="25">
        <f>+SUMIFS('Data Co.op'!$M:$M,'Data Co.op'!$E:$E,'MT-Tracking Co.op'!$G60,'Data Co.op'!$N:$N,'MT-Tracking Co.op'!AI$6)</f>
        <v>0</v>
      </c>
      <c r="AJ60" s="25">
        <f>+SUMIFS('Data Co.op'!$M:$M,'Data Co.op'!$E:$E,'MT-Tracking Co.op'!$G60,'Data Co.op'!$N:$N,'MT-Tracking Co.op'!AJ$6)</f>
        <v>0</v>
      </c>
      <c r="AK60" s="25">
        <f>+SUMIFS('Data Co.op'!$M:$M,'Data Co.op'!$E:$E,'MT-Tracking Co.op'!$G60,'Data Co.op'!$N:$N,'MT-Tracking Co.op'!AK$6)</f>
        <v>2967.57</v>
      </c>
      <c r="AL60" s="25">
        <f>+SUMIFS('Data Co.op'!$M:$M,'Data Co.op'!$E:$E,'MT-Tracking Co.op'!$G60,'Data Co.op'!$N:$N,'MT-Tracking Co.op'!AL$6)</f>
        <v>0</v>
      </c>
      <c r="AM60" s="25">
        <f>+SUMIFS('Data Co.op'!$M:$M,'Data Co.op'!$E:$E,'MT-Tracking Co.op'!$G60,'Data Co.op'!$N:$N,'MT-Tracking Co.op'!AM$6)</f>
        <v>0</v>
      </c>
      <c r="AN60" s="25">
        <f>+SUMIFS('Data Co.op'!$M:$M,'Data Co.op'!$E:$E,'MT-Tracking Co.op'!$G60,'Data Co.op'!$N:$N,'MT-Tracking Co.op'!AN$6)</f>
        <v>0</v>
      </c>
      <c r="AO60" s="25">
        <f>+SUMIFS('Data Co.op'!$M:$M,'Data Co.op'!$E:$E,'MT-Tracking Co.op'!$G60,'Data Co.op'!$N:$N,'MT-Tracking Co.op'!AO$6)</f>
        <v>0</v>
      </c>
      <c r="AP60" s="25">
        <f>+SUMIFS('Data Co.op'!$M:$M,'Data Co.op'!$E:$E,'MT-Tracking Co.op'!$G60,'Data Co.op'!$N:$N,'MT-Tracking Co.op'!AP$6)</f>
        <v>0</v>
      </c>
      <c r="AQ60" s="25">
        <f>+SUMIFS('Data Co.op'!$M:$M,'Data Co.op'!$E:$E,'MT-Tracking Co.op'!$G60,'Data Co.op'!$N:$N,'MT-Tracking Co.op'!AQ$6)</f>
        <v>0</v>
      </c>
      <c r="AR60" s="25">
        <f>+SUMIFS('Data Co.op'!$M:$M,'Data Co.op'!$E:$E,'MT-Tracking Co.op'!$G60,'Data Co.op'!$N:$N,'MT-Tracking Co.op'!AR$6)</f>
        <v>4797.7984800000004</v>
      </c>
      <c r="AS60" s="25">
        <f>+SUMIFS('Data Co.op'!$M:$M,'Data Co.op'!$E:$E,'MT-Tracking Co.op'!$G60,'Data Co.op'!$N:$N,'MT-Tracking Co.op'!AS$6)</f>
        <v>0</v>
      </c>
      <c r="AT60" s="25">
        <f>+SUMIFS('Data Co.op'!$M:$M,'Data Co.op'!$E:$E,'MT-Tracking Co.op'!$G60,'Data Co.op'!$N:$N,'MT-Tracking Co.op'!AT$6)</f>
        <v>0</v>
      </c>
      <c r="AU60" s="25">
        <f>+SUMIFS('Data Co.op'!$M:$M,'Data Co.op'!$E:$E,'MT-Tracking Co.op'!$G60,'Data Co.op'!$N:$N,'MT-Tracking Co.op'!AU$6)</f>
        <v>0</v>
      </c>
      <c r="AV60" s="25">
        <f>+SUMIFS('Data Co.op'!$M:$M,'Data Co.op'!$E:$E,'MT-Tracking Co.op'!$G60,'Data Co.op'!$N:$N,'MT-Tracking Co.op'!AV$6)</f>
        <v>3404.6632799999998</v>
      </c>
      <c r="AW60" s="27">
        <f t="shared" si="8"/>
        <v>0</v>
      </c>
      <c r="AX60" t="str">
        <f t="shared" si="9"/>
        <v>Nguyễn Thành Long</v>
      </c>
      <c r="AY60" t="str">
        <f t="shared" si="5"/>
        <v>NBTS05022</v>
      </c>
      <c r="AZ60" s="27" t="str">
        <f t="shared" si="10"/>
        <v>Đào Ngọc Sơn</v>
      </c>
    </row>
    <row r="61" spans="1:52" outlineLevel="1" x14ac:dyDescent="0.25">
      <c r="A61" s="4" t="s">
        <v>935</v>
      </c>
      <c r="B61" s="4" t="s">
        <v>936</v>
      </c>
      <c r="C61" s="4" t="s">
        <v>959</v>
      </c>
      <c r="D61" s="11" t="s">
        <v>747</v>
      </c>
      <c r="E61" s="32" t="s">
        <v>42</v>
      </c>
      <c r="F61" s="35" t="s">
        <v>43</v>
      </c>
      <c r="G61" s="35">
        <f t="shared" si="6"/>
        <v>114</v>
      </c>
      <c r="H61" s="4" t="s">
        <v>1010</v>
      </c>
      <c r="I61" s="4"/>
      <c r="J61" s="4"/>
      <c r="K61" s="4" t="s">
        <v>917</v>
      </c>
      <c r="L61" s="4">
        <v>1</v>
      </c>
      <c r="M61" s="33">
        <v>15329.475900000003</v>
      </c>
      <c r="N61" s="34">
        <f t="shared" si="2"/>
        <v>7.2676851164295174E-3</v>
      </c>
      <c r="O61" s="33">
        <f t="shared" si="3"/>
        <v>19301.482627736888</v>
      </c>
      <c r="P61" s="33">
        <f t="shared" si="7"/>
        <v>9536.1213599999992</v>
      </c>
      <c r="Q61" s="94">
        <f t="shared" si="4"/>
        <v>0.49406159847514863</v>
      </c>
      <c r="R61" s="25">
        <f>+SUMIFS('Data Co.op'!$M:$M,'Data Co.op'!$E:$E,'MT-Tracking Co.op'!$G61,'Data Co.op'!$N:$N,'MT-Tracking Co.op'!R$6)</f>
        <v>0</v>
      </c>
      <c r="S61" s="25">
        <f>+SUMIFS('Data Co.op'!$M:$M,'Data Co.op'!$E:$E,'MT-Tracking Co.op'!$G61,'Data Co.op'!$N:$N,'MT-Tracking Co.op'!S$6)</f>
        <v>1886.08284</v>
      </c>
      <c r="T61" s="25">
        <f>+SUMIFS('Data Co.op'!$M:$M,'Data Co.op'!$E:$E,'MT-Tracking Co.op'!$G61,'Data Co.op'!$N:$N,'MT-Tracking Co.op'!T$6)</f>
        <v>0</v>
      </c>
      <c r="U61" s="25">
        <f>+SUMIFS('Data Co.op'!$M:$M,'Data Co.op'!$E:$E,'MT-Tracking Co.op'!$G61,'Data Co.op'!$N:$N,'MT-Tracking Co.op'!U$6)</f>
        <v>0</v>
      </c>
      <c r="V61" s="25">
        <f>+SUMIFS('Data Co.op'!$M:$M,'Data Co.op'!$E:$E,'MT-Tracking Co.op'!$G61,'Data Co.op'!$N:$N,'MT-Tracking Co.op'!V$6)</f>
        <v>0</v>
      </c>
      <c r="W61" s="25">
        <f>+SUMIFS('Data Co.op'!$M:$M,'Data Co.op'!$E:$E,'MT-Tracking Co.op'!$G61,'Data Co.op'!$N:$N,'MT-Tracking Co.op'!W$6)</f>
        <v>0</v>
      </c>
      <c r="X61" s="25">
        <f>+SUMIFS('Data Co.op'!$M:$M,'Data Co.op'!$E:$E,'MT-Tracking Co.op'!$G61,'Data Co.op'!$N:$N,'MT-Tracking Co.op'!X$6)</f>
        <v>0</v>
      </c>
      <c r="Y61" s="25">
        <f>+SUMIFS('Data Co.op'!$M:$M,'Data Co.op'!$E:$E,'MT-Tracking Co.op'!$G61,'Data Co.op'!$N:$N,'MT-Tracking Co.op'!Y$6)</f>
        <v>0</v>
      </c>
      <c r="Z61" s="25">
        <f>+SUMIFS('Data Co.op'!$M:$M,'Data Co.op'!$E:$E,'MT-Tracking Co.op'!$G61,'Data Co.op'!$N:$N,'MT-Tracking Co.op'!Z$6)</f>
        <v>0</v>
      </c>
      <c r="AA61" s="25">
        <f>+SUMIFS('Data Co.op'!$M:$M,'Data Co.op'!$E:$E,'MT-Tracking Co.op'!$G61,'Data Co.op'!$N:$N,'MT-Tracking Co.op'!AA$6)</f>
        <v>1529.4981600000001</v>
      </c>
      <c r="AB61" s="25">
        <f>+SUMIFS('Data Co.op'!$M:$M,'Data Co.op'!$E:$E,'MT-Tracking Co.op'!$G61,'Data Co.op'!$N:$N,'MT-Tracking Co.op'!AB$6)</f>
        <v>0</v>
      </c>
      <c r="AC61" s="25">
        <f>+SUMIFS('Data Co.op'!$M:$M,'Data Co.op'!$E:$E,'MT-Tracking Co.op'!$G61,'Data Co.op'!$N:$N,'MT-Tracking Co.op'!AC$6)</f>
        <v>1978.7965199999999</v>
      </c>
      <c r="AD61" s="25">
        <f>+SUMIFS('Data Co.op'!$M:$M,'Data Co.op'!$E:$E,'MT-Tracking Co.op'!$G61,'Data Co.op'!$N:$N,'MT-Tracking Co.op'!AD$6)</f>
        <v>0</v>
      </c>
      <c r="AE61" s="25">
        <f>+SUMIFS('Data Co.op'!$M:$M,'Data Co.op'!$E:$E,'MT-Tracking Co.op'!$G61,'Data Co.op'!$N:$N,'MT-Tracking Co.op'!AE$6)</f>
        <v>0</v>
      </c>
      <c r="AF61" s="25">
        <f>+SUMIFS('Data Co.op'!$M:$M,'Data Co.op'!$E:$E,'MT-Tracking Co.op'!$G61,'Data Co.op'!$N:$N,'MT-Tracking Co.op'!AF$6)</f>
        <v>1852.1611200000002</v>
      </c>
      <c r="AG61" s="25">
        <f>+SUMIFS('Data Co.op'!$M:$M,'Data Co.op'!$E:$E,'MT-Tracking Co.op'!$G61,'Data Co.op'!$N:$N,'MT-Tracking Co.op'!AG$6)</f>
        <v>0</v>
      </c>
      <c r="AH61" s="25">
        <f>+SUMIFS('Data Co.op'!$M:$M,'Data Co.op'!$E:$E,'MT-Tracking Co.op'!$G61,'Data Co.op'!$N:$N,'MT-Tracking Co.op'!AH$6)</f>
        <v>950.19911999999999</v>
      </c>
      <c r="AI61" s="25">
        <f>+SUMIFS('Data Co.op'!$M:$M,'Data Co.op'!$E:$E,'MT-Tracking Co.op'!$G61,'Data Co.op'!$N:$N,'MT-Tracking Co.op'!AI$6)</f>
        <v>0</v>
      </c>
      <c r="AJ61" s="25">
        <f>+SUMIFS('Data Co.op'!$M:$M,'Data Co.op'!$E:$E,'MT-Tracking Co.op'!$G61,'Data Co.op'!$N:$N,'MT-Tracking Co.op'!AJ$6)</f>
        <v>396.00036</v>
      </c>
      <c r="AK61" s="25">
        <f>+SUMIFS('Data Co.op'!$M:$M,'Data Co.op'!$E:$E,'MT-Tracking Co.op'!$G61,'Data Co.op'!$N:$N,'MT-Tracking Co.op'!AK$6)</f>
        <v>303.49943999999999</v>
      </c>
      <c r="AL61" s="25">
        <f>+SUMIFS('Data Co.op'!$M:$M,'Data Co.op'!$E:$E,'MT-Tracking Co.op'!$G61,'Data Co.op'!$N:$N,'MT-Tracking Co.op'!AL$6)</f>
        <v>0</v>
      </c>
      <c r="AM61" s="25">
        <f>+SUMIFS('Data Co.op'!$M:$M,'Data Co.op'!$E:$E,'MT-Tracking Co.op'!$G61,'Data Co.op'!$N:$N,'MT-Tracking Co.op'!AM$6)</f>
        <v>0</v>
      </c>
      <c r="AN61" s="25">
        <f>+SUMIFS('Data Co.op'!$M:$M,'Data Co.op'!$E:$E,'MT-Tracking Co.op'!$G61,'Data Co.op'!$N:$N,'MT-Tracking Co.op'!AN$6)</f>
        <v>0</v>
      </c>
      <c r="AO61" s="25">
        <f>+SUMIFS('Data Co.op'!$M:$M,'Data Co.op'!$E:$E,'MT-Tracking Co.op'!$G61,'Data Co.op'!$N:$N,'MT-Tracking Co.op'!AO$6)</f>
        <v>0</v>
      </c>
      <c r="AP61" s="25">
        <f>+SUMIFS('Data Co.op'!$M:$M,'Data Co.op'!$E:$E,'MT-Tracking Co.op'!$G61,'Data Co.op'!$N:$N,'MT-Tracking Co.op'!AP$6)</f>
        <v>639.88380000000006</v>
      </c>
      <c r="AQ61" s="25">
        <f>+SUMIFS('Data Co.op'!$M:$M,'Data Co.op'!$E:$E,'MT-Tracking Co.op'!$G61,'Data Co.op'!$N:$N,'MT-Tracking Co.op'!AQ$6)</f>
        <v>0</v>
      </c>
      <c r="AR61" s="25">
        <f>+SUMIFS('Data Co.op'!$M:$M,'Data Co.op'!$E:$E,'MT-Tracking Co.op'!$G61,'Data Co.op'!$N:$N,'MT-Tracking Co.op'!AR$6)</f>
        <v>0</v>
      </c>
      <c r="AS61" s="25">
        <f>+SUMIFS('Data Co.op'!$M:$M,'Data Co.op'!$E:$E,'MT-Tracking Co.op'!$G61,'Data Co.op'!$N:$N,'MT-Tracking Co.op'!AS$6)</f>
        <v>0</v>
      </c>
      <c r="AT61" s="25">
        <f>+SUMIFS('Data Co.op'!$M:$M,'Data Co.op'!$E:$E,'MT-Tracking Co.op'!$G61,'Data Co.op'!$N:$N,'MT-Tracking Co.op'!AT$6)</f>
        <v>0</v>
      </c>
      <c r="AU61" s="25">
        <f>+SUMIFS('Data Co.op'!$M:$M,'Data Co.op'!$E:$E,'MT-Tracking Co.op'!$G61,'Data Co.op'!$N:$N,'MT-Tracking Co.op'!AU$6)</f>
        <v>0</v>
      </c>
      <c r="AV61" s="25">
        <f>+SUMIFS('Data Co.op'!$M:$M,'Data Co.op'!$E:$E,'MT-Tracking Co.op'!$G61,'Data Co.op'!$N:$N,'MT-Tracking Co.op'!AV$6)</f>
        <v>0</v>
      </c>
      <c r="AW61" s="27">
        <f t="shared" si="8"/>
        <v>0</v>
      </c>
      <c r="AX61" t="str">
        <f t="shared" si="9"/>
        <v>Nguyễn Thành Long</v>
      </c>
      <c r="AY61" t="str">
        <f t="shared" si="5"/>
        <v>NBTS04999</v>
      </c>
      <c r="AZ61" s="27" t="str">
        <f t="shared" si="10"/>
        <v>Nguyễn Thanh Phương Thảo</v>
      </c>
    </row>
    <row r="62" spans="1:52" outlineLevel="1" x14ac:dyDescent="0.25">
      <c r="A62" s="4" t="s">
        <v>935</v>
      </c>
      <c r="B62" s="4" t="s">
        <v>936</v>
      </c>
      <c r="C62" s="4" t="s">
        <v>959</v>
      </c>
      <c r="D62" s="11" t="s">
        <v>748</v>
      </c>
      <c r="E62" s="32" t="s">
        <v>994</v>
      </c>
      <c r="F62" s="35" t="s">
        <v>65</v>
      </c>
      <c r="G62" s="35">
        <f t="shared" si="6"/>
        <v>187</v>
      </c>
      <c r="H62" s="4" t="s">
        <v>1011</v>
      </c>
      <c r="I62" s="4"/>
      <c r="J62" s="4"/>
      <c r="K62" s="4" t="s">
        <v>1012</v>
      </c>
      <c r="L62" s="4">
        <v>1</v>
      </c>
      <c r="M62" s="33">
        <v>21811.791420000001</v>
      </c>
      <c r="N62" s="34">
        <f t="shared" si="2"/>
        <v>1.0340942697577744E-2</v>
      </c>
      <c r="O62" s="33">
        <f t="shared" si="3"/>
        <v>27463.42509811118</v>
      </c>
      <c r="P62" s="33">
        <f t="shared" si="7"/>
        <v>32522.751719999997</v>
      </c>
      <c r="Q62" s="94">
        <f t="shared" si="4"/>
        <v>1.1842205261657905</v>
      </c>
      <c r="R62" s="25">
        <f>+SUMIFS('Data Co.op'!$M:$M,'Data Co.op'!$E:$E,'MT-Tracking Co.op'!$G62,'Data Co.op'!$N:$N,'MT-Tracking Co.op'!R$6)</f>
        <v>0</v>
      </c>
      <c r="S62" s="25">
        <f>+SUMIFS('Data Co.op'!$M:$M,'Data Co.op'!$E:$E,'MT-Tracking Co.op'!$G62,'Data Co.op'!$N:$N,'MT-Tracking Co.op'!S$6)</f>
        <v>0</v>
      </c>
      <c r="T62" s="25">
        <f>+SUMIFS('Data Co.op'!$M:$M,'Data Co.op'!$E:$E,'MT-Tracking Co.op'!$G62,'Data Co.op'!$N:$N,'MT-Tracking Co.op'!T$6)</f>
        <v>0</v>
      </c>
      <c r="U62" s="25">
        <f>+SUMIFS('Data Co.op'!$M:$M,'Data Co.op'!$E:$E,'MT-Tracking Co.op'!$G62,'Data Co.op'!$N:$N,'MT-Tracking Co.op'!U$6)</f>
        <v>0</v>
      </c>
      <c r="V62" s="25">
        <f>+SUMIFS('Data Co.op'!$M:$M,'Data Co.op'!$E:$E,'MT-Tracking Co.op'!$G62,'Data Co.op'!$N:$N,'MT-Tracking Co.op'!V$6)</f>
        <v>3100.0319999999992</v>
      </c>
      <c r="W62" s="25">
        <f>+SUMIFS('Data Co.op'!$M:$M,'Data Co.op'!$E:$E,'MT-Tracking Co.op'!$G62,'Data Co.op'!$N:$N,'MT-Tracking Co.op'!W$6)</f>
        <v>3698.7375599999996</v>
      </c>
      <c r="X62" s="25">
        <f>+SUMIFS('Data Co.op'!$M:$M,'Data Co.op'!$E:$E,'MT-Tracking Co.op'!$G62,'Data Co.op'!$N:$N,'MT-Tracking Co.op'!X$6)</f>
        <v>2249.3041199999998</v>
      </c>
      <c r="Y62" s="25">
        <f>+SUMIFS('Data Co.op'!$M:$M,'Data Co.op'!$E:$E,'MT-Tracking Co.op'!$G62,'Data Co.op'!$N:$N,'MT-Tracking Co.op'!Y$6)</f>
        <v>0</v>
      </c>
      <c r="Z62" s="25">
        <f>+SUMIFS('Data Co.op'!$M:$M,'Data Co.op'!$E:$E,'MT-Tracking Co.op'!$G62,'Data Co.op'!$N:$N,'MT-Tracking Co.op'!Z$6)</f>
        <v>487.76688000000001</v>
      </c>
      <c r="AA62" s="25">
        <f>+SUMIFS('Data Co.op'!$M:$M,'Data Co.op'!$E:$E,'MT-Tracking Co.op'!$G62,'Data Co.op'!$N:$N,'MT-Tracking Co.op'!AA$6)</f>
        <v>1805.9975999999999</v>
      </c>
      <c r="AB62" s="25">
        <f>+SUMIFS('Data Co.op'!$M:$M,'Data Co.op'!$E:$E,'MT-Tracking Co.op'!$G62,'Data Co.op'!$N:$N,'MT-Tracking Co.op'!AB$6)</f>
        <v>0</v>
      </c>
      <c r="AC62" s="25">
        <f>+SUMIFS('Data Co.op'!$M:$M,'Data Co.op'!$E:$E,'MT-Tracking Co.op'!$G62,'Data Co.op'!$N:$N,'MT-Tracking Co.op'!AC$6)</f>
        <v>303.49943999999999</v>
      </c>
      <c r="AD62" s="25">
        <f>+SUMIFS('Data Co.op'!$M:$M,'Data Co.op'!$E:$E,'MT-Tracking Co.op'!$G62,'Data Co.op'!$N:$N,'MT-Tracking Co.op'!AD$6)</f>
        <v>4384.2934799999994</v>
      </c>
      <c r="AE62" s="25">
        <f>+SUMIFS('Data Co.op'!$M:$M,'Data Co.op'!$E:$E,'MT-Tracking Co.op'!$G62,'Data Co.op'!$N:$N,'MT-Tracking Co.op'!AE$6)</f>
        <v>2682.2534400000004</v>
      </c>
      <c r="AF62" s="25">
        <f>+SUMIFS('Data Co.op'!$M:$M,'Data Co.op'!$E:$E,'MT-Tracking Co.op'!$G62,'Data Co.op'!$N:$N,'MT-Tracking Co.op'!AF$6)</f>
        <v>303.49943999999999</v>
      </c>
      <c r="AG62" s="25">
        <f>+SUMIFS('Data Co.op'!$M:$M,'Data Co.op'!$E:$E,'MT-Tracking Co.op'!$G62,'Data Co.op'!$N:$N,'MT-Tracking Co.op'!AG$6)</f>
        <v>0</v>
      </c>
      <c r="AH62" s="25">
        <f>+SUMIFS('Data Co.op'!$M:$M,'Data Co.op'!$E:$E,'MT-Tracking Co.op'!$G62,'Data Co.op'!$N:$N,'MT-Tracking Co.op'!AH$6)</f>
        <v>0</v>
      </c>
      <c r="AI62" s="25">
        <f>+SUMIFS('Data Co.op'!$M:$M,'Data Co.op'!$E:$E,'MT-Tracking Co.op'!$G62,'Data Co.op'!$N:$N,'MT-Tracking Co.op'!AI$6)</f>
        <v>0</v>
      </c>
      <c r="AJ62" s="25">
        <f>+SUMIFS('Data Co.op'!$M:$M,'Data Co.op'!$E:$E,'MT-Tracking Co.op'!$G62,'Data Co.op'!$N:$N,'MT-Tracking Co.op'!AJ$6)</f>
        <v>359.0514</v>
      </c>
      <c r="AK62" s="25">
        <f>+SUMIFS('Data Co.op'!$M:$M,'Data Co.op'!$E:$E,'MT-Tracking Co.op'!$G62,'Data Co.op'!$N:$N,'MT-Tracking Co.op'!AK$6)</f>
        <v>4179.5438399999994</v>
      </c>
      <c r="AL62" s="25">
        <f>+SUMIFS('Data Co.op'!$M:$M,'Data Co.op'!$E:$E,'MT-Tracking Co.op'!$G62,'Data Co.op'!$N:$N,'MT-Tracking Co.op'!AL$6)</f>
        <v>0</v>
      </c>
      <c r="AM62" s="25">
        <f>+SUMIFS('Data Co.op'!$M:$M,'Data Co.op'!$E:$E,'MT-Tracking Co.op'!$G62,'Data Co.op'!$N:$N,'MT-Tracking Co.op'!AM$6)</f>
        <v>0</v>
      </c>
      <c r="AN62" s="25">
        <f>+SUMIFS('Data Co.op'!$M:$M,'Data Co.op'!$E:$E,'MT-Tracking Co.op'!$G62,'Data Co.op'!$N:$N,'MT-Tracking Co.op'!AN$6)</f>
        <v>359.0514</v>
      </c>
      <c r="AO62" s="25">
        <f>+SUMIFS('Data Co.op'!$M:$M,'Data Co.op'!$E:$E,'MT-Tracking Co.op'!$G62,'Data Co.op'!$N:$N,'MT-Tracking Co.op'!AO$6)</f>
        <v>0</v>
      </c>
      <c r="AP62" s="25">
        <f>+SUMIFS('Data Co.op'!$M:$M,'Data Co.op'!$E:$E,'MT-Tracking Co.op'!$G62,'Data Co.op'!$N:$N,'MT-Tracking Co.op'!AP$6)</f>
        <v>0</v>
      </c>
      <c r="AQ62" s="25">
        <f>+SUMIFS('Data Co.op'!$M:$M,'Data Co.op'!$E:$E,'MT-Tracking Co.op'!$G62,'Data Co.op'!$N:$N,'MT-Tracking Co.op'!AQ$6)</f>
        <v>0</v>
      </c>
      <c r="AR62" s="25">
        <f>+SUMIFS('Data Co.op'!$M:$M,'Data Co.op'!$E:$E,'MT-Tracking Co.op'!$G62,'Data Co.op'!$N:$N,'MT-Tracking Co.op'!AR$6)</f>
        <v>2524.1003999999998</v>
      </c>
      <c r="AS62" s="25">
        <f>+SUMIFS('Data Co.op'!$M:$M,'Data Co.op'!$E:$E,'MT-Tracking Co.op'!$G62,'Data Co.op'!$N:$N,'MT-Tracking Co.op'!AS$6)</f>
        <v>1329.7986000000003</v>
      </c>
      <c r="AT62" s="25">
        <f>+SUMIFS('Data Co.op'!$M:$M,'Data Co.op'!$E:$E,'MT-Tracking Co.op'!$G62,'Data Co.op'!$N:$N,'MT-Tracking Co.op'!AT$6)</f>
        <v>0</v>
      </c>
      <c r="AU62" s="25">
        <f>+SUMIFS('Data Co.op'!$M:$M,'Data Co.op'!$E:$E,'MT-Tracking Co.op'!$G62,'Data Co.op'!$N:$N,'MT-Tracking Co.op'!AU$6)</f>
        <v>4755.8221199999998</v>
      </c>
      <c r="AV62" s="25">
        <f>+SUMIFS('Data Co.op'!$M:$M,'Data Co.op'!$E:$E,'MT-Tracking Co.op'!$G62,'Data Co.op'!$N:$N,'MT-Tracking Co.op'!AV$6)</f>
        <v>0</v>
      </c>
      <c r="AW62" s="27">
        <f t="shared" si="8"/>
        <v>0</v>
      </c>
      <c r="AX62" t="str">
        <f t="shared" si="9"/>
        <v>Nguyễn Thành Long</v>
      </c>
      <c r="AY62" t="str">
        <f t="shared" si="5"/>
        <v>NBTS04854</v>
      </c>
      <c r="AZ62" s="27" t="str">
        <f t="shared" si="10"/>
        <v>Võ Thái Trâm</v>
      </c>
    </row>
    <row r="63" spans="1:52" outlineLevel="1" x14ac:dyDescent="0.25">
      <c r="A63" s="4" t="s">
        <v>935</v>
      </c>
      <c r="B63" s="4" t="s">
        <v>936</v>
      </c>
      <c r="C63" s="4" t="s">
        <v>959</v>
      </c>
      <c r="D63" s="11" t="s">
        <v>749</v>
      </c>
      <c r="E63" s="32" t="s">
        <v>84</v>
      </c>
      <c r="F63" s="35" t="s">
        <v>91</v>
      </c>
      <c r="G63" s="35">
        <f t="shared" si="6"/>
        <v>121</v>
      </c>
      <c r="H63" s="4" t="s">
        <v>1013</v>
      </c>
      <c r="I63" s="4"/>
      <c r="J63" s="4"/>
      <c r="K63" s="4" t="s">
        <v>1014</v>
      </c>
      <c r="L63" s="4">
        <v>1</v>
      </c>
      <c r="M63" s="33">
        <v>14526.557999999999</v>
      </c>
      <c r="N63" s="34">
        <f t="shared" si="2"/>
        <v>6.8870227565673075E-3</v>
      </c>
      <c r="O63" s="33">
        <f t="shared" si="3"/>
        <v>18290.521392046565</v>
      </c>
      <c r="P63" s="33">
        <f t="shared" si="7"/>
        <v>22500.955439999998</v>
      </c>
      <c r="Q63" s="94">
        <f t="shared" si="4"/>
        <v>1.2301975956674638</v>
      </c>
      <c r="R63" s="25">
        <f>+SUMIFS('Data Co.op'!$M:$M,'Data Co.op'!$E:$E,'MT-Tracking Co.op'!$G63,'Data Co.op'!$N:$N,'MT-Tracking Co.op'!R$6)</f>
        <v>0</v>
      </c>
      <c r="S63" s="25">
        <f>+SUMIFS('Data Co.op'!$M:$M,'Data Co.op'!$E:$E,'MT-Tracking Co.op'!$G63,'Data Co.op'!$N:$N,'MT-Tracking Co.op'!S$6)</f>
        <v>0</v>
      </c>
      <c r="T63" s="25">
        <f>+SUMIFS('Data Co.op'!$M:$M,'Data Co.op'!$E:$E,'MT-Tracking Co.op'!$G63,'Data Co.op'!$N:$N,'MT-Tracking Co.op'!T$6)</f>
        <v>343.20024000000006</v>
      </c>
      <c r="U63" s="25">
        <f>+SUMIFS('Data Co.op'!$M:$M,'Data Co.op'!$E:$E,'MT-Tracking Co.op'!$G63,'Data Co.op'!$N:$N,'MT-Tracking Co.op'!U$6)</f>
        <v>0</v>
      </c>
      <c r="V63" s="25">
        <f>+SUMIFS('Data Co.op'!$M:$M,'Data Co.op'!$E:$E,'MT-Tracking Co.op'!$G63,'Data Co.op'!$N:$N,'MT-Tracking Co.op'!V$6)</f>
        <v>0</v>
      </c>
      <c r="W63" s="25">
        <f>+SUMIFS('Data Co.op'!$M:$M,'Data Co.op'!$E:$E,'MT-Tracking Co.op'!$G63,'Data Co.op'!$N:$N,'MT-Tracking Co.op'!W$6)</f>
        <v>961.98623999999995</v>
      </c>
      <c r="X63" s="25">
        <f>+SUMIFS('Data Co.op'!$M:$M,'Data Co.op'!$E:$E,'MT-Tracking Co.op'!$G63,'Data Co.op'!$N:$N,'MT-Tracking Co.op'!X$6)</f>
        <v>0</v>
      </c>
      <c r="Y63" s="25">
        <f>+SUMIFS('Data Co.op'!$M:$M,'Data Co.op'!$E:$E,'MT-Tracking Co.op'!$G63,'Data Co.op'!$N:$N,'MT-Tracking Co.op'!Y$6)</f>
        <v>455.39928000000009</v>
      </c>
      <c r="Z63" s="25">
        <f>+SUMIFS('Data Co.op'!$M:$M,'Data Co.op'!$E:$E,'MT-Tracking Co.op'!$G63,'Data Co.op'!$N:$N,'MT-Tracking Co.op'!Z$6)</f>
        <v>0</v>
      </c>
      <c r="AA63" s="25">
        <f>+SUMIFS('Data Co.op'!$M:$M,'Data Co.op'!$E:$E,'MT-Tracking Co.op'!$G63,'Data Co.op'!$N:$N,'MT-Tracking Co.op'!AA$6)</f>
        <v>1174.0291199999997</v>
      </c>
      <c r="AB63" s="25">
        <f>+SUMIFS('Data Co.op'!$M:$M,'Data Co.op'!$E:$E,'MT-Tracking Co.op'!$G63,'Data Co.op'!$N:$N,'MT-Tracking Co.op'!AB$6)</f>
        <v>0</v>
      </c>
      <c r="AC63" s="25">
        <f>+SUMIFS('Data Co.op'!$M:$M,'Data Co.op'!$E:$E,'MT-Tracking Co.op'!$G63,'Data Co.op'!$N:$N,'MT-Tracking Co.op'!AC$6)</f>
        <v>243.88344000000001</v>
      </c>
      <c r="AD63" s="25">
        <f>+SUMIFS('Data Co.op'!$M:$M,'Data Co.op'!$E:$E,'MT-Tracking Co.op'!$G63,'Data Co.op'!$N:$N,'MT-Tracking Co.op'!AD$6)</f>
        <v>396.00036</v>
      </c>
      <c r="AE63" s="25">
        <f>+SUMIFS('Data Co.op'!$M:$M,'Data Co.op'!$E:$E,'MT-Tracking Co.op'!$G63,'Data Co.op'!$N:$N,'MT-Tracking Co.op'!AE$6)</f>
        <v>10038.14532</v>
      </c>
      <c r="AF63" s="25">
        <f>+SUMIFS('Data Co.op'!$M:$M,'Data Co.op'!$E:$E,'MT-Tracking Co.op'!$G63,'Data Co.op'!$N:$N,'MT-Tracking Co.op'!AF$6)</f>
        <v>303.49943999999999</v>
      </c>
      <c r="AG63" s="25">
        <f>+SUMIFS('Data Co.op'!$M:$M,'Data Co.op'!$E:$E,'MT-Tracking Co.op'!$G63,'Data Co.op'!$N:$N,'MT-Tracking Co.op'!AG$6)</f>
        <v>902.99879999999996</v>
      </c>
      <c r="AH63" s="25">
        <f>+SUMIFS('Data Co.op'!$M:$M,'Data Co.op'!$E:$E,'MT-Tracking Co.op'!$G63,'Data Co.op'!$N:$N,'MT-Tracking Co.op'!AH$6)</f>
        <v>0</v>
      </c>
      <c r="AI63" s="25">
        <f>+SUMIFS('Data Co.op'!$M:$M,'Data Co.op'!$E:$E,'MT-Tracking Co.op'!$G63,'Data Co.op'!$N:$N,'MT-Tracking Co.op'!AI$6)</f>
        <v>0</v>
      </c>
      <c r="AJ63" s="25">
        <f>+SUMIFS('Data Co.op'!$M:$M,'Data Co.op'!$E:$E,'MT-Tracking Co.op'!$G63,'Data Co.op'!$N:$N,'MT-Tracking Co.op'!AJ$6)</f>
        <v>0</v>
      </c>
      <c r="AK63" s="25">
        <f>+SUMIFS('Data Co.op'!$M:$M,'Data Co.op'!$E:$E,'MT-Tracking Co.op'!$G63,'Data Co.op'!$N:$N,'MT-Tracking Co.op'!AK$6)</f>
        <v>0</v>
      </c>
      <c r="AL63" s="25">
        <f>+SUMIFS('Data Co.op'!$M:$M,'Data Co.op'!$E:$E,'MT-Tracking Co.op'!$G63,'Data Co.op'!$N:$N,'MT-Tracking Co.op'!AL$6)</f>
        <v>0</v>
      </c>
      <c r="AM63" s="25">
        <f>+SUMIFS('Data Co.op'!$M:$M,'Data Co.op'!$E:$E,'MT-Tracking Co.op'!$G63,'Data Co.op'!$N:$N,'MT-Tracking Co.op'!AM$6)</f>
        <v>0</v>
      </c>
      <c r="AN63" s="25">
        <f>+SUMIFS('Data Co.op'!$M:$M,'Data Co.op'!$E:$E,'MT-Tracking Co.op'!$G63,'Data Co.op'!$N:$N,'MT-Tracking Co.op'!AN$6)</f>
        <v>0</v>
      </c>
      <c r="AO63" s="25">
        <f>+SUMIFS('Data Co.op'!$M:$M,'Data Co.op'!$E:$E,'MT-Tracking Co.op'!$G63,'Data Co.op'!$N:$N,'MT-Tracking Co.op'!AO$6)</f>
        <v>303.49943999999999</v>
      </c>
      <c r="AP63" s="25">
        <f>+SUMIFS('Data Co.op'!$M:$M,'Data Co.op'!$E:$E,'MT-Tracking Co.op'!$G63,'Data Co.op'!$N:$N,'MT-Tracking Co.op'!AP$6)</f>
        <v>0</v>
      </c>
      <c r="AQ63" s="25">
        <f>+SUMIFS('Data Co.op'!$M:$M,'Data Co.op'!$E:$E,'MT-Tracking Co.op'!$G63,'Data Co.op'!$N:$N,'MT-Tracking Co.op'!AQ$6)</f>
        <v>0</v>
      </c>
      <c r="AR63" s="25">
        <f>+SUMIFS('Data Co.op'!$M:$M,'Data Co.op'!$E:$E,'MT-Tracking Co.op'!$G63,'Data Co.op'!$N:$N,'MT-Tracking Co.op'!AR$6)</f>
        <v>1214.2980000000002</v>
      </c>
      <c r="AS63" s="25">
        <f>+SUMIFS('Data Co.op'!$M:$M,'Data Co.op'!$E:$E,'MT-Tracking Co.op'!$G63,'Data Co.op'!$N:$N,'MT-Tracking Co.op'!AS$6)</f>
        <v>1131.34968</v>
      </c>
      <c r="AT63" s="25">
        <f>+SUMIFS('Data Co.op'!$M:$M,'Data Co.op'!$E:$E,'MT-Tracking Co.op'!$G63,'Data Co.op'!$N:$N,'MT-Tracking Co.op'!AT$6)</f>
        <v>902.99879999999996</v>
      </c>
      <c r="AU63" s="25">
        <f>+SUMIFS('Data Co.op'!$M:$M,'Data Co.op'!$E:$E,'MT-Tracking Co.op'!$G63,'Data Co.op'!$N:$N,'MT-Tracking Co.op'!AU$6)</f>
        <v>4129.6672799999997</v>
      </c>
      <c r="AV63" s="25">
        <f>+SUMIFS('Data Co.op'!$M:$M,'Data Co.op'!$E:$E,'MT-Tracking Co.op'!$G63,'Data Co.op'!$N:$N,'MT-Tracking Co.op'!AV$6)</f>
        <v>0</v>
      </c>
      <c r="AW63" s="27">
        <f t="shared" si="8"/>
        <v>0</v>
      </c>
      <c r="AX63" t="str">
        <f t="shared" si="9"/>
        <v>Nguyễn Thành Long</v>
      </c>
      <c r="AY63" t="str">
        <f t="shared" si="5"/>
        <v>NBTS05623</v>
      </c>
      <c r="AZ63" s="27" t="str">
        <f t="shared" si="10"/>
        <v>Ngô Thị Huyền Trân</v>
      </c>
    </row>
    <row r="64" spans="1:52" outlineLevel="1" x14ac:dyDescent="0.25">
      <c r="A64" s="4" t="s">
        <v>935</v>
      </c>
      <c r="B64" s="4" t="s">
        <v>936</v>
      </c>
      <c r="C64" s="4" t="s">
        <v>959</v>
      </c>
      <c r="D64" s="11" t="s">
        <v>749</v>
      </c>
      <c r="E64" s="32" t="s">
        <v>84</v>
      </c>
      <c r="F64" s="35" t="s">
        <v>89</v>
      </c>
      <c r="G64" s="35">
        <f t="shared" si="6"/>
        <v>171</v>
      </c>
      <c r="H64" s="4" t="s">
        <v>1015</v>
      </c>
      <c r="I64" s="4"/>
      <c r="J64" s="4"/>
      <c r="K64" s="4" t="s">
        <v>1014</v>
      </c>
      <c r="L64" s="4">
        <v>1</v>
      </c>
      <c r="M64" s="33">
        <v>8608.7013480000005</v>
      </c>
      <c r="N64" s="34">
        <f t="shared" si="2"/>
        <v>4.0813744101092404E-3</v>
      </c>
      <c r="O64" s="33">
        <f t="shared" si="3"/>
        <v>10839.294219823727</v>
      </c>
      <c r="P64" s="33">
        <f t="shared" si="7"/>
        <v>11406.16944</v>
      </c>
      <c r="Q64" s="94">
        <f t="shared" si="4"/>
        <v>1.052298167083566</v>
      </c>
      <c r="R64" s="25">
        <f>+SUMIFS('Data Co.op'!$M:$M,'Data Co.op'!$E:$E,'MT-Tracking Co.op'!$G64,'Data Co.op'!$N:$N,'MT-Tracking Co.op'!R$6)</f>
        <v>0</v>
      </c>
      <c r="S64" s="25">
        <f>+SUMIFS('Data Co.op'!$M:$M,'Data Co.op'!$E:$E,'MT-Tracking Co.op'!$G64,'Data Co.op'!$N:$N,'MT-Tracking Co.op'!S$6)</f>
        <v>424.48320000000001</v>
      </c>
      <c r="T64" s="25">
        <f>+SUMIFS('Data Co.op'!$M:$M,'Data Co.op'!$E:$E,'MT-Tracking Co.op'!$G64,'Data Co.op'!$N:$N,'MT-Tracking Co.op'!T$6)</f>
        <v>0</v>
      </c>
      <c r="U64" s="25">
        <f>+SUMIFS('Data Co.op'!$M:$M,'Data Co.op'!$E:$E,'MT-Tracking Co.op'!$G64,'Data Co.op'!$N:$N,'MT-Tracking Co.op'!U$6)</f>
        <v>0</v>
      </c>
      <c r="V64" s="25">
        <f>+SUMIFS('Data Co.op'!$M:$M,'Data Co.op'!$E:$E,'MT-Tracking Co.op'!$G64,'Data Co.op'!$N:$N,'MT-Tracking Co.op'!V$6)</f>
        <v>0</v>
      </c>
      <c r="W64" s="25">
        <f>+SUMIFS('Data Co.op'!$M:$M,'Data Co.op'!$E:$E,'MT-Tracking Co.op'!$G64,'Data Co.op'!$N:$N,'MT-Tracking Co.op'!W$6)</f>
        <v>0</v>
      </c>
      <c r="X64" s="25">
        <f>+SUMIFS('Data Co.op'!$M:$M,'Data Co.op'!$E:$E,'MT-Tracking Co.op'!$G64,'Data Co.op'!$N:$N,'MT-Tracking Co.op'!X$6)</f>
        <v>0</v>
      </c>
      <c r="Y64" s="25">
        <f>+SUMIFS('Data Co.op'!$M:$M,'Data Co.op'!$E:$E,'MT-Tracking Co.op'!$G64,'Data Co.op'!$N:$N,'MT-Tracking Co.op'!Y$6)</f>
        <v>0</v>
      </c>
      <c r="Z64" s="25">
        <f>+SUMIFS('Data Co.op'!$M:$M,'Data Co.op'!$E:$E,'MT-Tracking Co.op'!$G64,'Data Co.op'!$N:$N,'MT-Tracking Co.op'!Z$6)</f>
        <v>0</v>
      </c>
      <c r="AA64" s="25">
        <f>+SUMIFS('Data Co.op'!$M:$M,'Data Co.op'!$E:$E,'MT-Tracking Co.op'!$G64,'Data Co.op'!$N:$N,'MT-Tracking Co.op'!AA$6)</f>
        <v>0</v>
      </c>
      <c r="AB64" s="25">
        <f>+SUMIFS('Data Co.op'!$M:$M,'Data Co.op'!$E:$E,'MT-Tracking Co.op'!$G64,'Data Co.op'!$N:$N,'MT-Tracking Co.op'!AB$6)</f>
        <v>0</v>
      </c>
      <c r="AC64" s="25">
        <f>+SUMIFS('Data Co.op'!$M:$M,'Data Co.op'!$E:$E,'MT-Tracking Co.op'!$G64,'Data Co.op'!$N:$N,'MT-Tracking Co.op'!AC$6)</f>
        <v>902.99879999999996</v>
      </c>
      <c r="AD64" s="25">
        <f>+SUMIFS('Data Co.op'!$M:$M,'Data Co.op'!$E:$E,'MT-Tracking Co.op'!$G64,'Data Co.op'!$N:$N,'MT-Tracking Co.op'!AD$6)</f>
        <v>0</v>
      </c>
      <c r="AE64" s="25">
        <f>+SUMIFS('Data Co.op'!$M:$M,'Data Co.op'!$E:$E,'MT-Tracking Co.op'!$G64,'Data Co.op'!$N:$N,'MT-Tracking Co.op'!AE$6)</f>
        <v>1805.9975999999999</v>
      </c>
      <c r="AF64" s="25">
        <f>+SUMIFS('Data Co.op'!$M:$M,'Data Co.op'!$E:$E,'MT-Tracking Co.op'!$G64,'Data Co.op'!$N:$N,'MT-Tracking Co.op'!AF$6)</f>
        <v>0</v>
      </c>
      <c r="AG64" s="25">
        <f>+SUMIFS('Data Co.op'!$M:$M,'Data Co.op'!$E:$E,'MT-Tracking Co.op'!$G64,'Data Co.op'!$N:$N,'MT-Tracking Co.op'!AG$6)</f>
        <v>0</v>
      </c>
      <c r="AH64" s="25">
        <f>+SUMIFS('Data Co.op'!$M:$M,'Data Co.op'!$E:$E,'MT-Tracking Co.op'!$G64,'Data Co.op'!$N:$N,'MT-Tracking Co.op'!AH$6)</f>
        <v>1371.53412</v>
      </c>
      <c r="AI64" s="25">
        <f>+SUMIFS('Data Co.op'!$M:$M,'Data Co.op'!$E:$E,'MT-Tracking Co.op'!$G64,'Data Co.op'!$N:$N,'MT-Tracking Co.op'!AI$6)</f>
        <v>0</v>
      </c>
      <c r="AJ64" s="25">
        <f>+SUMIFS('Data Co.op'!$M:$M,'Data Co.op'!$E:$E,'MT-Tracking Co.op'!$G64,'Data Co.op'!$N:$N,'MT-Tracking Co.op'!AJ$6)</f>
        <v>1853.30376</v>
      </c>
      <c r="AK64" s="25">
        <f>+SUMIFS('Data Co.op'!$M:$M,'Data Co.op'!$E:$E,'MT-Tracking Co.op'!$G64,'Data Co.op'!$N:$N,'MT-Tracking Co.op'!AK$6)</f>
        <v>1673.31204</v>
      </c>
      <c r="AL64" s="25">
        <f>+SUMIFS('Data Co.op'!$M:$M,'Data Co.op'!$E:$E,'MT-Tracking Co.op'!$G64,'Data Co.op'!$N:$N,'MT-Tracking Co.op'!AL$6)</f>
        <v>0</v>
      </c>
      <c r="AM64" s="25">
        <f>+SUMIFS('Data Co.op'!$M:$M,'Data Co.op'!$E:$E,'MT-Tracking Co.op'!$G64,'Data Co.op'!$N:$N,'MT-Tracking Co.op'!AM$6)</f>
        <v>0</v>
      </c>
      <c r="AN64" s="25">
        <f>+SUMIFS('Data Co.op'!$M:$M,'Data Co.op'!$E:$E,'MT-Tracking Co.op'!$G64,'Data Co.op'!$N:$N,'MT-Tracking Co.op'!AN$6)</f>
        <v>0</v>
      </c>
      <c r="AO64" s="25">
        <f>+SUMIFS('Data Co.op'!$M:$M,'Data Co.op'!$E:$E,'MT-Tracking Co.op'!$G64,'Data Co.op'!$N:$N,'MT-Tracking Co.op'!AO$6)</f>
        <v>0</v>
      </c>
      <c r="AP64" s="25">
        <f>+SUMIFS('Data Co.op'!$M:$M,'Data Co.op'!$E:$E,'MT-Tracking Co.op'!$G64,'Data Co.op'!$N:$N,'MT-Tracking Co.op'!AP$6)</f>
        <v>0</v>
      </c>
      <c r="AQ64" s="25">
        <f>+SUMIFS('Data Co.op'!$M:$M,'Data Co.op'!$E:$E,'MT-Tracking Co.op'!$G64,'Data Co.op'!$N:$N,'MT-Tracking Co.op'!AQ$6)</f>
        <v>2688.1394399999995</v>
      </c>
      <c r="AR64" s="25">
        <f>+SUMIFS('Data Co.op'!$M:$M,'Data Co.op'!$E:$E,'MT-Tracking Co.op'!$G64,'Data Co.op'!$N:$N,'MT-Tracking Co.op'!AR$6)</f>
        <v>0</v>
      </c>
      <c r="AS64" s="25">
        <f>+SUMIFS('Data Co.op'!$M:$M,'Data Co.op'!$E:$E,'MT-Tracking Co.op'!$G64,'Data Co.op'!$N:$N,'MT-Tracking Co.op'!AS$6)</f>
        <v>0</v>
      </c>
      <c r="AT64" s="25">
        <f>+SUMIFS('Data Co.op'!$M:$M,'Data Co.op'!$E:$E,'MT-Tracking Co.op'!$G64,'Data Co.op'!$N:$N,'MT-Tracking Co.op'!AT$6)</f>
        <v>0</v>
      </c>
      <c r="AU64" s="25">
        <f>+SUMIFS('Data Co.op'!$M:$M,'Data Co.op'!$E:$E,'MT-Tracking Co.op'!$G64,'Data Co.op'!$N:$N,'MT-Tracking Co.op'!AU$6)</f>
        <v>686.40048000000013</v>
      </c>
      <c r="AV64" s="25">
        <f>+SUMIFS('Data Co.op'!$M:$M,'Data Co.op'!$E:$E,'MT-Tracking Co.op'!$G64,'Data Co.op'!$N:$N,'MT-Tracking Co.op'!AV$6)</f>
        <v>0</v>
      </c>
      <c r="AW64" s="27">
        <f t="shared" si="8"/>
        <v>0</v>
      </c>
      <c r="AX64" t="str">
        <f t="shared" si="9"/>
        <v>Nguyễn Thành Long</v>
      </c>
      <c r="AY64" t="str">
        <f t="shared" si="5"/>
        <v>NBTS05623</v>
      </c>
      <c r="AZ64" s="27" t="str">
        <f t="shared" si="10"/>
        <v>Ngô Thị Huyền Trân</v>
      </c>
    </row>
    <row r="65" spans="1:52" outlineLevel="1" x14ac:dyDescent="0.25">
      <c r="A65" s="4" t="s">
        <v>935</v>
      </c>
      <c r="B65" s="4" t="s">
        <v>936</v>
      </c>
      <c r="C65" s="4" t="s">
        <v>356</v>
      </c>
      <c r="D65" s="11" t="s">
        <v>767</v>
      </c>
      <c r="E65" s="32" t="s">
        <v>437</v>
      </c>
      <c r="F65" s="35" t="s">
        <v>442</v>
      </c>
      <c r="G65" s="35">
        <f t="shared" si="6"/>
        <v>301</v>
      </c>
      <c r="H65" s="4" t="s">
        <v>1016</v>
      </c>
      <c r="I65" s="4"/>
      <c r="J65" s="4"/>
      <c r="K65" s="4" t="s">
        <v>938</v>
      </c>
      <c r="L65" s="4">
        <v>1</v>
      </c>
      <c r="M65" s="33">
        <v>38614.574116800002</v>
      </c>
      <c r="N65" s="34">
        <f t="shared" si="2"/>
        <v>1.8307120701101843E-2</v>
      </c>
      <c r="O65" s="33">
        <f t="shared" si="3"/>
        <v>48619.961723079759</v>
      </c>
      <c r="P65" s="33">
        <f t="shared" si="7"/>
        <v>18056.4228</v>
      </c>
      <c r="Q65" s="94">
        <f t="shared" si="4"/>
        <v>0.37137879504805671</v>
      </c>
      <c r="R65" s="25">
        <f>+SUMIFS('Data Co.op'!$M:$M,'Data Co.op'!$E:$E,'MT-Tracking Co.op'!$G65,'Data Co.op'!$N:$N,'MT-Tracking Co.op'!R$6)</f>
        <v>3078.9828000000002</v>
      </c>
      <c r="S65" s="25">
        <f>+SUMIFS('Data Co.op'!$M:$M,'Data Co.op'!$E:$E,'MT-Tracking Co.op'!$G65,'Data Co.op'!$N:$N,'MT-Tracking Co.op'!S$6)</f>
        <v>0</v>
      </c>
      <c r="T65" s="25">
        <f>+SUMIFS('Data Co.op'!$M:$M,'Data Co.op'!$E:$E,'MT-Tracking Co.op'!$G65,'Data Co.op'!$N:$N,'MT-Tracking Co.op'!T$6)</f>
        <v>303.49943999999999</v>
      </c>
      <c r="U65" s="25">
        <f>+SUMIFS('Data Co.op'!$M:$M,'Data Co.op'!$E:$E,'MT-Tracking Co.op'!$G65,'Data Co.op'!$N:$N,'MT-Tracking Co.op'!U$6)</f>
        <v>0</v>
      </c>
      <c r="V65" s="25">
        <f>+SUMIFS('Data Co.op'!$M:$M,'Data Co.op'!$E:$E,'MT-Tracking Co.op'!$G65,'Data Co.op'!$N:$N,'MT-Tracking Co.op'!V$6)</f>
        <v>0</v>
      </c>
      <c r="W65" s="25">
        <f>+SUMIFS('Data Co.op'!$M:$M,'Data Co.op'!$E:$E,'MT-Tracking Co.op'!$G65,'Data Co.op'!$N:$N,'MT-Tracking Co.op'!W$6)</f>
        <v>0</v>
      </c>
      <c r="X65" s="25">
        <f>+SUMIFS('Data Co.op'!$M:$M,'Data Co.op'!$E:$E,'MT-Tracking Co.op'!$G65,'Data Co.op'!$N:$N,'MT-Tracking Co.op'!X$6)</f>
        <v>1886.03208</v>
      </c>
      <c r="Y65" s="25">
        <f>+SUMIFS('Data Co.op'!$M:$M,'Data Co.op'!$E:$E,'MT-Tracking Co.op'!$G65,'Data Co.op'!$N:$N,'MT-Tracking Co.op'!Y$6)</f>
        <v>0</v>
      </c>
      <c r="Z65" s="25">
        <f>+SUMIFS('Data Co.op'!$M:$M,'Data Co.op'!$E:$E,'MT-Tracking Co.op'!$G65,'Data Co.op'!$N:$N,'MT-Tracking Co.op'!Z$6)</f>
        <v>0</v>
      </c>
      <c r="AA65" s="25">
        <f>+SUMIFS('Data Co.op'!$M:$M,'Data Co.op'!$E:$E,'MT-Tracking Co.op'!$G65,'Data Co.op'!$N:$N,'MT-Tracking Co.op'!AA$6)</f>
        <v>0</v>
      </c>
      <c r="AB65" s="25">
        <f>+SUMIFS('Data Co.op'!$M:$M,'Data Co.op'!$E:$E,'MT-Tracking Co.op'!$G65,'Data Co.op'!$N:$N,'MT-Tracking Co.op'!AB$6)</f>
        <v>0</v>
      </c>
      <c r="AC65" s="25">
        <f>+SUMIFS('Data Co.op'!$M:$M,'Data Co.op'!$E:$E,'MT-Tracking Co.op'!$G65,'Data Co.op'!$N:$N,'MT-Tracking Co.op'!AC$6)</f>
        <v>0</v>
      </c>
      <c r="AD65" s="25">
        <f>+SUMIFS('Data Co.op'!$M:$M,'Data Co.op'!$E:$E,'MT-Tracking Co.op'!$G65,'Data Co.op'!$N:$N,'MT-Tracking Co.op'!AD$6)</f>
        <v>0</v>
      </c>
      <c r="AE65" s="25">
        <f>+SUMIFS('Data Co.op'!$M:$M,'Data Co.op'!$E:$E,'MT-Tracking Co.op'!$G65,'Data Co.op'!$N:$N,'MT-Tracking Co.op'!AE$6)</f>
        <v>1458.6987600000002</v>
      </c>
      <c r="AF65" s="25">
        <f>+SUMIFS('Data Co.op'!$M:$M,'Data Co.op'!$E:$E,'MT-Tracking Co.op'!$G65,'Data Co.op'!$N:$N,'MT-Tracking Co.op'!AF$6)</f>
        <v>0</v>
      </c>
      <c r="AG65" s="25">
        <f>+SUMIFS('Data Co.op'!$M:$M,'Data Co.op'!$E:$E,'MT-Tracking Co.op'!$G65,'Data Co.op'!$N:$N,'MT-Tracking Co.op'!AG$6)</f>
        <v>0</v>
      </c>
      <c r="AH65" s="25">
        <f>+SUMIFS('Data Co.op'!$M:$M,'Data Co.op'!$E:$E,'MT-Tracking Co.op'!$G65,'Data Co.op'!$N:$N,'MT-Tracking Co.op'!AH$6)</f>
        <v>487.76688000000001</v>
      </c>
      <c r="AI65" s="25">
        <f>+SUMIFS('Data Co.op'!$M:$M,'Data Co.op'!$E:$E,'MT-Tracking Co.op'!$G65,'Data Co.op'!$N:$N,'MT-Tracking Co.op'!AI$6)</f>
        <v>0</v>
      </c>
      <c r="AJ65" s="25">
        <f>+SUMIFS('Data Co.op'!$M:$M,'Data Co.op'!$E:$E,'MT-Tracking Co.op'!$G65,'Data Co.op'!$N:$N,'MT-Tracking Co.op'!AJ$6)</f>
        <v>4461.6592800000008</v>
      </c>
      <c r="AK65" s="25">
        <f>+SUMIFS('Data Co.op'!$M:$M,'Data Co.op'!$E:$E,'MT-Tracking Co.op'!$G65,'Data Co.op'!$N:$N,'MT-Tracking Co.op'!AK$6)</f>
        <v>0</v>
      </c>
      <c r="AL65" s="25">
        <f>+SUMIFS('Data Co.op'!$M:$M,'Data Co.op'!$E:$E,'MT-Tracking Co.op'!$G65,'Data Co.op'!$N:$N,'MT-Tracking Co.op'!AL$6)</f>
        <v>0</v>
      </c>
      <c r="AM65" s="25">
        <f>+SUMIFS('Data Co.op'!$M:$M,'Data Co.op'!$E:$E,'MT-Tracking Co.op'!$G65,'Data Co.op'!$N:$N,'MT-Tracking Co.op'!AM$6)</f>
        <v>0</v>
      </c>
      <c r="AN65" s="25">
        <f>+SUMIFS('Data Co.op'!$M:$M,'Data Co.op'!$E:$E,'MT-Tracking Co.op'!$G65,'Data Co.op'!$N:$N,'MT-Tracking Co.op'!AN$6)</f>
        <v>5717.23272</v>
      </c>
      <c r="AO65" s="25">
        <f>+SUMIFS('Data Co.op'!$M:$M,'Data Co.op'!$E:$E,'MT-Tracking Co.op'!$G65,'Data Co.op'!$N:$N,'MT-Tracking Co.op'!AO$6)</f>
        <v>0</v>
      </c>
      <c r="AP65" s="25">
        <f>+SUMIFS('Data Co.op'!$M:$M,'Data Co.op'!$E:$E,'MT-Tracking Co.op'!$G65,'Data Co.op'!$N:$N,'MT-Tracking Co.op'!AP$6)</f>
        <v>0</v>
      </c>
      <c r="AQ65" s="25">
        <f>+SUMIFS('Data Co.op'!$M:$M,'Data Co.op'!$E:$E,'MT-Tracking Co.op'!$G65,'Data Co.op'!$N:$N,'MT-Tracking Co.op'!AQ$6)</f>
        <v>0</v>
      </c>
      <c r="AR65" s="25">
        <f>+SUMIFS('Data Co.op'!$M:$M,'Data Co.op'!$E:$E,'MT-Tracking Co.op'!$G65,'Data Co.op'!$N:$N,'MT-Tracking Co.op'!AR$6)</f>
        <v>0</v>
      </c>
      <c r="AS65" s="25">
        <f>+SUMIFS('Data Co.op'!$M:$M,'Data Co.op'!$E:$E,'MT-Tracking Co.op'!$G65,'Data Co.op'!$N:$N,'MT-Tracking Co.op'!AS$6)</f>
        <v>0</v>
      </c>
      <c r="AT65" s="25">
        <f>+SUMIFS('Data Co.op'!$M:$M,'Data Co.op'!$E:$E,'MT-Tracking Co.op'!$G65,'Data Co.op'!$N:$N,'MT-Tracking Co.op'!AT$6)</f>
        <v>0</v>
      </c>
      <c r="AU65" s="25">
        <f>+SUMIFS('Data Co.op'!$M:$M,'Data Co.op'!$E:$E,'MT-Tracking Co.op'!$G65,'Data Co.op'!$N:$N,'MT-Tracking Co.op'!AU$6)</f>
        <v>0</v>
      </c>
      <c r="AV65" s="25">
        <f>+SUMIFS('Data Co.op'!$M:$M,'Data Co.op'!$E:$E,'MT-Tracking Co.op'!$G65,'Data Co.op'!$N:$N,'MT-Tracking Co.op'!AV$6)</f>
        <v>662.55083999999999</v>
      </c>
      <c r="AW65" s="27">
        <f t="shared" si="8"/>
        <v>0</v>
      </c>
      <c r="AX65" t="str">
        <f t="shared" si="9"/>
        <v>Phạm Thị Bích Hạnh</v>
      </c>
      <c r="AY65" t="str">
        <f t="shared" si="5"/>
        <v>NBTS04746</v>
      </c>
      <c r="AZ65" s="27" t="str">
        <f t="shared" si="10"/>
        <v>Phạm Hà Ngọc Diễm</v>
      </c>
    </row>
    <row r="66" spans="1:52" outlineLevel="1" x14ac:dyDescent="0.25">
      <c r="A66" s="4" t="s">
        <v>935</v>
      </c>
      <c r="B66" s="4" t="s">
        <v>936</v>
      </c>
      <c r="C66" s="4" t="s">
        <v>356</v>
      </c>
      <c r="D66" s="11" t="s">
        <v>763</v>
      </c>
      <c r="E66" s="32" t="s">
        <v>389</v>
      </c>
      <c r="F66" s="35" t="s">
        <v>384</v>
      </c>
      <c r="G66" s="35">
        <f t="shared" si="6"/>
        <v>511</v>
      </c>
      <c r="H66" s="4" t="s">
        <v>1017</v>
      </c>
      <c r="I66" s="4"/>
      <c r="J66" s="4"/>
      <c r="K66" s="4" t="s">
        <v>938</v>
      </c>
      <c r="L66" s="4">
        <v>1</v>
      </c>
      <c r="M66" s="33">
        <v>13790.230739999999</v>
      </c>
      <c r="N66" s="34">
        <f t="shared" si="2"/>
        <v>6.5379309348225518E-3</v>
      </c>
      <c r="O66" s="33">
        <f t="shared" si="3"/>
        <v>17363.405037258522</v>
      </c>
      <c r="P66" s="33">
        <f t="shared" si="7"/>
        <v>5217.5512799999997</v>
      </c>
      <c r="Q66" s="94">
        <f t="shared" si="4"/>
        <v>0.30049124977526814</v>
      </c>
      <c r="R66" s="25">
        <f>+SUMIFS('Data Co.op'!$M:$M,'Data Co.op'!$E:$E,'MT-Tracking Co.op'!$G66,'Data Co.op'!$N:$N,'MT-Tracking Co.op'!R$6)</f>
        <v>0</v>
      </c>
      <c r="S66" s="25">
        <f>+SUMIFS('Data Co.op'!$M:$M,'Data Co.op'!$E:$E,'MT-Tracking Co.op'!$G66,'Data Co.op'!$N:$N,'MT-Tracking Co.op'!S$6)</f>
        <v>0</v>
      </c>
      <c r="T66" s="25">
        <f>+SUMIFS('Data Co.op'!$M:$M,'Data Co.op'!$E:$E,'MT-Tracking Co.op'!$G66,'Data Co.op'!$N:$N,'MT-Tracking Co.op'!T$6)</f>
        <v>0</v>
      </c>
      <c r="U66" s="25">
        <f>+SUMIFS('Data Co.op'!$M:$M,'Data Co.op'!$E:$E,'MT-Tracking Co.op'!$G66,'Data Co.op'!$N:$N,'MT-Tracking Co.op'!U$6)</f>
        <v>0</v>
      </c>
      <c r="V66" s="25">
        <f>+SUMIFS('Data Co.op'!$M:$M,'Data Co.op'!$E:$E,'MT-Tracking Co.op'!$G66,'Data Co.op'!$N:$N,'MT-Tracking Co.op'!V$6)</f>
        <v>0</v>
      </c>
      <c r="W66" s="25">
        <f>+SUMIFS('Data Co.op'!$M:$M,'Data Co.op'!$E:$E,'MT-Tracking Co.op'!$G66,'Data Co.op'!$N:$N,'MT-Tracking Co.op'!W$6)</f>
        <v>476.92799999999988</v>
      </c>
      <c r="X66" s="25">
        <f>+SUMIFS('Data Co.op'!$M:$M,'Data Co.op'!$E:$E,'MT-Tracking Co.op'!$G66,'Data Co.op'!$N:$N,'MT-Tracking Co.op'!X$6)</f>
        <v>0</v>
      </c>
      <c r="Y66" s="25">
        <f>+SUMIFS('Data Co.op'!$M:$M,'Data Co.op'!$E:$E,'MT-Tracking Co.op'!$G66,'Data Co.op'!$N:$N,'MT-Tracking Co.op'!Y$6)</f>
        <v>359.0514</v>
      </c>
      <c r="Z66" s="25">
        <f>+SUMIFS('Data Co.op'!$M:$M,'Data Co.op'!$E:$E,'MT-Tracking Co.op'!$G66,'Data Co.op'!$N:$N,'MT-Tracking Co.op'!Z$6)</f>
        <v>0</v>
      </c>
      <c r="AA66" s="25">
        <f>+SUMIFS('Data Co.op'!$M:$M,'Data Co.op'!$E:$E,'MT-Tracking Co.op'!$G66,'Data Co.op'!$N:$N,'MT-Tracking Co.op'!AA$6)</f>
        <v>0</v>
      </c>
      <c r="AB66" s="25">
        <f>+SUMIFS('Data Co.op'!$M:$M,'Data Co.op'!$E:$E,'MT-Tracking Co.op'!$G66,'Data Co.op'!$N:$N,'MT-Tracking Co.op'!AB$6)</f>
        <v>0</v>
      </c>
      <c r="AC66" s="25">
        <f>+SUMIFS('Data Co.op'!$M:$M,'Data Co.op'!$E:$E,'MT-Tracking Co.op'!$G66,'Data Co.op'!$N:$N,'MT-Tracking Co.op'!AC$6)</f>
        <v>0</v>
      </c>
      <c r="AD66" s="25">
        <f>+SUMIFS('Data Co.op'!$M:$M,'Data Co.op'!$E:$E,'MT-Tracking Co.op'!$G66,'Data Co.op'!$N:$N,'MT-Tracking Co.op'!AD$6)</f>
        <v>0</v>
      </c>
      <c r="AE66" s="25">
        <f>+SUMIFS('Data Co.op'!$M:$M,'Data Co.op'!$E:$E,'MT-Tracking Co.op'!$G66,'Data Co.op'!$N:$N,'MT-Tracking Co.op'!AE$6)</f>
        <v>0</v>
      </c>
      <c r="AF66" s="25">
        <f>+SUMIFS('Data Co.op'!$M:$M,'Data Co.op'!$E:$E,'MT-Tracking Co.op'!$G66,'Data Co.op'!$N:$N,'MT-Tracking Co.op'!AF$6)</f>
        <v>0</v>
      </c>
      <c r="AG66" s="25">
        <f>+SUMIFS('Data Co.op'!$M:$M,'Data Co.op'!$E:$E,'MT-Tracking Co.op'!$G66,'Data Co.op'!$N:$N,'MT-Tracking Co.op'!AG$6)</f>
        <v>0</v>
      </c>
      <c r="AH66" s="25">
        <f>+SUMIFS('Data Co.op'!$M:$M,'Data Co.op'!$E:$E,'MT-Tracking Co.op'!$G66,'Data Co.op'!$N:$N,'MT-Tracking Co.op'!AH$6)</f>
        <v>0</v>
      </c>
      <c r="AI66" s="25">
        <f>+SUMIFS('Data Co.op'!$M:$M,'Data Co.op'!$E:$E,'MT-Tracking Co.op'!$G66,'Data Co.op'!$N:$N,'MT-Tracking Co.op'!AI$6)</f>
        <v>0</v>
      </c>
      <c r="AJ66" s="25">
        <f>+SUMIFS('Data Co.op'!$M:$M,'Data Co.op'!$E:$E,'MT-Tracking Co.op'!$G66,'Data Co.op'!$N:$N,'MT-Tracking Co.op'!AJ$6)</f>
        <v>0</v>
      </c>
      <c r="AK66" s="25">
        <f>+SUMIFS('Data Co.op'!$M:$M,'Data Co.op'!$E:$E,'MT-Tracking Co.op'!$G66,'Data Co.op'!$N:$N,'MT-Tracking Co.op'!AK$6)</f>
        <v>1296.85104</v>
      </c>
      <c r="AL66" s="25">
        <f>+SUMIFS('Data Co.op'!$M:$M,'Data Co.op'!$E:$E,'MT-Tracking Co.op'!$G66,'Data Co.op'!$N:$N,'MT-Tracking Co.op'!AL$6)</f>
        <v>0</v>
      </c>
      <c r="AM66" s="25">
        <f>+SUMIFS('Data Co.op'!$M:$M,'Data Co.op'!$E:$E,'MT-Tracking Co.op'!$G66,'Data Co.op'!$N:$N,'MT-Tracking Co.op'!AM$6)</f>
        <v>0</v>
      </c>
      <c r="AN66" s="25">
        <f>+SUMIFS('Data Co.op'!$M:$M,'Data Co.op'!$E:$E,'MT-Tracking Co.op'!$G66,'Data Co.op'!$N:$N,'MT-Tracking Co.op'!AN$6)</f>
        <v>0</v>
      </c>
      <c r="AO66" s="25">
        <f>+SUMIFS('Data Co.op'!$M:$M,'Data Co.op'!$E:$E,'MT-Tracking Co.op'!$G66,'Data Co.op'!$N:$N,'MT-Tracking Co.op'!AO$6)</f>
        <v>0</v>
      </c>
      <c r="AP66" s="25">
        <f>+SUMIFS('Data Co.op'!$M:$M,'Data Co.op'!$E:$E,'MT-Tracking Co.op'!$G66,'Data Co.op'!$N:$N,'MT-Tracking Co.op'!AP$6)</f>
        <v>0</v>
      </c>
      <c r="AQ66" s="25">
        <f>+SUMIFS('Data Co.op'!$M:$M,'Data Co.op'!$E:$E,'MT-Tracking Co.op'!$G66,'Data Co.op'!$N:$N,'MT-Tracking Co.op'!AQ$6)</f>
        <v>0</v>
      </c>
      <c r="AR66" s="25">
        <f>+SUMIFS('Data Co.op'!$M:$M,'Data Co.op'!$E:$E,'MT-Tracking Co.op'!$G66,'Data Co.op'!$N:$N,'MT-Tracking Co.op'!AR$6)</f>
        <v>0</v>
      </c>
      <c r="AS66" s="25">
        <f>+SUMIFS('Data Co.op'!$M:$M,'Data Co.op'!$E:$E,'MT-Tracking Co.op'!$G66,'Data Co.op'!$N:$N,'MT-Tracking Co.op'!AS$6)</f>
        <v>0</v>
      </c>
      <c r="AT66" s="25">
        <f>+SUMIFS('Data Co.op'!$M:$M,'Data Co.op'!$E:$E,'MT-Tracking Co.op'!$G66,'Data Co.op'!$N:$N,'MT-Tracking Co.op'!AT$6)</f>
        <v>3084.72084</v>
      </c>
      <c r="AU66" s="25">
        <f>+SUMIFS('Data Co.op'!$M:$M,'Data Co.op'!$E:$E,'MT-Tracking Co.op'!$G66,'Data Co.op'!$N:$N,'MT-Tracking Co.op'!AU$6)</f>
        <v>0</v>
      </c>
      <c r="AV66" s="25">
        <f>+SUMIFS('Data Co.op'!$M:$M,'Data Co.op'!$E:$E,'MT-Tracking Co.op'!$G66,'Data Co.op'!$N:$N,'MT-Tracking Co.op'!AV$6)</f>
        <v>0</v>
      </c>
      <c r="AW66" s="27">
        <f t="shared" si="8"/>
        <v>0</v>
      </c>
      <c r="AX66" t="str">
        <f t="shared" si="9"/>
        <v>Phạm Thị Bích Hạnh</v>
      </c>
      <c r="AY66" t="str">
        <f t="shared" si="5"/>
        <v>NBTS05331</v>
      </c>
      <c r="AZ66" s="27" t="str">
        <f t="shared" si="10"/>
        <v>Mai Thị Lan Uyên</v>
      </c>
    </row>
    <row r="67" spans="1:52" outlineLevel="1" x14ac:dyDescent="0.25">
      <c r="A67" s="4" t="s">
        <v>935</v>
      </c>
      <c r="B67" s="4" t="s">
        <v>936</v>
      </c>
      <c r="C67" s="4" t="s">
        <v>356</v>
      </c>
      <c r="D67" s="11" t="s">
        <v>762</v>
      </c>
      <c r="E67" s="32" t="s">
        <v>359</v>
      </c>
      <c r="F67" s="35" t="s">
        <v>364</v>
      </c>
      <c r="G67" s="35">
        <f t="shared" si="6"/>
        <v>509</v>
      </c>
      <c r="H67" s="4" t="s">
        <v>1018</v>
      </c>
      <c r="I67" s="4"/>
      <c r="J67" s="4"/>
      <c r="K67" s="4" t="s">
        <v>938</v>
      </c>
      <c r="L67" s="4">
        <v>1</v>
      </c>
      <c r="M67" s="33">
        <v>6139.9621800000014</v>
      </c>
      <c r="N67" s="34">
        <f t="shared" si="2"/>
        <v>2.9109482960879398E-3</v>
      </c>
      <c r="O67" s="33">
        <f t="shared" si="3"/>
        <v>7730.8822640330145</v>
      </c>
      <c r="P67" s="33">
        <f t="shared" si="7"/>
        <v>1733.9659200000001</v>
      </c>
      <c r="Q67" s="94">
        <f t="shared" si="4"/>
        <v>0.22429081969946235</v>
      </c>
      <c r="R67" s="25">
        <f>+SUMIFS('Data Co.op'!$M:$M,'Data Co.op'!$E:$E,'MT-Tracking Co.op'!$G67,'Data Co.op'!$N:$N,'MT-Tracking Co.op'!R$6)</f>
        <v>0</v>
      </c>
      <c r="S67" s="25">
        <f>+SUMIFS('Data Co.op'!$M:$M,'Data Co.op'!$E:$E,'MT-Tracking Co.op'!$G67,'Data Co.op'!$N:$N,'MT-Tracking Co.op'!S$6)</f>
        <v>0</v>
      </c>
      <c r="T67" s="25">
        <f>+SUMIFS('Data Co.op'!$M:$M,'Data Co.op'!$E:$E,'MT-Tracking Co.op'!$G67,'Data Co.op'!$N:$N,'MT-Tracking Co.op'!T$6)</f>
        <v>0</v>
      </c>
      <c r="U67" s="25">
        <f>+SUMIFS('Data Co.op'!$M:$M,'Data Co.op'!$E:$E,'MT-Tracking Co.op'!$G67,'Data Co.op'!$N:$N,'MT-Tracking Co.op'!U$6)</f>
        <v>0</v>
      </c>
      <c r="V67" s="25">
        <f>+SUMIFS('Data Co.op'!$M:$M,'Data Co.op'!$E:$E,'MT-Tracking Co.op'!$G67,'Data Co.op'!$N:$N,'MT-Tracking Co.op'!V$6)</f>
        <v>243.88344000000001</v>
      </c>
      <c r="W67" s="25">
        <f>+SUMIFS('Data Co.op'!$M:$M,'Data Co.op'!$E:$E,'MT-Tracking Co.op'!$G67,'Data Co.op'!$N:$N,'MT-Tracking Co.op'!W$6)</f>
        <v>0</v>
      </c>
      <c r="X67" s="25">
        <f>+SUMIFS('Data Co.op'!$M:$M,'Data Co.op'!$E:$E,'MT-Tracking Co.op'!$G67,'Data Co.op'!$N:$N,'MT-Tracking Co.op'!X$6)</f>
        <v>0</v>
      </c>
      <c r="Y67" s="25">
        <f>+SUMIFS('Data Co.op'!$M:$M,'Data Co.op'!$E:$E,'MT-Tracking Co.op'!$G67,'Data Co.op'!$N:$N,'MT-Tracking Co.op'!Y$6)</f>
        <v>0</v>
      </c>
      <c r="Z67" s="25">
        <f>+SUMIFS('Data Co.op'!$M:$M,'Data Co.op'!$E:$E,'MT-Tracking Co.op'!$G67,'Data Co.op'!$N:$N,'MT-Tracking Co.op'!Z$6)</f>
        <v>0</v>
      </c>
      <c r="AA67" s="25">
        <f>+SUMIFS('Data Co.op'!$M:$M,'Data Co.op'!$E:$E,'MT-Tracking Co.op'!$G67,'Data Co.op'!$N:$N,'MT-Tracking Co.op'!AA$6)</f>
        <v>0</v>
      </c>
      <c r="AB67" s="25">
        <f>+SUMIFS('Data Co.op'!$M:$M,'Data Co.op'!$E:$E,'MT-Tracking Co.op'!$G67,'Data Co.op'!$N:$N,'MT-Tracking Co.op'!AB$6)</f>
        <v>0</v>
      </c>
      <c r="AC67" s="25">
        <f>+SUMIFS('Data Co.op'!$M:$M,'Data Co.op'!$E:$E,'MT-Tracking Co.op'!$G67,'Data Co.op'!$N:$N,'MT-Tracking Co.op'!AC$6)</f>
        <v>0</v>
      </c>
      <c r="AD67" s="25">
        <f>+SUMIFS('Data Co.op'!$M:$M,'Data Co.op'!$E:$E,'MT-Tracking Co.op'!$G67,'Data Co.op'!$N:$N,'MT-Tracking Co.op'!AD$6)</f>
        <v>0</v>
      </c>
      <c r="AE67" s="25">
        <f>+SUMIFS('Data Co.op'!$M:$M,'Data Co.op'!$E:$E,'MT-Tracking Co.op'!$G67,'Data Co.op'!$N:$N,'MT-Tracking Co.op'!AE$6)</f>
        <v>0</v>
      </c>
      <c r="AF67" s="25">
        <f>+SUMIFS('Data Co.op'!$M:$M,'Data Co.op'!$E:$E,'MT-Tracking Co.op'!$G67,'Data Co.op'!$N:$N,'MT-Tracking Co.op'!AF$6)</f>
        <v>0</v>
      </c>
      <c r="AG67" s="25">
        <f>+SUMIFS('Data Co.op'!$M:$M,'Data Co.op'!$E:$E,'MT-Tracking Co.op'!$G67,'Data Co.op'!$N:$N,'MT-Tracking Co.op'!AG$6)</f>
        <v>0</v>
      </c>
      <c r="AH67" s="25">
        <f>+SUMIFS('Data Co.op'!$M:$M,'Data Co.op'!$E:$E,'MT-Tracking Co.op'!$G67,'Data Co.op'!$N:$N,'MT-Tracking Co.op'!AH$6)</f>
        <v>0</v>
      </c>
      <c r="AI67" s="25">
        <f>+SUMIFS('Data Co.op'!$M:$M,'Data Co.op'!$E:$E,'MT-Tracking Co.op'!$G67,'Data Co.op'!$N:$N,'MT-Tracking Co.op'!AI$6)</f>
        <v>0</v>
      </c>
      <c r="AJ67" s="25">
        <f>+SUMIFS('Data Co.op'!$M:$M,'Data Co.op'!$E:$E,'MT-Tracking Co.op'!$G67,'Data Co.op'!$N:$N,'MT-Tracking Co.op'!AJ$6)</f>
        <v>902.99879999999996</v>
      </c>
      <c r="AK67" s="25">
        <f>+SUMIFS('Data Co.op'!$M:$M,'Data Co.op'!$E:$E,'MT-Tracking Co.op'!$G67,'Data Co.op'!$N:$N,'MT-Tracking Co.op'!AK$6)</f>
        <v>0</v>
      </c>
      <c r="AL67" s="25">
        <f>+SUMIFS('Data Co.op'!$M:$M,'Data Co.op'!$E:$E,'MT-Tracking Co.op'!$G67,'Data Co.op'!$N:$N,'MT-Tracking Co.op'!AL$6)</f>
        <v>0</v>
      </c>
      <c r="AM67" s="25">
        <f>+SUMIFS('Data Co.op'!$M:$M,'Data Co.op'!$E:$E,'MT-Tracking Co.op'!$G67,'Data Co.op'!$N:$N,'MT-Tracking Co.op'!AM$6)</f>
        <v>0</v>
      </c>
      <c r="AN67" s="25">
        <f>+SUMIFS('Data Co.op'!$M:$M,'Data Co.op'!$E:$E,'MT-Tracking Co.op'!$G67,'Data Co.op'!$N:$N,'MT-Tracking Co.op'!AN$6)</f>
        <v>0</v>
      </c>
      <c r="AO67" s="25">
        <f>+SUMIFS('Data Co.op'!$M:$M,'Data Co.op'!$E:$E,'MT-Tracking Co.op'!$G67,'Data Co.op'!$N:$N,'MT-Tracking Co.op'!AO$6)</f>
        <v>0</v>
      </c>
      <c r="AP67" s="25">
        <f>+SUMIFS('Data Co.op'!$M:$M,'Data Co.op'!$E:$E,'MT-Tracking Co.op'!$G67,'Data Co.op'!$N:$N,'MT-Tracking Co.op'!AP$6)</f>
        <v>0</v>
      </c>
      <c r="AQ67" s="25">
        <f>+SUMIFS('Data Co.op'!$M:$M,'Data Co.op'!$E:$E,'MT-Tracking Co.op'!$G67,'Data Co.op'!$N:$N,'MT-Tracking Co.op'!AQ$6)</f>
        <v>0</v>
      </c>
      <c r="AR67" s="25">
        <f>+SUMIFS('Data Co.op'!$M:$M,'Data Co.op'!$E:$E,'MT-Tracking Co.op'!$G67,'Data Co.op'!$N:$N,'MT-Tracking Co.op'!AR$6)</f>
        <v>587.08368000000007</v>
      </c>
      <c r="AS67" s="25">
        <f>+SUMIFS('Data Co.op'!$M:$M,'Data Co.op'!$E:$E,'MT-Tracking Co.op'!$G67,'Data Co.op'!$N:$N,'MT-Tracking Co.op'!AS$6)</f>
        <v>0</v>
      </c>
      <c r="AT67" s="25">
        <f>+SUMIFS('Data Co.op'!$M:$M,'Data Co.op'!$E:$E,'MT-Tracking Co.op'!$G67,'Data Co.op'!$N:$N,'MT-Tracking Co.op'!AT$6)</f>
        <v>0</v>
      </c>
      <c r="AU67" s="25">
        <f>+SUMIFS('Data Co.op'!$M:$M,'Data Co.op'!$E:$E,'MT-Tracking Co.op'!$G67,'Data Co.op'!$N:$N,'MT-Tracking Co.op'!AU$6)</f>
        <v>0</v>
      </c>
      <c r="AV67" s="25">
        <f>+SUMIFS('Data Co.op'!$M:$M,'Data Co.op'!$E:$E,'MT-Tracking Co.op'!$G67,'Data Co.op'!$N:$N,'MT-Tracking Co.op'!AV$6)</f>
        <v>0</v>
      </c>
      <c r="AW67" s="27">
        <f t="shared" si="8"/>
        <v>0</v>
      </c>
      <c r="AX67" t="str">
        <f t="shared" si="9"/>
        <v>Phạm Thị Bích Hạnh</v>
      </c>
      <c r="AY67" t="str">
        <f t="shared" si="5"/>
        <v>NBTS05366</v>
      </c>
      <c r="AZ67" s="27" t="str">
        <f t="shared" si="10"/>
        <v>Nguyễn Thị Mỹ Linh</v>
      </c>
    </row>
    <row r="68" spans="1:52" outlineLevel="1" x14ac:dyDescent="0.25">
      <c r="A68" s="4" t="s">
        <v>935</v>
      </c>
      <c r="B68" s="4" t="s">
        <v>936</v>
      </c>
      <c r="C68" s="4" t="s">
        <v>356</v>
      </c>
      <c r="D68" s="11" t="s">
        <v>763</v>
      </c>
      <c r="E68" s="32" t="s">
        <v>389</v>
      </c>
      <c r="F68" s="35" t="s">
        <v>382</v>
      </c>
      <c r="G68" s="35">
        <f t="shared" si="6"/>
        <v>510</v>
      </c>
      <c r="H68" s="4" t="s">
        <v>1019</v>
      </c>
      <c r="I68" s="4"/>
      <c r="J68" s="4"/>
      <c r="K68" s="4" t="s">
        <v>938</v>
      </c>
      <c r="L68" s="4">
        <v>1</v>
      </c>
      <c r="M68" s="33">
        <v>3897.4505399999998</v>
      </c>
      <c r="N68" s="34">
        <f t="shared" si="2"/>
        <v>1.8477763666778836E-3</v>
      </c>
      <c r="O68" s="33">
        <f t="shared" si="3"/>
        <v>4907.315447769075</v>
      </c>
      <c r="P68" s="33">
        <f t="shared" si="7"/>
        <v>4373.7116399999995</v>
      </c>
      <c r="Q68" s="94">
        <f t="shared" si="4"/>
        <v>0.89126360156617646</v>
      </c>
      <c r="R68" s="25">
        <f>+SUMIFS('Data Co.op'!$M:$M,'Data Co.op'!$E:$E,'MT-Tracking Co.op'!$G68,'Data Co.op'!$N:$N,'MT-Tracking Co.op'!R$6)</f>
        <v>3485.1718799999999</v>
      </c>
      <c r="S68" s="25">
        <f>+SUMIFS('Data Co.op'!$M:$M,'Data Co.op'!$E:$E,'MT-Tracking Co.op'!$G68,'Data Co.op'!$N:$N,'MT-Tracking Co.op'!S$6)</f>
        <v>0</v>
      </c>
      <c r="T68" s="25">
        <f>+SUMIFS('Data Co.op'!$M:$M,'Data Co.op'!$E:$E,'MT-Tracking Co.op'!$G68,'Data Co.op'!$N:$N,'MT-Tracking Co.op'!T$6)</f>
        <v>0</v>
      </c>
      <c r="U68" s="25">
        <f>+SUMIFS('Data Co.op'!$M:$M,'Data Co.op'!$E:$E,'MT-Tracking Co.op'!$G68,'Data Co.op'!$N:$N,'MT-Tracking Co.op'!U$6)</f>
        <v>0</v>
      </c>
      <c r="V68" s="25">
        <f>+SUMIFS('Data Co.op'!$M:$M,'Data Co.op'!$E:$E,'MT-Tracking Co.op'!$G68,'Data Co.op'!$N:$N,'MT-Tracking Co.op'!V$6)</f>
        <v>0</v>
      </c>
      <c r="W68" s="25">
        <f>+SUMIFS('Data Co.op'!$M:$M,'Data Co.op'!$E:$E,'MT-Tracking Co.op'!$G68,'Data Co.op'!$N:$N,'MT-Tracking Co.op'!W$6)</f>
        <v>0</v>
      </c>
      <c r="X68" s="25">
        <f>+SUMIFS('Data Co.op'!$M:$M,'Data Co.op'!$E:$E,'MT-Tracking Co.op'!$G68,'Data Co.op'!$N:$N,'MT-Tracking Co.op'!X$6)</f>
        <v>0</v>
      </c>
      <c r="Y68" s="25">
        <f>+SUMIFS('Data Co.op'!$M:$M,'Data Co.op'!$E:$E,'MT-Tracking Co.op'!$G68,'Data Co.op'!$N:$N,'MT-Tracking Co.op'!Y$6)</f>
        <v>180.59976</v>
      </c>
      <c r="Z68" s="25">
        <f>+SUMIFS('Data Co.op'!$M:$M,'Data Co.op'!$E:$E,'MT-Tracking Co.op'!$G68,'Data Co.op'!$N:$N,'MT-Tracking Co.op'!Z$6)</f>
        <v>0</v>
      </c>
      <c r="AA68" s="25">
        <f>+SUMIFS('Data Co.op'!$M:$M,'Data Co.op'!$E:$E,'MT-Tracking Co.op'!$G68,'Data Co.op'!$N:$N,'MT-Tracking Co.op'!AA$6)</f>
        <v>0</v>
      </c>
      <c r="AB68" s="25">
        <f>+SUMIFS('Data Co.op'!$M:$M,'Data Co.op'!$E:$E,'MT-Tracking Co.op'!$G68,'Data Co.op'!$N:$N,'MT-Tracking Co.op'!AB$6)</f>
        <v>0</v>
      </c>
      <c r="AC68" s="25">
        <f>+SUMIFS('Data Co.op'!$M:$M,'Data Co.op'!$E:$E,'MT-Tracking Co.op'!$G68,'Data Co.op'!$N:$N,'MT-Tracking Co.op'!AC$6)</f>
        <v>0</v>
      </c>
      <c r="AD68" s="25">
        <f>+SUMIFS('Data Co.op'!$M:$M,'Data Co.op'!$E:$E,'MT-Tracking Co.op'!$G68,'Data Co.op'!$N:$N,'MT-Tracking Co.op'!AD$6)</f>
        <v>0</v>
      </c>
      <c r="AE68" s="25">
        <f>+SUMIFS('Data Co.op'!$M:$M,'Data Co.op'!$E:$E,'MT-Tracking Co.op'!$G68,'Data Co.op'!$N:$N,'MT-Tracking Co.op'!AE$6)</f>
        <v>0</v>
      </c>
      <c r="AF68" s="25">
        <f>+SUMIFS('Data Co.op'!$M:$M,'Data Co.op'!$E:$E,'MT-Tracking Co.op'!$G68,'Data Co.op'!$N:$N,'MT-Tracking Co.op'!AF$6)</f>
        <v>0</v>
      </c>
      <c r="AG68" s="25">
        <f>+SUMIFS('Data Co.op'!$M:$M,'Data Co.op'!$E:$E,'MT-Tracking Co.op'!$G68,'Data Co.op'!$N:$N,'MT-Tracking Co.op'!AG$6)</f>
        <v>0</v>
      </c>
      <c r="AH68" s="25">
        <f>+SUMIFS('Data Co.op'!$M:$M,'Data Co.op'!$E:$E,'MT-Tracking Co.op'!$G68,'Data Co.op'!$N:$N,'MT-Tracking Co.op'!AH$6)</f>
        <v>0</v>
      </c>
      <c r="AI68" s="25">
        <f>+SUMIFS('Data Co.op'!$M:$M,'Data Co.op'!$E:$E,'MT-Tracking Co.op'!$G68,'Data Co.op'!$N:$N,'MT-Tracking Co.op'!AI$6)</f>
        <v>0</v>
      </c>
      <c r="AJ68" s="25">
        <f>+SUMIFS('Data Co.op'!$M:$M,'Data Co.op'!$E:$E,'MT-Tracking Co.op'!$G68,'Data Co.op'!$N:$N,'MT-Tracking Co.op'!AJ$6)</f>
        <v>0</v>
      </c>
      <c r="AK68" s="25">
        <f>+SUMIFS('Data Co.op'!$M:$M,'Data Co.op'!$E:$E,'MT-Tracking Co.op'!$G68,'Data Co.op'!$N:$N,'MT-Tracking Co.op'!AK$6)</f>
        <v>0</v>
      </c>
      <c r="AL68" s="25">
        <f>+SUMIFS('Data Co.op'!$M:$M,'Data Co.op'!$E:$E,'MT-Tracking Co.op'!$G68,'Data Co.op'!$N:$N,'MT-Tracking Co.op'!AL$6)</f>
        <v>0</v>
      </c>
      <c r="AM68" s="25">
        <f>+SUMIFS('Data Co.op'!$M:$M,'Data Co.op'!$E:$E,'MT-Tracking Co.op'!$G68,'Data Co.op'!$N:$N,'MT-Tracking Co.op'!AM$6)</f>
        <v>0</v>
      </c>
      <c r="AN68" s="25">
        <f>+SUMIFS('Data Co.op'!$M:$M,'Data Co.op'!$E:$E,'MT-Tracking Co.op'!$G68,'Data Co.op'!$N:$N,'MT-Tracking Co.op'!AN$6)</f>
        <v>0</v>
      </c>
      <c r="AO68" s="25">
        <f>+SUMIFS('Data Co.op'!$M:$M,'Data Co.op'!$E:$E,'MT-Tracking Co.op'!$G68,'Data Co.op'!$N:$N,'MT-Tracking Co.op'!AO$6)</f>
        <v>0</v>
      </c>
      <c r="AP68" s="25">
        <f>+SUMIFS('Data Co.op'!$M:$M,'Data Co.op'!$E:$E,'MT-Tracking Co.op'!$G68,'Data Co.op'!$N:$N,'MT-Tracking Co.op'!AP$6)</f>
        <v>0</v>
      </c>
      <c r="AQ68" s="25">
        <f>+SUMIFS('Data Co.op'!$M:$M,'Data Co.op'!$E:$E,'MT-Tracking Co.op'!$G68,'Data Co.op'!$N:$N,'MT-Tracking Co.op'!AQ$6)</f>
        <v>0</v>
      </c>
      <c r="AR68" s="25">
        <f>+SUMIFS('Data Co.op'!$M:$M,'Data Co.op'!$E:$E,'MT-Tracking Co.op'!$G68,'Data Co.op'!$N:$N,'MT-Tracking Co.op'!AR$6)</f>
        <v>0</v>
      </c>
      <c r="AS68" s="25">
        <f>+SUMIFS('Data Co.op'!$M:$M,'Data Co.op'!$E:$E,'MT-Tracking Co.op'!$G68,'Data Co.op'!$N:$N,'MT-Tracking Co.op'!AS$6)</f>
        <v>0</v>
      </c>
      <c r="AT68" s="25">
        <f>+SUMIFS('Data Co.op'!$M:$M,'Data Co.op'!$E:$E,'MT-Tracking Co.op'!$G68,'Data Co.op'!$N:$N,'MT-Tracking Co.op'!AT$6)</f>
        <v>707.94</v>
      </c>
      <c r="AU68" s="25">
        <f>+SUMIFS('Data Co.op'!$M:$M,'Data Co.op'!$E:$E,'MT-Tracking Co.op'!$G68,'Data Co.op'!$N:$N,'MT-Tracking Co.op'!AU$6)</f>
        <v>0</v>
      </c>
      <c r="AV68" s="25">
        <f>+SUMIFS('Data Co.op'!$M:$M,'Data Co.op'!$E:$E,'MT-Tracking Co.op'!$G68,'Data Co.op'!$N:$N,'MT-Tracking Co.op'!AV$6)</f>
        <v>0</v>
      </c>
      <c r="AW68" s="27">
        <f t="shared" si="8"/>
        <v>0</v>
      </c>
      <c r="AX68" t="str">
        <f t="shared" si="9"/>
        <v>Phạm Thị Bích Hạnh</v>
      </c>
      <c r="AY68" t="str">
        <f t="shared" si="5"/>
        <v>NBTS05331</v>
      </c>
      <c r="AZ68" s="27" t="str">
        <f t="shared" si="10"/>
        <v>Mai Thị Lan Uyên</v>
      </c>
    </row>
    <row r="69" spans="1:52" outlineLevel="1" x14ac:dyDescent="0.25">
      <c r="A69" s="4" t="s">
        <v>935</v>
      </c>
      <c r="B69" s="4" t="s">
        <v>936</v>
      </c>
      <c r="C69" s="4" t="s">
        <v>356</v>
      </c>
      <c r="D69" s="11" t="s">
        <v>763</v>
      </c>
      <c r="E69" s="32" t="s">
        <v>389</v>
      </c>
      <c r="F69" s="35" t="s">
        <v>375</v>
      </c>
      <c r="G69" s="35">
        <f t="shared" si="6"/>
        <v>196</v>
      </c>
      <c r="H69" s="4" t="s">
        <v>1020</v>
      </c>
      <c r="I69" s="4"/>
      <c r="J69" s="4"/>
      <c r="K69" s="4" t="s">
        <v>938</v>
      </c>
      <c r="L69" s="4">
        <v>1</v>
      </c>
      <c r="M69" s="33">
        <v>16421.147354999997</v>
      </c>
      <c r="N69" s="34">
        <f t="shared" si="2"/>
        <v>7.7852451711430916E-3</v>
      </c>
      <c r="O69" s="33">
        <f t="shared" si="3"/>
        <v>20676.016092633665</v>
      </c>
      <c r="P69" s="33">
        <f t="shared" si="7"/>
        <v>18605.841479999999</v>
      </c>
      <c r="Q69" s="94">
        <f t="shared" si="4"/>
        <v>0.89987555613427794</v>
      </c>
      <c r="R69" s="25">
        <f>+SUMIFS('Data Co.op'!$M:$M,'Data Co.op'!$E:$E,'MT-Tracking Co.op'!$G69,'Data Co.op'!$N:$N,'MT-Tracking Co.op'!R$6)</f>
        <v>0</v>
      </c>
      <c r="S69" s="25">
        <f>+SUMIFS('Data Co.op'!$M:$M,'Data Co.op'!$E:$E,'MT-Tracking Co.op'!$G69,'Data Co.op'!$N:$N,'MT-Tracking Co.op'!S$6)</f>
        <v>0</v>
      </c>
      <c r="T69" s="25">
        <f>+SUMIFS('Data Co.op'!$M:$M,'Data Co.op'!$E:$E,'MT-Tracking Co.op'!$G69,'Data Co.op'!$N:$N,'MT-Tracking Co.op'!T$6)</f>
        <v>0</v>
      </c>
      <c r="U69" s="25">
        <f>+SUMIFS('Data Co.op'!$M:$M,'Data Co.op'!$E:$E,'MT-Tracking Co.op'!$G69,'Data Co.op'!$N:$N,'MT-Tracking Co.op'!U$6)</f>
        <v>0</v>
      </c>
      <c r="V69" s="25">
        <f>+SUMIFS('Data Co.op'!$M:$M,'Data Co.op'!$E:$E,'MT-Tracking Co.op'!$G69,'Data Co.op'!$N:$N,'MT-Tracking Co.op'!V$6)</f>
        <v>0</v>
      </c>
      <c r="W69" s="25">
        <f>+SUMIFS('Data Co.op'!$M:$M,'Data Co.op'!$E:$E,'MT-Tracking Co.op'!$G69,'Data Co.op'!$N:$N,'MT-Tracking Co.op'!W$6)</f>
        <v>2109.4970399999997</v>
      </c>
      <c r="X69" s="25">
        <f>+SUMIFS('Data Co.op'!$M:$M,'Data Co.op'!$E:$E,'MT-Tracking Co.op'!$G69,'Data Co.op'!$N:$N,'MT-Tracking Co.op'!X$6)</f>
        <v>0</v>
      </c>
      <c r="Y69" s="25">
        <f>+SUMIFS('Data Co.op'!$M:$M,'Data Co.op'!$E:$E,'MT-Tracking Co.op'!$G69,'Data Co.op'!$N:$N,'MT-Tracking Co.op'!Y$6)</f>
        <v>2073.0113999999999</v>
      </c>
      <c r="Z69" s="25">
        <f>+SUMIFS('Data Co.op'!$M:$M,'Data Co.op'!$E:$E,'MT-Tracking Co.op'!$G69,'Data Co.op'!$N:$N,'MT-Tracking Co.op'!Z$6)</f>
        <v>0</v>
      </c>
      <c r="AA69" s="25">
        <f>+SUMIFS('Data Co.op'!$M:$M,'Data Co.op'!$E:$E,'MT-Tracking Co.op'!$G69,'Data Co.op'!$N:$N,'MT-Tracking Co.op'!AA$6)</f>
        <v>0</v>
      </c>
      <c r="AB69" s="25">
        <f>+SUMIFS('Data Co.op'!$M:$M,'Data Co.op'!$E:$E,'MT-Tracking Co.op'!$G69,'Data Co.op'!$N:$N,'MT-Tracking Co.op'!AB$6)</f>
        <v>0</v>
      </c>
      <c r="AC69" s="25">
        <f>+SUMIFS('Data Co.op'!$M:$M,'Data Co.op'!$E:$E,'MT-Tracking Co.op'!$G69,'Data Co.op'!$N:$N,'MT-Tracking Co.op'!AC$6)</f>
        <v>0</v>
      </c>
      <c r="AD69" s="25">
        <f>+SUMIFS('Data Co.op'!$M:$M,'Data Co.op'!$E:$E,'MT-Tracking Co.op'!$G69,'Data Co.op'!$N:$N,'MT-Tracking Co.op'!AD$6)</f>
        <v>3832.1683199999998</v>
      </c>
      <c r="AE69" s="25">
        <f>+SUMIFS('Data Co.op'!$M:$M,'Data Co.op'!$E:$E,'MT-Tracking Co.op'!$G69,'Data Co.op'!$N:$N,'MT-Tracking Co.op'!AE$6)</f>
        <v>0</v>
      </c>
      <c r="AF69" s="25">
        <f>+SUMIFS('Data Co.op'!$M:$M,'Data Co.op'!$E:$E,'MT-Tracking Co.op'!$G69,'Data Co.op'!$N:$N,'MT-Tracking Co.op'!AF$6)</f>
        <v>2895.8979600000002</v>
      </c>
      <c r="AG69" s="25">
        <f>+SUMIFS('Data Co.op'!$M:$M,'Data Co.op'!$E:$E,'MT-Tracking Co.op'!$G69,'Data Co.op'!$N:$N,'MT-Tracking Co.op'!AG$6)</f>
        <v>0</v>
      </c>
      <c r="AH69" s="25">
        <f>+SUMIFS('Data Co.op'!$M:$M,'Data Co.op'!$E:$E,'MT-Tracking Co.op'!$G69,'Data Co.op'!$N:$N,'MT-Tracking Co.op'!AH$6)</f>
        <v>0</v>
      </c>
      <c r="AI69" s="25">
        <f>+SUMIFS('Data Co.op'!$M:$M,'Data Co.op'!$E:$E,'MT-Tracking Co.op'!$G69,'Data Co.op'!$N:$N,'MT-Tracking Co.op'!AI$6)</f>
        <v>0</v>
      </c>
      <c r="AJ69" s="25">
        <f>+SUMIFS('Data Co.op'!$M:$M,'Data Co.op'!$E:$E,'MT-Tracking Co.op'!$G69,'Data Co.op'!$N:$N,'MT-Tracking Co.op'!AJ$6)</f>
        <v>0</v>
      </c>
      <c r="AK69" s="25">
        <f>+SUMIFS('Data Co.op'!$M:$M,'Data Co.op'!$E:$E,'MT-Tracking Co.op'!$G69,'Data Co.op'!$N:$N,'MT-Tracking Co.op'!AK$6)</f>
        <v>0</v>
      </c>
      <c r="AL69" s="25">
        <f>+SUMIFS('Data Co.op'!$M:$M,'Data Co.op'!$E:$E,'MT-Tracking Co.op'!$G69,'Data Co.op'!$N:$N,'MT-Tracking Co.op'!AL$6)</f>
        <v>2175.4061999999999</v>
      </c>
      <c r="AM69" s="25">
        <f>+SUMIFS('Data Co.op'!$M:$M,'Data Co.op'!$E:$E,'MT-Tracking Co.op'!$G69,'Data Co.op'!$N:$N,'MT-Tracking Co.op'!AM$6)</f>
        <v>0</v>
      </c>
      <c r="AN69" s="25">
        <f>+SUMIFS('Data Co.op'!$M:$M,'Data Co.op'!$E:$E,'MT-Tracking Co.op'!$G69,'Data Co.op'!$N:$N,'MT-Tracking Co.op'!AN$6)</f>
        <v>0</v>
      </c>
      <c r="AO69" s="25">
        <f>+SUMIFS('Data Co.op'!$M:$M,'Data Co.op'!$E:$E,'MT-Tracking Co.op'!$G69,'Data Co.op'!$N:$N,'MT-Tracking Co.op'!AO$6)</f>
        <v>0</v>
      </c>
      <c r="AP69" s="25">
        <f>+SUMIFS('Data Co.op'!$M:$M,'Data Co.op'!$E:$E,'MT-Tracking Co.op'!$G69,'Data Co.op'!$N:$N,'MT-Tracking Co.op'!AP$6)</f>
        <v>0</v>
      </c>
      <c r="AQ69" s="25">
        <f>+SUMIFS('Data Co.op'!$M:$M,'Data Co.op'!$E:$E,'MT-Tracking Co.op'!$G69,'Data Co.op'!$N:$N,'MT-Tracking Co.op'!AQ$6)</f>
        <v>0</v>
      </c>
      <c r="AR69" s="25">
        <f>+SUMIFS('Data Co.op'!$M:$M,'Data Co.op'!$E:$E,'MT-Tracking Co.op'!$G69,'Data Co.op'!$N:$N,'MT-Tracking Co.op'!AR$6)</f>
        <v>0</v>
      </c>
      <c r="AS69" s="25">
        <f>+SUMIFS('Data Co.op'!$M:$M,'Data Co.op'!$E:$E,'MT-Tracking Co.op'!$G69,'Data Co.op'!$N:$N,'MT-Tracking Co.op'!AS$6)</f>
        <v>5299.6874400000006</v>
      </c>
      <c r="AT69" s="25">
        <f>+SUMIFS('Data Co.op'!$M:$M,'Data Co.op'!$E:$E,'MT-Tracking Co.op'!$G69,'Data Co.op'!$N:$N,'MT-Tracking Co.op'!AT$6)</f>
        <v>0</v>
      </c>
      <c r="AU69" s="25">
        <f>+SUMIFS('Data Co.op'!$M:$M,'Data Co.op'!$E:$E,'MT-Tracking Co.op'!$G69,'Data Co.op'!$N:$N,'MT-Tracking Co.op'!AU$6)</f>
        <v>220.17312000000001</v>
      </c>
      <c r="AV69" s="25">
        <f>+SUMIFS('Data Co.op'!$M:$M,'Data Co.op'!$E:$E,'MT-Tracking Co.op'!$G69,'Data Co.op'!$N:$N,'MT-Tracking Co.op'!AV$6)</f>
        <v>0</v>
      </c>
      <c r="AW69" s="27">
        <f t="shared" si="8"/>
        <v>0</v>
      </c>
      <c r="AX69" t="str">
        <f t="shared" si="9"/>
        <v>Phạm Thị Bích Hạnh</v>
      </c>
      <c r="AY69" t="str">
        <f t="shared" si="5"/>
        <v>NBTS05331</v>
      </c>
      <c r="AZ69" s="27" t="str">
        <f t="shared" si="10"/>
        <v>Mai Thị Lan Uyên</v>
      </c>
    </row>
    <row r="70" spans="1:52" outlineLevel="1" x14ac:dyDescent="0.25">
      <c r="A70" s="4" t="s">
        <v>935</v>
      </c>
      <c r="B70" s="4" t="s">
        <v>936</v>
      </c>
      <c r="C70" s="4" t="s">
        <v>959</v>
      </c>
      <c r="D70" s="11" t="s">
        <v>746</v>
      </c>
      <c r="E70" s="32" t="s">
        <v>33</v>
      </c>
      <c r="F70" s="35" t="s">
        <v>0</v>
      </c>
      <c r="G70" s="35">
        <f t="shared" si="6"/>
        <v>197</v>
      </c>
      <c r="H70" s="4" t="s">
        <v>1021</v>
      </c>
      <c r="I70" s="4"/>
      <c r="J70" s="4"/>
      <c r="K70" s="4" t="s">
        <v>1022</v>
      </c>
      <c r="L70" s="4">
        <v>1</v>
      </c>
      <c r="M70" s="33">
        <v>13032.307619999998</v>
      </c>
      <c r="N70" s="34">
        <f t="shared" si="2"/>
        <v>6.1786005431930619E-3</v>
      </c>
      <c r="O70" s="33">
        <f t="shared" si="3"/>
        <v>16409.097138588604</v>
      </c>
      <c r="P70" s="33">
        <f t="shared" si="7"/>
        <v>15133.526999999998</v>
      </c>
      <c r="Q70" s="94">
        <f t="shared" si="4"/>
        <v>0.92226445319840911</v>
      </c>
      <c r="R70" s="25">
        <f>+SUMIFS('Data Co.op'!$M:$M,'Data Co.op'!$E:$E,'MT-Tracking Co.op'!$G70,'Data Co.op'!$N:$N,'MT-Tracking Co.op'!R$6)</f>
        <v>1535.8464000000001</v>
      </c>
      <c r="S70" s="25">
        <f>+SUMIFS('Data Co.op'!$M:$M,'Data Co.op'!$E:$E,'MT-Tracking Co.op'!$G70,'Data Co.op'!$N:$N,'MT-Tracking Co.op'!S$6)</f>
        <v>0</v>
      </c>
      <c r="T70" s="25">
        <f>+SUMIFS('Data Co.op'!$M:$M,'Data Co.op'!$E:$E,'MT-Tracking Co.op'!$G70,'Data Co.op'!$N:$N,'MT-Tracking Co.op'!T$6)</f>
        <v>0</v>
      </c>
      <c r="U70" s="25">
        <f>+SUMIFS('Data Co.op'!$M:$M,'Data Co.op'!$E:$E,'MT-Tracking Co.op'!$G70,'Data Co.op'!$N:$N,'MT-Tracking Co.op'!U$6)</f>
        <v>0</v>
      </c>
      <c r="V70" s="25">
        <f>+SUMIFS('Data Co.op'!$M:$M,'Data Co.op'!$E:$E,'MT-Tracking Co.op'!$G70,'Data Co.op'!$N:$N,'MT-Tracking Co.op'!V$6)</f>
        <v>0</v>
      </c>
      <c r="W70" s="25">
        <f>+SUMIFS('Data Co.op'!$M:$M,'Data Co.op'!$E:$E,'MT-Tracking Co.op'!$G70,'Data Co.op'!$N:$N,'MT-Tracking Co.op'!W$6)</f>
        <v>0</v>
      </c>
      <c r="X70" s="25">
        <f>+SUMIFS('Data Co.op'!$M:$M,'Data Co.op'!$E:$E,'MT-Tracking Co.op'!$G70,'Data Co.op'!$N:$N,'MT-Tracking Co.op'!X$6)</f>
        <v>0</v>
      </c>
      <c r="Y70" s="25">
        <f>+SUMIFS('Data Co.op'!$M:$M,'Data Co.op'!$E:$E,'MT-Tracking Co.op'!$G70,'Data Co.op'!$N:$N,'MT-Tracking Co.op'!Y$6)</f>
        <v>0</v>
      </c>
      <c r="Z70" s="25">
        <f>+SUMIFS('Data Co.op'!$M:$M,'Data Co.op'!$E:$E,'MT-Tracking Co.op'!$G70,'Data Co.op'!$N:$N,'MT-Tracking Co.op'!Z$6)</f>
        <v>0</v>
      </c>
      <c r="AA70" s="25">
        <f>+SUMIFS('Data Co.op'!$M:$M,'Data Co.op'!$E:$E,'MT-Tracking Co.op'!$G70,'Data Co.op'!$N:$N,'MT-Tracking Co.op'!AA$6)</f>
        <v>0</v>
      </c>
      <c r="AB70" s="25">
        <f>+SUMIFS('Data Co.op'!$M:$M,'Data Co.op'!$E:$E,'MT-Tracking Co.op'!$G70,'Data Co.op'!$N:$N,'MT-Tracking Co.op'!AB$6)</f>
        <v>0</v>
      </c>
      <c r="AC70" s="25">
        <f>+SUMIFS('Data Co.op'!$M:$M,'Data Co.op'!$E:$E,'MT-Tracking Co.op'!$G70,'Data Co.op'!$N:$N,'MT-Tracking Co.op'!AC$6)</f>
        <v>0</v>
      </c>
      <c r="AD70" s="25">
        <f>+SUMIFS('Data Co.op'!$M:$M,'Data Co.op'!$E:$E,'MT-Tracking Co.op'!$G70,'Data Co.op'!$N:$N,'MT-Tracking Co.op'!AD$6)</f>
        <v>0</v>
      </c>
      <c r="AE70" s="25">
        <f>+SUMIFS('Data Co.op'!$M:$M,'Data Co.op'!$E:$E,'MT-Tracking Co.op'!$G70,'Data Co.op'!$N:$N,'MT-Tracking Co.op'!AE$6)</f>
        <v>0</v>
      </c>
      <c r="AF70" s="25">
        <f>+SUMIFS('Data Co.op'!$M:$M,'Data Co.op'!$E:$E,'MT-Tracking Co.op'!$G70,'Data Co.op'!$N:$N,'MT-Tracking Co.op'!AF$6)</f>
        <v>0</v>
      </c>
      <c r="AG70" s="25">
        <f>+SUMIFS('Data Co.op'!$M:$M,'Data Co.op'!$E:$E,'MT-Tracking Co.op'!$G70,'Data Co.op'!$N:$N,'MT-Tracking Co.op'!AG$6)</f>
        <v>343.20024000000006</v>
      </c>
      <c r="AH70" s="25">
        <f>+SUMIFS('Data Co.op'!$M:$M,'Data Co.op'!$E:$E,'MT-Tracking Co.op'!$G70,'Data Co.op'!$N:$N,'MT-Tracking Co.op'!AH$6)</f>
        <v>0</v>
      </c>
      <c r="AI70" s="25">
        <f>+SUMIFS('Data Co.op'!$M:$M,'Data Co.op'!$E:$E,'MT-Tracking Co.op'!$G70,'Data Co.op'!$N:$N,'MT-Tracking Co.op'!AI$6)</f>
        <v>0</v>
      </c>
      <c r="AJ70" s="25">
        <f>+SUMIFS('Data Co.op'!$M:$M,'Data Co.op'!$E:$E,'MT-Tracking Co.op'!$G70,'Data Co.op'!$N:$N,'MT-Tracking Co.op'!AJ$6)</f>
        <v>3611.9951999999998</v>
      </c>
      <c r="AK70" s="25">
        <f>+SUMIFS('Data Co.op'!$M:$M,'Data Co.op'!$E:$E,'MT-Tracking Co.op'!$G70,'Data Co.op'!$N:$N,'MT-Tracking Co.op'!AK$6)</f>
        <v>0</v>
      </c>
      <c r="AL70" s="25">
        <f>+SUMIFS('Data Co.op'!$M:$M,'Data Co.op'!$E:$E,'MT-Tracking Co.op'!$G70,'Data Co.op'!$N:$N,'MT-Tracking Co.op'!AL$6)</f>
        <v>0</v>
      </c>
      <c r="AM70" s="25">
        <f>+SUMIFS('Data Co.op'!$M:$M,'Data Co.op'!$E:$E,'MT-Tracking Co.op'!$G70,'Data Co.op'!$N:$N,'MT-Tracking Co.op'!AM$6)</f>
        <v>1795.2570000000001</v>
      </c>
      <c r="AN70" s="25">
        <f>+SUMIFS('Data Co.op'!$M:$M,'Data Co.op'!$E:$E,'MT-Tracking Co.op'!$G70,'Data Co.op'!$N:$N,'MT-Tracking Co.op'!AN$6)</f>
        <v>0</v>
      </c>
      <c r="AO70" s="25">
        <f>+SUMIFS('Data Co.op'!$M:$M,'Data Co.op'!$E:$E,'MT-Tracking Co.op'!$G70,'Data Co.op'!$N:$N,'MT-Tracking Co.op'!AO$6)</f>
        <v>1604.2125599999997</v>
      </c>
      <c r="AP70" s="25">
        <f>+SUMIFS('Data Co.op'!$M:$M,'Data Co.op'!$E:$E,'MT-Tracking Co.op'!$G70,'Data Co.op'!$N:$N,'MT-Tracking Co.op'!AP$6)</f>
        <v>0</v>
      </c>
      <c r="AQ70" s="25">
        <f>+SUMIFS('Data Co.op'!$M:$M,'Data Co.op'!$E:$E,'MT-Tracking Co.op'!$G70,'Data Co.op'!$N:$N,'MT-Tracking Co.op'!AQ$6)</f>
        <v>5596.3159199999991</v>
      </c>
      <c r="AR70" s="25">
        <f>+SUMIFS('Data Co.op'!$M:$M,'Data Co.op'!$E:$E,'MT-Tracking Co.op'!$G70,'Data Co.op'!$N:$N,'MT-Tracking Co.op'!AR$6)</f>
        <v>0</v>
      </c>
      <c r="AS70" s="25">
        <f>+SUMIFS('Data Co.op'!$M:$M,'Data Co.op'!$E:$E,'MT-Tracking Co.op'!$G70,'Data Co.op'!$N:$N,'MT-Tracking Co.op'!AS$6)</f>
        <v>0</v>
      </c>
      <c r="AT70" s="25">
        <f>+SUMIFS('Data Co.op'!$M:$M,'Data Co.op'!$E:$E,'MT-Tracking Co.op'!$G70,'Data Co.op'!$N:$N,'MT-Tracking Co.op'!AT$6)</f>
        <v>343.20024000000006</v>
      </c>
      <c r="AU70" s="25">
        <f>+SUMIFS('Data Co.op'!$M:$M,'Data Co.op'!$E:$E,'MT-Tracking Co.op'!$G70,'Data Co.op'!$N:$N,'MT-Tracking Co.op'!AU$6)</f>
        <v>0</v>
      </c>
      <c r="AV70" s="25">
        <f>+SUMIFS('Data Co.op'!$M:$M,'Data Co.op'!$E:$E,'MT-Tracking Co.op'!$G70,'Data Co.op'!$N:$N,'MT-Tracking Co.op'!AV$6)</f>
        <v>303.49943999999999</v>
      </c>
      <c r="AW70" s="27">
        <f t="shared" si="8"/>
        <v>0</v>
      </c>
      <c r="AX70" t="str">
        <f t="shared" si="9"/>
        <v>Nguyễn Thành Long</v>
      </c>
      <c r="AY70" t="str">
        <f t="shared" si="5"/>
        <v>NBTS05022</v>
      </c>
      <c r="AZ70" s="27" t="str">
        <f t="shared" si="10"/>
        <v>Đào Ngọc Sơn</v>
      </c>
    </row>
    <row r="71" spans="1:52" outlineLevel="1" x14ac:dyDescent="0.25">
      <c r="A71" s="4" t="s">
        <v>935</v>
      </c>
      <c r="B71" s="4" t="s">
        <v>936</v>
      </c>
      <c r="C71" s="4" t="s">
        <v>356</v>
      </c>
      <c r="D71" s="11" t="s">
        <v>765</v>
      </c>
      <c r="E71" s="32" t="s">
        <v>406</v>
      </c>
      <c r="F71" s="35" t="s">
        <v>407</v>
      </c>
      <c r="G71" s="35">
        <f t="shared" si="6"/>
        <v>304</v>
      </c>
      <c r="H71" s="4" t="s">
        <v>1023</v>
      </c>
      <c r="I71" s="4"/>
      <c r="J71" s="4"/>
      <c r="K71" s="4" t="s">
        <v>938</v>
      </c>
      <c r="L71" s="4">
        <v>1</v>
      </c>
      <c r="M71" s="33">
        <v>33872.809403999992</v>
      </c>
      <c r="N71" s="34">
        <f t="shared" si="2"/>
        <v>1.6059056054036687E-2</v>
      </c>
      <c r="O71" s="33">
        <f t="shared" si="3"/>
        <v>42649.562615767471</v>
      </c>
      <c r="P71" s="33">
        <f t="shared" si="7"/>
        <v>25847.575199999999</v>
      </c>
      <c r="Q71" s="94">
        <f t="shared" si="4"/>
        <v>0.60604549295997223</v>
      </c>
      <c r="R71" s="25">
        <f>+SUMIFS('Data Co.op'!$M:$M,'Data Co.op'!$E:$E,'MT-Tracking Co.op'!$G71,'Data Co.op'!$N:$N,'MT-Tracking Co.op'!R$6)</f>
        <v>0</v>
      </c>
      <c r="S71" s="25">
        <f>+SUMIFS('Data Co.op'!$M:$M,'Data Co.op'!$E:$E,'MT-Tracking Co.op'!$G71,'Data Co.op'!$N:$N,'MT-Tracking Co.op'!S$6)</f>
        <v>0</v>
      </c>
      <c r="T71" s="25">
        <f>+SUMIFS('Data Co.op'!$M:$M,'Data Co.op'!$E:$E,'MT-Tracking Co.op'!$G71,'Data Co.op'!$N:$N,'MT-Tracking Co.op'!T$6)</f>
        <v>0</v>
      </c>
      <c r="U71" s="25">
        <f>+SUMIFS('Data Co.op'!$M:$M,'Data Co.op'!$E:$E,'MT-Tracking Co.op'!$G71,'Data Co.op'!$N:$N,'MT-Tracking Co.op'!U$6)</f>
        <v>0</v>
      </c>
      <c r="V71" s="25">
        <f>+SUMIFS('Data Co.op'!$M:$M,'Data Co.op'!$E:$E,'MT-Tracking Co.op'!$G71,'Data Co.op'!$N:$N,'MT-Tracking Co.op'!V$6)</f>
        <v>0</v>
      </c>
      <c r="W71" s="25">
        <f>+SUMIFS('Data Co.op'!$M:$M,'Data Co.op'!$E:$E,'MT-Tracking Co.op'!$G71,'Data Co.op'!$N:$N,'MT-Tracking Co.op'!W$6)</f>
        <v>6182.0755199999994</v>
      </c>
      <c r="X71" s="25">
        <f>+SUMIFS('Data Co.op'!$M:$M,'Data Co.op'!$E:$E,'MT-Tracking Co.op'!$G71,'Data Co.op'!$N:$N,'MT-Tracking Co.op'!X$6)</f>
        <v>0</v>
      </c>
      <c r="Y71" s="25">
        <f>+SUMIFS('Data Co.op'!$M:$M,'Data Co.op'!$E:$E,'MT-Tracking Co.op'!$G71,'Data Co.op'!$N:$N,'MT-Tracking Co.op'!Y$6)</f>
        <v>0</v>
      </c>
      <c r="Z71" s="25">
        <f>+SUMIFS('Data Co.op'!$M:$M,'Data Co.op'!$E:$E,'MT-Tracking Co.op'!$G71,'Data Co.op'!$N:$N,'MT-Tracking Co.op'!Z$6)</f>
        <v>0</v>
      </c>
      <c r="AA71" s="25">
        <f>+SUMIFS('Data Co.op'!$M:$M,'Data Co.op'!$E:$E,'MT-Tracking Co.op'!$G71,'Data Co.op'!$N:$N,'MT-Tracking Co.op'!AA$6)</f>
        <v>0</v>
      </c>
      <c r="AB71" s="25">
        <f>+SUMIFS('Data Co.op'!$M:$M,'Data Co.op'!$E:$E,'MT-Tracking Co.op'!$G71,'Data Co.op'!$N:$N,'MT-Tracking Co.op'!AB$6)</f>
        <v>0</v>
      </c>
      <c r="AC71" s="25">
        <f>+SUMIFS('Data Co.op'!$M:$M,'Data Co.op'!$E:$E,'MT-Tracking Co.op'!$G71,'Data Co.op'!$N:$N,'MT-Tracking Co.op'!AC$6)</f>
        <v>0</v>
      </c>
      <c r="AD71" s="25">
        <f>+SUMIFS('Data Co.op'!$M:$M,'Data Co.op'!$E:$E,'MT-Tracking Co.op'!$G71,'Data Co.op'!$N:$N,'MT-Tracking Co.op'!AD$6)</f>
        <v>4147.6114799999996</v>
      </c>
      <c r="AE71" s="25">
        <f>+SUMIFS('Data Co.op'!$M:$M,'Data Co.op'!$E:$E,'MT-Tracking Co.op'!$G71,'Data Co.op'!$N:$N,'MT-Tracking Co.op'!AE$6)</f>
        <v>0</v>
      </c>
      <c r="AF71" s="25">
        <f>+SUMIFS('Data Co.op'!$M:$M,'Data Co.op'!$E:$E,'MT-Tracking Co.op'!$G71,'Data Co.op'!$N:$N,'MT-Tracking Co.op'!AF$6)</f>
        <v>0</v>
      </c>
      <c r="AG71" s="25">
        <f>+SUMIFS('Data Co.op'!$M:$M,'Data Co.op'!$E:$E,'MT-Tracking Co.op'!$G71,'Data Co.op'!$N:$N,'MT-Tracking Co.op'!AG$6)</f>
        <v>3855.8786399999999</v>
      </c>
      <c r="AH71" s="25">
        <f>+SUMIFS('Data Co.op'!$M:$M,'Data Co.op'!$E:$E,'MT-Tracking Co.op'!$G71,'Data Co.op'!$N:$N,'MT-Tracking Co.op'!AH$6)</f>
        <v>0</v>
      </c>
      <c r="AI71" s="25">
        <f>+SUMIFS('Data Co.op'!$M:$M,'Data Co.op'!$E:$E,'MT-Tracking Co.op'!$G71,'Data Co.op'!$N:$N,'MT-Tracking Co.op'!AI$6)</f>
        <v>0</v>
      </c>
      <c r="AJ71" s="25">
        <f>+SUMIFS('Data Co.op'!$M:$M,'Data Co.op'!$E:$E,'MT-Tracking Co.op'!$G71,'Data Co.op'!$N:$N,'MT-Tracking Co.op'!AJ$6)</f>
        <v>0</v>
      </c>
      <c r="AK71" s="25">
        <f>+SUMIFS('Data Co.op'!$M:$M,'Data Co.op'!$E:$E,'MT-Tracking Co.op'!$G71,'Data Co.op'!$N:$N,'MT-Tracking Co.op'!AK$6)</f>
        <v>0</v>
      </c>
      <c r="AL71" s="25">
        <f>+SUMIFS('Data Co.op'!$M:$M,'Data Co.op'!$E:$E,'MT-Tracking Co.op'!$G71,'Data Co.op'!$N:$N,'MT-Tracking Co.op'!AL$6)</f>
        <v>5070.0859199999995</v>
      </c>
      <c r="AM71" s="25">
        <f>+SUMIFS('Data Co.op'!$M:$M,'Data Co.op'!$E:$E,'MT-Tracking Co.op'!$G71,'Data Co.op'!$N:$N,'MT-Tracking Co.op'!AM$6)</f>
        <v>0</v>
      </c>
      <c r="AN71" s="25">
        <f>+SUMIFS('Data Co.op'!$M:$M,'Data Co.op'!$E:$E,'MT-Tracking Co.op'!$G71,'Data Co.op'!$N:$N,'MT-Tracking Co.op'!AN$6)</f>
        <v>0</v>
      </c>
      <c r="AO71" s="25">
        <f>+SUMIFS('Data Co.op'!$M:$M,'Data Co.op'!$E:$E,'MT-Tracking Co.op'!$G71,'Data Co.op'!$N:$N,'MT-Tracking Co.op'!AO$6)</f>
        <v>0</v>
      </c>
      <c r="AP71" s="25">
        <f>+SUMIFS('Data Co.op'!$M:$M,'Data Co.op'!$E:$E,'MT-Tracking Co.op'!$G71,'Data Co.op'!$N:$N,'MT-Tracking Co.op'!AP$6)</f>
        <v>0</v>
      </c>
      <c r="AQ71" s="25">
        <f>+SUMIFS('Data Co.op'!$M:$M,'Data Co.op'!$E:$E,'MT-Tracking Co.op'!$G71,'Data Co.op'!$N:$N,'MT-Tracking Co.op'!AQ$6)</f>
        <v>0</v>
      </c>
      <c r="AR71" s="25">
        <f>+SUMIFS('Data Co.op'!$M:$M,'Data Co.op'!$E:$E,'MT-Tracking Co.op'!$G71,'Data Co.op'!$N:$N,'MT-Tracking Co.op'!AR$6)</f>
        <v>0</v>
      </c>
      <c r="AS71" s="25">
        <f>+SUMIFS('Data Co.op'!$M:$M,'Data Co.op'!$E:$E,'MT-Tracking Co.op'!$G71,'Data Co.op'!$N:$N,'MT-Tracking Co.op'!AS$6)</f>
        <v>0</v>
      </c>
      <c r="AT71" s="25">
        <f>+SUMIFS('Data Co.op'!$M:$M,'Data Co.op'!$E:$E,'MT-Tracking Co.op'!$G71,'Data Co.op'!$N:$N,'MT-Tracking Co.op'!AT$6)</f>
        <v>0</v>
      </c>
      <c r="AU71" s="25">
        <f>+SUMIFS('Data Co.op'!$M:$M,'Data Co.op'!$E:$E,'MT-Tracking Co.op'!$G71,'Data Co.op'!$N:$N,'MT-Tracking Co.op'!AU$6)</f>
        <v>6591.92364</v>
      </c>
      <c r="AV71" s="25">
        <f>+SUMIFS('Data Co.op'!$M:$M,'Data Co.op'!$E:$E,'MT-Tracking Co.op'!$G71,'Data Co.op'!$N:$N,'MT-Tracking Co.op'!AV$6)</f>
        <v>0</v>
      </c>
      <c r="AW71" s="27">
        <f t="shared" si="8"/>
        <v>0</v>
      </c>
      <c r="AX71" t="str">
        <f t="shared" si="9"/>
        <v>Phạm Thị Bích Hạnh</v>
      </c>
      <c r="AY71" t="str">
        <f t="shared" si="5"/>
        <v>NBTS05262</v>
      </c>
      <c r="AZ71" s="27" t="str">
        <f t="shared" si="10"/>
        <v>Lê Trương Phi</v>
      </c>
    </row>
    <row r="72" spans="1:52" outlineLevel="1" x14ac:dyDescent="0.25">
      <c r="A72" s="4" t="s">
        <v>935</v>
      </c>
      <c r="B72" s="4" t="s">
        <v>936</v>
      </c>
      <c r="C72" s="4" t="s">
        <v>959</v>
      </c>
      <c r="D72" s="11" t="s">
        <v>749</v>
      </c>
      <c r="E72" s="32" t="s">
        <v>84</v>
      </c>
      <c r="F72" s="35" t="s">
        <v>87</v>
      </c>
      <c r="G72" s="35">
        <f t="shared" si="6"/>
        <v>519</v>
      </c>
      <c r="H72" s="4" t="s">
        <v>1024</v>
      </c>
      <c r="I72" s="4"/>
      <c r="J72" s="4"/>
      <c r="K72" s="4" t="s">
        <v>1012</v>
      </c>
      <c r="L72" s="4">
        <v>1</v>
      </c>
      <c r="M72" s="33">
        <v>11610.623700000002</v>
      </c>
      <c r="N72" s="34">
        <f t="shared" si="2"/>
        <v>5.504581996632632E-3</v>
      </c>
      <c r="O72" s="33">
        <f t="shared" si="3"/>
        <v>14619.041975384182</v>
      </c>
      <c r="P72" s="33">
        <f t="shared" si="7"/>
        <v>16077.882240000003</v>
      </c>
      <c r="Q72" s="94">
        <f t="shared" si="4"/>
        <v>1.0997904149308992</v>
      </c>
      <c r="R72" s="25">
        <f>+SUMIFS('Data Co.op'!$M:$M,'Data Co.op'!$E:$E,'MT-Tracking Co.op'!$G72,'Data Co.op'!$N:$N,'MT-Tracking Co.op'!R$6)</f>
        <v>0</v>
      </c>
      <c r="S72" s="25">
        <f>+SUMIFS('Data Co.op'!$M:$M,'Data Co.op'!$E:$E,'MT-Tracking Co.op'!$G72,'Data Co.op'!$N:$N,'MT-Tracking Co.op'!S$6)</f>
        <v>0</v>
      </c>
      <c r="T72" s="25">
        <f>+SUMIFS('Data Co.op'!$M:$M,'Data Co.op'!$E:$E,'MT-Tracking Co.op'!$G72,'Data Co.op'!$N:$N,'MT-Tracking Co.op'!T$6)</f>
        <v>0</v>
      </c>
      <c r="U72" s="25">
        <f>+SUMIFS('Data Co.op'!$M:$M,'Data Co.op'!$E:$E,'MT-Tracking Co.op'!$G72,'Data Co.op'!$N:$N,'MT-Tracking Co.op'!U$6)</f>
        <v>0</v>
      </c>
      <c r="V72" s="25">
        <f>+SUMIFS('Data Co.op'!$M:$M,'Data Co.op'!$E:$E,'MT-Tracking Co.op'!$G72,'Data Co.op'!$N:$N,'MT-Tracking Co.op'!V$6)</f>
        <v>2502.9259199999997</v>
      </c>
      <c r="W72" s="25">
        <f>+SUMIFS('Data Co.op'!$M:$M,'Data Co.op'!$E:$E,'MT-Tracking Co.op'!$G72,'Data Co.op'!$N:$N,'MT-Tracking Co.op'!W$6)</f>
        <v>0</v>
      </c>
      <c r="X72" s="25">
        <f>+SUMIFS('Data Co.op'!$M:$M,'Data Co.op'!$E:$E,'MT-Tracking Co.op'!$G72,'Data Co.op'!$N:$N,'MT-Tracking Co.op'!X$6)</f>
        <v>0</v>
      </c>
      <c r="Y72" s="25">
        <f>+SUMIFS('Data Co.op'!$M:$M,'Data Co.op'!$E:$E,'MT-Tracking Co.op'!$G72,'Data Co.op'!$N:$N,'MT-Tracking Co.op'!Y$6)</f>
        <v>180.59976</v>
      </c>
      <c r="Z72" s="25">
        <f>+SUMIFS('Data Co.op'!$M:$M,'Data Co.op'!$E:$E,'MT-Tracking Co.op'!$G72,'Data Co.op'!$N:$N,'MT-Tracking Co.op'!Z$6)</f>
        <v>0</v>
      </c>
      <c r="AA72" s="25">
        <f>+SUMIFS('Data Co.op'!$M:$M,'Data Co.op'!$E:$E,'MT-Tracking Co.op'!$G72,'Data Co.op'!$N:$N,'MT-Tracking Co.op'!AA$6)</f>
        <v>0</v>
      </c>
      <c r="AB72" s="25">
        <f>+SUMIFS('Data Co.op'!$M:$M,'Data Co.op'!$E:$E,'MT-Tracking Co.op'!$G72,'Data Co.op'!$N:$N,'MT-Tracking Co.op'!AB$6)</f>
        <v>0</v>
      </c>
      <c r="AC72" s="25">
        <f>+SUMIFS('Data Co.op'!$M:$M,'Data Co.op'!$E:$E,'MT-Tracking Co.op'!$G72,'Data Co.op'!$N:$N,'MT-Tracking Co.op'!AC$6)</f>
        <v>0</v>
      </c>
      <c r="AD72" s="25">
        <f>+SUMIFS('Data Co.op'!$M:$M,'Data Co.op'!$E:$E,'MT-Tracking Co.op'!$G72,'Data Co.op'!$N:$N,'MT-Tracking Co.op'!AD$6)</f>
        <v>6364.6732800000009</v>
      </c>
      <c r="AE72" s="25">
        <f>+SUMIFS('Data Co.op'!$M:$M,'Data Co.op'!$E:$E,'MT-Tracking Co.op'!$G72,'Data Co.op'!$N:$N,'MT-Tracking Co.op'!AE$6)</f>
        <v>0</v>
      </c>
      <c r="AF72" s="25">
        <f>+SUMIFS('Data Co.op'!$M:$M,'Data Co.op'!$E:$E,'MT-Tracking Co.op'!$G72,'Data Co.op'!$N:$N,'MT-Tracking Co.op'!AF$6)</f>
        <v>0</v>
      </c>
      <c r="AG72" s="25">
        <f>+SUMIFS('Data Co.op'!$M:$M,'Data Co.op'!$E:$E,'MT-Tracking Co.op'!$G72,'Data Co.op'!$N:$N,'MT-Tracking Co.op'!AG$6)</f>
        <v>0</v>
      </c>
      <c r="AH72" s="25">
        <f>+SUMIFS('Data Co.op'!$M:$M,'Data Co.op'!$E:$E,'MT-Tracking Co.op'!$G72,'Data Co.op'!$N:$N,'MT-Tracking Co.op'!AH$6)</f>
        <v>5226.8608799999993</v>
      </c>
      <c r="AI72" s="25">
        <f>+SUMIFS('Data Co.op'!$M:$M,'Data Co.op'!$E:$E,'MT-Tracking Co.op'!$G72,'Data Co.op'!$N:$N,'MT-Tracking Co.op'!AI$6)</f>
        <v>0</v>
      </c>
      <c r="AJ72" s="25">
        <f>+SUMIFS('Data Co.op'!$M:$M,'Data Co.op'!$E:$E,'MT-Tracking Co.op'!$G72,'Data Co.op'!$N:$N,'MT-Tracking Co.op'!AJ$6)</f>
        <v>0</v>
      </c>
      <c r="AK72" s="25">
        <f>+SUMIFS('Data Co.op'!$M:$M,'Data Co.op'!$E:$E,'MT-Tracking Co.op'!$G72,'Data Co.op'!$N:$N,'MT-Tracking Co.op'!AK$6)</f>
        <v>0</v>
      </c>
      <c r="AL72" s="25">
        <f>+SUMIFS('Data Co.op'!$M:$M,'Data Co.op'!$E:$E,'MT-Tracking Co.op'!$G72,'Data Co.op'!$N:$N,'MT-Tracking Co.op'!AL$6)</f>
        <v>0</v>
      </c>
      <c r="AM72" s="25">
        <f>+SUMIFS('Data Co.op'!$M:$M,'Data Co.op'!$E:$E,'MT-Tracking Co.op'!$G72,'Data Co.op'!$N:$N,'MT-Tracking Co.op'!AM$6)</f>
        <v>0</v>
      </c>
      <c r="AN72" s="25">
        <f>+SUMIFS('Data Co.op'!$M:$M,'Data Co.op'!$E:$E,'MT-Tracking Co.op'!$G72,'Data Co.op'!$N:$N,'MT-Tracking Co.op'!AN$6)</f>
        <v>0</v>
      </c>
      <c r="AO72" s="25">
        <f>+SUMIFS('Data Co.op'!$M:$M,'Data Co.op'!$E:$E,'MT-Tracking Co.op'!$G72,'Data Co.op'!$N:$N,'MT-Tracking Co.op'!AO$6)</f>
        <v>0</v>
      </c>
      <c r="AP72" s="25">
        <f>+SUMIFS('Data Co.op'!$M:$M,'Data Co.op'!$E:$E,'MT-Tracking Co.op'!$G72,'Data Co.op'!$N:$N,'MT-Tracking Co.op'!AP$6)</f>
        <v>0</v>
      </c>
      <c r="AQ72" s="25">
        <f>+SUMIFS('Data Co.op'!$M:$M,'Data Co.op'!$E:$E,'MT-Tracking Co.op'!$G72,'Data Co.op'!$N:$N,'MT-Tracking Co.op'!AQ$6)</f>
        <v>1802.8224</v>
      </c>
      <c r="AR72" s="25">
        <f>+SUMIFS('Data Co.op'!$M:$M,'Data Co.op'!$E:$E,'MT-Tracking Co.op'!$G72,'Data Co.op'!$N:$N,'MT-Tracking Co.op'!AR$6)</f>
        <v>0</v>
      </c>
      <c r="AS72" s="25">
        <f>+SUMIFS('Data Co.op'!$M:$M,'Data Co.op'!$E:$E,'MT-Tracking Co.op'!$G72,'Data Co.op'!$N:$N,'MT-Tracking Co.op'!AS$6)</f>
        <v>0</v>
      </c>
      <c r="AT72" s="25">
        <f>+SUMIFS('Data Co.op'!$M:$M,'Data Co.op'!$E:$E,'MT-Tracking Co.op'!$G72,'Data Co.op'!$N:$N,'MT-Tracking Co.op'!AT$6)</f>
        <v>0</v>
      </c>
      <c r="AU72" s="25">
        <f>+SUMIFS('Data Co.op'!$M:$M,'Data Co.op'!$E:$E,'MT-Tracking Co.op'!$G72,'Data Co.op'!$N:$N,'MT-Tracking Co.op'!AU$6)</f>
        <v>0</v>
      </c>
      <c r="AV72" s="25">
        <f>+SUMIFS('Data Co.op'!$M:$M,'Data Co.op'!$E:$E,'MT-Tracking Co.op'!$G72,'Data Co.op'!$N:$N,'MT-Tracking Co.op'!AV$6)</f>
        <v>0</v>
      </c>
      <c r="AW72" s="27">
        <f t="shared" si="8"/>
        <v>0</v>
      </c>
      <c r="AX72" t="str">
        <f t="shared" si="9"/>
        <v>Nguyễn Thành Long</v>
      </c>
      <c r="AY72" t="str">
        <f t="shared" ref="AY72:AY135" si="11">+D72</f>
        <v>NBTS05623</v>
      </c>
      <c r="AZ72" s="27" t="str">
        <f t="shared" si="10"/>
        <v>Ngô Thị Huyền Trân</v>
      </c>
    </row>
    <row r="73" spans="1:52" outlineLevel="1" x14ac:dyDescent="0.25">
      <c r="A73" s="4" t="s">
        <v>935</v>
      </c>
      <c r="B73" s="4" t="s">
        <v>936</v>
      </c>
      <c r="C73" s="4" t="s">
        <v>959</v>
      </c>
      <c r="D73" s="11" t="s">
        <v>746</v>
      </c>
      <c r="E73" s="32" t="s">
        <v>33</v>
      </c>
      <c r="F73" s="35" t="s">
        <v>16</v>
      </c>
      <c r="G73" s="35">
        <f t="shared" si="6"/>
        <v>520</v>
      </c>
      <c r="H73" s="4" t="s">
        <v>1025</v>
      </c>
      <c r="I73" s="4"/>
      <c r="J73" s="4"/>
      <c r="K73" s="4" t="s">
        <v>1009</v>
      </c>
      <c r="L73" s="4">
        <v>1</v>
      </c>
      <c r="M73" s="33">
        <v>4165.9468560000005</v>
      </c>
      <c r="N73" s="34">
        <f t="shared" ref="N73:N136" si="12">+M73/$M$7</f>
        <v>1.9750701301658683E-3</v>
      </c>
      <c r="O73" s="33">
        <f t="shared" ref="O73:O136" si="13">+IFERROR($N73*$O$7,0)</f>
        <v>5245.3816029782929</v>
      </c>
      <c r="P73" s="33">
        <f t="shared" si="7"/>
        <v>11703.791520000001</v>
      </c>
      <c r="Q73" s="94">
        <f t="shared" ref="Q73:Q138" si="14">+IFERROR(P73/O73,0)</f>
        <v>2.2312564472629912</v>
      </c>
      <c r="R73" s="25">
        <f>+SUMIFS('Data Co.op'!$M:$M,'Data Co.op'!$E:$E,'MT-Tracking Co.op'!$G73,'Data Co.op'!$N:$N,'MT-Tracking Co.op'!R$6)</f>
        <v>0</v>
      </c>
      <c r="S73" s="25">
        <f>+SUMIFS('Data Co.op'!$M:$M,'Data Co.op'!$E:$E,'MT-Tracking Co.op'!$G73,'Data Co.op'!$N:$N,'MT-Tracking Co.op'!S$6)</f>
        <v>0</v>
      </c>
      <c r="T73" s="25">
        <f>+SUMIFS('Data Co.op'!$M:$M,'Data Co.op'!$E:$E,'MT-Tracking Co.op'!$G73,'Data Co.op'!$N:$N,'MT-Tracking Co.op'!T$6)</f>
        <v>683.09892000000013</v>
      </c>
      <c r="U73" s="25">
        <f>+SUMIFS('Data Co.op'!$M:$M,'Data Co.op'!$E:$E,'MT-Tracking Co.op'!$G73,'Data Co.op'!$N:$N,'MT-Tracking Co.op'!U$6)</f>
        <v>0</v>
      </c>
      <c r="V73" s="25">
        <f>+SUMIFS('Data Co.op'!$M:$M,'Data Co.op'!$E:$E,'MT-Tracking Co.op'!$G73,'Data Co.op'!$N:$N,'MT-Tracking Co.op'!V$6)</f>
        <v>0</v>
      </c>
      <c r="W73" s="25">
        <f>+SUMIFS('Data Co.op'!$M:$M,'Data Co.op'!$E:$E,'MT-Tracking Co.op'!$G73,'Data Co.op'!$N:$N,'MT-Tracking Co.op'!W$6)</f>
        <v>0</v>
      </c>
      <c r="X73" s="25">
        <f>+SUMIFS('Data Co.op'!$M:$M,'Data Co.op'!$E:$E,'MT-Tracking Co.op'!$G73,'Data Co.op'!$N:$N,'MT-Tracking Co.op'!X$6)</f>
        <v>0</v>
      </c>
      <c r="Y73" s="25">
        <f>+SUMIFS('Data Co.op'!$M:$M,'Data Co.op'!$E:$E,'MT-Tracking Co.op'!$G73,'Data Co.op'!$N:$N,'MT-Tracking Co.op'!Y$6)</f>
        <v>0</v>
      </c>
      <c r="Z73" s="25">
        <f>+SUMIFS('Data Co.op'!$M:$M,'Data Co.op'!$E:$E,'MT-Tracking Co.op'!$G73,'Data Co.op'!$N:$N,'MT-Tracking Co.op'!Z$6)</f>
        <v>0</v>
      </c>
      <c r="AA73" s="25">
        <f>+SUMIFS('Data Co.op'!$M:$M,'Data Co.op'!$E:$E,'MT-Tracking Co.op'!$G73,'Data Co.op'!$N:$N,'MT-Tracking Co.op'!AA$6)</f>
        <v>303.49943999999999</v>
      </c>
      <c r="AB73" s="25">
        <f>+SUMIFS('Data Co.op'!$M:$M,'Data Co.op'!$E:$E,'MT-Tracking Co.op'!$G73,'Data Co.op'!$N:$N,'MT-Tracking Co.op'!AB$6)</f>
        <v>0</v>
      </c>
      <c r="AC73" s="25">
        <f>+SUMIFS('Data Co.op'!$M:$M,'Data Co.op'!$E:$E,'MT-Tracking Co.op'!$G73,'Data Co.op'!$N:$N,'MT-Tracking Co.op'!AC$6)</f>
        <v>0</v>
      </c>
      <c r="AD73" s="25">
        <f>+SUMIFS('Data Co.op'!$M:$M,'Data Co.op'!$E:$E,'MT-Tracking Co.op'!$G73,'Data Co.op'!$N:$N,'MT-Tracking Co.op'!AD$6)</f>
        <v>1686.5333999999998</v>
      </c>
      <c r="AE73" s="25">
        <f>+SUMIFS('Data Co.op'!$M:$M,'Data Co.op'!$E:$E,'MT-Tracking Co.op'!$G73,'Data Co.op'!$N:$N,'MT-Tracking Co.op'!AE$6)</f>
        <v>0</v>
      </c>
      <c r="AF73" s="25">
        <f>+SUMIFS('Data Co.op'!$M:$M,'Data Co.op'!$E:$E,'MT-Tracking Co.op'!$G73,'Data Co.op'!$N:$N,'MT-Tracking Co.op'!AF$6)</f>
        <v>0</v>
      </c>
      <c r="AG73" s="25">
        <f>+SUMIFS('Data Co.op'!$M:$M,'Data Co.op'!$E:$E,'MT-Tracking Co.op'!$G73,'Data Co.op'!$N:$N,'MT-Tracking Co.op'!AG$6)</f>
        <v>0</v>
      </c>
      <c r="AH73" s="25">
        <f>+SUMIFS('Data Co.op'!$M:$M,'Data Co.op'!$E:$E,'MT-Tracking Co.op'!$G73,'Data Co.op'!$N:$N,'MT-Tracking Co.op'!AH$6)</f>
        <v>0</v>
      </c>
      <c r="AI73" s="25">
        <f>+SUMIFS('Data Co.op'!$M:$M,'Data Co.op'!$E:$E,'MT-Tracking Co.op'!$G73,'Data Co.op'!$N:$N,'MT-Tracking Co.op'!AI$6)</f>
        <v>0</v>
      </c>
      <c r="AJ73" s="25">
        <f>+SUMIFS('Data Co.op'!$M:$M,'Data Co.op'!$E:$E,'MT-Tracking Co.op'!$G73,'Data Co.op'!$N:$N,'MT-Tracking Co.op'!AJ$6)</f>
        <v>0</v>
      </c>
      <c r="AK73" s="25">
        <f>+SUMIFS('Data Co.op'!$M:$M,'Data Co.op'!$E:$E,'MT-Tracking Co.op'!$G73,'Data Co.op'!$N:$N,'MT-Tracking Co.op'!AK$6)</f>
        <v>606.99887999999999</v>
      </c>
      <c r="AL73" s="25">
        <f>+SUMIFS('Data Co.op'!$M:$M,'Data Co.op'!$E:$E,'MT-Tracking Co.op'!$G73,'Data Co.op'!$N:$N,'MT-Tracking Co.op'!AL$6)</f>
        <v>0</v>
      </c>
      <c r="AM73" s="25">
        <f>+SUMIFS('Data Co.op'!$M:$M,'Data Co.op'!$E:$E,'MT-Tracking Co.op'!$G73,'Data Co.op'!$N:$N,'MT-Tracking Co.op'!AM$6)</f>
        <v>0</v>
      </c>
      <c r="AN73" s="25">
        <f>+SUMIFS('Data Co.op'!$M:$M,'Data Co.op'!$E:$E,'MT-Tracking Co.op'!$G73,'Data Co.op'!$N:$N,'MT-Tracking Co.op'!AN$6)</f>
        <v>0</v>
      </c>
      <c r="AO73" s="25">
        <f>+SUMIFS('Data Co.op'!$M:$M,'Data Co.op'!$E:$E,'MT-Tracking Co.op'!$G73,'Data Co.op'!$N:$N,'MT-Tracking Co.op'!AO$6)</f>
        <v>0</v>
      </c>
      <c r="AP73" s="25">
        <f>+SUMIFS('Data Co.op'!$M:$M,'Data Co.op'!$E:$E,'MT-Tracking Co.op'!$G73,'Data Co.op'!$N:$N,'MT-Tracking Co.op'!AP$6)</f>
        <v>0</v>
      </c>
      <c r="AQ73" s="25">
        <f>+SUMIFS('Data Co.op'!$M:$M,'Data Co.op'!$E:$E,'MT-Tracking Co.op'!$G73,'Data Co.op'!$N:$N,'MT-Tracking Co.op'!AQ$6)</f>
        <v>0</v>
      </c>
      <c r="AR73" s="25">
        <f>+SUMIFS('Data Co.op'!$M:$M,'Data Co.op'!$E:$E,'MT-Tracking Co.op'!$G73,'Data Co.op'!$N:$N,'MT-Tracking Co.op'!AR$6)</f>
        <v>0</v>
      </c>
      <c r="AS73" s="25">
        <f>+SUMIFS('Data Co.op'!$M:$M,'Data Co.op'!$E:$E,'MT-Tracking Co.op'!$G73,'Data Co.op'!$N:$N,'MT-Tracking Co.op'!AS$6)</f>
        <v>2122.60608</v>
      </c>
      <c r="AT73" s="25">
        <f>+SUMIFS('Data Co.op'!$M:$M,'Data Co.op'!$E:$E,'MT-Tracking Co.op'!$G73,'Data Co.op'!$N:$N,'MT-Tracking Co.op'!AT$6)</f>
        <v>0</v>
      </c>
      <c r="AU73" s="25">
        <f>+SUMIFS('Data Co.op'!$M:$M,'Data Co.op'!$E:$E,'MT-Tracking Co.op'!$G73,'Data Co.op'!$N:$N,'MT-Tracking Co.op'!AU$6)</f>
        <v>6301.0547999999999</v>
      </c>
      <c r="AV73" s="25">
        <f>+SUMIFS('Data Co.op'!$M:$M,'Data Co.op'!$E:$E,'MT-Tracking Co.op'!$G73,'Data Co.op'!$N:$N,'MT-Tracking Co.op'!AV$6)</f>
        <v>0</v>
      </c>
      <c r="AW73" s="27">
        <f t="shared" si="8"/>
        <v>0</v>
      </c>
      <c r="AX73" t="str">
        <f t="shared" ref="AX73:AX136" si="15">+C73</f>
        <v>Nguyễn Thành Long</v>
      </c>
      <c r="AY73" t="str">
        <f t="shared" si="11"/>
        <v>NBTS05022</v>
      </c>
      <c r="AZ73" s="27" t="str">
        <f t="shared" ref="AZ73:AZ136" si="16">+E73</f>
        <v>Đào Ngọc Sơn</v>
      </c>
    </row>
    <row r="74" spans="1:52" outlineLevel="1" x14ac:dyDescent="0.25">
      <c r="A74" s="4" t="s">
        <v>935</v>
      </c>
      <c r="B74" s="4" t="s">
        <v>936</v>
      </c>
      <c r="C74" s="4" t="s">
        <v>451</v>
      </c>
      <c r="D74" s="11" t="s">
        <v>768</v>
      </c>
      <c r="E74" s="32" t="s">
        <v>976</v>
      </c>
      <c r="F74" s="35" t="s">
        <v>466</v>
      </c>
      <c r="G74" s="35">
        <f t="shared" ref="G74:G139" si="17">+F74*1</f>
        <v>572</v>
      </c>
      <c r="H74" s="4" t="s">
        <v>467</v>
      </c>
      <c r="I74" s="4"/>
      <c r="J74" s="4"/>
      <c r="K74" s="4" t="s">
        <v>981</v>
      </c>
      <c r="L74" s="4">
        <v>1</v>
      </c>
      <c r="M74" s="33">
        <v>4773.2813999999998</v>
      </c>
      <c r="N74" s="34">
        <f t="shared" si="12"/>
        <v>2.2630066685652211E-3</v>
      </c>
      <c r="O74" s="33">
        <f t="shared" si="13"/>
        <v>6010.08205501661</v>
      </c>
      <c r="P74" s="33">
        <f t="shared" ref="P74:P134" si="18">SUM(R74:AV74)</f>
        <v>3206.1085200000002</v>
      </c>
      <c r="Q74" s="94">
        <f t="shared" si="14"/>
        <v>0.53345503283501172</v>
      </c>
      <c r="R74" s="25">
        <f>+SUMIFS('Data Co.op'!$M:$M,'Data Co.op'!$E:$E,'MT-Tracking Co.op'!$G74,'Data Co.op'!$N:$N,'MT-Tracking Co.op'!R$6)</f>
        <v>0</v>
      </c>
      <c r="S74" s="25">
        <f>+SUMIFS('Data Co.op'!$M:$M,'Data Co.op'!$E:$E,'MT-Tracking Co.op'!$G74,'Data Co.op'!$N:$N,'MT-Tracking Co.op'!S$6)</f>
        <v>0</v>
      </c>
      <c r="T74" s="25">
        <f>+SUMIFS('Data Co.op'!$M:$M,'Data Co.op'!$E:$E,'MT-Tracking Co.op'!$G74,'Data Co.op'!$N:$N,'MT-Tracking Co.op'!T$6)</f>
        <v>0</v>
      </c>
      <c r="U74" s="25">
        <f>+SUMIFS('Data Co.op'!$M:$M,'Data Co.op'!$E:$E,'MT-Tracking Co.op'!$G74,'Data Co.op'!$N:$N,'MT-Tracking Co.op'!U$6)</f>
        <v>0</v>
      </c>
      <c r="V74" s="25">
        <f>+SUMIFS('Data Co.op'!$M:$M,'Data Co.op'!$E:$E,'MT-Tracking Co.op'!$G74,'Data Co.op'!$N:$N,'MT-Tracking Co.op'!V$6)</f>
        <v>0</v>
      </c>
      <c r="W74" s="25">
        <f>+SUMIFS('Data Co.op'!$M:$M,'Data Co.op'!$E:$E,'MT-Tracking Co.op'!$G74,'Data Co.op'!$N:$N,'MT-Tracking Co.op'!W$6)</f>
        <v>180.59976</v>
      </c>
      <c r="X74" s="25">
        <f>+SUMIFS('Data Co.op'!$M:$M,'Data Co.op'!$E:$E,'MT-Tracking Co.op'!$G74,'Data Co.op'!$N:$N,'MT-Tracking Co.op'!X$6)</f>
        <v>0</v>
      </c>
      <c r="Y74" s="25">
        <f>+SUMIFS('Data Co.op'!$M:$M,'Data Co.op'!$E:$E,'MT-Tracking Co.op'!$G74,'Data Co.op'!$N:$N,'MT-Tracking Co.op'!Y$6)</f>
        <v>0</v>
      </c>
      <c r="Z74" s="25">
        <f>+SUMIFS('Data Co.op'!$M:$M,'Data Co.op'!$E:$E,'MT-Tracking Co.op'!$G74,'Data Co.op'!$N:$N,'MT-Tracking Co.op'!Z$6)</f>
        <v>0</v>
      </c>
      <c r="AA74" s="25">
        <f>+SUMIFS('Data Co.op'!$M:$M,'Data Co.op'!$E:$E,'MT-Tracking Co.op'!$G74,'Data Co.op'!$N:$N,'MT-Tracking Co.op'!AA$6)</f>
        <v>0</v>
      </c>
      <c r="AB74" s="25">
        <f>+SUMIFS('Data Co.op'!$M:$M,'Data Co.op'!$E:$E,'MT-Tracking Co.op'!$G74,'Data Co.op'!$N:$N,'MT-Tracking Co.op'!AB$6)</f>
        <v>0</v>
      </c>
      <c r="AC74" s="25">
        <f>+SUMIFS('Data Co.op'!$M:$M,'Data Co.op'!$E:$E,'MT-Tracking Co.op'!$G74,'Data Co.op'!$N:$N,'MT-Tracking Co.op'!AC$6)</f>
        <v>0</v>
      </c>
      <c r="AD74" s="25">
        <f>+SUMIFS('Data Co.op'!$M:$M,'Data Co.op'!$E:$E,'MT-Tracking Co.op'!$G74,'Data Co.op'!$N:$N,'MT-Tracking Co.op'!AD$6)</f>
        <v>0</v>
      </c>
      <c r="AE74" s="25">
        <f>+SUMIFS('Data Co.op'!$M:$M,'Data Co.op'!$E:$E,'MT-Tracking Co.op'!$G74,'Data Co.op'!$N:$N,'MT-Tracking Co.op'!AE$6)</f>
        <v>0</v>
      </c>
      <c r="AF74" s="25">
        <f>+SUMIFS('Data Co.op'!$M:$M,'Data Co.op'!$E:$E,'MT-Tracking Co.op'!$G74,'Data Co.op'!$N:$N,'MT-Tracking Co.op'!AF$6)</f>
        <v>0</v>
      </c>
      <c r="AG74" s="25">
        <f>+SUMIFS('Data Co.op'!$M:$M,'Data Co.op'!$E:$E,'MT-Tracking Co.op'!$G74,'Data Co.op'!$N:$N,'MT-Tracking Co.op'!AG$6)</f>
        <v>2478.1258800000001</v>
      </c>
      <c r="AH74" s="25">
        <f>+SUMIFS('Data Co.op'!$M:$M,'Data Co.op'!$E:$E,'MT-Tracking Co.op'!$G74,'Data Co.op'!$N:$N,'MT-Tracking Co.op'!AH$6)</f>
        <v>0</v>
      </c>
      <c r="AI74" s="25">
        <f>+SUMIFS('Data Co.op'!$M:$M,'Data Co.op'!$E:$E,'MT-Tracking Co.op'!$G74,'Data Co.op'!$N:$N,'MT-Tracking Co.op'!AI$6)</f>
        <v>0</v>
      </c>
      <c r="AJ74" s="25">
        <f>+SUMIFS('Data Co.op'!$M:$M,'Data Co.op'!$E:$E,'MT-Tracking Co.op'!$G74,'Data Co.op'!$N:$N,'MT-Tracking Co.op'!AJ$6)</f>
        <v>0</v>
      </c>
      <c r="AK74" s="25">
        <f>+SUMIFS('Data Co.op'!$M:$M,'Data Co.op'!$E:$E,'MT-Tracking Co.op'!$G74,'Data Co.op'!$N:$N,'MT-Tracking Co.op'!AK$6)</f>
        <v>0</v>
      </c>
      <c r="AL74" s="25">
        <f>+SUMIFS('Data Co.op'!$M:$M,'Data Co.op'!$E:$E,'MT-Tracking Co.op'!$G74,'Data Co.op'!$N:$N,'MT-Tracking Co.op'!AL$6)</f>
        <v>0</v>
      </c>
      <c r="AM74" s="25">
        <f>+SUMIFS('Data Co.op'!$M:$M,'Data Co.op'!$E:$E,'MT-Tracking Co.op'!$G74,'Data Co.op'!$N:$N,'MT-Tracking Co.op'!AM$6)</f>
        <v>0</v>
      </c>
      <c r="AN74" s="25">
        <f>+SUMIFS('Data Co.op'!$M:$M,'Data Co.op'!$E:$E,'MT-Tracking Co.op'!$G74,'Data Co.op'!$N:$N,'MT-Tracking Co.op'!AN$6)</f>
        <v>0</v>
      </c>
      <c r="AO74" s="25">
        <f>+SUMIFS('Data Co.op'!$M:$M,'Data Co.op'!$E:$E,'MT-Tracking Co.op'!$G74,'Data Co.op'!$N:$N,'MT-Tracking Co.op'!AO$6)</f>
        <v>0</v>
      </c>
      <c r="AP74" s="25">
        <f>+SUMIFS('Data Co.op'!$M:$M,'Data Co.op'!$E:$E,'MT-Tracking Co.op'!$G74,'Data Co.op'!$N:$N,'MT-Tracking Co.op'!AP$6)</f>
        <v>0</v>
      </c>
      <c r="AQ74" s="25">
        <f>+SUMIFS('Data Co.op'!$M:$M,'Data Co.op'!$E:$E,'MT-Tracking Co.op'!$G74,'Data Co.op'!$N:$N,'MT-Tracking Co.op'!AQ$6)</f>
        <v>0</v>
      </c>
      <c r="AR74" s="25">
        <f>+SUMIFS('Data Co.op'!$M:$M,'Data Co.op'!$E:$E,'MT-Tracking Co.op'!$G74,'Data Co.op'!$N:$N,'MT-Tracking Co.op'!AR$6)</f>
        <v>0</v>
      </c>
      <c r="AS74" s="25">
        <f>+SUMIFS('Data Co.op'!$M:$M,'Data Co.op'!$E:$E,'MT-Tracking Co.op'!$G74,'Data Co.op'!$N:$N,'MT-Tracking Co.op'!AS$6)</f>
        <v>547.38288</v>
      </c>
      <c r="AT74" s="25">
        <f>+SUMIFS('Data Co.op'!$M:$M,'Data Co.op'!$E:$E,'MT-Tracking Co.op'!$G74,'Data Co.op'!$N:$N,'MT-Tracking Co.op'!AT$6)</f>
        <v>0</v>
      </c>
      <c r="AU74" s="25">
        <f>+SUMIFS('Data Co.op'!$M:$M,'Data Co.op'!$E:$E,'MT-Tracking Co.op'!$G74,'Data Co.op'!$N:$N,'MT-Tracking Co.op'!AU$6)</f>
        <v>0</v>
      </c>
      <c r="AV74" s="25">
        <f>+SUMIFS('Data Co.op'!$M:$M,'Data Co.op'!$E:$E,'MT-Tracking Co.op'!$G74,'Data Co.op'!$N:$N,'MT-Tracking Co.op'!AV$6)</f>
        <v>0</v>
      </c>
      <c r="AW74" s="27">
        <f t="shared" ref="AW74:AW139" si="19">+SUM(R74:AV74)-P74</f>
        <v>0</v>
      </c>
      <c r="AX74" t="str">
        <f t="shared" si="15"/>
        <v>Phạm Thanh Hà</v>
      </c>
      <c r="AY74" t="str">
        <f t="shared" si="11"/>
        <v>NBTS05102</v>
      </c>
      <c r="AZ74" s="27" t="str">
        <f t="shared" si="16"/>
        <v xml:space="preserve">Lê Yến Phụng </v>
      </c>
    </row>
    <row r="75" spans="1:52" outlineLevel="1" x14ac:dyDescent="0.25">
      <c r="A75" s="4" t="s">
        <v>935</v>
      </c>
      <c r="B75" s="4" t="s">
        <v>936</v>
      </c>
      <c r="C75" s="4" t="s">
        <v>451</v>
      </c>
      <c r="D75" s="11" t="s">
        <v>768</v>
      </c>
      <c r="E75" s="32" t="s">
        <v>976</v>
      </c>
      <c r="F75" s="35" t="s">
        <v>468</v>
      </c>
      <c r="G75" s="35">
        <f t="shared" si="17"/>
        <v>571</v>
      </c>
      <c r="H75" s="4" t="s">
        <v>469</v>
      </c>
      <c r="I75" s="4"/>
      <c r="J75" s="4"/>
      <c r="K75" s="4" t="s">
        <v>987</v>
      </c>
      <c r="L75" s="4">
        <v>1</v>
      </c>
      <c r="M75" s="33">
        <v>8078.3830799999996</v>
      </c>
      <c r="N75" s="34">
        <f t="shared" si="12"/>
        <v>3.8299511906556461E-3</v>
      </c>
      <c r="O75" s="33">
        <f t="shared" si="13"/>
        <v>10171.565661864774</v>
      </c>
      <c r="P75" s="33">
        <f t="shared" si="18"/>
        <v>7291.4363999999996</v>
      </c>
      <c r="Q75" s="94">
        <f t="shared" si="14"/>
        <v>0.71684504061523657</v>
      </c>
      <c r="R75" s="25">
        <f>+SUMIFS('Data Co.op'!$M:$M,'Data Co.op'!$E:$E,'MT-Tracking Co.op'!$G75,'Data Co.op'!$N:$N,'MT-Tracking Co.op'!R$6)</f>
        <v>0</v>
      </c>
      <c r="S75" s="25">
        <f>+SUMIFS('Data Co.op'!$M:$M,'Data Co.op'!$E:$E,'MT-Tracking Co.op'!$G75,'Data Co.op'!$N:$N,'MT-Tracking Co.op'!S$6)</f>
        <v>0</v>
      </c>
      <c r="T75" s="25">
        <f>+SUMIFS('Data Co.op'!$M:$M,'Data Co.op'!$E:$E,'MT-Tracking Co.op'!$G75,'Data Co.op'!$N:$N,'MT-Tracking Co.op'!T$6)</f>
        <v>2301.2985600000002</v>
      </c>
      <c r="U75" s="25">
        <f>+SUMIFS('Data Co.op'!$M:$M,'Data Co.op'!$E:$E,'MT-Tracking Co.op'!$G75,'Data Co.op'!$N:$N,'MT-Tracking Co.op'!U$6)</f>
        <v>0</v>
      </c>
      <c r="V75" s="25">
        <f>+SUMIFS('Data Co.op'!$M:$M,'Data Co.op'!$E:$E,'MT-Tracking Co.op'!$G75,'Data Co.op'!$N:$N,'MT-Tracking Co.op'!V$6)</f>
        <v>0</v>
      </c>
      <c r="W75" s="25">
        <f>+SUMIFS('Data Co.op'!$M:$M,'Data Co.op'!$E:$E,'MT-Tracking Co.op'!$G75,'Data Co.op'!$N:$N,'MT-Tracking Co.op'!W$6)</f>
        <v>0</v>
      </c>
      <c r="X75" s="25">
        <f>+SUMIFS('Data Co.op'!$M:$M,'Data Co.op'!$E:$E,'MT-Tracking Co.op'!$G75,'Data Co.op'!$N:$N,'MT-Tracking Co.op'!X$6)</f>
        <v>0</v>
      </c>
      <c r="Y75" s="25">
        <f>+SUMIFS('Data Co.op'!$M:$M,'Data Co.op'!$E:$E,'MT-Tracking Co.op'!$G75,'Data Co.op'!$N:$N,'MT-Tracking Co.op'!Y$6)</f>
        <v>0</v>
      </c>
      <c r="Z75" s="25">
        <f>+SUMIFS('Data Co.op'!$M:$M,'Data Co.op'!$E:$E,'MT-Tracking Co.op'!$G75,'Data Co.op'!$N:$N,'MT-Tracking Co.op'!Z$6)</f>
        <v>0</v>
      </c>
      <c r="AA75" s="25">
        <f>+SUMIFS('Data Co.op'!$M:$M,'Data Co.op'!$E:$E,'MT-Tracking Co.op'!$G75,'Data Co.op'!$N:$N,'MT-Tracking Co.op'!AA$6)</f>
        <v>0</v>
      </c>
      <c r="AB75" s="25">
        <f>+SUMIFS('Data Co.op'!$M:$M,'Data Co.op'!$E:$E,'MT-Tracking Co.op'!$G75,'Data Co.op'!$N:$N,'MT-Tracking Co.op'!AB$6)</f>
        <v>0</v>
      </c>
      <c r="AC75" s="25">
        <f>+SUMIFS('Data Co.op'!$M:$M,'Data Co.op'!$E:$E,'MT-Tracking Co.op'!$G75,'Data Co.op'!$N:$N,'MT-Tracking Co.op'!AC$6)</f>
        <v>0</v>
      </c>
      <c r="AD75" s="25">
        <f>+SUMIFS('Data Co.op'!$M:$M,'Data Co.op'!$E:$E,'MT-Tracking Co.op'!$G75,'Data Co.op'!$N:$N,'MT-Tracking Co.op'!AD$6)</f>
        <v>0</v>
      </c>
      <c r="AE75" s="25">
        <f>+SUMIFS('Data Co.op'!$M:$M,'Data Co.op'!$E:$E,'MT-Tracking Co.op'!$G75,'Data Co.op'!$N:$N,'MT-Tracking Co.op'!AE$6)</f>
        <v>0</v>
      </c>
      <c r="AF75" s="25">
        <f>+SUMIFS('Data Co.op'!$M:$M,'Data Co.op'!$E:$E,'MT-Tracking Co.op'!$G75,'Data Co.op'!$N:$N,'MT-Tracking Co.op'!AF$6)</f>
        <v>1314.8913599999998</v>
      </c>
      <c r="AG75" s="25">
        <f>+SUMIFS('Data Co.op'!$M:$M,'Data Co.op'!$E:$E,'MT-Tracking Co.op'!$G75,'Data Co.op'!$N:$N,'MT-Tracking Co.op'!AG$6)</f>
        <v>792.00072</v>
      </c>
      <c r="AH75" s="25">
        <f>+SUMIFS('Data Co.op'!$M:$M,'Data Co.op'!$E:$E,'MT-Tracking Co.op'!$G75,'Data Co.op'!$N:$N,'MT-Tracking Co.op'!AH$6)</f>
        <v>0</v>
      </c>
      <c r="AI75" s="25">
        <f>+SUMIFS('Data Co.op'!$M:$M,'Data Co.op'!$E:$E,'MT-Tracking Co.op'!$G75,'Data Co.op'!$N:$N,'MT-Tracking Co.op'!AI$6)</f>
        <v>0</v>
      </c>
      <c r="AJ75" s="25">
        <f>+SUMIFS('Data Co.op'!$M:$M,'Data Co.op'!$E:$E,'MT-Tracking Co.op'!$G75,'Data Co.op'!$N:$N,'MT-Tracking Co.op'!AJ$6)</f>
        <v>0</v>
      </c>
      <c r="AK75" s="25">
        <f>+SUMIFS('Data Co.op'!$M:$M,'Data Co.op'!$E:$E,'MT-Tracking Co.op'!$G75,'Data Co.op'!$N:$N,'MT-Tracking Co.op'!AK$6)</f>
        <v>1669.2479999999996</v>
      </c>
      <c r="AL75" s="25">
        <f>+SUMIFS('Data Co.op'!$M:$M,'Data Co.op'!$E:$E,'MT-Tracking Co.op'!$G75,'Data Co.op'!$N:$N,'MT-Tracking Co.op'!AL$6)</f>
        <v>0</v>
      </c>
      <c r="AM75" s="25">
        <f>+SUMIFS('Data Co.op'!$M:$M,'Data Co.op'!$E:$E,'MT-Tracking Co.op'!$G75,'Data Co.op'!$N:$N,'MT-Tracking Co.op'!AM$6)</f>
        <v>0</v>
      </c>
      <c r="AN75" s="25">
        <f>+SUMIFS('Data Co.op'!$M:$M,'Data Co.op'!$E:$E,'MT-Tracking Co.op'!$G75,'Data Co.op'!$N:$N,'MT-Tracking Co.op'!AN$6)</f>
        <v>0</v>
      </c>
      <c r="AO75" s="25">
        <f>+SUMIFS('Data Co.op'!$M:$M,'Data Co.op'!$E:$E,'MT-Tracking Co.op'!$G75,'Data Co.op'!$N:$N,'MT-Tracking Co.op'!AO$6)</f>
        <v>0</v>
      </c>
      <c r="AP75" s="25">
        <f>+SUMIFS('Data Co.op'!$M:$M,'Data Co.op'!$E:$E,'MT-Tracking Co.op'!$G75,'Data Co.op'!$N:$N,'MT-Tracking Co.op'!AP$6)</f>
        <v>0</v>
      </c>
      <c r="AQ75" s="25">
        <f>+SUMIFS('Data Co.op'!$M:$M,'Data Co.op'!$E:$E,'MT-Tracking Co.op'!$G75,'Data Co.op'!$N:$N,'MT-Tracking Co.op'!AQ$6)</f>
        <v>1213.99776</v>
      </c>
      <c r="AR75" s="25">
        <f>+SUMIFS('Data Co.op'!$M:$M,'Data Co.op'!$E:$E,'MT-Tracking Co.op'!$G75,'Data Co.op'!$N:$N,'MT-Tracking Co.op'!AR$6)</f>
        <v>0</v>
      </c>
      <c r="AS75" s="25">
        <f>+SUMIFS('Data Co.op'!$M:$M,'Data Co.op'!$E:$E,'MT-Tracking Co.op'!$G75,'Data Co.op'!$N:$N,'MT-Tracking Co.op'!AS$6)</f>
        <v>0</v>
      </c>
      <c r="AT75" s="25">
        <f>+SUMIFS('Data Co.op'!$M:$M,'Data Co.op'!$E:$E,'MT-Tracking Co.op'!$G75,'Data Co.op'!$N:$N,'MT-Tracking Co.op'!AT$6)</f>
        <v>0</v>
      </c>
      <c r="AU75" s="25">
        <f>+SUMIFS('Data Co.op'!$M:$M,'Data Co.op'!$E:$E,'MT-Tracking Co.op'!$G75,'Data Co.op'!$N:$N,'MT-Tracking Co.op'!AU$6)</f>
        <v>0</v>
      </c>
      <c r="AV75" s="25">
        <f>+SUMIFS('Data Co.op'!$M:$M,'Data Co.op'!$E:$E,'MT-Tracking Co.op'!$G75,'Data Co.op'!$N:$N,'MT-Tracking Co.op'!AV$6)</f>
        <v>0</v>
      </c>
      <c r="AW75" s="27">
        <f t="shared" si="19"/>
        <v>0</v>
      </c>
      <c r="AX75" t="str">
        <f t="shared" si="15"/>
        <v>Phạm Thanh Hà</v>
      </c>
      <c r="AY75" t="str">
        <f t="shared" si="11"/>
        <v>NBTS05102</v>
      </c>
      <c r="AZ75" s="27" t="str">
        <f t="shared" si="16"/>
        <v xml:space="preserve">Lê Yến Phụng </v>
      </c>
    </row>
    <row r="76" spans="1:52" outlineLevel="1" x14ac:dyDescent="0.25">
      <c r="A76" s="4" t="s">
        <v>935</v>
      </c>
      <c r="B76" s="4" t="s">
        <v>936</v>
      </c>
      <c r="C76" s="4" t="s">
        <v>959</v>
      </c>
      <c r="D76" s="11" t="s">
        <v>753</v>
      </c>
      <c r="E76" s="32" t="s">
        <v>817</v>
      </c>
      <c r="F76" s="35" t="s">
        <v>179</v>
      </c>
      <c r="G76" s="35">
        <f t="shared" si="17"/>
        <v>503</v>
      </c>
      <c r="H76" s="4" t="s">
        <v>1026</v>
      </c>
      <c r="I76" s="4"/>
      <c r="J76" s="4"/>
      <c r="K76" s="4" t="s">
        <v>819</v>
      </c>
      <c r="L76" s="4">
        <v>1</v>
      </c>
      <c r="M76" s="33">
        <v>12555.801809999999</v>
      </c>
      <c r="N76" s="34">
        <f t="shared" si="12"/>
        <v>5.9526897419484364E-3</v>
      </c>
      <c r="O76" s="33">
        <f t="shared" si="13"/>
        <v>15809.124336274428</v>
      </c>
      <c r="P76" s="33">
        <f t="shared" si="18"/>
        <v>12558.21624</v>
      </c>
      <c r="Q76" s="94">
        <f t="shared" si="14"/>
        <v>0.79436507505889242</v>
      </c>
      <c r="R76" s="25">
        <f>+SUMIFS('Data Co.op'!$M:$M,'Data Co.op'!$E:$E,'MT-Tracking Co.op'!$G76,'Data Co.op'!$N:$N,'MT-Tracking Co.op'!R$6)</f>
        <v>902.99879999999996</v>
      </c>
      <c r="S76" s="25">
        <f>+SUMIFS('Data Co.op'!$M:$M,'Data Co.op'!$E:$E,'MT-Tracking Co.op'!$G76,'Data Co.op'!$N:$N,'MT-Tracking Co.op'!S$6)</f>
        <v>0</v>
      </c>
      <c r="T76" s="25">
        <f>+SUMIFS('Data Co.op'!$M:$M,'Data Co.op'!$E:$E,'MT-Tracking Co.op'!$G76,'Data Co.op'!$N:$N,'MT-Tracking Co.op'!T$6)</f>
        <v>0</v>
      </c>
      <c r="U76" s="25">
        <f>+SUMIFS('Data Co.op'!$M:$M,'Data Co.op'!$E:$E,'MT-Tracking Co.op'!$G76,'Data Co.op'!$N:$N,'MT-Tracking Co.op'!U$6)</f>
        <v>1077.1541999999999</v>
      </c>
      <c r="V76" s="25">
        <f>+SUMIFS('Data Co.op'!$M:$M,'Data Co.op'!$E:$E,'MT-Tracking Co.op'!$G76,'Data Co.op'!$N:$N,'MT-Tracking Co.op'!V$6)</f>
        <v>0</v>
      </c>
      <c r="W76" s="25">
        <f>+SUMIFS('Data Co.op'!$M:$M,'Data Co.op'!$E:$E,'MT-Tracking Co.op'!$G76,'Data Co.op'!$N:$N,'MT-Tracking Co.op'!W$6)</f>
        <v>0</v>
      </c>
      <c r="X76" s="25">
        <f>+SUMIFS('Data Co.op'!$M:$M,'Data Co.op'!$E:$E,'MT-Tracking Co.op'!$G76,'Data Co.op'!$N:$N,'MT-Tracking Co.op'!X$6)</f>
        <v>0</v>
      </c>
      <c r="Y76" s="25">
        <f>+SUMIFS('Data Co.op'!$M:$M,'Data Co.op'!$E:$E,'MT-Tracking Co.op'!$G76,'Data Co.op'!$N:$N,'MT-Tracking Co.op'!Y$6)</f>
        <v>0</v>
      </c>
      <c r="Z76" s="25">
        <f>+SUMIFS('Data Co.op'!$M:$M,'Data Co.op'!$E:$E,'MT-Tracking Co.op'!$G76,'Data Co.op'!$N:$N,'MT-Tracking Co.op'!Z$6)</f>
        <v>0</v>
      </c>
      <c r="AA76" s="25">
        <f>+SUMIFS('Data Co.op'!$M:$M,'Data Co.op'!$E:$E,'MT-Tracking Co.op'!$G76,'Data Co.op'!$N:$N,'MT-Tracking Co.op'!AA$6)</f>
        <v>0</v>
      </c>
      <c r="AB76" s="25">
        <f>+SUMIFS('Data Co.op'!$M:$M,'Data Co.op'!$E:$E,'MT-Tracking Co.op'!$G76,'Data Co.op'!$N:$N,'MT-Tracking Co.op'!AB$6)</f>
        <v>0</v>
      </c>
      <c r="AC76" s="25">
        <f>+SUMIFS('Data Co.op'!$M:$M,'Data Co.op'!$E:$E,'MT-Tracking Co.op'!$G76,'Data Co.op'!$N:$N,'MT-Tracking Co.op'!AC$6)</f>
        <v>0</v>
      </c>
      <c r="AD76" s="25">
        <f>+SUMIFS('Data Co.op'!$M:$M,'Data Co.op'!$E:$E,'MT-Tracking Co.op'!$G76,'Data Co.op'!$N:$N,'MT-Tracking Co.op'!AD$6)</f>
        <v>0</v>
      </c>
      <c r="AE76" s="25">
        <f>+SUMIFS('Data Co.op'!$M:$M,'Data Co.op'!$E:$E,'MT-Tracking Co.op'!$G76,'Data Co.op'!$N:$N,'MT-Tracking Co.op'!AE$6)</f>
        <v>1980.0018000000002</v>
      </c>
      <c r="AF76" s="25">
        <f>+SUMIFS('Data Co.op'!$M:$M,'Data Co.op'!$E:$E,'MT-Tracking Co.op'!$G76,'Data Co.op'!$N:$N,'MT-Tracking Co.op'!AF$6)</f>
        <v>0</v>
      </c>
      <c r="AG76" s="25">
        <f>+SUMIFS('Data Co.op'!$M:$M,'Data Co.op'!$E:$E,'MT-Tracking Co.op'!$G76,'Data Co.op'!$N:$N,'MT-Tracking Co.op'!AG$6)</f>
        <v>3404.78964</v>
      </c>
      <c r="AH76" s="25">
        <f>+SUMIFS('Data Co.op'!$M:$M,'Data Co.op'!$E:$E,'MT-Tracking Co.op'!$G76,'Data Co.op'!$N:$N,'MT-Tracking Co.op'!AH$6)</f>
        <v>0</v>
      </c>
      <c r="AI76" s="25">
        <f>+SUMIFS('Data Co.op'!$M:$M,'Data Co.op'!$E:$E,'MT-Tracking Co.op'!$G76,'Data Co.op'!$N:$N,'MT-Tracking Co.op'!AI$6)</f>
        <v>0</v>
      </c>
      <c r="AJ76" s="25">
        <f>+SUMIFS('Data Co.op'!$M:$M,'Data Co.op'!$E:$E,'MT-Tracking Co.op'!$G76,'Data Co.op'!$N:$N,'MT-Tracking Co.op'!AJ$6)</f>
        <v>0</v>
      </c>
      <c r="AK76" s="25">
        <f>+SUMIFS('Data Co.op'!$M:$M,'Data Co.op'!$E:$E,'MT-Tracking Co.op'!$G76,'Data Co.op'!$N:$N,'MT-Tracking Co.op'!AK$6)</f>
        <v>0</v>
      </c>
      <c r="AL76" s="25">
        <f>+SUMIFS('Data Co.op'!$M:$M,'Data Co.op'!$E:$E,'MT-Tracking Co.op'!$G76,'Data Co.op'!$N:$N,'MT-Tracking Co.op'!AL$6)</f>
        <v>0</v>
      </c>
      <c r="AM76" s="25">
        <f>+SUMIFS('Data Co.op'!$M:$M,'Data Co.op'!$E:$E,'MT-Tracking Co.op'!$G76,'Data Co.op'!$N:$N,'MT-Tracking Co.op'!AM$6)</f>
        <v>0</v>
      </c>
      <c r="AN76" s="25">
        <f>+SUMIFS('Data Co.op'!$M:$M,'Data Co.op'!$E:$E,'MT-Tracking Co.op'!$G76,'Data Co.op'!$N:$N,'MT-Tracking Co.op'!AN$6)</f>
        <v>1592.0172</v>
      </c>
      <c r="AO76" s="25">
        <f>+SUMIFS('Data Co.op'!$M:$M,'Data Co.op'!$E:$E,'MT-Tracking Co.op'!$G76,'Data Co.op'!$N:$N,'MT-Tracking Co.op'!AO$6)</f>
        <v>0</v>
      </c>
      <c r="AP76" s="25">
        <f>+SUMIFS('Data Co.op'!$M:$M,'Data Co.op'!$E:$E,'MT-Tracking Co.op'!$G76,'Data Co.op'!$N:$N,'MT-Tracking Co.op'!AP$6)</f>
        <v>0</v>
      </c>
      <c r="AQ76" s="25">
        <f>+SUMIFS('Data Co.op'!$M:$M,'Data Co.op'!$E:$E,'MT-Tracking Co.op'!$G76,'Data Co.op'!$N:$N,'MT-Tracking Co.op'!AQ$6)</f>
        <v>0</v>
      </c>
      <c r="AR76" s="25">
        <f>+SUMIFS('Data Co.op'!$M:$M,'Data Co.op'!$E:$E,'MT-Tracking Co.op'!$G76,'Data Co.op'!$N:$N,'MT-Tracking Co.op'!AR$6)</f>
        <v>0</v>
      </c>
      <c r="AS76" s="25">
        <f>+SUMIFS('Data Co.op'!$M:$M,'Data Co.op'!$E:$E,'MT-Tracking Co.op'!$G76,'Data Co.op'!$N:$N,'MT-Tracking Co.op'!AS$6)</f>
        <v>0</v>
      </c>
      <c r="AT76" s="25">
        <f>+SUMIFS('Data Co.op'!$M:$M,'Data Co.op'!$E:$E,'MT-Tracking Co.op'!$G76,'Data Co.op'!$N:$N,'MT-Tracking Co.op'!AT$6)</f>
        <v>3601.2546000000002</v>
      </c>
      <c r="AU76" s="25">
        <f>+SUMIFS('Data Co.op'!$M:$M,'Data Co.op'!$E:$E,'MT-Tracking Co.op'!$G76,'Data Co.op'!$N:$N,'MT-Tracking Co.op'!AU$6)</f>
        <v>0</v>
      </c>
      <c r="AV76" s="25">
        <f>+SUMIFS('Data Co.op'!$M:$M,'Data Co.op'!$E:$E,'MT-Tracking Co.op'!$G76,'Data Co.op'!$N:$N,'MT-Tracking Co.op'!AV$6)</f>
        <v>0</v>
      </c>
      <c r="AW76" s="27">
        <f t="shared" si="19"/>
        <v>0</v>
      </c>
      <c r="AX76" t="str">
        <f t="shared" si="15"/>
        <v>Nguyễn Thành Long</v>
      </c>
      <c r="AY76" t="str">
        <f t="shared" si="11"/>
        <v>NBTS05281</v>
      </c>
      <c r="AZ76" s="27" t="str">
        <f t="shared" si="16"/>
        <v>Trần Thị Cẩm Tiên</v>
      </c>
    </row>
    <row r="77" spans="1:52" outlineLevel="1" x14ac:dyDescent="0.25">
      <c r="A77" s="4" t="s">
        <v>935</v>
      </c>
      <c r="B77" s="4" t="s">
        <v>936</v>
      </c>
      <c r="C77" s="4" t="s">
        <v>959</v>
      </c>
      <c r="D77" s="11" t="s">
        <v>751</v>
      </c>
      <c r="E77" s="32" t="s">
        <v>125</v>
      </c>
      <c r="F77" s="35" t="s">
        <v>130</v>
      </c>
      <c r="G77" s="35">
        <f t="shared" si="17"/>
        <v>504</v>
      </c>
      <c r="H77" s="4" t="s">
        <v>1027</v>
      </c>
      <c r="I77" s="4"/>
      <c r="J77" s="4"/>
      <c r="K77" s="4" t="s">
        <v>1028</v>
      </c>
      <c r="L77" s="4">
        <v>1</v>
      </c>
      <c r="M77" s="33">
        <v>10558.690847999998</v>
      </c>
      <c r="N77" s="34">
        <f t="shared" si="12"/>
        <v>5.0058619632906125E-3</v>
      </c>
      <c r="O77" s="33">
        <f t="shared" si="13"/>
        <v>13294.543747207717</v>
      </c>
      <c r="P77" s="33">
        <f t="shared" si="18"/>
        <v>10943.393760000001</v>
      </c>
      <c r="Q77" s="94">
        <f t="shared" si="14"/>
        <v>0.82314925341446687</v>
      </c>
      <c r="R77" s="25">
        <f>+SUMIFS('Data Co.op'!$M:$M,'Data Co.op'!$E:$E,'MT-Tracking Co.op'!$G77,'Data Co.op'!$N:$N,'MT-Tracking Co.op'!R$6)</f>
        <v>0</v>
      </c>
      <c r="S77" s="25">
        <f>+SUMIFS('Data Co.op'!$M:$M,'Data Co.op'!$E:$E,'MT-Tracking Co.op'!$G77,'Data Co.op'!$N:$N,'MT-Tracking Co.op'!S$6)</f>
        <v>0</v>
      </c>
      <c r="T77" s="25">
        <f>+SUMIFS('Data Co.op'!$M:$M,'Data Co.op'!$E:$E,'MT-Tracking Co.op'!$G77,'Data Co.op'!$N:$N,'MT-Tracking Co.op'!T$6)</f>
        <v>0</v>
      </c>
      <c r="U77" s="25">
        <f>+SUMIFS('Data Co.op'!$M:$M,'Data Co.op'!$E:$E,'MT-Tracking Co.op'!$G77,'Data Co.op'!$N:$N,'MT-Tracking Co.op'!U$6)</f>
        <v>0</v>
      </c>
      <c r="V77" s="25">
        <f>+SUMIFS('Data Co.op'!$M:$M,'Data Co.op'!$E:$E,'MT-Tracking Co.op'!$G77,'Data Co.op'!$N:$N,'MT-Tracking Co.op'!V$6)</f>
        <v>0</v>
      </c>
      <c r="W77" s="25">
        <f>+SUMIFS('Data Co.op'!$M:$M,'Data Co.op'!$E:$E,'MT-Tracking Co.op'!$G77,'Data Co.op'!$N:$N,'MT-Tracking Co.op'!W$6)</f>
        <v>0</v>
      </c>
      <c r="X77" s="25">
        <f>+SUMIFS('Data Co.op'!$M:$M,'Data Co.op'!$E:$E,'MT-Tracking Co.op'!$G77,'Data Co.op'!$N:$N,'MT-Tracking Co.op'!X$6)</f>
        <v>0</v>
      </c>
      <c r="Y77" s="25">
        <f>+SUMIFS('Data Co.op'!$M:$M,'Data Co.op'!$E:$E,'MT-Tracking Co.op'!$G77,'Data Co.op'!$N:$N,'MT-Tracking Co.op'!Y$6)</f>
        <v>0</v>
      </c>
      <c r="Z77" s="25">
        <f>+SUMIFS('Data Co.op'!$M:$M,'Data Co.op'!$E:$E,'MT-Tracking Co.op'!$G77,'Data Co.op'!$N:$N,'MT-Tracking Co.op'!Z$6)</f>
        <v>0</v>
      </c>
      <c r="AA77" s="25">
        <f>+SUMIFS('Data Co.op'!$M:$M,'Data Co.op'!$E:$E,'MT-Tracking Co.op'!$G77,'Data Co.op'!$N:$N,'MT-Tracking Co.op'!AA$6)</f>
        <v>0</v>
      </c>
      <c r="AB77" s="25">
        <f>+SUMIFS('Data Co.op'!$M:$M,'Data Co.op'!$E:$E,'MT-Tracking Co.op'!$G77,'Data Co.op'!$N:$N,'MT-Tracking Co.op'!AB$6)</f>
        <v>0</v>
      </c>
      <c r="AC77" s="25">
        <f>+SUMIFS('Data Co.op'!$M:$M,'Data Co.op'!$E:$E,'MT-Tracking Co.op'!$G77,'Data Co.op'!$N:$N,'MT-Tracking Co.op'!AC$6)</f>
        <v>5282.4063599999999</v>
      </c>
      <c r="AD77" s="25">
        <f>+SUMIFS('Data Co.op'!$M:$M,'Data Co.op'!$E:$E,'MT-Tracking Co.op'!$G77,'Data Co.op'!$N:$N,'MT-Tracking Co.op'!AD$6)</f>
        <v>0</v>
      </c>
      <c r="AE77" s="25">
        <f>+SUMIFS('Data Co.op'!$M:$M,'Data Co.op'!$E:$E,'MT-Tracking Co.op'!$G77,'Data Co.op'!$N:$N,'MT-Tracking Co.op'!AE$6)</f>
        <v>0</v>
      </c>
      <c r="AF77" s="25">
        <f>+SUMIFS('Data Co.op'!$M:$M,'Data Co.op'!$E:$E,'MT-Tracking Co.op'!$G77,'Data Co.op'!$N:$N,'MT-Tracking Co.op'!AF$6)</f>
        <v>902.99879999999996</v>
      </c>
      <c r="AG77" s="25">
        <f>+SUMIFS('Data Co.op'!$M:$M,'Data Co.op'!$E:$E,'MT-Tracking Co.op'!$G77,'Data Co.op'!$N:$N,'MT-Tracking Co.op'!AG$6)</f>
        <v>0</v>
      </c>
      <c r="AH77" s="25">
        <f>+SUMIFS('Data Co.op'!$M:$M,'Data Co.op'!$E:$E,'MT-Tracking Co.op'!$G77,'Data Co.op'!$N:$N,'MT-Tracking Co.op'!AH$6)</f>
        <v>0</v>
      </c>
      <c r="AI77" s="25">
        <f>+SUMIFS('Data Co.op'!$M:$M,'Data Co.op'!$E:$E,'MT-Tracking Co.op'!$G77,'Data Co.op'!$N:$N,'MT-Tracking Co.op'!AI$6)</f>
        <v>0</v>
      </c>
      <c r="AJ77" s="25">
        <f>+SUMIFS('Data Co.op'!$M:$M,'Data Co.op'!$E:$E,'MT-Tracking Co.op'!$G77,'Data Co.op'!$N:$N,'MT-Tracking Co.op'!AJ$6)</f>
        <v>0</v>
      </c>
      <c r="AK77" s="25">
        <f>+SUMIFS('Data Co.op'!$M:$M,'Data Co.op'!$E:$E,'MT-Tracking Co.op'!$G77,'Data Co.op'!$N:$N,'MT-Tracking Co.op'!AK$6)</f>
        <v>0</v>
      </c>
      <c r="AL77" s="25">
        <f>+SUMIFS('Data Co.op'!$M:$M,'Data Co.op'!$E:$E,'MT-Tracking Co.op'!$G77,'Data Co.op'!$N:$N,'MT-Tracking Co.op'!AL$6)</f>
        <v>0</v>
      </c>
      <c r="AM77" s="25">
        <f>+SUMIFS('Data Co.op'!$M:$M,'Data Co.op'!$E:$E,'MT-Tracking Co.op'!$G77,'Data Co.op'!$N:$N,'MT-Tracking Co.op'!AM$6)</f>
        <v>523.67255999999998</v>
      </c>
      <c r="AN77" s="25">
        <f>+SUMIFS('Data Co.op'!$M:$M,'Data Co.op'!$E:$E,'MT-Tracking Co.op'!$G77,'Data Co.op'!$N:$N,'MT-Tracking Co.op'!AN$6)</f>
        <v>0</v>
      </c>
      <c r="AO77" s="25">
        <f>+SUMIFS('Data Co.op'!$M:$M,'Data Co.op'!$E:$E,'MT-Tracking Co.op'!$G77,'Data Co.op'!$N:$N,'MT-Tracking Co.op'!AO$6)</f>
        <v>0</v>
      </c>
      <c r="AP77" s="25">
        <f>+SUMIFS('Data Co.op'!$M:$M,'Data Co.op'!$E:$E,'MT-Tracking Co.op'!$G77,'Data Co.op'!$N:$N,'MT-Tracking Co.op'!AP$6)</f>
        <v>4234.3160400000006</v>
      </c>
      <c r="AQ77" s="25">
        <f>+SUMIFS('Data Co.op'!$M:$M,'Data Co.op'!$E:$E,'MT-Tracking Co.op'!$G77,'Data Co.op'!$N:$N,'MT-Tracking Co.op'!AQ$6)</f>
        <v>0</v>
      </c>
      <c r="AR77" s="25">
        <f>+SUMIFS('Data Co.op'!$M:$M,'Data Co.op'!$E:$E,'MT-Tracking Co.op'!$G77,'Data Co.op'!$N:$N,'MT-Tracking Co.op'!AR$6)</f>
        <v>0</v>
      </c>
      <c r="AS77" s="25">
        <f>+SUMIFS('Data Co.op'!$M:$M,'Data Co.op'!$E:$E,'MT-Tracking Co.op'!$G77,'Data Co.op'!$N:$N,'MT-Tracking Co.op'!AS$6)</f>
        <v>0</v>
      </c>
      <c r="AT77" s="25">
        <f>+SUMIFS('Data Co.op'!$M:$M,'Data Co.op'!$E:$E,'MT-Tracking Co.op'!$G77,'Data Co.op'!$N:$N,'MT-Tracking Co.op'!AT$6)</f>
        <v>0</v>
      </c>
      <c r="AU77" s="25">
        <f>+SUMIFS('Data Co.op'!$M:$M,'Data Co.op'!$E:$E,'MT-Tracking Co.op'!$G77,'Data Co.op'!$N:$N,'MT-Tracking Co.op'!AU$6)</f>
        <v>0</v>
      </c>
      <c r="AV77" s="25">
        <f>+SUMIFS('Data Co.op'!$M:$M,'Data Co.op'!$E:$E,'MT-Tracking Co.op'!$G77,'Data Co.op'!$N:$N,'MT-Tracking Co.op'!AV$6)</f>
        <v>0</v>
      </c>
      <c r="AW77" s="27">
        <f t="shared" si="19"/>
        <v>0</v>
      </c>
      <c r="AX77" t="str">
        <f t="shared" si="15"/>
        <v>Nguyễn Thành Long</v>
      </c>
      <c r="AY77" t="str">
        <f t="shared" si="11"/>
        <v>NBTS04869</v>
      </c>
      <c r="AZ77" s="27" t="str">
        <f t="shared" si="16"/>
        <v>Tôn Thất Thạch</v>
      </c>
    </row>
    <row r="78" spans="1:52" outlineLevel="1" x14ac:dyDescent="0.25">
      <c r="A78" s="4" t="s">
        <v>935</v>
      </c>
      <c r="B78" s="4" t="s">
        <v>936</v>
      </c>
      <c r="C78" s="4" t="s">
        <v>356</v>
      </c>
      <c r="D78" s="11" t="s">
        <v>766</v>
      </c>
      <c r="E78" s="32" t="s">
        <v>421</v>
      </c>
      <c r="F78" s="35" t="s">
        <v>426</v>
      </c>
      <c r="G78" s="35">
        <f t="shared" si="17"/>
        <v>506</v>
      </c>
      <c r="H78" s="4" t="s">
        <v>1029</v>
      </c>
      <c r="I78" s="4"/>
      <c r="J78" s="4"/>
      <c r="K78" s="4" t="s">
        <v>938</v>
      </c>
      <c r="L78" s="4">
        <v>1</v>
      </c>
      <c r="M78" s="33">
        <v>10609.154639999999</v>
      </c>
      <c r="N78" s="34">
        <f t="shared" si="12"/>
        <v>5.0297867831885328E-3</v>
      </c>
      <c r="O78" s="33">
        <f t="shared" si="13"/>
        <v>13358.083167013829</v>
      </c>
      <c r="P78" s="33">
        <f t="shared" si="18"/>
        <v>12913.65072</v>
      </c>
      <c r="Q78" s="94">
        <f t="shared" si="14"/>
        <v>0.96672932474987872</v>
      </c>
      <c r="R78" s="25">
        <f>+SUMIFS('Data Co.op'!$M:$M,'Data Co.op'!$E:$E,'MT-Tracking Co.op'!$G78,'Data Co.op'!$N:$N,'MT-Tracking Co.op'!R$6)</f>
        <v>0</v>
      </c>
      <c r="S78" s="25">
        <f>+SUMIFS('Data Co.op'!$M:$M,'Data Co.op'!$E:$E,'MT-Tracking Co.op'!$G78,'Data Co.op'!$N:$N,'MT-Tracking Co.op'!S$6)</f>
        <v>1912.5709199999999</v>
      </c>
      <c r="T78" s="25">
        <f>+SUMIFS('Data Co.op'!$M:$M,'Data Co.op'!$E:$E,'MT-Tracking Co.op'!$G78,'Data Co.op'!$N:$N,'MT-Tracking Co.op'!T$6)</f>
        <v>0</v>
      </c>
      <c r="U78" s="25">
        <f>+SUMIFS('Data Co.op'!$M:$M,'Data Co.op'!$E:$E,'MT-Tracking Co.op'!$G78,'Data Co.op'!$N:$N,'MT-Tracking Co.op'!U$6)</f>
        <v>0</v>
      </c>
      <c r="V78" s="25">
        <f>+SUMIFS('Data Co.op'!$M:$M,'Data Co.op'!$E:$E,'MT-Tracking Co.op'!$G78,'Data Co.op'!$N:$N,'MT-Tracking Co.op'!V$6)</f>
        <v>0</v>
      </c>
      <c r="W78" s="25">
        <f>+SUMIFS('Data Co.op'!$M:$M,'Data Co.op'!$E:$E,'MT-Tracking Co.op'!$G78,'Data Co.op'!$N:$N,'MT-Tracking Co.op'!W$6)</f>
        <v>455.39928000000009</v>
      </c>
      <c r="X78" s="25">
        <f>+SUMIFS('Data Co.op'!$M:$M,'Data Co.op'!$E:$E,'MT-Tracking Co.op'!$G78,'Data Co.op'!$N:$N,'MT-Tracking Co.op'!X$6)</f>
        <v>0</v>
      </c>
      <c r="Y78" s="25">
        <f>+SUMIFS('Data Co.op'!$M:$M,'Data Co.op'!$E:$E,'MT-Tracking Co.op'!$G78,'Data Co.op'!$N:$N,'MT-Tracking Co.op'!Y$6)</f>
        <v>0</v>
      </c>
      <c r="Z78" s="25">
        <f>+SUMIFS('Data Co.op'!$M:$M,'Data Co.op'!$E:$E,'MT-Tracking Co.op'!$G78,'Data Co.op'!$N:$N,'MT-Tracking Co.op'!Z$6)</f>
        <v>0</v>
      </c>
      <c r="AA78" s="25">
        <f>+SUMIFS('Data Co.op'!$M:$M,'Data Co.op'!$E:$E,'MT-Tracking Co.op'!$G78,'Data Co.op'!$N:$N,'MT-Tracking Co.op'!AA$6)</f>
        <v>902.99879999999996</v>
      </c>
      <c r="AB78" s="25">
        <f>+SUMIFS('Data Co.op'!$M:$M,'Data Co.op'!$E:$E,'MT-Tracking Co.op'!$G78,'Data Co.op'!$N:$N,'MT-Tracking Co.op'!AB$6)</f>
        <v>0</v>
      </c>
      <c r="AC78" s="25">
        <f>+SUMIFS('Data Co.op'!$M:$M,'Data Co.op'!$E:$E,'MT-Tracking Co.op'!$G78,'Data Co.op'!$N:$N,'MT-Tracking Co.op'!AC$6)</f>
        <v>1921.9939200000001</v>
      </c>
      <c r="AD78" s="25">
        <f>+SUMIFS('Data Co.op'!$M:$M,'Data Co.op'!$E:$E,'MT-Tracking Co.op'!$G78,'Data Co.op'!$N:$N,'MT-Tracking Co.op'!AD$6)</f>
        <v>0</v>
      </c>
      <c r="AE78" s="25">
        <f>+SUMIFS('Data Co.op'!$M:$M,'Data Co.op'!$E:$E,'MT-Tracking Co.op'!$G78,'Data Co.op'!$N:$N,'MT-Tracking Co.op'!AE$6)</f>
        <v>0</v>
      </c>
      <c r="AF78" s="25">
        <f>+SUMIFS('Data Co.op'!$M:$M,'Data Co.op'!$E:$E,'MT-Tracking Co.op'!$G78,'Data Co.op'!$N:$N,'MT-Tracking Co.op'!AF$6)</f>
        <v>3332.1088800000002</v>
      </c>
      <c r="AG78" s="25">
        <f>+SUMIFS('Data Co.op'!$M:$M,'Data Co.op'!$E:$E,'MT-Tracking Co.op'!$G78,'Data Co.op'!$N:$N,'MT-Tracking Co.op'!AG$6)</f>
        <v>0</v>
      </c>
      <c r="AH78" s="25">
        <f>+SUMIFS('Data Co.op'!$M:$M,'Data Co.op'!$E:$E,'MT-Tracking Co.op'!$G78,'Data Co.op'!$N:$N,'MT-Tracking Co.op'!AH$6)</f>
        <v>0</v>
      </c>
      <c r="AI78" s="25">
        <f>+SUMIFS('Data Co.op'!$M:$M,'Data Co.op'!$E:$E,'MT-Tracking Co.op'!$G78,'Data Co.op'!$N:$N,'MT-Tracking Co.op'!AI$6)</f>
        <v>0</v>
      </c>
      <c r="AJ78" s="25">
        <f>+SUMIFS('Data Co.op'!$M:$M,'Data Co.op'!$E:$E,'MT-Tracking Co.op'!$G78,'Data Co.op'!$N:$N,'MT-Tracking Co.op'!AJ$6)</f>
        <v>0</v>
      </c>
      <c r="AK78" s="25">
        <f>+SUMIFS('Data Co.op'!$M:$M,'Data Co.op'!$E:$E,'MT-Tracking Co.op'!$G78,'Data Co.op'!$N:$N,'MT-Tracking Co.op'!AK$6)</f>
        <v>1192.3199999999997</v>
      </c>
      <c r="AL78" s="25">
        <f>+SUMIFS('Data Co.op'!$M:$M,'Data Co.op'!$E:$E,'MT-Tracking Co.op'!$G78,'Data Co.op'!$N:$N,'MT-Tracking Co.op'!AL$6)</f>
        <v>2293.2601199999999</v>
      </c>
      <c r="AM78" s="25">
        <f>+SUMIFS('Data Co.op'!$M:$M,'Data Co.op'!$E:$E,'MT-Tracking Co.op'!$G78,'Data Co.op'!$N:$N,'MT-Tracking Co.op'!AM$6)</f>
        <v>0</v>
      </c>
      <c r="AN78" s="25">
        <f>+SUMIFS('Data Co.op'!$M:$M,'Data Co.op'!$E:$E,'MT-Tracking Co.op'!$G78,'Data Co.op'!$N:$N,'MT-Tracking Co.op'!AN$6)</f>
        <v>0</v>
      </c>
      <c r="AO78" s="25">
        <f>+SUMIFS('Data Co.op'!$M:$M,'Data Co.op'!$E:$E,'MT-Tracking Co.op'!$G78,'Data Co.op'!$N:$N,'MT-Tracking Co.op'!AO$6)</f>
        <v>0</v>
      </c>
      <c r="AP78" s="25">
        <f>+SUMIFS('Data Co.op'!$M:$M,'Data Co.op'!$E:$E,'MT-Tracking Co.op'!$G78,'Data Co.op'!$N:$N,'MT-Tracking Co.op'!AP$6)</f>
        <v>0</v>
      </c>
      <c r="AQ78" s="25">
        <f>+SUMIFS('Data Co.op'!$M:$M,'Data Co.op'!$E:$E,'MT-Tracking Co.op'!$G78,'Data Co.op'!$N:$N,'MT-Tracking Co.op'!AQ$6)</f>
        <v>0</v>
      </c>
      <c r="AR78" s="25">
        <f>+SUMIFS('Data Co.op'!$M:$M,'Data Co.op'!$E:$E,'MT-Tracking Co.op'!$G78,'Data Co.op'!$N:$N,'MT-Tracking Co.op'!AR$6)</f>
        <v>902.99879999999996</v>
      </c>
      <c r="AS78" s="25">
        <f>+SUMIFS('Data Co.op'!$M:$M,'Data Co.op'!$E:$E,'MT-Tracking Co.op'!$G78,'Data Co.op'!$N:$N,'MT-Tracking Co.op'!AS$6)</f>
        <v>0</v>
      </c>
      <c r="AT78" s="25">
        <f>+SUMIFS('Data Co.op'!$M:$M,'Data Co.op'!$E:$E,'MT-Tracking Co.op'!$G78,'Data Co.op'!$N:$N,'MT-Tracking Co.op'!AT$6)</f>
        <v>0</v>
      </c>
      <c r="AU78" s="25">
        <f>+SUMIFS('Data Co.op'!$M:$M,'Data Co.op'!$E:$E,'MT-Tracking Co.op'!$G78,'Data Co.op'!$N:$N,'MT-Tracking Co.op'!AU$6)</f>
        <v>0</v>
      </c>
      <c r="AV78" s="25">
        <f>+SUMIFS('Data Co.op'!$M:$M,'Data Co.op'!$E:$E,'MT-Tracking Co.op'!$G78,'Data Co.op'!$N:$N,'MT-Tracking Co.op'!AV$6)</f>
        <v>0</v>
      </c>
      <c r="AW78" s="27">
        <f t="shared" si="19"/>
        <v>0</v>
      </c>
      <c r="AX78" t="str">
        <f t="shared" si="15"/>
        <v>Phạm Thị Bích Hạnh</v>
      </c>
      <c r="AY78" t="str">
        <f t="shared" si="11"/>
        <v>NBTS05367</v>
      </c>
      <c r="AZ78" s="27" t="str">
        <f t="shared" si="16"/>
        <v>Nguyễn Thị Kiều Diễm</v>
      </c>
    </row>
    <row r="79" spans="1:52" outlineLevel="1" x14ac:dyDescent="0.25">
      <c r="A79" s="4" t="s">
        <v>935</v>
      </c>
      <c r="B79" s="4" t="s">
        <v>936</v>
      </c>
      <c r="C79" s="4" t="s">
        <v>959</v>
      </c>
      <c r="D79" s="11" t="s">
        <v>961</v>
      </c>
      <c r="E79" s="32" t="s">
        <v>961</v>
      </c>
      <c r="F79" s="35" t="s">
        <v>160</v>
      </c>
      <c r="G79" s="35">
        <f t="shared" si="17"/>
        <v>507</v>
      </c>
      <c r="H79" s="4" t="s">
        <v>1030</v>
      </c>
      <c r="I79" s="4"/>
      <c r="J79" s="4"/>
      <c r="K79" s="4" t="s">
        <v>985</v>
      </c>
      <c r="L79" s="4">
        <v>1</v>
      </c>
      <c r="M79" s="33">
        <v>15045.281640000001</v>
      </c>
      <c r="N79" s="34">
        <f t="shared" si="12"/>
        <v>7.1329489775653889E-3</v>
      </c>
      <c r="O79" s="33">
        <f t="shared" si="13"/>
        <v>18943.651048361589</v>
      </c>
      <c r="P79" s="33">
        <f t="shared" si="18"/>
        <v>11337.937199999998</v>
      </c>
      <c r="Q79" s="94">
        <f t="shared" si="14"/>
        <v>0.59850855418816429</v>
      </c>
      <c r="R79" s="25">
        <f>+SUMIFS('Data Co.op'!$M:$M,'Data Co.op'!$E:$E,'MT-Tracking Co.op'!$G79,'Data Co.op'!$N:$N,'MT-Tracking Co.op'!R$6)</f>
        <v>2249.3041199999998</v>
      </c>
      <c r="S79" s="25">
        <f>+SUMIFS('Data Co.op'!$M:$M,'Data Co.op'!$E:$E,'MT-Tracking Co.op'!$G79,'Data Co.op'!$N:$N,'MT-Tracking Co.op'!S$6)</f>
        <v>0</v>
      </c>
      <c r="T79" s="25">
        <f>+SUMIFS('Data Co.op'!$M:$M,'Data Co.op'!$E:$E,'MT-Tracking Co.op'!$G79,'Data Co.op'!$N:$N,'MT-Tracking Co.op'!T$6)</f>
        <v>0</v>
      </c>
      <c r="U79" s="25">
        <f>+SUMIFS('Data Co.op'!$M:$M,'Data Co.op'!$E:$E,'MT-Tracking Co.op'!$G79,'Data Co.op'!$N:$N,'MT-Tracking Co.op'!U$6)</f>
        <v>0</v>
      </c>
      <c r="V79" s="25">
        <f>+SUMIFS('Data Co.op'!$M:$M,'Data Co.op'!$E:$E,'MT-Tracking Co.op'!$G79,'Data Co.op'!$N:$N,'MT-Tracking Co.op'!V$6)</f>
        <v>303.49943999999999</v>
      </c>
      <c r="W79" s="25">
        <f>+SUMIFS('Data Co.op'!$M:$M,'Data Co.op'!$E:$E,'MT-Tracking Co.op'!$G79,'Data Co.op'!$N:$N,'MT-Tracking Co.op'!W$6)</f>
        <v>0</v>
      </c>
      <c r="X79" s="25">
        <f>+SUMIFS('Data Co.op'!$M:$M,'Data Co.op'!$E:$E,'MT-Tracking Co.op'!$G79,'Data Co.op'!$N:$N,'MT-Tracking Co.op'!X$6)</f>
        <v>0</v>
      </c>
      <c r="Y79" s="25">
        <f>+SUMIFS('Data Co.op'!$M:$M,'Data Co.op'!$E:$E,'MT-Tracking Co.op'!$G79,'Data Co.op'!$N:$N,'MT-Tracking Co.op'!Y$6)</f>
        <v>0</v>
      </c>
      <c r="Z79" s="25">
        <f>+SUMIFS('Data Co.op'!$M:$M,'Data Co.op'!$E:$E,'MT-Tracking Co.op'!$G79,'Data Co.op'!$N:$N,'MT-Tracking Co.op'!Z$6)</f>
        <v>0</v>
      </c>
      <c r="AA79" s="25">
        <f>+SUMIFS('Data Co.op'!$M:$M,'Data Co.op'!$E:$E,'MT-Tracking Co.op'!$G79,'Data Co.op'!$N:$N,'MT-Tracking Co.op'!AA$6)</f>
        <v>0</v>
      </c>
      <c r="AB79" s="25">
        <f>+SUMIFS('Data Co.op'!$M:$M,'Data Co.op'!$E:$E,'MT-Tracking Co.op'!$G79,'Data Co.op'!$N:$N,'MT-Tracking Co.op'!AB$6)</f>
        <v>0</v>
      </c>
      <c r="AC79" s="25">
        <f>+SUMIFS('Data Co.op'!$M:$M,'Data Co.op'!$E:$E,'MT-Tracking Co.op'!$G79,'Data Co.op'!$N:$N,'MT-Tracking Co.op'!AC$6)</f>
        <v>0</v>
      </c>
      <c r="AD79" s="25">
        <f>+SUMIFS('Data Co.op'!$M:$M,'Data Co.op'!$E:$E,'MT-Tracking Co.op'!$G79,'Data Co.op'!$N:$N,'MT-Tracking Co.op'!AD$6)</f>
        <v>0</v>
      </c>
      <c r="AE79" s="25">
        <f>+SUMIFS('Data Co.op'!$M:$M,'Data Co.op'!$E:$E,'MT-Tracking Co.op'!$G79,'Data Co.op'!$N:$N,'MT-Tracking Co.op'!AE$6)</f>
        <v>0</v>
      </c>
      <c r="AF79" s="25">
        <f>+SUMIFS('Data Co.op'!$M:$M,'Data Co.op'!$E:$E,'MT-Tracking Co.op'!$G79,'Data Co.op'!$N:$N,'MT-Tracking Co.op'!AF$6)</f>
        <v>6271.7781599999989</v>
      </c>
      <c r="AG79" s="25">
        <f>+SUMIFS('Data Co.op'!$M:$M,'Data Co.op'!$E:$E,'MT-Tracking Co.op'!$G79,'Data Co.op'!$N:$N,'MT-Tracking Co.op'!AG$6)</f>
        <v>0</v>
      </c>
      <c r="AH79" s="25">
        <f>+SUMIFS('Data Co.op'!$M:$M,'Data Co.op'!$E:$E,'MT-Tracking Co.op'!$G79,'Data Co.op'!$N:$N,'MT-Tracking Co.op'!AH$6)</f>
        <v>0</v>
      </c>
      <c r="AI79" s="25">
        <f>+SUMIFS('Data Co.op'!$M:$M,'Data Co.op'!$E:$E,'MT-Tracking Co.op'!$G79,'Data Co.op'!$N:$N,'MT-Tracking Co.op'!AI$6)</f>
        <v>0</v>
      </c>
      <c r="AJ79" s="25">
        <f>+SUMIFS('Data Co.op'!$M:$M,'Data Co.op'!$E:$E,'MT-Tracking Co.op'!$G79,'Data Co.op'!$N:$N,'MT-Tracking Co.op'!AJ$6)</f>
        <v>826.49376000000007</v>
      </c>
      <c r="AK79" s="25">
        <f>+SUMIFS('Data Co.op'!$M:$M,'Data Co.op'!$E:$E,'MT-Tracking Co.op'!$G79,'Data Co.op'!$N:$N,'MT-Tracking Co.op'!AK$6)</f>
        <v>0</v>
      </c>
      <c r="AL79" s="25">
        <f>+SUMIFS('Data Co.op'!$M:$M,'Data Co.op'!$E:$E,'MT-Tracking Co.op'!$G79,'Data Co.op'!$N:$N,'MT-Tracking Co.op'!AL$6)</f>
        <v>1686.8617200000001</v>
      </c>
      <c r="AM79" s="25">
        <f>+SUMIFS('Data Co.op'!$M:$M,'Data Co.op'!$E:$E,'MT-Tracking Co.op'!$G79,'Data Co.op'!$N:$N,'MT-Tracking Co.op'!AM$6)</f>
        <v>0</v>
      </c>
      <c r="AN79" s="25">
        <f>+SUMIFS('Data Co.op'!$M:$M,'Data Co.op'!$E:$E,'MT-Tracking Co.op'!$G79,'Data Co.op'!$N:$N,'MT-Tracking Co.op'!AN$6)</f>
        <v>0</v>
      </c>
      <c r="AO79" s="25">
        <f>+SUMIFS('Data Co.op'!$M:$M,'Data Co.op'!$E:$E,'MT-Tracking Co.op'!$G79,'Data Co.op'!$N:$N,'MT-Tracking Co.op'!AO$6)</f>
        <v>0</v>
      </c>
      <c r="AP79" s="25">
        <f>+SUMIFS('Data Co.op'!$M:$M,'Data Co.op'!$E:$E,'MT-Tracking Co.op'!$G79,'Data Co.op'!$N:$N,'MT-Tracking Co.op'!AP$6)</f>
        <v>0</v>
      </c>
      <c r="AQ79" s="25">
        <f>+SUMIFS('Data Co.op'!$M:$M,'Data Co.op'!$E:$E,'MT-Tracking Co.op'!$G79,'Data Co.op'!$N:$N,'MT-Tracking Co.op'!AQ$6)</f>
        <v>0</v>
      </c>
      <c r="AR79" s="25">
        <f>+SUMIFS('Data Co.op'!$M:$M,'Data Co.op'!$E:$E,'MT-Tracking Co.op'!$G79,'Data Co.op'!$N:$N,'MT-Tracking Co.op'!AR$6)</f>
        <v>0</v>
      </c>
      <c r="AS79" s="25">
        <f>+SUMIFS('Data Co.op'!$M:$M,'Data Co.op'!$E:$E,'MT-Tracking Co.op'!$G79,'Data Co.op'!$N:$N,'MT-Tracking Co.op'!AS$6)</f>
        <v>0</v>
      </c>
      <c r="AT79" s="25">
        <f>+SUMIFS('Data Co.op'!$M:$M,'Data Co.op'!$E:$E,'MT-Tracking Co.op'!$G79,'Data Co.op'!$N:$N,'MT-Tracking Co.op'!AT$6)</f>
        <v>0</v>
      </c>
      <c r="AU79" s="25">
        <f>+SUMIFS('Data Co.op'!$M:$M,'Data Co.op'!$E:$E,'MT-Tracking Co.op'!$G79,'Data Co.op'!$N:$N,'MT-Tracking Co.op'!AU$6)</f>
        <v>0</v>
      </c>
      <c r="AV79" s="25">
        <f>+SUMIFS('Data Co.op'!$M:$M,'Data Co.op'!$E:$E,'MT-Tracking Co.op'!$G79,'Data Co.op'!$N:$N,'MT-Tracking Co.op'!AV$6)</f>
        <v>0</v>
      </c>
      <c r="AW79" s="27">
        <f t="shared" si="19"/>
        <v>0</v>
      </c>
      <c r="AX79" t="str">
        <f t="shared" si="15"/>
        <v>Nguyễn Thành Long</v>
      </c>
      <c r="AY79" t="str">
        <f t="shared" si="11"/>
        <v>Vacancy  BR VT</v>
      </c>
      <c r="AZ79" s="27" t="str">
        <f t="shared" si="16"/>
        <v>Vacancy  BR VT</v>
      </c>
    </row>
    <row r="80" spans="1:52" outlineLevel="1" x14ac:dyDescent="0.25">
      <c r="A80" s="4" t="s">
        <v>935</v>
      </c>
      <c r="B80" s="4" t="s">
        <v>936</v>
      </c>
      <c r="C80" s="4" t="s">
        <v>356</v>
      </c>
      <c r="D80" s="11" t="s">
        <v>765</v>
      </c>
      <c r="E80" s="32" t="s">
        <v>406</v>
      </c>
      <c r="F80" s="35" t="s">
        <v>413</v>
      </c>
      <c r="G80" s="35">
        <f t="shared" si="17"/>
        <v>508</v>
      </c>
      <c r="H80" s="4" t="s">
        <v>1031</v>
      </c>
      <c r="I80" s="4"/>
      <c r="J80" s="4"/>
      <c r="K80" s="4" t="s">
        <v>938</v>
      </c>
      <c r="L80" s="4">
        <v>1</v>
      </c>
      <c r="M80" s="33">
        <v>15105.324780000003</v>
      </c>
      <c r="N80" s="34">
        <f t="shared" si="12"/>
        <v>7.1614153542222522E-3</v>
      </c>
      <c r="O80" s="33">
        <f t="shared" si="13"/>
        <v>19019.251912421452</v>
      </c>
      <c r="P80" s="33">
        <f t="shared" si="18"/>
        <v>2756.2161599999999</v>
      </c>
      <c r="Q80" s="94">
        <f t="shared" si="14"/>
        <v>0.14491716985986805</v>
      </c>
      <c r="R80" s="25">
        <f>+SUMIFS('Data Co.op'!$M:$M,'Data Co.op'!$E:$E,'MT-Tracking Co.op'!$G80,'Data Co.op'!$N:$N,'MT-Tracking Co.op'!R$6)</f>
        <v>0</v>
      </c>
      <c r="S80" s="25">
        <f>+SUMIFS('Data Co.op'!$M:$M,'Data Co.op'!$E:$E,'MT-Tracking Co.op'!$G80,'Data Co.op'!$N:$N,'MT-Tracking Co.op'!S$6)</f>
        <v>0</v>
      </c>
      <c r="T80" s="25">
        <f>+SUMIFS('Data Co.op'!$M:$M,'Data Co.op'!$E:$E,'MT-Tracking Co.op'!$G80,'Data Co.op'!$N:$N,'MT-Tracking Co.op'!T$6)</f>
        <v>0</v>
      </c>
      <c r="U80" s="25">
        <f>+SUMIFS('Data Co.op'!$M:$M,'Data Co.op'!$E:$E,'MT-Tracking Co.op'!$G80,'Data Co.op'!$N:$N,'MT-Tracking Co.op'!U$6)</f>
        <v>0</v>
      </c>
      <c r="V80" s="25">
        <f>+SUMIFS('Data Co.op'!$M:$M,'Data Co.op'!$E:$E,'MT-Tracking Co.op'!$G80,'Data Co.op'!$N:$N,'MT-Tracking Co.op'!V$6)</f>
        <v>0</v>
      </c>
      <c r="W80" s="25">
        <f>+SUMIFS('Data Co.op'!$M:$M,'Data Co.op'!$E:$E,'MT-Tracking Co.op'!$G80,'Data Co.op'!$N:$N,'MT-Tracking Co.op'!W$6)</f>
        <v>0</v>
      </c>
      <c r="X80" s="25">
        <f>+SUMIFS('Data Co.op'!$M:$M,'Data Co.op'!$E:$E,'MT-Tracking Co.op'!$G80,'Data Co.op'!$N:$N,'MT-Tracking Co.op'!X$6)</f>
        <v>0</v>
      </c>
      <c r="Y80" s="25">
        <f>+SUMIFS('Data Co.op'!$M:$M,'Data Co.op'!$E:$E,'MT-Tracking Co.op'!$G80,'Data Co.op'!$N:$N,'MT-Tracking Co.op'!Y$6)</f>
        <v>361.19952000000001</v>
      </c>
      <c r="Z80" s="25">
        <f>+SUMIFS('Data Co.op'!$M:$M,'Data Co.op'!$E:$E,'MT-Tracking Co.op'!$G80,'Data Co.op'!$N:$N,'MT-Tracking Co.op'!Z$6)</f>
        <v>0</v>
      </c>
      <c r="AA80" s="25">
        <f>+SUMIFS('Data Co.op'!$M:$M,'Data Co.op'!$E:$E,'MT-Tracking Co.op'!$G80,'Data Co.op'!$N:$N,'MT-Tracking Co.op'!AA$6)</f>
        <v>0</v>
      </c>
      <c r="AB80" s="25">
        <f>+SUMIFS('Data Co.op'!$M:$M,'Data Co.op'!$E:$E,'MT-Tracking Co.op'!$G80,'Data Co.op'!$N:$N,'MT-Tracking Co.op'!AB$6)</f>
        <v>0</v>
      </c>
      <c r="AC80" s="25">
        <f>+SUMIFS('Data Co.op'!$M:$M,'Data Co.op'!$E:$E,'MT-Tracking Co.op'!$G80,'Data Co.op'!$N:$N,'MT-Tracking Co.op'!AC$6)</f>
        <v>1058.5922399999999</v>
      </c>
      <c r="AD80" s="25">
        <f>+SUMIFS('Data Co.op'!$M:$M,'Data Co.op'!$E:$E,'MT-Tracking Co.op'!$G80,'Data Co.op'!$N:$N,'MT-Tracking Co.op'!AD$6)</f>
        <v>0</v>
      </c>
      <c r="AE80" s="25">
        <f>+SUMIFS('Data Co.op'!$M:$M,'Data Co.op'!$E:$E,'MT-Tracking Co.op'!$G80,'Data Co.op'!$N:$N,'MT-Tracking Co.op'!AE$6)</f>
        <v>0</v>
      </c>
      <c r="AF80" s="25">
        <f>+SUMIFS('Data Co.op'!$M:$M,'Data Co.op'!$E:$E,'MT-Tracking Co.op'!$G80,'Data Co.op'!$N:$N,'MT-Tracking Co.op'!AF$6)</f>
        <v>0</v>
      </c>
      <c r="AG80" s="25">
        <f>+SUMIFS('Data Co.op'!$M:$M,'Data Co.op'!$E:$E,'MT-Tracking Co.op'!$G80,'Data Co.op'!$N:$N,'MT-Tracking Co.op'!AG$6)</f>
        <v>396.00036</v>
      </c>
      <c r="AH80" s="25">
        <f>+SUMIFS('Data Co.op'!$M:$M,'Data Co.op'!$E:$E,'MT-Tracking Co.op'!$G80,'Data Co.op'!$N:$N,'MT-Tracking Co.op'!AH$6)</f>
        <v>0</v>
      </c>
      <c r="AI80" s="25">
        <f>+SUMIFS('Data Co.op'!$M:$M,'Data Co.op'!$E:$E,'MT-Tracking Co.op'!$G80,'Data Co.op'!$N:$N,'MT-Tracking Co.op'!AI$6)</f>
        <v>0</v>
      </c>
      <c r="AJ80" s="25">
        <f>+SUMIFS('Data Co.op'!$M:$M,'Data Co.op'!$E:$E,'MT-Tracking Co.op'!$G80,'Data Co.op'!$N:$N,'MT-Tracking Co.op'!AJ$6)</f>
        <v>0</v>
      </c>
      <c r="AK80" s="25">
        <f>+SUMIFS('Data Co.op'!$M:$M,'Data Co.op'!$E:$E,'MT-Tracking Co.op'!$G80,'Data Co.op'!$N:$N,'MT-Tracking Co.op'!AK$6)</f>
        <v>0</v>
      </c>
      <c r="AL80" s="25">
        <f>+SUMIFS('Data Co.op'!$M:$M,'Data Co.op'!$E:$E,'MT-Tracking Co.op'!$G80,'Data Co.op'!$N:$N,'MT-Tracking Co.op'!AL$6)</f>
        <v>0</v>
      </c>
      <c r="AM80" s="25">
        <f>+SUMIFS('Data Co.op'!$M:$M,'Data Co.op'!$E:$E,'MT-Tracking Co.op'!$G80,'Data Co.op'!$N:$N,'MT-Tracking Co.op'!AM$6)</f>
        <v>0</v>
      </c>
      <c r="AN80" s="25">
        <f>+SUMIFS('Data Co.op'!$M:$M,'Data Co.op'!$E:$E,'MT-Tracking Co.op'!$G80,'Data Co.op'!$N:$N,'MT-Tracking Co.op'!AN$6)</f>
        <v>0</v>
      </c>
      <c r="AO80" s="25">
        <f>+SUMIFS('Data Co.op'!$M:$M,'Data Co.op'!$E:$E,'MT-Tracking Co.op'!$G80,'Data Co.op'!$N:$N,'MT-Tracking Co.op'!AO$6)</f>
        <v>0</v>
      </c>
      <c r="AP80" s="25">
        <f>+SUMIFS('Data Co.op'!$M:$M,'Data Co.op'!$E:$E,'MT-Tracking Co.op'!$G80,'Data Co.op'!$N:$N,'MT-Tracking Co.op'!AP$6)</f>
        <v>0</v>
      </c>
      <c r="AQ80" s="25">
        <f>+SUMIFS('Data Co.op'!$M:$M,'Data Co.op'!$E:$E,'MT-Tracking Co.op'!$G80,'Data Co.op'!$N:$N,'MT-Tracking Co.op'!AQ$6)</f>
        <v>0</v>
      </c>
      <c r="AR80" s="25">
        <f>+SUMIFS('Data Co.op'!$M:$M,'Data Co.op'!$E:$E,'MT-Tracking Co.op'!$G80,'Data Co.op'!$N:$N,'MT-Tracking Co.op'!AR$6)</f>
        <v>0</v>
      </c>
      <c r="AS80" s="25">
        <f>+SUMIFS('Data Co.op'!$M:$M,'Data Co.op'!$E:$E,'MT-Tracking Co.op'!$G80,'Data Co.op'!$N:$N,'MT-Tracking Co.op'!AS$6)</f>
        <v>359.0514</v>
      </c>
      <c r="AT80" s="25">
        <f>+SUMIFS('Data Co.op'!$M:$M,'Data Co.op'!$E:$E,'MT-Tracking Co.op'!$G80,'Data Co.op'!$N:$N,'MT-Tracking Co.op'!AT$6)</f>
        <v>581.37264000000005</v>
      </c>
      <c r="AU80" s="25">
        <f>+SUMIFS('Data Co.op'!$M:$M,'Data Co.op'!$E:$E,'MT-Tracking Co.op'!$G80,'Data Co.op'!$N:$N,'MT-Tracking Co.op'!AU$6)</f>
        <v>0</v>
      </c>
      <c r="AV80" s="25">
        <f>+SUMIFS('Data Co.op'!$M:$M,'Data Co.op'!$E:$E,'MT-Tracking Co.op'!$G80,'Data Co.op'!$N:$N,'MT-Tracking Co.op'!AV$6)</f>
        <v>0</v>
      </c>
      <c r="AW80" s="27">
        <f t="shared" si="19"/>
        <v>0</v>
      </c>
      <c r="AX80" t="str">
        <f t="shared" si="15"/>
        <v>Phạm Thị Bích Hạnh</v>
      </c>
      <c r="AY80" t="str">
        <f t="shared" si="11"/>
        <v>NBTS05262</v>
      </c>
      <c r="AZ80" s="27" t="str">
        <f t="shared" si="16"/>
        <v>Lê Trương Phi</v>
      </c>
    </row>
    <row r="81" spans="1:52" outlineLevel="1" x14ac:dyDescent="0.25">
      <c r="A81" s="4" t="s">
        <v>935</v>
      </c>
      <c r="B81" s="4" t="s">
        <v>936</v>
      </c>
      <c r="C81" s="4" t="s">
        <v>451</v>
      </c>
      <c r="D81" s="11" t="s">
        <v>5225</v>
      </c>
      <c r="E81" s="32" t="s">
        <v>5226</v>
      </c>
      <c r="F81" s="35" t="s">
        <v>504</v>
      </c>
      <c r="G81" s="35">
        <f t="shared" si="17"/>
        <v>512</v>
      </c>
      <c r="H81" s="4" t="s">
        <v>505</v>
      </c>
      <c r="I81" s="4"/>
      <c r="J81" s="4"/>
      <c r="K81" s="4" t="s">
        <v>1032</v>
      </c>
      <c r="L81" s="4">
        <v>1</v>
      </c>
      <c r="M81" s="33">
        <v>16807.015080000001</v>
      </c>
      <c r="N81" s="34">
        <f t="shared" si="12"/>
        <v>7.9681845710408428E-3</v>
      </c>
      <c r="O81" s="33">
        <f t="shared" si="13"/>
        <v>21161.865657176961</v>
      </c>
      <c r="P81" s="33">
        <f t="shared" si="18"/>
        <v>22186.401119999999</v>
      </c>
      <c r="Q81" s="94">
        <f t="shared" si="14"/>
        <v>1.0484142314964358</v>
      </c>
      <c r="R81" s="25">
        <f>+SUMIFS('Data Co.op'!$M:$M,'Data Co.op'!$E:$E,'MT-Tracking Co.op'!$G81,'Data Co.op'!$N:$N,'MT-Tracking Co.op'!R$6)</f>
        <v>0</v>
      </c>
      <c r="S81" s="25">
        <f>+SUMIFS('Data Co.op'!$M:$M,'Data Co.op'!$E:$E,'MT-Tracking Co.op'!$G81,'Data Co.op'!$N:$N,'MT-Tracking Co.op'!S$6)</f>
        <v>6003.3473999999997</v>
      </c>
      <c r="T81" s="25">
        <f>+SUMIFS('Data Co.op'!$M:$M,'Data Co.op'!$E:$E,'MT-Tracking Co.op'!$G81,'Data Co.op'!$N:$N,'MT-Tracking Co.op'!T$6)</f>
        <v>0</v>
      </c>
      <c r="U81" s="25">
        <f>+SUMIFS('Data Co.op'!$M:$M,'Data Co.op'!$E:$E,'MT-Tracking Co.op'!$G81,'Data Co.op'!$N:$N,'MT-Tracking Co.op'!U$6)</f>
        <v>0</v>
      </c>
      <c r="V81" s="25">
        <f>+SUMIFS('Data Co.op'!$M:$M,'Data Co.op'!$E:$E,'MT-Tracking Co.op'!$G81,'Data Co.op'!$N:$N,'MT-Tracking Co.op'!V$6)</f>
        <v>0</v>
      </c>
      <c r="W81" s="25">
        <f>+SUMIFS('Data Co.op'!$M:$M,'Data Co.op'!$E:$E,'MT-Tracking Co.op'!$G81,'Data Co.op'!$N:$N,'MT-Tracking Co.op'!W$6)</f>
        <v>4992.6488399999998</v>
      </c>
      <c r="X81" s="25">
        <f>+SUMIFS('Data Co.op'!$M:$M,'Data Co.op'!$E:$E,'MT-Tracking Co.op'!$G81,'Data Co.op'!$N:$N,'MT-Tracking Co.op'!X$6)</f>
        <v>5016.4984800000002</v>
      </c>
      <c r="Y81" s="25">
        <f>+SUMIFS('Data Co.op'!$M:$M,'Data Co.op'!$E:$E,'MT-Tracking Co.op'!$G81,'Data Co.op'!$N:$N,'MT-Tracking Co.op'!Y$6)</f>
        <v>0</v>
      </c>
      <c r="Z81" s="25">
        <f>+SUMIFS('Data Co.op'!$M:$M,'Data Co.op'!$E:$E,'MT-Tracking Co.op'!$G81,'Data Co.op'!$N:$N,'MT-Tracking Co.op'!Z$6)</f>
        <v>0</v>
      </c>
      <c r="AA81" s="25">
        <f>+SUMIFS('Data Co.op'!$M:$M,'Data Co.op'!$E:$E,'MT-Tracking Co.op'!$G81,'Data Co.op'!$N:$N,'MT-Tracking Co.op'!AA$6)</f>
        <v>0</v>
      </c>
      <c r="AB81" s="25">
        <f>+SUMIFS('Data Co.op'!$M:$M,'Data Co.op'!$E:$E,'MT-Tracking Co.op'!$G81,'Data Co.op'!$N:$N,'MT-Tracking Co.op'!AB$6)</f>
        <v>0</v>
      </c>
      <c r="AC81" s="25">
        <f>+SUMIFS('Data Co.op'!$M:$M,'Data Co.op'!$E:$E,'MT-Tracking Co.op'!$G81,'Data Co.op'!$N:$N,'MT-Tracking Co.op'!AC$6)</f>
        <v>0</v>
      </c>
      <c r="AD81" s="25">
        <f>+SUMIFS('Data Co.op'!$M:$M,'Data Co.op'!$E:$E,'MT-Tracking Co.op'!$G81,'Data Co.op'!$N:$N,'MT-Tracking Co.op'!AD$6)</f>
        <v>0</v>
      </c>
      <c r="AE81" s="25">
        <f>+SUMIFS('Data Co.op'!$M:$M,'Data Co.op'!$E:$E,'MT-Tracking Co.op'!$G81,'Data Co.op'!$N:$N,'MT-Tracking Co.op'!AE$6)</f>
        <v>0</v>
      </c>
      <c r="AF81" s="25">
        <f>+SUMIFS('Data Co.op'!$M:$M,'Data Co.op'!$E:$E,'MT-Tracking Co.op'!$G81,'Data Co.op'!$N:$N,'MT-Tracking Co.op'!AF$6)</f>
        <v>0</v>
      </c>
      <c r="AG81" s="25">
        <f>+SUMIFS('Data Co.op'!$M:$M,'Data Co.op'!$E:$E,'MT-Tracking Co.op'!$G81,'Data Co.op'!$N:$N,'MT-Tracking Co.op'!AG$6)</f>
        <v>0</v>
      </c>
      <c r="AH81" s="25">
        <f>+SUMIFS('Data Co.op'!$M:$M,'Data Co.op'!$E:$E,'MT-Tracking Co.op'!$G81,'Data Co.op'!$N:$N,'MT-Tracking Co.op'!AH$6)</f>
        <v>0</v>
      </c>
      <c r="AI81" s="25">
        <f>+SUMIFS('Data Co.op'!$M:$M,'Data Co.op'!$E:$E,'MT-Tracking Co.op'!$G81,'Data Co.op'!$N:$N,'MT-Tracking Co.op'!AI$6)</f>
        <v>0</v>
      </c>
      <c r="AJ81" s="25">
        <f>+SUMIFS('Data Co.op'!$M:$M,'Data Co.op'!$E:$E,'MT-Tracking Co.op'!$G81,'Data Co.op'!$N:$N,'MT-Tracking Co.op'!AJ$6)</f>
        <v>0</v>
      </c>
      <c r="AK81" s="25">
        <f>+SUMIFS('Data Co.op'!$M:$M,'Data Co.op'!$E:$E,'MT-Tracking Co.op'!$G81,'Data Co.op'!$N:$N,'MT-Tracking Co.op'!AK$6)</f>
        <v>0</v>
      </c>
      <c r="AL81" s="25">
        <f>+SUMIFS('Data Co.op'!$M:$M,'Data Co.op'!$E:$E,'MT-Tracking Co.op'!$G81,'Data Co.op'!$N:$N,'MT-Tracking Co.op'!AL$6)</f>
        <v>0</v>
      </c>
      <c r="AM81" s="25">
        <f>+SUMIFS('Data Co.op'!$M:$M,'Data Co.op'!$E:$E,'MT-Tracking Co.op'!$G81,'Data Co.op'!$N:$N,'MT-Tracking Co.op'!AM$6)</f>
        <v>1430.7839999999997</v>
      </c>
      <c r="AN81" s="25">
        <f>+SUMIFS('Data Co.op'!$M:$M,'Data Co.op'!$E:$E,'MT-Tracking Co.op'!$G81,'Data Co.op'!$N:$N,'MT-Tracking Co.op'!AN$6)</f>
        <v>0</v>
      </c>
      <c r="AO81" s="25">
        <f>+SUMIFS('Data Co.op'!$M:$M,'Data Co.op'!$E:$E,'MT-Tracking Co.op'!$G81,'Data Co.op'!$N:$N,'MT-Tracking Co.op'!AO$6)</f>
        <v>0</v>
      </c>
      <c r="AP81" s="25">
        <f>+SUMIFS('Data Co.op'!$M:$M,'Data Co.op'!$E:$E,'MT-Tracking Co.op'!$G81,'Data Co.op'!$N:$N,'MT-Tracking Co.op'!AP$6)</f>
        <v>343.20024000000006</v>
      </c>
      <c r="AQ81" s="25">
        <f>+SUMIFS('Data Co.op'!$M:$M,'Data Co.op'!$E:$E,'MT-Tracking Co.op'!$G81,'Data Co.op'!$N:$N,'MT-Tracking Co.op'!AQ$6)</f>
        <v>0</v>
      </c>
      <c r="AR81" s="25">
        <f>+SUMIFS('Data Co.op'!$M:$M,'Data Co.op'!$E:$E,'MT-Tracking Co.op'!$G81,'Data Co.op'!$N:$N,'MT-Tracking Co.op'!AR$6)</f>
        <v>0</v>
      </c>
      <c r="AS81" s="25">
        <f>+SUMIFS('Data Co.op'!$M:$M,'Data Co.op'!$E:$E,'MT-Tracking Co.op'!$G81,'Data Co.op'!$N:$N,'MT-Tracking Co.op'!AS$6)</f>
        <v>2521.3895999999995</v>
      </c>
      <c r="AT81" s="25">
        <f>+SUMIFS('Data Co.op'!$M:$M,'Data Co.op'!$E:$E,'MT-Tracking Co.op'!$G81,'Data Co.op'!$N:$N,'MT-Tracking Co.op'!AT$6)</f>
        <v>1878.5325600000001</v>
      </c>
      <c r="AU81" s="25">
        <f>+SUMIFS('Data Co.op'!$M:$M,'Data Co.op'!$E:$E,'MT-Tracking Co.op'!$G81,'Data Co.op'!$N:$N,'MT-Tracking Co.op'!AU$6)</f>
        <v>0</v>
      </c>
      <c r="AV81" s="25">
        <f>+SUMIFS('Data Co.op'!$M:$M,'Data Co.op'!$E:$E,'MT-Tracking Co.op'!$G81,'Data Co.op'!$N:$N,'MT-Tracking Co.op'!AV$6)</f>
        <v>0</v>
      </c>
      <c r="AW81" s="27">
        <f t="shared" si="19"/>
        <v>0</v>
      </c>
      <c r="AX81" t="str">
        <f t="shared" si="15"/>
        <v>Phạm Thanh Hà</v>
      </c>
      <c r="AY81" t="str">
        <f t="shared" si="11"/>
        <v>NBTS05665</v>
      </c>
      <c r="AZ81" s="27" t="str">
        <f t="shared" si="16"/>
        <v>Đặng Thị Dung</v>
      </c>
    </row>
    <row r="82" spans="1:52" outlineLevel="1" x14ac:dyDescent="0.25">
      <c r="A82" s="4" t="s">
        <v>935</v>
      </c>
      <c r="B82" s="4" t="s">
        <v>936</v>
      </c>
      <c r="C82" s="4" t="s">
        <v>959</v>
      </c>
      <c r="D82" s="11" t="s">
        <v>747</v>
      </c>
      <c r="E82" s="32" t="s">
        <v>42</v>
      </c>
      <c r="F82" s="35" t="s">
        <v>49</v>
      </c>
      <c r="G82" s="35">
        <f t="shared" si="17"/>
        <v>513</v>
      </c>
      <c r="H82" s="4" t="s">
        <v>1033</v>
      </c>
      <c r="I82" s="4"/>
      <c r="J82" s="4"/>
      <c r="K82" s="4" t="s">
        <v>60</v>
      </c>
      <c r="L82" s="4">
        <v>1</v>
      </c>
      <c r="M82" s="33">
        <v>11065.909140000002</v>
      </c>
      <c r="N82" s="34">
        <f t="shared" si="12"/>
        <v>5.2463335133681481E-3</v>
      </c>
      <c r="O82" s="33">
        <f t="shared" si="13"/>
        <v>13933.186915139404</v>
      </c>
      <c r="P82" s="33">
        <f t="shared" si="18"/>
        <v>14533.102080000001</v>
      </c>
      <c r="Q82" s="94">
        <f t="shared" si="14"/>
        <v>1.0430565647697403</v>
      </c>
      <c r="R82" s="25">
        <f>+SUMIFS('Data Co.op'!$M:$M,'Data Co.op'!$E:$E,'MT-Tracking Co.op'!$G82,'Data Co.op'!$N:$N,'MT-Tracking Co.op'!R$6)</f>
        <v>0</v>
      </c>
      <c r="S82" s="25">
        <f>+SUMIFS('Data Co.op'!$M:$M,'Data Co.op'!$E:$E,'MT-Tracking Co.op'!$G82,'Data Co.op'!$N:$N,'MT-Tracking Co.op'!S$6)</f>
        <v>0</v>
      </c>
      <c r="T82" s="25">
        <f>+SUMIFS('Data Co.op'!$M:$M,'Data Co.op'!$E:$E,'MT-Tracking Co.op'!$G82,'Data Co.op'!$N:$N,'MT-Tracking Co.op'!T$6)</f>
        <v>0</v>
      </c>
      <c r="U82" s="25">
        <f>+SUMIFS('Data Co.op'!$M:$M,'Data Co.op'!$E:$E,'MT-Tracking Co.op'!$G82,'Data Co.op'!$N:$N,'MT-Tracking Co.op'!U$6)</f>
        <v>0</v>
      </c>
      <c r="V82" s="25">
        <f>+SUMIFS('Data Co.op'!$M:$M,'Data Co.op'!$E:$E,'MT-Tracking Co.op'!$G82,'Data Co.op'!$N:$N,'MT-Tracking Co.op'!V$6)</f>
        <v>0</v>
      </c>
      <c r="W82" s="25">
        <f>+SUMIFS('Data Co.op'!$M:$M,'Data Co.op'!$E:$E,'MT-Tracking Co.op'!$G82,'Data Co.op'!$N:$N,'MT-Tracking Co.op'!W$6)</f>
        <v>2122.60608</v>
      </c>
      <c r="X82" s="25">
        <f>+SUMIFS('Data Co.op'!$M:$M,'Data Co.op'!$E:$E,'MT-Tracking Co.op'!$G82,'Data Co.op'!$N:$N,'MT-Tracking Co.op'!X$6)</f>
        <v>0</v>
      </c>
      <c r="Y82" s="25">
        <f>+SUMIFS('Data Co.op'!$M:$M,'Data Co.op'!$E:$E,'MT-Tracking Co.op'!$G82,'Data Co.op'!$N:$N,'MT-Tracking Co.op'!Y$6)</f>
        <v>359.0514</v>
      </c>
      <c r="Z82" s="25">
        <f>+SUMIFS('Data Co.op'!$M:$M,'Data Co.op'!$E:$E,'MT-Tracking Co.op'!$G82,'Data Co.op'!$N:$N,'MT-Tracking Co.op'!Z$6)</f>
        <v>0</v>
      </c>
      <c r="AA82" s="25">
        <f>+SUMIFS('Data Co.op'!$M:$M,'Data Co.op'!$E:$E,'MT-Tracking Co.op'!$G82,'Data Co.op'!$N:$N,'MT-Tracking Co.op'!AA$6)</f>
        <v>0</v>
      </c>
      <c r="AB82" s="25">
        <f>+SUMIFS('Data Co.op'!$M:$M,'Data Co.op'!$E:$E,'MT-Tracking Co.op'!$G82,'Data Co.op'!$N:$N,'MT-Tracking Co.op'!AB$6)</f>
        <v>0</v>
      </c>
      <c r="AC82" s="25">
        <f>+SUMIFS('Data Co.op'!$M:$M,'Data Co.op'!$E:$E,'MT-Tracking Co.op'!$G82,'Data Co.op'!$N:$N,'MT-Tracking Co.op'!AC$6)</f>
        <v>2599.5340800000004</v>
      </c>
      <c r="AD82" s="25">
        <f>+SUMIFS('Data Co.op'!$M:$M,'Data Co.op'!$E:$E,'MT-Tracking Co.op'!$G82,'Data Co.op'!$N:$N,'MT-Tracking Co.op'!AD$6)</f>
        <v>0</v>
      </c>
      <c r="AE82" s="25">
        <f>+SUMIFS('Data Co.op'!$M:$M,'Data Co.op'!$E:$E,'MT-Tracking Co.op'!$G82,'Data Co.op'!$N:$N,'MT-Tracking Co.op'!AE$6)</f>
        <v>0</v>
      </c>
      <c r="AF82" s="25">
        <f>+SUMIFS('Data Co.op'!$M:$M,'Data Co.op'!$E:$E,'MT-Tracking Co.op'!$G82,'Data Co.op'!$N:$N,'MT-Tracking Co.op'!AF$6)</f>
        <v>0</v>
      </c>
      <c r="AG82" s="25">
        <f>+SUMIFS('Data Co.op'!$M:$M,'Data Co.op'!$E:$E,'MT-Tracking Co.op'!$G82,'Data Co.op'!$N:$N,'MT-Tracking Co.op'!AG$6)</f>
        <v>4176.2930399999996</v>
      </c>
      <c r="AH82" s="25">
        <f>+SUMIFS('Data Co.op'!$M:$M,'Data Co.op'!$E:$E,'MT-Tracking Co.op'!$G82,'Data Co.op'!$N:$N,'MT-Tracking Co.op'!AH$6)</f>
        <v>0</v>
      </c>
      <c r="AI82" s="25">
        <f>+SUMIFS('Data Co.op'!$M:$M,'Data Co.op'!$E:$E,'MT-Tracking Co.op'!$G82,'Data Co.op'!$N:$N,'MT-Tracking Co.op'!AI$6)</f>
        <v>0</v>
      </c>
      <c r="AJ82" s="25">
        <f>+SUMIFS('Data Co.op'!$M:$M,'Data Co.op'!$E:$E,'MT-Tracking Co.op'!$G82,'Data Co.op'!$N:$N,'MT-Tracking Co.op'!AJ$6)</f>
        <v>0</v>
      </c>
      <c r="AK82" s="25">
        <f>+SUMIFS('Data Co.op'!$M:$M,'Data Co.op'!$E:$E,'MT-Tracking Co.op'!$G82,'Data Co.op'!$N:$N,'MT-Tracking Co.op'!AK$6)</f>
        <v>4798.68948</v>
      </c>
      <c r="AL82" s="25">
        <f>+SUMIFS('Data Co.op'!$M:$M,'Data Co.op'!$E:$E,'MT-Tracking Co.op'!$G82,'Data Co.op'!$N:$N,'MT-Tracking Co.op'!AL$6)</f>
        <v>0</v>
      </c>
      <c r="AM82" s="25">
        <f>+SUMIFS('Data Co.op'!$M:$M,'Data Co.op'!$E:$E,'MT-Tracking Co.op'!$G82,'Data Co.op'!$N:$N,'MT-Tracking Co.op'!AM$6)</f>
        <v>0</v>
      </c>
      <c r="AN82" s="25">
        <f>+SUMIFS('Data Co.op'!$M:$M,'Data Co.op'!$E:$E,'MT-Tracking Co.op'!$G82,'Data Co.op'!$N:$N,'MT-Tracking Co.op'!AN$6)</f>
        <v>0</v>
      </c>
      <c r="AO82" s="25">
        <f>+SUMIFS('Data Co.op'!$M:$M,'Data Co.op'!$E:$E,'MT-Tracking Co.op'!$G82,'Data Co.op'!$N:$N,'MT-Tracking Co.op'!AO$6)</f>
        <v>0</v>
      </c>
      <c r="AP82" s="25">
        <f>+SUMIFS('Data Co.op'!$M:$M,'Data Co.op'!$E:$E,'MT-Tracking Co.op'!$G82,'Data Co.op'!$N:$N,'MT-Tracking Co.op'!AP$6)</f>
        <v>0</v>
      </c>
      <c r="AQ82" s="25">
        <f>+SUMIFS('Data Co.op'!$M:$M,'Data Co.op'!$E:$E,'MT-Tracking Co.op'!$G82,'Data Co.op'!$N:$N,'MT-Tracking Co.op'!AQ$6)</f>
        <v>476.92799999999988</v>
      </c>
      <c r="AR82" s="25">
        <f>+SUMIFS('Data Co.op'!$M:$M,'Data Co.op'!$E:$E,'MT-Tracking Co.op'!$G82,'Data Co.op'!$N:$N,'MT-Tracking Co.op'!AR$6)</f>
        <v>0</v>
      </c>
      <c r="AS82" s="25">
        <f>+SUMIFS('Data Co.op'!$M:$M,'Data Co.op'!$E:$E,'MT-Tracking Co.op'!$G82,'Data Co.op'!$N:$N,'MT-Tracking Co.op'!AS$6)</f>
        <v>0</v>
      </c>
      <c r="AT82" s="25">
        <f>+SUMIFS('Data Co.op'!$M:$M,'Data Co.op'!$E:$E,'MT-Tracking Co.op'!$G82,'Data Co.op'!$N:$N,'MT-Tracking Co.op'!AT$6)</f>
        <v>0</v>
      </c>
      <c r="AU82" s="25">
        <f>+SUMIFS('Data Co.op'!$M:$M,'Data Co.op'!$E:$E,'MT-Tracking Co.op'!$G82,'Data Co.op'!$N:$N,'MT-Tracking Co.op'!AU$6)</f>
        <v>0</v>
      </c>
      <c r="AV82" s="25">
        <f>+SUMIFS('Data Co.op'!$M:$M,'Data Co.op'!$E:$E,'MT-Tracking Co.op'!$G82,'Data Co.op'!$N:$N,'MT-Tracking Co.op'!AV$6)</f>
        <v>0</v>
      </c>
      <c r="AW82" s="27">
        <f t="shared" si="19"/>
        <v>0</v>
      </c>
      <c r="AX82" t="str">
        <f t="shared" si="15"/>
        <v>Nguyễn Thành Long</v>
      </c>
      <c r="AY82" t="str">
        <f t="shared" si="11"/>
        <v>NBTS04999</v>
      </c>
      <c r="AZ82" s="27" t="str">
        <f t="shared" si="16"/>
        <v>Nguyễn Thanh Phương Thảo</v>
      </c>
    </row>
    <row r="83" spans="1:52" outlineLevel="1" x14ac:dyDescent="0.25">
      <c r="A83" s="4" t="s">
        <v>935</v>
      </c>
      <c r="B83" s="4" t="s">
        <v>936</v>
      </c>
      <c r="C83" s="4" t="s">
        <v>959</v>
      </c>
      <c r="D83" s="11" t="s">
        <v>746</v>
      </c>
      <c r="E83" s="32" t="s">
        <v>33</v>
      </c>
      <c r="F83" s="35" t="s">
        <v>4</v>
      </c>
      <c r="G83" s="35">
        <f t="shared" si="17"/>
        <v>517</v>
      </c>
      <c r="H83" s="4" t="s">
        <v>1034</v>
      </c>
      <c r="I83" s="4"/>
      <c r="J83" s="4"/>
      <c r="K83" s="4" t="s">
        <v>1022</v>
      </c>
      <c r="L83" s="4">
        <v>1</v>
      </c>
      <c r="M83" s="33">
        <v>13181.65128</v>
      </c>
      <c r="N83" s="34">
        <f t="shared" si="12"/>
        <v>6.2494041833237157E-3</v>
      </c>
      <c r="O83" s="33">
        <f t="shared" si="13"/>
        <v>16597.137100153937</v>
      </c>
      <c r="P83" s="33">
        <f t="shared" si="18"/>
        <v>16200.0972</v>
      </c>
      <c r="Q83" s="94">
        <f t="shared" si="14"/>
        <v>0.97607780801242794</v>
      </c>
      <c r="R83" s="25">
        <f>+SUMIFS('Data Co.op'!$M:$M,'Data Co.op'!$E:$E,'MT-Tracking Co.op'!$G83,'Data Co.op'!$N:$N,'MT-Tracking Co.op'!R$6)</f>
        <v>303.49943999999999</v>
      </c>
      <c r="S83" s="25">
        <f>+SUMIFS('Data Co.op'!$M:$M,'Data Co.op'!$E:$E,'MT-Tracking Co.op'!$G83,'Data Co.op'!$N:$N,'MT-Tracking Co.op'!S$6)</f>
        <v>0</v>
      </c>
      <c r="T83" s="25">
        <f>+SUMIFS('Data Co.op'!$M:$M,'Data Co.op'!$E:$E,'MT-Tracking Co.op'!$G83,'Data Co.op'!$N:$N,'MT-Tracking Co.op'!T$6)</f>
        <v>0</v>
      </c>
      <c r="U83" s="25">
        <f>+SUMIFS('Data Co.op'!$M:$M,'Data Co.op'!$E:$E,'MT-Tracking Co.op'!$G83,'Data Co.op'!$N:$N,'MT-Tracking Co.op'!U$6)</f>
        <v>0</v>
      </c>
      <c r="V83" s="25">
        <f>+SUMIFS('Data Co.op'!$M:$M,'Data Co.op'!$E:$E,'MT-Tracking Co.op'!$G83,'Data Co.op'!$N:$N,'MT-Tracking Co.op'!V$6)</f>
        <v>1869.77376</v>
      </c>
      <c r="W83" s="25">
        <f>+SUMIFS('Data Co.op'!$M:$M,'Data Co.op'!$E:$E,'MT-Tracking Co.op'!$G83,'Data Co.op'!$N:$N,'MT-Tracking Co.op'!W$6)</f>
        <v>0</v>
      </c>
      <c r="X83" s="25">
        <f>+SUMIFS('Data Co.op'!$M:$M,'Data Co.op'!$E:$E,'MT-Tracking Co.op'!$G83,'Data Co.op'!$N:$N,'MT-Tracking Co.op'!X$6)</f>
        <v>0</v>
      </c>
      <c r="Y83" s="25">
        <f>+SUMIFS('Data Co.op'!$M:$M,'Data Co.op'!$E:$E,'MT-Tracking Co.op'!$G83,'Data Co.op'!$N:$N,'MT-Tracking Co.op'!Y$6)</f>
        <v>455.39928000000009</v>
      </c>
      <c r="Z83" s="25">
        <f>+SUMIFS('Data Co.op'!$M:$M,'Data Co.op'!$E:$E,'MT-Tracking Co.op'!$G83,'Data Co.op'!$N:$N,'MT-Tracking Co.op'!Z$6)</f>
        <v>0</v>
      </c>
      <c r="AA83" s="25">
        <f>+SUMIFS('Data Co.op'!$M:$M,'Data Co.op'!$E:$E,'MT-Tracking Co.op'!$G83,'Data Co.op'!$N:$N,'MT-Tracking Co.op'!AA$6)</f>
        <v>1444.79808</v>
      </c>
      <c r="AB83" s="25">
        <f>+SUMIFS('Data Co.op'!$M:$M,'Data Co.op'!$E:$E,'MT-Tracking Co.op'!$G83,'Data Co.op'!$N:$N,'MT-Tracking Co.op'!AB$6)</f>
        <v>0</v>
      </c>
      <c r="AC83" s="25">
        <f>+SUMIFS('Data Co.op'!$M:$M,'Data Co.op'!$E:$E,'MT-Tracking Co.op'!$G83,'Data Co.op'!$N:$N,'MT-Tracking Co.op'!AC$6)</f>
        <v>0</v>
      </c>
      <c r="AD83" s="25">
        <f>+SUMIFS('Data Co.op'!$M:$M,'Data Co.op'!$E:$E,'MT-Tracking Co.op'!$G83,'Data Co.op'!$N:$N,'MT-Tracking Co.op'!AD$6)</f>
        <v>3953.7309599999999</v>
      </c>
      <c r="AE83" s="25">
        <f>+SUMIFS('Data Co.op'!$M:$M,'Data Co.op'!$E:$E,'MT-Tracking Co.op'!$G83,'Data Co.op'!$N:$N,'MT-Tracking Co.op'!AE$6)</f>
        <v>0</v>
      </c>
      <c r="AF83" s="25">
        <f>+SUMIFS('Data Co.op'!$M:$M,'Data Co.op'!$E:$E,'MT-Tracking Co.op'!$G83,'Data Co.op'!$N:$N,'MT-Tracking Co.op'!AF$6)</f>
        <v>0</v>
      </c>
      <c r="AG83" s="25">
        <f>+SUMIFS('Data Co.op'!$M:$M,'Data Co.op'!$E:$E,'MT-Tracking Co.op'!$G83,'Data Co.op'!$N:$N,'MT-Tracking Co.op'!AG$6)</f>
        <v>476.92799999999988</v>
      </c>
      <c r="AH83" s="25">
        <f>+SUMIFS('Data Co.op'!$M:$M,'Data Co.op'!$E:$E,'MT-Tracking Co.op'!$G83,'Data Co.op'!$N:$N,'MT-Tracking Co.op'!AH$6)</f>
        <v>0</v>
      </c>
      <c r="AI83" s="25">
        <f>+SUMIFS('Data Co.op'!$M:$M,'Data Co.op'!$E:$E,'MT-Tracking Co.op'!$G83,'Data Co.op'!$N:$N,'MT-Tracking Co.op'!AI$6)</f>
        <v>0</v>
      </c>
      <c r="AJ83" s="25">
        <f>+SUMIFS('Data Co.op'!$M:$M,'Data Co.op'!$E:$E,'MT-Tracking Co.op'!$G83,'Data Co.op'!$N:$N,'MT-Tracking Co.op'!AJ$6)</f>
        <v>0</v>
      </c>
      <c r="AK83" s="25">
        <f>+SUMIFS('Data Co.op'!$M:$M,'Data Co.op'!$E:$E,'MT-Tracking Co.op'!$G83,'Data Co.op'!$N:$N,'MT-Tracking Co.op'!AK$6)</f>
        <v>1450.38168</v>
      </c>
      <c r="AL83" s="25">
        <f>+SUMIFS('Data Co.op'!$M:$M,'Data Co.op'!$E:$E,'MT-Tracking Co.op'!$G83,'Data Co.op'!$N:$N,'MT-Tracking Co.op'!AL$6)</f>
        <v>0</v>
      </c>
      <c r="AM83" s="25">
        <f>+SUMIFS('Data Co.op'!$M:$M,'Data Co.op'!$E:$E,'MT-Tracking Co.op'!$G83,'Data Co.op'!$N:$N,'MT-Tracking Co.op'!AM$6)</f>
        <v>0</v>
      </c>
      <c r="AN83" s="25">
        <f>+SUMIFS('Data Co.op'!$M:$M,'Data Co.op'!$E:$E,'MT-Tracking Co.op'!$G83,'Data Co.op'!$N:$N,'MT-Tracking Co.op'!AN$6)</f>
        <v>2707.57296</v>
      </c>
      <c r="AO83" s="25">
        <f>+SUMIFS('Data Co.op'!$M:$M,'Data Co.op'!$E:$E,'MT-Tracking Co.op'!$G83,'Data Co.op'!$N:$N,'MT-Tracking Co.op'!AO$6)</f>
        <v>0</v>
      </c>
      <c r="AP83" s="25">
        <f>+SUMIFS('Data Co.op'!$M:$M,'Data Co.op'!$E:$E,'MT-Tracking Co.op'!$G83,'Data Co.op'!$N:$N,'MT-Tracking Co.op'!AP$6)</f>
        <v>0</v>
      </c>
      <c r="AQ83" s="25">
        <f>+SUMIFS('Data Co.op'!$M:$M,'Data Co.op'!$E:$E,'MT-Tracking Co.op'!$G83,'Data Co.op'!$N:$N,'MT-Tracking Co.op'!AQ$6)</f>
        <v>0</v>
      </c>
      <c r="AR83" s="25">
        <f>+SUMIFS('Data Co.op'!$M:$M,'Data Co.op'!$E:$E,'MT-Tracking Co.op'!$G83,'Data Co.op'!$N:$N,'MT-Tracking Co.op'!AR$6)</f>
        <v>0</v>
      </c>
      <c r="AS83" s="25">
        <f>+SUMIFS('Data Co.op'!$M:$M,'Data Co.op'!$E:$E,'MT-Tracking Co.op'!$G83,'Data Co.op'!$N:$N,'MT-Tracking Co.op'!AS$6)</f>
        <v>411.89256</v>
      </c>
      <c r="AT83" s="25">
        <f>+SUMIFS('Data Co.op'!$M:$M,'Data Co.op'!$E:$E,'MT-Tracking Co.op'!$G83,'Data Co.op'!$N:$N,'MT-Tracking Co.op'!AT$6)</f>
        <v>0</v>
      </c>
      <c r="AU83" s="25">
        <f>+SUMIFS('Data Co.op'!$M:$M,'Data Co.op'!$E:$E,'MT-Tracking Co.op'!$G83,'Data Co.op'!$N:$N,'MT-Tracking Co.op'!AU$6)</f>
        <v>0</v>
      </c>
      <c r="AV83" s="25">
        <f>+SUMIFS('Data Co.op'!$M:$M,'Data Co.op'!$E:$E,'MT-Tracking Co.op'!$G83,'Data Co.op'!$N:$N,'MT-Tracking Co.op'!AV$6)</f>
        <v>3126.12048</v>
      </c>
      <c r="AW83" s="27">
        <f t="shared" si="19"/>
        <v>0</v>
      </c>
      <c r="AX83" t="str">
        <f t="shared" si="15"/>
        <v>Nguyễn Thành Long</v>
      </c>
      <c r="AY83" t="str">
        <f t="shared" si="11"/>
        <v>NBTS05022</v>
      </c>
      <c r="AZ83" s="27" t="str">
        <f t="shared" si="16"/>
        <v>Đào Ngọc Sơn</v>
      </c>
    </row>
    <row r="84" spans="1:52" outlineLevel="1" x14ac:dyDescent="0.25">
      <c r="A84" s="4" t="s">
        <v>935</v>
      </c>
      <c r="B84" s="4" t="s">
        <v>936</v>
      </c>
      <c r="C84" s="4" t="s">
        <v>959</v>
      </c>
      <c r="D84" s="11" t="s">
        <v>747</v>
      </c>
      <c r="E84" s="32" t="s">
        <v>42</v>
      </c>
      <c r="F84" s="35" t="s">
        <v>44</v>
      </c>
      <c r="G84" s="35">
        <f t="shared" si="17"/>
        <v>518</v>
      </c>
      <c r="H84" s="4" t="s">
        <v>1035</v>
      </c>
      <c r="I84" s="4"/>
      <c r="J84" s="4"/>
      <c r="K84" s="4" t="s">
        <v>917</v>
      </c>
      <c r="L84" s="4">
        <v>1</v>
      </c>
      <c r="M84" s="33">
        <v>15998.499804000005</v>
      </c>
      <c r="N84" s="34">
        <f t="shared" si="12"/>
        <v>7.5848685023035501E-3</v>
      </c>
      <c r="O84" s="33">
        <f t="shared" si="13"/>
        <v>20143.856714420228</v>
      </c>
      <c r="P84" s="33">
        <f t="shared" si="18"/>
        <v>17949.146400000001</v>
      </c>
      <c r="Q84" s="94">
        <f t="shared" si="14"/>
        <v>0.89104815698728057</v>
      </c>
      <c r="R84" s="25">
        <f>+SUMIFS('Data Co.op'!$M:$M,'Data Co.op'!$E:$E,'MT-Tracking Co.op'!$G84,'Data Co.op'!$N:$N,'MT-Tracking Co.op'!R$6)</f>
        <v>0</v>
      </c>
      <c r="S84" s="25">
        <f>+SUMIFS('Data Co.op'!$M:$M,'Data Co.op'!$E:$E,'MT-Tracking Co.op'!$G84,'Data Co.op'!$N:$N,'MT-Tracking Co.op'!S$6)</f>
        <v>0</v>
      </c>
      <c r="T84" s="25">
        <f>+SUMIFS('Data Co.op'!$M:$M,'Data Co.op'!$E:$E,'MT-Tracking Co.op'!$G84,'Data Co.op'!$N:$N,'MT-Tracking Co.op'!T$6)</f>
        <v>0</v>
      </c>
      <c r="U84" s="25">
        <f>+SUMIFS('Data Co.op'!$M:$M,'Data Co.op'!$E:$E,'MT-Tracking Co.op'!$G84,'Data Co.op'!$N:$N,'MT-Tracking Co.op'!U$6)</f>
        <v>0</v>
      </c>
      <c r="V84" s="25">
        <f>+SUMIFS('Data Co.op'!$M:$M,'Data Co.op'!$E:$E,'MT-Tracking Co.op'!$G84,'Data Co.op'!$N:$N,'MT-Tracking Co.op'!V$6)</f>
        <v>0</v>
      </c>
      <c r="W84" s="25">
        <f>+SUMIFS('Data Co.op'!$M:$M,'Data Co.op'!$E:$E,'MT-Tracking Co.op'!$G84,'Data Co.op'!$N:$N,'MT-Tracking Co.op'!W$6)</f>
        <v>0</v>
      </c>
      <c r="X84" s="25">
        <f>+SUMIFS('Data Co.op'!$M:$M,'Data Co.op'!$E:$E,'MT-Tracking Co.op'!$G84,'Data Co.op'!$N:$N,'MT-Tracking Co.op'!X$6)</f>
        <v>2032.3483200000003</v>
      </c>
      <c r="Y84" s="25">
        <f>+SUMIFS('Data Co.op'!$M:$M,'Data Co.op'!$E:$E,'MT-Tracking Co.op'!$G84,'Data Co.op'!$N:$N,'MT-Tracking Co.op'!Y$6)</f>
        <v>0</v>
      </c>
      <c r="Z84" s="25">
        <f>+SUMIFS('Data Co.op'!$M:$M,'Data Co.op'!$E:$E,'MT-Tracking Co.op'!$G84,'Data Co.op'!$N:$N,'MT-Tracking Co.op'!Z$6)</f>
        <v>0</v>
      </c>
      <c r="AA84" s="25">
        <f>+SUMIFS('Data Co.op'!$M:$M,'Data Co.op'!$E:$E,'MT-Tracking Co.op'!$G84,'Data Co.op'!$N:$N,'MT-Tracking Co.op'!AA$6)</f>
        <v>0</v>
      </c>
      <c r="AB84" s="25">
        <f>+SUMIFS('Data Co.op'!$M:$M,'Data Co.op'!$E:$E,'MT-Tracking Co.op'!$G84,'Data Co.op'!$N:$N,'MT-Tracking Co.op'!AB$6)</f>
        <v>0</v>
      </c>
      <c r="AC84" s="25">
        <f>+SUMIFS('Data Co.op'!$M:$M,'Data Co.op'!$E:$E,'MT-Tracking Co.op'!$G84,'Data Co.op'!$N:$N,'MT-Tracking Co.op'!AC$6)</f>
        <v>1805.9975999999999</v>
      </c>
      <c r="AD84" s="25">
        <f>+SUMIFS('Data Co.op'!$M:$M,'Data Co.op'!$E:$E,'MT-Tracking Co.op'!$G84,'Data Co.op'!$N:$N,'MT-Tracking Co.op'!AD$6)</f>
        <v>0</v>
      </c>
      <c r="AE84" s="25">
        <f>+SUMIFS('Data Co.op'!$M:$M,'Data Co.op'!$E:$E,'MT-Tracking Co.op'!$G84,'Data Co.op'!$N:$N,'MT-Tracking Co.op'!AE$6)</f>
        <v>0</v>
      </c>
      <c r="AF84" s="25">
        <f>+SUMIFS('Data Co.op'!$M:$M,'Data Co.op'!$E:$E,'MT-Tracking Co.op'!$G84,'Data Co.op'!$N:$N,'MT-Tracking Co.op'!AF$6)</f>
        <v>0</v>
      </c>
      <c r="AG84" s="25">
        <f>+SUMIFS('Data Co.op'!$M:$M,'Data Co.op'!$E:$E,'MT-Tracking Co.op'!$G84,'Data Co.op'!$N:$N,'MT-Tracking Co.op'!AG$6)</f>
        <v>6252.5897999999997</v>
      </c>
      <c r="AH84" s="25">
        <f>+SUMIFS('Data Co.op'!$M:$M,'Data Co.op'!$E:$E,'MT-Tracking Co.op'!$G84,'Data Co.op'!$N:$N,'MT-Tracking Co.op'!AH$6)</f>
        <v>0</v>
      </c>
      <c r="AI84" s="25">
        <f>+SUMIFS('Data Co.op'!$M:$M,'Data Co.op'!$E:$E,'MT-Tracking Co.op'!$G84,'Data Co.op'!$N:$N,'MT-Tracking Co.op'!AI$6)</f>
        <v>0</v>
      </c>
      <c r="AJ84" s="25">
        <f>+SUMIFS('Data Co.op'!$M:$M,'Data Co.op'!$E:$E,'MT-Tracking Co.op'!$G84,'Data Co.op'!$N:$N,'MT-Tracking Co.op'!AJ$6)</f>
        <v>1805.9975999999999</v>
      </c>
      <c r="AK84" s="25">
        <f>+SUMIFS('Data Co.op'!$M:$M,'Data Co.op'!$E:$E,'MT-Tracking Co.op'!$G84,'Data Co.op'!$N:$N,'MT-Tracking Co.op'!AK$6)</f>
        <v>0</v>
      </c>
      <c r="AL84" s="25">
        <f>+SUMIFS('Data Co.op'!$M:$M,'Data Co.op'!$E:$E,'MT-Tracking Co.op'!$G84,'Data Co.op'!$N:$N,'MT-Tracking Co.op'!AL$6)</f>
        <v>0</v>
      </c>
      <c r="AM84" s="25">
        <f>+SUMIFS('Data Co.op'!$M:$M,'Data Co.op'!$E:$E,'MT-Tracking Co.op'!$G84,'Data Co.op'!$N:$N,'MT-Tracking Co.op'!AM$6)</f>
        <v>2682.7178400000003</v>
      </c>
      <c r="AN84" s="25">
        <f>+SUMIFS('Data Co.op'!$M:$M,'Data Co.op'!$E:$E,'MT-Tracking Co.op'!$G84,'Data Co.op'!$N:$N,'MT-Tracking Co.op'!AN$6)</f>
        <v>0</v>
      </c>
      <c r="AO84" s="25">
        <f>+SUMIFS('Data Co.op'!$M:$M,'Data Co.op'!$E:$E,'MT-Tracking Co.op'!$G84,'Data Co.op'!$N:$N,'MT-Tracking Co.op'!AO$6)</f>
        <v>0</v>
      </c>
      <c r="AP84" s="25">
        <f>+SUMIFS('Data Co.op'!$M:$M,'Data Co.op'!$E:$E,'MT-Tracking Co.op'!$G84,'Data Co.op'!$N:$N,'MT-Tracking Co.op'!AP$6)</f>
        <v>0</v>
      </c>
      <c r="AQ84" s="25">
        <f>+SUMIFS('Data Co.op'!$M:$M,'Data Co.op'!$E:$E,'MT-Tracking Co.op'!$G84,'Data Co.op'!$N:$N,'MT-Tracking Co.op'!AQ$6)</f>
        <v>0</v>
      </c>
      <c r="AR84" s="25">
        <f>+SUMIFS('Data Co.op'!$M:$M,'Data Co.op'!$E:$E,'MT-Tracking Co.op'!$G84,'Data Co.op'!$N:$N,'MT-Tracking Co.op'!AR$6)</f>
        <v>0</v>
      </c>
      <c r="AS84" s="25">
        <f>+SUMIFS('Data Co.op'!$M:$M,'Data Co.op'!$E:$E,'MT-Tracking Co.op'!$G84,'Data Co.op'!$N:$N,'MT-Tracking Co.op'!AS$6)</f>
        <v>0</v>
      </c>
      <c r="AT84" s="25">
        <f>+SUMIFS('Data Co.op'!$M:$M,'Data Co.op'!$E:$E,'MT-Tracking Co.op'!$G84,'Data Co.op'!$N:$N,'MT-Tracking Co.op'!AT$6)</f>
        <v>0</v>
      </c>
      <c r="AU84" s="25">
        <f>+SUMIFS('Data Co.op'!$M:$M,'Data Co.op'!$E:$E,'MT-Tracking Co.op'!$G84,'Data Co.op'!$N:$N,'MT-Tracking Co.op'!AU$6)</f>
        <v>3369.4952400000002</v>
      </c>
      <c r="AV84" s="25">
        <f>+SUMIFS('Data Co.op'!$M:$M,'Data Co.op'!$E:$E,'MT-Tracking Co.op'!$G84,'Data Co.op'!$N:$N,'MT-Tracking Co.op'!AV$6)</f>
        <v>0</v>
      </c>
      <c r="AW84" s="27">
        <f t="shared" si="19"/>
        <v>0</v>
      </c>
      <c r="AX84" t="str">
        <f t="shared" si="15"/>
        <v>Nguyễn Thành Long</v>
      </c>
      <c r="AY84" t="str">
        <f t="shared" si="11"/>
        <v>NBTS04999</v>
      </c>
      <c r="AZ84" s="27" t="str">
        <f t="shared" si="16"/>
        <v>Nguyễn Thanh Phương Thảo</v>
      </c>
    </row>
    <row r="85" spans="1:52" outlineLevel="1" x14ac:dyDescent="0.25">
      <c r="A85" s="4" t="s">
        <v>935</v>
      </c>
      <c r="B85" s="4" t="s">
        <v>936</v>
      </c>
      <c r="C85" s="4" t="s">
        <v>356</v>
      </c>
      <c r="D85" s="11" t="s">
        <v>766</v>
      </c>
      <c r="E85" s="32" t="s">
        <v>421</v>
      </c>
      <c r="F85" s="35" t="s">
        <v>430</v>
      </c>
      <c r="G85" s="35">
        <f t="shared" si="17"/>
        <v>524</v>
      </c>
      <c r="H85" s="4" t="s">
        <v>1036</v>
      </c>
      <c r="I85" s="4"/>
      <c r="J85" s="4"/>
      <c r="K85" s="4" t="s">
        <v>938</v>
      </c>
      <c r="L85" s="4">
        <v>1</v>
      </c>
      <c r="M85" s="33">
        <v>10876.520159999998</v>
      </c>
      <c r="N85" s="34">
        <f t="shared" si="12"/>
        <v>5.1565444377245518E-3</v>
      </c>
      <c r="O85" s="33">
        <f t="shared" si="13"/>
        <v>13694.725526687444</v>
      </c>
      <c r="P85" s="33">
        <f t="shared" si="18"/>
        <v>5185.7560799999992</v>
      </c>
      <c r="Q85" s="94">
        <f t="shared" si="14"/>
        <v>0.37866812809751571</v>
      </c>
      <c r="R85" s="25">
        <f>+SUMIFS('Data Co.op'!$M:$M,'Data Co.op'!$E:$E,'MT-Tracking Co.op'!$G85,'Data Co.op'!$N:$N,'MT-Tracking Co.op'!R$6)</f>
        <v>0</v>
      </c>
      <c r="S85" s="25">
        <f>+SUMIFS('Data Co.op'!$M:$M,'Data Co.op'!$E:$E,'MT-Tracking Co.op'!$G85,'Data Co.op'!$N:$N,'MT-Tracking Co.op'!S$6)</f>
        <v>0</v>
      </c>
      <c r="T85" s="25">
        <f>+SUMIFS('Data Co.op'!$M:$M,'Data Co.op'!$E:$E,'MT-Tracking Co.op'!$G85,'Data Co.op'!$N:$N,'MT-Tracking Co.op'!T$6)</f>
        <v>0</v>
      </c>
      <c r="U85" s="25">
        <f>+SUMIFS('Data Co.op'!$M:$M,'Data Co.op'!$E:$E,'MT-Tracking Co.op'!$G85,'Data Co.op'!$N:$N,'MT-Tracking Co.op'!U$6)</f>
        <v>0</v>
      </c>
      <c r="V85" s="25">
        <f>+SUMIFS('Data Co.op'!$M:$M,'Data Co.op'!$E:$E,'MT-Tracking Co.op'!$G85,'Data Co.op'!$N:$N,'MT-Tracking Co.op'!V$6)</f>
        <v>243.88344000000001</v>
      </c>
      <c r="W85" s="25">
        <f>+SUMIFS('Data Co.op'!$M:$M,'Data Co.op'!$E:$E,'MT-Tracking Co.op'!$G85,'Data Co.op'!$N:$N,'MT-Tracking Co.op'!W$6)</f>
        <v>1817.4499200000002</v>
      </c>
      <c r="X85" s="25">
        <f>+SUMIFS('Data Co.op'!$M:$M,'Data Co.op'!$E:$E,'MT-Tracking Co.op'!$G85,'Data Co.op'!$N:$N,'MT-Tracking Co.op'!X$6)</f>
        <v>0</v>
      </c>
      <c r="Y85" s="25">
        <f>+SUMIFS('Data Co.op'!$M:$M,'Data Co.op'!$E:$E,'MT-Tracking Co.op'!$G85,'Data Co.op'!$N:$N,'MT-Tracking Co.op'!Y$6)</f>
        <v>0</v>
      </c>
      <c r="Z85" s="25">
        <f>+SUMIFS('Data Co.op'!$M:$M,'Data Co.op'!$E:$E,'MT-Tracking Co.op'!$G85,'Data Co.op'!$N:$N,'MT-Tracking Co.op'!Z$6)</f>
        <v>0</v>
      </c>
      <c r="AA85" s="25">
        <f>+SUMIFS('Data Co.op'!$M:$M,'Data Co.op'!$E:$E,'MT-Tracking Co.op'!$G85,'Data Co.op'!$N:$N,'MT-Tracking Co.op'!AA$6)</f>
        <v>0</v>
      </c>
      <c r="AB85" s="25">
        <f>+SUMIFS('Data Co.op'!$M:$M,'Data Co.op'!$E:$E,'MT-Tracking Co.op'!$G85,'Data Co.op'!$N:$N,'MT-Tracking Co.op'!AB$6)</f>
        <v>0</v>
      </c>
      <c r="AC85" s="25">
        <f>+SUMIFS('Data Co.op'!$M:$M,'Data Co.op'!$E:$E,'MT-Tracking Co.op'!$G85,'Data Co.op'!$N:$N,'MT-Tracking Co.op'!AC$6)</f>
        <v>0</v>
      </c>
      <c r="AD85" s="25">
        <f>+SUMIFS('Data Co.op'!$M:$M,'Data Co.op'!$E:$E,'MT-Tracking Co.op'!$G85,'Data Co.op'!$N:$N,'MT-Tracking Co.op'!AD$6)</f>
        <v>0</v>
      </c>
      <c r="AE85" s="25">
        <f>+SUMIFS('Data Co.op'!$M:$M,'Data Co.op'!$E:$E,'MT-Tracking Co.op'!$G85,'Data Co.op'!$N:$N,'MT-Tracking Co.op'!AE$6)</f>
        <v>0</v>
      </c>
      <c r="AF85" s="25">
        <f>+SUMIFS('Data Co.op'!$M:$M,'Data Co.op'!$E:$E,'MT-Tracking Co.op'!$G85,'Data Co.op'!$N:$N,'MT-Tracking Co.op'!AF$6)</f>
        <v>0</v>
      </c>
      <c r="AG85" s="25">
        <f>+SUMIFS('Data Co.op'!$M:$M,'Data Co.op'!$E:$E,'MT-Tracking Co.op'!$G85,'Data Co.op'!$N:$N,'MT-Tracking Co.op'!AG$6)</f>
        <v>2149.1978399999998</v>
      </c>
      <c r="AH85" s="25">
        <f>+SUMIFS('Data Co.op'!$M:$M,'Data Co.op'!$E:$E,'MT-Tracking Co.op'!$G85,'Data Co.op'!$N:$N,'MT-Tracking Co.op'!AH$6)</f>
        <v>0</v>
      </c>
      <c r="AI85" s="25">
        <f>+SUMIFS('Data Co.op'!$M:$M,'Data Co.op'!$E:$E,'MT-Tracking Co.op'!$G85,'Data Co.op'!$N:$N,'MT-Tracking Co.op'!AI$6)</f>
        <v>0</v>
      </c>
      <c r="AJ85" s="25">
        <f>+SUMIFS('Data Co.op'!$M:$M,'Data Co.op'!$E:$E,'MT-Tracking Co.op'!$G85,'Data Co.op'!$N:$N,'MT-Tracking Co.op'!AJ$6)</f>
        <v>0</v>
      </c>
      <c r="AK85" s="25">
        <f>+SUMIFS('Data Co.op'!$M:$M,'Data Co.op'!$E:$E,'MT-Tracking Co.op'!$G85,'Data Co.op'!$N:$N,'MT-Tracking Co.op'!AK$6)</f>
        <v>975.2248800000001</v>
      </c>
      <c r="AL85" s="25">
        <f>+SUMIFS('Data Co.op'!$M:$M,'Data Co.op'!$E:$E,'MT-Tracking Co.op'!$G85,'Data Co.op'!$N:$N,'MT-Tracking Co.op'!AL$6)</f>
        <v>0</v>
      </c>
      <c r="AM85" s="25">
        <f>+SUMIFS('Data Co.op'!$M:$M,'Data Co.op'!$E:$E,'MT-Tracking Co.op'!$G85,'Data Co.op'!$N:$N,'MT-Tracking Co.op'!AM$6)</f>
        <v>0</v>
      </c>
      <c r="AN85" s="25">
        <f>+SUMIFS('Data Co.op'!$M:$M,'Data Co.op'!$E:$E,'MT-Tracking Co.op'!$G85,'Data Co.op'!$N:$N,'MT-Tracking Co.op'!AN$6)</f>
        <v>0</v>
      </c>
      <c r="AO85" s="25">
        <f>+SUMIFS('Data Co.op'!$M:$M,'Data Co.op'!$E:$E,'MT-Tracking Co.op'!$G85,'Data Co.op'!$N:$N,'MT-Tracking Co.op'!AO$6)</f>
        <v>0</v>
      </c>
      <c r="AP85" s="25">
        <f>+SUMIFS('Data Co.op'!$M:$M,'Data Co.op'!$E:$E,'MT-Tracking Co.op'!$G85,'Data Co.op'!$N:$N,'MT-Tracking Co.op'!AP$6)</f>
        <v>0</v>
      </c>
      <c r="AQ85" s="25">
        <f>+SUMIFS('Data Co.op'!$M:$M,'Data Co.op'!$E:$E,'MT-Tracking Co.op'!$G85,'Data Co.op'!$N:$N,'MT-Tracking Co.op'!AQ$6)</f>
        <v>0</v>
      </c>
      <c r="AR85" s="25">
        <f>+SUMIFS('Data Co.op'!$M:$M,'Data Co.op'!$E:$E,'MT-Tracking Co.op'!$G85,'Data Co.op'!$N:$N,'MT-Tracking Co.op'!AR$6)</f>
        <v>0</v>
      </c>
      <c r="AS85" s="25">
        <f>+SUMIFS('Data Co.op'!$M:$M,'Data Co.op'!$E:$E,'MT-Tracking Co.op'!$G85,'Data Co.op'!$N:$N,'MT-Tracking Co.op'!AS$6)</f>
        <v>0</v>
      </c>
      <c r="AT85" s="25">
        <f>+SUMIFS('Data Co.op'!$M:$M,'Data Co.op'!$E:$E,'MT-Tracking Co.op'!$G85,'Data Co.op'!$N:$N,'MT-Tracking Co.op'!AT$6)</f>
        <v>0</v>
      </c>
      <c r="AU85" s="25">
        <f>+SUMIFS('Data Co.op'!$M:$M,'Data Co.op'!$E:$E,'MT-Tracking Co.op'!$G85,'Data Co.op'!$N:$N,'MT-Tracking Co.op'!AU$6)</f>
        <v>0</v>
      </c>
      <c r="AV85" s="25">
        <f>+SUMIFS('Data Co.op'!$M:$M,'Data Co.op'!$E:$E,'MT-Tracking Co.op'!$G85,'Data Co.op'!$N:$N,'MT-Tracking Co.op'!AV$6)</f>
        <v>0</v>
      </c>
      <c r="AW85" s="27">
        <f t="shared" si="19"/>
        <v>0</v>
      </c>
      <c r="AX85" t="str">
        <f t="shared" si="15"/>
        <v>Phạm Thị Bích Hạnh</v>
      </c>
      <c r="AY85" t="str">
        <f t="shared" si="11"/>
        <v>NBTS05367</v>
      </c>
      <c r="AZ85" s="27" t="str">
        <f t="shared" si="16"/>
        <v>Nguyễn Thị Kiều Diễm</v>
      </c>
    </row>
    <row r="86" spans="1:52" outlineLevel="1" x14ac:dyDescent="0.25">
      <c r="A86" s="4" t="s">
        <v>935</v>
      </c>
      <c r="B86" s="4" t="s">
        <v>936</v>
      </c>
      <c r="C86" s="4" t="s">
        <v>356</v>
      </c>
      <c r="D86" s="11" t="s">
        <v>765</v>
      </c>
      <c r="E86" s="32" t="s">
        <v>406</v>
      </c>
      <c r="F86" s="35" t="s">
        <v>409</v>
      </c>
      <c r="G86" s="35">
        <f t="shared" si="17"/>
        <v>159</v>
      </c>
      <c r="H86" s="4" t="s">
        <v>1037</v>
      </c>
      <c r="I86" s="4"/>
      <c r="J86" s="4"/>
      <c r="K86" s="4" t="s">
        <v>938</v>
      </c>
      <c r="L86" s="4">
        <v>1</v>
      </c>
      <c r="M86" s="33">
        <v>32240.334585000004</v>
      </c>
      <c r="N86" s="34">
        <f t="shared" si="12"/>
        <v>1.5285101809130494E-2</v>
      </c>
      <c r="O86" s="33">
        <f t="shared" si="13"/>
        <v>40594.098713107487</v>
      </c>
      <c r="P86" s="33">
        <f t="shared" si="18"/>
        <v>28643.264280000003</v>
      </c>
      <c r="Q86" s="94">
        <f t="shared" si="14"/>
        <v>0.7056016807376817</v>
      </c>
      <c r="R86" s="25">
        <f>+SUMIFS('Data Co.op'!$M:$M,'Data Co.op'!$E:$E,'MT-Tracking Co.op'!$G86,'Data Co.op'!$N:$N,'MT-Tracking Co.op'!R$6)</f>
        <v>0</v>
      </c>
      <c r="S86" s="25">
        <f>+SUMIFS('Data Co.op'!$M:$M,'Data Co.op'!$E:$E,'MT-Tracking Co.op'!$G86,'Data Co.op'!$N:$N,'MT-Tracking Co.op'!S$6)</f>
        <v>3337.5747600000004</v>
      </c>
      <c r="T86" s="25">
        <f>+SUMIFS('Data Co.op'!$M:$M,'Data Co.op'!$E:$E,'MT-Tracking Co.op'!$G86,'Data Co.op'!$N:$N,'MT-Tracking Co.op'!T$6)</f>
        <v>0</v>
      </c>
      <c r="U86" s="25">
        <f>+SUMIFS('Data Co.op'!$M:$M,'Data Co.op'!$E:$E,'MT-Tracking Co.op'!$G86,'Data Co.op'!$N:$N,'MT-Tracking Co.op'!U$6)</f>
        <v>0</v>
      </c>
      <c r="V86" s="25">
        <f>+SUMIFS('Data Co.op'!$M:$M,'Data Co.op'!$E:$E,'MT-Tracking Co.op'!$G86,'Data Co.op'!$N:$N,'MT-Tracking Co.op'!V$6)</f>
        <v>1061.30304</v>
      </c>
      <c r="W86" s="25">
        <f>+SUMIFS('Data Co.op'!$M:$M,'Data Co.op'!$E:$E,'MT-Tracking Co.op'!$G86,'Data Co.op'!$N:$N,'MT-Tracking Co.op'!W$6)</f>
        <v>0</v>
      </c>
      <c r="X86" s="25">
        <f>+SUMIFS('Data Co.op'!$M:$M,'Data Co.op'!$E:$E,'MT-Tracking Co.op'!$G86,'Data Co.op'!$N:$N,'MT-Tracking Co.op'!X$6)</f>
        <v>1325.10168</v>
      </c>
      <c r="Y86" s="25">
        <f>+SUMIFS('Data Co.op'!$M:$M,'Data Co.op'!$E:$E,'MT-Tracking Co.op'!$G86,'Data Co.op'!$N:$N,'MT-Tracking Co.op'!Y$6)</f>
        <v>0</v>
      </c>
      <c r="Z86" s="25">
        <f>+SUMIFS('Data Co.op'!$M:$M,'Data Co.op'!$E:$E,'MT-Tracking Co.op'!$G86,'Data Co.op'!$N:$N,'MT-Tracking Co.op'!Z$6)</f>
        <v>0</v>
      </c>
      <c r="AA86" s="25">
        <f>+SUMIFS('Data Co.op'!$M:$M,'Data Co.op'!$E:$E,'MT-Tracking Co.op'!$G86,'Data Co.op'!$N:$N,'MT-Tracking Co.op'!AA$6)</f>
        <v>1083.5985599999999</v>
      </c>
      <c r="AB86" s="25">
        <f>+SUMIFS('Data Co.op'!$M:$M,'Data Co.op'!$E:$E,'MT-Tracking Co.op'!$G86,'Data Co.op'!$N:$N,'MT-Tracking Co.op'!AB$6)</f>
        <v>4152.1744799999997</v>
      </c>
      <c r="AC86" s="25">
        <f>+SUMIFS('Data Co.op'!$M:$M,'Data Co.op'!$E:$E,'MT-Tracking Co.op'!$G86,'Data Co.op'!$N:$N,'MT-Tracking Co.op'!AC$6)</f>
        <v>6106.7908800000005</v>
      </c>
      <c r="AD86" s="25">
        <f>+SUMIFS('Data Co.op'!$M:$M,'Data Co.op'!$E:$E,'MT-Tracking Co.op'!$G86,'Data Co.op'!$N:$N,'MT-Tracking Co.op'!AD$6)</f>
        <v>0</v>
      </c>
      <c r="AE86" s="25">
        <f>+SUMIFS('Data Co.op'!$M:$M,'Data Co.op'!$E:$E,'MT-Tracking Co.op'!$G86,'Data Co.op'!$N:$N,'MT-Tracking Co.op'!AE$6)</f>
        <v>0</v>
      </c>
      <c r="AF86" s="25">
        <f>+SUMIFS('Data Co.op'!$M:$M,'Data Co.op'!$E:$E,'MT-Tracking Co.op'!$G86,'Data Co.op'!$N:$N,'MT-Tracking Co.op'!AF$6)</f>
        <v>0</v>
      </c>
      <c r="AG86" s="25">
        <f>+SUMIFS('Data Co.op'!$M:$M,'Data Co.op'!$E:$E,'MT-Tracking Co.op'!$G86,'Data Co.op'!$N:$N,'MT-Tracking Co.op'!AG$6)</f>
        <v>0</v>
      </c>
      <c r="AH86" s="25">
        <f>+SUMIFS('Data Co.op'!$M:$M,'Data Co.op'!$E:$E,'MT-Tracking Co.op'!$G86,'Data Co.op'!$N:$N,'MT-Tracking Co.op'!AH$6)</f>
        <v>0</v>
      </c>
      <c r="AI86" s="25">
        <f>+SUMIFS('Data Co.op'!$M:$M,'Data Co.op'!$E:$E,'MT-Tracking Co.op'!$G86,'Data Co.op'!$N:$N,'MT-Tracking Co.op'!AI$6)</f>
        <v>0</v>
      </c>
      <c r="AJ86" s="25">
        <f>+SUMIFS('Data Co.op'!$M:$M,'Data Co.op'!$E:$E,'MT-Tracking Co.op'!$G86,'Data Co.op'!$N:$N,'MT-Tracking Co.op'!AJ$6)</f>
        <v>359.0514</v>
      </c>
      <c r="AK86" s="25">
        <f>+SUMIFS('Data Co.op'!$M:$M,'Data Co.op'!$E:$E,'MT-Tracking Co.op'!$G86,'Data Co.op'!$N:$N,'MT-Tracking Co.op'!AK$6)</f>
        <v>0</v>
      </c>
      <c r="AL86" s="25">
        <f>+SUMIFS('Data Co.op'!$M:$M,'Data Co.op'!$E:$E,'MT-Tracking Co.op'!$G86,'Data Co.op'!$N:$N,'MT-Tracking Co.op'!AL$6)</f>
        <v>0</v>
      </c>
      <c r="AM86" s="25">
        <f>+SUMIFS('Data Co.op'!$M:$M,'Data Co.op'!$E:$E,'MT-Tracking Co.op'!$G86,'Data Co.op'!$N:$N,'MT-Tracking Co.op'!AM$6)</f>
        <v>5093.6363999999994</v>
      </c>
      <c r="AN86" s="25">
        <f>+SUMIFS('Data Co.op'!$M:$M,'Data Co.op'!$E:$E,'MT-Tracking Co.op'!$G86,'Data Co.op'!$N:$N,'MT-Tracking Co.op'!AN$6)</f>
        <v>0</v>
      </c>
      <c r="AO86" s="25">
        <f>+SUMIFS('Data Co.op'!$M:$M,'Data Co.op'!$E:$E,'MT-Tracking Co.op'!$G86,'Data Co.op'!$N:$N,'MT-Tracking Co.op'!AO$6)</f>
        <v>455.39928000000009</v>
      </c>
      <c r="AP86" s="25">
        <f>+SUMIFS('Data Co.op'!$M:$M,'Data Co.op'!$E:$E,'MT-Tracking Co.op'!$G86,'Data Co.op'!$N:$N,'MT-Tracking Co.op'!AP$6)</f>
        <v>0</v>
      </c>
      <c r="AQ86" s="25">
        <f>+SUMIFS('Data Co.op'!$M:$M,'Data Co.op'!$E:$E,'MT-Tracking Co.op'!$G86,'Data Co.op'!$N:$N,'MT-Tracking Co.op'!AQ$6)</f>
        <v>0</v>
      </c>
      <c r="AR86" s="25">
        <f>+SUMIFS('Data Co.op'!$M:$M,'Data Co.op'!$E:$E,'MT-Tracking Co.op'!$G86,'Data Co.op'!$N:$N,'MT-Tracking Co.op'!AR$6)</f>
        <v>0</v>
      </c>
      <c r="AS86" s="25">
        <f>+SUMIFS('Data Co.op'!$M:$M,'Data Co.op'!$E:$E,'MT-Tracking Co.op'!$G86,'Data Co.op'!$N:$N,'MT-Tracking Co.op'!AS$6)</f>
        <v>1309.2505200000001</v>
      </c>
      <c r="AT86" s="25">
        <f>+SUMIFS('Data Co.op'!$M:$M,'Data Co.op'!$E:$E,'MT-Tracking Co.op'!$G86,'Data Co.op'!$N:$N,'MT-Tracking Co.op'!AT$6)</f>
        <v>792.00072</v>
      </c>
      <c r="AU86" s="25">
        <f>+SUMIFS('Data Co.op'!$M:$M,'Data Co.op'!$E:$E,'MT-Tracking Co.op'!$G86,'Data Co.op'!$N:$N,'MT-Tracking Co.op'!AU$6)</f>
        <v>2524.1003999999998</v>
      </c>
      <c r="AV86" s="25">
        <f>+SUMIFS('Data Co.op'!$M:$M,'Data Co.op'!$E:$E,'MT-Tracking Co.op'!$G86,'Data Co.op'!$N:$N,'MT-Tracking Co.op'!AV$6)</f>
        <v>1043.28216</v>
      </c>
      <c r="AW86" s="27">
        <f t="shared" si="19"/>
        <v>0</v>
      </c>
      <c r="AX86" t="str">
        <f t="shared" si="15"/>
        <v>Phạm Thị Bích Hạnh</v>
      </c>
      <c r="AY86" t="str">
        <f t="shared" si="11"/>
        <v>NBTS05262</v>
      </c>
      <c r="AZ86" s="27" t="str">
        <f t="shared" si="16"/>
        <v>Lê Trương Phi</v>
      </c>
    </row>
    <row r="87" spans="1:52" outlineLevel="1" x14ac:dyDescent="0.25">
      <c r="A87" s="4" t="s">
        <v>935</v>
      </c>
      <c r="B87" s="4" t="s">
        <v>936</v>
      </c>
      <c r="C87" s="4" t="s">
        <v>959</v>
      </c>
      <c r="D87" s="11" t="s">
        <v>753</v>
      </c>
      <c r="E87" s="32" t="s">
        <v>817</v>
      </c>
      <c r="F87" s="35" t="s">
        <v>191</v>
      </c>
      <c r="G87" s="35">
        <f t="shared" si="17"/>
        <v>526</v>
      </c>
      <c r="H87" s="4" t="s">
        <v>1038</v>
      </c>
      <c r="I87" s="4"/>
      <c r="J87" s="4"/>
      <c r="K87" s="4" t="s">
        <v>866</v>
      </c>
      <c r="L87" s="4">
        <v>1</v>
      </c>
      <c r="M87" s="33">
        <v>5800.7888520000006</v>
      </c>
      <c r="N87" s="34">
        <f t="shared" si="12"/>
        <v>2.7501466506908213E-3</v>
      </c>
      <c r="O87" s="33">
        <f t="shared" si="13"/>
        <v>7303.8260397439817</v>
      </c>
      <c r="P87" s="33">
        <f t="shared" si="18"/>
        <v>6208.6337999999996</v>
      </c>
      <c r="Q87" s="94">
        <f t="shared" si="14"/>
        <v>0.85005225565553433</v>
      </c>
      <c r="R87" s="25">
        <f>+SUMIFS('Data Co.op'!$M:$M,'Data Co.op'!$E:$E,'MT-Tracking Co.op'!$G87,'Data Co.op'!$N:$N,'MT-Tracking Co.op'!R$6)</f>
        <v>0</v>
      </c>
      <c r="S87" s="25">
        <f>+SUMIFS('Data Co.op'!$M:$M,'Data Co.op'!$E:$E,'MT-Tracking Co.op'!$G87,'Data Co.op'!$N:$N,'MT-Tracking Co.op'!S$6)</f>
        <v>359.0514</v>
      </c>
      <c r="T87" s="25">
        <f>+SUMIFS('Data Co.op'!$M:$M,'Data Co.op'!$E:$E,'MT-Tracking Co.op'!$G87,'Data Co.op'!$N:$N,'MT-Tracking Co.op'!T$6)</f>
        <v>0</v>
      </c>
      <c r="U87" s="25">
        <f>+SUMIFS('Data Co.op'!$M:$M,'Data Co.op'!$E:$E,'MT-Tracking Co.op'!$G87,'Data Co.op'!$N:$N,'MT-Tracking Co.op'!U$6)</f>
        <v>0</v>
      </c>
      <c r="V87" s="25">
        <f>+SUMIFS('Data Co.op'!$M:$M,'Data Co.op'!$E:$E,'MT-Tracking Co.op'!$G87,'Data Co.op'!$N:$N,'MT-Tracking Co.op'!V$6)</f>
        <v>0</v>
      </c>
      <c r="W87" s="25">
        <f>+SUMIFS('Data Co.op'!$M:$M,'Data Co.op'!$E:$E,'MT-Tracking Co.op'!$G87,'Data Co.op'!$N:$N,'MT-Tracking Co.op'!W$6)</f>
        <v>0</v>
      </c>
      <c r="X87" s="25">
        <f>+SUMIFS('Data Co.op'!$M:$M,'Data Co.op'!$E:$E,'MT-Tracking Co.op'!$G87,'Data Co.op'!$N:$N,'MT-Tracking Co.op'!X$6)</f>
        <v>0</v>
      </c>
      <c r="Y87" s="25">
        <f>+SUMIFS('Data Co.op'!$M:$M,'Data Co.op'!$E:$E,'MT-Tracking Co.op'!$G87,'Data Co.op'!$N:$N,'MT-Tracking Co.op'!Y$6)</f>
        <v>693.86328000000003</v>
      </c>
      <c r="Z87" s="25">
        <f>+SUMIFS('Data Co.op'!$M:$M,'Data Co.op'!$E:$E,'MT-Tracking Co.op'!$G87,'Data Co.op'!$N:$N,'MT-Tracking Co.op'!Z$6)</f>
        <v>0</v>
      </c>
      <c r="AA87" s="25">
        <f>+SUMIFS('Data Co.op'!$M:$M,'Data Co.op'!$E:$E,'MT-Tracking Co.op'!$G87,'Data Co.op'!$N:$N,'MT-Tracking Co.op'!AA$6)</f>
        <v>0</v>
      </c>
      <c r="AB87" s="25">
        <f>+SUMIFS('Data Co.op'!$M:$M,'Data Co.op'!$E:$E,'MT-Tracking Co.op'!$G87,'Data Co.op'!$N:$N,'MT-Tracking Co.op'!AB$6)</f>
        <v>0</v>
      </c>
      <c r="AC87" s="25">
        <f>+SUMIFS('Data Co.op'!$M:$M,'Data Co.op'!$E:$E,'MT-Tracking Co.op'!$G87,'Data Co.op'!$N:$N,'MT-Tracking Co.op'!AC$6)</f>
        <v>0</v>
      </c>
      <c r="AD87" s="25">
        <f>+SUMIFS('Data Co.op'!$M:$M,'Data Co.op'!$E:$E,'MT-Tracking Co.op'!$G87,'Data Co.op'!$N:$N,'MT-Tracking Co.op'!AD$6)</f>
        <v>0</v>
      </c>
      <c r="AE87" s="25">
        <f>+SUMIFS('Data Co.op'!$M:$M,'Data Co.op'!$E:$E,'MT-Tracking Co.op'!$G87,'Data Co.op'!$N:$N,'MT-Tracking Co.op'!AE$6)</f>
        <v>0</v>
      </c>
      <c r="AF87" s="25">
        <f>+SUMIFS('Data Co.op'!$M:$M,'Data Co.op'!$E:$E,'MT-Tracking Co.op'!$G87,'Data Co.op'!$N:$N,'MT-Tracking Co.op'!AF$6)</f>
        <v>0</v>
      </c>
      <c r="AG87" s="25">
        <f>+SUMIFS('Data Co.op'!$M:$M,'Data Co.op'!$E:$E,'MT-Tracking Co.op'!$G87,'Data Co.op'!$N:$N,'MT-Tracking Co.op'!AG$6)</f>
        <v>0</v>
      </c>
      <c r="AH87" s="25">
        <f>+SUMIFS('Data Co.op'!$M:$M,'Data Co.op'!$E:$E,'MT-Tracking Co.op'!$G87,'Data Co.op'!$N:$N,'MT-Tracking Co.op'!AH$6)</f>
        <v>0</v>
      </c>
      <c r="AI87" s="25">
        <f>+SUMIFS('Data Co.op'!$M:$M,'Data Co.op'!$E:$E,'MT-Tracking Co.op'!$G87,'Data Co.op'!$N:$N,'MT-Tracking Co.op'!AI$6)</f>
        <v>0</v>
      </c>
      <c r="AJ87" s="25">
        <f>+SUMIFS('Data Co.op'!$M:$M,'Data Co.op'!$E:$E,'MT-Tracking Co.op'!$G87,'Data Co.op'!$N:$N,'MT-Tracking Co.op'!AJ$6)</f>
        <v>820.12824000000001</v>
      </c>
      <c r="AK87" s="25">
        <f>+SUMIFS('Data Co.op'!$M:$M,'Data Co.op'!$E:$E,'MT-Tracking Co.op'!$G87,'Data Co.op'!$N:$N,'MT-Tracking Co.op'!AK$6)</f>
        <v>0</v>
      </c>
      <c r="AL87" s="25">
        <f>+SUMIFS('Data Co.op'!$M:$M,'Data Co.op'!$E:$E,'MT-Tracking Co.op'!$G87,'Data Co.op'!$N:$N,'MT-Tracking Co.op'!AL$6)</f>
        <v>0</v>
      </c>
      <c r="AM87" s="25">
        <f>+SUMIFS('Data Co.op'!$M:$M,'Data Co.op'!$E:$E,'MT-Tracking Co.op'!$G87,'Data Co.op'!$N:$N,'MT-Tracking Co.op'!AM$6)</f>
        <v>0</v>
      </c>
      <c r="AN87" s="25">
        <f>+SUMIFS('Data Co.op'!$M:$M,'Data Co.op'!$E:$E,'MT-Tracking Co.op'!$G87,'Data Co.op'!$N:$N,'MT-Tracking Co.op'!AN$6)</f>
        <v>0</v>
      </c>
      <c r="AO87" s="25">
        <f>+SUMIFS('Data Co.op'!$M:$M,'Data Co.op'!$E:$E,'MT-Tracking Co.op'!$G87,'Data Co.op'!$N:$N,'MT-Tracking Co.op'!AO$6)</f>
        <v>0</v>
      </c>
      <c r="AP87" s="25">
        <f>+SUMIFS('Data Co.op'!$M:$M,'Data Co.op'!$E:$E,'MT-Tracking Co.op'!$G87,'Data Co.op'!$N:$N,'MT-Tracking Co.op'!AP$6)</f>
        <v>0</v>
      </c>
      <c r="AQ87" s="25">
        <f>+SUMIFS('Data Co.op'!$M:$M,'Data Co.op'!$E:$E,'MT-Tracking Co.op'!$G87,'Data Co.op'!$N:$N,'MT-Tracking Co.op'!AQ$6)</f>
        <v>4335.5908799999997</v>
      </c>
      <c r="AR87" s="25">
        <f>+SUMIFS('Data Co.op'!$M:$M,'Data Co.op'!$E:$E,'MT-Tracking Co.op'!$G87,'Data Co.op'!$N:$N,'MT-Tracking Co.op'!AR$6)</f>
        <v>0</v>
      </c>
      <c r="AS87" s="25">
        <f>+SUMIFS('Data Co.op'!$M:$M,'Data Co.op'!$E:$E,'MT-Tracking Co.op'!$G87,'Data Co.op'!$N:$N,'MT-Tracking Co.op'!AS$6)</f>
        <v>0</v>
      </c>
      <c r="AT87" s="25">
        <f>+SUMIFS('Data Co.op'!$M:$M,'Data Co.op'!$E:$E,'MT-Tracking Co.op'!$G87,'Data Co.op'!$N:$N,'MT-Tracking Co.op'!AT$6)</f>
        <v>0</v>
      </c>
      <c r="AU87" s="25">
        <f>+SUMIFS('Data Co.op'!$M:$M,'Data Co.op'!$E:$E,'MT-Tracking Co.op'!$G87,'Data Co.op'!$N:$N,'MT-Tracking Co.op'!AU$6)</f>
        <v>0</v>
      </c>
      <c r="AV87" s="25">
        <f>+SUMIFS('Data Co.op'!$M:$M,'Data Co.op'!$E:$E,'MT-Tracking Co.op'!$G87,'Data Co.op'!$N:$N,'MT-Tracking Co.op'!AV$6)</f>
        <v>0</v>
      </c>
      <c r="AW87" s="27">
        <f t="shared" si="19"/>
        <v>0</v>
      </c>
      <c r="AX87" t="str">
        <f t="shared" si="15"/>
        <v>Nguyễn Thành Long</v>
      </c>
      <c r="AY87" t="str">
        <f t="shared" si="11"/>
        <v>NBTS05281</v>
      </c>
      <c r="AZ87" s="27" t="str">
        <f t="shared" si="16"/>
        <v>Trần Thị Cẩm Tiên</v>
      </c>
    </row>
    <row r="88" spans="1:52" outlineLevel="1" x14ac:dyDescent="0.25">
      <c r="A88" s="4" t="s">
        <v>935</v>
      </c>
      <c r="B88" s="4" t="s">
        <v>936</v>
      </c>
      <c r="C88" s="4" t="s">
        <v>451</v>
      </c>
      <c r="D88" s="11" t="s">
        <v>768</v>
      </c>
      <c r="E88" s="32" t="s">
        <v>976</v>
      </c>
      <c r="F88" s="35" t="s">
        <v>470</v>
      </c>
      <c r="G88" s="35">
        <f t="shared" si="17"/>
        <v>527</v>
      </c>
      <c r="H88" s="4" t="s">
        <v>471</v>
      </c>
      <c r="I88" s="4"/>
      <c r="J88" s="4"/>
      <c r="K88" s="4" t="s">
        <v>986</v>
      </c>
      <c r="L88" s="4">
        <v>1</v>
      </c>
      <c r="M88" s="33">
        <v>12370.278941999999</v>
      </c>
      <c r="N88" s="34">
        <f t="shared" si="12"/>
        <v>5.8647335851093807E-3</v>
      </c>
      <c r="O88" s="33">
        <f t="shared" si="13"/>
        <v>15575.530804629296</v>
      </c>
      <c r="P88" s="33">
        <f t="shared" si="18"/>
        <v>6129.8791200000005</v>
      </c>
      <c r="Q88" s="94">
        <f t="shared" si="14"/>
        <v>0.39355828041366675</v>
      </c>
      <c r="R88" s="25">
        <f>+SUMIFS('Data Co.op'!$M:$M,'Data Co.op'!$E:$E,'MT-Tracking Co.op'!$G88,'Data Co.op'!$N:$N,'MT-Tracking Co.op'!R$6)</f>
        <v>0</v>
      </c>
      <c r="S88" s="25">
        <f>+SUMIFS('Data Co.op'!$M:$M,'Data Co.op'!$E:$E,'MT-Tracking Co.op'!$G88,'Data Co.op'!$N:$N,'MT-Tracking Co.op'!S$6)</f>
        <v>0</v>
      </c>
      <c r="T88" s="25">
        <f>+SUMIFS('Data Co.op'!$M:$M,'Data Co.op'!$E:$E,'MT-Tracking Co.op'!$G88,'Data Co.op'!$N:$N,'MT-Tracking Co.op'!T$6)</f>
        <v>0</v>
      </c>
      <c r="U88" s="25">
        <f>+SUMIFS('Data Co.op'!$M:$M,'Data Co.op'!$E:$E,'MT-Tracking Co.op'!$G88,'Data Co.op'!$N:$N,'MT-Tracking Co.op'!U$6)</f>
        <v>0</v>
      </c>
      <c r="V88" s="25">
        <f>+SUMIFS('Data Co.op'!$M:$M,'Data Co.op'!$E:$E,'MT-Tracking Co.op'!$G88,'Data Co.op'!$N:$N,'MT-Tracking Co.op'!V$6)</f>
        <v>0</v>
      </c>
      <c r="W88" s="25">
        <f>+SUMIFS('Data Co.op'!$M:$M,'Data Co.op'!$E:$E,'MT-Tracking Co.op'!$G88,'Data Co.op'!$N:$N,'MT-Tracking Co.op'!W$6)</f>
        <v>0</v>
      </c>
      <c r="X88" s="25">
        <f>+SUMIFS('Data Co.op'!$M:$M,'Data Co.op'!$E:$E,'MT-Tracking Co.op'!$G88,'Data Co.op'!$N:$N,'MT-Tracking Co.op'!X$6)</f>
        <v>0</v>
      </c>
      <c r="Y88" s="25">
        <f>+SUMIFS('Data Co.op'!$M:$M,'Data Co.op'!$E:$E,'MT-Tracking Co.op'!$G88,'Data Co.op'!$N:$N,'MT-Tracking Co.op'!Y$6)</f>
        <v>0</v>
      </c>
      <c r="Z88" s="25">
        <f>+SUMIFS('Data Co.op'!$M:$M,'Data Co.op'!$E:$E,'MT-Tracking Co.op'!$G88,'Data Co.op'!$N:$N,'MT-Tracking Co.op'!Z$6)</f>
        <v>0</v>
      </c>
      <c r="AA88" s="25">
        <f>+SUMIFS('Data Co.op'!$M:$M,'Data Co.op'!$E:$E,'MT-Tracking Co.op'!$G88,'Data Co.op'!$N:$N,'MT-Tracking Co.op'!AA$6)</f>
        <v>0</v>
      </c>
      <c r="AB88" s="25">
        <f>+SUMIFS('Data Co.op'!$M:$M,'Data Co.op'!$E:$E,'MT-Tracking Co.op'!$G88,'Data Co.op'!$N:$N,'MT-Tracking Co.op'!AB$6)</f>
        <v>0</v>
      </c>
      <c r="AC88" s="25">
        <f>+SUMIFS('Data Co.op'!$M:$M,'Data Co.op'!$E:$E,'MT-Tracking Co.op'!$G88,'Data Co.op'!$N:$N,'MT-Tracking Co.op'!AC$6)</f>
        <v>0</v>
      </c>
      <c r="AD88" s="25">
        <f>+SUMIFS('Data Co.op'!$M:$M,'Data Co.op'!$E:$E,'MT-Tracking Co.op'!$G88,'Data Co.op'!$N:$N,'MT-Tracking Co.op'!AD$6)</f>
        <v>0</v>
      </c>
      <c r="AE88" s="25">
        <f>+SUMIFS('Data Co.op'!$M:$M,'Data Co.op'!$E:$E,'MT-Tracking Co.op'!$G88,'Data Co.op'!$N:$N,'MT-Tracking Co.op'!AE$6)</f>
        <v>0</v>
      </c>
      <c r="AF88" s="25">
        <f>+SUMIFS('Data Co.op'!$M:$M,'Data Co.op'!$E:$E,'MT-Tracking Co.op'!$G88,'Data Co.op'!$N:$N,'MT-Tracking Co.op'!AF$6)</f>
        <v>0</v>
      </c>
      <c r="AG88" s="25">
        <f>+SUMIFS('Data Co.op'!$M:$M,'Data Co.op'!$E:$E,'MT-Tracking Co.op'!$G88,'Data Co.op'!$N:$N,'MT-Tracking Co.op'!AG$6)</f>
        <v>411.89256</v>
      </c>
      <c r="AH88" s="25">
        <f>+SUMIFS('Data Co.op'!$M:$M,'Data Co.op'!$E:$E,'MT-Tracking Co.op'!$G88,'Data Co.op'!$N:$N,'MT-Tracking Co.op'!AH$6)</f>
        <v>0</v>
      </c>
      <c r="AI88" s="25">
        <f>+SUMIFS('Data Co.op'!$M:$M,'Data Co.op'!$E:$E,'MT-Tracking Co.op'!$G88,'Data Co.op'!$N:$N,'MT-Tracking Co.op'!AI$6)</f>
        <v>0</v>
      </c>
      <c r="AJ88" s="25">
        <f>+SUMIFS('Data Co.op'!$M:$M,'Data Co.op'!$E:$E,'MT-Tracking Co.op'!$G88,'Data Co.op'!$N:$N,'MT-Tracking Co.op'!AJ$6)</f>
        <v>0</v>
      </c>
      <c r="AK88" s="25">
        <f>+SUMIFS('Data Co.op'!$M:$M,'Data Co.op'!$E:$E,'MT-Tracking Co.op'!$G88,'Data Co.op'!$N:$N,'MT-Tracking Co.op'!AK$6)</f>
        <v>0</v>
      </c>
      <c r="AL88" s="25">
        <f>+SUMIFS('Data Co.op'!$M:$M,'Data Co.op'!$E:$E,'MT-Tracking Co.op'!$G88,'Data Co.op'!$N:$N,'MT-Tracking Co.op'!AL$6)</f>
        <v>0</v>
      </c>
      <c r="AM88" s="25">
        <f>+SUMIFS('Data Co.op'!$M:$M,'Data Co.op'!$E:$E,'MT-Tracking Co.op'!$G88,'Data Co.op'!$N:$N,'MT-Tracking Co.op'!AM$6)</f>
        <v>5230.2196800000002</v>
      </c>
      <c r="AN88" s="25">
        <f>+SUMIFS('Data Co.op'!$M:$M,'Data Co.op'!$E:$E,'MT-Tracking Co.op'!$G88,'Data Co.op'!$N:$N,'MT-Tracking Co.op'!AN$6)</f>
        <v>0</v>
      </c>
      <c r="AO88" s="25">
        <f>+SUMIFS('Data Co.op'!$M:$M,'Data Co.op'!$E:$E,'MT-Tracking Co.op'!$G88,'Data Co.op'!$N:$N,'MT-Tracking Co.op'!AO$6)</f>
        <v>0</v>
      </c>
      <c r="AP88" s="25">
        <f>+SUMIFS('Data Co.op'!$M:$M,'Data Co.op'!$E:$E,'MT-Tracking Co.op'!$G88,'Data Co.op'!$N:$N,'MT-Tracking Co.op'!AP$6)</f>
        <v>0</v>
      </c>
      <c r="AQ88" s="25">
        <f>+SUMIFS('Data Co.op'!$M:$M,'Data Co.op'!$E:$E,'MT-Tracking Co.op'!$G88,'Data Co.op'!$N:$N,'MT-Tracking Co.op'!AQ$6)</f>
        <v>0</v>
      </c>
      <c r="AR88" s="25">
        <f>+SUMIFS('Data Co.op'!$M:$M,'Data Co.op'!$E:$E,'MT-Tracking Co.op'!$G88,'Data Co.op'!$N:$N,'MT-Tracking Co.op'!AR$6)</f>
        <v>0</v>
      </c>
      <c r="AS88" s="25">
        <f>+SUMIFS('Data Co.op'!$M:$M,'Data Co.op'!$E:$E,'MT-Tracking Co.op'!$G88,'Data Co.op'!$N:$N,'MT-Tracking Co.op'!AS$6)</f>
        <v>0</v>
      </c>
      <c r="AT88" s="25">
        <f>+SUMIFS('Data Co.op'!$M:$M,'Data Co.op'!$E:$E,'MT-Tracking Co.op'!$G88,'Data Co.op'!$N:$N,'MT-Tracking Co.op'!AT$6)</f>
        <v>0</v>
      </c>
      <c r="AU88" s="25">
        <f>+SUMIFS('Data Co.op'!$M:$M,'Data Co.op'!$E:$E,'MT-Tracking Co.op'!$G88,'Data Co.op'!$N:$N,'MT-Tracking Co.op'!AU$6)</f>
        <v>0</v>
      </c>
      <c r="AV88" s="25">
        <f>+SUMIFS('Data Co.op'!$M:$M,'Data Co.op'!$E:$E,'MT-Tracking Co.op'!$G88,'Data Co.op'!$N:$N,'MT-Tracking Co.op'!AV$6)</f>
        <v>487.76688000000001</v>
      </c>
      <c r="AW88" s="27">
        <f t="shared" si="19"/>
        <v>0</v>
      </c>
      <c r="AX88" t="str">
        <f t="shared" si="15"/>
        <v>Phạm Thanh Hà</v>
      </c>
      <c r="AY88" t="str">
        <f t="shared" si="11"/>
        <v>NBTS05102</v>
      </c>
      <c r="AZ88" s="27" t="str">
        <f t="shared" si="16"/>
        <v xml:space="preserve">Lê Yến Phụng </v>
      </c>
    </row>
    <row r="89" spans="1:52" outlineLevel="1" x14ac:dyDescent="0.25">
      <c r="A89" s="4" t="s">
        <v>935</v>
      </c>
      <c r="B89" s="4" t="s">
        <v>936</v>
      </c>
      <c r="C89" s="4" t="s">
        <v>356</v>
      </c>
      <c r="D89" s="11" t="s">
        <v>766</v>
      </c>
      <c r="E89" s="32" t="s">
        <v>421</v>
      </c>
      <c r="F89" s="35" t="s">
        <v>428</v>
      </c>
      <c r="G89" s="35">
        <f t="shared" si="17"/>
        <v>530</v>
      </c>
      <c r="H89" s="4" t="s">
        <v>1039</v>
      </c>
      <c r="I89" s="4"/>
      <c r="J89" s="4"/>
      <c r="K89" s="4" t="s">
        <v>938</v>
      </c>
      <c r="L89" s="4">
        <v>1</v>
      </c>
      <c r="M89" s="33">
        <v>16013.19492</v>
      </c>
      <c r="N89" s="34">
        <f t="shared" si="12"/>
        <v>7.5918354381945136E-3</v>
      </c>
      <c r="O89" s="33">
        <f t="shared" si="13"/>
        <v>20162.359468724208</v>
      </c>
      <c r="P89" s="33">
        <f t="shared" si="18"/>
        <v>11082.316319999998</v>
      </c>
      <c r="Q89" s="94">
        <f t="shared" si="14"/>
        <v>0.54965374152716873</v>
      </c>
      <c r="R89" s="25">
        <f>+SUMIFS('Data Co.op'!$M:$M,'Data Co.op'!$E:$E,'MT-Tracking Co.op'!$G89,'Data Co.op'!$N:$N,'MT-Tracking Co.op'!R$6)</f>
        <v>0</v>
      </c>
      <c r="S89" s="25">
        <f>+SUMIFS('Data Co.op'!$M:$M,'Data Co.op'!$E:$E,'MT-Tracking Co.op'!$G89,'Data Co.op'!$N:$N,'MT-Tracking Co.op'!S$6)</f>
        <v>0</v>
      </c>
      <c r="T89" s="25">
        <f>+SUMIFS('Data Co.op'!$M:$M,'Data Co.op'!$E:$E,'MT-Tracking Co.op'!$G89,'Data Co.op'!$N:$N,'MT-Tracking Co.op'!T$6)</f>
        <v>0</v>
      </c>
      <c r="U89" s="25">
        <f>+SUMIFS('Data Co.op'!$M:$M,'Data Co.op'!$E:$E,'MT-Tracking Co.op'!$G89,'Data Co.op'!$N:$N,'MT-Tracking Co.op'!U$6)</f>
        <v>0</v>
      </c>
      <c r="V89" s="25">
        <f>+SUMIFS('Data Co.op'!$M:$M,'Data Co.op'!$E:$E,'MT-Tracking Co.op'!$G89,'Data Co.op'!$N:$N,'MT-Tracking Co.op'!V$6)</f>
        <v>0</v>
      </c>
      <c r="W89" s="25">
        <f>+SUMIFS('Data Co.op'!$M:$M,'Data Co.op'!$E:$E,'MT-Tracking Co.op'!$G89,'Data Co.op'!$N:$N,'MT-Tracking Co.op'!W$6)</f>
        <v>0</v>
      </c>
      <c r="X89" s="25">
        <f>+SUMIFS('Data Co.op'!$M:$M,'Data Co.op'!$E:$E,'MT-Tracking Co.op'!$G89,'Data Co.op'!$N:$N,'MT-Tracking Co.op'!X$6)</f>
        <v>0</v>
      </c>
      <c r="Y89" s="25">
        <f>+SUMIFS('Data Co.op'!$M:$M,'Data Co.op'!$E:$E,'MT-Tracking Co.op'!$G89,'Data Co.op'!$N:$N,'MT-Tracking Co.op'!Y$6)</f>
        <v>2452.6972799999999</v>
      </c>
      <c r="Z89" s="25">
        <f>+SUMIFS('Data Co.op'!$M:$M,'Data Co.op'!$E:$E,'MT-Tracking Co.op'!$G89,'Data Co.op'!$N:$N,'MT-Tracking Co.op'!Z$6)</f>
        <v>0</v>
      </c>
      <c r="AA89" s="25">
        <f>+SUMIFS('Data Co.op'!$M:$M,'Data Co.op'!$E:$E,'MT-Tracking Co.op'!$G89,'Data Co.op'!$N:$N,'MT-Tracking Co.op'!AA$6)</f>
        <v>0</v>
      </c>
      <c r="AB89" s="25">
        <f>+SUMIFS('Data Co.op'!$M:$M,'Data Co.op'!$E:$E,'MT-Tracking Co.op'!$G89,'Data Co.op'!$N:$N,'MT-Tracking Co.op'!AB$6)</f>
        <v>0</v>
      </c>
      <c r="AC89" s="25">
        <f>+SUMIFS('Data Co.op'!$M:$M,'Data Co.op'!$E:$E,'MT-Tracking Co.op'!$G89,'Data Co.op'!$N:$N,'MT-Tracking Co.op'!AC$6)</f>
        <v>0</v>
      </c>
      <c r="AD89" s="25">
        <f>+SUMIFS('Data Co.op'!$M:$M,'Data Co.op'!$E:$E,'MT-Tracking Co.op'!$G89,'Data Co.op'!$N:$N,'MT-Tracking Co.op'!AD$6)</f>
        <v>2810.0800800000006</v>
      </c>
      <c r="AE89" s="25">
        <f>+SUMIFS('Data Co.op'!$M:$M,'Data Co.op'!$E:$E,'MT-Tracking Co.op'!$G89,'Data Co.op'!$N:$N,'MT-Tracking Co.op'!AE$6)</f>
        <v>718.1028</v>
      </c>
      <c r="AF89" s="25">
        <f>+SUMIFS('Data Co.op'!$M:$M,'Data Co.op'!$E:$E,'MT-Tracking Co.op'!$G89,'Data Co.op'!$N:$N,'MT-Tracking Co.op'!AF$6)</f>
        <v>0</v>
      </c>
      <c r="AG89" s="25">
        <f>+SUMIFS('Data Co.op'!$M:$M,'Data Co.op'!$E:$E,'MT-Tracking Co.op'!$G89,'Data Co.op'!$N:$N,'MT-Tracking Co.op'!AG$6)</f>
        <v>0</v>
      </c>
      <c r="AH89" s="25">
        <f>+SUMIFS('Data Co.op'!$M:$M,'Data Co.op'!$E:$E,'MT-Tracking Co.op'!$G89,'Data Co.op'!$N:$N,'MT-Tracking Co.op'!AH$6)</f>
        <v>0</v>
      </c>
      <c r="AI89" s="25">
        <f>+SUMIFS('Data Co.op'!$M:$M,'Data Co.op'!$E:$E,'MT-Tracking Co.op'!$G89,'Data Co.op'!$N:$N,'MT-Tracking Co.op'!AI$6)</f>
        <v>0</v>
      </c>
      <c r="AJ89" s="25">
        <f>+SUMIFS('Data Co.op'!$M:$M,'Data Co.op'!$E:$E,'MT-Tracking Co.op'!$G89,'Data Co.op'!$N:$N,'MT-Tracking Co.op'!AJ$6)</f>
        <v>0</v>
      </c>
      <c r="AK89" s="25">
        <f>+SUMIFS('Data Co.op'!$M:$M,'Data Co.op'!$E:$E,'MT-Tracking Co.op'!$G89,'Data Co.op'!$N:$N,'MT-Tracking Co.op'!AK$6)</f>
        <v>0</v>
      </c>
      <c r="AL89" s="25">
        <f>+SUMIFS('Data Co.op'!$M:$M,'Data Co.op'!$E:$E,'MT-Tracking Co.op'!$G89,'Data Co.op'!$N:$N,'MT-Tracking Co.op'!AL$6)</f>
        <v>0</v>
      </c>
      <c r="AM89" s="25">
        <f>+SUMIFS('Data Co.op'!$M:$M,'Data Co.op'!$E:$E,'MT-Tracking Co.op'!$G89,'Data Co.op'!$N:$N,'MT-Tracking Co.op'!AM$6)</f>
        <v>0</v>
      </c>
      <c r="AN89" s="25">
        <f>+SUMIFS('Data Co.op'!$M:$M,'Data Co.op'!$E:$E,'MT-Tracking Co.op'!$G89,'Data Co.op'!$N:$N,'MT-Tracking Co.op'!AN$6)</f>
        <v>0</v>
      </c>
      <c r="AO89" s="25">
        <f>+SUMIFS('Data Co.op'!$M:$M,'Data Co.op'!$E:$E,'MT-Tracking Co.op'!$G89,'Data Co.op'!$N:$N,'MT-Tracking Co.op'!AO$6)</f>
        <v>0</v>
      </c>
      <c r="AP89" s="25">
        <f>+SUMIFS('Data Co.op'!$M:$M,'Data Co.op'!$E:$E,'MT-Tracking Co.op'!$G89,'Data Co.op'!$N:$N,'MT-Tracking Co.op'!AP$6)</f>
        <v>0</v>
      </c>
      <c r="AQ89" s="25">
        <f>+SUMIFS('Data Co.op'!$M:$M,'Data Co.op'!$E:$E,'MT-Tracking Co.op'!$G89,'Data Co.op'!$N:$N,'MT-Tracking Co.op'!AQ$6)</f>
        <v>0</v>
      </c>
      <c r="AR89" s="25">
        <f>+SUMIFS('Data Co.op'!$M:$M,'Data Co.op'!$E:$E,'MT-Tracking Co.op'!$G89,'Data Co.op'!$N:$N,'MT-Tracking Co.op'!AR$6)</f>
        <v>0</v>
      </c>
      <c r="AS89" s="25">
        <f>+SUMIFS('Data Co.op'!$M:$M,'Data Co.op'!$E:$E,'MT-Tracking Co.op'!$G89,'Data Co.op'!$N:$N,'MT-Tracking Co.op'!AS$6)</f>
        <v>0</v>
      </c>
      <c r="AT89" s="25">
        <f>+SUMIFS('Data Co.op'!$M:$M,'Data Co.op'!$E:$E,'MT-Tracking Co.op'!$G89,'Data Co.op'!$N:$N,'MT-Tracking Co.op'!AT$6)</f>
        <v>5101.4361599999993</v>
      </c>
      <c r="AU89" s="25">
        <f>+SUMIFS('Data Co.op'!$M:$M,'Data Co.op'!$E:$E,'MT-Tracking Co.op'!$G89,'Data Co.op'!$N:$N,'MT-Tracking Co.op'!AU$6)</f>
        <v>0</v>
      </c>
      <c r="AV89" s="25">
        <f>+SUMIFS('Data Co.op'!$M:$M,'Data Co.op'!$E:$E,'MT-Tracking Co.op'!$G89,'Data Co.op'!$N:$N,'MT-Tracking Co.op'!AV$6)</f>
        <v>0</v>
      </c>
      <c r="AW89" s="27">
        <f t="shared" si="19"/>
        <v>0</v>
      </c>
      <c r="AX89" t="str">
        <f t="shared" si="15"/>
        <v>Phạm Thị Bích Hạnh</v>
      </c>
      <c r="AY89" t="str">
        <f t="shared" si="11"/>
        <v>NBTS05367</v>
      </c>
      <c r="AZ89" s="27" t="str">
        <f t="shared" si="16"/>
        <v>Nguyễn Thị Kiều Diễm</v>
      </c>
    </row>
    <row r="90" spans="1:52" outlineLevel="1" x14ac:dyDescent="0.25">
      <c r="A90" s="4" t="s">
        <v>935</v>
      </c>
      <c r="B90" s="4" t="s">
        <v>936</v>
      </c>
      <c r="C90" s="4" t="s">
        <v>451</v>
      </c>
      <c r="D90" s="11" t="s">
        <v>768</v>
      </c>
      <c r="E90" s="32" t="s">
        <v>976</v>
      </c>
      <c r="F90" s="35" t="s">
        <v>472</v>
      </c>
      <c r="G90" s="35">
        <f t="shared" si="17"/>
        <v>528</v>
      </c>
      <c r="H90" s="4" t="s">
        <v>473</v>
      </c>
      <c r="I90" s="4"/>
      <c r="J90" s="4"/>
      <c r="K90" s="4" t="s">
        <v>938</v>
      </c>
      <c r="L90" s="4">
        <v>1</v>
      </c>
      <c r="M90" s="33">
        <v>10428.344279999999</v>
      </c>
      <c r="N90" s="34">
        <f t="shared" si="12"/>
        <v>4.9440648204260446E-3</v>
      </c>
      <c r="O90" s="33">
        <f t="shared" si="13"/>
        <v>13130.423197082642</v>
      </c>
      <c r="P90" s="33">
        <f t="shared" si="18"/>
        <v>13330.590119999999</v>
      </c>
      <c r="Q90" s="94">
        <f t="shared" si="14"/>
        <v>1.0152445142028499</v>
      </c>
      <c r="R90" s="25">
        <f>+SUMIFS('Data Co.op'!$M:$M,'Data Co.op'!$E:$E,'MT-Tracking Co.op'!$G90,'Data Co.op'!$N:$N,'MT-Tracking Co.op'!R$6)</f>
        <v>0</v>
      </c>
      <c r="S90" s="25">
        <f>+SUMIFS('Data Co.op'!$M:$M,'Data Co.op'!$E:$E,'MT-Tracking Co.op'!$G90,'Data Co.op'!$N:$N,'MT-Tracking Co.op'!S$6)</f>
        <v>0</v>
      </c>
      <c r="T90" s="25">
        <f>+SUMIFS('Data Co.op'!$M:$M,'Data Co.op'!$E:$E,'MT-Tracking Co.op'!$G90,'Data Co.op'!$N:$N,'MT-Tracking Co.op'!T$6)</f>
        <v>0</v>
      </c>
      <c r="U90" s="25">
        <f>+SUMIFS('Data Co.op'!$M:$M,'Data Co.op'!$E:$E,'MT-Tracking Co.op'!$G90,'Data Co.op'!$N:$N,'MT-Tracking Co.op'!U$6)</f>
        <v>0</v>
      </c>
      <c r="V90" s="25">
        <f>+SUMIFS('Data Co.op'!$M:$M,'Data Co.op'!$E:$E,'MT-Tracking Co.op'!$G90,'Data Co.op'!$N:$N,'MT-Tracking Co.op'!V$6)</f>
        <v>0</v>
      </c>
      <c r="W90" s="25">
        <f>+SUMIFS('Data Co.op'!$M:$M,'Data Co.op'!$E:$E,'MT-Tracking Co.op'!$G90,'Data Co.op'!$N:$N,'MT-Tracking Co.op'!W$6)</f>
        <v>0</v>
      </c>
      <c r="X90" s="25">
        <f>+SUMIFS('Data Co.op'!$M:$M,'Data Co.op'!$E:$E,'MT-Tracking Co.op'!$G90,'Data Co.op'!$N:$N,'MT-Tracking Co.op'!X$6)</f>
        <v>1264.19832</v>
      </c>
      <c r="Y90" s="25">
        <f>+SUMIFS('Data Co.op'!$M:$M,'Data Co.op'!$E:$E,'MT-Tracking Co.op'!$G90,'Data Co.op'!$N:$N,'MT-Tracking Co.op'!Y$6)</f>
        <v>4957.9916400000002</v>
      </c>
      <c r="Z90" s="25">
        <f>+SUMIFS('Data Co.op'!$M:$M,'Data Co.op'!$E:$E,'MT-Tracking Co.op'!$G90,'Data Co.op'!$N:$N,'MT-Tracking Co.op'!Z$6)</f>
        <v>0</v>
      </c>
      <c r="AA90" s="25">
        <f>+SUMIFS('Data Co.op'!$M:$M,'Data Co.op'!$E:$E,'MT-Tracking Co.op'!$G90,'Data Co.op'!$N:$N,'MT-Tracking Co.op'!AA$6)</f>
        <v>0</v>
      </c>
      <c r="AB90" s="25">
        <f>+SUMIFS('Data Co.op'!$M:$M,'Data Co.op'!$E:$E,'MT-Tracking Co.op'!$G90,'Data Co.op'!$N:$N,'MT-Tracking Co.op'!AB$6)</f>
        <v>0</v>
      </c>
      <c r="AC90" s="25">
        <f>+SUMIFS('Data Co.op'!$M:$M,'Data Co.op'!$E:$E,'MT-Tracking Co.op'!$G90,'Data Co.op'!$N:$N,'MT-Tracking Co.op'!AC$6)</f>
        <v>0</v>
      </c>
      <c r="AD90" s="25">
        <f>+SUMIFS('Data Co.op'!$M:$M,'Data Co.op'!$E:$E,'MT-Tracking Co.op'!$G90,'Data Co.op'!$N:$N,'MT-Tracking Co.op'!AD$6)</f>
        <v>0</v>
      </c>
      <c r="AE90" s="25">
        <f>+SUMIFS('Data Co.op'!$M:$M,'Data Co.op'!$E:$E,'MT-Tracking Co.op'!$G90,'Data Co.op'!$N:$N,'MT-Tracking Co.op'!AE$6)</f>
        <v>0</v>
      </c>
      <c r="AF90" s="25">
        <f>+SUMIFS('Data Co.op'!$M:$M,'Data Co.op'!$E:$E,'MT-Tracking Co.op'!$G90,'Data Co.op'!$N:$N,'MT-Tracking Co.op'!AF$6)</f>
        <v>0</v>
      </c>
      <c r="AG90" s="25">
        <f>+SUMIFS('Data Co.op'!$M:$M,'Data Co.op'!$E:$E,'MT-Tracking Co.op'!$G90,'Data Co.op'!$N:$N,'MT-Tracking Co.op'!AG$6)</f>
        <v>0</v>
      </c>
      <c r="AH90" s="25">
        <f>+SUMIFS('Data Co.op'!$M:$M,'Data Co.op'!$E:$E,'MT-Tracking Co.op'!$G90,'Data Co.op'!$N:$N,'MT-Tracking Co.op'!AH$6)</f>
        <v>1444.79808</v>
      </c>
      <c r="AI90" s="25">
        <f>+SUMIFS('Data Co.op'!$M:$M,'Data Co.op'!$E:$E,'MT-Tracking Co.op'!$G90,'Data Co.op'!$N:$N,'MT-Tracking Co.op'!AI$6)</f>
        <v>0</v>
      </c>
      <c r="AJ90" s="25">
        <f>+SUMIFS('Data Co.op'!$M:$M,'Data Co.op'!$E:$E,'MT-Tracking Co.op'!$G90,'Data Co.op'!$N:$N,'MT-Tracking Co.op'!AJ$6)</f>
        <v>0</v>
      </c>
      <c r="AK90" s="25">
        <f>+SUMIFS('Data Co.op'!$M:$M,'Data Co.op'!$E:$E,'MT-Tracking Co.op'!$G90,'Data Co.op'!$N:$N,'MT-Tracking Co.op'!AK$6)</f>
        <v>0</v>
      </c>
      <c r="AL90" s="25">
        <f>+SUMIFS('Data Co.op'!$M:$M,'Data Co.op'!$E:$E,'MT-Tracking Co.op'!$G90,'Data Co.op'!$N:$N,'MT-Tracking Co.op'!AL$6)</f>
        <v>0</v>
      </c>
      <c r="AM90" s="25">
        <f>+SUMIFS('Data Co.op'!$M:$M,'Data Co.op'!$E:$E,'MT-Tracking Co.op'!$G90,'Data Co.op'!$N:$N,'MT-Tracking Co.op'!AM$6)</f>
        <v>2285.7444000000005</v>
      </c>
      <c r="AN90" s="25">
        <f>+SUMIFS('Data Co.op'!$M:$M,'Data Co.op'!$E:$E,'MT-Tracking Co.op'!$G90,'Data Co.op'!$N:$N,'MT-Tracking Co.op'!AN$6)</f>
        <v>0</v>
      </c>
      <c r="AO90" s="25">
        <f>+SUMIFS('Data Co.op'!$M:$M,'Data Co.op'!$E:$E,'MT-Tracking Co.op'!$G90,'Data Co.op'!$N:$N,'MT-Tracking Co.op'!AO$6)</f>
        <v>0</v>
      </c>
      <c r="AP90" s="25">
        <f>+SUMIFS('Data Co.op'!$M:$M,'Data Co.op'!$E:$E,'MT-Tracking Co.op'!$G90,'Data Co.op'!$N:$N,'MT-Tracking Co.op'!AP$6)</f>
        <v>1510.7245200000002</v>
      </c>
      <c r="AQ90" s="25">
        <f>+SUMIFS('Data Co.op'!$M:$M,'Data Co.op'!$E:$E,'MT-Tracking Co.op'!$G90,'Data Co.op'!$N:$N,'MT-Tracking Co.op'!AQ$6)</f>
        <v>0</v>
      </c>
      <c r="AR90" s="25">
        <f>+SUMIFS('Data Co.op'!$M:$M,'Data Co.op'!$E:$E,'MT-Tracking Co.op'!$G90,'Data Co.op'!$N:$N,'MT-Tracking Co.op'!AR$6)</f>
        <v>0</v>
      </c>
      <c r="AS90" s="25">
        <f>+SUMIFS('Data Co.op'!$M:$M,'Data Co.op'!$E:$E,'MT-Tracking Co.op'!$G90,'Data Co.op'!$N:$N,'MT-Tracking Co.op'!AS$6)</f>
        <v>0</v>
      </c>
      <c r="AT90" s="25">
        <f>+SUMIFS('Data Co.op'!$M:$M,'Data Co.op'!$E:$E,'MT-Tracking Co.op'!$G90,'Data Co.op'!$N:$N,'MT-Tracking Co.op'!AT$6)</f>
        <v>0</v>
      </c>
      <c r="AU90" s="25">
        <f>+SUMIFS('Data Co.op'!$M:$M,'Data Co.op'!$E:$E,'MT-Tracking Co.op'!$G90,'Data Co.op'!$N:$N,'MT-Tracking Co.op'!AU$6)</f>
        <v>1867.1331600000001</v>
      </c>
      <c r="AV90" s="25">
        <f>+SUMIFS('Data Co.op'!$M:$M,'Data Co.op'!$E:$E,'MT-Tracking Co.op'!$G90,'Data Co.op'!$N:$N,'MT-Tracking Co.op'!AV$6)</f>
        <v>0</v>
      </c>
      <c r="AW90" s="27">
        <f t="shared" si="19"/>
        <v>0</v>
      </c>
      <c r="AX90" t="str">
        <f t="shared" si="15"/>
        <v>Phạm Thanh Hà</v>
      </c>
      <c r="AY90" t="str">
        <f t="shared" si="11"/>
        <v>NBTS05102</v>
      </c>
      <c r="AZ90" s="27" t="str">
        <f t="shared" si="16"/>
        <v xml:space="preserve">Lê Yến Phụng </v>
      </c>
    </row>
    <row r="91" spans="1:52" outlineLevel="1" x14ac:dyDescent="0.25">
      <c r="A91" s="4" t="s">
        <v>935</v>
      </c>
      <c r="B91" s="4" t="s">
        <v>936</v>
      </c>
      <c r="C91" s="4" t="s">
        <v>959</v>
      </c>
      <c r="D91" s="11" t="s">
        <v>746</v>
      </c>
      <c r="E91" s="32" t="s">
        <v>33</v>
      </c>
      <c r="F91" s="35" t="s">
        <v>22</v>
      </c>
      <c r="G91" s="35">
        <f t="shared" si="17"/>
        <v>531</v>
      </c>
      <c r="H91" s="4" t="s">
        <v>1040</v>
      </c>
      <c r="I91" s="4"/>
      <c r="J91" s="4"/>
      <c r="K91" s="4" t="s">
        <v>884</v>
      </c>
      <c r="L91" s="4">
        <v>1</v>
      </c>
      <c r="M91" s="33">
        <v>4973.785272000001</v>
      </c>
      <c r="N91" s="34">
        <f t="shared" si="12"/>
        <v>2.3580653004340963E-3</v>
      </c>
      <c r="O91" s="33">
        <f t="shared" si="13"/>
        <v>6262.5383051485533</v>
      </c>
      <c r="P91" s="33">
        <f t="shared" si="18"/>
        <v>6482.1049199999989</v>
      </c>
      <c r="Q91" s="94">
        <f t="shared" si="14"/>
        <v>1.0350603228519872</v>
      </c>
      <c r="R91" s="25">
        <f>+SUMIFS('Data Co.op'!$M:$M,'Data Co.op'!$E:$E,'MT-Tracking Co.op'!$G91,'Data Co.op'!$N:$N,'MT-Tracking Co.op'!R$6)</f>
        <v>0</v>
      </c>
      <c r="S91" s="25">
        <f>+SUMIFS('Data Co.op'!$M:$M,'Data Co.op'!$E:$E,'MT-Tracking Co.op'!$G91,'Data Co.op'!$N:$N,'MT-Tracking Co.op'!S$6)</f>
        <v>0</v>
      </c>
      <c r="T91" s="25">
        <f>+SUMIFS('Data Co.op'!$M:$M,'Data Co.op'!$E:$E,'MT-Tracking Co.op'!$G91,'Data Co.op'!$N:$N,'MT-Tracking Co.op'!T$6)</f>
        <v>0</v>
      </c>
      <c r="U91" s="25">
        <f>+SUMIFS('Data Co.op'!$M:$M,'Data Co.op'!$E:$E,'MT-Tracking Co.op'!$G91,'Data Co.op'!$N:$N,'MT-Tracking Co.op'!U$6)</f>
        <v>0</v>
      </c>
      <c r="V91" s="25">
        <f>+SUMIFS('Data Co.op'!$M:$M,'Data Co.op'!$E:$E,'MT-Tracking Co.op'!$G91,'Data Co.op'!$N:$N,'MT-Tracking Co.op'!V$6)</f>
        <v>0</v>
      </c>
      <c r="W91" s="25">
        <f>+SUMIFS('Data Co.op'!$M:$M,'Data Co.op'!$E:$E,'MT-Tracking Co.op'!$G91,'Data Co.op'!$N:$N,'MT-Tracking Co.op'!W$6)</f>
        <v>0</v>
      </c>
      <c r="X91" s="25">
        <f>+SUMIFS('Data Co.op'!$M:$M,'Data Co.op'!$E:$E,'MT-Tracking Co.op'!$G91,'Data Co.op'!$N:$N,'MT-Tracking Co.op'!X$6)</f>
        <v>0</v>
      </c>
      <c r="Y91" s="25">
        <f>+SUMIFS('Data Co.op'!$M:$M,'Data Co.op'!$E:$E,'MT-Tracking Co.op'!$G91,'Data Co.op'!$N:$N,'MT-Tracking Co.op'!Y$6)</f>
        <v>361.19952000000001</v>
      </c>
      <c r="Z91" s="25">
        <f>+SUMIFS('Data Co.op'!$M:$M,'Data Co.op'!$E:$E,'MT-Tracking Co.op'!$G91,'Data Co.op'!$N:$N,'MT-Tracking Co.op'!Z$6)</f>
        <v>0</v>
      </c>
      <c r="AA91" s="25">
        <f>+SUMIFS('Data Co.op'!$M:$M,'Data Co.op'!$E:$E,'MT-Tracking Co.op'!$G91,'Data Co.op'!$N:$N,'MT-Tracking Co.op'!AA$6)</f>
        <v>0</v>
      </c>
      <c r="AB91" s="25">
        <f>+SUMIFS('Data Co.op'!$M:$M,'Data Co.op'!$E:$E,'MT-Tracking Co.op'!$G91,'Data Co.op'!$N:$N,'MT-Tracking Co.op'!AB$6)</f>
        <v>0</v>
      </c>
      <c r="AC91" s="25">
        <f>+SUMIFS('Data Co.op'!$M:$M,'Data Co.op'!$E:$E,'MT-Tracking Co.op'!$G91,'Data Co.op'!$N:$N,'MT-Tracking Co.op'!AC$6)</f>
        <v>0</v>
      </c>
      <c r="AD91" s="25">
        <f>+SUMIFS('Data Co.op'!$M:$M,'Data Co.op'!$E:$E,'MT-Tracking Co.op'!$G91,'Data Co.op'!$N:$N,'MT-Tracking Co.op'!AD$6)</f>
        <v>0</v>
      </c>
      <c r="AE91" s="25">
        <f>+SUMIFS('Data Co.op'!$M:$M,'Data Co.op'!$E:$E,'MT-Tracking Co.op'!$G91,'Data Co.op'!$N:$N,'MT-Tracking Co.op'!AE$6)</f>
        <v>0</v>
      </c>
      <c r="AF91" s="25">
        <f>+SUMIFS('Data Co.op'!$M:$M,'Data Co.op'!$E:$E,'MT-Tracking Co.op'!$G91,'Data Co.op'!$N:$N,'MT-Tracking Co.op'!AF$6)</f>
        <v>0</v>
      </c>
      <c r="AG91" s="25">
        <f>+SUMIFS('Data Co.op'!$M:$M,'Data Co.op'!$E:$E,'MT-Tracking Co.op'!$G91,'Data Co.op'!$N:$N,'MT-Tracking Co.op'!AG$6)</f>
        <v>0</v>
      </c>
      <c r="AH91" s="25">
        <f>+SUMIFS('Data Co.op'!$M:$M,'Data Co.op'!$E:$E,'MT-Tracking Co.op'!$G91,'Data Co.op'!$N:$N,'MT-Tracking Co.op'!AH$6)</f>
        <v>5904.1191599999984</v>
      </c>
      <c r="AI91" s="25">
        <f>+SUMIFS('Data Co.op'!$M:$M,'Data Co.op'!$E:$E,'MT-Tracking Co.op'!$G91,'Data Co.op'!$N:$N,'MT-Tracking Co.op'!AI$6)</f>
        <v>0</v>
      </c>
      <c r="AJ91" s="25">
        <f>+SUMIFS('Data Co.op'!$M:$M,'Data Co.op'!$E:$E,'MT-Tracking Co.op'!$G91,'Data Co.op'!$N:$N,'MT-Tracking Co.op'!AJ$6)</f>
        <v>0</v>
      </c>
      <c r="AK91" s="25">
        <f>+SUMIFS('Data Co.op'!$M:$M,'Data Co.op'!$E:$E,'MT-Tracking Co.op'!$G91,'Data Co.op'!$N:$N,'MT-Tracking Co.op'!AK$6)</f>
        <v>216.78624000000002</v>
      </c>
      <c r="AL91" s="25">
        <f>+SUMIFS('Data Co.op'!$M:$M,'Data Co.op'!$E:$E,'MT-Tracking Co.op'!$G91,'Data Co.op'!$N:$N,'MT-Tracking Co.op'!AL$6)</f>
        <v>0</v>
      </c>
      <c r="AM91" s="25">
        <f>+SUMIFS('Data Co.op'!$M:$M,'Data Co.op'!$E:$E,'MT-Tracking Co.op'!$G91,'Data Co.op'!$N:$N,'MT-Tracking Co.op'!AM$6)</f>
        <v>0</v>
      </c>
      <c r="AN91" s="25">
        <f>+SUMIFS('Data Co.op'!$M:$M,'Data Co.op'!$E:$E,'MT-Tracking Co.op'!$G91,'Data Co.op'!$N:$N,'MT-Tracking Co.op'!AN$6)</f>
        <v>0</v>
      </c>
      <c r="AO91" s="25">
        <f>+SUMIFS('Data Co.op'!$M:$M,'Data Co.op'!$E:$E,'MT-Tracking Co.op'!$G91,'Data Co.op'!$N:$N,'MT-Tracking Co.op'!AO$6)</f>
        <v>0</v>
      </c>
      <c r="AP91" s="25">
        <f>+SUMIFS('Data Co.op'!$M:$M,'Data Co.op'!$E:$E,'MT-Tracking Co.op'!$G91,'Data Co.op'!$N:$N,'MT-Tracking Co.op'!AP$6)</f>
        <v>0</v>
      </c>
      <c r="AQ91" s="25">
        <f>+SUMIFS('Data Co.op'!$M:$M,'Data Co.op'!$E:$E,'MT-Tracking Co.op'!$G91,'Data Co.op'!$N:$N,'MT-Tracking Co.op'!AQ$6)</f>
        <v>0</v>
      </c>
      <c r="AR91" s="25">
        <f>+SUMIFS('Data Co.op'!$M:$M,'Data Co.op'!$E:$E,'MT-Tracking Co.op'!$G91,'Data Co.op'!$N:$N,'MT-Tracking Co.op'!AR$6)</f>
        <v>0</v>
      </c>
      <c r="AS91" s="25">
        <f>+SUMIFS('Data Co.op'!$M:$M,'Data Co.op'!$E:$E,'MT-Tracking Co.op'!$G91,'Data Co.op'!$N:$N,'MT-Tracking Co.op'!AS$6)</f>
        <v>0</v>
      </c>
      <c r="AT91" s="25">
        <f>+SUMIFS('Data Co.op'!$M:$M,'Data Co.op'!$E:$E,'MT-Tracking Co.op'!$G91,'Data Co.op'!$N:$N,'MT-Tracking Co.op'!AT$6)</f>
        <v>0</v>
      </c>
      <c r="AU91" s="25">
        <f>+SUMIFS('Data Co.op'!$M:$M,'Data Co.op'!$E:$E,'MT-Tracking Co.op'!$G91,'Data Co.op'!$N:$N,'MT-Tracking Co.op'!AU$6)</f>
        <v>0</v>
      </c>
      <c r="AV91" s="25">
        <f>+SUMIFS('Data Co.op'!$M:$M,'Data Co.op'!$E:$E,'MT-Tracking Co.op'!$G91,'Data Co.op'!$N:$N,'MT-Tracking Co.op'!AV$6)</f>
        <v>0</v>
      </c>
      <c r="AW91" s="27">
        <f t="shared" si="19"/>
        <v>0</v>
      </c>
      <c r="AX91" t="str">
        <f t="shared" si="15"/>
        <v>Nguyễn Thành Long</v>
      </c>
      <c r="AY91" t="str">
        <f t="shared" si="11"/>
        <v>NBTS05022</v>
      </c>
      <c r="AZ91" s="27" t="str">
        <f t="shared" si="16"/>
        <v>Đào Ngọc Sơn</v>
      </c>
    </row>
    <row r="92" spans="1:52" outlineLevel="1" x14ac:dyDescent="0.25">
      <c r="A92" s="4" t="s">
        <v>935</v>
      </c>
      <c r="B92" s="4" t="s">
        <v>936</v>
      </c>
      <c r="C92" s="4" t="s">
        <v>356</v>
      </c>
      <c r="D92" s="11" t="s">
        <v>761</v>
      </c>
      <c r="E92" s="32" t="s">
        <v>355</v>
      </c>
      <c r="F92" s="35" t="s">
        <v>347</v>
      </c>
      <c r="G92" s="35">
        <f t="shared" si="17"/>
        <v>305</v>
      </c>
      <c r="H92" s="4" t="s">
        <v>1041</v>
      </c>
      <c r="I92" s="4"/>
      <c r="J92" s="4"/>
      <c r="K92" s="4" t="s">
        <v>938</v>
      </c>
      <c r="L92" s="4">
        <v>1</v>
      </c>
      <c r="M92" s="33">
        <v>50568.528840000006</v>
      </c>
      <c r="N92" s="34">
        <f t="shared" si="12"/>
        <v>2.3974475501162096E-2</v>
      </c>
      <c r="O92" s="33">
        <f t="shared" si="13"/>
        <v>63671.294914620776</v>
      </c>
      <c r="P92" s="33">
        <f t="shared" si="18"/>
        <v>59906.862359999999</v>
      </c>
      <c r="Q92" s="94">
        <f t="shared" si="14"/>
        <v>0.94087708504014811</v>
      </c>
      <c r="R92" s="25">
        <f>+SUMIFS('Data Co.op'!$M:$M,'Data Co.op'!$E:$E,'MT-Tracking Co.op'!$G92,'Data Co.op'!$N:$N,'MT-Tracking Co.op'!R$6)</f>
        <v>0</v>
      </c>
      <c r="S92" s="25">
        <f>+SUMIFS('Data Co.op'!$M:$M,'Data Co.op'!$E:$E,'MT-Tracking Co.op'!$G92,'Data Co.op'!$N:$N,'MT-Tracking Co.op'!S$6)</f>
        <v>0</v>
      </c>
      <c r="T92" s="25">
        <f>+SUMIFS('Data Co.op'!$M:$M,'Data Co.op'!$E:$E,'MT-Tracking Co.op'!$G92,'Data Co.op'!$N:$N,'MT-Tracking Co.op'!T$6)</f>
        <v>0</v>
      </c>
      <c r="U92" s="25">
        <f>+SUMIFS('Data Co.op'!$M:$M,'Data Co.op'!$E:$E,'MT-Tracking Co.op'!$G92,'Data Co.op'!$N:$N,'MT-Tracking Co.op'!U$6)</f>
        <v>1094.76576</v>
      </c>
      <c r="V92" s="25">
        <f>+SUMIFS('Data Co.op'!$M:$M,'Data Co.op'!$E:$E,'MT-Tracking Co.op'!$G92,'Data Co.op'!$N:$N,'MT-Tracking Co.op'!V$6)</f>
        <v>0</v>
      </c>
      <c r="W92" s="25">
        <f>+SUMIFS('Data Co.op'!$M:$M,'Data Co.op'!$E:$E,'MT-Tracking Co.op'!$G92,'Data Co.op'!$N:$N,'MT-Tracking Co.op'!W$6)</f>
        <v>0</v>
      </c>
      <c r="X92" s="25">
        <f>+SUMIFS('Data Co.op'!$M:$M,'Data Co.op'!$E:$E,'MT-Tracking Co.op'!$G92,'Data Co.op'!$N:$N,'MT-Tracking Co.op'!X$6)</f>
        <v>0</v>
      </c>
      <c r="Y92" s="25">
        <f>+SUMIFS('Data Co.op'!$M:$M,'Data Co.op'!$E:$E,'MT-Tracking Co.op'!$G92,'Data Co.op'!$N:$N,'MT-Tracking Co.op'!Y$6)</f>
        <v>0</v>
      </c>
      <c r="Z92" s="25">
        <f>+SUMIFS('Data Co.op'!$M:$M,'Data Co.op'!$E:$E,'MT-Tracking Co.op'!$G92,'Data Co.op'!$N:$N,'MT-Tracking Co.op'!Z$6)</f>
        <v>15613.403400000001</v>
      </c>
      <c r="AA92" s="25">
        <f>+SUMIFS('Data Co.op'!$M:$M,'Data Co.op'!$E:$E,'MT-Tracking Co.op'!$G92,'Data Co.op'!$N:$N,'MT-Tracking Co.op'!AA$6)</f>
        <v>0</v>
      </c>
      <c r="AB92" s="25">
        <f>+SUMIFS('Data Co.op'!$M:$M,'Data Co.op'!$E:$E,'MT-Tracking Co.op'!$G92,'Data Co.op'!$N:$N,'MT-Tracking Co.op'!AB$6)</f>
        <v>0</v>
      </c>
      <c r="AC92" s="25">
        <f>+SUMIFS('Data Co.op'!$M:$M,'Data Co.op'!$E:$E,'MT-Tracking Co.op'!$G92,'Data Co.op'!$N:$N,'MT-Tracking Co.op'!AC$6)</f>
        <v>0</v>
      </c>
      <c r="AD92" s="25">
        <f>+SUMIFS('Data Co.op'!$M:$M,'Data Co.op'!$E:$E,'MT-Tracking Co.op'!$G92,'Data Co.op'!$N:$N,'MT-Tracking Co.op'!AD$6)</f>
        <v>3590.5140000000001</v>
      </c>
      <c r="AE92" s="25">
        <f>+SUMIFS('Data Co.op'!$M:$M,'Data Co.op'!$E:$E,'MT-Tracking Co.op'!$G92,'Data Co.op'!$N:$N,'MT-Tracking Co.op'!AE$6)</f>
        <v>11855.4516</v>
      </c>
      <c r="AF92" s="25">
        <f>+SUMIFS('Data Co.op'!$M:$M,'Data Co.op'!$E:$E,'MT-Tracking Co.op'!$G92,'Data Co.op'!$N:$N,'MT-Tracking Co.op'!AF$6)</f>
        <v>2384.6399999999994</v>
      </c>
      <c r="AG92" s="25">
        <f>+SUMIFS('Data Co.op'!$M:$M,'Data Co.op'!$E:$E,'MT-Tracking Co.op'!$G92,'Data Co.op'!$N:$N,'MT-Tracking Co.op'!AG$6)</f>
        <v>0</v>
      </c>
      <c r="AH92" s="25">
        <f>+SUMIFS('Data Co.op'!$M:$M,'Data Co.op'!$E:$E,'MT-Tracking Co.op'!$G92,'Data Co.op'!$N:$N,'MT-Tracking Co.op'!AH$6)</f>
        <v>0</v>
      </c>
      <c r="AI92" s="25">
        <f>+SUMIFS('Data Co.op'!$M:$M,'Data Co.op'!$E:$E,'MT-Tracking Co.op'!$G92,'Data Co.op'!$N:$N,'MT-Tracking Co.op'!AI$6)</f>
        <v>0</v>
      </c>
      <c r="AJ92" s="25">
        <f>+SUMIFS('Data Co.op'!$M:$M,'Data Co.op'!$E:$E,'MT-Tracking Co.op'!$G92,'Data Co.op'!$N:$N,'MT-Tracking Co.op'!AJ$6)</f>
        <v>0</v>
      </c>
      <c r="AK92" s="25">
        <f>+SUMIFS('Data Co.op'!$M:$M,'Data Co.op'!$E:$E,'MT-Tracking Co.op'!$G92,'Data Co.op'!$N:$N,'MT-Tracking Co.op'!AK$6)</f>
        <v>0</v>
      </c>
      <c r="AL92" s="25">
        <f>+SUMIFS('Data Co.op'!$M:$M,'Data Co.op'!$E:$E,'MT-Tracking Co.op'!$G92,'Data Co.op'!$N:$N,'MT-Tracking Co.op'!AL$6)</f>
        <v>0</v>
      </c>
      <c r="AM92" s="25">
        <f>+SUMIFS('Data Co.op'!$M:$M,'Data Co.op'!$E:$E,'MT-Tracking Co.op'!$G92,'Data Co.op'!$N:$N,'MT-Tracking Co.op'!AM$6)</f>
        <v>9338.6800800000001</v>
      </c>
      <c r="AN92" s="25">
        <f>+SUMIFS('Data Co.op'!$M:$M,'Data Co.op'!$E:$E,'MT-Tracking Co.op'!$G92,'Data Co.op'!$N:$N,'MT-Tracking Co.op'!AN$6)</f>
        <v>910.49831999999992</v>
      </c>
      <c r="AO92" s="25">
        <f>+SUMIFS('Data Co.op'!$M:$M,'Data Co.op'!$E:$E,'MT-Tracking Co.op'!$G92,'Data Co.op'!$N:$N,'MT-Tracking Co.op'!AO$6)</f>
        <v>0</v>
      </c>
      <c r="AP92" s="25">
        <f>+SUMIFS('Data Co.op'!$M:$M,'Data Co.op'!$E:$E,'MT-Tracking Co.op'!$G92,'Data Co.op'!$N:$N,'MT-Tracking Co.op'!AP$6)</f>
        <v>0</v>
      </c>
      <c r="AQ92" s="25">
        <f>+SUMIFS('Data Co.op'!$M:$M,'Data Co.op'!$E:$E,'MT-Tracking Co.op'!$G92,'Data Co.op'!$N:$N,'MT-Tracking Co.op'!AQ$6)</f>
        <v>0</v>
      </c>
      <c r="AR92" s="25">
        <f>+SUMIFS('Data Co.op'!$M:$M,'Data Co.op'!$E:$E,'MT-Tracking Co.op'!$G92,'Data Co.op'!$N:$N,'MT-Tracking Co.op'!AR$6)</f>
        <v>930.28392000000008</v>
      </c>
      <c r="AS92" s="25">
        <f>+SUMIFS('Data Co.op'!$M:$M,'Data Co.op'!$E:$E,'MT-Tracking Co.op'!$G92,'Data Co.op'!$N:$N,'MT-Tracking Co.op'!AS$6)</f>
        <v>0</v>
      </c>
      <c r="AT92" s="25">
        <f>+SUMIFS('Data Co.op'!$M:$M,'Data Co.op'!$E:$E,'MT-Tracking Co.op'!$G92,'Data Co.op'!$N:$N,'MT-Tracking Co.op'!AT$6)</f>
        <v>1436.2056</v>
      </c>
      <c r="AU92" s="25">
        <f>+SUMIFS('Data Co.op'!$M:$M,'Data Co.op'!$E:$E,'MT-Tracking Co.op'!$G92,'Data Co.op'!$N:$N,'MT-Tracking Co.op'!AU$6)</f>
        <v>11334.36888</v>
      </c>
      <c r="AV92" s="25">
        <f>+SUMIFS('Data Co.op'!$M:$M,'Data Co.op'!$E:$E,'MT-Tracking Co.op'!$G92,'Data Co.op'!$N:$N,'MT-Tracking Co.op'!AV$6)</f>
        <v>1418.0508</v>
      </c>
      <c r="AW92" s="27">
        <f t="shared" si="19"/>
        <v>0</v>
      </c>
      <c r="AX92" t="str">
        <f t="shared" si="15"/>
        <v>Phạm Thị Bích Hạnh</v>
      </c>
      <c r="AY92" t="str">
        <f t="shared" si="11"/>
        <v>NBTS04808</v>
      </c>
      <c r="AZ92" s="27" t="str">
        <f t="shared" si="16"/>
        <v>Phùng Mỹ Dung</v>
      </c>
    </row>
    <row r="93" spans="1:52" outlineLevel="1" x14ac:dyDescent="0.25">
      <c r="A93" s="4" t="s">
        <v>935</v>
      </c>
      <c r="B93" s="4" t="s">
        <v>936</v>
      </c>
      <c r="C93" s="4" t="s">
        <v>959</v>
      </c>
      <c r="D93" s="11" t="s">
        <v>961</v>
      </c>
      <c r="E93" s="32" t="s">
        <v>961</v>
      </c>
      <c r="F93" s="35" t="s">
        <v>166</v>
      </c>
      <c r="G93" s="35">
        <f t="shared" si="17"/>
        <v>529</v>
      </c>
      <c r="H93" s="4" t="s">
        <v>1042</v>
      </c>
      <c r="I93" s="4"/>
      <c r="J93" s="4"/>
      <c r="K93" s="4" t="s">
        <v>963</v>
      </c>
      <c r="L93" s="4">
        <v>1</v>
      </c>
      <c r="M93" s="33">
        <v>16606.880099999998</v>
      </c>
      <c r="N93" s="34">
        <f t="shared" si="12"/>
        <v>7.873300830402134E-3</v>
      </c>
      <c r="O93" s="33">
        <f t="shared" si="13"/>
        <v>20909.873882319705</v>
      </c>
      <c r="P93" s="33">
        <f t="shared" si="18"/>
        <v>15692.3514</v>
      </c>
      <c r="Q93" s="94">
        <f t="shared" si="14"/>
        <v>0.75047565988758214</v>
      </c>
      <c r="R93" s="25">
        <f>+SUMIFS('Data Co.op'!$M:$M,'Data Co.op'!$E:$E,'MT-Tracking Co.op'!$G93,'Data Co.op'!$N:$N,'MT-Tracking Co.op'!R$6)</f>
        <v>0</v>
      </c>
      <c r="S93" s="25">
        <f>+SUMIFS('Data Co.op'!$M:$M,'Data Co.op'!$E:$E,'MT-Tracking Co.op'!$G93,'Data Co.op'!$N:$N,'MT-Tracking Co.op'!S$6)</f>
        <v>0</v>
      </c>
      <c r="T93" s="25">
        <f>+SUMIFS('Data Co.op'!$M:$M,'Data Co.op'!$E:$E,'MT-Tracking Co.op'!$G93,'Data Co.op'!$N:$N,'MT-Tracking Co.op'!T$6)</f>
        <v>0</v>
      </c>
      <c r="U93" s="25">
        <f>+SUMIFS('Data Co.op'!$M:$M,'Data Co.op'!$E:$E,'MT-Tracking Co.op'!$G93,'Data Co.op'!$N:$N,'MT-Tracking Co.op'!U$6)</f>
        <v>0</v>
      </c>
      <c r="V93" s="25">
        <f>+SUMIFS('Data Co.op'!$M:$M,'Data Co.op'!$E:$E,'MT-Tracking Co.op'!$G93,'Data Co.op'!$N:$N,'MT-Tracking Co.op'!V$6)</f>
        <v>772.29827999999998</v>
      </c>
      <c r="W93" s="25">
        <f>+SUMIFS('Data Co.op'!$M:$M,'Data Co.op'!$E:$E,'MT-Tracking Co.op'!$G93,'Data Co.op'!$N:$N,'MT-Tracking Co.op'!W$6)</f>
        <v>0</v>
      </c>
      <c r="X93" s="25">
        <f>+SUMIFS('Data Co.op'!$M:$M,'Data Co.op'!$E:$E,'MT-Tracking Co.op'!$G93,'Data Co.op'!$N:$N,'MT-Tracking Co.op'!X$6)</f>
        <v>0</v>
      </c>
      <c r="Y93" s="25">
        <f>+SUMIFS('Data Co.op'!$M:$M,'Data Co.op'!$E:$E,'MT-Tracking Co.op'!$G93,'Data Co.op'!$N:$N,'MT-Tracking Co.op'!Y$6)</f>
        <v>0</v>
      </c>
      <c r="Z93" s="25">
        <f>+SUMIFS('Data Co.op'!$M:$M,'Data Co.op'!$E:$E,'MT-Tracking Co.op'!$G93,'Data Co.op'!$N:$N,'MT-Tracking Co.op'!Z$6)</f>
        <v>0</v>
      </c>
      <c r="AA93" s="25">
        <f>+SUMIFS('Data Co.op'!$M:$M,'Data Co.op'!$E:$E,'MT-Tracking Co.op'!$G93,'Data Co.op'!$N:$N,'MT-Tracking Co.op'!AA$6)</f>
        <v>303.49943999999999</v>
      </c>
      <c r="AB93" s="25">
        <f>+SUMIFS('Data Co.op'!$M:$M,'Data Co.op'!$E:$E,'MT-Tracking Co.op'!$G93,'Data Co.op'!$N:$N,'MT-Tracking Co.op'!AB$6)</f>
        <v>541.79927999999995</v>
      </c>
      <c r="AC93" s="25">
        <f>+SUMIFS('Data Co.op'!$M:$M,'Data Co.op'!$E:$E,'MT-Tracking Co.op'!$G93,'Data Co.op'!$N:$N,'MT-Tracking Co.op'!AC$6)</f>
        <v>0</v>
      </c>
      <c r="AD93" s="25">
        <f>+SUMIFS('Data Co.op'!$M:$M,'Data Co.op'!$E:$E,'MT-Tracking Co.op'!$G93,'Data Co.op'!$N:$N,'MT-Tracking Co.op'!AD$6)</f>
        <v>0</v>
      </c>
      <c r="AE93" s="25">
        <f>+SUMIFS('Data Co.op'!$M:$M,'Data Co.op'!$E:$E,'MT-Tracking Co.op'!$G93,'Data Co.op'!$N:$N,'MT-Tracking Co.op'!AE$6)</f>
        <v>0</v>
      </c>
      <c r="AF93" s="25">
        <f>+SUMIFS('Data Co.op'!$M:$M,'Data Co.op'!$E:$E,'MT-Tracking Co.op'!$G93,'Data Co.op'!$N:$N,'MT-Tracking Co.op'!AF$6)</f>
        <v>0</v>
      </c>
      <c r="AG93" s="25">
        <f>+SUMIFS('Data Co.op'!$M:$M,'Data Co.op'!$E:$E,'MT-Tracking Co.op'!$G93,'Data Co.op'!$N:$N,'MT-Tracking Co.op'!AG$6)</f>
        <v>5828.8496399999995</v>
      </c>
      <c r="AH93" s="25">
        <f>+SUMIFS('Data Co.op'!$M:$M,'Data Co.op'!$E:$E,'MT-Tracking Co.op'!$G93,'Data Co.op'!$N:$N,'MT-Tracking Co.op'!AH$6)</f>
        <v>0</v>
      </c>
      <c r="AI93" s="25">
        <f>+SUMIFS('Data Co.op'!$M:$M,'Data Co.op'!$E:$E,'MT-Tracking Co.op'!$G93,'Data Co.op'!$N:$N,'MT-Tracking Co.op'!AI$6)</f>
        <v>0</v>
      </c>
      <c r="AJ93" s="25">
        <f>+SUMIFS('Data Co.op'!$M:$M,'Data Co.op'!$E:$E,'MT-Tracking Co.op'!$G93,'Data Co.op'!$N:$N,'MT-Tracking Co.op'!AJ$6)</f>
        <v>0</v>
      </c>
      <c r="AK93" s="25">
        <f>+SUMIFS('Data Co.op'!$M:$M,'Data Co.op'!$E:$E,'MT-Tracking Co.op'!$G93,'Data Co.op'!$N:$N,'MT-Tracking Co.op'!AK$6)</f>
        <v>0</v>
      </c>
      <c r="AL93" s="25">
        <f>+SUMIFS('Data Co.op'!$M:$M,'Data Co.op'!$E:$E,'MT-Tracking Co.op'!$G93,'Data Co.op'!$N:$N,'MT-Tracking Co.op'!AL$6)</f>
        <v>0</v>
      </c>
      <c r="AM93" s="25">
        <f>+SUMIFS('Data Co.op'!$M:$M,'Data Co.op'!$E:$E,'MT-Tracking Co.op'!$G93,'Data Co.op'!$N:$N,'MT-Tracking Co.op'!AM$6)</f>
        <v>5099.9360400000005</v>
      </c>
      <c r="AN93" s="25">
        <f>+SUMIFS('Data Co.op'!$M:$M,'Data Co.op'!$E:$E,'MT-Tracking Co.op'!$G93,'Data Co.op'!$N:$N,'MT-Tracking Co.op'!AN$6)</f>
        <v>0</v>
      </c>
      <c r="AO93" s="25">
        <f>+SUMIFS('Data Co.op'!$M:$M,'Data Co.op'!$E:$E,'MT-Tracking Co.op'!$G93,'Data Co.op'!$N:$N,'MT-Tracking Co.op'!AO$6)</f>
        <v>0</v>
      </c>
      <c r="AP93" s="25">
        <f>+SUMIFS('Data Co.op'!$M:$M,'Data Co.op'!$E:$E,'MT-Tracking Co.op'!$G93,'Data Co.op'!$N:$N,'MT-Tracking Co.op'!AP$6)</f>
        <v>0</v>
      </c>
      <c r="AQ93" s="25">
        <f>+SUMIFS('Data Co.op'!$M:$M,'Data Co.op'!$E:$E,'MT-Tracking Co.op'!$G93,'Data Co.op'!$N:$N,'MT-Tracking Co.op'!AQ$6)</f>
        <v>0</v>
      </c>
      <c r="AR93" s="25">
        <f>+SUMIFS('Data Co.op'!$M:$M,'Data Co.op'!$E:$E,'MT-Tracking Co.op'!$G93,'Data Co.op'!$N:$N,'MT-Tracking Co.op'!AR$6)</f>
        <v>3145.9687200000003</v>
      </c>
      <c r="AS93" s="25">
        <f>+SUMIFS('Data Co.op'!$M:$M,'Data Co.op'!$E:$E,'MT-Tracking Co.op'!$G93,'Data Co.op'!$N:$N,'MT-Tracking Co.op'!AS$6)</f>
        <v>0</v>
      </c>
      <c r="AT93" s="25">
        <f>+SUMIFS('Data Co.op'!$M:$M,'Data Co.op'!$E:$E,'MT-Tracking Co.op'!$G93,'Data Co.op'!$N:$N,'MT-Tracking Co.op'!AT$6)</f>
        <v>0</v>
      </c>
      <c r="AU93" s="25">
        <f>+SUMIFS('Data Co.op'!$M:$M,'Data Co.op'!$E:$E,'MT-Tracking Co.op'!$G93,'Data Co.op'!$N:$N,'MT-Tracking Co.op'!AU$6)</f>
        <v>0</v>
      </c>
      <c r="AV93" s="25">
        <f>+SUMIFS('Data Co.op'!$M:$M,'Data Co.op'!$E:$E,'MT-Tracking Co.op'!$G93,'Data Co.op'!$N:$N,'MT-Tracking Co.op'!AV$6)</f>
        <v>0</v>
      </c>
      <c r="AW93" s="27">
        <f t="shared" si="19"/>
        <v>0</v>
      </c>
      <c r="AX93" t="str">
        <f t="shared" si="15"/>
        <v>Nguyễn Thành Long</v>
      </c>
      <c r="AY93" t="str">
        <f t="shared" si="11"/>
        <v>Vacancy  BR VT</v>
      </c>
      <c r="AZ93" s="27" t="str">
        <f t="shared" si="16"/>
        <v>Vacancy  BR VT</v>
      </c>
    </row>
    <row r="94" spans="1:52" outlineLevel="1" x14ac:dyDescent="0.25">
      <c r="A94" s="4" t="s">
        <v>935</v>
      </c>
      <c r="B94" s="4" t="s">
        <v>936</v>
      </c>
      <c r="C94" s="4" t="s">
        <v>959</v>
      </c>
      <c r="D94" s="11" t="s">
        <v>747</v>
      </c>
      <c r="E94" s="32" t="s">
        <v>42</v>
      </c>
      <c r="F94" s="35" t="s">
        <v>45</v>
      </c>
      <c r="G94" s="35">
        <f t="shared" si="17"/>
        <v>532</v>
      </c>
      <c r="H94" s="4" t="s">
        <v>1043</v>
      </c>
      <c r="I94" s="4"/>
      <c r="J94" s="4"/>
      <c r="K94" s="4" t="s">
        <v>917</v>
      </c>
      <c r="L94" s="4">
        <v>1</v>
      </c>
      <c r="M94" s="33">
        <v>9562.8083100000003</v>
      </c>
      <c r="N94" s="34">
        <f t="shared" si="12"/>
        <v>4.5337153128539439E-3</v>
      </c>
      <c r="O94" s="33">
        <f t="shared" si="13"/>
        <v>12040.618979533601</v>
      </c>
      <c r="P94" s="33">
        <f t="shared" si="18"/>
        <v>15511.31856</v>
      </c>
      <c r="Q94" s="94">
        <f t="shared" si="14"/>
        <v>1.2882492657865698</v>
      </c>
      <c r="R94" s="25">
        <f>+SUMIFS('Data Co.op'!$M:$M,'Data Co.op'!$E:$E,'MT-Tracking Co.op'!$G94,'Data Co.op'!$N:$N,'MT-Tracking Co.op'!R$6)</f>
        <v>359.0514</v>
      </c>
      <c r="S94" s="25">
        <f>+SUMIFS('Data Co.op'!$M:$M,'Data Co.op'!$E:$E,'MT-Tracking Co.op'!$G94,'Data Co.op'!$N:$N,'MT-Tracking Co.op'!S$6)</f>
        <v>0</v>
      </c>
      <c r="T94" s="25">
        <f>+SUMIFS('Data Co.op'!$M:$M,'Data Co.op'!$E:$E,'MT-Tracking Co.op'!$G94,'Data Co.op'!$N:$N,'MT-Tracking Co.op'!T$6)</f>
        <v>0</v>
      </c>
      <c r="U94" s="25">
        <f>+SUMIFS('Data Co.op'!$M:$M,'Data Co.op'!$E:$E,'MT-Tracking Co.op'!$G94,'Data Co.op'!$N:$N,'MT-Tracking Co.op'!U$6)</f>
        <v>0</v>
      </c>
      <c r="V94" s="25">
        <f>+SUMIFS('Data Co.op'!$M:$M,'Data Co.op'!$E:$E,'MT-Tracking Co.op'!$G94,'Data Co.op'!$N:$N,'MT-Tracking Co.op'!V$6)</f>
        <v>476.92799999999988</v>
      </c>
      <c r="W94" s="25">
        <f>+SUMIFS('Data Co.op'!$M:$M,'Data Co.op'!$E:$E,'MT-Tracking Co.op'!$G94,'Data Co.op'!$N:$N,'MT-Tracking Co.op'!W$6)</f>
        <v>303.49943999999999</v>
      </c>
      <c r="X94" s="25">
        <f>+SUMIFS('Data Co.op'!$M:$M,'Data Co.op'!$E:$E,'MT-Tracking Co.op'!$G94,'Data Co.op'!$N:$N,'MT-Tracking Co.op'!X$6)</f>
        <v>0</v>
      </c>
      <c r="Y94" s="25">
        <f>+SUMIFS('Data Co.op'!$M:$M,'Data Co.op'!$E:$E,'MT-Tracking Co.op'!$G94,'Data Co.op'!$N:$N,'MT-Tracking Co.op'!Y$6)</f>
        <v>0</v>
      </c>
      <c r="Z94" s="25">
        <f>+SUMIFS('Data Co.op'!$M:$M,'Data Co.op'!$E:$E,'MT-Tracking Co.op'!$G94,'Data Co.op'!$N:$N,'MT-Tracking Co.op'!Z$6)</f>
        <v>0</v>
      </c>
      <c r="AA94" s="25">
        <f>+SUMIFS('Data Co.op'!$M:$M,'Data Co.op'!$E:$E,'MT-Tracking Co.op'!$G94,'Data Co.op'!$N:$N,'MT-Tracking Co.op'!AA$6)</f>
        <v>0</v>
      </c>
      <c r="AB94" s="25">
        <f>+SUMIFS('Data Co.op'!$M:$M,'Data Co.op'!$E:$E,'MT-Tracking Co.op'!$G94,'Data Co.op'!$N:$N,'MT-Tracking Co.op'!AB$6)</f>
        <v>0</v>
      </c>
      <c r="AC94" s="25">
        <f>+SUMIFS('Data Co.op'!$M:$M,'Data Co.op'!$E:$E,'MT-Tracking Co.op'!$G94,'Data Co.op'!$N:$N,'MT-Tracking Co.op'!AC$6)</f>
        <v>0</v>
      </c>
      <c r="AD94" s="25">
        <f>+SUMIFS('Data Co.op'!$M:$M,'Data Co.op'!$E:$E,'MT-Tracking Co.op'!$G94,'Data Co.op'!$N:$N,'MT-Tracking Co.op'!AD$6)</f>
        <v>7252.9171200000001</v>
      </c>
      <c r="AE94" s="25">
        <f>+SUMIFS('Data Co.op'!$M:$M,'Data Co.op'!$E:$E,'MT-Tracking Co.op'!$G94,'Data Co.op'!$N:$N,'MT-Tracking Co.op'!AE$6)</f>
        <v>0</v>
      </c>
      <c r="AF94" s="25">
        <f>+SUMIFS('Data Co.op'!$M:$M,'Data Co.op'!$E:$E,'MT-Tracking Co.op'!$G94,'Data Co.op'!$N:$N,'MT-Tracking Co.op'!AF$6)</f>
        <v>0</v>
      </c>
      <c r="AG94" s="25">
        <f>+SUMIFS('Data Co.op'!$M:$M,'Data Co.op'!$E:$E,'MT-Tracking Co.op'!$G94,'Data Co.op'!$N:$N,'MT-Tracking Co.op'!AG$6)</f>
        <v>0</v>
      </c>
      <c r="AH94" s="25">
        <f>+SUMIFS('Data Co.op'!$M:$M,'Data Co.op'!$E:$E,'MT-Tracking Co.op'!$G94,'Data Co.op'!$N:$N,'MT-Tracking Co.op'!AH$6)</f>
        <v>0</v>
      </c>
      <c r="AI94" s="25">
        <f>+SUMIFS('Data Co.op'!$M:$M,'Data Co.op'!$E:$E,'MT-Tracking Co.op'!$G94,'Data Co.op'!$N:$N,'MT-Tracking Co.op'!AI$6)</f>
        <v>0</v>
      </c>
      <c r="AJ94" s="25">
        <f>+SUMIFS('Data Co.op'!$M:$M,'Data Co.op'!$E:$E,'MT-Tracking Co.op'!$G94,'Data Co.op'!$N:$N,'MT-Tracking Co.op'!AJ$6)</f>
        <v>2708.9964</v>
      </c>
      <c r="AK94" s="25">
        <f>+SUMIFS('Data Co.op'!$M:$M,'Data Co.op'!$E:$E,'MT-Tracking Co.op'!$G94,'Data Co.op'!$N:$N,'MT-Tracking Co.op'!AK$6)</f>
        <v>0</v>
      </c>
      <c r="AL94" s="25">
        <f>+SUMIFS('Data Co.op'!$M:$M,'Data Co.op'!$E:$E,'MT-Tracking Co.op'!$G94,'Data Co.op'!$N:$N,'MT-Tracking Co.op'!AL$6)</f>
        <v>0</v>
      </c>
      <c r="AM94" s="25">
        <f>+SUMIFS('Data Co.op'!$M:$M,'Data Co.op'!$E:$E,'MT-Tracking Co.op'!$G94,'Data Co.op'!$N:$N,'MT-Tracking Co.op'!AM$6)</f>
        <v>1077.1541999999999</v>
      </c>
      <c r="AN94" s="25">
        <f>+SUMIFS('Data Co.op'!$M:$M,'Data Co.op'!$E:$E,'MT-Tracking Co.op'!$G94,'Data Co.op'!$N:$N,'MT-Tracking Co.op'!AN$6)</f>
        <v>3332.7719999999999</v>
      </c>
      <c r="AO94" s="25">
        <f>+SUMIFS('Data Co.op'!$M:$M,'Data Co.op'!$E:$E,'MT-Tracking Co.op'!$G94,'Data Co.op'!$N:$N,'MT-Tracking Co.op'!AO$6)</f>
        <v>0</v>
      </c>
      <c r="AP94" s="25">
        <f>+SUMIFS('Data Co.op'!$M:$M,'Data Co.op'!$E:$E,'MT-Tracking Co.op'!$G94,'Data Co.op'!$N:$N,'MT-Tracking Co.op'!AP$6)</f>
        <v>0</v>
      </c>
      <c r="AQ94" s="25">
        <f>+SUMIFS('Data Co.op'!$M:$M,'Data Co.op'!$E:$E,'MT-Tracking Co.op'!$G94,'Data Co.op'!$N:$N,'MT-Tracking Co.op'!AQ$6)</f>
        <v>0</v>
      </c>
      <c r="AR94" s="25">
        <f>+SUMIFS('Data Co.op'!$M:$M,'Data Co.op'!$E:$E,'MT-Tracking Co.op'!$G94,'Data Co.op'!$N:$N,'MT-Tracking Co.op'!AR$6)</f>
        <v>0</v>
      </c>
      <c r="AS94" s="25">
        <f>+SUMIFS('Data Co.op'!$M:$M,'Data Co.op'!$E:$E,'MT-Tracking Co.op'!$G94,'Data Co.op'!$N:$N,'MT-Tracking Co.op'!AS$6)</f>
        <v>0</v>
      </c>
      <c r="AT94" s="25">
        <f>+SUMIFS('Data Co.op'!$M:$M,'Data Co.op'!$E:$E,'MT-Tracking Co.op'!$G94,'Data Co.op'!$N:$N,'MT-Tracking Co.op'!AT$6)</f>
        <v>0</v>
      </c>
      <c r="AU94" s="25">
        <f>+SUMIFS('Data Co.op'!$M:$M,'Data Co.op'!$E:$E,'MT-Tracking Co.op'!$G94,'Data Co.op'!$N:$N,'MT-Tracking Co.op'!AU$6)</f>
        <v>0</v>
      </c>
      <c r="AV94" s="25">
        <f>+SUMIFS('Data Co.op'!$M:$M,'Data Co.op'!$E:$E,'MT-Tracking Co.op'!$G94,'Data Co.op'!$N:$N,'MT-Tracking Co.op'!AV$6)</f>
        <v>0</v>
      </c>
      <c r="AW94" s="27">
        <f t="shared" si="19"/>
        <v>0</v>
      </c>
      <c r="AX94" t="str">
        <f t="shared" si="15"/>
        <v>Nguyễn Thành Long</v>
      </c>
      <c r="AY94" t="str">
        <f t="shared" si="11"/>
        <v>NBTS04999</v>
      </c>
      <c r="AZ94" s="27" t="str">
        <f t="shared" si="16"/>
        <v>Nguyễn Thanh Phương Thảo</v>
      </c>
    </row>
    <row r="95" spans="1:52" outlineLevel="1" x14ac:dyDescent="0.25">
      <c r="A95" s="4" t="s">
        <v>935</v>
      </c>
      <c r="B95" s="4" t="s">
        <v>936</v>
      </c>
      <c r="C95" s="4" t="s">
        <v>959</v>
      </c>
      <c r="D95" s="11" t="s">
        <v>747</v>
      </c>
      <c r="E95" s="32" t="s">
        <v>42</v>
      </c>
      <c r="F95" s="35" t="s">
        <v>47</v>
      </c>
      <c r="G95" s="35">
        <f t="shared" si="17"/>
        <v>540</v>
      </c>
      <c r="H95" s="4" t="s">
        <v>1044</v>
      </c>
      <c r="I95" s="4"/>
      <c r="J95" s="4"/>
      <c r="K95" s="4" t="s">
        <v>60</v>
      </c>
      <c r="L95" s="4">
        <v>1</v>
      </c>
      <c r="M95" s="33">
        <v>9123.8913000000011</v>
      </c>
      <c r="N95" s="34">
        <f t="shared" si="12"/>
        <v>4.3256253141003183E-3</v>
      </c>
      <c r="O95" s="33">
        <f t="shared" si="13"/>
        <v>11487.9745774159</v>
      </c>
      <c r="P95" s="33">
        <f t="shared" si="18"/>
        <v>6771.2954399999999</v>
      </c>
      <c r="Q95" s="94">
        <f t="shared" si="14"/>
        <v>0.58942465396046617</v>
      </c>
      <c r="R95" s="25">
        <f>+SUMIFS('Data Co.op'!$M:$M,'Data Co.op'!$E:$E,'MT-Tracking Co.op'!$G95,'Data Co.op'!$N:$N,'MT-Tracking Co.op'!R$6)</f>
        <v>0</v>
      </c>
      <c r="S95" s="25">
        <f>+SUMIFS('Data Co.op'!$M:$M,'Data Co.op'!$E:$E,'MT-Tracking Co.op'!$G95,'Data Co.op'!$N:$N,'MT-Tracking Co.op'!S$6)</f>
        <v>0</v>
      </c>
      <c r="T95" s="25">
        <f>+SUMIFS('Data Co.op'!$M:$M,'Data Co.op'!$E:$E,'MT-Tracking Co.op'!$G95,'Data Co.op'!$N:$N,'MT-Tracking Co.op'!T$6)</f>
        <v>0</v>
      </c>
      <c r="U95" s="25">
        <f>+SUMIFS('Data Co.op'!$M:$M,'Data Co.op'!$E:$E,'MT-Tracking Co.op'!$G95,'Data Co.op'!$N:$N,'MT-Tracking Co.op'!U$6)</f>
        <v>359.0514</v>
      </c>
      <c r="V95" s="25">
        <f>+SUMIFS('Data Co.op'!$M:$M,'Data Co.op'!$E:$E,'MT-Tracking Co.op'!$G95,'Data Co.op'!$N:$N,'MT-Tracking Co.op'!V$6)</f>
        <v>0</v>
      </c>
      <c r="W95" s="25">
        <f>+SUMIFS('Data Co.op'!$M:$M,'Data Co.op'!$E:$E,'MT-Tracking Co.op'!$G95,'Data Co.op'!$N:$N,'MT-Tracking Co.op'!W$6)</f>
        <v>0</v>
      </c>
      <c r="X95" s="25">
        <f>+SUMIFS('Data Co.op'!$M:$M,'Data Co.op'!$E:$E,'MT-Tracking Co.op'!$G95,'Data Co.op'!$N:$N,'MT-Tracking Co.op'!X$6)</f>
        <v>1899.99108</v>
      </c>
      <c r="Y95" s="25">
        <f>+SUMIFS('Data Co.op'!$M:$M,'Data Co.op'!$E:$E,'MT-Tracking Co.op'!$G95,'Data Co.op'!$N:$N,'MT-Tracking Co.op'!Y$6)</f>
        <v>0</v>
      </c>
      <c r="Z95" s="25">
        <f>+SUMIFS('Data Co.op'!$M:$M,'Data Co.op'!$E:$E,'MT-Tracking Co.op'!$G95,'Data Co.op'!$N:$N,'MT-Tracking Co.op'!Z$6)</f>
        <v>0</v>
      </c>
      <c r="AA95" s="25">
        <f>+SUMIFS('Data Co.op'!$M:$M,'Data Co.op'!$E:$E,'MT-Tracking Co.op'!$G95,'Data Co.op'!$N:$N,'MT-Tracking Co.op'!AA$6)</f>
        <v>0</v>
      </c>
      <c r="AB95" s="25">
        <f>+SUMIFS('Data Co.op'!$M:$M,'Data Co.op'!$E:$E,'MT-Tracking Co.op'!$G95,'Data Co.op'!$N:$N,'MT-Tracking Co.op'!AB$6)</f>
        <v>0</v>
      </c>
      <c r="AC95" s="25">
        <f>+SUMIFS('Data Co.op'!$M:$M,'Data Co.op'!$E:$E,'MT-Tracking Co.op'!$G95,'Data Co.op'!$N:$N,'MT-Tracking Co.op'!AC$6)</f>
        <v>0</v>
      </c>
      <c r="AD95" s="25">
        <f>+SUMIFS('Data Co.op'!$M:$M,'Data Co.op'!$E:$E,'MT-Tracking Co.op'!$G95,'Data Co.op'!$N:$N,'MT-Tracking Co.op'!AD$6)</f>
        <v>815.06412</v>
      </c>
      <c r="AE95" s="25">
        <f>+SUMIFS('Data Co.op'!$M:$M,'Data Co.op'!$E:$E,'MT-Tracking Co.op'!$G95,'Data Co.op'!$N:$N,'MT-Tracking Co.op'!AE$6)</f>
        <v>0</v>
      </c>
      <c r="AF95" s="25">
        <f>+SUMIFS('Data Co.op'!$M:$M,'Data Co.op'!$E:$E,'MT-Tracking Co.op'!$G95,'Data Co.op'!$N:$N,'MT-Tracking Co.op'!AF$6)</f>
        <v>0</v>
      </c>
      <c r="AG95" s="25">
        <f>+SUMIFS('Data Co.op'!$M:$M,'Data Co.op'!$E:$E,'MT-Tracking Co.op'!$G95,'Data Co.op'!$N:$N,'MT-Tracking Co.op'!AG$6)</f>
        <v>902.99879999999996</v>
      </c>
      <c r="AH95" s="25">
        <f>+SUMIFS('Data Co.op'!$M:$M,'Data Co.op'!$E:$E,'MT-Tracking Co.op'!$G95,'Data Co.op'!$N:$N,'MT-Tracking Co.op'!AH$6)</f>
        <v>0</v>
      </c>
      <c r="AI95" s="25">
        <f>+SUMIFS('Data Co.op'!$M:$M,'Data Co.op'!$E:$E,'MT-Tracking Co.op'!$G95,'Data Co.op'!$N:$N,'MT-Tracking Co.op'!AI$6)</f>
        <v>0</v>
      </c>
      <c r="AJ95" s="25">
        <f>+SUMIFS('Data Co.op'!$M:$M,'Data Co.op'!$E:$E,'MT-Tracking Co.op'!$G95,'Data Co.op'!$N:$N,'MT-Tracking Co.op'!AJ$6)</f>
        <v>0</v>
      </c>
      <c r="AK95" s="25">
        <f>+SUMIFS('Data Co.op'!$M:$M,'Data Co.op'!$E:$E,'MT-Tracking Co.op'!$G95,'Data Co.op'!$N:$N,'MT-Tracking Co.op'!AK$6)</f>
        <v>0</v>
      </c>
      <c r="AL95" s="25">
        <f>+SUMIFS('Data Co.op'!$M:$M,'Data Co.op'!$E:$E,'MT-Tracking Co.op'!$G95,'Data Co.op'!$N:$N,'MT-Tracking Co.op'!AL$6)</f>
        <v>0</v>
      </c>
      <c r="AM95" s="25">
        <f>+SUMIFS('Data Co.op'!$M:$M,'Data Co.op'!$E:$E,'MT-Tracking Co.op'!$G95,'Data Co.op'!$N:$N,'MT-Tracking Co.op'!AM$6)</f>
        <v>1832.2037999999998</v>
      </c>
      <c r="AN95" s="25">
        <f>+SUMIFS('Data Co.op'!$M:$M,'Data Co.op'!$E:$E,'MT-Tracking Co.op'!$G95,'Data Co.op'!$N:$N,'MT-Tracking Co.op'!AN$6)</f>
        <v>0</v>
      </c>
      <c r="AO95" s="25">
        <f>+SUMIFS('Data Co.op'!$M:$M,'Data Co.op'!$E:$E,'MT-Tracking Co.op'!$G95,'Data Co.op'!$N:$N,'MT-Tracking Co.op'!AO$6)</f>
        <v>0</v>
      </c>
      <c r="AP95" s="25">
        <f>+SUMIFS('Data Co.op'!$M:$M,'Data Co.op'!$E:$E,'MT-Tracking Co.op'!$G95,'Data Co.op'!$N:$N,'MT-Tracking Co.op'!AP$6)</f>
        <v>0</v>
      </c>
      <c r="AQ95" s="25">
        <f>+SUMIFS('Data Co.op'!$M:$M,'Data Co.op'!$E:$E,'MT-Tracking Co.op'!$G95,'Data Co.op'!$N:$N,'MT-Tracking Co.op'!AQ$6)</f>
        <v>0</v>
      </c>
      <c r="AR95" s="25">
        <f>+SUMIFS('Data Co.op'!$M:$M,'Data Co.op'!$E:$E,'MT-Tracking Co.op'!$G95,'Data Co.op'!$N:$N,'MT-Tracking Co.op'!AR$6)</f>
        <v>0</v>
      </c>
      <c r="AS95" s="25">
        <f>+SUMIFS('Data Co.op'!$M:$M,'Data Co.op'!$E:$E,'MT-Tracking Co.op'!$G95,'Data Co.op'!$N:$N,'MT-Tracking Co.op'!AS$6)</f>
        <v>0</v>
      </c>
      <c r="AT95" s="25">
        <f>+SUMIFS('Data Co.op'!$M:$M,'Data Co.op'!$E:$E,'MT-Tracking Co.op'!$G95,'Data Co.op'!$N:$N,'MT-Tracking Co.op'!AT$6)</f>
        <v>0</v>
      </c>
      <c r="AU95" s="25">
        <f>+SUMIFS('Data Co.op'!$M:$M,'Data Co.op'!$E:$E,'MT-Tracking Co.op'!$G95,'Data Co.op'!$N:$N,'MT-Tracking Co.op'!AU$6)</f>
        <v>961.98623999999995</v>
      </c>
      <c r="AV95" s="25">
        <f>+SUMIFS('Data Co.op'!$M:$M,'Data Co.op'!$E:$E,'MT-Tracking Co.op'!$G95,'Data Co.op'!$N:$N,'MT-Tracking Co.op'!AV$6)</f>
        <v>0</v>
      </c>
      <c r="AW95" s="27">
        <f t="shared" si="19"/>
        <v>0</v>
      </c>
      <c r="AX95" t="str">
        <f t="shared" si="15"/>
        <v>Nguyễn Thành Long</v>
      </c>
      <c r="AY95" t="str">
        <f t="shared" si="11"/>
        <v>NBTS04999</v>
      </c>
      <c r="AZ95" s="27" t="str">
        <f t="shared" si="16"/>
        <v>Nguyễn Thanh Phương Thảo</v>
      </c>
    </row>
    <row r="96" spans="1:52" outlineLevel="1" x14ac:dyDescent="0.25">
      <c r="A96" s="4" t="s">
        <v>935</v>
      </c>
      <c r="B96" s="4" t="s">
        <v>936</v>
      </c>
      <c r="C96" s="4" t="s">
        <v>959</v>
      </c>
      <c r="D96" s="11" t="s">
        <v>751</v>
      </c>
      <c r="E96" s="32" t="s">
        <v>125</v>
      </c>
      <c r="F96" s="35" t="s">
        <v>127</v>
      </c>
      <c r="G96" s="35">
        <f t="shared" si="17"/>
        <v>523</v>
      </c>
      <c r="H96" s="4" t="s">
        <v>1045</v>
      </c>
      <c r="I96" s="4"/>
      <c r="J96" s="4"/>
      <c r="K96" s="4" t="s">
        <v>991</v>
      </c>
      <c r="L96" s="4">
        <v>1</v>
      </c>
      <c r="M96" s="33">
        <v>7000.3281120000001</v>
      </c>
      <c r="N96" s="34">
        <f t="shared" si="12"/>
        <v>3.3188466951897251E-3</v>
      </c>
      <c r="O96" s="33">
        <f t="shared" si="13"/>
        <v>8814.1768396808766</v>
      </c>
      <c r="P96" s="33">
        <f t="shared" si="18"/>
        <v>5925.1878000000006</v>
      </c>
      <c r="Q96" s="94">
        <f t="shared" si="14"/>
        <v>0.67223382373328078</v>
      </c>
      <c r="R96" s="25">
        <f>+SUMIFS('Data Co.op'!$M:$M,'Data Co.op'!$E:$E,'MT-Tracking Co.op'!$G96,'Data Co.op'!$N:$N,'MT-Tracking Co.op'!R$6)</f>
        <v>0</v>
      </c>
      <c r="S96" s="25">
        <f>+SUMIFS('Data Co.op'!$M:$M,'Data Co.op'!$E:$E,'MT-Tracking Co.op'!$G96,'Data Co.op'!$N:$N,'MT-Tracking Co.op'!S$6)</f>
        <v>0</v>
      </c>
      <c r="T96" s="25">
        <f>+SUMIFS('Data Co.op'!$M:$M,'Data Co.op'!$E:$E,'MT-Tracking Co.op'!$G96,'Data Co.op'!$N:$N,'MT-Tracking Co.op'!T$6)</f>
        <v>0</v>
      </c>
      <c r="U96" s="25">
        <f>+SUMIFS('Data Co.op'!$M:$M,'Data Co.op'!$E:$E,'MT-Tracking Co.op'!$G96,'Data Co.op'!$N:$N,'MT-Tracking Co.op'!U$6)</f>
        <v>0</v>
      </c>
      <c r="V96" s="25">
        <f>+SUMIFS('Data Co.op'!$M:$M,'Data Co.op'!$E:$E,'MT-Tracking Co.op'!$G96,'Data Co.op'!$N:$N,'MT-Tracking Co.op'!V$6)</f>
        <v>0</v>
      </c>
      <c r="W96" s="25">
        <f>+SUMIFS('Data Co.op'!$M:$M,'Data Co.op'!$E:$E,'MT-Tracking Co.op'!$G96,'Data Co.op'!$N:$N,'MT-Tracking Co.op'!W$6)</f>
        <v>0</v>
      </c>
      <c r="X96" s="25">
        <f>+SUMIFS('Data Co.op'!$M:$M,'Data Co.op'!$E:$E,'MT-Tracking Co.op'!$G96,'Data Co.op'!$N:$N,'MT-Tracking Co.op'!X$6)</f>
        <v>0</v>
      </c>
      <c r="Y96" s="25">
        <f>+SUMIFS('Data Co.op'!$M:$M,'Data Co.op'!$E:$E,'MT-Tracking Co.op'!$G96,'Data Co.op'!$N:$N,'MT-Tracking Co.op'!Y$6)</f>
        <v>3450.6399600000004</v>
      </c>
      <c r="Z96" s="25">
        <f>+SUMIFS('Data Co.op'!$M:$M,'Data Co.op'!$E:$E,'MT-Tracking Co.op'!$G96,'Data Co.op'!$N:$N,'MT-Tracking Co.op'!Z$6)</f>
        <v>0</v>
      </c>
      <c r="AA96" s="25">
        <f>+SUMIFS('Data Co.op'!$M:$M,'Data Co.op'!$E:$E,'MT-Tracking Co.op'!$G96,'Data Co.op'!$N:$N,'MT-Tracking Co.op'!AA$6)</f>
        <v>0</v>
      </c>
      <c r="AB96" s="25">
        <f>+SUMIFS('Data Co.op'!$M:$M,'Data Co.op'!$E:$E,'MT-Tracking Co.op'!$G96,'Data Co.op'!$N:$N,'MT-Tracking Co.op'!AB$6)</f>
        <v>0</v>
      </c>
      <c r="AC96" s="25">
        <f>+SUMIFS('Data Co.op'!$M:$M,'Data Co.op'!$E:$E,'MT-Tracking Co.op'!$G96,'Data Co.op'!$N:$N,'MT-Tracking Co.op'!AC$6)</f>
        <v>0</v>
      </c>
      <c r="AD96" s="25">
        <f>+SUMIFS('Data Co.op'!$M:$M,'Data Co.op'!$E:$E,'MT-Tracking Co.op'!$G96,'Data Co.op'!$N:$N,'MT-Tracking Co.op'!AD$6)</f>
        <v>0</v>
      </c>
      <c r="AE96" s="25">
        <f>+SUMIFS('Data Co.op'!$M:$M,'Data Co.op'!$E:$E,'MT-Tracking Co.op'!$G96,'Data Co.op'!$N:$N,'MT-Tracking Co.op'!AE$6)</f>
        <v>0</v>
      </c>
      <c r="AF96" s="25">
        <f>+SUMIFS('Data Co.op'!$M:$M,'Data Co.op'!$E:$E,'MT-Tracking Co.op'!$G96,'Data Co.op'!$N:$N,'MT-Tracking Co.op'!AF$6)</f>
        <v>0</v>
      </c>
      <c r="AG96" s="25">
        <f>+SUMIFS('Data Co.op'!$M:$M,'Data Co.op'!$E:$E,'MT-Tracking Co.op'!$G96,'Data Co.op'!$N:$N,'MT-Tracking Co.op'!AG$6)</f>
        <v>0</v>
      </c>
      <c r="AH96" s="25">
        <f>+SUMIFS('Data Co.op'!$M:$M,'Data Co.op'!$E:$E,'MT-Tracking Co.op'!$G96,'Data Co.op'!$N:$N,'MT-Tracking Co.op'!AH$6)</f>
        <v>1894.5716400000001</v>
      </c>
      <c r="AI96" s="25">
        <f>+SUMIFS('Data Co.op'!$M:$M,'Data Co.op'!$E:$E,'MT-Tracking Co.op'!$G96,'Data Co.op'!$N:$N,'MT-Tracking Co.op'!AI$6)</f>
        <v>0</v>
      </c>
      <c r="AJ96" s="25">
        <f>+SUMIFS('Data Co.op'!$M:$M,'Data Co.op'!$E:$E,'MT-Tracking Co.op'!$G96,'Data Co.op'!$N:$N,'MT-Tracking Co.op'!AJ$6)</f>
        <v>0</v>
      </c>
      <c r="AK96" s="25">
        <f>+SUMIFS('Data Co.op'!$M:$M,'Data Co.op'!$E:$E,'MT-Tracking Co.op'!$G96,'Data Co.op'!$N:$N,'MT-Tracking Co.op'!AK$6)</f>
        <v>0</v>
      </c>
      <c r="AL96" s="25">
        <f>+SUMIFS('Data Co.op'!$M:$M,'Data Co.op'!$E:$E,'MT-Tracking Co.op'!$G96,'Data Co.op'!$N:$N,'MT-Tracking Co.op'!AL$6)</f>
        <v>0</v>
      </c>
      <c r="AM96" s="25">
        <f>+SUMIFS('Data Co.op'!$M:$M,'Data Co.op'!$E:$E,'MT-Tracking Co.op'!$G96,'Data Co.op'!$N:$N,'MT-Tracking Co.op'!AM$6)</f>
        <v>0</v>
      </c>
      <c r="AN96" s="25">
        <f>+SUMIFS('Data Co.op'!$M:$M,'Data Co.op'!$E:$E,'MT-Tracking Co.op'!$G96,'Data Co.op'!$N:$N,'MT-Tracking Co.op'!AN$6)</f>
        <v>0</v>
      </c>
      <c r="AO96" s="25">
        <f>+SUMIFS('Data Co.op'!$M:$M,'Data Co.op'!$E:$E,'MT-Tracking Co.op'!$G96,'Data Co.op'!$N:$N,'MT-Tracking Co.op'!AO$6)</f>
        <v>0</v>
      </c>
      <c r="AP96" s="25">
        <f>+SUMIFS('Data Co.op'!$M:$M,'Data Co.op'!$E:$E,'MT-Tracking Co.op'!$G96,'Data Co.op'!$N:$N,'MT-Tracking Co.op'!AP$6)</f>
        <v>0</v>
      </c>
      <c r="AQ96" s="25">
        <f>+SUMIFS('Data Co.op'!$M:$M,'Data Co.op'!$E:$E,'MT-Tracking Co.op'!$G96,'Data Co.op'!$N:$N,'MT-Tracking Co.op'!AQ$6)</f>
        <v>0</v>
      </c>
      <c r="AR96" s="25">
        <f>+SUMIFS('Data Co.op'!$M:$M,'Data Co.op'!$E:$E,'MT-Tracking Co.op'!$G96,'Data Co.op'!$N:$N,'MT-Tracking Co.op'!AR$6)</f>
        <v>0</v>
      </c>
      <c r="AS96" s="25">
        <f>+SUMIFS('Data Co.op'!$M:$M,'Data Co.op'!$E:$E,'MT-Tracking Co.op'!$G96,'Data Co.op'!$N:$N,'MT-Tracking Co.op'!AS$6)</f>
        <v>0</v>
      </c>
      <c r="AT96" s="25">
        <f>+SUMIFS('Data Co.op'!$M:$M,'Data Co.op'!$E:$E,'MT-Tracking Co.op'!$G96,'Data Co.op'!$N:$N,'MT-Tracking Co.op'!AT$6)</f>
        <v>0</v>
      </c>
      <c r="AU96" s="25">
        <f>+SUMIFS('Data Co.op'!$M:$M,'Data Co.op'!$E:$E,'MT-Tracking Co.op'!$G96,'Data Co.op'!$N:$N,'MT-Tracking Co.op'!AU$6)</f>
        <v>579.97620000000006</v>
      </c>
      <c r="AV96" s="25">
        <f>+SUMIFS('Data Co.op'!$M:$M,'Data Co.op'!$E:$E,'MT-Tracking Co.op'!$G96,'Data Co.op'!$N:$N,'MT-Tracking Co.op'!AV$6)</f>
        <v>0</v>
      </c>
      <c r="AW96" s="27">
        <f t="shared" si="19"/>
        <v>0</v>
      </c>
      <c r="AX96" t="str">
        <f t="shared" si="15"/>
        <v>Nguyễn Thành Long</v>
      </c>
      <c r="AY96" t="str">
        <f t="shared" si="11"/>
        <v>NBTS04869</v>
      </c>
      <c r="AZ96" s="27" t="str">
        <f t="shared" si="16"/>
        <v>Tôn Thất Thạch</v>
      </c>
    </row>
    <row r="97" spans="1:52" outlineLevel="1" x14ac:dyDescent="0.25">
      <c r="A97" s="4" t="s">
        <v>935</v>
      </c>
      <c r="B97" s="4" t="s">
        <v>936</v>
      </c>
      <c r="C97" s="4" t="s">
        <v>959</v>
      </c>
      <c r="D97" s="11" t="s">
        <v>961</v>
      </c>
      <c r="E97" s="32" t="s">
        <v>961</v>
      </c>
      <c r="F97" s="35" t="s">
        <v>162</v>
      </c>
      <c r="G97" s="35">
        <f t="shared" si="17"/>
        <v>539</v>
      </c>
      <c r="H97" s="4" t="s">
        <v>1046</v>
      </c>
      <c r="I97" s="4"/>
      <c r="J97" s="4"/>
      <c r="K97" s="4" t="s">
        <v>985</v>
      </c>
      <c r="L97" s="4">
        <v>1</v>
      </c>
      <c r="M97" s="33">
        <v>10985.299920000003</v>
      </c>
      <c r="N97" s="34">
        <f t="shared" si="12"/>
        <v>5.2081167842208077E-3</v>
      </c>
      <c r="O97" s="33">
        <f t="shared" si="13"/>
        <v>13831.691112568267</v>
      </c>
      <c r="P97" s="33">
        <f t="shared" si="18"/>
        <v>7627.9946400000008</v>
      </c>
      <c r="Q97" s="94">
        <f t="shared" si="14"/>
        <v>0.55148676889326775</v>
      </c>
      <c r="R97" s="25">
        <f>+SUMIFS('Data Co.op'!$M:$M,'Data Co.op'!$E:$E,'MT-Tracking Co.op'!$G97,'Data Co.op'!$N:$N,'MT-Tracking Co.op'!R$6)</f>
        <v>0</v>
      </c>
      <c r="S97" s="25">
        <f>+SUMIFS('Data Co.op'!$M:$M,'Data Co.op'!$E:$E,'MT-Tracking Co.op'!$G97,'Data Co.op'!$N:$N,'MT-Tracking Co.op'!S$6)</f>
        <v>0</v>
      </c>
      <c r="T97" s="25">
        <f>+SUMIFS('Data Co.op'!$M:$M,'Data Co.op'!$E:$E,'MT-Tracking Co.op'!$G97,'Data Co.op'!$N:$N,'MT-Tracking Co.op'!T$6)</f>
        <v>0</v>
      </c>
      <c r="U97" s="25">
        <f>+SUMIFS('Data Co.op'!$M:$M,'Data Co.op'!$E:$E,'MT-Tracking Co.op'!$G97,'Data Co.op'!$N:$N,'MT-Tracking Co.op'!U$6)</f>
        <v>0</v>
      </c>
      <c r="V97" s="25">
        <f>+SUMIFS('Data Co.op'!$M:$M,'Data Co.op'!$E:$E,'MT-Tracking Co.op'!$G97,'Data Co.op'!$N:$N,'MT-Tracking Co.op'!V$6)</f>
        <v>2308.1857199999999</v>
      </c>
      <c r="W97" s="25">
        <f>+SUMIFS('Data Co.op'!$M:$M,'Data Co.op'!$E:$E,'MT-Tracking Co.op'!$G97,'Data Co.op'!$N:$N,'MT-Tracking Co.op'!W$6)</f>
        <v>0</v>
      </c>
      <c r="X97" s="25">
        <f>+SUMIFS('Data Co.op'!$M:$M,'Data Co.op'!$E:$E,'MT-Tracking Co.op'!$G97,'Data Co.op'!$N:$N,'MT-Tracking Co.op'!X$6)</f>
        <v>243.88344000000001</v>
      </c>
      <c r="Y97" s="25">
        <f>+SUMIFS('Data Co.op'!$M:$M,'Data Co.op'!$E:$E,'MT-Tracking Co.op'!$G97,'Data Co.op'!$N:$N,'MT-Tracking Co.op'!Y$6)</f>
        <v>0</v>
      </c>
      <c r="Z97" s="25">
        <f>+SUMIFS('Data Co.op'!$M:$M,'Data Co.op'!$E:$E,'MT-Tracking Co.op'!$G97,'Data Co.op'!$N:$N,'MT-Tracking Co.op'!Z$6)</f>
        <v>0</v>
      </c>
      <c r="AA97" s="25">
        <f>+SUMIFS('Data Co.op'!$M:$M,'Data Co.op'!$E:$E,'MT-Tracking Co.op'!$G97,'Data Co.op'!$N:$N,'MT-Tracking Co.op'!AA$6)</f>
        <v>772.29827999999998</v>
      </c>
      <c r="AB97" s="25">
        <f>+SUMIFS('Data Co.op'!$M:$M,'Data Co.op'!$E:$E,'MT-Tracking Co.op'!$G97,'Data Co.op'!$N:$N,'MT-Tracking Co.op'!AB$6)</f>
        <v>0</v>
      </c>
      <c r="AC97" s="25">
        <f>+SUMIFS('Data Co.op'!$M:$M,'Data Co.op'!$E:$E,'MT-Tracking Co.op'!$G97,'Data Co.op'!$N:$N,'MT-Tracking Co.op'!AC$6)</f>
        <v>0</v>
      </c>
      <c r="AD97" s="25">
        <f>+SUMIFS('Data Co.op'!$M:$M,'Data Co.op'!$E:$E,'MT-Tracking Co.op'!$G97,'Data Co.op'!$N:$N,'MT-Tracking Co.op'!AD$6)</f>
        <v>0</v>
      </c>
      <c r="AE97" s="25">
        <f>+SUMIFS('Data Co.op'!$M:$M,'Data Co.op'!$E:$E,'MT-Tracking Co.op'!$G97,'Data Co.op'!$N:$N,'MT-Tracking Co.op'!AE$6)</f>
        <v>1565.5496400000002</v>
      </c>
      <c r="AF97" s="25">
        <f>+SUMIFS('Data Co.op'!$M:$M,'Data Co.op'!$E:$E,'MT-Tracking Co.op'!$G97,'Data Co.op'!$N:$N,'MT-Tracking Co.op'!AF$6)</f>
        <v>396.00036</v>
      </c>
      <c r="AG97" s="25">
        <f>+SUMIFS('Data Co.op'!$M:$M,'Data Co.op'!$E:$E,'MT-Tracking Co.op'!$G97,'Data Co.op'!$N:$N,'MT-Tracking Co.op'!AG$6)</f>
        <v>0</v>
      </c>
      <c r="AH97" s="25">
        <f>+SUMIFS('Data Co.op'!$M:$M,'Data Co.op'!$E:$E,'MT-Tracking Co.op'!$G97,'Data Co.op'!$N:$N,'MT-Tracking Co.op'!AH$6)</f>
        <v>0</v>
      </c>
      <c r="AI97" s="25">
        <f>+SUMIFS('Data Co.op'!$M:$M,'Data Co.op'!$E:$E,'MT-Tracking Co.op'!$G97,'Data Co.op'!$N:$N,'MT-Tracking Co.op'!AI$6)</f>
        <v>0</v>
      </c>
      <c r="AJ97" s="25">
        <f>+SUMIFS('Data Co.op'!$M:$M,'Data Co.op'!$E:$E,'MT-Tracking Co.op'!$G97,'Data Co.op'!$N:$N,'MT-Tracking Co.op'!AJ$6)</f>
        <v>0</v>
      </c>
      <c r="AK97" s="25">
        <f>+SUMIFS('Data Co.op'!$M:$M,'Data Co.op'!$E:$E,'MT-Tracking Co.op'!$G97,'Data Co.op'!$N:$N,'MT-Tracking Co.op'!AK$6)</f>
        <v>0</v>
      </c>
      <c r="AL97" s="25">
        <f>+SUMIFS('Data Co.op'!$M:$M,'Data Co.op'!$E:$E,'MT-Tracking Co.op'!$G97,'Data Co.op'!$N:$N,'MT-Tracking Co.op'!AL$6)</f>
        <v>0</v>
      </c>
      <c r="AM97" s="25">
        <f>+SUMIFS('Data Co.op'!$M:$M,'Data Co.op'!$E:$E,'MT-Tracking Co.op'!$G97,'Data Co.op'!$N:$N,'MT-Tracking Co.op'!AM$6)</f>
        <v>0</v>
      </c>
      <c r="AN97" s="25">
        <f>+SUMIFS('Data Co.op'!$M:$M,'Data Co.op'!$E:$E,'MT-Tracking Co.op'!$G97,'Data Co.op'!$N:$N,'MT-Tracking Co.op'!AN$6)</f>
        <v>0</v>
      </c>
      <c r="AO97" s="25">
        <f>+SUMIFS('Data Co.op'!$M:$M,'Data Co.op'!$E:$E,'MT-Tracking Co.op'!$G97,'Data Co.op'!$N:$N,'MT-Tracking Co.op'!AO$6)</f>
        <v>0</v>
      </c>
      <c r="AP97" s="25">
        <f>+SUMIFS('Data Co.op'!$M:$M,'Data Co.op'!$E:$E,'MT-Tracking Co.op'!$G97,'Data Co.op'!$N:$N,'MT-Tracking Co.op'!AP$6)</f>
        <v>0</v>
      </c>
      <c r="AQ97" s="25">
        <f>+SUMIFS('Data Co.op'!$M:$M,'Data Co.op'!$E:$E,'MT-Tracking Co.op'!$G97,'Data Co.op'!$N:$N,'MT-Tracking Co.op'!AQ$6)</f>
        <v>959.27543999999989</v>
      </c>
      <c r="AR97" s="25">
        <f>+SUMIFS('Data Co.op'!$M:$M,'Data Co.op'!$E:$E,'MT-Tracking Co.op'!$G97,'Data Co.op'!$N:$N,'MT-Tracking Co.op'!AR$6)</f>
        <v>0</v>
      </c>
      <c r="AS97" s="25">
        <f>+SUMIFS('Data Co.op'!$M:$M,'Data Co.op'!$E:$E,'MT-Tracking Co.op'!$G97,'Data Co.op'!$N:$N,'MT-Tracking Co.op'!AS$6)</f>
        <v>0</v>
      </c>
      <c r="AT97" s="25">
        <f>+SUMIFS('Data Co.op'!$M:$M,'Data Co.op'!$E:$E,'MT-Tracking Co.op'!$G97,'Data Co.op'!$N:$N,'MT-Tracking Co.op'!AT$6)</f>
        <v>1382.8017600000001</v>
      </c>
      <c r="AU97" s="25">
        <f>+SUMIFS('Data Co.op'!$M:$M,'Data Co.op'!$E:$E,'MT-Tracking Co.op'!$G97,'Data Co.op'!$N:$N,'MT-Tracking Co.op'!AU$6)</f>
        <v>0</v>
      </c>
      <c r="AV97" s="25">
        <f>+SUMIFS('Data Co.op'!$M:$M,'Data Co.op'!$E:$E,'MT-Tracking Co.op'!$G97,'Data Co.op'!$N:$N,'MT-Tracking Co.op'!AV$6)</f>
        <v>0</v>
      </c>
      <c r="AW97" s="27">
        <f t="shared" si="19"/>
        <v>0</v>
      </c>
      <c r="AX97" t="str">
        <f t="shared" si="15"/>
        <v>Nguyễn Thành Long</v>
      </c>
      <c r="AY97" t="str">
        <f t="shared" si="11"/>
        <v>Vacancy  BR VT</v>
      </c>
      <c r="AZ97" s="27" t="str">
        <f t="shared" si="16"/>
        <v>Vacancy  BR VT</v>
      </c>
    </row>
    <row r="98" spans="1:52" outlineLevel="1" x14ac:dyDescent="0.25">
      <c r="A98" s="4" t="s">
        <v>935</v>
      </c>
      <c r="B98" s="4" t="s">
        <v>936</v>
      </c>
      <c r="C98" s="4" t="s">
        <v>959</v>
      </c>
      <c r="D98" s="11" t="s">
        <v>748</v>
      </c>
      <c r="E98" s="32" t="s">
        <v>994</v>
      </c>
      <c r="F98" s="35" t="s">
        <v>73</v>
      </c>
      <c r="G98" s="35">
        <f t="shared" si="17"/>
        <v>545</v>
      </c>
      <c r="H98" s="4" t="s">
        <v>1047</v>
      </c>
      <c r="I98" s="4"/>
      <c r="J98" s="4"/>
      <c r="K98" s="4" t="s">
        <v>996</v>
      </c>
      <c r="L98" s="4">
        <v>1</v>
      </c>
      <c r="M98" s="33">
        <v>3998.4140160000002</v>
      </c>
      <c r="N98" s="34">
        <f t="shared" si="12"/>
        <v>1.8956430228254815E-3</v>
      </c>
      <c r="O98" s="33">
        <f t="shared" si="13"/>
        <v>5034.4394793251658</v>
      </c>
      <c r="P98" s="33">
        <f t="shared" si="18"/>
        <v>3497.0724</v>
      </c>
      <c r="Q98" s="94">
        <f t="shared" si="14"/>
        <v>0.69462994129959432</v>
      </c>
      <c r="R98" s="25">
        <f>+SUMIFS('Data Co.op'!$M:$M,'Data Co.op'!$E:$E,'MT-Tracking Co.op'!$G98,'Data Co.op'!$N:$N,'MT-Tracking Co.op'!R$6)</f>
        <v>0</v>
      </c>
      <c r="S98" s="25">
        <f>+SUMIFS('Data Co.op'!$M:$M,'Data Co.op'!$E:$E,'MT-Tracking Co.op'!$G98,'Data Co.op'!$N:$N,'MT-Tracking Co.op'!S$6)</f>
        <v>108.39312000000001</v>
      </c>
      <c r="T98" s="25">
        <f>+SUMIFS('Data Co.op'!$M:$M,'Data Co.op'!$E:$E,'MT-Tracking Co.op'!$G98,'Data Co.op'!$N:$N,'MT-Tracking Co.op'!T$6)</f>
        <v>1434.3004800000001</v>
      </c>
      <c r="U98" s="25">
        <f>+SUMIFS('Data Co.op'!$M:$M,'Data Co.op'!$E:$E,'MT-Tracking Co.op'!$G98,'Data Co.op'!$N:$N,'MT-Tracking Co.op'!U$6)</f>
        <v>0</v>
      </c>
      <c r="V98" s="25">
        <f>+SUMIFS('Data Co.op'!$M:$M,'Data Co.op'!$E:$E,'MT-Tracking Co.op'!$G98,'Data Co.op'!$N:$N,'MT-Tracking Co.op'!V$6)</f>
        <v>0</v>
      </c>
      <c r="W98" s="25">
        <f>+SUMIFS('Data Co.op'!$M:$M,'Data Co.op'!$E:$E,'MT-Tracking Co.op'!$G98,'Data Co.op'!$N:$N,'MT-Tracking Co.op'!W$6)</f>
        <v>0</v>
      </c>
      <c r="X98" s="25">
        <f>+SUMIFS('Data Co.op'!$M:$M,'Data Co.op'!$E:$E,'MT-Tracking Co.op'!$G98,'Data Co.op'!$N:$N,'MT-Tracking Co.op'!X$6)</f>
        <v>0</v>
      </c>
      <c r="Y98" s="25">
        <f>+SUMIFS('Data Co.op'!$M:$M,'Data Co.op'!$E:$E,'MT-Tracking Co.op'!$G98,'Data Co.op'!$N:$N,'MT-Tracking Co.op'!Y$6)</f>
        <v>0</v>
      </c>
      <c r="Z98" s="25">
        <f>+SUMIFS('Data Co.op'!$M:$M,'Data Co.op'!$E:$E,'MT-Tracking Co.op'!$G98,'Data Co.op'!$N:$N,'MT-Tracking Co.op'!Z$6)</f>
        <v>0</v>
      </c>
      <c r="AA98" s="25">
        <f>+SUMIFS('Data Co.op'!$M:$M,'Data Co.op'!$E:$E,'MT-Tracking Co.op'!$G98,'Data Co.op'!$N:$N,'MT-Tracking Co.op'!AA$6)</f>
        <v>0</v>
      </c>
      <c r="AB98" s="25">
        <f>+SUMIFS('Data Co.op'!$M:$M,'Data Co.op'!$E:$E,'MT-Tracking Co.op'!$G98,'Data Co.op'!$N:$N,'MT-Tracking Co.op'!AB$6)</f>
        <v>0</v>
      </c>
      <c r="AC98" s="25">
        <f>+SUMIFS('Data Co.op'!$M:$M,'Data Co.op'!$E:$E,'MT-Tracking Co.op'!$G98,'Data Co.op'!$N:$N,'MT-Tracking Co.op'!AC$6)</f>
        <v>0</v>
      </c>
      <c r="AD98" s="25">
        <f>+SUMIFS('Data Co.op'!$M:$M,'Data Co.op'!$E:$E,'MT-Tracking Co.op'!$G98,'Data Co.op'!$N:$N,'MT-Tracking Co.op'!AD$6)</f>
        <v>539.65116</v>
      </c>
      <c r="AE98" s="25">
        <f>+SUMIFS('Data Co.op'!$M:$M,'Data Co.op'!$E:$E,'MT-Tracking Co.op'!$G98,'Data Co.op'!$N:$N,'MT-Tracking Co.op'!AE$6)</f>
        <v>0</v>
      </c>
      <c r="AF98" s="25">
        <f>+SUMIFS('Data Co.op'!$M:$M,'Data Co.op'!$E:$E,'MT-Tracking Co.op'!$G98,'Data Co.op'!$N:$N,'MT-Tracking Co.op'!AF$6)</f>
        <v>0</v>
      </c>
      <c r="AG98" s="25">
        <f>+SUMIFS('Data Co.op'!$M:$M,'Data Co.op'!$E:$E,'MT-Tracking Co.op'!$G98,'Data Co.op'!$N:$N,'MT-Tracking Co.op'!AG$6)</f>
        <v>0</v>
      </c>
      <c r="AH98" s="25">
        <f>+SUMIFS('Data Co.op'!$M:$M,'Data Co.op'!$E:$E,'MT-Tracking Co.op'!$G98,'Data Co.op'!$N:$N,'MT-Tracking Co.op'!AH$6)</f>
        <v>0</v>
      </c>
      <c r="AI98" s="25">
        <f>+SUMIFS('Data Co.op'!$M:$M,'Data Co.op'!$E:$E,'MT-Tracking Co.op'!$G98,'Data Co.op'!$N:$N,'MT-Tracking Co.op'!AI$6)</f>
        <v>0</v>
      </c>
      <c r="AJ98" s="25">
        <f>+SUMIFS('Data Co.op'!$M:$M,'Data Co.op'!$E:$E,'MT-Tracking Co.op'!$G98,'Data Co.op'!$N:$N,'MT-Tracking Co.op'!AJ$6)</f>
        <v>0</v>
      </c>
      <c r="AK98" s="25">
        <f>+SUMIFS('Data Co.op'!$M:$M,'Data Co.op'!$E:$E,'MT-Tracking Co.op'!$G98,'Data Co.op'!$N:$N,'MT-Tracking Co.op'!AK$6)</f>
        <v>0</v>
      </c>
      <c r="AL98" s="25">
        <f>+SUMIFS('Data Co.op'!$M:$M,'Data Co.op'!$E:$E,'MT-Tracking Co.op'!$G98,'Data Co.op'!$N:$N,'MT-Tracking Co.op'!AL$6)</f>
        <v>757.19988000000001</v>
      </c>
      <c r="AM98" s="25">
        <f>+SUMIFS('Data Co.op'!$M:$M,'Data Co.op'!$E:$E,'MT-Tracking Co.op'!$G98,'Data Co.op'!$N:$N,'MT-Tracking Co.op'!AM$6)</f>
        <v>476.92799999999988</v>
      </c>
      <c r="AN98" s="25">
        <f>+SUMIFS('Data Co.op'!$M:$M,'Data Co.op'!$E:$E,'MT-Tracking Co.op'!$G98,'Data Co.op'!$N:$N,'MT-Tracking Co.op'!AN$6)</f>
        <v>0</v>
      </c>
      <c r="AO98" s="25">
        <f>+SUMIFS('Data Co.op'!$M:$M,'Data Co.op'!$E:$E,'MT-Tracking Co.op'!$G98,'Data Co.op'!$N:$N,'MT-Tracking Co.op'!AO$6)</f>
        <v>0</v>
      </c>
      <c r="AP98" s="25">
        <f>+SUMIFS('Data Co.op'!$M:$M,'Data Co.op'!$E:$E,'MT-Tracking Co.op'!$G98,'Data Co.op'!$N:$N,'MT-Tracking Co.op'!AP$6)</f>
        <v>0</v>
      </c>
      <c r="AQ98" s="25">
        <f>+SUMIFS('Data Co.op'!$M:$M,'Data Co.op'!$E:$E,'MT-Tracking Co.op'!$G98,'Data Co.op'!$N:$N,'MT-Tracking Co.op'!AQ$6)</f>
        <v>0</v>
      </c>
      <c r="AR98" s="25">
        <f>+SUMIFS('Data Co.op'!$M:$M,'Data Co.op'!$E:$E,'MT-Tracking Co.op'!$G98,'Data Co.op'!$N:$N,'MT-Tracking Co.op'!AR$6)</f>
        <v>0</v>
      </c>
      <c r="AS98" s="25">
        <f>+SUMIFS('Data Co.op'!$M:$M,'Data Co.op'!$E:$E,'MT-Tracking Co.op'!$G98,'Data Co.op'!$N:$N,'MT-Tracking Co.op'!AS$6)</f>
        <v>0</v>
      </c>
      <c r="AT98" s="25">
        <f>+SUMIFS('Data Co.op'!$M:$M,'Data Co.op'!$E:$E,'MT-Tracking Co.op'!$G98,'Data Co.op'!$N:$N,'MT-Tracking Co.op'!AT$6)</f>
        <v>0</v>
      </c>
      <c r="AU98" s="25">
        <f>+SUMIFS('Data Co.op'!$M:$M,'Data Co.op'!$E:$E,'MT-Tracking Co.op'!$G98,'Data Co.op'!$N:$N,'MT-Tracking Co.op'!AU$6)</f>
        <v>180.59976</v>
      </c>
      <c r="AV98" s="25">
        <f>+SUMIFS('Data Co.op'!$M:$M,'Data Co.op'!$E:$E,'MT-Tracking Co.op'!$G98,'Data Co.op'!$N:$N,'MT-Tracking Co.op'!AV$6)</f>
        <v>0</v>
      </c>
      <c r="AW98" s="27">
        <f t="shared" si="19"/>
        <v>0</v>
      </c>
      <c r="AX98" t="str">
        <f t="shared" si="15"/>
        <v>Nguyễn Thành Long</v>
      </c>
      <c r="AY98" t="str">
        <f t="shared" si="11"/>
        <v>NBTS04854</v>
      </c>
      <c r="AZ98" s="27" t="str">
        <f t="shared" si="16"/>
        <v>Võ Thái Trâm</v>
      </c>
    </row>
    <row r="99" spans="1:52" outlineLevel="1" x14ac:dyDescent="0.25">
      <c r="A99" s="4" t="s">
        <v>935</v>
      </c>
      <c r="B99" s="4" t="s">
        <v>936</v>
      </c>
      <c r="C99" s="4" t="s">
        <v>959</v>
      </c>
      <c r="D99" s="11" t="s">
        <v>749</v>
      </c>
      <c r="E99" s="32" t="s">
        <v>84</v>
      </c>
      <c r="F99" s="35" t="s">
        <v>85</v>
      </c>
      <c r="G99" s="35">
        <f t="shared" si="17"/>
        <v>542</v>
      </c>
      <c r="H99" s="4" t="s">
        <v>1048</v>
      </c>
      <c r="I99" s="4"/>
      <c r="J99" s="4"/>
      <c r="K99" s="4" t="s">
        <v>1012</v>
      </c>
      <c r="L99" s="4">
        <v>1</v>
      </c>
      <c r="M99" s="33">
        <v>23755.089780000006</v>
      </c>
      <c r="N99" s="34">
        <f t="shared" si="12"/>
        <v>1.1262257989756386E-2</v>
      </c>
      <c r="O99" s="33">
        <f t="shared" si="13"/>
        <v>29910.249750221414</v>
      </c>
      <c r="P99" s="33">
        <f t="shared" si="18"/>
        <v>5014.12248</v>
      </c>
      <c r="Q99" s="94">
        <f t="shared" si="14"/>
        <v>0.16763893721625919</v>
      </c>
      <c r="R99" s="25">
        <f>+SUMIFS('Data Co.op'!$M:$M,'Data Co.op'!$E:$E,'MT-Tracking Co.op'!$G99,'Data Co.op'!$N:$N,'MT-Tracking Co.op'!R$6)</f>
        <v>0</v>
      </c>
      <c r="S99" s="25">
        <f>+SUMIFS('Data Co.op'!$M:$M,'Data Co.op'!$E:$E,'MT-Tracking Co.op'!$G99,'Data Co.op'!$N:$N,'MT-Tracking Co.op'!S$6)</f>
        <v>0</v>
      </c>
      <c r="T99" s="25">
        <f>+SUMIFS('Data Co.op'!$M:$M,'Data Co.op'!$E:$E,'MT-Tracking Co.op'!$G99,'Data Co.op'!$N:$N,'MT-Tracking Co.op'!T$6)</f>
        <v>0</v>
      </c>
      <c r="U99" s="25">
        <f>+SUMIFS('Data Co.op'!$M:$M,'Data Co.op'!$E:$E,'MT-Tracking Co.op'!$G99,'Data Co.op'!$N:$N,'MT-Tracking Co.op'!U$6)</f>
        <v>0</v>
      </c>
      <c r="V99" s="25">
        <f>+SUMIFS('Data Co.op'!$M:$M,'Data Co.op'!$E:$E,'MT-Tracking Co.op'!$G99,'Data Co.op'!$N:$N,'MT-Tracking Co.op'!V$6)</f>
        <v>476.92799999999988</v>
      </c>
      <c r="W99" s="25">
        <f>+SUMIFS('Data Co.op'!$M:$M,'Data Co.op'!$E:$E,'MT-Tracking Co.op'!$G99,'Data Co.op'!$N:$N,'MT-Tracking Co.op'!W$6)</f>
        <v>0</v>
      </c>
      <c r="X99" s="25">
        <f>+SUMIFS('Data Co.op'!$M:$M,'Data Co.op'!$E:$E,'MT-Tracking Co.op'!$G99,'Data Co.op'!$N:$N,'MT-Tracking Co.op'!X$6)</f>
        <v>361.19952000000001</v>
      </c>
      <c r="Y99" s="25">
        <f>+SUMIFS('Data Co.op'!$M:$M,'Data Co.op'!$E:$E,'MT-Tracking Co.op'!$G99,'Data Co.op'!$N:$N,'MT-Tracking Co.op'!Y$6)</f>
        <v>0</v>
      </c>
      <c r="Z99" s="25">
        <f>+SUMIFS('Data Co.op'!$M:$M,'Data Co.op'!$E:$E,'MT-Tracking Co.op'!$G99,'Data Co.op'!$N:$N,'MT-Tracking Co.op'!Z$6)</f>
        <v>0</v>
      </c>
      <c r="AA99" s="25">
        <f>+SUMIFS('Data Co.op'!$M:$M,'Data Co.op'!$E:$E,'MT-Tracking Co.op'!$G99,'Data Co.op'!$N:$N,'MT-Tracking Co.op'!AA$6)</f>
        <v>0</v>
      </c>
      <c r="AB99" s="25">
        <f>+SUMIFS('Data Co.op'!$M:$M,'Data Co.op'!$E:$E,'MT-Tracking Co.op'!$G99,'Data Co.op'!$N:$N,'MT-Tracking Co.op'!AB$6)</f>
        <v>0</v>
      </c>
      <c r="AC99" s="25">
        <f>+SUMIFS('Data Co.op'!$M:$M,'Data Co.op'!$E:$E,'MT-Tracking Co.op'!$G99,'Data Co.op'!$N:$N,'MT-Tracking Co.op'!AC$6)</f>
        <v>303.49943999999999</v>
      </c>
      <c r="AD99" s="25">
        <f>+SUMIFS('Data Co.op'!$M:$M,'Data Co.op'!$E:$E,'MT-Tracking Co.op'!$G99,'Data Co.op'!$N:$N,'MT-Tracking Co.op'!AD$6)</f>
        <v>0</v>
      </c>
      <c r="AE99" s="25">
        <f>+SUMIFS('Data Co.op'!$M:$M,'Data Co.op'!$E:$E,'MT-Tracking Co.op'!$G99,'Data Co.op'!$N:$N,'MT-Tracking Co.op'!AE$6)</f>
        <v>0</v>
      </c>
      <c r="AF99" s="25">
        <f>+SUMIFS('Data Co.op'!$M:$M,'Data Co.op'!$E:$E,'MT-Tracking Co.op'!$G99,'Data Co.op'!$N:$N,'MT-Tracking Co.op'!AF$6)</f>
        <v>0</v>
      </c>
      <c r="AG99" s="25">
        <f>+SUMIFS('Data Co.op'!$M:$M,'Data Co.op'!$E:$E,'MT-Tracking Co.op'!$G99,'Data Co.op'!$N:$N,'MT-Tracking Co.op'!AG$6)</f>
        <v>0</v>
      </c>
      <c r="AH99" s="25">
        <f>+SUMIFS('Data Co.op'!$M:$M,'Data Co.op'!$E:$E,'MT-Tracking Co.op'!$G99,'Data Co.op'!$N:$N,'MT-Tracking Co.op'!AH$6)</f>
        <v>0</v>
      </c>
      <c r="AI99" s="25">
        <f>+SUMIFS('Data Co.op'!$M:$M,'Data Co.op'!$E:$E,'MT-Tracking Co.op'!$G99,'Data Co.op'!$N:$N,'MT-Tracking Co.op'!AI$6)</f>
        <v>0</v>
      </c>
      <c r="AJ99" s="25">
        <f>+SUMIFS('Data Co.op'!$M:$M,'Data Co.op'!$E:$E,'MT-Tracking Co.op'!$G99,'Data Co.op'!$N:$N,'MT-Tracking Co.op'!AJ$6)</f>
        <v>0</v>
      </c>
      <c r="AK99" s="25">
        <f>+SUMIFS('Data Co.op'!$M:$M,'Data Co.op'!$E:$E,'MT-Tracking Co.op'!$G99,'Data Co.op'!$N:$N,'MT-Tracking Co.op'!AK$6)</f>
        <v>0</v>
      </c>
      <c r="AL99" s="25">
        <f>+SUMIFS('Data Co.op'!$M:$M,'Data Co.op'!$E:$E,'MT-Tracking Co.op'!$G99,'Data Co.op'!$N:$N,'MT-Tracking Co.op'!AL$6)</f>
        <v>587.08368000000007</v>
      </c>
      <c r="AM99" s="25">
        <f>+SUMIFS('Data Co.op'!$M:$M,'Data Co.op'!$E:$E,'MT-Tracking Co.op'!$G99,'Data Co.op'!$N:$N,'MT-Tracking Co.op'!AM$6)</f>
        <v>0</v>
      </c>
      <c r="AN99" s="25">
        <f>+SUMIFS('Data Co.op'!$M:$M,'Data Co.op'!$E:$E,'MT-Tracking Co.op'!$G99,'Data Co.op'!$N:$N,'MT-Tracking Co.op'!AN$6)</f>
        <v>541.79927999999995</v>
      </c>
      <c r="AO99" s="25">
        <f>+SUMIFS('Data Co.op'!$M:$M,'Data Co.op'!$E:$E,'MT-Tracking Co.op'!$G99,'Data Co.op'!$N:$N,'MT-Tracking Co.op'!AO$6)</f>
        <v>2743.61256</v>
      </c>
      <c r="AP99" s="25">
        <f>+SUMIFS('Data Co.op'!$M:$M,'Data Co.op'!$E:$E,'MT-Tracking Co.op'!$G99,'Data Co.op'!$N:$N,'MT-Tracking Co.op'!AP$6)</f>
        <v>0</v>
      </c>
      <c r="AQ99" s="25">
        <f>+SUMIFS('Data Co.op'!$M:$M,'Data Co.op'!$E:$E,'MT-Tracking Co.op'!$G99,'Data Co.op'!$N:$N,'MT-Tracking Co.op'!AQ$6)</f>
        <v>0</v>
      </c>
      <c r="AR99" s="25">
        <f>+SUMIFS('Data Co.op'!$M:$M,'Data Co.op'!$E:$E,'MT-Tracking Co.op'!$G99,'Data Co.op'!$N:$N,'MT-Tracking Co.op'!AR$6)</f>
        <v>0</v>
      </c>
      <c r="AS99" s="25">
        <f>+SUMIFS('Data Co.op'!$M:$M,'Data Co.op'!$E:$E,'MT-Tracking Co.op'!$G99,'Data Co.op'!$N:$N,'MT-Tracking Co.op'!AS$6)</f>
        <v>0</v>
      </c>
      <c r="AT99" s="25">
        <f>+SUMIFS('Data Co.op'!$M:$M,'Data Co.op'!$E:$E,'MT-Tracking Co.op'!$G99,'Data Co.op'!$N:$N,'MT-Tracking Co.op'!AT$6)</f>
        <v>0</v>
      </c>
      <c r="AU99" s="25">
        <f>+SUMIFS('Data Co.op'!$M:$M,'Data Co.op'!$E:$E,'MT-Tracking Co.op'!$G99,'Data Co.op'!$N:$N,'MT-Tracking Co.op'!AU$6)</f>
        <v>0</v>
      </c>
      <c r="AV99" s="25">
        <f>+SUMIFS('Data Co.op'!$M:$M,'Data Co.op'!$E:$E,'MT-Tracking Co.op'!$G99,'Data Co.op'!$N:$N,'MT-Tracking Co.op'!AV$6)</f>
        <v>0</v>
      </c>
      <c r="AW99" s="27">
        <f t="shared" si="19"/>
        <v>0</v>
      </c>
      <c r="AX99" t="str">
        <f t="shared" si="15"/>
        <v>Nguyễn Thành Long</v>
      </c>
      <c r="AY99" t="str">
        <f t="shared" si="11"/>
        <v>NBTS05623</v>
      </c>
      <c r="AZ99" s="27" t="str">
        <f t="shared" si="16"/>
        <v>Ngô Thị Huyền Trân</v>
      </c>
    </row>
    <row r="100" spans="1:52" outlineLevel="1" x14ac:dyDescent="0.25">
      <c r="A100" s="4" t="s">
        <v>935</v>
      </c>
      <c r="B100" s="4" t="s">
        <v>936</v>
      </c>
      <c r="C100" s="4" t="s">
        <v>959</v>
      </c>
      <c r="D100" s="11" t="s">
        <v>833</v>
      </c>
      <c r="E100" s="32" t="s">
        <v>825</v>
      </c>
      <c r="F100" s="35" t="s">
        <v>208</v>
      </c>
      <c r="G100" s="35">
        <f t="shared" si="17"/>
        <v>546</v>
      </c>
      <c r="H100" s="4" t="s">
        <v>1049</v>
      </c>
      <c r="I100" s="4"/>
      <c r="J100" s="4"/>
      <c r="K100" s="4" t="s">
        <v>965</v>
      </c>
      <c r="L100" s="4">
        <v>1</v>
      </c>
      <c r="M100" s="33">
        <v>6755.5388639999992</v>
      </c>
      <c r="N100" s="34">
        <f t="shared" si="12"/>
        <v>3.202792422626396E-3</v>
      </c>
      <c r="O100" s="33">
        <f t="shared" si="13"/>
        <v>8505.9604695616072</v>
      </c>
      <c r="P100" s="33">
        <f t="shared" si="18"/>
        <v>2997.2429999999999</v>
      </c>
      <c r="Q100" s="94">
        <f t="shared" si="14"/>
        <v>0.35236973069949812</v>
      </c>
      <c r="R100" s="25">
        <f>+SUMIFS('Data Co.op'!$M:$M,'Data Co.op'!$E:$E,'MT-Tracking Co.op'!$G100,'Data Co.op'!$N:$N,'MT-Tracking Co.op'!R$6)</f>
        <v>0</v>
      </c>
      <c r="S100" s="25">
        <f>+SUMIFS('Data Co.op'!$M:$M,'Data Co.op'!$E:$E,'MT-Tracking Co.op'!$G100,'Data Co.op'!$N:$N,'MT-Tracking Co.op'!S$6)</f>
        <v>0</v>
      </c>
      <c r="T100" s="25">
        <f>+SUMIFS('Data Co.op'!$M:$M,'Data Co.op'!$E:$E,'MT-Tracking Co.op'!$G100,'Data Co.op'!$N:$N,'MT-Tracking Co.op'!T$6)</f>
        <v>0</v>
      </c>
      <c r="U100" s="25">
        <f>+SUMIFS('Data Co.op'!$M:$M,'Data Co.op'!$E:$E,'MT-Tracking Co.op'!$G100,'Data Co.op'!$N:$N,'MT-Tracking Co.op'!U$6)</f>
        <v>0</v>
      </c>
      <c r="V100" s="25">
        <f>+SUMIFS('Data Co.op'!$M:$M,'Data Co.op'!$E:$E,'MT-Tracking Co.op'!$G100,'Data Co.op'!$N:$N,'MT-Tracking Co.op'!V$6)</f>
        <v>0</v>
      </c>
      <c r="W100" s="25">
        <f>+SUMIFS('Data Co.op'!$M:$M,'Data Co.op'!$E:$E,'MT-Tracking Co.op'!$G100,'Data Co.op'!$N:$N,'MT-Tracking Co.op'!W$6)</f>
        <v>0</v>
      </c>
      <c r="X100" s="25">
        <f>+SUMIFS('Data Co.op'!$M:$M,'Data Co.op'!$E:$E,'MT-Tracking Co.op'!$G100,'Data Co.op'!$N:$N,'MT-Tracking Co.op'!X$6)</f>
        <v>0</v>
      </c>
      <c r="Y100" s="25">
        <f>+SUMIFS('Data Co.op'!$M:$M,'Data Co.op'!$E:$E,'MT-Tracking Co.op'!$G100,'Data Co.op'!$N:$N,'MT-Tracking Co.op'!Y$6)</f>
        <v>0</v>
      </c>
      <c r="Z100" s="25">
        <f>+SUMIFS('Data Co.op'!$M:$M,'Data Co.op'!$E:$E,'MT-Tracking Co.op'!$G100,'Data Co.op'!$N:$N,'MT-Tracking Co.op'!Z$6)</f>
        <v>0</v>
      </c>
      <c r="AA100" s="25">
        <f>+SUMIFS('Data Co.op'!$M:$M,'Data Co.op'!$E:$E,'MT-Tracking Co.op'!$G100,'Data Co.op'!$N:$N,'MT-Tracking Co.op'!AA$6)</f>
        <v>0</v>
      </c>
      <c r="AB100" s="25">
        <f>+SUMIFS('Data Co.op'!$M:$M,'Data Co.op'!$E:$E,'MT-Tracking Co.op'!$G100,'Data Co.op'!$N:$N,'MT-Tracking Co.op'!AB$6)</f>
        <v>0</v>
      </c>
      <c r="AC100" s="25">
        <f>+SUMIFS('Data Co.op'!$M:$M,'Data Co.op'!$E:$E,'MT-Tracking Co.op'!$G100,'Data Co.op'!$N:$N,'MT-Tracking Co.op'!AC$6)</f>
        <v>0</v>
      </c>
      <c r="AD100" s="25">
        <f>+SUMIFS('Data Co.op'!$M:$M,'Data Co.op'!$E:$E,'MT-Tracking Co.op'!$G100,'Data Co.op'!$N:$N,'MT-Tracking Co.op'!AD$6)</f>
        <v>0</v>
      </c>
      <c r="AE100" s="25">
        <f>+SUMIFS('Data Co.op'!$M:$M,'Data Co.op'!$E:$E,'MT-Tracking Co.op'!$G100,'Data Co.op'!$N:$N,'MT-Tracking Co.op'!AE$6)</f>
        <v>0</v>
      </c>
      <c r="AF100" s="25">
        <f>+SUMIFS('Data Co.op'!$M:$M,'Data Co.op'!$E:$E,'MT-Tracking Co.op'!$G100,'Data Co.op'!$N:$N,'MT-Tracking Co.op'!AF$6)</f>
        <v>1728.3142800000001</v>
      </c>
      <c r="AG100" s="25">
        <f>+SUMIFS('Data Co.op'!$M:$M,'Data Co.op'!$E:$E,'MT-Tracking Co.op'!$G100,'Data Co.op'!$N:$N,'MT-Tracking Co.op'!AG$6)</f>
        <v>0</v>
      </c>
      <c r="AH100" s="25">
        <f>+SUMIFS('Data Co.op'!$M:$M,'Data Co.op'!$E:$E,'MT-Tracking Co.op'!$G100,'Data Co.op'!$N:$N,'MT-Tracking Co.op'!AH$6)</f>
        <v>0</v>
      </c>
      <c r="AI100" s="25">
        <f>+SUMIFS('Data Co.op'!$M:$M,'Data Co.op'!$E:$E,'MT-Tracking Co.op'!$G100,'Data Co.op'!$N:$N,'MT-Tracking Co.op'!AI$6)</f>
        <v>0</v>
      </c>
      <c r="AJ100" s="25">
        <f>+SUMIFS('Data Co.op'!$M:$M,'Data Co.op'!$E:$E,'MT-Tracking Co.op'!$G100,'Data Co.op'!$N:$N,'MT-Tracking Co.op'!AJ$6)</f>
        <v>396.00036</v>
      </c>
      <c r="AK100" s="25">
        <f>+SUMIFS('Data Co.op'!$M:$M,'Data Co.op'!$E:$E,'MT-Tracking Co.op'!$G100,'Data Co.op'!$N:$N,'MT-Tracking Co.op'!AK$6)</f>
        <v>0</v>
      </c>
      <c r="AL100" s="25">
        <f>+SUMIFS('Data Co.op'!$M:$M,'Data Co.op'!$E:$E,'MT-Tracking Co.op'!$G100,'Data Co.op'!$N:$N,'MT-Tracking Co.op'!AL$6)</f>
        <v>0</v>
      </c>
      <c r="AM100" s="25">
        <f>+SUMIFS('Data Co.op'!$M:$M,'Data Co.op'!$E:$E,'MT-Tracking Co.op'!$G100,'Data Co.op'!$N:$N,'MT-Tracking Co.op'!AM$6)</f>
        <v>0</v>
      </c>
      <c r="AN100" s="25">
        <f>+SUMIFS('Data Co.op'!$M:$M,'Data Co.op'!$E:$E,'MT-Tracking Co.op'!$G100,'Data Co.op'!$N:$N,'MT-Tracking Co.op'!AN$6)</f>
        <v>0</v>
      </c>
      <c r="AO100" s="25">
        <f>+SUMIFS('Data Co.op'!$M:$M,'Data Co.op'!$E:$E,'MT-Tracking Co.op'!$G100,'Data Co.op'!$N:$N,'MT-Tracking Co.op'!AO$6)</f>
        <v>0</v>
      </c>
      <c r="AP100" s="25">
        <f>+SUMIFS('Data Co.op'!$M:$M,'Data Co.op'!$E:$E,'MT-Tracking Co.op'!$G100,'Data Co.op'!$N:$N,'MT-Tracking Co.op'!AP$6)</f>
        <v>0</v>
      </c>
      <c r="AQ100" s="25">
        <f>+SUMIFS('Data Co.op'!$M:$M,'Data Co.op'!$E:$E,'MT-Tracking Co.op'!$G100,'Data Co.op'!$N:$N,'MT-Tracking Co.op'!AQ$6)</f>
        <v>0</v>
      </c>
      <c r="AR100" s="25">
        <f>+SUMIFS('Data Co.op'!$M:$M,'Data Co.op'!$E:$E,'MT-Tracking Co.op'!$G100,'Data Co.op'!$N:$N,'MT-Tracking Co.op'!AR$6)</f>
        <v>0</v>
      </c>
      <c r="AS100" s="25">
        <f>+SUMIFS('Data Co.op'!$M:$M,'Data Co.op'!$E:$E,'MT-Tracking Co.op'!$G100,'Data Co.op'!$N:$N,'MT-Tracking Co.op'!AS$6)</f>
        <v>0</v>
      </c>
      <c r="AT100" s="25">
        <f>+SUMIFS('Data Co.op'!$M:$M,'Data Co.op'!$E:$E,'MT-Tracking Co.op'!$G100,'Data Co.op'!$N:$N,'MT-Tracking Co.op'!AT$6)</f>
        <v>0</v>
      </c>
      <c r="AU100" s="25">
        <f>+SUMIFS('Data Co.op'!$M:$M,'Data Co.op'!$E:$E,'MT-Tracking Co.op'!$G100,'Data Co.op'!$N:$N,'MT-Tracking Co.op'!AU$6)</f>
        <v>0</v>
      </c>
      <c r="AV100" s="25">
        <f>+SUMIFS('Data Co.op'!$M:$M,'Data Co.op'!$E:$E,'MT-Tracking Co.op'!$G100,'Data Co.op'!$N:$N,'MT-Tracking Co.op'!AV$6)</f>
        <v>872.92835999999988</v>
      </c>
      <c r="AW100" s="27">
        <f t="shared" si="19"/>
        <v>0</v>
      </c>
      <c r="AX100" t="str">
        <f t="shared" si="15"/>
        <v>Nguyễn Thành Long</v>
      </c>
      <c r="AY100" t="str">
        <f t="shared" si="11"/>
        <v>NBTS05634</v>
      </c>
      <c r="AZ100" s="27" t="str">
        <f t="shared" si="16"/>
        <v>Trần Thị Cẩm Tú</v>
      </c>
    </row>
    <row r="101" spans="1:52" outlineLevel="1" x14ac:dyDescent="0.25">
      <c r="A101" s="4" t="s">
        <v>935</v>
      </c>
      <c r="B101" s="4" t="s">
        <v>936</v>
      </c>
      <c r="C101" s="4" t="s">
        <v>356</v>
      </c>
      <c r="D101" s="11" t="s">
        <v>767</v>
      </c>
      <c r="E101" s="32" t="s">
        <v>437</v>
      </c>
      <c r="F101" s="35" t="s">
        <v>440</v>
      </c>
      <c r="G101" s="35">
        <f t="shared" si="17"/>
        <v>306</v>
      </c>
      <c r="H101" s="4" t="s">
        <v>1050</v>
      </c>
      <c r="I101" s="4"/>
      <c r="J101" s="4"/>
      <c r="K101" s="4" t="s">
        <v>938</v>
      </c>
      <c r="L101" s="4">
        <v>1</v>
      </c>
      <c r="M101" s="33">
        <v>28913.869802999998</v>
      </c>
      <c r="N101" s="34">
        <f t="shared" si="12"/>
        <v>1.370802906742845E-2</v>
      </c>
      <c r="O101" s="33">
        <f t="shared" si="13"/>
        <v>36405.716630093695</v>
      </c>
      <c r="P101" s="33">
        <f t="shared" si="18"/>
        <v>46082.291039999996</v>
      </c>
      <c r="Q101" s="94">
        <f t="shared" si="14"/>
        <v>1.2657982126331075</v>
      </c>
      <c r="R101" s="25">
        <f>+SUMIFS('Data Co.op'!$M:$M,'Data Co.op'!$E:$E,'MT-Tracking Co.op'!$G101,'Data Co.op'!$N:$N,'MT-Tracking Co.op'!R$6)</f>
        <v>10410.918119999998</v>
      </c>
      <c r="S101" s="25">
        <f>+SUMIFS('Data Co.op'!$M:$M,'Data Co.op'!$E:$E,'MT-Tracking Co.op'!$G101,'Data Co.op'!$N:$N,'MT-Tracking Co.op'!S$6)</f>
        <v>0</v>
      </c>
      <c r="T101" s="25">
        <f>+SUMIFS('Data Co.op'!$M:$M,'Data Co.op'!$E:$E,'MT-Tracking Co.op'!$G101,'Data Co.op'!$N:$N,'MT-Tracking Co.op'!T$6)</f>
        <v>0</v>
      </c>
      <c r="U101" s="25">
        <f>+SUMIFS('Data Co.op'!$M:$M,'Data Co.op'!$E:$E,'MT-Tracking Co.op'!$G101,'Data Co.op'!$N:$N,'MT-Tracking Co.op'!U$6)</f>
        <v>0</v>
      </c>
      <c r="V101" s="25">
        <f>+SUMIFS('Data Co.op'!$M:$M,'Data Co.op'!$E:$E,'MT-Tracking Co.op'!$G101,'Data Co.op'!$N:$N,'MT-Tracking Co.op'!V$6)</f>
        <v>0</v>
      </c>
      <c r="W101" s="25">
        <f>+SUMIFS('Data Co.op'!$M:$M,'Data Co.op'!$E:$E,'MT-Tracking Co.op'!$G101,'Data Co.op'!$N:$N,'MT-Tracking Co.op'!W$6)</f>
        <v>0</v>
      </c>
      <c r="X101" s="25">
        <f>+SUMIFS('Data Co.op'!$M:$M,'Data Co.op'!$E:$E,'MT-Tracking Co.op'!$G101,'Data Co.op'!$N:$N,'MT-Tracking Co.op'!X$6)</f>
        <v>1531.2013200000001</v>
      </c>
      <c r="Y101" s="25">
        <f>+SUMIFS('Data Co.op'!$M:$M,'Data Co.op'!$E:$E,'MT-Tracking Co.op'!$G101,'Data Co.op'!$N:$N,'MT-Tracking Co.op'!Y$6)</f>
        <v>0</v>
      </c>
      <c r="Z101" s="25">
        <f>+SUMIFS('Data Co.op'!$M:$M,'Data Co.op'!$E:$E,'MT-Tracking Co.op'!$G101,'Data Co.op'!$N:$N,'MT-Tracking Co.op'!Z$6)</f>
        <v>0</v>
      </c>
      <c r="AA101" s="25">
        <f>+SUMIFS('Data Co.op'!$M:$M,'Data Co.op'!$E:$E,'MT-Tracking Co.op'!$G101,'Data Co.op'!$N:$N,'MT-Tracking Co.op'!AA$6)</f>
        <v>1531.2013200000001</v>
      </c>
      <c r="AB101" s="25">
        <f>+SUMIFS('Data Co.op'!$M:$M,'Data Co.op'!$E:$E,'MT-Tracking Co.op'!$G101,'Data Co.op'!$N:$N,'MT-Tracking Co.op'!AB$6)</f>
        <v>0</v>
      </c>
      <c r="AC101" s="25">
        <f>+SUMIFS('Data Co.op'!$M:$M,'Data Co.op'!$E:$E,'MT-Tracking Co.op'!$G101,'Data Co.op'!$N:$N,'MT-Tracking Co.op'!AC$6)</f>
        <v>0</v>
      </c>
      <c r="AD101" s="25">
        <f>+SUMIFS('Data Co.op'!$M:$M,'Data Co.op'!$E:$E,'MT-Tracking Co.op'!$G101,'Data Co.op'!$N:$N,'MT-Tracking Co.op'!AD$6)</f>
        <v>0</v>
      </c>
      <c r="AE101" s="25">
        <f>+SUMIFS('Data Co.op'!$M:$M,'Data Co.op'!$E:$E,'MT-Tracking Co.op'!$G101,'Data Co.op'!$N:$N,'MT-Tracking Co.op'!AE$6)</f>
        <v>0</v>
      </c>
      <c r="AF101" s="25">
        <f>+SUMIFS('Data Co.op'!$M:$M,'Data Co.op'!$E:$E,'MT-Tracking Co.op'!$G101,'Data Co.op'!$N:$N,'MT-Tracking Co.op'!AF$6)</f>
        <v>3100.0319999999992</v>
      </c>
      <c r="AG101" s="25">
        <f>+SUMIFS('Data Co.op'!$M:$M,'Data Co.op'!$E:$E,'MT-Tracking Co.op'!$G101,'Data Co.op'!$N:$N,'MT-Tracking Co.op'!AG$6)</f>
        <v>17857.3518</v>
      </c>
      <c r="AH101" s="25">
        <f>+SUMIFS('Data Co.op'!$M:$M,'Data Co.op'!$E:$E,'MT-Tracking Co.op'!$G101,'Data Co.op'!$N:$N,'MT-Tracking Co.op'!AH$6)</f>
        <v>0</v>
      </c>
      <c r="AI101" s="25">
        <f>+SUMIFS('Data Co.op'!$M:$M,'Data Co.op'!$E:$E,'MT-Tracking Co.op'!$G101,'Data Co.op'!$N:$N,'MT-Tracking Co.op'!AI$6)</f>
        <v>0</v>
      </c>
      <c r="AJ101" s="25">
        <f>+SUMIFS('Data Co.op'!$M:$M,'Data Co.op'!$E:$E,'MT-Tracking Co.op'!$G101,'Data Co.op'!$N:$N,'MT-Tracking Co.op'!AJ$6)</f>
        <v>0</v>
      </c>
      <c r="AK101" s="25">
        <f>+SUMIFS('Data Co.op'!$M:$M,'Data Co.op'!$E:$E,'MT-Tracking Co.op'!$G101,'Data Co.op'!$N:$N,'MT-Tracking Co.op'!AK$6)</f>
        <v>0</v>
      </c>
      <c r="AL101" s="25">
        <f>+SUMIFS('Data Co.op'!$M:$M,'Data Co.op'!$E:$E,'MT-Tracking Co.op'!$G101,'Data Co.op'!$N:$N,'MT-Tracking Co.op'!AL$6)</f>
        <v>359.0514</v>
      </c>
      <c r="AM101" s="25">
        <f>+SUMIFS('Data Co.op'!$M:$M,'Data Co.op'!$E:$E,'MT-Tracking Co.op'!$G101,'Data Co.op'!$N:$N,'MT-Tracking Co.op'!AM$6)</f>
        <v>0</v>
      </c>
      <c r="AN101" s="25">
        <f>+SUMIFS('Data Co.op'!$M:$M,'Data Co.op'!$E:$E,'MT-Tracking Co.op'!$G101,'Data Co.op'!$N:$N,'MT-Tracking Co.op'!AN$6)</f>
        <v>4633.7896799999999</v>
      </c>
      <c r="AO101" s="25">
        <f>+SUMIFS('Data Co.op'!$M:$M,'Data Co.op'!$E:$E,'MT-Tracking Co.op'!$G101,'Data Co.op'!$N:$N,'MT-Tracking Co.op'!AO$6)</f>
        <v>0</v>
      </c>
      <c r="AP101" s="25">
        <f>+SUMIFS('Data Co.op'!$M:$M,'Data Co.op'!$E:$E,'MT-Tracking Co.op'!$G101,'Data Co.op'!$N:$N,'MT-Tracking Co.op'!AP$6)</f>
        <v>0</v>
      </c>
      <c r="AQ101" s="25">
        <f>+SUMIFS('Data Co.op'!$M:$M,'Data Co.op'!$E:$E,'MT-Tracking Co.op'!$G101,'Data Co.op'!$N:$N,'MT-Tracking Co.op'!AQ$6)</f>
        <v>3461.7941999999994</v>
      </c>
      <c r="AR101" s="25">
        <f>+SUMIFS('Data Co.op'!$M:$M,'Data Co.op'!$E:$E,'MT-Tracking Co.op'!$G101,'Data Co.op'!$N:$N,'MT-Tracking Co.op'!AR$6)</f>
        <v>3196.9512000000004</v>
      </c>
      <c r="AS101" s="25">
        <f>+SUMIFS('Data Co.op'!$M:$M,'Data Co.op'!$E:$E,'MT-Tracking Co.op'!$G101,'Data Co.op'!$N:$N,'MT-Tracking Co.op'!AS$6)</f>
        <v>0</v>
      </c>
      <c r="AT101" s="25">
        <f>+SUMIFS('Data Co.op'!$M:$M,'Data Co.op'!$E:$E,'MT-Tracking Co.op'!$G101,'Data Co.op'!$N:$N,'MT-Tracking Co.op'!AT$6)</f>
        <v>0</v>
      </c>
      <c r="AU101" s="25">
        <f>+SUMIFS('Data Co.op'!$M:$M,'Data Co.op'!$E:$E,'MT-Tracking Co.op'!$G101,'Data Co.op'!$N:$N,'MT-Tracking Co.op'!AU$6)</f>
        <v>0</v>
      </c>
      <c r="AV101" s="25">
        <f>+SUMIFS('Data Co.op'!$M:$M,'Data Co.op'!$E:$E,'MT-Tracking Co.op'!$G101,'Data Co.op'!$N:$N,'MT-Tracking Co.op'!AV$6)</f>
        <v>0</v>
      </c>
      <c r="AW101" s="27">
        <f t="shared" si="19"/>
        <v>0</v>
      </c>
      <c r="AX101" t="str">
        <f t="shared" si="15"/>
        <v>Phạm Thị Bích Hạnh</v>
      </c>
      <c r="AY101" t="str">
        <f t="shared" si="11"/>
        <v>NBTS04746</v>
      </c>
      <c r="AZ101" s="27" t="str">
        <f t="shared" si="16"/>
        <v>Phạm Hà Ngọc Diễm</v>
      </c>
    </row>
    <row r="102" spans="1:52" outlineLevel="1" x14ac:dyDescent="0.25">
      <c r="A102" s="4" t="s">
        <v>935</v>
      </c>
      <c r="B102" s="4" t="s">
        <v>936</v>
      </c>
      <c r="C102" s="4" t="s">
        <v>451</v>
      </c>
      <c r="D102" s="11" t="s">
        <v>768</v>
      </c>
      <c r="E102" s="32" t="s">
        <v>976</v>
      </c>
      <c r="F102" s="35" t="s">
        <v>474</v>
      </c>
      <c r="G102" s="35">
        <f t="shared" si="17"/>
        <v>547</v>
      </c>
      <c r="H102" s="4" t="s">
        <v>475</v>
      </c>
      <c r="I102" s="4"/>
      <c r="J102" s="4"/>
      <c r="K102" s="4" t="s">
        <v>977</v>
      </c>
      <c r="L102" s="4">
        <v>1</v>
      </c>
      <c r="M102" s="33">
        <v>4140.6053760000004</v>
      </c>
      <c r="N102" s="34">
        <f t="shared" si="12"/>
        <v>1.9630557665812464E-3</v>
      </c>
      <c r="O102" s="33">
        <f t="shared" si="13"/>
        <v>5213.4739148634535</v>
      </c>
      <c r="P102" s="33">
        <f t="shared" si="18"/>
        <v>5214.1276799999996</v>
      </c>
      <c r="Q102" s="94">
        <f t="shared" si="14"/>
        <v>1.0001253991383139</v>
      </c>
      <c r="R102" s="25">
        <f>+SUMIFS('Data Co.op'!$M:$M,'Data Co.op'!$E:$E,'MT-Tracking Co.op'!$G102,'Data Co.op'!$N:$N,'MT-Tracking Co.op'!R$6)</f>
        <v>0</v>
      </c>
      <c r="S102" s="25">
        <f>+SUMIFS('Data Co.op'!$M:$M,'Data Co.op'!$E:$E,'MT-Tracking Co.op'!$G102,'Data Co.op'!$N:$N,'MT-Tracking Co.op'!S$6)</f>
        <v>634.46435999999994</v>
      </c>
      <c r="T102" s="25">
        <f>+SUMIFS('Data Co.op'!$M:$M,'Data Co.op'!$E:$E,'MT-Tracking Co.op'!$G102,'Data Co.op'!$N:$N,'MT-Tracking Co.op'!T$6)</f>
        <v>0</v>
      </c>
      <c r="U102" s="25">
        <f>+SUMIFS('Data Co.op'!$M:$M,'Data Co.op'!$E:$E,'MT-Tracking Co.op'!$G102,'Data Co.op'!$N:$N,'MT-Tracking Co.op'!U$6)</f>
        <v>0</v>
      </c>
      <c r="V102" s="25">
        <f>+SUMIFS('Data Co.op'!$M:$M,'Data Co.op'!$E:$E,'MT-Tracking Co.op'!$G102,'Data Co.op'!$N:$N,'MT-Tracking Co.op'!V$6)</f>
        <v>0</v>
      </c>
      <c r="W102" s="25">
        <f>+SUMIFS('Data Co.op'!$M:$M,'Data Co.op'!$E:$E,'MT-Tracking Co.op'!$G102,'Data Co.op'!$N:$N,'MT-Tracking Co.op'!W$6)</f>
        <v>0</v>
      </c>
      <c r="X102" s="25">
        <f>+SUMIFS('Data Co.op'!$M:$M,'Data Co.op'!$E:$E,'MT-Tracking Co.op'!$G102,'Data Co.op'!$N:$N,'MT-Tracking Co.op'!X$6)</f>
        <v>413.24688000000003</v>
      </c>
      <c r="Y102" s="25">
        <f>+SUMIFS('Data Co.op'!$M:$M,'Data Co.op'!$E:$E,'MT-Tracking Co.op'!$G102,'Data Co.op'!$N:$N,'MT-Tracking Co.op'!Y$6)</f>
        <v>0</v>
      </c>
      <c r="Z102" s="25">
        <f>+SUMIFS('Data Co.op'!$M:$M,'Data Co.op'!$E:$E,'MT-Tracking Co.op'!$G102,'Data Co.op'!$N:$N,'MT-Tracking Co.op'!Z$6)</f>
        <v>0</v>
      </c>
      <c r="AA102" s="25">
        <f>+SUMIFS('Data Co.op'!$M:$M,'Data Co.op'!$E:$E,'MT-Tracking Co.op'!$G102,'Data Co.op'!$N:$N,'MT-Tracking Co.op'!AA$6)</f>
        <v>0</v>
      </c>
      <c r="AB102" s="25">
        <f>+SUMIFS('Data Co.op'!$M:$M,'Data Co.op'!$E:$E,'MT-Tracking Co.op'!$G102,'Data Co.op'!$N:$N,'MT-Tracking Co.op'!AB$6)</f>
        <v>0</v>
      </c>
      <c r="AC102" s="25">
        <f>+SUMIFS('Data Co.op'!$M:$M,'Data Co.op'!$E:$E,'MT-Tracking Co.op'!$G102,'Data Co.op'!$N:$N,'MT-Tracking Co.op'!AC$6)</f>
        <v>0</v>
      </c>
      <c r="AD102" s="25">
        <f>+SUMIFS('Data Co.op'!$M:$M,'Data Co.op'!$E:$E,'MT-Tracking Co.op'!$G102,'Data Co.op'!$N:$N,'MT-Tracking Co.op'!AD$6)</f>
        <v>0</v>
      </c>
      <c r="AE102" s="25">
        <f>+SUMIFS('Data Co.op'!$M:$M,'Data Co.op'!$E:$E,'MT-Tracking Co.op'!$G102,'Data Co.op'!$N:$N,'MT-Tracking Co.op'!AE$6)</f>
        <v>1982.3011199999999</v>
      </c>
      <c r="AF102" s="25">
        <f>+SUMIFS('Data Co.op'!$M:$M,'Data Co.op'!$E:$E,'MT-Tracking Co.op'!$G102,'Data Co.op'!$N:$N,'MT-Tracking Co.op'!AF$6)</f>
        <v>0</v>
      </c>
      <c r="AG102" s="25">
        <f>+SUMIFS('Data Co.op'!$M:$M,'Data Co.op'!$E:$E,'MT-Tracking Co.op'!$G102,'Data Co.op'!$N:$N,'MT-Tracking Co.op'!AG$6)</f>
        <v>0</v>
      </c>
      <c r="AH102" s="25">
        <f>+SUMIFS('Data Co.op'!$M:$M,'Data Co.op'!$E:$E,'MT-Tracking Co.op'!$G102,'Data Co.op'!$N:$N,'MT-Tracking Co.op'!AH$6)</f>
        <v>0</v>
      </c>
      <c r="AI102" s="25">
        <f>+SUMIFS('Data Co.op'!$M:$M,'Data Co.op'!$E:$E,'MT-Tracking Co.op'!$G102,'Data Co.op'!$N:$N,'MT-Tracking Co.op'!AI$6)</f>
        <v>0</v>
      </c>
      <c r="AJ102" s="25">
        <f>+SUMIFS('Data Co.op'!$M:$M,'Data Co.op'!$E:$E,'MT-Tracking Co.op'!$G102,'Data Co.op'!$N:$N,'MT-Tracking Co.op'!AJ$6)</f>
        <v>0</v>
      </c>
      <c r="AK102" s="25">
        <f>+SUMIFS('Data Co.op'!$M:$M,'Data Co.op'!$E:$E,'MT-Tracking Co.op'!$G102,'Data Co.op'!$N:$N,'MT-Tracking Co.op'!AK$6)</f>
        <v>0</v>
      </c>
      <c r="AL102" s="25">
        <f>+SUMIFS('Data Co.op'!$M:$M,'Data Co.op'!$E:$E,'MT-Tracking Co.op'!$G102,'Data Co.op'!$N:$N,'MT-Tracking Co.op'!AL$6)</f>
        <v>0</v>
      </c>
      <c r="AM102" s="25">
        <f>+SUMIFS('Data Co.op'!$M:$M,'Data Co.op'!$E:$E,'MT-Tracking Co.op'!$G102,'Data Co.op'!$N:$N,'MT-Tracking Co.op'!AM$6)</f>
        <v>1348.1359199999999</v>
      </c>
      <c r="AN102" s="25">
        <f>+SUMIFS('Data Co.op'!$M:$M,'Data Co.op'!$E:$E,'MT-Tracking Co.op'!$G102,'Data Co.op'!$N:$N,'MT-Tracking Co.op'!AN$6)</f>
        <v>0</v>
      </c>
      <c r="AO102" s="25">
        <f>+SUMIFS('Data Co.op'!$M:$M,'Data Co.op'!$E:$E,'MT-Tracking Co.op'!$G102,'Data Co.op'!$N:$N,'MT-Tracking Co.op'!AO$6)</f>
        <v>0</v>
      </c>
      <c r="AP102" s="25">
        <f>+SUMIFS('Data Co.op'!$M:$M,'Data Co.op'!$E:$E,'MT-Tracking Co.op'!$G102,'Data Co.op'!$N:$N,'MT-Tracking Co.op'!AP$6)</f>
        <v>0</v>
      </c>
      <c r="AQ102" s="25">
        <f>+SUMIFS('Data Co.op'!$M:$M,'Data Co.op'!$E:$E,'MT-Tracking Co.op'!$G102,'Data Co.op'!$N:$N,'MT-Tracking Co.op'!AQ$6)</f>
        <v>0</v>
      </c>
      <c r="AR102" s="25">
        <f>+SUMIFS('Data Co.op'!$M:$M,'Data Co.op'!$E:$E,'MT-Tracking Co.op'!$G102,'Data Co.op'!$N:$N,'MT-Tracking Co.op'!AR$6)</f>
        <v>0</v>
      </c>
      <c r="AS102" s="25">
        <f>+SUMIFS('Data Co.op'!$M:$M,'Data Co.op'!$E:$E,'MT-Tracking Co.op'!$G102,'Data Co.op'!$N:$N,'MT-Tracking Co.op'!AS$6)</f>
        <v>0</v>
      </c>
      <c r="AT102" s="25">
        <f>+SUMIFS('Data Co.op'!$M:$M,'Data Co.op'!$E:$E,'MT-Tracking Co.op'!$G102,'Data Co.op'!$N:$N,'MT-Tracking Co.op'!AT$6)</f>
        <v>0</v>
      </c>
      <c r="AU102" s="25">
        <f>+SUMIFS('Data Co.op'!$M:$M,'Data Co.op'!$E:$E,'MT-Tracking Co.op'!$G102,'Data Co.op'!$N:$N,'MT-Tracking Co.op'!AU$6)</f>
        <v>835.97939999999994</v>
      </c>
      <c r="AV102" s="25">
        <f>+SUMIFS('Data Co.op'!$M:$M,'Data Co.op'!$E:$E,'MT-Tracking Co.op'!$G102,'Data Co.op'!$N:$N,'MT-Tracking Co.op'!AV$6)</f>
        <v>0</v>
      </c>
      <c r="AW102" s="27">
        <f t="shared" si="19"/>
        <v>0</v>
      </c>
      <c r="AX102" t="str">
        <f t="shared" si="15"/>
        <v>Phạm Thanh Hà</v>
      </c>
      <c r="AY102" t="str">
        <f t="shared" si="11"/>
        <v>NBTS05102</v>
      </c>
      <c r="AZ102" s="27" t="str">
        <f t="shared" si="16"/>
        <v xml:space="preserve">Lê Yến Phụng </v>
      </c>
    </row>
    <row r="103" spans="1:52" outlineLevel="1" x14ac:dyDescent="0.25">
      <c r="A103" s="4" t="s">
        <v>935</v>
      </c>
      <c r="B103" s="4" t="s">
        <v>936</v>
      </c>
      <c r="C103" s="4" t="s">
        <v>959</v>
      </c>
      <c r="D103" s="11" t="s">
        <v>753</v>
      </c>
      <c r="E103" s="32" t="s">
        <v>817</v>
      </c>
      <c r="F103" s="35" t="s">
        <v>181</v>
      </c>
      <c r="G103" s="35">
        <f t="shared" si="17"/>
        <v>543</v>
      </c>
      <c r="H103" s="4" t="s">
        <v>1051</v>
      </c>
      <c r="I103" s="4"/>
      <c r="J103" s="4"/>
      <c r="K103" s="4" t="s">
        <v>866</v>
      </c>
      <c r="L103" s="4">
        <v>1</v>
      </c>
      <c r="M103" s="33">
        <v>1468.3322699999999</v>
      </c>
      <c r="N103" s="34">
        <f t="shared" si="12"/>
        <v>6.9613447023666119E-4</v>
      </c>
      <c r="O103" s="33">
        <f t="shared" si="13"/>
        <v>1848.7905252618887</v>
      </c>
      <c r="P103" s="33">
        <f t="shared" si="18"/>
        <v>1553.6512800000003</v>
      </c>
      <c r="Q103" s="94">
        <f t="shared" si="14"/>
        <v>0.84036090556009269</v>
      </c>
      <c r="R103" s="25">
        <f>+SUMIFS('Data Co.op'!$M:$M,'Data Co.op'!$E:$E,'MT-Tracking Co.op'!$G103,'Data Co.op'!$N:$N,'MT-Tracking Co.op'!R$6)</f>
        <v>0</v>
      </c>
      <c r="S103" s="25">
        <f>+SUMIFS('Data Co.op'!$M:$M,'Data Co.op'!$E:$E,'MT-Tracking Co.op'!$G103,'Data Co.op'!$N:$N,'MT-Tracking Co.op'!S$6)</f>
        <v>0</v>
      </c>
      <c r="T103" s="25">
        <f>+SUMIFS('Data Co.op'!$M:$M,'Data Co.op'!$E:$E,'MT-Tracking Co.op'!$G103,'Data Co.op'!$N:$N,'MT-Tracking Co.op'!T$6)</f>
        <v>0</v>
      </c>
      <c r="U103" s="25">
        <f>+SUMIFS('Data Co.op'!$M:$M,'Data Co.op'!$E:$E,'MT-Tracking Co.op'!$G103,'Data Co.op'!$N:$N,'MT-Tracking Co.op'!U$6)</f>
        <v>0</v>
      </c>
      <c r="V103" s="25">
        <f>+SUMIFS('Data Co.op'!$M:$M,'Data Co.op'!$E:$E,'MT-Tracking Co.op'!$G103,'Data Co.op'!$N:$N,'MT-Tracking Co.op'!V$6)</f>
        <v>0</v>
      </c>
      <c r="W103" s="25">
        <f>+SUMIFS('Data Co.op'!$M:$M,'Data Co.op'!$E:$E,'MT-Tracking Co.op'!$G103,'Data Co.op'!$N:$N,'MT-Tracking Co.op'!W$6)</f>
        <v>0</v>
      </c>
      <c r="X103" s="25">
        <f>+SUMIFS('Data Co.op'!$M:$M,'Data Co.op'!$E:$E,'MT-Tracking Co.op'!$G103,'Data Co.op'!$N:$N,'MT-Tracking Co.op'!X$6)</f>
        <v>0</v>
      </c>
      <c r="Y103" s="25">
        <f>+SUMIFS('Data Co.op'!$M:$M,'Data Co.op'!$E:$E,'MT-Tracking Co.op'!$G103,'Data Co.op'!$N:$N,'MT-Tracking Co.op'!Y$6)</f>
        <v>0</v>
      </c>
      <c r="Z103" s="25">
        <f>+SUMIFS('Data Co.op'!$M:$M,'Data Co.op'!$E:$E,'MT-Tracking Co.op'!$G103,'Data Co.op'!$N:$N,'MT-Tracking Co.op'!Z$6)</f>
        <v>0</v>
      </c>
      <c r="AA103" s="25">
        <f>+SUMIFS('Data Co.op'!$M:$M,'Data Co.op'!$E:$E,'MT-Tracking Co.op'!$G103,'Data Co.op'!$N:$N,'MT-Tracking Co.op'!AA$6)</f>
        <v>0</v>
      </c>
      <c r="AB103" s="25">
        <f>+SUMIFS('Data Co.op'!$M:$M,'Data Co.op'!$E:$E,'MT-Tracking Co.op'!$G103,'Data Co.op'!$N:$N,'MT-Tracking Co.op'!AB$6)</f>
        <v>0</v>
      </c>
      <c r="AC103" s="25">
        <f>+SUMIFS('Data Co.op'!$M:$M,'Data Co.op'!$E:$E,'MT-Tracking Co.op'!$G103,'Data Co.op'!$N:$N,'MT-Tracking Co.op'!AC$6)</f>
        <v>0</v>
      </c>
      <c r="AD103" s="25">
        <f>+SUMIFS('Data Co.op'!$M:$M,'Data Co.op'!$E:$E,'MT-Tracking Co.op'!$G103,'Data Co.op'!$N:$N,'MT-Tracking Co.op'!AD$6)</f>
        <v>0</v>
      </c>
      <c r="AE103" s="25">
        <f>+SUMIFS('Data Co.op'!$M:$M,'Data Co.op'!$E:$E,'MT-Tracking Co.op'!$G103,'Data Co.op'!$N:$N,'MT-Tracking Co.op'!AE$6)</f>
        <v>0</v>
      </c>
      <c r="AF103" s="25">
        <f>+SUMIFS('Data Co.op'!$M:$M,'Data Co.op'!$E:$E,'MT-Tracking Co.op'!$G103,'Data Co.op'!$N:$N,'MT-Tracking Co.op'!AF$6)</f>
        <v>0</v>
      </c>
      <c r="AG103" s="25">
        <f>+SUMIFS('Data Co.op'!$M:$M,'Data Co.op'!$E:$E,'MT-Tracking Co.op'!$G103,'Data Co.op'!$N:$N,'MT-Tracking Co.op'!AG$6)</f>
        <v>0</v>
      </c>
      <c r="AH103" s="25">
        <f>+SUMIFS('Data Co.op'!$M:$M,'Data Co.op'!$E:$E,'MT-Tracking Co.op'!$G103,'Data Co.op'!$N:$N,'MT-Tracking Co.op'!AH$6)</f>
        <v>0</v>
      </c>
      <c r="AI103" s="25">
        <f>+SUMIFS('Data Co.op'!$M:$M,'Data Co.op'!$E:$E,'MT-Tracking Co.op'!$G103,'Data Co.op'!$N:$N,'MT-Tracking Co.op'!AI$6)</f>
        <v>0</v>
      </c>
      <c r="AJ103" s="25">
        <f>+SUMIFS('Data Co.op'!$M:$M,'Data Co.op'!$E:$E,'MT-Tracking Co.op'!$G103,'Data Co.op'!$N:$N,'MT-Tracking Co.op'!AJ$6)</f>
        <v>1553.6512800000003</v>
      </c>
      <c r="AK103" s="25">
        <f>+SUMIFS('Data Co.op'!$M:$M,'Data Co.op'!$E:$E,'MT-Tracking Co.op'!$G103,'Data Co.op'!$N:$N,'MT-Tracking Co.op'!AK$6)</f>
        <v>0</v>
      </c>
      <c r="AL103" s="25">
        <f>+SUMIFS('Data Co.op'!$M:$M,'Data Co.op'!$E:$E,'MT-Tracking Co.op'!$G103,'Data Co.op'!$N:$N,'MT-Tracking Co.op'!AL$6)</f>
        <v>0</v>
      </c>
      <c r="AM103" s="25">
        <f>+SUMIFS('Data Co.op'!$M:$M,'Data Co.op'!$E:$E,'MT-Tracking Co.op'!$G103,'Data Co.op'!$N:$N,'MT-Tracking Co.op'!AM$6)</f>
        <v>0</v>
      </c>
      <c r="AN103" s="25">
        <f>+SUMIFS('Data Co.op'!$M:$M,'Data Co.op'!$E:$E,'MT-Tracking Co.op'!$G103,'Data Co.op'!$N:$N,'MT-Tracking Co.op'!AN$6)</f>
        <v>0</v>
      </c>
      <c r="AO103" s="25">
        <f>+SUMIFS('Data Co.op'!$M:$M,'Data Co.op'!$E:$E,'MT-Tracking Co.op'!$G103,'Data Co.op'!$N:$N,'MT-Tracking Co.op'!AO$6)</f>
        <v>0</v>
      </c>
      <c r="AP103" s="25">
        <f>+SUMIFS('Data Co.op'!$M:$M,'Data Co.op'!$E:$E,'MT-Tracking Co.op'!$G103,'Data Co.op'!$N:$N,'MT-Tracking Co.op'!AP$6)</f>
        <v>0</v>
      </c>
      <c r="AQ103" s="25">
        <f>+SUMIFS('Data Co.op'!$M:$M,'Data Co.op'!$E:$E,'MT-Tracking Co.op'!$G103,'Data Co.op'!$N:$N,'MT-Tracking Co.op'!AQ$6)</f>
        <v>0</v>
      </c>
      <c r="AR103" s="25">
        <f>+SUMIFS('Data Co.op'!$M:$M,'Data Co.op'!$E:$E,'MT-Tracking Co.op'!$G103,'Data Co.op'!$N:$N,'MT-Tracking Co.op'!AR$6)</f>
        <v>0</v>
      </c>
      <c r="AS103" s="25">
        <f>+SUMIFS('Data Co.op'!$M:$M,'Data Co.op'!$E:$E,'MT-Tracking Co.op'!$G103,'Data Co.op'!$N:$N,'MT-Tracking Co.op'!AS$6)</f>
        <v>0</v>
      </c>
      <c r="AT103" s="25">
        <f>+SUMIFS('Data Co.op'!$M:$M,'Data Co.op'!$E:$E,'MT-Tracking Co.op'!$G103,'Data Co.op'!$N:$N,'MT-Tracking Co.op'!AT$6)</f>
        <v>0</v>
      </c>
      <c r="AU103" s="25">
        <f>+SUMIFS('Data Co.op'!$M:$M,'Data Co.op'!$E:$E,'MT-Tracking Co.op'!$G103,'Data Co.op'!$N:$N,'MT-Tracking Co.op'!AU$6)</f>
        <v>0</v>
      </c>
      <c r="AV103" s="25">
        <f>+SUMIFS('Data Co.op'!$M:$M,'Data Co.op'!$E:$E,'MT-Tracking Co.op'!$G103,'Data Co.op'!$N:$N,'MT-Tracking Co.op'!AV$6)</f>
        <v>0</v>
      </c>
      <c r="AW103" s="27">
        <f t="shared" si="19"/>
        <v>0</v>
      </c>
      <c r="AX103" t="str">
        <f t="shared" si="15"/>
        <v>Nguyễn Thành Long</v>
      </c>
      <c r="AY103" t="str">
        <f t="shared" si="11"/>
        <v>NBTS05281</v>
      </c>
      <c r="AZ103" s="27" t="str">
        <f t="shared" si="16"/>
        <v>Trần Thị Cẩm Tiên</v>
      </c>
    </row>
    <row r="104" spans="1:52" outlineLevel="1" x14ac:dyDescent="0.25">
      <c r="A104" s="4" t="s">
        <v>935</v>
      </c>
      <c r="B104" s="4" t="s">
        <v>936</v>
      </c>
      <c r="C104" s="4" t="s">
        <v>356</v>
      </c>
      <c r="D104" s="11" t="s">
        <v>762</v>
      </c>
      <c r="E104" s="32" t="s">
        <v>359</v>
      </c>
      <c r="F104" s="35" t="s">
        <v>362</v>
      </c>
      <c r="G104" s="35">
        <f t="shared" si="17"/>
        <v>541</v>
      </c>
      <c r="H104" s="4" t="s">
        <v>1052</v>
      </c>
      <c r="I104" s="4"/>
      <c r="J104" s="4"/>
      <c r="K104" s="4" t="s">
        <v>938</v>
      </c>
      <c r="L104" s="4">
        <v>1</v>
      </c>
      <c r="M104" s="33">
        <v>5497.5056400000003</v>
      </c>
      <c r="N104" s="34">
        <f t="shared" si="12"/>
        <v>2.6063604638509085E-3</v>
      </c>
      <c r="O104" s="33">
        <f t="shared" si="13"/>
        <v>6921.9593871663646</v>
      </c>
      <c r="P104" s="33">
        <f t="shared" si="18"/>
        <v>9114.1966799999991</v>
      </c>
      <c r="Q104" s="94">
        <f t="shared" si="14"/>
        <v>1.316707621385087</v>
      </c>
      <c r="R104" s="25">
        <f>+SUMIFS('Data Co.op'!$M:$M,'Data Co.op'!$E:$E,'MT-Tracking Co.op'!$G104,'Data Co.op'!$N:$N,'MT-Tracking Co.op'!R$6)</f>
        <v>979.07184000000018</v>
      </c>
      <c r="S104" s="25">
        <f>+SUMIFS('Data Co.op'!$M:$M,'Data Co.op'!$E:$E,'MT-Tracking Co.op'!$G104,'Data Co.op'!$N:$N,'MT-Tracking Co.op'!S$6)</f>
        <v>0</v>
      </c>
      <c r="T104" s="25">
        <f>+SUMIFS('Data Co.op'!$M:$M,'Data Co.op'!$E:$E,'MT-Tracking Co.op'!$G104,'Data Co.op'!$N:$N,'MT-Tracking Co.op'!T$6)</f>
        <v>0</v>
      </c>
      <c r="U104" s="25">
        <f>+SUMIFS('Data Co.op'!$M:$M,'Data Co.op'!$E:$E,'MT-Tracking Co.op'!$G104,'Data Co.op'!$N:$N,'MT-Tracking Co.op'!U$6)</f>
        <v>0</v>
      </c>
      <c r="V104" s="25">
        <f>+SUMIFS('Data Co.op'!$M:$M,'Data Co.op'!$E:$E,'MT-Tracking Co.op'!$G104,'Data Co.op'!$N:$N,'MT-Tracking Co.op'!V$6)</f>
        <v>0</v>
      </c>
      <c r="W104" s="25">
        <f>+SUMIFS('Data Co.op'!$M:$M,'Data Co.op'!$E:$E,'MT-Tracking Co.op'!$G104,'Data Co.op'!$N:$N,'MT-Tracking Co.op'!W$6)</f>
        <v>0</v>
      </c>
      <c r="X104" s="25">
        <f>+SUMIFS('Data Co.op'!$M:$M,'Data Co.op'!$E:$E,'MT-Tracking Co.op'!$G104,'Data Co.op'!$N:$N,'MT-Tracking Co.op'!X$6)</f>
        <v>0</v>
      </c>
      <c r="Y104" s="25">
        <f>+SUMIFS('Data Co.op'!$M:$M,'Data Co.op'!$E:$E,'MT-Tracking Co.op'!$G104,'Data Co.op'!$N:$N,'MT-Tracking Co.op'!Y$6)</f>
        <v>0</v>
      </c>
      <c r="Z104" s="25">
        <f>+SUMIFS('Data Co.op'!$M:$M,'Data Co.op'!$E:$E,'MT-Tracking Co.op'!$G104,'Data Co.op'!$N:$N,'MT-Tracking Co.op'!Z$6)</f>
        <v>0</v>
      </c>
      <c r="AA104" s="25">
        <f>+SUMIFS('Data Co.op'!$M:$M,'Data Co.op'!$E:$E,'MT-Tracking Co.op'!$G104,'Data Co.op'!$N:$N,'MT-Tracking Co.op'!AA$6)</f>
        <v>0</v>
      </c>
      <c r="AB104" s="25">
        <f>+SUMIFS('Data Co.op'!$M:$M,'Data Co.op'!$E:$E,'MT-Tracking Co.op'!$G104,'Data Co.op'!$N:$N,'MT-Tracking Co.op'!AB$6)</f>
        <v>0</v>
      </c>
      <c r="AC104" s="25">
        <f>+SUMIFS('Data Co.op'!$M:$M,'Data Co.op'!$E:$E,'MT-Tracking Co.op'!$G104,'Data Co.op'!$N:$N,'MT-Tracking Co.op'!AC$6)</f>
        <v>0</v>
      </c>
      <c r="AD104" s="25">
        <f>+SUMIFS('Data Co.op'!$M:$M,'Data Co.op'!$E:$E,'MT-Tracking Co.op'!$G104,'Data Co.op'!$N:$N,'MT-Tracking Co.op'!AD$6)</f>
        <v>0</v>
      </c>
      <c r="AE104" s="25">
        <f>+SUMIFS('Data Co.op'!$M:$M,'Data Co.op'!$E:$E,'MT-Tracking Co.op'!$G104,'Data Co.op'!$N:$N,'MT-Tracking Co.op'!AE$6)</f>
        <v>0</v>
      </c>
      <c r="AF104" s="25">
        <f>+SUMIFS('Data Co.op'!$M:$M,'Data Co.op'!$E:$E,'MT-Tracking Co.op'!$G104,'Data Co.op'!$N:$N,'MT-Tracking Co.op'!AF$6)</f>
        <v>0</v>
      </c>
      <c r="AG104" s="25">
        <f>+SUMIFS('Data Co.op'!$M:$M,'Data Co.op'!$E:$E,'MT-Tracking Co.op'!$G104,'Data Co.op'!$N:$N,'MT-Tracking Co.op'!AG$6)</f>
        <v>7831.625399999999</v>
      </c>
      <c r="AH104" s="25">
        <f>+SUMIFS('Data Co.op'!$M:$M,'Data Co.op'!$E:$E,'MT-Tracking Co.op'!$G104,'Data Co.op'!$N:$N,'MT-Tracking Co.op'!AH$6)</f>
        <v>0</v>
      </c>
      <c r="AI104" s="25">
        <f>+SUMIFS('Data Co.op'!$M:$M,'Data Co.op'!$E:$E,'MT-Tracking Co.op'!$G104,'Data Co.op'!$N:$N,'MT-Tracking Co.op'!AI$6)</f>
        <v>0</v>
      </c>
      <c r="AJ104" s="25">
        <f>+SUMIFS('Data Co.op'!$M:$M,'Data Co.op'!$E:$E,'MT-Tracking Co.op'!$G104,'Data Co.op'!$N:$N,'MT-Tracking Co.op'!AJ$6)</f>
        <v>0</v>
      </c>
      <c r="AK104" s="25">
        <f>+SUMIFS('Data Co.op'!$M:$M,'Data Co.op'!$E:$E,'MT-Tracking Co.op'!$G104,'Data Co.op'!$N:$N,'MT-Tracking Co.op'!AK$6)</f>
        <v>0</v>
      </c>
      <c r="AL104" s="25">
        <f>+SUMIFS('Data Co.op'!$M:$M,'Data Co.op'!$E:$E,'MT-Tracking Co.op'!$G104,'Data Co.op'!$N:$N,'MT-Tracking Co.op'!AL$6)</f>
        <v>0</v>
      </c>
      <c r="AM104" s="25">
        <f>+SUMIFS('Data Co.op'!$M:$M,'Data Co.op'!$E:$E,'MT-Tracking Co.op'!$G104,'Data Co.op'!$N:$N,'MT-Tracking Co.op'!AM$6)</f>
        <v>0</v>
      </c>
      <c r="AN104" s="25">
        <f>+SUMIFS('Data Co.op'!$M:$M,'Data Co.op'!$E:$E,'MT-Tracking Co.op'!$G104,'Data Co.op'!$N:$N,'MT-Tracking Co.op'!AN$6)</f>
        <v>0</v>
      </c>
      <c r="AO104" s="25">
        <f>+SUMIFS('Data Co.op'!$M:$M,'Data Co.op'!$E:$E,'MT-Tracking Co.op'!$G104,'Data Co.op'!$N:$N,'MT-Tracking Co.op'!AO$6)</f>
        <v>0</v>
      </c>
      <c r="AP104" s="25">
        <f>+SUMIFS('Data Co.op'!$M:$M,'Data Co.op'!$E:$E,'MT-Tracking Co.op'!$G104,'Data Co.op'!$N:$N,'MT-Tracking Co.op'!AP$6)</f>
        <v>0</v>
      </c>
      <c r="AQ104" s="25">
        <f>+SUMIFS('Data Co.op'!$M:$M,'Data Co.op'!$E:$E,'MT-Tracking Co.op'!$G104,'Data Co.op'!$N:$N,'MT-Tracking Co.op'!AQ$6)</f>
        <v>0</v>
      </c>
      <c r="AR104" s="25">
        <f>+SUMIFS('Data Co.op'!$M:$M,'Data Co.op'!$E:$E,'MT-Tracking Co.op'!$G104,'Data Co.op'!$N:$N,'MT-Tracking Co.op'!AR$6)</f>
        <v>0</v>
      </c>
      <c r="AS104" s="25">
        <f>+SUMIFS('Data Co.op'!$M:$M,'Data Co.op'!$E:$E,'MT-Tracking Co.op'!$G104,'Data Co.op'!$N:$N,'MT-Tracking Co.op'!AS$6)</f>
        <v>0</v>
      </c>
      <c r="AT104" s="25">
        <f>+SUMIFS('Data Co.op'!$M:$M,'Data Co.op'!$E:$E,'MT-Tracking Co.op'!$G104,'Data Co.op'!$N:$N,'MT-Tracking Co.op'!AT$6)</f>
        <v>303.49943999999999</v>
      </c>
      <c r="AU104" s="25">
        <f>+SUMIFS('Data Co.op'!$M:$M,'Data Co.op'!$E:$E,'MT-Tracking Co.op'!$G104,'Data Co.op'!$N:$N,'MT-Tracking Co.op'!AU$6)</f>
        <v>0</v>
      </c>
      <c r="AV104" s="25">
        <f>+SUMIFS('Data Co.op'!$M:$M,'Data Co.op'!$E:$E,'MT-Tracking Co.op'!$G104,'Data Co.op'!$N:$N,'MT-Tracking Co.op'!AV$6)</f>
        <v>0</v>
      </c>
      <c r="AW104" s="27">
        <f t="shared" si="19"/>
        <v>0</v>
      </c>
      <c r="AX104" t="str">
        <f t="shared" si="15"/>
        <v>Phạm Thị Bích Hạnh</v>
      </c>
      <c r="AY104" t="str">
        <f t="shared" si="11"/>
        <v>NBTS05366</v>
      </c>
      <c r="AZ104" s="27" t="str">
        <f t="shared" si="16"/>
        <v>Nguyễn Thị Mỹ Linh</v>
      </c>
    </row>
    <row r="105" spans="1:52" outlineLevel="1" x14ac:dyDescent="0.25">
      <c r="A105" s="4" t="s">
        <v>935</v>
      </c>
      <c r="B105" s="4" t="s">
        <v>936</v>
      </c>
      <c r="C105" s="4" t="s">
        <v>959</v>
      </c>
      <c r="D105" s="11" t="s">
        <v>746</v>
      </c>
      <c r="E105" s="32" t="s">
        <v>33</v>
      </c>
      <c r="F105" s="35" t="s">
        <v>2</v>
      </c>
      <c r="G105" s="35">
        <f t="shared" si="17"/>
        <v>569</v>
      </c>
      <c r="H105" s="4" t="s">
        <v>1053</v>
      </c>
      <c r="I105" s="4"/>
      <c r="J105" s="4"/>
      <c r="K105" s="4" t="s">
        <v>1022</v>
      </c>
      <c r="L105" s="4">
        <v>1</v>
      </c>
      <c r="M105" s="33">
        <v>6984.1182480000016</v>
      </c>
      <c r="N105" s="34">
        <f t="shared" si="12"/>
        <v>3.3111616191896947E-3</v>
      </c>
      <c r="O105" s="33">
        <f t="shared" si="13"/>
        <v>8793.7668523835328</v>
      </c>
      <c r="P105" s="33">
        <f t="shared" si="18"/>
        <v>6467.5033199999998</v>
      </c>
      <c r="Q105" s="94">
        <f t="shared" si="14"/>
        <v>0.7354644975886524</v>
      </c>
      <c r="R105" s="25">
        <f>+SUMIFS('Data Co.op'!$M:$M,'Data Co.op'!$E:$E,'MT-Tracking Co.op'!$G105,'Data Co.op'!$N:$N,'MT-Tracking Co.op'!R$6)</f>
        <v>0</v>
      </c>
      <c r="S105" s="25">
        <f>+SUMIFS('Data Co.op'!$M:$M,'Data Co.op'!$E:$E,'MT-Tracking Co.op'!$G105,'Data Co.op'!$N:$N,'MT-Tracking Co.op'!S$6)</f>
        <v>0</v>
      </c>
      <c r="T105" s="25">
        <f>+SUMIFS('Data Co.op'!$M:$M,'Data Co.op'!$E:$E,'MT-Tracking Co.op'!$G105,'Data Co.op'!$N:$N,'MT-Tracking Co.op'!T$6)</f>
        <v>0</v>
      </c>
      <c r="U105" s="25">
        <f>+SUMIFS('Data Co.op'!$M:$M,'Data Co.op'!$E:$E,'MT-Tracking Co.op'!$G105,'Data Co.op'!$N:$N,'MT-Tracking Co.op'!U$6)</f>
        <v>0</v>
      </c>
      <c r="V105" s="25">
        <f>+SUMIFS('Data Co.op'!$M:$M,'Data Co.op'!$E:$E,'MT-Tracking Co.op'!$G105,'Data Co.op'!$N:$N,'MT-Tracking Co.op'!V$6)</f>
        <v>0</v>
      </c>
      <c r="W105" s="25">
        <f>+SUMIFS('Data Co.op'!$M:$M,'Data Co.op'!$E:$E,'MT-Tracking Co.op'!$G105,'Data Co.op'!$N:$N,'MT-Tracking Co.op'!W$6)</f>
        <v>0</v>
      </c>
      <c r="X105" s="25">
        <f>+SUMIFS('Data Co.op'!$M:$M,'Data Co.op'!$E:$E,'MT-Tracking Co.op'!$G105,'Data Co.op'!$N:$N,'MT-Tracking Co.op'!X$6)</f>
        <v>0</v>
      </c>
      <c r="Y105" s="25">
        <f>+SUMIFS('Data Co.op'!$M:$M,'Data Co.op'!$E:$E,'MT-Tracking Co.op'!$G105,'Data Co.op'!$N:$N,'MT-Tracking Co.op'!Y$6)</f>
        <v>0</v>
      </c>
      <c r="Z105" s="25">
        <f>+SUMIFS('Data Co.op'!$M:$M,'Data Co.op'!$E:$E,'MT-Tracking Co.op'!$G105,'Data Co.op'!$N:$N,'MT-Tracking Co.op'!Z$6)</f>
        <v>0</v>
      </c>
      <c r="AA105" s="25">
        <f>+SUMIFS('Data Co.op'!$M:$M,'Data Co.op'!$E:$E,'MT-Tracking Co.op'!$G105,'Data Co.op'!$N:$N,'MT-Tracking Co.op'!AA$6)</f>
        <v>0</v>
      </c>
      <c r="AB105" s="25">
        <f>+SUMIFS('Data Co.op'!$M:$M,'Data Co.op'!$E:$E,'MT-Tracking Co.op'!$G105,'Data Co.op'!$N:$N,'MT-Tracking Co.op'!AB$6)</f>
        <v>0</v>
      </c>
      <c r="AC105" s="25">
        <f>+SUMIFS('Data Co.op'!$M:$M,'Data Co.op'!$E:$E,'MT-Tracking Co.op'!$G105,'Data Co.op'!$N:$N,'MT-Tracking Co.op'!AC$6)</f>
        <v>476.92799999999988</v>
      </c>
      <c r="AD105" s="25">
        <f>+SUMIFS('Data Co.op'!$M:$M,'Data Co.op'!$E:$E,'MT-Tracking Co.op'!$G105,'Data Co.op'!$N:$N,'MT-Tracking Co.op'!AD$6)</f>
        <v>3708.82476</v>
      </c>
      <c r="AE105" s="25">
        <f>+SUMIFS('Data Co.op'!$M:$M,'Data Co.op'!$E:$E,'MT-Tracking Co.op'!$G105,'Data Co.op'!$N:$N,'MT-Tracking Co.op'!AE$6)</f>
        <v>0</v>
      </c>
      <c r="AF105" s="25">
        <f>+SUMIFS('Data Co.op'!$M:$M,'Data Co.op'!$E:$E,'MT-Tracking Co.op'!$G105,'Data Co.op'!$N:$N,'MT-Tracking Co.op'!AF$6)</f>
        <v>0</v>
      </c>
      <c r="AG105" s="25">
        <f>+SUMIFS('Data Co.op'!$M:$M,'Data Co.op'!$E:$E,'MT-Tracking Co.op'!$G105,'Data Co.op'!$N:$N,'MT-Tracking Co.op'!AG$6)</f>
        <v>0</v>
      </c>
      <c r="AH105" s="25">
        <f>+SUMIFS('Data Co.op'!$M:$M,'Data Co.op'!$E:$E,'MT-Tracking Co.op'!$G105,'Data Co.op'!$N:$N,'MT-Tracking Co.op'!AH$6)</f>
        <v>361.19952000000001</v>
      </c>
      <c r="AI105" s="25">
        <f>+SUMIFS('Data Co.op'!$M:$M,'Data Co.op'!$E:$E,'MT-Tracking Co.op'!$G105,'Data Co.op'!$N:$N,'MT-Tracking Co.op'!AI$6)</f>
        <v>0</v>
      </c>
      <c r="AJ105" s="25">
        <f>+SUMIFS('Data Co.op'!$M:$M,'Data Co.op'!$E:$E,'MT-Tracking Co.op'!$G105,'Data Co.op'!$N:$N,'MT-Tracking Co.op'!AJ$6)</f>
        <v>0</v>
      </c>
      <c r="AK105" s="25">
        <f>+SUMIFS('Data Co.op'!$M:$M,'Data Co.op'!$E:$E,'MT-Tracking Co.op'!$G105,'Data Co.op'!$N:$N,'MT-Tracking Co.op'!AK$6)</f>
        <v>0</v>
      </c>
      <c r="AL105" s="25">
        <f>+SUMIFS('Data Co.op'!$M:$M,'Data Co.op'!$E:$E,'MT-Tracking Co.op'!$G105,'Data Co.op'!$N:$N,'MT-Tracking Co.op'!AL$6)</f>
        <v>0</v>
      </c>
      <c r="AM105" s="25">
        <f>+SUMIFS('Data Co.op'!$M:$M,'Data Co.op'!$E:$E,'MT-Tracking Co.op'!$G105,'Data Co.op'!$N:$N,'MT-Tracking Co.op'!AM$6)</f>
        <v>0</v>
      </c>
      <c r="AN105" s="25">
        <f>+SUMIFS('Data Co.op'!$M:$M,'Data Co.op'!$E:$E,'MT-Tracking Co.op'!$G105,'Data Co.op'!$N:$N,'MT-Tracking Co.op'!AN$6)</f>
        <v>0</v>
      </c>
      <c r="AO105" s="25">
        <f>+SUMIFS('Data Co.op'!$M:$M,'Data Co.op'!$E:$E,'MT-Tracking Co.op'!$G105,'Data Co.op'!$N:$N,'MT-Tracking Co.op'!AO$6)</f>
        <v>1920.5510400000001</v>
      </c>
      <c r="AP105" s="25">
        <f>+SUMIFS('Data Co.op'!$M:$M,'Data Co.op'!$E:$E,'MT-Tracking Co.op'!$G105,'Data Co.op'!$N:$N,'MT-Tracking Co.op'!AP$6)</f>
        <v>0</v>
      </c>
      <c r="AQ105" s="25">
        <f>+SUMIFS('Data Co.op'!$M:$M,'Data Co.op'!$E:$E,'MT-Tracking Co.op'!$G105,'Data Co.op'!$N:$N,'MT-Tracking Co.op'!AQ$6)</f>
        <v>0</v>
      </c>
      <c r="AR105" s="25">
        <f>+SUMIFS('Data Co.op'!$M:$M,'Data Co.op'!$E:$E,'MT-Tracking Co.op'!$G105,'Data Co.op'!$N:$N,'MT-Tracking Co.op'!AR$6)</f>
        <v>0</v>
      </c>
      <c r="AS105" s="25">
        <f>+SUMIFS('Data Co.op'!$M:$M,'Data Co.op'!$E:$E,'MT-Tracking Co.op'!$G105,'Data Co.op'!$N:$N,'MT-Tracking Co.op'!AS$6)</f>
        <v>0</v>
      </c>
      <c r="AT105" s="25">
        <f>+SUMIFS('Data Co.op'!$M:$M,'Data Co.op'!$E:$E,'MT-Tracking Co.op'!$G105,'Data Co.op'!$N:$N,'MT-Tracking Co.op'!AT$6)</f>
        <v>0</v>
      </c>
      <c r="AU105" s="25">
        <f>+SUMIFS('Data Co.op'!$M:$M,'Data Co.op'!$E:$E,'MT-Tracking Co.op'!$G105,'Data Co.op'!$N:$N,'MT-Tracking Co.op'!AU$6)</f>
        <v>0</v>
      </c>
      <c r="AV105" s="25">
        <f>+SUMIFS('Data Co.op'!$M:$M,'Data Co.op'!$E:$E,'MT-Tracking Co.op'!$G105,'Data Co.op'!$N:$N,'MT-Tracking Co.op'!AV$6)</f>
        <v>0</v>
      </c>
      <c r="AW105" s="27">
        <f t="shared" si="19"/>
        <v>0</v>
      </c>
      <c r="AX105" t="str">
        <f t="shared" si="15"/>
        <v>Nguyễn Thành Long</v>
      </c>
      <c r="AY105" t="str">
        <f t="shared" si="11"/>
        <v>NBTS05022</v>
      </c>
      <c r="AZ105" s="27" t="str">
        <f t="shared" si="16"/>
        <v>Đào Ngọc Sơn</v>
      </c>
    </row>
    <row r="106" spans="1:52" outlineLevel="1" x14ac:dyDescent="0.25">
      <c r="A106" s="4" t="s">
        <v>935</v>
      </c>
      <c r="B106" s="4" t="s">
        <v>936</v>
      </c>
      <c r="C106" s="4" t="s">
        <v>356</v>
      </c>
      <c r="D106" s="11" t="s">
        <v>764</v>
      </c>
      <c r="E106" s="32" t="s">
        <v>390</v>
      </c>
      <c r="F106" s="35" t="s">
        <v>391</v>
      </c>
      <c r="G106" s="35">
        <f t="shared" si="17"/>
        <v>570</v>
      </c>
      <c r="H106" s="4" t="s">
        <v>1054</v>
      </c>
      <c r="I106" s="4"/>
      <c r="J106" s="4"/>
      <c r="K106" s="4" t="s">
        <v>938</v>
      </c>
      <c r="L106" s="4">
        <v>1</v>
      </c>
      <c r="M106" s="33">
        <v>18502.983092999999</v>
      </c>
      <c r="N106" s="34">
        <f t="shared" si="12"/>
        <v>8.772240858837389E-3</v>
      </c>
      <c r="O106" s="33">
        <f t="shared" si="13"/>
        <v>23297.274418289067</v>
      </c>
      <c r="P106" s="33">
        <f t="shared" si="18"/>
        <v>16803.2448</v>
      </c>
      <c r="Q106" s="94">
        <f t="shared" si="14"/>
        <v>0.7212536753573604</v>
      </c>
      <c r="R106" s="25">
        <f>+SUMIFS('Data Co.op'!$M:$M,'Data Co.op'!$E:$E,'MT-Tracking Co.op'!$G106,'Data Co.op'!$N:$N,'MT-Tracking Co.op'!R$6)</f>
        <v>0</v>
      </c>
      <c r="S106" s="25">
        <f>+SUMIFS('Data Co.op'!$M:$M,'Data Co.op'!$E:$E,'MT-Tracking Co.op'!$G106,'Data Co.op'!$N:$N,'MT-Tracking Co.op'!S$6)</f>
        <v>0</v>
      </c>
      <c r="T106" s="25">
        <f>+SUMIFS('Data Co.op'!$M:$M,'Data Co.op'!$E:$E,'MT-Tracking Co.op'!$G106,'Data Co.op'!$N:$N,'MT-Tracking Co.op'!T$6)</f>
        <v>0</v>
      </c>
      <c r="U106" s="25">
        <f>+SUMIFS('Data Co.op'!$M:$M,'Data Co.op'!$E:$E,'MT-Tracking Co.op'!$G106,'Data Co.op'!$N:$N,'MT-Tracking Co.op'!U$6)</f>
        <v>0</v>
      </c>
      <c r="V106" s="25">
        <f>+SUMIFS('Data Co.op'!$M:$M,'Data Co.op'!$E:$E,'MT-Tracking Co.op'!$G106,'Data Co.op'!$N:$N,'MT-Tracking Co.op'!V$6)</f>
        <v>0</v>
      </c>
      <c r="W106" s="25">
        <f>+SUMIFS('Data Co.op'!$M:$M,'Data Co.op'!$E:$E,'MT-Tracking Co.op'!$G106,'Data Co.op'!$N:$N,'MT-Tracking Co.op'!W$6)</f>
        <v>1702.4990400000002</v>
      </c>
      <c r="X106" s="25">
        <f>+SUMIFS('Data Co.op'!$M:$M,'Data Co.op'!$E:$E,'MT-Tracking Co.op'!$G106,'Data Co.op'!$N:$N,'MT-Tracking Co.op'!X$6)</f>
        <v>0</v>
      </c>
      <c r="Y106" s="25">
        <f>+SUMIFS('Data Co.op'!$M:$M,'Data Co.op'!$E:$E,'MT-Tracking Co.op'!$G106,'Data Co.op'!$N:$N,'MT-Tracking Co.op'!Y$6)</f>
        <v>0</v>
      </c>
      <c r="Z106" s="25">
        <f>+SUMIFS('Data Co.op'!$M:$M,'Data Co.op'!$E:$E,'MT-Tracking Co.op'!$G106,'Data Co.op'!$N:$N,'MT-Tracking Co.op'!Z$6)</f>
        <v>0</v>
      </c>
      <c r="AA106" s="25">
        <f>+SUMIFS('Data Co.op'!$M:$M,'Data Co.op'!$E:$E,'MT-Tracking Co.op'!$G106,'Data Co.op'!$N:$N,'MT-Tracking Co.op'!AA$6)</f>
        <v>0</v>
      </c>
      <c r="AB106" s="25">
        <f>+SUMIFS('Data Co.op'!$M:$M,'Data Co.op'!$E:$E,'MT-Tracking Co.op'!$G106,'Data Co.op'!$N:$N,'MT-Tracking Co.op'!AB$6)</f>
        <v>1805.9975999999999</v>
      </c>
      <c r="AC106" s="25">
        <f>+SUMIFS('Data Co.op'!$M:$M,'Data Co.op'!$E:$E,'MT-Tracking Co.op'!$G106,'Data Co.op'!$N:$N,'MT-Tracking Co.op'!AC$6)</f>
        <v>0</v>
      </c>
      <c r="AD106" s="25">
        <f>+SUMIFS('Data Co.op'!$M:$M,'Data Co.op'!$E:$E,'MT-Tracking Co.op'!$G106,'Data Co.op'!$N:$N,'MT-Tracking Co.op'!AD$6)</f>
        <v>2998.3175999999994</v>
      </c>
      <c r="AE106" s="25">
        <f>+SUMIFS('Data Co.op'!$M:$M,'Data Co.op'!$E:$E,'MT-Tracking Co.op'!$G106,'Data Co.op'!$N:$N,'MT-Tracking Co.op'!AE$6)</f>
        <v>0</v>
      </c>
      <c r="AF106" s="25">
        <f>+SUMIFS('Data Co.op'!$M:$M,'Data Co.op'!$E:$E,'MT-Tracking Co.op'!$G106,'Data Co.op'!$N:$N,'MT-Tracking Co.op'!AF$6)</f>
        <v>0</v>
      </c>
      <c r="AG106" s="25">
        <f>+SUMIFS('Data Co.op'!$M:$M,'Data Co.op'!$E:$E,'MT-Tracking Co.op'!$G106,'Data Co.op'!$N:$N,'MT-Tracking Co.op'!AG$6)</f>
        <v>0</v>
      </c>
      <c r="AH106" s="25">
        <f>+SUMIFS('Data Co.op'!$M:$M,'Data Co.op'!$E:$E,'MT-Tracking Co.op'!$G106,'Data Co.op'!$N:$N,'MT-Tracking Co.op'!AH$6)</f>
        <v>0</v>
      </c>
      <c r="AI106" s="25">
        <f>+SUMIFS('Data Co.op'!$M:$M,'Data Co.op'!$E:$E,'MT-Tracking Co.op'!$G106,'Data Co.op'!$N:$N,'MT-Tracking Co.op'!AI$6)</f>
        <v>0</v>
      </c>
      <c r="AJ106" s="25">
        <f>+SUMIFS('Data Co.op'!$M:$M,'Data Co.op'!$E:$E,'MT-Tracking Co.op'!$G106,'Data Co.op'!$N:$N,'MT-Tracking Co.op'!AJ$6)</f>
        <v>0</v>
      </c>
      <c r="AK106" s="25">
        <f>+SUMIFS('Data Co.op'!$M:$M,'Data Co.op'!$E:$E,'MT-Tracking Co.op'!$G106,'Data Co.op'!$N:$N,'MT-Tracking Co.op'!AK$6)</f>
        <v>0</v>
      </c>
      <c r="AL106" s="25">
        <f>+SUMIFS('Data Co.op'!$M:$M,'Data Co.op'!$E:$E,'MT-Tracking Co.op'!$G106,'Data Co.op'!$N:$N,'MT-Tracking Co.op'!AL$6)</f>
        <v>2154.3062399999999</v>
      </c>
      <c r="AM106" s="25">
        <f>+SUMIFS('Data Co.op'!$M:$M,'Data Co.op'!$E:$E,'MT-Tracking Co.op'!$G106,'Data Co.op'!$N:$N,'MT-Tracking Co.op'!AM$6)</f>
        <v>0</v>
      </c>
      <c r="AN106" s="25">
        <f>+SUMIFS('Data Co.op'!$M:$M,'Data Co.op'!$E:$E,'MT-Tracking Co.op'!$G106,'Data Co.op'!$N:$N,'MT-Tracking Co.op'!AN$6)</f>
        <v>1805.9975999999999</v>
      </c>
      <c r="AO106" s="25">
        <f>+SUMIFS('Data Co.op'!$M:$M,'Data Co.op'!$E:$E,'MT-Tracking Co.op'!$G106,'Data Co.op'!$N:$N,'MT-Tracking Co.op'!AO$6)</f>
        <v>0</v>
      </c>
      <c r="AP106" s="25">
        <f>+SUMIFS('Data Co.op'!$M:$M,'Data Co.op'!$E:$E,'MT-Tracking Co.op'!$G106,'Data Co.op'!$N:$N,'MT-Tracking Co.op'!AP$6)</f>
        <v>0</v>
      </c>
      <c r="AQ106" s="25">
        <f>+SUMIFS('Data Co.op'!$M:$M,'Data Co.op'!$E:$E,'MT-Tracking Co.op'!$G106,'Data Co.op'!$N:$N,'MT-Tracking Co.op'!AQ$6)</f>
        <v>0</v>
      </c>
      <c r="AR106" s="25">
        <f>+SUMIFS('Data Co.op'!$M:$M,'Data Co.op'!$E:$E,'MT-Tracking Co.op'!$G106,'Data Co.op'!$N:$N,'MT-Tracking Co.op'!AR$6)</f>
        <v>6336.1267199999993</v>
      </c>
      <c r="AS106" s="25">
        <f>+SUMIFS('Data Co.op'!$M:$M,'Data Co.op'!$E:$E,'MT-Tracking Co.op'!$G106,'Data Co.op'!$N:$N,'MT-Tracking Co.op'!AS$6)</f>
        <v>0</v>
      </c>
      <c r="AT106" s="25">
        <f>+SUMIFS('Data Co.op'!$M:$M,'Data Co.op'!$E:$E,'MT-Tracking Co.op'!$G106,'Data Co.op'!$N:$N,'MT-Tracking Co.op'!AT$6)</f>
        <v>0</v>
      </c>
      <c r="AU106" s="25">
        <f>+SUMIFS('Data Co.op'!$M:$M,'Data Co.op'!$E:$E,'MT-Tracking Co.op'!$G106,'Data Co.op'!$N:$N,'MT-Tracking Co.op'!AU$6)</f>
        <v>0</v>
      </c>
      <c r="AV106" s="25">
        <f>+SUMIFS('Data Co.op'!$M:$M,'Data Co.op'!$E:$E,'MT-Tracking Co.op'!$G106,'Data Co.op'!$N:$N,'MT-Tracking Co.op'!AV$6)</f>
        <v>0</v>
      </c>
      <c r="AW106" s="27">
        <f t="shared" si="19"/>
        <v>0</v>
      </c>
      <c r="AX106" t="str">
        <f t="shared" si="15"/>
        <v>Phạm Thị Bích Hạnh</v>
      </c>
      <c r="AY106" t="str">
        <f t="shared" si="11"/>
        <v>NBTS05076</v>
      </c>
      <c r="AZ106" s="27" t="str">
        <f t="shared" si="16"/>
        <v>Trịnh Như Quỳnh</v>
      </c>
    </row>
    <row r="107" spans="1:52" outlineLevel="1" x14ac:dyDescent="0.25">
      <c r="A107" s="4" t="s">
        <v>935</v>
      </c>
      <c r="B107" s="4" t="s">
        <v>936</v>
      </c>
      <c r="C107" s="4" t="s">
        <v>356</v>
      </c>
      <c r="D107" s="11" t="s">
        <v>761</v>
      </c>
      <c r="E107" s="32" t="s">
        <v>355</v>
      </c>
      <c r="F107" s="35" t="s">
        <v>351</v>
      </c>
      <c r="G107" s="35">
        <f t="shared" si="17"/>
        <v>561</v>
      </c>
      <c r="H107" s="4" t="s">
        <v>1055</v>
      </c>
      <c r="I107" s="4"/>
      <c r="J107" s="4"/>
      <c r="K107" s="4" t="s">
        <v>938</v>
      </c>
      <c r="L107" s="4">
        <v>1</v>
      </c>
      <c r="M107" s="33">
        <v>4660.5122760000004</v>
      </c>
      <c r="N107" s="34">
        <f t="shared" si="12"/>
        <v>2.2095429696472697E-3</v>
      </c>
      <c r="O107" s="33">
        <f t="shared" si="13"/>
        <v>5868.0934246139823</v>
      </c>
      <c r="P107" s="33">
        <f t="shared" si="18"/>
        <v>4988.4757200000004</v>
      </c>
      <c r="Q107" s="94">
        <f t="shared" si="14"/>
        <v>0.8501016188794156</v>
      </c>
      <c r="R107" s="25">
        <f>+SUMIFS('Data Co.op'!$M:$M,'Data Co.op'!$E:$E,'MT-Tracking Co.op'!$G107,'Data Co.op'!$N:$N,'MT-Tracking Co.op'!R$6)</f>
        <v>1185.5451600000001</v>
      </c>
      <c r="S107" s="25">
        <f>+SUMIFS('Data Co.op'!$M:$M,'Data Co.op'!$E:$E,'MT-Tracking Co.op'!$G107,'Data Co.op'!$N:$N,'MT-Tracking Co.op'!S$6)</f>
        <v>0</v>
      </c>
      <c r="T107" s="25">
        <f>+SUMIFS('Data Co.op'!$M:$M,'Data Co.op'!$E:$E,'MT-Tracking Co.op'!$G107,'Data Co.op'!$N:$N,'MT-Tracking Co.op'!T$6)</f>
        <v>0</v>
      </c>
      <c r="U107" s="25">
        <f>+SUMIFS('Data Co.op'!$M:$M,'Data Co.op'!$E:$E,'MT-Tracking Co.op'!$G107,'Data Co.op'!$N:$N,'MT-Tracking Co.op'!U$6)</f>
        <v>0</v>
      </c>
      <c r="V107" s="25">
        <f>+SUMIFS('Data Co.op'!$M:$M,'Data Co.op'!$E:$E,'MT-Tracking Co.op'!$G107,'Data Co.op'!$N:$N,'MT-Tracking Co.op'!V$6)</f>
        <v>0</v>
      </c>
      <c r="W107" s="25">
        <f>+SUMIFS('Data Co.op'!$M:$M,'Data Co.op'!$E:$E,'MT-Tracking Co.op'!$G107,'Data Co.op'!$N:$N,'MT-Tracking Co.op'!W$6)</f>
        <v>0</v>
      </c>
      <c r="X107" s="25">
        <f>+SUMIFS('Data Co.op'!$M:$M,'Data Co.op'!$E:$E,'MT-Tracking Co.op'!$G107,'Data Co.op'!$N:$N,'MT-Tracking Co.op'!X$6)</f>
        <v>3802.9305600000002</v>
      </c>
      <c r="Y107" s="25">
        <f>+SUMIFS('Data Co.op'!$M:$M,'Data Co.op'!$E:$E,'MT-Tracking Co.op'!$G107,'Data Co.op'!$N:$N,'MT-Tracking Co.op'!Y$6)</f>
        <v>0</v>
      </c>
      <c r="Z107" s="25">
        <f>+SUMIFS('Data Co.op'!$M:$M,'Data Co.op'!$E:$E,'MT-Tracking Co.op'!$G107,'Data Co.op'!$N:$N,'MT-Tracking Co.op'!Z$6)</f>
        <v>0</v>
      </c>
      <c r="AA107" s="25">
        <f>+SUMIFS('Data Co.op'!$M:$M,'Data Co.op'!$E:$E,'MT-Tracking Co.op'!$G107,'Data Co.op'!$N:$N,'MT-Tracking Co.op'!AA$6)</f>
        <v>0</v>
      </c>
      <c r="AB107" s="25">
        <f>+SUMIFS('Data Co.op'!$M:$M,'Data Co.op'!$E:$E,'MT-Tracking Co.op'!$G107,'Data Co.op'!$N:$N,'MT-Tracking Co.op'!AB$6)</f>
        <v>0</v>
      </c>
      <c r="AC107" s="25">
        <f>+SUMIFS('Data Co.op'!$M:$M,'Data Co.op'!$E:$E,'MT-Tracking Co.op'!$G107,'Data Co.op'!$N:$N,'MT-Tracking Co.op'!AC$6)</f>
        <v>0</v>
      </c>
      <c r="AD107" s="25">
        <f>+SUMIFS('Data Co.op'!$M:$M,'Data Co.op'!$E:$E,'MT-Tracking Co.op'!$G107,'Data Co.op'!$N:$N,'MT-Tracking Co.op'!AD$6)</f>
        <v>0</v>
      </c>
      <c r="AE107" s="25">
        <f>+SUMIFS('Data Co.op'!$M:$M,'Data Co.op'!$E:$E,'MT-Tracking Co.op'!$G107,'Data Co.op'!$N:$N,'MT-Tracking Co.op'!AE$6)</f>
        <v>0</v>
      </c>
      <c r="AF107" s="25">
        <f>+SUMIFS('Data Co.op'!$M:$M,'Data Co.op'!$E:$E,'MT-Tracking Co.op'!$G107,'Data Co.op'!$N:$N,'MT-Tracking Co.op'!AF$6)</f>
        <v>0</v>
      </c>
      <c r="AG107" s="25">
        <f>+SUMIFS('Data Co.op'!$M:$M,'Data Co.op'!$E:$E,'MT-Tracking Co.op'!$G107,'Data Co.op'!$N:$N,'MT-Tracking Co.op'!AG$6)</f>
        <v>0</v>
      </c>
      <c r="AH107" s="25">
        <f>+SUMIFS('Data Co.op'!$M:$M,'Data Co.op'!$E:$E,'MT-Tracking Co.op'!$G107,'Data Co.op'!$N:$N,'MT-Tracking Co.op'!AH$6)</f>
        <v>0</v>
      </c>
      <c r="AI107" s="25">
        <f>+SUMIFS('Data Co.op'!$M:$M,'Data Co.op'!$E:$E,'MT-Tracking Co.op'!$G107,'Data Co.op'!$N:$N,'MT-Tracking Co.op'!AI$6)</f>
        <v>0</v>
      </c>
      <c r="AJ107" s="25">
        <f>+SUMIFS('Data Co.op'!$M:$M,'Data Co.op'!$E:$E,'MT-Tracking Co.op'!$G107,'Data Co.op'!$N:$N,'MT-Tracking Co.op'!AJ$6)</f>
        <v>0</v>
      </c>
      <c r="AK107" s="25">
        <f>+SUMIFS('Data Co.op'!$M:$M,'Data Co.op'!$E:$E,'MT-Tracking Co.op'!$G107,'Data Co.op'!$N:$N,'MT-Tracking Co.op'!AK$6)</f>
        <v>0</v>
      </c>
      <c r="AL107" s="25">
        <f>+SUMIFS('Data Co.op'!$M:$M,'Data Co.op'!$E:$E,'MT-Tracking Co.op'!$G107,'Data Co.op'!$N:$N,'MT-Tracking Co.op'!AL$6)</f>
        <v>0</v>
      </c>
      <c r="AM107" s="25">
        <f>+SUMIFS('Data Co.op'!$M:$M,'Data Co.op'!$E:$E,'MT-Tracking Co.op'!$G107,'Data Co.op'!$N:$N,'MT-Tracking Co.op'!AM$6)</f>
        <v>0</v>
      </c>
      <c r="AN107" s="25">
        <f>+SUMIFS('Data Co.op'!$M:$M,'Data Co.op'!$E:$E,'MT-Tracking Co.op'!$G107,'Data Co.op'!$N:$N,'MT-Tracking Co.op'!AN$6)</f>
        <v>0</v>
      </c>
      <c r="AO107" s="25">
        <f>+SUMIFS('Data Co.op'!$M:$M,'Data Co.op'!$E:$E,'MT-Tracking Co.op'!$G107,'Data Co.op'!$N:$N,'MT-Tracking Co.op'!AO$6)</f>
        <v>0</v>
      </c>
      <c r="AP107" s="25">
        <f>+SUMIFS('Data Co.op'!$M:$M,'Data Co.op'!$E:$E,'MT-Tracking Co.op'!$G107,'Data Co.op'!$N:$N,'MT-Tracking Co.op'!AP$6)</f>
        <v>0</v>
      </c>
      <c r="AQ107" s="25">
        <f>+SUMIFS('Data Co.op'!$M:$M,'Data Co.op'!$E:$E,'MT-Tracking Co.op'!$G107,'Data Co.op'!$N:$N,'MT-Tracking Co.op'!AQ$6)</f>
        <v>0</v>
      </c>
      <c r="AR107" s="25">
        <f>+SUMIFS('Data Co.op'!$M:$M,'Data Co.op'!$E:$E,'MT-Tracking Co.op'!$G107,'Data Co.op'!$N:$N,'MT-Tracking Co.op'!AR$6)</f>
        <v>0</v>
      </c>
      <c r="AS107" s="25">
        <f>+SUMIFS('Data Co.op'!$M:$M,'Data Co.op'!$E:$E,'MT-Tracking Co.op'!$G107,'Data Co.op'!$N:$N,'MT-Tracking Co.op'!AS$6)</f>
        <v>0</v>
      </c>
      <c r="AT107" s="25">
        <f>+SUMIFS('Data Co.op'!$M:$M,'Data Co.op'!$E:$E,'MT-Tracking Co.op'!$G107,'Data Co.op'!$N:$N,'MT-Tracking Co.op'!AT$6)</f>
        <v>0</v>
      </c>
      <c r="AU107" s="25">
        <f>+SUMIFS('Data Co.op'!$M:$M,'Data Co.op'!$E:$E,'MT-Tracking Co.op'!$G107,'Data Co.op'!$N:$N,'MT-Tracking Co.op'!AU$6)</f>
        <v>0</v>
      </c>
      <c r="AV107" s="25">
        <f>+SUMIFS('Data Co.op'!$M:$M,'Data Co.op'!$E:$E,'MT-Tracking Co.op'!$G107,'Data Co.op'!$N:$N,'MT-Tracking Co.op'!AV$6)</f>
        <v>0</v>
      </c>
      <c r="AW107" s="27">
        <f t="shared" si="19"/>
        <v>0</v>
      </c>
      <c r="AX107" t="str">
        <f t="shared" si="15"/>
        <v>Phạm Thị Bích Hạnh</v>
      </c>
      <c r="AY107" t="str">
        <f t="shared" si="11"/>
        <v>NBTS04808</v>
      </c>
      <c r="AZ107" s="27" t="str">
        <f t="shared" si="16"/>
        <v>Phùng Mỹ Dung</v>
      </c>
    </row>
    <row r="108" spans="1:52" outlineLevel="1" x14ac:dyDescent="0.25">
      <c r="A108" s="4" t="s">
        <v>935</v>
      </c>
      <c r="B108" s="4" t="s">
        <v>936</v>
      </c>
      <c r="C108" s="4" t="s">
        <v>356</v>
      </c>
      <c r="D108" s="11" t="s">
        <v>764</v>
      </c>
      <c r="E108" s="32" t="s">
        <v>390</v>
      </c>
      <c r="F108" s="35" t="s">
        <v>393</v>
      </c>
      <c r="G108" s="35">
        <f t="shared" si="17"/>
        <v>549</v>
      </c>
      <c r="H108" s="4" t="s">
        <v>1056</v>
      </c>
      <c r="I108" s="4"/>
      <c r="J108" s="4"/>
      <c r="K108" s="4" t="s">
        <v>938</v>
      </c>
      <c r="L108" s="4">
        <v>1</v>
      </c>
      <c r="M108" s="33">
        <v>9400.5795810000018</v>
      </c>
      <c r="N108" s="34">
        <f t="shared" si="12"/>
        <v>4.4568028778234313E-3</v>
      </c>
      <c r="O108" s="33">
        <f t="shared" si="13"/>
        <v>11836.355310316228</v>
      </c>
      <c r="P108" s="33">
        <f t="shared" si="18"/>
        <v>6577.1524800000007</v>
      </c>
      <c r="Q108" s="94">
        <f t="shared" si="14"/>
        <v>0.55567379548563756</v>
      </c>
      <c r="R108" s="25">
        <f>+SUMIFS('Data Co.op'!$M:$M,'Data Co.op'!$E:$E,'MT-Tracking Co.op'!$G108,'Data Co.op'!$N:$N,'MT-Tracking Co.op'!R$6)</f>
        <v>0</v>
      </c>
      <c r="S108" s="25">
        <f>+SUMIFS('Data Co.op'!$M:$M,'Data Co.op'!$E:$E,'MT-Tracking Co.op'!$G108,'Data Co.op'!$N:$N,'MT-Tracking Co.op'!S$6)</f>
        <v>0</v>
      </c>
      <c r="T108" s="25">
        <f>+SUMIFS('Data Co.op'!$M:$M,'Data Co.op'!$E:$E,'MT-Tracking Co.op'!$G108,'Data Co.op'!$N:$N,'MT-Tracking Co.op'!T$6)</f>
        <v>0</v>
      </c>
      <c r="U108" s="25">
        <f>+SUMIFS('Data Co.op'!$M:$M,'Data Co.op'!$E:$E,'MT-Tracking Co.op'!$G108,'Data Co.op'!$N:$N,'MT-Tracking Co.op'!U$6)</f>
        <v>0</v>
      </c>
      <c r="V108" s="25">
        <f>+SUMIFS('Data Co.op'!$M:$M,'Data Co.op'!$E:$E,'MT-Tracking Co.op'!$G108,'Data Co.op'!$N:$N,'MT-Tracking Co.op'!V$6)</f>
        <v>0</v>
      </c>
      <c r="W108" s="25">
        <f>+SUMIFS('Data Co.op'!$M:$M,'Data Co.op'!$E:$E,'MT-Tracking Co.op'!$G108,'Data Co.op'!$N:$N,'MT-Tracking Co.op'!W$6)</f>
        <v>0</v>
      </c>
      <c r="X108" s="25">
        <f>+SUMIFS('Data Co.op'!$M:$M,'Data Co.op'!$E:$E,'MT-Tracking Co.op'!$G108,'Data Co.op'!$N:$N,'MT-Tracking Co.op'!X$6)</f>
        <v>0</v>
      </c>
      <c r="Y108" s="25">
        <f>+SUMIFS('Data Co.op'!$M:$M,'Data Co.op'!$E:$E,'MT-Tracking Co.op'!$G108,'Data Co.op'!$N:$N,'MT-Tracking Co.op'!Y$6)</f>
        <v>0</v>
      </c>
      <c r="Z108" s="25">
        <f>+SUMIFS('Data Co.op'!$M:$M,'Data Co.op'!$E:$E,'MT-Tracking Co.op'!$G108,'Data Co.op'!$N:$N,'MT-Tracking Co.op'!Z$6)</f>
        <v>0</v>
      </c>
      <c r="AA108" s="25">
        <f>+SUMIFS('Data Co.op'!$M:$M,'Data Co.op'!$E:$E,'MT-Tracking Co.op'!$G108,'Data Co.op'!$N:$N,'MT-Tracking Co.op'!AA$6)</f>
        <v>0</v>
      </c>
      <c r="AB108" s="25">
        <f>+SUMIFS('Data Co.op'!$M:$M,'Data Co.op'!$E:$E,'MT-Tracking Co.op'!$G108,'Data Co.op'!$N:$N,'MT-Tracking Co.op'!AB$6)</f>
        <v>359.0514</v>
      </c>
      <c r="AC108" s="25">
        <f>+SUMIFS('Data Co.op'!$M:$M,'Data Co.op'!$E:$E,'MT-Tracking Co.op'!$G108,'Data Co.op'!$N:$N,'MT-Tracking Co.op'!AC$6)</f>
        <v>0</v>
      </c>
      <c r="AD108" s="25">
        <f>+SUMIFS('Data Co.op'!$M:$M,'Data Co.op'!$E:$E,'MT-Tracking Co.op'!$G108,'Data Co.op'!$N:$N,'MT-Tracking Co.op'!AD$6)</f>
        <v>0</v>
      </c>
      <c r="AE108" s="25">
        <f>+SUMIFS('Data Co.op'!$M:$M,'Data Co.op'!$E:$E,'MT-Tracking Co.op'!$G108,'Data Co.op'!$N:$N,'MT-Tracking Co.op'!AE$6)</f>
        <v>343.20024000000006</v>
      </c>
      <c r="AF108" s="25">
        <f>+SUMIFS('Data Co.op'!$M:$M,'Data Co.op'!$E:$E,'MT-Tracking Co.op'!$G108,'Data Co.op'!$N:$N,'MT-Tracking Co.op'!AF$6)</f>
        <v>0</v>
      </c>
      <c r="AG108" s="25">
        <f>+SUMIFS('Data Co.op'!$M:$M,'Data Co.op'!$E:$E,'MT-Tracking Co.op'!$G108,'Data Co.op'!$N:$N,'MT-Tracking Co.op'!AG$6)</f>
        <v>0</v>
      </c>
      <c r="AH108" s="25">
        <f>+SUMIFS('Data Co.op'!$M:$M,'Data Co.op'!$E:$E,'MT-Tracking Co.op'!$G108,'Data Co.op'!$N:$N,'MT-Tracking Co.op'!AH$6)</f>
        <v>0</v>
      </c>
      <c r="AI108" s="25">
        <f>+SUMIFS('Data Co.op'!$M:$M,'Data Co.op'!$E:$E,'MT-Tracking Co.op'!$G108,'Data Co.op'!$N:$N,'MT-Tracking Co.op'!AI$6)</f>
        <v>0</v>
      </c>
      <c r="AJ108" s="25">
        <f>+SUMIFS('Data Co.op'!$M:$M,'Data Co.op'!$E:$E,'MT-Tracking Co.op'!$G108,'Data Co.op'!$N:$N,'MT-Tracking Co.op'!AJ$6)</f>
        <v>0</v>
      </c>
      <c r="AK108" s="25">
        <f>+SUMIFS('Data Co.op'!$M:$M,'Data Co.op'!$E:$E,'MT-Tracking Co.op'!$G108,'Data Co.op'!$N:$N,'MT-Tracking Co.op'!AK$6)</f>
        <v>5515.84944</v>
      </c>
      <c r="AL108" s="25">
        <f>+SUMIFS('Data Co.op'!$M:$M,'Data Co.op'!$E:$E,'MT-Tracking Co.op'!$G108,'Data Co.op'!$N:$N,'MT-Tracking Co.op'!AL$6)</f>
        <v>0</v>
      </c>
      <c r="AM108" s="25">
        <f>+SUMIFS('Data Co.op'!$M:$M,'Data Co.op'!$E:$E,'MT-Tracking Co.op'!$G108,'Data Co.op'!$N:$N,'MT-Tracking Co.op'!AM$6)</f>
        <v>0</v>
      </c>
      <c r="AN108" s="25">
        <f>+SUMIFS('Data Co.op'!$M:$M,'Data Co.op'!$E:$E,'MT-Tracking Co.op'!$G108,'Data Co.op'!$N:$N,'MT-Tracking Co.op'!AN$6)</f>
        <v>0</v>
      </c>
      <c r="AO108" s="25">
        <f>+SUMIFS('Data Co.op'!$M:$M,'Data Co.op'!$E:$E,'MT-Tracking Co.op'!$G108,'Data Co.op'!$N:$N,'MT-Tracking Co.op'!AO$6)</f>
        <v>0</v>
      </c>
      <c r="AP108" s="25">
        <f>+SUMIFS('Data Co.op'!$M:$M,'Data Co.op'!$E:$E,'MT-Tracking Co.op'!$G108,'Data Co.op'!$N:$N,'MT-Tracking Co.op'!AP$6)</f>
        <v>0</v>
      </c>
      <c r="AQ108" s="25">
        <f>+SUMIFS('Data Co.op'!$M:$M,'Data Co.op'!$E:$E,'MT-Tracking Co.op'!$G108,'Data Co.op'!$N:$N,'MT-Tracking Co.op'!AQ$6)</f>
        <v>0</v>
      </c>
      <c r="AR108" s="25">
        <f>+SUMIFS('Data Co.op'!$M:$M,'Data Co.op'!$E:$E,'MT-Tracking Co.op'!$G108,'Data Co.op'!$N:$N,'MT-Tracking Co.op'!AR$6)</f>
        <v>0</v>
      </c>
      <c r="AS108" s="25">
        <f>+SUMIFS('Data Co.op'!$M:$M,'Data Co.op'!$E:$E,'MT-Tracking Co.op'!$G108,'Data Co.op'!$N:$N,'MT-Tracking Co.op'!AS$6)</f>
        <v>359.0514</v>
      </c>
      <c r="AT108" s="25">
        <f>+SUMIFS('Data Co.op'!$M:$M,'Data Co.op'!$E:$E,'MT-Tracking Co.op'!$G108,'Data Co.op'!$N:$N,'MT-Tracking Co.op'!AT$6)</f>
        <v>0</v>
      </c>
      <c r="AU108" s="25">
        <f>+SUMIFS('Data Co.op'!$M:$M,'Data Co.op'!$E:$E,'MT-Tracking Co.op'!$G108,'Data Co.op'!$N:$N,'MT-Tracking Co.op'!AU$6)</f>
        <v>0</v>
      </c>
      <c r="AV108" s="25">
        <f>+SUMIFS('Data Co.op'!$M:$M,'Data Co.op'!$E:$E,'MT-Tracking Co.op'!$G108,'Data Co.op'!$N:$N,'MT-Tracking Co.op'!AV$6)</f>
        <v>0</v>
      </c>
      <c r="AW108" s="27">
        <f t="shared" si="19"/>
        <v>0</v>
      </c>
      <c r="AX108" t="str">
        <f t="shared" si="15"/>
        <v>Phạm Thị Bích Hạnh</v>
      </c>
      <c r="AY108" t="str">
        <f t="shared" si="11"/>
        <v>NBTS05076</v>
      </c>
      <c r="AZ108" s="27" t="str">
        <f t="shared" si="16"/>
        <v>Trịnh Như Quỳnh</v>
      </c>
    </row>
    <row r="109" spans="1:52" outlineLevel="1" x14ac:dyDescent="0.25">
      <c r="A109" s="4" t="s">
        <v>935</v>
      </c>
      <c r="B109" s="4" t="s">
        <v>936</v>
      </c>
      <c r="C109" s="4" t="s">
        <v>959</v>
      </c>
      <c r="D109" s="11" t="s">
        <v>746</v>
      </c>
      <c r="E109" s="32" t="s">
        <v>33</v>
      </c>
      <c r="F109" s="35" t="s">
        <v>14</v>
      </c>
      <c r="G109" s="35">
        <f t="shared" si="17"/>
        <v>535</v>
      </c>
      <c r="H109" s="4" t="s">
        <v>1057</v>
      </c>
      <c r="I109" s="4"/>
      <c r="J109" s="4"/>
      <c r="K109" s="4" t="s">
        <v>938</v>
      </c>
      <c r="L109" s="4">
        <v>1</v>
      </c>
      <c r="M109" s="33">
        <v>5368.2773400000005</v>
      </c>
      <c r="N109" s="34">
        <f t="shared" si="12"/>
        <v>2.5450934904293655E-3</v>
      </c>
      <c r="O109" s="33">
        <f t="shared" si="13"/>
        <v>6759.2468584580638</v>
      </c>
      <c r="P109" s="33">
        <f t="shared" si="18"/>
        <v>5624.0654399999994</v>
      </c>
      <c r="Q109" s="94">
        <f t="shared" si="14"/>
        <v>0.8320550436713855</v>
      </c>
      <c r="R109" s="25">
        <f>+SUMIFS('Data Co.op'!$M:$M,'Data Co.op'!$E:$E,'MT-Tracking Co.op'!$G109,'Data Co.op'!$N:$N,'MT-Tracking Co.op'!R$6)</f>
        <v>0</v>
      </c>
      <c r="S109" s="25">
        <f>+SUMIFS('Data Co.op'!$M:$M,'Data Co.op'!$E:$E,'MT-Tracking Co.op'!$G109,'Data Co.op'!$N:$N,'MT-Tracking Co.op'!S$6)</f>
        <v>0</v>
      </c>
      <c r="T109" s="25">
        <f>+SUMIFS('Data Co.op'!$M:$M,'Data Co.op'!$E:$E,'MT-Tracking Co.op'!$G109,'Data Co.op'!$N:$N,'MT-Tracking Co.op'!T$6)</f>
        <v>0</v>
      </c>
      <c r="U109" s="25">
        <f>+SUMIFS('Data Co.op'!$M:$M,'Data Co.op'!$E:$E,'MT-Tracking Co.op'!$G109,'Data Co.op'!$N:$N,'MT-Tracking Co.op'!U$6)</f>
        <v>0</v>
      </c>
      <c r="V109" s="25">
        <f>+SUMIFS('Data Co.op'!$M:$M,'Data Co.op'!$E:$E,'MT-Tracking Co.op'!$G109,'Data Co.op'!$N:$N,'MT-Tracking Co.op'!V$6)</f>
        <v>0</v>
      </c>
      <c r="W109" s="25">
        <f>+SUMIFS('Data Co.op'!$M:$M,'Data Co.op'!$E:$E,'MT-Tracking Co.op'!$G109,'Data Co.op'!$N:$N,'MT-Tracking Co.op'!W$6)</f>
        <v>0</v>
      </c>
      <c r="X109" s="25">
        <f>+SUMIFS('Data Co.op'!$M:$M,'Data Co.op'!$E:$E,'MT-Tracking Co.op'!$G109,'Data Co.op'!$N:$N,'MT-Tracking Co.op'!X$6)</f>
        <v>1648.3651199999999</v>
      </c>
      <c r="Y109" s="25">
        <f>+SUMIFS('Data Co.op'!$M:$M,'Data Co.op'!$E:$E,'MT-Tracking Co.op'!$G109,'Data Co.op'!$N:$N,'MT-Tracking Co.op'!Y$6)</f>
        <v>328.56623999999999</v>
      </c>
      <c r="Z109" s="25">
        <f>+SUMIFS('Data Co.op'!$M:$M,'Data Co.op'!$E:$E,'MT-Tracking Co.op'!$G109,'Data Co.op'!$N:$N,'MT-Tracking Co.op'!Z$6)</f>
        <v>0</v>
      </c>
      <c r="AA109" s="25">
        <f>+SUMIFS('Data Co.op'!$M:$M,'Data Co.op'!$E:$E,'MT-Tracking Co.op'!$G109,'Data Co.op'!$N:$N,'MT-Tracking Co.op'!AA$6)</f>
        <v>0</v>
      </c>
      <c r="AB109" s="25">
        <f>+SUMIFS('Data Co.op'!$M:$M,'Data Co.op'!$E:$E,'MT-Tracking Co.op'!$G109,'Data Co.op'!$N:$N,'MT-Tracking Co.op'!AB$6)</f>
        <v>0</v>
      </c>
      <c r="AC109" s="25">
        <f>+SUMIFS('Data Co.op'!$M:$M,'Data Co.op'!$E:$E,'MT-Tracking Co.op'!$G109,'Data Co.op'!$N:$N,'MT-Tracking Co.op'!AC$6)</f>
        <v>0</v>
      </c>
      <c r="AD109" s="25">
        <f>+SUMIFS('Data Co.op'!$M:$M,'Data Co.op'!$E:$E,'MT-Tracking Co.op'!$G109,'Data Co.op'!$N:$N,'MT-Tracking Co.op'!AD$6)</f>
        <v>0</v>
      </c>
      <c r="AE109" s="25">
        <f>+SUMIFS('Data Co.op'!$M:$M,'Data Co.op'!$E:$E,'MT-Tracking Co.op'!$G109,'Data Co.op'!$N:$N,'MT-Tracking Co.op'!AE$6)</f>
        <v>0</v>
      </c>
      <c r="AF109" s="25">
        <f>+SUMIFS('Data Co.op'!$M:$M,'Data Co.op'!$E:$E,'MT-Tracking Co.op'!$G109,'Data Co.op'!$N:$N,'MT-Tracking Co.op'!AF$6)</f>
        <v>0</v>
      </c>
      <c r="AG109" s="25">
        <f>+SUMIFS('Data Co.op'!$M:$M,'Data Co.op'!$E:$E,'MT-Tracking Co.op'!$G109,'Data Co.op'!$N:$N,'MT-Tracking Co.op'!AG$6)</f>
        <v>0</v>
      </c>
      <c r="AH109" s="25">
        <f>+SUMIFS('Data Co.op'!$M:$M,'Data Co.op'!$E:$E,'MT-Tracking Co.op'!$G109,'Data Co.op'!$N:$N,'MT-Tracking Co.op'!AH$6)</f>
        <v>0</v>
      </c>
      <c r="AI109" s="25">
        <f>+SUMIFS('Data Co.op'!$M:$M,'Data Co.op'!$E:$E,'MT-Tracking Co.op'!$G109,'Data Co.op'!$N:$N,'MT-Tracking Co.op'!AI$6)</f>
        <v>0</v>
      </c>
      <c r="AJ109" s="25">
        <f>+SUMIFS('Data Co.op'!$M:$M,'Data Co.op'!$E:$E,'MT-Tracking Co.op'!$G109,'Data Co.op'!$N:$N,'MT-Tracking Co.op'!AJ$6)</f>
        <v>0</v>
      </c>
      <c r="AK109" s="25">
        <f>+SUMIFS('Data Co.op'!$M:$M,'Data Co.op'!$E:$E,'MT-Tracking Co.op'!$G109,'Data Co.op'!$N:$N,'MT-Tracking Co.op'!AK$6)</f>
        <v>686.40048000000013</v>
      </c>
      <c r="AL109" s="25">
        <f>+SUMIFS('Data Co.op'!$M:$M,'Data Co.op'!$E:$E,'MT-Tracking Co.op'!$G109,'Data Co.op'!$N:$N,'MT-Tracking Co.op'!AL$6)</f>
        <v>1765.7028</v>
      </c>
      <c r="AM109" s="25">
        <f>+SUMIFS('Data Co.op'!$M:$M,'Data Co.op'!$E:$E,'MT-Tracking Co.op'!$G109,'Data Co.op'!$N:$N,'MT-Tracking Co.op'!AM$6)</f>
        <v>476.92799999999988</v>
      </c>
      <c r="AN109" s="25">
        <f>+SUMIFS('Data Co.op'!$M:$M,'Data Co.op'!$E:$E,'MT-Tracking Co.op'!$G109,'Data Co.op'!$N:$N,'MT-Tracking Co.op'!AN$6)</f>
        <v>0</v>
      </c>
      <c r="AO109" s="25">
        <f>+SUMIFS('Data Co.op'!$M:$M,'Data Co.op'!$E:$E,'MT-Tracking Co.op'!$G109,'Data Co.op'!$N:$N,'MT-Tracking Co.op'!AO$6)</f>
        <v>0</v>
      </c>
      <c r="AP109" s="25">
        <f>+SUMIFS('Data Co.op'!$M:$M,'Data Co.op'!$E:$E,'MT-Tracking Co.op'!$G109,'Data Co.op'!$N:$N,'MT-Tracking Co.op'!AP$6)</f>
        <v>0</v>
      </c>
      <c r="AQ109" s="25">
        <f>+SUMIFS('Data Co.op'!$M:$M,'Data Co.op'!$E:$E,'MT-Tracking Co.op'!$G109,'Data Co.op'!$N:$N,'MT-Tracking Co.op'!AQ$6)</f>
        <v>0</v>
      </c>
      <c r="AR109" s="25">
        <f>+SUMIFS('Data Co.op'!$M:$M,'Data Co.op'!$E:$E,'MT-Tracking Co.op'!$G109,'Data Co.op'!$N:$N,'MT-Tracking Co.op'!AR$6)</f>
        <v>0</v>
      </c>
      <c r="AS109" s="25">
        <f>+SUMIFS('Data Co.op'!$M:$M,'Data Co.op'!$E:$E,'MT-Tracking Co.op'!$G109,'Data Co.op'!$N:$N,'MT-Tracking Co.op'!AS$6)</f>
        <v>718.1028</v>
      </c>
      <c r="AT109" s="25">
        <f>+SUMIFS('Data Co.op'!$M:$M,'Data Co.op'!$E:$E,'MT-Tracking Co.op'!$G109,'Data Co.op'!$N:$N,'MT-Tracking Co.op'!AT$6)</f>
        <v>0</v>
      </c>
      <c r="AU109" s="25">
        <f>+SUMIFS('Data Co.op'!$M:$M,'Data Co.op'!$E:$E,'MT-Tracking Co.op'!$G109,'Data Co.op'!$N:$N,'MT-Tracking Co.op'!AU$6)</f>
        <v>0</v>
      </c>
      <c r="AV109" s="25">
        <f>+SUMIFS('Data Co.op'!$M:$M,'Data Co.op'!$E:$E,'MT-Tracking Co.op'!$G109,'Data Co.op'!$N:$N,'MT-Tracking Co.op'!AV$6)</f>
        <v>0</v>
      </c>
      <c r="AW109" s="27">
        <f t="shared" si="19"/>
        <v>0</v>
      </c>
      <c r="AX109" t="str">
        <f t="shared" si="15"/>
        <v>Nguyễn Thành Long</v>
      </c>
      <c r="AY109" t="str">
        <f t="shared" si="11"/>
        <v>NBTS05022</v>
      </c>
      <c r="AZ109" s="27" t="str">
        <f t="shared" si="16"/>
        <v>Đào Ngọc Sơn</v>
      </c>
    </row>
    <row r="110" spans="1:52" outlineLevel="1" x14ac:dyDescent="0.25">
      <c r="A110" s="4" t="s">
        <v>935</v>
      </c>
      <c r="B110" s="4" t="s">
        <v>936</v>
      </c>
      <c r="C110" s="4" t="s">
        <v>959</v>
      </c>
      <c r="D110" s="11" t="s">
        <v>746</v>
      </c>
      <c r="E110" s="32" t="s">
        <v>33</v>
      </c>
      <c r="F110" s="35" t="s">
        <v>12</v>
      </c>
      <c r="G110" s="35">
        <f t="shared" si="17"/>
        <v>562</v>
      </c>
      <c r="H110" s="4" t="s">
        <v>1058</v>
      </c>
      <c r="I110" s="4"/>
      <c r="J110" s="4"/>
      <c r="K110" s="4" t="s">
        <v>1009</v>
      </c>
      <c r="L110" s="4">
        <v>1</v>
      </c>
      <c r="M110" s="33">
        <v>3504.2502599999993</v>
      </c>
      <c r="N110" s="34">
        <f t="shared" si="12"/>
        <v>1.6613606117379563E-3</v>
      </c>
      <c r="O110" s="33">
        <f t="shared" si="13"/>
        <v>4412.2333964876416</v>
      </c>
      <c r="P110" s="33">
        <f t="shared" si="18"/>
        <v>3072.6615600000005</v>
      </c>
      <c r="Q110" s="94">
        <f t="shared" si="14"/>
        <v>0.69639597090353211</v>
      </c>
      <c r="R110" s="25">
        <f>+SUMIFS('Data Co.op'!$M:$M,'Data Co.op'!$E:$E,'MT-Tracking Co.op'!$G110,'Data Co.op'!$N:$N,'MT-Tracking Co.op'!R$6)</f>
        <v>180.59976</v>
      </c>
      <c r="S110" s="25">
        <f>+SUMIFS('Data Co.op'!$M:$M,'Data Co.op'!$E:$E,'MT-Tracking Co.op'!$G110,'Data Co.op'!$N:$N,'MT-Tracking Co.op'!S$6)</f>
        <v>0</v>
      </c>
      <c r="T110" s="25">
        <f>+SUMIFS('Data Co.op'!$M:$M,'Data Co.op'!$E:$E,'MT-Tracking Co.op'!$G110,'Data Co.op'!$N:$N,'MT-Tracking Co.op'!T$6)</f>
        <v>0</v>
      </c>
      <c r="U110" s="25">
        <f>+SUMIFS('Data Co.op'!$M:$M,'Data Co.op'!$E:$E,'MT-Tracking Co.op'!$G110,'Data Co.op'!$N:$N,'MT-Tracking Co.op'!U$6)</f>
        <v>0</v>
      </c>
      <c r="V110" s="25">
        <f>+SUMIFS('Data Co.op'!$M:$M,'Data Co.op'!$E:$E,'MT-Tracking Co.op'!$G110,'Data Co.op'!$N:$N,'MT-Tracking Co.op'!V$6)</f>
        <v>0</v>
      </c>
      <c r="W110" s="25">
        <f>+SUMIFS('Data Co.op'!$M:$M,'Data Co.op'!$E:$E,'MT-Tracking Co.op'!$G110,'Data Co.op'!$N:$N,'MT-Tracking Co.op'!W$6)</f>
        <v>0</v>
      </c>
      <c r="X110" s="25">
        <f>+SUMIFS('Data Co.op'!$M:$M,'Data Co.op'!$E:$E,'MT-Tracking Co.op'!$G110,'Data Co.op'!$N:$N,'MT-Tracking Co.op'!X$6)</f>
        <v>0</v>
      </c>
      <c r="Y110" s="25">
        <f>+SUMIFS('Data Co.op'!$M:$M,'Data Co.op'!$E:$E,'MT-Tracking Co.op'!$G110,'Data Co.op'!$N:$N,'MT-Tracking Co.op'!Y$6)</f>
        <v>827.29944</v>
      </c>
      <c r="Z110" s="25">
        <f>+SUMIFS('Data Co.op'!$M:$M,'Data Co.op'!$E:$E,'MT-Tracking Co.op'!$G110,'Data Co.op'!$N:$N,'MT-Tracking Co.op'!Z$6)</f>
        <v>0</v>
      </c>
      <c r="AA110" s="25">
        <f>+SUMIFS('Data Co.op'!$M:$M,'Data Co.op'!$E:$E,'MT-Tracking Co.op'!$G110,'Data Co.op'!$N:$N,'MT-Tracking Co.op'!AA$6)</f>
        <v>0</v>
      </c>
      <c r="AB110" s="25">
        <f>+SUMIFS('Data Co.op'!$M:$M,'Data Co.op'!$E:$E,'MT-Tracking Co.op'!$G110,'Data Co.op'!$N:$N,'MT-Tracking Co.op'!AB$6)</f>
        <v>0</v>
      </c>
      <c r="AC110" s="25">
        <f>+SUMIFS('Data Co.op'!$M:$M,'Data Co.op'!$E:$E,'MT-Tracking Co.op'!$G110,'Data Co.op'!$N:$N,'MT-Tracking Co.op'!AC$6)</f>
        <v>482.34743999999995</v>
      </c>
      <c r="AD110" s="25">
        <f>+SUMIFS('Data Co.op'!$M:$M,'Data Co.op'!$E:$E,'MT-Tracking Co.op'!$G110,'Data Co.op'!$N:$N,'MT-Tracking Co.op'!AD$6)</f>
        <v>0</v>
      </c>
      <c r="AE110" s="25">
        <f>+SUMIFS('Data Co.op'!$M:$M,'Data Co.op'!$E:$E,'MT-Tracking Co.op'!$G110,'Data Co.op'!$N:$N,'MT-Tracking Co.op'!AE$6)</f>
        <v>0</v>
      </c>
      <c r="AF110" s="25">
        <f>+SUMIFS('Data Co.op'!$M:$M,'Data Co.op'!$E:$E,'MT-Tracking Co.op'!$G110,'Data Co.op'!$N:$N,'MT-Tracking Co.op'!AF$6)</f>
        <v>396.00036</v>
      </c>
      <c r="AG110" s="25">
        <f>+SUMIFS('Data Co.op'!$M:$M,'Data Co.op'!$E:$E,'MT-Tracking Co.op'!$G110,'Data Co.op'!$N:$N,'MT-Tracking Co.op'!AG$6)</f>
        <v>0</v>
      </c>
      <c r="AH110" s="25">
        <f>+SUMIFS('Data Co.op'!$M:$M,'Data Co.op'!$E:$E,'MT-Tracking Co.op'!$G110,'Data Co.op'!$N:$N,'MT-Tracking Co.op'!AH$6)</f>
        <v>0</v>
      </c>
      <c r="AI110" s="25">
        <f>+SUMIFS('Data Co.op'!$M:$M,'Data Co.op'!$E:$E,'MT-Tracking Co.op'!$G110,'Data Co.op'!$N:$N,'MT-Tracking Co.op'!AI$6)</f>
        <v>0</v>
      </c>
      <c r="AJ110" s="25">
        <f>+SUMIFS('Data Co.op'!$M:$M,'Data Co.op'!$E:$E,'MT-Tracking Co.op'!$G110,'Data Co.op'!$N:$N,'MT-Tracking Co.op'!AJ$6)</f>
        <v>539.65116</v>
      </c>
      <c r="AK110" s="25">
        <f>+SUMIFS('Data Co.op'!$M:$M,'Data Co.op'!$E:$E,'MT-Tracking Co.op'!$G110,'Data Co.op'!$N:$N,'MT-Tracking Co.op'!AK$6)</f>
        <v>0</v>
      </c>
      <c r="AL110" s="25">
        <f>+SUMIFS('Data Co.op'!$M:$M,'Data Co.op'!$E:$E,'MT-Tracking Co.op'!$G110,'Data Co.op'!$N:$N,'MT-Tracking Co.op'!AL$6)</f>
        <v>0</v>
      </c>
      <c r="AM110" s="25">
        <f>+SUMIFS('Data Co.op'!$M:$M,'Data Co.op'!$E:$E,'MT-Tracking Co.op'!$G110,'Data Co.op'!$N:$N,'MT-Tracking Co.op'!AM$6)</f>
        <v>466.16363999999999</v>
      </c>
      <c r="AN110" s="25">
        <f>+SUMIFS('Data Co.op'!$M:$M,'Data Co.op'!$E:$E,'MT-Tracking Co.op'!$G110,'Data Co.op'!$N:$N,'MT-Tracking Co.op'!AN$6)</f>
        <v>0</v>
      </c>
      <c r="AO110" s="25">
        <f>+SUMIFS('Data Co.op'!$M:$M,'Data Co.op'!$E:$E,'MT-Tracking Co.op'!$G110,'Data Co.op'!$N:$N,'MT-Tracking Co.op'!AO$6)</f>
        <v>0</v>
      </c>
      <c r="AP110" s="25">
        <f>+SUMIFS('Data Co.op'!$M:$M,'Data Co.op'!$E:$E,'MT-Tracking Co.op'!$G110,'Data Co.op'!$N:$N,'MT-Tracking Co.op'!AP$6)</f>
        <v>0</v>
      </c>
      <c r="AQ110" s="25">
        <f>+SUMIFS('Data Co.op'!$M:$M,'Data Co.op'!$E:$E,'MT-Tracking Co.op'!$G110,'Data Co.op'!$N:$N,'MT-Tracking Co.op'!AQ$6)</f>
        <v>0</v>
      </c>
      <c r="AR110" s="25">
        <f>+SUMIFS('Data Co.op'!$M:$M,'Data Co.op'!$E:$E,'MT-Tracking Co.op'!$G110,'Data Co.op'!$N:$N,'MT-Tracking Co.op'!AR$6)</f>
        <v>0</v>
      </c>
      <c r="AS110" s="25">
        <f>+SUMIFS('Data Co.op'!$M:$M,'Data Co.op'!$E:$E,'MT-Tracking Co.op'!$G110,'Data Co.op'!$N:$N,'MT-Tracking Co.op'!AS$6)</f>
        <v>0</v>
      </c>
      <c r="AT110" s="25">
        <f>+SUMIFS('Data Co.op'!$M:$M,'Data Co.op'!$E:$E,'MT-Tracking Co.op'!$G110,'Data Co.op'!$N:$N,'MT-Tracking Co.op'!AT$6)</f>
        <v>180.59976</v>
      </c>
      <c r="AU110" s="25">
        <f>+SUMIFS('Data Co.op'!$M:$M,'Data Co.op'!$E:$E,'MT-Tracking Co.op'!$G110,'Data Co.op'!$N:$N,'MT-Tracking Co.op'!AU$6)</f>
        <v>0</v>
      </c>
      <c r="AV110" s="25">
        <f>+SUMIFS('Data Co.op'!$M:$M,'Data Co.op'!$E:$E,'MT-Tracking Co.op'!$G110,'Data Co.op'!$N:$N,'MT-Tracking Co.op'!AV$6)</f>
        <v>0</v>
      </c>
      <c r="AW110" s="27">
        <f t="shared" si="19"/>
        <v>0</v>
      </c>
      <c r="AX110" t="str">
        <f t="shared" si="15"/>
        <v>Nguyễn Thành Long</v>
      </c>
      <c r="AY110" t="str">
        <f t="shared" si="11"/>
        <v>NBTS05022</v>
      </c>
      <c r="AZ110" s="27" t="str">
        <f t="shared" si="16"/>
        <v>Đào Ngọc Sơn</v>
      </c>
    </row>
    <row r="111" spans="1:52" outlineLevel="1" x14ac:dyDescent="0.25">
      <c r="A111" s="4" t="s">
        <v>935</v>
      </c>
      <c r="B111" s="4" t="s">
        <v>936</v>
      </c>
      <c r="C111" s="4" t="s">
        <v>356</v>
      </c>
      <c r="D111" s="11" t="s">
        <v>767</v>
      </c>
      <c r="E111" s="32" t="s">
        <v>437</v>
      </c>
      <c r="F111" s="35" t="s">
        <v>446</v>
      </c>
      <c r="G111" s="35">
        <f t="shared" si="17"/>
        <v>565</v>
      </c>
      <c r="H111" s="4" t="s">
        <v>1059</v>
      </c>
      <c r="I111" s="4"/>
      <c r="J111" s="4"/>
      <c r="K111" s="4" t="s">
        <v>938</v>
      </c>
      <c r="L111" s="4">
        <v>1</v>
      </c>
      <c r="M111" s="33">
        <v>8286.21018</v>
      </c>
      <c r="N111" s="34">
        <f t="shared" si="12"/>
        <v>3.9284817556478066E-3</v>
      </c>
      <c r="O111" s="33">
        <f t="shared" si="13"/>
        <v>10433.242655024267</v>
      </c>
      <c r="P111" s="33">
        <f t="shared" si="18"/>
        <v>12554.582039999999</v>
      </c>
      <c r="Q111" s="94">
        <f t="shared" si="14"/>
        <v>1.2033250308765868</v>
      </c>
      <c r="R111" s="25">
        <f>+SUMIFS('Data Co.op'!$M:$M,'Data Co.op'!$E:$E,'MT-Tracking Co.op'!$G111,'Data Co.op'!$N:$N,'MT-Tracking Co.op'!R$6)</f>
        <v>623.70000000000005</v>
      </c>
      <c r="S111" s="25">
        <f>+SUMIFS('Data Co.op'!$M:$M,'Data Co.op'!$E:$E,'MT-Tracking Co.op'!$G111,'Data Co.op'!$N:$N,'MT-Tracking Co.op'!S$6)</f>
        <v>0</v>
      </c>
      <c r="T111" s="25">
        <f>+SUMIFS('Data Co.op'!$M:$M,'Data Co.op'!$E:$E,'MT-Tracking Co.op'!$G111,'Data Co.op'!$N:$N,'MT-Tracking Co.op'!T$6)</f>
        <v>0</v>
      </c>
      <c r="U111" s="25">
        <f>+SUMIFS('Data Co.op'!$M:$M,'Data Co.op'!$E:$E,'MT-Tracking Co.op'!$G111,'Data Co.op'!$N:$N,'MT-Tracking Co.op'!U$6)</f>
        <v>0</v>
      </c>
      <c r="V111" s="25">
        <f>+SUMIFS('Data Co.op'!$M:$M,'Data Co.op'!$E:$E,'MT-Tracking Co.op'!$G111,'Data Co.op'!$N:$N,'MT-Tracking Co.op'!V$6)</f>
        <v>0</v>
      </c>
      <c r="W111" s="25">
        <f>+SUMIFS('Data Co.op'!$M:$M,'Data Co.op'!$E:$E,'MT-Tracking Co.op'!$G111,'Data Co.op'!$N:$N,'MT-Tracking Co.op'!W$6)</f>
        <v>0</v>
      </c>
      <c r="X111" s="25">
        <f>+SUMIFS('Data Co.op'!$M:$M,'Data Co.op'!$E:$E,'MT-Tracking Co.op'!$G111,'Data Co.op'!$N:$N,'MT-Tracking Co.op'!X$6)</f>
        <v>0</v>
      </c>
      <c r="Y111" s="25">
        <f>+SUMIFS('Data Co.op'!$M:$M,'Data Co.op'!$E:$E,'MT-Tracking Co.op'!$G111,'Data Co.op'!$N:$N,'MT-Tracking Co.op'!Y$6)</f>
        <v>243.88344000000001</v>
      </c>
      <c r="Z111" s="25">
        <f>+SUMIFS('Data Co.op'!$M:$M,'Data Co.op'!$E:$E,'MT-Tracking Co.op'!$G111,'Data Co.op'!$N:$N,'MT-Tracking Co.op'!Z$6)</f>
        <v>0</v>
      </c>
      <c r="AA111" s="25">
        <f>+SUMIFS('Data Co.op'!$M:$M,'Data Co.op'!$E:$E,'MT-Tracking Co.op'!$G111,'Data Co.op'!$N:$N,'MT-Tracking Co.op'!AA$6)</f>
        <v>0</v>
      </c>
      <c r="AB111" s="25">
        <f>+SUMIFS('Data Co.op'!$M:$M,'Data Co.op'!$E:$E,'MT-Tracking Co.op'!$G111,'Data Co.op'!$N:$N,'MT-Tracking Co.op'!AB$6)</f>
        <v>0</v>
      </c>
      <c r="AC111" s="25">
        <f>+SUMIFS('Data Co.op'!$M:$M,'Data Co.op'!$E:$E,'MT-Tracking Co.op'!$G111,'Data Co.op'!$N:$N,'MT-Tracking Co.op'!AC$6)</f>
        <v>0</v>
      </c>
      <c r="AD111" s="25">
        <f>+SUMIFS('Data Co.op'!$M:$M,'Data Co.op'!$E:$E,'MT-Tracking Co.op'!$G111,'Data Co.op'!$N:$N,'MT-Tracking Co.op'!AD$6)</f>
        <v>0</v>
      </c>
      <c r="AE111" s="25">
        <f>+SUMIFS('Data Co.op'!$M:$M,'Data Co.op'!$E:$E,'MT-Tracking Co.op'!$G111,'Data Co.op'!$N:$N,'MT-Tracking Co.op'!AE$6)</f>
        <v>0</v>
      </c>
      <c r="AF111" s="25">
        <f>+SUMIFS('Data Co.op'!$M:$M,'Data Co.op'!$E:$E,'MT-Tracking Co.op'!$G111,'Data Co.op'!$N:$N,'MT-Tracking Co.op'!AF$6)</f>
        <v>0</v>
      </c>
      <c r="AG111" s="25">
        <f>+SUMIFS('Data Co.op'!$M:$M,'Data Co.op'!$E:$E,'MT-Tracking Co.op'!$G111,'Data Co.op'!$N:$N,'MT-Tracking Co.op'!AG$6)</f>
        <v>0</v>
      </c>
      <c r="AH111" s="25">
        <f>+SUMIFS('Data Co.op'!$M:$M,'Data Co.op'!$E:$E,'MT-Tracking Co.op'!$G111,'Data Co.op'!$N:$N,'MT-Tracking Co.op'!AH$6)</f>
        <v>0</v>
      </c>
      <c r="AI111" s="25">
        <f>+SUMIFS('Data Co.op'!$M:$M,'Data Co.op'!$E:$E,'MT-Tracking Co.op'!$G111,'Data Co.op'!$N:$N,'MT-Tracking Co.op'!AI$6)</f>
        <v>0</v>
      </c>
      <c r="AJ111" s="25">
        <f>+SUMIFS('Data Co.op'!$M:$M,'Data Co.op'!$E:$E,'MT-Tracking Co.op'!$G111,'Data Co.op'!$N:$N,'MT-Tracking Co.op'!AJ$6)</f>
        <v>0</v>
      </c>
      <c r="AK111" s="25">
        <f>+SUMIFS('Data Co.op'!$M:$M,'Data Co.op'!$E:$E,'MT-Tracking Co.op'!$G111,'Data Co.op'!$N:$N,'MT-Tracking Co.op'!AK$6)</f>
        <v>0</v>
      </c>
      <c r="AL111" s="25">
        <f>+SUMIFS('Data Co.op'!$M:$M,'Data Co.op'!$E:$E,'MT-Tracking Co.op'!$G111,'Data Co.op'!$N:$N,'MT-Tracking Co.op'!AL$6)</f>
        <v>0</v>
      </c>
      <c r="AM111" s="25">
        <f>+SUMIFS('Data Co.op'!$M:$M,'Data Co.op'!$E:$E,'MT-Tracking Co.op'!$G111,'Data Co.op'!$N:$N,'MT-Tracking Co.op'!AM$6)</f>
        <v>0</v>
      </c>
      <c r="AN111" s="25">
        <f>+SUMIFS('Data Co.op'!$M:$M,'Data Co.op'!$E:$E,'MT-Tracking Co.op'!$G111,'Data Co.op'!$N:$N,'MT-Tracking Co.op'!AN$6)</f>
        <v>0</v>
      </c>
      <c r="AO111" s="25">
        <f>+SUMIFS('Data Co.op'!$M:$M,'Data Co.op'!$E:$E,'MT-Tracking Co.op'!$G111,'Data Co.op'!$N:$N,'MT-Tracking Co.op'!AO$6)</f>
        <v>0</v>
      </c>
      <c r="AP111" s="25">
        <f>+SUMIFS('Data Co.op'!$M:$M,'Data Co.op'!$E:$E,'MT-Tracking Co.op'!$G111,'Data Co.op'!$N:$N,'MT-Tracking Co.op'!AP$6)</f>
        <v>1038.3444000000002</v>
      </c>
      <c r="AQ111" s="25">
        <f>+SUMIFS('Data Co.op'!$M:$M,'Data Co.op'!$E:$E,'MT-Tracking Co.op'!$G111,'Data Co.op'!$N:$N,'MT-Tracking Co.op'!AQ$6)</f>
        <v>0</v>
      </c>
      <c r="AR111" s="25">
        <f>+SUMIFS('Data Co.op'!$M:$M,'Data Co.op'!$E:$E,'MT-Tracking Co.op'!$G111,'Data Co.op'!$N:$N,'MT-Tracking Co.op'!AR$6)</f>
        <v>10648.654199999999</v>
      </c>
      <c r="AS111" s="25">
        <f>+SUMIFS('Data Co.op'!$M:$M,'Data Co.op'!$E:$E,'MT-Tracking Co.op'!$G111,'Data Co.op'!$N:$N,'MT-Tracking Co.op'!AS$6)</f>
        <v>0</v>
      </c>
      <c r="AT111" s="25">
        <f>+SUMIFS('Data Co.op'!$M:$M,'Data Co.op'!$E:$E,'MT-Tracking Co.op'!$G111,'Data Co.op'!$N:$N,'MT-Tracking Co.op'!AT$6)</f>
        <v>0</v>
      </c>
      <c r="AU111" s="25">
        <f>+SUMIFS('Data Co.op'!$M:$M,'Data Co.op'!$E:$E,'MT-Tracking Co.op'!$G111,'Data Co.op'!$N:$N,'MT-Tracking Co.op'!AU$6)</f>
        <v>0</v>
      </c>
      <c r="AV111" s="25">
        <f>+SUMIFS('Data Co.op'!$M:$M,'Data Co.op'!$E:$E,'MT-Tracking Co.op'!$G111,'Data Co.op'!$N:$N,'MT-Tracking Co.op'!AV$6)</f>
        <v>0</v>
      </c>
      <c r="AW111" s="27">
        <f t="shared" si="19"/>
        <v>0</v>
      </c>
      <c r="AX111" t="str">
        <f t="shared" si="15"/>
        <v>Phạm Thị Bích Hạnh</v>
      </c>
      <c r="AY111" t="str">
        <f t="shared" si="11"/>
        <v>NBTS04746</v>
      </c>
      <c r="AZ111" s="27" t="str">
        <f t="shared" si="16"/>
        <v>Phạm Hà Ngọc Diễm</v>
      </c>
    </row>
    <row r="112" spans="1:52" outlineLevel="1" x14ac:dyDescent="0.25">
      <c r="A112" s="4" t="s">
        <v>935</v>
      </c>
      <c r="B112" s="4" t="s">
        <v>936</v>
      </c>
      <c r="C112" s="4" t="s">
        <v>959</v>
      </c>
      <c r="D112" s="11" t="s">
        <v>751</v>
      </c>
      <c r="E112" s="32" t="s">
        <v>125</v>
      </c>
      <c r="F112" s="35" t="s">
        <v>128</v>
      </c>
      <c r="G112" s="35">
        <f t="shared" si="17"/>
        <v>566</v>
      </c>
      <c r="H112" s="4" t="s">
        <v>1060</v>
      </c>
      <c r="I112" s="4"/>
      <c r="J112" s="4"/>
      <c r="K112" s="4" t="s">
        <v>991</v>
      </c>
      <c r="L112" s="4">
        <v>1</v>
      </c>
      <c r="M112" s="33">
        <v>5901.1069284000005</v>
      </c>
      <c r="N112" s="34">
        <f t="shared" si="12"/>
        <v>2.797707323705162E-3</v>
      </c>
      <c r="O112" s="33">
        <f t="shared" si="13"/>
        <v>7430.1374427895726</v>
      </c>
      <c r="P112" s="33">
        <f t="shared" si="18"/>
        <v>1257.75396</v>
      </c>
      <c r="Q112" s="94">
        <f t="shared" si="14"/>
        <v>0.16927734778588274</v>
      </c>
      <c r="R112" s="25">
        <f>+SUMIFS('Data Co.op'!$M:$M,'Data Co.op'!$E:$E,'MT-Tracking Co.op'!$G112,'Data Co.op'!$N:$N,'MT-Tracking Co.op'!R$6)</f>
        <v>0</v>
      </c>
      <c r="S112" s="25">
        <f>+SUMIFS('Data Co.op'!$M:$M,'Data Co.op'!$E:$E,'MT-Tracking Co.op'!$G112,'Data Co.op'!$N:$N,'MT-Tracking Co.op'!S$6)</f>
        <v>0</v>
      </c>
      <c r="T112" s="25">
        <f>+SUMIFS('Data Co.op'!$M:$M,'Data Co.op'!$E:$E,'MT-Tracking Co.op'!$G112,'Data Co.op'!$N:$N,'MT-Tracking Co.op'!T$6)</f>
        <v>0</v>
      </c>
      <c r="U112" s="25">
        <f>+SUMIFS('Data Co.op'!$M:$M,'Data Co.op'!$E:$E,'MT-Tracking Co.op'!$G112,'Data Co.op'!$N:$N,'MT-Tracking Co.op'!U$6)</f>
        <v>0</v>
      </c>
      <c r="V112" s="25">
        <f>+SUMIFS('Data Co.op'!$M:$M,'Data Co.op'!$E:$E,'MT-Tracking Co.op'!$G112,'Data Co.op'!$N:$N,'MT-Tracking Co.op'!V$6)</f>
        <v>0</v>
      </c>
      <c r="W112" s="25">
        <f>+SUMIFS('Data Co.op'!$M:$M,'Data Co.op'!$E:$E,'MT-Tracking Co.op'!$G112,'Data Co.op'!$N:$N,'MT-Tracking Co.op'!W$6)</f>
        <v>0</v>
      </c>
      <c r="X112" s="25">
        <f>+SUMIFS('Data Co.op'!$M:$M,'Data Co.op'!$E:$E,'MT-Tracking Co.op'!$G112,'Data Co.op'!$N:$N,'MT-Tracking Co.op'!X$6)</f>
        <v>359.0514</v>
      </c>
      <c r="Y112" s="25">
        <f>+SUMIFS('Data Co.op'!$M:$M,'Data Co.op'!$E:$E,'MT-Tracking Co.op'!$G112,'Data Co.op'!$N:$N,'MT-Tracking Co.op'!Y$6)</f>
        <v>0</v>
      </c>
      <c r="Z112" s="25">
        <f>+SUMIFS('Data Co.op'!$M:$M,'Data Co.op'!$E:$E,'MT-Tracking Co.op'!$G112,'Data Co.op'!$N:$N,'MT-Tracking Co.op'!Z$6)</f>
        <v>0</v>
      </c>
      <c r="AA112" s="25">
        <f>+SUMIFS('Data Co.op'!$M:$M,'Data Co.op'!$E:$E,'MT-Tracking Co.op'!$G112,'Data Co.op'!$N:$N,'MT-Tracking Co.op'!AA$6)</f>
        <v>0</v>
      </c>
      <c r="AB112" s="25">
        <f>+SUMIFS('Data Co.op'!$M:$M,'Data Co.op'!$E:$E,'MT-Tracking Co.op'!$G112,'Data Co.op'!$N:$N,'MT-Tracking Co.op'!AB$6)</f>
        <v>0</v>
      </c>
      <c r="AC112" s="25">
        <f>+SUMIFS('Data Co.op'!$M:$M,'Data Co.op'!$E:$E,'MT-Tracking Co.op'!$G112,'Data Co.op'!$N:$N,'MT-Tracking Co.op'!AC$6)</f>
        <v>0</v>
      </c>
      <c r="AD112" s="25">
        <f>+SUMIFS('Data Co.op'!$M:$M,'Data Co.op'!$E:$E,'MT-Tracking Co.op'!$G112,'Data Co.op'!$N:$N,'MT-Tracking Co.op'!AD$6)</f>
        <v>0</v>
      </c>
      <c r="AE112" s="25">
        <f>+SUMIFS('Data Co.op'!$M:$M,'Data Co.op'!$E:$E,'MT-Tracking Co.op'!$G112,'Data Co.op'!$N:$N,'MT-Tracking Co.op'!AE$6)</f>
        <v>0</v>
      </c>
      <c r="AF112" s="25">
        <f>+SUMIFS('Data Co.op'!$M:$M,'Data Co.op'!$E:$E,'MT-Tracking Co.op'!$G112,'Data Co.op'!$N:$N,'MT-Tracking Co.op'!AF$6)</f>
        <v>0</v>
      </c>
      <c r="AG112" s="25">
        <f>+SUMIFS('Data Co.op'!$M:$M,'Data Co.op'!$E:$E,'MT-Tracking Co.op'!$G112,'Data Co.op'!$N:$N,'MT-Tracking Co.op'!AG$6)</f>
        <v>359.0514</v>
      </c>
      <c r="AH112" s="25">
        <f>+SUMIFS('Data Co.op'!$M:$M,'Data Co.op'!$E:$E,'MT-Tracking Co.op'!$G112,'Data Co.op'!$N:$N,'MT-Tracking Co.op'!AH$6)</f>
        <v>0</v>
      </c>
      <c r="AI112" s="25">
        <f>+SUMIFS('Data Co.op'!$M:$M,'Data Co.op'!$E:$E,'MT-Tracking Co.op'!$G112,'Data Co.op'!$N:$N,'MT-Tracking Co.op'!AI$6)</f>
        <v>0</v>
      </c>
      <c r="AJ112" s="25">
        <f>+SUMIFS('Data Co.op'!$M:$M,'Data Co.op'!$E:$E,'MT-Tracking Co.op'!$G112,'Data Co.op'!$N:$N,'MT-Tracking Co.op'!AJ$6)</f>
        <v>0</v>
      </c>
      <c r="AK112" s="25">
        <f>+SUMIFS('Data Co.op'!$M:$M,'Data Co.op'!$E:$E,'MT-Tracking Co.op'!$G112,'Data Co.op'!$N:$N,'MT-Tracking Co.op'!AK$6)</f>
        <v>0</v>
      </c>
      <c r="AL112" s="25">
        <f>+SUMIFS('Data Co.op'!$M:$M,'Data Co.op'!$E:$E,'MT-Tracking Co.op'!$G112,'Data Co.op'!$N:$N,'MT-Tracking Co.op'!AL$6)</f>
        <v>0</v>
      </c>
      <c r="AM112" s="25">
        <f>+SUMIFS('Data Co.op'!$M:$M,'Data Co.op'!$E:$E,'MT-Tracking Co.op'!$G112,'Data Co.op'!$N:$N,'MT-Tracking Co.op'!AM$6)</f>
        <v>539.65116</v>
      </c>
      <c r="AN112" s="25">
        <f>+SUMIFS('Data Co.op'!$M:$M,'Data Co.op'!$E:$E,'MT-Tracking Co.op'!$G112,'Data Co.op'!$N:$N,'MT-Tracking Co.op'!AN$6)</f>
        <v>0</v>
      </c>
      <c r="AO112" s="25">
        <f>+SUMIFS('Data Co.op'!$M:$M,'Data Co.op'!$E:$E,'MT-Tracking Co.op'!$G112,'Data Co.op'!$N:$N,'MT-Tracking Co.op'!AO$6)</f>
        <v>0</v>
      </c>
      <c r="AP112" s="25">
        <f>+SUMIFS('Data Co.op'!$M:$M,'Data Co.op'!$E:$E,'MT-Tracking Co.op'!$G112,'Data Co.op'!$N:$N,'MT-Tracking Co.op'!AP$6)</f>
        <v>0</v>
      </c>
      <c r="AQ112" s="25">
        <f>+SUMIFS('Data Co.op'!$M:$M,'Data Co.op'!$E:$E,'MT-Tracking Co.op'!$G112,'Data Co.op'!$N:$N,'MT-Tracking Co.op'!AQ$6)</f>
        <v>0</v>
      </c>
      <c r="AR112" s="25">
        <f>+SUMIFS('Data Co.op'!$M:$M,'Data Co.op'!$E:$E,'MT-Tracking Co.op'!$G112,'Data Co.op'!$N:$N,'MT-Tracking Co.op'!AR$6)</f>
        <v>0</v>
      </c>
      <c r="AS112" s="25">
        <f>+SUMIFS('Data Co.op'!$M:$M,'Data Co.op'!$E:$E,'MT-Tracking Co.op'!$G112,'Data Co.op'!$N:$N,'MT-Tracking Co.op'!AS$6)</f>
        <v>0</v>
      </c>
      <c r="AT112" s="25">
        <f>+SUMIFS('Data Co.op'!$M:$M,'Data Co.op'!$E:$E,'MT-Tracking Co.op'!$G112,'Data Co.op'!$N:$N,'MT-Tracking Co.op'!AT$6)</f>
        <v>0</v>
      </c>
      <c r="AU112" s="25">
        <f>+SUMIFS('Data Co.op'!$M:$M,'Data Co.op'!$E:$E,'MT-Tracking Co.op'!$G112,'Data Co.op'!$N:$N,'MT-Tracking Co.op'!AU$6)</f>
        <v>0</v>
      </c>
      <c r="AV112" s="25">
        <f>+SUMIFS('Data Co.op'!$M:$M,'Data Co.op'!$E:$E,'MT-Tracking Co.op'!$G112,'Data Co.op'!$N:$N,'MT-Tracking Co.op'!AV$6)</f>
        <v>0</v>
      </c>
      <c r="AW112" s="27">
        <f t="shared" si="19"/>
        <v>0</v>
      </c>
      <c r="AX112" t="str">
        <f t="shared" si="15"/>
        <v>Nguyễn Thành Long</v>
      </c>
      <c r="AY112" t="str">
        <f t="shared" si="11"/>
        <v>NBTS04869</v>
      </c>
      <c r="AZ112" s="27" t="str">
        <f t="shared" si="16"/>
        <v>Tôn Thất Thạch</v>
      </c>
    </row>
    <row r="113" spans="1:52" outlineLevel="1" x14ac:dyDescent="0.25">
      <c r="A113" s="4" t="s">
        <v>935</v>
      </c>
      <c r="B113" s="4" t="s">
        <v>936</v>
      </c>
      <c r="C113" s="4" t="s">
        <v>959</v>
      </c>
      <c r="D113" s="11" t="s">
        <v>746</v>
      </c>
      <c r="E113" s="32" t="s">
        <v>33</v>
      </c>
      <c r="F113" s="35" t="s">
        <v>6</v>
      </c>
      <c r="G113" s="35">
        <f t="shared" si="17"/>
        <v>533</v>
      </c>
      <c r="H113" s="4" t="s">
        <v>1061</v>
      </c>
      <c r="I113" s="4"/>
      <c r="J113" s="4"/>
      <c r="K113" s="4" t="s">
        <v>1022</v>
      </c>
      <c r="L113" s="4">
        <v>1</v>
      </c>
      <c r="M113" s="33">
        <v>3425.9742720000004</v>
      </c>
      <c r="N113" s="34">
        <f t="shared" si="12"/>
        <v>1.6242500649278459E-3</v>
      </c>
      <c r="O113" s="33">
        <f t="shared" si="13"/>
        <v>4313.6753875637414</v>
      </c>
      <c r="P113" s="33">
        <f t="shared" si="18"/>
        <v>5279.0378399999991</v>
      </c>
      <c r="Q113" s="94">
        <f t="shared" si="14"/>
        <v>1.2237911677868443</v>
      </c>
      <c r="R113" s="25">
        <f>+SUMIFS('Data Co.op'!$M:$M,'Data Co.op'!$E:$E,'MT-Tracking Co.op'!$G113,'Data Co.op'!$N:$N,'MT-Tracking Co.op'!R$6)</f>
        <v>180.59976</v>
      </c>
      <c r="S113" s="25">
        <f>+SUMIFS('Data Co.op'!$M:$M,'Data Co.op'!$E:$E,'MT-Tracking Co.op'!$G113,'Data Co.op'!$N:$N,'MT-Tracking Co.op'!S$6)</f>
        <v>0</v>
      </c>
      <c r="T113" s="25">
        <f>+SUMIFS('Data Co.op'!$M:$M,'Data Co.op'!$E:$E,'MT-Tracking Co.op'!$G113,'Data Co.op'!$N:$N,'MT-Tracking Co.op'!T$6)</f>
        <v>662.55083999999999</v>
      </c>
      <c r="U113" s="25">
        <f>+SUMIFS('Data Co.op'!$M:$M,'Data Co.op'!$E:$E,'MT-Tracking Co.op'!$G113,'Data Co.op'!$N:$N,'MT-Tracking Co.op'!U$6)</f>
        <v>0</v>
      </c>
      <c r="V113" s="25">
        <f>+SUMIFS('Data Co.op'!$M:$M,'Data Co.op'!$E:$E,'MT-Tracking Co.op'!$G113,'Data Co.op'!$N:$N,'MT-Tracking Co.op'!V$6)</f>
        <v>0</v>
      </c>
      <c r="W113" s="25">
        <f>+SUMIFS('Data Co.op'!$M:$M,'Data Co.op'!$E:$E,'MT-Tracking Co.op'!$G113,'Data Co.op'!$N:$N,'MT-Tracking Co.op'!W$6)</f>
        <v>0</v>
      </c>
      <c r="X113" s="25">
        <f>+SUMIFS('Data Co.op'!$M:$M,'Data Co.op'!$E:$E,'MT-Tracking Co.op'!$G113,'Data Co.op'!$N:$N,'MT-Tracking Co.op'!X$6)</f>
        <v>0</v>
      </c>
      <c r="Y113" s="25">
        <f>+SUMIFS('Data Co.op'!$M:$M,'Data Co.op'!$E:$E,'MT-Tracking Co.op'!$G113,'Data Co.op'!$N:$N,'MT-Tracking Co.op'!Y$6)</f>
        <v>0</v>
      </c>
      <c r="Z113" s="25">
        <f>+SUMIFS('Data Co.op'!$M:$M,'Data Co.op'!$E:$E,'MT-Tracking Co.op'!$G113,'Data Co.op'!$N:$N,'MT-Tracking Co.op'!Z$6)</f>
        <v>0</v>
      </c>
      <c r="AA113" s="25">
        <f>+SUMIFS('Data Co.op'!$M:$M,'Data Co.op'!$E:$E,'MT-Tracking Co.op'!$G113,'Data Co.op'!$N:$N,'MT-Tracking Co.op'!AA$6)</f>
        <v>1264.19832</v>
      </c>
      <c r="AB113" s="25">
        <f>+SUMIFS('Data Co.op'!$M:$M,'Data Co.op'!$E:$E,'MT-Tracking Co.op'!$G113,'Data Co.op'!$N:$N,'MT-Tracking Co.op'!AB$6)</f>
        <v>0</v>
      </c>
      <c r="AC113" s="25">
        <f>+SUMIFS('Data Co.op'!$M:$M,'Data Co.op'!$E:$E,'MT-Tracking Co.op'!$G113,'Data Co.op'!$N:$N,'MT-Tracking Co.op'!AC$6)</f>
        <v>0</v>
      </c>
      <c r="AD113" s="25">
        <f>+SUMIFS('Data Co.op'!$M:$M,'Data Co.op'!$E:$E,'MT-Tracking Co.op'!$G113,'Data Co.op'!$N:$N,'MT-Tracking Co.op'!AD$6)</f>
        <v>0</v>
      </c>
      <c r="AE113" s="25">
        <f>+SUMIFS('Data Co.op'!$M:$M,'Data Co.op'!$E:$E,'MT-Tracking Co.op'!$G113,'Data Co.op'!$N:$N,'MT-Tracking Co.op'!AE$6)</f>
        <v>2385.84204</v>
      </c>
      <c r="AF113" s="25">
        <f>+SUMIFS('Data Co.op'!$M:$M,'Data Co.op'!$E:$E,'MT-Tracking Co.op'!$G113,'Data Co.op'!$N:$N,'MT-Tracking Co.op'!AF$6)</f>
        <v>541.96343999999999</v>
      </c>
      <c r="AG113" s="25">
        <f>+SUMIFS('Data Co.op'!$M:$M,'Data Co.op'!$E:$E,'MT-Tracking Co.op'!$G113,'Data Co.op'!$N:$N,'MT-Tracking Co.op'!AG$6)</f>
        <v>0</v>
      </c>
      <c r="AH113" s="25">
        <f>+SUMIFS('Data Co.op'!$M:$M,'Data Co.op'!$E:$E,'MT-Tracking Co.op'!$G113,'Data Co.op'!$N:$N,'MT-Tracking Co.op'!AH$6)</f>
        <v>0</v>
      </c>
      <c r="AI113" s="25">
        <f>+SUMIFS('Data Co.op'!$M:$M,'Data Co.op'!$E:$E,'MT-Tracking Co.op'!$G113,'Data Co.op'!$N:$N,'MT-Tracking Co.op'!AI$6)</f>
        <v>0</v>
      </c>
      <c r="AJ113" s="25">
        <f>+SUMIFS('Data Co.op'!$M:$M,'Data Co.op'!$E:$E,'MT-Tracking Co.op'!$G113,'Data Co.op'!$N:$N,'MT-Tracking Co.op'!AJ$6)</f>
        <v>0</v>
      </c>
      <c r="AK113" s="25">
        <f>+SUMIFS('Data Co.op'!$M:$M,'Data Co.op'!$E:$E,'MT-Tracking Co.op'!$G113,'Data Co.op'!$N:$N,'MT-Tracking Co.op'!AK$6)</f>
        <v>243.88344000000001</v>
      </c>
      <c r="AL113" s="25">
        <f>+SUMIFS('Data Co.op'!$M:$M,'Data Co.op'!$E:$E,'MT-Tracking Co.op'!$G113,'Data Co.op'!$N:$N,'MT-Tracking Co.op'!AL$6)</f>
        <v>0</v>
      </c>
      <c r="AM113" s="25">
        <f>+SUMIFS('Data Co.op'!$M:$M,'Data Co.op'!$E:$E,'MT-Tracking Co.op'!$G113,'Data Co.op'!$N:$N,'MT-Tracking Co.op'!AM$6)</f>
        <v>0</v>
      </c>
      <c r="AN113" s="25">
        <f>+SUMIFS('Data Co.op'!$M:$M,'Data Co.op'!$E:$E,'MT-Tracking Co.op'!$G113,'Data Co.op'!$N:$N,'MT-Tracking Co.op'!AN$6)</f>
        <v>0</v>
      </c>
      <c r="AO113" s="25">
        <f>+SUMIFS('Data Co.op'!$M:$M,'Data Co.op'!$E:$E,'MT-Tracking Co.op'!$G113,'Data Co.op'!$N:$N,'MT-Tracking Co.op'!AO$6)</f>
        <v>0</v>
      </c>
      <c r="AP113" s="25">
        <f>+SUMIFS('Data Co.op'!$M:$M,'Data Co.op'!$E:$E,'MT-Tracking Co.op'!$G113,'Data Co.op'!$N:$N,'MT-Tracking Co.op'!AP$6)</f>
        <v>0</v>
      </c>
      <c r="AQ113" s="25">
        <f>+SUMIFS('Data Co.op'!$M:$M,'Data Co.op'!$E:$E,'MT-Tracking Co.op'!$G113,'Data Co.op'!$N:$N,'MT-Tracking Co.op'!AQ$6)</f>
        <v>0</v>
      </c>
      <c r="AR113" s="25">
        <f>+SUMIFS('Data Co.op'!$M:$M,'Data Co.op'!$E:$E,'MT-Tracking Co.op'!$G113,'Data Co.op'!$N:$N,'MT-Tracking Co.op'!AR$6)</f>
        <v>0</v>
      </c>
      <c r="AS113" s="25">
        <f>+SUMIFS('Data Co.op'!$M:$M,'Data Co.op'!$E:$E,'MT-Tracking Co.op'!$G113,'Data Co.op'!$N:$N,'MT-Tracking Co.op'!AS$6)</f>
        <v>0</v>
      </c>
      <c r="AT113" s="25">
        <f>+SUMIFS('Data Co.op'!$M:$M,'Data Co.op'!$E:$E,'MT-Tracking Co.op'!$G113,'Data Co.op'!$N:$N,'MT-Tracking Co.op'!AT$6)</f>
        <v>0</v>
      </c>
      <c r="AU113" s="25">
        <f>+SUMIFS('Data Co.op'!$M:$M,'Data Co.op'!$E:$E,'MT-Tracking Co.op'!$G113,'Data Co.op'!$N:$N,'MT-Tracking Co.op'!AU$6)</f>
        <v>0</v>
      </c>
      <c r="AV113" s="25">
        <f>+SUMIFS('Data Co.op'!$M:$M,'Data Co.op'!$E:$E,'MT-Tracking Co.op'!$G113,'Data Co.op'!$N:$N,'MT-Tracking Co.op'!AV$6)</f>
        <v>0</v>
      </c>
      <c r="AW113" s="27">
        <f t="shared" si="19"/>
        <v>0</v>
      </c>
      <c r="AX113" t="str">
        <f t="shared" si="15"/>
        <v>Nguyễn Thành Long</v>
      </c>
      <c r="AY113" t="str">
        <f t="shared" si="11"/>
        <v>NBTS05022</v>
      </c>
      <c r="AZ113" s="27" t="str">
        <f t="shared" si="16"/>
        <v>Đào Ngọc Sơn</v>
      </c>
    </row>
    <row r="114" spans="1:52" outlineLevel="1" x14ac:dyDescent="0.25">
      <c r="A114" s="4" t="s">
        <v>935</v>
      </c>
      <c r="B114" s="4" t="s">
        <v>936</v>
      </c>
      <c r="C114" s="4" t="s">
        <v>959</v>
      </c>
      <c r="D114" s="11" t="s">
        <v>753</v>
      </c>
      <c r="E114" s="32" t="s">
        <v>817</v>
      </c>
      <c r="F114" s="35" t="s">
        <v>183</v>
      </c>
      <c r="G114" s="35">
        <f t="shared" si="17"/>
        <v>564</v>
      </c>
      <c r="H114" s="4" t="s">
        <v>1062</v>
      </c>
      <c r="I114" s="4"/>
      <c r="J114" s="4"/>
      <c r="K114" s="4" t="s">
        <v>866</v>
      </c>
      <c r="L114" s="4">
        <v>1</v>
      </c>
      <c r="M114" s="33">
        <v>1987.60068</v>
      </c>
      <c r="N114" s="34">
        <f t="shared" si="12"/>
        <v>9.4231896600203958E-4</v>
      </c>
      <c r="O114" s="33">
        <f t="shared" si="13"/>
        <v>2502.606106442166</v>
      </c>
      <c r="P114" s="33">
        <f t="shared" si="18"/>
        <v>108.39312000000001</v>
      </c>
      <c r="Q114" s="94">
        <f t="shared" si="14"/>
        <v>4.3312097625341953E-2</v>
      </c>
      <c r="R114" s="25">
        <f>+SUMIFS('Data Co.op'!$M:$M,'Data Co.op'!$E:$E,'MT-Tracking Co.op'!$G114,'Data Co.op'!$N:$N,'MT-Tracking Co.op'!R$6)</f>
        <v>0</v>
      </c>
      <c r="S114" s="25">
        <f>+SUMIFS('Data Co.op'!$M:$M,'Data Co.op'!$E:$E,'MT-Tracking Co.op'!$G114,'Data Co.op'!$N:$N,'MT-Tracking Co.op'!S$6)</f>
        <v>0</v>
      </c>
      <c r="T114" s="25">
        <f>+SUMIFS('Data Co.op'!$M:$M,'Data Co.op'!$E:$E,'MT-Tracking Co.op'!$G114,'Data Co.op'!$N:$N,'MT-Tracking Co.op'!T$6)</f>
        <v>0</v>
      </c>
      <c r="U114" s="25">
        <f>+SUMIFS('Data Co.op'!$M:$M,'Data Co.op'!$E:$E,'MT-Tracking Co.op'!$G114,'Data Co.op'!$N:$N,'MT-Tracking Co.op'!U$6)</f>
        <v>0</v>
      </c>
      <c r="V114" s="25">
        <f>+SUMIFS('Data Co.op'!$M:$M,'Data Co.op'!$E:$E,'MT-Tracking Co.op'!$G114,'Data Co.op'!$N:$N,'MT-Tracking Co.op'!V$6)</f>
        <v>0</v>
      </c>
      <c r="W114" s="25">
        <f>+SUMIFS('Data Co.op'!$M:$M,'Data Co.op'!$E:$E,'MT-Tracking Co.op'!$G114,'Data Co.op'!$N:$N,'MT-Tracking Co.op'!W$6)</f>
        <v>0</v>
      </c>
      <c r="X114" s="25">
        <f>+SUMIFS('Data Co.op'!$M:$M,'Data Co.op'!$E:$E,'MT-Tracking Co.op'!$G114,'Data Co.op'!$N:$N,'MT-Tracking Co.op'!X$6)</f>
        <v>0</v>
      </c>
      <c r="Y114" s="25">
        <f>+SUMIFS('Data Co.op'!$M:$M,'Data Co.op'!$E:$E,'MT-Tracking Co.op'!$G114,'Data Co.op'!$N:$N,'MT-Tracking Co.op'!Y$6)</f>
        <v>0</v>
      </c>
      <c r="Z114" s="25">
        <f>+SUMIFS('Data Co.op'!$M:$M,'Data Co.op'!$E:$E,'MT-Tracking Co.op'!$G114,'Data Co.op'!$N:$N,'MT-Tracking Co.op'!Z$6)</f>
        <v>0</v>
      </c>
      <c r="AA114" s="25">
        <f>+SUMIFS('Data Co.op'!$M:$M,'Data Co.op'!$E:$E,'MT-Tracking Co.op'!$G114,'Data Co.op'!$N:$N,'MT-Tracking Co.op'!AA$6)</f>
        <v>0</v>
      </c>
      <c r="AB114" s="25">
        <f>+SUMIFS('Data Co.op'!$M:$M,'Data Co.op'!$E:$E,'MT-Tracking Co.op'!$G114,'Data Co.op'!$N:$N,'MT-Tracking Co.op'!AB$6)</f>
        <v>0</v>
      </c>
      <c r="AC114" s="25">
        <f>+SUMIFS('Data Co.op'!$M:$M,'Data Co.op'!$E:$E,'MT-Tracking Co.op'!$G114,'Data Co.op'!$N:$N,'MT-Tracking Co.op'!AC$6)</f>
        <v>0</v>
      </c>
      <c r="AD114" s="25">
        <f>+SUMIFS('Data Co.op'!$M:$M,'Data Co.op'!$E:$E,'MT-Tracking Co.op'!$G114,'Data Co.op'!$N:$N,'MT-Tracking Co.op'!AD$6)</f>
        <v>0</v>
      </c>
      <c r="AE114" s="25">
        <f>+SUMIFS('Data Co.op'!$M:$M,'Data Co.op'!$E:$E,'MT-Tracking Co.op'!$G114,'Data Co.op'!$N:$N,'MT-Tracking Co.op'!AE$6)</f>
        <v>0</v>
      </c>
      <c r="AF114" s="25">
        <f>+SUMIFS('Data Co.op'!$M:$M,'Data Co.op'!$E:$E,'MT-Tracking Co.op'!$G114,'Data Co.op'!$N:$N,'MT-Tracking Co.op'!AF$6)</f>
        <v>0</v>
      </c>
      <c r="AG114" s="25">
        <f>+SUMIFS('Data Co.op'!$M:$M,'Data Co.op'!$E:$E,'MT-Tracking Co.op'!$G114,'Data Co.op'!$N:$N,'MT-Tracking Co.op'!AG$6)</f>
        <v>0</v>
      </c>
      <c r="AH114" s="25">
        <f>+SUMIFS('Data Co.op'!$M:$M,'Data Co.op'!$E:$E,'MT-Tracking Co.op'!$G114,'Data Co.op'!$N:$N,'MT-Tracking Co.op'!AH$6)</f>
        <v>0</v>
      </c>
      <c r="AI114" s="25">
        <f>+SUMIFS('Data Co.op'!$M:$M,'Data Co.op'!$E:$E,'MT-Tracking Co.op'!$G114,'Data Co.op'!$N:$N,'MT-Tracking Co.op'!AI$6)</f>
        <v>0</v>
      </c>
      <c r="AJ114" s="25">
        <f>+SUMIFS('Data Co.op'!$M:$M,'Data Co.op'!$E:$E,'MT-Tracking Co.op'!$G114,'Data Co.op'!$N:$N,'MT-Tracking Co.op'!AJ$6)</f>
        <v>0</v>
      </c>
      <c r="AK114" s="25">
        <f>+SUMIFS('Data Co.op'!$M:$M,'Data Co.op'!$E:$E,'MT-Tracking Co.op'!$G114,'Data Co.op'!$N:$N,'MT-Tracking Co.op'!AK$6)</f>
        <v>0</v>
      </c>
      <c r="AL114" s="25">
        <f>+SUMIFS('Data Co.op'!$M:$M,'Data Co.op'!$E:$E,'MT-Tracking Co.op'!$G114,'Data Co.op'!$N:$N,'MT-Tracking Co.op'!AL$6)</f>
        <v>0</v>
      </c>
      <c r="AM114" s="25">
        <f>+SUMIFS('Data Co.op'!$M:$M,'Data Co.op'!$E:$E,'MT-Tracking Co.op'!$G114,'Data Co.op'!$N:$N,'MT-Tracking Co.op'!AM$6)</f>
        <v>0</v>
      </c>
      <c r="AN114" s="25">
        <f>+SUMIFS('Data Co.op'!$M:$M,'Data Co.op'!$E:$E,'MT-Tracking Co.op'!$G114,'Data Co.op'!$N:$N,'MT-Tracking Co.op'!AN$6)</f>
        <v>0</v>
      </c>
      <c r="AO114" s="25">
        <f>+SUMIFS('Data Co.op'!$M:$M,'Data Co.op'!$E:$E,'MT-Tracking Co.op'!$G114,'Data Co.op'!$N:$N,'MT-Tracking Co.op'!AO$6)</f>
        <v>0</v>
      </c>
      <c r="AP114" s="25">
        <f>+SUMIFS('Data Co.op'!$M:$M,'Data Co.op'!$E:$E,'MT-Tracking Co.op'!$G114,'Data Co.op'!$N:$N,'MT-Tracking Co.op'!AP$6)</f>
        <v>0</v>
      </c>
      <c r="AQ114" s="25">
        <f>+SUMIFS('Data Co.op'!$M:$M,'Data Co.op'!$E:$E,'MT-Tracking Co.op'!$G114,'Data Co.op'!$N:$N,'MT-Tracking Co.op'!AQ$6)</f>
        <v>108.39312000000001</v>
      </c>
      <c r="AR114" s="25">
        <f>+SUMIFS('Data Co.op'!$M:$M,'Data Co.op'!$E:$E,'MT-Tracking Co.op'!$G114,'Data Co.op'!$N:$N,'MT-Tracking Co.op'!AR$6)</f>
        <v>0</v>
      </c>
      <c r="AS114" s="25">
        <f>+SUMIFS('Data Co.op'!$M:$M,'Data Co.op'!$E:$E,'MT-Tracking Co.op'!$G114,'Data Co.op'!$N:$N,'MT-Tracking Co.op'!AS$6)</f>
        <v>0</v>
      </c>
      <c r="AT114" s="25">
        <f>+SUMIFS('Data Co.op'!$M:$M,'Data Co.op'!$E:$E,'MT-Tracking Co.op'!$G114,'Data Co.op'!$N:$N,'MT-Tracking Co.op'!AT$6)</f>
        <v>0</v>
      </c>
      <c r="AU114" s="25">
        <f>+SUMIFS('Data Co.op'!$M:$M,'Data Co.op'!$E:$E,'MT-Tracking Co.op'!$G114,'Data Co.op'!$N:$N,'MT-Tracking Co.op'!AU$6)</f>
        <v>0</v>
      </c>
      <c r="AV114" s="25">
        <f>+SUMIFS('Data Co.op'!$M:$M,'Data Co.op'!$E:$E,'MT-Tracking Co.op'!$G114,'Data Co.op'!$N:$N,'MT-Tracking Co.op'!AV$6)</f>
        <v>0</v>
      </c>
      <c r="AW114" s="27">
        <f t="shared" si="19"/>
        <v>0</v>
      </c>
      <c r="AX114" t="str">
        <f t="shared" si="15"/>
        <v>Nguyễn Thành Long</v>
      </c>
      <c r="AY114" t="str">
        <f t="shared" si="11"/>
        <v>NBTS05281</v>
      </c>
      <c r="AZ114" s="27" t="str">
        <f t="shared" si="16"/>
        <v>Trần Thị Cẩm Tiên</v>
      </c>
    </row>
    <row r="115" spans="1:52" outlineLevel="1" x14ac:dyDescent="0.25">
      <c r="A115" s="4" t="s">
        <v>935</v>
      </c>
      <c r="B115" s="4" t="s">
        <v>936</v>
      </c>
      <c r="C115" s="4" t="s">
        <v>959</v>
      </c>
      <c r="D115" s="11" t="s">
        <v>753</v>
      </c>
      <c r="E115" s="32" t="s">
        <v>817</v>
      </c>
      <c r="F115" s="35" t="s">
        <v>185</v>
      </c>
      <c r="G115" s="35">
        <f t="shared" si="17"/>
        <v>534</v>
      </c>
      <c r="H115" s="4" t="s">
        <v>1063</v>
      </c>
      <c r="I115" s="4"/>
      <c r="J115" s="4"/>
      <c r="K115" s="4" t="s">
        <v>866</v>
      </c>
      <c r="L115" s="4">
        <v>1</v>
      </c>
      <c r="M115" s="33">
        <v>5794.7937149999998</v>
      </c>
      <c r="N115" s="34">
        <f t="shared" si="12"/>
        <v>2.7473043638292162E-3</v>
      </c>
      <c r="O115" s="33">
        <f t="shared" si="13"/>
        <v>7296.2775081822192</v>
      </c>
      <c r="P115" s="33">
        <f t="shared" si="18"/>
        <v>3611.5308000000005</v>
      </c>
      <c r="Q115" s="94">
        <f t="shared" si="14"/>
        <v>0.49498265327078689</v>
      </c>
      <c r="R115" s="25">
        <f>+SUMIFS('Data Co.op'!$M:$M,'Data Co.op'!$E:$E,'MT-Tracking Co.op'!$G115,'Data Co.op'!$N:$N,'MT-Tracking Co.op'!R$6)</f>
        <v>0</v>
      </c>
      <c r="S115" s="25">
        <f>+SUMIFS('Data Co.op'!$M:$M,'Data Co.op'!$E:$E,'MT-Tracking Co.op'!$G115,'Data Co.op'!$N:$N,'MT-Tracking Co.op'!S$6)</f>
        <v>0</v>
      </c>
      <c r="T115" s="25">
        <f>+SUMIFS('Data Co.op'!$M:$M,'Data Co.op'!$E:$E,'MT-Tracking Co.op'!$G115,'Data Co.op'!$N:$N,'MT-Tracking Co.op'!T$6)</f>
        <v>0</v>
      </c>
      <c r="U115" s="25">
        <f>+SUMIFS('Data Co.op'!$M:$M,'Data Co.op'!$E:$E,'MT-Tracking Co.op'!$G115,'Data Co.op'!$N:$N,'MT-Tracking Co.op'!U$6)</f>
        <v>0</v>
      </c>
      <c r="V115" s="25">
        <f>+SUMIFS('Data Co.op'!$M:$M,'Data Co.op'!$E:$E,'MT-Tracking Co.op'!$G115,'Data Co.op'!$N:$N,'MT-Tracking Co.op'!V$6)</f>
        <v>0</v>
      </c>
      <c r="W115" s="25">
        <f>+SUMIFS('Data Co.op'!$M:$M,'Data Co.op'!$E:$E,'MT-Tracking Co.op'!$G115,'Data Co.op'!$N:$N,'MT-Tracking Co.op'!W$6)</f>
        <v>0</v>
      </c>
      <c r="X115" s="25">
        <f>+SUMIFS('Data Co.op'!$M:$M,'Data Co.op'!$E:$E,'MT-Tracking Co.op'!$G115,'Data Co.op'!$N:$N,'MT-Tracking Co.op'!X$6)</f>
        <v>0</v>
      </c>
      <c r="Y115" s="25">
        <f>+SUMIFS('Data Co.op'!$M:$M,'Data Co.op'!$E:$E,'MT-Tracking Co.op'!$G115,'Data Co.op'!$N:$N,'MT-Tracking Co.op'!Y$6)</f>
        <v>0</v>
      </c>
      <c r="Z115" s="25">
        <f>+SUMIFS('Data Co.op'!$M:$M,'Data Co.op'!$E:$E,'MT-Tracking Co.op'!$G115,'Data Co.op'!$N:$N,'MT-Tracking Co.op'!Z$6)</f>
        <v>0</v>
      </c>
      <c r="AA115" s="25">
        <f>+SUMIFS('Data Co.op'!$M:$M,'Data Co.op'!$E:$E,'MT-Tracking Co.op'!$G115,'Data Co.op'!$N:$N,'MT-Tracking Co.op'!AA$6)</f>
        <v>0</v>
      </c>
      <c r="AB115" s="25">
        <f>+SUMIFS('Data Co.op'!$M:$M,'Data Co.op'!$E:$E,'MT-Tracking Co.op'!$G115,'Data Co.op'!$N:$N,'MT-Tracking Co.op'!AB$6)</f>
        <v>0</v>
      </c>
      <c r="AC115" s="25">
        <f>+SUMIFS('Data Co.op'!$M:$M,'Data Co.op'!$E:$E,'MT-Tracking Co.op'!$G115,'Data Co.op'!$N:$N,'MT-Tracking Co.op'!AC$6)</f>
        <v>0</v>
      </c>
      <c r="AD115" s="25">
        <f>+SUMIFS('Data Co.op'!$M:$M,'Data Co.op'!$E:$E,'MT-Tracking Co.op'!$G115,'Data Co.op'!$N:$N,'MT-Tracking Co.op'!AD$6)</f>
        <v>0</v>
      </c>
      <c r="AE115" s="25">
        <f>+SUMIFS('Data Co.op'!$M:$M,'Data Co.op'!$E:$E,'MT-Tracking Co.op'!$G115,'Data Co.op'!$N:$N,'MT-Tracking Co.op'!AE$6)</f>
        <v>0</v>
      </c>
      <c r="AF115" s="25">
        <f>+SUMIFS('Data Co.op'!$M:$M,'Data Co.op'!$E:$E,'MT-Tracking Co.op'!$G115,'Data Co.op'!$N:$N,'MT-Tracking Co.op'!AF$6)</f>
        <v>0</v>
      </c>
      <c r="AG115" s="25">
        <f>+SUMIFS('Data Co.op'!$M:$M,'Data Co.op'!$E:$E,'MT-Tracking Co.op'!$G115,'Data Co.op'!$N:$N,'MT-Tracking Co.op'!AG$6)</f>
        <v>1077.1541999999999</v>
      </c>
      <c r="AH115" s="25">
        <f>+SUMIFS('Data Co.op'!$M:$M,'Data Co.op'!$E:$E,'MT-Tracking Co.op'!$G115,'Data Co.op'!$N:$N,'MT-Tracking Co.op'!AH$6)</f>
        <v>0</v>
      </c>
      <c r="AI115" s="25">
        <f>+SUMIFS('Data Co.op'!$M:$M,'Data Co.op'!$E:$E,'MT-Tracking Co.op'!$G115,'Data Co.op'!$N:$N,'MT-Tracking Co.op'!AI$6)</f>
        <v>0</v>
      </c>
      <c r="AJ115" s="25">
        <f>+SUMIFS('Data Co.op'!$M:$M,'Data Co.op'!$E:$E,'MT-Tracking Co.op'!$G115,'Data Co.op'!$N:$N,'MT-Tracking Co.op'!AJ$6)</f>
        <v>0</v>
      </c>
      <c r="AK115" s="25">
        <f>+SUMIFS('Data Co.op'!$M:$M,'Data Co.op'!$E:$E,'MT-Tracking Co.op'!$G115,'Data Co.op'!$N:$N,'MT-Tracking Co.op'!AK$6)</f>
        <v>0</v>
      </c>
      <c r="AL115" s="25">
        <f>+SUMIFS('Data Co.op'!$M:$M,'Data Co.op'!$E:$E,'MT-Tracking Co.op'!$G115,'Data Co.op'!$N:$N,'MT-Tracking Co.op'!AL$6)</f>
        <v>0</v>
      </c>
      <c r="AM115" s="25">
        <f>+SUMIFS('Data Co.op'!$M:$M,'Data Co.op'!$E:$E,'MT-Tracking Co.op'!$G115,'Data Co.op'!$N:$N,'MT-Tracking Co.op'!AM$6)</f>
        <v>0</v>
      </c>
      <c r="AN115" s="25">
        <f>+SUMIFS('Data Co.op'!$M:$M,'Data Co.op'!$E:$E,'MT-Tracking Co.op'!$G115,'Data Co.op'!$N:$N,'MT-Tracking Co.op'!AN$6)</f>
        <v>0</v>
      </c>
      <c r="AO115" s="25">
        <f>+SUMIFS('Data Co.op'!$M:$M,'Data Co.op'!$E:$E,'MT-Tracking Co.op'!$G115,'Data Co.op'!$N:$N,'MT-Tracking Co.op'!AO$6)</f>
        <v>2534.3766000000005</v>
      </c>
      <c r="AP115" s="25">
        <f>+SUMIFS('Data Co.op'!$M:$M,'Data Co.op'!$E:$E,'MT-Tracking Co.op'!$G115,'Data Co.op'!$N:$N,'MT-Tracking Co.op'!AP$6)</f>
        <v>0</v>
      </c>
      <c r="AQ115" s="25">
        <f>+SUMIFS('Data Co.op'!$M:$M,'Data Co.op'!$E:$E,'MT-Tracking Co.op'!$G115,'Data Co.op'!$N:$N,'MT-Tracking Co.op'!AQ$6)</f>
        <v>0</v>
      </c>
      <c r="AR115" s="25">
        <f>+SUMIFS('Data Co.op'!$M:$M,'Data Co.op'!$E:$E,'MT-Tracking Co.op'!$G115,'Data Co.op'!$N:$N,'MT-Tracking Co.op'!AR$6)</f>
        <v>0</v>
      </c>
      <c r="AS115" s="25">
        <f>+SUMIFS('Data Co.op'!$M:$M,'Data Co.op'!$E:$E,'MT-Tracking Co.op'!$G115,'Data Co.op'!$N:$N,'MT-Tracking Co.op'!AS$6)</f>
        <v>0</v>
      </c>
      <c r="AT115" s="25">
        <f>+SUMIFS('Data Co.op'!$M:$M,'Data Co.op'!$E:$E,'MT-Tracking Co.op'!$G115,'Data Co.op'!$N:$N,'MT-Tracking Co.op'!AT$6)</f>
        <v>0</v>
      </c>
      <c r="AU115" s="25">
        <f>+SUMIFS('Data Co.op'!$M:$M,'Data Co.op'!$E:$E,'MT-Tracking Co.op'!$G115,'Data Co.op'!$N:$N,'MT-Tracking Co.op'!AU$6)</f>
        <v>0</v>
      </c>
      <c r="AV115" s="25">
        <f>+SUMIFS('Data Co.op'!$M:$M,'Data Co.op'!$E:$E,'MT-Tracking Co.op'!$G115,'Data Co.op'!$N:$N,'MT-Tracking Co.op'!AV$6)</f>
        <v>0</v>
      </c>
      <c r="AW115" s="27">
        <f t="shared" si="19"/>
        <v>0</v>
      </c>
      <c r="AX115" t="str">
        <f t="shared" si="15"/>
        <v>Nguyễn Thành Long</v>
      </c>
      <c r="AY115" t="str">
        <f t="shared" si="11"/>
        <v>NBTS05281</v>
      </c>
      <c r="AZ115" s="27" t="str">
        <f t="shared" si="16"/>
        <v>Trần Thị Cẩm Tiên</v>
      </c>
    </row>
    <row r="116" spans="1:52" outlineLevel="1" x14ac:dyDescent="0.25">
      <c r="A116" s="4" t="s">
        <v>935</v>
      </c>
      <c r="B116" s="4" t="s">
        <v>936</v>
      </c>
      <c r="C116" s="4" t="s">
        <v>959</v>
      </c>
      <c r="D116" s="11" t="s">
        <v>753</v>
      </c>
      <c r="E116" s="32" t="s">
        <v>817</v>
      </c>
      <c r="F116" s="35" t="s">
        <v>187</v>
      </c>
      <c r="G116" s="35">
        <f t="shared" si="17"/>
        <v>538</v>
      </c>
      <c r="H116" s="4" t="s">
        <v>1064</v>
      </c>
      <c r="I116" s="4"/>
      <c r="J116" s="4"/>
      <c r="K116" s="4" t="s">
        <v>866</v>
      </c>
      <c r="L116" s="4">
        <v>1</v>
      </c>
      <c r="M116" s="33">
        <v>3721.8443460000003</v>
      </c>
      <c r="N116" s="34">
        <f t="shared" si="12"/>
        <v>1.7645216924273026E-3</v>
      </c>
      <c r="O116" s="33">
        <f t="shared" si="13"/>
        <v>4686.2080906144847</v>
      </c>
      <c r="P116" s="33">
        <f t="shared" si="18"/>
        <v>587.08368000000007</v>
      </c>
      <c r="Q116" s="94">
        <f t="shared" si="14"/>
        <v>0.12527904622413344</v>
      </c>
      <c r="R116" s="25">
        <f>+SUMIFS('Data Co.op'!$M:$M,'Data Co.op'!$E:$E,'MT-Tracking Co.op'!$G116,'Data Co.op'!$N:$N,'MT-Tracking Co.op'!R$6)</f>
        <v>587.08368000000007</v>
      </c>
      <c r="S116" s="25">
        <f>+SUMIFS('Data Co.op'!$M:$M,'Data Co.op'!$E:$E,'MT-Tracking Co.op'!$G116,'Data Co.op'!$N:$N,'MT-Tracking Co.op'!S$6)</f>
        <v>0</v>
      </c>
      <c r="T116" s="25">
        <f>+SUMIFS('Data Co.op'!$M:$M,'Data Co.op'!$E:$E,'MT-Tracking Co.op'!$G116,'Data Co.op'!$N:$N,'MT-Tracking Co.op'!T$6)</f>
        <v>0</v>
      </c>
      <c r="U116" s="25">
        <f>+SUMIFS('Data Co.op'!$M:$M,'Data Co.op'!$E:$E,'MT-Tracking Co.op'!$G116,'Data Co.op'!$N:$N,'MT-Tracking Co.op'!U$6)</f>
        <v>0</v>
      </c>
      <c r="V116" s="25">
        <f>+SUMIFS('Data Co.op'!$M:$M,'Data Co.op'!$E:$E,'MT-Tracking Co.op'!$G116,'Data Co.op'!$N:$N,'MT-Tracking Co.op'!V$6)</f>
        <v>0</v>
      </c>
      <c r="W116" s="25">
        <f>+SUMIFS('Data Co.op'!$M:$M,'Data Co.op'!$E:$E,'MT-Tracking Co.op'!$G116,'Data Co.op'!$N:$N,'MT-Tracking Co.op'!W$6)</f>
        <v>0</v>
      </c>
      <c r="X116" s="25">
        <f>+SUMIFS('Data Co.op'!$M:$M,'Data Co.op'!$E:$E,'MT-Tracking Co.op'!$G116,'Data Co.op'!$N:$N,'MT-Tracking Co.op'!X$6)</f>
        <v>0</v>
      </c>
      <c r="Y116" s="25">
        <f>+SUMIFS('Data Co.op'!$M:$M,'Data Co.op'!$E:$E,'MT-Tracking Co.op'!$G116,'Data Co.op'!$N:$N,'MT-Tracking Co.op'!Y$6)</f>
        <v>0</v>
      </c>
      <c r="Z116" s="25">
        <f>+SUMIFS('Data Co.op'!$M:$M,'Data Co.op'!$E:$E,'MT-Tracking Co.op'!$G116,'Data Co.op'!$N:$N,'MT-Tracking Co.op'!Z$6)</f>
        <v>0</v>
      </c>
      <c r="AA116" s="25">
        <f>+SUMIFS('Data Co.op'!$M:$M,'Data Co.op'!$E:$E,'MT-Tracking Co.op'!$G116,'Data Co.op'!$N:$N,'MT-Tracking Co.op'!AA$6)</f>
        <v>0</v>
      </c>
      <c r="AB116" s="25">
        <f>+SUMIFS('Data Co.op'!$M:$M,'Data Co.op'!$E:$E,'MT-Tracking Co.op'!$G116,'Data Co.op'!$N:$N,'MT-Tracking Co.op'!AB$6)</f>
        <v>0</v>
      </c>
      <c r="AC116" s="25">
        <f>+SUMIFS('Data Co.op'!$M:$M,'Data Co.op'!$E:$E,'MT-Tracking Co.op'!$G116,'Data Co.op'!$N:$N,'MT-Tracking Co.op'!AC$6)</f>
        <v>0</v>
      </c>
      <c r="AD116" s="25">
        <f>+SUMIFS('Data Co.op'!$M:$M,'Data Co.op'!$E:$E,'MT-Tracking Co.op'!$G116,'Data Co.op'!$N:$N,'MT-Tracking Co.op'!AD$6)</f>
        <v>0</v>
      </c>
      <c r="AE116" s="25">
        <f>+SUMIFS('Data Co.op'!$M:$M,'Data Co.op'!$E:$E,'MT-Tracking Co.op'!$G116,'Data Co.op'!$N:$N,'MT-Tracking Co.op'!AE$6)</f>
        <v>0</v>
      </c>
      <c r="AF116" s="25">
        <f>+SUMIFS('Data Co.op'!$M:$M,'Data Co.op'!$E:$E,'MT-Tracking Co.op'!$G116,'Data Co.op'!$N:$N,'MT-Tracking Co.op'!AF$6)</f>
        <v>0</v>
      </c>
      <c r="AG116" s="25">
        <f>+SUMIFS('Data Co.op'!$M:$M,'Data Co.op'!$E:$E,'MT-Tracking Co.op'!$G116,'Data Co.op'!$N:$N,'MT-Tracking Co.op'!AG$6)</f>
        <v>0</v>
      </c>
      <c r="AH116" s="25">
        <f>+SUMIFS('Data Co.op'!$M:$M,'Data Co.op'!$E:$E,'MT-Tracking Co.op'!$G116,'Data Co.op'!$N:$N,'MT-Tracking Co.op'!AH$6)</f>
        <v>0</v>
      </c>
      <c r="AI116" s="25">
        <f>+SUMIFS('Data Co.op'!$M:$M,'Data Co.op'!$E:$E,'MT-Tracking Co.op'!$G116,'Data Co.op'!$N:$N,'MT-Tracking Co.op'!AI$6)</f>
        <v>0</v>
      </c>
      <c r="AJ116" s="25">
        <f>+SUMIFS('Data Co.op'!$M:$M,'Data Co.op'!$E:$E,'MT-Tracking Co.op'!$G116,'Data Co.op'!$N:$N,'MT-Tracking Co.op'!AJ$6)</f>
        <v>0</v>
      </c>
      <c r="AK116" s="25">
        <f>+SUMIFS('Data Co.op'!$M:$M,'Data Co.op'!$E:$E,'MT-Tracking Co.op'!$G116,'Data Co.op'!$N:$N,'MT-Tracking Co.op'!AK$6)</f>
        <v>0</v>
      </c>
      <c r="AL116" s="25">
        <f>+SUMIFS('Data Co.op'!$M:$M,'Data Co.op'!$E:$E,'MT-Tracking Co.op'!$G116,'Data Co.op'!$N:$N,'MT-Tracking Co.op'!AL$6)</f>
        <v>0</v>
      </c>
      <c r="AM116" s="25">
        <f>+SUMIFS('Data Co.op'!$M:$M,'Data Co.op'!$E:$E,'MT-Tracking Co.op'!$G116,'Data Co.op'!$N:$N,'MT-Tracking Co.op'!AM$6)</f>
        <v>0</v>
      </c>
      <c r="AN116" s="25">
        <f>+SUMIFS('Data Co.op'!$M:$M,'Data Co.op'!$E:$E,'MT-Tracking Co.op'!$G116,'Data Co.op'!$N:$N,'MT-Tracking Co.op'!AN$6)</f>
        <v>0</v>
      </c>
      <c r="AO116" s="25">
        <f>+SUMIFS('Data Co.op'!$M:$M,'Data Co.op'!$E:$E,'MT-Tracking Co.op'!$G116,'Data Co.op'!$N:$N,'MT-Tracking Co.op'!AO$6)</f>
        <v>0</v>
      </c>
      <c r="AP116" s="25">
        <f>+SUMIFS('Data Co.op'!$M:$M,'Data Co.op'!$E:$E,'MT-Tracking Co.op'!$G116,'Data Co.op'!$N:$N,'MT-Tracking Co.op'!AP$6)</f>
        <v>0</v>
      </c>
      <c r="AQ116" s="25">
        <f>+SUMIFS('Data Co.op'!$M:$M,'Data Co.op'!$E:$E,'MT-Tracking Co.op'!$G116,'Data Co.op'!$N:$N,'MT-Tracking Co.op'!AQ$6)</f>
        <v>0</v>
      </c>
      <c r="AR116" s="25">
        <f>+SUMIFS('Data Co.op'!$M:$M,'Data Co.op'!$E:$E,'MT-Tracking Co.op'!$G116,'Data Co.op'!$N:$N,'MT-Tracking Co.op'!AR$6)</f>
        <v>0</v>
      </c>
      <c r="AS116" s="25">
        <f>+SUMIFS('Data Co.op'!$M:$M,'Data Co.op'!$E:$E,'MT-Tracking Co.op'!$G116,'Data Co.op'!$N:$N,'MT-Tracking Co.op'!AS$6)</f>
        <v>0</v>
      </c>
      <c r="AT116" s="25">
        <f>+SUMIFS('Data Co.op'!$M:$M,'Data Co.op'!$E:$E,'MT-Tracking Co.op'!$G116,'Data Co.op'!$N:$N,'MT-Tracking Co.op'!AT$6)</f>
        <v>0</v>
      </c>
      <c r="AU116" s="25">
        <f>+SUMIFS('Data Co.op'!$M:$M,'Data Co.op'!$E:$E,'MT-Tracking Co.op'!$G116,'Data Co.op'!$N:$N,'MT-Tracking Co.op'!AU$6)</f>
        <v>0</v>
      </c>
      <c r="AV116" s="25">
        <f>+SUMIFS('Data Co.op'!$M:$M,'Data Co.op'!$E:$E,'MT-Tracking Co.op'!$G116,'Data Co.op'!$N:$N,'MT-Tracking Co.op'!AV$6)</f>
        <v>0</v>
      </c>
      <c r="AW116" s="27">
        <f t="shared" si="19"/>
        <v>0</v>
      </c>
      <c r="AX116" t="str">
        <f t="shared" si="15"/>
        <v>Nguyễn Thành Long</v>
      </c>
      <c r="AY116" t="str">
        <f t="shared" si="11"/>
        <v>NBTS05281</v>
      </c>
      <c r="AZ116" s="27" t="str">
        <f t="shared" si="16"/>
        <v>Trần Thị Cẩm Tiên</v>
      </c>
    </row>
    <row r="117" spans="1:52" outlineLevel="1" x14ac:dyDescent="0.25">
      <c r="A117" s="4" t="s">
        <v>935</v>
      </c>
      <c r="B117" s="4" t="s">
        <v>936</v>
      </c>
      <c r="C117" s="4" t="s">
        <v>959</v>
      </c>
      <c r="D117" s="11" t="s">
        <v>753</v>
      </c>
      <c r="E117" s="32" t="s">
        <v>817</v>
      </c>
      <c r="F117" s="35" t="s">
        <v>189</v>
      </c>
      <c r="G117" s="35">
        <f t="shared" si="17"/>
        <v>563</v>
      </c>
      <c r="H117" s="4" t="s">
        <v>1065</v>
      </c>
      <c r="I117" s="4"/>
      <c r="J117" s="4"/>
      <c r="K117" s="4" t="s">
        <v>866</v>
      </c>
      <c r="L117" s="4">
        <v>1</v>
      </c>
      <c r="M117" s="33">
        <v>3566.8356240000007</v>
      </c>
      <c r="N117" s="34">
        <f t="shared" si="12"/>
        <v>1.6910322535746568E-3</v>
      </c>
      <c r="O117" s="33">
        <f t="shared" si="13"/>
        <v>4491.0351979240895</v>
      </c>
      <c r="P117" s="33">
        <f t="shared" si="18"/>
        <v>2652.1268399999999</v>
      </c>
      <c r="Q117" s="94">
        <f t="shared" si="14"/>
        <v>0.59053797690695098</v>
      </c>
      <c r="R117" s="25">
        <f>+SUMIFS('Data Co.op'!$M:$M,'Data Co.op'!$E:$E,'MT-Tracking Co.op'!$G117,'Data Co.op'!$N:$N,'MT-Tracking Co.op'!R$6)</f>
        <v>0</v>
      </c>
      <c r="S117" s="25">
        <f>+SUMIFS('Data Co.op'!$M:$M,'Data Co.op'!$E:$E,'MT-Tracking Co.op'!$G117,'Data Co.op'!$N:$N,'MT-Tracking Co.op'!S$6)</f>
        <v>815.06412</v>
      </c>
      <c r="T117" s="25">
        <f>+SUMIFS('Data Co.op'!$M:$M,'Data Co.op'!$E:$E,'MT-Tracking Co.op'!$G117,'Data Co.op'!$N:$N,'MT-Tracking Co.op'!T$6)</f>
        <v>0</v>
      </c>
      <c r="U117" s="25">
        <f>+SUMIFS('Data Co.op'!$M:$M,'Data Co.op'!$E:$E,'MT-Tracking Co.op'!$G117,'Data Co.op'!$N:$N,'MT-Tracking Co.op'!U$6)</f>
        <v>0</v>
      </c>
      <c r="V117" s="25">
        <f>+SUMIFS('Data Co.op'!$M:$M,'Data Co.op'!$E:$E,'MT-Tracking Co.op'!$G117,'Data Co.op'!$N:$N,'MT-Tracking Co.op'!V$6)</f>
        <v>0</v>
      </c>
      <c r="W117" s="25">
        <f>+SUMIFS('Data Co.op'!$M:$M,'Data Co.op'!$E:$E,'MT-Tracking Co.op'!$G117,'Data Co.op'!$N:$N,'MT-Tracking Co.op'!W$6)</f>
        <v>0</v>
      </c>
      <c r="X117" s="25">
        <f>+SUMIFS('Data Co.op'!$M:$M,'Data Co.op'!$E:$E,'MT-Tracking Co.op'!$G117,'Data Co.op'!$N:$N,'MT-Tracking Co.op'!X$6)</f>
        <v>0</v>
      </c>
      <c r="Y117" s="25">
        <f>+SUMIFS('Data Co.op'!$M:$M,'Data Co.op'!$E:$E,'MT-Tracking Co.op'!$G117,'Data Co.op'!$N:$N,'MT-Tracking Co.op'!Y$6)</f>
        <v>0</v>
      </c>
      <c r="Z117" s="25">
        <f>+SUMIFS('Data Co.op'!$M:$M,'Data Co.op'!$E:$E,'MT-Tracking Co.op'!$G117,'Data Co.op'!$N:$N,'MT-Tracking Co.op'!Z$6)</f>
        <v>0</v>
      </c>
      <c r="AA117" s="25">
        <f>+SUMIFS('Data Co.op'!$M:$M,'Data Co.op'!$E:$E,'MT-Tracking Co.op'!$G117,'Data Co.op'!$N:$N,'MT-Tracking Co.op'!AA$6)</f>
        <v>0</v>
      </c>
      <c r="AB117" s="25">
        <f>+SUMIFS('Data Co.op'!$M:$M,'Data Co.op'!$E:$E,'MT-Tracking Co.op'!$G117,'Data Co.op'!$N:$N,'MT-Tracking Co.op'!AB$6)</f>
        <v>0</v>
      </c>
      <c r="AC117" s="25">
        <f>+SUMIFS('Data Co.op'!$M:$M,'Data Co.op'!$E:$E,'MT-Tracking Co.op'!$G117,'Data Co.op'!$N:$N,'MT-Tracking Co.op'!AC$6)</f>
        <v>0</v>
      </c>
      <c r="AD117" s="25">
        <f>+SUMIFS('Data Co.op'!$M:$M,'Data Co.op'!$E:$E,'MT-Tracking Co.op'!$G117,'Data Co.op'!$N:$N,'MT-Tracking Co.op'!AD$6)</f>
        <v>361.19952000000001</v>
      </c>
      <c r="AE117" s="25">
        <f>+SUMIFS('Data Co.op'!$M:$M,'Data Co.op'!$E:$E,'MT-Tracking Co.op'!$G117,'Data Co.op'!$N:$N,'MT-Tracking Co.op'!AE$6)</f>
        <v>0</v>
      </c>
      <c r="AF117" s="25">
        <f>+SUMIFS('Data Co.op'!$M:$M,'Data Co.op'!$E:$E,'MT-Tracking Co.op'!$G117,'Data Co.op'!$N:$N,'MT-Tracking Co.op'!AF$6)</f>
        <v>0</v>
      </c>
      <c r="AG117" s="25">
        <f>+SUMIFS('Data Co.op'!$M:$M,'Data Co.op'!$E:$E,'MT-Tracking Co.op'!$G117,'Data Co.op'!$N:$N,'MT-Tracking Co.op'!AG$6)</f>
        <v>0</v>
      </c>
      <c r="AH117" s="25">
        <f>+SUMIFS('Data Co.op'!$M:$M,'Data Co.op'!$E:$E,'MT-Tracking Co.op'!$G117,'Data Co.op'!$N:$N,'MT-Tracking Co.op'!AH$6)</f>
        <v>0</v>
      </c>
      <c r="AI117" s="25">
        <f>+SUMIFS('Data Co.op'!$M:$M,'Data Co.op'!$E:$E,'MT-Tracking Co.op'!$G117,'Data Co.op'!$N:$N,'MT-Tracking Co.op'!AI$6)</f>
        <v>0</v>
      </c>
      <c r="AJ117" s="25">
        <f>+SUMIFS('Data Co.op'!$M:$M,'Data Co.op'!$E:$E,'MT-Tracking Co.op'!$G117,'Data Co.op'!$N:$N,'MT-Tracking Co.op'!AJ$6)</f>
        <v>0</v>
      </c>
      <c r="AK117" s="25">
        <f>+SUMIFS('Data Co.op'!$M:$M,'Data Co.op'!$E:$E,'MT-Tracking Co.op'!$G117,'Data Co.op'!$N:$N,'MT-Tracking Co.op'!AK$6)</f>
        <v>0</v>
      </c>
      <c r="AL117" s="25">
        <f>+SUMIFS('Data Co.op'!$M:$M,'Data Co.op'!$E:$E,'MT-Tracking Co.op'!$G117,'Data Co.op'!$N:$N,'MT-Tracking Co.op'!AL$6)</f>
        <v>0</v>
      </c>
      <c r="AM117" s="25">
        <f>+SUMIFS('Data Co.op'!$M:$M,'Data Co.op'!$E:$E,'MT-Tracking Co.op'!$G117,'Data Co.op'!$N:$N,'MT-Tracking Co.op'!AM$6)</f>
        <v>0</v>
      </c>
      <c r="AN117" s="25">
        <f>+SUMIFS('Data Co.op'!$M:$M,'Data Co.op'!$E:$E,'MT-Tracking Co.op'!$G117,'Data Co.op'!$N:$N,'MT-Tracking Co.op'!AN$6)</f>
        <v>0</v>
      </c>
      <c r="AO117" s="25">
        <f>+SUMIFS('Data Co.op'!$M:$M,'Data Co.op'!$E:$E,'MT-Tracking Co.op'!$G117,'Data Co.op'!$N:$N,'MT-Tracking Co.op'!AO$6)</f>
        <v>0</v>
      </c>
      <c r="AP117" s="25">
        <f>+SUMIFS('Data Co.op'!$M:$M,'Data Co.op'!$E:$E,'MT-Tracking Co.op'!$G117,'Data Co.op'!$N:$N,'MT-Tracking Co.op'!AP$6)</f>
        <v>0</v>
      </c>
      <c r="AQ117" s="25">
        <f>+SUMIFS('Data Co.op'!$M:$M,'Data Co.op'!$E:$E,'MT-Tracking Co.op'!$G117,'Data Co.op'!$N:$N,'MT-Tracking Co.op'!AQ$6)</f>
        <v>1079.86284</v>
      </c>
      <c r="AR117" s="25">
        <f>+SUMIFS('Data Co.op'!$M:$M,'Data Co.op'!$E:$E,'MT-Tracking Co.op'!$G117,'Data Co.op'!$N:$N,'MT-Tracking Co.op'!AR$6)</f>
        <v>0</v>
      </c>
      <c r="AS117" s="25">
        <f>+SUMIFS('Data Co.op'!$M:$M,'Data Co.op'!$E:$E,'MT-Tracking Co.op'!$G117,'Data Co.op'!$N:$N,'MT-Tracking Co.op'!AS$6)</f>
        <v>0</v>
      </c>
      <c r="AT117" s="25">
        <f>+SUMIFS('Data Co.op'!$M:$M,'Data Co.op'!$E:$E,'MT-Tracking Co.op'!$G117,'Data Co.op'!$N:$N,'MT-Tracking Co.op'!AT$6)</f>
        <v>396.00036</v>
      </c>
      <c r="AU117" s="25">
        <f>+SUMIFS('Data Co.op'!$M:$M,'Data Co.op'!$E:$E,'MT-Tracking Co.op'!$G117,'Data Co.op'!$N:$N,'MT-Tracking Co.op'!AU$6)</f>
        <v>0</v>
      </c>
      <c r="AV117" s="25">
        <f>+SUMIFS('Data Co.op'!$M:$M,'Data Co.op'!$E:$E,'MT-Tracking Co.op'!$G117,'Data Co.op'!$N:$N,'MT-Tracking Co.op'!AV$6)</f>
        <v>0</v>
      </c>
      <c r="AW117" s="27">
        <f t="shared" si="19"/>
        <v>0</v>
      </c>
      <c r="AX117" t="str">
        <f t="shared" si="15"/>
        <v>Nguyễn Thành Long</v>
      </c>
      <c r="AY117" t="str">
        <f t="shared" si="11"/>
        <v>NBTS05281</v>
      </c>
      <c r="AZ117" s="27" t="str">
        <f t="shared" si="16"/>
        <v>Trần Thị Cẩm Tiên</v>
      </c>
    </row>
    <row r="118" spans="1:52" outlineLevel="1" x14ac:dyDescent="0.25">
      <c r="A118" s="4" t="s">
        <v>935</v>
      </c>
      <c r="B118" s="4" t="s">
        <v>936</v>
      </c>
      <c r="C118" s="4" t="s">
        <v>959</v>
      </c>
      <c r="D118" s="11" t="s">
        <v>748</v>
      </c>
      <c r="E118" s="32" t="s">
        <v>994</v>
      </c>
      <c r="F118" s="35" t="s">
        <v>71</v>
      </c>
      <c r="G118" s="35">
        <f t="shared" si="17"/>
        <v>536</v>
      </c>
      <c r="H118" s="4" t="s">
        <v>1066</v>
      </c>
      <c r="I118" s="4"/>
      <c r="J118" s="4"/>
      <c r="K118" s="4" t="s">
        <v>996</v>
      </c>
      <c r="L118" s="4">
        <v>1</v>
      </c>
      <c r="M118" s="33">
        <v>4504.384395</v>
      </c>
      <c r="N118" s="34">
        <f t="shared" si="12"/>
        <v>2.1355229389296258E-3</v>
      </c>
      <c r="O118" s="33">
        <f t="shared" si="13"/>
        <v>5671.5113886406007</v>
      </c>
      <c r="P118" s="33">
        <f t="shared" si="18"/>
        <v>3930.49476</v>
      </c>
      <c r="Q118" s="94">
        <f t="shared" si="14"/>
        <v>0.69302422064642921</v>
      </c>
      <c r="R118" s="25">
        <f>+SUMIFS('Data Co.op'!$M:$M,'Data Co.op'!$E:$E,'MT-Tracking Co.op'!$G118,'Data Co.op'!$N:$N,'MT-Tracking Co.op'!R$6)</f>
        <v>0</v>
      </c>
      <c r="S118" s="25">
        <f>+SUMIFS('Data Co.op'!$M:$M,'Data Co.op'!$E:$E,'MT-Tracking Co.op'!$G118,'Data Co.op'!$N:$N,'MT-Tracking Co.op'!S$6)</f>
        <v>396.00036</v>
      </c>
      <c r="T118" s="25">
        <f>+SUMIFS('Data Co.op'!$M:$M,'Data Co.op'!$E:$E,'MT-Tracking Co.op'!$G118,'Data Co.op'!$N:$N,'MT-Tracking Co.op'!T$6)</f>
        <v>0</v>
      </c>
      <c r="U118" s="25">
        <f>+SUMIFS('Data Co.op'!$M:$M,'Data Co.op'!$E:$E,'MT-Tracking Co.op'!$G118,'Data Co.op'!$N:$N,'MT-Tracking Co.op'!U$6)</f>
        <v>0</v>
      </c>
      <c r="V118" s="25">
        <f>+SUMIFS('Data Co.op'!$M:$M,'Data Co.op'!$E:$E,'MT-Tracking Co.op'!$G118,'Data Co.op'!$N:$N,'MT-Tracking Co.op'!V$6)</f>
        <v>0</v>
      </c>
      <c r="W118" s="25">
        <f>+SUMIFS('Data Co.op'!$M:$M,'Data Co.op'!$E:$E,'MT-Tracking Co.op'!$G118,'Data Co.op'!$N:$N,'MT-Tracking Co.op'!W$6)</f>
        <v>0</v>
      </c>
      <c r="X118" s="25">
        <f>+SUMIFS('Data Co.op'!$M:$M,'Data Co.op'!$E:$E,'MT-Tracking Co.op'!$G118,'Data Co.op'!$N:$N,'MT-Tracking Co.op'!X$6)</f>
        <v>1297.0562399999999</v>
      </c>
      <c r="Y118" s="25">
        <f>+SUMIFS('Data Co.op'!$M:$M,'Data Co.op'!$E:$E,'MT-Tracking Co.op'!$G118,'Data Co.op'!$N:$N,'MT-Tracking Co.op'!Y$6)</f>
        <v>0</v>
      </c>
      <c r="Z118" s="25">
        <f>+SUMIFS('Data Co.op'!$M:$M,'Data Co.op'!$E:$E,'MT-Tracking Co.op'!$G118,'Data Co.op'!$N:$N,'MT-Tracking Co.op'!Z$6)</f>
        <v>0</v>
      </c>
      <c r="AA118" s="25">
        <f>+SUMIFS('Data Co.op'!$M:$M,'Data Co.op'!$E:$E,'MT-Tracking Co.op'!$G118,'Data Co.op'!$N:$N,'MT-Tracking Co.op'!AA$6)</f>
        <v>0</v>
      </c>
      <c r="AB118" s="25">
        <f>+SUMIFS('Data Co.op'!$M:$M,'Data Co.op'!$E:$E,'MT-Tracking Co.op'!$G118,'Data Co.op'!$N:$N,'MT-Tracking Co.op'!AB$6)</f>
        <v>0</v>
      </c>
      <c r="AC118" s="25">
        <f>+SUMIFS('Data Co.op'!$M:$M,'Data Co.op'!$E:$E,'MT-Tracking Co.op'!$G118,'Data Co.op'!$N:$N,'MT-Tracking Co.op'!AC$6)</f>
        <v>0</v>
      </c>
      <c r="AD118" s="25">
        <f>+SUMIFS('Data Co.op'!$M:$M,'Data Co.op'!$E:$E,'MT-Tracking Co.op'!$G118,'Data Co.op'!$N:$N,'MT-Tracking Co.op'!AD$6)</f>
        <v>424.48320000000001</v>
      </c>
      <c r="AE118" s="25">
        <f>+SUMIFS('Data Co.op'!$M:$M,'Data Co.op'!$E:$E,'MT-Tracking Co.op'!$G118,'Data Co.op'!$N:$N,'MT-Tracking Co.op'!AE$6)</f>
        <v>0</v>
      </c>
      <c r="AF118" s="25">
        <f>+SUMIFS('Data Co.op'!$M:$M,'Data Co.op'!$E:$E,'MT-Tracking Co.op'!$G118,'Data Co.op'!$N:$N,'MT-Tracking Co.op'!AF$6)</f>
        <v>0</v>
      </c>
      <c r="AG118" s="25">
        <f>+SUMIFS('Data Co.op'!$M:$M,'Data Co.op'!$E:$E,'MT-Tracking Co.op'!$G118,'Data Co.op'!$N:$N,'MT-Tracking Co.op'!AG$6)</f>
        <v>243.88344000000001</v>
      </c>
      <c r="AH118" s="25">
        <f>+SUMIFS('Data Co.op'!$M:$M,'Data Co.op'!$E:$E,'MT-Tracking Co.op'!$G118,'Data Co.op'!$N:$N,'MT-Tracking Co.op'!AH$6)</f>
        <v>0</v>
      </c>
      <c r="AI118" s="25">
        <f>+SUMIFS('Data Co.op'!$M:$M,'Data Co.op'!$E:$E,'MT-Tracking Co.op'!$G118,'Data Co.op'!$N:$N,'MT-Tracking Co.op'!AI$6)</f>
        <v>0</v>
      </c>
      <c r="AJ118" s="25">
        <f>+SUMIFS('Data Co.op'!$M:$M,'Data Co.op'!$E:$E,'MT-Tracking Co.op'!$G118,'Data Co.op'!$N:$N,'MT-Tracking Co.op'!AJ$6)</f>
        <v>0</v>
      </c>
      <c r="AK118" s="25">
        <f>+SUMIFS('Data Co.op'!$M:$M,'Data Co.op'!$E:$E,'MT-Tracking Co.op'!$G118,'Data Co.op'!$N:$N,'MT-Tracking Co.op'!AK$6)</f>
        <v>413.24688000000003</v>
      </c>
      <c r="AL118" s="25">
        <f>+SUMIFS('Data Co.op'!$M:$M,'Data Co.op'!$E:$E,'MT-Tracking Co.op'!$G118,'Data Co.op'!$N:$N,'MT-Tracking Co.op'!AL$6)</f>
        <v>180.59976</v>
      </c>
      <c r="AM118" s="25">
        <f>+SUMIFS('Data Co.op'!$M:$M,'Data Co.op'!$E:$E,'MT-Tracking Co.op'!$G118,'Data Co.op'!$N:$N,'MT-Tracking Co.op'!AM$6)</f>
        <v>0</v>
      </c>
      <c r="AN118" s="25">
        <f>+SUMIFS('Data Co.op'!$M:$M,'Data Co.op'!$E:$E,'MT-Tracking Co.op'!$G118,'Data Co.op'!$N:$N,'MT-Tracking Co.op'!AN$6)</f>
        <v>0</v>
      </c>
      <c r="AO118" s="25">
        <f>+SUMIFS('Data Co.op'!$M:$M,'Data Co.op'!$E:$E,'MT-Tracking Co.op'!$G118,'Data Co.op'!$N:$N,'MT-Tracking Co.op'!AO$6)</f>
        <v>0</v>
      </c>
      <c r="AP118" s="25">
        <f>+SUMIFS('Data Co.op'!$M:$M,'Data Co.op'!$E:$E,'MT-Tracking Co.op'!$G118,'Data Co.op'!$N:$N,'MT-Tracking Co.op'!AP$6)</f>
        <v>0</v>
      </c>
      <c r="AQ118" s="25">
        <f>+SUMIFS('Data Co.op'!$M:$M,'Data Co.op'!$E:$E,'MT-Tracking Co.op'!$G118,'Data Co.op'!$N:$N,'MT-Tracking Co.op'!AQ$6)</f>
        <v>396.00036</v>
      </c>
      <c r="AR118" s="25">
        <f>+SUMIFS('Data Co.op'!$M:$M,'Data Co.op'!$E:$E,'MT-Tracking Co.op'!$G118,'Data Co.op'!$N:$N,'MT-Tracking Co.op'!AR$6)</f>
        <v>0</v>
      </c>
      <c r="AS118" s="25">
        <f>+SUMIFS('Data Co.op'!$M:$M,'Data Co.op'!$E:$E,'MT-Tracking Co.op'!$G118,'Data Co.op'!$N:$N,'MT-Tracking Co.op'!AS$6)</f>
        <v>359.0514</v>
      </c>
      <c r="AT118" s="25">
        <f>+SUMIFS('Data Co.op'!$M:$M,'Data Co.op'!$E:$E,'MT-Tracking Co.op'!$G118,'Data Co.op'!$N:$N,'MT-Tracking Co.op'!AT$6)</f>
        <v>0</v>
      </c>
      <c r="AU118" s="25">
        <f>+SUMIFS('Data Co.op'!$M:$M,'Data Co.op'!$E:$E,'MT-Tracking Co.op'!$G118,'Data Co.op'!$N:$N,'MT-Tracking Co.op'!AU$6)</f>
        <v>220.17312000000001</v>
      </c>
      <c r="AV118" s="25">
        <f>+SUMIFS('Data Co.op'!$M:$M,'Data Co.op'!$E:$E,'MT-Tracking Co.op'!$G118,'Data Co.op'!$N:$N,'MT-Tracking Co.op'!AV$6)</f>
        <v>0</v>
      </c>
      <c r="AW118" s="27">
        <f t="shared" si="19"/>
        <v>0</v>
      </c>
      <c r="AX118" t="str">
        <f t="shared" si="15"/>
        <v>Nguyễn Thành Long</v>
      </c>
      <c r="AY118" t="str">
        <f t="shared" si="11"/>
        <v>NBTS04854</v>
      </c>
      <c r="AZ118" s="27" t="str">
        <f t="shared" si="16"/>
        <v>Võ Thái Trâm</v>
      </c>
    </row>
    <row r="119" spans="1:52" outlineLevel="1" x14ac:dyDescent="0.25">
      <c r="A119" s="4" t="s">
        <v>935</v>
      </c>
      <c r="B119" s="4" t="s">
        <v>936</v>
      </c>
      <c r="C119" s="4" t="s">
        <v>959</v>
      </c>
      <c r="D119" s="11" t="s">
        <v>748</v>
      </c>
      <c r="E119" s="32" t="s">
        <v>994</v>
      </c>
      <c r="F119" s="35" t="s">
        <v>75</v>
      </c>
      <c r="G119" s="35">
        <f t="shared" si="17"/>
        <v>573</v>
      </c>
      <c r="H119" s="4" t="s">
        <v>1067</v>
      </c>
      <c r="I119" s="4"/>
      <c r="J119" s="4"/>
      <c r="K119" s="4" t="s">
        <v>917</v>
      </c>
      <c r="L119" s="4">
        <v>1</v>
      </c>
      <c r="M119" s="33">
        <v>6237.2088719999983</v>
      </c>
      <c r="N119" s="34">
        <f t="shared" si="12"/>
        <v>2.957052829646741E-3</v>
      </c>
      <c r="O119" s="33">
        <f t="shared" si="13"/>
        <v>7853.3264590261924</v>
      </c>
      <c r="P119" s="33">
        <f t="shared" si="18"/>
        <v>1597.9517999999998</v>
      </c>
      <c r="Q119" s="94">
        <f t="shared" si="14"/>
        <v>0.20347451596939534</v>
      </c>
      <c r="R119" s="25">
        <f>+SUMIFS('Data Co.op'!$M:$M,'Data Co.op'!$E:$E,'MT-Tracking Co.op'!$G119,'Data Co.op'!$N:$N,'MT-Tracking Co.op'!R$6)</f>
        <v>0</v>
      </c>
      <c r="S119" s="25">
        <f>+SUMIFS('Data Co.op'!$M:$M,'Data Co.op'!$E:$E,'MT-Tracking Co.op'!$G119,'Data Co.op'!$N:$N,'MT-Tracking Co.op'!S$6)</f>
        <v>697.10111999999992</v>
      </c>
      <c r="T119" s="25">
        <f>+SUMIFS('Data Co.op'!$M:$M,'Data Co.op'!$E:$E,'MT-Tracking Co.op'!$G119,'Data Co.op'!$N:$N,'MT-Tracking Co.op'!T$6)</f>
        <v>0</v>
      </c>
      <c r="U119" s="25">
        <f>+SUMIFS('Data Co.op'!$M:$M,'Data Co.op'!$E:$E,'MT-Tracking Co.op'!$G119,'Data Co.op'!$N:$N,'MT-Tracking Co.op'!U$6)</f>
        <v>0</v>
      </c>
      <c r="V119" s="25">
        <f>+SUMIFS('Data Co.op'!$M:$M,'Data Co.op'!$E:$E,'MT-Tracking Co.op'!$G119,'Data Co.op'!$N:$N,'MT-Tracking Co.op'!V$6)</f>
        <v>0</v>
      </c>
      <c r="W119" s="25">
        <f>+SUMIFS('Data Co.op'!$M:$M,'Data Co.op'!$E:$E,'MT-Tracking Co.op'!$G119,'Data Co.op'!$N:$N,'MT-Tracking Co.op'!W$6)</f>
        <v>0</v>
      </c>
      <c r="X119" s="25">
        <f>+SUMIFS('Data Co.op'!$M:$M,'Data Co.op'!$E:$E,'MT-Tracking Co.op'!$G119,'Data Co.op'!$N:$N,'MT-Tracking Co.op'!X$6)</f>
        <v>0</v>
      </c>
      <c r="Y119" s="25">
        <f>+SUMIFS('Data Co.op'!$M:$M,'Data Co.op'!$E:$E,'MT-Tracking Co.op'!$G119,'Data Co.op'!$N:$N,'MT-Tracking Co.op'!Y$6)</f>
        <v>0</v>
      </c>
      <c r="Z119" s="25">
        <f>+SUMIFS('Data Co.op'!$M:$M,'Data Co.op'!$E:$E,'MT-Tracking Co.op'!$G119,'Data Co.op'!$N:$N,'MT-Tracking Co.op'!Z$6)</f>
        <v>0</v>
      </c>
      <c r="AA119" s="25">
        <f>+SUMIFS('Data Co.op'!$M:$M,'Data Co.op'!$E:$E,'MT-Tracking Co.op'!$G119,'Data Co.op'!$N:$N,'MT-Tracking Co.op'!AA$6)</f>
        <v>0</v>
      </c>
      <c r="AB119" s="25">
        <f>+SUMIFS('Data Co.op'!$M:$M,'Data Co.op'!$E:$E,'MT-Tracking Co.op'!$G119,'Data Co.op'!$N:$N,'MT-Tracking Co.op'!AB$6)</f>
        <v>0</v>
      </c>
      <c r="AC119" s="25">
        <f>+SUMIFS('Data Co.op'!$M:$M,'Data Co.op'!$E:$E,'MT-Tracking Co.op'!$G119,'Data Co.op'!$N:$N,'MT-Tracking Co.op'!AC$6)</f>
        <v>0</v>
      </c>
      <c r="AD119" s="25">
        <f>+SUMIFS('Data Co.op'!$M:$M,'Data Co.op'!$E:$E,'MT-Tracking Co.op'!$G119,'Data Co.op'!$N:$N,'MT-Tracking Co.op'!AD$6)</f>
        <v>0</v>
      </c>
      <c r="AE119" s="25">
        <f>+SUMIFS('Data Co.op'!$M:$M,'Data Co.op'!$E:$E,'MT-Tracking Co.op'!$G119,'Data Co.op'!$N:$N,'MT-Tracking Co.op'!AE$6)</f>
        <v>0</v>
      </c>
      <c r="AF119" s="25">
        <f>+SUMIFS('Data Co.op'!$M:$M,'Data Co.op'!$E:$E,'MT-Tracking Co.op'!$G119,'Data Co.op'!$N:$N,'MT-Tracking Co.op'!AF$6)</f>
        <v>0</v>
      </c>
      <c r="AG119" s="25">
        <f>+SUMIFS('Data Co.op'!$M:$M,'Data Co.op'!$E:$E,'MT-Tracking Co.op'!$G119,'Data Co.op'!$N:$N,'MT-Tracking Co.op'!AG$6)</f>
        <v>900.85068000000001</v>
      </c>
      <c r="AH119" s="25">
        <f>+SUMIFS('Data Co.op'!$M:$M,'Data Co.op'!$E:$E,'MT-Tracking Co.op'!$G119,'Data Co.op'!$N:$N,'MT-Tracking Co.op'!AH$6)</f>
        <v>0</v>
      </c>
      <c r="AI119" s="25">
        <f>+SUMIFS('Data Co.op'!$M:$M,'Data Co.op'!$E:$E,'MT-Tracking Co.op'!$G119,'Data Co.op'!$N:$N,'MT-Tracking Co.op'!AI$6)</f>
        <v>0</v>
      </c>
      <c r="AJ119" s="25">
        <f>+SUMIFS('Data Co.op'!$M:$M,'Data Co.op'!$E:$E,'MT-Tracking Co.op'!$G119,'Data Co.op'!$N:$N,'MT-Tracking Co.op'!AJ$6)</f>
        <v>0</v>
      </c>
      <c r="AK119" s="25">
        <f>+SUMIFS('Data Co.op'!$M:$M,'Data Co.op'!$E:$E,'MT-Tracking Co.op'!$G119,'Data Co.op'!$N:$N,'MT-Tracking Co.op'!AK$6)</f>
        <v>0</v>
      </c>
      <c r="AL119" s="25">
        <f>+SUMIFS('Data Co.op'!$M:$M,'Data Co.op'!$E:$E,'MT-Tracking Co.op'!$G119,'Data Co.op'!$N:$N,'MT-Tracking Co.op'!AL$6)</f>
        <v>0</v>
      </c>
      <c r="AM119" s="25">
        <f>+SUMIFS('Data Co.op'!$M:$M,'Data Co.op'!$E:$E,'MT-Tracking Co.op'!$G119,'Data Co.op'!$N:$N,'MT-Tracking Co.op'!AM$6)</f>
        <v>0</v>
      </c>
      <c r="AN119" s="25">
        <f>+SUMIFS('Data Co.op'!$M:$M,'Data Co.op'!$E:$E,'MT-Tracking Co.op'!$G119,'Data Co.op'!$N:$N,'MT-Tracking Co.op'!AN$6)</f>
        <v>0</v>
      </c>
      <c r="AO119" s="25">
        <f>+SUMIFS('Data Co.op'!$M:$M,'Data Co.op'!$E:$E,'MT-Tracking Co.op'!$G119,'Data Co.op'!$N:$N,'MT-Tracking Co.op'!AO$6)</f>
        <v>0</v>
      </c>
      <c r="AP119" s="25">
        <f>+SUMIFS('Data Co.op'!$M:$M,'Data Co.op'!$E:$E,'MT-Tracking Co.op'!$G119,'Data Co.op'!$N:$N,'MT-Tracking Co.op'!AP$6)</f>
        <v>0</v>
      </c>
      <c r="AQ119" s="25">
        <f>+SUMIFS('Data Co.op'!$M:$M,'Data Co.op'!$E:$E,'MT-Tracking Co.op'!$G119,'Data Co.op'!$N:$N,'MT-Tracking Co.op'!AQ$6)</f>
        <v>0</v>
      </c>
      <c r="AR119" s="25">
        <f>+SUMIFS('Data Co.op'!$M:$M,'Data Co.op'!$E:$E,'MT-Tracking Co.op'!$G119,'Data Co.op'!$N:$N,'MT-Tracking Co.op'!AR$6)</f>
        <v>0</v>
      </c>
      <c r="AS119" s="25">
        <f>+SUMIFS('Data Co.op'!$M:$M,'Data Co.op'!$E:$E,'MT-Tracking Co.op'!$G119,'Data Co.op'!$N:$N,'MT-Tracking Co.op'!AS$6)</f>
        <v>0</v>
      </c>
      <c r="AT119" s="25">
        <f>+SUMIFS('Data Co.op'!$M:$M,'Data Co.op'!$E:$E,'MT-Tracking Co.op'!$G119,'Data Co.op'!$N:$N,'MT-Tracking Co.op'!AT$6)</f>
        <v>0</v>
      </c>
      <c r="AU119" s="25">
        <f>+SUMIFS('Data Co.op'!$M:$M,'Data Co.op'!$E:$E,'MT-Tracking Co.op'!$G119,'Data Co.op'!$N:$N,'MT-Tracking Co.op'!AU$6)</f>
        <v>0</v>
      </c>
      <c r="AV119" s="25">
        <f>+SUMIFS('Data Co.op'!$M:$M,'Data Co.op'!$E:$E,'MT-Tracking Co.op'!$G119,'Data Co.op'!$N:$N,'MT-Tracking Co.op'!AV$6)</f>
        <v>0</v>
      </c>
      <c r="AW119" s="27">
        <f t="shared" si="19"/>
        <v>0</v>
      </c>
      <c r="AX119" t="str">
        <f t="shared" si="15"/>
        <v>Nguyễn Thành Long</v>
      </c>
      <c r="AY119" t="str">
        <f t="shared" si="11"/>
        <v>NBTS04854</v>
      </c>
      <c r="AZ119" s="27" t="str">
        <f t="shared" si="16"/>
        <v>Võ Thái Trâm</v>
      </c>
    </row>
    <row r="120" spans="1:52" outlineLevel="1" x14ac:dyDescent="0.25">
      <c r="A120" s="4" t="s">
        <v>935</v>
      </c>
      <c r="B120" s="4" t="s">
        <v>936</v>
      </c>
      <c r="C120" s="4" t="s">
        <v>959</v>
      </c>
      <c r="D120" s="11" t="s">
        <v>746</v>
      </c>
      <c r="E120" s="32" t="s">
        <v>33</v>
      </c>
      <c r="F120" s="35" t="s">
        <v>8</v>
      </c>
      <c r="G120" s="35">
        <f t="shared" si="17"/>
        <v>574</v>
      </c>
      <c r="H120" s="4" t="s">
        <v>1068</v>
      </c>
      <c r="I120" s="4"/>
      <c r="J120" s="4"/>
      <c r="K120" s="4" t="s">
        <v>1009</v>
      </c>
      <c r="L120" s="4">
        <v>1</v>
      </c>
      <c r="M120" s="33">
        <v>3608.5199369999991</v>
      </c>
      <c r="N120" s="34">
        <f t="shared" si="12"/>
        <v>1.7107947335938645E-3</v>
      </c>
      <c r="O120" s="33">
        <f t="shared" si="13"/>
        <v>4543.5202958143973</v>
      </c>
      <c r="P120" s="33">
        <f t="shared" si="18"/>
        <v>3304.95552</v>
      </c>
      <c r="Q120" s="94">
        <f t="shared" si="14"/>
        <v>0.72739974839434662</v>
      </c>
      <c r="R120" s="25">
        <f>+SUMIFS('Data Co.op'!$M:$M,'Data Co.op'!$E:$E,'MT-Tracking Co.op'!$G120,'Data Co.op'!$N:$N,'MT-Tracking Co.op'!R$6)</f>
        <v>396.00036</v>
      </c>
      <c r="S120" s="25">
        <f>+SUMIFS('Data Co.op'!$M:$M,'Data Co.op'!$E:$E,'MT-Tracking Co.op'!$G120,'Data Co.op'!$N:$N,'MT-Tracking Co.op'!S$6)</f>
        <v>0</v>
      </c>
      <c r="T120" s="25">
        <f>+SUMIFS('Data Co.op'!$M:$M,'Data Co.op'!$E:$E,'MT-Tracking Co.op'!$G120,'Data Co.op'!$N:$N,'MT-Tracking Co.op'!T$6)</f>
        <v>0</v>
      </c>
      <c r="U120" s="25">
        <f>+SUMIFS('Data Co.op'!$M:$M,'Data Co.op'!$E:$E,'MT-Tracking Co.op'!$G120,'Data Co.op'!$N:$N,'MT-Tracking Co.op'!U$6)</f>
        <v>0</v>
      </c>
      <c r="V120" s="25">
        <f>+SUMIFS('Data Co.op'!$M:$M,'Data Co.op'!$E:$E,'MT-Tracking Co.op'!$G120,'Data Co.op'!$N:$N,'MT-Tracking Co.op'!V$6)</f>
        <v>238.46399999999994</v>
      </c>
      <c r="W120" s="25">
        <f>+SUMIFS('Data Co.op'!$M:$M,'Data Co.op'!$E:$E,'MT-Tracking Co.op'!$G120,'Data Co.op'!$N:$N,'MT-Tracking Co.op'!W$6)</f>
        <v>0</v>
      </c>
      <c r="X120" s="25">
        <f>+SUMIFS('Data Co.op'!$M:$M,'Data Co.op'!$E:$E,'MT-Tracking Co.op'!$G120,'Data Co.op'!$N:$N,'MT-Tracking Co.op'!X$6)</f>
        <v>0</v>
      </c>
      <c r="Y120" s="25">
        <f>+SUMIFS('Data Co.op'!$M:$M,'Data Co.op'!$E:$E,'MT-Tracking Co.op'!$G120,'Data Co.op'!$N:$N,'MT-Tracking Co.op'!Y$6)</f>
        <v>0</v>
      </c>
      <c r="Z120" s="25">
        <f>+SUMIFS('Data Co.op'!$M:$M,'Data Co.op'!$E:$E,'MT-Tracking Co.op'!$G120,'Data Co.op'!$N:$N,'MT-Tracking Co.op'!Z$6)</f>
        <v>0</v>
      </c>
      <c r="AA120" s="25">
        <f>+SUMIFS('Data Co.op'!$M:$M,'Data Co.op'!$E:$E,'MT-Tracking Co.op'!$G120,'Data Co.op'!$N:$N,'MT-Tracking Co.op'!AA$6)</f>
        <v>0</v>
      </c>
      <c r="AB120" s="25">
        <f>+SUMIFS('Data Co.op'!$M:$M,'Data Co.op'!$E:$E,'MT-Tracking Co.op'!$G120,'Data Co.op'!$N:$N,'MT-Tracking Co.op'!AB$6)</f>
        <v>0</v>
      </c>
      <c r="AC120" s="25">
        <f>+SUMIFS('Data Co.op'!$M:$M,'Data Co.op'!$E:$E,'MT-Tracking Co.op'!$G120,'Data Co.op'!$N:$N,'MT-Tracking Co.op'!AC$6)</f>
        <v>0</v>
      </c>
      <c r="AD120" s="25">
        <f>+SUMIFS('Data Co.op'!$M:$M,'Data Co.op'!$E:$E,'MT-Tracking Co.op'!$G120,'Data Co.op'!$N:$N,'MT-Tracking Co.op'!AD$6)</f>
        <v>0</v>
      </c>
      <c r="AE120" s="25">
        <f>+SUMIFS('Data Co.op'!$M:$M,'Data Co.op'!$E:$E,'MT-Tracking Co.op'!$G120,'Data Co.op'!$N:$N,'MT-Tracking Co.op'!AE$6)</f>
        <v>0</v>
      </c>
      <c r="AF120" s="25">
        <f>+SUMIFS('Data Co.op'!$M:$M,'Data Co.op'!$E:$E,'MT-Tracking Co.op'!$G120,'Data Co.op'!$N:$N,'MT-Tracking Co.op'!AF$6)</f>
        <v>1245.8404799999998</v>
      </c>
      <c r="AG120" s="25">
        <f>+SUMIFS('Data Co.op'!$M:$M,'Data Co.op'!$E:$E,'MT-Tracking Co.op'!$G120,'Data Co.op'!$N:$N,'MT-Tracking Co.op'!AG$6)</f>
        <v>343.20024000000006</v>
      </c>
      <c r="AH120" s="25">
        <f>+SUMIFS('Data Co.op'!$M:$M,'Data Co.op'!$E:$E,'MT-Tracking Co.op'!$G120,'Data Co.op'!$N:$N,'MT-Tracking Co.op'!AH$6)</f>
        <v>0</v>
      </c>
      <c r="AI120" s="25">
        <f>+SUMIFS('Data Co.op'!$M:$M,'Data Co.op'!$E:$E,'MT-Tracking Co.op'!$G120,'Data Co.op'!$N:$N,'MT-Tracking Co.op'!AI$6)</f>
        <v>0</v>
      </c>
      <c r="AJ120" s="25">
        <f>+SUMIFS('Data Co.op'!$M:$M,'Data Co.op'!$E:$E,'MT-Tracking Co.op'!$G120,'Data Co.op'!$N:$N,'MT-Tracking Co.op'!AJ$6)</f>
        <v>361.19952000000001</v>
      </c>
      <c r="AK120" s="25">
        <f>+SUMIFS('Data Co.op'!$M:$M,'Data Co.op'!$E:$E,'MT-Tracking Co.op'!$G120,'Data Co.op'!$N:$N,'MT-Tracking Co.op'!AK$6)</f>
        <v>0</v>
      </c>
      <c r="AL120" s="25">
        <f>+SUMIFS('Data Co.op'!$M:$M,'Data Co.op'!$E:$E,'MT-Tracking Co.op'!$G120,'Data Co.op'!$N:$N,'MT-Tracking Co.op'!AL$6)</f>
        <v>0</v>
      </c>
      <c r="AM120" s="25">
        <f>+SUMIFS('Data Co.op'!$M:$M,'Data Co.op'!$E:$E,'MT-Tracking Co.op'!$G120,'Data Co.op'!$N:$N,'MT-Tracking Co.op'!AM$6)</f>
        <v>0</v>
      </c>
      <c r="AN120" s="25">
        <f>+SUMIFS('Data Co.op'!$M:$M,'Data Co.op'!$E:$E,'MT-Tracking Co.op'!$G120,'Data Co.op'!$N:$N,'MT-Tracking Co.op'!AN$6)</f>
        <v>0</v>
      </c>
      <c r="AO120" s="25">
        <f>+SUMIFS('Data Co.op'!$M:$M,'Data Co.op'!$E:$E,'MT-Tracking Co.op'!$G120,'Data Co.op'!$N:$N,'MT-Tracking Co.op'!AO$6)</f>
        <v>0</v>
      </c>
      <c r="AP120" s="25">
        <f>+SUMIFS('Data Co.op'!$M:$M,'Data Co.op'!$E:$E,'MT-Tracking Co.op'!$G120,'Data Co.op'!$N:$N,'MT-Tracking Co.op'!AP$6)</f>
        <v>0</v>
      </c>
      <c r="AQ120" s="25">
        <f>+SUMIFS('Data Co.op'!$M:$M,'Data Co.op'!$E:$E,'MT-Tracking Co.op'!$G120,'Data Co.op'!$N:$N,'MT-Tracking Co.op'!AQ$6)</f>
        <v>0</v>
      </c>
      <c r="AR120" s="25">
        <f>+SUMIFS('Data Co.op'!$M:$M,'Data Co.op'!$E:$E,'MT-Tracking Co.op'!$G120,'Data Co.op'!$N:$N,'MT-Tracking Co.op'!AR$6)</f>
        <v>0</v>
      </c>
      <c r="AS120" s="25">
        <f>+SUMIFS('Data Co.op'!$M:$M,'Data Co.op'!$E:$E,'MT-Tracking Co.op'!$G120,'Data Co.op'!$N:$N,'MT-Tracking Co.op'!AS$6)</f>
        <v>720.25091999999995</v>
      </c>
      <c r="AT120" s="25">
        <f>+SUMIFS('Data Co.op'!$M:$M,'Data Co.op'!$E:$E,'MT-Tracking Co.op'!$G120,'Data Co.op'!$N:$N,'MT-Tracking Co.op'!AT$6)</f>
        <v>0</v>
      </c>
      <c r="AU120" s="25">
        <f>+SUMIFS('Data Co.op'!$M:$M,'Data Co.op'!$E:$E,'MT-Tracking Co.op'!$G120,'Data Co.op'!$N:$N,'MT-Tracking Co.op'!AU$6)</f>
        <v>0</v>
      </c>
      <c r="AV120" s="25">
        <f>+SUMIFS('Data Co.op'!$M:$M,'Data Co.op'!$E:$E,'MT-Tracking Co.op'!$G120,'Data Co.op'!$N:$N,'MT-Tracking Co.op'!AV$6)</f>
        <v>0</v>
      </c>
      <c r="AW120" s="27">
        <f t="shared" si="19"/>
        <v>0</v>
      </c>
      <c r="AX120" t="str">
        <f t="shared" si="15"/>
        <v>Nguyễn Thành Long</v>
      </c>
      <c r="AY120" t="str">
        <f t="shared" si="11"/>
        <v>NBTS05022</v>
      </c>
      <c r="AZ120" s="27" t="str">
        <f t="shared" si="16"/>
        <v>Đào Ngọc Sơn</v>
      </c>
    </row>
    <row r="121" spans="1:52" outlineLevel="1" x14ac:dyDescent="0.25">
      <c r="A121" s="4" t="s">
        <v>935</v>
      </c>
      <c r="B121" s="4" t="s">
        <v>936</v>
      </c>
      <c r="C121" s="4" t="s">
        <v>451</v>
      </c>
      <c r="D121" s="11" t="s">
        <v>775</v>
      </c>
      <c r="E121" s="32" t="s">
        <v>540</v>
      </c>
      <c r="F121" s="35" t="s">
        <v>541</v>
      </c>
      <c r="G121" s="35">
        <f t="shared" si="17"/>
        <v>164</v>
      </c>
      <c r="H121" s="4" t="s">
        <v>542</v>
      </c>
      <c r="I121" s="4"/>
      <c r="J121" s="4"/>
      <c r="K121" s="4" t="s">
        <v>836</v>
      </c>
      <c r="L121" s="4">
        <v>1</v>
      </c>
      <c r="M121" s="33">
        <v>14113.324439999999</v>
      </c>
      <c r="N121" s="34">
        <f t="shared" si="12"/>
        <v>6.6911092489423543E-3</v>
      </c>
      <c r="O121" s="33">
        <f t="shared" si="13"/>
        <v>17770.21525558316</v>
      </c>
      <c r="P121" s="33">
        <f t="shared" si="18"/>
        <v>19149.425999999999</v>
      </c>
      <c r="Q121" s="94">
        <f t="shared" si="14"/>
        <v>1.0776136205769096</v>
      </c>
      <c r="R121" s="25">
        <f>+SUMIFS('Data Co.op'!$M:$M,'Data Co.op'!$E:$E,'MT-Tracking Co.op'!$G121,'Data Co.op'!$N:$N,'MT-Tracking Co.op'!R$6)</f>
        <v>0</v>
      </c>
      <c r="S121" s="25">
        <f>+SUMIFS('Data Co.op'!$M:$M,'Data Co.op'!$E:$E,'MT-Tracking Co.op'!$G121,'Data Co.op'!$N:$N,'MT-Tracking Co.op'!S$6)</f>
        <v>108.39312000000001</v>
      </c>
      <c r="T121" s="25">
        <f>+SUMIFS('Data Co.op'!$M:$M,'Data Co.op'!$E:$E,'MT-Tracking Co.op'!$G121,'Data Co.op'!$N:$N,'MT-Tracking Co.op'!T$6)</f>
        <v>0</v>
      </c>
      <c r="U121" s="25">
        <f>+SUMIFS('Data Co.op'!$M:$M,'Data Co.op'!$E:$E,'MT-Tracking Co.op'!$G121,'Data Co.op'!$N:$N,'MT-Tracking Co.op'!U$6)</f>
        <v>0</v>
      </c>
      <c r="V121" s="25">
        <f>+SUMIFS('Data Co.op'!$M:$M,'Data Co.op'!$E:$E,'MT-Tracking Co.op'!$G121,'Data Co.op'!$N:$N,'MT-Tracking Co.op'!V$6)</f>
        <v>0</v>
      </c>
      <c r="W121" s="25">
        <f>+SUMIFS('Data Co.op'!$M:$M,'Data Co.op'!$E:$E,'MT-Tracking Co.op'!$G121,'Data Co.op'!$N:$N,'MT-Tracking Co.op'!W$6)</f>
        <v>303.49943999999999</v>
      </c>
      <c r="X121" s="25">
        <f>+SUMIFS('Data Co.op'!$M:$M,'Data Co.op'!$E:$E,'MT-Tracking Co.op'!$G121,'Data Co.op'!$N:$N,'MT-Tracking Co.op'!X$6)</f>
        <v>0</v>
      </c>
      <c r="Y121" s="25">
        <f>+SUMIFS('Data Co.op'!$M:$M,'Data Co.op'!$E:$E,'MT-Tracking Co.op'!$G121,'Data Co.op'!$N:$N,'MT-Tracking Co.op'!Y$6)</f>
        <v>1255.0431599999999</v>
      </c>
      <c r="Z121" s="25">
        <f>+SUMIFS('Data Co.op'!$M:$M,'Data Co.op'!$E:$E,'MT-Tracking Co.op'!$G121,'Data Co.op'!$N:$N,'MT-Tracking Co.op'!Z$6)</f>
        <v>4565.7075599999998</v>
      </c>
      <c r="AA121" s="25">
        <f>+SUMIFS('Data Co.op'!$M:$M,'Data Co.op'!$E:$E,'MT-Tracking Co.op'!$G121,'Data Co.op'!$N:$N,'MT-Tracking Co.op'!AA$6)</f>
        <v>0</v>
      </c>
      <c r="AB121" s="25">
        <f>+SUMIFS('Data Co.op'!$M:$M,'Data Co.op'!$E:$E,'MT-Tracking Co.op'!$G121,'Data Co.op'!$N:$N,'MT-Tracking Co.op'!AB$6)</f>
        <v>0</v>
      </c>
      <c r="AC121" s="25">
        <f>+SUMIFS('Data Co.op'!$M:$M,'Data Co.op'!$E:$E,'MT-Tracking Co.op'!$G121,'Data Co.op'!$N:$N,'MT-Tracking Co.op'!AC$6)</f>
        <v>0</v>
      </c>
      <c r="AD121" s="25">
        <f>+SUMIFS('Data Co.op'!$M:$M,'Data Co.op'!$E:$E,'MT-Tracking Co.op'!$G121,'Data Co.op'!$N:$N,'MT-Tracking Co.op'!AD$6)</f>
        <v>0</v>
      </c>
      <c r="AE121" s="25">
        <f>+SUMIFS('Data Co.op'!$M:$M,'Data Co.op'!$E:$E,'MT-Tracking Co.op'!$G121,'Data Co.op'!$N:$N,'MT-Tracking Co.op'!AE$6)</f>
        <v>0</v>
      </c>
      <c r="AF121" s="25">
        <f>+SUMIFS('Data Co.op'!$M:$M,'Data Co.op'!$E:$E,'MT-Tracking Co.op'!$G121,'Data Co.op'!$N:$N,'MT-Tracking Co.op'!AF$6)</f>
        <v>0</v>
      </c>
      <c r="AG121" s="25">
        <f>+SUMIFS('Data Co.op'!$M:$M,'Data Co.op'!$E:$E,'MT-Tracking Co.op'!$G121,'Data Co.op'!$N:$N,'MT-Tracking Co.op'!AG$6)</f>
        <v>0</v>
      </c>
      <c r="AH121" s="25">
        <f>+SUMIFS('Data Co.op'!$M:$M,'Data Co.op'!$E:$E,'MT-Tracking Co.op'!$G121,'Data Co.op'!$N:$N,'MT-Tracking Co.op'!AH$6)</f>
        <v>0</v>
      </c>
      <c r="AI121" s="25">
        <f>+SUMIFS('Data Co.op'!$M:$M,'Data Co.op'!$E:$E,'MT-Tracking Co.op'!$G121,'Data Co.op'!$N:$N,'MT-Tracking Co.op'!AI$6)</f>
        <v>0</v>
      </c>
      <c r="AJ121" s="25">
        <f>+SUMIFS('Data Co.op'!$M:$M,'Data Co.op'!$E:$E,'MT-Tracking Co.op'!$G121,'Data Co.op'!$N:$N,'MT-Tracking Co.op'!AJ$6)</f>
        <v>0</v>
      </c>
      <c r="AK121" s="25">
        <f>+SUMIFS('Data Co.op'!$M:$M,'Data Co.op'!$E:$E,'MT-Tracking Co.op'!$G121,'Data Co.op'!$N:$N,'MT-Tracking Co.op'!AK$6)</f>
        <v>0</v>
      </c>
      <c r="AL121" s="25">
        <f>+SUMIFS('Data Co.op'!$M:$M,'Data Co.op'!$E:$E,'MT-Tracking Co.op'!$G121,'Data Co.op'!$N:$N,'MT-Tracking Co.op'!AL$6)</f>
        <v>0</v>
      </c>
      <c r="AM121" s="25">
        <f>+SUMIFS('Data Co.op'!$M:$M,'Data Co.op'!$E:$E,'MT-Tracking Co.op'!$G121,'Data Co.op'!$N:$N,'MT-Tracking Co.op'!AM$6)</f>
        <v>0</v>
      </c>
      <c r="AN121" s="25">
        <f>+SUMIFS('Data Co.op'!$M:$M,'Data Co.op'!$E:$E,'MT-Tracking Co.op'!$G121,'Data Co.op'!$N:$N,'MT-Tracking Co.op'!AN$6)</f>
        <v>2167.1971199999998</v>
      </c>
      <c r="AO121" s="25">
        <f>+SUMIFS('Data Co.op'!$M:$M,'Data Co.op'!$E:$E,'MT-Tracking Co.op'!$G121,'Data Co.op'!$N:$N,'MT-Tracking Co.op'!AO$6)</f>
        <v>0</v>
      </c>
      <c r="AP121" s="25">
        <f>+SUMIFS('Data Co.op'!$M:$M,'Data Co.op'!$E:$E,'MT-Tracking Co.op'!$G121,'Data Co.op'!$N:$N,'MT-Tracking Co.op'!AP$6)</f>
        <v>0</v>
      </c>
      <c r="AQ121" s="25">
        <f>+SUMIFS('Data Co.op'!$M:$M,'Data Co.op'!$E:$E,'MT-Tracking Co.op'!$G121,'Data Co.op'!$N:$N,'MT-Tracking Co.op'!AQ$6)</f>
        <v>0</v>
      </c>
      <c r="AR121" s="25">
        <f>+SUMIFS('Data Co.op'!$M:$M,'Data Co.op'!$E:$E,'MT-Tracking Co.op'!$G121,'Data Co.op'!$N:$N,'MT-Tracking Co.op'!AR$6)</f>
        <v>0</v>
      </c>
      <c r="AS121" s="25">
        <f>+SUMIFS('Data Co.op'!$M:$M,'Data Co.op'!$E:$E,'MT-Tracking Co.op'!$G121,'Data Co.op'!$N:$N,'MT-Tracking Co.op'!AS$6)</f>
        <v>0</v>
      </c>
      <c r="AT121" s="25">
        <f>+SUMIFS('Data Co.op'!$M:$M,'Data Co.op'!$E:$E,'MT-Tracking Co.op'!$G121,'Data Co.op'!$N:$N,'MT-Tracking Co.op'!AT$6)</f>
        <v>0</v>
      </c>
      <c r="AU121" s="25">
        <f>+SUMIFS('Data Co.op'!$M:$M,'Data Co.op'!$E:$E,'MT-Tracking Co.op'!$G121,'Data Co.op'!$N:$N,'MT-Tracking Co.op'!AU$6)</f>
        <v>10749.585599999999</v>
      </c>
      <c r="AV121" s="25">
        <f>+SUMIFS('Data Co.op'!$M:$M,'Data Co.op'!$E:$E,'MT-Tracking Co.op'!$G121,'Data Co.op'!$N:$N,'MT-Tracking Co.op'!AV$6)</f>
        <v>0</v>
      </c>
      <c r="AW121" s="27">
        <f t="shared" si="19"/>
        <v>0</v>
      </c>
      <c r="AX121" t="str">
        <f t="shared" si="15"/>
        <v>Phạm Thanh Hà</v>
      </c>
      <c r="AY121" t="str">
        <f t="shared" si="11"/>
        <v>NBTS05466</v>
      </c>
      <c r="AZ121" s="27" t="str">
        <f t="shared" si="16"/>
        <v xml:space="preserve">Đoàn Thị Trang </v>
      </c>
    </row>
    <row r="122" spans="1:52" outlineLevel="1" x14ac:dyDescent="0.25">
      <c r="A122" s="4" t="s">
        <v>935</v>
      </c>
      <c r="B122" s="4" t="s">
        <v>936</v>
      </c>
      <c r="C122" s="4" t="s">
        <v>451</v>
      </c>
      <c r="D122" s="11" t="s">
        <v>777</v>
      </c>
      <c r="E122" s="32" t="s">
        <v>840</v>
      </c>
      <c r="F122" s="35" t="s">
        <v>602</v>
      </c>
      <c r="G122" s="35">
        <f t="shared" si="17"/>
        <v>179</v>
      </c>
      <c r="H122" s="4" t="s">
        <v>603</v>
      </c>
      <c r="I122" s="4"/>
      <c r="J122" s="4"/>
      <c r="K122" s="4" t="s">
        <v>1069</v>
      </c>
      <c r="L122" s="4">
        <v>1</v>
      </c>
      <c r="M122" s="33">
        <v>3310.7915999999991</v>
      </c>
      <c r="N122" s="34">
        <f t="shared" si="12"/>
        <v>1.569642105958747E-3</v>
      </c>
      <c r="O122" s="33">
        <f t="shared" si="13"/>
        <v>4168.6478369072747</v>
      </c>
      <c r="P122" s="33">
        <f t="shared" si="18"/>
        <v>4840.0685999999996</v>
      </c>
      <c r="Q122" s="94">
        <f t="shared" si="14"/>
        <v>1.1610644001031405</v>
      </c>
      <c r="R122" s="25">
        <f>+SUMIFS('Data Co.op'!$M:$M,'Data Co.op'!$E:$E,'MT-Tracking Co.op'!$G122,'Data Co.op'!$N:$N,'MT-Tracking Co.op'!R$6)</f>
        <v>0</v>
      </c>
      <c r="S122" s="25">
        <f>+SUMIFS('Data Co.op'!$M:$M,'Data Co.op'!$E:$E,'MT-Tracking Co.op'!$G122,'Data Co.op'!$N:$N,'MT-Tracking Co.op'!S$6)</f>
        <v>411.89256</v>
      </c>
      <c r="T122" s="25">
        <f>+SUMIFS('Data Co.op'!$M:$M,'Data Co.op'!$E:$E,'MT-Tracking Co.op'!$G122,'Data Co.op'!$N:$N,'MT-Tracking Co.op'!T$6)</f>
        <v>0</v>
      </c>
      <c r="U122" s="25">
        <f>+SUMIFS('Data Co.op'!$M:$M,'Data Co.op'!$E:$E,'MT-Tracking Co.op'!$G122,'Data Co.op'!$N:$N,'MT-Tracking Co.op'!U$6)</f>
        <v>0</v>
      </c>
      <c r="V122" s="25">
        <f>+SUMIFS('Data Co.op'!$M:$M,'Data Co.op'!$E:$E,'MT-Tracking Co.op'!$G122,'Data Co.op'!$N:$N,'MT-Tracking Co.op'!V$6)</f>
        <v>0</v>
      </c>
      <c r="W122" s="25">
        <f>+SUMIFS('Data Co.op'!$M:$M,'Data Co.op'!$E:$E,'MT-Tracking Co.op'!$G122,'Data Co.op'!$N:$N,'MT-Tracking Co.op'!W$6)</f>
        <v>0</v>
      </c>
      <c r="X122" s="25">
        <f>+SUMIFS('Data Co.op'!$M:$M,'Data Co.op'!$E:$E,'MT-Tracking Co.op'!$G122,'Data Co.op'!$N:$N,'MT-Tracking Co.op'!X$6)</f>
        <v>0</v>
      </c>
      <c r="Y122" s="25">
        <f>+SUMIFS('Data Co.op'!$M:$M,'Data Co.op'!$E:$E,'MT-Tracking Co.op'!$G122,'Data Co.op'!$N:$N,'MT-Tracking Co.op'!Y$6)</f>
        <v>476.92799999999988</v>
      </c>
      <c r="Z122" s="25">
        <f>+SUMIFS('Data Co.op'!$M:$M,'Data Co.op'!$E:$E,'MT-Tracking Co.op'!$G122,'Data Co.op'!$N:$N,'MT-Tracking Co.op'!Z$6)</f>
        <v>0</v>
      </c>
      <c r="AA122" s="25">
        <f>+SUMIFS('Data Co.op'!$M:$M,'Data Co.op'!$E:$E,'MT-Tracking Co.op'!$G122,'Data Co.op'!$N:$N,'MT-Tracking Co.op'!AA$6)</f>
        <v>0</v>
      </c>
      <c r="AB122" s="25">
        <f>+SUMIFS('Data Co.op'!$M:$M,'Data Co.op'!$E:$E,'MT-Tracking Co.op'!$G122,'Data Co.op'!$N:$N,'MT-Tracking Co.op'!AB$6)</f>
        <v>0</v>
      </c>
      <c r="AC122" s="25">
        <f>+SUMIFS('Data Co.op'!$M:$M,'Data Co.op'!$E:$E,'MT-Tracking Co.op'!$G122,'Data Co.op'!$N:$N,'MT-Tracking Co.op'!AC$6)</f>
        <v>0</v>
      </c>
      <c r="AD122" s="25">
        <f>+SUMIFS('Data Co.op'!$M:$M,'Data Co.op'!$E:$E,'MT-Tracking Co.op'!$G122,'Data Co.op'!$N:$N,'MT-Tracking Co.op'!AD$6)</f>
        <v>0</v>
      </c>
      <c r="AE122" s="25">
        <f>+SUMIFS('Data Co.op'!$M:$M,'Data Co.op'!$E:$E,'MT-Tracking Co.op'!$G122,'Data Co.op'!$N:$N,'MT-Tracking Co.op'!AE$6)</f>
        <v>0</v>
      </c>
      <c r="AF122" s="25">
        <f>+SUMIFS('Data Co.op'!$M:$M,'Data Co.op'!$E:$E,'MT-Tracking Co.op'!$G122,'Data Co.op'!$N:$N,'MT-Tracking Co.op'!AF$6)</f>
        <v>0</v>
      </c>
      <c r="AG122" s="25">
        <f>+SUMIFS('Data Co.op'!$M:$M,'Data Co.op'!$E:$E,'MT-Tracking Co.op'!$G122,'Data Co.op'!$N:$N,'MT-Tracking Co.op'!AG$6)</f>
        <v>704.39976000000001</v>
      </c>
      <c r="AH122" s="25">
        <f>+SUMIFS('Data Co.op'!$M:$M,'Data Co.op'!$E:$E,'MT-Tracking Co.op'!$G122,'Data Co.op'!$N:$N,'MT-Tracking Co.op'!AH$6)</f>
        <v>0</v>
      </c>
      <c r="AI122" s="25">
        <f>+SUMIFS('Data Co.op'!$M:$M,'Data Co.op'!$E:$E,'MT-Tracking Co.op'!$G122,'Data Co.op'!$N:$N,'MT-Tracking Co.op'!AI$6)</f>
        <v>0</v>
      </c>
      <c r="AJ122" s="25">
        <f>+SUMIFS('Data Co.op'!$M:$M,'Data Co.op'!$E:$E,'MT-Tracking Co.op'!$G122,'Data Co.op'!$N:$N,'MT-Tracking Co.op'!AJ$6)</f>
        <v>640.94652000000008</v>
      </c>
      <c r="AK122" s="25">
        <f>+SUMIFS('Data Co.op'!$M:$M,'Data Co.op'!$E:$E,'MT-Tracking Co.op'!$G122,'Data Co.op'!$N:$N,'MT-Tracking Co.op'!AK$6)</f>
        <v>0</v>
      </c>
      <c r="AL122" s="25">
        <f>+SUMIFS('Data Co.op'!$M:$M,'Data Co.op'!$E:$E,'MT-Tracking Co.op'!$G122,'Data Co.op'!$N:$N,'MT-Tracking Co.op'!AL$6)</f>
        <v>0</v>
      </c>
      <c r="AM122" s="25">
        <f>+SUMIFS('Data Co.op'!$M:$M,'Data Co.op'!$E:$E,'MT-Tracking Co.op'!$G122,'Data Co.op'!$N:$N,'MT-Tracking Co.op'!AM$6)</f>
        <v>0</v>
      </c>
      <c r="AN122" s="25">
        <f>+SUMIFS('Data Co.op'!$M:$M,'Data Co.op'!$E:$E,'MT-Tracking Co.op'!$G122,'Data Co.op'!$N:$N,'MT-Tracking Co.op'!AN$6)</f>
        <v>0</v>
      </c>
      <c r="AO122" s="25">
        <f>+SUMIFS('Data Co.op'!$M:$M,'Data Co.op'!$E:$E,'MT-Tracking Co.op'!$G122,'Data Co.op'!$N:$N,'MT-Tracking Co.op'!AO$6)</f>
        <v>2154.3083999999999</v>
      </c>
      <c r="AP122" s="25">
        <f>+SUMIFS('Data Co.op'!$M:$M,'Data Co.op'!$E:$E,'MT-Tracking Co.op'!$G122,'Data Co.op'!$N:$N,'MT-Tracking Co.op'!AP$6)</f>
        <v>0</v>
      </c>
      <c r="AQ122" s="25">
        <f>+SUMIFS('Data Co.op'!$M:$M,'Data Co.op'!$E:$E,'MT-Tracking Co.op'!$G122,'Data Co.op'!$N:$N,'MT-Tracking Co.op'!AQ$6)</f>
        <v>108.39312000000001</v>
      </c>
      <c r="AR122" s="25">
        <f>+SUMIFS('Data Co.op'!$M:$M,'Data Co.op'!$E:$E,'MT-Tracking Co.op'!$G122,'Data Co.op'!$N:$N,'MT-Tracking Co.op'!AR$6)</f>
        <v>0</v>
      </c>
      <c r="AS122" s="25">
        <f>+SUMIFS('Data Co.op'!$M:$M,'Data Co.op'!$E:$E,'MT-Tracking Co.op'!$G122,'Data Co.op'!$N:$N,'MT-Tracking Co.op'!AS$6)</f>
        <v>0</v>
      </c>
      <c r="AT122" s="25">
        <f>+SUMIFS('Data Co.op'!$M:$M,'Data Co.op'!$E:$E,'MT-Tracking Co.op'!$G122,'Data Co.op'!$N:$N,'MT-Tracking Co.op'!AT$6)</f>
        <v>343.20024000000006</v>
      </c>
      <c r="AU122" s="25">
        <f>+SUMIFS('Data Co.op'!$M:$M,'Data Co.op'!$E:$E,'MT-Tracking Co.op'!$G122,'Data Co.op'!$N:$N,'MT-Tracking Co.op'!AU$6)</f>
        <v>0</v>
      </c>
      <c r="AV122" s="25">
        <f>+SUMIFS('Data Co.op'!$M:$M,'Data Co.op'!$E:$E,'MT-Tracking Co.op'!$G122,'Data Co.op'!$N:$N,'MT-Tracking Co.op'!AV$6)</f>
        <v>0</v>
      </c>
      <c r="AW122" s="27">
        <f t="shared" si="19"/>
        <v>0</v>
      </c>
      <c r="AX122" t="str">
        <f t="shared" si="15"/>
        <v>Phạm Thanh Hà</v>
      </c>
      <c r="AY122" t="str">
        <f t="shared" si="11"/>
        <v>NBTS05476</v>
      </c>
      <c r="AZ122" s="27" t="str">
        <f t="shared" si="16"/>
        <v xml:space="preserve">Vũ Thị Dịu </v>
      </c>
    </row>
    <row r="123" spans="1:52" outlineLevel="1" x14ac:dyDescent="0.25">
      <c r="A123" s="4" t="s">
        <v>935</v>
      </c>
      <c r="B123" s="4" t="s">
        <v>936</v>
      </c>
      <c r="C123" s="4" t="s">
        <v>451</v>
      </c>
      <c r="D123" s="11" t="s">
        <v>775</v>
      </c>
      <c r="E123" s="32" t="s">
        <v>540</v>
      </c>
      <c r="F123" s="35" t="s">
        <v>543</v>
      </c>
      <c r="G123" s="35">
        <f t="shared" si="17"/>
        <v>502</v>
      </c>
      <c r="H123" s="4" t="s">
        <v>544</v>
      </c>
      <c r="I123" s="4"/>
      <c r="J123" s="4"/>
      <c r="K123" s="4" t="s">
        <v>1070</v>
      </c>
      <c r="L123" s="4">
        <v>1</v>
      </c>
      <c r="M123" s="33">
        <v>3511.2637799999998</v>
      </c>
      <c r="N123" s="34">
        <f t="shared" si="12"/>
        <v>1.6646857126905454E-3</v>
      </c>
      <c r="O123" s="33">
        <f t="shared" si="13"/>
        <v>4421.064183353571</v>
      </c>
      <c r="P123" s="33">
        <f t="shared" si="18"/>
        <v>1738.15524</v>
      </c>
      <c r="Q123" s="94">
        <f t="shared" si="14"/>
        <v>0.39315313415819564</v>
      </c>
      <c r="R123" s="25">
        <f>+SUMIFS('Data Co.op'!$M:$M,'Data Co.op'!$E:$E,'MT-Tracking Co.op'!$G123,'Data Co.op'!$N:$N,'MT-Tracking Co.op'!R$6)</f>
        <v>0</v>
      </c>
      <c r="S123" s="25">
        <f>+SUMIFS('Data Co.op'!$M:$M,'Data Co.op'!$E:$E,'MT-Tracking Co.op'!$G123,'Data Co.op'!$N:$N,'MT-Tracking Co.op'!S$6)</f>
        <v>737.07191999999998</v>
      </c>
      <c r="T123" s="25">
        <f>+SUMIFS('Data Co.op'!$M:$M,'Data Co.op'!$E:$E,'MT-Tracking Co.op'!$G123,'Data Co.op'!$N:$N,'MT-Tracking Co.op'!T$6)</f>
        <v>0</v>
      </c>
      <c r="U123" s="25">
        <f>+SUMIFS('Data Co.op'!$M:$M,'Data Co.op'!$E:$E,'MT-Tracking Co.op'!$G123,'Data Co.op'!$N:$N,'MT-Tracking Co.op'!U$6)</f>
        <v>0</v>
      </c>
      <c r="V123" s="25">
        <f>+SUMIFS('Data Co.op'!$M:$M,'Data Co.op'!$E:$E,'MT-Tracking Co.op'!$G123,'Data Co.op'!$N:$N,'MT-Tracking Co.op'!V$6)</f>
        <v>0</v>
      </c>
      <c r="W123" s="25">
        <f>+SUMIFS('Data Co.op'!$M:$M,'Data Co.op'!$E:$E,'MT-Tracking Co.op'!$G123,'Data Co.op'!$N:$N,'MT-Tracking Co.op'!W$6)</f>
        <v>0</v>
      </c>
      <c r="X123" s="25">
        <f>+SUMIFS('Data Co.op'!$M:$M,'Data Co.op'!$E:$E,'MT-Tracking Co.op'!$G123,'Data Co.op'!$N:$N,'MT-Tracking Co.op'!X$6)</f>
        <v>0</v>
      </c>
      <c r="Y123" s="25">
        <f>+SUMIFS('Data Co.op'!$M:$M,'Data Co.op'!$E:$E,'MT-Tracking Co.op'!$G123,'Data Co.op'!$N:$N,'MT-Tracking Co.op'!Y$6)</f>
        <v>0</v>
      </c>
      <c r="Z123" s="25">
        <f>+SUMIFS('Data Co.op'!$M:$M,'Data Co.op'!$E:$E,'MT-Tracking Co.op'!$G123,'Data Co.op'!$N:$N,'MT-Tracking Co.op'!Z$6)</f>
        <v>0</v>
      </c>
      <c r="AA123" s="25">
        <f>+SUMIFS('Data Co.op'!$M:$M,'Data Co.op'!$E:$E,'MT-Tracking Co.op'!$G123,'Data Co.op'!$N:$N,'MT-Tracking Co.op'!AA$6)</f>
        <v>0</v>
      </c>
      <c r="AB123" s="25">
        <f>+SUMIFS('Data Co.op'!$M:$M,'Data Co.op'!$E:$E,'MT-Tracking Co.op'!$G123,'Data Co.op'!$N:$N,'MT-Tracking Co.op'!AB$6)</f>
        <v>0</v>
      </c>
      <c r="AC123" s="25">
        <f>+SUMIFS('Data Co.op'!$M:$M,'Data Co.op'!$E:$E,'MT-Tracking Co.op'!$G123,'Data Co.op'!$N:$N,'MT-Tracking Co.op'!AC$6)</f>
        <v>0</v>
      </c>
      <c r="AD123" s="25">
        <f>+SUMIFS('Data Co.op'!$M:$M,'Data Co.op'!$E:$E,'MT-Tracking Co.op'!$G123,'Data Co.op'!$N:$N,'MT-Tracking Co.op'!AD$6)</f>
        <v>0</v>
      </c>
      <c r="AE123" s="25">
        <f>+SUMIFS('Data Co.op'!$M:$M,'Data Co.op'!$E:$E,'MT-Tracking Co.op'!$G123,'Data Co.op'!$N:$N,'MT-Tracking Co.op'!AE$6)</f>
        <v>0</v>
      </c>
      <c r="AF123" s="25">
        <f>+SUMIFS('Data Co.op'!$M:$M,'Data Co.op'!$E:$E,'MT-Tracking Co.op'!$G123,'Data Co.op'!$N:$N,'MT-Tracking Co.op'!AF$6)</f>
        <v>0</v>
      </c>
      <c r="AG123" s="25">
        <f>+SUMIFS('Data Co.op'!$M:$M,'Data Co.op'!$E:$E,'MT-Tracking Co.op'!$G123,'Data Co.op'!$N:$N,'MT-Tracking Co.op'!AG$6)</f>
        <v>639.88380000000006</v>
      </c>
      <c r="AH123" s="25">
        <f>+SUMIFS('Data Co.op'!$M:$M,'Data Co.op'!$E:$E,'MT-Tracking Co.op'!$G123,'Data Co.op'!$N:$N,'MT-Tracking Co.op'!AH$6)</f>
        <v>0</v>
      </c>
      <c r="AI123" s="25">
        <f>+SUMIFS('Data Co.op'!$M:$M,'Data Co.op'!$E:$E,'MT-Tracking Co.op'!$G123,'Data Co.op'!$N:$N,'MT-Tracking Co.op'!AI$6)</f>
        <v>0</v>
      </c>
      <c r="AJ123" s="25">
        <f>+SUMIFS('Data Co.op'!$M:$M,'Data Co.op'!$E:$E,'MT-Tracking Co.op'!$G123,'Data Co.op'!$N:$N,'MT-Tracking Co.op'!AJ$6)</f>
        <v>0</v>
      </c>
      <c r="AK123" s="25">
        <f>+SUMIFS('Data Co.op'!$M:$M,'Data Co.op'!$E:$E,'MT-Tracking Co.op'!$G123,'Data Co.op'!$N:$N,'MT-Tracking Co.op'!AK$6)</f>
        <v>0</v>
      </c>
      <c r="AL123" s="25">
        <f>+SUMIFS('Data Co.op'!$M:$M,'Data Co.op'!$E:$E,'MT-Tracking Co.op'!$G123,'Data Co.op'!$N:$N,'MT-Tracking Co.op'!AL$6)</f>
        <v>0</v>
      </c>
      <c r="AM123" s="25">
        <f>+SUMIFS('Data Co.op'!$M:$M,'Data Co.op'!$E:$E,'MT-Tracking Co.op'!$G123,'Data Co.op'!$N:$N,'MT-Tracking Co.op'!AM$6)</f>
        <v>0</v>
      </c>
      <c r="AN123" s="25">
        <f>+SUMIFS('Data Co.op'!$M:$M,'Data Co.op'!$E:$E,'MT-Tracking Co.op'!$G123,'Data Co.op'!$N:$N,'MT-Tracking Co.op'!AN$6)</f>
        <v>0</v>
      </c>
      <c r="AO123" s="25">
        <f>+SUMIFS('Data Co.op'!$M:$M,'Data Co.op'!$E:$E,'MT-Tracking Co.op'!$G123,'Data Co.op'!$N:$N,'MT-Tracking Co.op'!AO$6)</f>
        <v>0</v>
      </c>
      <c r="AP123" s="25">
        <f>+SUMIFS('Data Co.op'!$M:$M,'Data Co.op'!$E:$E,'MT-Tracking Co.op'!$G123,'Data Co.op'!$N:$N,'MT-Tracking Co.op'!AP$6)</f>
        <v>0</v>
      </c>
      <c r="AQ123" s="25">
        <f>+SUMIFS('Data Co.op'!$M:$M,'Data Co.op'!$E:$E,'MT-Tracking Co.op'!$G123,'Data Co.op'!$N:$N,'MT-Tracking Co.op'!AQ$6)</f>
        <v>0</v>
      </c>
      <c r="AR123" s="25">
        <f>+SUMIFS('Data Co.op'!$M:$M,'Data Co.op'!$E:$E,'MT-Tracking Co.op'!$G123,'Data Co.op'!$N:$N,'MT-Tracking Co.op'!AR$6)</f>
        <v>0</v>
      </c>
      <c r="AS123" s="25">
        <f>+SUMIFS('Data Co.op'!$M:$M,'Data Co.op'!$E:$E,'MT-Tracking Co.op'!$G123,'Data Co.op'!$N:$N,'MT-Tracking Co.op'!AS$6)</f>
        <v>0</v>
      </c>
      <c r="AT123" s="25">
        <f>+SUMIFS('Data Co.op'!$M:$M,'Data Co.op'!$E:$E,'MT-Tracking Co.op'!$G123,'Data Co.op'!$N:$N,'MT-Tracking Co.op'!AT$6)</f>
        <v>0</v>
      </c>
      <c r="AU123" s="25">
        <f>+SUMIFS('Data Co.op'!$M:$M,'Data Co.op'!$E:$E,'MT-Tracking Co.op'!$G123,'Data Co.op'!$N:$N,'MT-Tracking Co.op'!AU$6)</f>
        <v>361.19952000000001</v>
      </c>
      <c r="AV123" s="25">
        <f>+SUMIFS('Data Co.op'!$M:$M,'Data Co.op'!$E:$E,'MT-Tracking Co.op'!$G123,'Data Co.op'!$N:$N,'MT-Tracking Co.op'!AV$6)</f>
        <v>0</v>
      </c>
      <c r="AW123" s="27">
        <f t="shared" si="19"/>
        <v>0</v>
      </c>
      <c r="AX123" t="str">
        <f t="shared" si="15"/>
        <v>Phạm Thanh Hà</v>
      </c>
      <c r="AY123" t="str">
        <f t="shared" si="11"/>
        <v>NBTS05466</v>
      </c>
      <c r="AZ123" s="27" t="str">
        <f t="shared" si="16"/>
        <v xml:space="preserve">Đoàn Thị Trang </v>
      </c>
    </row>
    <row r="124" spans="1:52" outlineLevel="1" x14ac:dyDescent="0.25">
      <c r="A124" s="4" t="s">
        <v>935</v>
      </c>
      <c r="B124" s="4" t="s">
        <v>936</v>
      </c>
      <c r="C124" s="4" t="s">
        <v>451</v>
      </c>
      <c r="D124" s="11" t="s">
        <v>774</v>
      </c>
      <c r="E124" s="32" t="s">
        <v>536</v>
      </c>
      <c r="F124" s="35" t="s">
        <v>520</v>
      </c>
      <c r="G124" s="35">
        <f t="shared" si="17"/>
        <v>183</v>
      </c>
      <c r="H124" s="4" t="s">
        <v>521</v>
      </c>
      <c r="I124" s="4"/>
      <c r="J124" s="4"/>
      <c r="K124" s="4" t="s">
        <v>1071</v>
      </c>
      <c r="L124" s="4">
        <v>1</v>
      </c>
      <c r="M124" s="33">
        <v>11539.0368</v>
      </c>
      <c r="N124" s="34">
        <f t="shared" si="12"/>
        <v>5.470642737974654E-3</v>
      </c>
      <c r="O124" s="33">
        <f t="shared" si="13"/>
        <v>14528.906258042171</v>
      </c>
      <c r="P124" s="33">
        <f t="shared" si="18"/>
        <v>7912.9904399999996</v>
      </c>
      <c r="Q124" s="94">
        <f t="shared" si="14"/>
        <v>0.54463772423474277</v>
      </c>
      <c r="R124" s="25">
        <f>+SUMIFS('Data Co.op'!$M:$M,'Data Co.op'!$E:$E,'MT-Tracking Co.op'!$G124,'Data Co.op'!$N:$N,'MT-Tracking Co.op'!R$6)</f>
        <v>0</v>
      </c>
      <c r="S124" s="25">
        <f>+SUMIFS('Data Co.op'!$M:$M,'Data Co.op'!$E:$E,'MT-Tracking Co.op'!$G124,'Data Co.op'!$N:$N,'MT-Tracking Co.op'!S$6)</f>
        <v>0</v>
      </c>
      <c r="T124" s="25">
        <f>+SUMIFS('Data Co.op'!$M:$M,'Data Co.op'!$E:$E,'MT-Tracking Co.op'!$G124,'Data Co.op'!$N:$N,'MT-Tracking Co.op'!T$6)</f>
        <v>0</v>
      </c>
      <c r="U124" s="25">
        <f>+SUMIFS('Data Co.op'!$M:$M,'Data Co.op'!$E:$E,'MT-Tracking Co.op'!$G124,'Data Co.op'!$N:$N,'MT-Tracking Co.op'!U$6)</f>
        <v>0</v>
      </c>
      <c r="V124" s="25">
        <f>+SUMIFS('Data Co.op'!$M:$M,'Data Co.op'!$E:$E,'MT-Tracking Co.op'!$G124,'Data Co.op'!$N:$N,'MT-Tracking Co.op'!V$6)</f>
        <v>0</v>
      </c>
      <c r="W124" s="25">
        <f>+SUMIFS('Data Co.op'!$M:$M,'Data Co.op'!$E:$E,'MT-Tracking Co.op'!$G124,'Data Co.op'!$N:$N,'MT-Tracking Co.op'!W$6)</f>
        <v>0</v>
      </c>
      <c r="X124" s="25">
        <f>+SUMIFS('Data Co.op'!$M:$M,'Data Co.op'!$E:$E,'MT-Tracking Co.op'!$G124,'Data Co.op'!$N:$N,'MT-Tracking Co.op'!X$6)</f>
        <v>0</v>
      </c>
      <c r="Y124" s="25">
        <f>+SUMIFS('Data Co.op'!$M:$M,'Data Co.op'!$E:$E,'MT-Tracking Co.op'!$G124,'Data Co.op'!$N:$N,'MT-Tracking Co.op'!Y$6)</f>
        <v>433.57248000000004</v>
      </c>
      <c r="Z124" s="25">
        <f>+SUMIFS('Data Co.op'!$M:$M,'Data Co.op'!$E:$E,'MT-Tracking Co.op'!$G124,'Data Co.op'!$N:$N,'MT-Tracking Co.op'!Z$6)</f>
        <v>0</v>
      </c>
      <c r="AA124" s="25">
        <f>+SUMIFS('Data Co.op'!$M:$M,'Data Co.op'!$E:$E,'MT-Tracking Co.op'!$G124,'Data Co.op'!$N:$N,'MT-Tracking Co.op'!AA$6)</f>
        <v>0</v>
      </c>
      <c r="AB124" s="25">
        <f>+SUMIFS('Data Co.op'!$M:$M,'Data Co.op'!$E:$E,'MT-Tracking Co.op'!$G124,'Data Co.op'!$N:$N,'MT-Tracking Co.op'!AB$6)</f>
        <v>0</v>
      </c>
      <c r="AC124" s="25">
        <f>+SUMIFS('Data Co.op'!$M:$M,'Data Co.op'!$E:$E,'MT-Tracking Co.op'!$G124,'Data Co.op'!$N:$N,'MT-Tracking Co.op'!AC$6)</f>
        <v>3414.4167600000001</v>
      </c>
      <c r="AD124" s="25">
        <f>+SUMIFS('Data Co.op'!$M:$M,'Data Co.op'!$E:$E,'MT-Tracking Co.op'!$G124,'Data Co.op'!$N:$N,'MT-Tracking Co.op'!AD$6)</f>
        <v>0</v>
      </c>
      <c r="AE124" s="25">
        <f>+SUMIFS('Data Co.op'!$M:$M,'Data Co.op'!$E:$E,'MT-Tracking Co.op'!$G124,'Data Co.op'!$N:$N,'MT-Tracking Co.op'!AE$6)</f>
        <v>0</v>
      </c>
      <c r="AF124" s="25">
        <f>+SUMIFS('Data Co.op'!$M:$M,'Data Co.op'!$E:$E,'MT-Tracking Co.op'!$G124,'Data Co.op'!$N:$N,'MT-Tracking Co.op'!AF$6)</f>
        <v>0</v>
      </c>
      <c r="AG124" s="25">
        <f>+SUMIFS('Data Co.op'!$M:$M,'Data Co.op'!$E:$E,'MT-Tracking Co.op'!$G124,'Data Co.op'!$N:$N,'MT-Tracking Co.op'!AG$6)</f>
        <v>0</v>
      </c>
      <c r="AH124" s="25">
        <f>+SUMIFS('Data Co.op'!$M:$M,'Data Co.op'!$E:$E,'MT-Tracking Co.op'!$G124,'Data Co.op'!$N:$N,'MT-Tracking Co.op'!AH$6)</f>
        <v>0</v>
      </c>
      <c r="AI124" s="25">
        <f>+SUMIFS('Data Co.op'!$M:$M,'Data Co.op'!$E:$E,'MT-Tracking Co.op'!$G124,'Data Co.op'!$N:$N,'MT-Tracking Co.op'!AI$6)</f>
        <v>0</v>
      </c>
      <c r="AJ124" s="25">
        <f>+SUMIFS('Data Co.op'!$M:$M,'Data Co.op'!$E:$E,'MT-Tracking Co.op'!$G124,'Data Co.op'!$N:$N,'MT-Tracking Co.op'!AJ$6)</f>
        <v>4065.0011999999997</v>
      </c>
      <c r="AK124" s="25">
        <f>+SUMIFS('Data Co.op'!$M:$M,'Data Co.op'!$E:$E,'MT-Tracking Co.op'!$G124,'Data Co.op'!$N:$N,'MT-Tracking Co.op'!AK$6)</f>
        <v>0</v>
      </c>
      <c r="AL124" s="25">
        <f>+SUMIFS('Data Co.op'!$M:$M,'Data Co.op'!$E:$E,'MT-Tracking Co.op'!$G124,'Data Co.op'!$N:$N,'MT-Tracking Co.op'!AL$6)</f>
        <v>0</v>
      </c>
      <c r="AM124" s="25">
        <f>+SUMIFS('Data Co.op'!$M:$M,'Data Co.op'!$E:$E,'MT-Tracking Co.op'!$G124,'Data Co.op'!$N:$N,'MT-Tracking Co.op'!AM$6)</f>
        <v>0</v>
      </c>
      <c r="AN124" s="25">
        <f>+SUMIFS('Data Co.op'!$M:$M,'Data Co.op'!$E:$E,'MT-Tracking Co.op'!$G124,'Data Co.op'!$N:$N,'MT-Tracking Co.op'!AN$6)</f>
        <v>0</v>
      </c>
      <c r="AO124" s="25">
        <f>+SUMIFS('Data Co.op'!$M:$M,'Data Co.op'!$E:$E,'MT-Tracking Co.op'!$G124,'Data Co.op'!$N:$N,'MT-Tracking Co.op'!AO$6)</f>
        <v>0</v>
      </c>
      <c r="AP124" s="25">
        <f>+SUMIFS('Data Co.op'!$M:$M,'Data Co.op'!$E:$E,'MT-Tracking Co.op'!$G124,'Data Co.op'!$N:$N,'MT-Tracking Co.op'!AP$6)</f>
        <v>0</v>
      </c>
      <c r="AQ124" s="25">
        <f>+SUMIFS('Data Co.op'!$M:$M,'Data Co.op'!$E:$E,'MT-Tracking Co.op'!$G124,'Data Co.op'!$N:$N,'MT-Tracking Co.op'!AQ$6)</f>
        <v>0</v>
      </c>
      <c r="AR124" s="25">
        <f>+SUMIFS('Data Co.op'!$M:$M,'Data Co.op'!$E:$E,'MT-Tracking Co.op'!$G124,'Data Co.op'!$N:$N,'MT-Tracking Co.op'!AR$6)</f>
        <v>0</v>
      </c>
      <c r="AS124" s="25">
        <f>+SUMIFS('Data Co.op'!$M:$M,'Data Co.op'!$E:$E,'MT-Tracking Co.op'!$G124,'Data Co.op'!$N:$N,'MT-Tracking Co.op'!AS$6)</f>
        <v>0</v>
      </c>
      <c r="AT124" s="25">
        <f>+SUMIFS('Data Co.op'!$M:$M,'Data Co.op'!$E:$E,'MT-Tracking Co.op'!$G124,'Data Co.op'!$N:$N,'MT-Tracking Co.op'!AT$6)</f>
        <v>0</v>
      </c>
      <c r="AU124" s="25">
        <f>+SUMIFS('Data Co.op'!$M:$M,'Data Co.op'!$E:$E,'MT-Tracking Co.op'!$G124,'Data Co.op'!$N:$N,'MT-Tracking Co.op'!AU$6)</f>
        <v>0</v>
      </c>
      <c r="AV124" s="25">
        <f>+SUMIFS('Data Co.op'!$M:$M,'Data Co.op'!$E:$E,'MT-Tracking Co.op'!$G124,'Data Co.op'!$N:$N,'MT-Tracking Co.op'!AV$6)</f>
        <v>0</v>
      </c>
      <c r="AW124" s="27">
        <f t="shared" si="19"/>
        <v>0</v>
      </c>
      <c r="AX124" t="str">
        <f t="shared" si="15"/>
        <v>Phạm Thanh Hà</v>
      </c>
      <c r="AY124" t="str">
        <f t="shared" si="11"/>
        <v>NBTS04992</v>
      </c>
      <c r="AZ124" s="27" t="str">
        <f t="shared" si="16"/>
        <v>Vũ Thị Thùy Lan</v>
      </c>
    </row>
    <row r="125" spans="1:52" outlineLevel="1" x14ac:dyDescent="0.25">
      <c r="A125" s="4" t="s">
        <v>935</v>
      </c>
      <c r="B125" s="4" t="s">
        <v>936</v>
      </c>
      <c r="C125" s="4" t="s">
        <v>451</v>
      </c>
      <c r="D125" s="11" t="s">
        <v>5225</v>
      </c>
      <c r="E125" s="32" t="s">
        <v>5226</v>
      </c>
      <c r="F125" s="35" t="s">
        <v>506</v>
      </c>
      <c r="G125" s="35">
        <f t="shared" si="17"/>
        <v>185</v>
      </c>
      <c r="H125" s="4" t="s">
        <v>507</v>
      </c>
      <c r="I125" s="4"/>
      <c r="J125" s="4"/>
      <c r="K125" s="4" t="s">
        <v>1072</v>
      </c>
      <c r="L125" s="4">
        <v>1</v>
      </c>
      <c r="M125" s="33">
        <v>10256.200199999999</v>
      </c>
      <c r="N125" s="34">
        <f t="shared" si="12"/>
        <v>4.8624515300396817E-3</v>
      </c>
      <c r="O125" s="33">
        <f t="shared" si="13"/>
        <v>12913.675019176068</v>
      </c>
      <c r="P125" s="33">
        <f t="shared" si="18"/>
        <v>9613.4687999999987</v>
      </c>
      <c r="Q125" s="94">
        <f t="shared" si="14"/>
        <v>0.74444097328797176</v>
      </c>
      <c r="R125" s="25">
        <f>+SUMIFS('Data Co.op'!$M:$M,'Data Co.op'!$E:$E,'MT-Tracking Co.op'!$G125,'Data Co.op'!$N:$N,'MT-Tracking Co.op'!R$6)</f>
        <v>0</v>
      </c>
      <c r="S125" s="25">
        <f>+SUMIFS('Data Co.op'!$M:$M,'Data Co.op'!$E:$E,'MT-Tracking Co.op'!$G125,'Data Co.op'!$N:$N,'MT-Tracking Co.op'!S$6)</f>
        <v>0</v>
      </c>
      <c r="T125" s="25">
        <f>+SUMIFS('Data Co.op'!$M:$M,'Data Co.op'!$E:$E,'MT-Tracking Co.op'!$G125,'Data Co.op'!$N:$N,'MT-Tracking Co.op'!T$6)</f>
        <v>180.59976</v>
      </c>
      <c r="U125" s="25">
        <f>+SUMIFS('Data Co.op'!$M:$M,'Data Co.op'!$E:$E,'MT-Tracking Co.op'!$G125,'Data Co.op'!$N:$N,'MT-Tracking Co.op'!U$6)</f>
        <v>0</v>
      </c>
      <c r="V125" s="25">
        <f>+SUMIFS('Data Co.op'!$M:$M,'Data Co.op'!$E:$E,'MT-Tracking Co.op'!$G125,'Data Co.op'!$N:$N,'MT-Tracking Co.op'!V$6)</f>
        <v>0</v>
      </c>
      <c r="W125" s="25">
        <f>+SUMIFS('Data Co.op'!$M:$M,'Data Co.op'!$E:$E,'MT-Tracking Co.op'!$G125,'Data Co.op'!$N:$N,'MT-Tracking Co.op'!W$6)</f>
        <v>1475.30268</v>
      </c>
      <c r="X125" s="25">
        <f>+SUMIFS('Data Co.op'!$M:$M,'Data Co.op'!$E:$E,'MT-Tracking Co.op'!$G125,'Data Co.op'!$N:$N,'MT-Tracking Co.op'!X$6)</f>
        <v>0</v>
      </c>
      <c r="Y125" s="25">
        <f>+SUMIFS('Data Co.op'!$M:$M,'Data Co.op'!$E:$E,'MT-Tracking Co.op'!$G125,'Data Co.op'!$N:$N,'MT-Tracking Co.op'!Y$6)</f>
        <v>243.88344000000001</v>
      </c>
      <c r="Z125" s="25">
        <f>+SUMIFS('Data Co.op'!$M:$M,'Data Co.op'!$E:$E,'MT-Tracking Co.op'!$G125,'Data Co.op'!$N:$N,'MT-Tracking Co.op'!Z$6)</f>
        <v>0</v>
      </c>
      <c r="AA125" s="25">
        <f>+SUMIFS('Data Co.op'!$M:$M,'Data Co.op'!$E:$E,'MT-Tracking Co.op'!$G125,'Data Co.op'!$N:$N,'MT-Tracking Co.op'!AA$6)</f>
        <v>0</v>
      </c>
      <c r="AB125" s="25">
        <f>+SUMIFS('Data Co.op'!$M:$M,'Data Co.op'!$E:$E,'MT-Tracking Co.op'!$G125,'Data Co.op'!$N:$N,'MT-Tracking Co.op'!AB$6)</f>
        <v>0</v>
      </c>
      <c r="AC125" s="25">
        <f>+SUMIFS('Data Co.op'!$M:$M,'Data Co.op'!$E:$E,'MT-Tracking Co.op'!$G125,'Data Co.op'!$N:$N,'MT-Tracking Co.op'!AC$6)</f>
        <v>0</v>
      </c>
      <c r="AD125" s="25">
        <f>+SUMIFS('Data Co.op'!$M:$M,'Data Co.op'!$E:$E,'MT-Tracking Co.op'!$G125,'Data Co.op'!$N:$N,'MT-Tracking Co.op'!AD$6)</f>
        <v>1146.8822399999999</v>
      </c>
      <c r="AE125" s="25">
        <f>+SUMIFS('Data Co.op'!$M:$M,'Data Co.op'!$E:$E,'MT-Tracking Co.op'!$G125,'Data Co.op'!$N:$N,'MT-Tracking Co.op'!AE$6)</f>
        <v>0</v>
      </c>
      <c r="AF125" s="25">
        <f>+SUMIFS('Data Co.op'!$M:$M,'Data Co.op'!$E:$E,'MT-Tracking Co.op'!$G125,'Data Co.op'!$N:$N,'MT-Tracking Co.op'!AF$6)</f>
        <v>180.59976</v>
      </c>
      <c r="AG125" s="25">
        <f>+SUMIFS('Data Co.op'!$M:$M,'Data Co.op'!$E:$E,'MT-Tracking Co.op'!$G125,'Data Co.op'!$N:$N,'MT-Tracking Co.op'!AG$6)</f>
        <v>0</v>
      </c>
      <c r="AH125" s="25">
        <f>+SUMIFS('Data Co.op'!$M:$M,'Data Co.op'!$E:$E,'MT-Tracking Co.op'!$G125,'Data Co.op'!$N:$N,'MT-Tracking Co.op'!AH$6)</f>
        <v>0</v>
      </c>
      <c r="AI125" s="25">
        <f>+SUMIFS('Data Co.op'!$M:$M,'Data Co.op'!$E:$E,'MT-Tracking Co.op'!$G125,'Data Co.op'!$N:$N,'MT-Tracking Co.op'!AI$6)</f>
        <v>0</v>
      </c>
      <c r="AJ125" s="25">
        <f>+SUMIFS('Data Co.op'!$M:$M,'Data Co.op'!$E:$E,'MT-Tracking Co.op'!$G125,'Data Co.op'!$N:$N,'MT-Tracking Co.op'!AJ$6)</f>
        <v>0</v>
      </c>
      <c r="AK125" s="25">
        <f>+SUMIFS('Data Co.op'!$M:$M,'Data Co.op'!$E:$E,'MT-Tracking Co.op'!$G125,'Data Co.op'!$N:$N,'MT-Tracking Co.op'!AK$6)</f>
        <v>2219.5846799999999</v>
      </c>
      <c r="AL125" s="25">
        <f>+SUMIFS('Data Co.op'!$M:$M,'Data Co.op'!$E:$E,'MT-Tracking Co.op'!$G125,'Data Co.op'!$N:$N,'MT-Tracking Co.op'!AL$6)</f>
        <v>0</v>
      </c>
      <c r="AM125" s="25">
        <f>+SUMIFS('Data Co.op'!$M:$M,'Data Co.op'!$E:$E,'MT-Tracking Co.op'!$G125,'Data Co.op'!$N:$N,'MT-Tracking Co.op'!AM$6)</f>
        <v>1805.9975999999999</v>
      </c>
      <c r="AN125" s="25">
        <f>+SUMIFS('Data Co.op'!$M:$M,'Data Co.op'!$E:$E,'MT-Tracking Co.op'!$G125,'Data Co.op'!$N:$N,'MT-Tracking Co.op'!AN$6)</f>
        <v>0</v>
      </c>
      <c r="AO125" s="25">
        <f>+SUMIFS('Data Co.op'!$M:$M,'Data Co.op'!$E:$E,'MT-Tracking Co.op'!$G125,'Data Co.op'!$N:$N,'MT-Tracking Co.op'!AO$6)</f>
        <v>0</v>
      </c>
      <c r="AP125" s="25">
        <f>+SUMIFS('Data Co.op'!$M:$M,'Data Co.op'!$E:$E,'MT-Tracking Co.op'!$G125,'Data Co.op'!$N:$N,'MT-Tracking Co.op'!AP$6)</f>
        <v>0</v>
      </c>
      <c r="AQ125" s="25">
        <f>+SUMIFS('Data Co.op'!$M:$M,'Data Co.op'!$E:$E,'MT-Tracking Co.op'!$G125,'Data Co.op'!$N:$N,'MT-Tracking Co.op'!AQ$6)</f>
        <v>0</v>
      </c>
      <c r="AR125" s="25">
        <f>+SUMIFS('Data Co.op'!$M:$M,'Data Co.op'!$E:$E,'MT-Tracking Co.op'!$G125,'Data Co.op'!$N:$N,'MT-Tracking Co.op'!AR$6)</f>
        <v>2360.6186399999997</v>
      </c>
      <c r="AS125" s="25">
        <f>+SUMIFS('Data Co.op'!$M:$M,'Data Co.op'!$E:$E,'MT-Tracking Co.op'!$G125,'Data Co.op'!$N:$N,'MT-Tracking Co.op'!AS$6)</f>
        <v>0</v>
      </c>
      <c r="AT125" s="25">
        <f>+SUMIFS('Data Co.op'!$M:$M,'Data Co.op'!$E:$E,'MT-Tracking Co.op'!$G125,'Data Co.op'!$N:$N,'MT-Tracking Co.op'!AT$6)</f>
        <v>0</v>
      </c>
      <c r="AU125" s="25">
        <f>+SUMIFS('Data Co.op'!$M:$M,'Data Co.op'!$E:$E,'MT-Tracking Co.op'!$G125,'Data Co.op'!$N:$N,'MT-Tracking Co.op'!AU$6)</f>
        <v>0</v>
      </c>
      <c r="AV125" s="25">
        <f>+SUMIFS('Data Co.op'!$M:$M,'Data Co.op'!$E:$E,'MT-Tracking Co.op'!$G125,'Data Co.op'!$N:$N,'MT-Tracking Co.op'!AV$6)</f>
        <v>0</v>
      </c>
      <c r="AW125" s="27">
        <f t="shared" si="19"/>
        <v>0</v>
      </c>
      <c r="AX125" t="str">
        <f t="shared" si="15"/>
        <v>Phạm Thanh Hà</v>
      </c>
      <c r="AY125" t="str">
        <f t="shared" si="11"/>
        <v>NBTS05665</v>
      </c>
      <c r="AZ125" s="27" t="str">
        <f t="shared" si="16"/>
        <v>Đặng Thị Dung</v>
      </c>
    </row>
    <row r="126" spans="1:52" outlineLevel="1" x14ac:dyDescent="0.25">
      <c r="A126" s="4" t="s">
        <v>935</v>
      </c>
      <c r="B126" s="4" t="s">
        <v>936</v>
      </c>
      <c r="C126" s="4" t="s">
        <v>451</v>
      </c>
      <c r="D126" s="11" t="s">
        <v>5225</v>
      </c>
      <c r="E126" s="32" t="s">
        <v>5226</v>
      </c>
      <c r="F126" s="35" t="s">
        <v>508</v>
      </c>
      <c r="G126" s="35">
        <f t="shared" si="17"/>
        <v>150</v>
      </c>
      <c r="H126" s="4" t="s">
        <v>509</v>
      </c>
      <c r="I126" s="4"/>
      <c r="J126" s="4"/>
      <c r="K126" s="4" t="s">
        <v>1073</v>
      </c>
      <c r="L126" s="4">
        <v>1</v>
      </c>
      <c r="M126" s="33">
        <v>5195.2309200000009</v>
      </c>
      <c r="N126" s="34">
        <f t="shared" si="12"/>
        <v>2.463052401791403E-3</v>
      </c>
      <c r="O126" s="33">
        <f t="shared" si="13"/>
        <v>6541.3625360447932</v>
      </c>
      <c r="P126" s="33">
        <f t="shared" si="18"/>
        <v>3510.6652800000002</v>
      </c>
      <c r="Q126" s="94">
        <f t="shared" si="14"/>
        <v>0.53668715969421088</v>
      </c>
      <c r="R126" s="25">
        <f>+SUMIFS('Data Co.op'!$M:$M,'Data Co.op'!$E:$E,'MT-Tracking Co.op'!$G126,'Data Co.op'!$N:$N,'MT-Tracking Co.op'!R$6)</f>
        <v>0</v>
      </c>
      <c r="S126" s="25">
        <f>+SUMIFS('Data Co.op'!$M:$M,'Data Co.op'!$E:$E,'MT-Tracking Co.op'!$G126,'Data Co.op'!$N:$N,'MT-Tracking Co.op'!S$6)</f>
        <v>0</v>
      </c>
      <c r="T126" s="25">
        <f>+SUMIFS('Data Co.op'!$M:$M,'Data Co.op'!$E:$E,'MT-Tracking Co.op'!$G126,'Data Co.op'!$N:$N,'MT-Tracking Co.op'!T$6)</f>
        <v>0</v>
      </c>
      <c r="U126" s="25">
        <f>+SUMIFS('Data Co.op'!$M:$M,'Data Co.op'!$E:$E,'MT-Tracking Co.op'!$G126,'Data Co.op'!$N:$N,'MT-Tracking Co.op'!U$6)</f>
        <v>0</v>
      </c>
      <c r="V126" s="25">
        <f>+SUMIFS('Data Co.op'!$M:$M,'Data Co.op'!$E:$E,'MT-Tracking Co.op'!$G126,'Data Co.op'!$N:$N,'MT-Tracking Co.op'!V$6)</f>
        <v>0</v>
      </c>
      <c r="W126" s="25">
        <f>+SUMIFS('Data Co.op'!$M:$M,'Data Co.op'!$E:$E,'MT-Tracking Co.op'!$G126,'Data Co.op'!$N:$N,'MT-Tracking Co.op'!W$6)</f>
        <v>0</v>
      </c>
      <c r="X126" s="25">
        <f>+SUMIFS('Data Co.op'!$M:$M,'Data Co.op'!$E:$E,'MT-Tracking Co.op'!$G126,'Data Co.op'!$N:$N,'MT-Tracking Co.op'!X$6)</f>
        <v>0</v>
      </c>
      <c r="Y126" s="25">
        <f>+SUMIFS('Data Co.op'!$M:$M,'Data Co.op'!$E:$E,'MT-Tracking Co.op'!$G126,'Data Co.op'!$N:$N,'MT-Tracking Co.op'!Y$6)</f>
        <v>0</v>
      </c>
      <c r="Z126" s="25">
        <f>+SUMIFS('Data Co.op'!$M:$M,'Data Co.op'!$E:$E,'MT-Tracking Co.op'!$G126,'Data Co.op'!$N:$N,'MT-Tracking Co.op'!Z$6)</f>
        <v>0</v>
      </c>
      <c r="AA126" s="25">
        <f>+SUMIFS('Data Co.op'!$M:$M,'Data Co.op'!$E:$E,'MT-Tracking Co.op'!$G126,'Data Co.op'!$N:$N,'MT-Tracking Co.op'!AA$6)</f>
        <v>0</v>
      </c>
      <c r="AB126" s="25">
        <f>+SUMIFS('Data Co.op'!$M:$M,'Data Co.op'!$E:$E,'MT-Tracking Co.op'!$G126,'Data Co.op'!$N:$N,'MT-Tracking Co.op'!AB$6)</f>
        <v>0</v>
      </c>
      <c r="AC126" s="25">
        <f>+SUMIFS('Data Co.op'!$M:$M,'Data Co.op'!$E:$E,'MT-Tracking Co.op'!$G126,'Data Co.op'!$N:$N,'MT-Tracking Co.op'!AC$6)</f>
        <v>343.20024000000006</v>
      </c>
      <c r="AD126" s="25">
        <f>+SUMIFS('Data Co.op'!$M:$M,'Data Co.op'!$E:$E,'MT-Tracking Co.op'!$G126,'Data Co.op'!$N:$N,'MT-Tracking Co.op'!AD$6)</f>
        <v>0</v>
      </c>
      <c r="AE126" s="25">
        <f>+SUMIFS('Data Co.op'!$M:$M,'Data Co.op'!$E:$E,'MT-Tracking Co.op'!$G126,'Data Co.op'!$N:$N,'MT-Tracking Co.op'!AE$6)</f>
        <v>0</v>
      </c>
      <c r="AF126" s="25">
        <f>+SUMIFS('Data Co.op'!$M:$M,'Data Co.op'!$E:$E,'MT-Tracking Co.op'!$G126,'Data Co.op'!$N:$N,'MT-Tracking Co.op'!AF$6)</f>
        <v>0</v>
      </c>
      <c r="AG126" s="25">
        <f>+SUMIFS('Data Co.op'!$M:$M,'Data Co.op'!$E:$E,'MT-Tracking Co.op'!$G126,'Data Co.op'!$N:$N,'MT-Tracking Co.op'!AG$6)</f>
        <v>0</v>
      </c>
      <c r="AH126" s="25">
        <f>+SUMIFS('Data Co.op'!$M:$M,'Data Co.op'!$E:$E,'MT-Tracking Co.op'!$G126,'Data Co.op'!$N:$N,'MT-Tracking Co.op'!AH$6)</f>
        <v>0</v>
      </c>
      <c r="AI126" s="25">
        <f>+SUMIFS('Data Co.op'!$M:$M,'Data Co.op'!$E:$E,'MT-Tracking Co.op'!$G126,'Data Co.op'!$N:$N,'MT-Tracking Co.op'!AI$6)</f>
        <v>0</v>
      </c>
      <c r="AJ126" s="25">
        <f>+SUMIFS('Data Co.op'!$M:$M,'Data Co.op'!$E:$E,'MT-Tracking Co.op'!$G126,'Data Co.op'!$N:$N,'MT-Tracking Co.op'!AJ$6)</f>
        <v>0</v>
      </c>
      <c r="AK126" s="25">
        <f>+SUMIFS('Data Co.op'!$M:$M,'Data Co.op'!$E:$E,'MT-Tracking Co.op'!$G126,'Data Co.op'!$N:$N,'MT-Tracking Co.op'!AK$6)</f>
        <v>0</v>
      </c>
      <c r="AL126" s="25">
        <f>+SUMIFS('Data Co.op'!$M:$M,'Data Co.op'!$E:$E,'MT-Tracking Co.op'!$G126,'Data Co.op'!$N:$N,'MT-Tracking Co.op'!AL$6)</f>
        <v>1404.5032800000001</v>
      </c>
      <c r="AM126" s="25">
        <f>+SUMIFS('Data Co.op'!$M:$M,'Data Co.op'!$E:$E,'MT-Tracking Co.op'!$G126,'Data Co.op'!$N:$N,'MT-Tracking Co.op'!AM$6)</f>
        <v>0</v>
      </c>
      <c r="AN126" s="25">
        <f>+SUMIFS('Data Co.op'!$M:$M,'Data Co.op'!$E:$E,'MT-Tracking Co.op'!$G126,'Data Co.op'!$N:$N,'MT-Tracking Co.op'!AN$6)</f>
        <v>476.92799999999988</v>
      </c>
      <c r="AO126" s="25">
        <f>+SUMIFS('Data Co.op'!$M:$M,'Data Co.op'!$E:$E,'MT-Tracking Co.op'!$G126,'Data Co.op'!$N:$N,'MT-Tracking Co.op'!AO$6)</f>
        <v>0</v>
      </c>
      <c r="AP126" s="25">
        <f>+SUMIFS('Data Co.op'!$M:$M,'Data Co.op'!$E:$E,'MT-Tracking Co.op'!$G126,'Data Co.op'!$N:$N,'MT-Tracking Co.op'!AP$6)</f>
        <v>0</v>
      </c>
      <c r="AQ126" s="25">
        <f>+SUMIFS('Data Co.op'!$M:$M,'Data Co.op'!$E:$E,'MT-Tracking Co.op'!$G126,'Data Co.op'!$N:$N,'MT-Tracking Co.op'!AQ$6)</f>
        <v>0</v>
      </c>
      <c r="AR126" s="25">
        <f>+SUMIFS('Data Co.op'!$M:$M,'Data Co.op'!$E:$E,'MT-Tracking Co.op'!$G126,'Data Co.op'!$N:$N,'MT-Tracking Co.op'!AR$6)</f>
        <v>0</v>
      </c>
      <c r="AS126" s="25">
        <f>+SUMIFS('Data Co.op'!$M:$M,'Data Co.op'!$E:$E,'MT-Tracking Co.op'!$G126,'Data Co.op'!$N:$N,'MT-Tracking Co.op'!AS$6)</f>
        <v>227.69964000000004</v>
      </c>
      <c r="AT126" s="25">
        <f>+SUMIFS('Data Co.op'!$M:$M,'Data Co.op'!$E:$E,'MT-Tracking Co.op'!$G126,'Data Co.op'!$N:$N,'MT-Tracking Co.op'!AT$6)</f>
        <v>0</v>
      </c>
      <c r="AU126" s="25">
        <f>+SUMIFS('Data Co.op'!$M:$M,'Data Co.op'!$E:$E,'MT-Tracking Co.op'!$G126,'Data Co.op'!$N:$N,'MT-Tracking Co.op'!AU$6)</f>
        <v>1058.3341200000002</v>
      </c>
      <c r="AV126" s="25">
        <f>+SUMIFS('Data Co.op'!$M:$M,'Data Co.op'!$E:$E,'MT-Tracking Co.op'!$G126,'Data Co.op'!$N:$N,'MT-Tracking Co.op'!AV$6)</f>
        <v>0</v>
      </c>
      <c r="AW126" s="27">
        <f t="shared" si="19"/>
        <v>0</v>
      </c>
      <c r="AX126" t="str">
        <f t="shared" si="15"/>
        <v>Phạm Thanh Hà</v>
      </c>
      <c r="AY126" t="str">
        <f t="shared" si="11"/>
        <v>NBTS05665</v>
      </c>
      <c r="AZ126" s="27" t="str">
        <f t="shared" si="16"/>
        <v>Đặng Thị Dung</v>
      </c>
    </row>
    <row r="127" spans="1:52" outlineLevel="1" x14ac:dyDescent="0.25">
      <c r="A127" s="4" t="s">
        <v>935</v>
      </c>
      <c r="B127" s="4" t="s">
        <v>936</v>
      </c>
      <c r="C127" s="4" t="s">
        <v>356</v>
      </c>
      <c r="D127" s="11" t="s">
        <v>763</v>
      </c>
      <c r="E127" s="32" t="s">
        <v>389</v>
      </c>
      <c r="F127" s="35" t="s">
        <v>380</v>
      </c>
      <c r="G127" s="35">
        <f t="shared" si="17"/>
        <v>556</v>
      </c>
      <c r="H127" s="4" t="s">
        <v>1074</v>
      </c>
      <c r="I127" s="4"/>
      <c r="J127" s="4"/>
      <c r="K127" s="4" t="s">
        <v>938</v>
      </c>
      <c r="L127" s="4">
        <v>1</v>
      </c>
      <c r="M127" s="33">
        <v>2140.85412</v>
      </c>
      <c r="N127" s="34">
        <f t="shared" si="12"/>
        <v>1.0149762278807463E-3</v>
      </c>
      <c r="O127" s="33">
        <f t="shared" si="13"/>
        <v>2695.568907590568</v>
      </c>
      <c r="P127" s="33">
        <f t="shared" si="18"/>
        <v>2902.8898799999997</v>
      </c>
      <c r="Q127" s="94">
        <f t="shared" si="14"/>
        <v>1.0769117687274208</v>
      </c>
      <c r="R127" s="25">
        <f>+SUMIFS('Data Co.op'!$M:$M,'Data Co.op'!$E:$E,'MT-Tracking Co.op'!$G127,'Data Co.op'!$N:$N,'MT-Tracking Co.op'!R$6)</f>
        <v>1757.9915999999998</v>
      </c>
      <c r="S127" s="25">
        <f>+SUMIFS('Data Co.op'!$M:$M,'Data Co.op'!$E:$E,'MT-Tracking Co.op'!$G127,'Data Co.op'!$N:$N,'MT-Tracking Co.op'!S$6)</f>
        <v>0</v>
      </c>
      <c r="T127" s="25">
        <f>+SUMIFS('Data Co.op'!$M:$M,'Data Co.op'!$E:$E,'MT-Tracking Co.op'!$G127,'Data Co.op'!$N:$N,'MT-Tracking Co.op'!T$6)</f>
        <v>303.49943999999999</v>
      </c>
      <c r="U127" s="25">
        <f>+SUMIFS('Data Co.op'!$M:$M,'Data Co.op'!$E:$E,'MT-Tracking Co.op'!$G127,'Data Co.op'!$N:$N,'MT-Tracking Co.op'!U$6)</f>
        <v>0</v>
      </c>
      <c r="V127" s="25">
        <f>+SUMIFS('Data Co.op'!$M:$M,'Data Co.op'!$E:$E,'MT-Tracking Co.op'!$G127,'Data Co.op'!$N:$N,'MT-Tracking Co.op'!V$6)</f>
        <v>0</v>
      </c>
      <c r="W127" s="25">
        <f>+SUMIFS('Data Co.op'!$M:$M,'Data Co.op'!$E:$E,'MT-Tracking Co.op'!$G127,'Data Co.op'!$N:$N,'MT-Tracking Co.op'!W$6)</f>
        <v>0</v>
      </c>
      <c r="X127" s="25">
        <f>+SUMIFS('Data Co.op'!$M:$M,'Data Co.op'!$E:$E,'MT-Tracking Co.op'!$G127,'Data Co.op'!$N:$N,'MT-Tracking Co.op'!X$6)</f>
        <v>0</v>
      </c>
      <c r="Y127" s="25">
        <f>+SUMIFS('Data Co.op'!$M:$M,'Data Co.op'!$E:$E,'MT-Tracking Co.op'!$G127,'Data Co.op'!$N:$N,'MT-Tracking Co.op'!Y$6)</f>
        <v>0</v>
      </c>
      <c r="Z127" s="25">
        <f>+SUMIFS('Data Co.op'!$M:$M,'Data Co.op'!$E:$E,'MT-Tracking Co.op'!$G127,'Data Co.op'!$N:$N,'MT-Tracking Co.op'!Z$6)</f>
        <v>0</v>
      </c>
      <c r="AA127" s="25">
        <f>+SUMIFS('Data Co.op'!$M:$M,'Data Co.op'!$E:$E,'MT-Tracking Co.op'!$G127,'Data Co.op'!$N:$N,'MT-Tracking Co.op'!AA$6)</f>
        <v>0</v>
      </c>
      <c r="AB127" s="25">
        <f>+SUMIFS('Data Co.op'!$M:$M,'Data Co.op'!$E:$E,'MT-Tracking Co.op'!$G127,'Data Co.op'!$N:$N,'MT-Tracking Co.op'!AB$6)</f>
        <v>0</v>
      </c>
      <c r="AC127" s="25">
        <f>+SUMIFS('Data Co.op'!$M:$M,'Data Co.op'!$E:$E,'MT-Tracking Co.op'!$G127,'Data Co.op'!$N:$N,'MT-Tracking Co.op'!AC$6)</f>
        <v>0</v>
      </c>
      <c r="AD127" s="25">
        <f>+SUMIFS('Data Co.op'!$M:$M,'Data Co.op'!$E:$E,'MT-Tracking Co.op'!$G127,'Data Co.op'!$N:$N,'MT-Tracking Co.op'!AD$6)</f>
        <v>0</v>
      </c>
      <c r="AE127" s="25">
        <f>+SUMIFS('Data Co.op'!$M:$M,'Data Co.op'!$E:$E,'MT-Tracking Co.op'!$G127,'Data Co.op'!$N:$N,'MT-Tracking Co.op'!AE$6)</f>
        <v>0</v>
      </c>
      <c r="AF127" s="25">
        <f>+SUMIFS('Data Co.op'!$M:$M,'Data Co.op'!$E:$E,'MT-Tracking Co.op'!$G127,'Data Co.op'!$N:$N,'MT-Tracking Co.op'!AF$6)</f>
        <v>0</v>
      </c>
      <c r="AG127" s="25">
        <f>+SUMIFS('Data Co.op'!$M:$M,'Data Co.op'!$E:$E,'MT-Tracking Co.op'!$G127,'Data Co.op'!$N:$N,'MT-Tracking Co.op'!AG$6)</f>
        <v>0</v>
      </c>
      <c r="AH127" s="25">
        <f>+SUMIFS('Data Co.op'!$M:$M,'Data Co.op'!$E:$E,'MT-Tracking Co.op'!$G127,'Data Co.op'!$N:$N,'MT-Tracking Co.op'!AH$6)</f>
        <v>0</v>
      </c>
      <c r="AI127" s="25">
        <f>+SUMIFS('Data Co.op'!$M:$M,'Data Co.op'!$E:$E,'MT-Tracking Co.op'!$G127,'Data Co.op'!$N:$N,'MT-Tracking Co.op'!AI$6)</f>
        <v>0</v>
      </c>
      <c r="AJ127" s="25">
        <f>+SUMIFS('Data Co.op'!$M:$M,'Data Co.op'!$E:$E,'MT-Tracking Co.op'!$G127,'Data Co.op'!$N:$N,'MT-Tracking Co.op'!AJ$6)</f>
        <v>0</v>
      </c>
      <c r="AK127" s="25">
        <f>+SUMIFS('Data Co.op'!$M:$M,'Data Co.op'!$E:$E,'MT-Tracking Co.op'!$G127,'Data Co.op'!$N:$N,'MT-Tracking Co.op'!AK$6)</f>
        <v>0</v>
      </c>
      <c r="AL127" s="25">
        <f>+SUMIFS('Data Co.op'!$M:$M,'Data Co.op'!$E:$E,'MT-Tracking Co.op'!$G127,'Data Co.op'!$N:$N,'MT-Tracking Co.op'!AL$6)</f>
        <v>0</v>
      </c>
      <c r="AM127" s="25">
        <f>+SUMIFS('Data Co.op'!$M:$M,'Data Co.op'!$E:$E,'MT-Tracking Co.op'!$G127,'Data Co.op'!$N:$N,'MT-Tracking Co.op'!AM$6)</f>
        <v>238.46399999999994</v>
      </c>
      <c r="AN127" s="25">
        <f>+SUMIFS('Data Co.op'!$M:$M,'Data Co.op'!$E:$E,'MT-Tracking Co.op'!$G127,'Data Co.op'!$N:$N,'MT-Tracking Co.op'!AN$6)</f>
        <v>0</v>
      </c>
      <c r="AO127" s="25">
        <f>+SUMIFS('Data Co.op'!$M:$M,'Data Co.op'!$E:$E,'MT-Tracking Co.op'!$G127,'Data Co.op'!$N:$N,'MT-Tracking Co.op'!AO$6)</f>
        <v>0</v>
      </c>
      <c r="AP127" s="25">
        <f>+SUMIFS('Data Co.op'!$M:$M,'Data Co.op'!$E:$E,'MT-Tracking Co.op'!$G127,'Data Co.op'!$N:$N,'MT-Tracking Co.op'!AP$6)</f>
        <v>0</v>
      </c>
      <c r="AQ127" s="25">
        <f>+SUMIFS('Data Co.op'!$M:$M,'Data Co.op'!$E:$E,'MT-Tracking Co.op'!$G127,'Data Co.op'!$N:$N,'MT-Tracking Co.op'!AQ$6)</f>
        <v>0</v>
      </c>
      <c r="AR127" s="25">
        <f>+SUMIFS('Data Co.op'!$M:$M,'Data Co.op'!$E:$E,'MT-Tracking Co.op'!$G127,'Data Co.op'!$N:$N,'MT-Tracking Co.op'!AR$6)</f>
        <v>359.0514</v>
      </c>
      <c r="AS127" s="25">
        <f>+SUMIFS('Data Co.op'!$M:$M,'Data Co.op'!$E:$E,'MT-Tracking Co.op'!$G127,'Data Co.op'!$N:$N,'MT-Tracking Co.op'!AS$6)</f>
        <v>243.88344000000001</v>
      </c>
      <c r="AT127" s="25">
        <f>+SUMIFS('Data Co.op'!$M:$M,'Data Co.op'!$E:$E,'MT-Tracking Co.op'!$G127,'Data Co.op'!$N:$N,'MT-Tracking Co.op'!AT$6)</f>
        <v>0</v>
      </c>
      <c r="AU127" s="25">
        <f>+SUMIFS('Data Co.op'!$M:$M,'Data Co.op'!$E:$E,'MT-Tracking Co.op'!$G127,'Data Co.op'!$N:$N,'MT-Tracking Co.op'!AU$6)</f>
        <v>0</v>
      </c>
      <c r="AV127" s="25">
        <f>+SUMIFS('Data Co.op'!$M:$M,'Data Co.op'!$E:$E,'MT-Tracking Co.op'!$G127,'Data Co.op'!$N:$N,'MT-Tracking Co.op'!AV$6)</f>
        <v>0</v>
      </c>
      <c r="AW127" s="27">
        <f t="shared" si="19"/>
        <v>0</v>
      </c>
      <c r="AX127" t="str">
        <f t="shared" si="15"/>
        <v>Phạm Thị Bích Hạnh</v>
      </c>
      <c r="AY127" t="str">
        <f t="shared" si="11"/>
        <v>NBTS05331</v>
      </c>
      <c r="AZ127" s="27" t="str">
        <f t="shared" si="16"/>
        <v>Mai Thị Lan Uyên</v>
      </c>
    </row>
    <row r="128" spans="1:52" outlineLevel="1" x14ac:dyDescent="0.25">
      <c r="A128" s="4" t="s">
        <v>935</v>
      </c>
      <c r="B128" s="4" t="s">
        <v>936</v>
      </c>
      <c r="C128" s="4" t="s">
        <v>451</v>
      </c>
      <c r="D128" s="11" t="s">
        <v>777</v>
      </c>
      <c r="E128" s="32" t="s">
        <v>840</v>
      </c>
      <c r="F128" s="35" t="s">
        <v>604</v>
      </c>
      <c r="G128" s="35">
        <f t="shared" si="17"/>
        <v>537</v>
      </c>
      <c r="H128" s="4" t="s">
        <v>605</v>
      </c>
      <c r="I128" s="4"/>
      <c r="J128" s="4"/>
      <c r="K128" s="4" t="s">
        <v>1075</v>
      </c>
      <c r="L128" s="4">
        <v>1</v>
      </c>
      <c r="M128" s="33">
        <v>2468.2350149999997</v>
      </c>
      <c r="N128" s="34">
        <f t="shared" si="12"/>
        <v>1.1701870957222798E-3</v>
      </c>
      <c r="O128" s="33">
        <f t="shared" si="13"/>
        <v>3107.7771721598378</v>
      </c>
      <c r="P128" s="33">
        <f t="shared" si="18"/>
        <v>1540.8392400000002</v>
      </c>
      <c r="Q128" s="94">
        <f t="shared" si="14"/>
        <v>0.49580106765799759</v>
      </c>
      <c r="R128" s="25">
        <f>+SUMIFS('Data Co.op'!$M:$M,'Data Co.op'!$E:$E,'MT-Tracking Co.op'!$G128,'Data Co.op'!$N:$N,'MT-Tracking Co.op'!R$6)</f>
        <v>0</v>
      </c>
      <c r="S128" s="25">
        <f>+SUMIFS('Data Co.op'!$M:$M,'Data Co.op'!$E:$E,'MT-Tracking Co.op'!$G128,'Data Co.op'!$N:$N,'MT-Tracking Co.op'!S$6)</f>
        <v>108.39312000000001</v>
      </c>
      <c r="T128" s="25">
        <f>+SUMIFS('Data Co.op'!$M:$M,'Data Co.op'!$E:$E,'MT-Tracking Co.op'!$G128,'Data Co.op'!$N:$N,'MT-Tracking Co.op'!T$6)</f>
        <v>0</v>
      </c>
      <c r="U128" s="25">
        <f>+SUMIFS('Data Co.op'!$M:$M,'Data Co.op'!$E:$E,'MT-Tracking Co.op'!$G128,'Data Co.op'!$N:$N,'MT-Tracking Co.op'!U$6)</f>
        <v>0</v>
      </c>
      <c r="V128" s="25">
        <f>+SUMIFS('Data Co.op'!$M:$M,'Data Co.op'!$E:$E,'MT-Tracking Co.op'!$G128,'Data Co.op'!$N:$N,'MT-Tracking Co.op'!V$6)</f>
        <v>0</v>
      </c>
      <c r="W128" s="25">
        <f>+SUMIFS('Data Co.op'!$M:$M,'Data Co.op'!$E:$E,'MT-Tracking Co.op'!$G128,'Data Co.op'!$N:$N,'MT-Tracking Co.op'!W$6)</f>
        <v>0</v>
      </c>
      <c r="X128" s="25">
        <f>+SUMIFS('Data Co.op'!$M:$M,'Data Co.op'!$E:$E,'MT-Tracking Co.op'!$G128,'Data Co.op'!$N:$N,'MT-Tracking Co.op'!X$6)</f>
        <v>0</v>
      </c>
      <c r="Y128" s="25">
        <f>+SUMIFS('Data Co.op'!$M:$M,'Data Co.op'!$E:$E,'MT-Tracking Co.op'!$G128,'Data Co.op'!$N:$N,'MT-Tracking Co.op'!Y$6)</f>
        <v>0</v>
      </c>
      <c r="Z128" s="25">
        <f>+SUMIFS('Data Co.op'!$M:$M,'Data Co.op'!$E:$E,'MT-Tracking Co.op'!$G128,'Data Co.op'!$N:$N,'MT-Tracking Co.op'!Z$6)</f>
        <v>408.29940000000005</v>
      </c>
      <c r="AA128" s="25">
        <f>+SUMIFS('Data Co.op'!$M:$M,'Data Co.op'!$E:$E,'MT-Tracking Co.op'!$G128,'Data Co.op'!$N:$N,'MT-Tracking Co.op'!AA$6)</f>
        <v>0</v>
      </c>
      <c r="AB128" s="25">
        <f>+SUMIFS('Data Co.op'!$M:$M,'Data Co.op'!$E:$E,'MT-Tracking Co.op'!$G128,'Data Co.op'!$N:$N,'MT-Tracking Co.op'!AB$6)</f>
        <v>0</v>
      </c>
      <c r="AC128" s="25">
        <f>+SUMIFS('Data Co.op'!$M:$M,'Data Co.op'!$E:$E,'MT-Tracking Co.op'!$G128,'Data Co.op'!$N:$N,'MT-Tracking Co.op'!AC$6)</f>
        <v>0</v>
      </c>
      <c r="AD128" s="25">
        <f>+SUMIFS('Data Co.op'!$M:$M,'Data Co.op'!$E:$E,'MT-Tracking Co.op'!$G128,'Data Co.op'!$N:$N,'MT-Tracking Co.op'!AD$6)</f>
        <v>0</v>
      </c>
      <c r="AE128" s="25">
        <f>+SUMIFS('Data Co.op'!$M:$M,'Data Co.op'!$E:$E,'MT-Tracking Co.op'!$G128,'Data Co.op'!$N:$N,'MT-Tracking Co.op'!AE$6)</f>
        <v>0</v>
      </c>
      <c r="AF128" s="25">
        <f>+SUMIFS('Data Co.op'!$M:$M,'Data Co.op'!$E:$E,'MT-Tracking Co.op'!$G128,'Data Co.op'!$N:$N,'MT-Tracking Co.op'!AF$6)</f>
        <v>0</v>
      </c>
      <c r="AG128" s="25">
        <f>+SUMIFS('Data Co.op'!$M:$M,'Data Co.op'!$E:$E,'MT-Tracking Co.op'!$G128,'Data Co.op'!$N:$N,'MT-Tracking Co.op'!AG$6)</f>
        <v>0</v>
      </c>
      <c r="AH128" s="25">
        <f>+SUMIFS('Data Co.op'!$M:$M,'Data Co.op'!$E:$E,'MT-Tracking Co.op'!$G128,'Data Co.op'!$N:$N,'MT-Tracking Co.op'!AH$6)</f>
        <v>0</v>
      </c>
      <c r="AI128" s="25">
        <f>+SUMIFS('Data Co.op'!$M:$M,'Data Co.op'!$E:$E,'MT-Tracking Co.op'!$G128,'Data Co.op'!$N:$N,'MT-Tracking Co.op'!AI$6)</f>
        <v>0</v>
      </c>
      <c r="AJ128" s="25">
        <f>+SUMIFS('Data Co.op'!$M:$M,'Data Co.op'!$E:$E,'MT-Tracking Co.op'!$G128,'Data Co.op'!$N:$N,'MT-Tracking Co.op'!AJ$6)</f>
        <v>482.34743999999995</v>
      </c>
      <c r="AK128" s="25">
        <f>+SUMIFS('Data Co.op'!$M:$M,'Data Co.op'!$E:$E,'MT-Tracking Co.op'!$G128,'Data Co.op'!$N:$N,'MT-Tracking Co.op'!AK$6)</f>
        <v>0</v>
      </c>
      <c r="AL128" s="25">
        <f>+SUMIFS('Data Co.op'!$M:$M,'Data Co.op'!$E:$E,'MT-Tracking Co.op'!$G128,'Data Co.op'!$N:$N,'MT-Tracking Co.op'!AL$6)</f>
        <v>0</v>
      </c>
      <c r="AM128" s="25">
        <f>+SUMIFS('Data Co.op'!$M:$M,'Data Co.op'!$E:$E,'MT-Tracking Co.op'!$G128,'Data Co.op'!$N:$N,'MT-Tracking Co.op'!AM$6)</f>
        <v>180.59976</v>
      </c>
      <c r="AN128" s="25">
        <f>+SUMIFS('Data Co.op'!$M:$M,'Data Co.op'!$E:$E,'MT-Tracking Co.op'!$G128,'Data Co.op'!$N:$N,'MT-Tracking Co.op'!AN$6)</f>
        <v>0</v>
      </c>
      <c r="AO128" s="25">
        <f>+SUMIFS('Data Co.op'!$M:$M,'Data Co.op'!$E:$E,'MT-Tracking Co.op'!$G128,'Data Co.op'!$N:$N,'MT-Tracking Co.op'!AO$6)</f>
        <v>0</v>
      </c>
      <c r="AP128" s="25">
        <f>+SUMIFS('Data Co.op'!$M:$M,'Data Co.op'!$E:$E,'MT-Tracking Co.op'!$G128,'Data Co.op'!$N:$N,'MT-Tracking Co.op'!AP$6)</f>
        <v>0</v>
      </c>
      <c r="AQ128" s="25">
        <f>+SUMIFS('Data Co.op'!$M:$M,'Data Co.op'!$E:$E,'MT-Tracking Co.op'!$G128,'Data Co.op'!$N:$N,'MT-Tracking Co.op'!AQ$6)</f>
        <v>0</v>
      </c>
      <c r="AR128" s="25">
        <f>+SUMIFS('Data Co.op'!$M:$M,'Data Co.op'!$E:$E,'MT-Tracking Co.op'!$G128,'Data Co.op'!$N:$N,'MT-Tracking Co.op'!AR$6)</f>
        <v>0</v>
      </c>
      <c r="AS128" s="25">
        <f>+SUMIFS('Data Co.op'!$M:$M,'Data Co.op'!$E:$E,'MT-Tracking Co.op'!$G128,'Data Co.op'!$N:$N,'MT-Tracking Co.op'!AS$6)</f>
        <v>0</v>
      </c>
      <c r="AT128" s="25">
        <f>+SUMIFS('Data Co.op'!$M:$M,'Data Co.op'!$E:$E,'MT-Tracking Co.op'!$G128,'Data Co.op'!$N:$N,'MT-Tracking Co.op'!AT$6)</f>
        <v>0</v>
      </c>
      <c r="AU128" s="25">
        <f>+SUMIFS('Data Co.op'!$M:$M,'Data Co.op'!$E:$E,'MT-Tracking Co.op'!$G128,'Data Co.op'!$N:$N,'MT-Tracking Co.op'!AU$6)</f>
        <v>361.19952000000001</v>
      </c>
      <c r="AV128" s="25">
        <f>+SUMIFS('Data Co.op'!$M:$M,'Data Co.op'!$E:$E,'MT-Tracking Co.op'!$G128,'Data Co.op'!$N:$N,'MT-Tracking Co.op'!AV$6)</f>
        <v>0</v>
      </c>
      <c r="AW128" s="27">
        <f t="shared" si="19"/>
        <v>0</v>
      </c>
      <c r="AX128" t="str">
        <f t="shared" si="15"/>
        <v>Phạm Thanh Hà</v>
      </c>
      <c r="AY128" t="str">
        <f t="shared" si="11"/>
        <v>NBTS05476</v>
      </c>
      <c r="AZ128" s="27" t="str">
        <f t="shared" si="16"/>
        <v xml:space="preserve">Vũ Thị Dịu </v>
      </c>
    </row>
    <row r="129" spans="1:52" outlineLevel="1" x14ac:dyDescent="0.25">
      <c r="A129" s="4" t="s">
        <v>935</v>
      </c>
      <c r="B129" s="4" t="s">
        <v>936</v>
      </c>
      <c r="C129" s="4" t="s">
        <v>451</v>
      </c>
      <c r="D129" s="11" t="s">
        <v>775</v>
      </c>
      <c r="E129" s="32" t="s">
        <v>540</v>
      </c>
      <c r="F129" s="35" t="s">
        <v>545</v>
      </c>
      <c r="G129" s="35">
        <f t="shared" si="17"/>
        <v>552</v>
      </c>
      <c r="H129" s="4" t="s">
        <v>546</v>
      </c>
      <c r="I129" s="4"/>
      <c r="J129" s="4"/>
      <c r="K129" s="4" t="s">
        <v>836</v>
      </c>
      <c r="L129" s="4">
        <v>1</v>
      </c>
      <c r="M129" s="33">
        <v>4662.8576100000009</v>
      </c>
      <c r="N129" s="34">
        <f t="shared" si="12"/>
        <v>2.2106548895273787E-3</v>
      </c>
      <c r="O129" s="33">
        <f t="shared" si="13"/>
        <v>5871.0464559995662</v>
      </c>
      <c r="P129" s="33">
        <f t="shared" si="18"/>
        <v>2540.7853200000004</v>
      </c>
      <c r="Q129" s="94">
        <f t="shared" si="14"/>
        <v>0.43276532370197757</v>
      </c>
      <c r="R129" s="25">
        <f>+SUMIFS('Data Co.op'!$M:$M,'Data Co.op'!$E:$E,'MT-Tracking Co.op'!$G129,'Data Co.op'!$N:$N,'MT-Tracking Co.op'!R$6)</f>
        <v>0</v>
      </c>
      <c r="S129" s="25">
        <f>+SUMIFS('Data Co.op'!$M:$M,'Data Co.op'!$E:$E,'MT-Tracking Co.op'!$G129,'Data Co.op'!$N:$N,'MT-Tracking Co.op'!S$6)</f>
        <v>0</v>
      </c>
      <c r="T129" s="25">
        <f>+SUMIFS('Data Co.op'!$M:$M,'Data Co.op'!$E:$E,'MT-Tracking Co.op'!$G129,'Data Co.op'!$N:$N,'MT-Tracking Co.op'!T$6)</f>
        <v>0</v>
      </c>
      <c r="U129" s="25">
        <f>+SUMIFS('Data Co.op'!$M:$M,'Data Co.op'!$E:$E,'MT-Tracking Co.op'!$G129,'Data Co.op'!$N:$N,'MT-Tracking Co.op'!U$6)</f>
        <v>0</v>
      </c>
      <c r="V129" s="25">
        <f>+SUMIFS('Data Co.op'!$M:$M,'Data Co.op'!$E:$E,'MT-Tracking Co.op'!$G129,'Data Co.op'!$N:$N,'MT-Tracking Co.op'!V$6)</f>
        <v>964.13436000000002</v>
      </c>
      <c r="W129" s="25">
        <f>+SUMIFS('Data Co.op'!$M:$M,'Data Co.op'!$E:$E,'MT-Tracking Co.op'!$G129,'Data Co.op'!$N:$N,'MT-Tracking Co.op'!W$6)</f>
        <v>0</v>
      </c>
      <c r="X129" s="25">
        <f>+SUMIFS('Data Co.op'!$M:$M,'Data Co.op'!$E:$E,'MT-Tracking Co.op'!$G129,'Data Co.op'!$N:$N,'MT-Tracking Co.op'!X$6)</f>
        <v>359.0514</v>
      </c>
      <c r="Y129" s="25">
        <f>+SUMIFS('Data Co.op'!$M:$M,'Data Co.op'!$E:$E,'MT-Tracking Co.op'!$G129,'Data Co.op'!$N:$N,'MT-Tracking Co.op'!Y$6)</f>
        <v>0</v>
      </c>
      <c r="Z129" s="25">
        <f>+SUMIFS('Data Co.op'!$M:$M,'Data Co.op'!$E:$E,'MT-Tracking Co.op'!$G129,'Data Co.op'!$N:$N,'MT-Tracking Co.op'!Z$6)</f>
        <v>303.49943999999999</v>
      </c>
      <c r="AA129" s="25">
        <f>+SUMIFS('Data Co.op'!$M:$M,'Data Co.op'!$E:$E,'MT-Tracking Co.op'!$G129,'Data Co.op'!$N:$N,'MT-Tracking Co.op'!AA$6)</f>
        <v>0</v>
      </c>
      <c r="AB129" s="25">
        <f>+SUMIFS('Data Co.op'!$M:$M,'Data Co.op'!$E:$E,'MT-Tracking Co.op'!$G129,'Data Co.op'!$N:$N,'MT-Tracking Co.op'!AB$6)</f>
        <v>0</v>
      </c>
      <c r="AC129" s="25">
        <f>+SUMIFS('Data Co.op'!$M:$M,'Data Co.op'!$E:$E,'MT-Tracking Co.op'!$G129,'Data Co.op'!$N:$N,'MT-Tracking Co.op'!AC$6)</f>
        <v>0</v>
      </c>
      <c r="AD129" s="25">
        <f>+SUMIFS('Data Co.op'!$M:$M,'Data Co.op'!$E:$E,'MT-Tracking Co.op'!$G129,'Data Co.op'!$N:$N,'MT-Tracking Co.op'!AD$6)</f>
        <v>0</v>
      </c>
      <c r="AE129" s="25">
        <f>+SUMIFS('Data Co.op'!$M:$M,'Data Co.op'!$E:$E,'MT-Tracking Co.op'!$G129,'Data Co.op'!$N:$N,'MT-Tracking Co.op'!AE$6)</f>
        <v>0</v>
      </c>
      <c r="AF129" s="25">
        <f>+SUMIFS('Data Co.op'!$M:$M,'Data Co.op'!$E:$E,'MT-Tracking Co.op'!$G129,'Data Co.op'!$N:$N,'MT-Tracking Co.op'!AF$6)</f>
        <v>0</v>
      </c>
      <c r="AG129" s="25">
        <f>+SUMIFS('Data Co.op'!$M:$M,'Data Co.op'!$E:$E,'MT-Tracking Co.op'!$G129,'Data Co.op'!$N:$N,'MT-Tracking Co.op'!AG$6)</f>
        <v>0</v>
      </c>
      <c r="AH129" s="25">
        <f>+SUMIFS('Data Co.op'!$M:$M,'Data Co.op'!$E:$E,'MT-Tracking Co.op'!$G129,'Data Co.op'!$N:$N,'MT-Tracking Co.op'!AH$6)</f>
        <v>0</v>
      </c>
      <c r="AI129" s="25">
        <f>+SUMIFS('Data Co.op'!$M:$M,'Data Co.op'!$E:$E,'MT-Tracking Co.op'!$G129,'Data Co.op'!$N:$N,'MT-Tracking Co.op'!AI$6)</f>
        <v>0</v>
      </c>
      <c r="AJ129" s="25">
        <f>+SUMIFS('Data Co.op'!$M:$M,'Data Co.op'!$E:$E,'MT-Tracking Co.op'!$G129,'Data Co.op'!$N:$N,'MT-Tracking Co.op'!AJ$6)</f>
        <v>0</v>
      </c>
      <c r="AK129" s="25">
        <f>+SUMIFS('Data Co.op'!$M:$M,'Data Co.op'!$E:$E,'MT-Tracking Co.op'!$G129,'Data Co.op'!$N:$N,'MT-Tracking Co.op'!AK$6)</f>
        <v>0</v>
      </c>
      <c r="AL129" s="25">
        <f>+SUMIFS('Data Co.op'!$M:$M,'Data Co.op'!$E:$E,'MT-Tracking Co.op'!$G129,'Data Co.op'!$N:$N,'MT-Tracking Co.op'!AL$6)</f>
        <v>570.89988000000017</v>
      </c>
      <c r="AM129" s="25">
        <f>+SUMIFS('Data Co.op'!$M:$M,'Data Co.op'!$E:$E,'MT-Tracking Co.op'!$G129,'Data Co.op'!$N:$N,'MT-Tracking Co.op'!AM$6)</f>
        <v>0</v>
      </c>
      <c r="AN129" s="25">
        <f>+SUMIFS('Data Co.op'!$M:$M,'Data Co.op'!$E:$E,'MT-Tracking Co.op'!$G129,'Data Co.op'!$N:$N,'MT-Tracking Co.op'!AN$6)</f>
        <v>0</v>
      </c>
      <c r="AO129" s="25">
        <f>+SUMIFS('Data Co.op'!$M:$M,'Data Co.op'!$E:$E,'MT-Tracking Co.op'!$G129,'Data Co.op'!$N:$N,'MT-Tracking Co.op'!AO$6)</f>
        <v>0</v>
      </c>
      <c r="AP129" s="25">
        <f>+SUMIFS('Data Co.op'!$M:$M,'Data Co.op'!$E:$E,'MT-Tracking Co.op'!$G129,'Data Co.op'!$N:$N,'MT-Tracking Co.op'!AP$6)</f>
        <v>0</v>
      </c>
      <c r="AQ129" s="25">
        <f>+SUMIFS('Data Co.op'!$M:$M,'Data Co.op'!$E:$E,'MT-Tracking Co.op'!$G129,'Data Co.op'!$N:$N,'MT-Tracking Co.op'!AQ$6)</f>
        <v>0</v>
      </c>
      <c r="AR129" s="25">
        <f>+SUMIFS('Data Co.op'!$M:$M,'Data Co.op'!$E:$E,'MT-Tracking Co.op'!$G129,'Data Co.op'!$N:$N,'MT-Tracking Co.op'!AR$6)</f>
        <v>0</v>
      </c>
      <c r="AS129" s="25">
        <f>+SUMIFS('Data Co.op'!$M:$M,'Data Co.op'!$E:$E,'MT-Tracking Co.op'!$G129,'Data Co.op'!$N:$N,'MT-Tracking Co.op'!AS$6)</f>
        <v>0</v>
      </c>
      <c r="AT129" s="25">
        <f>+SUMIFS('Data Co.op'!$M:$M,'Data Co.op'!$E:$E,'MT-Tracking Co.op'!$G129,'Data Co.op'!$N:$N,'MT-Tracking Co.op'!AT$6)</f>
        <v>343.20024000000006</v>
      </c>
      <c r="AU129" s="25">
        <f>+SUMIFS('Data Co.op'!$M:$M,'Data Co.op'!$E:$E,'MT-Tracking Co.op'!$G129,'Data Co.op'!$N:$N,'MT-Tracking Co.op'!AU$6)</f>
        <v>0</v>
      </c>
      <c r="AV129" s="25">
        <f>+SUMIFS('Data Co.op'!$M:$M,'Data Co.op'!$E:$E,'MT-Tracking Co.op'!$G129,'Data Co.op'!$N:$N,'MT-Tracking Co.op'!AV$6)</f>
        <v>0</v>
      </c>
      <c r="AW129" s="27">
        <f t="shared" si="19"/>
        <v>0</v>
      </c>
      <c r="AX129" t="str">
        <f t="shared" si="15"/>
        <v>Phạm Thanh Hà</v>
      </c>
      <c r="AY129" t="str">
        <f t="shared" si="11"/>
        <v>NBTS05466</v>
      </c>
      <c r="AZ129" s="27" t="str">
        <f t="shared" si="16"/>
        <v xml:space="preserve">Đoàn Thị Trang </v>
      </c>
    </row>
    <row r="130" spans="1:52" outlineLevel="1" x14ac:dyDescent="0.25">
      <c r="A130" s="4" t="s">
        <v>935</v>
      </c>
      <c r="B130" s="4" t="s">
        <v>936</v>
      </c>
      <c r="C130" s="4" t="s">
        <v>451</v>
      </c>
      <c r="D130" s="11" t="s">
        <v>775</v>
      </c>
      <c r="E130" s="32" t="s">
        <v>540</v>
      </c>
      <c r="F130" s="35" t="s">
        <v>547</v>
      </c>
      <c r="G130" s="35">
        <f t="shared" si="17"/>
        <v>553</v>
      </c>
      <c r="H130" s="4" t="s">
        <v>548</v>
      </c>
      <c r="I130" s="4"/>
      <c r="J130" s="4"/>
      <c r="K130" s="4" t="s">
        <v>836</v>
      </c>
      <c r="L130" s="4">
        <v>1</v>
      </c>
      <c r="M130" s="33">
        <v>2606.3888009999996</v>
      </c>
      <c r="N130" s="34">
        <f t="shared" si="12"/>
        <v>1.2356856307563827E-3</v>
      </c>
      <c r="O130" s="33">
        <f t="shared" si="13"/>
        <v>3281.7278615265286</v>
      </c>
      <c r="P130" s="33">
        <f t="shared" si="18"/>
        <v>3019.6821600000003</v>
      </c>
      <c r="Q130" s="94">
        <f t="shared" si="14"/>
        <v>0.92015008173022761</v>
      </c>
      <c r="R130" s="25">
        <f>+SUMIFS('Data Co.op'!$M:$M,'Data Co.op'!$E:$E,'MT-Tracking Co.op'!$G130,'Data Co.op'!$N:$N,'MT-Tracking Co.op'!R$6)</f>
        <v>0</v>
      </c>
      <c r="S130" s="25">
        <f>+SUMIFS('Data Co.op'!$M:$M,'Data Co.op'!$E:$E,'MT-Tracking Co.op'!$G130,'Data Co.op'!$N:$N,'MT-Tracking Co.op'!S$6)</f>
        <v>108.39312000000001</v>
      </c>
      <c r="T130" s="25">
        <f>+SUMIFS('Data Co.op'!$M:$M,'Data Co.op'!$E:$E,'MT-Tracking Co.op'!$G130,'Data Co.op'!$N:$N,'MT-Tracking Co.op'!T$6)</f>
        <v>0</v>
      </c>
      <c r="U130" s="25">
        <f>+SUMIFS('Data Co.op'!$M:$M,'Data Co.op'!$E:$E,'MT-Tracking Co.op'!$G130,'Data Co.op'!$N:$N,'MT-Tracking Co.op'!U$6)</f>
        <v>0</v>
      </c>
      <c r="V130" s="25">
        <f>+SUMIFS('Data Co.op'!$M:$M,'Data Co.op'!$E:$E,'MT-Tracking Co.op'!$G130,'Data Co.op'!$N:$N,'MT-Tracking Co.op'!V$6)</f>
        <v>0</v>
      </c>
      <c r="W130" s="25">
        <f>+SUMIFS('Data Co.op'!$M:$M,'Data Co.op'!$E:$E,'MT-Tracking Co.op'!$G130,'Data Co.op'!$N:$N,'MT-Tracking Co.op'!W$6)</f>
        <v>0</v>
      </c>
      <c r="X130" s="25">
        <f>+SUMIFS('Data Co.op'!$M:$M,'Data Co.op'!$E:$E,'MT-Tracking Co.op'!$G130,'Data Co.op'!$N:$N,'MT-Tracking Co.op'!X$6)</f>
        <v>303.49943999999999</v>
      </c>
      <c r="Y130" s="25">
        <f>+SUMIFS('Data Co.op'!$M:$M,'Data Co.op'!$E:$E,'MT-Tracking Co.op'!$G130,'Data Co.op'!$N:$N,'MT-Tracking Co.op'!Y$6)</f>
        <v>778.11515999999995</v>
      </c>
      <c r="Z130" s="25">
        <f>+SUMIFS('Data Co.op'!$M:$M,'Data Co.op'!$E:$E,'MT-Tracking Co.op'!$G130,'Data Co.op'!$N:$N,'MT-Tracking Co.op'!Z$6)</f>
        <v>0</v>
      </c>
      <c r="AA130" s="25">
        <f>+SUMIFS('Data Co.op'!$M:$M,'Data Co.op'!$E:$E,'MT-Tracking Co.op'!$G130,'Data Co.op'!$N:$N,'MT-Tracking Co.op'!AA$6)</f>
        <v>0</v>
      </c>
      <c r="AB130" s="25">
        <f>+SUMIFS('Data Co.op'!$M:$M,'Data Co.op'!$E:$E,'MT-Tracking Co.op'!$G130,'Data Co.op'!$N:$N,'MT-Tracking Co.op'!AB$6)</f>
        <v>0</v>
      </c>
      <c r="AC130" s="25">
        <f>+SUMIFS('Data Co.op'!$M:$M,'Data Co.op'!$E:$E,'MT-Tracking Co.op'!$G130,'Data Co.op'!$N:$N,'MT-Tracking Co.op'!AC$6)</f>
        <v>0</v>
      </c>
      <c r="AD130" s="25">
        <f>+SUMIFS('Data Co.op'!$M:$M,'Data Co.op'!$E:$E,'MT-Tracking Co.op'!$G130,'Data Co.op'!$N:$N,'MT-Tracking Co.op'!AD$6)</f>
        <v>0</v>
      </c>
      <c r="AE130" s="25">
        <f>+SUMIFS('Data Co.op'!$M:$M,'Data Co.op'!$E:$E,'MT-Tracking Co.op'!$G130,'Data Co.op'!$N:$N,'MT-Tracking Co.op'!AE$6)</f>
        <v>0</v>
      </c>
      <c r="AF130" s="25">
        <f>+SUMIFS('Data Co.op'!$M:$M,'Data Co.op'!$E:$E,'MT-Tracking Co.op'!$G130,'Data Co.op'!$N:$N,'MT-Tracking Co.op'!AF$6)</f>
        <v>0</v>
      </c>
      <c r="AG130" s="25">
        <f>+SUMIFS('Data Co.op'!$M:$M,'Data Co.op'!$E:$E,'MT-Tracking Co.op'!$G130,'Data Co.op'!$N:$N,'MT-Tracking Co.op'!AG$6)</f>
        <v>1421.3750400000001</v>
      </c>
      <c r="AH130" s="25">
        <f>+SUMIFS('Data Co.op'!$M:$M,'Data Co.op'!$E:$E,'MT-Tracking Co.op'!$G130,'Data Co.op'!$N:$N,'MT-Tracking Co.op'!AH$6)</f>
        <v>0</v>
      </c>
      <c r="AI130" s="25">
        <f>+SUMIFS('Data Co.op'!$M:$M,'Data Co.op'!$E:$E,'MT-Tracking Co.op'!$G130,'Data Co.op'!$N:$N,'MT-Tracking Co.op'!AI$6)</f>
        <v>0</v>
      </c>
      <c r="AJ130" s="25">
        <f>+SUMIFS('Data Co.op'!$M:$M,'Data Co.op'!$E:$E,'MT-Tracking Co.op'!$G130,'Data Co.op'!$N:$N,'MT-Tracking Co.op'!AJ$6)</f>
        <v>0</v>
      </c>
      <c r="AK130" s="25">
        <f>+SUMIFS('Data Co.op'!$M:$M,'Data Co.op'!$E:$E,'MT-Tracking Co.op'!$G130,'Data Co.op'!$N:$N,'MT-Tracking Co.op'!AK$6)</f>
        <v>0</v>
      </c>
      <c r="AL130" s="25">
        <f>+SUMIFS('Data Co.op'!$M:$M,'Data Co.op'!$E:$E,'MT-Tracking Co.op'!$G130,'Data Co.op'!$N:$N,'MT-Tracking Co.op'!AL$6)</f>
        <v>0</v>
      </c>
      <c r="AM130" s="25">
        <f>+SUMIFS('Data Co.op'!$M:$M,'Data Co.op'!$E:$E,'MT-Tracking Co.op'!$G130,'Data Co.op'!$N:$N,'MT-Tracking Co.op'!AM$6)</f>
        <v>0</v>
      </c>
      <c r="AN130" s="25">
        <f>+SUMIFS('Data Co.op'!$M:$M,'Data Co.op'!$E:$E,'MT-Tracking Co.op'!$G130,'Data Co.op'!$N:$N,'MT-Tracking Co.op'!AN$6)</f>
        <v>0</v>
      </c>
      <c r="AO130" s="25">
        <f>+SUMIFS('Data Co.op'!$M:$M,'Data Co.op'!$E:$E,'MT-Tracking Co.op'!$G130,'Data Co.op'!$N:$N,'MT-Tracking Co.op'!AO$6)</f>
        <v>0</v>
      </c>
      <c r="AP130" s="25">
        <f>+SUMIFS('Data Co.op'!$M:$M,'Data Co.op'!$E:$E,'MT-Tracking Co.op'!$G130,'Data Co.op'!$N:$N,'MT-Tracking Co.op'!AP$6)</f>
        <v>0</v>
      </c>
      <c r="AQ130" s="25">
        <f>+SUMIFS('Data Co.op'!$M:$M,'Data Co.op'!$E:$E,'MT-Tracking Co.op'!$G130,'Data Co.op'!$N:$N,'MT-Tracking Co.op'!AQ$6)</f>
        <v>0</v>
      </c>
      <c r="AR130" s="25">
        <f>+SUMIFS('Data Co.op'!$M:$M,'Data Co.op'!$E:$E,'MT-Tracking Co.op'!$G130,'Data Co.op'!$N:$N,'MT-Tracking Co.op'!AR$6)</f>
        <v>0</v>
      </c>
      <c r="AS130" s="25">
        <f>+SUMIFS('Data Co.op'!$M:$M,'Data Co.op'!$E:$E,'MT-Tracking Co.op'!$G130,'Data Co.op'!$N:$N,'MT-Tracking Co.op'!AS$6)</f>
        <v>180.59976</v>
      </c>
      <c r="AT130" s="25">
        <f>+SUMIFS('Data Co.op'!$M:$M,'Data Co.op'!$E:$E,'MT-Tracking Co.op'!$G130,'Data Co.op'!$N:$N,'MT-Tracking Co.op'!AT$6)</f>
        <v>227.69964000000004</v>
      </c>
      <c r="AU130" s="25">
        <f>+SUMIFS('Data Co.op'!$M:$M,'Data Co.op'!$E:$E,'MT-Tracking Co.op'!$G130,'Data Co.op'!$N:$N,'MT-Tracking Co.op'!AU$6)</f>
        <v>0</v>
      </c>
      <c r="AV130" s="25">
        <f>+SUMIFS('Data Co.op'!$M:$M,'Data Co.op'!$E:$E,'MT-Tracking Co.op'!$G130,'Data Co.op'!$N:$N,'MT-Tracking Co.op'!AV$6)</f>
        <v>0</v>
      </c>
      <c r="AW130" s="27">
        <f t="shared" si="19"/>
        <v>0</v>
      </c>
      <c r="AX130" t="str">
        <f t="shared" si="15"/>
        <v>Phạm Thanh Hà</v>
      </c>
      <c r="AY130" t="str">
        <f t="shared" si="11"/>
        <v>NBTS05466</v>
      </c>
      <c r="AZ130" s="27" t="str">
        <f t="shared" si="16"/>
        <v xml:space="preserve">Đoàn Thị Trang </v>
      </c>
    </row>
    <row r="131" spans="1:52" outlineLevel="1" x14ac:dyDescent="0.25">
      <c r="A131" s="4" t="s">
        <v>935</v>
      </c>
      <c r="B131" s="4" t="s">
        <v>936</v>
      </c>
      <c r="C131" s="4" t="s">
        <v>451</v>
      </c>
      <c r="D131" s="11" t="s">
        <v>779</v>
      </c>
      <c r="E131" s="32" t="s">
        <v>683</v>
      </c>
      <c r="F131" s="35" t="s">
        <v>659</v>
      </c>
      <c r="G131" s="35">
        <f t="shared" si="17"/>
        <v>554</v>
      </c>
      <c r="H131" s="4" t="s">
        <v>660</v>
      </c>
      <c r="I131" s="4"/>
      <c r="J131" s="4"/>
      <c r="K131" s="4" t="s">
        <v>836</v>
      </c>
      <c r="L131" s="4">
        <v>1</v>
      </c>
      <c r="M131" s="33">
        <v>3970.4655599999992</v>
      </c>
      <c r="N131" s="34">
        <f t="shared" si="12"/>
        <v>1.8823926952198007E-3</v>
      </c>
      <c r="O131" s="33">
        <f t="shared" si="13"/>
        <v>4999.2493240011936</v>
      </c>
      <c r="P131" s="33">
        <f t="shared" si="18"/>
        <v>2977.3278</v>
      </c>
      <c r="Q131" s="94">
        <f t="shared" si="14"/>
        <v>0.59555497376495503</v>
      </c>
      <c r="R131" s="25">
        <f>+SUMIFS('Data Co.op'!$M:$M,'Data Co.op'!$E:$E,'MT-Tracking Co.op'!$G131,'Data Co.op'!$N:$N,'MT-Tracking Co.op'!R$6)</f>
        <v>0</v>
      </c>
      <c r="S131" s="25">
        <f>+SUMIFS('Data Co.op'!$M:$M,'Data Co.op'!$E:$E,'MT-Tracking Co.op'!$G131,'Data Co.op'!$N:$N,'MT-Tracking Co.op'!S$6)</f>
        <v>0</v>
      </c>
      <c r="T131" s="25">
        <f>+SUMIFS('Data Co.op'!$M:$M,'Data Co.op'!$E:$E,'MT-Tracking Co.op'!$G131,'Data Co.op'!$N:$N,'MT-Tracking Co.op'!T$6)</f>
        <v>0</v>
      </c>
      <c r="U131" s="25">
        <f>+SUMIFS('Data Co.op'!$M:$M,'Data Co.op'!$E:$E,'MT-Tracking Co.op'!$G131,'Data Co.op'!$N:$N,'MT-Tracking Co.op'!U$6)</f>
        <v>0</v>
      </c>
      <c r="V131" s="25">
        <f>+SUMIFS('Data Co.op'!$M:$M,'Data Co.op'!$E:$E,'MT-Tracking Co.op'!$G131,'Data Co.op'!$N:$N,'MT-Tracking Co.op'!V$6)</f>
        <v>0</v>
      </c>
      <c r="W131" s="25">
        <f>+SUMIFS('Data Co.op'!$M:$M,'Data Co.op'!$E:$E,'MT-Tracking Co.op'!$G131,'Data Co.op'!$N:$N,'MT-Tracking Co.op'!W$6)</f>
        <v>0</v>
      </c>
      <c r="X131" s="25">
        <f>+SUMIFS('Data Co.op'!$M:$M,'Data Co.op'!$E:$E,'MT-Tracking Co.op'!$G131,'Data Co.op'!$N:$N,'MT-Tracking Co.op'!X$6)</f>
        <v>0</v>
      </c>
      <c r="Y131" s="25">
        <f>+SUMIFS('Data Co.op'!$M:$M,'Data Co.op'!$E:$E,'MT-Tracking Co.op'!$G131,'Data Co.op'!$N:$N,'MT-Tracking Co.op'!Y$6)</f>
        <v>180.59976</v>
      </c>
      <c r="Z131" s="25">
        <f>+SUMIFS('Data Co.op'!$M:$M,'Data Co.op'!$E:$E,'MT-Tracking Co.op'!$G131,'Data Co.op'!$N:$N,'MT-Tracking Co.op'!Z$6)</f>
        <v>0</v>
      </c>
      <c r="AA131" s="25">
        <f>+SUMIFS('Data Co.op'!$M:$M,'Data Co.op'!$E:$E,'MT-Tracking Co.op'!$G131,'Data Co.op'!$N:$N,'MT-Tracking Co.op'!AA$6)</f>
        <v>0</v>
      </c>
      <c r="AB131" s="25">
        <f>+SUMIFS('Data Co.op'!$M:$M,'Data Co.op'!$E:$E,'MT-Tracking Co.op'!$G131,'Data Co.op'!$N:$N,'MT-Tracking Co.op'!AB$6)</f>
        <v>0</v>
      </c>
      <c r="AC131" s="25">
        <f>+SUMIFS('Data Co.op'!$M:$M,'Data Co.op'!$E:$E,'MT-Tracking Co.op'!$G131,'Data Co.op'!$N:$N,'MT-Tracking Co.op'!AC$6)</f>
        <v>0</v>
      </c>
      <c r="AD131" s="25">
        <f>+SUMIFS('Data Co.op'!$M:$M,'Data Co.op'!$E:$E,'MT-Tracking Co.op'!$G131,'Data Co.op'!$N:$N,'MT-Tracking Co.op'!AD$6)</f>
        <v>0</v>
      </c>
      <c r="AE131" s="25">
        <f>+SUMIFS('Data Co.op'!$M:$M,'Data Co.op'!$E:$E,'MT-Tracking Co.op'!$G131,'Data Co.op'!$N:$N,'MT-Tracking Co.op'!AE$6)</f>
        <v>0</v>
      </c>
      <c r="AF131" s="25">
        <f>+SUMIFS('Data Co.op'!$M:$M,'Data Co.op'!$E:$E,'MT-Tracking Co.op'!$G131,'Data Co.op'!$N:$N,'MT-Tracking Co.op'!AF$6)</f>
        <v>0</v>
      </c>
      <c r="AG131" s="25">
        <f>+SUMIFS('Data Co.op'!$M:$M,'Data Co.op'!$E:$E,'MT-Tracking Co.op'!$G131,'Data Co.op'!$N:$N,'MT-Tracking Co.op'!AG$6)</f>
        <v>0</v>
      </c>
      <c r="AH131" s="25">
        <f>+SUMIFS('Data Co.op'!$M:$M,'Data Co.op'!$E:$E,'MT-Tracking Co.op'!$G131,'Data Co.op'!$N:$N,'MT-Tracking Co.op'!AH$6)</f>
        <v>0</v>
      </c>
      <c r="AI131" s="25">
        <f>+SUMIFS('Data Co.op'!$M:$M,'Data Co.op'!$E:$E,'MT-Tracking Co.op'!$G131,'Data Co.op'!$N:$N,'MT-Tracking Co.op'!AI$6)</f>
        <v>0</v>
      </c>
      <c r="AJ131" s="25">
        <f>+SUMIFS('Data Co.op'!$M:$M,'Data Co.op'!$E:$E,'MT-Tracking Co.op'!$G131,'Data Co.op'!$N:$N,'MT-Tracking Co.op'!AJ$6)</f>
        <v>0</v>
      </c>
      <c r="AK131" s="25">
        <f>+SUMIFS('Data Co.op'!$M:$M,'Data Co.op'!$E:$E,'MT-Tracking Co.op'!$G131,'Data Co.op'!$N:$N,'MT-Tracking Co.op'!AK$6)</f>
        <v>0</v>
      </c>
      <c r="AL131" s="25">
        <f>+SUMIFS('Data Co.op'!$M:$M,'Data Co.op'!$E:$E,'MT-Tracking Co.op'!$G131,'Data Co.op'!$N:$N,'MT-Tracking Co.op'!AL$6)</f>
        <v>0</v>
      </c>
      <c r="AM131" s="25">
        <f>+SUMIFS('Data Co.op'!$M:$M,'Data Co.op'!$E:$E,'MT-Tracking Co.op'!$G131,'Data Co.op'!$N:$N,'MT-Tracking Co.op'!AM$6)</f>
        <v>467.44452000000001</v>
      </c>
      <c r="AN131" s="25">
        <f>+SUMIFS('Data Co.op'!$M:$M,'Data Co.op'!$E:$E,'MT-Tracking Co.op'!$G131,'Data Co.op'!$N:$N,'MT-Tracking Co.op'!AN$6)</f>
        <v>0</v>
      </c>
      <c r="AO131" s="25">
        <f>+SUMIFS('Data Co.op'!$M:$M,'Data Co.op'!$E:$E,'MT-Tracking Co.op'!$G131,'Data Co.op'!$N:$N,'MT-Tracking Co.op'!AO$6)</f>
        <v>699.49980000000005</v>
      </c>
      <c r="AP131" s="25">
        <f>+SUMIFS('Data Co.op'!$M:$M,'Data Co.op'!$E:$E,'MT-Tracking Co.op'!$G131,'Data Co.op'!$N:$N,'MT-Tracking Co.op'!AP$6)</f>
        <v>0</v>
      </c>
      <c r="AQ131" s="25">
        <f>+SUMIFS('Data Co.op'!$M:$M,'Data Co.op'!$E:$E,'MT-Tracking Co.op'!$G131,'Data Co.op'!$N:$N,'MT-Tracking Co.op'!AQ$6)</f>
        <v>0</v>
      </c>
      <c r="AR131" s="25">
        <f>+SUMIFS('Data Co.op'!$M:$M,'Data Co.op'!$E:$E,'MT-Tracking Co.op'!$G131,'Data Co.op'!$N:$N,'MT-Tracking Co.op'!AR$6)</f>
        <v>890.58312000000001</v>
      </c>
      <c r="AS131" s="25">
        <f>+SUMIFS('Data Co.op'!$M:$M,'Data Co.op'!$E:$E,'MT-Tracking Co.op'!$G131,'Data Co.op'!$N:$N,'MT-Tracking Co.op'!AS$6)</f>
        <v>739.20060000000012</v>
      </c>
      <c r="AT131" s="25">
        <f>+SUMIFS('Data Co.op'!$M:$M,'Data Co.op'!$E:$E,'MT-Tracking Co.op'!$G131,'Data Co.op'!$N:$N,'MT-Tracking Co.op'!AT$6)</f>
        <v>0</v>
      </c>
      <c r="AU131" s="25">
        <f>+SUMIFS('Data Co.op'!$M:$M,'Data Co.op'!$E:$E,'MT-Tracking Co.op'!$G131,'Data Co.op'!$N:$N,'MT-Tracking Co.op'!AU$6)</f>
        <v>0</v>
      </c>
      <c r="AV131" s="25">
        <f>+SUMIFS('Data Co.op'!$M:$M,'Data Co.op'!$E:$E,'MT-Tracking Co.op'!$G131,'Data Co.op'!$N:$N,'MT-Tracking Co.op'!AV$6)</f>
        <v>0</v>
      </c>
      <c r="AW131" s="27">
        <f t="shared" si="19"/>
        <v>0</v>
      </c>
      <c r="AX131" t="str">
        <f t="shared" si="15"/>
        <v>Phạm Thanh Hà</v>
      </c>
      <c r="AY131" t="str">
        <f t="shared" si="11"/>
        <v>NBTS05467</v>
      </c>
      <c r="AZ131" s="27" t="str">
        <f t="shared" si="16"/>
        <v>Hoàng Phương Lê</v>
      </c>
    </row>
    <row r="132" spans="1:52" outlineLevel="1" x14ac:dyDescent="0.25">
      <c r="A132" s="4" t="s">
        <v>935</v>
      </c>
      <c r="B132" s="4" t="s">
        <v>936</v>
      </c>
      <c r="C132" s="4" t="s">
        <v>451</v>
      </c>
      <c r="D132" s="11" t="s">
        <v>777</v>
      </c>
      <c r="E132" s="32" t="s">
        <v>840</v>
      </c>
      <c r="F132" s="35" t="s">
        <v>606</v>
      </c>
      <c r="G132" s="35">
        <f t="shared" si="17"/>
        <v>555</v>
      </c>
      <c r="H132" s="4" t="s">
        <v>607</v>
      </c>
      <c r="I132" s="4"/>
      <c r="J132" s="4"/>
      <c r="K132" s="4" t="s">
        <v>836</v>
      </c>
      <c r="L132" s="4">
        <v>1</v>
      </c>
      <c r="M132" s="33">
        <v>3818.7109799999998</v>
      </c>
      <c r="N132" s="34">
        <f t="shared" si="12"/>
        <v>1.8104460409694744E-3</v>
      </c>
      <c r="O132" s="33">
        <f t="shared" si="13"/>
        <v>4808.1737511207475</v>
      </c>
      <c r="P132" s="33">
        <f t="shared" si="18"/>
        <v>2340.0684000000001</v>
      </c>
      <c r="Q132" s="94">
        <f t="shared" si="14"/>
        <v>0.4866854904015373</v>
      </c>
      <c r="R132" s="25">
        <f>+SUMIFS('Data Co.op'!$M:$M,'Data Co.op'!$E:$E,'MT-Tracking Co.op'!$G132,'Data Co.op'!$N:$N,'MT-Tracking Co.op'!R$6)</f>
        <v>303.49943999999999</v>
      </c>
      <c r="S132" s="25">
        <f>+SUMIFS('Data Co.op'!$M:$M,'Data Co.op'!$E:$E,'MT-Tracking Co.op'!$G132,'Data Co.op'!$N:$N,'MT-Tracking Co.op'!S$6)</f>
        <v>0</v>
      </c>
      <c r="T132" s="25">
        <f>+SUMIFS('Data Co.op'!$M:$M,'Data Co.op'!$E:$E,'MT-Tracking Co.op'!$G132,'Data Co.op'!$N:$N,'MT-Tracking Co.op'!T$6)</f>
        <v>108.39312000000001</v>
      </c>
      <c r="U132" s="25">
        <f>+SUMIFS('Data Co.op'!$M:$M,'Data Co.op'!$E:$E,'MT-Tracking Co.op'!$G132,'Data Co.op'!$N:$N,'MT-Tracking Co.op'!U$6)</f>
        <v>0</v>
      </c>
      <c r="V132" s="25">
        <f>+SUMIFS('Data Co.op'!$M:$M,'Data Co.op'!$E:$E,'MT-Tracking Co.op'!$G132,'Data Co.op'!$N:$N,'MT-Tracking Co.op'!V$6)</f>
        <v>0</v>
      </c>
      <c r="W132" s="25">
        <f>+SUMIFS('Data Co.op'!$M:$M,'Data Co.op'!$E:$E,'MT-Tracking Co.op'!$G132,'Data Co.op'!$N:$N,'MT-Tracking Co.op'!W$6)</f>
        <v>0</v>
      </c>
      <c r="X132" s="25">
        <f>+SUMIFS('Data Co.op'!$M:$M,'Data Co.op'!$E:$E,'MT-Tracking Co.op'!$G132,'Data Co.op'!$N:$N,'MT-Tracking Co.op'!X$6)</f>
        <v>0</v>
      </c>
      <c r="Y132" s="25">
        <f>+SUMIFS('Data Co.op'!$M:$M,'Data Co.op'!$E:$E,'MT-Tracking Co.op'!$G132,'Data Co.op'!$N:$N,'MT-Tracking Co.op'!Y$6)</f>
        <v>0</v>
      </c>
      <c r="Z132" s="25">
        <f>+SUMIFS('Data Co.op'!$M:$M,'Data Co.op'!$E:$E,'MT-Tracking Co.op'!$G132,'Data Co.op'!$N:$N,'MT-Tracking Co.op'!Z$6)</f>
        <v>0</v>
      </c>
      <c r="AA132" s="25">
        <f>+SUMIFS('Data Co.op'!$M:$M,'Data Co.op'!$E:$E,'MT-Tracking Co.op'!$G132,'Data Co.op'!$N:$N,'MT-Tracking Co.op'!AA$6)</f>
        <v>343.20024000000006</v>
      </c>
      <c r="AB132" s="25">
        <f>+SUMIFS('Data Co.op'!$M:$M,'Data Co.op'!$E:$E,'MT-Tracking Co.op'!$G132,'Data Co.op'!$N:$N,'MT-Tracking Co.op'!AB$6)</f>
        <v>0</v>
      </c>
      <c r="AC132" s="25">
        <f>+SUMIFS('Data Co.op'!$M:$M,'Data Co.op'!$E:$E,'MT-Tracking Co.op'!$G132,'Data Co.op'!$N:$N,'MT-Tracking Co.op'!AC$6)</f>
        <v>0</v>
      </c>
      <c r="AD132" s="25">
        <f>+SUMIFS('Data Co.op'!$M:$M,'Data Co.op'!$E:$E,'MT-Tracking Co.op'!$G132,'Data Co.op'!$N:$N,'MT-Tracking Co.op'!AD$6)</f>
        <v>0</v>
      </c>
      <c r="AE132" s="25">
        <f>+SUMIFS('Data Co.op'!$M:$M,'Data Co.op'!$E:$E,'MT-Tracking Co.op'!$G132,'Data Co.op'!$N:$N,'MT-Tracking Co.op'!AE$6)</f>
        <v>0</v>
      </c>
      <c r="AF132" s="25">
        <f>+SUMIFS('Data Co.op'!$M:$M,'Data Co.op'!$E:$E,'MT-Tracking Co.op'!$G132,'Data Co.op'!$N:$N,'MT-Tracking Co.op'!AF$6)</f>
        <v>0</v>
      </c>
      <c r="AG132" s="25">
        <f>+SUMIFS('Data Co.op'!$M:$M,'Data Co.op'!$E:$E,'MT-Tracking Co.op'!$G132,'Data Co.op'!$N:$N,'MT-Tracking Co.op'!AG$6)</f>
        <v>0</v>
      </c>
      <c r="AH132" s="25">
        <f>+SUMIFS('Data Co.op'!$M:$M,'Data Co.op'!$E:$E,'MT-Tracking Co.op'!$G132,'Data Co.op'!$N:$N,'MT-Tracking Co.op'!AH$6)</f>
        <v>882.72396000000003</v>
      </c>
      <c r="AI132" s="25">
        <f>+SUMIFS('Data Co.op'!$M:$M,'Data Co.op'!$E:$E,'MT-Tracking Co.op'!$G132,'Data Co.op'!$N:$N,'MT-Tracking Co.op'!AI$6)</f>
        <v>0</v>
      </c>
      <c r="AJ132" s="25">
        <f>+SUMIFS('Data Co.op'!$M:$M,'Data Co.op'!$E:$E,'MT-Tracking Co.op'!$G132,'Data Co.op'!$N:$N,'MT-Tracking Co.op'!AJ$6)</f>
        <v>0</v>
      </c>
      <c r="AK132" s="25">
        <f>+SUMIFS('Data Co.op'!$M:$M,'Data Co.op'!$E:$E,'MT-Tracking Co.op'!$G132,'Data Co.op'!$N:$N,'MT-Tracking Co.op'!AK$6)</f>
        <v>0</v>
      </c>
      <c r="AL132" s="25">
        <f>+SUMIFS('Data Co.op'!$M:$M,'Data Co.op'!$E:$E,'MT-Tracking Co.op'!$G132,'Data Co.op'!$N:$N,'MT-Tracking Co.op'!AL$6)</f>
        <v>0</v>
      </c>
      <c r="AM132" s="25">
        <f>+SUMIFS('Data Co.op'!$M:$M,'Data Co.op'!$E:$E,'MT-Tracking Co.op'!$G132,'Data Co.op'!$N:$N,'MT-Tracking Co.op'!AM$6)</f>
        <v>702.25164000000007</v>
      </c>
      <c r="AN132" s="25">
        <f>+SUMIFS('Data Co.op'!$M:$M,'Data Co.op'!$E:$E,'MT-Tracking Co.op'!$G132,'Data Co.op'!$N:$N,'MT-Tracking Co.op'!AN$6)</f>
        <v>0</v>
      </c>
      <c r="AO132" s="25">
        <f>+SUMIFS('Data Co.op'!$M:$M,'Data Co.op'!$E:$E,'MT-Tracking Co.op'!$G132,'Data Co.op'!$N:$N,'MT-Tracking Co.op'!AO$6)</f>
        <v>0</v>
      </c>
      <c r="AP132" s="25">
        <f>+SUMIFS('Data Co.op'!$M:$M,'Data Co.op'!$E:$E,'MT-Tracking Co.op'!$G132,'Data Co.op'!$N:$N,'MT-Tracking Co.op'!AP$6)</f>
        <v>0</v>
      </c>
      <c r="AQ132" s="25">
        <f>+SUMIFS('Data Co.op'!$M:$M,'Data Co.op'!$E:$E,'MT-Tracking Co.op'!$G132,'Data Co.op'!$N:$N,'MT-Tracking Co.op'!AQ$6)</f>
        <v>0</v>
      </c>
      <c r="AR132" s="25">
        <f>+SUMIFS('Data Co.op'!$M:$M,'Data Co.op'!$E:$E,'MT-Tracking Co.op'!$G132,'Data Co.op'!$N:$N,'MT-Tracking Co.op'!AR$6)</f>
        <v>0</v>
      </c>
      <c r="AS132" s="25">
        <f>+SUMIFS('Data Co.op'!$M:$M,'Data Co.op'!$E:$E,'MT-Tracking Co.op'!$G132,'Data Co.op'!$N:$N,'MT-Tracking Co.op'!AS$6)</f>
        <v>0</v>
      </c>
      <c r="AT132" s="25">
        <f>+SUMIFS('Data Co.op'!$M:$M,'Data Co.op'!$E:$E,'MT-Tracking Co.op'!$G132,'Data Co.op'!$N:$N,'MT-Tracking Co.op'!AT$6)</f>
        <v>0</v>
      </c>
      <c r="AU132" s="25">
        <f>+SUMIFS('Data Co.op'!$M:$M,'Data Co.op'!$E:$E,'MT-Tracking Co.op'!$G132,'Data Co.op'!$N:$N,'MT-Tracking Co.op'!AU$6)</f>
        <v>0</v>
      </c>
      <c r="AV132" s="25">
        <f>+SUMIFS('Data Co.op'!$M:$M,'Data Co.op'!$E:$E,'MT-Tracking Co.op'!$G132,'Data Co.op'!$N:$N,'MT-Tracking Co.op'!AV$6)</f>
        <v>0</v>
      </c>
      <c r="AW132" s="27">
        <f t="shared" si="19"/>
        <v>0</v>
      </c>
      <c r="AX132" t="str">
        <f t="shared" si="15"/>
        <v>Phạm Thanh Hà</v>
      </c>
      <c r="AY132" t="str">
        <f t="shared" si="11"/>
        <v>NBTS05476</v>
      </c>
      <c r="AZ132" s="27" t="str">
        <f t="shared" si="16"/>
        <v xml:space="preserve">Vũ Thị Dịu </v>
      </c>
    </row>
    <row r="133" spans="1:52" outlineLevel="1" x14ac:dyDescent="0.25">
      <c r="A133" s="4" t="s">
        <v>935</v>
      </c>
      <c r="B133" s="4" t="s">
        <v>936</v>
      </c>
      <c r="C133" s="4" t="s">
        <v>356</v>
      </c>
      <c r="D133" s="11" t="s">
        <v>767</v>
      </c>
      <c r="E133" s="32" t="s">
        <v>437</v>
      </c>
      <c r="F133" s="35">
        <v>309</v>
      </c>
      <c r="G133" s="35">
        <v>309</v>
      </c>
      <c r="H133" s="4" t="s">
        <v>5177</v>
      </c>
      <c r="I133" s="4"/>
      <c r="J133" s="4"/>
      <c r="K133" s="4"/>
      <c r="L133" s="4">
        <v>1</v>
      </c>
      <c r="M133" s="33"/>
      <c r="N133" s="34"/>
      <c r="O133" s="33"/>
      <c r="P133" s="33">
        <f t="shared" si="18"/>
        <v>4884.2827199999992</v>
      </c>
      <c r="Q133" s="94">
        <f t="shared" si="14"/>
        <v>0</v>
      </c>
      <c r="R133" s="25">
        <f>+SUMIFS('Data Co.op'!$M:$M,'Data Co.op'!$E:$E,'MT-Tracking Co.op'!$G133,'Data Co.op'!$N:$N,'MT-Tracking Co.op'!R$6)</f>
        <v>0</v>
      </c>
      <c r="S133" s="25">
        <f>+SUMIFS('Data Co.op'!$M:$M,'Data Co.op'!$E:$E,'MT-Tracking Co.op'!$G133,'Data Co.op'!$N:$N,'MT-Tracking Co.op'!S$6)</f>
        <v>0</v>
      </c>
      <c r="T133" s="25">
        <f>+SUMIFS('Data Co.op'!$M:$M,'Data Co.op'!$E:$E,'MT-Tracking Co.op'!$G133,'Data Co.op'!$N:$N,'MT-Tracking Co.op'!T$6)</f>
        <v>0</v>
      </c>
      <c r="U133" s="25">
        <f>+SUMIFS('Data Co.op'!$M:$M,'Data Co.op'!$E:$E,'MT-Tracking Co.op'!$G133,'Data Co.op'!$N:$N,'MT-Tracking Co.op'!U$6)</f>
        <v>0</v>
      </c>
      <c r="V133" s="25">
        <f>+SUMIFS('Data Co.op'!$M:$M,'Data Co.op'!$E:$E,'MT-Tracking Co.op'!$G133,'Data Co.op'!$N:$N,'MT-Tracking Co.op'!V$6)</f>
        <v>0</v>
      </c>
      <c r="W133" s="25">
        <f>+SUMIFS('Data Co.op'!$M:$M,'Data Co.op'!$E:$E,'MT-Tracking Co.op'!$G133,'Data Co.op'!$N:$N,'MT-Tracking Co.op'!W$6)</f>
        <v>0</v>
      </c>
      <c r="X133" s="25">
        <f>+SUMIFS('Data Co.op'!$M:$M,'Data Co.op'!$E:$E,'MT-Tracking Co.op'!$G133,'Data Co.op'!$N:$N,'MT-Tracking Co.op'!X$6)</f>
        <v>0</v>
      </c>
      <c r="Y133" s="25">
        <f>+SUMIFS('Data Co.op'!$M:$M,'Data Co.op'!$E:$E,'MT-Tracking Co.op'!$G133,'Data Co.op'!$N:$N,'MT-Tracking Co.op'!Y$6)</f>
        <v>0</v>
      </c>
      <c r="Z133" s="25">
        <f>+SUMIFS('Data Co.op'!$M:$M,'Data Co.op'!$E:$E,'MT-Tracking Co.op'!$G133,'Data Co.op'!$N:$N,'MT-Tracking Co.op'!Z$6)</f>
        <v>0</v>
      </c>
      <c r="AA133" s="25">
        <f>+SUMIFS('Data Co.op'!$M:$M,'Data Co.op'!$E:$E,'MT-Tracking Co.op'!$G133,'Data Co.op'!$N:$N,'MT-Tracking Co.op'!AA$6)</f>
        <v>0</v>
      </c>
      <c r="AB133" s="25">
        <f>+SUMIFS('Data Co.op'!$M:$M,'Data Co.op'!$E:$E,'MT-Tracking Co.op'!$G133,'Data Co.op'!$N:$N,'MT-Tracking Co.op'!AB$6)</f>
        <v>0</v>
      </c>
      <c r="AC133" s="25">
        <f>+SUMIFS('Data Co.op'!$M:$M,'Data Co.op'!$E:$E,'MT-Tracking Co.op'!$G133,'Data Co.op'!$N:$N,'MT-Tracking Co.op'!AC$6)</f>
        <v>0</v>
      </c>
      <c r="AD133" s="25">
        <f>+SUMIFS('Data Co.op'!$M:$M,'Data Co.op'!$E:$E,'MT-Tracking Co.op'!$G133,'Data Co.op'!$N:$N,'MT-Tracking Co.op'!AD$6)</f>
        <v>0</v>
      </c>
      <c r="AE133" s="25">
        <f>+SUMIFS('Data Co.op'!$M:$M,'Data Co.op'!$E:$E,'MT-Tracking Co.op'!$G133,'Data Co.op'!$N:$N,'MT-Tracking Co.op'!AE$6)</f>
        <v>0</v>
      </c>
      <c r="AF133" s="25">
        <f>+SUMIFS('Data Co.op'!$M:$M,'Data Co.op'!$E:$E,'MT-Tracking Co.op'!$G133,'Data Co.op'!$N:$N,'MT-Tracking Co.op'!AF$6)</f>
        <v>2926.4392799999996</v>
      </c>
      <c r="AG133" s="25">
        <f>+SUMIFS('Data Co.op'!$M:$M,'Data Co.op'!$E:$E,'MT-Tracking Co.op'!$G133,'Data Co.op'!$N:$N,'MT-Tracking Co.op'!AG$6)</f>
        <v>0</v>
      </c>
      <c r="AH133" s="25">
        <f>+SUMIFS('Data Co.op'!$M:$M,'Data Co.op'!$E:$E,'MT-Tracking Co.op'!$G133,'Data Co.op'!$N:$N,'MT-Tracking Co.op'!AH$6)</f>
        <v>0</v>
      </c>
      <c r="AI133" s="25">
        <f>+SUMIFS('Data Co.op'!$M:$M,'Data Co.op'!$E:$E,'MT-Tracking Co.op'!$G133,'Data Co.op'!$N:$N,'MT-Tracking Co.op'!AI$6)</f>
        <v>0</v>
      </c>
      <c r="AJ133" s="25">
        <f>+SUMIFS('Data Co.op'!$M:$M,'Data Co.op'!$E:$E,'MT-Tracking Co.op'!$G133,'Data Co.op'!$N:$N,'MT-Tracking Co.op'!AJ$6)</f>
        <v>0</v>
      </c>
      <c r="AK133" s="25">
        <f>+SUMIFS('Data Co.op'!$M:$M,'Data Co.op'!$E:$E,'MT-Tracking Co.op'!$G133,'Data Co.op'!$N:$N,'MT-Tracking Co.op'!AK$6)</f>
        <v>0</v>
      </c>
      <c r="AL133" s="25">
        <f>+SUMIFS('Data Co.op'!$M:$M,'Data Co.op'!$E:$E,'MT-Tracking Co.op'!$G133,'Data Co.op'!$N:$N,'MT-Tracking Co.op'!AL$6)</f>
        <v>0</v>
      </c>
      <c r="AM133" s="25">
        <f>+SUMIFS('Data Co.op'!$M:$M,'Data Co.op'!$E:$E,'MT-Tracking Co.op'!$G133,'Data Co.op'!$N:$N,'MT-Tracking Co.op'!AM$6)</f>
        <v>1957.8434400000001</v>
      </c>
      <c r="AN133" s="25">
        <f>+SUMIFS('Data Co.op'!$M:$M,'Data Co.op'!$E:$E,'MT-Tracking Co.op'!$G133,'Data Co.op'!$N:$N,'MT-Tracking Co.op'!AN$6)</f>
        <v>0</v>
      </c>
      <c r="AO133" s="25">
        <f>+SUMIFS('Data Co.op'!$M:$M,'Data Co.op'!$E:$E,'MT-Tracking Co.op'!$G133,'Data Co.op'!$N:$N,'MT-Tracking Co.op'!AO$6)</f>
        <v>0</v>
      </c>
      <c r="AP133" s="25">
        <f>+SUMIFS('Data Co.op'!$M:$M,'Data Co.op'!$E:$E,'MT-Tracking Co.op'!$G133,'Data Co.op'!$N:$N,'MT-Tracking Co.op'!AP$6)</f>
        <v>0</v>
      </c>
      <c r="AQ133" s="25">
        <f>+SUMIFS('Data Co.op'!$M:$M,'Data Co.op'!$E:$E,'MT-Tracking Co.op'!$G133,'Data Co.op'!$N:$N,'MT-Tracking Co.op'!AQ$6)</f>
        <v>0</v>
      </c>
      <c r="AR133" s="25">
        <f>+SUMIFS('Data Co.op'!$M:$M,'Data Co.op'!$E:$E,'MT-Tracking Co.op'!$G133,'Data Co.op'!$N:$N,'MT-Tracking Co.op'!AR$6)</f>
        <v>0</v>
      </c>
      <c r="AS133" s="25">
        <f>+SUMIFS('Data Co.op'!$M:$M,'Data Co.op'!$E:$E,'MT-Tracking Co.op'!$G133,'Data Co.op'!$N:$N,'MT-Tracking Co.op'!AS$6)</f>
        <v>0</v>
      </c>
      <c r="AT133" s="25">
        <f>+SUMIFS('Data Co.op'!$M:$M,'Data Co.op'!$E:$E,'MT-Tracking Co.op'!$G133,'Data Co.op'!$N:$N,'MT-Tracking Co.op'!AT$6)</f>
        <v>0</v>
      </c>
      <c r="AU133" s="25">
        <f>+SUMIFS('Data Co.op'!$M:$M,'Data Co.op'!$E:$E,'MT-Tracking Co.op'!$G133,'Data Co.op'!$N:$N,'MT-Tracking Co.op'!AU$6)</f>
        <v>0</v>
      </c>
      <c r="AV133" s="25">
        <f>+SUMIFS('Data Co.op'!$M:$M,'Data Co.op'!$E:$E,'MT-Tracking Co.op'!$G133,'Data Co.op'!$N:$N,'MT-Tracking Co.op'!AV$6)</f>
        <v>0</v>
      </c>
      <c r="AW133" s="27"/>
      <c r="AX133" t="str">
        <f t="shared" si="15"/>
        <v>Phạm Thị Bích Hạnh</v>
      </c>
      <c r="AY133" t="str">
        <f t="shared" si="11"/>
        <v>NBTS04746</v>
      </c>
      <c r="AZ133" s="27" t="str">
        <f t="shared" si="16"/>
        <v>Phạm Hà Ngọc Diễm</v>
      </c>
    </row>
    <row r="134" spans="1:52" x14ac:dyDescent="0.25">
      <c r="A134" s="4" t="s">
        <v>935</v>
      </c>
      <c r="B134" s="4" t="s">
        <v>936</v>
      </c>
      <c r="C134" s="4" t="s">
        <v>451</v>
      </c>
      <c r="D134" s="11" t="s">
        <v>775</v>
      </c>
      <c r="E134" s="32" t="s">
        <v>540</v>
      </c>
      <c r="F134" s="35" t="s">
        <v>549</v>
      </c>
      <c r="G134" s="35">
        <f t="shared" si="17"/>
        <v>567</v>
      </c>
      <c r="H134" s="4" t="s">
        <v>550</v>
      </c>
      <c r="I134" s="4"/>
      <c r="J134" s="4"/>
      <c r="K134" s="4" t="s">
        <v>836</v>
      </c>
      <c r="L134" s="4">
        <v>1</v>
      </c>
      <c r="M134" s="33">
        <v>5198.3186400000004</v>
      </c>
      <c r="N134" s="34">
        <f t="shared" si="12"/>
        <v>2.4645162859342194E-3</v>
      </c>
      <c r="O134" s="33">
        <f t="shared" si="13"/>
        <v>6545.2503123998413</v>
      </c>
      <c r="P134" s="33">
        <f t="shared" si="18"/>
        <v>2651.5544400000003</v>
      </c>
      <c r="Q134" s="94">
        <f t="shared" si="14"/>
        <v>0.40511123539105681</v>
      </c>
      <c r="R134" s="25">
        <f>+SUMIFS('Data Co.op'!$M:$M,'Data Co.op'!$E:$E,'MT-Tracking Co.op'!$G134,'Data Co.op'!$N:$N,'MT-Tracking Co.op'!R$6)</f>
        <v>0</v>
      </c>
      <c r="S134" s="25">
        <f>+SUMIFS('Data Co.op'!$M:$M,'Data Co.op'!$E:$E,'MT-Tracking Co.op'!$G134,'Data Co.op'!$N:$N,'MT-Tracking Co.op'!S$6)</f>
        <v>0</v>
      </c>
      <c r="T134" s="25">
        <f>+SUMIFS('Data Co.op'!$M:$M,'Data Co.op'!$E:$E,'MT-Tracking Co.op'!$G134,'Data Co.op'!$N:$N,'MT-Tracking Co.op'!T$6)</f>
        <v>108.39312000000001</v>
      </c>
      <c r="U134" s="25">
        <f>+SUMIFS('Data Co.op'!$M:$M,'Data Co.op'!$E:$E,'MT-Tracking Co.op'!$G134,'Data Co.op'!$N:$N,'MT-Tracking Co.op'!U$6)</f>
        <v>0</v>
      </c>
      <c r="V134" s="25">
        <f>+SUMIFS('Data Co.op'!$M:$M,'Data Co.op'!$E:$E,'MT-Tracking Co.op'!$G134,'Data Co.op'!$N:$N,'MT-Tracking Co.op'!V$6)</f>
        <v>0</v>
      </c>
      <c r="W134" s="25">
        <f>+SUMIFS('Data Co.op'!$M:$M,'Data Co.op'!$E:$E,'MT-Tracking Co.op'!$G134,'Data Co.op'!$N:$N,'MT-Tracking Co.op'!W$6)</f>
        <v>0</v>
      </c>
      <c r="X134" s="25">
        <f>+SUMIFS('Data Co.op'!$M:$M,'Data Co.op'!$E:$E,'MT-Tracking Co.op'!$G134,'Data Co.op'!$N:$N,'MT-Tracking Co.op'!X$6)</f>
        <v>0</v>
      </c>
      <c r="Y134" s="25">
        <f>+SUMIFS('Data Co.op'!$M:$M,'Data Co.op'!$E:$E,'MT-Tracking Co.op'!$G134,'Data Co.op'!$N:$N,'MT-Tracking Co.op'!Y$6)</f>
        <v>0</v>
      </c>
      <c r="Z134" s="25">
        <f>+SUMIFS('Data Co.op'!$M:$M,'Data Co.op'!$E:$E,'MT-Tracking Co.op'!$G134,'Data Co.op'!$N:$N,'MT-Tracking Co.op'!Z$6)</f>
        <v>0</v>
      </c>
      <c r="AA134" s="25">
        <f>+SUMIFS('Data Co.op'!$M:$M,'Data Co.op'!$E:$E,'MT-Tracking Co.op'!$G134,'Data Co.op'!$N:$N,'MT-Tracking Co.op'!AA$6)</f>
        <v>0</v>
      </c>
      <c r="AB134" s="25">
        <f>+SUMIFS('Data Co.op'!$M:$M,'Data Co.op'!$E:$E,'MT-Tracking Co.op'!$G134,'Data Co.op'!$N:$N,'MT-Tracking Co.op'!AB$6)</f>
        <v>0</v>
      </c>
      <c r="AC134" s="25">
        <f>+SUMIFS('Data Co.op'!$M:$M,'Data Co.op'!$E:$E,'MT-Tracking Co.op'!$G134,'Data Co.op'!$N:$N,'MT-Tracking Co.op'!AC$6)</f>
        <v>0</v>
      </c>
      <c r="AD134" s="25">
        <f>+SUMIFS('Data Co.op'!$M:$M,'Data Co.op'!$E:$E,'MT-Tracking Co.op'!$G134,'Data Co.op'!$N:$N,'MT-Tracking Co.op'!AD$6)</f>
        <v>0</v>
      </c>
      <c r="AE134" s="25">
        <f>+SUMIFS('Data Co.op'!$M:$M,'Data Co.op'!$E:$E,'MT-Tracking Co.op'!$G134,'Data Co.op'!$N:$N,'MT-Tracking Co.op'!AE$6)</f>
        <v>0</v>
      </c>
      <c r="AF134" s="25">
        <f>+SUMIFS('Data Co.op'!$M:$M,'Data Co.op'!$E:$E,'MT-Tracking Co.op'!$G134,'Data Co.op'!$N:$N,'MT-Tracking Co.op'!AF$6)</f>
        <v>1112.92704</v>
      </c>
      <c r="AG134" s="25">
        <f>+SUMIFS('Data Co.op'!$M:$M,'Data Co.op'!$E:$E,'MT-Tracking Co.op'!$G134,'Data Co.op'!$N:$N,'MT-Tracking Co.op'!AG$6)</f>
        <v>0</v>
      </c>
      <c r="AH134" s="25">
        <f>+SUMIFS('Data Co.op'!$M:$M,'Data Co.op'!$E:$E,'MT-Tracking Co.op'!$G134,'Data Co.op'!$N:$N,'MT-Tracking Co.op'!AH$6)</f>
        <v>0</v>
      </c>
      <c r="AI134" s="25">
        <f>+SUMIFS('Data Co.op'!$M:$M,'Data Co.op'!$E:$E,'MT-Tracking Co.op'!$G134,'Data Co.op'!$N:$N,'MT-Tracking Co.op'!AI$6)</f>
        <v>0</v>
      </c>
      <c r="AJ134" s="25">
        <f>+SUMIFS('Data Co.op'!$M:$M,'Data Co.op'!$E:$E,'MT-Tracking Co.op'!$G134,'Data Co.op'!$N:$N,'MT-Tracking Co.op'!AJ$6)</f>
        <v>0</v>
      </c>
      <c r="AK134" s="25">
        <f>+SUMIFS('Data Co.op'!$M:$M,'Data Co.op'!$E:$E,'MT-Tracking Co.op'!$G134,'Data Co.op'!$N:$N,'MT-Tracking Co.op'!AK$6)</f>
        <v>0</v>
      </c>
      <c r="AL134" s="25">
        <f>+SUMIFS('Data Co.op'!$M:$M,'Data Co.op'!$E:$E,'MT-Tracking Co.op'!$G134,'Data Co.op'!$N:$N,'MT-Tracking Co.op'!AL$6)</f>
        <v>0</v>
      </c>
      <c r="AM134" s="25">
        <f>+SUMIFS('Data Co.op'!$M:$M,'Data Co.op'!$E:$E,'MT-Tracking Co.op'!$G134,'Data Co.op'!$N:$N,'MT-Tracking Co.op'!AM$6)</f>
        <v>0</v>
      </c>
      <c r="AN134" s="25">
        <f>+SUMIFS('Data Co.op'!$M:$M,'Data Co.op'!$E:$E,'MT-Tracking Co.op'!$G134,'Data Co.op'!$N:$N,'MT-Tracking Co.op'!AN$6)</f>
        <v>0</v>
      </c>
      <c r="AO134" s="25">
        <f>+SUMIFS('Data Co.op'!$M:$M,'Data Co.op'!$E:$E,'MT-Tracking Co.op'!$G134,'Data Co.op'!$N:$N,'MT-Tracking Co.op'!AO$6)</f>
        <v>946.13508000000002</v>
      </c>
      <c r="AP134" s="25">
        <f>+SUMIFS('Data Co.op'!$M:$M,'Data Co.op'!$E:$E,'MT-Tracking Co.op'!$G134,'Data Co.op'!$N:$N,'MT-Tracking Co.op'!AP$6)</f>
        <v>0</v>
      </c>
      <c r="AQ134" s="25">
        <f>+SUMIFS('Data Co.op'!$M:$M,'Data Co.op'!$E:$E,'MT-Tracking Co.op'!$G134,'Data Co.op'!$N:$N,'MT-Tracking Co.op'!AQ$6)</f>
        <v>0</v>
      </c>
      <c r="AR134" s="25">
        <f>+SUMIFS('Data Co.op'!$M:$M,'Data Co.op'!$E:$E,'MT-Tracking Co.op'!$G134,'Data Co.op'!$N:$N,'MT-Tracking Co.op'!AR$6)</f>
        <v>303.49943999999999</v>
      </c>
      <c r="AS134" s="25">
        <f>+SUMIFS('Data Co.op'!$M:$M,'Data Co.op'!$E:$E,'MT-Tracking Co.op'!$G134,'Data Co.op'!$N:$N,'MT-Tracking Co.op'!AS$6)</f>
        <v>0</v>
      </c>
      <c r="AT134" s="25">
        <f>+SUMIFS('Data Co.op'!$M:$M,'Data Co.op'!$E:$E,'MT-Tracking Co.op'!$G134,'Data Co.op'!$N:$N,'MT-Tracking Co.op'!AT$6)</f>
        <v>180.59976</v>
      </c>
      <c r="AU134" s="25">
        <f>+SUMIFS('Data Co.op'!$M:$M,'Data Co.op'!$E:$E,'MT-Tracking Co.op'!$G134,'Data Co.op'!$N:$N,'MT-Tracking Co.op'!AU$6)</f>
        <v>0</v>
      </c>
      <c r="AV134" s="25">
        <f>+SUMIFS('Data Co.op'!$M:$M,'Data Co.op'!$E:$E,'MT-Tracking Co.op'!$G134,'Data Co.op'!$N:$N,'MT-Tracking Co.op'!AV$6)</f>
        <v>0</v>
      </c>
      <c r="AW134" s="27">
        <f t="shared" si="19"/>
        <v>0</v>
      </c>
      <c r="AX134" t="str">
        <f t="shared" si="15"/>
        <v>Phạm Thanh Hà</v>
      </c>
      <c r="AY134" t="str">
        <f t="shared" si="11"/>
        <v>NBTS05466</v>
      </c>
      <c r="AZ134" s="27" t="str">
        <f t="shared" si="16"/>
        <v xml:space="preserve">Đoàn Thị Trang </v>
      </c>
    </row>
    <row r="135" spans="1:52" x14ac:dyDescent="0.25">
      <c r="A135" s="4" t="s">
        <v>935</v>
      </c>
      <c r="B135" s="4" t="s">
        <v>936</v>
      </c>
      <c r="C135" s="4" t="s">
        <v>356</v>
      </c>
      <c r="D135" s="11" t="s">
        <v>765</v>
      </c>
      <c r="E135" s="32" t="s">
        <v>406</v>
      </c>
      <c r="F135" s="35">
        <v>575</v>
      </c>
      <c r="G135" s="35">
        <v>575</v>
      </c>
      <c r="H135" s="4" t="s">
        <v>5186</v>
      </c>
      <c r="I135" s="4"/>
      <c r="J135" s="4"/>
      <c r="K135" s="4"/>
      <c r="L135" s="4"/>
      <c r="M135" s="33"/>
      <c r="N135" s="34"/>
      <c r="O135" s="33"/>
      <c r="P135" s="33">
        <f t="shared" ref="P135" si="20">SUM(R135:AV135)</f>
        <v>7236.54216</v>
      </c>
      <c r="Q135" s="94">
        <f t="shared" ref="Q135" si="21">+IFERROR(P135/O135,0)</f>
        <v>0</v>
      </c>
      <c r="R135" s="25">
        <f>+SUMIFS('Data Co.op'!$M:$M,'Data Co.op'!$E:$E,'MT-Tracking Co.op'!$G135,'Data Co.op'!$N:$N,'MT-Tracking Co.op'!R$6)</f>
        <v>0</v>
      </c>
      <c r="S135" s="25">
        <f>+SUMIFS('Data Co.op'!$M:$M,'Data Co.op'!$E:$E,'MT-Tracking Co.op'!$G135,'Data Co.op'!$N:$N,'MT-Tracking Co.op'!S$6)</f>
        <v>0</v>
      </c>
      <c r="T135" s="25">
        <f>+SUMIFS('Data Co.op'!$M:$M,'Data Co.op'!$E:$E,'MT-Tracking Co.op'!$G135,'Data Co.op'!$N:$N,'MT-Tracking Co.op'!T$6)</f>
        <v>0</v>
      </c>
      <c r="U135" s="25">
        <f>+SUMIFS('Data Co.op'!$M:$M,'Data Co.op'!$E:$E,'MT-Tracking Co.op'!$G135,'Data Co.op'!$N:$N,'MT-Tracking Co.op'!U$6)</f>
        <v>0</v>
      </c>
      <c r="V135" s="25">
        <f>+SUMIFS('Data Co.op'!$M:$M,'Data Co.op'!$E:$E,'MT-Tracking Co.op'!$G135,'Data Co.op'!$N:$N,'MT-Tracking Co.op'!V$6)</f>
        <v>0</v>
      </c>
      <c r="W135" s="25">
        <f>+SUMIFS('Data Co.op'!$M:$M,'Data Co.op'!$E:$E,'MT-Tracking Co.op'!$G135,'Data Co.op'!$N:$N,'MT-Tracking Co.op'!W$6)</f>
        <v>0</v>
      </c>
      <c r="X135" s="25">
        <f>+SUMIFS('Data Co.op'!$M:$M,'Data Co.op'!$E:$E,'MT-Tracking Co.op'!$G135,'Data Co.op'!$N:$N,'MT-Tracking Co.op'!X$6)</f>
        <v>0</v>
      </c>
      <c r="Y135" s="25">
        <f>+SUMIFS('Data Co.op'!$M:$M,'Data Co.op'!$E:$E,'MT-Tracking Co.op'!$G135,'Data Co.op'!$N:$N,'MT-Tracking Co.op'!Y$6)</f>
        <v>0</v>
      </c>
      <c r="Z135" s="25">
        <f>+SUMIFS('Data Co.op'!$M:$M,'Data Co.op'!$E:$E,'MT-Tracking Co.op'!$G135,'Data Co.op'!$N:$N,'MT-Tracking Co.op'!Z$6)</f>
        <v>0</v>
      </c>
      <c r="AA135" s="25">
        <f>+SUMIFS('Data Co.op'!$M:$M,'Data Co.op'!$E:$E,'MT-Tracking Co.op'!$G135,'Data Co.op'!$N:$N,'MT-Tracking Co.op'!AA$6)</f>
        <v>0</v>
      </c>
      <c r="AB135" s="25">
        <f>+SUMIFS('Data Co.op'!$M:$M,'Data Co.op'!$E:$E,'MT-Tracking Co.op'!$G135,'Data Co.op'!$N:$N,'MT-Tracking Co.op'!AB$6)</f>
        <v>0</v>
      </c>
      <c r="AC135" s="25">
        <f>+SUMIFS('Data Co.op'!$M:$M,'Data Co.op'!$E:$E,'MT-Tracking Co.op'!$G135,'Data Co.op'!$N:$N,'MT-Tracking Co.op'!AC$6)</f>
        <v>0</v>
      </c>
      <c r="AD135" s="25">
        <f>+SUMIFS('Data Co.op'!$M:$M,'Data Co.op'!$E:$E,'MT-Tracking Co.op'!$G135,'Data Co.op'!$N:$N,'MT-Tracking Co.op'!AD$6)</f>
        <v>0</v>
      </c>
      <c r="AE135" s="25">
        <f>+SUMIFS('Data Co.op'!$M:$M,'Data Co.op'!$E:$E,'MT-Tracking Co.op'!$G135,'Data Co.op'!$N:$N,'MT-Tracking Co.op'!AE$6)</f>
        <v>0</v>
      </c>
      <c r="AF135" s="25">
        <f>+SUMIFS('Data Co.op'!$M:$M,'Data Co.op'!$E:$E,'MT-Tracking Co.op'!$G135,'Data Co.op'!$N:$N,'MT-Tracking Co.op'!AF$6)</f>
        <v>0</v>
      </c>
      <c r="AG135" s="25">
        <f>+SUMIFS('Data Co.op'!$M:$M,'Data Co.op'!$E:$E,'MT-Tracking Co.op'!$G135,'Data Co.op'!$N:$N,'MT-Tracking Co.op'!AG$6)</f>
        <v>7236.54216</v>
      </c>
      <c r="AH135" s="25">
        <f>+SUMIFS('Data Co.op'!$M:$M,'Data Co.op'!$E:$E,'MT-Tracking Co.op'!$G135,'Data Co.op'!$N:$N,'MT-Tracking Co.op'!AH$6)</f>
        <v>0</v>
      </c>
      <c r="AI135" s="25">
        <f>+SUMIFS('Data Co.op'!$M:$M,'Data Co.op'!$E:$E,'MT-Tracking Co.op'!$G135,'Data Co.op'!$N:$N,'MT-Tracking Co.op'!AI$6)</f>
        <v>0</v>
      </c>
      <c r="AJ135" s="25">
        <f>+SUMIFS('Data Co.op'!$M:$M,'Data Co.op'!$E:$E,'MT-Tracking Co.op'!$G135,'Data Co.op'!$N:$N,'MT-Tracking Co.op'!AJ$6)</f>
        <v>0</v>
      </c>
      <c r="AK135" s="25">
        <f>+SUMIFS('Data Co.op'!$M:$M,'Data Co.op'!$E:$E,'MT-Tracking Co.op'!$G135,'Data Co.op'!$N:$N,'MT-Tracking Co.op'!AK$6)</f>
        <v>0</v>
      </c>
      <c r="AL135" s="25">
        <f>+SUMIFS('Data Co.op'!$M:$M,'Data Co.op'!$E:$E,'MT-Tracking Co.op'!$G135,'Data Co.op'!$N:$N,'MT-Tracking Co.op'!AL$6)</f>
        <v>0</v>
      </c>
      <c r="AM135" s="25">
        <f>+SUMIFS('Data Co.op'!$M:$M,'Data Co.op'!$E:$E,'MT-Tracking Co.op'!$G135,'Data Co.op'!$N:$N,'MT-Tracking Co.op'!AM$6)</f>
        <v>0</v>
      </c>
      <c r="AN135" s="25">
        <f>+SUMIFS('Data Co.op'!$M:$M,'Data Co.op'!$E:$E,'MT-Tracking Co.op'!$G135,'Data Co.op'!$N:$N,'MT-Tracking Co.op'!AN$6)</f>
        <v>0</v>
      </c>
      <c r="AO135" s="25">
        <f>+SUMIFS('Data Co.op'!$M:$M,'Data Co.op'!$E:$E,'MT-Tracking Co.op'!$G135,'Data Co.op'!$N:$N,'MT-Tracking Co.op'!AO$6)</f>
        <v>0</v>
      </c>
      <c r="AP135" s="25">
        <f>+SUMIFS('Data Co.op'!$M:$M,'Data Co.op'!$E:$E,'MT-Tracking Co.op'!$G135,'Data Co.op'!$N:$N,'MT-Tracking Co.op'!AP$6)</f>
        <v>0</v>
      </c>
      <c r="AQ135" s="25">
        <f>+SUMIFS('Data Co.op'!$M:$M,'Data Co.op'!$E:$E,'MT-Tracking Co.op'!$G135,'Data Co.op'!$N:$N,'MT-Tracking Co.op'!AQ$6)</f>
        <v>0</v>
      </c>
      <c r="AR135" s="25">
        <f>+SUMIFS('Data Co.op'!$M:$M,'Data Co.op'!$E:$E,'MT-Tracking Co.op'!$G135,'Data Co.op'!$N:$N,'MT-Tracking Co.op'!AR$6)</f>
        <v>0</v>
      </c>
      <c r="AS135" s="25">
        <f>+SUMIFS('Data Co.op'!$M:$M,'Data Co.op'!$E:$E,'MT-Tracking Co.op'!$G135,'Data Co.op'!$N:$N,'MT-Tracking Co.op'!AS$6)</f>
        <v>0</v>
      </c>
      <c r="AT135" s="25">
        <f>+SUMIFS('Data Co.op'!$M:$M,'Data Co.op'!$E:$E,'MT-Tracking Co.op'!$G135,'Data Co.op'!$N:$N,'MT-Tracking Co.op'!AT$6)</f>
        <v>0</v>
      </c>
      <c r="AU135" s="25">
        <f>+SUMIFS('Data Co.op'!$M:$M,'Data Co.op'!$E:$E,'MT-Tracking Co.op'!$G135,'Data Co.op'!$N:$N,'MT-Tracking Co.op'!AU$6)</f>
        <v>0</v>
      </c>
      <c r="AV135" s="25">
        <f>+SUMIFS('Data Co.op'!$M:$M,'Data Co.op'!$E:$E,'MT-Tracking Co.op'!$G135,'Data Co.op'!$N:$N,'MT-Tracking Co.op'!AV$6)</f>
        <v>0</v>
      </c>
      <c r="AW135" s="27"/>
      <c r="AX135" t="str">
        <f t="shared" si="15"/>
        <v>Phạm Thị Bích Hạnh</v>
      </c>
      <c r="AY135" t="str">
        <f t="shared" si="11"/>
        <v>NBTS05262</v>
      </c>
      <c r="AZ135" s="27" t="str">
        <f t="shared" si="16"/>
        <v>Lê Trương Phi</v>
      </c>
    </row>
    <row r="136" spans="1:52" x14ac:dyDescent="0.25">
      <c r="A136" s="4" t="s">
        <v>935</v>
      </c>
      <c r="B136" s="4" t="s">
        <v>1076</v>
      </c>
      <c r="C136" s="4"/>
      <c r="D136" s="4"/>
      <c r="E136" s="35"/>
      <c r="F136" s="28" t="s">
        <v>933</v>
      </c>
      <c r="G136" s="28" t="e">
        <f t="shared" si="17"/>
        <v>#VALUE!</v>
      </c>
      <c r="H136" s="5" t="s">
        <v>1076</v>
      </c>
      <c r="I136" s="4"/>
      <c r="J136" s="4"/>
      <c r="K136" s="4"/>
      <c r="L136" s="5">
        <f>+SUM(L137:L294)</f>
        <v>261</v>
      </c>
      <c r="M136" s="36">
        <v>312152.49654000002</v>
      </c>
      <c r="N136" s="37">
        <f t="shared" si="12"/>
        <v>0.14799110341143981</v>
      </c>
      <c r="O136" s="36">
        <f t="shared" si="13"/>
        <v>393034.04946619924</v>
      </c>
      <c r="P136" s="36">
        <f>+SUM(P137:P402)</f>
        <v>320034.96140400012</v>
      </c>
      <c r="Q136" s="97">
        <f t="shared" si="14"/>
        <v>0.81426777613455337</v>
      </c>
      <c r="R136" s="25">
        <f>+SUMIFS('Data Co.op'!$M:$M,'Data Co.op'!$E:$E,'MT-Tracking Co.op'!$F136,'Data Co.op'!$N:$N,'MT-Tracking Co.op'!R$6)</f>
        <v>0</v>
      </c>
      <c r="S136" s="25">
        <f>+SUMIFS('Data Co.op'!$M:$M,'Data Co.op'!$E:$E,'MT-Tracking Co.op'!$F136,'Data Co.op'!$N:$N,'MT-Tracking Co.op'!S$6)</f>
        <v>0</v>
      </c>
      <c r="T136" s="25">
        <f>+SUMIFS('Data Co.op'!$M:$M,'Data Co.op'!$E:$E,'MT-Tracking Co.op'!$F136,'Data Co.op'!$N:$N,'MT-Tracking Co.op'!T$6)</f>
        <v>0</v>
      </c>
      <c r="U136" s="25">
        <f>+SUMIFS('Data Co.op'!$M:$M,'Data Co.op'!$E:$E,'MT-Tracking Co.op'!$F136,'Data Co.op'!$N:$N,'MT-Tracking Co.op'!U$6)</f>
        <v>0</v>
      </c>
      <c r="V136" s="25">
        <f>+SUMIFS('Data Co.op'!$M:$M,'Data Co.op'!$E:$E,'MT-Tracking Co.op'!$F136,'Data Co.op'!$N:$N,'MT-Tracking Co.op'!V$6)</f>
        <v>0</v>
      </c>
      <c r="W136" s="25">
        <f>+SUMIFS('Data Co.op'!$M:$M,'Data Co.op'!$E:$E,'MT-Tracking Co.op'!$F136,'Data Co.op'!$N:$N,'MT-Tracking Co.op'!W$6)</f>
        <v>0</v>
      </c>
      <c r="X136" s="25">
        <f>+SUMIFS('Data Co.op'!$M:$M,'Data Co.op'!$E:$E,'MT-Tracking Co.op'!$F136,'Data Co.op'!$N:$N,'MT-Tracking Co.op'!X$6)</f>
        <v>0</v>
      </c>
      <c r="Y136" s="25">
        <f>+SUMIFS('Data Co.op'!$M:$M,'Data Co.op'!$E:$E,'MT-Tracking Co.op'!$F136,'Data Co.op'!$N:$N,'MT-Tracking Co.op'!Y$6)</f>
        <v>0</v>
      </c>
      <c r="Z136" s="25">
        <f>+SUMIFS('Data Co.op'!$M:$M,'Data Co.op'!$E:$E,'MT-Tracking Co.op'!$F136,'Data Co.op'!$N:$N,'MT-Tracking Co.op'!Z$6)</f>
        <v>0</v>
      </c>
      <c r="AA136" s="25">
        <f>+SUMIFS('Data Co.op'!$M:$M,'Data Co.op'!$E:$E,'MT-Tracking Co.op'!$F136,'Data Co.op'!$N:$N,'MT-Tracking Co.op'!AA$6)</f>
        <v>0</v>
      </c>
      <c r="AB136" s="25">
        <f>+SUMIFS('Data Co.op'!$M:$M,'Data Co.op'!$E:$E,'MT-Tracking Co.op'!$F136,'Data Co.op'!$N:$N,'MT-Tracking Co.op'!AB$6)</f>
        <v>0</v>
      </c>
      <c r="AC136" s="25">
        <f>+SUMIFS('Data Co.op'!$M:$M,'Data Co.op'!$E:$E,'MT-Tracking Co.op'!$F136,'Data Co.op'!$N:$N,'MT-Tracking Co.op'!AC$6)</f>
        <v>0</v>
      </c>
      <c r="AD136" s="25">
        <f>+SUMIFS('Data Co.op'!$M:$M,'Data Co.op'!$E:$E,'MT-Tracking Co.op'!$F136,'Data Co.op'!$N:$N,'MT-Tracking Co.op'!AD$6)</f>
        <v>0</v>
      </c>
      <c r="AE136" s="25">
        <f>+SUMIFS('Data Co.op'!$M:$M,'Data Co.op'!$E:$E,'MT-Tracking Co.op'!$F136,'Data Co.op'!$N:$N,'MT-Tracking Co.op'!AE$6)</f>
        <v>0</v>
      </c>
      <c r="AF136" s="25">
        <f>+SUMIFS('Data Co.op'!$M:$M,'Data Co.op'!$E:$E,'MT-Tracking Co.op'!$F136,'Data Co.op'!$N:$N,'MT-Tracking Co.op'!AF$6)</f>
        <v>0</v>
      </c>
      <c r="AG136" s="25">
        <f>+SUMIFS('Data Co.op'!$M:$M,'Data Co.op'!$E:$E,'MT-Tracking Co.op'!$F136,'Data Co.op'!$N:$N,'MT-Tracking Co.op'!AG$6)</f>
        <v>0</v>
      </c>
      <c r="AH136" s="25">
        <f>+SUMIFS('Data Co.op'!$M:$M,'Data Co.op'!$E:$E,'MT-Tracking Co.op'!$G136,'Data Co.op'!$N:$N,'MT-Tracking Co.op'!AH$6)</f>
        <v>0</v>
      </c>
      <c r="AI136" s="25">
        <f>+SUMIFS('Data Co.op'!$M:$M,'Data Co.op'!$E:$E,'MT-Tracking Co.op'!$G136,'Data Co.op'!$N:$N,'MT-Tracking Co.op'!AI$6)</f>
        <v>0</v>
      </c>
      <c r="AJ136" s="25">
        <f>+SUMIFS('Data Co.op'!$M:$M,'Data Co.op'!$E:$E,'MT-Tracking Co.op'!$G136,'Data Co.op'!$N:$N,'MT-Tracking Co.op'!AJ$6)</f>
        <v>0</v>
      </c>
      <c r="AK136" s="25">
        <f>+SUMIFS('Data Co.op'!$M:$M,'Data Co.op'!$E:$E,'MT-Tracking Co.op'!$G136,'Data Co.op'!$N:$N,'MT-Tracking Co.op'!AK$6)</f>
        <v>0</v>
      </c>
      <c r="AL136" s="25">
        <f>+SUMIFS('Data Co.op'!$M:$M,'Data Co.op'!$E:$E,'MT-Tracking Co.op'!$G136,'Data Co.op'!$N:$N,'MT-Tracking Co.op'!AL$6)</f>
        <v>0</v>
      </c>
      <c r="AM136" s="25">
        <f>+SUMIFS('Data Co.op'!$M:$M,'Data Co.op'!$E:$E,'MT-Tracking Co.op'!$G136,'Data Co.op'!$N:$N,'MT-Tracking Co.op'!AM$6)</f>
        <v>0</v>
      </c>
      <c r="AN136" s="25">
        <f>+SUMIFS('Data Co.op'!$M:$M,'Data Co.op'!$E:$E,'MT-Tracking Co.op'!$G136,'Data Co.op'!$N:$N,'MT-Tracking Co.op'!AN$6)</f>
        <v>0</v>
      </c>
      <c r="AO136" s="25">
        <f>+SUMIFS('Data Co.op'!$M:$M,'Data Co.op'!$E:$E,'MT-Tracking Co.op'!$G136,'Data Co.op'!$N:$N,'MT-Tracking Co.op'!AO$6)</f>
        <v>0</v>
      </c>
      <c r="AP136" s="25">
        <f>+SUMIFS('Data Co.op'!$M:$M,'Data Co.op'!$E:$E,'MT-Tracking Co.op'!$G136,'Data Co.op'!$N:$N,'MT-Tracking Co.op'!AP$6)</f>
        <v>0</v>
      </c>
      <c r="AQ136" s="25">
        <f>+SUMIFS('Data Co.op'!$M:$M,'Data Co.op'!$E:$E,'MT-Tracking Co.op'!$G136,'Data Co.op'!$N:$N,'MT-Tracking Co.op'!AQ$6)</f>
        <v>0</v>
      </c>
      <c r="AR136" s="25">
        <f>+SUMIFS('Data Co.op'!$M:$M,'Data Co.op'!$E:$E,'MT-Tracking Co.op'!$G136,'Data Co.op'!$N:$N,'MT-Tracking Co.op'!AR$6)</f>
        <v>0</v>
      </c>
      <c r="AS136" s="25">
        <f>+SUMIFS('Data Co.op'!$M:$M,'Data Co.op'!$E:$E,'MT-Tracking Co.op'!$G136,'Data Co.op'!$N:$N,'MT-Tracking Co.op'!AS$6)</f>
        <v>0</v>
      </c>
      <c r="AT136" s="25">
        <f>+SUMIFS('Data Co.op'!$M:$M,'Data Co.op'!$E:$E,'MT-Tracking Co.op'!$G136,'Data Co.op'!$N:$N,'MT-Tracking Co.op'!AT$6)</f>
        <v>0</v>
      </c>
      <c r="AU136" s="25">
        <f>+SUMIFS('Data Co.op'!$M:$M,'Data Co.op'!$E:$E,'MT-Tracking Co.op'!$G136,'Data Co.op'!$N:$N,'MT-Tracking Co.op'!AU$6)</f>
        <v>0</v>
      </c>
      <c r="AV136" s="25">
        <f>+SUMIFS('Data Co.op'!$M:$M,'Data Co.op'!$E:$E,'MT-Tracking Co.op'!$G136,'Data Co.op'!$N:$N,'MT-Tracking Co.op'!AV$6)</f>
        <v>0</v>
      </c>
      <c r="AW136" s="27">
        <f t="shared" si="19"/>
        <v>-320034.96140400012</v>
      </c>
      <c r="AX136">
        <f t="shared" si="15"/>
        <v>0</v>
      </c>
      <c r="AY136">
        <f t="shared" ref="AY136:AY199" si="22">+D136</f>
        <v>0</v>
      </c>
      <c r="AZ136" s="27">
        <f t="shared" si="16"/>
        <v>0</v>
      </c>
    </row>
    <row r="137" spans="1:52" outlineLevel="1" x14ac:dyDescent="0.25">
      <c r="A137" s="4" t="s">
        <v>935</v>
      </c>
      <c r="B137" s="4" t="s">
        <v>1076</v>
      </c>
      <c r="C137" s="4" t="s">
        <v>356</v>
      </c>
      <c r="D137" s="107" t="s">
        <v>761</v>
      </c>
      <c r="E137" s="85" t="s">
        <v>355</v>
      </c>
      <c r="F137" s="86"/>
      <c r="G137" s="86"/>
      <c r="H137" s="57" t="s">
        <v>730</v>
      </c>
      <c r="I137" s="4"/>
      <c r="J137" s="4"/>
      <c r="K137" s="4" t="s">
        <v>938</v>
      </c>
      <c r="L137" s="4">
        <v>17</v>
      </c>
      <c r="M137" s="33">
        <f t="shared" ref="M137:M294" si="23">+$M$136/$L$136*$L137</f>
        <v>20331.771805287357</v>
      </c>
      <c r="N137" s="38">
        <f t="shared" ref="N137:N294" si="24">+M137/$M$136</f>
        <v>6.5134099616858232E-2</v>
      </c>
      <c r="O137" s="33">
        <f t="shared" ref="O137:O294" si="25">+IFERROR($N137*$O$136,0)</f>
        <v>25599.918930748609</v>
      </c>
      <c r="P137" s="39"/>
      <c r="Q137" s="94">
        <f t="shared" si="14"/>
        <v>0</v>
      </c>
      <c r="R137" s="25">
        <f>+SUMIFS('Data Co.op'!$M:$M,'Data Co.op'!$E:$E,'MT-Tracking Co.op'!$F137,'Data Co.op'!$N:$N,'MT-Tracking Co.op'!R$6)</f>
        <v>0</v>
      </c>
      <c r="S137" s="25">
        <f>+SUMIFS('Data Co.op'!$M:$M,'Data Co.op'!$E:$E,'MT-Tracking Co.op'!$F137,'Data Co.op'!$N:$N,'MT-Tracking Co.op'!S$6)</f>
        <v>0</v>
      </c>
      <c r="T137" s="25">
        <f>+SUMIFS('Data Co.op'!$M:$M,'Data Co.op'!$E:$E,'MT-Tracking Co.op'!$F137,'Data Co.op'!$N:$N,'MT-Tracking Co.op'!T$6)</f>
        <v>0</v>
      </c>
      <c r="U137" s="25">
        <f>+SUMIFS('Data Co.op'!$M:$M,'Data Co.op'!$E:$E,'MT-Tracking Co.op'!$F137,'Data Co.op'!$N:$N,'MT-Tracking Co.op'!U$6)</f>
        <v>0</v>
      </c>
      <c r="V137" s="25">
        <f>+SUMIFS('Data Co.op'!$M:$M,'Data Co.op'!$E:$E,'MT-Tracking Co.op'!$F137,'Data Co.op'!$N:$N,'MT-Tracking Co.op'!V$6)</f>
        <v>0</v>
      </c>
      <c r="W137" s="25">
        <f>+SUMIFS('Data Co.op'!$M:$M,'Data Co.op'!$E:$E,'MT-Tracking Co.op'!$F137,'Data Co.op'!$N:$N,'MT-Tracking Co.op'!W$6)</f>
        <v>0</v>
      </c>
      <c r="X137" s="25">
        <f>+SUMIFS('Data Co.op'!$M:$M,'Data Co.op'!$E:$E,'MT-Tracking Co.op'!$F137,'Data Co.op'!$N:$N,'MT-Tracking Co.op'!X$6)</f>
        <v>0</v>
      </c>
      <c r="Y137" s="25">
        <f>+SUMIFS('Data Co.op'!$M:$M,'Data Co.op'!$E:$E,'MT-Tracking Co.op'!$F137,'Data Co.op'!$N:$N,'MT-Tracking Co.op'!Y$6)</f>
        <v>0</v>
      </c>
      <c r="Z137" s="25">
        <f>+SUMIFS('Data Co.op'!$M:$M,'Data Co.op'!$E:$E,'MT-Tracking Co.op'!$F137,'Data Co.op'!$N:$N,'MT-Tracking Co.op'!Z$6)</f>
        <v>0</v>
      </c>
      <c r="AA137" s="25">
        <f>+SUMIFS('Data Co.op'!$M:$M,'Data Co.op'!$E:$E,'MT-Tracking Co.op'!$F137,'Data Co.op'!$N:$N,'MT-Tracking Co.op'!AA$6)</f>
        <v>0</v>
      </c>
      <c r="AB137" s="25">
        <f>+SUMIFS('Data Co.op'!$M:$M,'Data Co.op'!$E:$E,'MT-Tracking Co.op'!$F137,'Data Co.op'!$N:$N,'MT-Tracking Co.op'!AB$6)</f>
        <v>0</v>
      </c>
      <c r="AC137" s="25">
        <f>+SUMIFS('Data Co.op'!$M:$M,'Data Co.op'!$E:$E,'MT-Tracking Co.op'!$F137,'Data Co.op'!$N:$N,'MT-Tracking Co.op'!AC$6)</f>
        <v>0</v>
      </c>
      <c r="AD137" s="25">
        <f>+SUMIFS('Data Co.op'!$M:$M,'Data Co.op'!$E:$E,'MT-Tracking Co.op'!$F137,'Data Co.op'!$N:$N,'MT-Tracking Co.op'!AD$6)</f>
        <v>0</v>
      </c>
      <c r="AE137" s="25">
        <f>+SUMIFS('Data Co.op'!$M:$M,'Data Co.op'!$E:$E,'MT-Tracking Co.op'!$F137,'Data Co.op'!$N:$N,'MT-Tracking Co.op'!AE$6)</f>
        <v>0</v>
      </c>
      <c r="AF137" s="25">
        <f>+SUMIFS('Data Co.op'!$M:$M,'Data Co.op'!$E:$E,'MT-Tracking Co.op'!$F137,'Data Co.op'!$N:$N,'MT-Tracking Co.op'!AF$6)</f>
        <v>0</v>
      </c>
      <c r="AG137" s="25">
        <f>+SUMIFS('Data Co.op'!$M:$M,'Data Co.op'!$E:$E,'MT-Tracking Co.op'!$F137,'Data Co.op'!$N:$N,'MT-Tracking Co.op'!AG$6)</f>
        <v>0</v>
      </c>
      <c r="AH137" s="25">
        <f>+SUMIFS('Data Co.op'!$M:$M,'Data Co.op'!$E:$E,'MT-Tracking Co.op'!$G137,'Data Co.op'!$N:$N,'MT-Tracking Co.op'!AH$6)</f>
        <v>0</v>
      </c>
      <c r="AI137" s="25">
        <f>+SUMIFS('Data Co.op'!$M:$M,'Data Co.op'!$E:$E,'MT-Tracking Co.op'!$G137,'Data Co.op'!$N:$N,'MT-Tracking Co.op'!AI$6)</f>
        <v>0</v>
      </c>
      <c r="AJ137" s="25">
        <f>+SUMIFS('Data Co.op'!$M:$M,'Data Co.op'!$E:$E,'MT-Tracking Co.op'!$G137,'Data Co.op'!$N:$N,'MT-Tracking Co.op'!AJ$6)</f>
        <v>0</v>
      </c>
      <c r="AK137" s="25">
        <f>+SUMIFS('Data Co.op'!$M:$M,'Data Co.op'!$E:$E,'MT-Tracking Co.op'!$G137,'Data Co.op'!$N:$N,'MT-Tracking Co.op'!AK$6)</f>
        <v>0</v>
      </c>
      <c r="AL137" s="25">
        <f>+SUMIFS('Data Co.op'!$M:$M,'Data Co.op'!$E:$E,'MT-Tracking Co.op'!$G137,'Data Co.op'!$N:$N,'MT-Tracking Co.op'!AL$6)</f>
        <v>0</v>
      </c>
      <c r="AM137" s="25">
        <f>+SUMIFS('Data Co.op'!$M:$M,'Data Co.op'!$E:$E,'MT-Tracking Co.op'!$G137,'Data Co.op'!$N:$N,'MT-Tracking Co.op'!AM$6)</f>
        <v>0</v>
      </c>
      <c r="AN137" s="25">
        <f>+SUMIFS('Data Co.op'!$M:$M,'Data Co.op'!$E:$E,'MT-Tracking Co.op'!$G137,'Data Co.op'!$N:$N,'MT-Tracking Co.op'!AN$6)</f>
        <v>0</v>
      </c>
      <c r="AO137" s="25">
        <f>+SUMIFS('Data Co.op'!$M:$M,'Data Co.op'!$E:$E,'MT-Tracking Co.op'!$G137,'Data Co.op'!$N:$N,'MT-Tracking Co.op'!AO$6)</f>
        <v>0</v>
      </c>
      <c r="AP137" s="25">
        <f>+SUMIFS('Data Co.op'!$M:$M,'Data Co.op'!$E:$E,'MT-Tracking Co.op'!$G137,'Data Co.op'!$N:$N,'MT-Tracking Co.op'!AP$6)</f>
        <v>0</v>
      </c>
      <c r="AQ137" s="25">
        <f>+SUMIFS('Data Co.op'!$M:$M,'Data Co.op'!$E:$E,'MT-Tracking Co.op'!$G137,'Data Co.op'!$N:$N,'MT-Tracking Co.op'!AQ$6)</f>
        <v>0</v>
      </c>
      <c r="AR137" s="25">
        <f>+SUMIFS('Data Co.op'!$M:$M,'Data Co.op'!$E:$E,'MT-Tracking Co.op'!$G137,'Data Co.op'!$N:$N,'MT-Tracking Co.op'!AR$6)</f>
        <v>0</v>
      </c>
      <c r="AS137" s="25">
        <f>+SUMIFS('Data Co.op'!$M:$M,'Data Co.op'!$E:$E,'MT-Tracking Co.op'!$G137,'Data Co.op'!$N:$N,'MT-Tracking Co.op'!AS$6)</f>
        <v>0</v>
      </c>
      <c r="AT137" s="25">
        <f>+SUMIFS('Data Co.op'!$M:$M,'Data Co.op'!$E:$E,'MT-Tracking Co.op'!$G137,'Data Co.op'!$N:$N,'MT-Tracking Co.op'!AT$6)</f>
        <v>0</v>
      </c>
      <c r="AU137" s="25">
        <f>+SUMIFS('Data Co.op'!$M:$M,'Data Co.op'!$E:$E,'MT-Tracking Co.op'!$G137,'Data Co.op'!$N:$N,'MT-Tracking Co.op'!AU$6)</f>
        <v>0</v>
      </c>
      <c r="AV137" s="25">
        <f>+SUMIFS('Data Co.op'!$M:$M,'Data Co.op'!$E:$E,'MT-Tracking Co.op'!$G137,'Data Co.op'!$N:$N,'MT-Tracking Co.op'!AV$6)</f>
        <v>0</v>
      </c>
      <c r="AW137" s="27">
        <f t="shared" si="19"/>
        <v>0</v>
      </c>
      <c r="AX137" t="str">
        <f t="shared" ref="AX137:AX200" si="26">+C137</f>
        <v>Phạm Thị Bích Hạnh</v>
      </c>
      <c r="AY137" t="str">
        <f t="shared" si="22"/>
        <v>NBTS04808</v>
      </c>
      <c r="AZ137" s="27" t="str">
        <f t="shared" ref="AZ137:AZ200" si="27">+E137</f>
        <v>Phùng Mỹ Dung</v>
      </c>
    </row>
    <row r="138" spans="1:52" outlineLevel="1" x14ac:dyDescent="0.25">
      <c r="A138" s="4" t="s">
        <v>935</v>
      </c>
      <c r="B138" s="4" t="s">
        <v>1076</v>
      </c>
      <c r="C138" s="4" t="s">
        <v>356</v>
      </c>
      <c r="D138" s="11" t="s">
        <v>761</v>
      </c>
      <c r="E138" s="32" t="s">
        <v>355</v>
      </c>
      <c r="F138" s="35">
        <v>218</v>
      </c>
      <c r="G138" s="35">
        <f t="shared" si="17"/>
        <v>218</v>
      </c>
      <c r="H138" s="4" t="s">
        <v>2401</v>
      </c>
      <c r="I138" s="4"/>
      <c r="J138" s="4"/>
      <c r="K138" s="4"/>
      <c r="L138" s="4"/>
      <c r="M138" s="33"/>
      <c r="N138" s="38"/>
      <c r="O138" s="33"/>
      <c r="P138" s="33">
        <f t="shared" ref="P138:P218" si="28">SUM(R138:AV138)</f>
        <v>3256.28856</v>
      </c>
      <c r="Q138" s="94">
        <f t="shared" si="14"/>
        <v>0</v>
      </c>
      <c r="R138" s="25">
        <f>+SUMIFS('Data Co.op'!$M:$M,'Data Co.op'!$E:$E,'MT-Tracking Co.op'!$F138,'Data Co.op'!$N:$N,'MT-Tracking Co.op'!R$6)</f>
        <v>0</v>
      </c>
      <c r="S138" s="25">
        <f>+SUMIFS('Data Co.op'!$M:$M,'Data Co.op'!$E:$E,'MT-Tracking Co.op'!$F138,'Data Co.op'!$N:$N,'MT-Tracking Co.op'!S$6)</f>
        <v>0</v>
      </c>
      <c r="T138" s="25">
        <f>+SUMIFS('Data Co.op'!$M:$M,'Data Co.op'!$E:$E,'MT-Tracking Co.op'!$F138,'Data Co.op'!$N:$N,'MT-Tracking Co.op'!T$6)</f>
        <v>0</v>
      </c>
      <c r="U138" s="25">
        <f>+SUMIFS('Data Co.op'!$M:$M,'Data Co.op'!$E:$E,'MT-Tracking Co.op'!$F138,'Data Co.op'!$N:$N,'MT-Tracking Co.op'!U$6)</f>
        <v>0</v>
      </c>
      <c r="V138" s="25">
        <f>+SUMIFS('Data Co.op'!$M:$M,'Data Co.op'!$E:$E,'MT-Tracking Co.op'!$F138,'Data Co.op'!$N:$N,'MT-Tracking Co.op'!V$6)</f>
        <v>0</v>
      </c>
      <c r="W138" s="25">
        <f>+SUMIFS('Data Co.op'!$M:$M,'Data Co.op'!$E:$E,'MT-Tracking Co.op'!$F138,'Data Co.op'!$N:$N,'MT-Tracking Co.op'!W$6)</f>
        <v>0</v>
      </c>
      <c r="X138" s="25">
        <f>+SUMIFS('Data Co.op'!$M:$M,'Data Co.op'!$E:$E,'MT-Tracking Co.op'!$F138,'Data Co.op'!$N:$N,'MT-Tracking Co.op'!X$6)</f>
        <v>872.92835999999988</v>
      </c>
      <c r="Y138" s="25">
        <f>+SUMIFS('Data Co.op'!$M:$M,'Data Co.op'!$E:$E,'MT-Tracking Co.op'!$F138,'Data Co.op'!$N:$N,'MT-Tracking Co.op'!Y$6)</f>
        <v>0</v>
      </c>
      <c r="Z138" s="25">
        <f>+SUMIFS('Data Co.op'!$M:$M,'Data Co.op'!$E:$E,'MT-Tracking Co.op'!$F138,'Data Co.op'!$N:$N,'MT-Tracking Co.op'!Z$6)</f>
        <v>0</v>
      </c>
      <c r="AA138" s="25">
        <f>+SUMIFS('Data Co.op'!$M:$M,'Data Co.op'!$E:$E,'MT-Tracking Co.op'!$F138,'Data Co.op'!$N:$N,'MT-Tracking Co.op'!AA$6)</f>
        <v>0</v>
      </c>
      <c r="AB138" s="25">
        <f>+SUMIFS('Data Co.op'!$M:$M,'Data Co.op'!$E:$E,'MT-Tracking Co.op'!$F138,'Data Co.op'!$N:$N,'MT-Tracking Co.op'!AB$6)</f>
        <v>0</v>
      </c>
      <c r="AC138" s="25">
        <f>+SUMIFS('Data Co.op'!$M:$M,'Data Co.op'!$E:$E,'MT-Tracking Co.op'!$F138,'Data Co.op'!$N:$N,'MT-Tracking Co.op'!AC$6)</f>
        <v>0</v>
      </c>
      <c r="AD138" s="25">
        <f>+SUMIFS('Data Co.op'!$M:$M,'Data Co.op'!$E:$E,'MT-Tracking Co.op'!$F138,'Data Co.op'!$N:$N,'MT-Tracking Co.op'!AD$6)</f>
        <v>0</v>
      </c>
      <c r="AE138" s="25">
        <f>+SUMIFS('Data Co.op'!$M:$M,'Data Co.op'!$E:$E,'MT-Tracking Co.op'!$F138,'Data Co.op'!$N:$N,'MT-Tracking Co.op'!AE$6)</f>
        <v>0</v>
      </c>
      <c r="AF138" s="25">
        <f>+SUMIFS('Data Co.op'!$M:$M,'Data Co.op'!$E:$E,'MT-Tracking Co.op'!$F138,'Data Co.op'!$N:$N,'MT-Tracking Co.op'!AF$6)</f>
        <v>0</v>
      </c>
      <c r="AG138" s="25">
        <f>+SUMIFS('Data Co.op'!$M:$M,'Data Co.op'!$E:$E,'MT-Tracking Co.op'!$F138,'Data Co.op'!$N:$N,'MT-Tracking Co.op'!AG$6)</f>
        <v>772.29827999999998</v>
      </c>
      <c r="AH138" s="25">
        <f>+SUMIFS('Data Co.op'!$M:$M,'Data Co.op'!$E:$E,'MT-Tracking Co.op'!$G138,'Data Co.op'!$N:$N,'MT-Tracking Co.op'!AH$6)</f>
        <v>0</v>
      </c>
      <c r="AI138" s="25">
        <f>+SUMIFS('Data Co.op'!$M:$M,'Data Co.op'!$E:$E,'MT-Tracking Co.op'!$G138,'Data Co.op'!$N:$N,'MT-Tracking Co.op'!AI$6)</f>
        <v>0</v>
      </c>
      <c r="AJ138" s="25">
        <f>+SUMIFS('Data Co.op'!$M:$M,'Data Co.op'!$E:$E,'MT-Tracking Co.op'!$G138,'Data Co.op'!$N:$N,'MT-Tracking Co.op'!AJ$6)</f>
        <v>0</v>
      </c>
      <c r="AK138" s="25">
        <f>+SUMIFS('Data Co.op'!$M:$M,'Data Co.op'!$E:$E,'MT-Tracking Co.op'!$G138,'Data Co.op'!$N:$N,'MT-Tracking Co.op'!AK$6)</f>
        <v>0</v>
      </c>
      <c r="AL138" s="25">
        <f>+SUMIFS('Data Co.op'!$M:$M,'Data Co.op'!$E:$E,'MT-Tracking Co.op'!$G138,'Data Co.op'!$N:$N,'MT-Tracking Co.op'!AL$6)</f>
        <v>0</v>
      </c>
      <c r="AM138" s="25">
        <f>+SUMIFS('Data Co.op'!$M:$M,'Data Co.op'!$E:$E,'MT-Tracking Co.op'!$G138,'Data Co.op'!$N:$N,'MT-Tracking Co.op'!AM$6)</f>
        <v>1611.0619200000001</v>
      </c>
      <c r="AN138" s="25">
        <f>+SUMIFS('Data Co.op'!$M:$M,'Data Co.op'!$E:$E,'MT-Tracking Co.op'!$G138,'Data Co.op'!$N:$N,'MT-Tracking Co.op'!AN$6)</f>
        <v>0</v>
      </c>
      <c r="AO138" s="25">
        <f>+SUMIFS('Data Co.op'!$M:$M,'Data Co.op'!$E:$E,'MT-Tracking Co.op'!$G138,'Data Co.op'!$N:$N,'MT-Tracking Co.op'!AO$6)</f>
        <v>0</v>
      </c>
      <c r="AP138" s="25">
        <f>+SUMIFS('Data Co.op'!$M:$M,'Data Co.op'!$E:$E,'MT-Tracking Co.op'!$G138,'Data Co.op'!$N:$N,'MT-Tracking Co.op'!AP$6)</f>
        <v>0</v>
      </c>
      <c r="AQ138" s="25">
        <f>+SUMIFS('Data Co.op'!$M:$M,'Data Co.op'!$E:$E,'MT-Tracking Co.op'!$G138,'Data Co.op'!$N:$N,'MT-Tracking Co.op'!AQ$6)</f>
        <v>0</v>
      </c>
      <c r="AR138" s="25">
        <f>+SUMIFS('Data Co.op'!$M:$M,'Data Co.op'!$E:$E,'MT-Tracking Co.op'!$G138,'Data Co.op'!$N:$N,'MT-Tracking Co.op'!AR$6)</f>
        <v>0</v>
      </c>
      <c r="AS138" s="25">
        <f>+SUMIFS('Data Co.op'!$M:$M,'Data Co.op'!$E:$E,'MT-Tracking Co.op'!$G138,'Data Co.op'!$N:$N,'MT-Tracking Co.op'!AS$6)</f>
        <v>0</v>
      </c>
      <c r="AT138" s="25">
        <f>+SUMIFS('Data Co.op'!$M:$M,'Data Co.op'!$E:$E,'MT-Tracking Co.op'!$G138,'Data Co.op'!$N:$N,'MT-Tracking Co.op'!AT$6)</f>
        <v>0</v>
      </c>
      <c r="AU138" s="25">
        <f>+SUMIFS('Data Co.op'!$M:$M,'Data Co.op'!$E:$E,'MT-Tracking Co.op'!$G138,'Data Co.op'!$N:$N,'MT-Tracking Co.op'!AU$6)</f>
        <v>0</v>
      </c>
      <c r="AV138" s="25">
        <f>+SUMIFS('Data Co.op'!$M:$M,'Data Co.op'!$E:$E,'MT-Tracking Co.op'!$G138,'Data Co.op'!$N:$N,'MT-Tracking Co.op'!AV$6)</f>
        <v>0</v>
      </c>
      <c r="AW138" s="27">
        <f t="shared" si="19"/>
        <v>0</v>
      </c>
      <c r="AX138" t="str">
        <f t="shared" si="26"/>
        <v>Phạm Thị Bích Hạnh</v>
      </c>
      <c r="AY138" t="str">
        <f t="shared" si="22"/>
        <v>NBTS04808</v>
      </c>
      <c r="AZ138" s="27" t="str">
        <f t="shared" si="27"/>
        <v>Phùng Mỹ Dung</v>
      </c>
    </row>
    <row r="139" spans="1:52" outlineLevel="1" x14ac:dyDescent="0.25">
      <c r="A139" s="4" t="s">
        <v>935</v>
      </c>
      <c r="B139" s="4" t="s">
        <v>1076</v>
      </c>
      <c r="C139" s="4" t="s">
        <v>356</v>
      </c>
      <c r="D139" s="11" t="s">
        <v>761</v>
      </c>
      <c r="E139" s="32" t="s">
        <v>355</v>
      </c>
      <c r="F139" s="35">
        <v>211</v>
      </c>
      <c r="G139" s="35">
        <f t="shared" si="17"/>
        <v>211</v>
      </c>
      <c r="H139" s="4" t="s">
        <v>2400</v>
      </c>
      <c r="I139" s="4"/>
      <c r="J139" s="4"/>
      <c r="K139" s="4"/>
      <c r="L139" s="4"/>
      <c r="M139" s="33"/>
      <c r="N139" s="38"/>
      <c r="O139" s="33"/>
      <c r="P139" s="33">
        <f t="shared" si="28"/>
        <v>5574.93516</v>
      </c>
      <c r="Q139" s="94">
        <f t="shared" ref="Q139:Q219" si="29">+IFERROR(P139/O139,0)</f>
        <v>0</v>
      </c>
      <c r="R139" s="25">
        <f>+SUMIFS('Data Co.op'!$M:$M,'Data Co.op'!$E:$E,'MT-Tracking Co.op'!$F139,'Data Co.op'!$N:$N,'MT-Tracking Co.op'!R$6)</f>
        <v>0</v>
      </c>
      <c r="S139" s="25">
        <f>+SUMIFS('Data Co.op'!$M:$M,'Data Co.op'!$E:$E,'MT-Tracking Co.op'!$F139,'Data Co.op'!$N:$N,'MT-Tracking Co.op'!S$6)</f>
        <v>3511.2582000000002</v>
      </c>
      <c r="T139" s="25">
        <f>+SUMIFS('Data Co.op'!$M:$M,'Data Co.op'!$E:$E,'MT-Tracking Co.op'!$F139,'Data Co.op'!$N:$N,'MT-Tracking Co.op'!T$6)</f>
        <v>238.46399999999994</v>
      </c>
      <c r="U139" s="25">
        <f>+SUMIFS('Data Co.op'!$M:$M,'Data Co.op'!$E:$E,'MT-Tracking Co.op'!$F139,'Data Co.op'!$N:$N,'MT-Tracking Co.op'!U$6)</f>
        <v>0</v>
      </c>
      <c r="V139" s="25">
        <f>+SUMIFS('Data Co.op'!$M:$M,'Data Co.op'!$E:$E,'MT-Tracking Co.op'!$F139,'Data Co.op'!$N:$N,'MT-Tracking Co.op'!V$6)</f>
        <v>0</v>
      </c>
      <c r="W139" s="25">
        <f>+SUMIFS('Data Co.op'!$M:$M,'Data Co.op'!$E:$E,'MT-Tracking Co.op'!$F139,'Data Co.op'!$N:$N,'MT-Tracking Co.op'!W$6)</f>
        <v>0</v>
      </c>
      <c r="X139" s="25">
        <f>+SUMIFS('Data Co.op'!$M:$M,'Data Co.op'!$E:$E,'MT-Tracking Co.op'!$F139,'Data Co.op'!$N:$N,'MT-Tracking Co.op'!X$6)</f>
        <v>0</v>
      </c>
      <c r="Y139" s="25">
        <f>+SUMIFS('Data Co.op'!$M:$M,'Data Co.op'!$E:$E,'MT-Tracking Co.op'!$F139,'Data Co.op'!$N:$N,'MT-Tracking Co.op'!Y$6)</f>
        <v>0</v>
      </c>
      <c r="Z139" s="25">
        <f>+SUMIFS('Data Co.op'!$M:$M,'Data Co.op'!$E:$E,'MT-Tracking Co.op'!$F139,'Data Co.op'!$N:$N,'MT-Tracking Co.op'!Z$6)</f>
        <v>0</v>
      </c>
      <c r="AA139" s="25">
        <f>+SUMIFS('Data Co.op'!$M:$M,'Data Co.op'!$E:$E,'MT-Tracking Co.op'!$F139,'Data Co.op'!$N:$N,'MT-Tracking Co.op'!AA$6)</f>
        <v>0</v>
      </c>
      <c r="AB139" s="25">
        <f>+SUMIFS('Data Co.op'!$M:$M,'Data Co.op'!$E:$E,'MT-Tracking Co.op'!$F139,'Data Co.op'!$N:$N,'MT-Tracking Co.op'!AB$6)</f>
        <v>0</v>
      </c>
      <c r="AC139" s="25">
        <f>+SUMIFS('Data Co.op'!$M:$M,'Data Co.op'!$E:$E,'MT-Tracking Co.op'!$F139,'Data Co.op'!$N:$N,'MT-Tracking Co.op'!AC$6)</f>
        <v>0</v>
      </c>
      <c r="AD139" s="25">
        <f>+SUMIFS('Data Co.op'!$M:$M,'Data Co.op'!$E:$E,'MT-Tracking Co.op'!$F139,'Data Co.op'!$N:$N,'MT-Tracking Co.op'!AD$6)</f>
        <v>0</v>
      </c>
      <c r="AE139" s="25">
        <f>+SUMIFS('Data Co.op'!$M:$M,'Data Co.op'!$E:$E,'MT-Tracking Co.op'!$F139,'Data Co.op'!$N:$N,'MT-Tracking Co.op'!AE$6)</f>
        <v>0</v>
      </c>
      <c r="AF139" s="25">
        <f>+SUMIFS('Data Co.op'!$M:$M,'Data Co.op'!$E:$E,'MT-Tracking Co.op'!$F139,'Data Co.op'!$N:$N,'MT-Tracking Co.op'!AF$6)</f>
        <v>455.39928000000009</v>
      </c>
      <c r="AG139" s="25">
        <f>+SUMIFS('Data Co.op'!$M:$M,'Data Co.op'!$E:$E,'MT-Tracking Co.op'!$F139,'Data Co.op'!$N:$N,'MT-Tracking Co.op'!AG$6)</f>
        <v>772.29827999999998</v>
      </c>
      <c r="AH139" s="25">
        <f>+SUMIFS('Data Co.op'!$M:$M,'Data Co.op'!$E:$E,'MT-Tracking Co.op'!$G139,'Data Co.op'!$N:$N,'MT-Tracking Co.op'!AH$6)</f>
        <v>0</v>
      </c>
      <c r="AI139" s="25">
        <f>+SUMIFS('Data Co.op'!$M:$M,'Data Co.op'!$E:$E,'MT-Tracking Co.op'!$G139,'Data Co.op'!$N:$N,'MT-Tracking Co.op'!AI$6)</f>
        <v>0</v>
      </c>
      <c r="AJ139" s="25">
        <f>+SUMIFS('Data Co.op'!$M:$M,'Data Co.op'!$E:$E,'MT-Tracking Co.op'!$G139,'Data Co.op'!$N:$N,'MT-Tracking Co.op'!AJ$6)</f>
        <v>0</v>
      </c>
      <c r="AK139" s="25">
        <f>+SUMIFS('Data Co.op'!$M:$M,'Data Co.op'!$E:$E,'MT-Tracking Co.op'!$G139,'Data Co.op'!$N:$N,'MT-Tracking Co.op'!AK$6)</f>
        <v>0</v>
      </c>
      <c r="AL139" s="25">
        <f>+SUMIFS('Data Co.op'!$M:$M,'Data Co.op'!$E:$E,'MT-Tracking Co.op'!$G139,'Data Co.op'!$N:$N,'MT-Tracking Co.op'!AL$6)</f>
        <v>0</v>
      </c>
      <c r="AM139" s="25">
        <f>+SUMIFS('Data Co.op'!$M:$M,'Data Co.op'!$E:$E,'MT-Tracking Co.op'!$G139,'Data Co.op'!$N:$N,'MT-Tracking Co.op'!AM$6)</f>
        <v>0</v>
      </c>
      <c r="AN139" s="25">
        <f>+SUMIFS('Data Co.op'!$M:$M,'Data Co.op'!$E:$E,'MT-Tracking Co.op'!$G139,'Data Co.op'!$N:$N,'MT-Tracking Co.op'!AN$6)</f>
        <v>0</v>
      </c>
      <c r="AO139" s="25">
        <f>+SUMIFS('Data Co.op'!$M:$M,'Data Co.op'!$E:$E,'MT-Tracking Co.op'!$G139,'Data Co.op'!$N:$N,'MT-Tracking Co.op'!AO$6)</f>
        <v>0</v>
      </c>
      <c r="AP139" s="25">
        <f>+SUMIFS('Data Co.op'!$M:$M,'Data Co.op'!$E:$E,'MT-Tracking Co.op'!$G139,'Data Co.op'!$N:$N,'MT-Tracking Co.op'!AP$6)</f>
        <v>0</v>
      </c>
      <c r="AQ139" s="25">
        <f>+SUMIFS('Data Co.op'!$M:$M,'Data Co.op'!$E:$E,'MT-Tracking Co.op'!$G139,'Data Co.op'!$N:$N,'MT-Tracking Co.op'!AQ$6)</f>
        <v>0</v>
      </c>
      <c r="AR139" s="25">
        <f>+SUMIFS('Data Co.op'!$M:$M,'Data Co.op'!$E:$E,'MT-Tracking Co.op'!$G139,'Data Co.op'!$N:$N,'MT-Tracking Co.op'!AR$6)</f>
        <v>0</v>
      </c>
      <c r="AS139" s="25">
        <f>+SUMIFS('Data Co.op'!$M:$M,'Data Co.op'!$E:$E,'MT-Tracking Co.op'!$G139,'Data Co.op'!$N:$N,'MT-Tracking Co.op'!AS$6)</f>
        <v>0</v>
      </c>
      <c r="AT139" s="25">
        <f>+SUMIFS('Data Co.op'!$M:$M,'Data Co.op'!$E:$E,'MT-Tracking Co.op'!$G139,'Data Co.op'!$N:$N,'MT-Tracking Co.op'!AT$6)</f>
        <v>597.5154</v>
      </c>
      <c r="AU139" s="25">
        <f>+SUMIFS('Data Co.op'!$M:$M,'Data Co.op'!$E:$E,'MT-Tracking Co.op'!$G139,'Data Co.op'!$N:$N,'MT-Tracking Co.op'!AU$6)</f>
        <v>0</v>
      </c>
      <c r="AV139" s="25">
        <f>+SUMIFS('Data Co.op'!$M:$M,'Data Co.op'!$E:$E,'MT-Tracking Co.op'!$G139,'Data Co.op'!$N:$N,'MT-Tracking Co.op'!AV$6)</f>
        <v>0</v>
      </c>
      <c r="AW139" s="27">
        <f t="shared" si="19"/>
        <v>0</v>
      </c>
      <c r="AX139" t="str">
        <f t="shared" si="26"/>
        <v>Phạm Thị Bích Hạnh</v>
      </c>
      <c r="AY139" t="str">
        <f t="shared" si="22"/>
        <v>NBTS04808</v>
      </c>
      <c r="AZ139" s="27" t="str">
        <f t="shared" si="27"/>
        <v>Phùng Mỹ Dung</v>
      </c>
    </row>
    <row r="140" spans="1:52" outlineLevel="1" x14ac:dyDescent="0.25">
      <c r="A140" s="4" t="s">
        <v>935</v>
      </c>
      <c r="B140" s="4" t="s">
        <v>1076</v>
      </c>
      <c r="C140" s="4" t="s">
        <v>356</v>
      </c>
      <c r="D140" s="11" t="s">
        <v>761</v>
      </c>
      <c r="E140" s="32" t="s">
        <v>355</v>
      </c>
      <c r="F140" s="35">
        <v>220</v>
      </c>
      <c r="G140" s="35">
        <v>220</v>
      </c>
      <c r="H140" s="35" t="s">
        <v>5166</v>
      </c>
      <c r="I140" s="4"/>
      <c r="J140" s="4"/>
      <c r="K140" s="4"/>
      <c r="L140" s="4"/>
      <c r="M140" s="33"/>
      <c r="N140" s="38"/>
      <c r="O140" s="33"/>
      <c r="P140" s="33">
        <f t="shared" si="28"/>
        <v>1550.41344</v>
      </c>
      <c r="Q140" s="94">
        <f t="shared" si="29"/>
        <v>0</v>
      </c>
      <c r="R140" s="25">
        <f>+SUMIFS('Data Co.op'!$M:$M,'Data Co.op'!$E:$E,'MT-Tracking Co.op'!$F140,'Data Co.op'!$N:$N,'MT-Tracking Co.op'!R$6)</f>
        <v>0</v>
      </c>
      <c r="S140" s="25">
        <f>+SUMIFS('Data Co.op'!$M:$M,'Data Co.op'!$E:$E,'MT-Tracking Co.op'!$F140,'Data Co.op'!$N:$N,'MT-Tracking Co.op'!S$6)</f>
        <v>0</v>
      </c>
      <c r="T140" s="25">
        <f>+SUMIFS('Data Co.op'!$M:$M,'Data Co.op'!$E:$E,'MT-Tracking Co.op'!$F140,'Data Co.op'!$N:$N,'MT-Tracking Co.op'!T$6)</f>
        <v>0</v>
      </c>
      <c r="U140" s="25">
        <f>+SUMIFS('Data Co.op'!$M:$M,'Data Co.op'!$E:$E,'MT-Tracking Co.op'!$F140,'Data Co.op'!$N:$N,'MT-Tracking Co.op'!U$6)</f>
        <v>0</v>
      </c>
      <c r="V140" s="25">
        <f>+SUMIFS('Data Co.op'!$M:$M,'Data Co.op'!$E:$E,'MT-Tracking Co.op'!$F140,'Data Co.op'!$N:$N,'MT-Tracking Co.op'!V$6)</f>
        <v>0</v>
      </c>
      <c r="W140" s="25">
        <f>+SUMIFS('Data Co.op'!$M:$M,'Data Co.op'!$E:$E,'MT-Tracking Co.op'!$F140,'Data Co.op'!$N:$N,'MT-Tracking Co.op'!W$6)</f>
        <v>0</v>
      </c>
      <c r="X140" s="25">
        <f>+SUMIFS('Data Co.op'!$M:$M,'Data Co.op'!$E:$E,'MT-Tracking Co.op'!$F140,'Data Co.op'!$N:$N,'MT-Tracking Co.op'!X$6)</f>
        <v>0</v>
      </c>
      <c r="Y140" s="25">
        <f>+SUMIFS('Data Co.op'!$M:$M,'Data Co.op'!$E:$E,'MT-Tracking Co.op'!$F140,'Data Co.op'!$N:$N,'MT-Tracking Co.op'!Y$6)</f>
        <v>0</v>
      </c>
      <c r="Z140" s="25">
        <f>+SUMIFS('Data Co.op'!$M:$M,'Data Co.op'!$E:$E,'MT-Tracking Co.op'!$F140,'Data Co.op'!$N:$N,'MT-Tracking Co.op'!Z$6)</f>
        <v>0</v>
      </c>
      <c r="AA140" s="25">
        <f>+SUMIFS('Data Co.op'!$M:$M,'Data Co.op'!$E:$E,'MT-Tracking Co.op'!$F140,'Data Co.op'!$N:$N,'MT-Tracking Co.op'!AA$6)</f>
        <v>0</v>
      </c>
      <c r="AB140" s="25">
        <f>+SUMIFS('Data Co.op'!$M:$M,'Data Co.op'!$E:$E,'MT-Tracking Co.op'!$F140,'Data Co.op'!$N:$N,'MT-Tracking Co.op'!AB$6)</f>
        <v>0</v>
      </c>
      <c r="AC140" s="25">
        <f>+SUMIFS('Data Co.op'!$M:$M,'Data Co.op'!$E:$E,'MT-Tracking Co.op'!$F140,'Data Co.op'!$N:$N,'MT-Tracking Co.op'!AC$6)</f>
        <v>0</v>
      </c>
      <c r="AD140" s="25">
        <f>+SUMIFS('Data Co.op'!$M:$M,'Data Co.op'!$E:$E,'MT-Tracking Co.op'!$F140,'Data Co.op'!$N:$N,'MT-Tracking Co.op'!AD$6)</f>
        <v>0</v>
      </c>
      <c r="AE140" s="25">
        <f>+SUMIFS('Data Co.op'!$M:$M,'Data Co.op'!$E:$E,'MT-Tracking Co.op'!$F140,'Data Co.op'!$N:$N,'MT-Tracking Co.op'!AE$6)</f>
        <v>419.06375999999995</v>
      </c>
      <c r="AF140" s="25">
        <f>+SUMIFS('Data Co.op'!$M:$M,'Data Co.op'!$E:$E,'MT-Tracking Co.op'!$F140,'Data Co.op'!$N:$N,'MT-Tracking Co.op'!AF$6)</f>
        <v>0</v>
      </c>
      <c r="AG140" s="25">
        <f>+SUMIFS('Data Co.op'!$M:$M,'Data Co.op'!$E:$E,'MT-Tracking Co.op'!$F140,'Data Co.op'!$N:$N,'MT-Tracking Co.op'!AG$6)</f>
        <v>772.29827999999998</v>
      </c>
      <c r="AH140" s="25">
        <f>+SUMIFS('Data Co.op'!$M:$M,'Data Co.op'!$E:$E,'MT-Tracking Co.op'!$G140,'Data Co.op'!$N:$N,'MT-Tracking Co.op'!AH$6)</f>
        <v>0</v>
      </c>
      <c r="AI140" s="25">
        <f>+SUMIFS('Data Co.op'!$M:$M,'Data Co.op'!$E:$E,'MT-Tracking Co.op'!$G140,'Data Co.op'!$N:$N,'MT-Tracking Co.op'!AI$6)</f>
        <v>0</v>
      </c>
      <c r="AJ140" s="25">
        <f>+SUMIFS('Data Co.op'!$M:$M,'Data Co.op'!$E:$E,'MT-Tracking Co.op'!$G140,'Data Co.op'!$N:$N,'MT-Tracking Co.op'!AJ$6)</f>
        <v>0</v>
      </c>
      <c r="AK140" s="25">
        <f>+SUMIFS('Data Co.op'!$M:$M,'Data Co.op'!$E:$E,'MT-Tracking Co.op'!$G140,'Data Co.op'!$N:$N,'MT-Tracking Co.op'!AK$6)</f>
        <v>0</v>
      </c>
      <c r="AL140" s="25">
        <f>+SUMIFS('Data Co.op'!$M:$M,'Data Co.op'!$E:$E,'MT-Tracking Co.op'!$G140,'Data Co.op'!$N:$N,'MT-Tracking Co.op'!AL$6)</f>
        <v>0</v>
      </c>
      <c r="AM140" s="25">
        <f>+SUMIFS('Data Co.op'!$M:$M,'Data Co.op'!$E:$E,'MT-Tracking Co.op'!$G140,'Data Co.op'!$N:$N,'MT-Tracking Co.op'!AM$6)</f>
        <v>359.0514</v>
      </c>
      <c r="AN140" s="25">
        <f>+SUMIFS('Data Co.op'!$M:$M,'Data Co.op'!$E:$E,'MT-Tracking Co.op'!$G140,'Data Co.op'!$N:$N,'MT-Tracking Co.op'!AN$6)</f>
        <v>0</v>
      </c>
      <c r="AO140" s="25">
        <f>+SUMIFS('Data Co.op'!$M:$M,'Data Co.op'!$E:$E,'MT-Tracking Co.op'!$G140,'Data Co.op'!$N:$N,'MT-Tracking Co.op'!AO$6)</f>
        <v>0</v>
      </c>
      <c r="AP140" s="25">
        <f>+SUMIFS('Data Co.op'!$M:$M,'Data Co.op'!$E:$E,'MT-Tracking Co.op'!$G140,'Data Co.op'!$N:$N,'MT-Tracking Co.op'!AP$6)</f>
        <v>0</v>
      </c>
      <c r="AQ140" s="25">
        <f>+SUMIFS('Data Co.op'!$M:$M,'Data Co.op'!$E:$E,'MT-Tracking Co.op'!$G140,'Data Co.op'!$N:$N,'MT-Tracking Co.op'!AQ$6)</f>
        <v>0</v>
      </c>
      <c r="AR140" s="25">
        <f>+SUMIFS('Data Co.op'!$M:$M,'Data Co.op'!$E:$E,'MT-Tracking Co.op'!$G140,'Data Co.op'!$N:$N,'MT-Tracking Co.op'!AR$6)</f>
        <v>0</v>
      </c>
      <c r="AS140" s="25">
        <f>+SUMIFS('Data Co.op'!$M:$M,'Data Co.op'!$E:$E,'MT-Tracking Co.op'!$G140,'Data Co.op'!$N:$N,'MT-Tracking Co.op'!AS$6)</f>
        <v>0</v>
      </c>
      <c r="AT140" s="25">
        <f>+SUMIFS('Data Co.op'!$M:$M,'Data Co.op'!$E:$E,'MT-Tracking Co.op'!$G140,'Data Co.op'!$N:$N,'MT-Tracking Co.op'!AT$6)</f>
        <v>0</v>
      </c>
      <c r="AU140" s="25">
        <f>+SUMIFS('Data Co.op'!$M:$M,'Data Co.op'!$E:$E,'MT-Tracking Co.op'!$G140,'Data Co.op'!$N:$N,'MT-Tracking Co.op'!AU$6)</f>
        <v>0</v>
      </c>
      <c r="AV140" s="25">
        <f>+SUMIFS('Data Co.op'!$M:$M,'Data Co.op'!$E:$E,'MT-Tracking Co.op'!$G140,'Data Co.op'!$N:$N,'MT-Tracking Co.op'!AV$6)</f>
        <v>0</v>
      </c>
      <c r="AW140" s="27">
        <f t="shared" ref="AW140:AW229" si="30">+SUM(R140:AV140)-P140</f>
        <v>0</v>
      </c>
      <c r="AX140" t="str">
        <f t="shared" si="26"/>
        <v>Phạm Thị Bích Hạnh</v>
      </c>
      <c r="AY140" t="str">
        <f t="shared" si="22"/>
        <v>NBTS04808</v>
      </c>
      <c r="AZ140" s="27" t="str">
        <f t="shared" si="27"/>
        <v>Phùng Mỹ Dung</v>
      </c>
    </row>
    <row r="141" spans="1:52" outlineLevel="1" x14ac:dyDescent="0.25">
      <c r="A141" s="4" t="s">
        <v>935</v>
      </c>
      <c r="B141" s="4" t="s">
        <v>1076</v>
      </c>
      <c r="C141" s="4" t="s">
        <v>356</v>
      </c>
      <c r="D141" s="11" t="s">
        <v>761</v>
      </c>
      <c r="E141" s="32" t="s">
        <v>355</v>
      </c>
      <c r="F141" s="35">
        <v>280</v>
      </c>
      <c r="G141" s="35">
        <v>280</v>
      </c>
      <c r="H141" s="35" t="s">
        <v>5176</v>
      </c>
      <c r="I141" s="4"/>
      <c r="J141" s="4"/>
      <c r="K141" s="4"/>
      <c r="L141" s="4"/>
      <c r="M141" s="33"/>
      <c r="N141" s="38"/>
      <c r="O141" s="33"/>
      <c r="P141" s="33">
        <f t="shared" si="28"/>
        <v>3196.11204</v>
      </c>
      <c r="Q141" s="94">
        <f t="shared" si="29"/>
        <v>0</v>
      </c>
      <c r="R141" s="25">
        <f>+SUMIFS('Data Co.op'!$M:$M,'Data Co.op'!$E:$E,'MT-Tracking Co.op'!$F141,'Data Co.op'!$N:$N,'MT-Tracking Co.op'!R$6)</f>
        <v>0</v>
      </c>
      <c r="S141" s="25">
        <f>+SUMIFS('Data Co.op'!$M:$M,'Data Co.op'!$E:$E,'MT-Tracking Co.op'!$F141,'Data Co.op'!$N:$N,'MT-Tracking Co.op'!S$6)</f>
        <v>0</v>
      </c>
      <c r="T141" s="25">
        <f>+SUMIFS('Data Co.op'!$M:$M,'Data Co.op'!$E:$E,'MT-Tracking Co.op'!$F141,'Data Co.op'!$N:$N,'MT-Tracking Co.op'!T$6)</f>
        <v>0</v>
      </c>
      <c r="U141" s="25">
        <f>+SUMIFS('Data Co.op'!$M:$M,'Data Co.op'!$E:$E,'MT-Tracking Co.op'!$F141,'Data Co.op'!$N:$N,'MT-Tracking Co.op'!U$6)</f>
        <v>0</v>
      </c>
      <c r="V141" s="25">
        <f>+SUMIFS('Data Co.op'!$M:$M,'Data Co.op'!$E:$E,'MT-Tracking Co.op'!$F141,'Data Co.op'!$N:$N,'MT-Tracking Co.op'!V$6)</f>
        <v>0</v>
      </c>
      <c r="W141" s="25">
        <f>+SUMIFS('Data Co.op'!$M:$M,'Data Co.op'!$E:$E,'MT-Tracking Co.op'!$F141,'Data Co.op'!$N:$N,'MT-Tracking Co.op'!W$6)</f>
        <v>0</v>
      </c>
      <c r="X141" s="25">
        <f>+SUMIFS('Data Co.op'!$M:$M,'Data Co.op'!$E:$E,'MT-Tracking Co.op'!$F141,'Data Co.op'!$N:$N,'MT-Tracking Co.op'!X$6)</f>
        <v>0</v>
      </c>
      <c r="Y141" s="25">
        <f>+SUMIFS('Data Co.op'!$M:$M,'Data Co.op'!$E:$E,'MT-Tracking Co.op'!$F141,'Data Co.op'!$N:$N,'MT-Tracking Co.op'!Y$6)</f>
        <v>0</v>
      </c>
      <c r="Z141" s="25">
        <f>+SUMIFS('Data Co.op'!$M:$M,'Data Co.op'!$E:$E,'MT-Tracking Co.op'!$F141,'Data Co.op'!$N:$N,'MT-Tracking Co.op'!Z$6)</f>
        <v>0</v>
      </c>
      <c r="AA141" s="25">
        <f>+SUMIFS('Data Co.op'!$M:$M,'Data Co.op'!$E:$E,'MT-Tracking Co.op'!$F141,'Data Co.op'!$N:$N,'MT-Tracking Co.op'!AA$6)</f>
        <v>0</v>
      </c>
      <c r="AB141" s="25">
        <f>+SUMIFS('Data Co.op'!$M:$M,'Data Co.op'!$E:$E,'MT-Tracking Co.op'!$F141,'Data Co.op'!$N:$N,'MT-Tracking Co.op'!AB$6)</f>
        <v>0</v>
      </c>
      <c r="AC141" s="25">
        <f>+SUMIFS('Data Co.op'!$M:$M,'Data Co.op'!$E:$E,'MT-Tracking Co.op'!$F141,'Data Co.op'!$N:$N,'MT-Tracking Co.op'!AC$6)</f>
        <v>0</v>
      </c>
      <c r="AD141" s="25">
        <f>+SUMIFS('Data Co.op'!$M:$M,'Data Co.op'!$E:$E,'MT-Tracking Co.op'!$F141,'Data Co.op'!$N:$N,'MT-Tracking Co.op'!AD$6)</f>
        <v>0</v>
      </c>
      <c r="AE141" s="25">
        <f>+SUMIFS('Data Co.op'!$M:$M,'Data Co.op'!$E:$E,'MT-Tracking Co.op'!$F141,'Data Co.op'!$N:$N,'MT-Tracking Co.op'!AE$6)</f>
        <v>359.0514</v>
      </c>
      <c r="AF141" s="25">
        <f>+SUMIFS('Data Co.op'!$M:$M,'Data Co.op'!$E:$E,'MT-Tracking Co.op'!$F141,'Data Co.op'!$N:$N,'MT-Tracking Co.op'!AF$6)</f>
        <v>359.0514</v>
      </c>
      <c r="AG141" s="25">
        <f>+SUMIFS('Data Co.op'!$M:$M,'Data Co.op'!$E:$E,'MT-Tracking Co.op'!$F141,'Data Co.op'!$N:$N,'MT-Tracking Co.op'!AG$6)</f>
        <v>772.29827999999998</v>
      </c>
      <c r="AH141" s="25">
        <f>+SUMIFS('Data Co.op'!$M:$M,'Data Co.op'!$E:$E,'MT-Tracking Co.op'!$G141,'Data Co.op'!$N:$N,'MT-Tracking Co.op'!AH$6)</f>
        <v>0</v>
      </c>
      <c r="AI141" s="25">
        <f>+SUMIFS('Data Co.op'!$M:$M,'Data Co.op'!$E:$E,'MT-Tracking Co.op'!$G141,'Data Co.op'!$N:$N,'MT-Tracking Co.op'!AI$6)</f>
        <v>0</v>
      </c>
      <c r="AJ141" s="25">
        <f>+SUMIFS('Data Co.op'!$M:$M,'Data Co.op'!$E:$E,'MT-Tracking Co.op'!$G141,'Data Co.op'!$N:$N,'MT-Tracking Co.op'!AJ$6)</f>
        <v>0</v>
      </c>
      <c r="AK141" s="25">
        <f>+SUMIFS('Data Co.op'!$M:$M,'Data Co.op'!$E:$E,'MT-Tracking Co.op'!$G141,'Data Co.op'!$N:$N,'MT-Tracking Co.op'!AK$6)</f>
        <v>0</v>
      </c>
      <c r="AL141" s="25">
        <f>+SUMIFS('Data Co.op'!$M:$M,'Data Co.op'!$E:$E,'MT-Tracking Co.op'!$G141,'Data Co.op'!$N:$N,'MT-Tracking Co.op'!AL$6)</f>
        <v>0</v>
      </c>
      <c r="AM141" s="25">
        <f>+SUMIFS('Data Co.op'!$M:$M,'Data Co.op'!$E:$E,'MT-Tracking Co.op'!$G141,'Data Co.op'!$N:$N,'MT-Tracking Co.op'!AM$6)</f>
        <v>0</v>
      </c>
      <c r="AN141" s="25">
        <f>+SUMIFS('Data Co.op'!$M:$M,'Data Co.op'!$E:$E,'MT-Tracking Co.op'!$G141,'Data Co.op'!$N:$N,'MT-Tracking Co.op'!AN$6)</f>
        <v>0</v>
      </c>
      <c r="AO141" s="25">
        <f>+SUMIFS('Data Co.op'!$M:$M,'Data Co.op'!$E:$E,'MT-Tracking Co.op'!$G141,'Data Co.op'!$N:$N,'MT-Tracking Co.op'!AO$6)</f>
        <v>0</v>
      </c>
      <c r="AP141" s="25">
        <f>+SUMIFS('Data Co.op'!$M:$M,'Data Co.op'!$E:$E,'MT-Tracking Co.op'!$G141,'Data Co.op'!$N:$N,'MT-Tracking Co.op'!AP$6)</f>
        <v>0</v>
      </c>
      <c r="AQ141" s="25">
        <f>+SUMIFS('Data Co.op'!$M:$M,'Data Co.op'!$E:$E,'MT-Tracking Co.op'!$G141,'Data Co.op'!$N:$N,'MT-Tracking Co.op'!AQ$6)</f>
        <v>0</v>
      </c>
      <c r="AR141" s="25">
        <f>+SUMIFS('Data Co.op'!$M:$M,'Data Co.op'!$E:$E,'MT-Tracking Co.op'!$G141,'Data Co.op'!$N:$N,'MT-Tracking Co.op'!AR$6)</f>
        <v>0</v>
      </c>
      <c r="AS141" s="25">
        <f>+SUMIFS('Data Co.op'!$M:$M,'Data Co.op'!$E:$E,'MT-Tracking Co.op'!$G141,'Data Co.op'!$N:$N,'MT-Tracking Co.op'!AS$6)</f>
        <v>419.06375999999995</v>
      </c>
      <c r="AT141" s="25">
        <f>+SUMIFS('Data Co.op'!$M:$M,'Data Co.op'!$E:$E,'MT-Tracking Co.op'!$G141,'Data Co.op'!$N:$N,'MT-Tracking Co.op'!AT$6)</f>
        <v>1286.6472000000001</v>
      </c>
      <c r="AU141" s="25">
        <f>+SUMIFS('Data Co.op'!$M:$M,'Data Co.op'!$E:$E,'MT-Tracking Co.op'!$G141,'Data Co.op'!$N:$N,'MT-Tracking Co.op'!AU$6)</f>
        <v>0</v>
      </c>
      <c r="AV141" s="25">
        <f>+SUMIFS('Data Co.op'!$M:$M,'Data Co.op'!$E:$E,'MT-Tracking Co.op'!$G141,'Data Co.op'!$N:$N,'MT-Tracking Co.op'!AV$6)</f>
        <v>0</v>
      </c>
      <c r="AW141" s="27">
        <f t="shared" si="30"/>
        <v>0</v>
      </c>
      <c r="AX141" t="str">
        <f t="shared" si="26"/>
        <v>Phạm Thị Bích Hạnh</v>
      </c>
      <c r="AY141" t="str">
        <f t="shared" si="22"/>
        <v>NBTS04808</v>
      </c>
      <c r="AZ141" s="27" t="str">
        <f t="shared" si="27"/>
        <v>Phùng Mỹ Dung</v>
      </c>
    </row>
    <row r="142" spans="1:52" outlineLevel="1" x14ac:dyDescent="0.25">
      <c r="A142" s="4" t="s">
        <v>935</v>
      </c>
      <c r="B142" s="4" t="s">
        <v>1076</v>
      </c>
      <c r="C142" s="4" t="s">
        <v>356</v>
      </c>
      <c r="D142" s="11" t="s">
        <v>761</v>
      </c>
      <c r="E142" s="32" t="s">
        <v>355</v>
      </c>
      <c r="F142" s="35">
        <v>2098</v>
      </c>
      <c r="G142" s="35">
        <v>2098</v>
      </c>
      <c r="H142" s="35" t="s">
        <v>5208</v>
      </c>
      <c r="I142" s="4"/>
      <c r="J142" s="4"/>
      <c r="K142" s="4"/>
      <c r="L142" s="4"/>
      <c r="M142" s="33"/>
      <c r="N142" s="38"/>
      <c r="O142" s="33"/>
      <c r="P142" s="33">
        <f t="shared" si="28"/>
        <v>1249.2262799999999</v>
      </c>
      <c r="Q142" s="94">
        <f t="shared" si="29"/>
        <v>0</v>
      </c>
      <c r="R142" s="25">
        <f>+SUMIFS('Data Co.op'!$M:$M,'Data Co.op'!$E:$E,'MT-Tracking Co.op'!$F142,'Data Co.op'!$N:$N,'MT-Tracking Co.op'!R$6)</f>
        <v>0</v>
      </c>
      <c r="S142" s="25">
        <f>+SUMIFS('Data Co.op'!$M:$M,'Data Co.op'!$E:$E,'MT-Tracking Co.op'!$F142,'Data Co.op'!$N:$N,'MT-Tracking Co.op'!S$6)</f>
        <v>0</v>
      </c>
      <c r="T142" s="25">
        <f>+SUMIFS('Data Co.op'!$M:$M,'Data Co.op'!$E:$E,'MT-Tracking Co.op'!$F142,'Data Co.op'!$N:$N,'MT-Tracking Co.op'!T$6)</f>
        <v>0</v>
      </c>
      <c r="U142" s="25">
        <f>+SUMIFS('Data Co.op'!$M:$M,'Data Co.op'!$E:$E,'MT-Tracking Co.op'!$F142,'Data Co.op'!$N:$N,'MT-Tracking Co.op'!U$6)</f>
        <v>0</v>
      </c>
      <c r="V142" s="25">
        <f>+SUMIFS('Data Co.op'!$M:$M,'Data Co.op'!$E:$E,'MT-Tracking Co.op'!$F142,'Data Co.op'!$N:$N,'MT-Tracking Co.op'!V$6)</f>
        <v>0</v>
      </c>
      <c r="W142" s="25">
        <f>+SUMIFS('Data Co.op'!$M:$M,'Data Co.op'!$E:$E,'MT-Tracking Co.op'!$F142,'Data Co.op'!$N:$N,'MT-Tracking Co.op'!W$6)</f>
        <v>0</v>
      </c>
      <c r="X142" s="25">
        <f>+SUMIFS('Data Co.op'!$M:$M,'Data Co.op'!$E:$E,'MT-Tracking Co.op'!$F142,'Data Co.op'!$N:$N,'MT-Tracking Co.op'!X$6)</f>
        <v>0</v>
      </c>
      <c r="Y142" s="25">
        <f>+SUMIFS('Data Co.op'!$M:$M,'Data Co.op'!$E:$E,'MT-Tracking Co.op'!$F142,'Data Co.op'!$N:$N,'MT-Tracking Co.op'!Y$6)</f>
        <v>0</v>
      </c>
      <c r="Z142" s="25">
        <f>+SUMIFS('Data Co.op'!$M:$M,'Data Co.op'!$E:$E,'MT-Tracking Co.op'!$F142,'Data Co.op'!$N:$N,'MT-Tracking Co.op'!Z$6)</f>
        <v>0</v>
      </c>
      <c r="AA142" s="25">
        <f>+SUMIFS('Data Co.op'!$M:$M,'Data Co.op'!$E:$E,'MT-Tracking Co.op'!$F142,'Data Co.op'!$N:$N,'MT-Tracking Co.op'!AA$6)</f>
        <v>0</v>
      </c>
      <c r="AB142" s="25">
        <f>+SUMIFS('Data Co.op'!$M:$M,'Data Co.op'!$E:$E,'MT-Tracking Co.op'!$F142,'Data Co.op'!$N:$N,'MT-Tracking Co.op'!AB$6)</f>
        <v>0</v>
      </c>
      <c r="AC142" s="25">
        <f>+SUMIFS('Data Co.op'!$M:$M,'Data Co.op'!$E:$E,'MT-Tracking Co.op'!$F142,'Data Co.op'!$N:$N,'MT-Tracking Co.op'!AC$6)</f>
        <v>0</v>
      </c>
      <c r="AD142" s="25">
        <f>+SUMIFS('Data Co.op'!$M:$M,'Data Co.op'!$E:$E,'MT-Tracking Co.op'!$F142,'Data Co.op'!$N:$N,'MT-Tracking Co.op'!AD$6)</f>
        <v>0</v>
      </c>
      <c r="AE142" s="25">
        <f>+SUMIFS('Data Co.op'!$M:$M,'Data Co.op'!$E:$E,'MT-Tracking Co.op'!$F142,'Data Co.op'!$N:$N,'MT-Tracking Co.op'!AE$6)</f>
        <v>0</v>
      </c>
      <c r="AF142" s="25">
        <f>+SUMIFS('Data Co.op'!$M:$M,'Data Co.op'!$E:$E,'MT-Tracking Co.op'!$F142,'Data Co.op'!$N:$N,'MT-Tracking Co.op'!AF$6)</f>
        <v>0</v>
      </c>
      <c r="AG142" s="25">
        <f>+SUMIFS('Data Co.op'!$M:$M,'Data Co.op'!$E:$E,'MT-Tracking Co.op'!$F142,'Data Co.op'!$N:$N,'MT-Tracking Co.op'!AG$6)</f>
        <v>772.29827999999998</v>
      </c>
      <c r="AH142" s="25">
        <f>+SUMIFS('Data Co.op'!$M:$M,'Data Co.op'!$E:$E,'MT-Tracking Co.op'!$G142,'Data Co.op'!$N:$N,'MT-Tracking Co.op'!AH$6)</f>
        <v>0</v>
      </c>
      <c r="AI142" s="25">
        <f>+SUMIFS('Data Co.op'!$M:$M,'Data Co.op'!$E:$E,'MT-Tracking Co.op'!$G142,'Data Co.op'!$N:$N,'MT-Tracking Co.op'!AI$6)</f>
        <v>0</v>
      </c>
      <c r="AJ142" s="25">
        <f>+SUMIFS('Data Co.op'!$M:$M,'Data Co.op'!$E:$E,'MT-Tracking Co.op'!$G142,'Data Co.op'!$N:$N,'MT-Tracking Co.op'!AJ$6)</f>
        <v>0</v>
      </c>
      <c r="AK142" s="25">
        <f>+SUMIFS('Data Co.op'!$M:$M,'Data Co.op'!$E:$E,'MT-Tracking Co.op'!$G142,'Data Co.op'!$N:$N,'MT-Tracking Co.op'!AK$6)</f>
        <v>0</v>
      </c>
      <c r="AL142" s="25">
        <f>+SUMIFS('Data Co.op'!$M:$M,'Data Co.op'!$E:$E,'MT-Tracking Co.op'!$G142,'Data Co.op'!$N:$N,'MT-Tracking Co.op'!AL$6)</f>
        <v>0</v>
      </c>
      <c r="AM142" s="25">
        <f>+SUMIFS('Data Co.op'!$M:$M,'Data Co.op'!$E:$E,'MT-Tracking Co.op'!$G142,'Data Co.op'!$N:$N,'MT-Tracking Co.op'!AM$6)</f>
        <v>476.92799999999988</v>
      </c>
      <c r="AN142" s="25">
        <f>+SUMIFS('Data Co.op'!$M:$M,'Data Co.op'!$E:$E,'MT-Tracking Co.op'!$G142,'Data Co.op'!$N:$N,'MT-Tracking Co.op'!AN$6)</f>
        <v>0</v>
      </c>
      <c r="AO142" s="25">
        <f>+SUMIFS('Data Co.op'!$M:$M,'Data Co.op'!$E:$E,'MT-Tracking Co.op'!$G142,'Data Co.op'!$N:$N,'MT-Tracking Co.op'!AO$6)</f>
        <v>0</v>
      </c>
      <c r="AP142" s="25">
        <f>+SUMIFS('Data Co.op'!$M:$M,'Data Co.op'!$E:$E,'MT-Tracking Co.op'!$G142,'Data Co.op'!$N:$N,'MT-Tracking Co.op'!AP$6)</f>
        <v>0</v>
      </c>
      <c r="AQ142" s="25">
        <f>+SUMIFS('Data Co.op'!$M:$M,'Data Co.op'!$E:$E,'MT-Tracking Co.op'!$G142,'Data Co.op'!$N:$N,'MT-Tracking Co.op'!AQ$6)</f>
        <v>0</v>
      </c>
      <c r="AR142" s="25">
        <f>+SUMIFS('Data Co.op'!$M:$M,'Data Co.op'!$E:$E,'MT-Tracking Co.op'!$G142,'Data Co.op'!$N:$N,'MT-Tracking Co.op'!AR$6)</f>
        <v>0</v>
      </c>
      <c r="AS142" s="25">
        <f>+SUMIFS('Data Co.op'!$M:$M,'Data Co.op'!$E:$E,'MT-Tracking Co.op'!$G142,'Data Co.op'!$N:$N,'MT-Tracking Co.op'!AS$6)</f>
        <v>0</v>
      </c>
      <c r="AT142" s="25">
        <f>+SUMIFS('Data Co.op'!$M:$M,'Data Co.op'!$E:$E,'MT-Tracking Co.op'!$G142,'Data Co.op'!$N:$N,'MT-Tracking Co.op'!AT$6)</f>
        <v>0</v>
      </c>
      <c r="AU142" s="25">
        <f>+SUMIFS('Data Co.op'!$M:$M,'Data Co.op'!$E:$E,'MT-Tracking Co.op'!$G142,'Data Co.op'!$N:$N,'MT-Tracking Co.op'!AU$6)</f>
        <v>0</v>
      </c>
      <c r="AV142" s="25">
        <f>+SUMIFS('Data Co.op'!$M:$M,'Data Co.op'!$E:$E,'MT-Tracking Co.op'!$G142,'Data Co.op'!$N:$N,'MT-Tracking Co.op'!AV$6)</f>
        <v>0</v>
      </c>
      <c r="AW142" s="27">
        <f t="shared" si="30"/>
        <v>0</v>
      </c>
      <c r="AX142" t="str">
        <f t="shared" si="26"/>
        <v>Phạm Thị Bích Hạnh</v>
      </c>
      <c r="AY142" t="str">
        <f t="shared" si="22"/>
        <v>NBTS04808</v>
      </c>
      <c r="AZ142" s="27" t="str">
        <f t="shared" si="27"/>
        <v>Phùng Mỹ Dung</v>
      </c>
    </row>
    <row r="143" spans="1:52" outlineLevel="1" x14ac:dyDescent="0.25">
      <c r="A143" s="4" t="s">
        <v>935</v>
      </c>
      <c r="B143" s="4" t="s">
        <v>1076</v>
      </c>
      <c r="C143" s="4" t="s">
        <v>356</v>
      </c>
      <c r="D143" s="11" t="s">
        <v>761</v>
      </c>
      <c r="E143" s="32" t="s">
        <v>355</v>
      </c>
      <c r="F143" s="35">
        <v>2125</v>
      </c>
      <c r="G143" s="35">
        <v>2125</v>
      </c>
      <c r="H143" s="35" t="s">
        <v>5214</v>
      </c>
      <c r="I143" s="4"/>
      <c r="J143" s="4"/>
      <c r="K143" s="4"/>
      <c r="L143" s="4"/>
      <c r="M143" s="33"/>
      <c r="N143" s="38"/>
      <c r="O143" s="33"/>
      <c r="P143" s="33">
        <f t="shared" si="28"/>
        <v>1311.9494399999999</v>
      </c>
      <c r="Q143" s="94">
        <f t="shared" si="29"/>
        <v>0</v>
      </c>
      <c r="R143" s="25">
        <f>+SUMIFS('Data Co.op'!$M:$M,'Data Co.op'!$E:$E,'MT-Tracking Co.op'!$F143,'Data Co.op'!$N:$N,'MT-Tracking Co.op'!R$6)</f>
        <v>0</v>
      </c>
      <c r="S143" s="25">
        <f>+SUMIFS('Data Co.op'!$M:$M,'Data Co.op'!$E:$E,'MT-Tracking Co.op'!$F143,'Data Co.op'!$N:$N,'MT-Tracking Co.op'!S$6)</f>
        <v>0</v>
      </c>
      <c r="T143" s="25">
        <f>+SUMIFS('Data Co.op'!$M:$M,'Data Co.op'!$E:$E,'MT-Tracking Co.op'!$F143,'Data Co.op'!$N:$N,'MT-Tracking Co.op'!T$6)</f>
        <v>0</v>
      </c>
      <c r="U143" s="25">
        <f>+SUMIFS('Data Co.op'!$M:$M,'Data Co.op'!$E:$E,'MT-Tracking Co.op'!$F143,'Data Co.op'!$N:$N,'MT-Tracking Co.op'!U$6)</f>
        <v>0</v>
      </c>
      <c r="V143" s="25">
        <f>+SUMIFS('Data Co.op'!$M:$M,'Data Co.op'!$E:$E,'MT-Tracking Co.op'!$F143,'Data Co.op'!$N:$N,'MT-Tracking Co.op'!V$6)</f>
        <v>0</v>
      </c>
      <c r="W143" s="25">
        <f>+SUMIFS('Data Co.op'!$M:$M,'Data Co.op'!$E:$E,'MT-Tracking Co.op'!$F143,'Data Co.op'!$N:$N,'MT-Tracking Co.op'!W$6)</f>
        <v>0</v>
      </c>
      <c r="X143" s="25">
        <f>+SUMIFS('Data Co.op'!$M:$M,'Data Co.op'!$E:$E,'MT-Tracking Co.op'!$F143,'Data Co.op'!$N:$N,'MT-Tracking Co.op'!X$6)</f>
        <v>0</v>
      </c>
      <c r="Y143" s="25">
        <f>+SUMIFS('Data Co.op'!$M:$M,'Data Co.op'!$E:$E,'MT-Tracking Co.op'!$F143,'Data Co.op'!$N:$N,'MT-Tracking Co.op'!Y$6)</f>
        <v>0</v>
      </c>
      <c r="Z143" s="25">
        <f>+SUMIFS('Data Co.op'!$M:$M,'Data Co.op'!$E:$E,'MT-Tracking Co.op'!$F143,'Data Co.op'!$N:$N,'MT-Tracking Co.op'!Z$6)</f>
        <v>0</v>
      </c>
      <c r="AA143" s="25">
        <f>+SUMIFS('Data Co.op'!$M:$M,'Data Co.op'!$E:$E,'MT-Tracking Co.op'!$F143,'Data Co.op'!$N:$N,'MT-Tracking Co.op'!AA$6)</f>
        <v>0</v>
      </c>
      <c r="AB143" s="25">
        <f>+SUMIFS('Data Co.op'!$M:$M,'Data Co.op'!$E:$E,'MT-Tracking Co.op'!$F143,'Data Co.op'!$N:$N,'MT-Tracking Co.op'!AB$6)</f>
        <v>0</v>
      </c>
      <c r="AC143" s="25">
        <f>+SUMIFS('Data Co.op'!$M:$M,'Data Co.op'!$E:$E,'MT-Tracking Co.op'!$F143,'Data Co.op'!$N:$N,'MT-Tracking Co.op'!AC$6)</f>
        <v>0</v>
      </c>
      <c r="AD143" s="25">
        <f>+SUMIFS('Data Co.op'!$M:$M,'Data Co.op'!$E:$E,'MT-Tracking Co.op'!$F143,'Data Co.op'!$N:$N,'MT-Tracking Co.op'!AD$6)</f>
        <v>0</v>
      </c>
      <c r="AE143" s="25">
        <f>+SUMIFS('Data Co.op'!$M:$M,'Data Co.op'!$E:$E,'MT-Tracking Co.op'!$F143,'Data Co.op'!$N:$N,'MT-Tracking Co.op'!AE$6)</f>
        <v>0</v>
      </c>
      <c r="AF143" s="25">
        <f>+SUMIFS('Data Co.op'!$M:$M,'Data Co.op'!$E:$E,'MT-Tracking Co.op'!$F143,'Data Co.op'!$N:$N,'MT-Tracking Co.op'!AF$6)</f>
        <v>0</v>
      </c>
      <c r="AG143" s="25">
        <f>+SUMIFS('Data Co.op'!$M:$M,'Data Co.op'!$E:$E,'MT-Tracking Co.op'!$F143,'Data Co.op'!$N:$N,'MT-Tracking Co.op'!AG$6)</f>
        <v>772.29827999999998</v>
      </c>
      <c r="AH143" s="25">
        <f>+SUMIFS('Data Co.op'!$M:$M,'Data Co.op'!$E:$E,'MT-Tracking Co.op'!$G143,'Data Co.op'!$N:$N,'MT-Tracking Co.op'!AH$6)</f>
        <v>0</v>
      </c>
      <c r="AI143" s="25">
        <f>+SUMIFS('Data Co.op'!$M:$M,'Data Co.op'!$E:$E,'MT-Tracking Co.op'!$G143,'Data Co.op'!$N:$N,'MT-Tracking Co.op'!AI$6)</f>
        <v>0</v>
      </c>
      <c r="AJ143" s="25">
        <f>+SUMIFS('Data Co.op'!$M:$M,'Data Co.op'!$E:$E,'MT-Tracking Co.op'!$G143,'Data Co.op'!$N:$N,'MT-Tracking Co.op'!AJ$6)</f>
        <v>0</v>
      </c>
      <c r="AK143" s="25">
        <f>+SUMIFS('Data Co.op'!$M:$M,'Data Co.op'!$E:$E,'MT-Tracking Co.op'!$G143,'Data Co.op'!$N:$N,'MT-Tracking Co.op'!AK$6)</f>
        <v>0</v>
      </c>
      <c r="AL143" s="25">
        <f>+SUMIFS('Data Co.op'!$M:$M,'Data Co.op'!$E:$E,'MT-Tracking Co.op'!$G143,'Data Co.op'!$N:$N,'MT-Tracking Co.op'!AL$6)</f>
        <v>0</v>
      </c>
      <c r="AM143" s="25">
        <f>+SUMIFS('Data Co.op'!$M:$M,'Data Co.op'!$E:$E,'MT-Tracking Co.op'!$G143,'Data Co.op'!$N:$N,'MT-Tracking Co.op'!AM$6)</f>
        <v>0</v>
      </c>
      <c r="AN143" s="25">
        <f>+SUMIFS('Data Co.op'!$M:$M,'Data Co.op'!$E:$E,'MT-Tracking Co.op'!$G143,'Data Co.op'!$N:$N,'MT-Tracking Co.op'!AN$6)</f>
        <v>539.65116</v>
      </c>
      <c r="AO143" s="25">
        <f>+SUMIFS('Data Co.op'!$M:$M,'Data Co.op'!$E:$E,'MT-Tracking Co.op'!$G143,'Data Co.op'!$N:$N,'MT-Tracking Co.op'!AO$6)</f>
        <v>0</v>
      </c>
      <c r="AP143" s="25">
        <f>+SUMIFS('Data Co.op'!$M:$M,'Data Co.op'!$E:$E,'MT-Tracking Co.op'!$G143,'Data Co.op'!$N:$N,'MT-Tracking Co.op'!AP$6)</f>
        <v>0</v>
      </c>
      <c r="AQ143" s="25">
        <f>+SUMIFS('Data Co.op'!$M:$M,'Data Co.op'!$E:$E,'MT-Tracking Co.op'!$G143,'Data Co.op'!$N:$N,'MT-Tracking Co.op'!AQ$6)</f>
        <v>0</v>
      </c>
      <c r="AR143" s="25">
        <f>+SUMIFS('Data Co.op'!$M:$M,'Data Co.op'!$E:$E,'MT-Tracking Co.op'!$G143,'Data Co.op'!$N:$N,'MT-Tracking Co.op'!AR$6)</f>
        <v>0</v>
      </c>
      <c r="AS143" s="25">
        <f>+SUMIFS('Data Co.op'!$M:$M,'Data Co.op'!$E:$E,'MT-Tracking Co.op'!$G143,'Data Co.op'!$N:$N,'MT-Tracking Co.op'!AS$6)</f>
        <v>0</v>
      </c>
      <c r="AT143" s="25">
        <f>+SUMIFS('Data Co.op'!$M:$M,'Data Co.op'!$E:$E,'MT-Tracking Co.op'!$G143,'Data Co.op'!$N:$N,'MT-Tracking Co.op'!AT$6)</f>
        <v>0</v>
      </c>
      <c r="AU143" s="25">
        <f>+SUMIFS('Data Co.op'!$M:$M,'Data Co.op'!$E:$E,'MT-Tracking Co.op'!$G143,'Data Co.op'!$N:$N,'MT-Tracking Co.op'!AU$6)</f>
        <v>0</v>
      </c>
      <c r="AV143" s="25">
        <f>+SUMIFS('Data Co.op'!$M:$M,'Data Co.op'!$E:$E,'MT-Tracking Co.op'!$G143,'Data Co.op'!$N:$N,'MT-Tracking Co.op'!AV$6)</f>
        <v>0</v>
      </c>
      <c r="AW143" s="27">
        <f t="shared" si="30"/>
        <v>0</v>
      </c>
      <c r="AX143" t="str">
        <f t="shared" si="26"/>
        <v>Phạm Thị Bích Hạnh</v>
      </c>
      <c r="AY143" t="str">
        <f t="shared" si="22"/>
        <v>NBTS04808</v>
      </c>
      <c r="AZ143" s="27" t="str">
        <f t="shared" si="27"/>
        <v>Phùng Mỹ Dung</v>
      </c>
    </row>
    <row r="144" spans="1:52" outlineLevel="1" x14ac:dyDescent="0.25">
      <c r="A144" s="4" t="s">
        <v>935</v>
      </c>
      <c r="B144" s="4" t="s">
        <v>1076</v>
      </c>
      <c r="C144" s="4" t="s">
        <v>356</v>
      </c>
      <c r="D144" s="11" t="s">
        <v>761</v>
      </c>
      <c r="E144" s="32" t="s">
        <v>355</v>
      </c>
      <c r="F144" s="35">
        <v>2163</v>
      </c>
      <c r="G144" s="35">
        <v>2163</v>
      </c>
      <c r="H144" s="35" t="s">
        <v>5221</v>
      </c>
      <c r="I144" s="4"/>
      <c r="J144" s="4"/>
      <c r="K144" s="4"/>
      <c r="L144" s="4"/>
      <c r="M144" s="33"/>
      <c r="N144" s="38"/>
      <c r="O144" s="33"/>
      <c r="P144" s="33">
        <f t="shared" si="28"/>
        <v>772.29827999999998</v>
      </c>
      <c r="Q144" s="94">
        <f t="shared" si="29"/>
        <v>0</v>
      </c>
      <c r="R144" s="25">
        <f>+SUMIFS('Data Co.op'!$M:$M,'Data Co.op'!$E:$E,'MT-Tracking Co.op'!$F144,'Data Co.op'!$N:$N,'MT-Tracking Co.op'!R$6)</f>
        <v>0</v>
      </c>
      <c r="S144" s="25">
        <f>+SUMIFS('Data Co.op'!$M:$M,'Data Co.op'!$E:$E,'MT-Tracking Co.op'!$F144,'Data Co.op'!$N:$N,'MT-Tracking Co.op'!S$6)</f>
        <v>0</v>
      </c>
      <c r="T144" s="25">
        <f>+SUMIFS('Data Co.op'!$M:$M,'Data Co.op'!$E:$E,'MT-Tracking Co.op'!$F144,'Data Co.op'!$N:$N,'MT-Tracking Co.op'!T$6)</f>
        <v>0</v>
      </c>
      <c r="U144" s="25">
        <f>+SUMIFS('Data Co.op'!$M:$M,'Data Co.op'!$E:$E,'MT-Tracking Co.op'!$F144,'Data Co.op'!$N:$N,'MT-Tracking Co.op'!U$6)</f>
        <v>0</v>
      </c>
      <c r="V144" s="25">
        <f>+SUMIFS('Data Co.op'!$M:$M,'Data Co.op'!$E:$E,'MT-Tracking Co.op'!$F144,'Data Co.op'!$N:$N,'MT-Tracking Co.op'!V$6)</f>
        <v>0</v>
      </c>
      <c r="W144" s="25">
        <f>+SUMIFS('Data Co.op'!$M:$M,'Data Co.op'!$E:$E,'MT-Tracking Co.op'!$F144,'Data Co.op'!$N:$N,'MT-Tracking Co.op'!W$6)</f>
        <v>0</v>
      </c>
      <c r="X144" s="25">
        <f>+SUMIFS('Data Co.op'!$M:$M,'Data Co.op'!$E:$E,'MT-Tracking Co.op'!$F144,'Data Co.op'!$N:$N,'MT-Tracking Co.op'!X$6)</f>
        <v>0</v>
      </c>
      <c r="Y144" s="25">
        <f>+SUMIFS('Data Co.op'!$M:$M,'Data Co.op'!$E:$E,'MT-Tracking Co.op'!$F144,'Data Co.op'!$N:$N,'MT-Tracking Co.op'!Y$6)</f>
        <v>0</v>
      </c>
      <c r="Z144" s="25">
        <f>+SUMIFS('Data Co.op'!$M:$M,'Data Co.op'!$E:$E,'MT-Tracking Co.op'!$F144,'Data Co.op'!$N:$N,'MT-Tracking Co.op'!Z$6)</f>
        <v>0</v>
      </c>
      <c r="AA144" s="25">
        <f>+SUMIFS('Data Co.op'!$M:$M,'Data Co.op'!$E:$E,'MT-Tracking Co.op'!$F144,'Data Co.op'!$N:$N,'MT-Tracking Co.op'!AA$6)</f>
        <v>0</v>
      </c>
      <c r="AB144" s="25">
        <f>+SUMIFS('Data Co.op'!$M:$M,'Data Co.op'!$E:$E,'MT-Tracking Co.op'!$F144,'Data Co.op'!$N:$N,'MT-Tracking Co.op'!AB$6)</f>
        <v>0</v>
      </c>
      <c r="AC144" s="25">
        <f>+SUMIFS('Data Co.op'!$M:$M,'Data Co.op'!$E:$E,'MT-Tracking Co.op'!$F144,'Data Co.op'!$N:$N,'MT-Tracking Co.op'!AC$6)</f>
        <v>0</v>
      </c>
      <c r="AD144" s="25">
        <f>+SUMIFS('Data Co.op'!$M:$M,'Data Co.op'!$E:$E,'MT-Tracking Co.op'!$F144,'Data Co.op'!$N:$N,'MT-Tracking Co.op'!AD$6)</f>
        <v>0</v>
      </c>
      <c r="AE144" s="25">
        <f>+SUMIFS('Data Co.op'!$M:$M,'Data Co.op'!$E:$E,'MT-Tracking Co.op'!$F144,'Data Co.op'!$N:$N,'MT-Tracking Co.op'!AE$6)</f>
        <v>0</v>
      </c>
      <c r="AF144" s="25">
        <f>+SUMIFS('Data Co.op'!$M:$M,'Data Co.op'!$E:$E,'MT-Tracking Co.op'!$F144,'Data Co.op'!$N:$N,'MT-Tracking Co.op'!AF$6)</f>
        <v>0</v>
      </c>
      <c r="AG144" s="25">
        <f>+SUMIFS('Data Co.op'!$M:$M,'Data Co.op'!$E:$E,'MT-Tracking Co.op'!$F144,'Data Co.op'!$N:$N,'MT-Tracking Co.op'!AG$6)</f>
        <v>772.29827999999998</v>
      </c>
      <c r="AH144" s="25">
        <f>+SUMIFS('Data Co.op'!$M:$M,'Data Co.op'!$E:$E,'MT-Tracking Co.op'!$G144,'Data Co.op'!$N:$N,'MT-Tracking Co.op'!AH$6)</f>
        <v>0</v>
      </c>
      <c r="AI144" s="25">
        <f>+SUMIFS('Data Co.op'!$M:$M,'Data Co.op'!$E:$E,'MT-Tracking Co.op'!$G144,'Data Co.op'!$N:$N,'MT-Tracking Co.op'!AI$6)</f>
        <v>0</v>
      </c>
      <c r="AJ144" s="25">
        <f>+SUMIFS('Data Co.op'!$M:$M,'Data Co.op'!$E:$E,'MT-Tracking Co.op'!$G144,'Data Co.op'!$N:$N,'MT-Tracking Co.op'!AJ$6)</f>
        <v>0</v>
      </c>
      <c r="AK144" s="25">
        <f>+SUMIFS('Data Co.op'!$M:$M,'Data Co.op'!$E:$E,'MT-Tracking Co.op'!$G144,'Data Co.op'!$N:$N,'MT-Tracking Co.op'!AK$6)</f>
        <v>0</v>
      </c>
      <c r="AL144" s="25">
        <f>+SUMIFS('Data Co.op'!$M:$M,'Data Co.op'!$E:$E,'MT-Tracking Co.op'!$G144,'Data Co.op'!$N:$N,'MT-Tracking Co.op'!AL$6)</f>
        <v>0</v>
      </c>
      <c r="AM144" s="25">
        <f>+SUMIFS('Data Co.op'!$M:$M,'Data Co.op'!$E:$E,'MT-Tracking Co.op'!$G144,'Data Co.op'!$N:$N,'MT-Tracking Co.op'!AM$6)</f>
        <v>0</v>
      </c>
      <c r="AN144" s="25">
        <f>+SUMIFS('Data Co.op'!$M:$M,'Data Co.op'!$E:$E,'MT-Tracking Co.op'!$G144,'Data Co.op'!$N:$N,'MT-Tracking Co.op'!AN$6)</f>
        <v>0</v>
      </c>
      <c r="AO144" s="25">
        <f>+SUMIFS('Data Co.op'!$M:$M,'Data Co.op'!$E:$E,'MT-Tracking Co.op'!$G144,'Data Co.op'!$N:$N,'MT-Tracking Co.op'!AO$6)</f>
        <v>0</v>
      </c>
      <c r="AP144" s="25">
        <f>+SUMIFS('Data Co.op'!$M:$M,'Data Co.op'!$E:$E,'MT-Tracking Co.op'!$G144,'Data Co.op'!$N:$N,'MT-Tracking Co.op'!AP$6)</f>
        <v>0</v>
      </c>
      <c r="AQ144" s="25">
        <f>+SUMIFS('Data Co.op'!$M:$M,'Data Co.op'!$E:$E,'MT-Tracking Co.op'!$G144,'Data Co.op'!$N:$N,'MT-Tracking Co.op'!AQ$6)</f>
        <v>0</v>
      </c>
      <c r="AR144" s="25">
        <f>+SUMIFS('Data Co.op'!$M:$M,'Data Co.op'!$E:$E,'MT-Tracking Co.op'!$G144,'Data Co.op'!$N:$N,'MT-Tracking Co.op'!AR$6)</f>
        <v>0</v>
      </c>
      <c r="AS144" s="25">
        <f>+SUMIFS('Data Co.op'!$M:$M,'Data Co.op'!$E:$E,'MT-Tracking Co.op'!$G144,'Data Co.op'!$N:$N,'MT-Tracking Co.op'!AS$6)</f>
        <v>0</v>
      </c>
      <c r="AT144" s="25">
        <f>+SUMIFS('Data Co.op'!$M:$M,'Data Co.op'!$E:$E,'MT-Tracking Co.op'!$G144,'Data Co.op'!$N:$N,'MT-Tracking Co.op'!AT$6)</f>
        <v>0</v>
      </c>
      <c r="AU144" s="25">
        <f>+SUMIFS('Data Co.op'!$M:$M,'Data Co.op'!$E:$E,'MT-Tracking Co.op'!$G144,'Data Co.op'!$N:$N,'MT-Tracking Co.op'!AU$6)</f>
        <v>0</v>
      </c>
      <c r="AV144" s="25">
        <f>+SUMIFS('Data Co.op'!$M:$M,'Data Co.op'!$E:$E,'MT-Tracking Co.op'!$G144,'Data Co.op'!$N:$N,'MT-Tracking Co.op'!AV$6)</f>
        <v>0</v>
      </c>
      <c r="AW144" s="27">
        <f t="shared" si="30"/>
        <v>0</v>
      </c>
      <c r="AX144" t="str">
        <f t="shared" si="26"/>
        <v>Phạm Thị Bích Hạnh</v>
      </c>
      <c r="AY144" t="str">
        <f t="shared" si="22"/>
        <v>NBTS04808</v>
      </c>
      <c r="AZ144" s="27" t="str">
        <f t="shared" si="27"/>
        <v>Phùng Mỹ Dung</v>
      </c>
    </row>
    <row r="145" spans="1:52" outlineLevel="1" x14ac:dyDescent="0.25">
      <c r="A145" s="4"/>
      <c r="B145" s="4"/>
      <c r="C145" s="4"/>
      <c r="D145" s="11"/>
      <c r="E145" s="32"/>
      <c r="F145" s="35"/>
      <c r="G145" s="35"/>
      <c r="H145" s="4"/>
      <c r="I145" s="4"/>
      <c r="J145" s="4"/>
      <c r="K145" s="4"/>
      <c r="L145" s="4"/>
      <c r="M145" s="33"/>
      <c r="N145" s="38"/>
      <c r="O145" s="33"/>
      <c r="P145" s="33">
        <f t="shared" si="28"/>
        <v>0</v>
      </c>
      <c r="Q145" s="94">
        <f t="shared" si="29"/>
        <v>0</v>
      </c>
      <c r="R145" s="25">
        <f>+SUMIFS('Data Co.op'!$M:$M,'Data Co.op'!$E:$E,'MT-Tracking Co.op'!$F145,'Data Co.op'!$N:$N,'MT-Tracking Co.op'!R$6)</f>
        <v>0</v>
      </c>
      <c r="S145" s="25">
        <f>+SUMIFS('Data Co.op'!$M:$M,'Data Co.op'!$E:$E,'MT-Tracking Co.op'!$F145,'Data Co.op'!$N:$N,'MT-Tracking Co.op'!S$6)</f>
        <v>0</v>
      </c>
      <c r="T145" s="25">
        <f>+SUMIFS('Data Co.op'!$M:$M,'Data Co.op'!$E:$E,'MT-Tracking Co.op'!$F145,'Data Co.op'!$N:$N,'MT-Tracking Co.op'!T$6)</f>
        <v>0</v>
      </c>
      <c r="U145" s="25">
        <f>+SUMIFS('Data Co.op'!$M:$M,'Data Co.op'!$E:$E,'MT-Tracking Co.op'!$F145,'Data Co.op'!$N:$N,'MT-Tracking Co.op'!U$6)</f>
        <v>0</v>
      </c>
      <c r="V145" s="25">
        <f>+SUMIFS('Data Co.op'!$M:$M,'Data Co.op'!$E:$E,'MT-Tracking Co.op'!$F145,'Data Co.op'!$N:$N,'MT-Tracking Co.op'!V$6)</f>
        <v>0</v>
      </c>
      <c r="W145" s="25">
        <f>+SUMIFS('Data Co.op'!$M:$M,'Data Co.op'!$E:$E,'MT-Tracking Co.op'!$F145,'Data Co.op'!$N:$N,'MT-Tracking Co.op'!W$6)</f>
        <v>0</v>
      </c>
      <c r="X145" s="25">
        <f>+SUMIFS('Data Co.op'!$M:$M,'Data Co.op'!$E:$E,'MT-Tracking Co.op'!$F145,'Data Co.op'!$N:$N,'MT-Tracking Co.op'!X$6)</f>
        <v>0</v>
      </c>
      <c r="Y145" s="25">
        <f>+SUMIFS('Data Co.op'!$M:$M,'Data Co.op'!$E:$E,'MT-Tracking Co.op'!$F145,'Data Co.op'!$N:$N,'MT-Tracking Co.op'!Y$6)</f>
        <v>0</v>
      </c>
      <c r="Z145" s="25">
        <f>+SUMIFS('Data Co.op'!$M:$M,'Data Co.op'!$E:$E,'MT-Tracking Co.op'!$F145,'Data Co.op'!$N:$N,'MT-Tracking Co.op'!Z$6)</f>
        <v>0</v>
      </c>
      <c r="AA145" s="25">
        <f>+SUMIFS('Data Co.op'!$M:$M,'Data Co.op'!$E:$E,'MT-Tracking Co.op'!$F145,'Data Co.op'!$N:$N,'MT-Tracking Co.op'!AA$6)</f>
        <v>0</v>
      </c>
      <c r="AB145" s="25">
        <f>+SUMIFS('Data Co.op'!$M:$M,'Data Co.op'!$E:$E,'MT-Tracking Co.op'!$F145,'Data Co.op'!$N:$N,'MT-Tracking Co.op'!AB$6)</f>
        <v>0</v>
      </c>
      <c r="AC145" s="25">
        <f>+SUMIFS('Data Co.op'!$M:$M,'Data Co.op'!$E:$E,'MT-Tracking Co.op'!$F145,'Data Co.op'!$N:$N,'MT-Tracking Co.op'!AC$6)</f>
        <v>0</v>
      </c>
      <c r="AD145" s="25">
        <f>+SUMIFS('Data Co.op'!$M:$M,'Data Co.op'!$E:$E,'MT-Tracking Co.op'!$F145,'Data Co.op'!$N:$N,'MT-Tracking Co.op'!AD$6)</f>
        <v>0</v>
      </c>
      <c r="AE145" s="25">
        <f>+SUMIFS('Data Co.op'!$M:$M,'Data Co.op'!$E:$E,'MT-Tracking Co.op'!$F145,'Data Co.op'!$N:$N,'MT-Tracking Co.op'!AE$6)</f>
        <v>0</v>
      </c>
      <c r="AF145" s="25">
        <f>+SUMIFS('Data Co.op'!$M:$M,'Data Co.op'!$E:$E,'MT-Tracking Co.op'!$F145,'Data Co.op'!$N:$N,'MT-Tracking Co.op'!AF$6)</f>
        <v>0</v>
      </c>
      <c r="AG145" s="25">
        <f>+SUMIFS('Data Co.op'!$M:$M,'Data Co.op'!$E:$E,'MT-Tracking Co.op'!$F145,'Data Co.op'!$N:$N,'MT-Tracking Co.op'!AG$6)</f>
        <v>0</v>
      </c>
      <c r="AH145" s="25">
        <f>+SUMIFS('Data Co.op'!$M:$M,'Data Co.op'!$E:$E,'MT-Tracking Co.op'!$G145,'Data Co.op'!$N:$N,'MT-Tracking Co.op'!AH$6)</f>
        <v>0</v>
      </c>
      <c r="AI145" s="25">
        <f>+SUMIFS('Data Co.op'!$M:$M,'Data Co.op'!$E:$E,'MT-Tracking Co.op'!$G145,'Data Co.op'!$N:$N,'MT-Tracking Co.op'!AI$6)</f>
        <v>0</v>
      </c>
      <c r="AJ145" s="25">
        <f>+SUMIFS('Data Co.op'!$M:$M,'Data Co.op'!$E:$E,'MT-Tracking Co.op'!$G145,'Data Co.op'!$N:$N,'MT-Tracking Co.op'!AJ$6)</f>
        <v>0</v>
      </c>
      <c r="AK145" s="25">
        <f>+SUMIFS('Data Co.op'!$M:$M,'Data Co.op'!$E:$E,'MT-Tracking Co.op'!$G145,'Data Co.op'!$N:$N,'MT-Tracking Co.op'!AK$6)</f>
        <v>0</v>
      </c>
      <c r="AL145" s="25">
        <f>+SUMIFS('Data Co.op'!$M:$M,'Data Co.op'!$E:$E,'MT-Tracking Co.op'!$G145,'Data Co.op'!$N:$N,'MT-Tracking Co.op'!AL$6)</f>
        <v>0</v>
      </c>
      <c r="AM145" s="25">
        <f>+SUMIFS('Data Co.op'!$M:$M,'Data Co.op'!$E:$E,'MT-Tracking Co.op'!$G145,'Data Co.op'!$N:$N,'MT-Tracking Co.op'!AM$6)</f>
        <v>0</v>
      </c>
      <c r="AN145" s="25">
        <f>+SUMIFS('Data Co.op'!$M:$M,'Data Co.op'!$E:$E,'MT-Tracking Co.op'!$G145,'Data Co.op'!$N:$N,'MT-Tracking Co.op'!AN$6)</f>
        <v>0</v>
      </c>
      <c r="AO145" s="25">
        <f>+SUMIFS('Data Co.op'!$M:$M,'Data Co.op'!$E:$E,'MT-Tracking Co.op'!$G145,'Data Co.op'!$N:$N,'MT-Tracking Co.op'!AO$6)</f>
        <v>0</v>
      </c>
      <c r="AP145" s="25">
        <f>+SUMIFS('Data Co.op'!$M:$M,'Data Co.op'!$E:$E,'MT-Tracking Co.op'!$G145,'Data Co.op'!$N:$N,'MT-Tracking Co.op'!AP$6)</f>
        <v>0</v>
      </c>
      <c r="AQ145" s="25">
        <f>+SUMIFS('Data Co.op'!$M:$M,'Data Co.op'!$E:$E,'MT-Tracking Co.op'!$G145,'Data Co.op'!$N:$N,'MT-Tracking Co.op'!AQ$6)</f>
        <v>0</v>
      </c>
      <c r="AR145" s="25">
        <f>+SUMIFS('Data Co.op'!$M:$M,'Data Co.op'!$E:$E,'MT-Tracking Co.op'!$G145,'Data Co.op'!$N:$N,'MT-Tracking Co.op'!AR$6)</f>
        <v>0</v>
      </c>
      <c r="AS145" s="25">
        <f>+SUMIFS('Data Co.op'!$M:$M,'Data Co.op'!$E:$E,'MT-Tracking Co.op'!$G145,'Data Co.op'!$N:$N,'MT-Tracking Co.op'!AS$6)</f>
        <v>0</v>
      </c>
      <c r="AT145" s="25">
        <f>+SUMIFS('Data Co.op'!$M:$M,'Data Co.op'!$E:$E,'MT-Tracking Co.op'!$G145,'Data Co.op'!$N:$N,'MT-Tracking Co.op'!AT$6)</f>
        <v>0</v>
      </c>
      <c r="AU145" s="25">
        <f>+SUMIFS('Data Co.op'!$M:$M,'Data Co.op'!$E:$E,'MT-Tracking Co.op'!$G145,'Data Co.op'!$N:$N,'MT-Tracking Co.op'!AU$6)</f>
        <v>0</v>
      </c>
      <c r="AV145" s="25">
        <f>+SUMIFS('Data Co.op'!$M:$M,'Data Co.op'!$E:$E,'MT-Tracking Co.op'!$G145,'Data Co.op'!$N:$N,'MT-Tracking Co.op'!AV$6)</f>
        <v>0</v>
      </c>
      <c r="AW145" s="27">
        <f t="shared" si="30"/>
        <v>0</v>
      </c>
      <c r="AX145">
        <f t="shared" si="26"/>
        <v>0</v>
      </c>
      <c r="AY145">
        <f t="shared" si="22"/>
        <v>0</v>
      </c>
      <c r="AZ145" s="27">
        <f t="shared" si="27"/>
        <v>0</v>
      </c>
    </row>
    <row r="146" spans="1:52" outlineLevel="1" x14ac:dyDescent="0.25">
      <c r="A146" s="4"/>
      <c r="B146" s="4"/>
      <c r="C146" s="4"/>
      <c r="D146" s="11"/>
      <c r="E146" s="32"/>
      <c r="F146" s="35"/>
      <c r="G146" s="35"/>
      <c r="H146" s="4"/>
      <c r="I146" s="4"/>
      <c r="J146" s="4"/>
      <c r="K146" s="4"/>
      <c r="L146" s="4"/>
      <c r="M146" s="33"/>
      <c r="N146" s="38"/>
      <c r="O146" s="33"/>
      <c r="P146" s="33">
        <f t="shared" si="28"/>
        <v>0</v>
      </c>
      <c r="Q146" s="94">
        <f t="shared" si="29"/>
        <v>0</v>
      </c>
      <c r="R146" s="25">
        <f>+SUMIFS('Data Co.op'!$M:$M,'Data Co.op'!$E:$E,'MT-Tracking Co.op'!$F146,'Data Co.op'!$N:$N,'MT-Tracking Co.op'!R$6)</f>
        <v>0</v>
      </c>
      <c r="S146" s="25">
        <f>+SUMIFS('Data Co.op'!$M:$M,'Data Co.op'!$E:$E,'MT-Tracking Co.op'!$F146,'Data Co.op'!$N:$N,'MT-Tracking Co.op'!S$6)</f>
        <v>0</v>
      </c>
      <c r="T146" s="25">
        <f>+SUMIFS('Data Co.op'!$M:$M,'Data Co.op'!$E:$E,'MT-Tracking Co.op'!$F146,'Data Co.op'!$N:$N,'MT-Tracking Co.op'!T$6)</f>
        <v>0</v>
      </c>
      <c r="U146" s="25">
        <f>+SUMIFS('Data Co.op'!$M:$M,'Data Co.op'!$E:$E,'MT-Tracking Co.op'!$F146,'Data Co.op'!$N:$N,'MT-Tracking Co.op'!U$6)</f>
        <v>0</v>
      </c>
      <c r="V146" s="25">
        <f>+SUMIFS('Data Co.op'!$M:$M,'Data Co.op'!$E:$E,'MT-Tracking Co.op'!$F146,'Data Co.op'!$N:$N,'MT-Tracking Co.op'!V$6)</f>
        <v>0</v>
      </c>
      <c r="W146" s="25">
        <f>+SUMIFS('Data Co.op'!$M:$M,'Data Co.op'!$E:$E,'MT-Tracking Co.op'!$F146,'Data Co.op'!$N:$N,'MT-Tracking Co.op'!W$6)</f>
        <v>0</v>
      </c>
      <c r="X146" s="25">
        <f>+SUMIFS('Data Co.op'!$M:$M,'Data Co.op'!$E:$E,'MT-Tracking Co.op'!$F146,'Data Co.op'!$N:$N,'MT-Tracking Co.op'!X$6)</f>
        <v>0</v>
      </c>
      <c r="Y146" s="25">
        <f>+SUMIFS('Data Co.op'!$M:$M,'Data Co.op'!$E:$E,'MT-Tracking Co.op'!$F146,'Data Co.op'!$N:$N,'MT-Tracking Co.op'!Y$6)</f>
        <v>0</v>
      </c>
      <c r="Z146" s="25">
        <f>+SUMIFS('Data Co.op'!$M:$M,'Data Co.op'!$E:$E,'MT-Tracking Co.op'!$F146,'Data Co.op'!$N:$N,'MT-Tracking Co.op'!Z$6)</f>
        <v>0</v>
      </c>
      <c r="AA146" s="25">
        <f>+SUMIFS('Data Co.op'!$M:$M,'Data Co.op'!$E:$E,'MT-Tracking Co.op'!$F146,'Data Co.op'!$N:$N,'MT-Tracking Co.op'!AA$6)</f>
        <v>0</v>
      </c>
      <c r="AB146" s="25">
        <f>+SUMIFS('Data Co.op'!$M:$M,'Data Co.op'!$E:$E,'MT-Tracking Co.op'!$F146,'Data Co.op'!$N:$N,'MT-Tracking Co.op'!AB$6)</f>
        <v>0</v>
      </c>
      <c r="AC146" s="25">
        <f>+SUMIFS('Data Co.op'!$M:$M,'Data Co.op'!$E:$E,'MT-Tracking Co.op'!$F146,'Data Co.op'!$N:$N,'MT-Tracking Co.op'!AC$6)</f>
        <v>0</v>
      </c>
      <c r="AD146" s="25">
        <f>+SUMIFS('Data Co.op'!$M:$M,'Data Co.op'!$E:$E,'MT-Tracking Co.op'!$F146,'Data Co.op'!$N:$N,'MT-Tracking Co.op'!AD$6)</f>
        <v>0</v>
      </c>
      <c r="AE146" s="25">
        <f>+SUMIFS('Data Co.op'!$M:$M,'Data Co.op'!$E:$E,'MT-Tracking Co.op'!$F146,'Data Co.op'!$N:$N,'MT-Tracking Co.op'!AE$6)</f>
        <v>0</v>
      </c>
      <c r="AF146" s="25">
        <f>+SUMIFS('Data Co.op'!$M:$M,'Data Co.op'!$E:$E,'MT-Tracking Co.op'!$F146,'Data Co.op'!$N:$N,'MT-Tracking Co.op'!AF$6)</f>
        <v>0</v>
      </c>
      <c r="AG146" s="25">
        <f>+SUMIFS('Data Co.op'!$M:$M,'Data Co.op'!$E:$E,'MT-Tracking Co.op'!$F146,'Data Co.op'!$N:$N,'MT-Tracking Co.op'!AG$6)</f>
        <v>0</v>
      </c>
      <c r="AH146" s="25">
        <f>+SUMIFS('Data Co.op'!$M:$M,'Data Co.op'!$E:$E,'MT-Tracking Co.op'!$G146,'Data Co.op'!$N:$N,'MT-Tracking Co.op'!AH$6)</f>
        <v>0</v>
      </c>
      <c r="AI146" s="25">
        <f>+SUMIFS('Data Co.op'!$M:$M,'Data Co.op'!$E:$E,'MT-Tracking Co.op'!$G146,'Data Co.op'!$N:$N,'MT-Tracking Co.op'!AI$6)</f>
        <v>0</v>
      </c>
      <c r="AJ146" s="25">
        <f>+SUMIFS('Data Co.op'!$M:$M,'Data Co.op'!$E:$E,'MT-Tracking Co.op'!$G146,'Data Co.op'!$N:$N,'MT-Tracking Co.op'!AJ$6)</f>
        <v>0</v>
      </c>
      <c r="AK146" s="25">
        <f>+SUMIFS('Data Co.op'!$M:$M,'Data Co.op'!$E:$E,'MT-Tracking Co.op'!$G146,'Data Co.op'!$N:$N,'MT-Tracking Co.op'!AK$6)</f>
        <v>0</v>
      </c>
      <c r="AL146" s="25">
        <f>+SUMIFS('Data Co.op'!$M:$M,'Data Co.op'!$E:$E,'MT-Tracking Co.op'!$G146,'Data Co.op'!$N:$N,'MT-Tracking Co.op'!AL$6)</f>
        <v>0</v>
      </c>
      <c r="AM146" s="25">
        <f>+SUMIFS('Data Co.op'!$M:$M,'Data Co.op'!$E:$E,'MT-Tracking Co.op'!$G146,'Data Co.op'!$N:$N,'MT-Tracking Co.op'!AM$6)</f>
        <v>0</v>
      </c>
      <c r="AN146" s="25">
        <f>+SUMIFS('Data Co.op'!$M:$M,'Data Co.op'!$E:$E,'MT-Tracking Co.op'!$G146,'Data Co.op'!$N:$N,'MT-Tracking Co.op'!AN$6)</f>
        <v>0</v>
      </c>
      <c r="AO146" s="25">
        <f>+SUMIFS('Data Co.op'!$M:$M,'Data Co.op'!$E:$E,'MT-Tracking Co.op'!$G146,'Data Co.op'!$N:$N,'MT-Tracking Co.op'!AO$6)</f>
        <v>0</v>
      </c>
      <c r="AP146" s="25">
        <f>+SUMIFS('Data Co.op'!$M:$M,'Data Co.op'!$E:$E,'MT-Tracking Co.op'!$G146,'Data Co.op'!$N:$N,'MT-Tracking Co.op'!AP$6)</f>
        <v>0</v>
      </c>
      <c r="AQ146" s="25">
        <f>+SUMIFS('Data Co.op'!$M:$M,'Data Co.op'!$E:$E,'MT-Tracking Co.op'!$G146,'Data Co.op'!$N:$N,'MT-Tracking Co.op'!AQ$6)</f>
        <v>0</v>
      </c>
      <c r="AR146" s="25">
        <f>+SUMIFS('Data Co.op'!$M:$M,'Data Co.op'!$E:$E,'MT-Tracking Co.op'!$G146,'Data Co.op'!$N:$N,'MT-Tracking Co.op'!AR$6)</f>
        <v>0</v>
      </c>
      <c r="AS146" s="25">
        <f>+SUMIFS('Data Co.op'!$M:$M,'Data Co.op'!$E:$E,'MT-Tracking Co.op'!$G146,'Data Co.op'!$N:$N,'MT-Tracking Co.op'!AS$6)</f>
        <v>0</v>
      </c>
      <c r="AT146" s="25">
        <f>+SUMIFS('Data Co.op'!$M:$M,'Data Co.op'!$E:$E,'MT-Tracking Co.op'!$G146,'Data Co.op'!$N:$N,'MT-Tracking Co.op'!AT$6)</f>
        <v>0</v>
      </c>
      <c r="AU146" s="25">
        <f>+SUMIFS('Data Co.op'!$M:$M,'Data Co.op'!$E:$E,'MT-Tracking Co.op'!$G146,'Data Co.op'!$N:$N,'MT-Tracking Co.op'!AU$6)</f>
        <v>0</v>
      </c>
      <c r="AV146" s="25">
        <f>+SUMIFS('Data Co.op'!$M:$M,'Data Co.op'!$E:$E,'MT-Tracking Co.op'!$G146,'Data Co.op'!$N:$N,'MT-Tracking Co.op'!AV$6)</f>
        <v>0</v>
      </c>
      <c r="AW146" s="27">
        <f t="shared" si="30"/>
        <v>0</v>
      </c>
      <c r="AX146">
        <f t="shared" si="26"/>
        <v>0</v>
      </c>
      <c r="AY146">
        <f t="shared" si="22"/>
        <v>0</v>
      </c>
      <c r="AZ146" s="27">
        <f t="shared" si="27"/>
        <v>0</v>
      </c>
    </row>
    <row r="147" spans="1:52" outlineLevel="1" x14ac:dyDescent="0.25">
      <c r="A147" s="4"/>
      <c r="B147" s="4"/>
      <c r="C147" s="4"/>
      <c r="D147" s="11"/>
      <c r="E147" s="32"/>
      <c r="F147" s="35"/>
      <c r="G147" s="35"/>
      <c r="H147" s="4"/>
      <c r="I147" s="4"/>
      <c r="J147" s="4"/>
      <c r="K147" s="4"/>
      <c r="L147" s="4"/>
      <c r="M147" s="33"/>
      <c r="N147" s="38"/>
      <c r="O147" s="33"/>
      <c r="P147" s="33">
        <f t="shared" si="28"/>
        <v>0</v>
      </c>
      <c r="Q147" s="94">
        <f t="shared" si="29"/>
        <v>0</v>
      </c>
      <c r="R147" s="25">
        <f>+SUMIFS('Data Co.op'!$M:$M,'Data Co.op'!$E:$E,'MT-Tracking Co.op'!$F147,'Data Co.op'!$N:$N,'MT-Tracking Co.op'!R$6)</f>
        <v>0</v>
      </c>
      <c r="S147" s="25">
        <f>+SUMIFS('Data Co.op'!$M:$M,'Data Co.op'!$E:$E,'MT-Tracking Co.op'!$F147,'Data Co.op'!$N:$N,'MT-Tracking Co.op'!S$6)</f>
        <v>0</v>
      </c>
      <c r="T147" s="25">
        <f>+SUMIFS('Data Co.op'!$M:$M,'Data Co.op'!$E:$E,'MT-Tracking Co.op'!$F147,'Data Co.op'!$N:$N,'MT-Tracking Co.op'!T$6)</f>
        <v>0</v>
      </c>
      <c r="U147" s="25">
        <f>+SUMIFS('Data Co.op'!$M:$M,'Data Co.op'!$E:$E,'MT-Tracking Co.op'!$F147,'Data Co.op'!$N:$N,'MT-Tracking Co.op'!U$6)</f>
        <v>0</v>
      </c>
      <c r="V147" s="25">
        <f>+SUMIFS('Data Co.op'!$M:$M,'Data Co.op'!$E:$E,'MT-Tracking Co.op'!$F147,'Data Co.op'!$N:$N,'MT-Tracking Co.op'!V$6)</f>
        <v>0</v>
      </c>
      <c r="W147" s="25">
        <f>+SUMIFS('Data Co.op'!$M:$M,'Data Co.op'!$E:$E,'MT-Tracking Co.op'!$F147,'Data Co.op'!$N:$N,'MT-Tracking Co.op'!W$6)</f>
        <v>0</v>
      </c>
      <c r="X147" s="25">
        <f>+SUMIFS('Data Co.op'!$M:$M,'Data Co.op'!$E:$E,'MT-Tracking Co.op'!$F147,'Data Co.op'!$N:$N,'MT-Tracking Co.op'!X$6)</f>
        <v>0</v>
      </c>
      <c r="Y147" s="25">
        <f>+SUMIFS('Data Co.op'!$M:$M,'Data Co.op'!$E:$E,'MT-Tracking Co.op'!$F147,'Data Co.op'!$N:$N,'MT-Tracking Co.op'!Y$6)</f>
        <v>0</v>
      </c>
      <c r="Z147" s="25">
        <f>+SUMIFS('Data Co.op'!$M:$M,'Data Co.op'!$E:$E,'MT-Tracking Co.op'!$F147,'Data Co.op'!$N:$N,'MT-Tracking Co.op'!Z$6)</f>
        <v>0</v>
      </c>
      <c r="AA147" s="25">
        <f>+SUMIFS('Data Co.op'!$M:$M,'Data Co.op'!$E:$E,'MT-Tracking Co.op'!$F147,'Data Co.op'!$N:$N,'MT-Tracking Co.op'!AA$6)</f>
        <v>0</v>
      </c>
      <c r="AB147" s="25">
        <f>+SUMIFS('Data Co.op'!$M:$M,'Data Co.op'!$E:$E,'MT-Tracking Co.op'!$F147,'Data Co.op'!$N:$N,'MT-Tracking Co.op'!AB$6)</f>
        <v>0</v>
      </c>
      <c r="AC147" s="25">
        <f>+SUMIFS('Data Co.op'!$M:$M,'Data Co.op'!$E:$E,'MT-Tracking Co.op'!$F147,'Data Co.op'!$N:$N,'MT-Tracking Co.op'!AC$6)</f>
        <v>0</v>
      </c>
      <c r="AD147" s="25">
        <f>+SUMIFS('Data Co.op'!$M:$M,'Data Co.op'!$E:$E,'MT-Tracking Co.op'!$F147,'Data Co.op'!$N:$N,'MT-Tracking Co.op'!AD$6)</f>
        <v>0</v>
      </c>
      <c r="AE147" s="25">
        <f>+SUMIFS('Data Co.op'!$M:$M,'Data Co.op'!$E:$E,'MT-Tracking Co.op'!$F147,'Data Co.op'!$N:$N,'MT-Tracking Co.op'!AE$6)</f>
        <v>0</v>
      </c>
      <c r="AF147" s="25">
        <f>+SUMIFS('Data Co.op'!$M:$M,'Data Co.op'!$E:$E,'MT-Tracking Co.op'!$F147,'Data Co.op'!$N:$N,'MT-Tracking Co.op'!AF$6)</f>
        <v>0</v>
      </c>
      <c r="AG147" s="25">
        <f>+SUMIFS('Data Co.op'!$M:$M,'Data Co.op'!$E:$E,'MT-Tracking Co.op'!$F147,'Data Co.op'!$N:$N,'MT-Tracking Co.op'!AG$6)</f>
        <v>0</v>
      </c>
      <c r="AH147" s="25">
        <f>+SUMIFS('Data Co.op'!$M:$M,'Data Co.op'!$E:$E,'MT-Tracking Co.op'!$G147,'Data Co.op'!$N:$N,'MT-Tracking Co.op'!AH$6)</f>
        <v>0</v>
      </c>
      <c r="AI147" s="25">
        <f>+SUMIFS('Data Co.op'!$M:$M,'Data Co.op'!$E:$E,'MT-Tracking Co.op'!$G147,'Data Co.op'!$N:$N,'MT-Tracking Co.op'!AI$6)</f>
        <v>0</v>
      </c>
      <c r="AJ147" s="25">
        <f>+SUMIFS('Data Co.op'!$M:$M,'Data Co.op'!$E:$E,'MT-Tracking Co.op'!$G147,'Data Co.op'!$N:$N,'MT-Tracking Co.op'!AJ$6)</f>
        <v>0</v>
      </c>
      <c r="AK147" s="25">
        <f>+SUMIFS('Data Co.op'!$M:$M,'Data Co.op'!$E:$E,'MT-Tracking Co.op'!$G147,'Data Co.op'!$N:$N,'MT-Tracking Co.op'!AK$6)</f>
        <v>0</v>
      </c>
      <c r="AL147" s="25">
        <f>+SUMIFS('Data Co.op'!$M:$M,'Data Co.op'!$E:$E,'MT-Tracking Co.op'!$G147,'Data Co.op'!$N:$N,'MT-Tracking Co.op'!AL$6)</f>
        <v>0</v>
      </c>
      <c r="AM147" s="25">
        <f>+SUMIFS('Data Co.op'!$M:$M,'Data Co.op'!$E:$E,'MT-Tracking Co.op'!$G147,'Data Co.op'!$N:$N,'MT-Tracking Co.op'!AM$6)</f>
        <v>0</v>
      </c>
      <c r="AN147" s="25">
        <f>+SUMIFS('Data Co.op'!$M:$M,'Data Co.op'!$E:$E,'MT-Tracking Co.op'!$G147,'Data Co.op'!$N:$N,'MT-Tracking Co.op'!AN$6)</f>
        <v>0</v>
      </c>
      <c r="AO147" s="25">
        <f>+SUMIFS('Data Co.op'!$M:$M,'Data Co.op'!$E:$E,'MT-Tracking Co.op'!$G147,'Data Co.op'!$N:$N,'MT-Tracking Co.op'!AO$6)</f>
        <v>0</v>
      </c>
      <c r="AP147" s="25">
        <f>+SUMIFS('Data Co.op'!$M:$M,'Data Co.op'!$E:$E,'MT-Tracking Co.op'!$G147,'Data Co.op'!$N:$N,'MT-Tracking Co.op'!AP$6)</f>
        <v>0</v>
      </c>
      <c r="AQ147" s="25">
        <f>+SUMIFS('Data Co.op'!$M:$M,'Data Co.op'!$E:$E,'MT-Tracking Co.op'!$G147,'Data Co.op'!$N:$N,'MT-Tracking Co.op'!AQ$6)</f>
        <v>0</v>
      </c>
      <c r="AR147" s="25">
        <f>+SUMIFS('Data Co.op'!$M:$M,'Data Co.op'!$E:$E,'MT-Tracking Co.op'!$G147,'Data Co.op'!$N:$N,'MT-Tracking Co.op'!AR$6)</f>
        <v>0</v>
      </c>
      <c r="AS147" s="25">
        <f>+SUMIFS('Data Co.op'!$M:$M,'Data Co.op'!$E:$E,'MT-Tracking Co.op'!$G147,'Data Co.op'!$N:$N,'MT-Tracking Co.op'!AS$6)</f>
        <v>0</v>
      </c>
      <c r="AT147" s="25">
        <f>+SUMIFS('Data Co.op'!$M:$M,'Data Co.op'!$E:$E,'MT-Tracking Co.op'!$G147,'Data Co.op'!$N:$N,'MT-Tracking Co.op'!AT$6)</f>
        <v>0</v>
      </c>
      <c r="AU147" s="25">
        <f>+SUMIFS('Data Co.op'!$M:$M,'Data Co.op'!$E:$E,'MT-Tracking Co.op'!$G147,'Data Co.op'!$N:$N,'MT-Tracking Co.op'!AU$6)</f>
        <v>0</v>
      </c>
      <c r="AV147" s="25">
        <f>+SUMIFS('Data Co.op'!$M:$M,'Data Co.op'!$E:$E,'MT-Tracking Co.op'!$G147,'Data Co.op'!$N:$N,'MT-Tracking Co.op'!AV$6)</f>
        <v>0</v>
      </c>
      <c r="AW147" s="27">
        <f t="shared" si="30"/>
        <v>0</v>
      </c>
      <c r="AX147">
        <f t="shared" si="26"/>
        <v>0</v>
      </c>
      <c r="AY147">
        <f t="shared" si="22"/>
        <v>0</v>
      </c>
      <c r="AZ147" s="27">
        <f t="shared" si="27"/>
        <v>0</v>
      </c>
    </row>
    <row r="148" spans="1:52" outlineLevel="1" x14ac:dyDescent="0.25">
      <c r="A148" s="4" t="s">
        <v>935</v>
      </c>
      <c r="B148" s="4" t="s">
        <v>1076</v>
      </c>
      <c r="C148" s="4" t="s">
        <v>356</v>
      </c>
      <c r="D148" s="107" t="s">
        <v>762</v>
      </c>
      <c r="E148" s="85" t="s">
        <v>359</v>
      </c>
      <c r="F148" s="86"/>
      <c r="G148" s="86"/>
      <c r="H148" s="57" t="s">
        <v>731</v>
      </c>
      <c r="I148" s="4"/>
      <c r="J148" s="4"/>
      <c r="K148" s="4" t="s">
        <v>938</v>
      </c>
      <c r="L148" s="4">
        <v>37</v>
      </c>
      <c r="M148" s="33">
        <f t="shared" si="23"/>
        <v>44251.503340919546</v>
      </c>
      <c r="N148" s="38">
        <f t="shared" si="24"/>
        <v>0.1417624521072797</v>
      </c>
      <c r="O148" s="33">
        <f t="shared" si="25"/>
        <v>55717.470613982267</v>
      </c>
      <c r="P148" s="33">
        <f t="shared" si="28"/>
        <v>0</v>
      </c>
      <c r="Q148" s="94">
        <f t="shared" si="29"/>
        <v>0</v>
      </c>
      <c r="R148" s="25">
        <f>+SUMIFS('Data Co.op'!$M:$M,'Data Co.op'!$E:$E,'MT-Tracking Co.op'!$F148,'Data Co.op'!$N:$N,'MT-Tracking Co.op'!R$6)</f>
        <v>0</v>
      </c>
      <c r="S148" s="25">
        <f>+SUMIFS('Data Co.op'!$M:$M,'Data Co.op'!$E:$E,'MT-Tracking Co.op'!$F148,'Data Co.op'!$N:$N,'MT-Tracking Co.op'!S$6)</f>
        <v>0</v>
      </c>
      <c r="T148" s="25">
        <f>+SUMIFS('Data Co.op'!$M:$M,'Data Co.op'!$E:$E,'MT-Tracking Co.op'!$F148,'Data Co.op'!$N:$N,'MT-Tracking Co.op'!T$6)</f>
        <v>0</v>
      </c>
      <c r="U148" s="25">
        <f>+SUMIFS('Data Co.op'!$M:$M,'Data Co.op'!$E:$E,'MT-Tracking Co.op'!$F148,'Data Co.op'!$N:$N,'MT-Tracking Co.op'!U$6)</f>
        <v>0</v>
      </c>
      <c r="V148" s="25">
        <f>+SUMIFS('Data Co.op'!$M:$M,'Data Co.op'!$E:$E,'MT-Tracking Co.op'!$F148,'Data Co.op'!$N:$N,'MT-Tracking Co.op'!V$6)</f>
        <v>0</v>
      </c>
      <c r="W148" s="25">
        <f>+SUMIFS('Data Co.op'!$M:$M,'Data Co.op'!$E:$E,'MT-Tracking Co.op'!$F148,'Data Co.op'!$N:$N,'MT-Tracking Co.op'!W$6)</f>
        <v>0</v>
      </c>
      <c r="X148" s="25">
        <f>+SUMIFS('Data Co.op'!$M:$M,'Data Co.op'!$E:$E,'MT-Tracking Co.op'!$F148,'Data Co.op'!$N:$N,'MT-Tracking Co.op'!X$6)</f>
        <v>0</v>
      </c>
      <c r="Y148" s="25">
        <f>+SUMIFS('Data Co.op'!$M:$M,'Data Co.op'!$E:$E,'MT-Tracking Co.op'!$F148,'Data Co.op'!$N:$N,'MT-Tracking Co.op'!Y$6)</f>
        <v>0</v>
      </c>
      <c r="Z148" s="25">
        <f>+SUMIFS('Data Co.op'!$M:$M,'Data Co.op'!$E:$E,'MT-Tracking Co.op'!$F148,'Data Co.op'!$N:$N,'MT-Tracking Co.op'!Z$6)</f>
        <v>0</v>
      </c>
      <c r="AA148" s="25">
        <f>+SUMIFS('Data Co.op'!$M:$M,'Data Co.op'!$E:$E,'MT-Tracking Co.op'!$F148,'Data Co.op'!$N:$N,'MT-Tracking Co.op'!AA$6)</f>
        <v>0</v>
      </c>
      <c r="AB148" s="25">
        <f>+SUMIFS('Data Co.op'!$M:$M,'Data Co.op'!$E:$E,'MT-Tracking Co.op'!$F148,'Data Co.op'!$N:$N,'MT-Tracking Co.op'!AB$6)</f>
        <v>0</v>
      </c>
      <c r="AC148" s="25">
        <f>+SUMIFS('Data Co.op'!$M:$M,'Data Co.op'!$E:$E,'MT-Tracking Co.op'!$F148,'Data Co.op'!$N:$N,'MT-Tracking Co.op'!AC$6)</f>
        <v>0</v>
      </c>
      <c r="AD148" s="25">
        <f>+SUMIFS('Data Co.op'!$M:$M,'Data Co.op'!$E:$E,'MT-Tracking Co.op'!$F148,'Data Co.op'!$N:$N,'MT-Tracking Co.op'!AD$6)</f>
        <v>0</v>
      </c>
      <c r="AE148" s="25">
        <f>+SUMIFS('Data Co.op'!$M:$M,'Data Co.op'!$E:$E,'MT-Tracking Co.op'!$F148,'Data Co.op'!$N:$N,'MT-Tracking Co.op'!AE$6)</f>
        <v>0</v>
      </c>
      <c r="AF148" s="25">
        <f>+SUMIFS('Data Co.op'!$M:$M,'Data Co.op'!$E:$E,'MT-Tracking Co.op'!$F148,'Data Co.op'!$N:$N,'MT-Tracking Co.op'!AF$6)</f>
        <v>0</v>
      </c>
      <c r="AG148" s="25">
        <f>+SUMIFS('Data Co.op'!$M:$M,'Data Co.op'!$E:$E,'MT-Tracking Co.op'!$F148,'Data Co.op'!$N:$N,'MT-Tracking Co.op'!AG$6)</f>
        <v>0</v>
      </c>
      <c r="AH148" s="25">
        <f>+SUMIFS('Data Co.op'!$M:$M,'Data Co.op'!$E:$E,'MT-Tracking Co.op'!$G148,'Data Co.op'!$N:$N,'MT-Tracking Co.op'!AH$6)</f>
        <v>0</v>
      </c>
      <c r="AI148" s="25">
        <f>+SUMIFS('Data Co.op'!$M:$M,'Data Co.op'!$E:$E,'MT-Tracking Co.op'!$G148,'Data Co.op'!$N:$N,'MT-Tracking Co.op'!AI$6)</f>
        <v>0</v>
      </c>
      <c r="AJ148" s="25">
        <f>+SUMIFS('Data Co.op'!$M:$M,'Data Co.op'!$E:$E,'MT-Tracking Co.op'!$G148,'Data Co.op'!$N:$N,'MT-Tracking Co.op'!AJ$6)</f>
        <v>0</v>
      </c>
      <c r="AK148" s="25">
        <f>+SUMIFS('Data Co.op'!$M:$M,'Data Co.op'!$E:$E,'MT-Tracking Co.op'!$G148,'Data Co.op'!$N:$N,'MT-Tracking Co.op'!AK$6)</f>
        <v>0</v>
      </c>
      <c r="AL148" s="25">
        <f>+SUMIFS('Data Co.op'!$M:$M,'Data Co.op'!$E:$E,'MT-Tracking Co.op'!$G148,'Data Co.op'!$N:$N,'MT-Tracking Co.op'!AL$6)</f>
        <v>0</v>
      </c>
      <c r="AM148" s="25">
        <f>+SUMIFS('Data Co.op'!$M:$M,'Data Co.op'!$E:$E,'MT-Tracking Co.op'!$G148,'Data Co.op'!$N:$N,'MT-Tracking Co.op'!AM$6)</f>
        <v>0</v>
      </c>
      <c r="AN148" s="25">
        <f>+SUMIFS('Data Co.op'!$M:$M,'Data Co.op'!$E:$E,'MT-Tracking Co.op'!$G148,'Data Co.op'!$N:$N,'MT-Tracking Co.op'!AN$6)</f>
        <v>0</v>
      </c>
      <c r="AO148" s="25">
        <f>+SUMIFS('Data Co.op'!$M:$M,'Data Co.op'!$E:$E,'MT-Tracking Co.op'!$G148,'Data Co.op'!$N:$N,'MT-Tracking Co.op'!AO$6)</f>
        <v>0</v>
      </c>
      <c r="AP148" s="25">
        <f>+SUMIFS('Data Co.op'!$M:$M,'Data Co.op'!$E:$E,'MT-Tracking Co.op'!$G148,'Data Co.op'!$N:$N,'MT-Tracking Co.op'!AP$6)</f>
        <v>0</v>
      </c>
      <c r="AQ148" s="25">
        <f>+SUMIFS('Data Co.op'!$M:$M,'Data Co.op'!$E:$E,'MT-Tracking Co.op'!$G148,'Data Co.op'!$N:$N,'MT-Tracking Co.op'!AQ$6)</f>
        <v>0</v>
      </c>
      <c r="AR148" s="25">
        <f>+SUMIFS('Data Co.op'!$M:$M,'Data Co.op'!$E:$E,'MT-Tracking Co.op'!$G148,'Data Co.op'!$N:$N,'MT-Tracking Co.op'!AR$6)</f>
        <v>0</v>
      </c>
      <c r="AS148" s="25">
        <f>+SUMIFS('Data Co.op'!$M:$M,'Data Co.op'!$E:$E,'MT-Tracking Co.op'!$G148,'Data Co.op'!$N:$N,'MT-Tracking Co.op'!AS$6)</f>
        <v>0</v>
      </c>
      <c r="AT148" s="25">
        <f>+SUMIFS('Data Co.op'!$M:$M,'Data Co.op'!$E:$E,'MT-Tracking Co.op'!$G148,'Data Co.op'!$N:$N,'MT-Tracking Co.op'!AT$6)</f>
        <v>0</v>
      </c>
      <c r="AU148" s="25">
        <f>+SUMIFS('Data Co.op'!$M:$M,'Data Co.op'!$E:$E,'MT-Tracking Co.op'!$G148,'Data Co.op'!$N:$N,'MT-Tracking Co.op'!AU$6)</f>
        <v>0</v>
      </c>
      <c r="AV148" s="25">
        <f>+SUMIFS('Data Co.op'!$M:$M,'Data Co.op'!$E:$E,'MT-Tracking Co.op'!$G148,'Data Co.op'!$N:$N,'MT-Tracking Co.op'!AV$6)</f>
        <v>0</v>
      </c>
      <c r="AW148" s="27">
        <f t="shared" si="30"/>
        <v>0</v>
      </c>
      <c r="AX148" t="str">
        <f t="shared" si="26"/>
        <v>Phạm Thị Bích Hạnh</v>
      </c>
      <c r="AY148" t="str">
        <f t="shared" si="22"/>
        <v>NBTS05366</v>
      </c>
      <c r="AZ148" s="27" t="str">
        <f t="shared" si="27"/>
        <v>Nguyễn Thị Mỹ Linh</v>
      </c>
    </row>
    <row r="149" spans="1:52" outlineLevel="1" x14ac:dyDescent="0.25">
      <c r="A149" s="4" t="s">
        <v>935</v>
      </c>
      <c r="B149" s="4" t="s">
        <v>1076</v>
      </c>
      <c r="C149" s="4" t="s">
        <v>356</v>
      </c>
      <c r="D149" s="4" t="s">
        <v>762</v>
      </c>
      <c r="E149" s="4" t="s">
        <v>359</v>
      </c>
      <c r="F149" s="35">
        <v>217</v>
      </c>
      <c r="G149" s="35">
        <f t="shared" ref="G149:G161" si="31">+F149*1</f>
        <v>217</v>
      </c>
      <c r="H149" s="4" t="s">
        <v>2498</v>
      </c>
      <c r="I149" s="4"/>
      <c r="J149" s="4"/>
      <c r="K149" s="4"/>
      <c r="L149" s="4"/>
      <c r="M149" s="33"/>
      <c r="N149" s="38"/>
      <c r="O149" s="33"/>
      <c r="P149" s="33">
        <f t="shared" si="28"/>
        <v>1634.46228</v>
      </c>
      <c r="Q149" s="94">
        <f t="shared" si="29"/>
        <v>0</v>
      </c>
      <c r="R149" s="25">
        <f>+SUMIFS('Data Co.op'!$M:$M,'Data Co.op'!$E:$E,'MT-Tracking Co.op'!$F149,'Data Co.op'!$N:$N,'MT-Tracking Co.op'!R$6)</f>
        <v>0</v>
      </c>
      <c r="S149" s="25">
        <f>+SUMIFS('Data Co.op'!$M:$M,'Data Co.op'!$E:$E,'MT-Tracking Co.op'!$F149,'Data Co.op'!$N:$N,'MT-Tracking Co.op'!S$6)</f>
        <v>0</v>
      </c>
      <c r="T149" s="25">
        <f>+SUMIFS('Data Co.op'!$M:$M,'Data Co.op'!$E:$E,'MT-Tracking Co.op'!$F149,'Data Co.op'!$N:$N,'MT-Tracking Co.op'!T$6)</f>
        <v>0</v>
      </c>
      <c r="U149" s="25">
        <f>+SUMIFS('Data Co.op'!$M:$M,'Data Co.op'!$E:$E,'MT-Tracking Co.op'!$F149,'Data Co.op'!$N:$N,'MT-Tracking Co.op'!U$6)</f>
        <v>862.16399999999999</v>
      </c>
      <c r="V149" s="25">
        <f>+SUMIFS('Data Co.op'!$M:$M,'Data Co.op'!$E:$E,'MT-Tracking Co.op'!$F149,'Data Co.op'!$N:$N,'MT-Tracking Co.op'!V$6)</f>
        <v>0</v>
      </c>
      <c r="W149" s="25">
        <f>+SUMIFS('Data Co.op'!$M:$M,'Data Co.op'!$E:$E,'MT-Tracking Co.op'!$F149,'Data Co.op'!$N:$N,'MT-Tracking Co.op'!W$6)</f>
        <v>0</v>
      </c>
      <c r="X149" s="25">
        <f>+SUMIFS('Data Co.op'!$M:$M,'Data Co.op'!$E:$E,'MT-Tracking Co.op'!$F149,'Data Co.op'!$N:$N,'MT-Tracking Co.op'!X$6)</f>
        <v>0</v>
      </c>
      <c r="Y149" s="25">
        <f>+SUMIFS('Data Co.op'!$M:$M,'Data Co.op'!$E:$E,'MT-Tracking Co.op'!$F149,'Data Co.op'!$N:$N,'MT-Tracking Co.op'!Y$6)</f>
        <v>0</v>
      </c>
      <c r="Z149" s="25">
        <f>+SUMIFS('Data Co.op'!$M:$M,'Data Co.op'!$E:$E,'MT-Tracking Co.op'!$F149,'Data Co.op'!$N:$N,'MT-Tracking Co.op'!Z$6)</f>
        <v>0</v>
      </c>
      <c r="AA149" s="25">
        <f>+SUMIFS('Data Co.op'!$M:$M,'Data Co.op'!$E:$E,'MT-Tracking Co.op'!$F149,'Data Co.op'!$N:$N,'MT-Tracking Co.op'!AA$6)</f>
        <v>0</v>
      </c>
      <c r="AB149" s="25">
        <f>+SUMIFS('Data Co.op'!$M:$M,'Data Co.op'!$E:$E,'MT-Tracking Co.op'!$F149,'Data Co.op'!$N:$N,'MT-Tracking Co.op'!AB$6)</f>
        <v>0</v>
      </c>
      <c r="AC149" s="25">
        <f>+SUMIFS('Data Co.op'!$M:$M,'Data Co.op'!$E:$E,'MT-Tracking Co.op'!$F149,'Data Co.op'!$N:$N,'MT-Tracking Co.op'!AC$6)</f>
        <v>0</v>
      </c>
      <c r="AD149" s="25">
        <f>+SUMIFS('Data Co.op'!$M:$M,'Data Co.op'!$E:$E,'MT-Tracking Co.op'!$F149,'Data Co.op'!$N:$N,'MT-Tracking Co.op'!AD$6)</f>
        <v>0</v>
      </c>
      <c r="AE149" s="25">
        <f>+SUMIFS('Data Co.op'!$M:$M,'Data Co.op'!$E:$E,'MT-Tracking Co.op'!$F149,'Data Co.op'!$N:$N,'MT-Tracking Co.op'!AE$6)</f>
        <v>0</v>
      </c>
      <c r="AF149" s="25">
        <f>+SUMIFS('Data Co.op'!$M:$M,'Data Co.op'!$E:$E,'MT-Tracking Co.op'!$F149,'Data Co.op'!$N:$N,'MT-Tracking Co.op'!AF$6)</f>
        <v>0</v>
      </c>
      <c r="AG149" s="25">
        <f>+SUMIFS('Data Co.op'!$M:$M,'Data Co.op'!$E:$E,'MT-Tracking Co.op'!$F149,'Data Co.op'!$N:$N,'MT-Tracking Co.op'!AG$6)</f>
        <v>0</v>
      </c>
      <c r="AH149" s="25">
        <f>+SUMIFS('Data Co.op'!$M:$M,'Data Co.op'!$E:$E,'MT-Tracking Co.op'!$G149,'Data Co.op'!$N:$N,'MT-Tracking Co.op'!AH$6)</f>
        <v>0</v>
      </c>
      <c r="AI149" s="25">
        <f>+SUMIFS('Data Co.op'!$M:$M,'Data Co.op'!$E:$E,'MT-Tracking Co.op'!$G149,'Data Co.op'!$N:$N,'MT-Tracking Co.op'!AI$6)</f>
        <v>0</v>
      </c>
      <c r="AJ149" s="25">
        <f>+SUMIFS('Data Co.op'!$M:$M,'Data Co.op'!$E:$E,'MT-Tracking Co.op'!$G149,'Data Co.op'!$N:$N,'MT-Tracking Co.op'!AJ$6)</f>
        <v>0</v>
      </c>
      <c r="AK149" s="25">
        <f>+SUMIFS('Data Co.op'!$M:$M,'Data Co.op'!$E:$E,'MT-Tracking Co.op'!$G149,'Data Co.op'!$N:$N,'MT-Tracking Co.op'!AK$6)</f>
        <v>0</v>
      </c>
      <c r="AL149" s="25">
        <f>+SUMIFS('Data Co.op'!$M:$M,'Data Co.op'!$E:$E,'MT-Tracking Co.op'!$G149,'Data Co.op'!$N:$N,'MT-Tracking Co.op'!AL$6)</f>
        <v>0</v>
      </c>
      <c r="AM149" s="25">
        <f>+SUMIFS('Data Co.op'!$M:$M,'Data Co.op'!$E:$E,'MT-Tracking Co.op'!$G149,'Data Co.op'!$N:$N,'MT-Tracking Co.op'!AM$6)</f>
        <v>772.29827999999998</v>
      </c>
      <c r="AN149" s="25">
        <f>+SUMIFS('Data Co.op'!$M:$M,'Data Co.op'!$E:$E,'MT-Tracking Co.op'!$G149,'Data Co.op'!$N:$N,'MT-Tracking Co.op'!AN$6)</f>
        <v>0</v>
      </c>
      <c r="AO149" s="25">
        <f>+SUMIFS('Data Co.op'!$M:$M,'Data Co.op'!$E:$E,'MT-Tracking Co.op'!$G149,'Data Co.op'!$N:$N,'MT-Tracking Co.op'!AO$6)</f>
        <v>0</v>
      </c>
      <c r="AP149" s="25">
        <f>+SUMIFS('Data Co.op'!$M:$M,'Data Co.op'!$E:$E,'MT-Tracking Co.op'!$G149,'Data Co.op'!$N:$N,'MT-Tracking Co.op'!AP$6)</f>
        <v>0</v>
      </c>
      <c r="AQ149" s="25">
        <f>+SUMIFS('Data Co.op'!$M:$M,'Data Co.op'!$E:$E,'MT-Tracking Co.op'!$G149,'Data Co.op'!$N:$N,'MT-Tracking Co.op'!AQ$6)</f>
        <v>0</v>
      </c>
      <c r="AR149" s="25">
        <f>+SUMIFS('Data Co.op'!$M:$M,'Data Co.op'!$E:$E,'MT-Tracking Co.op'!$G149,'Data Co.op'!$N:$N,'MT-Tracking Co.op'!AR$6)</f>
        <v>0</v>
      </c>
      <c r="AS149" s="25">
        <f>+SUMIFS('Data Co.op'!$M:$M,'Data Co.op'!$E:$E,'MT-Tracking Co.op'!$G149,'Data Co.op'!$N:$N,'MT-Tracking Co.op'!AS$6)</f>
        <v>0</v>
      </c>
      <c r="AT149" s="25">
        <f>+SUMIFS('Data Co.op'!$M:$M,'Data Co.op'!$E:$E,'MT-Tracking Co.op'!$G149,'Data Co.op'!$N:$N,'MT-Tracking Co.op'!AT$6)</f>
        <v>0</v>
      </c>
      <c r="AU149" s="25">
        <f>+SUMIFS('Data Co.op'!$M:$M,'Data Co.op'!$E:$E,'MT-Tracking Co.op'!$G149,'Data Co.op'!$N:$N,'MT-Tracking Co.op'!AU$6)</f>
        <v>0</v>
      </c>
      <c r="AV149" s="25">
        <f>+SUMIFS('Data Co.op'!$M:$M,'Data Co.op'!$E:$E,'MT-Tracking Co.op'!$G149,'Data Co.op'!$N:$N,'MT-Tracking Co.op'!AV$6)</f>
        <v>0</v>
      </c>
      <c r="AW149" s="27">
        <f t="shared" si="30"/>
        <v>0</v>
      </c>
      <c r="AX149" t="str">
        <f t="shared" si="26"/>
        <v>Phạm Thị Bích Hạnh</v>
      </c>
      <c r="AY149" t="str">
        <f t="shared" si="22"/>
        <v>NBTS05366</v>
      </c>
      <c r="AZ149" s="27" t="str">
        <f t="shared" si="27"/>
        <v>Nguyễn Thị Mỹ Linh</v>
      </c>
    </row>
    <row r="150" spans="1:52" outlineLevel="1" x14ac:dyDescent="0.25">
      <c r="A150" s="4" t="s">
        <v>935</v>
      </c>
      <c r="B150" s="4" t="s">
        <v>1076</v>
      </c>
      <c r="C150" s="4" t="s">
        <v>356</v>
      </c>
      <c r="D150" s="4" t="s">
        <v>762</v>
      </c>
      <c r="E150" s="4" t="s">
        <v>359</v>
      </c>
      <c r="F150" s="35">
        <v>2096</v>
      </c>
      <c r="G150" s="35">
        <f t="shared" si="31"/>
        <v>2096</v>
      </c>
      <c r="H150" s="4" t="s">
        <v>2518</v>
      </c>
      <c r="I150" s="4"/>
      <c r="J150" s="4"/>
      <c r="K150" s="4"/>
      <c r="L150" s="4"/>
      <c r="M150" s="33"/>
      <c r="N150" s="38"/>
      <c r="O150" s="33"/>
      <c r="P150" s="33">
        <f t="shared" si="28"/>
        <v>2875.52907</v>
      </c>
      <c r="Q150" s="94">
        <f t="shared" si="29"/>
        <v>0</v>
      </c>
      <c r="R150" s="25">
        <f>+SUMIFS('Data Co.op'!$M:$M,'Data Co.op'!$E:$E,'MT-Tracking Co.op'!$F150,'Data Co.op'!$N:$N,'MT-Tracking Co.op'!R$6)</f>
        <v>820.12824000000001</v>
      </c>
      <c r="S150" s="25">
        <f>+SUMIFS('Data Co.op'!$M:$M,'Data Co.op'!$E:$E,'MT-Tracking Co.op'!$F150,'Data Co.op'!$N:$N,'MT-Tracking Co.op'!S$6)</f>
        <v>0</v>
      </c>
      <c r="T150" s="25">
        <f>+SUMIFS('Data Co.op'!$M:$M,'Data Co.op'!$E:$E,'MT-Tracking Co.op'!$F150,'Data Co.op'!$N:$N,'MT-Tracking Co.op'!T$6)</f>
        <v>0</v>
      </c>
      <c r="U150" s="25">
        <f>+SUMIFS('Data Co.op'!$M:$M,'Data Co.op'!$E:$E,'MT-Tracking Co.op'!$F150,'Data Co.op'!$N:$N,'MT-Tracking Co.op'!U$6)</f>
        <v>0</v>
      </c>
      <c r="V150" s="25">
        <f>+SUMIFS('Data Co.op'!$M:$M,'Data Co.op'!$E:$E,'MT-Tracking Co.op'!$F150,'Data Co.op'!$N:$N,'MT-Tracking Co.op'!V$6)</f>
        <v>0</v>
      </c>
      <c r="W150" s="25">
        <f>+SUMIFS('Data Co.op'!$M:$M,'Data Co.op'!$E:$E,'MT-Tracking Co.op'!$F150,'Data Co.op'!$N:$N,'MT-Tracking Co.op'!W$6)</f>
        <v>0</v>
      </c>
      <c r="X150" s="25">
        <f>+SUMIFS('Data Co.op'!$M:$M,'Data Co.op'!$E:$E,'MT-Tracking Co.op'!$F150,'Data Co.op'!$N:$N,'MT-Tracking Co.op'!X$6)</f>
        <v>0</v>
      </c>
      <c r="Y150" s="25">
        <f>+SUMIFS('Data Co.op'!$M:$M,'Data Co.op'!$E:$E,'MT-Tracking Co.op'!$F150,'Data Co.op'!$N:$N,'MT-Tracking Co.op'!Y$6)</f>
        <v>0</v>
      </c>
      <c r="Z150" s="25">
        <f>+SUMIFS('Data Co.op'!$M:$M,'Data Co.op'!$E:$E,'MT-Tracking Co.op'!$F150,'Data Co.op'!$N:$N,'MT-Tracking Co.op'!Z$6)</f>
        <v>0</v>
      </c>
      <c r="AA150" s="25">
        <f>+SUMIFS('Data Co.op'!$M:$M,'Data Co.op'!$E:$E,'MT-Tracking Co.op'!$F150,'Data Co.op'!$N:$N,'MT-Tracking Co.op'!AA$6)</f>
        <v>0</v>
      </c>
      <c r="AB150" s="25">
        <f>+SUMIFS('Data Co.op'!$M:$M,'Data Co.op'!$E:$E,'MT-Tracking Co.op'!$F150,'Data Co.op'!$N:$N,'MT-Tracking Co.op'!AB$6)</f>
        <v>0</v>
      </c>
      <c r="AC150" s="25">
        <f>+SUMIFS('Data Co.op'!$M:$M,'Data Co.op'!$E:$E,'MT-Tracking Co.op'!$F150,'Data Co.op'!$N:$N,'MT-Tracking Co.op'!AC$6)</f>
        <v>361.19952000000001</v>
      </c>
      <c r="AD150" s="25">
        <f>+SUMIFS('Data Co.op'!$M:$M,'Data Co.op'!$E:$E,'MT-Tracking Co.op'!$F150,'Data Co.op'!$N:$N,'MT-Tracking Co.op'!AD$6)</f>
        <v>0</v>
      </c>
      <c r="AE150" s="25">
        <f>+SUMIFS('Data Co.op'!$M:$M,'Data Co.op'!$E:$E,'MT-Tracking Co.op'!$F150,'Data Co.op'!$N:$N,'MT-Tracking Co.op'!AE$6)</f>
        <v>0</v>
      </c>
      <c r="AF150" s="25">
        <f>+SUMIFS('Data Co.op'!$M:$M,'Data Co.op'!$E:$E,'MT-Tracking Co.op'!$F150,'Data Co.op'!$N:$N,'MT-Tracking Co.op'!AF$6)</f>
        <v>0</v>
      </c>
      <c r="AG150" s="25">
        <f>+SUMIFS('Data Co.op'!$M:$M,'Data Co.op'!$E:$E,'MT-Tracking Co.op'!$F150,'Data Co.op'!$N:$N,'MT-Tracking Co.op'!AG$6)</f>
        <v>0</v>
      </c>
      <c r="AH150" s="25">
        <f>+SUMIFS('Data Co.op'!$M:$M,'Data Co.op'!$E:$E,'MT-Tracking Co.op'!$G150,'Data Co.op'!$N:$N,'MT-Tracking Co.op'!AH$6)</f>
        <v>0</v>
      </c>
      <c r="AI150" s="25">
        <f>+SUMIFS('Data Co.op'!$M:$M,'Data Co.op'!$E:$E,'MT-Tracking Co.op'!$G150,'Data Co.op'!$N:$N,'MT-Tracking Co.op'!AI$6)</f>
        <v>0</v>
      </c>
      <c r="AJ150" s="25">
        <f>+SUMIFS('Data Co.op'!$M:$M,'Data Co.op'!$E:$E,'MT-Tracking Co.op'!$G150,'Data Co.op'!$N:$N,'MT-Tracking Co.op'!AJ$6)</f>
        <v>0</v>
      </c>
      <c r="AK150" s="25">
        <f>+SUMIFS('Data Co.op'!$M:$M,'Data Co.op'!$E:$E,'MT-Tracking Co.op'!$G150,'Data Co.op'!$N:$N,'MT-Tracking Co.op'!AK$6)</f>
        <v>0</v>
      </c>
      <c r="AL150" s="25">
        <f>+SUMIFS('Data Co.op'!$M:$M,'Data Co.op'!$E:$E,'MT-Tracking Co.op'!$G150,'Data Co.op'!$N:$N,'MT-Tracking Co.op'!AL$6)</f>
        <v>0</v>
      </c>
      <c r="AM150" s="25">
        <f>+SUMIFS('Data Co.op'!$M:$M,'Data Co.op'!$E:$E,'MT-Tracking Co.op'!$G150,'Data Co.op'!$N:$N,'MT-Tracking Co.op'!AM$6)</f>
        <v>1694.2013099999999</v>
      </c>
      <c r="AN150" s="25">
        <f>+SUMIFS('Data Co.op'!$M:$M,'Data Co.op'!$E:$E,'MT-Tracking Co.op'!$G150,'Data Co.op'!$N:$N,'MT-Tracking Co.op'!AN$6)</f>
        <v>0</v>
      </c>
      <c r="AO150" s="25">
        <f>+SUMIFS('Data Co.op'!$M:$M,'Data Co.op'!$E:$E,'MT-Tracking Co.op'!$G150,'Data Co.op'!$N:$N,'MT-Tracking Co.op'!AO$6)</f>
        <v>0</v>
      </c>
      <c r="AP150" s="25">
        <f>+SUMIFS('Data Co.op'!$M:$M,'Data Co.op'!$E:$E,'MT-Tracking Co.op'!$G150,'Data Co.op'!$N:$N,'MT-Tracking Co.op'!AP$6)</f>
        <v>0</v>
      </c>
      <c r="AQ150" s="25">
        <f>+SUMIFS('Data Co.op'!$M:$M,'Data Co.op'!$E:$E,'MT-Tracking Co.op'!$G150,'Data Co.op'!$N:$N,'MT-Tracking Co.op'!AQ$6)</f>
        <v>0</v>
      </c>
      <c r="AR150" s="25">
        <f>+SUMIFS('Data Co.op'!$M:$M,'Data Co.op'!$E:$E,'MT-Tracking Co.op'!$G150,'Data Co.op'!$N:$N,'MT-Tracking Co.op'!AR$6)</f>
        <v>0</v>
      </c>
      <c r="AS150" s="25">
        <f>+SUMIFS('Data Co.op'!$M:$M,'Data Co.op'!$E:$E,'MT-Tracking Co.op'!$G150,'Data Co.op'!$N:$N,'MT-Tracking Co.op'!AS$6)</f>
        <v>0</v>
      </c>
      <c r="AT150" s="25">
        <f>+SUMIFS('Data Co.op'!$M:$M,'Data Co.op'!$E:$E,'MT-Tracking Co.op'!$G150,'Data Co.op'!$N:$N,'MT-Tracking Co.op'!AT$6)</f>
        <v>0</v>
      </c>
      <c r="AU150" s="25">
        <f>+SUMIFS('Data Co.op'!$M:$M,'Data Co.op'!$E:$E,'MT-Tracking Co.op'!$G150,'Data Co.op'!$N:$N,'MT-Tracking Co.op'!AU$6)</f>
        <v>0</v>
      </c>
      <c r="AV150" s="25">
        <f>+SUMIFS('Data Co.op'!$M:$M,'Data Co.op'!$E:$E,'MT-Tracking Co.op'!$G150,'Data Co.op'!$N:$N,'MT-Tracking Co.op'!AV$6)</f>
        <v>0</v>
      </c>
      <c r="AW150" s="27">
        <f t="shared" si="30"/>
        <v>0</v>
      </c>
      <c r="AX150" t="str">
        <f t="shared" si="26"/>
        <v>Phạm Thị Bích Hạnh</v>
      </c>
      <c r="AY150" t="str">
        <f t="shared" si="22"/>
        <v>NBTS05366</v>
      </c>
      <c r="AZ150" s="27" t="str">
        <f t="shared" si="27"/>
        <v>Nguyễn Thị Mỹ Linh</v>
      </c>
    </row>
    <row r="151" spans="1:52" outlineLevel="1" x14ac:dyDescent="0.25">
      <c r="A151" s="4" t="s">
        <v>935</v>
      </c>
      <c r="B151" s="4" t="s">
        <v>1076</v>
      </c>
      <c r="C151" s="4" t="s">
        <v>356</v>
      </c>
      <c r="D151" s="4" t="s">
        <v>762</v>
      </c>
      <c r="E151" s="4" t="s">
        <v>359</v>
      </c>
      <c r="F151" s="35">
        <v>2142</v>
      </c>
      <c r="G151" s="35">
        <f t="shared" si="31"/>
        <v>2142</v>
      </c>
      <c r="H151" s="4" t="s">
        <v>2520</v>
      </c>
      <c r="I151" s="4"/>
      <c r="J151" s="4"/>
      <c r="K151" s="4"/>
      <c r="L151" s="4"/>
      <c r="M151" s="33"/>
      <c r="N151" s="38"/>
      <c r="O151" s="33"/>
      <c r="P151" s="33">
        <f t="shared" si="28"/>
        <v>3281.4266399999997</v>
      </c>
      <c r="Q151" s="94">
        <f t="shared" si="29"/>
        <v>0</v>
      </c>
      <c r="R151" s="25">
        <f>+SUMIFS('Data Co.op'!$M:$M,'Data Co.op'!$E:$E,'MT-Tracking Co.op'!$F151,'Data Co.op'!$N:$N,'MT-Tracking Co.op'!R$6)</f>
        <v>0</v>
      </c>
      <c r="S151" s="25">
        <f>+SUMIFS('Data Co.op'!$M:$M,'Data Co.op'!$E:$E,'MT-Tracking Co.op'!$F151,'Data Co.op'!$N:$N,'MT-Tracking Co.op'!S$6)</f>
        <v>0</v>
      </c>
      <c r="T151" s="25">
        <f>+SUMIFS('Data Co.op'!$M:$M,'Data Co.op'!$E:$E,'MT-Tracking Co.op'!$F151,'Data Co.op'!$N:$N,'MT-Tracking Co.op'!T$6)</f>
        <v>0</v>
      </c>
      <c r="U151" s="25">
        <f>+SUMIFS('Data Co.op'!$M:$M,'Data Co.op'!$E:$E,'MT-Tracking Co.op'!$F151,'Data Co.op'!$N:$N,'MT-Tracking Co.op'!U$6)</f>
        <v>238.46399999999994</v>
      </c>
      <c r="V151" s="25">
        <f>+SUMIFS('Data Co.op'!$M:$M,'Data Co.op'!$E:$E,'MT-Tracking Co.op'!$F151,'Data Co.op'!$N:$N,'MT-Tracking Co.op'!V$6)</f>
        <v>0</v>
      </c>
      <c r="W151" s="25">
        <f>+SUMIFS('Data Co.op'!$M:$M,'Data Co.op'!$E:$E,'MT-Tracking Co.op'!$F151,'Data Co.op'!$N:$N,'MT-Tracking Co.op'!W$6)</f>
        <v>0</v>
      </c>
      <c r="X151" s="25">
        <f>+SUMIFS('Data Co.op'!$M:$M,'Data Co.op'!$E:$E,'MT-Tracking Co.op'!$F151,'Data Co.op'!$N:$N,'MT-Tracking Co.op'!X$6)</f>
        <v>0</v>
      </c>
      <c r="Y151" s="25">
        <f>+SUMIFS('Data Co.op'!$M:$M,'Data Co.op'!$E:$E,'MT-Tracking Co.op'!$F151,'Data Co.op'!$N:$N,'MT-Tracking Co.op'!Y$6)</f>
        <v>0</v>
      </c>
      <c r="Z151" s="25">
        <f>+SUMIFS('Data Co.op'!$M:$M,'Data Co.op'!$E:$E,'MT-Tracking Co.op'!$F151,'Data Co.op'!$N:$N,'MT-Tracking Co.op'!Z$6)</f>
        <v>0</v>
      </c>
      <c r="AA151" s="25">
        <f>+SUMIFS('Data Co.op'!$M:$M,'Data Co.op'!$E:$E,'MT-Tracking Co.op'!$F151,'Data Co.op'!$N:$N,'MT-Tracking Co.op'!AA$6)</f>
        <v>0</v>
      </c>
      <c r="AB151" s="25">
        <f>+SUMIFS('Data Co.op'!$M:$M,'Data Co.op'!$E:$E,'MT-Tracking Co.op'!$F151,'Data Co.op'!$N:$N,'MT-Tracking Co.op'!AB$6)</f>
        <v>0</v>
      </c>
      <c r="AC151" s="25">
        <f>+SUMIFS('Data Co.op'!$M:$M,'Data Co.op'!$E:$E,'MT-Tracking Co.op'!$F151,'Data Co.op'!$N:$N,'MT-Tracking Co.op'!AC$6)</f>
        <v>361.19952000000001</v>
      </c>
      <c r="AD151" s="25">
        <f>+SUMIFS('Data Co.op'!$M:$M,'Data Co.op'!$E:$E,'MT-Tracking Co.op'!$F151,'Data Co.op'!$N:$N,'MT-Tracking Co.op'!AD$6)</f>
        <v>0</v>
      </c>
      <c r="AE151" s="25">
        <f>+SUMIFS('Data Co.op'!$M:$M,'Data Co.op'!$E:$E,'MT-Tracking Co.op'!$F151,'Data Co.op'!$N:$N,'MT-Tracking Co.op'!AE$6)</f>
        <v>0</v>
      </c>
      <c r="AF151" s="25">
        <f>+SUMIFS('Data Co.op'!$M:$M,'Data Co.op'!$E:$E,'MT-Tracking Co.op'!$F151,'Data Co.op'!$N:$N,'MT-Tracking Co.op'!AF$6)</f>
        <v>718.1028</v>
      </c>
      <c r="AG151" s="25">
        <f>+SUMIFS('Data Co.op'!$M:$M,'Data Co.op'!$E:$E,'MT-Tracking Co.op'!$F151,'Data Co.op'!$N:$N,'MT-Tracking Co.op'!AG$6)</f>
        <v>0</v>
      </c>
      <c r="AH151" s="25">
        <f>+SUMIFS('Data Co.op'!$M:$M,'Data Co.op'!$E:$E,'MT-Tracking Co.op'!$G151,'Data Co.op'!$N:$N,'MT-Tracking Co.op'!AH$6)</f>
        <v>0</v>
      </c>
      <c r="AI151" s="25">
        <f>+SUMIFS('Data Co.op'!$M:$M,'Data Co.op'!$E:$E,'MT-Tracking Co.op'!$G151,'Data Co.op'!$N:$N,'MT-Tracking Co.op'!AI$6)</f>
        <v>0</v>
      </c>
      <c r="AJ151" s="25">
        <f>+SUMIFS('Data Co.op'!$M:$M,'Data Co.op'!$E:$E,'MT-Tracking Co.op'!$G151,'Data Co.op'!$N:$N,'MT-Tracking Co.op'!AJ$6)</f>
        <v>0</v>
      </c>
      <c r="AK151" s="25">
        <f>+SUMIFS('Data Co.op'!$M:$M,'Data Co.op'!$E:$E,'MT-Tracking Co.op'!$G151,'Data Co.op'!$N:$N,'MT-Tracking Co.op'!AK$6)</f>
        <v>0</v>
      </c>
      <c r="AL151" s="25">
        <f>+SUMIFS('Data Co.op'!$M:$M,'Data Co.op'!$E:$E,'MT-Tracking Co.op'!$G151,'Data Co.op'!$N:$N,'MT-Tracking Co.op'!AL$6)</f>
        <v>0</v>
      </c>
      <c r="AM151" s="25">
        <f>+SUMIFS('Data Co.op'!$M:$M,'Data Co.op'!$E:$E,'MT-Tracking Co.op'!$G151,'Data Co.op'!$N:$N,'MT-Tracking Co.op'!AM$6)</f>
        <v>1544.59656</v>
      </c>
      <c r="AN151" s="25">
        <f>+SUMIFS('Data Co.op'!$M:$M,'Data Co.op'!$E:$E,'MT-Tracking Co.op'!$G151,'Data Co.op'!$N:$N,'MT-Tracking Co.op'!AN$6)</f>
        <v>0</v>
      </c>
      <c r="AO151" s="25">
        <f>+SUMIFS('Data Co.op'!$M:$M,'Data Co.op'!$E:$E,'MT-Tracking Co.op'!$G151,'Data Co.op'!$N:$N,'MT-Tracking Co.op'!AO$6)</f>
        <v>0</v>
      </c>
      <c r="AP151" s="25">
        <f>+SUMIFS('Data Co.op'!$M:$M,'Data Co.op'!$E:$E,'MT-Tracking Co.op'!$G151,'Data Co.op'!$N:$N,'MT-Tracking Co.op'!AP$6)</f>
        <v>0</v>
      </c>
      <c r="AQ151" s="25">
        <f>+SUMIFS('Data Co.op'!$M:$M,'Data Co.op'!$E:$E,'MT-Tracking Co.op'!$G151,'Data Co.op'!$N:$N,'MT-Tracking Co.op'!AQ$6)</f>
        <v>0</v>
      </c>
      <c r="AR151" s="25">
        <f>+SUMIFS('Data Co.op'!$M:$M,'Data Co.op'!$E:$E,'MT-Tracking Co.op'!$G151,'Data Co.op'!$N:$N,'MT-Tracking Co.op'!AR$6)</f>
        <v>0</v>
      </c>
      <c r="AS151" s="25">
        <f>+SUMIFS('Data Co.op'!$M:$M,'Data Co.op'!$E:$E,'MT-Tracking Co.op'!$G151,'Data Co.op'!$N:$N,'MT-Tracking Co.op'!AS$6)</f>
        <v>0</v>
      </c>
      <c r="AT151" s="25">
        <f>+SUMIFS('Data Co.op'!$M:$M,'Data Co.op'!$E:$E,'MT-Tracking Co.op'!$G151,'Data Co.op'!$N:$N,'MT-Tracking Co.op'!AT$6)</f>
        <v>419.06375999999995</v>
      </c>
      <c r="AU151" s="25">
        <f>+SUMIFS('Data Co.op'!$M:$M,'Data Co.op'!$E:$E,'MT-Tracking Co.op'!$G151,'Data Co.op'!$N:$N,'MT-Tracking Co.op'!AU$6)</f>
        <v>0</v>
      </c>
      <c r="AV151" s="25">
        <f>+SUMIFS('Data Co.op'!$M:$M,'Data Co.op'!$E:$E,'MT-Tracking Co.op'!$G151,'Data Co.op'!$N:$N,'MT-Tracking Co.op'!AV$6)</f>
        <v>0</v>
      </c>
      <c r="AW151" s="27">
        <f t="shared" si="30"/>
        <v>0</v>
      </c>
      <c r="AX151" t="str">
        <f t="shared" si="26"/>
        <v>Phạm Thị Bích Hạnh</v>
      </c>
      <c r="AY151" t="str">
        <f t="shared" si="22"/>
        <v>NBTS05366</v>
      </c>
      <c r="AZ151" s="27" t="str">
        <f t="shared" si="27"/>
        <v>Nguyễn Thị Mỹ Linh</v>
      </c>
    </row>
    <row r="152" spans="1:52" outlineLevel="1" x14ac:dyDescent="0.25">
      <c r="A152" s="4" t="s">
        <v>935</v>
      </c>
      <c r="B152" s="4" t="s">
        <v>1076</v>
      </c>
      <c r="C152" s="4" t="s">
        <v>356</v>
      </c>
      <c r="D152" s="4" t="s">
        <v>762</v>
      </c>
      <c r="E152" s="4" t="s">
        <v>359</v>
      </c>
      <c r="F152" s="35">
        <v>275</v>
      </c>
      <c r="G152" s="35">
        <f t="shared" si="31"/>
        <v>275</v>
      </c>
      <c r="H152" s="4" t="s">
        <v>2404</v>
      </c>
      <c r="I152" s="4"/>
      <c r="J152" s="4"/>
      <c r="K152" s="4"/>
      <c r="L152" s="4"/>
      <c r="M152" s="33"/>
      <c r="N152" s="38"/>
      <c r="O152" s="33"/>
      <c r="P152" s="33">
        <f t="shared" si="28"/>
        <v>952.89804000000004</v>
      </c>
      <c r="Q152" s="94">
        <f t="shared" si="29"/>
        <v>0</v>
      </c>
      <c r="R152" s="25">
        <f>+SUMIFS('Data Co.op'!$M:$M,'Data Co.op'!$E:$E,'MT-Tracking Co.op'!$F152,'Data Co.op'!$N:$N,'MT-Tracking Co.op'!R$6)</f>
        <v>180.59976</v>
      </c>
      <c r="S152" s="25">
        <f>+SUMIFS('Data Co.op'!$M:$M,'Data Co.op'!$E:$E,'MT-Tracking Co.op'!$F152,'Data Co.op'!$N:$N,'MT-Tracking Co.op'!S$6)</f>
        <v>0</v>
      </c>
      <c r="T152" s="25">
        <f>+SUMIFS('Data Co.op'!$M:$M,'Data Co.op'!$E:$E,'MT-Tracking Co.op'!$F152,'Data Co.op'!$N:$N,'MT-Tracking Co.op'!T$6)</f>
        <v>0</v>
      </c>
      <c r="U152" s="25">
        <f>+SUMIFS('Data Co.op'!$M:$M,'Data Co.op'!$E:$E,'MT-Tracking Co.op'!$F152,'Data Co.op'!$N:$N,'MT-Tracking Co.op'!U$6)</f>
        <v>0</v>
      </c>
      <c r="V152" s="25">
        <f>+SUMIFS('Data Co.op'!$M:$M,'Data Co.op'!$E:$E,'MT-Tracking Co.op'!$F152,'Data Co.op'!$N:$N,'MT-Tracking Co.op'!V$6)</f>
        <v>0</v>
      </c>
      <c r="W152" s="25">
        <f>+SUMIFS('Data Co.op'!$M:$M,'Data Co.op'!$E:$E,'MT-Tracking Co.op'!$F152,'Data Co.op'!$N:$N,'MT-Tracking Co.op'!W$6)</f>
        <v>0</v>
      </c>
      <c r="X152" s="25">
        <f>+SUMIFS('Data Co.op'!$M:$M,'Data Co.op'!$E:$E,'MT-Tracking Co.op'!$F152,'Data Co.op'!$N:$N,'MT-Tracking Co.op'!X$6)</f>
        <v>0</v>
      </c>
      <c r="Y152" s="25">
        <f>+SUMIFS('Data Co.op'!$M:$M,'Data Co.op'!$E:$E,'MT-Tracking Co.op'!$F152,'Data Co.op'!$N:$N,'MT-Tracking Co.op'!Y$6)</f>
        <v>0</v>
      </c>
      <c r="Z152" s="25">
        <f>+SUMIFS('Data Co.op'!$M:$M,'Data Co.op'!$E:$E,'MT-Tracking Co.op'!$F152,'Data Co.op'!$N:$N,'MT-Tracking Co.op'!Z$6)</f>
        <v>0</v>
      </c>
      <c r="AA152" s="25">
        <f>+SUMIFS('Data Co.op'!$M:$M,'Data Co.op'!$E:$E,'MT-Tracking Co.op'!$F152,'Data Co.op'!$N:$N,'MT-Tracking Co.op'!AA$6)</f>
        <v>0</v>
      </c>
      <c r="AB152" s="25">
        <f>+SUMIFS('Data Co.op'!$M:$M,'Data Co.op'!$E:$E,'MT-Tracking Co.op'!$F152,'Data Co.op'!$N:$N,'MT-Tracking Co.op'!AB$6)</f>
        <v>0</v>
      </c>
      <c r="AC152" s="25">
        <f>+SUMIFS('Data Co.op'!$M:$M,'Data Co.op'!$E:$E,'MT-Tracking Co.op'!$F152,'Data Co.op'!$N:$N,'MT-Tracking Co.op'!AC$6)</f>
        <v>0</v>
      </c>
      <c r="AD152" s="25">
        <f>+SUMIFS('Data Co.op'!$M:$M,'Data Co.op'!$E:$E,'MT-Tracking Co.op'!$F152,'Data Co.op'!$N:$N,'MT-Tracking Co.op'!AD$6)</f>
        <v>0</v>
      </c>
      <c r="AE152" s="25">
        <f>+SUMIFS('Data Co.op'!$M:$M,'Data Co.op'!$E:$E,'MT-Tracking Co.op'!$F152,'Data Co.op'!$N:$N,'MT-Tracking Co.op'!AE$6)</f>
        <v>0</v>
      </c>
      <c r="AF152" s="25">
        <f>+SUMIFS('Data Co.op'!$M:$M,'Data Co.op'!$E:$E,'MT-Tracking Co.op'!$F152,'Data Co.op'!$N:$N,'MT-Tracking Co.op'!AF$6)</f>
        <v>0</v>
      </c>
      <c r="AG152" s="25">
        <f>+SUMIFS('Data Co.op'!$M:$M,'Data Co.op'!$E:$E,'MT-Tracking Co.op'!$F152,'Data Co.op'!$N:$N,'MT-Tracking Co.op'!AG$6)</f>
        <v>772.29827999999998</v>
      </c>
      <c r="AH152" s="25">
        <f>+SUMIFS('Data Co.op'!$M:$M,'Data Co.op'!$E:$E,'MT-Tracking Co.op'!$G152,'Data Co.op'!$N:$N,'MT-Tracking Co.op'!AH$6)</f>
        <v>0</v>
      </c>
      <c r="AI152" s="25">
        <f>+SUMIFS('Data Co.op'!$M:$M,'Data Co.op'!$E:$E,'MT-Tracking Co.op'!$G152,'Data Co.op'!$N:$N,'MT-Tracking Co.op'!AI$6)</f>
        <v>0</v>
      </c>
      <c r="AJ152" s="25">
        <f>+SUMIFS('Data Co.op'!$M:$M,'Data Co.op'!$E:$E,'MT-Tracking Co.op'!$G152,'Data Co.op'!$N:$N,'MT-Tracking Co.op'!AJ$6)</f>
        <v>0</v>
      </c>
      <c r="AK152" s="25">
        <f>+SUMIFS('Data Co.op'!$M:$M,'Data Co.op'!$E:$E,'MT-Tracking Co.op'!$G152,'Data Co.op'!$N:$N,'MT-Tracking Co.op'!AK$6)</f>
        <v>0</v>
      </c>
      <c r="AL152" s="25">
        <f>+SUMIFS('Data Co.op'!$M:$M,'Data Co.op'!$E:$E,'MT-Tracking Co.op'!$G152,'Data Co.op'!$N:$N,'MT-Tracking Co.op'!AL$6)</f>
        <v>0</v>
      </c>
      <c r="AM152" s="25">
        <f>+SUMIFS('Data Co.op'!$M:$M,'Data Co.op'!$E:$E,'MT-Tracking Co.op'!$G152,'Data Co.op'!$N:$N,'MT-Tracking Co.op'!AM$6)</f>
        <v>0</v>
      </c>
      <c r="AN152" s="25">
        <f>+SUMIFS('Data Co.op'!$M:$M,'Data Co.op'!$E:$E,'MT-Tracking Co.op'!$G152,'Data Co.op'!$N:$N,'MT-Tracking Co.op'!AN$6)</f>
        <v>0</v>
      </c>
      <c r="AO152" s="25">
        <f>+SUMIFS('Data Co.op'!$M:$M,'Data Co.op'!$E:$E,'MT-Tracking Co.op'!$G152,'Data Co.op'!$N:$N,'MT-Tracking Co.op'!AO$6)</f>
        <v>0</v>
      </c>
      <c r="AP152" s="25">
        <f>+SUMIFS('Data Co.op'!$M:$M,'Data Co.op'!$E:$E,'MT-Tracking Co.op'!$G152,'Data Co.op'!$N:$N,'MT-Tracking Co.op'!AP$6)</f>
        <v>0</v>
      </c>
      <c r="AQ152" s="25">
        <f>+SUMIFS('Data Co.op'!$M:$M,'Data Co.op'!$E:$E,'MT-Tracking Co.op'!$G152,'Data Co.op'!$N:$N,'MT-Tracking Co.op'!AQ$6)</f>
        <v>0</v>
      </c>
      <c r="AR152" s="25">
        <f>+SUMIFS('Data Co.op'!$M:$M,'Data Co.op'!$E:$E,'MT-Tracking Co.op'!$G152,'Data Co.op'!$N:$N,'MT-Tracking Co.op'!AR$6)</f>
        <v>0</v>
      </c>
      <c r="AS152" s="25">
        <f>+SUMIFS('Data Co.op'!$M:$M,'Data Co.op'!$E:$E,'MT-Tracking Co.op'!$G152,'Data Co.op'!$N:$N,'MT-Tracking Co.op'!AS$6)</f>
        <v>0</v>
      </c>
      <c r="AT152" s="25">
        <f>+SUMIFS('Data Co.op'!$M:$M,'Data Co.op'!$E:$E,'MT-Tracking Co.op'!$G152,'Data Co.op'!$N:$N,'MT-Tracking Co.op'!AT$6)</f>
        <v>0</v>
      </c>
      <c r="AU152" s="25">
        <f>+SUMIFS('Data Co.op'!$M:$M,'Data Co.op'!$E:$E,'MT-Tracking Co.op'!$G152,'Data Co.op'!$N:$N,'MT-Tracking Co.op'!AU$6)</f>
        <v>0</v>
      </c>
      <c r="AV152" s="25">
        <f>+SUMIFS('Data Co.op'!$M:$M,'Data Co.op'!$E:$E,'MT-Tracking Co.op'!$G152,'Data Co.op'!$N:$N,'MT-Tracking Co.op'!AV$6)</f>
        <v>0</v>
      </c>
      <c r="AW152" s="27">
        <f t="shared" si="30"/>
        <v>0</v>
      </c>
      <c r="AX152" t="str">
        <f t="shared" si="26"/>
        <v>Phạm Thị Bích Hạnh</v>
      </c>
      <c r="AY152" t="str">
        <f t="shared" si="22"/>
        <v>NBTS05366</v>
      </c>
      <c r="AZ152" s="27" t="str">
        <f t="shared" si="27"/>
        <v>Nguyễn Thị Mỹ Linh</v>
      </c>
    </row>
    <row r="153" spans="1:52" outlineLevel="1" x14ac:dyDescent="0.25">
      <c r="A153" s="4" t="s">
        <v>935</v>
      </c>
      <c r="B153" s="4" t="s">
        <v>1076</v>
      </c>
      <c r="C153" s="4" t="s">
        <v>356</v>
      </c>
      <c r="D153" s="4" t="s">
        <v>762</v>
      </c>
      <c r="E153" s="4" t="s">
        <v>359</v>
      </c>
      <c r="F153" s="35">
        <v>405</v>
      </c>
      <c r="G153" s="35">
        <f t="shared" si="31"/>
        <v>405</v>
      </c>
      <c r="H153" s="4" t="s">
        <v>2414</v>
      </c>
      <c r="I153" s="4"/>
      <c r="J153" s="4"/>
      <c r="K153" s="4"/>
      <c r="L153" s="4"/>
      <c r="M153" s="33"/>
      <c r="N153" s="38"/>
      <c r="O153" s="33"/>
      <c r="P153" s="33">
        <f t="shared" si="28"/>
        <v>539.65116</v>
      </c>
      <c r="Q153" s="94">
        <f t="shared" si="29"/>
        <v>0</v>
      </c>
      <c r="R153" s="25">
        <f>+SUMIFS('Data Co.op'!$M:$M,'Data Co.op'!$E:$E,'MT-Tracking Co.op'!$F153,'Data Co.op'!$N:$N,'MT-Tracking Co.op'!R$6)</f>
        <v>180.59976</v>
      </c>
      <c r="S153" s="25">
        <f>+SUMIFS('Data Co.op'!$M:$M,'Data Co.op'!$E:$E,'MT-Tracking Co.op'!$F153,'Data Co.op'!$N:$N,'MT-Tracking Co.op'!S$6)</f>
        <v>0</v>
      </c>
      <c r="T153" s="25">
        <f>+SUMIFS('Data Co.op'!$M:$M,'Data Co.op'!$E:$E,'MT-Tracking Co.op'!$F153,'Data Co.op'!$N:$N,'MT-Tracking Co.op'!T$6)</f>
        <v>0</v>
      </c>
      <c r="U153" s="25">
        <f>+SUMIFS('Data Co.op'!$M:$M,'Data Co.op'!$E:$E,'MT-Tracking Co.op'!$F153,'Data Co.op'!$N:$N,'MT-Tracking Co.op'!U$6)</f>
        <v>0</v>
      </c>
      <c r="V153" s="25">
        <f>+SUMIFS('Data Co.op'!$M:$M,'Data Co.op'!$E:$E,'MT-Tracking Co.op'!$F153,'Data Co.op'!$N:$N,'MT-Tracking Co.op'!V$6)</f>
        <v>0</v>
      </c>
      <c r="W153" s="25">
        <f>+SUMIFS('Data Co.op'!$M:$M,'Data Co.op'!$E:$E,'MT-Tracking Co.op'!$F153,'Data Co.op'!$N:$N,'MT-Tracking Co.op'!W$6)</f>
        <v>0</v>
      </c>
      <c r="X153" s="25">
        <f>+SUMIFS('Data Co.op'!$M:$M,'Data Co.op'!$E:$E,'MT-Tracking Co.op'!$F153,'Data Co.op'!$N:$N,'MT-Tracking Co.op'!X$6)</f>
        <v>0</v>
      </c>
      <c r="Y153" s="25">
        <f>+SUMIFS('Data Co.op'!$M:$M,'Data Co.op'!$E:$E,'MT-Tracking Co.op'!$F153,'Data Co.op'!$N:$N,'MT-Tracking Co.op'!Y$6)</f>
        <v>0</v>
      </c>
      <c r="Z153" s="25">
        <f>+SUMIFS('Data Co.op'!$M:$M,'Data Co.op'!$E:$E,'MT-Tracking Co.op'!$F153,'Data Co.op'!$N:$N,'MT-Tracking Co.op'!Z$6)</f>
        <v>0</v>
      </c>
      <c r="AA153" s="25">
        <f>+SUMIFS('Data Co.op'!$M:$M,'Data Co.op'!$E:$E,'MT-Tracking Co.op'!$F153,'Data Co.op'!$N:$N,'MT-Tracking Co.op'!AA$6)</f>
        <v>0</v>
      </c>
      <c r="AB153" s="25">
        <f>+SUMIFS('Data Co.op'!$M:$M,'Data Co.op'!$E:$E,'MT-Tracking Co.op'!$F153,'Data Co.op'!$N:$N,'MT-Tracking Co.op'!AB$6)</f>
        <v>0</v>
      </c>
      <c r="AC153" s="25">
        <f>+SUMIFS('Data Co.op'!$M:$M,'Data Co.op'!$E:$E,'MT-Tracking Co.op'!$F153,'Data Co.op'!$N:$N,'MT-Tracking Co.op'!AC$6)</f>
        <v>0</v>
      </c>
      <c r="AD153" s="25">
        <f>+SUMIFS('Data Co.op'!$M:$M,'Data Co.op'!$E:$E,'MT-Tracking Co.op'!$F153,'Data Co.op'!$N:$N,'MT-Tracking Co.op'!AD$6)</f>
        <v>0</v>
      </c>
      <c r="AE153" s="25">
        <f>+SUMIFS('Data Co.op'!$M:$M,'Data Co.op'!$E:$E,'MT-Tracking Co.op'!$F153,'Data Co.op'!$N:$N,'MT-Tracking Co.op'!AE$6)</f>
        <v>0</v>
      </c>
      <c r="AF153" s="25">
        <f>+SUMIFS('Data Co.op'!$M:$M,'Data Co.op'!$E:$E,'MT-Tracking Co.op'!$F153,'Data Co.op'!$N:$N,'MT-Tracking Co.op'!AF$6)</f>
        <v>0</v>
      </c>
      <c r="AG153" s="25">
        <f>+SUMIFS('Data Co.op'!$M:$M,'Data Co.op'!$E:$E,'MT-Tracking Co.op'!$F153,'Data Co.op'!$N:$N,'MT-Tracking Co.op'!AG$6)</f>
        <v>0</v>
      </c>
      <c r="AH153" s="25">
        <f>+SUMIFS('Data Co.op'!$M:$M,'Data Co.op'!$E:$E,'MT-Tracking Co.op'!$G153,'Data Co.op'!$N:$N,'MT-Tracking Co.op'!AH$6)</f>
        <v>0</v>
      </c>
      <c r="AI153" s="25">
        <f>+SUMIFS('Data Co.op'!$M:$M,'Data Co.op'!$E:$E,'MT-Tracking Co.op'!$G153,'Data Co.op'!$N:$N,'MT-Tracking Co.op'!AI$6)</f>
        <v>0</v>
      </c>
      <c r="AJ153" s="25">
        <f>+SUMIFS('Data Co.op'!$M:$M,'Data Co.op'!$E:$E,'MT-Tracking Co.op'!$G153,'Data Co.op'!$N:$N,'MT-Tracking Co.op'!AJ$6)</f>
        <v>0</v>
      </c>
      <c r="AK153" s="25">
        <f>+SUMIFS('Data Co.op'!$M:$M,'Data Co.op'!$E:$E,'MT-Tracking Co.op'!$G153,'Data Co.op'!$N:$N,'MT-Tracking Co.op'!AK$6)</f>
        <v>0</v>
      </c>
      <c r="AL153" s="25">
        <f>+SUMIFS('Data Co.op'!$M:$M,'Data Co.op'!$E:$E,'MT-Tracking Co.op'!$G153,'Data Co.op'!$N:$N,'MT-Tracking Co.op'!AL$6)</f>
        <v>359.0514</v>
      </c>
      <c r="AM153" s="25">
        <f>+SUMIFS('Data Co.op'!$M:$M,'Data Co.op'!$E:$E,'MT-Tracking Co.op'!$G153,'Data Co.op'!$N:$N,'MT-Tracking Co.op'!AM$6)</f>
        <v>0</v>
      </c>
      <c r="AN153" s="25">
        <f>+SUMIFS('Data Co.op'!$M:$M,'Data Co.op'!$E:$E,'MT-Tracking Co.op'!$G153,'Data Co.op'!$N:$N,'MT-Tracking Co.op'!AN$6)</f>
        <v>0</v>
      </c>
      <c r="AO153" s="25">
        <f>+SUMIFS('Data Co.op'!$M:$M,'Data Co.op'!$E:$E,'MT-Tracking Co.op'!$G153,'Data Co.op'!$N:$N,'MT-Tracking Co.op'!AO$6)</f>
        <v>0</v>
      </c>
      <c r="AP153" s="25">
        <f>+SUMIFS('Data Co.op'!$M:$M,'Data Co.op'!$E:$E,'MT-Tracking Co.op'!$G153,'Data Co.op'!$N:$N,'MT-Tracking Co.op'!AP$6)</f>
        <v>0</v>
      </c>
      <c r="AQ153" s="25">
        <f>+SUMIFS('Data Co.op'!$M:$M,'Data Co.op'!$E:$E,'MT-Tracking Co.op'!$G153,'Data Co.op'!$N:$N,'MT-Tracking Co.op'!AQ$6)</f>
        <v>0</v>
      </c>
      <c r="AR153" s="25">
        <f>+SUMIFS('Data Co.op'!$M:$M,'Data Co.op'!$E:$E,'MT-Tracking Co.op'!$G153,'Data Co.op'!$N:$N,'MT-Tracking Co.op'!AR$6)</f>
        <v>0</v>
      </c>
      <c r="AS153" s="25">
        <f>+SUMIFS('Data Co.op'!$M:$M,'Data Co.op'!$E:$E,'MT-Tracking Co.op'!$G153,'Data Co.op'!$N:$N,'MT-Tracking Co.op'!AS$6)</f>
        <v>0</v>
      </c>
      <c r="AT153" s="25">
        <f>+SUMIFS('Data Co.op'!$M:$M,'Data Co.op'!$E:$E,'MT-Tracking Co.op'!$G153,'Data Co.op'!$N:$N,'MT-Tracking Co.op'!AT$6)</f>
        <v>0</v>
      </c>
      <c r="AU153" s="25">
        <f>+SUMIFS('Data Co.op'!$M:$M,'Data Co.op'!$E:$E,'MT-Tracking Co.op'!$G153,'Data Co.op'!$N:$N,'MT-Tracking Co.op'!AU$6)</f>
        <v>0</v>
      </c>
      <c r="AV153" s="25">
        <f>+SUMIFS('Data Co.op'!$M:$M,'Data Co.op'!$E:$E,'MT-Tracking Co.op'!$G153,'Data Co.op'!$N:$N,'MT-Tracking Co.op'!AV$6)</f>
        <v>0</v>
      </c>
      <c r="AW153" s="27">
        <f t="shared" si="30"/>
        <v>0</v>
      </c>
      <c r="AX153" t="str">
        <f t="shared" si="26"/>
        <v>Phạm Thị Bích Hạnh</v>
      </c>
      <c r="AY153" t="str">
        <f t="shared" si="22"/>
        <v>NBTS05366</v>
      </c>
      <c r="AZ153" s="27" t="str">
        <f t="shared" si="27"/>
        <v>Nguyễn Thị Mỹ Linh</v>
      </c>
    </row>
    <row r="154" spans="1:52" outlineLevel="1" x14ac:dyDescent="0.25">
      <c r="A154" s="4" t="s">
        <v>935</v>
      </c>
      <c r="B154" s="4" t="s">
        <v>1076</v>
      </c>
      <c r="C154" s="4" t="s">
        <v>356</v>
      </c>
      <c r="D154" s="4" t="s">
        <v>762</v>
      </c>
      <c r="E154" s="4" t="s">
        <v>359</v>
      </c>
      <c r="F154" s="35">
        <v>685</v>
      </c>
      <c r="G154" s="35">
        <f t="shared" si="31"/>
        <v>685</v>
      </c>
      <c r="H154" s="4" t="s">
        <v>2448</v>
      </c>
      <c r="I154" s="4"/>
      <c r="J154" s="4"/>
      <c r="K154" s="4"/>
      <c r="L154" s="4"/>
      <c r="M154" s="33"/>
      <c r="N154" s="38"/>
      <c r="O154" s="33"/>
      <c r="P154" s="33">
        <f t="shared" si="28"/>
        <v>1254.64572</v>
      </c>
      <c r="Q154" s="94">
        <f t="shared" si="29"/>
        <v>0</v>
      </c>
      <c r="R154" s="25">
        <f>+SUMIFS('Data Co.op'!$M:$M,'Data Co.op'!$E:$E,'MT-Tracking Co.op'!$F154,'Data Co.op'!$N:$N,'MT-Tracking Co.op'!R$6)</f>
        <v>243.88344000000001</v>
      </c>
      <c r="S154" s="25">
        <f>+SUMIFS('Data Co.op'!$M:$M,'Data Co.op'!$E:$E,'MT-Tracking Co.op'!$F154,'Data Co.op'!$N:$N,'MT-Tracking Co.op'!S$6)</f>
        <v>0</v>
      </c>
      <c r="T154" s="25">
        <f>+SUMIFS('Data Co.op'!$M:$M,'Data Co.op'!$E:$E,'MT-Tracking Co.op'!$F154,'Data Co.op'!$N:$N,'MT-Tracking Co.op'!T$6)</f>
        <v>0</v>
      </c>
      <c r="U154" s="25">
        <f>+SUMIFS('Data Co.op'!$M:$M,'Data Co.op'!$E:$E,'MT-Tracking Co.op'!$F154,'Data Co.op'!$N:$N,'MT-Tracking Co.op'!U$6)</f>
        <v>0</v>
      </c>
      <c r="V154" s="25">
        <f>+SUMIFS('Data Co.op'!$M:$M,'Data Co.op'!$E:$E,'MT-Tracking Co.op'!$F154,'Data Co.op'!$N:$N,'MT-Tracking Co.op'!V$6)</f>
        <v>0</v>
      </c>
      <c r="W154" s="25">
        <f>+SUMIFS('Data Co.op'!$M:$M,'Data Co.op'!$E:$E,'MT-Tracking Co.op'!$F154,'Data Co.op'!$N:$N,'MT-Tracking Co.op'!W$6)</f>
        <v>0</v>
      </c>
      <c r="X154" s="25">
        <f>+SUMIFS('Data Co.op'!$M:$M,'Data Co.op'!$E:$E,'MT-Tracking Co.op'!$F154,'Data Co.op'!$N:$N,'MT-Tracking Co.op'!X$6)</f>
        <v>0</v>
      </c>
      <c r="Y154" s="25">
        <f>+SUMIFS('Data Co.op'!$M:$M,'Data Co.op'!$E:$E,'MT-Tracking Co.op'!$F154,'Data Co.op'!$N:$N,'MT-Tracking Co.op'!Y$6)</f>
        <v>0</v>
      </c>
      <c r="Z154" s="25">
        <f>+SUMIFS('Data Co.op'!$M:$M,'Data Co.op'!$E:$E,'MT-Tracking Co.op'!$F154,'Data Co.op'!$N:$N,'MT-Tracking Co.op'!Z$6)</f>
        <v>0</v>
      </c>
      <c r="AA154" s="25">
        <f>+SUMIFS('Data Co.op'!$M:$M,'Data Co.op'!$E:$E,'MT-Tracking Co.op'!$F154,'Data Co.op'!$N:$N,'MT-Tracking Co.op'!AA$6)</f>
        <v>0</v>
      </c>
      <c r="AB154" s="25">
        <f>+SUMIFS('Data Co.op'!$M:$M,'Data Co.op'!$E:$E,'MT-Tracking Co.op'!$F154,'Data Co.op'!$N:$N,'MT-Tracking Co.op'!AB$6)</f>
        <v>0</v>
      </c>
      <c r="AC154" s="25">
        <f>+SUMIFS('Data Co.op'!$M:$M,'Data Co.op'!$E:$E,'MT-Tracking Co.op'!$F154,'Data Co.op'!$N:$N,'MT-Tracking Co.op'!AC$6)</f>
        <v>0</v>
      </c>
      <c r="AD154" s="25">
        <f>+SUMIFS('Data Co.op'!$M:$M,'Data Co.op'!$E:$E,'MT-Tracking Co.op'!$F154,'Data Co.op'!$N:$N,'MT-Tracking Co.op'!AD$6)</f>
        <v>0</v>
      </c>
      <c r="AE154" s="25">
        <f>+SUMIFS('Data Co.op'!$M:$M,'Data Co.op'!$E:$E,'MT-Tracking Co.op'!$F154,'Data Co.op'!$N:$N,'MT-Tracking Co.op'!AE$6)</f>
        <v>0</v>
      </c>
      <c r="AF154" s="25">
        <f>+SUMIFS('Data Co.op'!$M:$M,'Data Co.op'!$E:$E,'MT-Tracking Co.op'!$F154,'Data Co.op'!$N:$N,'MT-Tracking Co.op'!AF$6)</f>
        <v>0</v>
      </c>
      <c r="AG154" s="25">
        <f>+SUMIFS('Data Co.op'!$M:$M,'Data Co.op'!$E:$E,'MT-Tracking Co.op'!$F154,'Data Co.op'!$N:$N,'MT-Tracking Co.op'!AG$6)</f>
        <v>1010.76228</v>
      </c>
      <c r="AH154" s="25">
        <f>+SUMIFS('Data Co.op'!$M:$M,'Data Co.op'!$E:$E,'MT-Tracking Co.op'!$G154,'Data Co.op'!$N:$N,'MT-Tracking Co.op'!AH$6)</f>
        <v>0</v>
      </c>
      <c r="AI154" s="25">
        <f>+SUMIFS('Data Co.op'!$M:$M,'Data Co.op'!$E:$E,'MT-Tracking Co.op'!$G154,'Data Co.op'!$N:$N,'MT-Tracking Co.op'!AI$6)</f>
        <v>0</v>
      </c>
      <c r="AJ154" s="25">
        <f>+SUMIFS('Data Co.op'!$M:$M,'Data Co.op'!$E:$E,'MT-Tracking Co.op'!$G154,'Data Co.op'!$N:$N,'MT-Tracking Co.op'!AJ$6)</f>
        <v>0</v>
      </c>
      <c r="AK154" s="25">
        <f>+SUMIFS('Data Co.op'!$M:$M,'Data Co.op'!$E:$E,'MT-Tracking Co.op'!$G154,'Data Co.op'!$N:$N,'MT-Tracking Co.op'!AK$6)</f>
        <v>0</v>
      </c>
      <c r="AL154" s="25">
        <f>+SUMIFS('Data Co.op'!$M:$M,'Data Co.op'!$E:$E,'MT-Tracking Co.op'!$G154,'Data Co.op'!$N:$N,'MT-Tracking Co.op'!AL$6)</f>
        <v>0</v>
      </c>
      <c r="AM154" s="25">
        <f>+SUMIFS('Data Co.op'!$M:$M,'Data Co.op'!$E:$E,'MT-Tracking Co.op'!$G154,'Data Co.op'!$N:$N,'MT-Tracking Co.op'!AM$6)</f>
        <v>0</v>
      </c>
      <c r="AN154" s="25">
        <f>+SUMIFS('Data Co.op'!$M:$M,'Data Co.op'!$E:$E,'MT-Tracking Co.op'!$G154,'Data Co.op'!$N:$N,'MT-Tracking Co.op'!AN$6)</f>
        <v>0</v>
      </c>
      <c r="AO154" s="25">
        <f>+SUMIFS('Data Co.op'!$M:$M,'Data Co.op'!$E:$E,'MT-Tracking Co.op'!$G154,'Data Co.op'!$N:$N,'MT-Tracking Co.op'!AO$6)</f>
        <v>0</v>
      </c>
      <c r="AP154" s="25">
        <f>+SUMIFS('Data Co.op'!$M:$M,'Data Co.op'!$E:$E,'MT-Tracking Co.op'!$G154,'Data Co.op'!$N:$N,'MT-Tracking Co.op'!AP$6)</f>
        <v>0</v>
      </c>
      <c r="AQ154" s="25">
        <f>+SUMIFS('Data Co.op'!$M:$M,'Data Co.op'!$E:$E,'MT-Tracking Co.op'!$G154,'Data Co.op'!$N:$N,'MT-Tracking Co.op'!AQ$6)</f>
        <v>0</v>
      </c>
      <c r="AR154" s="25">
        <f>+SUMIFS('Data Co.op'!$M:$M,'Data Co.op'!$E:$E,'MT-Tracking Co.op'!$G154,'Data Co.op'!$N:$N,'MT-Tracking Co.op'!AR$6)</f>
        <v>0</v>
      </c>
      <c r="AS154" s="25">
        <f>+SUMIFS('Data Co.op'!$M:$M,'Data Co.op'!$E:$E,'MT-Tracking Co.op'!$G154,'Data Co.op'!$N:$N,'MT-Tracking Co.op'!AS$6)</f>
        <v>0</v>
      </c>
      <c r="AT154" s="25">
        <f>+SUMIFS('Data Co.op'!$M:$M,'Data Co.op'!$E:$E,'MT-Tracking Co.op'!$G154,'Data Co.op'!$N:$N,'MT-Tracking Co.op'!AT$6)</f>
        <v>0</v>
      </c>
      <c r="AU154" s="25">
        <f>+SUMIFS('Data Co.op'!$M:$M,'Data Co.op'!$E:$E,'MT-Tracking Co.op'!$G154,'Data Co.op'!$N:$N,'MT-Tracking Co.op'!AU$6)</f>
        <v>0</v>
      </c>
      <c r="AV154" s="25">
        <f>+SUMIFS('Data Co.op'!$M:$M,'Data Co.op'!$E:$E,'MT-Tracking Co.op'!$G154,'Data Co.op'!$N:$N,'MT-Tracking Co.op'!AV$6)</f>
        <v>0</v>
      </c>
      <c r="AW154" s="27">
        <f t="shared" si="30"/>
        <v>0</v>
      </c>
      <c r="AX154" t="str">
        <f t="shared" si="26"/>
        <v>Phạm Thị Bích Hạnh</v>
      </c>
      <c r="AY154" t="str">
        <f t="shared" si="22"/>
        <v>NBTS05366</v>
      </c>
      <c r="AZ154" s="27" t="str">
        <f t="shared" si="27"/>
        <v>Nguyễn Thị Mỹ Linh</v>
      </c>
    </row>
    <row r="155" spans="1:52" outlineLevel="1" x14ac:dyDescent="0.25">
      <c r="A155" s="4" t="s">
        <v>935</v>
      </c>
      <c r="B155" s="4" t="s">
        <v>1076</v>
      </c>
      <c r="C155" s="4" t="s">
        <v>356</v>
      </c>
      <c r="D155" s="4" t="s">
        <v>762</v>
      </c>
      <c r="E155" s="4" t="s">
        <v>359</v>
      </c>
      <c r="F155" s="35">
        <v>2087</v>
      </c>
      <c r="G155" s="35">
        <f t="shared" si="31"/>
        <v>2087</v>
      </c>
      <c r="H155" s="4" t="s">
        <v>2452</v>
      </c>
      <c r="I155" s="4"/>
      <c r="J155" s="4"/>
      <c r="K155" s="4"/>
      <c r="L155" s="4"/>
      <c r="M155" s="33"/>
      <c r="N155" s="38"/>
      <c r="O155" s="33"/>
      <c r="P155" s="33">
        <f t="shared" si="28"/>
        <v>952.89804000000004</v>
      </c>
      <c r="Q155" s="94">
        <f t="shared" si="29"/>
        <v>0</v>
      </c>
      <c r="R155" s="25">
        <f>+SUMIFS('Data Co.op'!$M:$M,'Data Co.op'!$E:$E,'MT-Tracking Co.op'!$F155,'Data Co.op'!$N:$N,'MT-Tracking Co.op'!R$6)</f>
        <v>0</v>
      </c>
      <c r="S155" s="25">
        <f>+SUMIFS('Data Co.op'!$M:$M,'Data Co.op'!$E:$E,'MT-Tracking Co.op'!$F155,'Data Co.op'!$N:$N,'MT-Tracking Co.op'!S$6)</f>
        <v>180.59976</v>
      </c>
      <c r="T155" s="25">
        <f>+SUMIFS('Data Co.op'!$M:$M,'Data Co.op'!$E:$E,'MT-Tracking Co.op'!$F155,'Data Co.op'!$N:$N,'MT-Tracking Co.op'!T$6)</f>
        <v>0</v>
      </c>
      <c r="U155" s="25">
        <f>+SUMIFS('Data Co.op'!$M:$M,'Data Co.op'!$E:$E,'MT-Tracking Co.op'!$F155,'Data Co.op'!$N:$N,'MT-Tracking Co.op'!U$6)</f>
        <v>0</v>
      </c>
      <c r="V155" s="25">
        <f>+SUMIFS('Data Co.op'!$M:$M,'Data Co.op'!$E:$E,'MT-Tracking Co.op'!$F155,'Data Co.op'!$N:$N,'MT-Tracking Co.op'!V$6)</f>
        <v>0</v>
      </c>
      <c r="W155" s="25">
        <f>+SUMIFS('Data Co.op'!$M:$M,'Data Co.op'!$E:$E,'MT-Tracking Co.op'!$F155,'Data Co.op'!$N:$N,'MT-Tracking Co.op'!W$6)</f>
        <v>0</v>
      </c>
      <c r="X155" s="25">
        <f>+SUMIFS('Data Co.op'!$M:$M,'Data Co.op'!$E:$E,'MT-Tracking Co.op'!$F155,'Data Co.op'!$N:$N,'MT-Tracking Co.op'!X$6)</f>
        <v>0</v>
      </c>
      <c r="Y155" s="25">
        <f>+SUMIFS('Data Co.op'!$M:$M,'Data Co.op'!$E:$E,'MT-Tracking Co.op'!$F155,'Data Co.op'!$N:$N,'MT-Tracking Co.op'!Y$6)</f>
        <v>0</v>
      </c>
      <c r="Z155" s="25">
        <f>+SUMIFS('Data Co.op'!$M:$M,'Data Co.op'!$E:$E,'MT-Tracking Co.op'!$F155,'Data Co.op'!$N:$N,'MT-Tracking Co.op'!Z$6)</f>
        <v>0</v>
      </c>
      <c r="AA155" s="25">
        <f>+SUMIFS('Data Co.op'!$M:$M,'Data Co.op'!$E:$E,'MT-Tracking Co.op'!$F155,'Data Co.op'!$N:$N,'MT-Tracking Co.op'!AA$6)</f>
        <v>0</v>
      </c>
      <c r="AB155" s="25">
        <f>+SUMIFS('Data Co.op'!$M:$M,'Data Co.op'!$E:$E,'MT-Tracking Co.op'!$F155,'Data Co.op'!$N:$N,'MT-Tracking Co.op'!AB$6)</f>
        <v>0</v>
      </c>
      <c r="AC155" s="25">
        <f>+SUMIFS('Data Co.op'!$M:$M,'Data Co.op'!$E:$E,'MT-Tracking Co.op'!$F155,'Data Co.op'!$N:$N,'MT-Tracking Co.op'!AC$6)</f>
        <v>0</v>
      </c>
      <c r="AD155" s="25">
        <f>+SUMIFS('Data Co.op'!$M:$M,'Data Co.op'!$E:$E,'MT-Tracking Co.op'!$F155,'Data Co.op'!$N:$N,'MT-Tracking Co.op'!AD$6)</f>
        <v>0</v>
      </c>
      <c r="AE155" s="25">
        <f>+SUMIFS('Data Co.op'!$M:$M,'Data Co.op'!$E:$E,'MT-Tracking Co.op'!$F155,'Data Co.op'!$N:$N,'MT-Tracking Co.op'!AE$6)</f>
        <v>0</v>
      </c>
      <c r="AF155" s="25">
        <f>+SUMIFS('Data Co.op'!$M:$M,'Data Co.op'!$E:$E,'MT-Tracking Co.op'!$F155,'Data Co.op'!$N:$N,'MT-Tracking Co.op'!AF$6)</f>
        <v>0</v>
      </c>
      <c r="AG155" s="25">
        <f>+SUMIFS('Data Co.op'!$M:$M,'Data Co.op'!$E:$E,'MT-Tracking Co.op'!$F155,'Data Co.op'!$N:$N,'MT-Tracking Co.op'!AG$6)</f>
        <v>772.29827999999998</v>
      </c>
      <c r="AH155" s="25">
        <f>+SUMIFS('Data Co.op'!$M:$M,'Data Co.op'!$E:$E,'MT-Tracking Co.op'!$G155,'Data Co.op'!$N:$N,'MT-Tracking Co.op'!AH$6)</f>
        <v>0</v>
      </c>
      <c r="AI155" s="25">
        <f>+SUMIFS('Data Co.op'!$M:$M,'Data Co.op'!$E:$E,'MT-Tracking Co.op'!$G155,'Data Co.op'!$N:$N,'MT-Tracking Co.op'!AI$6)</f>
        <v>0</v>
      </c>
      <c r="AJ155" s="25">
        <f>+SUMIFS('Data Co.op'!$M:$M,'Data Co.op'!$E:$E,'MT-Tracking Co.op'!$G155,'Data Co.op'!$N:$N,'MT-Tracking Co.op'!AJ$6)</f>
        <v>0</v>
      </c>
      <c r="AK155" s="25">
        <f>+SUMIFS('Data Co.op'!$M:$M,'Data Co.op'!$E:$E,'MT-Tracking Co.op'!$G155,'Data Co.op'!$N:$N,'MT-Tracking Co.op'!AK$6)</f>
        <v>0</v>
      </c>
      <c r="AL155" s="25">
        <f>+SUMIFS('Data Co.op'!$M:$M,'Data Co.op'!$E:$E,'MT-Tracking Co.op'!$G155,'Data Co.op'!$N:$N,'MT-Tracking Co.op'!AL$6)</f>
        <v>0</v>
      </c>
      <c r="AM155" s="25">
        <f>+SUMIFS('Data Co.op'!$M:$M,'Data Co.op'!$E:$E,'MT-Tracking Co.op'!$G155,'Data Co.op'!$N:$N,'MT-Tracking Co.op'!AM$6)</f>
        <v>0</v>
      </c>
      <c r="AN155" s="25">
        <f>+SUMIFS('Data Co.op'!$M:$M,'Data Co.op'!$E:$E,'MT-Tracking Co.op'!$G155,'Data Co.op'!$N:$N,'MT-Tracking Co.op'!AN$6)</f>
        <v>0</v>
      </c>
      <c r="AO155" s="25">
        <f>+SUMIFS('Data Co.op'!$M:$M,'Data Co.op'!$E:$E,'MT-Tracking Co.op'!$G155,'Data Co.op'!$N:$N,'MT-Tracking Co.op'!AO$6)</f>
        <v>0</v>
      </c>
      <c r="AP155" s="25">
        <f>+SUMIFS('Data Co.op'!$M:$M,'Data Co.op'!$E:$E,'MT-Tracking Co.op'!$G155,'Data Co.op'!$N:$N,'MT-Tracking Co.op'!AP$6)</f>
        <v>0</v>
      </c>
      <c r="AQ155" s="25">
        <f>+SUMIFS('Data Co.op'!$M:$M,'Data Co.op'!$E:$E,'MT-Tracking Co.op'!$G155,'Data Co.op'!$N:$N,'MT-Tracking Co.op'!AQ$6)</f>
        <v>0</v>
      </c>
      <c r="AR155" s="25">
        <f>+SUMIFS('Data Co.op'!$M:$M,'Data Co.op'!$E:$E,'MT-Tracking Co.op'!$G155,'Data Co.op'!$N:$N,'MT-Tracking Co.op'!AR$6)</f>
        <v>0</v>
      </c>
      <c r="AS155" s="25">
        <f>+SUMIFS('Data Co.op'!$M:$M,'Data Co.op'!$E:$E,'MT-Tracking Co.op'!$G155,'Data Co.op'!$N:$N,'MT-Tracking Co.op'!AS$6)</f>
        <v>0</v>
      </c>
      <c r="AT155" s="25">
        <f>+SUMIFS('Data Co.op'!$M:$M,'Data Co.op'!$E:$E,'MT-Tracking Co.op'!$G155,'Data Co.op'!$N:$N,'MT-Tracking Co.op'!AT$6)</f>
        <v>0</v>
      </c>
      <c r="AU155" s="25">
        <f>+SUMIFS('Data Co.op'!$M:$M,'Data Co.op'!$E:$E,'MT-Tracking Co.op'!$G155,'Data Co.op'!$N:$N,'MT-Tracking Co.op'!AU$6)</f>
        <v>0</v>
      </c>
      <c r="AV155" s="25">
        <f>+SUMIFS('Data Co.op'!$M:$M,'Data Co.op'!$E:$E,'MT-Tracking Co.op'!$G155,'Data Co.op'!$N:$N,'MT-Tracking Co.op'!AV$6)</f>
        <v>0</v>
      </c>
      <c r="AW155" s="27">
        <f t="shared" si="30"/>
        <v>0</v>
      </c>
      <c r="AX155" t="str">
        <f t="shared" si="26"/>
        <v>Phạm Thị Bích Hạnh</v>
      </c>
      <c r="AY155" t="str">
        <f t="shared" si="22"/>
        <v>NBTS05366</v>
      </c>
      <c r="AZ155" s="27" t="str">
        <f t="shared" si="27"/>
        <v>Nguyễn Thị Mỹ Linh</v>
      </c>
    </row>
    <row r="156" spans="1:52" outlineLevel="1" x14ac:dyDescent="0.25">
      <c r="A156" s="4" t="s">
        <v>935</v>
      </c>
      <c r="B156" s="4" t="s">
        <v>1076</v>
      </c>
      <c r="C156" s="4" t="s">
        <v>356</v>
      </c>
      <c r="D156" s="4" t="s">
        <v>762</v>
      </c>
      <c r="E156" s="4" t="s">
        <v>359</v>
      </c>
      <c r="F156" s="35">
        <v>282</v>
      </c>
      <c r="G156" s="35">
        <f t="shared" si="31"/>
        <v>282</v>
      </c>
      <c r="H156" s="4" t="s">
        <v>2405</v>
      </c>
      <c r="I156" s="4"/>
      <c r="J156" s="4"/>
      <c r="K156" s="4"/>
      <c r="L156" s="4"/>
      <c r="M156" s="33"/>
      <c r="N156" s="38"/>
      <c r="O156" s="33"/>
      <c r="P156" s="33">
        <f t="shared" si="28"/>
        <v>1720.80936</v>
      </c>
      <c r="Q156" s="94">
        <f t="shared" si="29"/>
        <v>0</v>
      </c>
      <c r="R156" s="25">
        <f>+SUMIFS('Data Co.op'!$M:$M,'Data Co.op'!$E:$E,'MT-Tracking Co.op'!$F156,'Data Co.op'!$N:$N,'MT-Tracking Co.op'!R$6)</f>
        <v>710.04708000000005</v>
      </c>
      <c r="S156" s="25">
        <f>+SUMIFS('Data Co.op'!$M:$M,'Data Co.op'!$E:$E,'MT-Tracking Co.op'!$F156,'Data Co.op'!$N:$N,'MT-Tracking Co.op'!S$6)</f>
        <v>0</v>
      </c>
      <c r="T156" s="25">
        <f>+SUMIFS('Data Co.op'!$M:$M,'Data Co.op'!$E:$E,'MT-Tracking Co.op'!$F156,'Data Co.op'!$N:$N,'MT-Tracking Co.op'!T$6)</f>
        <v>0</v>
      </c>
      <c r="U156" s="25">
        <f>+SUMIFS('Data Co.op'!$M:$M,'Data Co.op'!$E:$E,'MT-Tracking Co.op'!$F156,'Data Co.op'!$N:$N,'MT-Tracking Co.op'!U$6)</f>
        <v>0</v>
      </c>
      <c r="V156" s="25">
        <f>+SUMIFS('Data Co.op'!$M:$M,'Data Co.op'!$E:$E,'MT-Tracking Co.op'!$F156,'Data Co.op'!$N:$N,'MT-Tracking Co.op'!V$6)</f>
        <v>0</v>
      </c>
      <c r="W156" s="25">
        <f>+SUMIFS('Data Co.op'!$M:$M,'Data Co.op'!$E:$E,'MT-Tracking Co.op'!$F156,'Data Co.op'!$N:$N,'MT-Tracking Co.op'!W$6)</f>
        <v>0</v>
      </c>
      <c r="X156" s="25">
        <f>+SUMIFS('Data Co.op'!$M:$M,'Data Co.op'!$E:$E,'MT-Tracking Co.op'!$F156,'Data Co.op'!$N:$N,'MT-Tracking Co.op'!X$6)</f>
        <v>0</v>
      </c>
      <c r="Y156" s="25">
        <f>+SUMIFS('Data Co.op'!$M:$M,'Data Co.op'!$E:$E,'MT-Tracking Co.op'!$F156,'Data Co.op'!$N:$N,'MT-Tracking Co.op'!Y$6)</f>
        <v>0</v>
      </c>
      <c r="Z156" s="25">
        <f>+SUMIFS('Data Co.op'!$M:$M,'Data Co.op'!$E:$E,'MT-Tracking Co.op'!$F156,'Data Co.op'!$N:$N,'MT-Tracking Co.op'!Z$6)</f>
        <v>0</v>
      </c>
      <c r="AA156" s="25">
        <f>+SUMIFS('Data Co.op'!$M:$M,'Data Co.op'!$E:$E,'MT-Tracking Co.op'!$F156,'Data Co.op'!$N:$N,'MT-Tracking Co.op'!AA$6)</f>
        <v>0</v>
      </c>
      <c r="AB156" s="25">
        <f>+SUMIFS('Data Co.op'!$M:$M,'Data Co.op'!$E:$E,'MT-Tracking Co.op'!$F156,'Data Co.op'!$N:$N,'MT-Tracking Co.op'!AB$6)</f>
        <v>0</v>
      </c>
      <c r="AC156" s="25">
        <f>+SUMIFS('Data Co.op'!$M:$M,'Data Co.op'!$E:$E,'MT-Tracking Co.op'!$F156,'Data Co.op'!$N:$N,'MT-Tracking Co.op'!AC$6)</f>
        <v>0</v>
      </c>
      <c r="AD156" s="25">
        <f>+SUMIFS('Data Co.op'!$M:$M,'Data Co.op'!$E:$E,'MT-Tracking Co.op'!$F156,'Data Co.op'!$N:$N,'MT-Tracking Co.op'!AD$6)</f>
        <v>0</v>
      </c>
      <c r="AE156" s="25">
        <f>+SUMIFS('Data Co.op'!$M:$M,'Data Co.op'!$E:$E,'MT-Tracking Co.op'!$F156,'Data Co.op'!$N:$N,'MT-Tracking Co.op'!AE$6)</f>
        <v>0</v>
      </c>
      <c r="AF156" s="25">
        <f>+SUMIFS('Data Co.op'!$M:$M,'Data Co.op'!$E:$E,'MT-Tracking Co.op'!$F156,'Data Co.op'!$N:$N,'MT-Tracking Co.op'!AF$6)</f>
        <v>0</v>
      </c>
      <c r="AG156" s="25">
        <f>+SUMIFS('Data Co.op'!$M:$M,'Data Co.op'!$E:$E,'MT-Tracking Co.op'!$F156,'Data Co.op'!$N:$N,'MT-Tracking Co.op'!AG$6)</f>
        <v>772.29827999999998</v>
      </c>
      <c r="AH156" s="25">
        <f>+SUMIFS('Data Co.op'!$M:$M,'Data Co.op'!$E:$E,'MT-Tracking Co.op'!$G156,'Data Co.op'!$N:$N,'MT-Tracking Co.op'!AH$6)</f>
        <v>0</v>
      </c>
      <c r="AI156" s="25">
        <f>+SUMIFS('Data Co.op'!$M:$M,'Data Co.op'!$E:$E,'MT-Tracking Co.op'!$G156,'Data Co.op'!$N:$N,'MT-Tracking Co.op'!AI$6)</f>
        <v>0</v>
      </c>
      <c r="AJ156" s="25">
        <f>+SUMIFS('Data Co.op'!$M:$M,'Data Co.op'!$E:$E,'MT-Tracking Co.op'!$G156,'Data Co.op'!$N:$N,'MT-Tracking Co.op'!AJ$6)</f>
        <v>0</v>
      </c>
      <c r="AK156" s="25">
        <f>+SUMIFS('Data Co.op'!$M:$M,'Data Co.op'!$E:$E,'MT-Tracking Co.op'!$G156,'Data Co.op'!$N:$N,'MT-Tracking Co.op'!AK$6)</f>
        <v>238.46399999999994</v>
      </c>
      <c r="AL156" s="25">
        <f>+SUMIFS('Data Co.op'!$M:$M,'Data Co.op'!$E:$E,'MT-Tracking Co.op'!$G156,'Data Co.op'!$N:$N,'MT-Tracking Co.op'!AL$6)</f>
        <v>0</v>
      </c>
      <c r="AM156" s="25">
        <f>+SUMIFS('Data Co.op'!$M:$M,'Data Co.op'!$E:$E,'MT-Tracking Co.op'!$G156,'Data Co.op'!$N:$N,'MT-Tracking Co.op'!AM$6)</f>
        <v>0</v>
      </c>
      <c r="AN156" s="25">
        <f>+SUMIFS('Data Co.op'!$M:$M,'Data Co.op'!$E:$E,'MT-Tracking Co.op'!$G156,'Data Co.op'!$N:$N,'MT-Tracking Co.op'!AN$6)</f>
        <v>0</v>
      </c>
      <c r="AO156" s="25">
        <f>+SUMIFS('Data Co.op'!$M:$M,'Data Co.op'!$E:$E,'MT-Tracking Co.op'!$G156,'Data Co.op'!$N:$N,'MT-Tracking Co.op'!AO$6)</f>
        <v>0</v>
      </c>
      <c r="AP156" s="25">
        <f>+SUMIFS('Data Co.op'!$M:$M,'Data Co.op'!$E:$E,'MT-Tracking Co.op'!$G156,'Data Co.op'!$N:$N,'MT-Tracking Co.op'!AP$6)</f>
        <v>0</v>
      </c>
      <c r="AQ156" s="25">
        <f>+SUMIFS('Data Co.op'!$M:$M,'Data Co.op'!$E:$E,'MT-Tracking Co.op'!$G156,'Data Co.op'!$N:$N,'MT-Tracking Co.op'!AQ$6)</f>
        <v>0</v>
      </c>
      <c r="AR156" s="25">
        <f>+SUMIFS('Data Co.op'!$M:$M,'Data Co.op'!$E:$E,'MT-Tracking Co.op'!$G156,'Data Co.op'!$N:$N,'MT-Tracking Co.op'!AR$6)</f>
        <v>0</v>
      </c>
      <c r="AS156" s="25">
        <f>+SUMIFS('Data Co.op'!$M:$M,'Data Co.op'!$E:$E,'MT-Tracking Co.op'!$G156,'Data Co.op'!$N:$N,'MT-Tracking Co.op'!AS$6)</f>
        <v>0</v>
      </c>
      <c r="AT156" s="25">
        <f>+SUMIFS('Data Co.op'!$M:$M,'Data Co.op'!$E:$E,'MT-Tracking Co.op'!$G156,'Data Co.op'!$N:$N,'MT-Tracking Co.op'!AT$6)</f>
        <v>0</v>
      </c>
      <c r="AU156" s="25">
        <f>+SUMIFS('Data Co.op'!$M:$M,'Data Co.op'!$E:$E,'MT-Tracking Co.op'!$G156,'Data Co.op'!$N:$N,'MT-Tracking Co.op'!AU$6)</f>
        <v>0</v>
      </c>
      <c r="AV156" s="25">
        <f>+SUMIFS('Data Co.op'!$M:$M,'Data Co.op'!$E:$E,'MT-Tracking Co.op'!$G156,'Data Co.op'!$N:$N,'MT-Tracking Co.op'!AV$6)</f>
        <v>0</v>
      </c>
      <c r="AW156" s="27">
        <f t="shared" si="30"/>
        <v>0</v>
      </c>
      <c r="AX156" t="str">
        <f t="shared" si="26"/>
        <v>Phạm Thị Bích Hạnh</v>
      </c>
      <c r="AY156" t="str">
        <f t="shared" si="22"/>
        <v>NBTS05366</v>
      </c>
      <c r="AZ156" s="27" t="str">
        <f t="shared" si="27"/>
        <v>Nguyễn Thị Mỹ Linh</v>
      </c>
    </row>
    <row r="157" spans="1:52" outlineLevel="1" x14ac:dyDescent="0.25">
      <c r="A157" s="4" t="s">
        <v>935</v>
      </c>
      <c r="B157" s="4" t="s">
        <v>1076</v>
      </c>
      <c r="C157" s="4" t="s">
        <v>356</v>
      </c>
      <c r="D157" s="4" t="s">
        <v>762</v>
      </c>
      <c r="E157" s="4" t="s">
        <v>359</v>
      </c>
      <c r="F157" s="35">
        <v>2008</v>
      </c>
      <c r="G157" s="35">
        <f t="shared" si="31"/>
        <v>2008</v>
      </c>
      <c r="H157" s="4" t="s">
        <v>2449</v>
      </c>
      <c r="I157" s="4"/>
      <c r="J157" s="4"/>
      <c r="K157" s="4"/>
      <c r="L157" s="4"/>
      <c r="M157" s="33"/>
      <c r="N157" s="38"/>
      <c r="O157" s="33"/>
      <c r="P157" s="33">
        <f t="shared" si="28"/>
        <v>1311.9494399999999</v>
      </c>
      <c r="Q157" s="94">
        <f t="shared" si="29"/>
        <v>0</v>
      </c>
      <c r="R157" s="25">
        <f>+SUMIFS('Data Co.op'!$M:$M,'Data Co.op'!$E:$E,'MT-Tracking Co.op'!$F157,'Data Co.op'!$N:$N,'MT-Tracking Co.op'!R$6)</f>
        <v>539.65116</v>
      </c>
      <c r="S157" s="25">
        <f>+SUMIFS('Data Co.op'!$M:$M,'Data Co.op'!$E:$E,'MT-Tracking Co.op'!$F157,'Data Co.op'!$N:$N,'MT-Tracking Co.op'!S$6)</f>
        <v>0</v>
      </c>
      <c r="T157" s="25">
        <f>+SUMIFS('Data Co.op'!$M:$M,'Data Co.op'!$E:$E,'MT-Tracking Co.op'!$F157,'Data Co.op'!$N:$N,'MT-Tracking Co.op'!T$6)</f>
        <v>0</v>
      </c>
      <c r="U157" s="25">
        <f>+SUMIFS('Data Co.op'!$M:$M,'Data Co.op'!$E:$E,'MT-Tracking Co.op'!$F157,'Data Co.op'!$N:$N,'MT-Tracking Co.op'!U$6)</f>
        <v>0</v>
      </c>
      <c r="V157" s="25">
        <f>+SUMIFS('Data Co.op'!$M:$M,'Data Co.op'!$E:$E,'MT-Tracking Co.op'!$F157,'Data Co.op'!$N:$N,'MT-Tracking Co.op'!V$6)</f>
        <v>0</v>
      </c>
      <c r="W157" s="25">
        <f>+SUMIFS('Data Co.op'!$M:$M,'Data Co.op'!$E:$E,'MT-Tracking Co.op'!$F157,'Data Co.op'!$N:$N,'MT-Tracking Co.op'!W$6)</f>
        <v>0</v>
      </c>
      <c r="X157" s="25">
        <f>+SUMIFS('Data Co.op'!$M:$M,'Data Co.op'!$E:$E,'MT-Tracking Co.op'!$F157,'Data Co.op'!$N:$N,'MT-Tracking Co.op'!X$6)</f>
        <v>0</v>
      </c>
      <c r="Y157" s="25">
        <f>+SUMIFS('Data Co.op'!$M:$M,'Data Co.op'!$E:$E,'MT-Tracking Co.op'!$F157,'Data Co.op'!$N:$N,'MT-Tracking Co.op'!Y$6)</f>
        <v>0</v>
      </c>
      <c r="Z157" s="25">
        <f>+SUMIFS('Data Co.op'!$M:$M,'Data Co.op'!$E:$E,'MT-Tracking Co.op'!$F157,'Data Co.op'!$N:$N,'MT-Tracking Co.op'!Z$6)</f>
        <v>0</v>
      </c>
      <c r="AA157" s="25">
        <f>+SUMIFS('Data Co.op'!$M:$M,'Data Co.op'!$E:$E,'MT-Tracking Co.op'!$F157,'Data Co.op'!$N:$N,'MT-Tracking Co.op'!AA$6)</f>
        <v>0</v>
      </c>
      <c r="AB157" s="25">
        <f>+SUMIFS('Data Co.op'!$M:$M,'Data Co.op'!$E:$E,'MT-Tracking Co.op'!$F157,'Data Co.op'!$N:$N,'MT-Tracking Co.op'!AB$6)</f>
        <v>0</v>
      </c>
      <c r="AC157" s="25">
        <f>+SUMIFS('Data Co.op'!$M:$M,'Data Co.op'!$E:$E,'MT-Tracking Co.op'!$F157,'Data Co.op'!$N:$N,'MT-Tracking Co.op'!AC$6)</f>
        <v>0</v>
      </c>
      <c r="AD157" s="25">
        <f>+SUMIFS('Data Co.op'!$M:$M,'Data Co.op'!$E:$E,'MT-Tracking Co.op'!$F157,'Data Co.op'!$N:$N,'MT-Tracking Co.op'!AD$6)</f>
        <v>0</v>
      </c>
      <c r="AE157" s="25">
        <f>+SUMIFS('Data Co.op'!$M:$M,'Data Co.op'!$E:$E,'MT-Tracking Co.op'!$F157,'Data Co.op'!$N:$N,'MT-Tracking Co.op'!AE$6)</f>
        <v>0</v>
      </c>
      <c r="AF157" s="25">
        <f>+SUMIFS('Data Co.op'!$M:$M,'Data Co.op'!$E:$E,'MT-Tracking Co.op'!$F157,'Data Co.op'!$N:$N,'MT-Tracking Co.op'!AF$6)</f>
        <v>0</v>
      </c>
      <c r="AG157" s="25">
        <f>+SUMIFS('Data Co.op'!$M:$M,'Data Co.op'!$E:$E,'MT-Tracking Co.op'!$F157,'Data Co.op'!$N:$N,'MT-Tracking Co.op'!AG$6)</f>
        <v>772.29827999999998</v>
      </c>
      <c r="AH157" s="25">
        <f>+SUMIFS('Data Co.op'!$M:$M,'Data Co.op'!$E:$E,'MT-Tracking Co.op'!$G157,'Data Co.op'!$N:$N,'MT-Tracking Co.op'!AH$6)</f>
        <v>0</v>
      </c>
      <c r="AI157" s="25">
        <f>+SUMIFS('Data Co.op'!$M:$M,'Data Co.op'!$E:$E,'MT-Tracking Co.op'!$G157,'Data Co.op'!$N:$N,'MT-Tracking Co.op'!AI$6)</f>
        <v>0</v>
      </c>
      <c r="AJ157" s="25">
        <f>+SUMIFS('Data Co.op'!$M:$M,'Data Co.op'!$E:$E,'MT-Tracking Co.op'!$G157,'Data Co.op'!$N:$N,'MT-Tracking Co.op'!AJ$6)</f>
        <v>0</v>
      </c>
      <c r="AK157" s="25">
        <f>+SUMIFS('Data Co.op'!$M:$M,'Data Co.op'!$E:$E,'MT-Tracking Co.op'!$G157,'Data Co.op'!$N:$N,'MT-Tracking Co.op'!AK$6)</f>
        <v>0</v>
      </c>
      <c r="AL157" s="25">
        <f>+SUMIFS('Data Co.op'!$M:$M,'Data Co.op'!$E:$E,'MT-Tracking Co.op'!$G157,'Data Co.op'!$N:$N,'MT-Tracking Co.op'!AL$6)</f>
        <v>0</v>
      </c>
      <c r="AM157" s="25">
        <f>+SUMIFS('Data Co.op'!$M:$M,'Data Co.op'!$E:$E,'MT-Tracking Co.op'!$G157,'Data Co.op'!$N:$N,'MT-Tracking Co.op'!AM$6)</f>
        <v>0</v>
      </c>
      <c r="AN157" s="25">
        <f>+SUMIFS('Data Co.op'!$M:$M,'Data Co.op'!$E:$E,'MT-Tracking Co.op'!$G157,'Data Co.op'!$N:$N,'MT-Tracking Co.op'!AN$6)</f>
        <v>0</v>
      </c>
      <c r="AO157" s="25">
        <f>+SUMIFS('Data Co.op'!$M:$M,'Data Co.op'!$E:$E,'MT-Tracking Co.op'!$G157,'Data Co.op'!$N:$N,'MT-Tracking Co.op'!AO$6)</f>
        <v>0</v>
      </c>
      <c r="AP157" s="25">
        <f>+SUMIFS('Data Co.op'!$M:$M,'Data Co.op'!$E:$E,'MT-Tracking Co.op'!$G157,'Data Co.op'!$N:$N,'MT-Tracking Co.op'!AP$6)</f>
        <v>0</v>
      </c>
      <c r="AQ157" s="25">
        <f>+SUMIFS('Data Co.op'!$M:$M,'Data Co.op'!$E:$E,'MT-Tracking Co.op'!$G157,'Data Co.op'!$N:$N,'MT-Tracking Co.op'!AQ$6)</f>
        <v>0</v>
      </c>
      <c r="AR157" s="25">
        <f>+SUMIFS('Data Co.op'!$M:$M,'Data Co.op'!$E:$E,'MT-Tracking Co.op'!$G157,'Data Co.op'!$N:$N,'MT-Tracking Co.op'!AR$6)</f>
        <v>0</v>
      </c>
      <c r="AS157" s="25">
        <f>+SUMIFS('Data Co.op'!$M:$M,'Data Co.op'!$E:$E,'MT-Tracking Co.op'!$G157,'Data Co.op'!$N:$N,'MT-Tracking Co.op'!AS$6)</f>
        <v>0</v>
      </c>
      <c r="AT157" s="25">
        <f>+SUMIFS('Data Co.op'!$M:$M,'Data Co.op'!$E:$E,'MT-Tracking Co.op'!$G157,'Data Co.op'!$N:$N,'MT-Tracking Co.op'!AT$6)</f>
        <v>0</v>
      </c>
      <c r="AU157" s="25">
        <f>+SUMIFS('Data Co.op'!$M:$M,'Data Co.op'!$E:$E,'MT-Tracking Co.op'!$G157,'Data Co.op'!$N:$N,'MT-Tracking Co.op'!AU$6)</f>
        <v>0</v>
      </c>
      <c r="AV157" s="25">
        <f>+SUMIFS('Data Co.op'!$M:$M,'Data Co.op'!$E:$E,'MT-Tracking Co.op'!$G157,'Data Co.op'!$N:$N,'MT-Tracking Co.op'!AV$6)</f>
        <v>0</v>
      </c>
      <c r="AW157" s="27">
        <f t="shared" si="30"/>
        <v>0</v>
      </c>
      <c r="AX157" t="str">
        <f t="shared" si="26"/>
        <v>Phạm Thị Bích Hạnh</v>
      </c>
      <c r="AY157" t="str">
        <f t="shared" si="22"/>
        <v>NBTS05366</v>
      </c>
      <c r="AZ157" s="27" t="str">
        <f t="shared" si="27"/>
        <v>Nguyễn Thị Mỹ Linh</v>
      </c>
    </row>
    <row r="158" spans="1:52" outlineLevel="1" x14ac:dyDescent="0.25">
      <c r="A158" s="4" t="s">
        <v>935</v>
      </c>
      <c r="B158" s="4" t="s">
        <v>1076</v>
      </c>
      <c r="C158" s="4" t="s">
        <v>356</v>
      </c>
      <c r="D158" s="4" t="s">
        <v>762</v>
      </c>
      <c r="E158" s="4" t="s">
        <v>359</v>
      </c>
      <c r="F158" s="35">
        <v>2112</v>
      </c>
      <c r="G158" s="35">
        <f t="shared" si="31"/>
        <v>2112</v>
      </c>
      <c r="H158" s="4" t="s">
        <v>2453</v>
      </c>
      <c r="I158" s="4"/>
      <c r="J158" s="4"/>
      <c r="K158" s="4"/>
      <c r="L158" s="4"/>
      <c r="M158" s="33"/>
      <c r="N158" s="38"/>
      <c r="O158" s="33"/>
      <c r="P158" s="33">
        <f t="shared" si="28"/>
        <v>1131.34968</v>
      </c>
      <c r="Q158" s="94">
        <f t="shared" si="29"/>
        <v>0</v>
      </c>
      <c r="R158" s="25">
        <f>+SUMIFS('Data Co.op'!$M:$M,'Data Co.op'!$E:$E,'MT-Tracking Co.op'!$F158,'Data Co.op'!$N:$N,'MT-Tracking Co.op'!R$6)</f>
        <v>359.0514</v>
      </c>
      <c r="S158" s="25">
        <f>+SUMIFS('Data Co.op'!$M:$M,'Data Co.op'!$E:$E,'MT-Tracking Co.op'!$F158,'Data Co.op'!$N:$N,'MT-Tracking Co.op'!S$6)</f>
        <v>0</v>
      </c>
      <c r="T158" s="25">
        <f>+SUMIFS('Data Co.op'!$M:$M,'Data Co.op'!$E:$E,'MT-Tracking Co.op'!$F158,'Data Co.op'!$N:$N,'MT-Tracking Co.op'!T$6)</f>
        <v>0</v>
      </c>
      <c r="U158" s="25">
        <f>+SUMIFS('Data Co.op'!$M:$M,'Data Co.op'!$E:$E,'MT-Tracking Co.op'!$F158,'Data Co.op'!$N:$N,'MT-Tracking Co.op'!U$6)</f>
        <v>0</v>
      </c>
      <c r="V158" s="25">
        <f>+SUMIFS('Data Co.op'!$M:$M,'Data Co.op'!$E:$E,'MT-Tracking Co.op'!$F158,'Data Co.op'!$N:$N,'MT-Tracking Co.op'!V$6)</f>
        <v>0</v>
      </c>
      <c r="W158" s="25">
        <f>+SUMIFS('Data Co.op'!$M:$M,'Data Co.op'!$E:$E,'MT-Tracking Co.op'!$F158,'Data Co.op'!$N:$N,'MT-Tracking Co.op'!W$6)</f>
        <v>0</v>
      </c>
      <c r="X158" s="25">
        <f>+SUMIFS('Data Co.op'!$M:$M,'Data Co.op'!$E:$E,'MT-Tracking Co.op'!$F158,'Data Co.op'!$N:$N,'MT-Tracking Co.op'!X$6)</f>
        <v>0</v>
      </c>
      <c r="Y158" s="25">
        <f>+SUMIFS('Data Co.op'!$M:$M,'Data Co.op'!$E:$E,'MT-Tracking Co.op'!$F158,'Data Co.op'!$N:$N,'MT-Tracking Co.op'!Y$6)</f>
        <v>0</v>
      </c>
      <c r="Z158" s="25">
        <f>+SUMIFS('Data Co.op'!$M:$M,'Data Co.op'!$E:$E,'MT-Tracking Co.op'!$F158,'Data Co.op'!$N:$N,'MT-Tracking Co.op'!Z$6)</f>
        <v>0</v>
      </c>
      <c r="AA158" s="25">
        <f>+SUMIFS('Data Co.op'!$M:$M,'Data Co.op'!$E:$E,'MT-Tracking Co.op'!$F158,'Data Co.op'!$N:$N,'MT-Tracking Co.op'!AA$6)</f>
        <v>0</v>
      </c>
      <c r="AB158" s="25">
        <f>+SUMIFS('Data Co.op'!$M:$M,'Data Co.op'!$E:$E,'MT-Tracking Co.op'!$F158,'Data Co.op'!$N:$N,'MT-Tracking Co.op'!AB$6)</f>
        <v>0</v>
      </c>
      <c r="AC158" s="25">
        <f>+SUMIFS('Data Co.op'!$M:$M,'Data Co.op'!$E:$E,'MT-Tracking Co.op'!$F158,'Data Co.op'!$N:$N,'MT-Tracking Co.op'!AC$6)</f>
        <v>0</v>
      </c>
      <c r="AD158" s="25">
        <f>+SUMIFS('Data Co.op'!$M:$M,'Data Co.op'!$E:$E,'MT-Tracking Co.op'!$F158,'Data Co.op'!$N:$N,'MT-Tracking Co.op'!AD$6)</f>
        <v>0</v>
      </c>
      <c r="AE158" s="25">
        <f>+SUMIFS('Data Co.op'!$M:$M,'Data Co.op'!$E:$E,'MT-Tracking Co.op'!$F158,'Data Co.op'!$N:$N,'MT-Tracking Co.op'!AE$6)</f>
        <v>0</v>
      </c>
      <c r="AF158" s="25">
        <f>+SUMIFS('Data Co.op'!$M:$M,'Data Co.op'!$E:$E,'MT-Tracking Co.op'!$F158,'Data Co.op'!$N:$N,'MT-Tracking Co.op'!AF$6)</f>
        <v>0</v>
      </c>
      <c r="AG158" s="25">
        <f>+SUMIFS('Data Co.op'!$M:$M,'Data Co.op'!$E:$E,'MT-Tracking Co.op'!$F158,'Data Co.op'!$N:$N,'MT-Tracking Co.op'!AG$6)</f>
        <v>772.29827999999998</v>
      </c>
      <c r="AH158" s="25">
        <f>+SUMIFS('Data Co.op'!$M:$M,'Data Co.op'!$E:$E,'MT-Tracking Co.op'!$G158,'Data Co.op'!$N:$N,'MT-Tracking Co.op'!AH$6)</f>
        <v>0</v>
      </c>
      <c r="AI158" s="25">
        <f>+SUMIFS('Data Co.op'!$M:$M,'Data Co.op'!$E:$E,'MT-Tracking Co.op'!$G158,'Data Co.op'!$N:$N,'MT-Tracking Co.op'!AI$6)</f>
        <v>0</v>
      </c>
      <c r="AJ158" s="25">
        <f>+SUMIFS('Data Co.op'!$M:$M,'Data Co.op'!$E:$E,'MT-Tracking Co.op'!$G158,'Data Co.op'!$N:$N,'MT-Tracking Co.op'!AJ$6)</f>
        <v>0</v>
      </c>
      <c r="AK158" s="25">
        <f>+SUMIFS('Data Co.op'!$M:$M,'Data Co.op'!$E:$E,'MT-Tracking Co.op'!$G158,'Data Co.op'!$N:$N,'MT-Tracking Co.op'!AK$6)</f>
        <v>0</v>
      </c>
      <c r="AL158" s="25">
        <f>+SUMIFS('Data Co.op'!$M:$M,'Data Co.op'!$E:$E,'MT-Tracking Co.op'!$G158,'Data Co.op'!$N:$N,'MT-Tracking Co.op'!AL$6)</f>
        <v>0</v>
      </c>
      <c r="AM158" s="25">
        <f>+SUMIFS('Data Co.op'!$M:$M,'Data Co.op'!$E:$E,'MT-Tracking Co.op'!$G158,'Data Co.op'!$N:$N,'MT-Tracking Co.op'!AM$6)</f>
        <v>0</v>
      </c>
      <c r="AN158" s="25">
        <f>+SUMIFS('Data Co.op'!$M:$M,'Data Co.op'!$E:$E,'MT-Tracking Co.op'!$G158,'Data Co.op'!$N:$N,'MT-Tracking Co.op'!AN$6)</f>
        <v>0</v>
      </c>
      <c r="AO158" s="25">
        <f>+SUMIFS('Data Co.op'!$M:$M,'Data Co.op'!$E:$E,'MT-Tracking Co.op'!$G158,'Data Co.op'!$N:$N,'MT-Tracking Co.op'!AO$6)</f>
        <v>0</v>
      </c>
      <c r="AP158" s="25">
        <f>+SUMIFS('Data Co.op'!$M:$M,'Data Co.op'!$E:$E,'MT-Tracking Co.op'!$G158,'Data Co.op'!$N:$N,'MT-Tracking Co.op'!AP$6)</f>
        <v>0</v>
      </c>
      <c r="AQ158" s="25">
        <f>+SUMIFS('Data Co.op'!$M:$M,'Data Co.op'!$E:$E,'MT-Tracking Co.op'!$G158,'Data Co.op'!$N:$N,'MT-Tracking Co.op'!AQ$6)</f>
        <v>0</v>
      </c>
      <c r="AR158" s="25">
        <f>+SUMIFS('Data Co.op'!$M:$M,'Data Co.op'!$E:$E,'MT-Tracking Co.op'!$G158,'Data Co.op'!$N:$N,'MT-Tracking Co.op'!AR$6)</f>
        <v>0</v>
      </c>
      <c r="AS158" s="25">
        <f>+SUMIFS('Data Co.op'!$M:$M,'Data Co.op'!$E:$E,'MT-Tracking Co.op'!$G158,'Data Co.op'!$N:$N,'MT-Tracking Co.op'!AS$6)</f>
        <v>0</v>
      </c>
      <c r="AT158" s="25">
        <f>+SUMIFS('Data Co.op'!$M:$M,'Data Co.op'!$E:$E,'MT-Tracking Co.op'!$G158,'Data Co.op'!$N:$N,'MT-Tracking Co.op'!AT$6)</f>
        <v>0</v>
      </c>
      <c r="AU158" s="25">
        <f>+SUMIFS('Data Co.op'!$M:$M,'Data Co.op'!$E:$E,'MT-Tracking Co.op'!$G158,'Data Co.op'!$N:$N,'MT-Tracking Co.op'!AU$6)</f>
        <v>0</v>
      </c>
      <c r="AV158" s="25">
        <f>+SUMIFS('Data Co.op'!$M:$M,'Data Co.op'!$E:$E,'MT-Tracking Co.op'!$G158,'Data Co.op'!$N:$N,'MT-Tracking Co.op'!AV$6)</f>
        <v>0</v>
      </c>
      <c r="AW158" s="27">
        <f t="shared" si="30"/>
        <v>0</v>
      </c>
      <c r="AX158" t="str">
        <f t="shared" si="26"/>
        <v>Phạm Thị Bích Hạnh</v>
      </c>
      <c r="AY158" t="str">
        <f t="shared" si="22"/>
        <v>NBTS05366</v>
      </c>
      <c r="AZ158" s="27" t="str">
        <f t="shared" si="27"/>
        <v>Nguyễn Thị Mỹ Linh</v>
      </c>
    </row>
    <row r="159" spans="1:52" outlineLevel="1" x14ac:dyDescent="0.25">
      <c r="A159" s="4" t="s">
        <v>935</v>
      </c>
      <c r="B159" s="4" t="s">
        <v>1076</v>
      </c>
      <c r="C159" s="4" t="s">
        <v>356</v>
      </c>
      <c r="D159" s="4" t="s">
        <v>762</v>
      </c>
      <c r="E159" s="4" t="s">
        <v>359</v>
      </c>
      <c r="F159" s="35">
        <v>639</v>
      </c>
      <c r="G159" s="35">
        <f t="shared" si="31"/>
        <v>639</v>
      </c>
      <c r="H159" s="4" t="s">
        <v>2553</v>
      </c>
      <c r="I159" s="4"/>
      <c r="J159" s="4"/>
      <c r="K159" s="4"/>
      <c r="L159" s="4"/>
      <c r="M159" s="33"/>
      <c r="N159" s="38"/>
      <c r="O159" s="33"/>
      <c r="P159" s="33">
        <f t="shared" si="28"/>
        <v>2250.3096</v>
      </c>
      <c r="Q159" s="94">
        <f t="shared" si="29"/>
        <v>0</v>
      </c>
      <c r="R159" s="25">
        <f>+SUMIFS('Data Co.op'!$M:$M,'Data Co.op'!$E:$E,'MT-Tracking Co.op'!$F159,'Data Co.op'!$N:$N,'MT-Tracking Co.op'!R$6)</f>
        <v>0</v>
      </c>
      <c r="S159" s="25">
        <f>+SUMIFS('Data Co.op'!$M:$M,'Data Co.op'!$E:$E,'MT-Tracking Co.op'!$F159,'Data Co.op'!$N:$N,'MT-Tracking Co.op'!S$6)</f>
        <v>0</v>
      </c>
      <c r="T159" s="25">
        <f>+SUMIFS('Data Co.op'!$M:$M,'Data Co.op'!$E:$E,'MT-Tracking Co.op'!$F159,'Data Co.op'!$N:$N,'MT-Tracking Co.op'!T$6)</f>
        <v>0</v>
      </c>
      <c r="U159" s="25">
        <f>+SUMIFS('Data Co.op'!$M:$M,'Data Co.op'!$E:$E,'MT-Tracking Co.op'!$F159,'Data Co.op'!$N:$N,'MT-Tracking Co.op'!U$6)</f>
        <v>0</v>
      </c>
      <c r="V159" s="25">
        <f>+SUMIFS('Data Co.op'!$M:$M,'Data Co.op'!$E:$E,'MT-Tracking Co.op'!$F159,'Data Co.op'!$N:$N,'MT-Tracking Co.op'!V$6)</f>
        <v>0</v>
      </c>
      <c r="W159" s="25">
        <f>+SUMIFS('Data Co.op'!$M:$M,'Data Co.op'!$E:$E,'MT-Tracking Co.op'!$F159,'Data Co.op'!$N:$N,'MT-Tracking Co.op'!W$6)</f>
        <v>0</v>
      </c>
      <c r="X159" s="25">
        <f>+SUMIFS('Data Co.op'!$M:$M,'Data Co.op'!$E:$E,'MT-Tracking Co.op'!$F159,'Data Co.op'!$N:$N,'MT-Tracking Co.op'!X$6)</f>
        <v>0</v>
      </c>
      <c r="Y159" s="25">
        <f>+SUMIFS('Data Co.op'!$M:$M,'Data Co.op'!$E:$E,'MT-Tracking Co.op'!$F159,'Data Co.op'!$N:$N,'MT-Tracking Co.op'!Y$6)</f>
        <v>0</v>
      </c>
      <c r="Z159" s="25">
        <f>+SUMIFS('Data Co.op'!$M:$M,'Data Co.op'!$E:$E,'MT-Tracking Co.op'!$F159,'Data Co.op'!$N:$N,'MT-Tracking Co.op'!Z$6)</f>
        <v>0</v>
      </c>
      <c r="AA159" s="25">
        <f>+SUMIFS('Data Co.op'!$M:$M,'Data Co.op'!$E:$E,'MT-Tracking Co.op'!$F159,'Data Co.op'!$N:$N,'MT-Tracking Co.op'!AA$6)</f>
        <v>180.59976</v>
      </c>
      <c r="AB159" s="25">
        <f>+SUMIFS('Data Co.op'!$M:$M,'Data Co.op'!$E:$E,'MT-Tracking Co.op'!$F159,'Data Co.op'!$N:$N,'MT-Tracking Co.op'!AB$6)</f>
        <v>0</v>
      </c>
      <c r="AC159" s="25">
        <f>+SUMIFS('Data Co.op'!$M:$M,'Data Co.op'!$E:$E,'MT-Tracking Co.op'!$F159,'Data Co.op'!$N:$N,'MT-Tracking Co.op'!AC$6)</f>
        <v>0</v>
      </c>
      <c r="AD159" s="25">
        <f>+SUMIFS('Data Co.op'!$M:$M,'Data Co.op'!$E:$E,'MT-Tracking Co.op'!$F159,'Data Co.op'!$N:$N,'MT-Tracking Co.op'!AD$6)</f>
        <v>0</v>
      </c>
      <c r="AE159" s="25">
        <f>+SUMIFS('Data Co.op'!$M:$M,'Data Co.op'!$E:$E,'MT-Tracking Co.op'!$F159,'Data Co.op'!$N:$N,'MT-Tracking Co.op'!AE$6)</f>
        <v>0</v>
      </c>
      <c r="AF159" s="25">
        <f>+SUMIFS('Data Co.op'!$M:$M,'Data Co.op'!$E:$E,'MT-Tracking Co.op'!$F159,'Data Co.op'!$N:$N,'MT-Tracking Co.op'!AF$6)</f>
        <v>0</v>
      </c>
      <c r="AG159" s="25">
        <f>+SUMIFS('Data Co.op'!$M:$M,'Data Co.op'!$E:$E,'MT-Tracking Co.op'!$F159,'Data Co.op'!$N:$N,'MT-Tracking Co.op'!AG$6)</f>
        <v>772.29827999999998</v>
      </c>
      <c r="AH159" s="25">
        <f>+SUMIFS('Data Co.op'!$M:$M,'Data Co.op'!$E:$E,'MT-Tracking Co.op'!$G159,'Data Co.op'!$N:$N,'MT-Tracking Co.op'!AH$6)</f>
        <v>0</v>
      </c>
      <c r="AI159" s="25">
        <f>+SUMIFS('Data Co.op'!$M:$M,'Data Co.op'!$E:$E,'MT-Tracking Co.op'!$G159,'Data Co.op'!$N:$N,'MT-Tracking Co.op'!AI$6)</f>
        <v>0</v>
      </c>
      <c r="AJ159" s="25">
        <f>+SUMIFS('Data Co.op'!$M:$M,'Data Co.op'!$E:$E,'MT-Tracking Co.op'!$G159,'Data Co.op'!$N:$N,'MT-Tracking Co.op'!AJ$6)</f>
        <v>0</v>
      </c>
      <c r="AK159" s="25">
        <f>+SUMIFS('Data Co.op'!$M:$M,'Data Co.op'!$E:$E,'MT-Tracking Co.op'!$G159,'Data Co.op'!$N:$N,'MT-Tracking Co.op'!AK$6)</f>
        <v>0</v>
      </c>
      <c r="AL159" s="25">
        <f>+SUMIFS('Data Co.op'!$M:$M,'Data Co.op'!$E:$E,'MT-Tracking Co.op'!$G159,'Data Co.op'!$N:$N,'MT-Tracking Co.op'!AL$6)</f>
        <v>0</v>
      </c>
      <c r="AM159" s="25">
        <f>+SUMIFS('Data Co.op'!$M:$M,'Data Co.op'!$E:$E,'MT-Tracking Co.op'!$G159,'Data Co.op'!$N:$N,'MT-Tracking Co.op'!AM$6)</f>
        <v>1297.41156</v>
      </c>
      <c r="AN159" s="25">
        <f>+SUMIFS('Data Co.op'!$M:$M,'Data Co.op'!$E:$E,'MT-Tracking Co.op'!$G159,'Data Co.op'!$N:$N,'MT-Tracking Co.op'!AN$6)</f>
        <v>0</v>
      </c>
      <c r="AO159" s="25">
        <f>+SUMIFS('Data Co.op'!$M:$M,'Data Co.op'!$E:$E,'MT-Tracking Co.op'!$G159,'Data Co.op'!$N:$N,'MT-Tracking Co.op'!AO$6)</f>
        <v>0</v>
      </c>
      <c r="AP159" s="25">
        <f>+SUMIFS('Data Co.op'!$M:$M,'Data Co.op'!$E:$E,'MT-Tracking Co.op'!$G159,'Data Co.op'!$N:$N,'MT-Tracking Co.op'!AP$6)</f>
        <v>0</v>
      </c>
      <c r="AQ159" s="25">
        <f>+SUMIFS('Data Co.op'!$M:$M,'Data Co.op'!$E:$E,'MT-Tracking Co.op'!$G159,'Data Co.op'!$N:$N,'MT-Tracking Co.op'!AQ$6)</f>
        <v>0</v>
      </c>
      <c r="AR159" s="25">
        <f>+SUMIFS('Data Co.op'!$M:$M,'Data Co.op'!$E:$E,'MT-Tracking Co.op'!$G159,'Data Co.op'!$N:$N,'MT-Tracking Co.op'!AR$6)</f>
        <v>0</v>
      </c>
      <c r="AS159" s="25">
        <f>+SUMIFS('Data Co.op'!$M:$M,'Data Co.op'!$E:$E,'MT-Tracking Co.op'!$G159,'Data Co.op'!$N:$N,'MT-Tracking Co.op'!AS$6)</f>
        <v>0</v>
      </c>
      <c r="AT159" s="25">
        <f>+SUMIFS('Data Co.op'!$M:$M,'Data Co.op'!$E:$E,'MT-Tracking Co.op'!$G159,'Data Co.op'!$N:$N,'MT-Tracking Co.op'!AT$6)</f>
        <v>0</v>
      </c>
      <c r="AU159" s="25">
        <f>+SUMIFS('Data Co.op'!$M:$M,'Data Co.op'!$E:$E,'MT-Tracking Co.op'!$G159,'Data Co.op'!$N:$N,'MT-Tracking Co.op'!AU$6)</f>
        <v>0</v>
      </c>
      <c r="AV159" s="25">
        <f>+SUMIFS('Data Co.op'!$M:$M,'Data Co.op'!$E:$E,'MT-Tracking Co.op'!$G159,'Data Co.op'!$N:$N,'MT-Tracking Co.op'!AV$6)</f>
        <v>0</v>
      </c>
      <c r="AW159" s="27">
        <f t="shared" si="30"/>
        <v>0</v>
      </c>
      <c r="AX159" t="str">
        <f t="shared" si="26"/>
        <v>Phạm Thị Bích Hạnh</v>
      </c>
      <c r="AY159" t="str">
        <f t="shared" si="22"/>
        <v>NBTS05366</v>
      </c>
      <c r="AZ159" s="27" t="str">
        <f t="shared" si="27"/>
        <v>Nguyễn Thị Mỹ Linh</v>
      </c>
    </row>
    <row r="160" spans="1:52" outlineLevel="1" x14ac:dyDescent="0.25">
      <c r="A160" s="4" t="s">
        <v>935</v>
      </c>
      <c r="B160" s="4" t="s">
        <v>1076</v>
      </c>
      <c r="C160" s="4" t="s">
        <v>356</v>
      </c>
      <c r="D160" s="4" t="s">
        <v>762</v>
      </c>
      <c r="E160" s="4" t="s">
        <v>359</v>
      </c>
      <c r="F160" s="35">
        <v>2005</v>
      </c>
      <c r="G160" s="35">
        <f t="shared" si="31"/>
        <v>2005</v>
      </c>
      <c r="H160" s="4" t="s">
        <v>2555</v>
      </c>
      <c r="I160" s="4"/>
      <c r="J160" s="4"/>
      <c r="K160" s="4"/>
      <c r="L160" s="4"/>
      <c r="M160" s="33"/>
      <c r="N160" s="38"/>
      <c r="O160" s="33"/>
      <c r="P160" s="33">
        <f t="shared" si="28"/>
        <v>1783.9299600000002</v>
      </c>
      <c r="Q160" s="94">
        <f t="shared" si="29"/>
        <v>0</v>
      </c>
      <c r="R160" s="25">
        <f>+SUMIFS('Data Co.op'!$M:$M,'Data Co.op'!$E:$E,'MT-Tracking Co.op'!$F160,'Data Co.op'!$N:$N,'MT-Tracking Co.op'!R$6)</f>
        <v>0</v>
      </c>
      <c r="S160" s="25">
        <f>+SUMIFS('Data Co.op'!$M:$M,'Data Co.op'!$E:$E,'MT-Tracking Co.op'!$F160,'Data Co.op'!$N:$N,'MT-Tracking Co.op'!S$6)</f>
        <v>0</v>
      </c>
      <c r="T160" s="25">
        <f>+SUMIFS('Data Co.op'!$M:$M,'Data Co.op'!$E:$E,'MT-Tracking Co.op'!$F160,'Data Co.op'!$N:$N,'MT-Tracking Co.op'!T$6)</f>
        <v>0</v>
      </c>
      <c r="U160" s="25">
        <f>+SUMIFS('Data Co.op'!$M:$M,'Data Co.op'!$E:$E,'MT-Tracking Co.op'!$F160,'Data Co.op'!$N:$N,'MT-Tracking Co.op'!U$6)</f>
        <v>0</v>
      </c>
      <c r="V160" s="25">
        <f>+SUMIFS('Data Co.op'!$M:$M,'Data Co.op'!$E:$E,'MT-Tracking Co.op'!$F160,'Data Co.op'!$N:$N,'MT-Tracking Co.op'!V$6)</f>
        <v>0</v>
      </c>
      <c r="W160" s="25">
        <f>+SUMIFS('Data Co.op'!$M:$M,'Data Co.op'!$E:$E,'MT-Tracking Co.op'!$F160,'Data Co.op'!$N:$N,'MT-Tracking Co.op'!W$6)</f>
        <v>0</v>
      </c>
      <c r="X160" s="25">
        <f>+SUMIFS('Data Co.op'!$M:$M,'Data Co.op'!$E:$E,'MT-Tracking Co.op'!$F160,'Data Co.op'!$N:$N,'MT-Tracking Co.op'!X$6)</f>
        <v>0</v>
      </c>
      <c r="Y160" s="25">
        <f>+SUMIFS('Data Co.op'!$M:$M,'Data Co.op'!$E:$E,'MT-Tracking Co.op'!$F160,'Data Co.op'!$N:$N,'MT-Tracking Co.op'!Y$6)</f>
        <v>0</v>
      </c>
      <c r="Z160" s="25">
        <f>+SUMIFS('Data Co.op'!$M:$M,'Data Co.op'!$E:$E,'MT-Tracking Co.op'!$F160,'Data Co.op'!$N:$N,'MT-Tracking Co.op'!Z$6)</f>
        <v>0</v>
      </c>
      <c r="AA160" s="25">
        <f>+SUMIFS('Data Co.op'!$M:$M,'Data Co.op'!$E:$E,'MT-Tracking Co.op'!$F160,'Data Co.op'!$N:$N,'MT-Tracking Co.op'!AA$6)</f>
        <v>1016.57916</v>
      </c>
      <c r="AB160" s="25">
        <f>+SUMIFS('Data Co.op'!$M:$M,'Data Co.op'!$E:$E,'MT-Tracking Co.op'!$F160,'Data Co.op'!$N:$N,'MT-Tracking Co.op'!AB$6)</f>
        <v>0</v>
      </c>
      <c r="AC160" s="25">
        <f>+SUMIFS('Data Co.op'!$M:$M,'Data Co.op'!$E:$E,'MT-Tracking Co.op'!$F160,'Data Co.op'!$N:$N,'MT-Tracking Co.op'!AC$6)</f>
        <v>0</v>
      </c>
      <c r="AD160" s="25">
        <f>+SUMIFS('Data Co.op'!$M:$M,'Data Co.op'!$E:$E,'MT-Tracking Co.op'!$F160,'Data Co.op'!$N:$N,'MT-Tracking Co.op'!AD$6)</f>
        <v>0</v>
      </c>
      <c r="AE160" s="25">
        <f>+SUMIFS('Data Co.op'!$M:$M,'Data Co.op'!$E:$E,'MT-Tracking Co.op'!$F160,'Data Co.op'!$N:$N,'MT-Tracking Co.op'!AE$6)</f>
        <v>0</v>
      </c>
      <c r="AF160" s="25">
        <f>+SUMIFS('Data Co.op'!$M:$M,'Data Co.op'!$E:$E,'MT-Tracking Co.op'!$F160,'Data Co.op'!$N:$N,'MT-Tracking Co.op'!AF$6)</f>
        <v>0</v>
      </c>
      <c r="AG160" s="25">
        <f>+SUMIFS('Data Co.op'!$M:$M,'Data Co.op'!$E:$E,'MT-Tracking Co.op'!$F160,'Data Co.op'!$N:$N,'MT-Tracking Co.op'!AG$6)</f>
        <v>359.0514</v>
      </c>
      <c r="AH160" s="25">
        <f>+SUMIFS('Data Co.op'!$M:$M,'Data Co.op'!$E:$E,'MT-Tracking Co.op'!$G160,'Data Co.op'!$N:$N,'MT-Tracking Co.op'!AH$6)</f>
        <v>0</v>
      </c>
      <c r="AI160" s="25">
        <f>+SUMIFS('Data Co.op'!$M:$M,'Data Co.op'!$E:$E,'MT-Tracking Co.op'!$G160,'Data Co.op'!$N:$N,'MT-Tracking Co.op'!AI$6)</f>
        <v>0</v>
      </c>
      <c r="AJ160" s="25">
        <f>+SUMIFS('Data Co.op'!$M:$M,'Data Co.op'!$E:$E,'MT-Tracking Co.op'!$G160,'Data Co.op'!$N:$N,'MT-Tracking Co.op'!AJ$6)</f>
        <v>0</v>
      </c>
      <c r="AK160" s="25">
        <f>+SUMIFS('Data Co.op'!$M:$M,'Data Co.op'!$E:$E,'MT-Tracking Co.op'!$G160,'Data Co.op'!$N:$N,'MT-Tracking Co.op'!AK$6)</f>
        <v>0</v>
      </c>
      <c r="AL160" s="25">
        <f>+SUMIFS('Data Co.op'!$M:$M,'Data Co.op'!$E:$E,'MT-Tracking Co.op'!$G160,'Data Co.op'!$N:$N,'MT-Tracking Co.op'!AL$6)</f>
        <v>0</v>
      </c>
      <c r="AM160" s="25">
        <f>+SUMIFS('Data Co.op'!$M:$M,'Data Co.op'!$E:$E,'MT-Tracking Co.op'!$G160,'Data Co.op'!$N:$N,'MT-Tracking Co.op'!AM$6)</f>
        <v>0</v>
      </c>
      <c r="AN160" s="25">
        <f>+SUMIFS('Data Co.op'!$M:$M,'Data Co.op'!$E:$E,'MT-Tracking Co.op'!$G160,'Data Co.op'!$N:$N,'MT-Tracking Co.op'!AN$6)</f>
        <v>0</v>
      </c>
      <c r="AO160" s="25">
        <f>+SUMIFS('Data Co.op'!$M:$M,'Data Co.op'!$E:$E,'MT-Tracking Co.op'!$G160,'Data Co.op'!$N:$N,'MT-Tracking Co.op'!AO$6)</f>
        <v>408.29940000000005</v>
      </c>
      <c r="AP160" s="25">
        <f>+SUMIFS('Data Co.op'!$M:$M,'Data Co.op'!$E:$E,'MT-Tracking Co.op'!$G160,'Data Co.op'!$N:$N,'MT-Tracking Co.op'!AP$6)</f>
        <v>0</v>
      </c>
      <c r="AQ160" s="25">
        <f>+SUMIFS('Data Co.op'!$M:$M,'Data Co.op'!$E:$E,'MT-Tracking Co.op'!$G160,'Data Co.op'!$N:$N,'MT-Tracking Co.op'!AQ$6)</f>
        <v>0</v>
      </c>
      <c r="AR160" s="25">
        <f>+SUMIFS('Data Co.op'!$M:$M,'Data Co.op'!$E:$E,'MT-Tracking Co.op'!$G160,'Data Co.op'!$N:$N,'MT-Tracking Co.op'!AR$6)</f>
        <v>0</v>
      </c>
      <c r="AS160" s="25">
        <f>+SUMIFS('Data Co.op'!$M:$M,'Data Co.op'!$E:$E,'MT-Tracking Co.op'!$G160,'Data Co.op'!$N:$N,'MT-Tracking Co.op'!AS$6)</f>
        <v>0</v>
      </c>
      <c r="AT160" s="25">
        <f>+SUMIFS('Data Co.op'!$M:$M,'Data Co.op'!$E:$E,'MT-Tracking Co.op'!$G160,'Data Co.op'!$N:$N,'MT-Tracking Co.op'!AT$6)</f>
        <v>0</v>
      </c>
      <c r="AU160" s="25">
        <f>+SUMIFS('Data Co.op'!$M:$M,'Data Co.op'!$E:$E,'MT-Tracking Co.op'!$G160,'Data Co.op'!$N:$N,'MT-Tracking Co.op'!AU$6)</f>
        <v>0</v>
      </c>
      <c r="AV160" s="25">
        <f>+SUMIFS('Data Co.op'!$M:$M,'Data Co.op'!$E:$E,'MT-Tracking Co.op'!$G160,'Data Co.op'!$N:$N,'MT-Tracking Co.op'!AV$6)</f>
        <v>0</v>
      </c>
      <c r="AW160" s="27">
        <f t="shared" si="30"/>
        <v>0</v>
      </c>
      <c r="AX160" t="str">
        <f t="shared" si="26"/>
        <v>Phạm Thị Bích Hạnh</v>
      </c>
      <c r="AY160" t="str">
        <f t="shared" si="22"/>
        <v>NBTS05366</v>
      </c>
      <c r="AZ160" s="27" t="str">
        <f t="shared" si="27"/>
        <v>Nguyễn Thị Mỹ Linh</v>
      </c>
    </row>
    <row r="161" spans="1:52" outlineLevel="1" x14ac:dyDescent="0.25">
      <c r="A161" s="4" t="s">
        <v>935</v>
      </c>
      <c r="B161" s="4" t="s">
        <v>1076</v>
      </c>
      <c r="C161" s="4" t="s">
        <v>356</v>
      </c>
      <c r="D161" s="4" t="s">
        <v>762</v>
      </c>
      <c r="E161" s="4" t="s">
        <v>359</v>
      </c>
      <c r="F161" s="35">
        <v>2153</v>
      </c>
      <c r="G161" s="35">
        <f t="shared" si="31"/>
        <v>2153</v>
      </c>
      <c r="H161" s="4" t="s">
        <v>2559</v>
      </c>
      <c r="I161" s="4"/>
      <c r="J161" s="4"/>
      <c r="K161" s="4"/>
      <c r="L161" s="4"/>
      <c r="M161" s="33"/>
      <c r="N161" s="38"/>
      <c r="O161" s="33"/>
      <c r="P161" s="33">
        <f t="shared" si="28"/>
        <v>3305.8281600000005</v>
      </c>
      <c r="Q161" s="94">
        <f t="shared" si="29"/>
        <v>0</v>
      </c>
      <c r="R161" s="25">
        <f>+SUMIFS('Data Co.op'!$M:$M,'Data Co.op'!$E:$E,'MT-Tracking Co.op'!$F161,'Data Co.op'!$N:$N,'MT-Tracking Co.op'!R$6)</f>
        <v>0</v>
      </c>
      <c r="S161" s="25">
        <f>+SUMIFS('Data Co.op'!$M:$M,'Data Co.op'!$E:$E,'MT-Tracking Co.op'!$F161,'Data Co.op'!$N:$N,'MT-Tracking Co.op'!S$6)</f>
        <v>0</v>
      </c>
      <c r="T161" s="25">
        <f>+SUMIFS('Data Co.op'!$M:$M,'Data Co.op'!$E:$E,'MT-Tracking Co.op'!$F161,'Data Co.op'!$N:$N,'MT-Tracking Co.op'!T$6)</f>
        <v>0</v>
      </c>
      <c r="U161" s="25">
        <f>+SUMIFS('Data Co.op'!$M:$M,'Data Co.op'!$E:$E,'MT-Tracking Co.op'!$F161,'Data Co.op'!$N:$N,'MT-Tracking Co.op'!U$6)</f>
        <v>0</v>
      </c>
      <c r="V161" s="25">
        <f>+SUMIFS('Data Co.op'!$M:$M,'Data Co.op'!$E:$E,'MT-Tracking Co.op'!$F161,'Data Co.op'!$N:$N,'MT-Tracking Co.op'!V$6)</f>
        <v>0</v>
      </c>
      <c r="W161" s="25">
        <f>+SUMIFS('Data Co.op'!$M:$M,'Data Co.op'!$E:$E,'MT-Tracking Co.op'!$F161,'Data Co.op'!$N:$N,'MT-Tracking Co.op'!W$6)</f>
        <v>0</v>
      </c>
      <c r="X161" s="25">
        <f>+SUMIFS('Data Co.op'!$M:$M,'Data Co.op'!$E:$E,'MT-Tracking Co.op'!$F161,'Data Co.op'!$N:$N,'MT-Tracking Co.op'!X$6)</f>
        <v>0</v>
      </c>
      <c r="Y161" s="25">
        <f>+SUMIFS('Data Co.op'!$M:$M,'Data Co.op'!$E:$E,'MT-Tracking Co.op'!$F161,'Data Co.op'!$N:$N,'MT-Tracking Co.op'!Y$6)</f>
        <v>238.46399999999994</v>
      </c>
      <c r="Z161" s="25">
        <f>+SUMIFS('Data Co.op'!$M:$M,'Data Co.op'!$E:$E,'MT-Tracking Co.op'!$F161,'Data Co.op'!$N:$N,'MT-Tracking Co.op'!Z$6)</f>
        <v>0</v>
      </c>
      <c r="AA161" s="25">
        <f>+SUMIFS('Data Co.op'!$M:$M,'Data Co.op'!$E:$E,'MT-Tracking Co.op'!$F161,'Data Co.op'!$N:$N,'MT-Tracking Co.op'!AA$6)</f>
        <v>0</v>
      </c>
      <c r="AB161" s="25">
        <f>+SUMIFS('Data Co.op'!$M:$M,'Data Co.op'!$E:$E,'MT-Tracking Co.op'!$F161,'Data Co.op'!$N:$N,'MT-Tracking Co.op'!AB$6)</f>
        <v>0</v>
      </c>
      <c r="AC161" s="25">
        <f>+SUMIFS('Data Co.op'!$M:$M,'Data Co.op'!$E:$E,'MT-Tracking Co.op'!$F161,'Data Co.op'!$N:$N,'MT-Tracking Co.op'!AC$6)</f>
        <v>0</v>
      </c>
      <c r="AD161" s="25">
        <f>+SUMIFS('Data Co.op'!$M:$M,'Data Co.op'!$E:$E,'MT-Tracking Co.op'!$F161,'Data Co.op'!$N:$N,'MT-Tracking Co.op'!AD$6)</f>
        <v>0</v>
      </c>
      <c r="AE161" s="25">
        <f>+SUMIFS('Data Co.op'!$M:$M,'Data Co.op'!$E:$E,'MT-Tracking Co.op'!$F161,'Data Co.op'!$N:$N,'MT-Tracking Co.op'!AE$6)</f>
        <v>0</v>
      </c>
      <c r="AF161" s="25">
        <f>+SUMIFS('Data Co.op'!$M:$M,'Data Co.op'!$E:$E,'MT-Tracking Co.op'!$F161,'Data Co.op'!$N:$N,'MT-Tracking Co.op'!AF$6)</f>
        <v>0</v>
      </c>
      <c r="AG161" s="25">
        <f>+SUMIFS('Data Co.op'!$M:$M,'Data Co.op'!$E:$E,'MT-Tracking Co.op'!$F161,'Data Co.op'!$N:$N,'MT-Tracking Co.op'!AG$6)</f>
        <v>772.29827999999998</v>
      </c>
      <c r="AH161" s="25">
        <f>+SUMIFS('Data Co.op'!$M:$M,'Data Co.op'!$E:$E,'MT-Tracking Co.op'!$G161,'Data Co.op'!$N:$N,'MT-Tracking Co.op'!AH$6)</f>
        <v>0</v>
      </c>
      <c r="AI161" s="25">
        <f>+SUMIFS('Data Co.op'!$M:$M,'Data Co.op'!$E:$E,'MT-Tracking Co.op'!$G161,'Data Co.op'!$N:$N,'MT-Tracking Co.op'!AI$6)</f>
        <v>0</v>
      </c>
      <c r="AJ161" s="25">
        <f>+SUMIFS('Data Co.op'!$M:$M,'Data Co.op'!$E:$E,'MT-Tracking Co.op'!$G161,'Data Co.op'!$N:$N,'MT-Tracking Co.op'!AJ$6)</f>
        <v>0</v>
      </c>
      <c r="AK161" s="25">
        <f>+SUMIFS('Data Co.op'!$M:$M,'Data Co.op'!$E:$E,'MT-Tracking Co.op'!$G161,'Data Co.op'!$N:$N,'MT-Tracking Co.op'!AK$6)</f>
        <v>0</v>
      </c>
      <c r="AL161" s="25">
        <f>+SUMIFS('Data Co.op'!$M:$M,'Data Co.op'!$E:$E,'MT-Tracking Co.op'!$G161,'Data Co.op'!$N:$N,'MT-Tracking Co.op'!AL$6)</f>
        <v>1595.5660800000003</v>
      </c>
      <c r="AM161" s="25">
        <f>+SUMIFS('Data Co.op'!$M:$M,'Data Co.op'!$E:$E,'MT-Tracking Co.op'!$G161,'Data Co.op'!$N:$N,'MT-Tracking Co.op'!AM$6)</f>
        <v>0</v>
      </c>
      <c r="AN161" s="25">
        <f>+SUMIFS('Data Co.op'!$M:$M,'Data Co.op'!$E:$E,'MT-Tracking Co.op'!$G161,'Data Co.op'!$N:$N,'MT-Tracking Co.op'!AN$6)</f>
        <v>0</v>
      </c>
      <c r="AO161" s="25">
        <f>+SUMIFS('Data Co.op'!$M:$M,'Data Co.op'!$E:$E,'MT-Tracking Co.op'!$G161,'Data Co.op'!$N:$N,'MT-Tracking Co.op'!AO$6)</f>
        <v>699.49980000000005</v>
      </c>
      <c r="AP161" s="25">
        <f>+SUMIFS('Data Co.op'!$M:$M,'Data Co.op'!$E:$E,'MT-Tracking Co.op'!$G161,'Data Co.op'!$N:$N,'MT-Tracking Co.op'!AP$6)</f>
        <v>0</v>
      </c>
      <c r="AQ161" s="25">
        <f>+SUMIFS('Data Co.op'!$M:$M,'Data Co.op'!$E:$E,'MT-Tracking Co.op'!$G161,'Data Co.op'!$N:$N,'MT-Tracking Co.op'!AQ$6)</f>
        <v>0</v>
      </c>
      <c r="AR161" s="25">
        <f>+SUMIFS('Data Co.op'!$M:$M,'Data Co.op'!$E:$E,'MT-Tracking Co.op'!$G161,'Data Co.op'!$N:$N,'MT-Tracking Co.op'!AR$6)</f>
        <v>0</v>
      </c>
      <c r="AS161" s="25">
        <f>+SUMIFS('Data Co.op'!$M:$M,'Data Co.op'!$E:$E,'MT-Tracking Co.op'!$G161,'Data Co.op'!$N:$N,'MT-Tracking Co.op'!AS$6)</f>
        <v>0</v>
      </c>
      <c r="AT161" s="25">
        <f>+SUMIFS('Data Co.op'!$M:$M,'Data Co.op'!$E:$E,'MT-Tracking Co.op'!$G161,'Data Co.op'!$N:$N,'MT-Tracking Co.op'!AT$6)</f>
        <v>0</v>
      </c>
      <c r="AU161" s="25">
        <f>+SUMIFS('Data Co.op'!$M:$M,'Data Co.op'!$E:$E,'MT-Tracking Co.op'!$G161,'Data Co.op'!$N:$N,'MT-Tracking Co.op'!AU$6)</f>
        <v>0</v>
      </c>
      <c r="AV161" s="25">
        <f>+SUMIFS('Data Co.op'!$M:$M,'Data Co.op'!$E:$E,'MT-Tracking Co.op'!$G161,'Data Co.op'!$N:$N,'MT-Tracking Co.op'!AV$6)</f>
        <v>0</v>
      </c>
      <c r="AW161" s="27">
        <f t="shared" si="30"/>
        <v>0</v>
      </c>
      <c r="AX161" t="str">
        <f t="shared" si="26"/>
        <v>Phạm Thị Bích Hạnh</v>
      </c>
      <c r="AY161" t="str">
        <f t="shared" si="22"/>
        <v>NBTS05366</v>
      </c>
      <c r="AZ161" s="27" t="str">
        <f t="shared" si="27"/>
        <v>Nguyễn Thị Mỹ Linh</v>
      </c>
    </row>
    <row r="162" spans="1:52" outlineLevel="1" x14ac:dyDescent="0.25">
      <c r="A162" s="4" t="s">
        <v>935</v>
      </c>
      <c r="B162" s="4" t="s">
        <v>1076</v>
      </c>
      <c r="C162" s="4" t="s">
        <v>356</v>
      </c>
      <c r="D162" s="4" t="s">
        <v>762</v>
      </c>
      <c r="E162" s="4" t="s">
        <v>359</v>
      </c>
      <c r="F162" s="35">
        <v>259</v>
      </c>
      <c r="G162" s="35">
        <v>259</v>
      </c>
      <c r="H162" s="4" t="s">
        <v>5172</v>
      </c>
      <c r="I162" s="4"/>
      <c r="J162" s="4"/>
      <c r="K162" s="4"/>
      <c r="L162" s="4"/>
      <c r="M162" s="33"/>
      <c r="N162" s="38"/>
      <c r="O162" s="33"/>
      <c r="P162" s="33">
        <f t="shared" si="28"/>
        <v>2349.6264000000001</v>
      </c>
      <c r="Q162" s="94">
        <f t="shared" ref="Q162:Q175" si="32">+IFERROR(P162/O162,0)</f>
        <v>0</v>
      </c>
      <c r="R162" s="25">
        <f>+SUMIFS('Data Co.op'!$M:$M,'Data Co.op'!$E:$E,'MT-Tracking Co.op'!$F162,'Data Co.op'!$N:$N,'MT-Tracking Co.op'!R$6)</f>
        <v>0</v>
      </c>
      <c r="S162" s="25">
        <f>+SUMIFS('Data Co.op'!$M:$M,'Data Co.op'!$E:$E,'MT-Tracking Co.op'!$F162,'Data Co.op'!$N:$N,'MT-Tracking Co.op'!S$6)</f>
        <v>0</v>
      </c>
      <c r="T162" s="25">
        <f>+SUMIFS('Data Co.op'!$M:$M,'Data Co.op'!$E:$E,'MT-Tracking Co.op'!$F162,'Data Co.op'!$N:$N,'MT-Tracking Co.op'!T$6)</f>
        <v>0</v>
      </c>
      <c r="U162" s="25">
        <f>+SUMIFS('Data Co.op'!$M:$M,'Data Co.op'!$E:$E,'MT-Tracking Co.op'!$F162,'Data Co.op'!$N:$N,'MT-Tracking Co.op'!U$6)</f>
        <v>0</v>
      </c>
      <c r="V162" s="25">
        <f>+SUMIFS('Data Co.op'!$M:$M,'Data Co.op'!$E:$E,'MT-Tracking Co.op'!$F162,'Data Co.op'!$N:$N,'MT-Tracking Co.op'!V$6)</f>
        <v>0</v>
      </c>
      <c r="W162" s="25">
        <f>+SUMIFS('Data Co.op'!$M:$M,'Data Co.op'!$E:$E,'MT-Tracking Co.op'!$F162,'Data Co.op'!$N:$N,'MT-Tracking Co.op'!W$6)</f>
        <v>0</v>
      </c>
      <c r="X162" s="25">
        <f>+SUMIFS('Data Co.op'!$M:$M,'Data Co.op'!$E:$E,'MT-Tracking Co.op'!$F162,'Data Co.op'!$N:$N,'MT-Tracking Co.op'!X$6)</f>
        <v>0</v>
      </c>
      <c r="Y162" s="25">
        <f>+SUMIFS('Data Co.op'!$M:$M,'Data Co.op'!$E:$E,'MT-Tracking Co.op'!$F162,'Data Co.op'!$N:$N,'MT-Tracking Co.op'!Y$6)</f>
        <v>0</v>
      </c>
      <c r="Z162" s="25">
        <f>+SUMIFS('Data Co.op'!$M:$M,'Data Co.op'!$E:$E,'MT-Tracking Co.op'!$F162,'Data Co.op'!$N:$N,'MT-Tracking Co.op'!Z$6)</f>
        <v>0</v>
      </c>
      <c r="AA162" s="25">
        <f>+SUMIFS('Data Co.op'!$M:$M,'Data Co.op'!$E:$E,'MT-Tracking Co.op'!$F162,'Data Co.op'!$N:$N,'MT-Tracking Co.op'!AA$6)</f>
        <v>0</v>
      </c>
      <c r="AB162" s="25">
        <f>+SUMIFS('Data Co.op'!$M:$M,'Data Co.op'!$E:$E,'MT-Tracking Co.op'!$F162,'Data Co.op'!$N:$N,'MT-Tracking Co.op'!AB$6)</f>
        <v>0</v>
      </c>
      <c r="AC162" s="25">
        <f>+SUMIFS('Data Co.op'!$M:$M,'Data Co.op'!$E:$E,'MT-Tracking Co.op'!$F162,'Data Co.op'!$N:$N,'MT-Tracking Co.op'!AC$6)</f>
        <v>0</v>
      </c>
      <c r="AD162" s="25">
        <f>+SUMIFS('Data Co.op'!$M:$M,'Data Co.op'!$E:$E,'MT-Tracking Co.op'!$F162,'Data Co.op'!$N:$N,'MT-Tracking Co.op'!AD$6)</f>
        <v>0</v>
      </c>
      <c r="AE162" s="25">
        <f>+SUMIFS('Data Co.op'!$M:$M,'Data Co.op'!$E:$E,'MT-Tracking Co.op'!$F162,'Data Co.op'!$N:$N,'MT-Tracking Co.op'!AE$6)</f>
        <v>0</v>
      </c>
      <c r="AF162" s="25">
        <f>+SUMIFS('Data Co.op'!$M:$M,'Data Co.op'!$E:$E,'MT-Tracking Co.op'!$F162,'Data Co.op'!$N:$N,'MT-Tracking Co.op'!AF$6)</f>
        <v>0</v>
      </c>
      <c r="AG162" s="25">
        <f>+SUMIFS('Data Co.op'!$M:$M,'Data Co.op'!$E:$E,'MT-Tracking Co.op'!$F162,'Data Co.op'!$N:$N,'MT-Tracking Co.op'!AG$6)</f>
        <v>413.24688000000003</v>
      </c>
      <c r="AH162" s="25">
        <f>+SUMIFS('Data Co.op'!$M:$M,'Data Co.op'!$E:$E,'MT-Tracking Co.op'!$G162,'Data Co.op'!$N:$N,'MT-Tracking Co.op'!AH$6)</f>
        <v>0</v>
      </c>
      <c r="AI162" s="25">
        <f>+SUMIFS('Data Co.op'!$M:$M,'Data Co.op'!$E:$E,'MT-Tracking Co.op'!$G162,'Data Co.op'!$N:$N,'MT-Tracking Co.op'!AI$6)</f>
        <v>0</v>
      </c>
      <c r="AJ162" s="25">
        <f>+SUMIFS('Data Co.op'!$M:$M,'Data Co.op'!$E:$E,'MT-Tracking Co.op'!$G162,'Data Co.op'!$N:$N,'MT-Tracking Co.op'!AJ$6)</f>
        <v>0</v>
      </c>
      <c r="AK162" s="25">
        <f>+SUMIFS('Data Co.op'!$M:$M,'Data Co.op'!$E:$E,'MT-Tracking Co.op'!$G162,'Data Co.op'!$N:$N,'MT-Tracking Co.op'!AK$6)</f>
        <v>0</v>
      </c>
      <c r="AL162" s="25">
        <f>+SUMIFS('Data Co.op'!$M:$M,'Data Co.op'!$E:$E,'MT-Tracking Co.op'!$G162,'Data Co.op'!$N:$N,'MT-Tracking Co.op'!AL$6)</f>
        <v>0</v>
      </c>
      <c r="AM162" s="25">
        <f>+SUMIFS('Data Co.op'!$M:$M,'Data Co.op'!$E:$E,'MT-Tracking Co.op'!$G162,'Data Co.op'!$N:$N,'MT-Tracking Co.op'!AM$6)</f>
        <v>0</v>
      </c>
      <c r="AN162" s="25">
        <f>+SUMIFS('Data Co.op'!$M:$M,'Data Co.op'!$E:$E,'MT-Tracking Co.op'!$G162,'Data Co.op'!$N:$N,'MT-Tracking Co.op'!AN$6)</f>
        <v>0</v>
      </c>
      <c r="AO162" s="25">
        <f>+SUMIFS('Data Co.op'!$M:$M,'Data Co.op'!$E:$E,'MT-Tracking Co.op'!$G162,'Data Co.op'!$N:$N,'MT-Tracking Co.op'!AO$6)</f>
        <v>0</v>
      </c>
      <c r="AP162" s="25">
        <f>+SUMIFS('Data Co.op'!$M:$M,'Data Co.op'!$E:$E,'MT-Tracking Co.op'!$G162,'Data Co.op'!$N:$N,'MT-Tracking Co.op'!AP$6)</f>
        <v>0</v>
      </c>
      <c r="AQ162" s="25">
        <f>+SUMIFS('Data Co.op'!$M:$M,'Data Co.op'!$E:$E,'MT-Tracking Co.op'!$G162,'Data Co.op'!$N:$N,'MT-Tracking Co.op'!AQ$6)</f>
        <v>0</v>
      </c>
      <c r="AR162" s="25">
        <f>+SUMIFS('Data Co.op'!$M:$M,'Data Co.op'!$E:$E,'MT-Tracking Co.op'!$G162,'Data Co.op'!$N:$N,'MT-Tracking Co.op'!AR$6)</f>
        <v>0</v>
      </c>
      <c r="AS162" s="25">
        <f>+SUMIFS('Data Co.op'!$M:$M,'Data Co.op'!$E:$E,'MT-Tracking Co.op'!$G162,'Data Co.op'!$N:$N,'MT-Tracking Co.op'!AS$6)</f>
        <v>1936.37952</v>
      </c>
      <c r="AT162" s="25">
        <f>+SUMIFS('Data Co.op'!$M:$M,'Data Co.op'!$E:$E,'MT-Tracking Co.op'!$G162,'Data Co.op'!$N:$N,'MT-Tracking Co.op'!AT$6)</f>
        <v>0</v>
      </c>
      <c r="AU162" s="25">
        <f>+SUMIFS('Data Co.op'!$M:$M,'Data Co.op'!$E:$E,'MT-Tracking Co.op'!$G162,'Data Co.op'!$N:$N,'MT-Tracking Co.op'!AU$6)</f>
        <v>0</v>
      </c>
      <c r="AV162" s="25">
        <f>+SUMIFS('Data Co.op'!$M:$M,'Data Co.op'!$E:$E,'MT-Tracking Co.op'!$G162,'Data Co.op'!$N:$N,'MT-Tracking Co.op'!AV$6)</f>
        <v>0</v>
      </c>
      <c r="AW162" s="27"/>
      <c r="AX162" t="str">
        <f t="shared" si="26"/>
        <v>Phạm Thị Bích Hạnh</v>
      </c>
      <c r="AY162" t="str">
        <f t="shared" si="22"/>
        <v>NBTS05366</v>
      </c>
      <c r="AZ162" s="27" t="str">
        <f t="shared" si="27"/>
        <v>Nguyễn Thị Mỹ Linh</v>
      </c>
    </row>
    <row r="163" spans="1:52" outlineLevel="1" x14ac:dyDescent="0.25">
      <c r="A163" s="4" t="s">
        <v>935</v>
      </c>
      <c r="B163" s="4" t="s">
        <v>1076</v>
      </c>
      <c r="C163" s="4" t="s">
        <v>356</v>
      </c>
      <c r="D163" s="4" t="s">
        <v>762</v>
      </c>
      <c r="E163" s="4" t="s">
        <v>359</v>
      </c>
      <c r="F163" s="35">
        <v>625</v>
      </c>
      <c r="G163" s="35">
        <v>625</v>
      </c>
      <c r="H163" s="4" t="s">
        <v>5187</v>
      </c>
      <c r="I163" s="4"/>
      <c r="J163" s="4"/>
      <c r="K163" s="4"/>
      <c r="L163" s="4"/>
      <c r="M163" s="33"/>
      <c r="N163" s="38"/>
      <c r="O163" s="33"/>
      <c r="P163" s="33">
        <f t="shared" si="28"/>
        <v>413.24688000000003</v>
      </c>
      <c r="Q163" s="94">
        <f t="shared" si="32"/>
        <v>0</v>
      </c>
      <c r="R163" s="25">
        <f>+SUMIFS('Data Co.op'!$M:$M,'Data Co.op'!$E:$E,'MT-Tracking Co.op'!$F163,'Data Co.op'!$N:$N,'MT-Tracking Co.op'!R$6)</f>
        <v>0</v>
      </c>
      <c r="S163" s="25">
        <f>+SUMIFS('Data Co.op'!$M:$M,'Data Co.op'!$E:$E,'MT-Tracking Co.op'!$F163,'Data Co.op'!$N:$N,'MT-Tracking Co.op'!S$6)</f>
        <v>0</v>
      </c>
      <c r="T163" s="25">
        <f>+SUMIFS('Data Co.op'!$M:$M,'Data Co.op'!$E:$E,'MT-Tracking Co.op'!$F163,'Data Co.op'!$N:$N,'MT-Tracking Co.op'!T$6)</f>
        <v>0</v>
      </c>
      <c r="U163" s="25">
        <f>+SUMIFS('Data Co.op'!$M:$M,'Data Co.op'!$E:$E,'MT-Tracking Co.op'!$F163,'Data Co.op'!$N:$N,'MT-Tracking Co.op'!U$6)</f>
        <v>0</v>
      </c>
      <c r="V163" s="25">
        <f>+SUMIFS('Data Co.op'!$M:$M,'Data Co.op'!$E:$E,'MT-Tracking Co.op'!$F163,'Data Co.op'!$N:$N,'MT-Tracking Co.op'!V$6)</f>
        <v>0</v>
      </c>
      <c r="W163" s="25">
        <f>+SUMIFS('Data Co.op'!$M:$M,'Data Co.op'!$E:$E,'MT-Tracking Co.op'!$F163,'Data Co.op'!$N:$N,'MT-Tracking Co.op'!W$6)</f>
        <v>0</v>
      </c>
      <c r="X163" s="25">
        <f>+SUMIFS('Data Co.op'!$M:$M,'Data Co.op'!$E:$E,'MT-Tracking Co.op'!$F163,'Data Co.op'!$N:$N,'MT-Tracking Co.op'!X$6)</f>
        <v>0</v>
      </c>
      <c r="Y163" s="25">
        <f>+SUMIFS('Data Co.op'!$M:$M,'Data Co.op'!$E:$E,'MT-Tracking Co.op'!$F163,'Data Co.op'!$N:$N,'MT-Tracking Co.op'!Y$6)</f>
        <v>0</v>
      </c>
      <c r="Z163" s="25">
        <f>+SUMIFS('Data Co.op'!$M:$M,'Data Co.op'!$E:$E,'MT-Tracking Co.op'!$F163,'Data Co.op'!$N:$N,'MT-Tracking Co.op'!Z$6)</f>
        <v>0</v>
      </c>
      <c r="AA163" s="25">
        <f>+SUMIFS('Data Co.op'!$M:$M,'Data Co.op'!$E:$E,'MT-Tracking Co.op'!$F163,'Data Co.op'!$N:$N,'MT-Tracking Co.op'!AA$6)</f>
        <v>0</v>
      </c>
      <c r="AB163" s="25">
        <f>+SUMIFS('Data Co.op'!$M:$M,'Data Co.op'!$E:$E,'MT-Tracking Co.op'!$F163,'Data Co.op'!$N:$N,'MT-Tracking Co.op'!AB$6)</f>
        <v>0</v>
      </c>
      <c r="AC163" s="25">
        <f>+SUMIFS('Data Co.op'!$M:$M,'Data Co.op'!$E:$E,'MT-Tracking Co.op'!$F163,'Data Co.op'!$N:$N,'MT-Tracking Co.op'!AC$6)</f>
        <v>0</v>
      </c>
      <c r="AD163" s="25">
        <f>+SUMIFS('Data Co.op'!$M:$M,'Data Co.op'!$E:$E,'MT-Tracking Co.op'!$F163,'Data Co.op'!$N:$N,'MT-Tracking Co.op'!AD$6)</f>
        <v>0</v>
      </c>
      <c r="AE163" s="25">
        <f>+SUMIFS('Data Co.op'!$M:$M,'Data Co.op'!$E:$E,'MT-Tracking Co.op'!$F163,'Data Co.op'!$N:$N,'MT-Tracking Co.op'!AE$6)</f>
        <v>0</v>
      </c>
      <c r="AF163" s="25">
        <f>+SUMIFS('Data Co.op'!$M:$M,'Data Co.op'!$E:$E,'MT-Tracking Co.op'!$F163,'Data Co.op'!$N:$N,'MT-Tracking Co.op'!AF$6)</f>
        <v>0</v>
      </c>
      <c r="AG163" s="25">
        <f>+SUMIFS('Data Co.op'!$M:$M,'Data Co.op'!$E:$E,'MT-Tracking Co.op'!$F163,'Data Co.op'!$N:$N,'MT-Tracking Co.op'!AG$6)</f>
        <v>413.24688000000003</v>
      </c>
      <c r="AH163" s="25">
        <f>+SUMIFS('Data Co.op'!$M:$M,'Data Co.op'!$E:$E,'MT-Tracking Co.op'!$G163,'Data Co.op'!$N:$N,'MT-Tracking Co.op'!AH$6)</f>
        <v>0</v>
      </c>
      <c r="AI163" s="25">
        <f>+SUMIFS('Data Co.op'!$M:$M,'Data Co.op'!$E:$E,'MT-Tracking Co.op'!$G163,'Data Co.op'!$N:$N,'MT-Tracking Co.op'!AI$6)</f>
        <v>0</v>
      </c>
      <c r="AJ163" s="25">
        <f>+SUMIFS('Data Co.op'!$M:$M,'Data Co.op'!$E:$E,'MT-Tracking Co.op'!$G163,'Data Co.op'!$N:$N,'MT-Tracking Co.op'!AJ$6)</f>
        <v>0</v>
      </c>
      <c r="AK163" s="25">
        <f>+SUMIFS('Data Co.op'!$M:$M,'Data Co.op'!$E:$E,'MT-Tracking Co.op'!$G163,'Data Co.op'!$N:$N,'MT-Tracking Co.op'!AK$6)</f>
        <v>0</v>
      </c>
      <c r="AL163" s="25">
        <f>+SUMIFS('Data Co.op'!$M:$M,'Data Co.op'!$E:$E,'MT-Tracking Co.op'!$G163,'Data Co.op'!$N:$N,'MT-Tracking Co.op'!AL$6)</f>
        <v>0</v>
      </c>
      <c r="AM163" s="25">
        <f>+SUMIFS('Data Co.op'!$M:$M,'Data Co.op'!$E:$E,'MT-Tracking Co.op'!$G163,'Data Co.op'!$N:$N,'MT-Tracking Co.op'!AM$6)</f>
        <v>0</v>
      </c>
      <c r="AN163" s="25">
        <f>+SUMIFS('Data Co.op'!$M:$M,'Data Co.op'!$E:$E,'MT-Tracking Co.op'!$G163,'Data Co.op'!$N:$N,'MT-Tracking Co.op'!AN$6)</f>
        <v>0</v>
      </c>
      <c r="AO163" s="25">
        <f>+SUMIFS('Data Co.op'!$M:$M,'Data Co.op'!$E:$E,'MT-Tracking Co.op'!$G163,'Data Co.op'!$N:$N,'MT-Tracking Co.op'!AO$6)</f>
        <v>0</v>
      </c>
      <c r="AP163" s="25">
        <f>+SUMIFS('Data Co.op'!$M:$M,'Data Co.op'!$E:$E,'MT-Tracking Co.op'!$G163,'Data Co.op'!$N:$N,'MT-Tracking Co.op'!AP$6)</f>
        <v>0</v>
      </c>
      <c r="AQ163" s="25">
        <f>+SUMIFS('Data Co.op'!$M:$M,'Data Co.op'!$E:$E,'MT-Tracking Co.op'!$G163,'Data Co.op'!$N:$N,'MT-Tracking Co.op'!AQ$6)</f>
        <v>0</v>
      </c>
      <c r="AR163" s="25">
        <f>+SUMIFS('Data Co.op'!$M:$M,'Data Co.op'!$E:$E,'MT-Tracking Co.op'!$G163,'Data Co.op'!$N:$N,'MT-Tracking Co.op'!AR$6)</f>
        <v>0</v>
      </c>
      <c r="AS163" s="25">
        <f>+SUMIFS('Data Co.op'!$M:$M,'Data Co.op'!$E:$E,'MT-Tracking Co.op'!$G163,'Data Co.op'!$N:$N,'MT-Tracking Co.op'!AS$6)</f>
        <v>0</v>
      </c>
      <c r="AT163" s="25">
        <f>+SUMIFS('Data Co.op'!$M:$M,'Data Co.op'!$E:$E,'MT-Tracking Co.op'!$G163,'Data Co.op'!$N:$N,'MT-Tracking Co.op'!AT$6)</f>
        <v>0</v>
      </c>
      <c r="AU163" s="25">
        <f>+SUMIFS('Data Co.op'!$M:$M,'Data Co.op'!$E:$E,'MT-Tracking Co.op'!$G163,'Data Co.op'!$N:$N,'MT-Tracking Co.op'!AU$6)</f>
        <v>0</v>
      </c>
      <c r="AV163" s="25">
        <f>+SUMIFS('Data Co.op'!$M:$M,'Data Co.op'!$E:$E,'MT-Tracking Co.op'!$G163,'Data Co.op'!$N:$N,'MT-Tracking Co.op'!AV$6)</f>
        <v>0</v>
      </c>
      <c r="AW163" s="27"/>
      <c r="AX163" t="str">
        <f t="shared" si="26"/>
        <v>Phạm Thị Bích Hạnh</v>
      </c>
      <c r="AY163" t="str">
        <f t="shared" si="22"/>
        <v>NBTS05366</v>
      </c>
      <c r="AZ163" s="27" t="str">
        <f t="shared" si="27"/>
        <v>Nguyễn Thị Mỹ Linh</v>
      </c>
    </row>
    <row r="164" spans="1:52" outlineLevel="1" x14ac:dyDescent="0.25">
      <c r="A164" s="4" t="s">
        <v>935</v>
      </c>
      <c r="B164" s="4" t="s">
        <v>1076</v>
      </c>
      <c r="C164" s="4" t="s">
        <v>356</v>
      </c>
      <c r="D164" s="4" t="s">
        <v>762</v>
      </c>
      <c r="E164" s="4" t="s">
        <v>359</v>
      </c>
      <c r="F164" s="35">
        <v>656</v>
      </c>
      <c r="G164" s="35">
        <v>656</v>
      </c>
      <c r="H164" s="4" t="s">
        <v>5189</v>
      </c>
      <c r="I164" s="4"/>
      <c r="J164" s="4"/>
      <c r="K164" s="4"/>
      <c r="L164" s="4"/>
      <c r="M164" s="33"/>
      <c r="N164" s="38"/>
      <c r="O164" s="33"/>
      <c r="P164" s="33">
        <f t="shared" si="28"/>
        <v>772.29827999999998</v>
      </c>
      <c r="Q164" s="94">
        <f t="shared" si="32"/>
        <v>0</v>
      </c>
      <c r="R164" s="25">
        <f>+SUMIFS('Data Co.op'!$M:$M,'Data Co.op'!$E:$E,'MT-Tracking Co.op'!$F164,'Data Co.op'!$N:$N,'MT-Tracking Co.op'!R$6)</f>
        <v>0</v>
      </c>
      <c r="S164" s="25">
        <f>+SUMIFS('Data Co.op'!$M:$M,'Data Co.op'!$E:$E,'MT-Tracking Co.op'!$F164,'Data Co.op'!$N:$N,'MT-Tracking Co.op'!S$6)</f>
        <v>0</v>
      </c>
      <c r="T164" s="25">
        <f>+SUMIFS('Data Co.op'!$M:$M,'Data Co.op'!$E:$E,'MT-Tracking Co.op'!$F164,'Data Co.op'!$N:$N,'MT-Tracking Co.op'!T$6)</f>
        <v>0</v>
      </c>
      <c r="U164" s="25">
        <f>+SUMIFS('Data Co.op'!$M:$M,'Data Co.op'!$E:$E,'MT-Tracking Co.op'!$F164,'Data Co.op'!$N:$N,'MT-Tracking Co.op'!U$6)</f>
        <v>0</v>
      </c>
      <c r="V164" s="25">
        <f>+SUMIFS('Data Co.op'!$M:$M,'Data Co.op'!$E:$E,'MT-Tracking Co.op'!$F164,'Data Co.op'!$N:$N,'MT-Tracking Co.op'!V$6)</f>
        <v>0</v>
      </c>
      <c r="W164" s="25">
        <f>+SUMIFS('Data Co.op'!$M:$M,'Data Co.op'!$E:$E,'MT-Tracking Co.op'!$F164,'Data Co.op'!$N:$N,'MT-Tracking Co.op'!W$6)</f>
        <v>0</v>
      </c>
      <c r="X164" s="25">
        <f>+SUMIFS('Data Co.op'!$M:$M,'Data Co.op'!$E:$E,'MT-Tracking Co.op'!$F164,'Data Co.op'!$N:$N,'MT-Tracking Co.op'!X$6)</f>
        <v>0</v>
      </c>
      <c r="Y164" s="25">
        <f>+SUMIFS('Data Co.op'!$M:$M,'Data Co.op'!$E:$E,'MT-Tracking Co.op'!$F164,'Data Co.op'!$N:$N,'MT-Tracking Co.op'!Y$6)</f>
        <v>0</v>
      </c>
      <c r="Z164" s="25">
        <f>+SUMIFS('Data Co.op'!$M:$M,'Data Co.op'!$E:$E,'MT-Tracking Co.op'!$F164,'Data Co.op'!$N:$N,'MT-Tracking Co.op'!Z$6)</f>
        <v>0</v>
      </c>
      <c r="AA164" s="25">
        <f>+SUMIFS('Data Co.op'!$M:$M,'Data Co.op'!$E:$E,'MT-Tracking Co.op'!$F164,'Data Co.op'!$N:$N,'MT-Tracking Co.op'!AA$6)</f>
        <v>0</v>
      </c>
      <c r="AB164" s="25">
        <f>+SUMIFS('Data Co.op'!$M:$M,'Data Co.op'!$E:$E,'MT-Tracking Co.op'!$F164,'Data Co.op'!$N:$N,'MT-Tracking Co.op'!AB$6)</f>
        <v>0</v>
      </c>
      <c r="AC164" s="25">
        <f>+SUMIFS('Data Co.op'!$M:$M,'Data Co.op'!$E:$E,'MT-Tracking Co.op'!$F164,'Data Co.op'!$N:$N,'MT-Tracking Co.op'!AC$6)</f>
        <v>0</v>
      </c>
      <c r="AD164" s="25">
        <f>+SUMIFS('Data Co.op'!$M:$M,'Data Co.op'!$E:$E,'MT-Tracking Co.op'!$F164,'Data Co.op'!$N:$N,'MT-Tracking Co.op'!AD$6)</f>
        <v>0</v>
      </c>
      <c r="AE164" s="25">
        <f>+SUMIFS('Data Co.op'!$M:$M,'Data Co.op'!$E:$E,'MT-Tracking Co.op'!$F164,'Data Co.op'!$N:$N,'MT-Tracking Co.op'!AE$6)</f>
        <v>0</v>
      </c>
      <c r="AF164" s="25">
        <f>+SUMIFS('Data Co.op'!$M:$M,'Data Co.op'!$E:$E,'MT-Tracking Co.op'!$F164,'Data Co.op'!$N:$N,'MT-Tracking Co.op'!AF$6)</f>
        <v>0</v>
      </c>
      <c r="AG164" s="25">
        <f>+SUMIFS('Data Co.op'!$M:$M,'Data Co.op'!$E:$E,'MT-Tracking Co.op'!$F164,'Data Co.op'!$N:$N,'MT-Tracking Co.op'!AG$6)</f>
        <v>772.29827999999998</v>
      </c>
      <c r="AH164" s="25">
        <f>+SUMIFS('Data Co.op'!$M:$M,'Data Co.op'!$E:$E,'MT-Tracking Co.op'!$G164,'Data Co.op'!$N:$N,'MT-Tracking Co.op'!AH$6)</f>
        <v>0</v>
      </c>
      <c r="AI164" s="25">
        <f>+SUMIFS('Data Co.op'!$M:$M,'Data Co.op'!$E:$E,'MT-Tracking Co.op'!$G164,'Data Co.op'!$N:$N,'MT-Tracking Co.op'!AI$6)</f>
        <v>0</v>
      </c>
      <c r="AJ164" s="25">
        <f>+SUMIFS('Data Co.op'!$M:$M,'Data Co.op'!$E:$E,'MT-Tracking Co.op'!$G164,'Data Co.op'!$N:$N,'MT-Tracking Co.op'!AJ$6)</f>
        <v>0</v>
      </c>
      <c r="AK164" s="25">
        <f>+SUMIFS('Data Co.op'!$M:$M,'Data Co.op'!$E:$E,'MT-Tracking Co.op'!$G164,'Data Co.op'!$N:$N,'MT-Tracking Co.op'!AK$6)</f>
        <v>0</v>
      </c>
      <c r="AL164" s="25">
        <f>+SUMIFS('Data Co.op'!$M:$M,'Data Co.op'!$E:$E,'MT-Tracking Co.op'!$G164,'Data Co.op'!$N:$N,'MT-Tracking Co.op'!AL$6)</f>
        <v>0</v>
      </c>
      <c r="AM164" s="25">
        <f>+SUMIFS('Data Co.op'!$M:$M,'Data Co.op'!$E:$E,'MT-Tracking Co.op'!$G164,'Data Co.op'!$N:$N,'MT-Tracking Co.op'!AM$6)</f>
        <v>0</v>
      </c>
      <c r="AN164" s="25">
        <f>+SUMIFS('Data Co.op'!$M:$M,'Data Co.op'!$E:$E,'MT-Tracking Co.op'!$G164,'Data Co.op'!$N:$N,'MT-Tracking Co.op'!AN$6)</f>
        <v>0</v>
      </c>
      <c r="AO164" s="25">
        <f>+SUMIFS('Data Co.op'!$M:$M,'Data Co.op'!$E:$E,'MT-Tracking Co.op'!$G164,'Data Co.op'!$N:$N,'MT-Tracking Co.op'!AO$6)</f>
        <v>0</v>
      </c>
      <c r="AP164" s="25">
        <f>+SUMIFS('Data Co.op'!$M:$M,'Data Co.op'!$E:$E,'MT-Tracking Co.op'!$G164,'Data Co.op'!$N:$N,'MT-Tracking Co.op'!AP$6)</f>
        <v>0</v>
      </c>
      <c r="AQ164" s="25">
        <f>+SUMIFS('Data Co.op'!$M:$M,'Data Co.op'!$E:$E,'MT-Tracking Co.op'!$G164,'Data Co.op'!$N:$N,'MT-Tracking Co.op'!AQ$6)</f>
        <v>0</v>
      </c>
      <c r="AR164" s="25">
        <f>+SUMIFS('Data Co.op'!$M:$M,'Data Co.op'!$E:$E,'MT-Tracking Co.op'!$G164,'Data Co.op'!$N:$N,'MT-Tracking Co.op'!AR$6)</f>
        <v>0</v>
      </c>
      <c r="AS164" s="25">
        <f>+SUMIFS('Data Co.op'!$M:$M,'Data Co.op'!$E:$E,'MT-Tracking Co.op'!$G164,'Data Co.op'!$N:$N,'MT-Tracking Co.op'!AS$6)</f>
        <v>0</v>
      </c>
      <c r="AT164" s="25">
        <f>+SUMIFS('Data Co.op'!$M:$M,'Data Co.op'!$E:$E,'MT-Tracking Co.op'!$G164,'Data Co.op'!$N:$N,'MT-Tracking Co.op'!AT$6)</f>
        <v>0</v>
      </c>
      <c r="AU164" s="25">
        <f>+SUMIFS('Data Co.op'!$M:$M,'Data Co.op'!$E:$E,'MT-Tracking Co.op'!$G164,'Data Co.op'!$N:$N,'MT-Tracking Co.op'!AU$6)</f>
        <v>0</v>
      </c>
      <c r="AV164" s="25">
        <f>+SUMIFS('Data Co.op'!$M:$M,'Data Co.op'!$E:$E,'MT-Tracking Co.op'!$G164,'Data Co.op'!$N:$N,'MT-Tracking Co.op'!AV$6)</f>
        <v>0</v>
      </c>
      <c r="AW164" s="27"/>
      <c r="AX164" t="str">
        <f t="shared" si="26"/>
        <v>Phạm Thị Bích Hạnh</v>
      </c>
      <c r="AY164" t="str">
        <f t="shared" si="22"/>
        <v>NBTS05366</v>
      </c>
      <c r="AZ164" s="27" t="str">
        <f t="shared" si="27"/>
        <v>Nguyễn Thị Mỹ Linh</v>
      </c>
    </row>
    <row r="165" spans="1:52" outlineLevel="1" x14ac:dyDescent="0.25">
      <c r="A165" s="4" t="s">
        <v>935</v>
      </c>
      <c r="B165" s="4" t="s">
        <v>1076</v>
      </c>
      <c r="C165" s="4" t="s">
        <v>356</v>
      </c>
      <c r="D165" s="4" t="s">
        <v>762</v>
      </c>
      <c r="E165" s="4" t="s">
        <v>359</v>
      </c>
      <c r="F165" s="35">
        <v>657</v>
      </c>
      <c r="G165" s="35">
        <v>657</v>
      </c>
      <c r="H165" s="4" t="s">
        <v>5190</v>
      </c>
      <c r="I165" s="4"/>
      <c r="J165" s="4"/>
      <c r="K165" s="4"/>
      <c r="L165" s="4"/>
      <c r="M165" s="33"/>
      <c r="N165" s="38"/>
      <c r="O165" s="33"/>
      <c r="P165" s="33">
        <f t="shared" si="28"/>
        <v>1673.31312</v>
      </c>
      <c r="Q165" s="94">
        <f t="shared" si="32"/>
        <v>0</v>
      </c>
      <c r="R165" s="25">
        <f>+SUMIFS('Data Co.op'!$M:$M,'Data Co.op'!$E:$E,'MT-Tracking Co.op'!$F165,'Data Co.op'!$N:$N,'MT-Tracking Co.op'!R$6)</f>
        <v>0</v>
      </c>
      <c r="S165" s="25">
        <f>+SUMIFS('Data Co.op'!$M:$M,'Data Co.op'!$E:$E,'MT-Tracking Co.op'!$F165,'Data Co.op'!$N:$N,'MT-Tracking Co.op'!S$6)</f>
        <v>0</v>
      </c>
      <c r="T165" s="25">
        <f>+SUMIFS('Data Co.op'!$M:$M,'Data Co.op'!$E:$E,'MT-Tracking Co.op'!$F165,'Data Co.op'!$N:$N,'MT-Tracking Co.op'!T$6)</f>
        <v>0</v>
      </c>
      <c r="U165" s="25">
        <f>+SUMIFS('Data Co.op'!$M:$M,'Data Co.op'!$E:$E,'MT-Tracking Co.op'!$F165,'Data Co.op'!$N:$N,'MT-Tracking Co.op'!U$6)</f>
        <v>0</v>
      </c>
      <c r="V165" s="25">
        <f>+SUMIFS('Data Co.op'!$M:$M,'Data Co.op'!$E:$E,'MT-Tracking Co.op'!$F165,'Data Co.op'!$N:$N,'MT-Tracking Co.op'!V$6)</f>
        <v>0</v>
      </c>
      <c r="W165" s="25">
        <f>+SUMIFS('Data Co.op'!$M:$M,'Data Co.op'!$E:$E,'MT-Tracking Co.op'!$F165,'Data Co.op'!$N:$N,'MT-Tracking Co.op'!W$6)</f>
        <v>0</v>
      </c>
      <c r="X165" s="25">
        <f>+SUMIFS('Data Co.op'!$M:$M,'Data Co.op'!$E:$E,'MT-Tracking Co.op'!$F165,'Data Co.op'!$N:$N,'MT-Tracking Co.op'!X$6)</f>
        <v>0</v>
      </c>
      <c r="Y165" s="25">
        <f>+SUMIFS('Data Co.op'!$M:$M,'Data Co.op'!$E:$E,'MT-Tracking Co.op'!$F165,'Data Co.op'!$N:$N,'MT-Tracking Co.op'!Y$6)</f>
        <v>0</v>
      </c>
      <c r="Z165" s="25">
        <f>+SUMIFS('Data Co.op'!$M:$M,'Data Co.op'!$E:$E,'MT-Tracking Co.op'!$F165,'Data Co.op'!$N:$N,'MT-Tracking Co.op'!Z$6)</f>
        <v>0</v>
      </c>
      <c r="AA165" s="25">
        <f>+SUMIFS('Data Co.op'!$M:$M,'Data Co.op'!$E:$E,'MT-Tracking Co.op'!$F165,'Data Co.op'!$N:$N,'MT-Tracking Co.op'!AA$6)</f>
        <v>0</v>
      </c>
      <c r="AB165" s="25">
        <f>+SUMIFS('Data Co.op'!$M:$M,'Data Co.op'!$E:$E,'MT-Tracking Co.op'!$F165,'Data Co.op'!$N:$N,'MT-Tracking Co.op'!AB$6)</f>
        <v>0</v>
      </c>
      <c r="AC165" s="25">
        <f>+SUMIFS('Data Co.op'!$M:$M,'Data Co.op'!$E:$E,'MT-Tracking Co.op'!$F165,'Data Co.op'!$N:$N,'MT-Tracking Co.op'!AC$6)</f>
        <v>0</v>
      </c>
      <c r="AD165" s="25">
        <f>+SUMIFS('Data Co.op'!$M:$M,'Data Co.op'!$E:$E,'MT-Tracking Co.op'!$F165,'Data Co.op'!$N:$N,'MT-Tracking Co.op'!AD$6)</f>
        <v>0</v>
      </c>
      <c r="AE165" s="25">
        <f>+SUMIFS('Data Co.op'!$M:$M,'Data Co.op'!$E:$E,'MT-Tracking Co.op'!$F165,'Data Co.op'!$N:$N,'MT-Tracking Co.op'!AE$6)</f>
        <v>0</v>
      </c>
      <c r="AF165" s="25">
        <f>+SUMIFS('Data Co.op'!$M:$M,'Data Co.op'!$E:$E,'MT-Tracking Co.op'!$F165,'Data Co.op'!$N:$N,'MT-Tracking Co.op'!AF$6)</f>
        <v>0</v>
      </c>
      <c r="AG165" s="25">
        <f>+SUMIFS('Data Co.op'!$M:$M,'Data Co.op'!$E:$E,'MT-Tracking Co.op'!$F165,'Data Co.op'!$N:$N,'MT-Tracking Co.op'!AG$6)</f>
        <v>772.29827999999998</v>
      </c>
      <c r="AH165" s="25">
        <f>+SUMIFS('Data Co.op'!$M:$M,'Data Co.op'!$E:$E,'MT-Tracking Co.op'!$G165,'Data Co.op'!$N:$N,'MT-Tracking Co.op'!AH$6)</f>
        <v>0</v>
      </c>
      <c r="AI165" s="25">
        <f>+SUMIFS('Data Co.op'!$M:$M,'Data Co.op'!$E:$E,'MT-Tracking Co.op'!$G165,'Data Co.op'!$N:$N,'MT-Tracking Co.op'!AI$6)</f>
        <v>0</v>
      </c>
      <c r="AJ165" s="25">
        <f>+SUMIFS('Data Co.op'!$M:$M,'Data Co.op'!$E:$E,'MT-Tracking Co.op'!$G165,'Data Co.op'!$N:$N,'MT-Tracking Co.op'!AJ$6)</f>
        <v>0</v>
      </c>
      <c r="AK165" s="25">
        <f>+SUMIFS('Data Co.op'!$M:$M,'Data Co.op'!$E:$E,'MT-Tracking Co.op'!$G165,'Data Co.op'!$N:$N,'MT-Tracking Co.op'!AK$6)</f>
        <v>0</v>
      </c>
      <c r="AL165" s="25">
        <f>+SUMIFS('Data Co.op'!$M:$M,'Data Co.op'!$E:$E,'MT-Tracking Co.op'!$G165,'Data Co.op'!$N:$N,'MT-Tracking Co.op'!AL$6)</f>
        <v>0</v>
      </c>
      <c r="AM165" s="25">
        <f>+SUMIFS('Data Co.op'!$M:$M,'Data Co.op'!$E:$E,'MT-Tracking Co.op'!$G165,'Data Co.op'!$N:$N,'MT-Tracking Co.op'!AM$6)</f>
        <v>0</v>
      </c>
      <c r="AN165" s="25">
        <f>+SUMIFS('Data Co.op'!$M:$M,'Data Co.op'!$E:$E,'MT-Tracking Co.op'!$G165,'Data Co.op'!$N:$N,'MT-Tracking Co.op'!AN$6)</f>
        <v>0</v>
      </c>
      <c r="AO165" s="25">
        <f>+SUMIFS('Data Co.op'!$M:$M,'Data Co.op'!$E:$E,'MT-Tracking Co.op'!$G165,'Data Co.op'!$N:$N,'MT-Tracking Co.op'!AO$6)</f>
        <v>0</v>
      </c>
      <c r="AP165" s="25">
        <f>+SUMIFS('Data Co.op'!$M:$M,'Data Co.op'!$E:$E,'MT-Tracking Co.op'!$G165,'Data Co.op'!$N:$N,'MT-Tracking Co.op'!AP$6)</f>
        <v>0</v>
      </c>
      <c r="AQ165" s="25">
        <f>+SUMIFS('Data Co.op'!$M:$M,'Data Co.op'!$E:$E,'MT-Tracking Co.op'!$G165,'Data Co.op'!$N:$N,'MT-Tracking Co.op'!AQ$6)</f>
        <v>0</v>
      </c>
      <c r="AR165" s="25">
        <f>+SUMIFS('Data Co.op'!$M:$M,'Data Co.op'!$E:$E,'MT-Tracking Co.op'!$G165,'Data Co.op'!$N:$N,'MT-Tracking Co.op'!AR$6)</f>
        <v>0</v>
      </c>
      <c r="AS165" s="25">
        <f>+SUMIFS('Data Co.op'!$M:$M,'Data Co.op'!$E:$E,'MT-Tracking Co.op'!$G165,'Data Co.op'!$N:$N,'MT-Tracking Co.op'!AS$6)</f>
        <v>0</v>
      </c>
      <c r="AT165" s="25">
        <f>+SUMIFS('Data Co.op'!$M:$M,'Data Co.op'!$E:$E,'MT-Tracking Co.op'!$G165,'Data Co.op'!$N:$N,'MT-Tracking Co.op'!AT$6)</f>
        <v>901.01484000000005</v>
      </c>
      <c r="AU165" s="25">
        <f>+SUMIFS('Data Co.op'!$M:$M,'Data Co.op'!$E:$E,'MT-Tracking Co.op'!$G165,'Data Co.op'!$N:$N,'MT-Tracking Co.op'!AU$6)</f>
        <v>0</v>
      </c>
      <c r="AV165" s="25">
        <f>+SUMIFS('Data Co.op'!$M:$M,'Data Co.op'!$E:$E,'MT-Tracking Co.op'!$G165,'Data Co.op'!$N:$N,'MT-Tracking Co.op'!AV$6)</f>
        <v>0</v>
      </c>
      <c r="AW165" s="27"/>
      <c r="AX165" t="str">
        <f t="shared" si="26"/>
        <v>Phạm Thị Bích Hạnh</v>
      </c>
      <c r="AY165" t="str">
        <f t="shared" si="22"/>
        <v>NBTS05366</v>
      </c>
      <c r="AZ165" s="27" t="str">
        <f t="shared" si="27"/>
        <v>Nguyễn Thị Mỹ Linh</v>
      </c>
    </row>
    <row r="166" spans="1:52" outlineLevel="1" x14ac:dyDescent="0.25">
      <c r="A166" s="4" t="s">
        <v>935</v>
      </c>
      <c r="B166" s="4" t="s">
        <v>1076</v>
      </c>
      <c r="C166" s="4" t="s">
        <v>356</v>
      </c>
      <c r="D166" s="4" t="s">
        <v>762</v>
      </c>
      <c r="E166" s="4" t="s">
        <v>359</v>
      </c>
      <c r="F166" s="35">
        <v>692</v>
      </c>
      <c r="G166" s="35">
        <v>692</v>
      </c>
      <c r="H166" s="4" t="s">
        <v>5194</v>
      </c>
      <c r="I166" s="4"/>
      <c r="J166" s="4"/>
      <c r="K166" s="4"/>
      <c r="L166" s="4"/>
      <c r="M166" s="33"/>
      <c r="N166" s="38"/>
      <c r="O166" s="33"/>
      <c r="P166" s="33">
        <f t="shared" si="28"/>
        <v>1535.0342400000002</v>
      </c>
      <c r="Q166" s="94">
        <f t="shared" si="32"/>
        <v>0</v>
      </c>
      <c r="R166" s="25">
        <f>+SUMIFS('Data Co.op'!$M:$M,'Data Co.op'!$E:$E,'MT-Tracking Co.op'!$F166,'Data Co.op'!$N:$N,'MT-Tracking Co.op'!R$6)</f>
        <v>0</v>
      </c>
      <c r="S166" s="25">
        <f>+SUMIFS('Data Co.op'!$M:$M,'Data Co.op'!$E:$E,'MT-Tracking Co.op'!$F166,'Data Co.op'!$N:$N,'MT-Tracking Co.op'!S$6)</f>
        <v>0</v>
      </c>
      <c r="T166" s="25">
        <f>+SUMIFS('Data Co.op'!$M:$M,'Data Co.op'!$E:$E,'MT-Tracking Co.op'!$F166,'Data Co.op'!$N:$N,'MT-Tracking Co.op'!T$6)</f>
        <v>0</v>
      </c>
      <c r="U166" s="25">
        <f>+SUMIFS('Data Co.op'!$M:$M,'Data Co.op'!$E:$E,'MT-Tracking Co.op'!$F166,'Data Co.op'!$N:$N,'MT-Tracking Co.op'!U$6)</f>
        <v>0</v>
      </c>
      <c r="V166" s="25">
        <f>+SUMIFS('Data Co.op'!$M:$M,'Data Co.op'!$E:$E,'MT-Tracking Co.op'!$F166,'Data Co.op'!$N:$N,'MT-Tracking Co.op'!V$6)</f>
        <v>0</v>
      </c>
      <c r="W166" s="25">
        <f>+SUMIFS('Data Co.op'!$M:$M,'Data Co.op'!$E:$E,'MT-Tracking Co.op'!$F166,'Data Co.op'!$N:$N,'MT-Tracking Co.op'!W$6)</f>
        <v>0</v>
      </c>
      <c r="X166" s="25">
        <f>+SUMIFS('Data Co.op'!$M:$M,'Data Co.op'!$E:$E,'MT-Tracking Co.op'!$F166,'Data Co.op'!$N:$N,'MT-Tracking Co.op'!X$6)</f>
        <v>0</v>
      </c>
      <c r="Y166" s="25">
        <f>+SUMIFS('Data Co.op'!$M:$M,'Data Co.op'!$E:$E,'MT-Tracking Co.op'!$F166,'Data Co.op'!$N:$N,'MT-Tracking Co.op'!Y$6)</f>
        <v>0</v>
      </c>
      <c r="Z166" s="25">
        <f>+SUMIFS('Data Co.op'!$M:$M,'Data Co.op'!$E:$E,'MT-Tracking Co.op'!$F166,'Data Co.op'!$N:$N,'MT-Tracking Co.op'!Z$6)</f>
        <v>0</v>
      </c>
      <c r="AA166" s="25">
        <f>+SUMIFS('Data Co.op'!$M:$M,'Data Co.op'!$E:$E,'MT-Tracking Co.op'!$F166,'Data Co.op'!$N:$N,'MT-Tracking Co.op'!AA$6)</f>
        <v>0</v>
      </c>
      <c r="AB166" s="25">
        <f>+SUMIFS('Data Co.op'!$M:$M,'Data Co.op'!$E:$E,'MT-Tracking Co.op'!$F166,'Data Co.op'!$N:$N,'MT-Tracking Co.op'!AB$6)</f>
        <v>0</v>
      </c>
      <c r="AC166" s="25">
        <f>+SUMIFS('Data Co.op'!$M:$M,'Data Co.op'!$E:$E,'MT-Tracking Co.op'!$F166,'Data Co.op'!$N:$N,'MT-Tracking Co.op'!AC$6)</f>
        <v>0</v>
      </c>
      <c r="AD166" s="25">
        <f>+SUMIFS('Data Co.op'!$M:$M,'Data Co.op'!$E:$E,'MT-Tracking Co.op'!$F166,'Data Co.op'!$N:$N,'MT-Tracking Co.op'!AD$6)</f>
        <v>0</v>
      </c>
      <c r="AE166" s="25">
        <f>+SUMIFS('Data Co.op'!$M:$M,'Data Co.op'!$E:$E,'MT-Tracking Co.op'!$F166,'Data Co.op'!$N:$N,'MT-Tracking Co.op'!AE$6)</f>
        <v>0</v>
      </c>
      <c r="AF166" s="25">
        <f>+SUMIFS('Data Co.op'!$M:$M,'Data Co.op'!$E:$E,'MT-Tracking Co.op'!$F166,'Data Co.op'!$N:$N,'MT-Tracking Co.op'!AF$6)</f>
        <v>0</v>
      </c>
      <c r="AG166" s="25">
        <f>+SUMIFS('Data Co.op'!$M:$M,'Data Co.op'!$E:$E,'MT-Tracking Co.op'!$F166,'Data Co.op'!$N:$N,'MT-Tracking Co.op'!AG$6)</f>
        <v>1535.0342400000002</v>
      </c>
      <c r="AH166" s="25">
        <f>+SUMIFS('Data Co.op'!$M:$M,'Data Co.op'!$E:$E,'MT-Tracking Co.op'!$G166,'Data Co.op'!$N:$N,'MT-Tracking Co.op'!AH$6)</f>
        <v>0</v>
      </c>
      <c r="AI166" s="25">
        <f>+SUMIFS('Data Co.op'!$M:$M,'Data Co.op'!$E:$E,'MT-Tracking Co.op'!$G166,'Data Co.op'!$N:$N,'MT-Tracking Co.op'!AI$6)</f>
        <v>0</v>
      </c>
      <c r="AJ166" s="25">
        <f>+SUMIFS('Data Co.op'!$M:$M,'Data Co.op'!$E:$E,'MT-Tracking Co.op'!$G166,'Data Co.op'!$N:$N,'MT-Tracking Co.op'!AJ$6)</f>
        <v>0</v>
      </c>
      <c r="AK166" s="25">
        <f>+SUMIFS('Data Co.op'!$M:$M,'Data Co.op'!$E:$E,'MT-Tracking Co.op'!$G166,'Data Co.op'!$N:$N,'MT-Tracking Co.op'!AK$6)</f>
        <v>0</v>
      </c>
      <c r="AL166" s="25">
        <f>+SUMIFS('Data Co.op'!$M:$M,'Data Co.op'!$E:$E,'MT-Tracking Co.op'!$G166,'Data Co.op'!$N:$N,'MT-Tracking Co.op'!AL$6)</f>
        <v>0</v>
      </c>
      <c r="AM166" s="25">
        <f>+SUMIFS('Data Co.op'!$M:$M,'Data Co.op'!$E:$E,'MT-Tracking Co.op'!$G166,'Data Co.op'!$N:$N,'MT-Tracking Co.op'!AM$6)</f>
        <v>0</v>
      </c>
      <c r="AN166" s="25">
        <f>+SUMIFS('Data Co.op'!$M:$M,'Data Co.op'!$E:$E,'MT-Tracking Co.op'!$G166,'Data Co.op'!$N:$N,'MT-Tracking Co.op'!AN$6)</f>
        <v>0</v>
      </c>
      <c r="AO166" s="25">
        <f>+SUMIFS('Data Co.op'!$M:$M,'Data Co.op'!$E:$E,'MT-Tracking Co.op'!$G166,'Data Co.op'!$N:$N,'MT-Tracking Co.op'!AO$6)</f>
        <v>0</v>
      </c>
      <c r="AP166" s="25">
        <f>+SUMIFS('Data Co.op'!$M:$M,'Data Co.op'!$E:$E,'MT-Tracking Co.op'!$G166,'Data Co.op'!$N:$N,'MT-Tracking Co.op'!AP$6)</f>
        <v>0</v>
      </c>
      <c r="AQ166" s="25">
        <f>+SUMIFS('Data Co.op'!$M:$M,'Data Co.op'!$E:$E,'MT-Tracking Co.op'!$G166,'Data Co.op'!$N:$N,'MT-Tracking Co.op'!AQ$6)</f>
        <v>0</v>
      </c>
      <c r="AR166" s="25">
        <f>+SUMIFS('Data Co.op'!$M:$M,'Data Co.op'!$E:$E,'MT-Tracking Co.op'!$G166,'Data Co.op'!$N:$N,'MT-Tracking Co.op'!AR$6)</f>
        <v>0</v>
      </c>
      <c r="AS166" s="25">
        <f>+SUMIFS('Data Co.op'!$M:$M,'Data Co.op'!$E:$E,'MT-Tracking Co.op'!$G166,'Data Co.op'!$N:$N,'MT-Tracking Co.op'!AS$6)</f>
        <v>0</v>
      </c>
      <c r="AT166" s="25">
        <f>+SUMIFS('Data Co.op'!$M:$M,'Data Co.op'!$E:$E,'MT-Tracking Co.op'!$G166,'Data Co.op'!$N:$N,'MT-Tracking Co.op'!AT$6)</f>
        <v>0</v>
      </c>
      <c r="AU166" s="25">
        <f>+SUMIFS('Data Co.op'!$M:$M,'Data Co.op'!$E:$E,'MT-Tracking Co.op'!$G166,'Data Co.op'!$N:$N,'MT-Tracking Co.op'!AU$6)</f>
        <v>0</v>
      </c>
      <c r="AV166" s="25">
        <f>+SUMIFS('Data Co.op'!$M:$M,'Data Co.op'!$E:$E,'MT-Tracking Co.op'!$G166,'Data Co.op'!$N:$N,'MT-Tracking Co.op'!AV$6)</f>
        <v>0</v>
      </c>
      <c r="AW166" s="27"/>
      <c r="AX166" t="str">
        <f t="shared" si="26"/>
        <v>Phạm Thị Bích Hạnh</v>
      </c>
      <c r="AY166" t="str">
        <f t="shared" si="22"/>
        <v>NBTS05366</v>
      </c>
      <c r="AZ166" s="27" t="str">
        <f t="shared" si="27"/>
        <v>Nguyễn Thị Mỹ Linh</v>
      </c>
    </row>
    <row r="167" spans="1:52" outlineLevel="1" x14ac:dyDescent="0.25">
      <c r="A167" s="4" t="s">
        <v>935</v>
      </c>
      <c r="B167" s="4" t="s">
        <v>1076</v>
      </c>
      <c r="C167" s="4" t="s">
        <v>356</v>
      </c>
      <c r="D167" s="4" t="s">
        <v>762</v>
      </c>
      <c r="E167" s="4" t="s">
        <v>359</v>
      </c>
      <c r="F167" s="35">
        <v>2015</v>
      </c>
      <c r="G167" s="35">
        <v>2015</v>
      </c>
      <c r="H167" s="4" t="s">
        <v>5201</v>
      </c>
      <c r="I167" s="4"/>
      <c r="J167" s="4"/>
      <c r="K167" s="4"/>
      <c r="L167" s="4"/>
      <c r="M167" s="33"/>
      <c r="N167" s="38"/>
      <c r="O167" s="33"/>
      <c r="P167" s="33">
        <f t="shared" si="28"/>
        <v>1853.9128799999999</v>
      </c>
      <c r="Q167" s="94">
        <f t="shared" si="32"/>
        <v>0</v>
      </c>
      <c r="R167" s="25">
        <f>+SUMIFS('Data Co.op'!$M:$M,'Data Co.op'!$E:$E,'MT-Tracking Co.op'!$F167,'Data Co.op'!$N:$N,'MT-Tracking Co.op'!R$6)</f>
        <v>0</v>
      </c>
      <c r="S167" s="25">
        <f>+SUMIFS('Data Co.op'!$M:$M,'Data Co.op'!$E:$E,'MT-Tracking Co.op'!$F167,'Data Co.op'!$N:$N,'MT-Tracking Co.op'!S$6)</f>
        <v>0</v>
      </c>
      <c r="T167" s="25">
        <f>+SUMIFS('Data Co.op'!$M:$M,'Data Co.op'!$E:$E,'MT-Tracking Co.op'!$F167,'Data Co.op'!$N:$N,'MT-Tracking Co.op'!T$6)</f>
        <v>0</v>
      </c>
      <c r="U167" s="25">
        <f>+SUMIFS('Data Co.op'!$M:$M,'Data Co.op'!$E:$E,'MT-Tracking Co.op'!$F167,'Data Co.op'!$N:$N,'MT-Tracking Co.op'!U$6)</f>
        <v>0</v>
      </c>
      <c r="V167" s="25">
        <f>+SUMIFS('Data Co.op'!$M:$M,'Data Co.op'!$E:$E,'MT-Tracking Co.op'!$F167,'Data Co.op'!$N:$N,'MT-Tracking Co.op'!V$6)</f>
        <v>0</v>
      </c>
      <c r="W167" s="25">
        <f>+SUMIFS('Data Co.op'!$M:$M,'Data Co.op'!$E:$E,'MT-Tracking Co.op'!$F167,'Data Co.op'!$N:$N,'MT-Tracking Co.op'!W$6)</f>
        <v>0</v>
      </c>
      <c r="X167" s="25">
        <f>+SUMIFS('Data Co.op'!$M:$M,'Data Co.op'!$E:$E,'MT-Tracking Co.op'!$F167,'Data Co.op'!$N:$N,'MT-Tracking Co.op'!X$6)</f>
        <v>0</v>
      </c>
      <c r="Y167" s="25">
        <f>+SUMIFS('Data Co.op'!$M:$M,'Data Co.op'!$E:$E,'MT-Tracking Co.op'!$F167,'Data Co.op'!$N:$N,'MT-Tracking Co.op'!Y$6)</f>
        <v>0</v>
      </c>
      <c r="Z167" s="25">
        <f>+SUMIFS('Data Co.op'!$M:$M,'Data Co.op'!$E:$E,'MT-Tracking Co.op'!$F167,'Data Co.op'!$N:$N,'MT-Tracking Co.op'!Z$6)</f>
        <v>0</v>
      </c>
      <c r="AA167" s="25">
        <f>+SUMIFS('Data Co.op'!$M:$M,'Data Co.op'!$E:$E,'MT-Tracking Co.op'!$F167,'Data Co.op'!$N:$N,'MT-Tracking Co.op'!AA$6)</f>
        <v>0</v>
      </c>
      <c r="AB167" s="25">
        <f>+SUMIFS('Data Co.op'!$M:$M,'Data Co.op'!$E:$E,'MT-Tracking Co.op'!$F167,'Data Co.op'!$N:$N,'MT-Tracking Co.op'!AB$6)</f>
        <v>0</v>
      </c>
      <c r="AC167" s="25">
        <f>+SUMIFS('Data Co.op'!$M:$M,'Data Co.op'!$E:$E,'MT-Tracking Co.op'!$F167,'Data Co.op'!$N:$N,'MT-Tracking Co.op'!AC$6)</f>
        <v>0</v>
      </c>
      <c r="AD167" s="25">
        <f>+SUMIFS('Data Co.op'!$M:$M,'Data Co.op'!$E:$E,'MT-Tracking Co.op'!$F167,'Data Co.op'!$N:$N,'MT-Tracking Co.op'!AD$6)</f>
        <v>0</v>
      </c>
      <c r="AE167" s="25">
        <f>+SUMIFS('Data Co.op'!$M:$M,'Data Co.op'!$E:$E,'MT-Tracking Co.op'!$F167,'Data Co.op'!$N:$N,'MT-Tracking Co.op'!AE$6)</f>
        <v>0</v>
      </c>
      <c r="AF167" s="25">
        <f>+SUMIFS('Data Co.op'!$M:$M,'Data Co.op'!$E:$E,'MT-Tracking Co.op'!$F167,'Data Co.op'!$N:$N,'MT-Tracking Co.op'!AF$6)</f>
        <v>0</v>
      </c>
      <c r="AG167" s="25">
        <f>+SUMIFS('Data Co.op'!$M:$M,'Data Co.op'!$E:$E,'MT-Tracking Co.op'!$F167,'Data Co.op'!$N:$N,'MT-Tracking Co.op'!AG$6)</f>
        <v>772.29827999999998</v>
      </c>
      <c r="AH167" s="25">
        <f>+SUMIFS('Data Co.op'!$M:$M,'Data Co.op'!$E:$E,'MT-Tracking Co.op'!$G167,'Data Co.op'!$N:$N,'MT-Tracking Co.op'!AH$6)</f>
        <v>0</v>
      </c>
      <c r="AI167" s="25">
        <f>+SUMIFS('Data Co.op'!$M:$M,'Data Co.op'!$E:$E,'MT-Tracking Co.op'!$G167,'Data Co.op'!$N:$N,'MT-Tracking Co.op'!AI$6)</f>
        <v>0</v>
      </c>
      <c r="AJ167" s="25">
        <f>+SUMIFS('Data Co.op'!$M:$M,'Data Co.op'!$E:$E,'MT-Tracking Co.op'!$G167,'Data Co.op'!$N:$N,'MT-Tracking Co.op'!AJ$6)</f>
        <v>0</v>
      </c>
      <c r="AK167" s="25">
        <f>+SUMIFS('Data Co.op'!$M:$M,'Data Co.op'!$E:$E,'MT-Tracking Co.op'!$G167,'Data Co.op'!$N:$N,'MT-Tracking Co.op'!AK$6)</f>
        <v>0</v>
      </c>
      <c r="AL167" s="25">
        <f>+SUMIFS('Data Co.op'!$M:$M,'Data Co.op'!$E:$E,'MT-Tracking Co.op'!$G167,'Data Co.op'!$N:$N,'MT-Tracking Co.op'!AL$6)</f>
        <v>0</v>
      </c>
      <c r="AM167" s="25">
        <f>+SUMIFS('Data Co.op'!$M:$M,'Data Co.op'!$E:$E,'MT-Tracking Co.op'!$G167,'Data Co.op'!$N:$N,'MT-Tracking Co.op'!AM$6)</f>
        <v>0</v>
      </c>
      <c r="AN167" s="25">
        <f>+SUMIFS('Data Co.op'!$M:$M,'Data Co.op'!$E:$E,'MT-Tracking Co.op'!$G167,'Data Co.op'!$N:$N,'MT-Tracking Co.op'!AN$6)</f>
        <v>0</v>
      </c>
      <c r="AO167" s="25">
        <f>+SUMIFS('Data Co.op'!$M:$M,'Data Co.op'!$E:$E,'MT-Tracking Co.op'!$G167,'Data Co.op'!$N:$N,'MT-Tracking Co.op'!AO$6)</f>
        <v>1081.6145999999999</v>
      </c>
      <c r="AP167" s="25">
        <f>+SUMIFS('Data Co.op'!$M:$M,'Data Co.op'!$E:$E,'MT-Tracking Co.op'!$G167,'Data Co.op'!$N:$N,'MT-Tracking Co.op'!AP$6)</f>
        <v>0</v>
      </c>
      <c r="AQ167" s="25">
        <f>+SUMIFS('Data Co.op'!$M:$M,'Data Co.op'!$E:$E,'MT-Tracking Co.op'!$G167,'Data Co.op'!$N:$N,'MT-Tracking Co.op'!AQ$6)</f>
        <v>0</v>
      </c>
      <c r="AR167" s="25">
        <f>+SUMIFS('Data Co.op'!$M:$M,'Data Co.op'!$E:$E,'MT-Tracking Co.op'!$G167,'Data Co.op'!$N:$N,'MT-Tracking Co.op'!AR$6)</f>
        <v>0</v>
      </c>
      <c r="AS167" s="25">
        <f>+SUMIFS('Data Co.op'!$M:$M,'Data Co.op'!$E:$E,'MT-Tracking Co.op'!$G167,'Data Co.op'!$N:$N,'MT-Tracking Co.op'!AS$6)</f>
        <v>0</v>
      </c>
      <c r="AT167" s="25">
        <f>+SUMIFS('Data Co.op'!$M:$M,'Data Co.op'!$E:$E,'MT-Tracking Co.op'!$G167,'Data Co.op'!$N:$N,'MT-Tracking Co.op'!AT$6)</f>
        <v>0</v>
      </c>
      <c r="AU167" s="25">
        <f>+SUMIFS('Data Co.op'!$M:$M,'Data Co.op'!$E:$E,'MT-Tracking Co.op'!$G167,'Data Co.op'!$N:$N,'MT-Tracking Co.op'!AU$6)</f>
        <v>0</v>
      </c>
      <c r="AV167" s="25">
        <f>+SUMIFS('Data Co.op'!$M:$M,'Data Co.op'!$E:$E,'MT-Tracking Co.op'!$G167,'Data Co.op'!$N:$N,'MT-Tracking Co.op'!AV$6)</f>
        <v>0</v>
      </c>
      <c r="AW167" s="27"/>
      <c r="AX167" t="str">
        <f t="shared" si="26"/>
        <v>Phạm Thị Bích Hạnh</v>
      </c>
      <c r="AY167" t="str">
        <f t="shared" si="22"/>
        <v>NBTS05366</v>
      </c>
      <c r="AZ167" s="27" t="str">
        <f t="shared" si="27"/>
        <v>Nguyễn Thị Mỹ Linh</v>
      </c>
    </row>
    <row r="168" spans="1:52" outlineLevel="1" x14ac:dyDescent="0.25">
      <c r="A168" s="4" t="s">
        <v>935</v>
      </c>
      <c r="B168" s="4" t="s">
        <v>1076</v>
      </c>
      <c r="C168" s="4" t="s">
        <v>356</v>
      </c>
      <c r="D168" s="4" t="s">
        <v>762</v>
      </c>
      <c r="E168" s="4" t="s">
        <v>359</v>
      </c>
      <c r="F168" s="35">
        <v>2091</v>
      </c>
      <c r="G168" s="35">
        <v>2091</v>
      </c>
      <c r="H168" s="4" t="s">
        <v>5207</v>
      </c>
      <c r="I168" s="4"/>
      <c r="J168" s="4"/>
      <c r="K168" s="4"/>
      <c r="L168" s="4"/>
      <c r="M168" s="33"/>
      <c r="N168" s="38"/>
      <c r="O168" s="33"/>
      <c r="P168" s="33">
        <f t="shared" si="28"/>
        <v>2518.1549999999997</v>
      </c>
      <c r="Q168" s="94">
        <f t="shared" si="32"/>
        <v>0</v>
      </c>
      <c r="R168" s="25">
        <f>+SUMIFS('Data Co.op'!$M:$M,'Data Co.op'!$E:$E,'MT-Tracking Co.op'!$F168,'Data Co.op'!$N:$N,'MT-Tracking Co.op'!R$6)</f>
        <v>0</v>
      </c>
      <c r="S168" s="25">
        <f>+SUMIFS('Data Co.op'!$M:$M,'Data Co.op'!$E:$E,'MT-Tracking Co.op'!$F168,'Data Co.op'!$N:$N,'MT-Tracking Co.op'!S$6)</f>
        <v>0</v>
      </c>
      <c r="T168" s="25">
        <f>+SUMIFS('Data Co.op'!$M:$M,'Data Co.op'!$E:$E,'MT-Tracking Co.op'!$F168,'Data Co.op'!$N:$N,'MT-Tracking Co.op'!T$6)</f>
        <v>0</v>
      </c>
      <c r="U168" s="25">
        <f>+SUMIFS('Data Co.op'!$M:$M,'Data Co.op'!$E:$E,'MT-Tracking Co.op'!$F168,'Data Co.op'!$N:$N,'MT-Tracking Co.op'!U$6)</f>
        <v>0</v>
      </c>
      <c r="V168" s="25">
        <f>+SUMIFS('Data Co.op'!$M:$M,'Data Co.op'!$E:$E,'MT-Tracking Co.op'!$F168,'Data Co.op'!$N:$N,'MT-Tracking Co.op'!V$6)</f>
        <v>0</v>
      </c>
      <c r="W168" s="25">
        <f>+SUMIFS('Data Co.op'!$M:$M,'Data Co.op'!$E:$E,'MT-Tracking Co.op'!$F168,'Data Co.op'!$N:$N,'MT-Tracking Co.op'!W$6)</f>
        <v>0</v>
      </c>
      <c r="X168" s="25">
        <f>+SUMIFS('Data Co.op'!$M:$M,'Data Co.op'!$E:$E,'MT-Tracking Co.op'!$F168,'Data Co.op'!$N:$N,'MT-Tracking Co.op'!X$6)</f>
        <v>0</v>
      </c>
      <c r="Y168" s="25">
        <f>+SUMIFS('Data Co.op'!$M:$M,'Data Co.op'!$E:$E,'MT-Tracking Co.op'!$F168,'Data Co.op'!$N:$N,'MT-Tracking Co.op'!Y$6)</f>
        <v>0</v>
      </c>
      <c r="Z168" s="25">
        <f>+SUMIFS('Data Co.op'!$M:$M,'Data Co.op'!$E:$E,'MT-Tracking Co.op'!$F168,'Data Co.op'!$N:$N,'MT-Tracking Co.op'!Z$6)</f>
        <v>0</v>
      </c>
      <c r="AA168" s="25">
        <f>+SUMIFS('Data Co.op'!$M:$M,'Data Co.op'!$E:$E,'MT-Tracking Co.op'!$F168,'Data Co.op'!$N:$N,'MT-Tracking Co.op'!AA$6)</f>
        <v>0</v>
      </c>
      <c r="AB168" s="25">
        <f>+SUMIFS('Data Co.op'!$M:$M,'Data Co.op'!$E:$E,'MT-Tracking Co.op'!$F168,'Data Co.op'!$N:$N,'MT-Tracking Co.op'!AB$6)</f>
        <v>0</v>
      </c>
      <c r="AC168" s="25">
        <f>+SUMIFS('Data Co.op'!$M:$M,'Data Co.op'!$E:$E,'MT-Tracking Co.op'!$F168,'Data Co.op'!$N:$N,'MT-Tracking Co.op'!AC$6)</f>
        <v>0</v>
      </c>
      <c r="AD168" s="25">
        <f>+SUMIFS('Data Co.op'!$M:$M,'Data Co.op'!$E:$E,'MT-Tracking Co.op'!$F168,'Data Co.op'!$N:$N,'MT-Tracking Co.op'!AD$6)</f>
        <v>0</v>
      </c>
      <c r="AE168" s="25">
        <f>+SUMIFS('Data Co.op'!$M:$M,'Data Co.op'!$E:$E,'MT-Tracking Co.op'!$F168,'Data Co.op'!$N:$N,'MT-Tracking Co.op'!AE$6)</f>
        <v>0</v>
      </c>
      <c r="AF168" s="25">
        <f>+SUMIFS('Data Co.op'!$M:$M,'Data Co.op'!$E:$E,'MT-Tracking Co.op'!$F168,'Data Co.op'!$N:$N,'MT-Tracking Co.op'!AF$6)</f>
        <v>0</v>
      </c>
      <c r="AG168" s="25">
        <f>+SUMIFS('Data Co.op'!$M:$M,'Data Co.op'!$E:$E,'MT-Tracking Co.op'!$F168,'Data Co.op'!$N:$N,'MT-Tracking Co.op'!AG$6)</f>
        <v>772.29827999999998</v>
      </c>
      <c r="AH168" s="25">
        <f>+SUMIFS('Data Co.op'!$M:$M,'Data Co.op'!$E:$E,'MT-Tracking Co.op'!$G168,'Data Co.op'!$N:$N,'MT-Tracking Co.op'!AH$6)</f>
        <v>0</v>
      </c>
      <c r="AI168" s="25">
        <f>+SUMIFS('Data Co.op'!$M:$M,'Data Co.op'!$E:$E,'MT-Tracking Co.op'!$G168,'Data Co.op'!$N:$N,'MT-Tracking Co.op'!AI$6)</f>
        <v>0</v>
      </c>
      <c r="AJ168" s="25">
        <f>+SUMIFS('Data Co.op'!$M:$M,'Data Co.op'!$E:$E,'MT-Tracking Co.op'!$G168,'Data Co.op'!$N:$N,'MT-Tracking Co.op'!AJ$6)</f>
        <v>0</v>
      </c>
      <c r="AK168" s="25">
        <f>+SUMIFS('Data Co.op'!$M:$M,'Data Co.op'!$E:$E,'MT-Tracking Co.op'!$G168,'Data Co.op'!$N:$N,'MT-Tracking Co.op'!AK$6)</f>
        <v>0</v>
      </c>
      <c r="AL168" s="25">
        <f>+SUMIFS('Data Co.op'!$M:$M,'Data Co.op'!$E:$E,'MT-Tracking Co.op'!$G168,'Data Co.op'!$N:$N,'MT-Tracking Co.op'!AL$6)</f>
        <v>0</v>
      </c>
      <c r="AM168" s="25">
        <f>+SUMIFS('Data Co.op'!$M:$M,'Data Co.op'!$E:$E,'MT-Tracking Co.op'!$G168,'Data Co.op'!$N:$N,'MT-Tracking Co.op'!AM$6)</f>
        <v>0</v>
      </c>
      <c r="AN168" s="25">
        <f>+SUMIFS('Data Co.op'!$M:$M,'Data Co.op'!$E:$E,'MT-Tracking Co.op'!$G168,'Data Co.op'!$N:$N,'MT-Tracking Co.op'!AN$6)</f>
        <v>0</v>
      </c>
      <c r="AO168" s="25">
        <f>+SUMIFS('Data Co.op'!$M:$M,'Data Co.op'!$E:$E,'MT-Tracking Co.op'!$G168,'Data Co.op'!$N:$N,'MT-Tracking Co.op'!AO$6)</f>
        <v>0</v>
      </c>
      <c r="AP168" s="25">
        <f>+SUMIFS('Data Co.op'!$M:$M,'Data Co.op'!$E:$E,'MT-Tracking Co.op'!$G168,'Data Co.op'!$N:$N,'MT-Tracking Co.op'!AP$6)</f>
        <v>0</v>
      </c>
      <c r="AQ168" s="25">
        <f>+SUMIFS('Data Co.op'!$M:$M,'Data Co.op'!$E:$E,'MT-Tracking Co.op'!$G168,'Data Co.op'!$N:$N,'MT-Tracking Co.op'!AQ$6)</f>
        <v>0</v>
      </c>
      <c r="AR168" s="25">
        <f>+SUMIFS('Data Co.op'!$M:$M,'Data Co.op'!$E:$E,'MT-Tracking Co.op'!$G168,'Data Co.op'!$N:$N,'MT-Tracking Co.op'!AR$6)</f>
        <v>0</v>
      </c>
      <c r="AS168" s="25">
        <f>+SUMIFS('Data Co.op'!$M:$M,'Data Co.op'!$E:$E,'MT-Tracking Co.op'!$G168,'Data Co.op'!$N:$N,'MT-Tracking Co.op'!AS$6)</f>
        <v>0</v>
      </c>
      <c r="AT168" s="25">
        <f>+SUMIFS('Data Co.op'!$M:$M,'Data Co.op'!$E:$E,'MT-Tracking Co.op'!$G168,'Data Co.op'!$N:$N,'MT-Tracking Co.op'!AT$6)</f>
        <v>1745.8567199999998</v>
      </c>
      <c r="AU168" s="25">
        <f>+SUMIFS('Data Co.op'!$M:$M,'Data Co.op'!$E:$E,'MT-Tracking Co.op'!$G168,'Data Co.op'!$N:$N,'MT-Tracking Co.op'!AU$6)</f>
        <v>0</v>
      </c>
      <c r="AV168" s="25">
        <f>+SUMIFS('Data Co.op'!$M:$M,'Data Co.op'!$E:$E,'MT-Tracking Co.op'!$G168,'Data Co.op'!$N:$N,'MT-Tracking Co.op'!AV$6)</f>
        <v>0</v>
      </c>
      <c r="AW168" s="27"/>
      <c r="AX168" t="str">
        <f t="shared" si="26"/>
        <v>Phạm Thị Bích Hạnh</v>
      </c>
      <c r="AY168" t="str">
        <f t="shared" si="22"/>
        <v>NBTS05366</v>
      </c>
      <c r="AZ168" s="27" t="str">
        <f t="shared" si="27"/>
        <v>Nguyễn Thị Mỹ Linh</v>
      </c>
    </row>
    <row r="169" spans="1:52" outlineLevel="1" x14ac:dyDescent="0.25">
      <c r="A169" s="4" t="s">
        <v>935</v>
      </c>
      <c r="B169" s="4" t="s">
        <v>1076</v>
      </c>
      <c r="C169" s="4" t="s">
        <v>356</v>
      </c>
      <c r="D169" s="4" t="s">
        <v>762</v>
      </c>
      <c r="E169" s="4" t="s">
        <v>359</v>
      </c>
      <c r="F169" s="35">
        <v>2106</v>
      </c>
      <c r="G169" s="35">
        <v>2106</v>
      </c>
      <c r="H169" s="4" t="s">
        <v>5210</v>
      </c>
      <c r="I169" s="4"/>
      <c r="J169" s="4"/>
      <c r="K169" s="4"/>
      <c r="L169" s="4"/>
      <c r="M169" s="33"/>
      <c r="N169" s="38"/>
      <c r="O169" s="33"/>
      <c r="P169" s="33">
        <f t="shared" si="28"/>
        <v>772.29827999999998</v>
      </c>
      <c r="Q169" s="94">
        <f t="shared" si="32"/>
        <v>0</v>
      </c>
      <c r="R169" s="25">
        <f>+SUMIFS('Data Co.op'!$M:$M,'Data Co.op'!$E:$E,'MT-Tracking Co.op'!$F169,'Data Co.op'!$N:$N,'MT-Tracking Co.op'!R$6)</f>
        <v>0</v>
      </c>
      <c r="S169" s="25">
        <f>+SUMIFS('Data Co.op'!$M:$M,'Data Co.op'!$E:$E,'MT-Tracking Co.op'!$F169,'Data Co.op'!$N:$N,'MT-Tracking Co.op'!S$6)</f>
        <v>0</v>
      </c>
      <c r="T169" s="25">
        <f>+SUMIFS('Data Co.op'!$M:$M,'Data Co.op'!$E:$E,'MT-Tracking Co.op'!$F169,'Data Co.op'!$N:$N,'MT-Tracking Co.op'!T$6)</f>
        <v>0</v>
      </c>
      <c r="U169" s="25">
        <f>+SUMIFS('Data Co.op'!$M:$M,'Data Co.op'!$E:$E,'MT-Tracking Co.op'!$F169,'Data Co.op'!$N:$N,'MT-Tracking Co.op'!U$6)</f>
        <v>0</v>
      </c>
      <c r="V169" s="25">
        <f>+SUMIFS('Data Co.op'!$M:$M,'Data Co.op'!$E:$E,'MT-Tracking Co.op'!$F169,'Data Co.op'!$N:$N,'MT-Tracking Co.op'!V$6)</f>
        <v>0</v>
      </c>
      <c r="W169" s="25">
        <f>+SUMIFS('Data Co.op'!$M:$M,'Data Co.op'!$E:$E,'MT-Tracking Co.op'!$F169,'Data Co.op'!$N:$N,'MT-Tracking Co.op'!W$6)</f>
        <v>0</v>
      </c>
      <c r="X169" s="25">
        <f>+SUMIFS('Data Co.op'!$M:$M,'Data Co.op'!$E:$E,'MT-Tracking Co.op'!$F169,'Data Co.op'!$N:$N,'MT-Tracking Co.op'!X$6)</f>
        <v>0</v>
      </c>
      <c r="Y169" s="25">
        <f>+SUMIFS('Data Co.op'!$M:$M,'Data Co.op'!$E:$E,'MT-Tracking Co.op'!$F169,'Data Co.op'!$N:$N,'MT-Tracking Co.op'!Y$6)</f>
        <v>0</v>
      </c>
      <c r="Z169" s="25">
        <f>+SUMIFS('Data Co.op'!$M:$M,'Data Co.op'!$E:$E,'MT-Tracking Co.op'!$F169,'Data Co.op'!$N:$N,'MT-Tracking Co.op'!Z$6)</f>
        <v>0</v>
      </c>
      <c r="AA169" s="25">
        <f>+SUMIFS('Data Co.op'!$M:$M,'Data Co.op'!$E:$E,'MT-Tracking Co.op'!$F169,'Data Co.op'!$N:$N,'MT-Tracking Co.op'!AA$6)</f>
        <v>0</v>
      </c>
      <c r="AB169" s="25">
        <f>+SUMIFS('Data Co.op'!$M:$M,'Data Co.op'!$E:$E,'MT-Tracking Co.op'!$F169,'Data Co.op'!$N:$N,'MT-Tracking Co.op'!AB$6)</f>
        <v>0</v>
      </c>
      <c r="AC169" s="25">
        <f>+SUMIFS('Data Co.op'!$M:$M,'Data Co.op'!$E:$E,'MT-Tracking Co.op'!$F169,'Data Co.op'!$N:$N,'MT-Tracking Co.op'!AC$6)</f>
        <v>0</v>
      </c>
      <c r="AD169" s="25">
        <f>+SUMIFS('Data Co.op'!$M:$M,'Data Co.op'!$E:$E,'MT-Tracking Co.op'!$F169,'Data Co.op'!$N:$N,'MT-Tracking Co.op'!AD$6)</f>
        <v>0</v>
      </c>
      <c r="AE169" s="25">
        <f>+SUMIFS('Data Co.op'!$M:$M,'Data Co.op'!$E:$E,'MT-Tracking Co.op'!$F169,'Data Co.op'!$N:$N,'MT-Tracking Co.op'!AE$6)</f>
        <v>0</v>
      </c>
      <c r="AF169" s="25">
        <f>+SUMIFS('Data Co.op'!$M:$M,'Data Co.op'!$E:$E,'MT-Tracking Co.op'!$F169,'Data Co.op'!$N:$N,'MT-Tracking Co.op'!AF$6)</f>
        <v>0</v>
      </c>
      <c r="AG169" s="25">
        <f>+SUMIFS('Data Co.op'!$M:$M,'Data Co.op'!$E:$E,'MT-Tracking Co.op'!$F169,'Data Co.op'!$N:$N,'MT-Tracking Co.op'!AG$6)</f>
        <v>772.29827999999998</v>
      </c>
      <c r="AH169" s="25">
        <f>+SUMIFS('Data Co.op'!$M:$M,'Data Co.op'!$E:$E,'MT-Tracking Co.op'!$G169,'Data Co.op'!$N:$N,'MT-Tracking Co.op'!AH$6)</f>
        <v>0</v>
      </c>
      <c r="AI169" s="25">
        <f>+SUMIFS('Data Co.op'!$M:$M,'Data Co.op'!$E:$E,'MT-Tracking Co.op'!$G169,'Data Co.op'!$N:$N,'MT-Tracking Co.op'!AI$6)</f>
        <v>0</v>
      </c>
      <c r="AJ169" s="25">
        <f>+SUMIFS('Data Co.op'!$M:$M,'Data Co.op'!$E:$E,'MT-Tracking Co.op'!$G169,'Data Co.op'!$N:$N,'MT-Tracking Co.op'!AJ$6)</f>
        <v>0</v>
      </c>
      <c r="AK169" s="25">
        <f>+SUMIFS('Data Co.op'!$M:$M,'Data Co.op'!$E:$E,'MT-Tracking Co.op'!$G169,'Data Co.op'!$N:$N,'MT-Tracking Co.op'!AK$6)</f>
        <v>0</v>
      </c>
      <c r="AL169" s="25">
        <f>+SUMIFS('Data Co.op'!$M:$M,'Data Co.op'!$E:$E,'MT-Tracking Co.op'!$G169,'Data Co.op'!$N:$N,'MT-Tracking Co.op'!AL$6)</f>
        <v>0</v>
      </c>
      <c r="AM169" s="25">
        <f>+SUMIFS('Data Co.op'!$M:$M,'Data Co.op'!$E:$E,'MT-Tracking Co.op'!$G169,'Data Co.op'!$N:$N,'MT-Tracking Co.op'!AM$6)</f>
        <v>0</v>
      </c>
      <c r="AN169" s="25">
        <f>+SUMIFS('Data Co.op'!$M:$M,'Data Co.op'!$E:$E,'MT-Tracking Co.op'!$G169,'Data Co.op'!$N:$N,'MT-Tracking Co.op'!AN$6)</f>
        <v>0</v>
      </c>
      <c r="AO169" s="25">
        <f>+SUMIFS('Data Co.op'!$M:$M,'Data Co.op'!$E:$E,'MT-Tracking Co.op'!$G169,'Data Co.op'!$N:$N,'MT-Tracking Co.op'!AO$6)</f>
        <v>0</v>
      </c>
      <c r="AP169" s="25">
        <f>+SUMIFS('Data Co.op'!$M:$M,'Data Co.op'!$E:$E,'MT-Tracking Co.op'!$G169,'Data Co.op'!$N:$N,'MT-Tracking Co.op'!AP$6)</f>
        <v>0</v>
      </c>
      <c r="AQ169" s="25">
        <f>+SUMIFS('Data Co.op'!$M:$M,'Data Co.op'!$E:$E,'MT-Tracking Co.op'!$G169,'Data Co.op'!$N:$N,'MT-Tracking Co.op'!AQ$6)</f>
        <v>0</v>
      </c>
      <c r="AR169" s="25">
        <f>+SUMIFS('Data Co.op'!$M:$M,'Data Co.op'!$E:$E,'MT-Tracking Co.op'!$G169,'Data Co.op'!$N:$N,'MT-Tracking Co.op'!AR$6)</f>
        <v>0</v>
      </c>
      <c r="AS169" s="25">
        <f>+SUMIFS('Data Co.op'!$M:$M,'Data Co.op'!$E:$E,'MT-Tracking Co.op'!$G169,'Data Co.op'!$N:$N,'MT-Tracking Co.op'!AS$6)</f>
        <v>0</v>
      </c>
      <c r="AT169" s="25">
        <f>+SUMIFS('Data Co.op'!$M:$M,'Data Co.op'!$E:$E,'MT-Tracking Co.op'!$G169,'Data Co.op'!$N:$N,'MT-Tracking Co.op'!AT$6)</f>
        <v>0</v>
      </c>
      <c r="AU169" s="25">
        <f>+SUMIFS('Data Co.op'!$M:$M,'Data Co.op'!$E:$E,'MT-Tracking Co.op'!$G169,'Data Co.op'!$N:$N,'MT-Tracking Co.op'!AU$6)</f>
        <v>0</v>
      </c>
      <c r="AV169" s="25">
        <f>+SUMIFS('Data Co.op'!$M:$M,'Data Co.op'!$E:$E,'MT-Tracking Co.op'!$G169,'Data Co.op'!$N:$N,'MT-Tracking Co.op'!AV$6)</f>
        <v>0</v>
      </c>
      <c r="AW169" s="27"/>
      <c r="AX169" t="str">
        <f t="shared" si="26"/>
        <v>Phạm Thị Bích Hạnh</v>
      </c>
      <c r="AY169" t="str">
        <f t="shared" si="22"/>
        <v>NBTS05366</v>
      </c>
      <c r="AZ169" s="27" t="str">
        <f t="shared" si="27"/>
        <v>Nguyễn Thị Mỹ Linh</v>
      </c>
    </row>
    <row r="170" spans="1:52" outlineLevel="1" x14ac:dyDescent="0.25">
      <c r="A170" s="4" t="s">
        <v>935</v>
      </c>
      <c r="B170" s="4" t="s">
        <v>1076</v>
      </c>
      <c r="C170" s="4" t="s">
        <v>356</v>
      </c>
      <c r="D170" s="4" t="s">
        <v>762</v>
      </c>
      <c r="E170" s="4" t="s">
        <v>359</v>
      </c>
      <c r="F170" s="35">
        <v>2157</v>
      </c>
      <c r="G170" s="35">
        <v>2157</v>
      </c>
      <c r="H170" s="4" t="s">
        <v>5220</v>
      </c>
      <c r="I170" s="4"/>
      <c r="J170" s="4"/>
      <c r="K170" s="4"/>
      <c r="L170" s="4"/>
      <c r="M170" s="33"/>
      <c r="N170" s="38"/>
      <c r="O170" s="33"/>
      <c r="P170" s="33">
        <f t="shared" si="28"/>
        <v>1369.81368</v>
      </c>
      <c r="Q170" s="94">
        <f t="shared" si="32"/>
        <v>0</v>
      </c>
      <c r="R170" s="25">
        <f>+SUMIFS('Data Co.op'!$M:$M,'Data Co.op'!$E:$E,'MT-Tracking Co.op'!$F170,'Data Co.op'!$N:$N,'MT-Tracking Co.op'!R$6)</f>
        <v>0</v>
      </c>
      <c r="S170" s="25">
        <f>+SUMIFS('Data Co.op'!$M:$M,'Data Co.op'!$E:$E,'MT-Tracking Co.op'!$F170,'Data Co.op'!$N:$N,'MT-Tracking Co.op'!S$6)</f>
        <v>0</v>
      </c>
      <c r="T170" s="25">
        <f>+SUMIFS('Data Co.op'!$M:$M,'Data Co.op'!$E:$E,'MT-Tracking Co.op'!$F170,'Data Co.op'!$N:$N,'MT-Tracking Co.op'!T$6)</f>
        <v>0</v>
      </c>
      <c r="U170" s="25">
        <f>+SUMIFS('Data Co.op'!$M:$M,'Data Co.op'!$E:$E,'MT-Tracking Co.op'!$F170,'Data Co.op'!$N:$N,'MT-Tracking Co.op'!U$6)</f>
        <v>0</v>
      </c>
      <c r="V170" s="25">
        <f>+SUMIFS('Data Co.op'!$M:$M,'Data Co.op'!$E:$E,'MT-Tracking Co.op'!$F170,'Data Co.op'!$N:$N,'MT-Tracking Co.op'!V$6)</f>
        <v>0</v>
      </c>
      <c r="W170" s="25">
        <f>+SUMIFS('Data Co.op'!$M:$M,'Data Co.op'!$E:$E,'MT-Tracking Co.op'!$F170,'Data Co.op'!$N:$N,'MT-Tracking Co.op'!W$6)</f>
        <v>0</v>
      </c>
      <c r="X170" s="25">
        <f>+SUMIFS('Data Co.op'!$M:$M,'Data Co.op'!$E:$E,'MT-Tracking Co.op'!$F170,'Data Co.op'!$N:$N,'MT-Tracking Co.op'!X$6)</f>
        <v>0</v>
      </c>
      <c r="Y170" s="25">
        <f>+SUMIFS('Data Co.op'!$M:$M,'Data Co.op'!$E:$E,'MT-Tracking Co.op'!$F170,'Data Co.op'!$N:$N,'MT-Tracking Co.op'!Y$6)</f>
        <v>0</v>
      </c>
      <c r="Z170" s="25">
        <f>+SUMIFS('Data Co.op'!$M:$M,'Data Co.op'!$E:$E,'MT-Tracking Co.op'!$F170,'Data Co.op'!$N:$N,'MT-Tracking Co.op'!Z$6)</f>
        <v>0</v>
      </c>
      <c r="AA170" s="25">
        <f>+SUMIFS('Data Co.op'!$M:$M,'Data Co.op'!$E:$E,'MT-Tracking Co.op'!$F170,'Data Co.op'!$N:$N,'MT-Tracking Co.op'!AA$6)</f>
        <v>0</v>
      </c>
      <c r="AB170" s="25">
        <f>+SUMIFS('Data Co.op'!$M:$M,'Data Co.op'!$E:$E,'MT-Tracking Co.op'!$F170,'Data Co.op'!$N:$N,'MT-Tracking Co.op'!AB$6)</f>
        <v>0</v>
      </c>
      <c r="AC170" s="25">
        <f>+SUMIFS('Data Co.op'!$M:$M,'Data Co.op'!$E:$E,'MT-Tracking Co.op'!$F170,'Data Co.op'!$N:$N,'MT-Tracking Co.op'!AC$6)</f>
        <v>0</v>
      </c>
      <c r="AD170" s="25">
        <f>+SUMIFS('Data Co.op'!$M:$M,'Data Co.op'!$E:$E,'MT-Tracking Co.op'!$F170,'Data Co.op'!$N:$N,'MT-Tracking Co.op'!AD$6)</f>
        <v>0</v>
      </c>
      <c r="AE170" s="25">
        <f>+SUMIFS('Data Co.op'!$M:$M,'Data Co.op'!$E:$E,'MT-Tracking Co.op'!$F170,'Data Co.op'!$N:$N,'MT-Tracking Co.op'!AE$6)</f>
        <v>0</v>
      </c>
      <c r="AF170" s="25">
        <f>+SUMIFS('Data Co.op'!$M:$M,'Data Co.op'!$E:$E,'MT-Tracking Co.op'!$F170,'Data Co.op'!$N:$N,'MT-Tracking Co.op'!AF$6)</f>
        <v>0</v>
      </c>
      <c r="AG170" s="25">
        <f>+SUMIFS('Data Co.op'!$M:$M,'Data Co.op'!$E:$E,'MT-Tracking Co.op'!$F170,'Data Co.op'!$N:$N,'MT-Tracking Co.op'!AG$6)</f>
        <v>1131.34968</v>
      </c>
      <c r="AH170" s="25">
        <f>+SUMIFS('Data Co.op'!$M:$M,'Data Co.op'!$E:$E,'MT-Tracking Co.op'!$G170,'Data Co.op'!$N:$N,'MT-Tracking Co.op'!AH$6)</f>
        <v>0</v>
      </c>
      <c r="AI170" s="25">
        <f>+SUMIFS('Data Co.op'!$M:$M,'Data Co.op'!$E:$E,'MT-Tracking Co.op'!$G170,'Data Co.op'!$N:$N,'MT-Tracking Co.op'!AI$6)</f>
        <v>0</v>
      </c>
      <c r="AJ170" s="25">
        <f>+SUMIFS('Data Co.op'!$M:$M,'Data Co.op'!$E:$E,'MT-Tracking Co.op'!$G170,'Data Co.op'!$N:$N,'MT-Tracking Co.op'!AJ$6)</f>
        <v>0</v>
      </c>
      <c r="AK170" s="25">
        <f>+SUMIFS('Data Co.op'!$M:$M,'Data Co.op'!$E:$E,'MT-Tracking Co.op'!$G170,'Data Co.op'!$N:$N,'MT-Tracking Co.op'!AK$6)</f>
        <v>0</v>
      </c>
      <c r="AL170" s="25">
        <f>+SUMIFS('Data Co.op'!$M:$M,'Data Co.op'!$E:$E,'MT-Tracking Co.op'!$G170,'Data Co.op'!$N:$N,'MT-Tracking Co.op'!AL$6)</f>
        <v>0</v>
      </c>
      <c r="AM170" s="25">
        <f>+SUMIFS('Data Co.op'!$M:$M,'Data Co.op'!$E:$E,'MT-Tracking Co.op'!$G170,'Data Co.op'!$N:$N,'MT-Tracking Co.op'!AM$6)</f>
        <v>0</v>
      </c>
      <c r="AN170" s="25">
        <f>+SUMIFS('Data Co.op'!$M:$M,'Data Co.op'!$E:$E,'MT-Tracking Co.op'!$G170,'Data Co.op'!$N:$N,'MT-Tracking Co.op'!AN$6)</f>
        <v>0</v>
      </c>
      <c r="AO170" s="25">
        <f>+SUMIFS('Data Co.op'!$M:$M,'Data Co.op'!$E:$E,'MT-Tracking Co.op'!$G170,'Data Co.op'!$N:$N,'MT-Tracking Co.op'!AO$6)</f>
        <v>0</v>
      </c>
      <c r="AP170" s="25">
        <f>+SUMIFS('Data Co.op'!$M:$M,'Data Co.op'!$E:$E,'MT-Tracking Co.op'!$G170,'Data Co.op'!$N:$N,'MT-Tracking Co.op'!AP$6)</f>
        <v>0</v>
      </c>
      <c r="AQ170" s="25">
        <f>+SUMIFS('Data Co.op'!$M:$M,'Data Co.op'!$E:$E,'MT-Tracking Co.op'!$G170,'Data Co.op'!$N:$N,'MT-Tracking Co.op'!AQ$6)</f>
        <v>0</v>
      </c>
      <c r="AR170" s="25">
        <f>+SUMIFS('Data Co.op'!$M:$M,'Data Co.op'!$E:$E,'MT-Tracking Co.op'!$G170,'Data Co.op'!$N:$N,'MT-Tracking Co.op'!AR$6)</f>
        <v>0</v>
      </c>
      <c r="AS170" s="25">
        <f>+SUMIFS('Data Co.op'!$M:$M,'Data Co.op'!$E:$E,'MT-Tracking Co.op'!$G170,'Data Co.op'!$N:$N,'MT-Tracking Co.op'!AS$6)</f>
        <v>0</v>
      </c>
      <c r="AT170" s="25">
        <f>+SUMIFS('Data Co.op'!$M:$M,'Data Co.op'!$E:$E,'MT-Tracking Co.op'!$G170,'Data Co.op'!$N:$N,'MT-Tracking Co.op'!AT$6)</f>
        <v>0</v>
      </c>
      <c r="AU170" s="25">
        <f>+SUMIFS('Data Co.op'!$M:$M,'Data Co.op'!$E:$E,'MT-Tracking Co.op'!$G170,'Data Co.op'!$N:$N,'MT-Tracking Co.op'!AU$6)</f>
        <v>238.46399999999994</v>
      </c>
      <c r="AV170" s="25">
        <f>+SUMIFS('Data Co.op'!$M:$M,'Data Co.op'!$E:$E,'MT-Tracking Co.op'!$G170,'Data Co.op'!$N:$N,'MT-Tracking Co.op'!AV$6)</f>
        <v>0</v>
      </c>
      <c r="AW170" s="27"/>
      <c r="AX170" t="str">
        <f t="shared" si="26"/>
        <v>Phạm Thị Bích Hạnh</v>
      </c>
      <c r="AY170" t="str">
        <f t="shared" si="22"/>
        <v>NBTS05366</v>
      </c>
      <c r="AZ170" s="27" t="str">
        <f t="shared" si="27"/>
        <v>Nguyễn Thị Mỹ Linh</v>
      </c>
    </row>
    <row r="171" spans="1:52" outlineLevel="1" x14ac:dyDescent="0.25">
      <c r="A171" s="4" t="s">
        <v>935</v>
      </c>
      <c r="B171" s="4" t="s">
        <v>1076</v>
      </c>
      <c r="C171" s="4" t="s">
        <v>356</v>
      </c>
      <c r="D171" s="4" t="s">
        <v>762</v>
      </c>
      <c r="E171" s="4" t="s">
        <v>359</v>
      </c>
      <c r="F171" s="35">
        <v>212</v>
      </c>
      <c r="G171" s="35">
        <v>212</v>
      </c>
      <c r="H171" s="4" t="s">
        <v>5108</v>
      </c>
      <c r="I171" s="4"/>
      <c r="J171" s="4"/>
      <c r="K171" s="4"/>
      <c r="L171" s="4"/>
      <c r="M171" s="33"/>
      <c r="N171" s="38"/>
      <c r="O171" s="33"/>
      <c r="P171" s="33">
        <f t="shared" si="28"/>
        <v>3192.777</v>
      </c>
      <c r="Q171" s="94">
        <f t="shared" si="32"/>
        <v>0</v>
      </c>
      <c r="R171" s="25">
        <f>+SUMIFS('Data Co.op'!$M:$M,'Data Co.op'!$E:$E,'MT-Tracking Co.op'!$F171,'Data Co.op'!$N:$N,'MT-Tracking Co.op'!R$6)</f>
        <v>0</v>
      </c>
      <c r="S171" s="25">
        <f>+SUMIFS('Data Co.op'!$M:$M,'Data Co.op'!$E:$E,'MT-Tracking Co.op'!$F171,'Data Co.op'!$N:$N,'MT-Tracking Co.op'!S$6)</f>
        <v>0</v>
      </c>
      <c r="T171" s="25">
        <f>+SUMIFS('Data Co.op'!$M:$M,'Data Co.op'!$E:$E,'MT-Tracking Co.op'!$F171,'Data Co.op'!$N:$N,'MT-Tracking Co.op'!T$6)</f>
        <v>0</v>
      </c>
      <c r="U171" s="25">
        <f>+SUMIFS('Data Co.op'!$M:$M,'Data Co.op'!$E:$E,'MT-Tracking Co.op'!$F171,'Data Co.op'!$N:$N,'MT-Tracking Co.op'!U$6)</f>
        <v>0</v>
      </c>
      <c r="V171" s="25">
        <f>+SUMIFS('Data Co.op'!$M:$M,'Data Co.op'!$E:$E,'MT-Tracking Co.op'!$F171,'Data Co.op'!$N:$N,'MT-Tracking Co.op'!V$6)</f>
        <v>0</v>
      </c>
      <c r="W171" s="25">
        <f>+SUMIFS('Data Co.op'!$M:$M,'Data Co.op'!$E:$E,'MT-Tracking Co.op'!$F171,'Data Co.op'!$N:$N,'MT-Tracking Co.op'!W$6)</f>
        <v>0</v>
      </c>
      <c r="X171" s="25">
        <f>+SUMIFS('Data Co.op'!$M:$M,'Data Co.op'!$E:$E,'MT-Tracking Co.op'!$F171,'Data Co.op'!$N:$N,'MT-Tracking Co.op'!X$6)</f>
        <v>0</v>
      </c>
      <c r="Y171" s="25">
        <f>+SUMIFS('Data Co.op'!$M:$M,'Data Co.op'!$E:$E,'MT-Tracking Co.op'!$F171,'Data Co.op'!$N:$N,'MT-Tracking Co.op'!Y$6)</f>
        <v>0</v>
      </c>
      <c r="Z171" s="25">
        <f>+SUMIFS('Data Co.op'!$M:$M,'Data Co.op'!$E:$E,'MT-Tracking Co.op'!$F171,'Data Co.op'!$N:$N,'MT-Tracking Co.op'!Z$6)</f>
        <v>0</v>
      </c>
      <c r="AA171" s="25">
        <f>+SUMIFS('Data Co.op'!$M:$M,'Data Co.op'!$E:$E,'MT-Tracking Co.op'!$F171,'Data Co.op'!$N:$N,'MT-Tracking Co.op'!AA$6)</f>
        <v>0</v>
      </c>
      <c r="AB171" s="25">
        <f>+SUMIFS('Data Co.op'!$M:$M,'Data Co.op'!$E:$E,'MT-Tracking Co.op'!$F171,'Data Co.op'!$N:$N,'MT-Tracking Co.op'!AB$6)</f>
        <v>0</v>
      </c>
      <c r="AC171" s="25">
        <f>+SUMIFS('Data Co.op'!$M:$M,'Data Co.op'!$E:$E,'MT-Tracking Co.op'!$F171,'Data Co.op'!$N:$N,'MT-Tracking Co.op'!AC$6)</f>
        <v>361.19952000000001</v>
      </c>
      <c r="AD171" s="25">
        <f>+SUMIFS('Data Co.op'!$M:$M,'Data Co.op'!$E:$E,'MT-Tracking Co.op'!$F171,'Data Co.op'!$N:$N,'MT-Tracking Co.op'!AD$6)</f>
        <v>0</v>
      </c>
      <c r="AE171" s="25">
        <f>+SUMIFS('Data Co.op'!$M:$M,'Data Co.op'!$E:$E,'MT-Tracking Co.op'!$F171,'Data Co.op'!$N:$N,'MT-Tracking Co.op'!AE$6)</f>
        <v>0</v>
      </c>
      <c r="AF171" s="25">
        <f>+SUMIFS('Data Co.op'!$M:$M,'Data Co.op'!$E:$E,'MT-Tracking Co.op'!$F171,'Data Co.op'!$N:$N,'MT-Tracking Co.op'!AF$6)</f>
        <v>238.46399999999994</v>
      </c>
      <c r="AG171" s="25">
        <f>+SUMIFS('Data Co.op'!$M:$M,'Data Co.op'!$E:$E,'MT-Tracking Co.op'!$F171,'Data Co.op'!$N:$N,'MT-Tracking Co.op'!AG$6)</f>
        <v>0</v>
      </c>
      <c r="AH171" s="25">
        <f>+SUMIFS('Data Co.op'!$M:$M,'Data Co.op'!$E:$E,'MT-Tracking Co.op'!$G171,'Data Co.op'!$N:$N,'MT-Tracking Co.op'!AH$6)</f>
        <v>0</v>
      </c>
      <c r="AI171" s="25">
        <f>+SUMIFS('Data Co.op'!$M:$M,'Data Co.op'!$E:$E,'MT-Tracking Co.op'!$G171,'Data Co.op'!$N:$N,'MT-Tracking Co.op'!AI$6)</f>
        <v>0</v>
      </c>
      <c r="AJ171" s="25">
        <f>+SUMIFS('Data Co.op'!$M:$M,'Data Co.op'!$E:$E,'MT-Tracking Co.op'!$G171,'Data Co.op'!$N:$N,'MT-Tracking Co.op'!AJ$6)</f>
        <v>0</v>
      </c>
      <c r="AK171" s="25">
        <f>+SUMIFS('Data Co.op'!$M:$M,'Data Co.op'!$E:$E,'MT-Tracking Co.op'!$G171,'Data Co.op'!$N:$N,'MT-Tracking Co.op'!AK$6)</f>
        <v>0</v>
      </c>
      <c r="AL171" s="25">
        <f>+SUMIFS('Data Co.op'!$M:$M,'Data Co.op'!$E:$E,'MT-Tracking Co.op'!$G171,'Data Co.op'!$N:$N,'MT-Tracking Co.op'!AL$6)</f>
        <v>0</v>
      </c>
      <c r="AM171" s="25">
        <f>+SUMIFS('Data Co.op'!$M:$M,'Data Co.op'!$E:$E,'MT-Tracking Co.op'!$G171,'Data Co.op'!$N:$N,'MT-Tracking Co.op'!AM$6)</f>
        <v>0</v>
      </c>
      <c r="AN171" s="25">
        <f>+SUMIFS('Data Co.op'!$M:$M,'Data Co.op'!$E:$E,'MT-Tracking Co.op'!$G171,'Data Co.op'!$N:$N,'MT-Tracking Co.op'!AN$6)</f>
        <v>2109.0142799999999</v>
      </c>
      <c r="AO171" s="25">
        <f>+SUMIFS('Data Co.op'!$M:$M,'Data Co.op'!$E:$E,'MT-Tracking Co.op'!$G171,'Data Co.op'!$N:$N,'MT-Tracking Co.op'!AO$6)</f>
        <v>0</v>
      </c>
      <c r="AP171" s="25">
        <f>+SUMIFS('Data Co.op'!$M:$M,'Data Co.op'!$E:$E,'MT-Tracking Co.op'!$G171,'Data Co.op'!$N:$N,'MT-Tracking Co.op'!AP$6)</f>
        <v>0</v>
      </c>
      <c r="AQ171" s="25">
        <f>+SUMIFS('Data Co.op'!$M:$M,'Data Co.op'!$E:$E,'MT-Tracking Co.op'!$G171,'Data Co.op'!$N:$N,'MT-Tracking Co.op'!AQ$6)</f>
        <v>0</v>
      </c>
      <c r="AR171" s="25">
        <f>+SUMIFS('Data Co.op'!$M:$M,'Data Co.op'!$E:$E,'MT-Tracking Co.op'!$G171,'Data Co.op'!$N:$N,'MT-Tracking Co.op'!AR$6)</f>
        <v>0</v>
      </c>
      <c r="AS171" s="25">
        <f>+SUMIFS('Data Co.op'!$M:$M,'Data Co.op'!$E:$E,'MT-Tracking Co.op'!$G171,'Data Co.op'!$N:$N,'MT-Tracking Co.op'!AS$6)</f>
        <v>0</v>
      </c>
      <c r="AT171" s="25">
        <f>+SUMIFS('Data Co.op'!$M:$M,'Data Co.op'!$E:$E,'MT-Tracking Co.op'!$G171,'Data Co.op'!$N:$N,'MT-Tracking Co.op'!AT$6)</f>
        <v>0</v>
      </c>
      <c r="AU171" s="25">
        <f>+SUMIFS('Data Co.op'!$M:$M,'Data Co.op'!$E:$E,'MT-Tracking Co.op'!$G171,'Data Co.op'!$N:$N,'MT-Tracking Co.op'!AU$6)</f>
        <v>484.0992</v>
      </c>
      <c r="AV171" s="25">
        <f>+SUMIFS('Data Co.op'!$M:$M,'Data Co.op'!$E:$E,'MT-Tracking Co.op'!$G171,'Data Co.op'!$N:$N,'MT-Tracking Co.op'!AV$6)</f>
        <v>0</v>
      </c>
      <c r="AW171" s="27"/>
      <c r="AX171" t="str">
        <f t="shared" si="26"/>
        <v>Phạm Thị Bích Hạnh</v>
      </c>
      <c r="AY171" t="str">
        <f t="shared" si="22"/>
        <v>NBTS05366</v>
      </c>
      <c r="AZ171" s="27" t="str">
        <f t="shared" si="27"/>
        <v>Nguyễn Thị Mỹ Linh</v>
      </c>
    </row>
    <row r="172" spans="1:52" outlineLevel="1" x14ac:dyDescent="0.25">
      <c r="A172" s="4" t="s">
        <v>935</v>
      </c>
      <c r="B172" s="4" t="s">
        <v>1076</v>
      </c>
      <c r="C172" s="4" t="s">
        <v>356</v>
      </c>
      <c r="D172" s="4" t="s">
        <v>762</v>
      </c>
      <c r="E172" s="4" t="s">
        <v>359</v>
      </c>
      <c r="F172" s="35">
        <v>240</v>
      </c>
      <c r="G172" s="35">
        <v>240</v>
      </c>
      <c r="H172" s="4" t="s">
        <v>5114</v>
      </c>
      <c r="I172" s="4"/>
      <c r="J172" s="4"/>
      <c r="K172" s="4"/>
      <c r="L172" s="4"/>
      <c r="M172" s="33"/>
      <c r="N172" s="38"/>
      <c r="O172" s="33"/>
      <c r="P172" s="33">
        <f t="shared" si="28"/>
        <v>1476.69804</v>
      </c>
      <c r="Q172" s="94">
        <f t="shared" si="32"/>
        <v>0</v>
      </c>
      <c r="R172" s="25">
        <f>+SUMIFS('Data Co.op'!$M:$M,'Data Co.op'!$E:$E,'MT-Tracking Co.op'!$F172,'Data Co.op'!$N:$N,'MT-Tracking Co.op'!R$6)</f>
        <v>0</v>
      </c>
      <c r="S172" s="25">
        <f>+SUMIFS('Data Co.op'!$M:$M,'Data Co.op'!$E:$E,'MT-Tracking Co.op'!$F172,'Data Co.op'!$N:$N,'MT-Tracking Co.op'!S$6)</f>
        <v>0</v>
      </c>
      <c r="T172" s="25">
        <f>+SUMIFS('Data Co.op'!$M:$M,'Data Co.op'!$E:$E,'MT-Tracking Co.op'!$F172,'Data Co.op'!$N:$N,'MT-Tracking Co.op'!T$6)</f>
        <v>0</v>
      </c>
      <c r="U172" s="25">
        <f>+SUMIFS('Data Co.op'!$M:$M,'Data Co.op'!$E:$E,'MT-Tracking Co.op'!$F172,'Data Co.op'!$N:$N,'MT-Tracking Co.op'!U$6)</f>
        <v>0</v>
      </c>
      <c r="V172" s="25">
        <f>+SUMIFS('Data Co.op'!$M:$M,'Data Co.op'!$E:$E,'MT-Tracking Co.op'!$F172,'Data Co.op'!$N:$N,'MT-Tracking Co.op'!V$6)</f>
        <v>0</v>
      </c>
      <c r="W172" s="25">
        <f>+SUMIFS('Data Co.op'!$M:$M,'Data Co.op'!$E:$E,'MT-Tracking Co.op'!$F172,'Data Co.op'!$N:$N,'MT-Tracking Co.op'!W$6)</f>
        <v>0</v>
      </c>
      <c r="X172" s="25">
        <f>+SUMIFS('Data Co.op'!$M:$M,'Data Co.op'!$E:$E,'MT-Tracking Co.op'!$F172,'Data Co.op'!$N:$N,'MT-Tracking Co.op'!X$6)</f>
        <v>0</v>
      </c>
      <c r="Y172" s="25">
        <f>+SUMIFS('Data Co.op'!$M:$M,'Data Co.op'!$E:$E,'MT-Tracking Co.op'!$F172,'Data Co.op'!$N:$N,'MT-Tracking Co.op'!Y$6)</f>
        <v>0</v>
      </c>
      <c r="Z172" s="25">
        <f>+SUMIFS('Data Co.op'!$M:$M,'Data Co.op'!$E:$E,'MT-Tracking Co.op'!$F172,'Data Co.op'!$N:$N,'MT-Tracking Co.op'!Z$6)</f>
        <v>0</v>
      </c>
      <c r="AA172" s="25">
        <f>+SUMIFS('Data Co.op'!$M:$M,'Data Co.op'!$E:$E,'MT-Tracking Co.op'!$F172,'Data Co.op'!$N:$N,'MT-Tracking Co.op'!AA$6)</f>
        <v>0</v>
      </c>
      <c r="AB172" s="25">
        <f>+SUMIFS('Data Co.op'!$M:$M,'Data Co.op'!$E:$E,'MT-Tracking Co.op'!$F172,'Data Co.op'!$N:$N,'MT-Tracking Co.op'!AB$6)</f>
        <v>0</v>
      </c>
      <c r="AC172" s="25">
        <f>+SUMIFS('Data Co.op'!$M:$M,'Data Co.op'!$E:$E,'MT-Tracking Co.op'!$F172,'Data Co.op'!$N:$N,'MT-Tracking Co.op'!AC$6)</f>
        <v>361.19952000000001</v>
      </c>
      <c r="AD172" s="25">
        <f>+SUMIFS('Data Co.op'!$M:$M,'Data Co.op'!$E:$E,'MT-Tracking Co.op'!$F172,'Data Co.op'!$N:$N,'MT-Tracking Co.op'!AD$6)</f>
        <v>0</v>
      </c>
      <c r="AE172" s="25">
        <f>+SUMIFS('Data Co.op'!$M:$M,'Data Co.op'!$E:$E,'MT-Tracking Co.op'!$F172,'Data Co.op'!$N:$N,'MT-Tracking Co.op'!AE$6)</f>
        <v>0</v>
      </c>
      <c r="AF172" s="25">
        <f>+SUMIFS('Data Co.op'!$M:$M,'Data Co.op'!$E:$E,'MT-Tracking Co.op'!$F172,'Data Co.op'!$N:$N,'MT-Tracking Co.op'!AF$6)</f>
        <v>343.20024000000006</v>
      </c>
      <c r="AG172" s="25">
        <f>+SUMIFS('Data Co.op'!$M:$M,'Data Co.op'!$E:$E,'MT-Tracking Co.op'!$F172,'Data Co.op'!$N:$N,'MT-Tracking Co.op'!AG$6)</f>
        <v>0</v>
      </c>
      <c r="AH172" s="25">
        <f>+SUMIFS('Data Co.op'!$M:$M,'Data Co.op'!$E:$E,'MT-Tracking Co.op'!$G172,'Data Co.op'!$N:$N,'MT-Tracking Co.op'!AH$6)</f>
        <v>0</v>
      </c>
      <c r="AI172" s="25">
        <f>+SUMIFS('Data Co.op'!$M:$M,'Data Co.op'!$E:$E,'MT-Tracking Co.op'!$G172,'Data Co.op'!$N:$N,'MT-Tracking Co.op'!AI$6)</f>
        <v>0</v>
      </c>
      <c r="AJ172" s="25">
        <f>+SUMIFS('Data Co.op'!$M:$M,'Data Co.op'!$E:$E,'MT-Tracking Co.op'!$G172,'Data Co.op'!$N:$N,'MT-Tracking Co.op'!AJ$6)</f>
        <v>0</v>
      </c>
      <c r="AK172" s="25">
        <f>+SUMIFS('Data Co.op'!$M:$M,'Data Co.op'!$E:$E,'MT-Tracking Co.op'!$G172,'Data Co.op'!$N:$N,'MT-Tracking Co.op'!AK$6)</f>
        <v>0</v>
      </c>
      <c r="AL172" s="25">
        <f>+SUMIFS('Data Co.op'!$M:$M,'Data Co.op'!$E:$E,'MT-Tracking Co.op'!$G172,'Data Co.op'!$N:$N,'MT-Tracking Co.op'!AL$6)</f>
        <v>0</v>
      </c>
      <c r="AM172" s="25">
        <f>+SUMIFS('Data Co.op'!$M:$M,'Data Co.op'!$E:$E,'MT-Tracking Co.op'!$G172,'Data Co.op'!$N:$N,'MT-Tracking Co.op'!AM$6)</f>
        <v>772.29827999999998</v>
      </c>
      <c r="AN172" s="25">
        <f>+SUMIFS('Data Co.op'!$M:$M,'Data Co.op'!$E:$E,'MT-Tracking Co.op'!$G172,'Data Co.op'!$N:$N,'MT-Tracking Co.op'!AN$6)</f>
        <v>0</v>
      </c>
      <c r="AO172" s="25">
        <f>+SUMIFS('Data Co.op'!$M:$M,'Data Co.op'!$E:$E,'MT-Tracking Co.op'!$G172,'Data Co.op'!$N:$N,'MT-Tracking Co.op'!AO$6)</f>
        <v>0</v>
      </c>
      <c r="AP172" s="25">
        <f>+SUMIFS('Data Co.op'!$M:$M,'Data Co.op'!$E:$E,'MT-Tracking Co.op'!$G172,'Data Co.op'!$N:$N,'MT-Tracking Co.op'!AP$6)</f>
        <v>0</v>
      </c>
      <c r="AQ172" s="25">
        <f>+SUMIFS('Data Co.op'!$M:$M,'Data Co.op'!$E:$E,'MT-Tracking Co.op'!$G172,'Data Co.op'!$N:$N,'MT-Tracking Co.op'!AQ$6)</f>
        <v>0</v>
      </c>
      <c r="AR172" s="25">
        <f>+SUMIFS('Data Co.op'!$M:$M,'Data Co.op'!$E:$E,'MT-Tracking Co.op'!$G172,'Data Co.op'!$N:$N,'MT-Tracking Co.op'!AR$6)</f>
        <v>0</v>
      </c>
      <c r="AS172" s="25">
        <f>+SUMIFS('Data Co.op'!$M:$M,'Data Co.op'!$E:$E,'MT-Tracking Co.op'!$G172,'Data Co.op'!$N:$N,'MT-Tracking Co.op'!AS$6)</f>
        <v>0</v>
      </c>
      <c r="AT172" s="25">
        <f>+SUMIFS('Data Co.op'!$M:$M,'Data Co.op'!$E:$E,'MT-Tracking Co.op'!$G172,'Data Co.op'!$N:$N,'MT-Tracking Co.op'!AT$6)</f>
        <v>0</v>
      </c>
      <c r="AU172" s="25">
        <f>+SUMIFS('Data Co.op'!$M:$M,'Data Co.op'!$E:$E,'MT-Tracking Co.op'!$G172,'Data Co.op'!$N:$N,'MT-Tracking Co.op'!AU$6)</f>
        <v>0</v>
      </c>
      <c r="AV172" s="25">
        <f>+SUMIFS('Data Co.op'!$M:$M,'Data Co.op'!$E:$E,'MT-Tracking Co.op'!$G172,'Data Co.op'!$N:$N,'MT-Tracking Co.op'!AV$6)</f>
        <v>0</v>
      </c>
      <c r="AW172" s="27"/>
      <c r="AX172" t="str">
        <f t="shared" si="26"/>
        <v>Phạm Thị Bích Hạnh</v>
      </c>
      <c r="AY172" t="str">
        <f t="shared" si="22"/>
        <v>NBTS05366</v>
      </c>
      <c r="AZ172" s="27" t="str">
        <f t="shared" si="27"/>
        <v>Nguyễn Thị Mỹ Linh</v>
      </c>
    </row>
    <row r="173" spans="1:52" outlineLevel="1" x14ac:dyDescent="0.25">
      <c r="A173" s="4" t="s">
        <v>935</v>
      </c>
      <c r="B173" s="4" t="s">
        <v>1076</v>
      </c>
      <c r="C173" s="4" t="s">
        <v>356</v>
      </c>
      <c r="D173" s="4" t="s">
        <v>762</v>
      </c>
      <c r="E173" s="4" t="s">
        <v>359</v>
      </c>
      <c r="F173" s="35">
        <v>2128</v>
      </c>
      <c r="G173" s="35">
        <v>2128</v>
      </c>
      <c r="H173" s="4" t="s">
        <v>5136</v>
      </c>
      <c r="I173" s="4"/>
      <c r="J173" s="4"/>
      <c r="K173" s="4"/>
      <c r="L173" s="4"/>
      <c r="M173" s="33"/>
      <c r="N173" s="38"/>
      <c r="O173" s="33"/>
      <c r="P173" s="33">
        <f t="shared" si="28"/>
        <v>952.89804000000004</v>
      </c>
      <c r="Q173" s="94">
        <f t="shared" si="32"/>
        <v>0</v>
      </c>
      <c r="R173" s="25">
        <f>+SUMIFS('Data Co.op'!$M:$M,'Data Co.op'!$E:$E,'MT-Tracking Co.op'!$F173,'Data Co.op'!$N:$N,'MT-Tracking Co.op'!R$6)</f>
        <v>0</v>
      </c>
      <c r="S173" s="25">
        <f>+SUMIFS('Data Co.op'!$M:$M,'Data Co.op'!$E:$E,'MT-Tracking Co.op'!$F173,'Data Co.op'!$N:$N,'MT-Tracking Co.op'!S$6)</f>
        <v>0</v>
      </c>
      <c r="T173" s="25">
        <f>+SUMIFS('Data Co.op'!$M:$M,'Data Co.op'!$E:$E,'MT-Tracking Co.op'!$F173,'Data Co.op'!$N:$N,'MT-Tracking Co.op'!T$6)</f>
        <v>0</v>
      </c>
      <c r="U173" s="25">
        <f>+SUMIFS('Data Co.op'!$M:$M,'Data Co.op'!$E:$E,'MT-Tracking Co.op'!$F173,'Data Co.op'!$N:$N,'MT-Tracking Co.op'!U$6)</f>
        <v>0</v>
      </c>
      <c r="V173" s="25">
        <f>+SUMIFS('Data Co.op'!$M:$M,'Data Co.op'!$E:$E,'MT-Tracking Co.op'!$F173,'Data Co.op'!$N:$N,'MT-Tracking Co.op'!V$6)</f>
        <v>0</v>
      </c>
      <c r="W173" s="25">
        <f>+SUMIFS('Data Co.op'!$M:$M,'Data Co.op'!$E:$E,'MT-Tracking Co.op'!$F173,'Data Co.op'!$N:$N,'MT-Tracking Co.op'!W$6)</f>
        <v>0</v>
      </c>
      <c r="X173" s="25">
        <f>+SUMIFS('Data Co.op'!$M:$M,'Data Co.op'!$E:$E,'MT-Tracking Co.op'!$F173,'Data Co.op'!$N:$N,'MT-Tracking Co.op'!X$6)</f>
        <v>0</v>
      </c>
      <c r="Y173" s="25">
        <f>+SUMIFS('Data Co.op'!$M:$M,'Data Co.op'!$E:$E,'MT-Tracking Co.op'!$F173,'Data Co.op'!$N:$N,'MT-Tracking Co.op'!Y$6)</f>
        <v>0</v>
      </c>
      <c r="Z173" s="25">
        <f>+SUMIFS('Data Co.op'!$M:$M,'Data Co.op'!$E:$E,'MT-Tracking Co.op'!$F173,'Data Co.op'!$N:$N,'MT-Tracking Co.op'!Z$6)</f>
        <v>0</v>
      </c>
      <c r="AA173" s="25">
        <f>+SUMIFS('Data Co.op'!$M:$M,'Data Co.op'!$E:$E,'MT-Tracking Co.op'!$F173,'Data Co.op'!$N:$N,'MT-Tracking Co.op'!AA$6)</f>
        <v>0</v>
      </c>
      <c r="AB173" s="25">
        <f>+SUMIFS('Data Co.op'!$M:$M,'Data Co.op'!$E:$E,'MT-Tracking Co.op'!$F173,'Data Co.op'!$N:$N,'MT-Tracking Co.op'!AB$6)</f>
        <v>0</v>
      </c>
      <c r="AC173" s="25">
        <f>+SUMIFS('Data Co.op'!$M:$M,'Data Co.op'!$E:$E,'MT-Tracking Co.op'!$F173,'Data Co.op'!$N:$N,'MT-Tracking Co.op'!AC$6)</f>
        <v>180.59976</v>
      </c>
      <c r="AD173" s="25">
        <f>+SUMIFS('Data Co.op'!$M:$M,'Data Co.op'!$E:$E,'MT-Tracking Co.op'!$F173,'Data Co.op'!$N:$N,'MT-Tracking Co.op'!AD$6)</f>
        <v>0</v>
      </c>
      <c r="AE173" s="25">
        <f>+SUMIFS('Data Co.op'!$M:$M,'Data Co.op'!$E:$E,'MT-Tracking Co.op'!$F173,'Data Co.op'!$N:$N,'MT-Tracking Co.op'!AE$6)</f>
        <v>0</v>
      </c>
      <c r="AF173" s="25">
        <f>+SUMIFS('Data Co.op'!$M:$M,'Data Co.op'!$E:$E,'MT-Tracking Co.op'!$F173,'Data Co.op'!$N:$N,'MT-Tracking Co.op'!AF$6)</f>
        <v>0</v>
      </c>
      <c r="AG173" s="25">
        <f>+SUMIFS('Data Co.op'!$M:$M,'Data Co.op'!$E:$E,'MT-Tracking Co.op'!$F173,'Data Co.op'!$N:$N,'MT-Tracking Co.op'!AG$6)</f>
        <v>0</v>
      </c>
      <c r="AH173" s="25">
        <f>+SUMIFS('Data Co.op'!$M:$M,'Data Co.op'!$E:$E,'MT-Tracking Co.op'!$G173,'Data Co.op'!$N:$N,'MT-Tracking Co.op'!AH$6)</f>
        <v>0</v>
      </c>
      <c r="AI173" s="25">
        <f>+SUMIFS('Data Co.op'!$M:$M,'Data Co.op'!$E:$E,'MT-Tracking Co.op'!$G173,'Data Co.op'!$N:$N,'MT-Tracking Co.op'!AI$6)</f>
        <v>0</v>
      </c>
      <c r="AJ173" s="25">
        <f>+SUMIFS('Data Co.op'!$M:$M,'Data Co.op'!$E:$E,'MT-Tracking Co.op'!$G173,'Data Co.op'!$N:$N,'MT-Tracking Co.op'!AJ$6)</f>
        <v>0</v>
      </c>
      <c r="AK173" s="25">
        <f>+SUMIFS('Data Co.op'!$M:$M,'Data Co.op'!$E:$E,'MT-Tracking Co.op'!$G173,'Data Co.op'!$N:$N,'MT-Tracking Co.op'!AK$6)</f>
        <v>0</v>
      </c>
      <c r="AL173" s="25">
        <f>+SUMIFS('Data Co.op'!$M:$M,'Data Co.op'!$E:$E,'MT-Tracking Co.op'!$G173,'Data Co.op'!$N:$N,'MT-Tracking Co.op'!AL$6)</f>
        <v>0</v>
      </c>
      <c r="AM173" s="25">
        <f>+SUMIFS('Data Co.op'!$M:$M,'Data Co.op'!$E:$E,'MT-Tracking Co.op'!$G173,'Data Co.op'!$N:$N,'MT-Tracking Co.op'!AM$6)</f>
        <v>0</v>
      </c>
      <c r="AN173" s="25">
        <f>+SUMIFS('Data Co.op'!$M:$M,'Data Co.op'!$E:$E,'MT-Tracking Co.op'!$G173,'Data Co.op'!$N:$N,'MT-Tracking Co.op'!AN$6)</f>
        <v>772.29827999999998</v>
      </c>
      <c r="AO173" s="25">
        <f>+SUMIFS('Data Co.op'!$M:$M,'Data Co.op'!$E:$E,'MT-Tracking Co.op'!$G173,'Data Co.op'!$N:$N,'MT-Tracking Co.op'!AO$6)</f>
        <v>0</v>
      </c>
      <c r="AP173" s="25">
        <f>+SUMIFS('Data Co.op'!$M:$M,'Data Co.op'!$E:$E,'MT-Tracking Co.op'!$G173,'Data Co.op'!$N:$N,'MT-Tracking Co.op'!AP$6)</f>
        <v>0</v>
      </c>
      <c r="AQ173" s="25">
        <f>+SUMIFS('Data Co.op'!$M:$M,'Data Co.op'!$E:$E,'MT-Tracking Co.op'!$G173,'Data Co.op'!$N:$N,'MT-Tracking Co.op'!AQ$6)</f>
        <v>0</v>
      </c>
      <c r="AR173" s="25">
        <f>+SUMIFS('Data Co.op'!$M:$M,'Data Co.op'!$E:$E,'MT-Tracking Co.op'!$G173,'Data Co.op'!$N:$N,'MT-Tracking Co.op'!AR$6)</f>
        <v>0</v>
      </c>
      <c r="AS173" s="25">
        <f>+SUMIFS('Data Co.op'!$M:$M,'Data Co.op'!$E:$E,'MT-Tracking Co.op'!$G173,'Data Co.op'!$N:$N,'MT-Tracking Co.op'!AS$6)</f>
        <v>0</v>
      </c>
      <c r="AT173" s="25">
        <f>+SUMIFS('Data Co.op'!$M:$M,'Data Co.op'!$E:$E,'MT-Tracking Co.op'!$G173,'Data Co.op'!$N:$N,'MT-Tracking Co.op'!AT$6)</f>
        <v>0</v>
      </c>
      <c r="AU173" s="25">
        <f>+SUMIFS('Data Co.op'!$M:$M,'Data Co.op'!$E:$E,'MT-Tracking Co.op'!$G173,'Data Co.op'!$N:$N,'MT-Tracking Co.op'!AU$6)</f>
        <v>0</v>
      </c>
      <c r="AV173" s="25">
        <f>+SUMIFS('Data Co.op'!$M:$M,'Data Co.op'!$E:$E,'MT-Tracking Co.op'!$G173,'Data Co.op'!$N:$N,'MT-Tracking Co.op'!AV$6)</f>
        <v>0</v>
      </c>
      <c r="AW173" s="27"/>
      <c r="AX173" t="str">
        <f t="shared" si="26"/>
        <v>Phạm Thị Bích Hạnh</v>
      </c>
      <c r="AY173" t="str">
        <f t="shared" si="22"/>
        <v>NBTS05366</v>
      </c>
      <c r="AZ173" s="27" t="str">
        <f t="shared" si="27"/>
        <v>Nguyễn Thị Mỹ Linh</v>
      </c>
    </row>
    <row r="174" spans="1:52" outlineLevel="1" x14ac:dyDescent="0.25">
      <c r="A174" s="4" t="s">
        <v>935</v>
      </c>
      <c r="B174" s="4" t="s">
        <v>1076</v>
      </c>
      <c r="C174" s="4" t="s">
        <v>356</v>
      </c>
      <c r="D174" s="4" t="s">
        <v>762</v>
      </c>
      <c r="E174" s="4" t="s">
        <v>359</v>
      </c>
      <c r="F174" s="35">
        <v>2130</v>
      </c>
      <c r="G174" s="35">
        <v>2130</v>
      </c>
      <c r="H174" s="4" t="s">
        <v>5137</v>
      </c>
      <c r="I174" s="4"/>
      <c r="J174" s="4"/>
      <c r="K174" s="4"/>
      <c r="L174" s="4"/>
      <c r="M174" s="33"/>
      <c r="N174" s="38"/>
      <c r="O174" s="33"/>
      <c r="P174" s="33">
        <f t="shared" si="28"/>
        <v>1371.9618</v>
      </c>
      <c r="Q174" s="94">
        <f t="shared" si="32"/>
        <v>0</v>
      </c>
      <c r="R174" s="25">
        <f>+SUMIFS('Data Co.op'!$M:$M,'Data Co.op'!$E:$E,'MT-Tracking Co.op'!$F174,'Data Co.op'!$N:$N,'MT-Tracking Co.op'!R$6)</f>
        <v>0</v>
      </c>
      <c r="S174" s="25">
        <f>+SUMIFS('Data Co.op'!$M:$M,'Data Co.op'!$E:$E,'MT-Tracking Co.op'!$F174,'Data Co.op'!$N:$N,'MT-Tracking Co.op'!S$6)</f>
        <v>0</v>
      </c>
      <c r="T174" s="25">
        <f>+SUMIFS('Data Co.op'!$M:$M,'Data Co.op'!$E:$E,'MT-Tracking Co.op'!$F174,'Data Co.op'!$N:$N,'MT-Tracking Co.op'!T$6)</f>
        <v>0</v>
      </c>
      <c r="U174" s="25">
        <f>+SUMIFS('Data Co.op'!$M:$M,'Data Co.op'!$E:$E,'MT-Tracking Co.op'!$F174,'Data Co.op'!$N:$N,'MT-Tracking Co.op'!U$6)</f>
        <v>0</v>
      </c>
      <c r="V174" s="25">
        <f>+SUMIFS('Data Co.op'!$M:$M,'Data Co.op'!$E:$E,'MT-Tracking Co.op'!$F174,'Data Co.op'!$N:$N,'MT-Tracking Co.op'!V$6)</f>
        <v>0</v>
      </c>
      <c r="W174" s="25">
        <f>+SUMIFS('Data Co.op'!$M:$M,'Data Co.op'!$E:$E,'MT-Tracking Co.op'!$F174,'Data Co.op'!$N:$N,'MT-Tracking Co.op'!W$6)</f>
        <v>0</v>
      </c>
      <c r="X174" s="25">
        <f>+SUMIFS('Data Co.op'!$M:$M,'Data Co.op'!$E:$E,'MT-Tracking Co.op'!$F174,'Data Co.op'!$N:$N,'MT-Tracking Co.op'!X$6)</f>
        <v>0</v>
      </c>
      <c r="Y174" s="25">
        <f>+SUMIFS('Data Co.op'!$M:$M,'Data Co.op'!$E:$E,'MT-Tracking Co.op'!$F174,'Data Co.op'!$N:$N,'MT-Tracking Co.op'!Y$6)</f>
        <v>0</v>
      </c>
      <c r="Z174" s="25">
        <f>+SUMIFS('Data Co.op'!$M:$M,'Data Co.op'!$E:$E,'MT-Tracking Co.op'!$F174,'Data Co.op'!$N:$N,'MT-Tracking Co.op'!Z$6)</f>
        <v>0</v>
      </c>
      <c r="AA174" s="25">
        <f>+SUMIFS('Data Co.op'!$M:$M,'Data Co.op'!$E:$E,'MT-Tracking Co.op'!$F174,'Data Co.op'!$N:$N,'MT-Tracking Co.op'!AA$6)</f>
        <v>0</v>
      </c>
      <c r="AB174" s="25">
        <f>+SUMIFS('Data Co.op'!$M:$M,'Data Co.op'!$E:$E,'MT-Tracking Co.op'!$F174,'Data Co.op'!$N:$N,'MT-Tracking Co.op'!AB$6)</f>
        <v>0</v>
      </c>
      <c r="AC174" s="25">
        <f>+SUMIFS('Data Co.op'!$M:$M,'Data Co.op'!$E:$E,'MT-Tracking Co.op'!$F174,'Data Co.op'!$N:$N,'MT-Tracking Co.op'!AC$6)</f>
        <v>361.19952000000001</v>
      </c>
      <c r="AD174" s="25">
        <f>+SUMIFS('Data Co.op'!$M:$M,'Data Co.op'!$E:$E,'MT-Tracking Co.op'!$F174,'Data Co.op'!$N:$N,'MT-Tracking Co.op'!AD$6)</f>
        <v>0</v>
      </c>
      <c r="AE174" s="25">
        <f>+SUMIFS('Data Co.op'!$M:$M,'Data Co.op'!$E:$E,'MT-Tracking Co.op'!$F174,'Data Co.op'!$N:$N,'MT-Tracking Co.op'!AE$6)</f>
        <v>0</v>
      </c>
      <c r="AF174" s="25">
        <f>+SUMIFS('Data Co.op'!$M:$M,'Data Co.op'!$E:$E,'MT-Tracking Co.op'!$F174,'Data Co.op'!$N:$N,'MT-Tracking Co.op'!AF$6)</f>
        <v>0</v>
      </c>
      <c r="AG174" s="25">
        <f>+SUMIFS('Data Co.op'!$M:$M,'Data Co.op'!$E:$E,'MT-Tracking Co.op'!$F174,'Data Co.op'!$N:$N,'MT-Tracking Co.op'!AG$6)</f>
        <v>0</v>
      </c>
      <c r="AH174" s="25">
        <f>+SUMIFS('Data Co.op'!$M:$M,'Data Co.op'!$E:$E,'MT-Tracking Co.op'!$G174,'Data Co.op'!$N:$N,'MT-Tracking Co.op'!AH$6)</f>
        <v>0</v>
      </c>
      <c r="AI174" s="25">
        <f>+SUMIFS('Data Co.op'!$M:$M,'Data Co.op'!$E:$E,'MT-Tracking Co.op'!$G174,'Data Co.op'!$N:$N,'MT-Tracking Co.op'!AI$6)</f>
        <v>238.46399999999994</v>
      </c>
      <c r="AJ174" s="25">
        <f>+SUMIFS('Data Co.op'!$M:$M,'Data Co.op'!$E:$E,'MT-Tracking Co.op'!$G174,'Data Co.op'!$N:$N,'MT-Tracking Co.op'!AJ$6)</f>
        <v>0</v>
      </c>
      <c r="AK174" s="25">
        <f>+SUMIFS('Data Co.op'!$M:$M,'Data Co.op'!$E:$E,'MT-Tracking Co.op'!$G174,'Data Co.op'!$N:$N,'MT-Tracking Co.op'!AK$6)</f>
        <v>0</v>
      </c>
      <c r="AL174" s="25">
        <f>+SUMIFS('Data Co.op'!$M:$M,'Data Co.op'!$E:$E,'MT-Tracking Co.op'!$G174,'Data Co.op'!$N:$N,'MT-Tracking Co.op'!AL$6)</f>
        <v>0</v>
      </c>
      <c r="AM174" s="25">
        <f>+SUMIFS('Data Co.op'!$M:$M,'Data Co.op'!$E:$E,'MT-Tracking Co.op'!$G174,'Data Co.op'!$N:$N,'MT-Tracking Co.op'!AM$6)</f>
        <v>0</v>
      </c>
      <c r="AN174" s="25">
        <f>+SUMIFS('Data Co.op'!$M:$M,'Data Co.op'!$E:$E,'MT-Tracking Co.op'!$G174,'Data Co.op'!$N:$N,'MT-Tracking Co.op'!AN$6)</f>
        <v>772.29827999999998</v>
      </c>
      <c r="AO174" s="25">
        <f>+SUMIFS('Data Co.op'!$M:$M,'Data Co.op'!$E:$E,'MT-Tracking Co.op'!$G174,'Data Co.op'!$N:$N,'MT-Tracking Co.op'!AO$6)</f>
        <v>0</v>
      </c>
      <c r="AP174" s="25">
        <f>+SUMIFS('Data Co.op'!$M:$M,'Data Co.op'!$E:$E,'MT-Tracking Co.op'!$G174,'Data Co.op'!$N:$N,'MT-Tracking Co.op'!AP$6)</f>
        <v>0</v>
      </c>
      <c r="AQ174" s="25">
        <f>+SUMIFS('Data Co.op'!$M:$M,'Data Co.op'!$E:$E,'MT-Tracking Co.op'!$G174,'Data Co.op'!$N:$N,'MT-Tracking Co.op'!AQ$6)</f>
        <v>0</v>
      </c>
      <c r="AR174" s="25">
        <f>+SUMIFS('Data Co.op'!$M:$M,'Data Co.op'!$E:$E,'MT-Tracking Co.op'!$G174,'Data Co.op'!$N:$N,'MT-Tracking Co.op'!AR$6)</f>
        <v>0</v>
      </c>
      <c r="AS174" s="25">
        <f>+SUMIFS('Data Co.op'!$M:$M,'Data Co.op'!$E:$E,'MT-Tracking Co.op'!$G174,'Data Co.op'!$N:$N,'MT-Tracking Co.op'!AS$6)</f>
        <v>0</v>
      </c>
      <c r="AT174" s="25">
        <f>+SUMIFS('Data Co.op'!$M:$M,'Data Co.op'!$E:$E,'MT-Tracking Co.op'!$G174,'Data Co.op'!$N:$N,'MT-Tracking Co.op'!AT$6)</f>
        <v>0</v>
      </c>
      <c r="AU174" s="25">
        <f>+SUMIFS('Data Co.op'!$M:$M,'Data Co.op'!$E:$E,'MT-Tracking Co.op'!$G174,'Data Co.op'!$N:$N,'MT-Tracking Co.op'!AU$6)</f>
        <v>0</v>
      </c>
      <c r="AV174" s="25">
        <f>+SUMIFS('Data Co.op'!$M:$M,'Data Co.op'!$E:$E,'MT-Tracking Co.op'!$G174,'Data Co.op'!$N:$N,'MT-Tracking Co.op'!AV$6)</f>
        <v>0</v>
      </c>
      <c r="AW174" s="27"/>
      <c r="AX174" t="str">
        <f t="shared" si="26"/>
        <v>Phạm Thị Bích Hạnh</v>
      </c>
      <c r="AY174" t="str">
        <f t="shared" si="22"/>
        <v>NBTS05366</v>
      </c>
      <c r="AZ174" s="27" t="str">
        <f t="shared" si="27"/>
        <v>Nguyễn Thị Mỹ Linh</v>
      </c>
    </row>
    <row r="175" spans="1:52" outlineLevel="1" x14ac:dyDescent="0.25">
      <c r="A175" s="4" t="s">
        <v>935</v>
      </c>
      <c r="B175" s="4" t="s">
        <v>1076</v>
      </c>
      <c r="C175" s="4" t="s">
        <v>356</v>
      </c>
      <c r="D175" s="4" t="s">
        <v>762</v>
      </c>
      <c r="E175" s="4" t="s">
        <v>359</v>
      </c>
      <c r="F175" s="35">
        <v>2137</v>
      </c>
      <c r="G175" s="35">
        <v>2137</v>
      </c>
      <c r="H175" s="4" t="s">
        <v>5138</v>
      </c>
      <c r="I175" s="4"/>
      <c r="J175" s="4"/>
      <c r="K175" s="4"/>
      <c r="L175" s="4"/>
      <c r="M175" s="33"/>
      <c r="N175" s="38"/>
      <c r="O175" s="33"/>
      <c r="P175" s="33">
        <f t="shared" si="28"/>
        <v>702.25164000000007</v>
      </c>
      <c r="Q175" s="94">
        <f t="shared" si="32"/>
        <v>0</v>
      </c>
      <c r="R175" s="25">
        <f>+SUMIFS('Data Co.op'!$M:$M,'Data Co.op'!$E:$E,'MT-Tracking Co.op'!$F175,'Data Co.op'!$N:$N,'MT-Tracking Co.op'!R$6)</f>
        <v>0</v>
      </c>
      <c r="S175" s="25">
        <f>+SUMIFS('Data Co.op'!$M:$M,'Data Co.op'!$E:$E,'MT-Tracking Co.op'!$F175,'Data Co.op'!$N:$N,'MT-Tracking Co.op'!S$6)</f>
        <v>0</v>
      </c>
      <c r="T175" s="25">
        <f>+SUMIFS('Data Co.op'!$M:$M,'Data Co.op'!$E:$E,'MT-Tracking Co.op'!$F175,'Data Co.op'!$N:$N,'MT-Tracking Co.op'!T$6)</f>
        <v>0</v>
      </c>
      <c r="U175" s="25">
        <f>+SUMIFS('Data Co.op'!$M:$M,'Data Co.op'!$E:$E,'MT-Tracking Co.op'!$F175,'Data Co.op'!$N:$N,'MT-Tracking Co.op'!U$6)</f>
        <v>0</v>
      </c>
      <c r="V175" s="25">
        <f>+SUMIFS('Data Co.op'!$M:$M,'Data Co.op'!$E:$E,'MT-Tracking Co.op'!$F175,'Data Co.op'!$N:$N,'MT-Tracking Co.op'!V$6)</f>
        <v>0</v>
      </c>
      <c r="W175" s="25">
        <f>+SUMIFS('Data Co.op'!$M:$M,'Data Co.op'!$E:$E,'MT-Tracking Co.op'!$F175,'Data Co.op'!$N:$N,'MT-Tracking Co.op'!W$6)</f>
        <v>0</v>
      </c>
      <c r="X175" s="25">
        <f>+SUMIFS('Data Co.op'!$M:$M,'Data Co.op'!$E:$E,'MT-Tracking Co.op'!$F175,'Data Co.op'!$N:$N,'MT-Tracking Co.op'!X$6)</f>
        <v>0</v>
      </c>
      <c r="Y175" s="25">
        <f>+SUMIFS('Data Co.op'!$M:$M,'Data Co.op'!$E:$E,'MT-Tracking Co.op'!$F175,'Data Co.op'!$N:$N,'MT-Tracking Co.op'!Y$6)</f>
        <v>0</v>
      </c>
      <c r="Z175" s="25">
        <f>+SUMIFS('Data Co.op'!$M:$M,'Data Co.op'!$E:$E,'MT-Tracking Co.op'!$F175,'Data Co.op'!$N:$N,'MT-Tracking Co.op'!Z$6)</f>
        <v>0</v>
      </c>
      <c r="AA175" s="25">
        <f>+SUMIFS('Data Co.op'!$M:$M,'Data Co.op'!$E:$E,'MT-Tracking Co.op'!$F175,'Data Co.op'!$N:$N,'MT-Tracking Co.op'!AA$6)</f>
        <v>0</v>
      </c>
      <c r="AB175" s="25">
        <f>+SUMIFS('Data Co.op'!$M:$M,'Data Co.op'!$E:$E,'MT-Tracking Co.op'!$F175,'Data Co.op'!$N:$N,'MT-Tracking Co.op'!AB$6)</f>
        <v>0</v>
      </c>
      <c r="AC175" s="25">
        <f>+SUMIFS('Data Co.op'!$M:$M,'Data Co.op'!$E:$E,'MT-Tracking Co.op'!$F175,'Data Co.op'!$N:$N,'MT-Tracking Co.op'!AC$6)</f>
        <v>0</v>
      </c>
      <c r="AD175" s="25">
        <f>+SUMIFS('Data Co.op'!$M:$M,'Data Co.op'!$E:$E,'MT-Tracking Co.op'!$F175,'Data Co.op'!$N:$N,'MT-Tracking Co.op'!AD$6)</f>
        <v>0</v>
      </c>
      <c r="AE175" s="25">
        <f>+SUMIFS('Data Co.op'!$M:$M,'Data Co.op'!$E:$E,'MT-Tracking Co.op'!$F175,'Data Co.op'!$N:$N,'MT-Tracking Co.op'!AE$6)</f>
        <v>0</v>
      </c>
      <c r="AF175" s="25">
        <f>+SUMIFS('Data Co.op'!$M:$M,'Data Co.op'!$E:$E,'MT-Tracking Co.op'!$F175,'Data Co.op'!$N:$N,'MT-Tracking Co.op'!AF$6)</f>
        <v>359.0514</v>
      </c>
      <c r="AG175" s="25">
        <f>+SUMIFS('Data Co.op'!$M:$M,'Data Co.op'!$E:$E,'MT-Tracking Co.op'!$F175,'Data Co.op'!$N:$N,'MT-Tracking Co.op'!AG$6)</f>
        <v>0</v>
      </c>
      <c r="AH175" s="25">
        <f>+SUMIFS('Data Co.op'!$M:$M,'Data Co.op'!$E:$E,'MT-Tracking Co.op'!$G175,'Data Co.op'!$N:$N,'MT-Tracking Co.op'!AH$6)</f>
        <v>0</v>
      </c>
      <c r="AI175" s="25">
        <f>+SUMIFS('Data Co.op'!$M:$M,'Data Co.op'!$E:$E,'MT-Tracking Co.op'!$G175,'Data Co.op'!$N:$N,'MT-Tracking Co.op'!AI$6)</f>
        <v>0</v>
      </c>
      <c r="AJ175" s="25">
        <f>+SUMIFS('Data Co.op'!$M:$M,'Data Co.op'!$E:$E,'MT-Tracking Co.op'!$G175,'Data Co.op'!$N:$N,'MT-Tracking Co.op'!AJ$6)</f>
        <v>0</v>
      </c>
      <c r="AK175" s="25">
        <f>+SUMIFS('Data Co.op'!$M:$M,'Data Co.op'!$E:$E,'MT-Tracking Co.op'!$G175,'Data Co.op'!$N:$N,'MT-Tracking Co.op'!AK$6)</f>
        <v>0</v>
      </c>
      <c r="AL175" s="25">
        <f>+SUMIFS('Data Co.op'!$M:$M,'Data Co.op'!$E:$E,'MT-Tracking Co.op'!$G175,'Data Co.op'!$N:$N,'MT-Tracking Co.op'!AL$6)</f>
        <v>0</v>
      </c>
      <c r="AM175" s="25">
        <f>+SUMIFS('Data Co.op'!$M:$M,'Data Co.op'!$E:$E,'MT-Tracking Co.op'!$G175,'Data Co.op'!$N:$N,'MT-Tracking Co.op'!AM$6)</f>
        <v>0</v>
      </c>
      <c r="AN175" s="25">
        <f>+SUMIFS('Data Co.op'!$M:$M,'Data Co.op'!$E:$E,'MT-Tracking Co.op'!$G175,'Data Co.op'!$N:$N,'MT-Tracking Co.op'!AN$6)</f>
        <v>0</v>
      </c>
      <c r="AO175" s="25">
        <f>+SUMIFS('Data Co.op'!$M:$M,'Data Co.op'!$E:$E,'MT-Tracking Co.op'!$G175,'Data Co.op'!$N:$N,'MT-Tracking Co.op'!AO$6)</f>
        <v>0</v>
      </c>
      <c r="AP175" s="25">
        <f>+SUMIFS('Data Co.op'!$M:$M,'Data Co.op'!$E:$E,'MT-Tracking Co.op'!$G175,'Data Co.op'!$N:$N,'MT-Tracking Co.op'!AP$6)</f>
        <v>0</v>
      </c>
      <c r="AQ175" s="25">
        <f>+SUMIFS('Data Co.op'!$M:$M,'Data Co.op'!$E:$E,'MT-Tracking Co.op'!$G175,'Data Co.op'!$N:$N,'MT-Tracking Co.op'!AQ$6)</f>
        <v>0</v>
      </c>
      <c r="AR175" s="25">
        <f>+SUMIFS('Data Co.op'!$M:$M,'Data Co.op'!$E:$E,'MT-Tracking Co.op'!$G175,'Data Co.op'!$N:$N,'MT-Tracking Co.op'!AR$6)</f>
        <v>0</v>
      </c>
      <c r="AS175" s="25">
        <f>+SUMIFS('Data Co.op'!$M:$M,'Data Co.op'!$E:$E,'MT-Tracking Co.op'!$G175,'Data Co.op'!$N:$N,'MT-Tracking Co.op'!AS$6)</f>
        <v>0</v>
      </c>
      <c r="AT175" s="25">
        <f>+SUMIFS('Data Co.op'!$M:$M,'Data Co.op'!$E:$E,'MT-Tracking Co.op'!$G175,'Data Co.op'!$N:$N,'MT-Tracking Co.op'!AT$6)</f>
        <v>343.20024000000006</v>
      </c>
      <c r="AU175" s="25">
        <f>+SUMIFS('Data Co.op'!$M:$M,'Data Co.op'!$E:$E,'MT-Tracking Co.op'!$G175,'Data Co.op'!$N:$N,'MT-Tracking Co.op'!AU$6)</f>
        <v>0</v>
      </c>
      <c r="AV175" s="25">
        <f>+SUMIFS('Data Co.op'!$M:$M,'Data Co.op'!$E:$E,'MT-Tracking Co.op'!$G175,'Data Co.op'!$N:$N,'MT-Tracking Co.op'!AV$6)</f>
        <v>0</v>
      </c>
      <c r="AW175" s="27"/>
      <c r="AX175" t="str">
        <f t="shared" si="26"/>
        <v>Phạm Thị Bích Hạnh</v>
      </c>
      <c r="AY175" t="str">
        <f t="shared" si="22"/>
        <v>NBTS05366</v>
      </c>
      <c r="AZ175" s="27" t="str">
        <f t="shared" si="27"/>
        <v>Nguyễn Thị Mỹ Linh</v>
      </c>
    </row>
    <row r="176" spans="1:52" outlineLevel="1" x14ac:dyDescent="0.25">
      <c r="A176" s="4"/>
      <c r="B176" s="4"/>
      <c r="C176" s="4"/>
      <c r="D176" s="4"/>
      <c r="E176" s="4"/>
      <c r="F176" s="35"/>
      <c r="G176" s="35"/>
      <c r="H176" s="4"/>
      <c r="I176" s="4"/>
      <c r="J176" s="4"/>
      <c r="K176" s="4"/>
      <c r="L176" s="4"/>
      <c r="M176" s="33"/>
      <c r="N176" s="38"/>
      <c r="O176" s="33"/>
      <c r="P176" s="33">
        <f t="shared" si="28"/>
        <v>0</v>
      </c>
      <c r="Q176" s="94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>
        <f>+SUMIFS('Data Co.op'!$M:$M,'Data Co.op'!$E:$E,'MT-Tracking Co.op'!$G176,'Data Co.op'!$N:$N,'MT-Tracking Co.op'!AI$6)</f>
        <v>0</v>
      </c>
      <c r="AJ176" s="25">
        <f>+SUMIFS('Data Co.op'!$M:$M,'Data Co.op'!$E:$E,'MT-Tracking Co.op'!$G176,'Data Co.op'!$N:$N,'MT-Tracking Co.op'!AJ$6)</f>
        <v>0</v>
      </c>
      <c r="AK176" s="25">
        <f>+SUMIFS('Data Co.op'!$M:$M,'Data Co.op'!$E:$E,'MT-Tracking Co.op'!$G176,'Data Co.op'!$N:$N,'MT-Tracking Co.op'!AK$6)</f>
        <v>0</v>
      </c>
      <c r="AL176" s="25">
        <f>+SUMIFS('Data Co.op'!$M:$M,'Data Co.op'!$E:$E,'MT-Tracking Co.op'!$G176,'Data Co.op'!$N:$N,'MT-Tracking Co.op'!AL$6)</f>
        <v>0</v>
      </c>
      <c r="AM176" s="25">
        <f>+SUMIFS('Data Co.op'!$M:$M,'Data Co.op'!$E:$E,'MT-Tracking Co.op'!$G176,'Data Co.op'!$N:$N,'MT-Tracking Co.op'!AM$6)</f>
        <v>0</v>
      </c>
      <c r="AN176" s="25">
        <f>+SUMIFS('Data Co.op'!$M:$M,'Data Co.op'!$E:$E,'MT-Tracking Co.op'!$G176,'Data Co.op'!$N:$N,'MT-Tracking Co.op'!AN$6)</f>
        <v>0</v>
      </c>
      <c r="AO176" s="25">
        <f>+SUMIFS('Data Co.op'!$M:$M,'Data Co.op'!$E:$E,'MT-Tracking Co.op'!$G176,'Data Co.op'!$N:$N,'MT-Tracking Co.op'!AO$6)</f>
        <v>0</v>
      </c>
      <c r="AP176" s="25">
        <f>+SUMIFS('Data Co.op'!$M:$M,'Data Co.op'!$E:$E,'MT-Tracking Co.op'!$G176,'Data Co.op'!$N:$N,'MT-Tracking Co.op'!AP$6)</f>
        <v>0</v>
      </c>
      <c r="AQ176" s="25">
        <f>+SUMIFS('Data Co.op'!$M:$M,'Data Co.op'!$E:$E,'MT-Tracking Co.op'!$G176,'Data Co.op'!$N:$N,'MT-Tracking Co.op'!AQ$6)</f>
        <v>0</v>
      </c>
      <c r="AR176" s="25">
        <f>+SUMIFS('Data Co.op'!$M:$M,'Data Co.op'!$E:$E,'MT-Tracking Co.op'!$G176,'Data Co.op'!$N:$N,'MT-Tracking Co.op'!AR$6)</f>
        <v>0</v>
      </c>
      <c r="AS176" s="25">
        <f>+SUMIFS('Data Co.op'!$M:$M,'Data Co.op'!$E:$E,'MT-Tracking Co.op'!$G176,'Data Co.op'!$N:$N,'MT-Tracking Co.op'!AS$6)</f>
        <v>0</v>
      </c>
      <c r="AT176" s="25">
        <f>+SUMIFS('Data Co.op'!$M:$M,'Data Co.op'!$E:$E,'MT-Tracking Co.op'!$G176,'Data Co.op'!$N:$N,'MT-Tracking Co.op'!AT$6)</f>
        <v>0</v>
      </c>
      <c r="AU176" s="25">
        <f>+SUMIFS('Data Co.op'!$M:$M,'Data Co.op'!$E:$E,'MT-Tracking Co.op'!$G176,'Data Co.op'!$N:$N,'MT-Tracking Co.op'!AU$6)</f>
        <v>0</v>
      </c>
      <c r="AV176" s="25">
        <f>+SUMIFS('Data Co.op'!$M:$M,'Data Co.op'!$E:$E,'MT-Tracking Co.op'!$G176,'Data Co.op'!$N:$N,'MT-Tracking Co.op'!AV$6)</f>
        <v>0</v>
      </c>
      <c r="AW176" s="27"/>
      <c r="AX176">
        <f t="shared" si="26"/>
        <v>0</v>
      </c>
      <c r="AY176">
        <f t="shared" si="22"/>
        <v>0</v>
      </c>
      <c r="AZ176" s="27">
        <f t="shared" si="27"/>
        <v>0</v>
      </c>
    </row>
    <row r="177" spans="1:52" outlineLevel="1" x14ac:dyDescent="0.25">
      <c r="A177" s="4"/>
      <c r="B177" s="4"/>
      <c r="C177" s="4"/>
      <c r="D177" s="4"/>
      <c r="E177" s="4"/>
      <c r="F177" s="35"/>
      <c r="G177" s="35"/>
      <c r="H177" s="4"/>
      <c r="I177" s="4"/>
      <c r="J177" s="4"/>
      <c r="K177" s="4"/>
      <c r="L177" s="4"/>
      <c r="M177" s="33"/>
      <c r="N177" s="38"/>
      <c r="O177" s="33"/>
      <c r="P177" s="33">
        <f t="shared" si="28"/>
        <v>0</v>
      </c>
      <c r="Q177" s="94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>
        <f>+SUMIFS('Data Co.op'!$M:$M,'Data Co.op'!$E:$E,'MT-Tracking Co.op'!$G177,'Data Co.op'!$N:$N,'MT-Tracking Co.op'!AI$6)</f>
        <v>0</v>
      </c>
      <c r="AJ177" s="25">
        <f>+SUMIFS('Data Co.op'!$M:$M,'Data Co.op'!$E:$E,'MT-Tracking Co.op'!$G177,'Data Co.op'!$N:$N,'MT-Tracking Co.op'!AJ$6)</f>
        <v>0</v>
      </c>
      <c r="AK177" s="25">
        <f>+SUMIFS('Data Co.op'!$M:$M,'Data Co.op'!$E:$E,'MT-Tracking Co.op'!$G177,'Data Co.op'!$N:$N,'MT-Tracking Co.op'!AK$6)</f>
        <v>0</v>
      </c>
      <c r="AL177" s="25">
        <f>+SUMIFS('Data Co.op'!$M:$M,'Data Co.op'!$E:$E,'MT-Tracking Co.op'!$G177,'Data Co.op'!$N:$N,'MT-Tracking Co.op'!AL$6)</f>
        <v>0</v>
      </c>
      <c r="AM177" s="25">
        <f>+SUMIFS('Data Co.op'!$M:$M,'Data Co.op'!$E:$E,'MT-Tracking Co.op'!$G177,'Data Co.op'!$N:$N,'MT-Tracking Co.op'!AM$6)</f>
        <v>0</v>
      </c>
      <c r="AN177" s="25">
        <f>+SUMIFS('Data Co.op'!$M:$M,'Data Co.op'!$E:$E,'MT-Tracking Co.op'!$G177,'Data Co.op'!$N:$N,'MT-Tracking Co.op'!AN$6)</f>
        <v>0</v>
      </c>
      <c r="AO177" s="25">
        <f>+SUMIFS('Data Co.op'!$M:$M,'Data Co.op'!$E:$E,'MT-Tracking Co.op'!$G177,'Data Co.op'!$N:$N,'MT-Tracking Co.op'!AO$6)</f>
        <v>0</v>
      </c>
      <c r="AP177" s="25">
        <f>+SUMIFS('Data Co.op'!$M:$M,'Data Co.op'!$E:$E,'MT-Tracking Co.op'!$G177,'Data Co.op'!$N:$N,'MT-Tracking Co.op'!AP$6)</f>
        <v>0</v>
      </c>
      <c r="AQ177" s="25">
        <f>+SUMIFS('Data Co.op'!$M:$M,'Data Co.op'!$E:$E,'MT-Tracking Co.op'!$G177,'Data Co.op'!$N:$N,'MT-Tracking Co.op'!AQ$6)</f>
        <v>0</v>
      </c>
      <c r="AR177" s="25">
        <f>+SUMIFS('Data Co.op'!$M:$M,'Data Co.op'!$E:$E,'MT-Tracking Co.op'!$G177,'Data Co.op'!$N:$N,'MT-Tracking Co.op'!AR$6)</f>
        <v>0</v>
      </c>
      <c r="AS177" s="25">
        <f>+SUMIFS('Data Co.op'!$M:$M,'Data Co.op'!$E:$E,'MT-Tracking Co.op'!$G177,'Data Co.op'!$N:$N,'MT-Tracking Co.op'!AS$6)</f>
        <v>0</v>
      </c>
      <c r="AT177" s="25">
        <f>+SUMIFS('Data Co.op'!$M:$M,'Data Co.op'!$E:$E,'MT-Tracking Co.op'!$G177,'Data Co.op'!$N:$N,'MT-Tracking Co.op'!AT$6)</f>
        <v>0</v>
      </c>
      <c r="AU177" s="25">
        <f>+SUMIFS('Data Co.op'!$M:$M,'Data Co.op'!$E:$E,'MT-Tracking Co.op'!$G177,'Data Co.op'!$N:$N,'MT-Tracking Co.op'!AU$6)</f>
        <v>0</v>
      </c>
      <c r="AV177" s="25">
        <f>+SUMIFS('Data Co.op'!$M:$M,'Data Co.op'!$E:$E,'MT-Tracking Co.op'!$G177,'Data Co.op'!$N:$N,'MT-Tracking Co.op'!AV$6)</f>
        <v>0</v>
      </c>
      <c r="AW177" s="27"/>
      <c r="AX177">
        <f t="shared" si="26"/>
        <v>0</v>
      </c>
      <c r="AY177">
        <f t="shared" si="22"/>
        <v>0</v>
      </c>
      <c r="AZ177" s="27">
        <f t="shared" si="27"/>
        <v>0</v>
      </c>
    </row>
    <row r="178" spans="1:52" outlineLevel="1" x14ac:dyDescent="0.25">
      <c r="A178" s="4"/>
      <c r="B178" s="4"/>
      <c r="C178" s="4"/>
      <c r="D178" s="4"/>
      <c r="E178" s="4"/>
      <c r="F178" s="35"/>
      <c r="G178" s="35"/>
      <c r="H178" s="4"/>
      <c r="I178" s="4"/>
      <c r="J178" s="4"/>
      <c r="K178" s="4"/>
      <c r="L178" s="4"/>
      <c r="M178" s="33"/>
      <c r="N178" s="38"/>
      <c r="O178" s="33"/>
      <c r="P178" s="33">
        <f t="shared" si="28"/>
        <v>0</v>
      </c>
      <c r="Q178" s="94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>
        <f>+SUMIFS('Data Co.op'!$M:$M,'Data Co.op'!$E:$E,'MT-Tracking Co.op'!$G178,'Data Co.op'!$N:$N,'MT-Tracking Co.op'!AI$6)</f>
        <v>0</v>
      </c>
      <c r="AJ178" s="25">
        <f>+SUMIFS('Data Co.op'!$M:$M,'Data Co.op'!$E:$E,'MT-Tracking Co.op'!$G178,'Data Co.op'!$N:$N,'MT-Tracking Co.op'!AJ$6)</f>
        <v>0</v>
      </c>
      <c r="AK178" s="25">
        <f>+SUMIFS('Data Co.op'!$M:$M,'Data Co.op'!$E:$E,'MT-Tracking Co.op'!$G178,'Data Co.op'!$N:$N,'MT-Tracking Co.op'!AK$6)</f>
        <v>0</v>
      </c>
      <c r="AL178" s="25">
        <f>+SUMIFS('Data Co.op'!$M:$M,'Data Co.op'!$E:$E,'MT-Tracking Co.op'!$G178,'Data Co.op'!$N:$N,'MT-Tracking Co.op'!AL$6)</f>
        <v>0</v>
      </c>
      <c r="AM178" s="25">
        <f>+SUMIFS('Data Co.op'!$M:$M,'Data Co.op'!$E:$E,'MT-Tracking Co.op'!$G178,'Data Co.op'!$N:$N,'MT-Tracking Co.op'!AM$6)</f>
        <v>0</v>
      </c>
      <c r="AN178" s="25">
        <f>+SUMIFS('Data Co.op'!$M:$M,'Data Co.op'!$E:$E,'MT-Tracking Co.op'!$G178,'Data Co.op'!$N:$N,'MT-Tracking Co.op'!AN$6)</f>
        <v>0</v>
      </c>
      <c r="AO178" s="25">
        <f>+SUMIFS('Data Co.op'!$M:$M,'Data Co.op'!$E:$E,'MT-Tracking Co.op'!$G178,'Data Co.op'!$N:$N,'MT-Tracking Co.op'!AO$6)</f>
        <v>0</v>
      </c>
      <c r="AP178" s="25">
        <f>+SUMIFS('Data Co.op'!$M:$M,'Data Co.op'!$E:$E,'MT-Tracking Co.op'!$G178,'Data Co.op'!$N:$N,'MT-Tracking Co.op'!AP$6)</f>
        <v>0</v>
      </c>
      <c r="AQ178" s="25">
        <f>+SUMIFS('Data Co.op'!$M:$M,'Data Co.op'!$E:$E,'MT-Tracking Co.op'!$G178,'Data Co.op'!$N:$N,'MT-Tracking Co.op'!AQ$6)</f>
        <v>0</v>
      </c>
      <c r="AR178" s="25">
        <f>+SUMIFS('Data Co.op'!$M:$M,'Data Co.op'!$E:$E,'MT-Tracking Co.op'!$G178,'Data Co.op'!$N:$N,'MT-Tracking Co.op'!AR$6)</f>
        <v>0</v>
      </c>
      <c r="AS178" s="25">
        <f>+SUMIFS('Data Co.op'!$M:$M,'Data Co.op'!$E:$E,'MT-Tracking Co.op'!$G178,'Data Co.op'!$N:$N,'MT-Tracking Co.op'!AS$6)</f>
        <v>0</v>
      </c>
      <c r="AT178" s="25">
        <f>+SUMIFS('Data Co.op'!$M:$M,'Data Co.op'!$E:$E,'MT-Tracking Co.op'!$G178,'Data Co.op'!$N:$N,'MT-Tracking Co.op'!AT$6)</f>
        <v>0</v>
      </c>
      <c r="AU178" s="25">
        <f>+SUMIFS('Data Co.op'!$M:$M,'Data Co.op'!$E:$E,'MT-Tracking Co.op'!$G178,'Data Co.op'!$N:$N,'MT-Tracking Co.op'!AU$6)</f>
        <v>0</v>
      </c>
      <c r="AV178" s="25">
        <f>+SUMIFS('Data Co.op'!$M:$M,'Data Co.op'!$E:$E,'MT-Tracking Co.op'!$G178,'Data Co.op'!$N:$N,'MT-Tracking Co.op'!AV$6)</f>
        <v>0</v>
      </c>
      <c r="AW178" s="27"/>
      <c r="AX178">
        <f t="shared" si="26"/>
        <v>0</v>
      </c>
      <c r="AY178">
        <f t="shared" si="22"/>
        <v>0</v>
      </c>
      <c r="AZ178" s="27">
        <f t="shared" si="27"/>
        <v>0</v>
      </c>
    </row>
    <row r="179" spans="1:52" outlineLevel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33"/>
      <c r="N179" s="38"/>
      <c r="O179" s="33"/>
      <c r="P179" s="33">
        <f t="shared" si="28"/>
        <v>0</v>
      </c>
      <c r="Q179" s="94">
        <f t="shared" si="29"/>
        <v>0</v>
      </c>
      <c r="R179" s="25">
        <f>+SUMIFS('Data Co.op'!$M:$M,'Data Co.op'!$E:$E,'MT-Tracking Co.op'!$F179,'Data Co.op'!$N:$N,'MT-Tracking Co.op'!R$6)</f>
        <v>0</v>
      </c>
      <c r="S179" s="25">
        <f>+SUMIFS('Data Co.op'!$M:$M,'Data Co.op'!$E:$E,'MT-Tracking Co.op'!$F179,'Data Co.op'!$N:$N,'MT-Tracking Co.op'!S$6)</f>
        <v>0</v>
      </c>
      <c r="T179" s="25">
        <f>+SUMIFS('Data Co.op'!$M:$M,'Data Co.op'!$E:$E,'MT-Tracking Co.op'!$F179,'Data Co.op'!$N:$N,'MT-Tracking Co.op'!T$6)</f>
        <v>0</v>
      </c>
      <c r="U179" s="25">
        <f>+SUMIFS('Data Co.op'!$M:$M,'Data Co.op'!$E:$E,'MT-Tracking Co.op'!$F179,'Data Co.op'!$N:$N,'MT-Tracking Co.op'!U$6)</f>
        <v>0</v>
      </c>
      <c r="V179" s="25">
        <f>+SUMIFS('Data Co.op'!$M:$M,'Data Co.op'!$E:$E,'MT-Tracking Co.op'!$F179,'Data Co.op'!$N:$N,'MT-Tracking Co.op'!V$6)</f>
        <v>0</v>
      </c>
      <c r="W179" s="25">
        <f>+SUMIFS('Data Co.op'!$M:$M,'Data Co.op'!$E:$E,'MT-Tracking Co.op'!$F179,'Data Co.op'!$N:$N,'MT-Tracking Co.op'!W$6)</f>
        <v>0</v>
      </c>
      <c r="X179" s="25">
        <f>+SUMIFS('Data Co.op'!$M:$M,'Data Co.op'!$E:$E,'MT-Tracking Co.op'!$F179,'Data Co.op'!$N:$N,'MT-Tracking Co.op'!X$6)</f>
        <v>0</v>
      </c>
      <c r="Y179" s="25">
        <f>+SUMIFS('Data Co.op'!$M:$M,'Data Co.op'!$E:$E,'MT-Tracking Co.op'!$F179,'Data Co.op'!$N:$N,'MT-Tracking Co.op'!Y$6)</f>
        <v>0</v>
      </c>
      <c r="Z179" s="25">
        <f>+SUMIFS('Data Co.op'!$M:$M,'Data Co.op'!$E:$E,'MT-Tracking Co.op'!$F179,'Data Co.op'!$N:$N,'MT-Tracking Co.op'!Z$6)</f>
        <v>0</v>
      </c>
      <c r="AA179" s="25">
        <f>+SUMIFS('Data Co.op'!$M:$M,'Data Co.op'!$E:$E,'MT-Tracking Co.op'!$F179,'Data Co.op'!$N:$N,'MT-Tracking Co.op'!AA$6)</f>
        <v>0</v>
      </c>
      <c r="AB179" s="25">
        <f>+SUMIFS('Data Co.op'!$M:$M,'Data Co.op'!$E:$E,'MT-Tracking Co.op'!$F179,'Data Co.op'!$N:$N,'MT-Tracking Co.op'!AB$6)</f>
        <v>0</v>
      </c>
      <c r="AC179" s="25">
        <f>+SUMIFS('Data Co.op'!$M:$M,'Data Co.op'!$E:$E,'MT-Tracking Co.op'!$F179,'Data Co.op'!$N:$N,'MT-Tracking Co.op'!AC$6)</f>
        <v>0</v>
      </c>
      <c r="AD179" s="25">
        <f>+SUMIFS('Data Co.op'!$M:$M,'Data Co.op'!$E:$E,'MT-Tracking Co.op'!$F179,'Data Co.op'!$N:$N,'MT-Tracking Co.op'!AD$6)</f>
        <v>0</v>
      </c>
      <c r="AE179" s="25">
        <f>+SUMIFS('Data Co.op'!$M:$M,'Data Co.op'!$E:$E,'MT-Tracking Co.op'!$F179,'Data Co.op'!$N:$N,'MT-Tracking Co.op'!AE$6)</f>
        <v>0</v>
      </c>
      <c r="AF179" s="25">
        <f>+SUMIFS('Data Co.op'!$M:$M,'Data Co.op'!$E:$E,'MT-Tracking Co.op'!$F179,'Data Co.op'!$N:$N,'MT-Tracking Co.op'!AF$6)</f>
        <v>0</v>
      </c>
      <c r="AG179" s="25">
        <f>+SUMIFS('Data Co.op'!$M:$M,'Data Co.op'!$E:$E,'MT-Tracking Co.op'!$F179,'Data Co.op'!$N:$N,'MT-Tracking Co.op'!AG$6)</f>
        <v>0</v>
      </c>
      <c r="AH179" s="25">
        <f>+SUMIFS('Data Co.op'!$M:$M,'Data Co.op'!$E:$E,'MT-Tracking Co.op'!$G179,'Data Co.op'!$N:$N,'MT-Tracking Co.op'!AH$6)</f>
        <v>0</v>
      </c>
      <c r="AI179" s="25">
        <f>+SUMIFS('Data Co.op'!$M:$M,'Data Co.op'!$E:$E,'MT-Tracking Co.op'!$G179,'Data Co.op'!$N:$N,'MT-Tracking Co.op'!AI$6)</f>
        <v>0</v>
      </c>
      <c r="AJ179" s="25">
        <f>+SUMIFS('Data Co.op'!$M:$M,'Data Co.op'!$E:$E,'MT-Tracking Co.op'!$G179,'Data Co.op'!$N:$N,'MT-Tracking Co.op'!AJ$6)</f>
        <v>0</v>
      </c>
      <c r="AK179" s="25">
        <f>+SUMIFS('Data Co.op'!$M:$M,'Data Co.op'!$E:$E,'MT-Tracking Co.op'!$G179,'Data Co.op'!$N:$N,'MT-Tracking Co.op'!AK$6)</f>
        <v>0</v>
      </c>
      <c r="AL179" s="25">
        <f>+SUMIFS('Data Co.op'!$M:$M,'Data Co.op'!$E:$E,'MT-Tracking Co.op'!$G179,'Data Co.op'!$N:$N,'MT-Tracking Co.op'!AL$6)</f>
        <v>0</v>
      </c>
      <c r="AM179" s="25">
        <f>+SUMIFS('Data Co.op'!$M:$M,'Data Co.op'!$E:$E,'MT-Tracking Co.op'!$G179,'Data Co.op'!$N:$N,'MT-Tracking Co.op'!AM$6)</f>
        <v>0</v>
      </c>
      <c r="AN179" s="25">
        <f>+SUMIFS('Data Co.op'!$M:$M,'Data Co.op'!$E:$E,'MT-Tracking Co.op'!$G179,'Data Co.op'!$N:$N,'MT-Tracking Co.op'!AN$6)</f>
        <v>0</v>
      </c>
      <c r="AO179" s="25">
        <f>+SUMIFS('Data Co.op'!$M:$M,'Data Co.op'!$E:$E,'MT-Tracking Co.op'!$G179,'Data Co.op'!$N:$N,'MT-Tracking Co.op'!AO$6)</f>
        <v>0</v>
      </c>
      <c r="AP179" s="25">
        <f>+SUMIFS('Data Co.op'!$M:$M,'Data Co.op'!$E:$E,'MT-Tracking Co.op'!$G179,'Data Co.op'!$N:$N,'MT-Tracking Co.op'!AP$6)</f>
        <v>0</v>
      </c>
      <c r="AQ179" s="25">
        <f>+SUMIFS('Data Co.op'!$M:$M,'Data Co.op'!$E:$E,'MT-Tracking Co.op'!$G179,'Data Co.op'!$N:$N,'MT-Tracking Co.op'!AQ$6)</f>
        <v>0</v>
      </c>
      <c r="AR179" s="25">
        <f>+SUMIFS('Data Co.op'!$M:$M,'Data Co.op'!$E:$E,'MT-Tracking Co.op'!$G179,'Data Co.op'!$N:$N,'MT-Tracking Co.op'!AR$6)</f>
        <v>0</v>
      </c>
      <c r="AS179" s="25">
        <f>+SUMIFS('Data Co.op'!$M:$M,'Data Co.op'!$E:$E,'MT-Tracking Co.op'!$G179,'Data Co.op'!$N:$N,'MT-Tracking Co.op'!AS$6)</f>
        <v>0</v>
      </c>
      <c r="AT179" s="25">
        <f>+SUMIFS('Data Co.op'!$M:$M,'Data Co.op'!$E:$E,'MT-Tracking Co.op'!$G179,'Data Co.op'!$N:$N,'MT-Tracking Co.op'!AT$6)</f>
        <v>0</v>
      </c>
      <c r="AU179" s="25">
        <f>+SUMIFS('Data Co.op'!$M:$M,'Data Co.op'!$E:$E,'MT-Tracking Co.op'!$G179,'Data Co.op'!$N:$N,'MT-Tracking Co.op'!AU$6)</f>
        <v>0</v>
      </c>
      <c r="AV179" s="25">
        <f>+SUMIFS('Data Co.op'!$M:$M,'Data Co.op'!$E:$E,'MT-Tracking Co.op'!$G179,'Data Co.op'!$N:$N,'MT-Tracking Co.op'!AV$6)</f>
        <v>0</v>
      </c>
      <c r="AW179" s="27">
        <f t="shared" si="30"/>
        <v>0</v>
      </c>
      <c r="AX179">
        <f t="shared" si="26"/>
        <v>0</v>
      </c>
      <c r="AY179">
        <f t="shared" si="22"/>
        <v>0</v>
      </c>
      <c r="AZ179" s="27">
        <f t="shared" si="27"/>
        <v>0</v>
      </c>
    </row>
    <row r="180" spans="1:52" outlineLevel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33"/>
      <c r="N180" s="38"/>
      <c r="O180" s="33"/>
      <c r="P180" s="33">
        <f t="shared" si="28"/>
        <v>0</v>
      </c>
      <c r="Q180" s="94">
        <f t="shared" si="29"/>
        <v>0</v>
      </c>
      <c r="R180" s="25">
        <f>+SUMIFS('Data Co.op'!$M:$M,'Data Co.op'!$E:$E,'MT-Tracking Co.op'!$F180,'Data Co.op'!$N:$N,'MT-Tracking Co.op'!R$6)</f>
        <v>0</v>
      </c>
      <c r="S180" s="25">
        <f>+SUMIFS('Data Co.op'!$M:$M,'Data Co.op'!$E:$E,'MT-Tracking Co.op'!$F180,'Data Co.op'!$N:$N,'MT-Tracking Co.op'!S$6)</f>
        <v>0</v>
      </c>
      <c r="T180" s="25">
        <f>+SUMIFS('Data Co.op'!$M:$M,'Data Co.op'!$E:$E,'MT-Tracking Co.op'!$F180,'Data Co.op'!$N:$N,'MT-Tracking Co.op'!T$6)</f>
        <v>0</v>
      </c>
      <c r="U180" s="25">
        <f>+SUMIFS('Data Co.op'!$M:$M,'Data Co.op'!$E:$E,'MT-Tracking Co.op'!$F180,'Data Co.op'!$N:$N,'MT-Tracking Co.op'!U$6)</f>
        <v>0</v>
      </c>
      <c r="V180" s="25">
        <f>+SUMIFS('Data Co.op'!$M:$M,'Data Co.op'!$E:$E,'MT-Tracking Co.op'!$F180,'Data Co.op'!$N:$N,'MT-Tracking Co.op'!V$6)</f>
        <v>0</v>
      </c>
      <c r="W180" s="25">
        <f>+SUMIFS('Data Co.op'!$M:$M,'Data Co.op'!$E:$E,'MT-Tracking Co.op'!$F180,'Data Co.op'!$N:$N,'MT-Tracking Co.op'!W$6)</f>
        <v>0</v>
      </c>
      <c r="X180" s="25">
        <f>+SUMIFS('Data Co.op'!$M:$M,'Data Co.op'!$E:$E,'MT-Tracking Co.op'!$F180,'Data Co.op'!$N:$N,'MT-Tracking Co.op'!X$6)</f>
        <v>0</v>
      </c>
      <c r="Y180" s="25">
        <f>+SUMIFS('Data Co.op'!$M:$M,'Data Co.op'!$E:$E,'MT-Tracking Co.op'!$F180,'Data Co.op'!$N:$N,'MT-Tracking Co.op'!Y$6)</f>
        <v>0</v>
      </c>
      <c r="Z180" s="25">
        <f>+SUMIFS('Data Co.op'!$M:$M,'Data Co.op'!$E:$E,'MT-Tracking Co.op'!$F180,'Data Co.op'!$N:$N,'MT-Tracking Co.op'!Z$6)</f>
        <v>0</v>
      </c>
      <c r="AA180" s="25">
        <f>+SUMIFS('Data Co.op'!$M:$M,'Data Co.op'!$E:$E,'MT-Tracking Co.op'!$F180,'Data Co.op'!$N:$N,'MT-Tracking Co.op'!AA$6)</f>
        <v>0</v>
      </c>
      <c r="AB180" s="25">
        <f>+SUMIFS('Data Co.op'!$M:$M,'Data Co.op'!$E:$E,'MT-Tracking Co.op'!$F180,'Data Co.op'!$N:$N,'MT-Tracking Co.op'!AB$6)</f>
        <v>0</v>
      </c>
      <c r="AC180" s="25">
        <f>+SUMIFS('Data Co.op'!$M:$M,'Data Co.op'!$E:$E,'MT-Tracking Co.op'!$F180,'Data Co.op'!$N:$N,'MT-Tracking Co.op'!AC$6)</f>
        <v>0</v>
      </c>
      <c r="AD180" s="25">
        <f>+SUMIFS('Data Co.op'!$M:$M,'Data Co.op'!$E:$E,'MT-Tracking Co.op'!$F180,'Data Co.op'!$N:$N,'MT-Tracking Co.op'!AD$6)</f>
        <v>0</v>
      </c>
      <c r="AE180" s="25">
        <f>+SUMIFS('Data Co.op'!$M:$M,'Data Co.op'!$E:$E,'MT-Tracking Co.op'!$F180,'Data Co.op'!$N:$N,'MT-Tracking Co.op'!AE$6)</f>
        <v>0</v>
      </c>
      <c r="AF180" s="25">
        <f>+SUMIFS('Data Co.op'!$M:$M,'Data Co.op'!$E:$E,'MT-Tracking Co.op'!$F180,'Data Co.op'!$N:$N,'MT-Tracking Co.op'!AF$6)</f>
        <v>0</v>
      </c>
      <c r="AG180" s="25">
        <f>+SUMIFS('Data Co.op'!$M:$M,'Data Co.op'!$E:$E,'MT-Tracking Co.op'!$F180,'Data Co.op'!$N:$N,'MT-Tracking Co.op'!AG$6)</f>
        <v>0</v>
      </c>
      <c r="AH180" s="25">
        <f>+SUMIFS('Data Co.op'!$M:$M,'Data Co.op'!$E:$E,'MT-Tracking Co.op'!$G180,'Data Co.op'!$N:$N,'MT-Tracking Co.op'!AH$6)</f>
        <v>0</v>
      </c>
      <c r="AI180" s="25">
        <f>+SUMIFS('Data Co.op'!$M:$M,'Data Co.op'!$E:$E,'MT-Tracking Co.op'!$G180,'Data Co.op'!$N:$N,'MT-Tracking Co.op'!AI$6)</f>
        <v>0</v>
      </c>
      <c r="AJ180" s="25">
        <f>+SUMIFS('Data Co.op'!$M:$M,'Data Co.op'!$E:$E,'MT-Tracking Co.op'!$G180,'Data Co.op'!$N:$N,'MT-Tracking Co.op'!AJ$6)</f>
        <v>0</v>
      </c>
      <c r="AK180" s="25">
        <f>+SUMIFS('Data Co.op'!$M:$M,'Data Co.op'!$E:$E,'MT-Tracking Co.op'!$G180,'Data Co.op'!$N:$N,'MT-Tracking Co.op'!AK$6)</f>
        <v>0</v>
      </c>
      <c r="AL180" s="25">
        <f>+SUMIFS('Data Co.op'!$M:$M,'Data Co.op'!$E:$E,'MT-Tracking Co.op'!$G180,'Data Co.op'!$N:$N,'MT-Tracking Co.op'!AL$6)</f>
        <v>0</v>
      </c>
      <c r="AM180" s="25">
        <f>+SUMIFS('Data Co.op'!$M:$M,'Data Co.op'!$E:$E,'MT-Tracking Co.op'!$G180,'Data Co.op'!$N:$N,'MT-Tracking Co.op'!AM$6)</f>
        <v>0</v>
      </c>
      <c r="AN180" s="25">
        <f>+SUMIFS('Data Co.op'!$M:$M,'Data Co.op'!$E:$E,'MT-Tracking Co.op'!$G180,'Data Co.op'!$N:$N,'MT-Tracking Co.op'!AN$6)</f>
        <v>0</v>
      </c>
      <c r="AO180" s="25">
        <f>+SUMIFS('Data Co.op'!$M:$M,'Data Co.op'!$E:$E,'MT-Tracking Co.op'!$G180,'Data Co.op'!$N:$N,'MT-Tracking Co.op'!AO$6)</f>
        <v>0</v>
      </c>
      <c r="AP180" s="25">
        <f>+SUMIFS('Data Co.op'!$M:$M,'Data Co.op'!$E:$E,'MT-Tracking Co.op'!$G180,'Data Co.op'!$N:$N,'MT-Tracking Co.op'!AP$6)</f>
        <v>0</v>
      </c>
      <c r="AQ180" s="25">
        <f>+SUMIFS('Data Co.op'!$M:$M,'Data Co.op'!$E:$E,'MT-Tracking Co.op'!$G180,'Data Co.op'!$N:$N,'MT-Tracking Co.op'!AQ$6)</f>
        <v>0</v>
      </c>
      <c r="AR180" s="25">
        <f>+SUMIFS('Data Co.op'!$M:$M,'Data Co.op'!$E:$E,'MT-Tracking Co.op'!$G180,'Data Co.op'!$N:$N,'MT-Tracking Co.op'!AR$6)</f>
        <v>0</v>
      </c>
      <c r="AS180" s="25">
        <f>+SUMIFS('Data Co.op'!$M:$M,'Data Co.op'!$E:$E,'MT-Tracking Co.op'!$G180,'Data Co.op'!$N:$N,'MT-Tracking Co.op'!AS$6)</f>
        <v>0</v>
      </c>
      <c r="AT180" s="25">
        <f>+SUMIFS('Data Co.op'!$M:$M,'Data Co.op'!$E:$E,'MT-Tracking Co.op'!$G180,'Data Co.op'!$N:$N,'MT-Tracking Co.op'!AT$6)</f>
        <v>0</v>
      </c>
      <c r="AU180" s="25">
        <f>+SUMIFS('Data Co.op'!$M:$M,'Data Co.op'!$E:$E,'MT-Tracking Co.op'!$G180,'Data Co.op'!$N:$N,'MT-Tracking Co.op'!AU$6)</f>
        <v>0</v>
      </c>
      <c r="AV180" s="25">
        <f>+SUMIFS('Data Co.op'!$M:$M,'Data Co.op'!$E:$E,'MT-Tracking Co.op'!$G180,'Data Co.op'!$N:$N,'MT-Tracking Co.op'!AV$6)</f>
        <v>0</v>
      </c>
      <c r="AW180" s="27">
        <f t="shared" si="30"/>
        <v>0</v>
      </c>
      <c r="AX180">
        <f t="shared" si="26"/>
        <v>0</v>
      </c>
      <c r="AY180">
        <f t="shared" si="22"/>
        <v>0</v>
      </c>
      <c r="AZ180" s="27">
        <f t="shared" si="27"/>
        <v>0</v>
      </c>
    </row>
    <row r="181" spans="1:52" outlineLevel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33"/>
      <c r="N181" s="38"/>
      <c r="O181" s="33"/>
      <c r="P181" s="33">
        <f t="shared" si="28"/>
        <v>0</v>
      </c>
      <c r="Q181" s="94">
        <f t="shared" si="29"/>
        <v>0</v>
      </c>
      <c r="R181" s="25">
        <f>+SUMIFS('Data Co.op'!$M:$M,'Data Co.op'!$E:$E,'MT-Tracking Co.op'!$F181,'Data Co.op'!$N:$N,'MT-Tracking Co.op'!R$6)</f>
        <v>0</v>
      </c>
      <c r="S181" s="25">
        <f>+SUMIFS('Data Co.op'!$M:$M,'Data Co.op'!$E:$E,'MT-Tracking Co.op'!$F181,'Data Co.op'!$N:$N,'MT-Tracking Co.op'!S$6)</f>
        <v>0</v>
      </c>
      <c r="T181" s="25">
        <f>+SUMIFS('Data Co.op'!$M:$M,'Data Co.op'!$E:$E,'MT-Tracking Co.op'!$F181,'Data Co.op'!$N:$N,'MT-Tracking Co.op'!T$6)</f>
        <v>0</v>
      </c>
      <c r="U181" s="25">
        <f>+SUMIFS('Data Co.op'!$M:$M,'Data Co.op'!$E:$E,'MT-Tracking Co.op'!$F181,'Data Co.op'!$N:$N,'MT-Tracking Co.op'!U$6)</f>
        <v>0</v>
      </c>
      <c r="V181" s="25">
        <f>+SUMIFS('Data Co.op'!$M:$M,'Data Co.op'!$E:$E,'MT-Tracking Co.op'!$F181,'Data Co.op'!$N:$N,'MT-Tracking Co.op'!V$6)</f>
        <v>0</v>
      </c>
      <c r="W181" s="25">
        <f>+SUMIFS('Data Co.op'!$M:$M,'Data Co.op'!$E:$E,'MT-Tracking Co.op'!$F181,'Data Co.op'!$N:$N,'MT-Tracking Co.op'!W$6)</f>
        <v>0</v>
      </c>
      <c r="X181" s="25">
        <f>+SUMIFS('Data Co.op'!$M:$M,'Data Co.op'!$E:$E,'MT-Tracking Co.op'!$F181,'Data Co.op'!$N:$N,'MT-Tracking Co.op'!X$6)</f>
        <v>0</v>
      </c>
      <c r="Y181" s="25">
        <f>+SUMIFS('Data Co.op'!$M:$M,'Data Co.op'!$E:$E,'MT-Tracking Co.op'!$F181,'Data Co.op'!$N:$N,'MT-Tracking Co.op'!Y$6)</f>
        <v>0</v>
      </c>
      <c r="Z181" s="25">
        <f>+SUMIFS('Data Co.op'!$M:$M,'Data Co.op'!$E:$E,'MT-Tracking Co.op'!$F181,'Data Co.op'!$N:$N,'MT-Tracking Co.op'!Z$6)</f>
        <v>0</v>
      </c>
      <c r="AA181" s="25">
        <f>+SUMIFS('Data Co.op'!$M:$M,'Data Co.op'!$E:$E,'MT-Tracking Co.op'!$F181,'Data Co.op'!$N:$N,'MT-Tracking Co.op'!AA$6)</f>
        <v>0</v>
      </c>
      <c r="AB181" s="25">
        <f>+SUMIFS('Data Co.op'!$M:$M,'Data Co.op'!$E:$E,'MT-Tracking Co.op'!$F181,'Data Co.op'!$N:$N,'MT-Tracking Co.op'!AB$6)</f>
        <v>0</v>
      </c>
      <c r="AC181" s="25">
        <f>+SUMIFS('Data Co.op'!$M:$M,'Data Co.op'!$E:$E,'MT-Tracking Co.op'!$F181,'Data Co.op'!$N:$N,'MT-Tracking Co.op'!AC$6)</f>
        <v>0</v>
      </c>
      <c r="AD181" s="25">
        <f>+SUMIFS('Data Co.op'!$M:$M,'Data Co.op'!$E:$E,'MT-Tracking Co.op'!$F181,'Data Co.op'!$N:$N,'MT-Tracking Co.op'!AD$6)</f>
        <v>0</v>
      </c>
      <c r="AE181" s="25">
        <f>+SUMIFS('Data Co.op'!$M:$M,'Data Co.op'!$E:$E,'MT-Tracking Co.op'!$F181,'Data Co.op'!$N:$N,'MT-Tracking Co.op'!AE$6)</f>
        <v>0</v>
      </c>
      <c r="AF181" s="25">
        <f>+SUMIFS('Data Co.op'!$M:$M,'Data Co.op'!$E:$E,'MT-Tracking Co.op'!$F181,'Data Co.op'!$N:$N,'MT-Tracking Co.op'!AF$6)</f>
        <v>0</v>
      </c>
      <c r="AG181" s="25">
        <f>+SUMIFS('Data Co.op'!$M:$M,'Data Co.op'!$E:$E,'MT-Tracking Co.op'!$F181,'Data Co.op'!$N:$N,'MT-Tracking Co.op'!AG$6)</f>
        <v>0</v>
      </c>
      <c r="AH181" s="25">
        <f>+SUMIFS('Data Co.op'!$M:$M,'Data Co.op'!$E:$E,'MT-Tracking Co.op'!$G181,'Data Co.op'!$N:$N,'MT-Tracking Co.op'!AH$6)</f>
        <v>0</v>
      </c>
      <c r="AI181" s="25">
        <f>+SUMIFS('Data Co.op'!$M:$M,'Data Co.op'!$E:$E,'MT-Tracking Co.op'!$G181,'Data Co.op'!$N:$N,'MT-Tracking Co.op'!AI$6)</f>
        <v>0</v>
      </c>
      <c r="AJ181" s="25">
        <f>+SUMIFS('Data Co.op'!$M:$M,'Data Co.op'!$E:$E,'MT-Tracking Co.op'!$G181,'Data Co.op'!$N:$N,'MT-Tracking Co.op'!AJ$6)</f>
        <v>0</v>
      </c>
      <c r="AK181" s="25">
        <f>+SUMIFS('Data Co.op'!$M:$M,'Data Co.op'!$E:$E,'MT-Tracking Co.op'!$G181,'Data Co.op'!$N:$N,'MT-Tracking Co.op'!AK$6)</f>
        <v>0</v>
      </c>
      <c r="AL181" s="25">
        <f>+SUMIFS('Data Co.op'!$M:$M,'Data Co.op'!$E:$E,'MT-Tracking Co.op'!$G181,'Data Co.op'!$N:$N,'MT-Tracking Co.op'!AL$6)</f>
        <v>0</v>
      </c>
      <c r="AM181" s="25">
        <f>+SUMIFS('Data Co.op'!$M:$M,'Data Co.op'!$E:$E,'MT-Tracking Co.op'!$G181,'Data Co.op'!$N:$N,'MT-Tracking Co.op'!AM$6)</f>
        <v>0</v>
      </c>
      <c r="AN181" s="25">
        <f>+SUMIFS('Data Co.op'!$M:$M,'Data Co.op'!$E:$E,'MT-Tracking Co.op'!$G181,'Data Co.op'!$N:$N,'MT-Tracking Co.op'!AN$6)</f>
        <v>0</v>
      </c>
      <c r="AO181" s="25">
        <f>+SUMIFS('Data Co.op'!$M:$M,'Data Co.op'!$E:$E,'MT-Tracking Co.op'!$G181,'Data Co.op'!$N:$N,'MT-Tracking Co.op'!AO$6)</f>
        <v>0</v>
      </c>
      <c r="AP181" s="25">
        <f>+SUMIFS('Data Co.op'!$M:$M,'Data Co.op'!$E:$E,'MT-Tracking Co.op'!$G181,'Data Co.op'!$N:$N,'MT-Tracking Co.op'!AP$6)</f>
        <v>0</v>
      </c>
      <c r="AQ181" s="25">
        <f>+SUMIFS('Data Co.op'!$M:$M,'Data Co.op'!$E:$E,'MT-Tracking Co.op'!$G181,'Data Co.op'!$N:$N,'MT-Tracking Co.op'!AQ$6)</f>
        <v>0</v>
      </c>
      <c r="AR181" s="25">
        <f>+SUMIFS('Data Co.op'!$M:$M,'Data Co.op'!$E:$E,'MT-Tracking Co.op'!$G181,'Data Co.op'!$N:$N,'MT-Tracking Co.op'!AR$6)</f>
        <v>0</v>
      </c>
      <c r="AS181" s="25">
        <f>+SUMIFS('Data Co.op'!$M:$M,'Data Co.op'!$E:$E,'MT-Tracking Co.op'!$G181,'Data Co.op'!$N:$N,'MT-Tracking Co.op'!AS$6)</f>
        <v>0</v>
      </c>
      <c r="AT181" s="25">
        <f>+SUMIFS('Data Co.op'!$M:$M,'Data Co.op'!$E:$E,'MT-Tracking Co.op'!$G181,'Data Co.op'!$N:$N,'MT-Tracking Co.op'!AT$6)</f>
        <v>0</v>
      </c>
      <c r="AU181" s="25">
        <f>+SUMIFS('Data Co.op'!$M:$M,'Data Co.op'!$E:$E,'MT-Tracking Co.op'!$G181,'Data Co.op'!$N:$N,'MT-Tracking Co.op'!AU$6)</f>
        <v>0</v>
      </c>
      <c r="AV181" s="25">
        <f>+SUMIFS('Data Co.op'!$M:$M,'Data Co.op'!$E:$E,'MT-Tracking Co.op'!$G181,'Data Co.op'!$N:$N,'MT-Tracking Co.op'!AV$6)</f>
        <v>0</v>
      </c>
      <c r="AW181" s="27">
        <f t="shared" si="30"/>
        <v>0</v>
      </c>
      <c r="AX181">
        <f t="shared" si="26"/>
        <v>0</v>
      </c>
      <c r="AY181">
        <f t="shared" si="22"/>
        <v>0</v>
      </c>
      <c r="AZ181" s="27">
        <f t="shared" si="27"/>
        <v>0</v>
      </c>
    </row>
    <row r="182" spans="1:52" outlineLevel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33"/>
      <c r="N182" s="38"/>
      <c r="O182" s="33"/>
      <c r="P182" s="33">
        <f t="shared" si="28"/>
        <v>0</v>
      </c>
      <c r="Q182" s="94">
        <f t="shared" si="29"/>
        <v>0</v>
      </c>
      <c r="R182" s="25">
        <f>+SUMIFS('Data Co.op'!$M:$M,'Data Co.op'!$E:$E,'MT-Tracking Co.op'!$F182,'Data Co.op'!$N:$N,'MT-Tracking Co.op'!R$6)</f>
        <v>0</v>
      </c>
      <c r="S182" s="25">
        <f>+SUMIFS('Data Co.op'!$M:$M,'Data Co.op'!$E:$E,'MT-Tracking Co.op'!$F182,'Data Co.op'!$N:$N,'MT-Tracking Co.op'!S$6)</f>
        <v>0</v>
      </c>
      <c r="T182" s="25">
        <f>+SUMIFS('Data Co.op'!$M:$M,'Data Co.op'!$E:$E,'MT-Tracking Co.op'!$F182,'Data Co.op'!$N:$N,'MT-Tracking Co.op'!T$6)</f>
        <v>0</v>
      </c>
      <c r="U182" s="25">
        <f>+SUMIFS('Data Co.op'!$M:$M,'Data Co.op'!$E:$E,'MT-Tracking Co.op'!$F182,'Data Co.op'!$N:$N,'MT-Tracking Co.op'!U$6)</f>
        <v>0</v>
      </c>
      <c r="V182" s="25">
        <f>+SUMIFS('Data Co.op'!$M:$M,'Data Co.op'!$E:$E,'MT-Tracking Co.op'!$F182,'Data Co.op'!$N:$N,'MT-Tracking Co.op'!V$6)</f>
        <v>0</v>
      </c>
      <c r="W182" s="25">
        <f>+SUMIFS('Data Co.op'!$M:$M,'Data Co.op'!$E:$E,'MT-Tracking Co.op'!$F182,'Data Co.op'!$N:$N,'MT-Tracking Co.op'!W$6)</f>
        <v>0</v>
      </c>
      <c r="X182" s="25">
        <f>+SUMIFS('Data Co.op'!$M:$M,'Data Co.op'!$E:$E,'MT-Tracking Co.op'!$F182,'Data Co.op'!$N:$N,'MT-Tracking Co.op'!X$6)</f>
        <v>0</v>
      </c>
      <c r="Y182" s="25">
        <f>+SUMIFS('Data Co.op'!$M:$M,'Data Co.op'!$E:$E,'MT-Tracking Co.op'!$F182,'Data Co.op'!$N:$N,'MT-Tracking Co.op'!Y$6)</f>
        <v>0</v>
      </c>
      <c r="Z182" s="25">
        <f>+SUMIFS('Data Co.op'!$M:$M,'Data Co.op'!$E:$E,'MT-Tracking Co.op'!$F182,'Data Co.op'!$N:$N,'MT-Tracking Co.op'!Z$6)</f>
        <v>0</v>
      </c>
      <c r="AA182" s="25">
        <f>+SUMIFS('Data Co.op'!$M:$M,'Data Co.op'!$E:$E,'MT-Tracking Co.op'!$F182,'Data Co.op'!$N:$N,'MT-Tracking Co.op'!AA$6)</f>
        <v>0</v>
      </c>
      <c r="AB182" s="25">
        <f>+SUMIFS('Data Co.op'!$M:$M,'Data Co.op'!$E:$E,'MT-Tracking Co.op'!$F182,'Data Co.op'!$N:$N,'MT-Tracking Co.op'!AB$6)</f>
        <v>0</v>
      </c>
      <c r="AC182" s="25">
        <f>+SUMIFS('Data Co.op'!$M:$M,'Data Co.op'!$E:$E,'MT-Tracking Co.op'!$F182,'Data Co.op'!$N:$N,'MT-Tracking Co.op'!AC$6)</f>
        <v>0</v>
      </c>
      <c r="AD182" s="25">
        <f>+SUMIFS('Data Co.op'!$M:$M,'Data Co.op'!$E:$E,'MT-Tracking Co.op'!$F182,'Data Co.op'!$N:$N,'MT-Tracking Co.op'!AD$6)</f>
        <v>0</v>
      </c>
      <c r="AE182" s="25">
        <f>+SUMIFS('Data Co.op'!$M:$M,'Data Co.op'!$E:$E,'MT-Tracking Co.op'!$F182,'Data Co.op'!$N:$N,'MT-Tracking Co.op'!AE$6)</f>
        <v>0</v>
      </c>
      <c r="AF182" s="25">
        <f>+SUMIFS('Data Co.op'!$M:$M,'Data Co.op'!$E:$E,'MT-Tracking Co.op'!$F182,'Data Co.op'!$N:$N,'MT-Tracking Co.op'!AF$6)</f>
        <v>0</v>
      </c>
      <c r="AG182" s="25">
        <f>+SUMIFS('Data Co.op'!$M:$M,'Data Co.op'!$E:$E,'MT-Tracking Co.op'!$F182,'Data Co.op'!$N:$N,'MT-Tracking Co.op'!AG$6)</f>
        <v>0</v>
      </c>
      <c r="AH182" s="25">
        <f>+SUMIFS('Data Co.op'!$M:$M,'Data Co.op'!$E:$E,'MT-Tracking Co.op'!$G182,'Data Co.op'!$N:$N,'MT-Tracking Co.op'!AH$6)</f>
        <v>0</v>
      </c>
      <c r="AI182" s="25">
        <f>+SUMIFS('Data Co.op'!$M:$M,'Data Co.op'!$E:$E,'MT-Tracking Co.op'!$G182,'Data Co.op'!$N:$N,'MT-Tracking Co.op'!AI$6)</f>
        <v>0</v>
      </c>
      <c r="AJ182" s="25">
        <f>+SUMIFS('Data Co.op'!$M:$M,'Data Co.op'!$E:$E,'MT-Tracking Co.op'!$G182,'Data Co.op'!$N:$N,'MT-Tracking Co.op'!AJ$6)</f>
        <v>0</v>
      </c>
      <c r="AK182" s="25">
        <f>+SUMIFS('Data Co.op'!$M:$M,'Data Co.op'!$E:$E,'MT-Tracking Co.op'!$G182,'Data Co.op'!$N:$N,'MT-Tracking Co.op'!AK$6)</f>
        <v>0</v>
      </c>
      <c r="AL182" s="25">
        <f>+SUMIFS('Data Co.op'!$M:$M,'Data Co.op'!$E:$E,'MT-Tracking Co.op'!$G182,'Data Co.op'!$N:$N,'MT-Tracking Co.op'!AL$6)</f>
        <v>0</v>
      </c>
      <c r="AM182" s="25">
        <f>+SUMIFS('Data Co.op'!$M:$M,'Data Co.op'!$E:$E,'MT-Tracking Co.op'!$G182,'Data Co.op'!$N:$N,'MT-Tracking Co.op'!AM$6)</f>
        <v>0</v>
      </c>
      <c r="AN182" s="25">
        <f>+SUMIFS('Data Co.op'!$M:$M,'Data Co.op'!$E:$E,'MT-Tracking Co.op'!$G182,'Data Co.op'!$N:$N,'MT-Tracking Co.op'!AN$6)</f>
        <v>0</v>
      </c>
      <c r="AO182" s="25">
        <f>+SUMIFS('Data Co.op'!$M:$M,'Data Co.op'!$E:$E,'MT-Tracking Co.op'!$G182,'Data Co.op'!$N:$N,'MT-Tracking Co.op'!AO$6)</f>
        <v>0</v>
      </c>
      <c r="AP182" s="25">
        <f>+SUMIFS('Data Co.op'!$M:$M,'Data Co.op'!$E:$E,'MT-Tracking Co.op'!$G182,'Data Co.op'!$N:$N,'MT-Tracking Co.op'!AP$6)</f>
        <v>0</v>
      </c>
      <c r="AQ182" s="25">
        <f>+SUMIFS('Data Co.op'!$M:$M,'Data Co.op'!$E:$E,'MT-Tracking Co.op'!$G182,'Data Co.op'!$N:$N,'MT-Tracking Co.op'!AQ$6)</f>
        <v>0</v>
      </c>
      <c r="AR182" s="25">
        <f>+SUMIFS('Data Co.op'!$M:$M,'Data Co.op'!$E:$E,'MT-Tracking Co.op'!$G182,'Data Co.op'!$N:$N,'MT-Tracking Co.op'!AR$6)</f>
        <v>0</v>
      </c>
      <c r="AS182" s="25">
        <f>+SUMIFS('Data Co.op'!$M:$M,'Data Co.op'!$E:$E,'MT-Tracking Co.op'!$G182,'Data Co.op'!$N:$N,'MT-Tracking Co.op'!AS$6)</f>
        <v>0</v>
      </c>
      <c r="AT182" s="25">
        <f>+SUMIFS('Data Co.op'!$M:$M,'Data Co.op'!$E:$E,'MT-Tracking Co.op'!$G182,'Data Co.op'!$N:$N,'MT-Tracking Co.op'!AT$6)</f>
        <v>0</v>
      </c>
      <c r="AU182" s="25">
        <f>+SUMIFS('Data Co.op'!$M:$M,'Data Co.op'!$E:$E,'MT-Tracking Co.op'!$G182,'Data Co.op'!$N:$N,'MT-Tracking Co.op'!AU$6)</f>
        <v>0</v>
      </c>
      <c r="AV182" s="25">
        <f>+SUMIFS('Data Co.op'!$M:$M,'Data Co.op'!$E:$E,'MT-Tracking Co.op'!$G182,'Data Co.op'!$N:$N,'MT-Tracking Co.op'!AV$6)</f>
        <v>0</v>
      </c>
      <c r="AW182" s="27">
        <f t="shared" si="30"/>
        <v>0</v>
      </c>
      <c r="AX182">
        <f t="shared" si="26"/>
        <v>0</v>
      </c>
      <c r="AY182">
        <f t="shared" si="22"/>
        <v>0</v>
      </c>
      <c r="AZ182" s="27">
        <f t="shared" si="27"/>
        <v>0</v>
      </c>
    </row>
    <row r="183" spans="1:52" outlineLevel="1" x14ac:dyDescent="0.25">
      <c r="A183" s="4" t="s">
        <v>935</v>
      </c>
      <c r="B183" s="4" t="s">
        <v>1076</v>
      </c>
      <c r="C183" s="4" t="s">
        <v>356</v>
      </c>
      <c r="D183" s="107" t="s">
        <v>763</v>
      </c>
      <c r="E183" s="85" t="s">
        <v>389</v>
      </c>
      <c r="F183" s="86"/>
      <c r="G183" s="86"/>
      <c r="H183" s="57" t="s">
        <v>732</v>
      </c>
      <c r="I183" s="4"/>
      <c r="J183" s="4"/>
      <c r="K183" s="4" t="s">
        <v>938</v>
      </c>
      <c r="L183" s="4">
        <v>48</v>
      </c>
      <c r="M183" s="33">
        <f t="shared" si="23"/>
        <v>57407.35568551725</v>
      </c>
      <c r="N183" s="38">
        <f t="shared" si="24"/>
        <v>0.18390804597701152</v>
      </c>
      <c r="O183" s="33">
        <f t="shared" si="25"/>
        <v>72282.124039760791</v>
      </c>
      <c r="P183" s="33">
        <f t="shared" si="28"/>
        <v>0</v>
      </c>
      <c r="Q183" s="94">
        <f t="shared" si="29"/>
        <v>0</v>
      </c>
      <c r="R183" s="25">
        <f>+SUMIFS('Data Co.op'!$M:$M,'Data Co.op'!$E:$E,'MT-Tracking Co.op'!$F183,'Data Co.op'!$N:$N,'MT-Tracking Co.op'!R$6)</f>
        <v>0</v>
      </c>
      <c r="S183" s="25">
        <f>+SUMIFS('Data Co.op'!$M:$M,'Data Co.op'!$E:$E,'MT-Tracking Co.op'!$F183,'Data Co.op'!$N:$N,'MT-Tracking Co.op'!S$6)</f>
        <v>0</v>
      </c>
      <c r="T183" s="25">
        <f>+SUMIFS('Data Co.op'!$M:$M,'Data Co.op'!$E:$E,'MT-Tracking Co.op'!$F183,'Data Co.op'!$N:$N,'MT-Tracking Co.op'!T$6)</f>
        <v>0</v>
      </c>
      <c r="U183" s="25">
        <f>+SUMIFS('Data Co.op'!$M:$M,'Data Co.op'!$E:$E,'MT-Tracking Co.op'!$F183,'Data Co.op'!$N:$N,'MT-Tracking Co.op'!U$6)</f>
        <v>0</v>
      </c>
      <c r="V183" s="25">
        <f>+SUMIFS('Data Co.op'!$M:$M,'Data Co.op'!$E:$E,'MT-Tracking Co.op'!$F183,'Data Co.op'!$N:$N,'MT-Tracking Co.op'!V$6)</f>
        <v>0</v>
      </c>
      <c r="W183" s="25">
        <f>+SUMIFS('Data Co.op'!$M:$M,'Data Co.op'!$E:$E,'MT-Tracking Co.op'!$F183,'Data Co.op'!$N:$N,'MT-Tracking Co.op'!W$6)</f>
        <v>0</v>
      </c>
      <c r="X183" s="25">
        <f>+SUMIFS('Data Co.op'!$M:$M,'Data Co.op'!$E:$E,'MT-Tracking Co.op'!$F183,'Data Co.op'!$N:$N,'MT-Tracking Co.op'!X$6)</f>
        <v>0</v>
      </c>
      <c r="Y183" s="25">
        <f>+SUMIFS('Data Co.op'!$M:$M,'Data Co.op'!$E:$E,'MT-Tracking Co.op'!$F183,'Data Co.op'!$N:$N,'MT-Tracking Co.op'!Y$6)</f>
        <v>0</v>
      </c>
      <c r="Z183" s="25">
        <f>+SUMIFS('Data Co.op'!$M:$M,'Data Co.op'!$E:$E,'MT-Tracking Co.op'!$F183,'Data Co.op'!$N:$N,'MT-Tracking Co.op'!Z$6)</f>
        <v>0</v>
      </c>
      <c r="AA183" s="25">
        <f>+SUMIFS('Data Co.op'!$M:$M,'Data Co.op'!$E:$E,'MT-Tracking Co.op'!$F183,'Data Co.op'!$N:$N,'MT-Tracking Co.op'!AA$6)</f>
        <v>0</v>
      </c>
      <c r="AB183" s="25">
        <f>+SUMIFS('Data Co.op'!$M:$M,'Data Co.op'!$E:$E,'MT-Tracking Co.op'!$F183,'Data Co.op'!$N:$N,'MT-Tracking Co.op'!AB$6)</f>
        <v>0</v>
      </c>
      <c r="AC183" s="25">
        <f>+SUMIFS('Data Co.op'!$M:$M,'Data Co.op'!$E:$E,'MT-Tracking Co.op'!$F183,'Data Co.op'!$N:$N,'MT-Tracking Co.op'!AC$6)</f>
        <v>0</v>
      </c>
      <c r="AD183" s="25">
        <f>+SUMIFS('Data Co.op'!$M:$M,'Data Co.op'!$E:$E,'MT-Tracking Co.op'!$F183,'Data Co.op'!$N:$N,'MT-Tracking Co.op'!AD$6)</f>
        <v>0</v>
      </c>
      <c r="AE183" s="25">
        <f>+SUMIFS('Data Co.op'!$M:$M,'Data Co.op'!$E:$E,'MT-Tracking Co.op'!$F183,'Data Co.op'!$N:$N,'MT-Tracking Co.op'!AE$6)</f>
        <v>0</v>
      </c>
      <c r="AF183" s="25">
        <f>+SUMIFS('Data Co.op'!$M:$M,'Data Co.op'!$E:$E,'MT-Tracking Co.op'!$F183,'Data Co.op'!$N:$N,'MT-Tracking Co.op'!AF$6)</f>
        <v>0</v>
      </c>
      <c r="AG183" s="25">
        <f>+SUMIFS('Data Co.op'!$M:$M,'Data Co.op'!$E:$E,'MT-Tracking Co.op'!$F183,'Data Co.op'!$N:$N,'MT-Tracking Co.op'!AG$6)</f>
        <v>0</v>
      </c>
      <c r="AH183" s="25">
        <f>+SUMIFS('Data Co.op'!$M:$M,'Data Co.op'!$E:$E,'MT-Tracking Co.op'!$G183,'Data Co.op'!$N:$N,'MT-Tracking Co.op'!AH$6)</f>
        <v>0</v>
      </c>
      <c r="AI183" s="25">
        <f>+SUMIFS('Data Co.op'!$M:$M,'Data Co.op'!$E:$E,'MT-Tracking Co.op'!$G183,'Data Co.op'!$N:$N,'MT-Tracking Co.op'!AI$6)</f>
        <v>0</v>
      </c>
      <c r="AJ183" s="25">
        <f>+SUMIFS('Data Co.op'!$M:$M,'Data Co.op'!$E:$E,'MT-Tracking Co.op'!$G183,'Data Co.op'!$N:$N,'MT-Tracking Co.op'!AJ$6)</f>
        <v>0</v>
      </c>
      <c r="AK183" s="25">
        <f>+SUMIFS('Data Co.op'!$M:$M,'Data Co.op'!$E:$E,'MT-Tracking Co.op'!$G183,'Data Co.op'!$N:$N,'MT-Tracking Co.op'!AK$6)</f>
        <v>0</v>
      </c>
      <c r="AL183" s="25">
        <f>+SUMIFS('Data Co.op'!$M:$M,'Data Co.op'!$E:$E,'MT-Tracking Co.op'!$G183,'Data Co.op'!$N:$N,'MT-Tracking Co.op'!AL$6)</f>
        <v>0</v>
      </c>
      <c r="AM183" s="25">
        <f>+SUMIFS('Data Co.op'!$M:$M,'Data Co.op'!$E:$E,'MT-Tracking Co.op'!$G183,'Data Co.op'!$N:$N,'MT-Tracking Co.op'!AM$6)</f>
        <v>0</v>
      </c>
      <c r="AN183" s="25">
        <f>+SUMIFS('Data Co.op'!$M:$M,'Data Co.op'!$E:$E,'MT-Tracking Co.op'!$G183,'Data Co.op'!$N:$N,'MT-Tracking Co.op'!AN$6)</f>
        <v>0</v>
      </c>
      <c r="AO183" s="25">
        <f>+SUMIFS('Data Co.op'!$M:$M,'Data Co.op'!$E:$E,'MT-Tracking Co.op'!$G183,'Data Co.op'!$N:$N,'MT-Tracking Co.op'!AO$6)</f>
        <v>0</v>
      </c>
      <c r="AP183" s="25">
        <f>+SUMIFS('Data Co.op'!$M:$M,'Data Co.op'!$E:$E,'MT-Tracking Co.op'!$G183,'Data Co.op'!$N:$N,'MT-Tracking Co.op'!AP$6)</f>
        <v>0</v>
      </c>
      <c r="AQ183" s="25">
        <f>+SUMIFS('Data Co.op'!$M:$M,'Data Co.op'!$E:$E,'MT-Tracking Co.op'!$G183,'Data Co.op'!$N:$N,'MT-Tracking Co.op'!AQ$6)</f>
        <v>0</v>
      </c>
      <c r="AR183" s="25">
        <f>+SUMIFS('Data Co.op'!$M:$M,'Data Co.op'!$E:$E,'MT-Tracking Co.op'!$G183,'Data Co.op'!$N:$N,'MT-Tracking Co.op'!AR$6)</f>
        <v>0</v>
      </c>
      <c r="AS183" s="25">
        <f>+SUMIFS('Data Co.op'!$M:$M,'Data Co.op'!$E:$E,'MT-Tracking Co.op'!$G183,'Data Co.op'!$N:$N,'MT-Tracking Co.op'!AS$6)</f>
        <v>0</v>
      </c>
      <c r="AT183" s="25">
        <f>+SUMIFS('Data Co.op'!$M:$M,'Data Co.op'!$E:$E,'MT-Tracking Co.op'!$G183,'Data Co.op'!$N:$N,'MT-Tracking Co.op'!AT$6)</f>
        <v>0</v>
      </c>
      <c r="AU183" s="25">
        <f>+SUMIFS('Data Co.op'!$M:$M,'Data Co.op'!$E:$E,'MT-Tracking Co.op'!$G183,'Data Co.op'!$N:$N,'MT-Tracking Co.op'!AU$6)</f>
        <v>0</v>
      </c>
      <c r="AV183" s="25">
        <f>+SUMIFS('Data Co.op'!$M:$M,'Data Co.op'!$E:$E,'MT-Tracking Co.op'!$G183,'Data Co.op'!$N:$N,'MT-Tracking Co.op'!AV$6)</f>
        <v>0</v>
      </c>
      <c r="AW183" s="27">
        <f t="shared" si="30"/>
        <v>0</v>
      </c>
      <c r="AX183" t="str">
        <f t="shared" si="26"/>
        <v>Phạm Thị Bích Hạnh</v>
      </c>
      <c r="AY183" t="str">
        <f t="shared" si="22"/>
        <v>NBTS05331</v>
      </c>
      <c r="AZ183" s="27" t="str">
        <f t="shared" si="27"/>
        <v>Mai Thị Lan Uyên</v>
      </c>
    </row>
    <row r="184" spans="1:52" outlineLevel="1" x14ac:dyDescent="0.25">
      <c r="A184" s="4" t="s">
        <v>935</v>
      </c>
      <c r="B184" s="4" t="s">
        <v>1076</v>
      </c>
      <c r="C184" s="4" t="s">
        <v>356</v>
      </c>
      <c r="D184" s="95" t="s">
        <v>763</v>
      </c>
      <c r="E184" s="96" t="s">
        <v>389</v>
      </c>
      <c r="F184" s="35">
        <v>2171</v>
      </c>
      <c r="G184" s="35">
        <f t="shared" ref="G184:G195" si="33">+F184*1</f>
        <v>2171</v>
      </c>
      <c r="H184" s="4" t="s">
        <v>2523</v>
      </c>
      <c r="I184" s="4"/>
      <c r="J184" s="4"/>
      <c r="K184" s="4"/>
      <c r="L184" s="4"/>
      <c r="M184" s="33"/>
      <c r="N184" s="38"/>
      <c r="O184" s="33"/>
      <c r="P184" s="33">
        <f t="shared" si="28"/>
        <v>1188.72684</v>
      </c>
      <c r="Q184" s="94">
        <f t="shared" si="29"/>
        <v>0</v>
      </c>
      <c r="R184" s="25">
        <f>+SUMIFS('Data Co.op'!$M:$M,'Data Co.op'!$E:$E,'MT-Tracking Co.op'!$F184,'Data Co.op'!$N:$N,'MT-Tracking Co.op'!R$6)</f>
        <v>466.16363999999999</v>
      </c>
      <c r="S184" s="25">
        <f>+SUMIFS('Data Co.op'!$M:$M,'Data Co.op'!$E:$E,'MT-Tracking Co.op'!$F184,'Data Co.op'!$N:$N,'MT-Tracking Co.op'!S$6)</f>
        <v>0</v>
      </c>
      <c r="T184" s="25">
        <f>+SUMIFS('Data Co.op'!$M:$M,'Data Co.op'!$E:$E,'MT-Tracking Co.op'!$F184,'Data Co.op'!$N:$N,'MT-Tracking Co.op'!T$6)</f>
        <v>0</v>
      </c>
      <c r="U184" s="25">
        <f>+SUMIFS('Data Co.op'!$M:$M,'Data Co.op'!$E:$E,'MT-Tracking Co.op'!$F184,'Data Co.op'!$N:$N,'MT-Tracking Co.op'!U$6)</f>
        <v>0</v>
      </c>
      <c r="V184" s="25">
        <f>+SUMIFS('Data Co.op'!$M:$M,'Data Co.op'!$E:$E,'MT-Tracking Co.op'!$F184,'Data Co.op'!$N:$N,'MT-Tracking Co.op'!V$6)</f>
        <v>0</v>
      </c>
      <c r="W184" s="25">
        <f>+SUMIFS('Data Co.op'!$M:$M,'Data Co.op'!$E:$E,'MT-Tracking Co.op'!$F184,'Data Co.op'!$N:$N,'MT-Tracking Co.op'!W$6)</f>
        <v>0</v>
      </c>
      <c r="X184" s="25">
        <f>+SUMIFS('Data Co.op'!$M:$M,'Data Co.op'!$E:$E,'MT-Tracking Co.op'!$F184,'Data Co.op'!$N:$N,'MT-Tracking Co.op'!X$6)</f>
        <v>0</v>
      </c>
      <c r="Y184" s="25">
        <f>+SUMIFS('Data Co.op'!$M:$M,'Data Co.op'!$E:$E,'MT-Tracking Co.op'!$F184,'Data Co.op'!$N:$N,'MT-Tracking Co.op'!Y$6)</f>
        <v>0</v>
      </c>
      <c r="Z184" s="25">
        <f>+SUMIFS('Data Co.op'!$M:$M,'Data Co.op'!$E:$E,'MT-Tracking Co.op'!$F184,'Data Co.op'!$N:$N,'MT-Tracking Co.op'!Z$6)</f>
        <v>0</v>
      </c>
      <c r="AA184" s="25">
        <f>+SUMIFS('Data Co.op'!$M:$M,'Data Co.op'!$E:$E,'MT-Tracking Co.op'!$F184,'Data Co.op'!$N:$N,'MT-Tracking Co.op'!AA$6)</f>
        <v>0</v>
      </c>
      <c r="AB184" s="25">
        <f>+SUMIFS('Data Co.op'!$M:$M,'Data Co.op'!$E:$E,'MT-Tracking Co.op'!$F184,'Data Co.op'!$N:$N,'MT-Tracking Co.op'!AB$6)</f>
        <v>0</v>
      </c>
      <c r="AC184" s="25">
        <f>+SUMIFS('Data Co.op'!$M:$M,'Data Co.op'!$E:$E,'MT-Tracking Co.op'!$F184,'Data Co.op'!$N:$N,'MT-Tracking Co.op'!AC$6)</f>
        <v>0</v>
      </c>
      <c r="AD184" s="25">
        <f>+SUMIFS('Data Co.op'!$M:$M,'Data Co.op'!$E:$E,'MT-Tracking Co.op'!$F184,'Data Co.op'!$N:$N,'MT-Tracking Co.op'!AD$6)</f>
        <v>0</v>
      </c>
      <c r="AE184" s="25">
        <f>+SUMIFS('Data Co.op'!$M:$M,'Data Co.op'!$E:$E,'MT-Tracking Co.op'!$F184,'Data Co.op'!$N:$N,'MT-Tracking Co.op'!AE$6)</f>
        <v>0</v>
      </c>
      <c r="AF184" s="25">
        <f>+SUMIFS('Data Co.op'!$M:$M,'Data Co.op'!$E:$E,'MT-Tracking Co.op'!$F184,'Data Co.op'!$N:$N,'MT-Tracking Co.op'!AF$6)</f>
        <v>303.49943999999999</v>
      </c>
      <c r="AG184" s="25">
        <f>+SUMIFS('Data Co.op'!$M:$M,'Data Co.op'!$E:$E,'MT-Tracking Co.op'!$F184,'Data Co.op'!$N:$N,'MT-Tracking Co.op'!AG$6)</f>
        <v>0</v>
      </c>
      <c r="AH184" s="25">
        <f>+SUMIFS('Data Co.op'!$M:$M,'Data Co.op'!$E:$E,'MT-Tracking Co.op'!$G184,'Data Co.op'!$N:$N,'MT-Tracking Co.op'!AH$6)</f>
        <v>0</v>
      </c>
      <c r="AI184" s="25">
        <f>+SUMIFS('Data Co.op'!$M:$M,'Data Co.op'!$E:$E,'MT-Tracking Co.op'!$G184,'Data Co.op'!$N:$N,'MT-Tracking Co.op'!AI$6)</f>
        <v>0</v>
      </c>
      <c r="AJ184" s="25">
        <f>+SUMIFS('Data Co.op'!$M:$M,'Data Co.op'!$E:$E,'MT-Tracking Co.op'!$G184,'Data Co.op'!$N:$N,'MT-Tracking Co.op'!AJ$6)</f>
        <v>0</v>
      </c>
      <c r="AK184" s="25">
        <f>+SUMIFS('Data Co.op'!$M:$M,'Data Co.op'!$E:$E,'MT-Tracking Co.op'!$G184,'Data Co.op'!$N:$N,'MT-Tracking Co.op'!AK$6)</f>
        <v>0</v>
      </c>
      <c r="AL184" s="25">
        <f>+SUMIFS('Data Co.op'!$M:$M,'Data Co.op'!$E:$E,'MT-Tracking Co.op'!$G184,'Data Co.op'!$N:$N,'MT-Tracking Co.op'!AL$6)</f>
        <v>0</v>
      </c>
      <c r="AM184" s="25">
        <f>+SUMIFS('Data Co.op'!$M:$M,'Data Co.op'!$E:$E,'MT-Tracking Co.op'!$G184,'Data Co.op'!$N:$N,'MT-Tracking Co.op'!AM$6)</f>
        <v>0</v>
      </c>
      <c r="AN184" s="25">
        <f>+SUMIFS('Data Co.op'!$M:$M,'Data Co.op'!$E:$E,'MT-Tracking Co.op'!$G184,'Data Co.op'!$N:$N,'MT-Tracking Co.op'!AN$6)</f>
        <v>419.06375999999995</v>
      </c>
      <c r="AO184" s="25">
        <f>+SUMIFS('Data Co.op'!$M:$M,'Data Co.op'!$E:$E,'MT-Tracking Co.op'!$G184,'Data Co.op'!$N:$N,'MT-Tracking Co.op'!AO$6)</f>
        <v>0</v>
      </c>
      <c r="AP184" s="25">
        <f>+SUMIFS('Data Co.op'!$M:$M,'Data Co.op'!$E:$E,'MT-Tracking Co.op'!$G184,'Data Co.op'!$N:$N,'MT-Tracking Co.op'!AP$6)</f>
        <v>0</v>
      </c>
      <c r="AQ184" s="25">
        <f>+SUMIFS('Data Co.op'!$M:$M,'Data Co.op'!$E:$E,'MT-Tracking Co.op'!$G184,'Data Co.op'!$N:$N,'MT-Tracking Co.op'!AQ$6)</f>
        <v>0</v>
      </c>
      <c r="AR184" s="25">
        <f>+SUMIFS('Data Co.op'!$M:$M,'Data Co.op'!$E:$E,'MT-Tracking Co.op'!$G184,'Data Co.op'!$N:$N,'MT-Tracking Co.op'!AR$6)</f>
        <v>0</v>
      </c>
      <c r="AS184" s="25">
        <f>+SUMIFS('Data Co.op'!$M:$M,'Data Co.op'!$E:$E,'MT-Tracking Co.op'!$G184,'Data Co.op'!$N:$N,'MT-Tracking Co.op'!AS$6)</f>
        <v>0</v>
      </c>
      <c r="AT184" s="25">
        <f>+SUMIFS('Data Co.op'!$M:$M,'Data Co.op'!$E:$E,'MT-Tracking Co.op'!$G184,'Data Co.op'!$N:$N,'MT-Tracking Co.op'!AT$6)</f>
        <v>0</v>
      </c>
      <c r="AU184" s="25">
        <f>+SUMIFS('Data Co.op'!$M:$M,'Data Co.op'!$E:$E,'MT-Tracking Co.op'!$G184,'Data Co.op'!$N:$N,'MT-Tracking Co.op'!AU$6)</f>
        <v>0</v>
      </c>
      <c r="AV184" s="25">
        <f>+SUMIFS('Data Co.op'!$M:$M,'Data Co.op'!$E:$E,'MT-Tracking Co.op'!$G184,'Data Co.op'!$N:$N,'MT-Tracking Co.op'!AV$6)</f>
        <v>0</v>
      </c>
      <c r="AW184" s="27">
        <f t="shared" si="30"/>
        <v>0</v>
      </c>
      <c r="AX184" t="str">
        <f t="shared" si="26"/>
        <v>Phạm Thị Bích Hạnh</v>
      </c>
      <c r="AY184" t="str">
        <f t="shared" si="22"/>
        <v>NBTS05331</v>
      </c>
      <c r="AZ184" s="27" t="str">
        <f t="shared" si="27"/>
        <v>Mai Thị Lan Uyên</v>
      </c>
    </row>
    <row r="185" spans="1:52" outlineLevel="1" x14ac:dyDescent="0.25">
      <c r="A185" s="4" t="s">
        <v>935</v>
      </c>
      <c r="B185" s="4" t="s">
        <v>1076</v>
      </c>
      <c r="C185" s="4" t="s">
        <v>356</v>
      </c>
      <c r="D185" s="95" t="s">
        <v>763</v>
      </c>
      <c r="E185" s="96" t="s">
        <v>389</v>
      </c>
      <c r="F185" s="35">
        <v>225</v>
      </c>
      <c r="G185" s="35">
        <f t="shared" si="33"/>
        <v>225</v>
      </c>
      <c r="H185" s="4" t="s">
        <v>2499</v>
      </c>
      <c r="I185" s="4"/>
      <c r="J185" s="4"/>
      <c r="K185" s="4"/>
      <c r="L185" s="4"/>
      <c r="M185" s="33"/>
      <c r="N185" s="38"/>
      <c r="O185" s="33"/>
      <c r="P185" s="33">
        <f t="shared" si="28"/>
        <v>3113.0555039999999</v>
      </c>
      <c r="Q185" s="94">
        <f t="shared" si="29"/>
        <v>0</v>
      </c>
      <c r="R185" s="25">
        <f>+SUMIFS('Data Co.op'!$M:$M,'Data Co.op'!$E:$E,'MT-Tracking Co.op'!$F185,'Data Co.op'!$N:$N,'MT-Tracking Co.op'!R$6)</f>
        <v>0</v>
      </c>
      <c r="S185" s="25">
        <f>+SUMIFS('Data Co.op'!$M:$M,'Data Co.op'!$E:$E,'MT-Tracking Co.op'!$F185,'Data Co.op'!$N:$N,'MT-Tracking Co.op'!S$6)</f>
        <v>0</v>
      </c>
      <c r="T185" s="25">
        <f>+SUMIFS('Data Co.op'!$M:$M,'Data Co.op'!$E:$E,'MT-Tracking Co.op'!$F185,'Data Co.op'!$N:$N,'MT-Tracking Co.op'!T$6)</f>
        <v>0</v>
      </c>
      <c r="U185" s="25">
        <f>+SUMIFS('Data Co.op'!$M:$M,'Data Co.op'!$E:$E,'MT-Tracking Co.op'!$F185,'Data Co.op'!$N:$N,'MT-Tracking Co.op'!U$6)</f>
        <v>0</v>
      </c>
      <c r="V185" s="25">
        <f>+SUMIFS('Data Co.op'!$M:$M,'Data Co.op'!$E:$E,'MT-Tracking Co.op'!$F185,'Data Co.op'!$N:$N,'MT-Tracking Co.op'!V$6)</f>
        <v>0</v>
      </c>
      <c r="W185" s="25">
        <f>+SUMIFS('Data Co.op'!$M:$M,'Data Co.op'!$E:$E,'MT-Tracking Co.op'!$F185,'Data Co.op'!$N:$N,'MT-Tracking Co.op'!W$6)</f>
        <v>0</v>
      </c>
      <c r="X185" s="25">
        <f>+SUMIFS('Data Co.op'!$M:$M,'Data Co.op'!$E:$E,'MT-Tracking Co.op'!$F185,'Data Co.op'!$N:$N,'MT-Tracking Co.op'!X$6)</f>
        <v>0</v>
      </c>
      <c r="Y185" s="25">
        <f>+SUMIFS('Data Co.op'!$M:$M,'Data Co.op'!$E:$E,'MT-Tracking Co.op'!$F185,'Data Co.op'!$N:$N,'MT-Tracking Co.op'!Y$6)</f>
        <v>0</v>
      </c>
      <c r="Z185" s="25">
        <f>+SUMIFS('Data Co.op'!$M:$M,'Data Co.op'!$E:$E,'MT-Tracking Co.op'!$F185,'Data Co.op'!$N:$N,'MT-Tracking Co.op'!Z$6)</f>
        <v>0</v>
      </c>
      <c r="AA185" s="25">
        <f>+SUMIFS('Data Co.op'!$M:$M,'Data Co.op'!$E:$E,'MT-Tracking Co.op'!$F185,'Data Co.op'!$N:$N,'MT-Tracking Co.op'!AA$6)</f>
        <v>0</v>
      </c>
      <c r="AB185" s="25">
        <f>+SUMIFS('Data Co.op'!$M:$M,'Data Co.op'!$E:$E,'MT-Tracking Co.op'!$F185,'Data Co.op'!$N:$N,'MT-Tracking Co.op'!AB$6)</f>
        <v>0</v>
      </c>
      <c r="AC185" s="25">
        <f>+SUMIFS('Data Co.op'!$M:$M,'Data Co.op'!$E:$E,'MT-Tracking Co.op'!$F185,'Data Co.op'!$N:$N,'MT-Tracking Co.op'!AC$6)</f>
        <v>0</v>
      </c>
      <c r="AD185" s="25">
        <f>+SUMIFS('Data Co.op'!$M:$M,'Data Co.op'!$E:$E,'MT-Tracking Co.op'!$F185,'Data Co.op'!$N:$N,'MT-Tracking Co.op'!AD$6)</f>
        <v>0</v>
      </c>
      <c r="AE185" s="25">
        <f>+SUMIFS('Data Co.op'!$M:$M,'Data Co.op'!$E:$E,'MT-Tracking Co.op'!$F185,'Data Co.op'!$N:$N,'MT-Tracking Co.op'!AE$6)</f>
        <v>0</v>
      </c>
      <c r="AF185" s="25">
        <f>+SUMIFS('Data Co.op'!$M:$M,'Data Co.op'!$E:$E,'MT-Tracking Co.op'!$F185,'Data Co.op'!$N:$N,'MT-Tracking Co.op'!AF$6)</f>
        <v>0</v>
      </c>
      <c r="AG185" s="25">
        <f>+SUMIFS('Data Co.op'!$M:$M,'Data Co.op'!$E:$E,'MT-Tracking Co.op'!$F185,'Data Co.op'!$N:$N,'MT-Tracking Co.op'!AG$6)</f>
        <v>0</v>
      </c>
      <c r="AH185" s="25">
        <f>+SUMIFS('Data Co.op'!$M:$M,'Data Co.op'!$E:$E,'MT-Tracking Co.op'!$G185,'Data Co.op'!$N:$N,'MT-Tracking Co.op'!AH$6)</f>
        <v>0</v>
      </c>
      <c r="AI185" s="25">
        <f>+SUMIFS('Data Co.op'!$M:$M,'Data Co.op'!$E:$E,'MT-Tracking Co.op'!$G185,'Data Co.op'!$N:$N,'MT-Tracking Co.op'!AI$6)</f>
        <v>0</v>
      </c>
      <c r="AJ185" s="25">
        <f>+SUMIFS('Data Co.op'!$M:$M,'Data Co.op'!$E:$E,'MT-Tracking Co.op'!$G185,'Data Co.op'!$N:$N,'MT-Tracking Co.op'!AJ$6)</f>
        <v>0</v>
      </c>
      <c r="AK185" s="25">
        <f>+SUMIFS('Data Co.op'!$M:$M,'Data Co.op'!$E:$E,'MT-Tracking Co.op'!$G185,'Data Co.op'!$N:$N,'MT-Tracking Co.op'!AK$6)</f>
        <v>0</v>
      </c>
      <c r="AL185" s="25">
        <f>+SUMIFS('Data Co.op'!$M:$M,'Data Co.op'!$E:$E,'MT-Tracking Co.op'!$G185,'Data Co.op'!$N:$N,'MT-Tracking Co.op'!AL$6)</f>
        <v>0</v>
      </c>
      <c r="AM185" s="25">
        <f>+SUMIFS('Data Co.op'!$M:$M,'Data Co.op'!$E:$E,'MT-Tracking Co.op'!$G185,'Data Co.op'!$N:$N,'MT-Tracking Co.op'!AM$6)</f>
        <v>0</v>
      </c>
      <c r="AN185" s="25">
        <f>+SUMIFS('Data Co.op'!$M:$M,'Data Co.op'!$E:$E,'MT-Tracking Co.op'!$G185,'Data Co.op'!$N:$N,'MT-Tracking Co.op'!AN$6)</f>
        <v>1185.5451600000001</v>
      </c>
      <c r="AO185" s="25">
        <f>+SUMIFS('Data Co.op'!$M:$M,'Data Co.op'!$E:$E,'MT-Tracking Co.op'!$G185,'Data Co.op'!$N:$N,'MT-Tracking Co.op'!AO$6)</f>
        <v>1927.510344</v>
      </c>
      <c r="AP185" s="25">
        <f>+SUMIFS('Data Co.op'!$M:$M,'Data Co.op'!$E:$E,'MT-Tracking Co.op'!$G185,'Data Co.op'!$N:$N,'MT-Tracking Co.op'!AP$6)</f>
        <v>0</v>
      </c>
      <c r="AQ185" s="25">
        <f>+SUMIFS('Data Co.op'!$M:$M,'Data Co.op'!$E:$E,'MT-Tracking Co.op'!$G185,'Data Co.op'!$N:$N,'MT-Tracking Co.op'!AQ$6)</f>
        <v>0</v>
      </c>
      <c r="AR185" s="25">
        <f>+SUMIFS('Data Co.op'!$M:$M,'Data Co.op'!$E:$E,'MT-Tracking Co.op'!$G185,'Data Co.op'!$N:$N,'MT-Tracking Co.op'!AR$6)</f>
        <v>0</v>
      </c>
      <c r="AS185" s="25">
        <f>+SUMIFS('Data Co.op'!$M:$M,'Data Co.op'!$E:$E,'MT-Tracking Co.op'!$G185,'Data Co.op'!$N:$N,'MT-Tracking Co.op'!AS$6)</f>
        <v>0</v>
      </c>
      <c r="AT185" s="25">
        <f>+SUMIFS('Data Co.op'!$M:$M,'Data Co.op'!$E:$E,'MT-Tracking Co.op'!$G185,'Data Co.op'!$N:$N,'MT-Tracking Co.op'!AT$6)</f>
        <v>0</v>
      </c>
      <c r="AU185" s="25">
        <f>+SUMIFS('Data Co.op'!$M:$M,'Data Co.op'!$E:$E,'MT-Tracking Co.op'!$G185,'Data Co.op'!$N:$N,'MT-Tracking Co.op'!AU$6)</f>
        <v>0</v>
      </c>
      <c r="AV185" s="25">
        <f>+SUMIFS('Data Co.op'!$M:$M,'Data Co.op'!$E:$E,'MT-Tracking Co.op'!$G185,'Data Co.op'!$N:$N,'MT-Tracking Co.op'!AV$6)</f>
        <v>0</v>
      </c>
      <c r="AW185" s="27">
        <f t="shared" si="30"/>
        <v>0</v>
      </c>
      <c r="AX185" t="str">
        <f t="shared" si="26"/>
        <v>Phạm Thị Bích Hạnh</v>
      </c>
      <c r="AY185" t="str">
        <f t="shared" si="22"/>
        <v>NBTS05331</v>
      </c>
      <c r="AZ185" s="27" t="str">
        <f t="shared" si="27"/>
        <v>Mai Thị Lan Uyên</v>
      </c>
    </row>
    <row r="186" spans="1:52" outlineLevel="1" x14ac:dyDescent="0.25">
      <c r="A186" s="4" t="s">
        <v>935</v>
      </c>
      <c r="B186" s="4" t="s">
        <v>1076</v>
      </c>
      <c r="C186" s="4" t="s">
        <v>356</v>
      </c>
      <c r="D186" s="95" t="s">
        <v>763</v>
      </c>
      <c r="E186" s="96" t="s">
        <v>389</v>
      </c>
      <c r="F186" s="35">
        <v>243</v>
      </c>
      <c r="G186" s="35">
        <f t="shared" si="33"/>
        <v>243</v>
      </c>
      <c r="H186" s="4" t="s">
        <v>2503</v>
      </c>
      <c r="I186" s="4"/>
      <c r="J186" s="4"/>
      <c r="K186" s="4"/>
      <c r="L186" s="4"/>
      <c r="M186" s="33"/>
      <c r="N186" s="38"/>
      <c r="O186" s="33"/>
      <c r="P186" s="33">
        <f t="shared" si="28"/>
        <v>0</v>
      </c>
      <c r="Q186" s="94">
        <f t="shared" si="29"/>
        <v>0</v>
      </c>
      <c r="R186" s="25">
        <f>+SUMIFS('Data Co.op'!$M:$M,'Data Co.op'!$E:$E,'MT-Tracking Co.op'!$F186,'Data Co.op'!$N:$N,'MT-Tracking Co.op'!R$6)</f>
        <v>0</v>
      </c>
      <c r="S186" s="25">
        <f>+SUMIFS('Data Co.op'!$M:$M,'Data Co.op'!$E:$E,'MT-Tracking Co.op'!$F186,'Data Co.op'!$N:$N,'MT-Tracking Co.op'!S$6)</f>
        <v>0</v>
      </c>
      <c r="T186" s="25">
        <f>+SUMIFS('Data Co.op'!$M:$M,'Data Co.op'!$E:$E,'MT-Tracking Co.op'!$F186,'Data Co.op'!$N:$N,'MT-Tracking Co.op'!T$6)</f>
        <v>0</v>
      </c>
      <c r="U186" s="25">
        <f>+SUMIFS('Data Co.op'!$M:$M,'Data Co.op'!$E:$E,'MT-Tracking Co.op'!$F186,'Data Co.op'!$N:$N,'MT-Tracking Co.op'!U$6)</f>
        <v>0</v>
      </c>
      <c r="V186" s="25">
        <f>+SUMIFS('Data Co.op'!$M:$M,'Data Co.op'!$E:$E,'MT-Tracking Co.op'!$F186,'Data Co.op'!$N:$N,'MT-Tracking Co.op'!V$6)</f>
        <v>0</v>
      </c>
      <c r="W186" s="25">
        <f>+SUMIFS('Data Co.op'!$M:$M,'Data Co.op'!$E:$E,'MT-Tracking Co.op'!$F186,'Data Co.op'!$N:$N,'MT-Tracking Co.op'!W$6)</f>
        <v>0</v>
      </c>
      <c r="X186" s="25">
        <f>+SUMIFS('Data Co.op'!$M:$M,'Data Co.op'!$E:$E,'MT-Tracking Co.op'!$F186,'Data Co.op'!$N:$N,'MT-Tracking Co.op'!X$6)</f>
        <v>0</v>
      </c>
      <c r="Y186" s="25">
        <f>+SUMIFS('Data Co.op'!$M:$M,'Data Co.op'!$E:$E,'MT-Tracking Co.op'!$F186,'Data Co.op'!$N:$N,'MT-Tracking Co.op'!Y$6)</f>
        <v>0</v>
      </c>
      <c r="Z186" s="25">
        <f>+SUMIFS('Data Co.op'!$M:$M,'Data Co.op'!$E:$E,'MT-Tracking Co.op'!$F186,'Data Co.op'!$N:$N,'MT-Tracking Co.op'!Z$6)</f>
        <v>0</v>
      </c>
      <c r="AA186" s="25">
        <f>+SUMIFS('Data Co.op'!$M:$M,'Data Co.op'!$E:$E,'MT-Tracking Co.op'!$F186,'Data Co.op'!$N:$N,'MT-Tracking Co.op'!AA$6)</f>
        <v>0</v>
      </c>
      <c r="AB186" s="25">
        <f>+SUMIFS('Data Co.op'!$M:$M,'Data Co.op'!$E:$E,'MT-Tracking Co.op'!$F186,'Data Co.op'!$N:$N,'MT-Tracking Co.op'!AB$6)</f>
        <v>0</v>
      </c>
      <c r="AC186" s="25">
        <f>+SUMIFS('Data Co.op'!$M:$M,'Data Co.op'!$E:$E,'MT-Tracking Co.op'!$F186,'Data Co.op'!$N:$N,'MT-Tracking Co.op'!AC$6)</f>
        <v>0</v>
      </c>
      <c r="AD186" s="25">
        <f>+SUMIFS('Data Co.op'!$M:$M,'Data Co.op'!$E:$E,'MT-Tracking Co.op'!$F186,'Data Co.op'!$N:$N,'MT-Tracking Co.op'!AD$6)</f>
        <v>0</v>
      </c>
      <c r="AE186" s="25">
        <f>+SUMIFS('Data Co.op'!$M:$M,'Data Co.op'!$E:$E,'MT-Tracking Co.op'!$F186,'Data Co.op'!$N:$N,'MT-Tracking Co.op'!AE$6)</f>
        <v>0</v>
      </c>
      <c r="AF186" s="25">
        <f>+SUMIFS('Data Co.op'!$M:$M,'Data Co.op'!$E:$E,'MT-Tracking Co.op'!$F186,'Data Co.op'!$N:$N,'MT-Tracking Co.op'!AF$6)</f>
        <v>0</v>
      </c>
      <c r="AG186" s="25">
        <f>+SUMIFS('Data Co.op'!$M:$M,'Data Co.op'!$E:$E,'MT-Tracking Co.op'!$F186,'Data Co.op'!$N:$N,'MT-Tracking Co.op'!AG$6)</f>
        <v>0</v>
      </c>
      <c r="AH186" s="25">
        <f>+SUMIFS('Data Co.op'!$M:$M,'Data Co.op'!$E:$E,'MT-Tracking Co.op'!$G186,'Data Co.op'!$N:$N,'MT-Tracking Co.op'!AH$6)</f>
        <v>0</v>
      </c>
      <c r="AI186" s="25">
        <f>+SUMIFS('Data Co.op'!$M:$M,'Data Co.op'!$E:$E,'MT-Tracking Co.op'!$G186,'Data Co.op'!$N:$N,'MT-Tracking Co.op'!AI$6)</f>
        <v>0</v>
      </c>
      <c r="AJ186" s="25">
        <f>+SUMIFS('Data Co.op'!$M:$M,'Data Co.op'!$E:$E,'MT-Tracking Co.op'!$G186,'Data Co.op'!$N:$N,'MT-Tracking Co.op'!AJ$6)</f>
        <v>0</v>
      </c>
      <c r="AK186" s="25">
        <f>+SUMIFS('Data Co.op'!$M:$M,'Data Co.op'!$E:$E,'MT-Tracking Co.op'!$G186,'Data Co.op'!$N:$N,'MT-Tracking Co.op'!AK$6)</f>
        <v>0</v>
      </c>
      <c r="AL186" s="25">
        <f>+SUMIFS('Data Co.op'!$M:$M,'Data Co.op'!$E:$E,'MT-Tracking Co.op'!$G186,'Data Co.op'!$N:$N,'MT-Tracking Co.op'!AL$6)</f>
        <v>0</v>
      </c>
      <c r="AM186" s="25">
        <f>+SUMIFS('Data Co.op'!$M:$M,'Data Co.op'!$E:$E,'MT-Tracking Co.op'!$G186,'Data Co.op'!$N:$N,'MT-Tracking Co.op'!AM$6)</f>
        <v>0</v>
      </c>
      <c r="AN186" s="25">
        <f>+SUMIFS('Data Co.op'!$M:$M,'Data Co.op'!$E:$E,'MT-Tracking Co.op'!$G186,'Data Co.op'!$N:$N,'MT-Tracking Co.op'!AN$6)</f>
        <v>0</v>
      </c>
      <c r="AO186" s="25">
        <f>+SUMIFS('Data Co.op'!$M:$M,'Data Co.op'!$E:$E,'MT-Tracking Co.op'!$G186,'Data Co.op'!$N:$N,'MT-Tracking Co.op'!AO$6)</f>
        <v>0</v>
      </c>
      <c r="AP186" s="25">
        <f>+SUMIFS('Data Co.op'!$M:$M,'Data Co.op'!$E:$E,'MT-Tracking Co.op'!$G186,'Data Co.op'!$N:$N,'MT-Tracking Co.op'!AP$6)</f>
        <v>0</v>
      </c>
      <c r="AQ186" s="25">
        <f>+SUMIFS('Data Co.op'!$M:$M,'Data Co.op'!$E:$E,'MT-Tracking Co.op'!$G186,'Data Co.op'!$N:$N,'MT-Tracking Co.op'!AQ$6)</f>
        <v>0</v>
      </c>
      <c r="AR186" s="25">
        <f>+SUMIFS('Data Co.op'!$M:$M,'Data Co.op'!$E:$E,'MT-Tracking Co.op'!$G186,'Data Co.op'!$N:$N,'MT-Tracking Co.op'!AR$6)</f>
        <v>0</v>
      </c>
      <c r="AS186" s="25">
        <f>+SUMIFS('Data Co.op'!$M:$M,'Data Co.op'!$E:$E,'MT-Tracking Co.op'!$G186,'Data Co.op'!$N:$N,'MT-Tracking Co.op'!AS$6)</f>
        <v>0</v>
      </c>
      <c r="AT186" s="25">
        <f>+SUMIFS('Data Co.op'!$M:$M,'Data Co.op'!$E:$E,'MT-Tracking Co.op'!$G186,'Data Co.op'!$N:$N,'MT-Tracking Co.op'!AT$6)</f>
        <v>0</v>
      </c>
      <c r="AU186" s="25">
        <f>+SUMIFS('Data Co.op'!$M:$M,'Data Co.op'!$E:$E,'MT-Tracking Co.op'!$G186,'Data Co.op'!$N:$N,'MT-Tracking Co.op'!AU$6)</f>
        <v>0</v>
      </c>
      <c r="AV186" s="25">
        <f>+SUMIFS('Data Co.op'!$M:$M,'Data Co.op'!$E:$E,'MT-Tracking Co.op'!$G186,'Data Co.op'!$N:$N,'MT-Tracking Co.op'!AV$6)</f>
        <v>0</v>
      </c>
      <c r="AW186" s="27">
        <f t="shared" si="30"/>
        <v>0</v>
      </c>
      <c r="AX186" t="str">
        <f t="shared" si="26"/>
        <v>Phạm Thị Bích Hạnh</v>
      </c>
      <c r="AY186" t="str">
        <f t="shared" si="22"/>
        <v>NBTS05331</v>
      </c>
      <c r="AZ186" s="27" t="str">
        <f t="shared" si="27"/>
        <v>Mai Thị Lan Uyên</v>
      </c>
    </row>
    <row r="187" spans="1:52" outlineLevel="1" x14ac:dyDescent="0.25">
      <c r="A187" s="4" t="s">
        <v>935</v>
      </c>
      <c r="B187" s="4" t="s">
        <v>1076</v>
      </c>
      <c r="C187" s="4" t="s">
        <v>356</v>
      </c>
      <c r="D187" s="95" t="s">
        <v>763</v>
      </c>
      <c r="E187" s="96" t="s">
        <v>389</v>
      </c>
      <c r="F187" s="35">
        <v>244</v>
      </c>
      <c r="G187" s="35">
        <f t="shared" si="33"/>
        <v>244</v>
      </c>
      <c r="H187" s="4" t="s">
        <v>2504</v>
      </c>
      <c r="I187" s="4"/>
      <c r="J187" s="4"/>
      <c r="K187" s="4"/>
      <c r="L187" s="4"/>
      <c r="M187" s="33"/>
      <c r="N187" s="38"/>
      <c r="O187" s="33"/>
      <c r="P187" s="33">
        <f t="shared" si="28"/>
        <v>1047.7112400000001</v>
      </c>
      <c r="Q187" s="94">
        <f t="shared" si="29"/>
        <v>0</v>
      </c>
      <c r="R187" s="25">
        <f>+SUMIFS('Data Co.op'!$M:$M,'Data Co.op'!$E:$E,'MT-Tracking Co.op'!$F187,'Data Co.op'!$N:$N,'MT-Tracking Co.op'!R$6)</f>
        <v>396.00036</v>
      </c>
      <c r="S187" s="25">
        <f>+SUMIFS('Data Co.op'!$M:$M,'Data Co.op'!$E:$E,'MT-Tracking Co.op'!$F187,'Data Co.op'!$N:$N,'MT-Tracking Co.op'!S$6)</f>
        <v>0</v>
      </c>
      <c r="T187" s="25">
        <f>+SUMIFS('Data Co.op'!$M:$M,'Data Co.op'!$E:$E,'MT-Tracking Co.op'!$F187,'Data Co.op'!$N:$N,'MT-Tracking Co.op'!T$6)</f>
        <v>0</v>
      </c>
      <c r="U187" s="25">
        <f>+SUMIFS('Data Co.op'!$M:$M,'Data Co.op'!$E:$E,'MT-Tracking Co.op'!$F187,'Data Co.op'!$N:$N,'MT-Tracking Co.op'!U$6)</f>
        <v>0</v>
      </c>
      <c r="V187" s="25">
        <f>+SUMIFS('Data Co.op'!$M:$M,'Data Co.op'!$E:$E,'MT-Tracking Co.op'!$F187,'Data Co.op'!$N:$N,'MT-Tracking Co.op'!V$6)</f>
        <v>0</v>
      </c>
      <c r="W187" s="25">
        <f>+SUMIFS('Data Co.op'!$M:$M,'Data Co.op'!$E:$E,'MT-Tracking Co.op'!$F187,'Data Co.op'!$N:$N,'MT-Tracking Co.op'!W$6)</f>
        <v>0</v>
      </c>
      <c r="X187" s="25">
        <f>+SUMIFS('Data Co.op'!$M:$M,'Data Co.op'!$E:$E,'MT-Tracking Co.op'!$F187,'Data Co.op'!$N:$N,'MT-Tracking Co.op'!X$6)</f>
        <v>238.46399999999994</v>
      </c>
      <c r="Y187" s="25">
        <f>+SUMIFS('Data Co.op'!$M:$M,'Data Co.op'!$E:$E,'MT-Tracking Co.op'!$F187,'Data Co.op'!$N:$N,'MT-Tracking Co.op'!Y$6)</f>
        <v>0</v>
      </c>
      <c r="Z187" s="25">
        <f>+SUMIFS('Data Co.op'!$M:$M,'Data Co.op'!$E:$E,'MT-Tracking Co.op'!$F187,'Data Co.op'!$N:$N,'MT-Tracking Co.op'!Z$6)</f>
        <v>0</v>
      </c>
      <c r="AA187" s="25">
        <f>+SUMIFS('Data Co.op'!$M:$M,'Data Co.op'!$E:$E,'MT-Tracking Co.op'!$F187,'Data Co.op'!$N:$N,'MT-Tracking Co.op'!AA$6)</f>
        <v>0</v>
      </c>
      <c r="AB187" s="25">
        <f>+SUMIFS('Data Co.op'!$M:$M,'Data Co.op'!$E:$E,'MT-Tracking Co.op'!$F187,'Data Co.op'!$N:$N,'MT-Tracking Co.op'!AB$6)</f>
        <v>0</v>
      </c>
      <c r="AC187" s="25">
        <f>+SUMIFS('Data Co.op'!$M:$M,'Data Co.op'!$E:$E,'MT-Tracking Co.op'!$F187,'Data Co.op'!$N:$N,'MT-Tracking Co.op'!AC$6)</f>
        <v>0</v>
      </c>
      <c r="AD187" s="25">
        <f>+SUMIFS('Data Co.op'!$M:$M,'Data Co.op'!$E:$E,'MT-Tracking Co.op'!$F187,'Data Co.op'!$N:$N,'MT-Tracking Co.op'!AD$6)</f>
        <v>0</v>
      </c>
      <c r="AE187" s="25">
        <f>+SUMIFS('Data Co.op'!$M:$M,'Data Co.op'!$E:$E,'MT-Tracking Co.op'!$F187,'Data Co.op'!$N:$N,'MT-Tracking Co.op'!AE$6)</f>
        <v>0</v>
      </c>
      <c r="AF187" s="25">
        <f>+SUMIFS('Data Co.op'!$M:$M,'Data Co.op'!$E:$E,'MT-Tracking Co.op'!$F187,'Data Co.op'!$N:$N,'MT-Tracking Co.op'!AF$6)</f>
        <v>0</v>
      </c>
      <c r="AG187" s="25">
        <f>+SUMIFS('Data Co.op'!$M:$M,'Data Co.op'!$E:$E,'MT-Tracking Co.op'!$F187,'Data Co.op'!$N:$N,'MT-Tracking Co.op'!AG$6)</f>
        <v>0</v>
      </c>
      <c r="AH187" s="25">
        <f>+SUMIFS('Data Co.op'!$M:$M,'Data Co.op'!$E:$E,'MT-Tracking Co.op'!$G187,'Data Co.op'!$N:$N,'MT-Tracking Co.op'!AH$6)</f>
        <v>0</v>
      </c>
      <c r="AI187" s="25">
        <f>+SUMIFS('Data Co.op'!$M:$M,'Data Co.op'!$E:$E,'MT-Tracking Co.op'!$G187,'Data Co.op'!$N:$N,'MT-Tracking Co.op'!AI$6)</f>
        <v>0</v>
      </c>
      <c r="AJ187" s="25">
        <f>+SUMIFS('Data Co.op'!$M:$M,'Data Co.op'!$E:$E,'MT-Tracking Co.op'!$G187,'Data Co.op'!$N:$N,'MT-Tracking Co.op'!AJ$6)</f>
        <v>0</v>
      </c>
      <c r="AK187" s="25">
        <f>+SUMIFS('Data Co.op'!$M:$M,'Data Co.op'!$E:$E,'MT-Tracking Co.op'!$G187,'Data Co.op'!$N:$N,'MT-Tracking Co.op'!AK$6)</f>
        <v>0</v>
      </c>
      <c r="AL187" s="25">
        <f>+SUMIFS('Data Co.op'!$M:$M,'Data Co.op'!$E:$E,'MT-Tracking Co.op'!$G187,'Data Co.op'!$N:$N,'MT-Tracking Co.op'!AL$6)</f>
        <v>0</v>
      </c>
      <c r="AM187" s="25">
        <f>+SUMIFS('Data Co.op'!$M:$M,'Data Co.op'!$E:$E,'MT-Tracking Co.op'!$G187,'Data Co.op'!$N:$N,'MT-Tracking Co.op'!AM$6)</f>
        <v>413.24688000000003</v>
      </c>
      <c r="AN187" s="25">
        <f>+SUMIFS('Data Co.op'!$M:$M,'Data Co.op'!$E:$E,'MT-Tracking Co.op'!$G187,'Data Co.op'!$N:$N,'MT-Tracking Co.op'!AN$6)</f>
        <v>0</v>
      </c>
      <c r="AO187" s="25">
        <f>+SUMIFS('Data Co.op'!$M:$M,'Data Co.op'!$E:$E,'MT-Tracking Co.op'!$G187,'Data Co.op'!$N:$N,'MT-Tracking Co.op'!AO$6)</f>
        <v>0</v>
      </c>
      <c r="AP187" s="25">
        <f>+SUMIFS('Data Co.op'!$M:$M,'Data Co.op'!$E:$E,'MT-Tracking Co.op'!$G187,'Data Co.op'!$N:$N,'MT-Tracking Co.op'!AP$6)</f>
        <v>0</v>
      </c>
      <c r="AQ187" s="25">
        <f>+SUMIFS('Data Co.op'!$M:$M,'Data Co.op'!$E:$E,'MT-Tracking Co.op'!$G187,'Data Co.op'!$N:$N,'MT-Tracking Co.op'!AQ$6)</f>
        <v>0</v>
      </c>
      <c r="AR187" s="25">
        <f>+SUMIFS('Data Co.op'!$M:$M,'Data Co.op'!$E:$E,'MT-Tracking Co.op'!$G187,'Data Co.op'!$N:$N,'MT-Tracking Co.op'!AR$6)</f>
        <v>0</v>
      </c>
      <c r="AS187" s="25">
        <f>+SUMIFS('Data Co.op'!$M:$M,'Data Co.op'!$E:$E,'MT-Tracking Co.op'!$G187,'Data Co.op'!$N:$N,'MT-Tracking Co.op'!AS$6)</f>
        <v>0</v>
      </c>
      <c r="AT187" s="25">
        <f>+SUMIFS('Data Co.op'!$M:$M,'Data Co.op'!$E:$E,'MT-Tracking Co.op'!$G187,'Data Co.op'!$N:$N,'MT-Tracking Co.op'!AT$6)</f>
        <v>0</v>
      </c>
      <c r="AU187" s="25">
        <f>+SUMIFS('Data Co.op'!$M:$M,'Data Co.op'!$E:$E,'MT-Tracking Co.op'!$G187,'Data Co.op'!$N:$N,'MT-Tracking Co.op'!AU$6)</f>
        <v>0</v>
      </c>
      <c r="AV187" s="25">
        <f>+SUMIFS('Data Co.op'!$M:$M,'Data Co.op'!$E:$E,'MT-Tracking Co.op'!$G187,'Data Co.op'!$N:$N,'MT-Tracking Co.op'!AV$6)</f>
        <v>0</v>
      </c>
      <c r="AW187" s="27">
        <f t="shared" si="30"/>
        <v>0</v>
      </c>
      <c r="AX187" t="str">
        <f t="shared" si="26"/>
        <v>Phạm Thị Bích Hạnh</v>
      </c>
      <c r="AY187" t="str">
        <f t="shared" si="22"/>
        <v>NBTS05331</v>
      </c>
      <c r="AZ187" s="27" t="str">
        <f t="shared" si="27"/>
        <v>Mai Thị Lan Uyên</v>
      </c>
    </row>
    <row r="188" spans="1:52" outlineLevel="1" x14ac:dyDescent="0.25">
      <c r="A188" s="4" t="s">
        <v>935</v>
      </c>
      <c r="B188" s="4" t="s">
        <v>1076</v>
      </c>
      <c r="C188" s="4" t="s">
        <v>356</v>
      </c>
      <c r="D188" s="95" t="s">
        <v>763</v>
      </c>
      <c r="E188" s="96" t="s">
        <v>389</v>
      </c>
      <c r="F188" s="35">
        <v>2085</v>
      </c>
      <c r="G188" s="35">
        <f t="shared" si="33"/>
        <v>2085</v>
      </c>
      <c r="H188" s="4" t="s">
        <v>2516</v>
      </c>
      <c r="I188" s="4"/>
      <c r="J188" s="4"/>
      <c r="K188" s="4"/>
      <c r="L188" s="4"/>
      <c r="M188" s="33"/>
      <c r="N188" s="38"/>
      <c r="O188" s="33"/>
      <c r="P188" s="33">
        <f t="shared" si="28"/>
        <v>932.32727999999997</v>
      </c>
      <c r="Q188" s="94">
        <f t="shared" si="29"/>
        <v>0</v>
      </c>
      <c r="R188" s="25">
        <f>+SUMIFS('Data Co.op'!$M:$M,'Data Co.op'!$E:$E,'MT-Tracking Co.op'!$F188,'Data Co.op'!$N:$N,'MT-Tracking Co.op'!R$6)</f>
        <v>466.16363999999999</v>
      </c>
      <c r="S188" s="25">
        <f>+SUMIFS('Data Co.op'!$M:$M,'Data Co.op'!$E:$E,'MT-Tracking Co.op'!$F188,'Data Co.op'!$N:$N,'MT-Tracking Co.op'!S$6)</f>
        <v>0</v>
      </c>
      <c r="T188" s="25">
        <f>+SUMIFS('Data Co.op'!$M:$M,'Data Co.op'!$E:$E,'MT-Tracking Co.op'!$F188,'Data Co.op'!$N:$N,'MT-Tracking Co.op'!T$6)</f>
        <v>0</v>
      </c>
      <c r="U188" s="25">
        <f>+SUMIFS('Data Co.op'!$M:$M,'Data Co.op'!$E:$E,'MT-Tracking Co.op'!$F188,'Data Co.op'!$N:$N,'MT-Tracking Co.op'!U$6)</f>
        <v>0</v>
      </c>
      <c r="V188" s="25">
        <f>+SUMIFS('Data Co.op'!$M:$M,'Data Co.op'!$E:$E,'MT-Tracking Co.op'!$F188,'Data Co.op'!$N:$N,'MT-Tracking Co.op'!V$6)</f>
        <v>0</v>
      </c>
      <c r="W188" s="25">
        <f>+SUMIFS('Data Co.op'!$M:$M,'Data Co.op'!$E:$E,'MT-Tracking Co.op'!$F188,'Data Co.op'!$N:$N,'MT-Tracking Co.op'!W$6)</f>
        <v>0</v>
      </c>
      <c r="X188" s="25">
        <f>+SUMIFS('Data Co.op'!$M:$M,'Data Co.op'!$E:$E,'MT-Tracking Co.op'!$F188,'Data Co.op'!$N:$N,'MT-Tracking Co.op'!X$6)</f>
        <v>0</v>
      </c>
      <c r="Y188" s="25">
        <f>+SUMIFS('Data Co.op'!$M:$M,'Data Co.op'!$E:$E,'MT-Tracking Co.op'!$F188,'Data Co.op'!$N:$N,'MT-Tracking Co.op'!Y$6)</f>
        <v>0</v>
      </c>
      <c r="Z188" s="25">
        <f>+SUMIFS('Data Co.op'!$M:$M,'Data Co.op'!$E:$E,'MT-Tracking Co.op'!$F188,'Data Co.op'!$N:$N,'MT-Tracking Co.op'!Z$6)</f>
        <v>0</v>
      </c>
      <c r="AA188" s="25">
        <f>+SUMIFS('Data Co.op'!$M:$M,'Data Co.op'!$E:$E,'MT-Tracking Co.op'!$F188,'Data Co.op'!$N:$N,'MT-Tracking Co.op'!AA$6)</f>
        <v>0</v>
      </c>
      <c r="AB188" s="25">
        <f>+SUMIFS('Data Co.op'!$M:$M,'Data Co.op'!$E:$E,'MT-Tracking Co.op'!$F188,'Data Co.op'!$N:$N,'MT-Tracking Co.op'!AB$6)</f>
        <v>0</v>
      </c>
      <c r="AC188" s="25">
        <f>+SUMIFS('Data Co.op'!$M:$M,'Data Co.op'!$E:$E,'MT-Tracking Co.op'!$F188,'Data Co.op'!$N:$N,'MT-Tracking Co.op'!AC$6)</f>
        <v>0</v>
      </c>
      <c r="AD188" s="25">
        <f>+SUMIFS('Data Co.op'!$M:$M,'Data Co.op'!$E:$E,'MT-Tracking Co.op'!$F188,'Data Co.op'!$N:$N,'MT-Tracking Co.op'!AD$6)</f>
        <v>0</v>
      </c>
      <c r="AE188" s="25">
        <f>+SUMIFS('Data Co.op'!$M:$M,'Data Co.op'!$E:$E,'MT-Tracking Co.op'!$F188,'Data Co.op'!$N:$N,'MT-Tracking Co.op'!AE$6)</f>
        <v>466.16363999999999</v>
      </c>
      <c r="AF188" s="25">
        <f>+SUMIFS('Data Co.op'!$M:$M,'Data Co.op'!$E:$E,'MT-Tracking Co.op'!$F188,'Data Co.op'!$N:$N,'MT-Tracking Co.op'!AF$6)</f>
        <v>0</v>
      </c>
      <c r="AG188" s="25">
        <f>+SUMIFS('Data Co.op'!$M:$M,'Data Co.op'!$E:$E,'MT-Tracking Co.op'!$F188,'Data Co.op'!$N:$N,'MT-Tracking Co.op'!AG$6)</f>
        <v>0</v>
      </c>
      <c r="AH188" s="25">
        <f>+SUMIFS('Data Co.op'!$M:$M,'Data Co.op'!$E:$E,'MT-Tracking Co.op'!$G188,'Data Co.op'!$N:$N,'MT-Tracking Co.op'!AH$6)</f>
        <v>0</v>
      </c>
      <c r="AI188" s="25">
        <f>+SUMIFS('Data Co.op'!$M:$M,'Data Co.op'!$E:$E,'MT-Tracking Co.op'!$G188,'Data Co.op'!$N:$N,'MT-Tracking Co.op'!AI$6)</f>
        <v>0</v>
      </c>
      <c r="AJ188" s="25">
        <f>+SUMIFS('Data Co.op'!$M:$M,'Data Co.op'!$E:$E,'MT-Tracking Co.op'!$G188,'Data Co.op'!$N:$N,'MT-Tracking Co.op'!AJ$6)</f>
        <v>0</v>
      </c>
      <c r="AK188" s="25">
        <f>+SUMIFS('Data Co.op'!$M:$M,'Data Co.op'!$E:$E,'MT-Tracking Co.op'!$G188,'Data Co.op'!$N:$N,'MT-Tracking Co.op'!AK$6)</f>
        <v>0</v>
      </c>
      <c r="AL188" s="25">
        <f>+SUMIFS('Data Co.op'!$M:$M,'Data Co.op'!$E:$E,'MT-Tracking Co.op'!$G188,'Data Co.op'!$N:$N,'MT-Tracking Co.op'!AL$6)</f>
        <v>0</v>
      </c>
      <c r="AM188" s="25">
        <f>+SUMIFS('Data Co.op'!$M:$M,'Data Co.op'!$E:$E,'MT-Tracking Co.op'!$G188,'Data Co.op'!$N:$N,'MT-Tracking Co.op'!AM$6)</f>
        <v>0</v>
      </c>
      <c r="AN188" s="25">
        <f>+SUMIFS('Data Co.op'!$M:$M,'Data Co.op'!$E:$E,'MT-Tracking Co.op'!$G188,'Data Co.op'!$N:$N,'MT-Tracking Co.op'!AN$6)</f>
        <v>0</v>
      </c>
      <c r="AO188" s="25">
        <f>+SUMIFS('Data Co.op'!$M:$M,'Data Co.op'!$E:$E,'MT-Tracking Co.op'!$G188,'Data Co.op'!$N:$N,'MT-Tracking Co.op'!AO$6)</f>
        <v>0</v>
      </c>
      <c r="AP188" s="25">
        <f>+SUMIFS('Data Co.op'!$M:$M,'Data Co.op'!$E:$E,'MT-Tracking Co.op'!$G188,'Data Co.op'!$N:$N,'MT-Tracking Co.op'!AP$6)</f>
        <v>0</v>
      </c>
      <c r="AQ188" s="25">
        <f>+SUMIFS('Data Co.op'!$M:$M,'Data Co.op'!$E:$E,'MT-Tracking Co.op'!$G188,'Data Co.op'!$N:$N,'MT-Tracking Co.op'!AQ$6)</f>
        <v>0</v>
      </c>
      <c r="AR188" s="25">
        <f>+SUMIFS('Data Co.op'!$M:$M,'Data Co.op'!$E:$E,'MT-Tracking Co.op'!$G188,'Data Co.op'!$N:$N,'MT-Tracking Co.op'!AR$6)</f>
        <v>0</v>
      </c>
      <c r="AS188" s="25">
        <f>+SUMIFS('Data Co.op'!$M:$M,'Data Co.op'!$E:$E,'MT-Tracking Co.op'!$G188,'Data Co.op'!$N:$N,'MT-Tracking Co.op'!AS$6)</f>
        <v>0</v>
      </c>
      <c r="AT188" s="25">
        <f>+SUMIFS('Data Co.op'!$M:$M,'Data Co.op'!$E:$E,'MT-Tracking Co.op'!$G188,'Data Co.op'!$N:$N,'MT-Tracking Co.op'!AT$6)</f>
        <v>0</v>
      </c>
      <c r="AU188" s="25">
        <f>+SUMIFS('Data Co.op'!$M:$M,'Data Co.op'!$E:$E,'MT-Tracking Co.op'!$G188,'Data Co.op'!$N:$N,'MT-Tracking Co.op'!AU$6)</f>
        <v>0</v>
      </c>
      <c r="AV188" s="25">
        <f>+SUMIFS('Data Co.op'!$M:$M,'Data Co.op'!$E:$E,'MT-Tracking Co.op'!$G188,'Data Co.op'!$N:$N,'MT-Tracking Co.op'!AV$6)</f>
        <v>0</v>
      </c>
      <c r="AW188" s="27">
        <f t="shared" si="30"/>
        <v>0</v>
      </c>
      <c r="AX188" t="str">
        <f t="shared" si="26"/>
        <v>Phạm Thị Bích Hạnh</v>
      </c>
      <c r="AY188" t="str">
        <f t="shared" si="22"/>
        <v>NBTS05331</v>
      </c>
      <c r="AZ188" s="27" t="str">
        <f t="shared" si="27"/>
        <v>Mai Thị Lan Uyên</v>
      </c>
    </row>
    <row r="189" spans="1:52" outlineLevel="1" x14ac:dyDescent="0.25">
      <c r="A189" s="4" t="s">
        <v>935</v>
      </c>
      <c r="B189" s="4" t="s">
        <v>1076</v>
      </c>
      <c r="C189" s="4" t="s">
        <v>356</v>
      </c>
      <c r="D189" s="95" t="s">
        <v>763</v>
      </c>
      <c r="E189" s="96" t="s">
        <v>389</v>
      </c>
      <c r="F189" s="35">
        <v>2113</v>
      </c>
      <c r="G189" s="35">
        <f t="shared" si="33"/>
        <v>2113</v>
      </c>
      <c r="H189" s="4" t="s">
        <v>2519</v>
      </c>
      <c r="I189" s="4"/>
      <c r="J189" s="4"/>
      <c r="K189" s="4"/>
      <c r="L189" s="4"/>
      <c r="M189" s="33"/>
      <c r="N189" s="38"/>
      <c r="O189" s="33"/>
      <c r="P189" s="33">
        <f t="shared" si="28"/>
        <v>1180.5976800000001</v>
      </c>
      <c r="Q189" s="94">
        <f t="shared" si="29"/>
        <v>0</v>
      </c>
      <c r="R189" s="25">
        <f>+SUMIFS('Data Co.op'!$M:$M,'Data Co.op'!$E:$E,'MT-Tracking Co.op'!$F189,'Data Co.op'!$N:$N,'MT-Tracking Co.op'!R$6)</f>
        <v>227.69964000000004</v>
      </c>
      <c r="S189" s="25">
        <f>+SUMIFS('Data Co.op'!$M:$M,'Data Co.op'!$E:$E,'MT-Tracking Co.op'!$F189,'Data Co.op'!$N:$N,'MT-Tracking Co.op'!S$6)</f>
        <v>0</v>
      </c>
      <c r="T189" s="25">
        <f>+SUMIFS('Data Co.op'!$M:$M,'Data Co.op'!$E:$E,'MT-Tracking Co.op'!$F189,'Data Co.op'!$N:$N,'MT-Tracking Co.op'!T$6)</f>
        <v>0</v>
      </c>
      <c r="U189" s="25">
        <f>+SUMIFS('Data Co.op'!$M:$M,'Data Co.op'!$E:$E,'MT-Tracking Co.op'!$F189,'Data Co.op'!$N:$N,'MT-Tracking Co.op'!U$6)</f>
        <v>0</v>
      </c>
      <c r="V189" s="25">
        <f>+SUMIFS('Data Co.op'!$M:$M,'Data Co.op'!$E:$E,'MT-Tracking Co.op'!$F189,'Data Co.op'!$N:$N,'MT-Tracking Co.op'!V$6)</f>
        <v>0</v>
      </c>
      <c r="W189" s="25">
        <f>+SUMIFS('Data Co.op'!$M:$M,'Data Co.op'!$E:$E,'MT-Tracking Co.op'!$F189,'Data Co.op'!$N:$N,'MT-Tracking Co.op'!W$6)</f>
        <v>0</v>
      </c>
      <c r="X189" s="25">
        <f>+SUMIFS('Data Co.op'!$M:$M,'Data Co.op'!$E:$E,'MT-Tracking Co.op'!$F189,'Data Co.op'!$N:$N,'MT-Tracking Co.op'!X$6)</f>
        <v>0</v>
      </c>
      <c r="Y189" s="25">
        <f>+SUMIFS('Data Co.op'!$M:$M,'Data Co.op'!$E:$E,'MT-Tracking Co.op'!$F189,'Data Co.op'!$N:$N,'MT-Tracking Co.op'!Y$6)</f>
        <v>0</v>
      </c>
      <c r="Z189" s="25">
        <f>+SUMIFS('Data Co.op'!$M:$M,'Data Co.op'!$E:$E,'MT-Tracking Co.op'!$F189,'Data Co.op'!$N:$N,'MT-Tracking Co.op'!Z$6)</f>
        <v>0</v>
      </c>
      <c r="AA189" s="25">
        <f>+SUMIFS('Data Co.op'!$M:$M,'Data Co.op'!$E:$E,'MT-Tracking Co.op'!$F189,'Data Co.op'!$N:$N,'MT-Tracking Co.op'!AA$6)</f>
        <v>0</v>
      </c>
      <c r="AB189" s="25">
        <f>+SUMIFS('Data Co.op'!$M:$M,'Data Co.op'!$E:$E,'MT-Tracking Co.op'!$F189,'Data Co.op'!$N:$N,'MT-Tracking Co.op'!AB$6)</f>
        <v>0</v>
      </c>
      <c r="AC189" s="25">
        <f>+SUMIFS('Data Co.op'!$M:$M,'Data Co.op'!$E:$E,'MT-Tracking Co.op'!$F189,'Data Co.op'!$N:$N,'MT-Tracking Co.op'!AC$6)</f>
        <v>180.59976</v>
      </c>
      <c r="AD189" s="25">
        <f>+SUMIFS('Data Co.op'!$M:$M,'Data Co.op'!$E:$E,'MT-Tracking Co.op'!$F189,'Data Co.op'!$N:$N,'MT-Tracking Co.op'!AD$6)</f>
        <v>0</v>
      </c>
      <c r="AE189" s="25">
        <f>+SUMIFS('Data Co.op'!$M:$M,'Data Co.op'!$E:$E,'MT-Tracking Co.op'!$F189,'Data Co.op'!$N:$N,'MT-Tracking Co.op'!AE$6)</f>
        <v>0</v>
      </c>
      <c r="AF189" s="25">
        <f>+SUMIFS('Data Co.op'!$M:$M,'Data Co.op'!$E:$E,'MT-Tracking Co.op'!$F189,'Data Co.op'!$N:$N,'MT-Tracking Co.op'!AF$6)</f>
        <v>0</v>
      </c>
      <c r="AG189" s="25">
        <f>+SUMIFS('Data Co.op'!$M:$M,'Data Co.op'!$E:$E,'MT-Tracking Co.op'!$F189,'Data Co.op'!$N:$N,'MT-Tracking Co.op'!AG$6)</f>
        <v>0</v>
      </c>
      <c r="AH189" s="25">
        <f>+SUMIFS('Data Co.op'!$M:$M,'Data Co.op'!$E:$E,'MT-Tracking Co.op'!$G189,'Data Co.op'!$N:$N,'MT-Tracking Co.op'!AH$6)</f>
        <v>0</v>
      </c>
      <c r="AI189" s="25">
        <f>+SUMIFS('Data Co.op'!$M:$M,'Data Co.op'!$E:$E,'MT-Tracking Co.op'!$G189,'Data Co.op'!$N:$N,'MT-Tracking Co.op'!AI$6)</f>
        <v>0</v>
      </c>
      <c r="AJ189" s="25">
        <f>+SUMIFS('Data Co.op'!$M:$M,'Data Co.op'!$E:$E,'MT-Tracking Co.op'!$G189,'Data Co.op'!$N:$N,'MT-Tracking Co.op'!AJ$6)</f>
        <v>0</v>
      </c>
      <c r="AK189" s="25">
        <f>+SUMIFS('Data Co.op'!$M:$M,'Data Co.op'!$E:$E,'MT-Tracking Co.op'!$G189,'Data Co.op'!$N:$N,'MT-Tracking Co.op'!AK$6)</f>
        <v>0</v>
      </c>
      <c r="AL189" s="25">
        <f>+SUMIFS('Data Co.op'!$M:$M,'Data Co.op'!$E:$E,'MT-Tracking Co.op'!$G189,'Data Co.op'!$N:$N,'MT-Tracking Co.op'!AL$6)</f>
        <v>0</v>
      </c>
      <c r="AM189" s="25">
        <f>+SUMIFS('Data Co.op'!$M:$M,'Data Co.op'!$E:$E,'MT-Tracking Co.op'!$G189,'Data Co.op'!$N:$N,'MT-Tracking Co.op'!AM$6)</f>
        <v>772.29827999999998</v>
      </c>
      <c r="AN189" s="25">
        <f>+SUMIFS('Data Co.op'!$M:$M,'Data Co.op'!$E:$E,'MT-Tracking Co.op'!$G189,'Data Co.op'!$N:$N,'MT-Tracking Co.op'!AN$6)</f>
        <v>0</v>
      </c>
      <c r="AO189" s="25">
        <f>+SUMIFS('Data Co.op'!$M:$M,'Data Co.op'!$E:$E,'MT-Tracking Co.op'!$G189,'Data Co.op'!$N:$N,'MT-Tracking Co.op'!AO$6)</f>
        <v>0</v>
      </c>
      <c r="AP189" s="25">
        <f>+SUMIFS('Data Co.op'!$M:$M,'Data Co.op'!$E:$E,'MT-Tracking Co.op'!$G189,'Data Co.op'!$N:$N,'MT-Tracking Co.op'!AP$6)</f>
        <v>0</v>
      </c>
      <c r="AQ189" s="25">
        <f>+SUMIFS('Data Co.op'!$M:$M,'Data Co.op'!$E:$E,'MT-Tracking Co.op'!$G189,'Data Co.op'!$N:$N,'MT-Tracking Co.op'!AQ$6)</f>
        <v>0</v>
      </c>
      <c r="AR189" s="25">
        <f>+SUMIFS('Data Co.op'!$M:$M,'Data Co.op'!$E:$E,'MT-Tracking Co.op'!$G189,'Data Co.op'!$N:$N,'MT-Tracking Co.op'!AR$6)</f>
        <v>0</v>
      </c>
      <c r="AS189" s="25">
        <f>+SUMIFS('Data Co.op'!$M:$M,'Data Co.op'!$E:$E,'MT-Tracking Co.op'!$G189,'Data Co.op'!$N:$N,'MT-Tracking Co.op'!AS$6)</f>
        <v>0</v>
      </c>
      <c r="AT189" s="25">
        <f>+SUMIFS('Data Co.op'!$M:$M,'Data Co.op'!$E:$E,'MT-Tracking Co.op'!$G189,'Data Co.op'!$N:$N,'MT-Tracking Co.op'!AT$6)</f>
        <v>0</v>
      </c>
      <c r="AU189" s="25">
        <f>+SUMIFS('Data Co.op'!$M:$M,'Data Co.op'!$E:$E,'MT-Tracking Co.op'!$G189,'Data Co.op'!$N:$N,'MT-Tracking Co.op'!AU$6)</f>
        <v>0</v>
      </c>
      <c r="AV189" s="25">
        <f>+SUMIFS('Data Co.op'!$M:$M,'Data Co.op'!$E:$E,'MT-Tracking Co.op'!$G189,'Data Co.op'!$N:$N,'MT-Tracking Co.op'!AV$6)</f>
        <v>0</v>
      </c>
      <c r="AW189" s="27">
        <f t="shared" si="30"/>
        <v>0</v>
      </c>
      <c r="AX189" t="str">
        <f t="shared" si="26"/>
        <v>Phạm Thị Bích Hạnh</v>
      </c>
      <c r="AY189" t="str">
        <f t="shared" si="22"/>
        <v>NBTS05331</v>
      </c>
      <c r="AZ189" s="27" t="str">
        <f t="shared" si="27"/>
        <v>Mai Thị Lan Uyên</v>
      </c>
    </row>
    <row r="190" spans="1:52" outlineLevel="1" x14ac:dyDescent="0.25">
      <c r="A190" s="4" t="s">
        <v>935</v>
      </c>
      <c r="B190" s="4" t="s">
        <v>1076</v>
      </c>
      <c r="C190" s="4" t="s">
        <v>356</v>
      </c>
      <c r="D190" s="95" t="s">
        <v>763</v>
      </c>
      <c r="E190" s="96" t="s">
        <v>389</v>
      </c>
      <c r="F190" s="35">
        <v>278</v>
      </c>
      <c r="G190" s="35">
        <f t="shared" si="33"/>
        <v>278</v>
      </c>
      <c r="H190" s="4" t="s">
        <v>2564</v>
      </c>
      <c r="I190" s="4"/>
      <c r="J190" s="4"/>
      <c r="K190" s="4"/>
      <c r="L190" s="4"/>
      <c r="M190" s="33"/>
      <c r="N190" s="38"/>
      <c r="O190" s="33"/>
      <c r="P190" s="33">
        <f t="shared" si="28"/>
        <v>2843.8765200000003</v>
      </c>
      <c r="Q190" s="94">
        <f t="shared" si="29"/>
        <v>0</v>
      </c>
      <c r="R190" s="25">
        <f>+SUMIFS('Data Co.op'!$M:$M,'Data Co.op'!$E:$E,'MT-Tracking Co.op'!$F190,'Data Co.op'!$N:$N,'MT-Tracking Co.op'!R$6)</f>
        <v>0</v>
      </c>
      <c r="S190" s="25">
        <f>+SUMIFS('Data Co.op'!$M:$M,'Data Co.op'!$E:$E,'MT-Tracking Co.op'!$F190,'Data Co.op'!$N:$N,'MT-Tracking Co.op'!S$6)</f>
        <v>0</v>
      </c>
      <c r="T190" s="25">
        <f>+SUMIFS('Data Co.op'!$M:$M,'Data Co.op'!$E:$E,'MT-Tracking Co.op'!$F190,'Data Co.op'!$N:$N,'MT-Tracking Co.op'!T$6)</f>
        <v>0</v>
      </c>
      <c r="U190" s="25">
        <f>+SUMIFS('Data Co.op'!$M:$M,'Data Co.op'!$E:$E,'MT-Tracking Co.op'!$F190,'Data Co.op'!$N:$N,'MT-Tracking Co.op'!U$6)</f>
        <v>0</v>
      </c>
      <c r="V190" s="25">
        <f>+SUMIFS('Data Co.op'!$M:$M,'Data Co.op'!$E:$E,'MT-Tracking Co.op'!$F190,'Data Co.op'!$N:$N,'MT-Tracking Co.op'!V$6)</f>
        <v>0</v>
      </c>
      <c r="W190" s="25">
        <f>+SUMIFS('Data Co.op'!$M:$M,'Data Co.op'!$E:$E,'MT-Tracking Co.op'!$F190,'Data Co.op'!$N:$N,'MT-Tracking Co.op'!W$6)</f>
        <v>0</v>
      </c>
      <c r="X190" s="25">
        <f>+SUMIFS('Data Co.op'!$M:$M,'Data Co.op'!$E:$E,'MT-Tracking Co.op'!$F190,'Data Co.op'!$N:$N,'MT-Tracking Co.op'!X$6)</f>
        <v>0</v>
      </c>
      <c r="Y190" s="25">
        <f>+SUMIFS('Data Co.op'!$M:$M,'Data Co.op'!$E:$E,'MT-Tracking Co.op'!$F190,'Data Co.op'!$N:$N,'MT-Tracking Co.op'!Y$6)</f>
        <v>0</v>
      </c>
      <c r="Z190" s="25">
        <f>+SUMIFS('Data Co.op'!$M:$M,'Data Co.op'!$E:$E,'MT-Tracking Co.op'!$F190,'Data Co.op'!$N:$N,'MT-Tracking Co.op'!Z$6)</f>
        <v>359.0514</v>
      </c>
      <c r="AA190" s="25">
        <f>+SUMIFS('Data Co.op'!$M:$M,'Data Co.op'!$E:$E,'MT-Tracking Co.op'!$F190,'Data Co.op'!$N:$N,'MT-Tracking Co.op'!AA$6)</f>
        <v>0</v>
      </c>
      <c r="AB190" s="25">
        <f>+SUMIFS('Data Co.op'!$M:$M,'Data Co.op'!$E:$E,'MT-Tracking Co.op'!$F190,'Data Co.op'!$N:$N,'MT-Tracking Co.op'!AB$6)</f>
        <v>0</v>
      </c>
      <c r="AC190" s="25">
        <f>+SUMIFS('Data Co.op'!$M:$M,'Data Co.op'!$E:$E,'MT-Tracking Co.op'!$F190,'Data Co.op'!$N:$N,'MT-Tracking Co.op'!AC$6)</f>
        <v>361.19952000000001</v>
      </c>
      <c r="AD190" s="25">
        <f>+SUMIFS('Data Co.op'!$M:$M,'Data Co.op'!$E:$E,'MT-Tracking Co.op'!$F190,'Data Co.op'!$N:$N,'MT-Tracking Co.op'!AD$6)</f>
        <v>0</v>
      </c>
      <c r="AE190" s="25">
        <f>+SUMIFS('Data Co.op'!$M:$M,'Data Co.op'!$E:$E,'MT-Tracking Co.op'!$F190,'Data Co.op'!$N:$N,'MT-Tracking Co.op'!AE$6)</f>
        <v>0</v>
      </c>
      <c r="AF190" s="25">
        <f>+SUMIFS('Data Co.op'!$M:$M,'Data Co.op'!$E:$E,'MT-Tracking Co.op'!$F190,'Data Co.op'!$N:$N,'MT-Tracking Co.op'!AF$6)</f>
        <v>0</v>
      </c>
      <c r="AG190" s="25">
        <f>+SUMIFS('Data Co.op'!$M:$M,'Data Co.op'!$E:$E,'MT-Tracking Co.op'!$F190,'Data Co.op'!$N:$N,'MT-Tracking Co.op'!AG$6)</f>
        <v>0</v>
      </c>
      <c r="AH190" s="25">
        <f>+SUMIFS('Data Co.op'!$M:$M,'Data Co.op'!$E:$E,'MT-Tracking Co.op'!$G190,'Data Co.op'!$N:$N,'MT-Tracking Co.op'!AH$6)</f>
        <v>0</v>
      </c>
      <c r="AI190" s="25">
        <f>+SUMIFS('Data Co.op'!$M:$M,'Data Co.op'!$E:$E,'MT-Tracking Co.op'!$G190,'Data Co.op'!$N:$N,'MT-Tracking Co.op'!AI$6)</f>
        <v>0</v>
      </c>
      <c r="AJ190" s="25">
        <f>+SUMIFS('Data Co.op'!$M:$M,'Data Co.op'!$E:$E,'MT-Tracking Co.op'!$G190,'Data Co.op'!$N:$N,'MT-Tracking Co.op'!AJ$6)</f>
        <v>0</v>
      </c>
      <c r="AK190" s="25">
        <f>+SUMIFS('Data Co.op'!$M:$M,'Data Co.op'!$E:$E,'MT-Tracking Co.op'!$G190,'Data Co.op'!$N:$N,'MT-Tracking Co.op'!AK$6)</f>
        <v>0</v>
      </c>
      <c r="AL190" s="25">
        <f>+SUMIFS('Data Co.op'!$M:$M,'Data Co.op'!$E:$E,'MT-Tracking Co.op'!$G190,'Data Co.op'!$N:$N,'MT-Tracking Co.op'!AL$6)</f>
        <v>0</v>
      </c>
      <c r="AM190" s="25">
        <f>+SUMIFS('Data Co.op'!$M:$M,'Data Co.op'!$E:$E,'MT-Tracking Co.op'!$G190,'Data Co.op'!$N:$N,'MT-Tracking Co.op'!AM$6)</f>
        <v>0</v>
      </c>
      <c r="AN190" s="25">
        <f>+SUMIFS('Data Co.op'!$M:$M,'Data Co.op'!$E:$E,'MT-Tracking Co.op'!$G190,'Data Co.op'!$N:$N,'MT-Tracking Co.op'!AN$6)</f>
        <v>1343.1981600000001</v>
      </c>
      <c r="AO190" s="25">
        <f>+SUMIFS('Data Co.op'!$M:$M,'Data Co.op'!$E:$E,'MT-Tracking Co.op'!$G190,'Data Co.op'!$N:$N,'MT-Tracking Co.op'!AO$6)</f>
        <v>0</v>
      </c>
      <c r="AP190" s="25">
        <f>+SUMIFS('Data Co.op'!$M:$M,'Data Co.op'!$E:$E,'MT-Tracking Co.op'!$G190,'Data Co.op'!$N:$N,'MT-Tracking Co.op'!AP$6)</f>
        <v>0</v>
      </c>
      <c r="AQ190" s="25">
        <f>+SUMIFS('Data Co.op'!$M:$M,'Data Co.op'!$E:$E,'MT-Tracking Co.op'!$G190,'Data Co.op'!$N:$N,'MT-Tracking Co.op'!AQ$6)</f>
        <v>0</v>
      </c>
      <c r="AR190" s="25">
        <f>+SUMIFS('Data Co.op'!$M:$M,'Data Co.op'!$E:$E,'MT-Tracking Co.op'!$G190,'Data Co.op'!$N:$N,'MT-Tracking Co.op'!AR$6)</f>
        <v>0</v>
      </c>
      <c r="AS190" s="25">
        <f>+SUMIFS('Data Co.op'!$M:$M,'Data Co.op'!$E:$E,'MT-Tracking Co.op'!$G190,'Data Co.op'!$N:$N,'MT-Tracking Co.op'!AS$6)</f>
        <v>0</v>
      </c>
      <c r="AT190" s="25">
        <f>+SUMIFS('Data Co.op'!$M:$M,'Data Co.op'!$E:$E,'MT-Tracking Co.op'!$G190,'Data Co.op'!$N:$N,'MT-Tracking Co.op'!AT$6)</f>
        <v>0</v>
      </c>
      <c r="AU190" s="25">
        <f>+SUMIFS('Data Co.op'!$M:$M,'Data Co.op'!$E:$E,'MT-Tracking Co.op'!$G190,'Data Co.op'!$N:$N,'MT-Tracking Co.op'!AU$6)</f>
        <v>0</v>
      </c>
      <c r="AV190" s="25">
        <f>+SUMIFS('Data Co.op'!$M:$M,'Data Co.op'!$E:$E,'MT-Tracking Co.op'!$G190,'Data Co.op'!$N:$N,'MT-Tracking Co.op'!AV$6)</f>
        <v>780.42743999999993</v>
      </c>
      <c r="AW190" s="27">
        <f t="shared" si="30"/>
        <v>0</v>
      </c>
      <c r="AX190" t="str">
        <f t="shared" si="26"/>
        <v>Phạm Thị Bích Hạnh</v>
      </c>
      <c r="AY190" t="str">
        <f t="shared" si="22"/>
        <v>NBTS05331</v>
      </c>
      <c r="AZ190" s="27" t="str">
        <f t="shared" si="27"/>
        <v>Mai Thị Lan Uyên</v>
      </c>
    </row>
    <row r="191" spans="1:52" outlineLevel="1" x14ac:dyDescent="0.25">
      <c r="A191" s="4" t="s">
        <v>935</v>
      </c>
      <c r="B191" s="4" t="s">
        <v>1076</v>
      </c>
      <c r="C191" s="4" t="s">
        <v>356</v>
      </c>
      <c r="D191" s="95" t="s">
        <v>763</v>
      </c>
      <c r="E191" s="96" t="s">
        <v>389</v>
      </c>
      <c r="F191" s="35">
        <v>402</v>
      </c>
      <c r="G191" s="35">
        <f t="shared" si="33"/>
        <v>402</v>
      </c>
      <c r="H191" s="4" t="s">
        <v>2566</v>
      </c>
      <c r="I191" s="4"/>
      <c r="J191" s="4"/>
      <c r="K191" s="4"/>
      <c r="L191" s="4"/>
      <c r="M191" s="33"/>
      <c r="N191" s="38"/>
      <c r="O191" s="33"/>
      <c r="P191" s="33">
        <f t="shared" si="28"/>
        <v>1371.9618</v>
      </c>
      <c r="Q191" s="94">
        <f t="shared" si="29"/>
        <v>0</v>
      </c>
      <c r="R191" s="25">
        <f>+SUMIFS('Data Co.op'!$M:$M,'Data Co.op'!$E:$E,'MT-Tracking Co.op'!$F191,'Data Co.op'!$N:$N,'MT-Tracking Co.op'!R$6)</f>
        <v>0</v>
      </c>
      <c r="S191" s="25">
        <f>+SUMIFS('Data Co.op'!$M:$M,'Data Co.op'!$E:$E,'MT-Tracking Co.op'!$F191,'Data Co.op'!$N:$N,'MT-Tracking Co.op'!S$6)</f>
        <v>0</v>
      </c>
      <c r="T191" s="25">
        <f>+SUMIFS('Data Co.op'!$M:$M,'Data Co.op'!$E:$E,'MT-Tracking Co.op'!$F191,'Data Co.op'!$N:$N,'MT-Tracking Co.op'!T$6)</f>
        <v>0</v>
      </c>
      <c r="U191" s="25">
        <f>+SUMIFS('Data Co.op'!$M:$M,'Data Co.op'!$E:$E,'MT-Tracking Co.op'!$F191,'Data Co.op'!$N:$N,'MT-Tracking Co.op'!U$6)</f>
        <v>0</v>
      </c>
      <c r="V191" s="25">
        <f>+SUMIFS('Data Co.op'!$M:$M,'Data Co.op'!$E:$E,'MT-Tracking Co.op'!$F191,'Data Co.op'!$N:$N,'MT-Tracking Co.op'!V$6)</f>
        <v>0</v>
      </c>
      <c r="W191" s="25">
        <f>+SUMIFS('Data Co.op'!$M:$M,'Data Co.op'!$E:$E,'MT-Tracking Co.op'!$F191,'Data Co.op'!$N:$N,'MT-Tracking Co.op'!W$6)</f>
        <v>0</v>
      </c>
      <c r="X191" s="25">
        <f>+SUMIFS('Data Co.op'!$M:$M,'Data Co.op'!$E:$E,'MT-Tracking Co.op'!$F191,'Data Co.op'!$N:$N,'MT-Tracking Co.op'!X$6)</f>
        <v>0</v>
      </c>
      <c r="Y191" s="25">
        <f>+SUMIFS('Data Co.op'!$M:$M,'Data Co.op'!$E:$E,'MT-Tracking Co.op'!$F191,'Data Co.op'!$N:$N,'MT-Tracking Co.op'!Y$6)</f>
        <v>238.46399999999994</v>
      </c>
      <c r="Z191" s="25">
        <f>+SUMIFS('Data Co.op'!$M:$M,'Data Co.op'!$E:$E,'MT-Tracking Co.op'!$F191,'Data Co.op'!$N:$N,'MT-Tracking Co.op'!Z$6)</f>
        <v>0</v>
      </c>
      <c r="AA191" s="25">
        <f>+SUMIFS('Data Co.op'!$M:$M,'Data Co.op'!$E:$E,'MT-Tracking Co.op'!$F191,'Data Co.op'!$N:$N,'MT-Tracking Co.op'!AA$6)</f>
        <v>0</v>
      </c>
      <c r="AB191" s="25">
        <f>+SUMIFS('Data Co.op'!$M:$M,'Data Co.op'!$E:$E,'MT-Tracking Co.op'!$F191,'Data Co.op'!$N:$N,'MT-Tracking Co.op'!AB$6)</f>
        <v>0</v>
      </c>
      <c r="AC191" s="25">
        <f>+SUMIFS('Data Co.op'!$M:$M,'Data Co.op'!$E:$E,'MT-Tracking Co.op'!$F191,'Data Co.op'!$N:$N,'MT-Tracking Co.op'!AC$6)</f>
        <v>361.19952000000001</v>
      </c>
      <c r="AD191" s="25">
        <f>+SUMIFS('Data Co.op'!$M:$M,'Data Co.op'!$E:$E,'MT-Tracking Co.op'!$F191,'Data Co.op'!$N:$N,'MT-Tracking Co.op'!AD$6)</f>
        <v>0</v>
      </c>
      <c r="AE191" s="25">
        <f>+SUMIFS('Data Co.op'!$M:$M,'Data Co.op'!$E:$E,'MT-Tracking Co.op'!$F191,'Data Co.op'!$N:$N,'MT-Tracking Co.op'!AE$6)</f>
        <v>0</v>
      </c>
      <c r="AF191" s="25">
        <f>+SUMIFS('Data Co.op'!$M:$M,'Data Co.op'!$E:$E,'MT-Tracking Co.op'!$F191,'Data Co.op'!$N:$N,'MT-Tracking Co.op'!AF$6)</f>
        <v>0</v>
      </c>
      <c r="AG191" s="25">
        <f>+SUMIFS('Data Co.op'!$M:$M,'Data Co.op'!$E:$E,'MT-Tracking Co.op'!$F191,'Data Co.op'!$N:$N,'MT-Tracking Co.op'!AG$6)</f>
        <v>0</v>
      </c>
      <c r="AH191" s="25">
        <f>+SUMIFS('Data Co.op'!$M:$M,'Data Co.op'!$E:$E,'MT-Tracking Co.op'!$G191,'Data Co.op'!$N:$N,'MT-Tracking Co.op'!AH$6)</f>
        <v>0</v>
      </c>
      <c r="AI191" s="25">
        <f>+SUMIFS('Data Co.op'!$M:$M,'Data Co.op'!$E:$E,'MT-Tracking Co.op'!$G191,'Data Co.op'!$N:$N,'MT-Tracking Co.op'!AI$6)</f>
        <v>0</v>
      </c>
      <c r="AJ191" s="25">
        <f>+SUMIFS('Data Co.op'!$M:$M,'Data Co.op'!$E:$E,'MT-Tracking Co.op'!$G191,'Data Co.op'!$N:$N,'MT-Tracking Co.op'!AJ$6)</f>
        <v>0</v>
      </c>
      <c r="AK191" s="25">
        <f>+SUMIFS('Data Co.op'!$M:$M,'Data Co.op'!$E:$E,'MT-Tracking Co.op'!$G191,'Data Co.op'!$N:$N,'MT-Tracking Co.op'!AK$6)</f>
        <v>0</v>
      </c>
      <c r="AL191" s="25">
        <f>+SUMIFS('Data Co.op'!$M:$M,'Data Co.op'!$E:$E,'MT-Tracking Co.op'!$G191,'Data Co.op'!$N:$N,'MT-Tracking Co.op'!AL$6)</f>
        <v>0</v>
      </c>
      <c r="AM191" s="25">
        <f>+SUMIFS('Data Co.op'!$M:$M,'Data Co.op'!$E:$E,'MT-Tracking Co.op'!$G191,'Data Co.op'!$N:$N,'MT-Tracking Co.op'!AM$6)</f>
        <v>772.29827999999998</v>
      </c>
      <c r="AN191" s="25">
        <f>+SUMIFS('Data Co.op'!$M:$M,'Data Co.op'!$E:$E,'MT-Tracking Co.op'!$G191,'Data Co.op'!$N:$N,'MT-Tracking Co.op'!AN$6)</f>
        <v>0</v>
      </c>
      <c r="AO191" s="25">
        <f>+SUMIFS('Data Co.op'!$M:$M,'Data Co.op'!$E:$E,'MT-Tracking Co.op'!$G191,'Data Co.op'!$N:$N,'MT-Tracking Co.op'!AO$6)</f>
        <v>0</v>
      </c>
      <c r="AP191" s="25">
        <f>+SUMIFS('Data Co.op'!$M:$M,'Data Co.op'!$E:$E,'MT-Tracking Co.op'!$G191,'Data Co.op'!$N:$N,'MT-Tracking Co.op'!AP$6)</f>
        <v>0</v>
      </c>
      <c r="AQ191" s="25">
        <f>+SUMIFS('Data Co.op'!$M:$M,'Data Co.op'!$E:$E,'MT-Tracking Co.op'!$G191,'Data Co.op'!$N:$N,'MT-Tracking Co.op'!AQ$6)</f>
        <v>0</v>
      </c>
      <c r="AR191" s="25">
        <f>+SUMIFS('Data Co.op'!$M:$M,'Data Co.op'!$E:$E,'MT-Tracking Co.op'!$G191,'Data Co.op'!$N:$N,'MT-Tracking Co.op'!AR$6)</f>
        <v>0</v>
      </c>
      <c r="AS191" s="25">
        <f>+SUMIFS('Data Co.op'!$M:$M,'Data Co.op'!$E:$E,'MT-Tracking Co.op'!$G191,'Data Co.op'!$N:$N,'MT-Tracking Co.op'!AS$6)</f>
        <v>0</v>
      </c>
      <c r="AT191" s="25">
        <f>+SUMIFS('Data Co.op'!$M:$M,'Data Co.op'!$E:$E,'MT-Tracking Co.op'!$G191,'Data Co.op'!$N:$N,'MT-Tracking Co.op'!AT$6)</f>
        <v>0</v>
      </c>
      <c r="AU191" s="25">
        <f>+SUMIFS('Data Co.op'!$M:$M,'Data Co.op'!$E:$E,'MT-Tracking Co.op'!$G191,'Data Co.op'!$N:$N,'MT-Tracking Co.op'!AU$6)</f>
        <v>0</v>
      </c>
      <c r="AV191" s="25">
        <f>+SUMIFS('Data Co.op'!$M:$M,'Data Co.op'!$E:$E,'MT-Tracking Co.op'!$G191,'Data Co.op'!$N:$N,'MT-Tracking Co.op'!AV$6)</f>
        <v>0</v>
      </c>
      <c r="AW191" s="27">
        <f t="shared" si="30"/>
        <v>0</v>
      </c>
      <c r="AX191" t="str">
        <f t="shared" si="26"/>
        <v>Phạm Thị Bích Hạnh</v>
      </c>
      <c r="AY191" t="str">
        <f t="shared" si="22"/>
        <v>NBTS05331</v>
      </c>
      <c r="AZ191" s="27" t="str">
        <f t="shared" si="27"/>
        <v>Mai Thị Lan Uyên</v>
      </c>
    </row>
    <row r="192" spans="1:52" outlineLevel="1" x14ac:dyDescent="0.25">
      <c r="A192" s="4" t="s">
        <v>935</v>
      </c>
      <c r="B192" s="4" t="s">
        <v>1076</v>
      </c>
      <c r="C192" s="4" t="s">
        <v>356</v>
      </c>
      <c r="D192" s="95" t="s">
        <v>763</v>
      </c>
      <c r="E192" s="96" t="s">
        <v>389</v>
      </c>
      <c r="F192" s="35">
        <v>2057</v>
      </c>
      <c r="G192" s="35">
        <f t="shared" si="33"/>
        <v>2057</v>
      </c>
      <c r="H192" s="4" t="s">
        <v>2569</v>
      </c>
      <c r="I192" s="4"/>
      <c r="J192" s="4"/>
      <c r="K192" s="4"/>
      <c r="L192" s="4"/>
      <c r="M192" s="33"/>
      <c r="N192" s="38"/>
      <c r="O192" s="33"/>
      <c r="P192" s="33">
        <f t="shared" si="28"/>
        <v>2121.3133200000002</v>
      </c>
      <c r="Q192" s="94">
        <f t="shared" si="29"/>
        <v>0</v>
      </c>
      <c r="R192" s="25">
        <f>+SUMIFS('Data Co.op'!$M:$M,'Data Co.op'!$E:$E,'MT-Tracking Co.op'!$F192,'Data Co.op'!$N:$N,'MT-Tracking Co.op'!R$6)</f>
        <v>0</v>
      </c>
      <c r="S192" s="25">
        <f>+SUMIFS('Data Co.op'!$M:$M,'Data Co.op'!$E:$E,'MT-Tracking Co.op'!$F192,'Data Co.op'!$N:$N,'MT-Tracking Co.op'!S$6)</f>
        <v>0</v>
      </c>
      <c r="T192" s="25">
        <f>+SUMIFS('Data Co.op'!$M:$M,'Data Co.op'!$E:$E,'MT-Tracking Co.op'!$F192,'Data Co.op'!$N:$N,'MT-Tracking Co.op'!T$6)</f>
        <v>0</v>
      </c>
      <c r="U192" s="25">
        <f>+SUMIFS('Data Co.op'!$M:$M,'Data Co.op'!$E:$E,'MT-Tracking Co.op'!$F192,'Data Co.op'!$N:$N,'MT-Tracking Co.op'!U$6)</f>
        <v>0</v>
      </c>
      <c r="V192" s="25">
        <f>+SUMIFS('Data Co.op'!$M:$M,'Data Co.op'!$E:$E,'MT-Tracking Co.op'!$F192,'Data Co.op'!$N:$N,'MT-Tracking Co.op'!V$6)</f>
        <v>0</v>
      </c>
      <c r="W192" s="25">
        <f>+SUMIFS('Data Co.op'!$M:$M,'Data Co.op'!$E:$E,'MT-Tracking Co.op'!$F192,'Data Co.op'!$N:$N,'MT-Tracking Co.op'!W$6)</f>
        <v>0</v>
      </c>
      <c r="X192" s="25">
        <f>+SUMIFS('Data Co.op'!$M:$M,'Data Co.op'!$E:$E,'MT-Tracking Co.op'!$F192,'Data Co.op'!$N:$N,'MT-Tracking Co.op'!X$6)</f>
        <v>0</v>
      </c>
      <c r="Y192" s="25">
        <f>+SUMIFS('Data Co.op'!$M:$M,'Data Co.op'!$E:$E,'MT-Tracking Co.op'!$F192,'Data Co.op'!$N:$N,'MT-Tracking Co.op'!Y$6)</f>
        <v>0</v>
      </c>
      <c r="Z192" s="25">
        <f>+SUMIFS('Data Co.op'!$M:$M,'Data Co.op'!$E:$E,'MT-Tracking Co.op'!$F192,'Data Co.op'!$N:$N,'MT-Tracking Co.op'!Z$6)</f>
        <v>0</v>
      </c>
      <c r="AA192" s="25">
        <f>+SUMIFS('Data Co.op'!$M:$M,'Data Co.op'!$E:$E,'MT-Tracking Co.op'!$F192,'Data Co.op'!$N:$N,'MT-Tracking Co.op'!AA$6)</f>
        <v>929.95128000000022</v>
      </c>
      <c r="AB192" s="25">
        <f>+SUMIFS('Data Co.op'!$M:$M,'Data Co.op'!$E:$E,'MT-Tracking Co.op'!$F192,'Data Co.op'!$N:$N,'MT-Tracking Co.op'!AB$6)</f>
        <v>0</v>
      </c>
      <c r="AC192" s="25">
        <f>+SUMIFS('Data Co.op'!$M:$M,'Data Co.op'!$E:$E,'MT-Tracking Co.op'!$F192,'Data Co.op'!$N:$N,'MT-Tracking Co.op'!AC$6)</f>
        <v>0</v>
      </c>
      <c r="AD192" s="25">
        <f>+SUMIFS('Data Co.op'!$M:$M,'Data Co.op'!$E:$E,'MT-Tracking Co.op'!$F192,'Data Co.op'!$N:$N,'MT-Tracking Co.op'!AD$6)</f>
        <v>0</v>
      </c>
      <c r="AE192" s="25">
        <f>+SUMIFS('Data Co.op'!$M:$M,'Data Co.op'!$E:$E,'MT-Tracking Co.op'!$F192,'Data Co.op'!$N:$N,'MT-Tracking Co.op'!AE$6)</f>
        <v>0</v>
      </c>
      <c r="AF192" s="25">
        <f>+SUMIFS('Data Co.op'!$M:$M,'Data Co.op'!$E:$E,'MT-Tracking Co.op'!$F192,'Data Co.op'!$N:$N,'MT-Tracking Co.op'!AF$6)</f>
        <v>0</v>
      </c>
      <c r="AG192" s="25">
        <f>+SUMIFS('Data Co.op'!$M:$M,'Data Co.op'!$E:$E,'MT-Tracking Co.op'!$F192,'Data Co.op'!$N:$N,'MT-Tracking Co.op'!AG$6)</f>
        <v>0</v>
      </c>
      <c r="AH192" s="25">
        <f>+SUMIFS('Data Co.op'!$M:$M,'Data Co.op'!$E:$E,'MT-Tracking Co.op'!$G192,'Data Co.op'!$N:$N,'MT-Tracking Co.op'!AH$6)</f>
        <v>0</v>
      </c>
      <c r="AI192" s="25">
        <f>+SUMIFS('Data Co.op'!$M:$M,'Data Co.op'!$E:$E,'MT-Tracking Co.op'!$G192,'Data Co.op'!$N:$N,'MT-Tracking Co.op'!AI$6)</f>
        <v>180.59976</v>
      </c>
      <c r="AJ192" s="25">
        <f>+SUMIFS('Data Co.op'!$M:$M,'Data Co.op'!$E:$E,'MT-Tracking Co.op'!$G192,'Data Co.op'!$N:$N,'MT-Tracking Co.op'!AJ$6)</f>
        <v>0</v>
      </c>
      <c r="AK192" s="25">
        <f>+SUMIFS('Data Co.op'!$M:$M,'Data Co.op'!$E:$E,'MT-Tracking Co.op'!$G192,'Data Co.op'!$N:$N,'MT-Tracking Co.op'!AK$6)</f>
        <v>0</v>
      </c>
      <c r="AL192" s="25">
        <f>+SUMIFS('Data Co.op'!$M:$M,'Data Co.op'!$E:$E,'MT-Tracking Co.op'!$G192,'Data Co.op'!$N:$N,'MT-Tracking Co.op'!AL$6)</f>
        <v>0</v>
      </c>
      <c r="AM192" s="25">
        <f>+SUMIFS('Data Co.op'!$M:$M,'Data Co.op'!$E:$E,'MT-Tracking Co.op'!$G192,'Data Co.op'!$N:$N,'MT-Tracking Co.op'!AM$6)</f>
        <v>0</v>
      </c>
      <c r="AN192" s="25">
        <f>+SUMIFS('Data Co.op'!$M:$M,'Data Co.op'!$E:$E,'MT-Tracking Co.op'!$G192,'Data Co.op'!$N:$N,'MT-Tracking Co.op'!AN$6)</f>
        <v>772.29827999999998</v>
      </c>
      <c r="AO192" s="25">
        <f>+SUMIFS('Data Co.op'!$M:$M,'Data Co.op'!$E:$E,'MT-Tracking Co.op'!$G192,'Data Co.op'!$N:$N,'MT-Tracking Co.op'!AO$6)</f>
        <v>238.46399999999994</v>
      </c>
      <c r="AP192" s="25">
        <f>+SUMIFS('Data Co.op'!$M:$M,'Data Co.op'!$E:$E,'MT-Tracking Co.op'!$G192,'Data Co.op'!$N:$N,'MT-Tracking Co.op'!AP$6)</f>
        <v>0</v>
      </c>
      <c r="AQ192" s="25">
        <f>+SUMIFS('Data Co.op'!$M:$M,'Data Co.op'!$E:$E,'MT-Tracking Co.op'!$G192,'Data Co.op'!$N:$N,'MT-Tracking Co.op'!AQ$6)</f>
        <v>0</v>
      </c>
      <c r="AR192" s="25">
        <f>+SUMIFS('Data Co.op'!$M:$M,'Data Co.op'!$E:$E,'MT-Tracking Co.op'!$G192,'Data Co.op'!$N:$N,'MT-Tracking Co.op'!AR$6)</f>
        <v>0</v>
      </c>
      <c r="AS192" s="25">
        <f>+SUMIFS('Data Co.op'!$M:$M,'Data Co.op'!$E:$E,'MT-Tracking Co.op'!$G192,'Data Co.op'!$N:$N,'MT-Tracking Co.op'!AS$6)</f>
        <v>0</v>
      </c>
      <c r="AT192" s="25">
        <f>+SUMIFS('Data Co.op'!$M:$M,'Data Co.op'!$E:$E,'MT-Tracking Co.op'!$G192,'Data Co.op'!$N:$N,'MT-Tracking Co.op'!AT$6)</f>
        <v>0</v>
      </c>
      <c r="AU192" s="25">
        <f>+SUMIFS('Data Co.op'!$M:$M,'Data Co.op'!$E:$E,'MT-Tracking Co.op'!$G192,'Data Co.op'!$N:$N,'MT-Tracking Co.op'!AU$6)</f>
        <v>0</v>
      </c>
      <c r="AV192" s="25">
        <f>+SUMIFS('Data Co.op'!$M:$M,'Data Co.op'!$E:$E,'MT-Tracking Co.op'!$G192,'Data Co.op'!$N:$N,'MT-Tracking Co.op'!AV$6)</f>
        <v>0</v>
      </c>
      <c r="AW192" s="27">
        <f t="shared" si="30"/>
        <v>0</v>
      </c>
      <c r="AX192" t="str">
        <f t="shared" si="26"/>
        <v>Phạm Thị Bích Hạnh</v>
      </c>
      <c r="AY192" t="str">
        <f t="shared" si="22"/>
        <v>NBTS05331</v>
      </c>
      <c r="AZ192" s="27" t="str">
        <f t="shared" si="27"/>
        <v>Mai Thị Lan Uyên</v>
      </c>
    </row>
    <row r="193" spans="1:52" outlineLevel="1" x14ac:dyDescent="0.25">
      <c r="A193" s="4" t="s">
        <v>935</v>
      </c>
      <c r="B193" s="4" t="s">
        <v>1076</v>
      </c>
      <c r="C193" s="4" t="s">
        <v>356</v>
      </c>
      <c r="D193" s="95" t="s">
        <v>763</v>
      </c>
      <c r="E193" s="96" t="s">
        <v>389</v>
      </c>
      <c r="F193" s="35">
        <v>215</v>
      </c>
      <c r="G193" s="35">
        <f t="shared" si="33"/>
        <v>215</v>
      </c>
      <c r="H193" s="4" t="s">
        <v>2562</v>
      </c>
      <c r="I193" s="4"/>
      <c r="J193" s="4"/>
      <c r="K193" s="4"/>
      <c r="L193" s="4"/>
      <c r="M193" s="33"/>
      <c r="N193" s="38"/>
      <c r="O193" s="33"/>
      <c r="P193" s="33">
        <f t="shared" si="28"/>
        <v>5581.3989600000004</v>
      </c>
      <c r="Q193" s="94">
        <f t="shared" si="29"/>
        <v>0</v>
      </c>
      <c r="R193" s="25">
        <f>+SUMIFS('Data Co.op'!$M:$M,'Data Co.op'!$E:$E,'MT-Tracking Co.op'!$F193,'Data Co.op'!$N:$N,'MT-Tracking Co.op'!R$6)</f>
        <v>0</v>
      </c>
      <c r="S193" s="25">
        <f>+SUMIFS('Data Co.op'!$M:$M,'Data Co.op'!$E:$E,'MT-Tracking Co.op'!$F193,'Data Co.op'!$N:$N,'MT-Tracking Co.op'!S$6)</f>
        <v>0</v>
      </c>
      <c r="T193" s="25">
        <f>+SUMIFS('Data Co.op'!$M:$M,'Data Co.op'!$E:$E,'MT-Tracking Co.op'!$F193,'Data Co.op'!$N:$N,'MT-Tracking Co.op'!T$6)</f>
        <v>0</v>
      </c>
      <c r="U193" s="25">
        <f>+SUMIFS('Data Co.op'!$M:$M,'Data Co.op'!$E:$E,'MT-Tracking Co.op'!$F193,'Data Co.op'!$N:$N,'MT-Tracking Co.op'!U$6)</f>
        <v>0</v>
      </c>
      <c r="V193" s="25">
        <f>+SUMIFS('Data Co.op'!$M:$M,'Data Co.op'!$E:$E,'MT-Tracking Co.op'!$F193,'Data Co.op'!$N:$N,'MT-Tracking Co.op'!V$6)</f>
        <v>0</v>
      </c>
      <c r="W193" s="25">
        <f>+SUMIFS('Data Co.op'!$M:$M,'Data Co.op'!$E:$E,'MT-Tracking Co.op'!$F193,'Data Co.op'!$N:$N,'MT-Tracking Co.op'!W$6)</f>
        <v>0</v>
      </c>
      <c r="X193" s="25">
        <f>+SUMIFS('Data Co.op'!$M:$M,'Data Co.op'!$E:$E,'MT-Tracking Co.op'!$F193,'Data Co.op'!$N:$N,'MT-Tracking Co.op'!X$6)</f>
        <v>0</v>
      </c>
      <c r="Y193" s="25">
        <f>+SUMIFS('Data Co.op'!$M:$M,'Data Co.op'!$E:$E,'MT-Tracking Co.op'!$F193,'Data Co.op'!$N:$N,'MT-Tracking Co.op'!Y$6)</f>
        <v>0</v>
      </c>
      <c r="Z193" s="25">
        <f>+SUMIFS('Data Co.op'!$M:$M,'Data Co.op'!$E:$E,'MT-Tracking Co.op'!$F193,'Data Co.op'!$N:$N,'MT-Tracking Co.op'!Z$6)</f>
        <v>0</v>
      </c>
      <c r="AA193" s="25">
        <f>+SUMIFS('Data Co.op'!$M:$M,'Data Co.op'!$E:$E,'MT-Tracking Co.op'!$F193,'Data Co.op'!$N:$N,'MT-Tracking Co.op'!AA$6)</f>
        <v>476.92799999999988</v>
      </c>
      <c r="AB193" s="25">
        <f>+SUMIFS('Data Co.op'!$M:$M,'Data Co.op'!$E:$E,'MT-Tracking Co.op'!$F193,'Data Co.op'!$N:$N,'MT-Tracking Co.op'!AB$6)</f>
        <v>0</v>
      </c>
      <c r="AC193" s="25">
        <f>+SUMIFS('Data Co.op'!$M:$M,'Data Co.op'!$E:$E,'MT-Tracking Co.op'!$F193,'Data Co.op'!$N:$N,'MT-Tracking Co.op'!AC$6)</f>
        <v>361.19952000000001</v>
      </c>
      <c r="AD193" s="25">
        <f>+SUMIFS('Data Co.op'!$M:$M,'Data Co.op'!$E:$E,'MT-Tracking Co.op'!$F193,'Data Co.op'!$N:$N,'MT-Tracking Co.op'!AD$6)</f>
        <v>769.66308000000004</v>
      </c>
      <c r="AE193" s="25">
        <f>+SUMIFS('Data Co.op'!$M:$M,'Data Co.op'!$E:$E,'MT-Tracking Co.op'!$F193,'Data Co.op'!$N:$N,'MT-Tracking Co.op'!AE$6)</f>
        <v>0</v>
      </c>
      <c r="AF193" s="25">
        <f>+SUMIFS('Data Co.op'!$M:$M,'Data Co.op'!$E:$E,'MT-Tracking Co.op'!$F193,'Data Co.op'!$N:$N,'MT-Tracking Co.op'!AF$6)</f>
        <v>0</v>
      </c>
      <c r="AG193" s="25">
        <f>+SUMIFS('Data Co.op'!$M:$M,'Data Co.op'!$E:$E,'MT-Tracking Co.op'!$F193,'Data Co.op'!$N:$N,'MT-Tracking Co.op'!AG$6)</f>
        <v>0</v>
      </c>
      <c r="AH193" s="25">
        <f>+SUMIFS('Data Co.op'!$M:$M,'Data Co.op'!$E:$E,'MT-Tracking Co.op'!$G193,'Data Co.op'!$N:$N,'MT-Tracking Co.op'!AH$6)</f>
        <v>0</v>
      </c>
      <c r="AI193" s="25">
        <f>+SUMIFS('Data Co.op'!$M:$M,'Data Co.op'!$E:$E,'MT-Tracking Co.op'!$G193,'Data Co.op'!$N:$N,'MT-Tracking Co.op'!AI$6)</f>
        <v>0</v>
      </c>
      <c r="AJ193" s="25">
        <f>+SUMIFS('Data Co.op'!$M:$M,'Data Co.op'!$E:$E,'MT-Tracking Co.op'!$G193,'Data Co.op'!$N:$N,'MT-Tracking Co.op'!AJ$6)</f>
        <v>0</v>
      </c>
      <c r="AK193" s="25">
        <f>+SUMIFS('Data Co.op'!$M:$M,'Data Co.op'!$E:$E,'MT-Tracking Co.op'!$G193,'Data Co.op'!$N:$N,'MT-Tracking Co.op'!AK$6)</f>
        <v>0</v>
      </c>
      <c r="AL193" s="25">
        <f>+SUMIFS('Data Co.op'!$M:$M,'Data Co.op'!$E:$E,'MT-Tracking Co.op'!$G193,'Data Co.op'!$N:$N,'MT-Tracking Co.op'!AL$6)</f>
        <v>0</v>
      </c>
      <c r="AM193" s="25">
        <f>+SUMIFS('Data Co.op'!$M:$M,'Data Co.op'!$E:$E,'MT-Tracking Co.op'!$G193,'Data Co.op'!$N:$N,'MT-Tracking Co.op'!AM$6)</f>
        <v>1655.14968</v>
      </c>
      <c r="AN193" s="25">
        <f>+SUMIFS('Data Co.op'!$M:$M,'Data Co.op'!$E:$E,'MT-Tracking Co.op'!$G193,'Data Co.op'!$N:$N,'MT-Tracking Co.op'!AN$6)</f>
        <v>0</v>
      </c>
      <c r="AO193" s="25">
        <f>+SUMIFS('Data Co.op'!$M:$M,'Data Co.op'!$E:$E,'MT-Tracking Co.op'!$G193,'Data Co.op'!$N:$N,'MT-Tracking Co.op'!AO$6)</f>
        <v>0</v>
      </c>
      <c r="AP193" s="25">
        <f>+SUMIFS('Data Co.op'!$M:$M,'Data Co.op'!$E:$E,'MT-Tracking Co.op'!$G193,'Data Co.op'!$N:$N,'MT-Tracking Co.op'!AP$6)</f>
        <v>2318.4586800000002</v>
      </c>
      <c r="AQ193" s="25">
        <f>+SUMIFS('Data Co.op'!$M:$M,'Data Co.op'!$E:$E,'MT-Tracking Co.op'!$G193,'Data Co.op'!$N:$N,'MT-Tracking Co.op'!AQ$6)</f>
        <v>0</v>
      </c>
      <c r="AR193" s="25">
        <f>+SUMIFS('Data Co.op'!$M:$M,'Data Co.op'!$E:$E,'MT-Tracking Co.op'!$G193,'Data Co.op'!$N:$N,'MT-Tracking Co.op'!AR$6)</f>
        <v>0</v>
      </c>
      <c r="AS193" s="25">
        <f>+SUMIFS('Data Co.op'!$M:$M,'Data Co.op'!$E:$E,'MT-Tracking Co.op'!$G193,'Data Co.op'!$N:$N,'MT-Tracking Co.op'!AS$6)</f>
        <v>0</v>
      </c>
      <c r="AT193" s="25">
        <f>+SUMIFS('Data Co.op'!$M:$M,'Data Co.op'!$E:$E,'MT-Tracking Co.op'!$G193,'Data Co.op'!$N:$N,'MT-Tracking Co.op'!AT$6)</f>
        <v>0</v>
      </c>
      <c r="AU193" s="25">
        <f>+SUMIFS('Data Co.op'!$M:$M,'Data Co.op'!$E:$E,'MT-Tracking Co.op'!$G193,'Data Co.op'!$N:$N,'MT-Tracking Co.op'!AU$6)</f>
        <v>0</v>
      </c>
      <c r="AV193" s="25">
        <f>+SUMIFS('Data Co.op'!$M:$M,'Data Co.op'!$E:$E,'MT-Tracking Co.op'!$G193,'Data Co.op'!$N:$N,'MT-Tracking Co.op'!AV$6)</f>
        <v>0</v>
      </c>
      <c r="AW193" s="27">
        <f t="shared" si="30"/>
        <v>0</v>
      </c>
      <c r="AX193" t="str">
        <f t="shared" si="26"/>
        <v>Phạm Thị Bích Hạnh</v>
      </c>
      <c r="AY193" t="str">
        <f t="shared" si="22"/>
        <v>NBTS05331</v>
      </c>
      <c r="AZ193" s="27" t="str">
        <f t="shared" si="27"/>
        <v>Mai Thị Lan Uyên</v>
      </c>
    </row>
    <row r="194" spans="1:52" outlineLevel="1" x14ac:dyDescent="0.25">
      <c r="A194" s="4" t="s">
        <v>935</v>
      </c>
      <c r="B194" s="4" t="s">
        <v>1076</v>
      </c>
      <c r="C194" s="4" t="s">
        <v>356</v>
      </c>
      <c r="D194" s="95" t="s">
        <v>763</v>
      </c>
      <c r="E194" s="96" t="s">
        <v>389</v>
      </c>
      <c r="F194" s="35">
        <v>2034</v>
      </c>
      <c r="G194" s="35">
        <f t="shared" si="33"/>
        <v>2034</v>
      </c>
      <c r="H194" s="4" t="s">
        <v>2568</v>
      </c>
      <c r="I194" s="4"/>
      <c r="J194" s="4"/>
      <c r="K194" s="4"/>
      <c r="L194" s="4"/>
      <c r="M194" s="33"/>
      <c r="N194" s="38"/>
      <c r="O194" s="33"/>
      <c r="P194" s="33">
        <f t="shared" si="28"/>
        <v>1916.2494000000002</v>
      </c>
      <c r="Q194" s="94">
        <f t="shared" si="29"/>
        <v>0</v>
      </c>
      <c r="R194" s="25">
        <f>+SUMIFS('Data Co.op'!$M:$M,'Data Co.op'!$E:$E,'MT-Tracking Co.op'!$F194,'Data Co.op'!$N:$N,'MT-Tracking Co.op'!R$6)</f>
        <v>0</v>
      </c>
      <c r="S194" s="25">
        <f>+SUMIFS('Data Co.op'!$M:$M,'Data Co.op'!$E:$E,'MT-Tracking Co.op'!$F194,'Data Co.op'!$N:$N,'MT-Tracking Co.op'!S$6)</f>
        <v>0</v>
      </c>
      <c r="T194" s="25">
        <f>+SUMIFS('Data Co.op'!$M:$M,'Data Co.op'!$E:$E,'MT-Tracking Co.op'!$F194,'Data Co.op'!$N:$N,'MT-Tracking Co.op'!T$6)</f>
        <v>0</v>
      </c>
      <c r="U194" s="25">
        <f>+SUMIFS('Data Co.op'!$M:$M,'Data Co.op'!$E:$E,'MT-Tracking Co.op'!$F194,'Data Co.op'!$N:$N,'MT-Tracking Co.op'!U$6)</f>
        <v>0</v>
      </c>
      <c r="V194" s="25">
        <f>+SUMIFS('Data Co.op'!$M:$M,'Data Co.op'!$E:$E,'MT-Tracking Co.op'!$F194,'Data Co.op'!$N:$N,'MT-Tracking Co.op'!V$6)</f>
        <v>0</v>
      </c>
      <c r="W194" s="25">
        <f>+SUMIFS('Data Co.op'!$M:$M,'Data Co.op'!$E:$E,'MT-Tracking Co.op'!$F194,'Data Co.op'!$N:$N,'MT-Tracking Co.op'!W$6)</f>
        <v>0</v>
      </c>
      <c r="X194" s="25">
        <f>+SUMIFS('Data Co.op'!$M:$M,'Data Co.op'!$E:$E,'MT-Tracking Co.op'!$F194,'Data Co.op'!$N:$N,'MT-Tracking Co.op'!X$6)</f>
        <v>0</v>
      </c>
      <c r="Y194" s="25">
        <f>+SUMIFS('Data Co.op'!$M:$M,'Data Co.op'!$E:$E,'MT-Tracking Co.op'!$F194,'Data Co.op'!$N:$N,'MT-Tracking Co.op'!Y$6)</f>
        <v>0</v>
      </c>
      <c r="Z194" s="25">
        <f>+SUMIFS('Data Co.op'!$M:$M,'Data Co.op'!$E:$E,'MT-Tracking Co.op'!$F194,'Data Co.op'!$N:$N,'MT-Tracking Co.op'!Z$6)</f>
        <v>0</v>
      </c>
      <c r="AA194" s="25">
        <f>+SUMIFS('Data Co.op'!$M:$M,'Data Co.op'!$E:$E,'MT-Tracking Co.op'!$F194,'Data Co.op'!$N:$N,'MT-Tracking Co.op'!AA$6)</f>
        <v>0</v>
      </c>
      <c r="AB194" s="25">
        <f>+SUMIFS('Data Co.op'!$M:$M,'Data Co.op'!$E:$E,'MT-Tracking Co.op'!$F194,'Data Co.op'!$N:$N,'MT-Tracking Co.op'!AB$6)</f>
        <v>238.46399999999994</v>
      </c>
      <c r="AC194" s="25">
        <f>+SUMIFS('Data Co.op'!$M:$M,'Data Co.op'!$E:$E,'MT-Tracking Co.op'!$F194,'Data Co.op'!$N:$N,'MT-Tracking Co.op'!AC$6)</f>
        <v>0</v>
      </c>
      <c r="AD194" s="25">
        <f>+SUMIFS('Data Co.op'!$M:$M,'Data Co.op'!$E:$E,'MT-Tracking Co.op'!$F194,'Data Co.op'!$N:$N,'MT-Tracking Co.op'!AD$6)</f>
        <v>0</v>
      </c>
      <c r="AE194" s="25">
        <f>+SUMIFS('Data Co.op'!$M:$M,'Data Co.op'!$E:$E,'MT-Tracking Co.op'!$F194,'Data Co.op'!$N:$N,'MT-Tracking Co.op'!AE$6)</f>
        <v>0</v>
      </c>
      <c r="AF194" s="25">
        <f>+SUMIFS('Data Co.op'!$M:$M,'Data Co.op'!$E:$E,'MT-Tracking Co.op'!$F194,'Data Co.op'!$N:$N,'MT-Tracking Co.op'!AF$6)</f>
        <v>0</v>
      </c>
      <c r="AG194" s="25">
        <f>+SUMIFS('Data Co.op'!$M:$M,'Data Co.op'!$E:$E,'MT-Tracking Co.op'!$F194,'Data Co.op'!$N:$N,'MT-Tracking Co.op'!AG$6)</f>
        <v>0</v>
      </c>
      <c r="AH194" s="25">
        <f>+SUMIFS('Data Co.op'!$M:$M,'Data Co.op'!$E:$E,'MT-Tracking Co.op'!$G194,'Data Co.op'!$N:$N,'MT-Tracking Co.op'!AH$6)</f>
        <v>0</v>
      </c>
      <c r="AI194" s="25">
        <f>+SUMIFS('Data Co.op'!$M:$M,'Data Co.op'!$E:$E,'MT-Tracking Co.op'!$G194,'Data Co.op'!$N:$N,'MT-Tracking Co.op'!AI$6)</f>
        <v>0</v>
      </c>
      <c r="AJ194" s="25">
        <f>+SUMIFS('Data Co.op'!$M:$M,'Data Co.op'!$E:$E,'MT-Tracking Co.op'!$G194,'Data Co.op'!$N:$N,'MT-Tracking Co.op'!AJ$6)</f>
        <v>0</v>
      </c>
      <c r="AK194" s="25">
        <f>+SUMIFS('Data Co.op'!$M:$M,'Data Co.op'!$E:$E,'MT-Tracking Co.op'!$G194,'Data Co.op'!$N:$N,'MT-Tracking Co.op'!AK$6)</f>
        <v>0</v>
      </c>
      <c r="AL194" s="25">
        <f>+SUMIFS('Data Co.op'!$M:$M,'Data Co.op'!$E:$E,'MT-Tracking Co.op'!$G194,'Data Co.op'!$N:$N,'MT-Tracking Co.op'!AL$6)</f>
        <v>0</v>
      </c>
      <c r="AM194" s="25">
        <f>+SUMIFS('Data Co.op'!$M:$M,'Data Co.op'!$E:$E,'MT-Tracking Co.op'!$G194,'Data Co.op'!$N:$N,'MT-Tracking Co.op'!AM$6)</f>
        <v>0</v>
      </c>
      <c r="AN194" s="25">
        <f>+SUMIFS('Data Co.op'!$M:$M,'Data Co.op'!$E:$E,'MT-Tracking Co.op'!$G194,'Data Co.op'!$N:$N,'MT-Tracking Co.op'!AN$6)</f>
        <v>975.53376000000003</v>
      </c>
      <c r="AO194" s="25">
        <f>+SUMIFS('Data Co.op'!$M:$M,'Data Co.op'!$E:$E,'MT-Tracking Co.op'!$G194,'Data Co.op'!$N:$N,'MT-Tracking Co.op'!AO$6)</f>
        <v>0</v>
      </c>
      <c r="AP194" s="25">
        <f>+SUMIFS('Data Co.op'!$M:$M,'Data Co.op'!$E:$E,'MT-Tracking Co.op'!$G194,'Data Co.op'!$N:$N,'MT-Tracking Co.op'!AP$6)</f>
        <v>0</v>
      </c>
      <c r="AQ194" s="25">
        <f>+SUMIFS('Data Co.op'!$M:$M,'Data Co.op'!$E:$E,'MT-Tracking Co.op'!$G194,'Data Co.op'!$N:$N,'MT-Tracking Co.op'!AQ$6)</f>
        <v>0</v>
      </c>
      <c r="AR194" s="25">
        <f>+SUMIFS('Data Co.op'!$M:$M,'Data Co.op'!$E:$E,'MT-Tracking Co.op'!$G194,'Data Co.op'!$N:$N,'MT-Tracking Co.op'!AR$6)</f>
        <v>0</v>
      </c>
      <c r="AS194" s="25">
        <f>+SUMIFS('Data Co.op'!$M:$M,'Data Co.op'!$E:$E,'MT-Tracking Co.op'!$G194,'Data Co.op'!$N:$N,'MT-Tracking Co.op'!AS$6)</f>
        <v>0</v>
      </c>
      <c r="AT194" s="25">
        <f>+SUMIFS('Data Co.op'!$M:$M,'Data Co.op'!$E:$E,'MT-Tracking Co.op'!$G194,'Data Co.op'!$N:$N,'MT-Tracking Co.op'!AT$6)</f>
        <v>0</v>
      </c>
      <c r="AU194" s="25">
        <f>+SUMIFS('Data Co.op'!$M:$M,'Data Co.op'!$E:$E,'MT-Tracking Co.op'!$G194,'Data Co.op'!$N:$N,'MT-Tracking Co.op'!AU$6)</f>
        <v>0</v>
      </c>
      <c r="AV194" s="25">
        <f>+SUMIFS('Data Co.op'!$M:$M,'Data Co.op'!$E:$E,'MT-Tracking Co.op'!$G194,'Data Co.op'!$N:$N,'MT-Tracking Co.op'!AV$6)</f>
        <v>702.25164000000007</v>
      </c>
      <c r="AW194" s="27">
        <f t="shared" si="30"/>
        <v>0</v>
      </c>
      <c r="AX194" t="str">
        <f t="shared" si="26"/>
        <v>Phạm Thị Bích Hạnh</v>
      </c>
      <c r="AY194" t="str">
        <f t="shared" si="22"/>
        <v>NBTS05331</v>
      </c>
      <c r="AZ194" s="27" t="str">
        <f t="shared" si="27"/>
        <v>Mai Thị Lan Uyên</v>
      </c>
    </row>
    <row r="195" spans="1:52" outlineLevel="1" x14ac:dyDescent="0.25">
      <c r="A195" s="4" t="s">
        <v>935</v>
      </c>
      <c r="B195" s="4" t="s">
        <v>1076</v>
      </c>
      <c r="C195" s="4" t="s">
        <v>356</v>
      </c>
      <c r="D195" s="95" t="s">
        <v>763</v>
      </c>
      <c r="E195" s="96" t="s">
        <v>389</v>
      </c>
      <c r="F195" s="35">
        <v>2110</v>
      </c>
      <c r="G195" s="35">
        <f t="shared" si="33"/>
        <v>2110</v>
      </c>
      <c r="H195" s="4" t="s">
        <v>2570</v>
      </c>
      <c r="I195" s="4"/>
      <c r="J195" s="4"/>
      <c r="K195" s="4"/>
      <c r="L195" s="4"/>
      <c r="M195" s="33"/>
      <c r="N195" s="38"/>
      <c r="O195" s="33"/>
      <c r="P195" s="33">
        <f t="shared" si="28"/>
        <v>1016.5791599999999</v>
      </c>
      <c r="Q195" s="94">
        <f t="shared" si="29"/>
        <v>0</v>
      </c>
      <c r="R195" s="25">
        <f>+SUMIFS('Data Co.op'!$M:$M,'Data Co.op'!$E:$E,'MT-Tracking Co.op'!$F195,'Data Co.op'!$N:$N,'MT-Tracking Co.op'!R$6)</f>
        <v>0</v>
      </c>
      <c r="S195" s="25">
        <f>+SUMIFS('Data Co.op'!$M:$M,'Data Co.op'!$E:$E,'MT-Tracking Co.op'!$F195,'Data Co.op'!$N:$N,'MT-Tracking Co.op'!S$6)</f>
        <v>0</v>
      </c>
      <c r="T195" s="25">
        <f>+SUMIFS('Data Co.op'!$M:$M,'Data Co.op'!$E:$E,'MT-Tracking Co.op'!$F195,'Data Co.op'!$N:$N,'MT-Tracking Co.op'!T$6)</f>
        <v>0</v>
      </c>
      <c r="U195" s="25">
        <f>+SUMIFS('Data Co.op'!$M:$M,'Data Co.op'!$E:$E,'MT-Tracking Co.op'!$F195,'Data Co.op'!$N:$N,'MT-Tracking Co.op'!U$6)</f>
        <v>0</v>
      </c>
      <c r="V195" s="25">
        <f>+SUMIFS('Data Co.op'!$M:$M,'Data Co.op'!$E:$E,'MT-Tracking Co.op'!$F195,'Data Co.op'!$N:$N,'MT-Tracking Co.op'!V$6)</f>
        <v>0</v>
      </c>
      <c r="W195" s="25">
        <f>+SUMIFS('Data Co.op'!$M:$M,'Data Co.op'!$E:$E,'MT-Tracking Co.op'!$F195,'Data Co.op'!$N:$N,'MT-Tracking Co.op'!W$6)</f>
        <v>0</v>
      </c>
      <c r="X195" s="25">
        <f>+SUMIFS('Data Co.op'!$M:$M,'Data Co.op'!$E:$E,'MT-Tracking Co.op'!$F195,'Data Co.op'!$N:$N,'MT-Tracking Co.op'!X$6)</f>
        <v>0</v>
      </c>
      <c r="Y195" s="25">
        <f>+SUMIFS('Data Co.op'!$M:$M,'Data Co.op'!$E:$E,'MT-Tracking Co.op'!$F195,'Data Co.op'!$N:$N,'MT-Tracking Co.op'!Y$6)</f>
        <v>0</v>
      </c>
      <c r="Z195" s="25">
        <f>+SUMIFS('Data Co.op'!$M:$M,'Data Co.op'!$E:$E,'MT-Tracking Co.op'!$F195,'Data Co.op'!$N:$N,'MT-Tracking Co.op'!Z$6)</f>
        <v>0</v>
      </c>
      <c r="AA195" s="25">
        <f>+SUMIFS('Data Co.op'!$M:$M,'Data Co.op'!$E:$E,'MT-Tracking Co.op'!$F195,'Data Co.op'!$N:$N,'MT-Tracking Co.op'!AA$6)</f>
        <v>238.46399999999994</v>
      </c>
      <c r="AB195" s="25">
        <f>+SUMIFS('Data Co.op'!$M:$M,'Data Co.op'!$E:$E,'MT-Tracking Co.op'!$F195,'Data Co.op'!$N:$N,'MT-Tracking Co.op'!AB$6)</f>
        <v>0</v>
      </c>
      <c r="AC195" s="25">
        <f>+SUMIFS('Data Co.op'!$M:$M,'Data Co.op'!$E:$E,'MT-Tracking Co.op'!$F195,'Data Co.op'!$N:$N,'MT-Tracking Co.op'!AC$6)</f>
        <v>0</v>
      </c>
      <c r="AD195" s="25">
        <f>+SUMIFS('Data Co.op'!$M:$M,'Data Co.op'!$E:$E,'MT-Tracking Co.op'!$F195,'Data Co.op'!$N:$N,'MT-Tracking Co.op'!AD$6)</f>
        <v>0</v>
      </c>
      <c r="AE195" s="25">
        <f>+SUMIFS('Data Co.op'!$M:$M,'Data Co.op'!$E:$E,'MT-Tracking Co.op'!$F195,'Data Co.op'!$N:$N,'MT-Tracking Co.op'!AE$6)</f>
        <v>0</v>
      </c>
      <c r="AF195" s="25">
        <f>+SUMIFS('Data Co.op'!$M:$M,'Data Co.op'!$E:$E,'MT-Tracking Co.op'!$F195,'Data Co.op'!$N:$N,'MT-Tracking Co.op'!AF$6)</f>
        <v>0</v>
      </c>
      <c r="AG195" s="25">
        <f>+SUMIFS('Data Co.op'!$M:$M,'Data Co.op'!$E:$E,'MT-Tracking Co.op'!$F195,'Data Co.op'!$N:$N,'MT-Tracking Co.op'!AG$6)</f>
        <v>0</v>
      </c>
      <c r="AH195" s="25">
        <f>+SUMIFS('Data Co.op'!$M:$M,'Data Co.op'!$E:$E,'MT-Tracking Co.op'!$G195,'Data Co.op'!$N:$N,'MT-Tracking Co.op'!AH$6)</f>
        <v>539.65116</v>
      </c>
      <c r="AI195" s="25">
        <f>+SUMIFS('Data Co.op'!$M:$M,'Data Co.op'!$E:$E,'MT-Tracking Co.op'!$G195,'Data Co.op'!$N:$N,'MT-Tracking Co.op'!AI$6)</f>
        <v>0</v>
      </c>
      <c r="AJ195" s="25">
        <f>+SUMIFS('Data Co.op'!$M:$M,'Data Co.op'!$E:$E,'MT-Tracking Co.op'!$G195,'Data Co.op'!$N:$N,'MT-Tracking Co.op'!AJ$6)</f>
        <v>0</v>
      </c>
      <c r="AK195" s="25">
        <f>+SUMIFS('Data Co.op'!$M:$M,'Data Co.op'!$E:$E,'MT-Tracking Co.op'!$G195,'Data Co.op'!$N:$N,'MT-Tracking Co.op'!AK$6)</f>
        <v>0</v>
      </c>
      <c r="AL195" s="25">
        <f>+SUMIFS('Data Co.op'!$M:$M,'Data Co.op'!$E:$E,'MT-Tracking Co.op'!$G195,'Data Co.op'!$N:$N,'MT-Tracking Co.op'!AL$6)</f>
        <v>0</v>
      </c>
      <c r="AM195" s="25">
        <f>+SUMIFS('Data Co.op'!$M:$M,'Data Co.op'!$E:$E,'MT-Tracking Co.op'!$G195,'Data Co.op'!$N:$N,'MT-Tracking Co.op'!AM$6)</f>
        <v>0</v>
      </c>
      <c r="AN195" s="25">
        <f>+SUMIFS('Data Co.op'!$M:$M,'Data Co.op'!$E:$E,'MT-Tracking Co.op'!$G195,'Data Co.op'!$N:$N,'MT-Tracking Co.op'!AN$6)</f>
        <v>0</v>
      </c>
      <c r="AO195" s="25">
        <f>+SUMIFS('Data Co.op'!$M:$M,'Data Co.op'!$E:$E,'MT-Tracking Co.op'!$G195,'Data Co.op'!$N:$N,'MT-Tracking Co.op'!AO$6)</f>
        <v>238.46399999999994</v>
      </c>
      <c r="AP195" s="25">
        <f>+SUMIFS('Data Co.op'!$M:$M,'Data Co.op'!$E:$E,'MT-Tracking Co.op'!$G195,'Data Co.op'!$N:$N,'MT-Tracking Co.op'!AP$6)</f>
        <v>0</v>
      </c>
      <c r="AQ195" s="25">
        <f>+SUMIFS('Data Co.op'!$M:$M,'Data Co.op'!$E:$E,'MT-Tracking Co.op'!$G195,'Data Co.op'!$N:$N,'MT-Tracking Co.op'!AQ$6)</f>
        <v>0</v>
      </c>
      <c r="AR195" s="25">
        <f>+SUMIFS('Data Co.op'!$M:$M,'Data Co.op'!$E:$E,'MT-Tracking Co.op'!$G195,'Data Co.op'!$N:$N,'MT-Tracking Co.op'!AR$6)</f>
        <v>0</v>
      </c>
      <c r="AS195" s="25">
        <f>+SUMIFS('Data Co.op'!$M:$M,'Data Co.op'!$E:$E,'MT-Tracking Co.op'!$G195,'Data Co.op'!$N:$N,'MT-Tracking Co.op'!AS$6)</f>
        <v>0</v>
      </c>
      <c r="AT195" s="25">
        <f>+SUMIFS('Data Co.op'!$M:$M,'Data Co.op'!$E:$E,'MT-Tracking Co.op'!$G195,'Data Co.op'!$N:$N,'MT-Tracking Co.op'!AT$6)</f>
        <v>0</v>
      </c>
      <c r="AU195" s="25">
        <f>+SUMIFS('Data Co.op'!$M:$M,'Data Co.op'!$E:$E,'MT-Tracking Co.op'!$G195,'Data Co.op'!$N:$N,'MT-Tracking Co.op'!AU$6)</f>
        <v>0</v>
      </c>
      <c r="AV195" s="25">
        <f>+SUMIFS('Data Co.op'!$M:$M,'Data Co.op'!$E:$E,'MT-Tracking Co.op'!$G195,'Data Co.op'!$N:$N,'MT-Tracking Co.op'!AV$6)</f>
        <v>0</v>
      </c>
      <c r="AW195" s="27">
        <f t="shared" si="30"/>
        <v>0</v>
      </c>
      <c r="AX195" t="str">
        <f t="shared" si="26"/>
        <v>Phạm Thị Bích Hạnh</v>
      </c>
      <c r="AY195" t="str">
        <f t="shared" si="22"/>
        <v>NBTS05331</v>
      </c>
      <c r="AZ195" s="27" t="str">
        <f t="shared" si="27"/>
        <v>Mai Thị Lan Uyên</v>
      </c>
    </row>
    <row r="196" spans="1:52" outlineLevel="1" x14ac:dyDescent="0.25">
      <c r="A196" s="4" t="s">
        <v>935</v>
      </c>
      <c r="B196" s="4" t="s">
        <v>1076</v>
      </c>
      <c r="C196" s="4" t="s">
        <v>356</v>
      </c>
      <c r="D196" s="95" t="s">
        <v>763</v>
      </c>
      <c r="E196" s="96" t="s">
        <v>389</v>
      </c>
      <c r="F196" s="35">
        <v>229</v>
      </c>
      <c r="G196" s="35">
        <v>229</v>
      </c>
      <c r="H196" s="35" t="s">
        <v>5110</v>
      </c>
      <c r="I196" s="4"/>
      <c r="J196" s="4"/>
      <c r="K196" s="4"/>
      <c r="L196" s="4"/>
      <c r="M196" s="33"/>
      <c r="N196" s="38"/>
      <c r="O196" s="33"/>
      <c r="P196" s="33">
        <f t="shared" si="28"/>
        <v>1191.36204</v>
      </c>
      <c r="Q196" s="94">
        <f t="shared" si="29"/>
        <v>0</v>
      </c>
      <c r="R196" s="25">
        <f>+SUMIFS('Data Co.op'!$M:$M,'Data Co.op'!$E:$E,'MT-Tracking Co.op'!$F196,'Data Co.op'!$N:$N,'MT-Tracking Co.op'!R$6)</f>
        <v>0</v>
      </c>
      <c r="S196" s="25">
        <f>+SUMIFS('Data Co.op'!$M:$M,'Data Co.op'!$E:$E,'MT-Tracking Co.op'!$F196,'Data Co.op'!$N:$N,'MT-Tracking Co.op'!S$6)</f>
        <v>0</v>
      </c>
      <c r="T196" s="25">
        <f>+SUMIFS('Data Co.op'!$M:$M,'Data Co.op'!$E:$E,'MT-Tracking Co.op'!$F196,'Data Co.op'!$N:$N,'MT-Tracking Co.op'!T$6)</f>
        <v>0</v>
      </c>
      <c r="U196" s="25">
        <f>+SUMIFS('Data Co.op'!$M:$M,'Data Co.op'!$E:$E,'MT-Tracking Co.op'!$F196,'Data Co.op'!$N:$N,'MT-Tracking Co.op'!U$6)</f>
        <v>0</v>
      </c>
      <c r="V196" s="25">
        <f>+SUMIFS('Data Co.op'!$M:$M,'Data Co.op'!$E:$E,'MT-Tracking Co.op'!$F196,'Data Co.op'!$N:$N,'MT-Tracking Co.op'!V$6)</f>
        <v>0</v>
      </c>
      <c r="W196" s="25">
        <f>+SUMIFS('Data Co.op'!$M:$M,'Data Co.op'!$E:$E,'MT-Tracking Co.op'!$F196,'Data Co.op'!$N:$N,'MT-Tracking Co.op'!W$6)</f>
        <v>0</v>
      </c>
      <c r="X196" s="25">
        <f>+SUMIFS('Data Co.op'!$M:$M,'Data Co.op'!$E:$E,'MT-Tracking Co.op'!$F196,'Data Co.op'!$N:$N,'MT-Tracking Co.op'!X$6)</f>
        <v>0</v>
      </c>
      <c r="Y196" s="25">
        <f>+SUMIFS('Data Co.op'!$M:$M,'Data Co.op'!$E:$E,'MT-Tracking Co.op'!$F196,'Data Co.op'!$N:$N,'MT-Tracking Co.op'!Y$6)</f>
        <v>0</v>
      </c>
      <c r="Z196" s="25">
        <f>+SUMIFS('Data Co.op'!$M:$M,'Data Co.op'!$E:$E,'MT-Tracking Co.op'!$F196,'Data Co.op'!$N:$N,'MT-Tracking Co.op'!Z$6)</f>
        <v>0</v>
      </c>
      <c r="AA196" s="25">
        <f>+SUMIFS('Data Co.op'!$M:$M,'Data Co.op'!$E:$E,'MT-Tracking Co.op'!$F196,'Data Co.op'!$N:$N,'MT-Tracking Co.op'!AA$6)</f>
        <v>0</v>
      </c>
      <c r="AB196" s="25">
        <f>+SUMIFS('Data Co.op'!$M:$M,'Data Co.op'!$E:$E,'MT-Tracking Co.op'!$F196,'Data Co.op'!$N:$N,'MT-Tracking Co.op'!AB$6)</f>
        <v>0</v>
      </c>
      <c r="AC196" s="25">
        <f>+SUMIFS('Data Co.op'!$M:$M,'Data Co.op'!$E:$E,'MT-Tracking Co.op'!$F196,'Data Co.op'!$N:$N,'MT-Tracking Co.op'!AC$6)</f>
        <v>180.59976</v>
      </c>
      <c r="AD196" s="25">
        <f>+SUMIFS('Data Co.op'!$M:$M,'Data Co.op'!$E:$E,'MT-Tracking Co.op'!$F196,'Data Co.op'!$N:$N,'MT-Tracking Co.op'!AD$6)</f>
        <v>0</v>
      </c>
      <c r="AE196" s="25">
        <f>+SUMIFS('Data Co.op'!$M:$M,'Data Co.op'!$E:$E,'MT-Tracking Co.op'!$F196,'Data Co.op'!$N:$N,'MT-Tracking Co.op'!AE$6)</f>
        <v>0</v>
      </c>
      <c r="AF196" s="25">
        <f>+SUMIFS('Data Co.op'!$M:$M,'Data Co.op'!$E:$E,'MT-Tracking Co.op'!$F196,'Data Co.op'!$N:$N,'MT-Tracking Co.op'!AF$6)</f>
        <v>0</v>
      </c>
      <c r="AG196" s="25">
        <f>+SUMIFS('Data Co.op'!$M:$M,'Data Co.op'!$E:$E,'MT-Tracking Co.op'!$F196,'Data Co.op'!$N:$N,'MT-Tracking Co.op'!AG$6)</f>
        <v>0</v>
      </c>
      <c r="AH196" s="25">
        <f>+SUMIFS('Data Co.op'!$M:$M,'Data Co.op'!$E:$E,'MT-Tracking Co.op'!$G196,'Data Co.op'!$N:$N,'MT-Tracking Co.op'!AH$6)</f>
        <v>0</v>
      </c>
      <c r="AI196" s="25">
        <f>+SUMIFS('Data Co.op'!$M:$M,'Data Co.op'!$E:$E,'MT-Tracking Co.op'!$G196,'Data Co.op'!$N:$N,'MT-Tracking Co.op'!AI$6)</f>
        <v>0</v>
      </c>
      <c r="AJ196" s="25">
        <f>+SUMIFS('Data Co.op'!$M:$M,'Data Co.op'!$E:$E,'MT-Tracking Co.op'!$G196,'Data Co.op'!$N:$N,'MT-Tracking Co.op'!AJ$6)</f>
        <v>0</v>
      </c>
      <c r="AK196" s="25">
        <f>+SUMIFS('Data Co.op'!$M:$M,'Data Co.op'!$E:$E,'MT-Tracking Co.op'!$G196,'Data Co.op'!$N:$N,'MT-Tracking Co.op'!AK$6)</f>
        <v>0</v>
      </c>
      <c r="AL196" s="25">
        <f>+SUMIFS('Data Co.op'!$M:$M,'Data Co.op'!$E:$E,'MT-Tracking Co.op'!$G196,'Data Co.op'!$N:$N,'MT-Tracking Co.op'!AL$6)</f>
        <v>0</v>
      </c>
      <c r="AM196" s="25">
        <f>+SUMIFS('Data Co.op'!$M:$M,'Data Co.op'!$E:$E,'MT-Tracking Co.op'!$G196,'Data Co.op'!$N:$N,'MT-Tracking Co.op'!AM$6)</f>
        <v>0</v>
      </c>
      <c r="AN196" s="25">
        <f>+SUMIFS('Data Co.op'!$M:$M,'Data Co.op'!$E:$E,'MT-Tracking Co.op'!$G196,'Data Co.op'!$N:$N,'MT-Tracking Co.op'!AN$6)</f>
        <v>1010.7622799999999</v>
      </c>
      <c r="AO196" s="25">
        <f>+SUMIFS('Data Co.op'!$M:$M,'Data Co.op'!$E:$E,'MT-Tracking Co.op'!$G196,'Data Co.op'!$N:$N,'MT-Tracking Co.op'!AO$6)</f>
        <v>0</v>
      </c>
      <c r="AP196" s="25">
        <f>+SUMIFS('Data Co.op'!$M:$M,'Data Co.op'!$E:$E,'MT-Tracking Co.op'!$G196,'Data Co.op'!$N:$N,'MT-Tracking Co.op'!AP$6)</f>
        <v>0</v>
      </c>
      <c r="AQ196" s="25">
        <f>+SUMIFS('Data Co.op'!$M:$M,'Data Co.op'!$E:$E,'MT-Tracking Co.op'!$G196,'Data Co.op'!$N:$N,'MT-Tracking Co.op'!AQ$6)</f>
        <v>0</v>
      </c>
      <c r="AR196" s="25">
        <f>+SUMIFS('Data Co.op'!$M:$M,'Data Co.op'!$E:$E,'MT-Tracking Co.op'!$G196,'Data Co.op'!$N:$N,'MT-Tracking Co.op'!AR$6)</f>
        <v>0</v>
      </c>
      <c r="AS196" s="25">
        <f>+SUMIFS('Data Co.op'!$M:$M,'Data Co.op'!$E:$E,'MT-Tracking Co.op'!$G196,'Data Co.op'!$N:$N,'MT-Tracking Co.op'!AS$6)</f>
        <v>0</v>
      </c>
      <c r="AT196" s="25">
        <f>+SUMIFS('Data Co.op'!$M:$M,'Data Co.op'!$E:$E,'MT-Tracking Co.op'!$G196,'Data Co.op'!$N:$N,'MT-Tracking Co.op'!AT$6)</f>
        <v>0</v>
      </c>
      <c r="AU196" s="25">
        <f>+SUMIFS('Data Co.op'!$M:$M,'Data Co.op'!$E:$E,'MT-Tracking Co.op'!$G196,'Data Co.op'!$N:$N,'MT-Tracking Co.op'!AU$6)</f>
        <v>0</v>
      </c>
      <c r="AV196" s="25">
        <f>+SUMIFS('Data Co.op'!$M:$M,'Data Co.op'!$E:$E,'MT-Tracking Co.op'!$G196,'Data Co.op'!$N:$N,'MT-Tracking Co.op'!AV$6)</f>
        <v>0</v>
      </c>
      <c r="AW196" s="27">
        <f t="shared" si="30"/>
        <v>0</v>
      </c>
      <c r="AX196" t="str">
        <f t="shared" si="26"/>
        <v>Phạm Thị Bích Hạnh</v>
      </c>
      <c r="AY196" t="str">
        <f t="shared" si="22"/>
        <v>NBTS05331</v>
      </c>
      <c r="AZ196" s="27" t="str">
        <f t="shared" si="27"/>
        <v>Mai Thị Lan Uyên</v>
      </c>
    </row>
    <row r="197" spans="1:52" outlineLevel="1" x14ac:dyDescent="0.25">
      <c r="A197" s="4" t="s">
        <v>935</v>
      </c>
      <c r="B197" s="4" t="s">
        <v>1076</v>
      </c>
      <c r="C197" s="4" t="s">
        <v>356</v>
      </c>
      <c r="D197" s="95" t="s">
        <v>763</v>
      </c>
      <c r="E197" s="96" t="s">
        <v>389</v>
      </c>
      <c r="F197" s="35">
        <v>234</v>
      </c>
      <c r="G197" s="35">
        <v>234</v>
      </c>
      <c r="H197" s="35" t="s">
        <v>5112</v>
      </c>
      <c r="I197" s="4"/>
      <c r="J197" s="4"/>
      <c r="K197" s="4"/>
      <c r="L197" s="4"/>
      <c r="M197" s="33"/>
      <c r="N197" s="38"/>
      <c r="O197" s="33"/>
      <c r="P197" s="33">
        <f t="shared" si="28"/>
        <v>1494.6973200000002</v>
      </c>
      <c r="Q197" s="94">
        <f t="shared" si="29"/>
        <v>0</v>
      </c>
      <c r="R197" s="25">
        <f>+SUMIFS('Data Co.op'!$M:$M,'Data Co.op'!$E:$E,'MT-Tracking Co.op'!$F197,'Data Co.op'!$N:$N,'MT-Tracking Co.op'!R$6)</f>
        <v>0</v>
      </c>
      <c r="S197" s="25">
        <f>+SUMIFS('Data Co.op'!$M:$M,'Data Co.op'!$E:$E,'MT-Tracking Co.op'!$F197,'Data Co.op'!$N:$N,'MT-Tracking Co.op'!S$6)</f>
        <v>0</v>
      </c>
      <c r="T197" s="25">
        <f>+SUMIFS('Data Co.op'!$M:$M,'Data Co.op'!$E:$E,'MT-Tracking Co.op'!$F197,'Data Co.op'!$N:$N,'MT-Tracking Co.op'!T$6)</f>
        <v>0</v>
      </c>
      <c r="U197" s="25">
        <f>+SUMIFS('Data Co.op'!$M:$M,'Data Co.op'!$E:$E,'MT-Tracking Co.op'!$F197,'Data Co.op'!$N:$N,'MT-Tracking Co.op'!U$6)</f>
        <v>0</v>
      </c>
      <c r="V197" s="25">
        <f>+SUMIFS('Data Co.op'!$M:$M,'Data Co.op'!$E:$E,'MT-Tracking Co.op'!$F197,'Data Co.op'!$N:$N,'MT-Tracking Co.op'!V$6)</f>
        <v>0</v>
      </c>
      <c r="W197" s="25">
        <f>+SUMIFS('Data Co.op'!$M:$M,'Data Co.op'!$E:$E,'MT-Tracking Co.op'!$F197,'Data Co.op'!$N:$N,'MT-Tracking Co.op'!W$6)</f>
        <v>0</v>
      </c>
      <c r="X197" s="25">
        <f>+SUMIFS('Data Co.op'!$M:$M,'Data Co.op'!$E:$E,'MT-Tracking Co.op'!$F197,'Data Co.op'!$N:$N,'MT-Tracking Co.op'!X$6)</f>
        <v>0</v>
      </c>
      <c r="Y197" s="25">
        <f>+SUMIFS('Data Co.op'!$M:$M,'Data Co.op'!$E:$E,'MT-Tracking Co.op'!$F197,'Data Co.op'!$N:$N,'MT-Tracking Co.op'!Y$6)</f>
        <v>0</v>
      </c>
      <c r="Z197" s="25">
        <f>+SUMIFS('Data Co.op'!$M:$M,'Data Co.op'!$E:$E,'MT-Tracking Co.op'!$F197,'Data Co.op'!$N:$N,'MT-Tracking Co.op'!Z$6)</f>
        <v>0</v>
      </c>
      <c r="AA197" s="25">
        <f>+SUMIFS('Data Co.op'!$M:$M,'Data Co.op'!$E:$E,'MT-Tracking Co.op'!$F197,'Data Co.op'!$N:$N,'MT-Tracking Co.op'!AA$6)</f>
        <v>0</v>
      </c>
      <c r="AB197" s="25">
        <f>+SUMIFS('Data Co.op'!$M:$M,'Data Co.op'!$E:$E,'MT-Tracking Co.op'!$F197,'Data Co.op'!$N:$N,'MT-Tracking Co.op'!AB$6)</f>
        <v>0</v>
      </c>
      <c r="AC197" s="25">
        <f>+SUMIFS('Data Co.op'!$M:$M,'Data Co.op'!$E:$E,'MT-Tracking Co.op'!$F197,'Data Co.op'!$N:$N,'MT-Tracking Co.op'!AC$6)</f>
        <v>180.59976</v>
      </c>
      <c r="AD197" s="25">
        <f>+SUMIFS('Data Co.op'!$M:$M,'Data Co.op'!$E:$E,'MT-Tracking Co.op'!$F197,'Data Co.op'!$N:$N,'MT-Tracking Co.op'!AD$6)</f>
        <v>0</v>
      </c>
      <c r="AE197" s="25">
        <f>+SUMIFS('Data Co.op'!$M:$M,'Data Co.op'!$E:$E,'MT-Tracking Co.op'!$F197,'Data Co.op'!$N:$N,'MT-Tracking Co.op'!AE$6)</f>
        <v>0</v>
      </c>
      <c r="AF197" s="25">
        <f>+SUMIFS('Data Co.op'!$M:$M,'Data Co.op'!$E:$E,'MT-Tracking Co.op'!$F197,'Data Co.op'!$N:$N,'MT-Tracking Co.op'!AF$6)</f>
        <v>0</v>
      </c>
      <c r="AG197" s="25">
        <f>+SUMIFS('Data Co.op'!$M:$M,'Data Co.op'!$E:$E,'MT-Tracking Co.op'!$F197,'Data Co.op'!$N:$N,'MT-Tracking Co.op'!AG$6)</f>
        <v>0</v>
      </c>
      <c r="AH197" s="25">
        <f>+SUMIFS('Data Co.op'!$M:$M,'Data Co.op'!$E:$E,'MT-Tracking Co.op'!$G197,'Data Co.op'!$N:$N,'MT-Tracking Co.op'!AH$6)</f>
        <v>0</v>
      </c>
      <c r="AI197" s="25">
        <f>+SUMIFS('Data Co.op'!$M:$M,'Data Co.op'!$E:$E,'MT-Tracking Co.op'!$G197,'Data Co.op'!$N:$N,'MT-Tracking Co.op'!AI$6)</f>
        <v>0</v>
      </c>
      <c r="AJ197" s="25">
        <f>+SUMIFS('Data Co.op'!$M:$M,'Data Co.op'!$E:$E,'MT-Tracking Co.op'!$G197,'Data Co.op'!$N:$N,'MT-Tracking Co.op'!AJ$6)</f>
        <v>0</v>
      </c>
      <c r="AK197" s="25">
        <f>+SUMIFS('Data Co.op'!$M:$M,'Data Co.op'!$E:$E,'MT-Tracking Co.op'!$G197,'Data Co.op'!$N:$N,'MT-Tracking Co.op'!AK$6)</f>
        <v>0</v>
      </c>
      <c r="AL197" s="25">
        <f>+SUMIFS('Data Co.op'!$M:$M,'Data Co.op'!$E:$E,'MT-Tracking Co.op'!$G197,'Data Co.op'!$N:$N,'MT-Tracking Co.op'!AL$6)</f>
        <v>0</v>
      </c>
      <c r="AM197" s="25">
        <f>+SUMIFS('Data Co.op'!$M:$M,'Data Co.op'!$E:$E,'MT-Tracking Co.op'!$G197,'Data Co.op'!$N:$N,'MT-Tracking Co.op'!AM$6)</f>
        <v>772.29827999999998</v>
      </c>
      <c r="AN197" s="25">
        <f>+SUMIFS('Data Co.op'!$M:$M,'Data Co.op'!$E:$E,'MT-Tracking Co.op'!$G197,'Data Co.op'!$N:$N,'MT-Tracking Co.op'!AN$6)</f>
        <v>0</v>
      </c>
      <c r="AO197" s="25">
        <f>+SUMIFS('Data Co.op'!$M:$M,'Data Co.op'!$E:$E,'MT-Tracking Co.op'!$G197,'Data Co.op'!$N:$N,'MT-Tracking Co.op'!AO$6)</f>
        <v>180.59976</v>
      </c>
      <c r="AP197" s="25">
        <f>+SUMIFS('Data Co.op'!$M:$M,'Data Co.op'!$E:$E,'MT-Tracking Co.op'!$G197,'Data Co.op'!$N:$N,'MT-Tracking Co.op'!AP$6)</f>
        <v>0</v>
      </c>
      <c r="AQ197" s="25">
        <f>+SUMIFS('Data Co.op'!$M:$M,'Data Co.op'!$E:$E,'MT-Tracking Co.op'!$G197,'Data Co.op'!$N:$N,'MT-Tracking Co.op'!AQ$6)</f>
        <v>0</v>
      </c>
      <c r="AR197" s="25">
        <f>+SUMIFS('Data Co.op'!$M:$M,'Data Co.op'!$E:$E,'MT-Tracking Co.op'!$G197,'Data Co.op'!$N:$N,'MT-Tracking Co.op'!AR$6)</f>
        <v>0</v>
      </c>
      <c r="AS197" s="25">
        <f>+SUMIFS('Data Co.op'!$M:$M,'Data Co.op'!$E:$E,'MT-Tracking Co.op'!$G197,'Data Co.op'!$N:$N,'MT-Tracking Co.op'!AS$6)</f>
        <v>0</v>
      </c>
      <c r="AT197" s="25">
        <f>+SUMIFS('Data Co.op'!$M:$M,'Data Co.op'!$E:$E,'MT-Tracking Co.op'!$G197,'Data Co.op'!$N:$N,'MT-Tracking Co.op'!AT$6)</f>
        <v>0</v>
      </c>
      <c r="AU197" s="25">
        <f>+SUMIFS('Data Co.op'!$M:$M,'Data Co.op'!$E:$E,'MT-Tracking Co.op'!$G197,'Data Co.op'!$N:$N,'MT-Tracking Co.op'!AU$6)</f>
        <v>0</v>
      </c>
      <c r="AV197" s="25">
        <f>+SUMIFS('Data Co.op'!$M:$M,'Data Co.op'!$E:$E,'MT-Tracking Co.op'!$G197,'Data Co.op'!$N:$N,'MT-Tracking Co.op'!AV$6)</f>
        <v>361.19952000000001</v>
      </c>
      <c r="AW197" s="27">
        <f t="shared" si="30"/>
        <v>0</v>
      </c>
      <c r="AX197" t="str">
        <f t="shared" si="26"/>
        <v>Phạm Thị Bích Hạnh</v>
      </c>
      <c r="AY197" t="str">
        <f t="shared" si="22"/>
        <v>NBTS05331</v>
      </c>
      <c r="AZ197" s="27" t="str">
        <f t="shared" si="27"/>
        <v>Mai Thị Lan Uyên</v>
      </c>
    </row>
    <row r="198" spans="1:52" outlineLevel="1" x14ac:dyDescent="0.25">
      <c r="A198" s="4" t="s">
        <v>935</v>
      </c>
      <c r="B198" s="4" t="s">
        <v>1076</v>
      </c>
      <c r="C198" s="4" t="s">
        <v>356</v>
      </c>
      <c r="D198" s="95" t="s">
        <v>763</v>
      </c>
      <c r="E198" s="96" t="s">
        <v>389</v>
      </c>
      <c r="F198" s="35">
        <v>276</v>
      </c>
      <c r="G198" s="35">
        <v>276</v>
      </c>
      <c r="H198" s="35" t="s">
        <v>5116</v>
      </c>
      <c r="I198" s="4"/>
      <c r="J198" s="4"/>
      <c r="K198" s="4"/>
      <c r="L198" s="4"/>
      <c r="M198" s="33"/>
      <c r="N198" s="38"/>
      <c r="O198" s="33"/>
      <c r="P198" s="33">
        <f t="shared" si="28"/>
        <v>1715.1620400000002</v>
      </c>
      <c r="Q198" s="94">
        <f t="shared" si="29"/>
        <v>0</v>
      </c>
      <c r="R198" s="25">
        <f>+SUMIFS('Data Co.op'!$M:$M,'Data Co.op'!$E:$E,'MT-Tracking Co.op'!$F198,'Data Co.op'!$N:$N,'MT-Tracking Co.op'!R$6)</f>
        <v>0</v>
      </c>
      <c r="S198" s="25">
        <f>+SUMIFS('Data Co.op'!$M:$M,'Data Co.op'!$E:$E,'MT-Tracking Co.op'!$F198,'Data Co.op'!$N:$N,'MT-Tracking Co.op'!S$6)</f>
        <v>0</v>
      </c>
      <c r="T198" s="25">
        <f>+SUMIFS('Data Co.op'!$M:$M,'Data Co.op'!$E:$E,'MT-Tracking Co.op'!$F198,'Data Co.op'!$N:$N,'MT-Tracking Co.op'!T$6)</f>
        <v>0</v>
      </c>
      <c r="U198" s="25">
        <f>+SUMIFS('Data Co.op'!$M:$M,'Data Co.op'!$E:$E,'MT-Tracking Co.op'!$F198,'Data Co.op'!$N:$N,'MT-Tracking Co.op'!U$6)</f>
        <v>0</v>
      </c>
      <c r="V198" s="25">
        <f>+SUMIFS('Data Co.op'!$M:$M,'Data Co.op'!$E:$E,'MT-Tracking Co.op'!$F198,'Data Co.op'!$N:$N,'MT-Tracking Co.op'!V$6)</f>
        <v>0</v>
      </c>
      <c r="W198" s="25">
        <f>+SUMIFS('Data Co.op'!$M:$M,'Data Co.op'!$E:$E,'MT-Tracking Co.op'!$F198,'Data Co.op'!$N:$N,'MT-Tracking Co.op'!W$6)</f>
        <v>0</v>
      </c>
      <c r="X198" s="25">
        <f>+SUMIFS('Data Co.op'!$M:$M,'Data Co.op'!$E:$E,'MT-Tracking Co.op'!$F198,'Data Co.op'!$N:$N,'MT-Tracking Co.op'!X$6)</f>
        <v>0</v>
      </c>
      <c r="Y198" s="25">
        <f>+SUMIFS('Data Co.op'!$M:$M,'Data Co.op'!$E:$E,'MT-Tracking Co.op'!$F198,'Data Co.op'!$N:$N,'MT-Tracking Co.op'!Y$6)</f>
        <v>0</v>
      </c>
      <c r="Z198" s="25">
        <f>+SUMIFS('Data Co.op'!$M:$M,'Data Co.op'!$E:$E,'MT-Tracking Co.op'!$F198,'Data Co.op'!$N:$N,'MT-Tracking Co.op'!Z$6)</f>
        <v>0</v>
      </c>
      <c r="AA198" s="25">
        <f>+SUMIFS('Data Co.op'!$M:$M,'Data Co.op'!$E:$E,'MT-Tracking Co.op'!$F198,'Data Co.op'!$N:$N,'MT-Tracking Co.op'!AA$6)</f>
        <v>0</v>
      </c>
      <c r="AB198" s="25">
        <f>+SUMIFS('Data Co.op'!$M:$M,'Data Co.op'!$E:$E,'MT-Tracking Co.op'!$F198,'Data Co.op'!$N:$N,'MT-Tracking Co.op'!AB$6)</f>
        <v>0</v>
      </c>
      <c r="AC198" s="25">
        <f>+SUMIFS('Data Co.op'!$M:$M,'Data Co.op'!$E:$E,'MT-Tracking Co.op'!$F198,'Data Co.op'!$N:$N,'MT-Tracking Co.op'!AC$6)</f>
        <v>361.19952000000001</v>
      </c>
      <c r="AD198" s="25">
        <f>+SUMIFS('Data Co.op'!$M:$M,'Data Co.op'!$E:$E,'MT-Tracking Co.op'!$F198,'Data Co.op'!$N:$N,'MT-Tracking Co.op'!AD$6)</f>
        <v>0</v>
      </c>
      <c r="AE198" s="25">
        <f>+SUMIFS('Data Co.op'!$M:$M,'Data Co.op'!$E:$E,'MT-Tracking Co.op'!$F198,'Data Co.op'!$N:$N,'MT-Tracking Co.op'!AE$6)</f>
        <v>0</v>
      </c>
      <c r="AF198" s="25">
        <f>+SUMIFS('Data Co.op'!$M:$M,'Data Co.op'!$E:$E,'MT-Tracking Co.op'!$F198,'Data Co.op'!$N:$N,'MT-Tracking Co.op'!AF$6)</f>
        <v>0</v>
      </c>
      <c r="AG198" s="25">
        <f>+SUMIFS('Data Co.op'!$M:$M,'Data Co.op'!$E:$E,'MT-Tracking Co.op'!$F198,'Data Co.op'!$N:$N,'MT-Tracking Co.op'!AG$6)</f>
        <v>0</v>
      </c>
      <c r="AH198" s="25">
        <f>+SUMIFS('Data Co.op'!$M:$M,'Data Co.op'!$E:$E,'MT-Tracking Co.op'!$G198,'Data Co.op'!$N:$N,'MT-Tracking Co.op'!AH$6)</f>
        <v>0</v>
      </c>
      <c r="AI198" s="25">
        <f>+SUMIFS('Data Co.op'!$M:$M,'Data Co.op'!$E:$E,'MT-Tracking Co.op'!$G198,'Data Co.op'!$N:$N,'MT-Tracking Co.op'!AI$6)</f>
        <v>0</v>
      </c>
      <c r="AJ198" s="25">
        <f>+SUMIFS('Data Co.op'!$M:$M,'Data Co.op'!$E:$E,'MT-Tracking Co.op'!$G198,'Data Co.op'!$N:$N,'MT-Tracking Co.op'!AJ$6)</f>
        <v>0</v>
      </c>
      <c r="AK198" s="25">
        <f>+SUMIFS('Data Co.op'!$M:$M,'Data Co.op'!$E:$E,'MT-Tracking Co.op'!$G198,'Data Co.op'!$N:$N,'MT-Tracking Co.op'!AK$6)</f>
        <v>0</v>
      </c>
      <c r="AL198" s="25">
        <f>+SUMIFS('Data Co.op'!$M:$M,'Data Co.op'!$E:$E,'MT-Tracking Co.op'!$G198,'Data Co.op'!$N:$N,'MT-Tracking Co.op'!AL$6)</f>
        <v>0</v>
      </c>
      <c r="AM198" s="25">
        <f>+SUMIFS('Data Co.op'!$M:$M,'Data Co.op'!$E:$E,'MT-Tracking Co.op'!$G198,'Data Co.op'!$N:$N,'MT-Tracking Co.op'!AM$6)</f>
        <v>1353.96252</v>
      </c>
      <c r="AN198" s="25">
        <f>+SUMIFS('Data Co.op'!$M:$M,'Data Co.op'!$E:$E,'MT-Tracking Co.op'!$G198,'Data Co.op'!$N:$N,'MT-Tracking Co.op'!AN$6)</f>
        <v>0</v>
      </c>
      <c r="AO198" s="25">
        <f>+SUMIFS('Data Co.op'!$M:$M,'Data Co.op'!$E:$E,'MT-Tracking Co.op'!$G198,'Data Co.op'!$N:$N,'MT-Tracking Co.op'!AO$6)</f>
        <v>0</v>
      </c>
      <c r="AP198" s="25">
        <f>+SUMIFS('Data Co.op'!$M:$M,'Data Co.op'!$E:$E,'MT-Tracking Co.op'!$G198,'Data Co.op'!$N:$N,'MT-Tracking Co.op'!AP$6)</f>
        <v>0</v>
      </c>
      <c r="AQ198" s="25">
        <f>+SUMIFS('Data Co.op'!$M:$M,'Data Co.op'!$E:$E,'MT-Tracking Co.op'!$G198,'Data Co.op'!$N:$N,'MT-Tracking Co.op'!AQ$6)</f>
        <v>0</v>
      </c>
      <c r="AR198" s="25">
        <f>+SUMIFS('Data Co.op'!$M:$M,'Data Co.op'!$E:$E,'MT-Tracking Co.op'!$G198,'Data Co.op'!$N:$N,'MT-Tracking Co.op'!AR$6)</f>
        <v>0</v>
      </c>
      <c r="AS198" s="25">
        <f>+SUMIFS('Data Co.op'!$M:$M,'Data Co.op'!$E:$E,'MT-Tracking Co.op'!$G198,'Data Co.op'!$N:$N,'MT-Tracking Co.op'!AS$6)</f>
        <v>0</v>
      </c>
      <c r="AT198" s="25">
        <f>+SUMIFS('Data Co.op'!$M:$M,'Data Co.op'!$E:$E,'MT-Tracking Co.op'!$G198,'Data Co.op'!$N:$N,'MT-Tracking Co.op'!AT$6)</f>
        <v>0</v>
      </c>
      <c r="AU198" s="25">
        <f>+SUMIFS('Data Co.op'!$M:$M,'Data Co.op'!$E:$E,'MT-Tracking Co.op'!$G198,'Data Co.op'!$N:$N,'MT-Tracking Co.op'!AU$6)</f>
        <v>0</v>
      </c>
      <c r="AV198" s="25">
        <f>+SUMIFS('Data Co.op'!$M:$M,'Data Co.op'!$E:$E,'MT-Tracking Co.op'!$G198,'Data Co.op'!$N:$N,'MT-Tracking Co.op'!AV$6)</f>
        <v>0</v>
      </c>
      <c r="AW198" s="27">
        <f t="shared" si="30"/>
        <v>0</v>
      </c>
      <c r="AX198" t="str">
        <f t="shared" si="26"/>
        <v>Phạm Thị Bích Hạnh</v>
      </c>
      <c r="AY198" t="str">
        <f t="shared" si="22"/>
        <v>NBTS05331</v>
      </c>
      <c r="AZ198" s="27" t="str">
        <f t="shared" si="27"/>
        <v>Mai Thị Lan Uyên</v>
      </c>
    </row>
    <row r="199" spans="1:52" outlineLevel="1" x14ac:dyDescent="0.25">
      <c r="A199" s="4" t="s">
        <v>935</v>
      </c>
      <c r="B199" s="4" t="s">
        <v>1076</v>
      </c>
      <c r="C199" s="4" t="s">
        <v>356</v>
      </c>
      <c r="D199" s="95" t="s">
        <v>763</v>
      </c>
      <c r="E199" s="96" t="s">
        <v>389</v>
      </c>
      <c r="F199" s="35">
        <v>665</v>
      </c>
      <c r="G199" s="35">
        <v>665</v>
      </c>
      <c r="H199" s="35" t="s">
        <v>5122</v>
      </c>
      <c r="I199" s="4"/>
      <c r="J199" s="4"/>
      <c r="K199" s="4"/>
      <c r="L199" s="4"/>
      <c r="M199" s="33"/>
      <c r="N199" s="38"/>
      <c r="O199" s="33"/>
      <c r="P199" s="33">
        <f t="shared" si="28"/>
        <v>1371.9618</v>
      </c>
      <c r="Q199" s="94">
        <f t="shared" si="29"/>
        <v>0</v>
      </c>
      <c r="R199" s="25">
        <f>+SUMIFS('Data Co.op'!$M:$M,'Data Co.op'!$E:$E,'MT-Tracking Co.op'!$F199,'Data Co.op'!$N:$N,'MT-Tracking Co.op'!R$6)</f>
        <v>0</v>
      </c>
      <c r="S199" s="25">
        <f>+SUMIFS('Data Co.op'!$M:$M,'Data Co.op'!$E:$E,'MT-Tracking Co.op'!$F199,'Data Co.op'!$N:$N,'MT-Tracking Co.op'!S$6)</f>
        <v>0</v>
      </c>
      <c r="T199" s="25">
        <f>+SUMIFS('Data Co.op'!$M:$M,'Data Co.op'!$E:$E,'MT-Tracking Co.op'!$F199,'Data Co.op'!$N:$N,'MT-Tracking Co.op'!T$6)</f>
        <v>0</v>
      </c>
      <c r="U199" s="25">
        <f>+SUMIFS('Data Co.op'!$M:$M,'Data Co.op'!$E:$E,'MT-Tracking Co.op'!$F199,'Data Co.op'!$N:$N,'MT-Tracking Co.op'!U$6)</f>
        <v>0</v>
      </c>
      <c r="V199" s="25">
        <f>+SUMIFS('Data Co.op'!$M:$M,'Data Co.op'!$E:$E,'MT-Tracking Co.op'!$F199,'Data Co.op'!$N:$N,'MT-Tracking Co.op'!V$6)</f>
        <v>0</v>
      </c>
      <c r="W199" s="25">
        <f>+SUMIFS('Data Co.op'!$M:$M,'Data Co.op'!$E:$E,'MT-Tracking Co.op'!$F199,'Data Co.op'!$N:$N,'MT-Tracking Co.op'!W$6)</f>
        <v>0</v>
      </c>
      <c r="X199" s="25">
        <f>+SUMIFS('Data Co.op'!$M:$M,'Data Co.op'!$E:$E,'MT-Tracking Co.op'!$F199,'Data Co.op'!$N:$N,'MT-Tracking Co.op'!X$6)</f>
        <v>0</v>
      </c>
      <c r="Y199" s="25">
        <f>+SUMIFS('Data Co.op'!$M:$M,'Data Co.op'!$E:$E,'MT-Tracking Co.op'!$F199,'Data Co.op'!$N:$N,'MT-Tracking Co.op'!Y$6)</f>
        <v>0</v>
      </c>
      <c r="Z199" s="25">
        <f>+SUMIFS('Data Co.op'!$M:$M,'Data Co.op'!$E:$E,'MT-Tracking Co.op'!$F199,'Data Co.op'!$N:$N,'MT-Tracking Co.op'!Z$6)</f>
        <v>0</v>
      </c>
      <c r="AA199" s="25">
        <f>+SUMIFS('Data Co.op'!$M:$M,'Data Co.op'!$E:$E,'MT-Tracking Co.op'!$F199,'Data Co.op'!$N:$N,'MT-Tracking Co.op'!AA$6)</f>
        <v>0</v>
      </c>
      <c r="AB199" s="25">
        <f>+SUMIFS('Data Co.op'!$M:$M,'Data Co.op'!$E:$E,'MT-Tracking Co.op'!$F199,'Data Co.op'!$N:$N,'MT-Tracking Co.op'!AB$6)</f>
        <v>0</v>
      </c>
      <c r="AC199" s="25">
        <f>+SUMIFS('Data Co.op'!$M:$M,'Data Co.op'!$E:$E,'MT-Tracking Co.op'!$F199,'Data Co.op'!$N:$N,'MT-Tracking Co.op'!AC$6)</f>
        <v>361.19952000000001</v>
      </c>
      <c r="AD199" s="25">
        <f>+SUMIFS('Data Co.op'!$M:$M,'Data Co.op'!$E:$E,'MT-Tracking Co.op'!$F199,'Data Co.op'!$N:$N,'MT-Tracking Co.op'!AD$6)</f>
        <v>0</v>
      </c>
      <c r="AE199" s="25">
        <f>+SUMIFS('Data Co.op'!$M:$M,'Data Co.op'!$E:$E,'MT-Tracking Co.op'!$F199,'Data Co.op'!$N:$N,'MT-Tracking Co.op'!AE$6)</f>
        <v>0</v>
      </c>
      <c r="AF199" s="25">
        <f>+SUMIFS('Data Co.op'!$M:$M,'Data Co.op'!$E:$E,'MT-Tracking Co.op'!$F199,'Data Co.op'!$N:$N,'MT-Tracking Co.op'!AF$6)</f>
        <v>0</v>
      </c>
      <c r="AG199" s="25">
        <f>+SUMIFS('Data Co.op'!$M:$M,'Data Co.op'!$E:$E,'MT-Tracking Co.op'!$F199,'Data Co.op'!$N:$N,'MT-Tracking Co.op'!AG$6)</f>
        <v>0</v>
      </c>
      <c r="AH199" s="25">
        <f>+SUMIFS('Data Co.op'!$M:$M,'Data Co.op'!$E:$E,'MT-Tracking Co.op'!$G199,'Data Co.op'!$N:$N,'MT-Tracking Co.op'!AH$6)</f>
        <v>0</v>
      </c>
      <c r="AI199" s="25">
        <f>+SUMIFS('Data Co.op'!$M:$M,'Data Co.op'!$E:$E,'MT-Tracking Co.op'!$G199,'Data Co.op'!$N:$N,'MT-Tracking Co.op'!AI$6)</f>
        <v>0</v>
      </c>
      <c r="AJ199" s="25">
        <f>+SUMIFS('Data Co.op'!$M:$M,'Data Co.op'!$E:$E,'MT-Tracking Co.op'!$G199,'Data Co.op'!$N:$N,'MT-Tracking Co.op'!AJ$6)</f>
        <v>0</v>
      </c>
      <c r="AK199" s="25">
        <f>+SUMIFS('Data Co.op'!$M:$M,'Data Co.op'!$E:$E,'MT-Tracking Co.op'!$G199,'Data Co.op'!$N:$N,'MT-Tracking Co.op'!AK$6)</f>
        <v>0</v>
      </c>
      <c r="AL199" s="25">
        <f>+SUMIFS('Data Co.op'!$M:$M,'Data Co.op'!$E:$E,'MT-Tracking Co.op'!$G199,'Data Co.op'!$N:$N,'MT-Tracking Co.op'!AL$6)</f>
        <v>0</v>
      </c>
      <c r="AM199" s="25">
        <f>+SUMIFS('Data Co.op'!$M:$M,'Data Co.op'!$E:$E,'MT-Tracking Co.op'!$G199,'Data Co.op'!$N:$N,'MT-Tracking Co.op'!AM$6)</f>
        <v>1010.76228</v>
      </c>
      <c r="AN199" s="25">
        <f>+SUMIFS('Data Co.op'!$M:$M,'Data Co.op'!$E:$E,'MT-Tracking Co.op'!$G199,'Data Co.op'!$N:$N,'MT-Tracking Co.op'!AN$6)</f>
        <v>0</v>
      </c>
      <c r="AO199" s="25">
        <f>+SUMIFS('Data Co.op'!$M:$M,'Data Co.op'!$E:$E,'MT-Tracking Co.op'!$G199,'Data Co.op'!$N:$N,'MT-Tracking Co.op'!AO$6)</f>
        <v>0</v>
      </c>
      <c r="AP199" s="25">
        <f>+SUMIFS('Data Co.op'!$M:$M,'Data Co.op'!$E:$E,'MT-Tracking Co.op'!$G199,'Data Co.op'!$N:$N,'MT-Tracking Co.op'!AP$6)</f>
        <v>0</v>
      </c>
      <c r="AQ199" s="25">
        <f>+SUMIFS('Data Co.op'!$M:$M,'Data Co.op'!$E:$E,'MT-Tracking Co.op'!$G199,'Data Co.op'!$N:$N,'MT-Tracking Co.op'!AQ$6)</f>
        <v>0</v>
      </c>
      <c r="AR199" s="25">
        <f>+SUMIFS('Data Co.op'!$M:$M,'Data Co.op'!$E:$E,'MT-Tracking Co.op'!$G199,'Data Co.op'!$N:$N,'MT-Tracking Co.op'!AR$6)</f>
        <v>0</v>
      </c>
      <c r="AS199" s="25">
        <f>+SUMIFS('Data Co.op'!$M:$M,'Data Co.op'!$E:$E,'MT-Tracking Co.op'!$G199,'Data Co.op'!$N:$N,'MT-Tracking Co.op'!AS$6)</f>
        <v>0</v>
      </c>
      <c r="AT199" s="25">
        <f>+SUMIFS('Data Co.op'!$M:$M,'Data Co.op'!$E:$E,'MT-Tracking Co.op'!$G199,'Data Co.op'!$N:$N,'MT-Tracking Co.op'!AT$6)</f>
        <v>0</v>
      </c>
      <c r="AU199" s="25">
        <f>+SUMIFS('Data Co.op'!$M:$M,'Data Co.op'!$E:$E,'MT-Tracking Co.op'!$G199,'Data Co.op'!$N:$N,'MT-Tracking Co.op'!AU$6)</f>
        <v>0</v>
      </c>
      <c r="AV199" s="25">
        <f>+SUMIFS('Data Co.op'!$M:$M,'Data Co.op'!$E:$E,'MT-Tracking Co.op'!$G199,'Data Co.op'!$N:$N,'MT-Tracking Co.op'!AV$6)</f>
        <v>0</v>
      </c>
      <c r="AW199" s="27">
        <f t="shared" si="30"/>
        <v>0</v>
      </c>
      <c r="AX199" t="str">
        <f t="shared" si="26"/>
        <v>Phạm Thị Bích Hạnh</v>
      </c>
      <c r="AY199" t="str">
        <f t="shared" si="22"/>
        <v>NBTS05331</v>
      </c>
      <c r="AZ199" s="27" t="str">
        <f t="shared" si="27"/>
        <v>Mai Thị Lan Uyên</v>
      </c>
    </row>
    <row r="200" spans="1:52" outlineLevel="1" x14ac:dyDescent="0.25">
      <c r="A200" s="4" t="s">
        <v>935</v>
      </c>
      <c r="B200" s="4" t="s">
        <v>1076</v>
      </c>
      <c r="C200" s="4" t="s">
        <v>356</v>
      </c>
      <c r="D200" s="95" t="s">
        <v>763</v>
      </c>
      <c r="E200" s="96" t="s">
        <v>389</v>
      </c>
      <c r="F200" s="35">
        <v>671</v>
      </c>
      <c r="G200" s="35">
        <v>671</v>
      </c>
      <c r="H200" s="35" t="s">
        <v>5123</v>
      </c>
      <c r="I200" s="4"/>
      <c r="J200" s="4"/>
      <c r="K200" s="4"/>
      <c r="L200" s="4"/>
      <c r="M200" s="33"/>
      <c r="N200" s="38"/>
      <c r="O200" s="33"/>
      <c r="P200" s="33">
        <f t="shared" si="28"/>
        <v>3490.0308000000005</v>
      </c>
      <c r="Q200" s="94">
        <f t="shared" si="29"/>
        <v>0</v>
      </c>
      <c r="R200" s="25">
        <f>+SUMIFS('Data Co.op'!$M:$M,'Data Co.op'!$E:$E,'MT-Tracking Co.op'!$F200,'Data Co.op'!$N:$N,'MT-Tracking Co.op'!R$6)</f>
        <v>0</v>
      </c>
      <c r="S200" s="25">
        <f>+SUMIFS('Data Co.op'!$M:$M,'Data Co.op'!$E:$E,'MT-Tracking Co.op'!$F200,'Data Co.op'!$N:$N,'MT-Tracking Co.op'!S$6)</f>
        <v>0</v>
      </c>
      <c r="T200" s="25">
        <f>+SUMIFS('Data Co.op'!$M:$M,'Data Co.op'!$E:$E,'MT-Tracking Co.op'!$F200,'Data Co.op'!$N:$N,'MT-Tracking Co.op'!T$6)</f>
        <v>0</v>
      </c>
      <c r="U200" s="25">
        <f>+SUMIFS('Data Co.op'!$M:$M,'Data Co.op'!$E:$E,'MT-Tracking Co.op'!$F200,'Data Co.op'!$N:$N,'MT-Tracking Co.op'!U$6)</f>
        <v>0</v>
      </c>
      <c r="V200" s="25">
        <f>+SUMIFS('Data Co.op'!$M:$M,'Data Co.op'!$E:$E,'MT-Tracking Co.op'!$F200,'Data Co.op'!$N:$N,'MT-Tracking Co.op'!V$6)</f>
        <v>0</v>
      </c>
      <c r="W200" s="25">
        <f>+SUMIFS('Data Co.op'!$M:$M,'Data Co.op'!$E:$E,'MT-Tracking Co.op'!$F200,'Data Co.op'!$N:$N,'MT-Tracking Co.op'!W$6)</f>
        <v>0</v>
      </c>
      <c r="X200" s="25">
        <f>+SUMIFS('Data Co.op'!$M:$M,'Data Co.op'!$E:$E,'MT-Tracking Co.op'!$F200,'Data Co.op'!$N:$N,'MT-Tracking Co.op'!X$6)</f>
        <v>0</v>
      </c>
      <c r="Y200" s="25">
        <f>+SUMIFS('Data Co.op'!$M:$M,'Data Co.op'!$E:$E,'MT-Tracking Co.op'!$F200,'Data Co.op'!$N:$N,'MT-Tracking Co.op'!Y$6)</f>
        <v>0</v>
      </c>
      <c r="Z200" s="25">
        <f>+SUMIFS('Data Co.op'!$M:$M,'Data Co.op'!$E:$E,'MT-Tracking Co.op'!$F200,'Data Co.op'!$N:$N,'MT-Tracking Co.op'!Z$6)</f>
        <v>0</v>
      </c>
      <c r="AA200" s="25">
        <f>+SUMIFS('Data Co.op'!$M:$M,'Data Co.op'!$E:$E,'MT-Tracking Co.op'!$F200,'Data Co.op'!$N:$N,'MT-Tracking Co.op'!AA$6)</f>
        <v>0</v>
      </c>
      <c r="AB200" s="25">
        <f>+SUMIFS('Data Co.op'!$M:$M,'Data Co.op'!$E:$E,'MT-Tracking Co.op'!$F200,'Data Co.op'!$N:$N,'MT-Tracking Co.op'!AB$6)</f>
        <v>0</v>
      </c>
      <c r="AC200" s="25">
        <f>+SUMIFS('Data Co.op'!$M:$M,'Data Co.op'!$E:$E,'MT-Tracking Co.op'!$F200,'Data Co.op'!$N:$N,'MT-Tracking Co.op'!AC$6)</f>
        <v>0</v>
      </c>
      <c r="AD200" s="25">
        <f>+SUMIFS('Data Co.op'!$M:$M,'Data Co.op'!$E:$E,'MT-Tracking Co.op'!$F200,'Data Co.op'!$N:$N,'MT-Tracking Co.op'!AD$6)</f>
        <v>0</v>
      </c>
      <c r="AE200" s="25">
        <f>+SUMIFS('Data Co.op'!$M:$M,'Data Co.op'!$E:$E,'MT-Tracking Co.op'!$F200,'Data Co.op'!$N:$N,'MT-Tracking Co.op'!AE$6)</f>
        <v>0</v>
      </c>
      <c r="AF200" s="25">
        <f>+SUMIFS('Data Co.op'!$M:$M,'Data Co.op'!$E:$E,'MT-Tracking Co.op'!$F200,'Data Co.op'!$N:$N,'MT-Tracking Co.op'!AF$6)</f>
        <v>0</v>
      </c>
      <c r="AG200" s="25">
        <f>+SUMIFS('Data Co.op'!$M:$M,'Data Co.op'!$E:$E,'MT-Tracking Co.op'!$F200,'Data Co.op'!$N:$N,'MT-Tracking Co.op'!AG$6)</f>
        <v>0</v>
      </c>
      <c r="AH200" s="25">
        <f>+SUMIFS('Data Co.op'!$M:$M,'Data Co.op'!$E:$E,'MT-Tracking Co.op'!$G200,'Data Co.op'!$N:$N,'MT-Tracking Co.op'!AH$6)</f>
        <v>0</v>
      </c>
      <c r="AI200" s="25">
        <f>+SUMIFS('Data Co.op'!$M:$M,'Data Co.op'!$E:$E,'MT-Tracking Co.op'!$G200,'Data Co.op'!$N:$N,'MT-Tracking Co.op'!AI$6)</f>
        <v>1745.0154000000002</v>
      </c>
      <c r="AJ200" s="25">
        <f>+SUMIFS('Data Co.op'!$M:$M,'Data Co.op'!$E:$E,'MT-Tracking Co.op'!$G200,'Data Co.op'!$N:$N,'MT-Tracking Co.op'!AJ$6)</f>
        <v>0</v>
      </c>
      <c r="AK200" s="25">
        <f>+SUMIFS('Data Co.op'!$M:$M,'Data Co.op'!$E:$E,'MT-Tracking Co.op'!$G200,'Data Co.op'!$N:$N,'MT-Tracking Co.op'!AK$6)</f>
        <v>0</v>
      </c>
      <c r="AL200" s="25">
        <f>+SUMIFS('Data Co.op'!$M:$M,'Data Co.op'!$E:$E,'MT-Tracking Co.op'!$G200,'Data Co.op'!$N:$N,'MT-Tracking Co.op'!AL$6)</f>
        <v>0</v>
      </c>
      <c r="AM200" s="25">
        <f>+SUMIFS('Data Co.op'!$M:$M,'Data Co.op'!$E:$E,'MT-Tracking Co.op'!$G200,'Data Co.op'!$N:$N,'MT-Tracking Co.op'!AM$6)</f>
        <v>1745.0154</v>
      </c>
      <c r="AN200" s="25">
        <f>+SUMIFS('Data Co.op'!$M:$M,'Data Co.op'!$E:$E,'MT-Tracking Co.op'!$G200,'Data Co.op'!$N:$N,'MT-Tracking Co.op'!AN$6)</f>
        <v>0</v>
      </c>
      <c r="AO200" s="25">
        <f>+SUMIFS('Data Co.op'!$M:$M,'Data Co.op'!$E:$E,'MT-Tracking Co.op'!$G200,'Data Co.op'!$N:$N,'MT-Tracking Co.op'!AO$6)</f>
        <v>0</v>
      </c>
      <c r="AP200" s="25">
        <f>+SUMIFS('Data Co.op'!$M:$M,'Data Co.op'!$E:$E,'MT-Tracking Co.op'!$G200,'Data Co.op'!$N:$N,'MT-Tracking Co.op'!AP$6)</f>
        <v>0</v>
      </c>
      <c r="AQ200" s="25">
        <f>+SUMIFS('Data Co.op'!$M:$M,'Data Co.op'!$E:$E,'MT-Tracking Co.op'!$G200,'Data Co.op'!$N:$N,'MT-Tracking Co.op'!AQ$6)</f>
        <v>0</v>
      </c>
      <c r="AR200" s="25">
        <f>+SUMIFS('Data Co.op'!$M:$M,'Data Co.op'!$E:$E,'MT-Tracking Co.op'!$G200,'Data Co.op'!$N:$N,'MT-Tracking Co.op'!AR$6)</f>
        <v>0</v>
      </c>
      <c r="AS200" s="25">
        <f>+SUMIFS('Data Co.op'!$M:$M,'Data Co.op'!$E:$E,'MT-Tracking Co.op'!$G200,'Data Co.op'!$N:$N,'MT-Tracking Co.op'!AS$6)</f>
        <v>0</v>
      </c>
      <c r="AT200" s="25">
        <f>+SUMIFS('Data Co.op'!$M:$M,'Data Co.op'!$E:$E,'MT-Tracking Co.op'!$G200,'Data Co.op'!$N:$N,'MT-Tracking Co.op'!AT$6)</f>
        <v>0</v>
      </c>
      <c r="AU200" s="25">
        <f>+SUMIFS('Data Co.op'!$M:$M,'Data Co.op'!$E:$E,'MT-Tracking Co.op'!$G200,'Data Co.op'!$N:$N,'MT-Tracking Co.op'!AU$6)</f>
        <v>0</v>
      </c>
      <c r="AV200" s="25">
        <f>+SUMIFS('Data Co.op'!$M:$M,'Data Co.op'!$E:$E,'MT-Tracking Co.op'!$G200,'Data Co.op'!$N:$N,'MT-Tracking Co.op'!AV$6)</f>
        <v>0</v>
      </c>
      <c r="AW200" s="27">
        <f t="shared" si="30"/>
        <v>0</v>
      </c>
      <c r="AX200" t="str">
        <f t="shared" si="26"/>
        <v>Phạm Thị Bích Hạnh</v>
      </c>
      <c r="AY200" t="str">
        <f t="shared" ref="AY200:AY263" si="34">+D200</f>
        <v>NBTS05331</v>
      </c>
      <c r="AZ200" s="27" t="str">
        <f t="shared" si="27"/>
        <v>Mai Thị Lan Uyên</v>
      </c>
    </row>
    <row r="201" spans="1:52" outlineLevel="1" x14ac:dyDescent="0.25">
      <c r="A201" s="4" t="s">
        <v>935</v>
      </c>
      <c r="B201" s="4" t="s">
        <v>1076</v>
      </c>
      <c r="C201" s="4" t="s">
        <v>356</v>
      </c>
      <c r="D201" s="95" t="s">
        <v>763</v>
      </c>
      <c r="E201" s="96" t="s">
        <v>389</v>
      </c>
      <c r="F201" s="35">
        <v>676</v>
      </c>
      <c r="G201" s="35">
        <v>676</v>
      </c>
      <c r="H201" s="35" t="s">
        <v>5124</v>
      </c>
      <c r="I201" s="4"/>
      <c r="J201" s="4"/>
      <c r="K201" s="4"/>
      <c r="L201" s="4"/>
      <c r="M201" s="33"/>
      <c r="N201" s="38"/>
      <c r="O201" s="33"/>
      <c r="P201" s="33">
        <f t="shared" si="28"/>
        <v>1083.5985599999999</v>
      </c>
      <c r="Q201" s="94">
        <f t="shared" si="29"/>
        <v>0</v>
      </c>
      <c r="R201" s="25">
        <f>+SUMIFS('Data Co.op'!$M:$M,'Data Co.op'!$E:$E,'MT-Tracking Co.op'!$F201,'Data Co.op'!$N:$N,'MT-Tracking Co.op'!R$6)</f>
        <v>0</v>
      </c>
      <c r="S201" s="25">
        <f>+SUMIFS('Data Co.op'!$M:$M,'Data Co.op'!$E:$E,'MT-Tracking Co.op'!$F201,'Data Co.op'!$N:$N,'MT-Tracking Co.op'!S$6)</f>
        <v>0</v>
      </c>
      <c r="T201" s="25">
        <f>+SUMIFS('Data Co.op'!$M:$M,'Data Co.op'!$E:$E,'MT-Tracking Co.op'!$F201,'Data Co.op'!$N:$N,'MT-Tracking Co.op'!T$6)</f>
        <v>0</v>
      </c>
      <c r="U201" s="25">
        <f>+SUMIFS('Data Co.op'!$M:$M,'Data Co.op'!$E:$E,'MT-Tracking Co.op'!$F201,'Data Co.op'!$N:$N,'MT-Tracking Co.op'!U$6)</f>
        <v>0</v>
      </c>
      <c r="V201" s="25">
        <f>+SUMIFS('Data Co.op'!$M:$M,'Data Co.op'!$E:$E,'MT-Tracking Co.op'!$F201,'Data Co.op'!$N:$N,'MT-Tracking Co.op'!V$6)</f>
        <v>0</v>
      </c>
      <c r="W201" s="25">
        <f>+SUMIFS('Data Co.op'!$M:$M,'Data Co.op'!$E:$E,'MT-Tracking Co.op'!$F201,'Data Co.op'!$N:$N,'MT-Tracking Co.op'!W$6)</f>
        <v>0</v>
      </c>
      <c r="X201" s="25">
        <f>+SUMIFS('Data Co.op'!$M:$M,'Data Co.op'!$E:$E,'MT-Tracking Co.op'!$F201,'Data Co.op'!$N:$N,'MT-Tracking Co.op'!X$6)</f>
        <v>0</v>
      </c>
      <c r="Y201" s="25">
        <f>+SUMIFS('Data Co.op'!$M:$M,'Data Co.op'!$E:$E,'MT-Tracking Co.op'!$F201,'Data Co.op'!$N:$N,'MT-Tracking Co.op'!Y$6)</f>
        <v>0</v>
      </c>
      <c r="Z201" s="25">
        <f>+SUMIFS('Data Co.op'!$M:$M,'Data Co.op'!$E:$E,'MT-Tracking Co.op'!$F201,'Data Co.op'!$N:$N,'MT-Tracking Co.op'!Z$6)</f>
        <v>0</v>
      </c>
      <c r="AA201" s="25">
        <f>+SUMIFS('Data Co.op'!$M:$M,'Data Co.op'!$E:$E,'MT-Tracking Co.op'!$F201,'Data Co.op'!$N:$N,'MT-Tracking Co.op'!AA$6)</f>
        <v>0</v>
      </c>
      <c r="AB201" s="25">
        <f>+SUMIFS('Data Co.op'!$M:$M,'Data Co.op'!$E:$E,'MT-Tracking Co.op'!$F201,'Data Co.op'!$N:$N,'MT-Tracking Co.op'!AB$6)</f>
        <v>0</v>
      </c>
      <c r="AC201" s="25">
        <f>+SUMIFS('Data Co.op'!$M:$M,'Data Co.op'!$E:$E,'MT-Tracking Co.op'!$F201,'Data Co.op'!$N:$N,'MT-Tracking Co.op'!AC$6)</f>
        <v>0</v>
      </c>
      <c r="AD201" s="25">
        <f>+SUMIFS('Data Co.op'!$M:$M,'Data Co.op'!$E:$E,'MT-Tracking Co.op'!$F201,'Data Co.op'!$N:$N,'MT-Tracking Co.op'!AD$6)</f>
        <v>0</v>
      </c>
      <c r="AE201" s="25">
        <f>+SUMIFS('Data Co.op'!$M:$M,'Data Co.op'!$E:$E,'MT-Tracking Co.op'!$F201,'Data Co.op'!$N:$N,'MT-Tracking Co.op'!AE$6)</f>
        <v>0</v>
      </c>
      <c r="AF201" s="25">
        <f>+SUMIFS('Data Co.op'!$M:$M,'Data Co.op'!$E:$E,'MT-Tracking Co.op'!$F201,'Data Co.op'!$N:$N,'MT-Tracking Co.op'!AF$6)</f>
        <v>0</v>
      </c>
      <c r="AG201" s="25">
        <f>+SUMIFS('Data Co.op'!$M:$M,'Data Co.op'!$E:$E,'MT-Tracking Co.op'!$F201,'Data Co.op'!$N:$N,'MT-Tracking Co.op'!AG$6)</f>
        <v>0</v>
      </c>
      <c r="AH201" s="25">
        <f>+SUMIFS('Data Co.op'!$M:$M,'Data Co.op'!$E:$E,'MT-Tracking Co.op'!$G201,'Data Co.op'!$N:$N,'MT-Tracking Co.op'!AH$6)</f>
        <v>722.39904000000001</v>
      </c>
      <c r="AI201" s="25">
        <f>+SUMIFS('Data Co.op'!$M:$M,'Data Co.op'!$E:$E,'MT-Tracking Co.op'!$G201,'Data Co.op'!$N:$N,'MT-Tracking Co.op'!AI$6)</f>
        <v>361.19952000000001</v>
      </c>
      <c r="AJ201" s="25">
        <f>+SUMIFS('Data Co.op'!$M:$M,'Data Co.op'!$E:$E,'MT-Tracking Co.op'!$G201,'Data Co.op'!$N:$N,'MT-Tracking Co.op'!AJ$6)</f>
        <v>0</v>
      </c>
      <c r="AK201" s="25">
        <f>+SUMIFS('Data Co.op'!$M:$M,'Data Co.op'!$E:$E,'MT-Tracking Co.op'!$G201,'Data Co.op'!$N:$N,'MT-Tracking Co.op'!AK$6)</f>
        <v>0</v>
      </c>
      <c r="AL201" s="25">
        <f>+SUMIFS('Data Co.op'!$M:$M,'Data Co.op'!$E:$E,'MT-Tracking Co.op'!$G201,'Data Co.op'!$N:$N,'MT-Tracking Co.op'!AL$6)</f>
        <v>0</v>
      </c>
      <c r="AM201" s="25">
        <f>+SUMIFS('Data Co.op'!$M:$M,'Data Co.op'!$E:$E,'MT-Tracking Co.op'!$G201,'Data Co.op'!$N:$N,'MT-Tracking Co.op'!AM$6)</f>
        <v>0</v>
      </c>
      <c r="AN201" s="25">
        <f>+SUMIFS('Data Co.op'!$M:$M,'Data Co.op'!$E:$E,'MT-Tracking Co.op'!$G201,'Data Co.op'!$N:$N,'MT-Tracking Co.op'!AN$6)</f>
        <v>0</v>
      </c>
      <c r="AO201" s="25">
        <f>+SUMIFS('Data Co.op'!$M:$M,'Data Co.op'!$E:$E,'MT-Tracking Co.op'!$G201,'Data Co.op'!$N:$N,'MT-Tracking Co.op'!AO$6)</f>
        <v>0</v>
      </c>
      <c r="AP201" s="25">
        <f>+SUMIFS('Data Co.op'!$M:$M,'Data Co.op'!$E:$E,'MT-Tracking Co.op'!$G201,'Data Co.op'!$N:$N,'MT-Tracking Co.op'!AP$6)</f>
        <v>0</v>
      </c>
      <c r="AQ201" s="25">
        <f>+SUMIFS('Data Co.op'!$M:$M,'Data Co.op'!$E:$E,'MT-Tracking Co.op'!$G201,'Data Co.op'!$N:$N,'MT-Tracking Co.op'!AQ$6)</f>
        <v>0</v>
      </c>
      <c r="AR201" s="25">
        <f>+SUMIFS('Data Co.op'!$M:$M,'Data Co.op'!$E:$E,'MT-Tracking Co.op'!$G201,'Data Co.op'!$N:$N,'MT-Tracking Co.op'!AR$6)</f>
        <v>0</v>
      </c>
      <c r="AS201" s="25">
        <f>+SUMIFS('Data Co.op'!$M:$M,'Data Co.op'!$E:$E,'MT-Tracking Co.op'!$G201,'Data Co.op'!$N:$N,'MT-Tracking Co.op'!AS$6)</f>
        <v>0</v>
      </c>
      <c r="AT201" s="25">
        <f>+SUMIFS('Data Co.op'!$M:$M,'Data Co.op'!$E:$E,'MT-Tracking Co.op'!$G201,'Data Co.op'!$N:$N,'MT-Tracking Co.op'!AT$6)</f>
        <v>0</v>
      </c>
      <c r="AU201" s="25">
        <f>+SUMIFS('Data Co.op'!$M:$M,'Data Co.op'!$E:$E,'MT-Tracking Co.op'!$G201,'Data Co.op'!$N:$N,'MT-Tracking Co.op'!AU$6)</f>
        <v>0</v>
      </c>
      <c r="AV201" s="25">
        <f>+SUMIFS('Data Co.op'!$M:$M,'Data Co.op'!$E:$E,'MT-Tracking Co.op'!$G201,'Data Co.op'!$N:$N,'MT-Tracking Co.op'!AV$6)</f>
        <v>0</v>
      </c>
      <c r="AW201" s="27">
        <f t="shared" si="30"/>
        <v>0</v>
      </c>
      <c r="AX201" t="str">
        <f t="shared" ref="AX201:AX264" si="35">+C201</f>
        <v>Phạm Thị Bích Hạnh</v>
      </c>
      <c r="AY201" t="str">
        <f t="shared" si="34"/>
        <v>NBTS05331</v>
      </c>
      <c r="AZ201" s="27" t="str">
        <f t="shared" ref="AZ201:AZ264" si="36">+E201</f>
        <v>Mai Thị Lan Uyên</v>
      </c>
    </row>
    <row r="202" spans="1:52" outlineLevel="1" x14ac:dyDescent="0.25">
      <c r="A202" s="4" t="s">
        <v>935</v>
      </c>
      <c r="B202" s="4" t="s">
        <v>1076</v>
      </c>
      <c r="C202" s="4" t="s">
        <v>356</v>
      </c>
      <c r="D202" s="95" t="s">
        <v>763</v>
      </c>
      <c r="E202" s="96" t="s">
        <v>389</v>
      </c>
      <c r="F202" s="35">
        <v>2001</v>
      </c>
      <c r="G202" s="35">
        <v>2001</v>
      </c>
      <c r="H202" s="35" t="s">
        <v>5126</v>
      </c>
      <c r="I202" s="4"/>
      <c r="J202" s="4"/>
      <c r="K202" s="4"/>
      <c r="L202" s="4"/>
      <c r="M202" s="33"/>
      <c r="N202" s="38"/>
      <c r="O202" s="33"/>
      <c r="P202" s="33">
        <f t="shared" si="28"/>
        <v>1478.4012000000002</v>
      </c>
      <c r="Q202" s="94">
        <f t="shared" si="29"/>
        <v>0</v>
      </c>
      <c r="R202" s="25">
        <f>+SUMIFS('Data Co.op'!$M:$M,'Data Co.op'!$E:$E,'MT-Tracking Co.op'!$F202,'Data Co.op'!$N:$N,'MT-Tracking Co.op'!R$6)</f>
        <v>0</v>
      </c>
      <c r="S202" s="25">
        <f>+SUMIFS('Data Co.op'!$M:$M,'Data Co.op'!$E:$E,'MT-Tracking Co.op'!$F202,'Data Co.op'!$N:$N,'MT-Tracking Co.op'!S$6)</f>
        <v>0</v>
      </c>
      <c r="T202" s="25">
        <f>+SUMIFS('Data Co.op'!$M:$M,'Data Co.op'!$E:$E,'MT-Tracking Co.op'!$F202,'Data Co.op'!$N:$N,'MT-Tracking Co.op'!T$6)</f>
        <v>0</v>
      </c>
      <c r="U202" s="25">
        <f>+SUMIFS('Data Co.op'!$M:$M,'Data Co.op'!$E:$E,'MT-Tracking Co.op'!$F202,'Data Co.op'!$N:$N,'MT-Tracking Co.op'!U$6)</f>
        <v>0</v>
      </c>
      <c r="V202" s="25">
        <f>+SUMIFS('Data Co.op'!$M:$M,'Data Co.op'!$E:$E,'MT-Tracking Co.op'!$F202,'Data Co.op'!$N:$N,'MT-Tracking Co.op'!V$6)</f>
        <v>0</v>
      </c>
      <c r="W202" s="25">
        <f>+SUMIFS('Data Co.op'!$M:$M,'Data Co.op'!$E:$E,'MT-Tracking Co.op'!$F202,'Data Co.op'!$N:$N,'MT-Tracking Co.op'!W$6)</f>
        <v>0</v>
      </c>
      <c r="X202" s="25">
        <f>+SUMIFS('Data Co.op'!$M:$M,'Data Co.op'!$E:$E,'MT-Tracking Co.op'!$F202,'Data Co.op'!$N:$N,'MT-Tracking Co.op'!X$6)</f>
        <v>0</v>
      </c>
      <c r="Y202" s="25">
        <f>+SUMIFS('Data Co.op'!$M:$M,'Data Co.op'!$E:$E,'MT-Tracking Co.op'!$F202,'Data Co.op'!$N:$N,'MT-Tracking Co.op'!Y$6)</f>
        <v>0</v>
      </c>
      <c r="Z202" s="25">
        <f>+SUMIFS('Data Co.op'!$M:$M,'Data Co.op'!$E:$E,'MT-Tracking Co.op'!$F202,'Data Co.op'!$N:$N,'MT-Tracking Co.op'!Z$6)</f>
        <v>0</v>
      </c>
      <c r="AA202" s="25">
        <f>+SUMIFS('Data Co.op'!$M:$M,'Data Co.op'!$E:$E,'MT-Tracking Co.op'!$F202,'Data Co.op'!$N:$N,'MT-Tracking Co.op'!AA$6)</f>
        <v>0</v>
      </c>
      <c r="AB202" s="25">
        <f>+SUMIFS('Data Co.op'!$M:$M,'Data Co.op'!$E:$E,'MT-Tracking Co.op'!$F202,'Data Co.op'!$N:$N,'MT-Tracking Co.op'!AB$6)</f>
        <v>0</v>
      </c>
      <c r="AC202" s="25">
        <f>+SUMIFS('Data Co.op'!$M:$M,'Data Co.op'!$E:$E,'MT-Tracking Co.op'!$F202,'Data Co.op'!$N:$N,'MT-Tracking Co.op'!AC$6)</f>
        <v>0</v>
      </c>
      <c r="AD202" s="25">
        <f>+SUMIFS('Data Co.op'!$M:$M,'Data Co.op'!$E:$E,'MT-Tracking Co.op'!$F202,'Data Co.op'!$N:$N,'MT-Tracking Co.op'!AD$6)</f>
        <v>0</v>
      </c>
      <c r="AE202" s="25">
        <f>+SUMIFS('Data Co.op'!$M:$M,'Data Co.op'!$E:$E,'MT-Tracking Co.op'!$F202,'Data Co.op'!$N:$N,'MT-Tracking Co.op'!AE$6)</f>
        <v>0</v>
      </c>
      <c r="AF202" s="25">
        <f>+SUMIFS('Data Co.op'!$M:$M,'Data Co.op'!$E:$E,'MT-Tracking Co.op'!$F202,'Data Co.op'!$N:$N,'MT-Tracking Co.op'!AF$6)</f>
        <v>0</v>
      </c>
      <c r="AG202" s="25">
        <f>+SUMIFS('Data Co.op'!$M:$M,'Data Co.op'!$E:$E,'MT-Tracking Co.op'!$F202,'Data Co.op'!$N:$N,'MT-Tracking Co.op'!AG$6)</f>
        <v>0</v>
      </c>
      <c r="AH202" s="25">
        <f>+SUMIFS('Data Co.op'!$M:$M,'Data Co.op'!$E:$E,'MT-Tracking Co.op'!$G202,'Data Co.op'!$N:$N,'MT-Tracking Co.op'!AH$6)</f>
        <v>0</v>
      </c>
      <c r="AI202" s="25">
        <f>+SUMIFS('Data Co.op'!$M:$M,'Data Co.op'!$E:$E,'MT-Tracking Co.op'!$G202,'Data Co.op'!$N:$N,'MT-Tracking Co.op'!AI$6)</f>
        <v>739.20060000000012</v>
      </c>
      <c r="AJ202" s="25">
        <f>+SUMIFS('Data Co.op'!$M:$M,'Data Co.op'!$E:$E,'MT-Tracking Co.op'!$G202,'Data Co.op'!$N:$N,'MT-Tracking Co.op'!AJ$6)</f>
        <v>0</v>
      </c>
      <c r="AK202" s="25">
        <f>+SUMIFS('Data Co.op'!$M:$M,'Data Co.op'!$E:$E,'MT-Tracking Co.op'!$G202,'Data Co.op'!$N:$N,'MT-Tracking Co.op'!AK$6)</f>
        <v>0</v>
      </c>
      <c r="AL202" s="25">
        <f>+SUMIFS('Data Co.op'!$M:$M,'Data Co.op'!$E:$E,'MT-Tracking Co.op'!$G202,'Data Co.op'!$N:$N,'MT-Tracking Co.op'!AL$6)</f>
        <v>0</v>
      </c>
      <c r="AM202" s="25">
        <f>+SUMIFS('Data Co.op'!$M:$M,'Data Co.op'!$E:$E,'MT-Tracking Co.op'!$G202,'Data Co.op'!$N:$N,'MT-Tracking Co.op'!AM$6)</f>
        <v>739.20060000000012</v>
      </c>
      <c r="AN202" s="25">
        <f>+SUMIFS('Data Co.op'!$M:$M,'Data Co.op'!$E:$E,'MT-Tracking Co.op'!$G202,'Data Co.op'!$N:$N,'MT-Tracking Co.op'!AN$6)</f>
        <v>0</v>
      </c>
      <c r="AO202" s="25">
        <f>+SUMIFS('Data Co.op'!$M:$M,'Data Co.op'!$E:$E,'MT-Tracking Co.op'!$G202,'Data Co.op'!$N:$N,'MT-Tracking Co.op'!AO$6)</f>
        <v>0</v>
      </c>
      <c r="AP202" s="25">
        <f>+SUMIFS('Data Co.op'!$M:$M,'Data Co.op'!$E:$E,'MT-Tracking Co.op'!$G202,'Data Co.op'!$N:$N,'MT-Tracking Co.op'!AP$6)</f>
        <v>0</v>
      </c>
      <c r="AQ202" s="25">
        <f>+SUMIFS('Data Co.op'!$M:$M,'Data Co.op'!$E:$E,'MT-Tracking Co.op'!$G202,'Data Co.op'!$N:$N,'MT-Tracking Co.op'!AQ$6)</f>
        <v>0</v>
      </c>
      <c r="AR202" s="25">
        <f>+SUMIFS('Data Co.op'!$M:$M,'Data Co.op'!$E:$E,'MT-Tracking Co.op'!$G202,'Data Co.op'!$N:$N,'MT-Tracking Co.op'!AR$6)</f>
        <v>0</v>
      </c>
      <c r="AS202" s="25">
        <f>+SUMIFS('Data Co.op'!$M:$M,'Data Co.op'!$E:$E,'MT-Tracking Co.op'!$G202,'Data Co.op'!$N:$N,'MT-Tracking Co.op'!AS$6)</f>
        <v>0</v>
      </c>
      <c r="AT202" s="25">
        <f>+SUMIFS('Data Co.op'!$M:$M,'Data Co.op'!$E:$E,'MT-Tracking Co.op'!$G202,'Data Co.op'!$N:$N,'MT-Tracking Co.op'!AT$6)</f>
        <v>0</v>
      </c>
      <c r="AU202" s="25">
        <f>+SUMIFS('Data Co.op'!$M:$M,'Data Co.op'!$E:$E,'MT-Tracking Co.op'!$G202,'Data Co.op'!$N:$N,'MT-Tracking Co.op'!AU$6)</f>
        <v>0</v>
      </c>
      <c r="AV202" s="25">
        <f>+SUMIFS('Data Co.op'!$M:$M,'Data Co.op'!$E:$E,'MT-Tracking Co.op'!$G202,'Data Co.op'!$N:$N,'MT-Tracking Co.op'!AV$6)</f>
        <v>0</v>
      </c>
      <c r="AW202" s="27">
        <f t="shared" si="30"/>
        <v>0</v>
      </c>
      <c r="AX202" t="str">
        <f t="shared" si="35"/>
        <v>Phạm Thị Bích Hạnh</v>
      </c>
      <c r="AY202" t="str">
        <f t="shared" si="34"/>
        <v>NBTS05331</v>
      </c>
      <c r="AZ202" s="27" t="str">
        <f t="shared" si="36"/>
        <v>Mai Thị Lan Uyên</v>
      </c>
    </row>
    <row r="203" spans="1:52" outlineLevel="1" x14ac:dyDescent="0.25">
      <c r="A203" s="4" t="s">
        <v>935</v>
      </c>
      <c r="B203" s="4" t="s">
        <v>1076</v>
      </c>
      <c r="C203" s="4" t="s">
        <v>356</v>
      </c>
      <c r="D203" s="95" t="s">
        <v>763</v>
      </c>
      <c r="E203" s="96" t="s">
        <v>389</v>
      </c>
      <c r="F203" s="35">
        <v>2016</v>
      </c>
      <c r="G203" s="35">
        <v>2016</v>
      </c>
      <c r="H203" s="35" t="s">
        <v>5127</v>
      </c>
      <c r="I203" s="4"/>
      <c r="J203" s="4"/>
      <c r="K203" s="4"/>
      <c r="L203" s="4"/>
      <c r="M203" s="33"/>
      <c r="N203" s="38"/>
      <c r="O203" s="33"/>
      <c r="P203" s="33">
        <f t="shared" si="28"/>
        <v>862.16399999999999</v>
      </c>
      <c r="Q203" s="94">
        <f t="shared" si="29"/>
        <v>0</v>
      </c>
      <c r="R203" s="25">
        <f>+SUMIFS('Data Co.op'!$M:$M,'Data Co.op'!$E:$E,'MT-Tracking Co.op'!$F203,'Data Co.op'!$N:$N,'MT-Tracking Co.op'!R$6)</f>
        <v>0</v>
      </c>
      <c r="S203" s="25">
        <f>+SUMIFS('Data Co.op'!$M:$M,'Data Co.op'!$E:$E,'MT-Tracking Co.op'!$F203,'Data Co.op'!$N:$N,'MT-Tracking Co.op'!S$6)</f>
        <v>0</v>
      </c>
      <c r="T203" s="25">
        <f>+SUMIFS('Data Co.op'!$M:$M,'Data Co.op'!$E:$E,'MT-Tracking Co.op'!$F203,'Data Co.op'!$N:$N,'MT-Tracking Co.op'!T$6)</f>
        <v>0</v>
      </c>
      <c r="U203" s="25">
        <f>+SUMIFS('Data Co.op'!$M:$M,'Data Co.op'!$E:$E,'MT-Tracking Co.op'!$F203,'Data Co.op'!$N:$N,'MT-Tracking Co.op'!U$6)</f>
        <v>0</v>
      </c>
      <c r="V203" s="25">
        <f>+SUMIFS('Data Co.op'!$M:$M,'Data Co.op'!$E:$E,'MT-Tracking Co.op'!$F203,'Data Co.op'!$N:$N,'MT-Tracking Co.op'!V$6)</f>
        <v>0</v>
      </c>
      <c r="W203" s="25">
        <f>+SUMIFS('Data Co.op'!$M:$M,'Data Co.op'!$E:$E,'MT-Tracking Co.op'!$F203,'Data Co.op'!$N:$N,'MT-Tracking Co.op'!W$6)</f>
        <v>0</v>
      </c>
      <c r="X203" s="25">
        <f>+SUMIFS('Data Co.op'!$M:$M,'Data Co.op'!$E:$E,'MT-Tracking Co.op'!$F203,'Data Co.op'!$N:$N,'MT-Tracking Co.op'!X$6)</f>
        <v>0</v>
      </c>
      <c r="Y203" s="25">
        <f>+SUMIFS('Data Co.op'!$M:$M,'Data Co.op'!$E:$E,'MT-Tracking Co.op'!$F203,'Data Co.op'!$N:$N,'MT-Tracking Co.op'!Y$6)</f>
        <v>0</v>
      </c>
      <c r="Z203" s="25">
        <f>+SUMIFS('Data Co.op'!$M:$M,'Data Co.op'!$E:$E,'MT-Tracking Co.op'!$F203,'Data Co.op'!$N:$N,'MT-Tracking Co.op'!Z$6)</f>
        <v>0</v>
      </c>
      <c r="AA203" s="25">
        <f>+SUMIFS('Data Co.op'!$M:$M,'Data Co.op'!$E:$E,'MT-Tracking Co.op'!$F203,'Data Co.op'!$N:$N,'MT-Tracking Co.op'!AA$6)</f>
        <v>0</v>
      </c>
      <c r="AB203" s="25">
        <f>+SUMIFS('Data Co.op'!$M:$M,'Data Co.op'!$E:$E,'MT-Tracking Co.op'!$F203,'Data Co.op'!$N:$N,'MT-Tracking Co.op'!AB$6)</f>
        <v>0</v>
      </c>
      <c r="AC203" s="25">
        <f>+SUMIFS('Data Co.op'!$M:$M,'Data Co.op'!$E:$E,'MT-Tracking Co.op'!$F203,'Data Co.op'!$N:$N,'MT-Tracking Co.op'!AC$6)</f>
        <v>0</v>
      </c>
      <c r="AD203" s="25">
        <f>+SUMIFS('Data Co.op'!$M:$M,'Data Co.op'!$E:$E,'MT-Tracking Co.op'!$F203,'Data Co.op'!$N:$N,'MT-Tracking Co.op'!AD$6)</f>
        <v>0</v>
      </c>
      <c r="AE203" s="25">
        <f>+SUMIFS('Data Co.op'!$M:$M,'Data Co.op'!$E:$E,'MT-Tracking Co.op'!$F203,'Data Co.op'!$N:$N,'MT-Tracking Co.op'!AE$6)</f>
        <v>0</v>
      </c>
      <c r="AF203" s="25">
        <f>+SUMIFS('Data Co.op'!$M:$M,'Data Co.op'!$E:$E,'MT-Tracking Co.op'!$F203,'Data Co.op'!$N:$N,'MT-Tracking Co.op'!AF$6)</f>
        <v>0</v>
      </c>
      <c r="AG203" s="25">
        <f>+SUMIFS('Data Co.op'!$M:$M,'Data Co.op'!$E:$E,'MT-Tracking Co.op'!$F203,'Data Co.op'!$N:$N,'MT-Tracking Co.op'!AG$6)</f>
        <v>862.16399999999999</v>
      </c>
      <c r="AH203" s="25">
        <f>+SUMIFS('Data Co.op'!$M:$M,'Data Co.op'!$E:$E,'MT-Tracking Co.op'!$G203,'Data Co.op'!$N:$N,'MT-Tracking Co.op'!AH$6)</f>
        <v>0</v>
      </c>
      <c r="AI203" s="25">
        <f>+SUMIFS('Data Co.op'!$M:$M,'Data Co.op'!$E:$E,'MT-Tracking Co.op'!$G203,'Data Co.op'!$N:$N,'MT-Tracking Co.op'!AI$6)</f>
        <v>0</v>
      </c>
      <c r="AJ203" s="25">
        <f>+SUMIFS('Data Co.op'!$M:$M,'Data Co.op'!$E:$E,'MT-Tracking Co.op'!$G203,'Data Co.op'!$N:$N,'MT-Tracking Co.op'!AJ$6)</f>
        <v>0</v>
      </c>
      <c r="AK203" s="25">
        <f>+SUMIFS('Data Co.op'!$M:$M,'Data Co.op'!$E:$E,'MT-Tracking Co.op'!$G203,'Data Co.op'!$N:$N,'MT-Tracking Co.op'!AK$6)</f>
        <v>0</v>
      </c>
      <c r="AL203" s="25">
        <f>+SUMIFS('Data Co.op'!$M:$M,'Data Co.op'!$E:$E,'MT-Tracking Co.op'!$G203,'Data Co.op'!$N:$N,'MT-Tracking Co.op'!AL$6)</f>
        <v>0</v>
      </c>
      <c r="AM203" s="25">
        <f>+SUMIFS('Data Co.op'!$M:$M,'Data Co.op'!$E:$E,'MT-Tracking Co.op'!$G203,'Data Co.op'!$N:$N,'MT-Tracking Co.op'!AM$6)</f>
        <v>0</v>
      </c>
      <c r="AN203" s="25">
        <f>+SUMIFS('Data Co.op'!$M:$M,'Data Co.op'!$E:$E,'MT-Tracking Co.op'!$G203,'Data Co.op'!$N:$N,'MT-Tracking Co.op'!AN$6)</f>
        <v>0</v>
      </c>
      <c r="AO203" s="25">
        <f>+SUMIFS('Data Co.op'!$M:$M,'Data Co.op'!$E:$E,'MT-Tracking Co.op'!$G203,'Data Co.op'!$N:$N,'MT-Tracking Co.op'!AO$6)</f>
        <v>0</v>
      </c>
      <c r="AP203" s="25">
        <f>+SUMIFS('Data Co.op'!$M:$M,'Data Co.op'!$E:$E,'MT-Tracking Co.op'!$G203,'Data Co.op'!$N:$N,'MT-Tracking Co.op'!AP$6)</f>
        <v>0</v>
      </c>
      <c r="AQ203" s="25">
        <f>+SUMIFS('Data Co.op'!$M:$M,'Data Co.op'!$E:$E,'MT-Tracking Co.op'!$G203,'Data Co.op'!$N:$N,'MT-Tracking Co.op'!AQ$6)</f>
        <v>0</v>
      </c>
      <c r="AR203" s="25">
        <f>+SUMIFS('Data Co.op'!$M:$M,'Data Co.op'!$E:$E,'MT-Tracking Co.op'!$G203,'Data Co.op'!$N:$N,'MT-Tracking Co.op'!AR$6)</f>
        <v>0</v>
      </c>
      <c r="AS203" s="25">
        <f>+SUMIFS('Data Co.op'!$M:$M,'Data Co.op'!$E:$E,'MT-Tracking Co.op'!$G203,'Data Co.op'!$N:$N,'MT-Tracking Co.op'!AS$6)</f>
        <v>0</v>
      </c>
      <c r="AT203" s="25">
        <f>+SUMIFS('Data Co.op'!$M:$M,'Data Co.op'!$E:$E,'MT-Tracking Co.op'!$G203,'Data Co.op'!$N:$N,'MT-Tracking Co.op'!AT$6)</f>
        <v>0</v>
      </c>
      <c r="AU203" s="25">
        <f>+SUMIFS('Data Co.op'!$M:$M,'Data Co.op'!$E:$E,'MT-Tracking Co.op'!$G203,'Data Co.op'!$N:$N,'MT-Tracking Co.op'!AU$6)</f>
        <v>0</v>
      </c>
      <c r="AV203" s="25">
        <f>+SUMIFS('Data Co.op'!$M:$M,'Data Co.op'!$E:$E,'MT-Tracking Co.op'!$G203,'Data Co.op'!$N:$N,'MT-Tracking Co.op'!AV$6)</f>
        <v>0</v>
      </c>
      <c r="AW203" s="27">
        <f t="shared" si="30"/>
        <v>0</v>
      </c>
      <c r="AX203" t="str">
        <f t="shared" si="35"/>
        <v>Phạm Thị Bích Hạnh</v>
      </c>
      <c r="AY203" t="str">
        <f t="shared" si="34"/>
        <v>NBTS05331</v>
      </c>
      <c r="AZ203" s="27" t="str">
        <f t="shared" si="36"/>
        <v>Mai Thị Lan Uyên</v>
      </c>
    </row>
    <row r="204" spans="1:52" outlineLevel="1" x14ac:dyDescent="0.25">
      <c r="A204" s="4"/>
      <c r="B204" s="4"/>
      <c r="C204" s="4"/>
      <c r="D204" s="95"/>
      <c r="E204" s="96"/>
      <c r="F204" s="35"/>
      <c r="G204" s="35"/>
      <c r="H204" s="4"/>
      <c r="I204" s="4"/>
      <c r="J204" s="4"/>
      <c r="K204" s="4"/>
      <c r="L204" s="4"/>
      <c r="M204" s="33"/>
      <c r="N204" s="38"/>
      <c r="O204" s="33"/>
      <c r="P204" s="33">
        <f t="shared" si="28"/>
        <v>0</v>
      </c>
      <c r="Q204" s="94">
        <f t="shared" si="29"/>
        <v>0</v>
      </c>
      <c r="R204" s="25">
        <f>+SUMIFS('Data Co.op'!$M:$M,'Data Co.op'!$E:$E,'MT-Tracking Co.op'!$F204,'Data Co.op'!$N:$N,'MT-Tracking Co.op'!R$6)</f>
        <v>0</v>
      </c>
      <c r="S204" s="25">
        <f>+SUMIFS('Data Co.op'!$M:$M,'Data Co.op'!$E:$E,'MT-Tracking Co.op'!$F204,'Data Co.op'!$N:$N,'MT-Tracking Co.op'!S$6)</f>
        <v>0</v>
      </c>
      <c r="T204" s="25">
        <f>+SUMIFS('Data Co.op'!$M:$M,'Data Co.op'!$E:$E,'MT-Tracking Co.op'!$F204,'Data Co.op'!$N:$N,'MT-Tracking Co.op'!T$6)</f>
        <v>0</v>
      </c>
      <c r="U204" s="25">
        <f>+SUMIFS('Data Co.op'!$M:$M,'Data Co.op'!$E:$E,'MT-Tracking Co.op'!$F204,'Data Co.op'!$N:$N,'MT-Tracking Co.op'!U$6)</f>
        <v>0</v>
      </c>
      <c r="V204" s="25">
        <f>+SUMIFS('Data Co.op'!$M:$M,'Data Co.op'!$E:$E,'MT-Tracking Co.op'!$F204,'Data Co.op'!$N:$N,'MT-Tracking Co.op'!V$6)</f>
        <v>0</v>
      </c>
      <c r="W204" s="25">
        <f>+SUMIFS('Data Co.op'!$M:$M,'Data Co.op'!$E:$E,'MT-Tracking Co.op'!$F204,'Data Co.op'!$N:$N,'MT-Tracking Co.op'!W$6)</f>
        <v>0</v>
      </c>
      <c r="X204" s="25">
        <f>+SUMIFS('Data Co.op'!$M:$M,'Data Co.op'!$E:$E,'MT-Tracking Co.op'!$F204,'Data Co.op'!$N:$N,'MT-Tracking Co.op'!X$6)</f>
        <v>0</v>
      </c>
      <c r="Y204" s="25">
        <f>+SUMIFS('Data Co.op'!$M:$M,'Data Co.op'!$E:$E,'MT-Tracking Co.op'!$F204,'Data Co.op'!$N:$N,'MT-Tracking Co.op'!Y$6)</f>
        <v>0</v>
      </c>
      <c r="Z204" s="25">
        <f>+SUMIFS('Data Co.op'!$M:$M,'Data Co.op'!$E:$E,'MT-Tracking Co.op'!$F204,'Data Co.op'!$N:$N,'MT-Tracking Co.op'!Z$6)</f>
        <v>0</v>
      </c>
      <c r="AA204" s="25">
        <f>+SUMIFS('Data Co.op'!$M:$M,'Data Co.op'!$E:$E,'MT-Tracking Co.op'!$F204,'Data Co.op'!$N:$N,'MT-Tracking Co.op'!AA$6)</f>
        <v>0</v>
      </c>
      <c r="AB204" s="25">
        <f>+SUMIFS('Data Co.op'!$M:$M,'Data Co.op'!$E:$E,'MT-Tracking Co.op'!$F204,'Data Co.op'!$N:$N,'MT-Tracking Co.op'!AB$6)</f>
        <v>0</v>
      </c>
      <c r="AC204" s="25">
        <f>+SUMIFS('Data Co.op'!$M:$M,'Data Co.op'!$E:$E,'MT-Tracking Co.op'!$F204,'Data Co.op'!$N:$N,'MT-Tracking Co.op'!AC$6)</f>
        <v>0</v>
      </c>
      <c r="AD204" s="25">
        <f>+SUMIFS('Data Co.op'!$M:$M,'Data Co.op'!$E:$E,'MT-Tracking Co.op'!$F204,'Data Co.op'!$N:$N,'MT-Tracking Co.op'!AD$6)</f>
        <v>0</v>
      </c>
      <c r="AE204" s="25">
        <f>+SUMIFS('Data Co.op'!$M:$M,'Data Co.op'!$E:$E,'MT-Tracking Co.op'!$F204,'Data Co.op'!$N:$N,'MT-Tracking Co.op'!AE$6)</f>
        <v>0</v>
      </c>
      <c r="AF204" s="25">
        <f>+SUMIFS('Data Co.op'!$M:$M,'Data Co.op'!$E:$E,'MT-Tracking Co.op'!$F204,'Data Co.op'!$N:$N,'MT-Tracking Co.op'!AF$6)</f>
        <v>0</v>
      </c>
      <c r="AG204" s="25">
        <f>+SUMIFS('Data Co.op'!$M:$M,'Data Co.op'!$E:$E,'MT-Tracking Co.op'!$F204,'Data Co.op'!$N:$N,'MT-Tracking Co.op'!AG$6)</f>
        <v>0</v>
      </c>
      <c r="AH204" s="25">
        <f>+SUMIFS('Data Co.op'!$M:$M,'Data Co.op'!$E:$E,'MT-Tracking Co.op'!$G204,'Data Co.op'!$N:$N,'MT-Tracking Co.op'!AH$6)</f>
        <v>0</v>
      </c>
      <c r="AI204" s="25">
        <f>+SUMIFS('Data Co.op'!$M:$M,'Data Co.op'!$E:$E,'MT-Tracking Co.op'!$G204,'Data Co.op'!$N:$N,'MT-Tracking Co.op'!AI$6)</f>
        <v>0</v>
      </c>
      <c r="AJ204" s="25">
        <f>+SUMIFS('Data Co.op'!$M:$M,'Data Co.op'!$E:$E,'MT-Tracking Co.op'!$G204,'Data Co.op'!$N:$N,'MT-Tracking Co.op'!AJ$6)</f>
        <v>0</v>
      </c>
      <c r="AK204" s="25">
        <f>+SUMIFS('Data Co.op'!$M:$M,'Data Co.op'!$E:$E,'MT-Tracking Co.op'!$G204,'Data Co.op'!$N:$N,'MT-Tracking Co.op'!AK$6)</f>
        <v>0</v>
      </c>
      <c r="AL204" s="25">
        <f>+SUMIFS('Data Co.op'!$M:$M,'Data Co.op'!$E:$E,'MT-Tracking Co.op'!$G204,'Data Co.op'!$N:$N,'MT-Tracking Co.op'!AL$6)</f>
        <v>0</v>
      </c>
      <c r="AM204" s="25">
        <f>+SUMIFS('Data Co.op'!$M:$M,'Data Co.op'!$E:$E,'MT-Tracking Co.op'!$G204,'Data Co.op'!$N:$N,'MT-Tracking Co.op'!AM$6)</f>
        <v>0</v>
      </c>
      <c r="AN204" s="25">
        <f>+SUMIFS('Data Co.op'!$M:$M,'Data Co.op'!$E:$E,'MT-Tracking Co.op'!$G204,'Data Co.op'!$N:$N,'MT-Tracking Co.op'!AN$6)</f>
        <v>0</v>
      </c>
      <c r="AO204" s="25">
        <f>+SUMIFS('Data Co.op'!$M:$M,'Data Co.op'!$E:$E,'MT-Tracking Co.op'!$G204,'Data Co.op'!$N:$N,'MT-Tracking Co.op'!AO$6)</f>
        <v>0</v>
      </c>
      <c r="AP204" s="25">
        <f>+SUMIFS('Data Co.op'!$M:$M,'Data Co.op'!$E:$E,'MT-Tracking Co.op'!$G204,'Data Co.op'!$N:$N,'MT-Tracking Co.op'!AP$6)</f>
        <v>0</v>
      </c>
      <c r="AQ204" s="25">
        <f>+SUMIFS('Data Co.op'!$M:$M,'Data Co.op'!$E:$E,'MT-Tracking Co.op'!$G204,'Data Co.op'!$N:$N,'MT-Tracking Co.op'!AQ$6)</f>
        <v>0</v>
      </c>
      <c r="AR204" s="25">
        <f>+SUMIFS('Data Co.op'!$M:$M,'Data Co.op'!$E:$E,'MT-Tracking Co.op'!$G204,'Data Co.op'!$N:$N,'MT-Tracking Co.op'!AR$6)</f>
        <v>0</v>
      </c>
      <c r="AS204" s="25">
        <f>+SUMIFS('Data Co.op'!$M:$M,'Data Co.op'!$E:$E,'MT-Tracking Co.op'!$G204,'Data Co.op'!$N:$N,'MT-Tracking Co.op'!AS$6)</f>
        <v>0</v>
      </c>
      <c r="AT204" s="25">
        <f>+SUMIFS('Data Co.op'!$M:$M,'Data Co.op'!$E:$E,'MT-Tracking Co.op'!$G204,'Data Co.op'!$N:$N,'MT-Tracking Co.op'!AT$6)</f>
        <v>0</v>
      </c>
      <c r="AU204" s="25">
        <f>+SUMIFS('Data Co.op'!$M:$M,'Data Co.op'!$E:$E,'MT-Tracking Co.op'!$G204,'Data Co.op'!$N:$N,'MT-Tracking Co.op'!AU$6)</f>
        <v>0</v>
      </c>
      <c r="AV204" s="25">
        <f>+SUMIFS('Data Co.op'!$M:$M,'Data Co.op'!$E:$E,'MT-Tracking Co.op'!$G204,'Data Co.op'!$N:$N,'MT-Tracking Co.op'!AV$6)</f>
        <v>0</v>
      </c>
      <c r="AW204" s="27">
        <f t="shared" si="30"/>
        <v>0</v>
      </c>
      <c r="AX204">
        <f t="shared" si="35"/>
        <v>0</v>
      </c>
      <c r="AY204">
        <f t="shared" si="34"/>
        <v>0</v>
      </c>
      <c r="AZ204" s="27">
        <f t="shared" si="36"/>
        <v>0</v>
      </c>
    </row>
    <row r="205" spans="1:52" outlineLevel="1" x14ac:dyDescent="0.25">
      <c r="A205" s="4"/>
      <c r="B205" s="4"/>
      <c r="C205" s="4"/>
      <c r="D205" s="95"/>
      <c r="E205" s="96"/>
      <c r="F205" s="35"/>
      <c r="G205" s="35"/>
      <c r="H205" s="4"/>
      <c r="I205" s="4"/>
      <c r="J205" s="4"/>
      <c r="K205" s="4"/>
      <c r="L205" s="4"/>
      <c r="M205" s="33"/>
      <c r="N205" s="38"/>
      <c r="O205" s="33"/>
      <c r="P205" s="33">
        <f t="shared" si="28"/>
        <v>0</v>
      </c>
      <c r="Q205" s="94">
        <f t="shared" si="29"/>
        <v>0</v>
      </c>
      <c r="R205" s="25">
        <f>+SUMIFS('Data Co.op'!$M:$M,'Data Co.op'!$E:$E,'MT-Tracking Co.op'!$F205,'Data Co.op'!$N:$N,'MT-Tracking Co.op'!R$6)</f>
        <v>0</v>
      </c>
      <c r="S205" s="25">
        <f>+SUMIFS('Data Co.op'!$M:$M,'Data Co.op'!$E:$E,'MT-Tracking Co.op'!$F205,'Data Co.op'!$N:$N,'MT-Tracking Co.op'!S$6)</f>
        <v>0</v>
      </c>
      <c r="T205" s="25">
        <f>+SUMIFS('Data Co.op'!$M:$M,'Data Co.op'!$E:$E,'MT-Tracking Co.op'!$F205,'Data Co.op'!$N:$N,'MT-Tracking Co.op'!T$6)</f>
        <v>0</v>
      </c>
      <c r="U205" s="25">
        <f>+SUMIFS('Data Co.op'!$M:$M,'Data Co.op'!$E:$E,'MT-Tracking Co.op'!$F205,'Data Co.op'!$N:$N,'MT-Tracking Co.op'!U$6)</f>
        <v>0</v>
      </c>
      <c r="V205" s="25">
        <f>+SUMIFS('Data Co.op'!$M:$M,'Data Co.op'!$E:$E,'MT-Tracking Co.op'!$F205,'Data Co.op'!$N:$N,'MT-Tracking Co.op'!V$6)</f>
        <v>0</v>
      </c>
      <c r="W205" s="25">
        <f>+SUMIFS('Data Co.op'!$M:$M,'Data Co.op'!$E:$E,'MT-Tracking Co.op'!$F205,'Data Co.op'!$N:$N,'MT-Tracking Co.op'!W$6)</f>
        <v>0</v>
      </c>
      <c r="X205" s="25">
        <f>+SUMIFS('Data Co.op'!$M:$M,'Data Co.op'!$E:$E,'MT-Tracking Co.op'!$F205,'Data Co.op'!$N:$N,'MT-Tracking Co.op'!X$6)</f>
        <v>0</v>
      </c>
      <c r="Y205" s="25">
        <f>+SUMIFS('Data Co.op'!$M:$M,'Data Co.op'!$E:$E,'MT-Tracking Co.op'!$F205,'Data Co.op'!$N:$N,'MT-Tracking Co.op'!Y$6)</f>
        <v>0</v>
      </c>
      <c r="Z205" s="25">
        <f>+SUMIFS('Data Co.op'!$M:$M,'Data Co.op'!$E:$E,'MT-Tracking Co.op'!$F205,'Data Co.op'!$N:$N,'MT-Tracking Co.op'!Z$6)</f>
        <v>0</v>
      </c>
      <c r="AA205" s="25">
        <f>+SUMIFS('Data Co.op'!$M:$M,'Data Co.op'!$E:$E,'MT-Tracking Co.op'!$F205,'Data Co.op'!$N:$N,'MT-Tracking Co.op'!AA$6)</f>
        <v>0</v>
      </c>
      <c r="AB205" s="25">
        <f>+SUMIFS('Data Co.op'!$M:$M,'Data Co.op'!$E:$E,'MT-Tracking Co.op'!$F205,'Data Co.op'!$N:$N,'MT-Tracking Co.op'!AB$6)</f>
        <v>0</v>
      </c>
      <c r="AC205" s="25">
        <f>+SUMIFS('Data Co.op'!$M:$M,'Data Co.op'!$E:$E,'MT-Tracking Co.op'!$F205,'Data Co.op'!$N:$N,'MT-Tracking Co.op'!AC$6)</f>
        <v>0</v>
      </c>
      <c r="AD205" s="25">
        <f>+SUMIFS('Data Co.op'!$M:$M,'Data Co.op'!$E:$E,'MT-Tracking Co.op'!$F205,'Data Co.op'!$N:$N,'MT-Tracking Co.op'!AD$6)</f>
        <v>0</v>
      </c>
      <c r="AE205" s="25">
        <f>+SUMIFS('Data Co.op'!$M:$M,'Data Co.op'!$E:$E,'MT-Tracking Co.op'!$F205,'Data Co.op'!$N:$N,'MT-Tracking Co.op'!AE$6)</f>
        <v>0</v>
      </c>
      <c r="AF205" s="25">
        <f>+SUMIFS('Data Co.op'!$M:$M,'Data Co.op'!$E:$E,'MT-Tracking Co.op'!$F205,'Data Co.op'!$N:$N,'MT-Tracking Co.op'!AF$6)</f>
        <v>0</v>
      </c>
      <c r="AG205" s="25">
        <f>+SUMIFS('Data Co.op'!$M:$M,'Data Co.op'!$E:$E,'MT-Tracking Co.op'!$F205,'Data Co.op'!$N:$N,'MT-Tracking Co.op'!AG$6)</f>
        <v>0</v>
      </c>
      <c r="AH205" s="25">
        <f>+SUMIFS('Data Co.op'!$M:$M,'Data Co.op'!$E:$E,'MT-Tracking Co.op'!$G205,'Data Co.op'!$N:$N,'MT-Tracking Co.op'!AH$6)</f>
        <v>0</v>
      </c>
      <c r="AI205" s="25">
        <f>+SUMIFS('Data Co.op'!$M:$M,'Data Co.op'!$E:$E,'MT-Tracking Co.op'!$G205,'Data Co.op'!$N:$N,'MT-Tracking Co.op'!AI$6)</f>
        <v>0</v>
      </c>
      <c r="AJ205" s="25">
        <f>+SUMIFS('Data Co.op'!$M:$M,'Data Co.op'!$E:$E,'MT-Tracking Co.op'!$G205,'Data Co.op'!$N:$N,'MT-Tracking Co.op'!AJ$6)</f>
        <v>0</v>
      </c>
      <c r="AK205" s="25">
        <f>+SUMIFS('Data Co.op'!$M:$M,'Data Co.op'!$E:$E,'MT-Tracking Co.op'!$G205,'Data Co.op'!$N:$N,'MT-Tracking Co.op'!AK$6)</f>
        <v>0</v>
      </c>
      <c r="AL205" s="25">
        <f>+SUMIFS('Data Co.op'!$M:$M,'Data Co.op'!$E:$E,'MT-Tracking Co.op'!$G205,'Data Co.op'!$N:$N,'MT-Tracking Co.op'!AL$6)</f>
        <v>0</v>
      </c>
      <c r="AM205" s="25">
        <f>+SUMIFS('Data Co.op'!$M:$M,'Data Co.op'!$E:$E,'MT-Tracking Co.op'!$G205,'Data Co.op'!$N:$N,'MT-Tracking Co.op'!AM$6)</f>
        <v>0</v>
      </c>
      <c r="AN205" s="25">
        <f>+SUMIFS('Data Co.op'!$M:$M,'Data Co.op'!$E:$E,'MT-Tracking Co.op'!$G205,'Data Co.op'!$N:$N,'MT-Tracking Co.op'!AN$6)</f>
        <v>0</v>
      </c>
      <c r="AO205" s="25">
        <f>+SUMIFS('Data Co.op'!$M:$M,'Data Co.op'!$E:$E,'MT-Tracking Co.op'!$G205,'Data Co.op'!$N:$N,'MT-Tracking Co.op'!AO$6)</f>
        <v>0</v>
      </c>
      <c r="AP205" s="25">
        <f>+SUMIFS('Data Co.op'!$M:$M,'Data Co.op'!$E:$E,'MT-Tracking Co.op'!$G205,'Data Co.op'!$N:$N,'MT-Tracking Co.op'!AP$6)</f>
        <v>0</v>
      </c>
      <c r="AQ205" s="25">
        <f>+SUMIFS('Data Co.op'!$M:$M,'Data Co.op'!$E:$E,'MT-Tracking Co.op'!$G205,'Data Co.op'!$N:$N,'MT-Tracking Co.op'!AQ$6)</f>
        <v>0</v>
      </c>
      <c r="AR205" s="25">
        <f>+SUMIFS('Data Co.op'!$M:$M,'Data Co.op'!$E:$E,'MT-Tracking Co.op'!$G205,'Data Co.op'!$N:$N,'MT-Tracking Co.op'!AR$6)</f>
        <v>0</v>
      </c>
      <c r="AS205" s="25">
        <f>+SUMIFS('Data Co.op'!$M:$M,'Data Co.op'!$E:$E,'MT-Tracking Co.op'!$G205,'Data Co.op'!$N:$N,'MT-Tracking Co.op'!AS$6)</f>
        <v>0</v>
      </c>
      <c r="AT205" s="25">
        <f>+SUMIFS('Data Co.op'!$M:$M,'Data Co.op'!$E:$E,'MT-Tracking Co.op'!$G205,'Data Co.op'!$N:$N,'MT-Tracking Co.op'!AT$6)</f>
        <v>0</v>
      </c>
      <c r="AU205" s="25">
        <f>+SUMIFS('Data Co.op'!$M:$M,'Data Co.op'!$E:$E,'MT-Tracking Co.op'!$G205,'Data Co.op'!$N:$N,'MT-Tracking Co.op'!AU$6)</f>
        <v>0</v>
      </c>
      <c r="AV205" s="25">
        <f>+SUMIFS('Data Co.op'!$M:$M,'Data Co.op'!$E:$E,'MT-Tracking Co.op'!$G205,'Data Co.op'!$N:$N,'MT-Tracking Co.op'!AV$6)</f>
        <v>0</v>
      </c>
      <c r="AW205" s="27">
        <f t="shared" si="30"/>
        <v>0</v>
      </c>
      <c r="AX205">
        <f t="shared" si="35"/>
        <v>0</v>
      </c>
      <c r="AY205">
        <f t="shared" si="34"/>
        <v>0</v>
      </c>
      <c r="AZ205" s="27">
        <f t="shared" si="36"/>
        <v>0</v>
      </c>
    </row>
    <row r="206" spans="1:52" outlineLevel="1" x14ac:dyDescent="0.25">
      <c r="A206" s="4"/>
      <c r="B206" s="4"/>
      <c r="C206" s="4"/>
      <c r="D206" s="95"/>
      <c r="E206" s="96"/>
      <c r="F206" s="35"/>
      <c r="G206" s="35"/>
      <c r="H206" s="4"/>
      <c r="I206" s="4"/>
      <c r="J206" s="4"/>
      <c r="K206" s="4"/>
      <c r="L206" s="4"/>
      <c r="M206" s="33"/>
      <c r="N206" s="38"/>
      <c r="O206" s="33"/>
      <c r="P206" s="33">
        <f t="shared" si="28"/>
        <v>0</v>
      </c>
      <c r="Q206" s="94">
        <f t="shared" si="29"/>
        <v>0</v>
      </c>
      <c r="R206" s="25">
        <f>+SUMIFS('Data Co.op'!$M:$M,'Data Co.op'!$E:$E,'MT-Tracking Co.op'!$F206,'Data Co.op'!$N:$N,'MT-Tracking Co.op'!R$6)</f>
        <v>0</v>
      </c>
      <c r="S206" s="25">
        <f>+SUMIFS('Data Co.op'!$M:$M,'Data Co.op'!$E:$E,'MT-Tracking Co.op'!$F206,'Data Co.op'!$N:$N,'MT-Tracking Co.op'!S$6)</f>
        <v>0</v>
      </c>
      <c r="T206" s="25">
        <f>+SUMIFS('Data Co.op'!$M:$M,'Data Co.op'!$E:$E,'MT-Tracking Co.op'!$F206,'Data Co.op'!$N:$N,'MT-Tracking Co.op'!T$6)</f>
        <v>0</v>
      </c>
      <c r="U206" s="25">
        <f>+SUMIFS('Data Co.op'!$M:$M,'Data Co.op'!$E:$E,'MT-Tracking Co.op'!$F206,'Data Co.op'!$N:$N,'MT-Tracking Co.op'!U$6)</f>
        <v>0</v>
      </c>
      <c r="V206" s="25">
        <f>+SUMIFS('Data Co.op'!$M:$M,'Data Co.op'!$E:$E,'MT-Tracking Co.op'!$F206,'Data Co.op'!$N:$N,'MT-Tracking Co.op'!V$6)</f>
        <v>0</v>
      </c>
      <c r="W206" s="25">
        <f>+SUMIFS('Data Co.op'!$M:$M,'Data Co.op'!$E:$E,'MT-Tracking Co.op'!$F206,'Data Co.op'!$N:$N,'MT-Tracking Co.op'!W$6)</f>
        <v>0</v>
      </c>
      <c r="X206" s="25">
        <f>+SUMIFS('Data Co.op'!$M:$M,'Data Co.op'!$E:$E,'MT-Tracking Co.op'!$F206,'Data Co.op'!$N:$N,'MT-Tracking Co.op'!X$6)</f>
        <v>0</v>
      </c>
      <c r="Y206" s="25">
        <f>+SUMIFS('Data Co.op'!$M:$M,'Data Co.op'!$E:$E,'MT-Tracking Co.op'!$F206,'Data Co.op'!$N:$N,'MT-Tracking Co.op'!Y$6)</f>
        <v>0</v>
      </c>
      <c r="Z206" s="25">
        <f>+SUMIFS('Data Co.op'!$M:$M,'Data Co.op'!$E:$E,'MT-Tracking Co.op'!$F206,'Data Co.op'!$N:$N,'MT-Tracking Co.op'!Z$6)</f>
        <v>0</v>
      </c>
      <c r="AA206" s="25">
        <f>+SUMIFS('Data Co.op'!$M:$M,'Data Co.op'!$E:$E,'MT-Tracking Co.op'!$F206,'Data Co.op'!$N:$N,'MT-Tracking Co.op'!AA$6)</f>
        <v>0</v>
      </c>
      <c r="AB206" s="25">
        <f>+SUMIFS('Data Co.op'!$M:$M,'Data Co.op'!$E:$E,'MT-Tracking Co.op'!$F206,'Data Co.op'!$N:$N,'MT-Tracking Co.op'!AB$6)</f>
        <v>0</v>
      </c>
      <c r="AC206" s="25">
        <f>+SUMIFS('Data Co.op'!$M:$M,'Data Co.op'!$E:$E,'MT-Tracking Co.op'!$F206,'Data Co.op'!$N:$N,'MT-Tracking Co.op'!AC$6)</f>
        <v>0</v>
      </c>
      <c r="AD206" s="25">
        <f>+SUMIFS('Data Co.op'!$M:$M,'Data Co.op'!$E:$E,'MT-Tracking Co.op'!$F206,'Data Co.op'!$N:$N,'MT-Tracking Co.op'!AD$6)</f>
        <v>0</v>
      </c>
      <c r="AE206" s="25">
        <f>+SUMIFS('Data Co.op'!$M:$M,'Data Co.op'!$E:$E,'MT-Tracking Co.op'!$F206,'Data Co.op'!$N:$N,'MT-Tracking Co.op'!AE$6)</f>
        <v>0</v>
      </c>
      <c r="AF206" s="25">
        <f>+SUMIFS('Data Co.op'!$M:$M,'Data Co.op'!$E:$E,'MT-Tracking Co.op'!$F206,'Data Co.op'!$N:$N,'MT-Tracking Co.op'!AF$6)</f>
        <v>0</v>
      </c>
      <c r="AG206" s="25">
        <f>+SUMIFS('Data Co.op'!$M:$M,'Data Co.op'!$E:$E,'MT-Tracking Co.op'!$F206,'Data Co.op'!$N:$N,'MT-Tracking Co.op'!AG$6)</f>
        <v>0</v>
      </c>
      <c r="AH206" s="25">
        <f>+SUMIFS('Data Co.op'!$M:$M,'Data Co.op'!$E:$E,'MT-Tracking Co.op'!$G206,'Data Co.op'!$N:$N,'MT-Tracking Co.op'!AH$6)</f>
        <v>0</v>
      </c>
      <c r="AI206" s="25">
        <f>+SUMIFS('Data Co.op'!$M:$M,'Data Co.op'!$E:$E,'MT-Tracking Co.op'!$G206,'Data Co.op'!$N:$N,'MT-Tracking Co.op'!AI$6)</f>
        <v>0</v>
      </c>
      <c r="AJ206" s="25">
        <f>+SUMIFS('Data Co.op'!$M:$M,'Data Co.op'!$E:$E,'MT-Tracking Co.op'!$G206,'Data Co.op'!$N:$N,'MT-Tracking Co.op'!AJ$6)</f>
        <v>0</v>
      </c>
      <c r="AK206" s="25">
        <f>+SUMIFS('Data Co.op'!$M:$M,'Data Co.op'!$E:$E,'MT-Tracking Co.op'!$G206,'Data Co.op'!$N:$N,'MT-Tracking Co.op'!AK$6)</f>
        <v>0</v>
      </c>
      <c r="AL206" s="25">
        <f>+SUMIFS('Data Co.op'!$M:$M,'Data Co.op'!$E:$E,'MT-Tracking Co.op'!$G206,'Data Co.op'!$N:$N,'MT-Tracking Co.op'!AL$6)</f>
        <v>0</v>
      </c>
      <c r="AM206" s="25">
        <f>+SUMIFS('Data Co.op'!$M:$M,'Data Co.op'!$E:$E,'MT-Tracking Co.op'!$G206,'Data Co.op'!$N:$N,'MT-Tracking Co.op'!AM$6)</f>
        <v>0</v>
      </c>
      <c r="AN206" s="25">
        <f>+SUMIFS('Data Co.op'!$M:$M,'Data Co.op'!$E:$E,'MT-Tracking Co.op'!$G206,'Data Co.op'!$N:$N,'MT-Tracking Co.op'!AN$6)</f>
        <v>0</v>
      </c>
      <c r="AO206" s="25">
        <f>+SUMIFS('Data Co.op'!$M:$M,'Data Co.op'!$E:$E,'MT-Tracking Co.op'!$G206,'Data Co.op'!$N:$N,'MT-Tracking Co.op'!AO$6)</f>
        <v>0</v>
      </c>
      <c r="AP206" s="25">
        <f>+SUMIFS('Data Co.op'!$M:$M,'Data Co.op'!$E:$E,'MT-Tracking Co.op'!$G206,'Data Co.op'!$N:$N,'MT-Tracking Co.op'!AP$6)</f>
        <v>0</v>
      </c>
      <c r="AQ206" s="25">
        <f>+SUMIFS('Data Co.op'!$M:$M,'Data Co.op'!$E:$E,'MT-Tracking Co.op'!$G206,'Data Co.op'!$N:$N,'MT-Tracking Co.op'!AQ$6)</f>
        <v>0</v>
      </c>
      <c r="AR206" s="25">
        <f>+SUMIFS('Data Co.op'!$M:$M,'Data Co.op'!$E:$E,'MT-Tracking Co.op'!$G206,'Data Co.op'!$N:$N,'MT-Tracking Co.op'!AR$6)</f>
        <v>0</v>
      </c>
      <c r="AS206" s="25">
        <f>+SUMIFS('Data Co.op'!$M:$M,'Data Co.op'!$E:$E,'MT-Tracking Co.op'!$G206,'Data Co.op'!$N:$N,'MT-Tracking Co.op'!AS$6)</f>
        <v>0</v>
      </c>
      <c r="AT206" s="25">
        <f>+SUMIFS('Data Co.op'!$M:$M,'Data Co.op'!$E:$E,'MT-Tracking Co.op'!$G206,'Data Co.op'!$N:$N,'MT-Tracking Co.op'!AT$6)</f>
        <v>0</v>
      </c>
      <c r="AU206" s="25">
        <f>+SUMIFS('Data Co.op'!$M:$M,'Data Co.op'!$E:$E,'MT-Tracking Co.op'!$G206,'Data Co.op'!$N:$N,'MT-Tracking Co.op'!AU$6)</f>
        <v>0</v>
      </c>
      <c r="AV206" s="25">
        <f>+SUMIFS('Data Co.op'!$M:$M,'Data Co.op'!$E:$E,'MT-Tracking Co.op'!$G206,'Data Co.op'!$N:$N,'MT-Tracking Co.op'!AV$6)</f>
        <v>0</v>
      </c>
      <c r="AW206" s="27">
        <f t="shared" si="30"/>
        <v>0</v>
      </c>
      <c r="AX206">
        <f t="shared" si="35"/>
        <v>0</v>
      </c>
      <c r="AY206">
        <f t="shared" si="34"/>
        <v>0</v>
      </c>
      <c r="AZ206" s="27">
        <f t="shared" si="36"/>
        <v>0</v>
      </c>
    </row>
    <row r="207" spans="1:52" outlineLevel="1" x14ac:dyDescent="0.25">
      <c r="A207" s="4"/>
      <c r="B207" s="4"/>
      <c r="C207" s="4"/>
      <c r="D207" s="95"/>
      <c r="E207" s="96"/>
      <c r="F207" s="35"/>
      <c r="G207" s="35"/>
      <c r="H207" s="4"/>
      <c r="I207" s="4"/>
      <c r="J207" s="4"/>
      <c r="K207" s="4"/>
      <c r="L207" s="4"/>
      <c r="M207" s="33"/>
      <c r="N207" s="38"/>
      <c r="O207" s="33"/>
      <c r="P207" s="33">
        <f t="shared" si="28"/>
        <v>0</v>
      </c>
      <c r="Q207" s="94">
        <f t="shared" si="29"/>
        <v>0</v>
      </c>
      <c r="R207" s="25">
        <f>+SUMIFS('Data Co.op'!$M:$M,'Data Co.op'!$E:$E,'MT-Tracking Co.op'!$F207,'Data Co.op'!$N:$N,'MT-Tracking Co.op'!R$6)</f>
        <v>0</v>
      </c>
      <c r="S207" s="25">
        <f>+SUMIFS('Data Co.op'!$M:$M,'Data Co.op'!$E:$E,'MT-Tracking Co.op'!$F207,'Data Co.op'!$N:$N,'MT-Tracking Co.op'!S$6)</f>
        <v>0</v>
      </c>
      <c r="T207" s="25">
        <f>+SUMIFS('Data Co.op'!$M:$M,'Data Co.op'!$E:$E,'MT-Tracking Co.op'!$F207,'Data Co.op'!$N:$N,'MT-Tracking Co.op'!T$6)</f>
        <v>0</v>
      </c>
      <c r="U207" s="25">
        <f>+SUMIFS('Data Co.op'!$M:$M,'Data Co.op'!$E:$E,'MT-Tracking Co.op'!$F207,'Data Co.op'!$N:$N,'MT-Tracking Co.op'!U$6)</f>
        <v>0</v>
      </c>
      <c r="V207" s="25">
        <f>+SUMIFS('Data Co.op'!$M:$M,'Data Co.op'!$E:$E,'MT-Tracking Co.op'!$F207,'Data Co.op'!$N:$N,'MT-Tracking Co.op'!V$6)</f>
        <v>0</v>
      </c>
      <c r="W207" s="25">
        <f>+SUMIFS('Data Co.op'!$M:$M,'Data Co.op'!$E:$E,'MT-Tracking Co.op'!$F207,'Data Co.op'!$N:$N,'MT-Tracking Co.op'!W$6)</f>
        <v>0</v>
      </c>
      <c r="X207" s="25">
        <f>+SUMIFS('Data Co.op'!$M:$M,'Data Co.op'!$E:$E,'MT-Tracking Co.op'!$F207,'Data Co.op'!$N:$N,'MT-Tracking Co.op'!X$6)</f>
        <v>0</v>
      </c>
      <c r="Y207" s="25">
        <f>+SUMIFS('Data Co.op'!$M:$M,'Data Co.op'!$E:$E,'MT-Tracking Co.op'!$F207,'Data Co.op'!$N:$N,'MT-Tracking Co.op'!Y$6)</f>
        <v>0</v>
      </c>
      <c r="Z207" s="25">
        <f>+SUMIFS('Data Co.op'!$M:$M,'Data Co.op'!$E:$E,'MT-Tracking Co.op'!$F207,'Data Co.op'!$N:$N,'MT-Tracking Co.op'!Z$6)</f>
        <v>0</v>
      </c>
      <c r="AA207" s="25">
        <f>+SUMIFS('Data Co.op'!$M:$M,'Data Co.op'!$E:$E,'MT-Tracking Co.op'!$F207,'Data Co.op'!$N:$N,'MT-Tracking Co.op'!AA$6)</f>
        <v>0</v>
      </c>
      <c r="AB207" s="25">
        <f>+SUMIFS('Data Co.op'!$M:$M,'Data Co.op'!$E:$E,'MT-Tracking Co.op'!$F207,'Data Co.op'!$N:$N,'MT-Tracking Co.op'!AB$6)</f>
        <v>0</v>
      </c>
      <c r="AC207" s="25">
        <f>+SUMIFS('Data Co.op'!$M:$M,'Data Co.op'!$E:$E,'MT-Tracking Co.op'!$F207,'Data Co.op'!$N:$N,'MT-Tracking Co.op'!AC$6)</f>
        <v>0</v>
      </c>
      <c r="AD207" s="25">
        <f>+SUMIFS('Data Co.op'!$M:$M,'Data Co.op'!$E:$E,'MT-Tracking Co.op'!$F207,'Data Co.op'!$N:$N,'MT-Tracking Co.op'!AD$6)</f>
        <v>0</v>
      </c>
      <c r="AE207" s="25">
        <f>+SUMIFS('Data Co.op'!$M:$M,'Data Co.op'!$E:$E,'MT-Tracking Co.op'!$F207,'Data Co.op'!$N:$N,'MT-Tracking Co.op'!AE$6)</f>
        <v>0</v>
      </c>
      <c r="AF207" s="25">
        <f>+SUMIFS('Data Co.op'!$M:$M,'Data Co.op'!$E:$E,'MT-Tracking Co.op'!$F207,'Data Co.op'!$N:$N,'MT-Tracking Co.op'!AF$6)</f>
        <v>0</v>
      </c>
      <c r="AG207" s="25">
        <f>+SUMIFS('Data Co.op'!$M:$M,'Data Co.op'!$E:$E,'MT-Tracking Co.op'!$F207,'Data Co.op'!$N:$N,'MT-Tracking Co.op'!AG$6)</f>
        <v>0</v>
      </c>
      <c r="AH207" s="25">
        <f>+SUMIFS('Data Co.op'!$M:$M,'Data Co.op'!$E:$E,'MT-Tracking Co.op'!$G207,'Data Co.op'!$N:$N,'MT-Tracking Co.op'!AH$6)</f>
        <v>0</v>
      </c>
      <c r="AI207" s="25">
        <f>+SUMIFS('Data Co.op'!$M:$M,'Data Co.op'!$E:$E,'MT-Tracking Co.op'!$G207,'Data Co.op'!$N:$N,'MT-Tracking Co.op'!AI$6)</f>
        <v>0</v>
      </c>
      <c r="AJ207" s="25">
        <f>+SUMIFS('Data Co.op'!$M:$M,'Data Co.op'!$E:$E,'MT-Tracking Co.op'!$G207,'Data Co.op'!$N:$N,'MT-Tracking Co.op'!AJ$6)</f>
        <v>0</v>
      </c>
      <c r="AK207" s="25">
        <f>+SUMIFS('Data Co.op'!$M:$M,'Data Co.op'!$E:$E,'MT-Tracking Co.op'!$G207,'Data Co.op'!$N:$N,'MT-Tracking Co.op'!AK$6)</f>
        <v>0</v>
      </c>
      <c r="AL207" s="25">
        <f>+SUMIFS('Data Co.op'!$M:$M,'Data Co.op'!$E:$E,'MT-Tracking Co.op'!$G207,'Data Co.op'!$N:$N,'MT-Tracking Co.op'!AL$6)</f>
        <v>0</v>
      </c>
      <c r="AM207" s="25">
        <f>+SUMIFS('Data Co.op'!$M:$M,'Data Co.op'!$E:$E,'MT-Tracking Co.op'!$G207,'Data Co.op'!$N:$N,'MT-Tracking Co.op'!AM$6)</f>
        <v>0</v>
      </c>
      <c r="AN207" s="25">
        <f>+SUMIFS('Data Co.op'!$M:$M,'Data Co.op'!$E:$E,'MT-Tracking Co.op'!$G207,'Data Co.op'!$N:$N,'MT-Tracking Co.op'!AN$6)</f>
        <v>0</v>
      </c>
      <c r="AO207" s="25">
        <f>+SUMIFS('Data Co.op'!$M:$M,'Data Co.op'!$E:$E,'MT-Tracking Co.op'!$G207,'Data Co.op'!$N:$N,'MT-Tracking Co.op'!AO$6)</f>
        <v>0</v>
      </c>
      <c r="AP207" s="25">
        <f>+SUMIFS('Data Co.op'!$M:$M,'Data Co.op'!$E:$E,'MT-Tracking Co.op'!$G207,'Data Co.op'!$N:$N,'MT-Tracking Co.op'!AP$6)</f>
        <v>0</v>
      </c>
      <c r="AQ207" s="25">
        <f>+SUMIFS('Data Co.op'!$M:$M,'Data Co.op'!$E:$E,'MT-Tracking Co.op'!$G207,'Data Co.op'!$N:$N,'MT-Tracking Co.op'!AQ$6)</f>
        <v>0</v>
      </c>
      <c r="AR207" s="25">
        <f>+SUMIFS('Data Co.op'!$M:$M,'Data Co.op'!$E:$E,'MT-Tracking Co.op'!$G207,'Data Co.op'!$N:$N,'MT-Tracking Co.op'!AR$6)</f>
        <v>0</v>
      </c>
      <c r="AS207" s="25">
        <f>+SUMIFS('Data Co.op'!$M:$M,'Data Co.op'!$E:$E,'MT-Tracking Co.op'!$G207,'Data Co.op'!$N:$N,'MT-Tracking Co.op'!AS$6)</f>
        <v>0</v>
      </c>
      <c r="AT207" s="25">
        <f>+SUMIFS('Data Co.op'!$M:$M,'Data Co.op'!$E:$E,'MT-Tracking Co.op'!$G207,'Data Co.op'!$N:$N,'MT-Tracking Co.op'!AT$6)</f>
        <v>0</v>
      </c>
      <c r="AU207" s="25">
        <f>+SUMIFS('Data Co.op'!$M:$M,'Data Co.op'!$E:$E,'MT-Tracking Co.op'!$G207,'Data Co.op'!$N:$N,'MT-Tracking Co.op'!AU$6)</f>
        <v>0</v>
      </c>
      <c r="AV207" s="25">
        <f>+SUMIFS('Data Co.op'!$M:$M,'Data Co.op'!$E:$E,'MT-Tracking Co.op'!$G207,'Data Co.op'!$N:$N,'MT-Tracking Co.op'!AV$6)</f>
        <v>0</v>
      </c>
      <c r="AW207" s="27">
        <f t="shared" si="30"/>
        <v>0</v>
      </c>
      <c r="AX207">
        <f t="shared" si="35"/>
        <v>0</v>
      </c>
      <c r="AY207">
        <f t="shared" si="34"/>
        <v>0</v>
      </c>
      <c r="AZ207" s="27">
        <f t="shared" si="36"/>
        <v>0</v>
      </c>
    </row>
    <row r="208" spans="1:52" outlineLevel="1" x14ac:dyDescent="0.25">
      <c r="A208" s="4"/>
      <c r="B208" s="4"/>
      <c r="C208" s="4"/>
      <c r="D208" s="95"/>
      <c r="E208" s="96"/>
      <c r="F208" s="35"/>
      <c r="G208" s="35"/>
      <c r="H208" s="4"/>
      <c r="I208" s="4"/>
      <c r="J208" s="4"/>
      <c r="K208" s="4"/>
      <c r="L208" s="4"/>
      <c r="M208" s="33"/>
      <c r="N208" s="38"/>
      <c r="O208" s="33"/>
      <c r="P208" s="33">
        <f t="shared" si="28"/>
        <v>0</v>
      </c>
      <c r="Q208" s="94">
        <f t="shared" si="29"/>
        <v>0</v>
      </c>
      <c r="R208" s="25">
        <f>+SUMIFS('Data Co.op'!$M:$M,'Data Co.op'!$E:$E,'MT-Tracking Co.op'!$F208,'Data Co.op'!$N:$N,'MT-Tracking Co.op'!R$6)</f>
        <v>0</v>
      </c>
      <c r="S208" s="25">
        <f>+SUMIFS('Data Co.op'!$M:$M,'Data Co.op'!$E:$E,'MT-Tracking Co.op'!$F208,'Data Co.op'!$N:$N,'MT-Tracking Co.op'!S$6)</f>
        <v>0</v>
      </c>
      <c r="T208" s="25">
        <f>+SUMIFS('Data Co.op'!$M:$M,'Data Co.op'!$E:$E,'MT-Tracking Co.op'!$F208,'Data Co.op'!$N:$N,'MT-Tracking Co.op'!T$6)</f>
        <v>0</v>
      </c>
      <c r="U208" s="25">
        <f>+SUMIFS('Data Co.op'!$M:$M,'Data Co.op'!$E:$E,'MT-Tracking Co.op'!$F208,'Data Co.op'!$N:$N,'MT-Tracking Co.op'!U$6)</f>
        <v>0</v>
      </c>
      <c r="V208" s="25">
        <f>+SUMIFS('Data Co.op'!$M:$M,'Data Co.op'!$E:$E,'MT-Tracking Co.op'!$F208,'Data Co.op'!$N:$N,'MT-Tracking Co.op'!V$6)</f>
        <v>0</v>
      </c>
      <c r="W208" s="25">
        <f>+SUMIFS('Data Co.op'!$M:$M,'Data Co.op'!$E:$E,'MT-Tracking Co.op'!$F208,'Data Co.op'!$N:$N,'MT-Tracking Co.op'!W$6)</f>
        <v>0</v>
      </c>
      <c r="X208" s="25">
        <f>+SUMIFS('Data Co.op'!$M:$M,'Data Co.op'!$E:$E,'MT-Tracking Co.op'!$F208,'Data Co.op'!$N:$N,'MT-Tracking Co.op'!X$6)</f>
        <v>0</v>
      </c>
      <c r="Y208" s="25">
        <f>+SUMIFS('Data Co.op'!$M:$M,'Data Co.op'!$E:$E,'MT-Tracking Co.op'!$F208,'Data Co.op'!$N:$N,'MT-Tracking Co.op'!Y$6)</f>
        <v>0</v>
      </c>
      <c r="Z208" s="25">
        <f>+SUMIFS('Data Co.op'!$M:$M,'Data Co.op'!$E:$E,'MT-Tracking Co.op'!$F208,'Data Co.op'!$N:$N,'MT-Tracking Co.op'!Z$6)</f>
        <v>0</v>
      </c>
      <c r="AA208" s="25">
        <f>+SUMIFS('Data Co.op'!$M:$M,'Data Co.op'!$E:$E,'MT-Tracking Co.op'!$F208,'Data Co.op'!$N:$N,'MT-Tracking Co.op'!AA$6)</f>
        <v>0</v>
      </c>
      <c r="AB208" s="25">
        <f>+SUMIFS('Data Co.op'!$M:$M,'Data Co.op'!$E:$E,'MT-Tracking Co.op'!$F208,'Data Co.op'!$N:$N,'MT-Tracking Co.op'!AB$6)</f>
        <v>0</v>
      </c>
      <c r="AC208" s="25">
        <f>+SUMIFS('Data Co.op'!$M:$M,'Data Co.op'!$E:$E,'MT-Tracking Co.op'!$F208,'Data Co.op'!$N:$N,'MT-Tracking Co.op'!AC$6)</f>
        <v>0</v>
      </c>
      <c r="AD208" s="25">
        <f>+SUMIFS('Data Co.op'!$M:$M,'Data Co.op'!$E:$E,'MT-Tracking Co.op'!$F208,'Data Co.op'!$N:$N,'MT-Tracking Co.op'!AD$6)</f>
        <v>0</v>
      </c>
      <c r="AE208" s="25">
        <f>+SUMIFS('Data Co.op'!$M:$M,'Data Co.op'!$E:$E,'MT-Tracking Co.op'!$F208,'Data Co.op'!$N:$N,'MT-Tracking Co.op'!AE$6)</f>
        <v>0</v>
      </c>
      <c r="AF208" s="25">
        <f>+SUMIFS('Data Co.op'!$M:$M,'Data Co.op'!$E:$E,'MT-Tracking Co.op'!$F208,'Data Co.op'!$N:$N,'MT-Tracking Co.op'!AF$6)</f>
        <v>0</v>
      </c>
      <c r="AG208" s="25">
        <f>+SUMIFS('Data Co.op'!$M:$M,'Data Co.op'!$E:$E,'MT-Tracking Co.op'!$F208,'Data Co.op'!$N:$N,'MT-Tracking Co.op'!AG$6)</f>
        <v>0</v>
      </c>
      <c r="AH208" s="25">
        <f>+SUMIFS('Data Co.op'!$M:$M,'Data Co.op'!$E:$E,'MT-Tracking Co.op'!$G208,'Data Co.op'!$N:$N,'MT-Tracking Co.op'!AH$6)</f>
        <v>0</v>
      </c>
      <c r="AI208" s="25">
        <f>+SUMIFS('Data Co.op'!$M:$M,'Data Co.op'!$E:$E,'MT-Tracking Co.op'!$G208,'Data Co.op'!$N:$N,'MT-Tracking Co.op'!AI$6)</f>
        <v>0</v>
      </c>
      <c r="AJ208" s="25">
        <f>+SUMIFS('Data Co.op'!$M:$M,'Data Co.op'!$E:$E,'MT-Tracking Co.op'!$G208,'Data Co.op'!$N:$N,'MT-Tracking Co.op'!AJ$6)</f>
        <v>0</v>
      </c>
      <c r="AK208" s="25">
        <f>+SUMIFS('Data Co.op'!$M:$M,'Data Co.op'!$E:$E,'MT-Tracking Co.op'!$G208,'Data Co.op'!$N:$N,'MT-Tracking Co.op'!AK$6)</f>
        <v>0</v>
      </c>
      <c r="AL208" s="25">
        <f>+SUMIFS('Data Co.op'!$M:$M,'Data Co.op'!$E:$E,'MT-Tracking Co.op'!$G208,'Data Co.op'!$N:$N,'MT-Tracking Co.op'!AL$6)</f>
        <v>0</v>
      </c>
      <c r="AM208" s="25">
        <f>+SUMIFS('Data Co.op'!$M:$M,'Data Co.op'!$E:$E,'MT-Tracking Co.op'!$G208,'Data Co.op'!$N:$N,'MT-Tracking Co.op'!AM$6)</f>
        <v>0</v>
      </c>
      <c r="AN208" s="25">
        <f>+SUMIFS('Data Co.op'!$M:$M,'Data Co.op'!$E:$E,'MT-Tracking Co.op'!$G208,'Data Co.op'!$N:$N,'MT-Tracking Co.op'!AN$6)</f>
        <v>0</v>
      </c>
      <c r="AO208" s="25">
        <f>+SUMIFS('Data Co.op'!$M:$M,'Data Co.op'!$E:$E,'MT-Tracking Co.op'!$G208,'Data Co.op'!$N:$N,'MT-Tracking Co.op'!AO$6)</f>
        <v>0</v>
      </c>
      <c r="AP208" s="25">
        <f>+SUMIFS('Data Co.op'!$M:$M,'Data Co.op'!$E:$E,'MT-Tracking Co.op'!$G208,'Data Co.op'!$N:$N,'MT-Tracking Co.op'!AP$6)</f>
        <v>0</v>
      </c>
      <c r="AQ208" s="25">
        <f>+SUMIFS('Data Co.op'!$M:$M,'Data Co.op'!$E:$E,'MT-Tracking Co.op'!$G208,'Data Co.op'!$N:$N,'MT-Tracking Co.op'!AQ$6)</f>
        <v>0</v>
      </c>
      <c r="AR208" s="25">
        <f>+SUMIFS('Data Co.op'!$M:$M,'Data Co.op'!$E:$E,'MT-Tracking Co.op'!$G208,'Data Co.op'!$N:$N,'MT-Tracking Co.op'!AR$6)</f>
        <v>0</v>
      </c>
      <c r="AS208" s="25">
        <f>+SUMIFS('Data Co.op'!$M:$M,'Data Co.op'!$E:$E,'MT-Tracking Co.op'!$G208,'Data Co.op'!$N:$N,'MT-Tracking Co.op'!AS$6)</f>
        <v>0</v>
      </c>
      <c r="AT208" s="25">
        <f>+SUMIFS('Data Co.op'!$M:$M,'Data Co.op'!$E:$E,'MT-Tracking Co.op'!$G208,'Data Co.op'!$N:$N,'MT-Tracking Co.op'!AT$6)</f>
        <v>0</v>
      </c>
      <c r="AU208" s="25">
        <f>+SUMIFS('Data Co.op'!$M:$M,'Data Co.op'!$E:$E,'MT-Tracking Co.op'!$G208,'Data Co.op'!$N:$N,'MT-Tracking Co.op'!AU$6)</f>
        <v>0</v>
      </c>
      <c r="AV208" s="25">
        <f>+SUMIFS('Data Co.op'!$M:$M,'Data Co.op'!$E:$E,'MT-Tracking Co.op'!$G208,'Data Co.op'!$N:$N,'MT-Tracking Co.op'!AV$6)</f>
        <v>0</v>
      </c>
      <c r="AW208" s="27">
        <f t="shared" si="30"/>
        <v>0</v>
      </c>
      <c r="AX208">
        <f t="shared" si="35"/>
        <v>0</v>
      </c>
      <c r="AY208">
        <f t="shared" si="34"/>
        <v>0</v>
      </c>
      <c r="AZ208" s="27">
        <f t="shared" si="36"/>
        <v>0</v>
      </c>
    </row>
    <row r="209" spans="1:52" outlineLevel="1" x14ac:dyDescent="0.25">
      <c r="A209" s="4"/>
      <c r="B209" s="4"/>
      <c r="C209" s="4"/>
      <c r="D209" s="95"/>
      <c r="E209" s="96"/>
      <c r="F209" s="35"/>
      <c r="G209" s="35"/>
      <c r="H209" s="4"/>
      <c r="I209" s="4"/>
      <c r="J209" s="4"/>
      <c r="K209" s="4"/>
      <c r="L209" s="4"/>
      <c r="M209" s="33"/>
      <c r="N209" s="38"/>
      <c r="O209" s="33"/>
      <c r="P209" s="33">
        <f t="shared" si="28"/>
        <v>0</v>
      </c>
      <c r="Q209" s="94">
        <f t="shared" si="29"/>
        <v>0</v>
      </c>
      <c r="R209" s="25">
        <f>+SUMIFS('Data Co.op'!$M:$M,'Data Co.op'!$E:$E,'MT-Tracking Co.op'!$F209,'Data Co.op'!$N:$N,'MT-Tracking Co.op'!R$6)</f>
        <v>0</v>
      </c>
      <c r="S209" s="25">
        <f>+SUMIFS('Data Co.op'!$M:$M,'Data Co.op'!$E:$E,'MT-Tracking Co.op'!$F209,'Data Co.op'!$N:$N,'MT-Tracking Co.op'!S$6)</f>
        <v>0</v>
      </c>
      <c r="T209" s="25">
        <f>+SUMIFS('Data Co.op'!$M:$M,'Data Co.op'!$E:$E,'MT-Tracking Co.op'!$F209,'Data Co.op'!$N:$N,'MT-Tracking Co.op'!T$6)</f>
        <v>0</v>
      </c>
      <c r="U209" s="25">
        <f>+SUMIFS('Data Co.op'!$M:$M,'Data Co.op'!$E:$E,'MT-Tracking Co.op'!$F209,'Data Co.op'!$N:$N,'MT-Tracking Co.op'!U$6)</f>
        <v>0</v>
      </c>
      <c r="V209" s="25">
        <f>+SUMIFS('Data Co.op'!$M:$M,'Data Co.op'!$E:$E,'MT-Tracking Co.op'!$F209,'Data Co.op'!$N:$N,'MT-Tracking Co.op'!V$6)</f>
        <v>0</v>
      </c>
      <c r="W209" s="25">
        <f>+SUMIFS('Data Co.op'!$M:$M,'Data Co.op'!$E:$E,'MT-Tracking Co.op'!$F209,'Data Co.op'!$N:$N,'MT-Tracking Co.op'!W$6)</f>
        <v>0</v>
      </c>
      <c r="X209" s="25">
        <f>+SUMIFS('Data Co.op'!$M:$M,'Data Co.op'!$E:$E,'MT-Tracking Co.op'!$F209,'Data Co.op'!$N:$N,'MT-Tracking Co.op'!X$6)</f>
        <v>0</v>
      </c>
      <c r="Y209" s="25">
        <f>+SUMIFS('Data Co.op'!$M:$M,'Data Co.op'!$E:$E,'MT-Tracking Co.op'!$F209,'Data Co.op'!$N:$N,'MT-Tracking Co.op'!Y$6)</f>
        <v>0</v>
      </c>
      <c r="Z209" s="25">
        <f>+SUMIFS('Data Co.op'!$M:$M,'Data Co.op'!$E:$E,'MT-Tracking Co.op'!$F209,'Data Co.op'!$N:$N,'MT-Tracking Co.op'!Z$6)</f>
        <v>0</v>
      </c>
      <c r="AA209" s="25">
        <f>+SUMIFS('Data Co.op'!$M:$M,'Data Co.op'!$E:$E,'MT-Tracking Co.op'!$F209,'Data Co.op'!$N:$N,'MT-Tracking Co.op'!AA$6)</f>
        <v>0</v>
      </c>
      <c r="AB209" s="25">
        <f>+SUMIFS('Data Co.op'!$M:$M,'Data Co.op'!$E:$E,'MT-Tracking Co.op'!$F209,'Data Co.op'!$N:$N,'MT-Tracking Co.op'!AB$6)</f>
        <v>0</v>
      </c>
      <c r="AC209" s="25">
        <f>+SUMIFS('Data Co.op'!$M:$M,'Data Co.op'!$E:$E,'MT-Tracking Co.op'!$F209,'Data Co.op'!$N:$N,'MT-Tracking Co.op'!AC$6)</f>
        <v>0</v>
      </c>
      <c r="AD209" s="25">
        <f>+SUMIFS('Data Co.op'!$M:$M,'Data Co.op'!$E:$E,'MT-Tracking Co.op'!$F209,'Data Co.op'!$N:$N,'MT-Tracking Co.op'!AD$6)</f>
        <v>0</v>
      </c>
      <c r="AE209" s="25">
        <f>+SUMIFS('Data Co.op'!$M:$M,'Data Co.op'!$E:$E,'MT-Tracking Co.op'!$F209,'Data Co.op'!$N:$N,'MT-Tracking Co.op'!AE$6)</f>
        <v>0</v>
      </c>
      <c r="AF209" s="25">
        <f>+SUMIFS('Data Co.op'!$M:$M,'Data Co.op'!$E:$E,'MT-Tracking Co.op'!$F209,'Data Co.op'!$N:$N,'MT-Tracking Co.op'!AF$6)</f>
        <v>0</v>
      </c>
      <c r="AG209" s="25">
        <f>+SUMIFS('Data Co.op'!$M:$M,'Data Co.op'!$E:$E,'MT-Tracking Co.op'!$F209,'Data Co.op'!$N:$N,'MT-Tracking Co.op'!AG$6)</f>
        <v>0</v>
      </c>
      <c r="AH209" s="25">
        <f>+SUMIFS('Data Co.op'!$M:$M,'Data Co.op'!$E:$E,'MT-Tracking Co.op'!$G209,'Data Co.op'!$N:$N,'MT-Tracking Co.op'!AH$6)</f>
        <v>0</v>
      </c>
      <c r="AI209" s="25">
        <f>+SUMIFS('Data Co.op'!$M:$M,'Data Co.op'!$E:$E,'MT-Tracking Co.op'!$G209,'Data Co.op'!$N:$N,'MT-Tracking Co.op'!AI$6)</f>
        <v>0</v>
      </c>
      <c r="AJ209" s="25">
        <f>+SUMIFS('Data Co.op'!$M:$M,'Data Co.op'!$E:$E,'MT-Tracking Co.op'!$G209,'Data Co.op'!$N:$N,'MT-Tracking Co.op'!AJ$6)</f>
        <v>0</v>
      </c>
      <c r="AK209" s="25">
        <f>+SUMIFS('Data Co.op'!$M:$M,'Data Co.op'!$E:$E,'MT-Tracking Co.op'!$G209,'Data Co.op'!$N:$N,'MT-Tracking Co.op'!AK$6)</f>
        <v>0</v>
      </c>
      <c r="AL209" s="25">
        <f>+SUMIFS('Data Co.op'!$M:$M,'Data Co.op'!$E:$E,'MT-Tracking Co.op'!$G209,'Data Co.op'!$N:$N,'MT-Tracking Co.op'!AL$6)</f>
        <v>0</v>
      </c>
      <c r="AM209" s="25">
        <f>+SUMIFS('Data Co.op'!$M:$M,'Data Co.op'!$E:$E,'MT-Tracking Co.op'!$G209,'Data Co.op'!$N:$N,'MT-Tracking Co.op'!AM$6)</f>
        <v>0</v>
      </c>
      <c r="AN209" s="25">
        <f>+SUMIFS('Data Co.op'!$M:$M,'Data Co.op'!$E:$E,'MT-Tracking Co.op'!$G209,'Data Co.op'!$N:$N,'MT-Tracking Co.op'!AN$6)</f>
        <v>0</v>
      </c>
      <c r="AO209" s="25">
        <f>+SUMIFS('Data Co.op'!$M:$M,'Data Co.op'!$E:$E,'MT-Tracking Co.op'!$G209,'Data Co.op'!$N:$N,'MT-Tracking Co.op'!AO$6)</f>
        <v>0</v>
      </c>
      <c r="AP209" s="25">
        <f>+SUMIFS('Data Co.op'!$M:$M,'Data Co.op'!$E:$E,'MT-Tracking Co.op'!$G209,'Data Co.op'!$N:$N,'MT-Tracking Co.op'!AP$6)</f>
        <v>0</v>
      </c>
      <c r="AQ209" s="25">
        <f>+SUMIFS('Data Co.op'!$M:$M,'Data Co.op'!$E:$E,'MT-Tracking Co.op'!$G209,'Data Co.op'!$N:$N,'MT-Tracking Co.op'!AQ$6)</f>
        <v>0</v>
      </c>
      <c r="AR209" s="25">
        <f>+SUMIFS('Data Co.op'!$M:$M,'Data Co.op'!$E:$E,'MT-Tracking Co.op'!$G209,'Data Co.op'!$N:$N,'MT-Tracking Co.op'!AR$6)</f>
        <v>0</v>
      </c>
      <c r="AS209" s="25">
        <f>+SUMIFS('Data Co.op'!$M:$M,'Data Co.op'!$E:$E,'MT-Tracking Co.op'!$G209,'Data Co.op'!$N:$N,'MT-Tracking Co.op'!AS$6)</f>
        <v>0</v>
      </c>
      <c r="AT209" s="25">
        <f>+SUMIFS('Data Co.op'!$M:$M,'Data Co.op'!$E:$E,'MT-Tracking Co.op'!$G209,'Data Co.op'!$N:$N,'MT-Tracking Co.op'!AT$6)</f>
        <v>0</v>
      </c>
      <c r="AU209" s="25">
        <f>+SUMIFS('Data Co.op'!$M:$M,'Data Co.op'!$E:$E,'MT-Tracking Co.op'!$G209,'Data Co.op'!$N:$N,'MT-Tracking Co.op'!AU$6)</f>
        <v>0</v>
      </c>
      <c r="AV209" s="25">
        <f>+SUMIFS('Data Co.op'!$M:$M,'Data Co.op'!$E:$E,'MT-Tracking Co.op'!$G209,'Data Co.op'!$N:$N,'MT-Tracking Co.op'!AV$6)</f>
        <v>0</v>
      </c>
      <c r="AW209" s="27">
        <f t="shared" si="30"/>
        <v>0</v>
      </c>
      <c r="AX209">
        <f t="shared" si="35"/>
        <v>0</v>
      </c>
      <c r="AY209">
        <f t="shared" si="34"/>
        <v>0</v>
      </c>
      <c r="AZ209" s="27">
        <f t="shared" si="36"/>
        <v>0</v>
      </c>
    </row>
    <row r="210" spans="1:52" outlineLevel="1" x14ac:dyDescent="0.25">
      <c r="A210" s="4"/>
      <c r="B210" s="4"/>
      <c r="C210" s="4"/>
      <c r="D210" s="95"/>
      <c r="E210" s="96"/>
      <c r="F210" s="35"/>
      <c r="G210" s="35"/>
      <c r="H210" s="4"/>
      <c r="I210" s="4"/>
      <c r="J210" s="4"/>
      <c r="K210" s="4"/>
      <c r="L210" s="4"/>
      <c r="M210" s="33"/>
      <c r="N210" s="38"/>
      <c r="O210" s="33"/>
      <c r="P210" s="33">
        <f t="shared" si="28"/>
        <v>0</v>
      </c>
      <c r="Q210" s="94">
        <f t="shared" si="29"/>
        <v>0</v>
      </c>
      <c r="R210" s="25">
        <f>+SUMIFS('Data Co.op'!$M:$M,'Data Co.op'!$E:$E,'MT-Tracking Co.op'!$F210,'Data Co.op'!$N:$N,'MT-Tracking Co.op'!R$6)</f>
        <v>0</v>
      </c>
      <c r="S210" s="25">
        <f>+SUMIFS('Data Co.op'!$M:$M,'Data Co.op'!$E:$E,'MT-Tracking Co.op'!$F210,'Data Co.op'!$N:$N,'MT-Tracking Co.op'!S$6)</f>
        <v>0</v>
      </c>
      <c r="T210" s="25">
        <f>+SUMIFS('Data Co.op'!$M:$M,'Data Co.op'!$E:$E,'MT-Tracking Co.op'!$F210,'Data Co.op'!$N:$N,'MT-Tracking Co.op'!T$6)</f>
        <v>0</v>
      </c>
      <c r="U210" s="25">
        <f>+SUMIFS('Data Co.op'!$M:$M,'Data Co.op'!$E:$E,'MT-Tracking Co.op'!$F210,'Data Co.op'!$N:$N,'MT-Tracking Co.op'!U$6)</f>
        <v>0</v>
      </c>
      <c r="V210" s="25">
        <f>+SUMIFS('Data Co.op'!$M:$M,'Data Co.op'!$E:$E,'MT-Tracking Co.op'!$F210,'Data Co.op'!$N:$N,'MT-Tracking Co.op'!V$6)</f>
        <v>0</v>
      </c>
      <c r="W210" s="25">
        <f>+SUMIFS('Data Co.op'!$M:$M,'Data Co.op'!$E:$E,'MT-Tracking Co.op'!$F210,'Data Co.op'!$N:$N,'MT-Tracking Co.op'!W$6)</f>
        <v>0</v>
      </c>
      <c r="X210" s="25">
        <f>+SUMIFS('Data Co.op'!$M:$M,'Data Co.op'!$E:$E,'MT-Tracking Co.op'!$F210,'Data Co.op'!$N:$N,'MT-Tracking Co.op'!X$6)</f>
        <v>0</v>
      </c>
      <c r="Y210" s="25">
        <f>+SUMIFS('Data Co.op'!$M:$M,'Data Co.op'!$E:$E,'MT-Tracking Co.op'!$F210,'Data Co.op'!$N:$N,'MT-Tracking Co.op'!Y$6)</f>
        <v>0</v>
      </c>
      <c r="Z210" s="25">
        <f>+SUMIFS('Data Co.op'!$M:$M,'Data Co.op'!$E:$E,'MT-Tracking Co.op'!$F210,'Data Co.op'!$N:$N,'MT-Tracking Co.op'!Z$6)</f>
        <v>0</v>
      </c>
      <c r="AA210" s="25">
        <f>+SUMIFS('Data Co.op'!$M:$M,'Data Co.op'!$E:$E,'MT-Tracking Co.op'!$F210,'Data Co.op'!$N:$N,'MT-Tracking Co.op'!AA$6)</f>
        <v>0</v>
      </c>
      <c r="AB210" s="25">
        <f>+SUMIFS('Data Co.op'!$M:$M,'Data Co.op'!$E:$E,'MT-Tracking Co.op'!$F210,'Data Co.op'!$N:$N,'MT-Tracking Co.op'!AB$6)</f>
        <v>0</v>
      </c>
      <c r="AC210" s="25">
        <f>+SUMIFS('Data Co.op'!$M:$M,'Data Co.op'!$E:$E,'MT-Tracking Co.op'!$F210,'Data Co.op'!$N:$N,'MT-Tracking Co.op'!AC$6)</f>
        <v>0</v>
      </c>
      <c r="AD210" s="25">
        <f>+SUMIFS('Data Co.op'!$M:$M,'Data Co.op'!$E:$E,'MT-Tracking Co.op'!$F210,'Data Co.op'!$N:$N,'MT-Tracking Co.op'!AD$6)</f>
        <v>0</v>
      </c>
      <c r="AE210" s="25">
        <f>+SUMIFS('Data Co.op'!$M:$M,'Data Co.op'!$E:$E,'MT-Tracking Co.op'!$F210,'Data Co.op'!$N:$N,'MT-Tracking Co.op'!AE$6)</f>
        <v>0</v>
      </c>
      <c r="AF210" s="25">
        <f>+SUMIFS('Data Co.op'!$M:$M,'Data Co.op'!$E:$E,'MT-Tracking Co.op'!$F210,'Data Co.op'!$N:$N,'MT-Tracking Co.op'!AF$6)</f>
        <v>0</v>
      </c>
      <c r="AG210" s="25">
        <f>+SUMIFS('Data Co.op'!$M:$M,'Data Co.op'!$E:$E,'MT-Tracking Co.op'!$F210,'Data Co.op'!$N:$N,'MT-Tracking Co.op'!AG$6)</f>
        <v>0</v>
      </c>
      <c r="AH210" s="25">
        <f>+SUMIFS('Data Co.op'!$M:$M,'Data Co.op'!$E:$E,'MT-Tracking Co.op'!$G210,'Data Co.op'!$N:$N,'MT-Tracking Co.op'!AH$6)</f>
        <v>0</v>
      </c>
      <c r="AI210" s="25">
        <f>+SUMIFS('Data Co.op'!$M:$M,'Data Co.op'!$E:$E,'MT-Tracking Co.op'!$G210,'Data Co.op'!$N:$N,'MT-Tracking Co.op'!AI$6)</f>
        <v>0</v>
      </c>
      <c r="AJ210" s="25">
        <f>+SUMIFS('Data Co.op'!$M:$M,'Data Co.op'!$E:$E,'MT-Tracking Co.op'!$G210,'Data Co.op'!$N:$N,'MT-Tracking Co.op'!AJ$6)</f>
        <v>0</v>
      </c>
      <c r="AK210" s="25">
        <f>+SUMIFS('Data Co.op'!$M:$M,'Data Co.op'!$E:$E,'MT-Tracking Co.op'!$G210,'Data Co.op'!$N:$N,'MT-Tracking Co.op'!AK$6)</f>
        <v>0</v>
      </c>
      <c r="AL210" s="25">
        <f>+SUMIFS('Data Co.op'!$M:$M,'Data Co.op'!$E:$E,'MT-Tracking Co.op'!$G210,'Data Co.op'!$N:$N,'MT-Tracking Co.op'!AL$6)</f>
        <v>0</v>
      </c>
      <c r="AM210" s="25">
        <f>+SUMIFS('Data Co.op'!$M:$M,'Data Co.op'!$E:$E,'MT-Tracking Co.op'!$G210,'Data Co.op'!$N:$N,'MT-Tracking Co.op'!AM$6)</f>
        <v>0</v>
      </c>
      <c r="AN210" s="25">
        <f>+SUMIFS('Data Co.op'!$M:$M,'Data Co.op'!$E:$E,'MT-Tracking Co.op'!$G210,'Data Co.op'!$N:$N,'MT-Tracking Co.op'!AN$6)</f>
        <v>0</v>
      </c>
      <c r="AO210" s="25">
        <f>+SUMIFS('Data Co.op'!$M:$M,'Data Co.op'!$E:$E,'MT-Tracking Co.op'!$G210,'Data Co.op'!$N:$N,'MT-Tracking Co.op'!AO$6)</f>
        <v>0</v>
      </c>
      <c r="AP210" s="25">
        <f>+SUMIFS('Data Co.op'!$M:$M,'Data Co.op'!$E:$E,'MT-Tracking Co.op'!$G210,'Data Co.op'!$N:$N,'MT-Tracking Co.op'!AP$6)</f>
        <v>0</v>
      </c>
      <c r="AQ210" s="25">
        <f>+SUMIFS('Data Co.op'!$M:$M,'Data Co.op'!$E:$E,'MT-Tracking Co.op'!$G210,'Data Co.op'!$N:$N,'MT-Tracking Co.op'!AQ$6)</f>
        <v>0</v>
      </c>
      <c r="AR210" s="25">
        <f>+SUMIFS('Data Co.op'!$M:$M,'Data Co.op'!$E:$E,'MT-Tracking Co.op'!$G210,'Data Co.op'!$N:$N,'MT-Tracking Co.op'!AR$6)</f>
        <v>0</v>
      </c>
      <c r="AS210" s="25">
        <f>+SUMIFS('Data Co.op'!$M:$M,'Data Co.op'!$E:$E,'MT-Tracking Co.op'!$G210,'Data Co.op'!$N:$N,'MT-Tracking Co.op'!AS$6)</f>
        <v>0</v>
      </c>
      <c r="AT210" s="25">
        <f>+SUMIFS('Data Co.op'!$M:$M,'Data Co.op'!$E:$E,'MT-Tracking Co.op'!$G210,'Data Co.op'!$N:$N,'MT-Tracking Co.op'!AT$6)</f>
        <v>0</v>
      </c>
      <c r="AU210" s="25">
        <f>+SUMIFS('Data Co.op'!$M:$M,'Data Co.op'!$E:$E,'MT-Tracking Co.op'!$G210,'Data Co.op'!$N:$N,'MT-Tracking Co.op'!AU$6)</f>
        <v>0</v>
      </c>
      <c r="AV210" s="25">
        <f>+SUMIFS('Data Co.op'!$M:$M,'Data Co.op'!$E:$E,'MT-Tracking Co.op'!$G210,'Data Co.op'!$N:$N,'MT-Tracking Co.op'!AV$6)</f>
        <v>0</v>
      </c>
      <c r="AW210" s="27">
        <f t="shared" si="30"/>
        <v>0</v>
      </c>
      <c r="AX210">
        <f t="shared" si="35"/>
        <v>0</v>
      </c>
      <c r="AY210">
        <f t="shared" si="34"/>
        <v>0</v>
      </c>
      <c r="AZ210" s="27">
        <f t="shared" si="36"/>
        <v>0</v>
      </c>
    </row>
    <row r="211" spans="1:52" outlineLevel="1" x14ac:dyDescent="0.25">
      <c r="A211" s="4"/>
      <c r="B211" s="4"/>
      <c r="C211" s="4"/>
      <c r="D211" s="95"/>
      <c r="E211" s="96"/>
      <c r="F211" s="35"/>
      <c r="G211" s="35"/>
      <c r="H211" s="4"/>
      <c r="I211" s="4"/>
      <c r="J211" s="4"/>
      <c r="K211" s="4"/>
      <c r="L211" s="4"/>
      <c r="M211" s="33"/>
      <c r="N211" s="38"/>
      <c r="O211" s="33"/>
      <c r="P211" s="33">
        <f t="shared" si="28"/>
        <v>0</v>
      </c>
      <c r="Q211" s="94">
        <f t="shared" si="29"/>
        <v>0</v>
      </c>
      <c r="R211" s="25">
        <f>+SUMIFS('Data Co.op'!$M:$M,'Data Co.op'!$E:$E,'MT-Tracking Co.op'!$F211,'Data Co.op'!$N:$N,'MT-Tracking Co.op'!R$6)</f>
        <v>0</v>
      </c>
      <c r="S211" s="25">
        <f>+SUMIFS('Data Co.op'!$M:$M,'Data Co.op'!$E:$E,'MT-Tracking Co.op'!$F211,'Data Co.op'!$N:$N,'MT-Tracking Co.op'!S$6)</f>
        <v>0</v>
      </c>
      <c r="T211" s="25">
        <f>+SUMIFS('Data Co.op'!$M:$M,'Data Co.op'!$E:$E,'MT-Tracking Co.op'!$F211,'Data Co.op'!$N:$N,'MT-Tracking Co.op'!T$6)</f>
        <v>0</v>
      </c>
      <c r="U211" s="25">
        <f>+SUMIFS('Data Co.op'!$M:$M,'Data Co.op'!$E:$E,'MT-Tracking Co.op'!$F211,'Data Co.op'!$N:$N,'MT-Tracking Co.op'!U$6)</f>
        <v>0</v>
      </c>
      <c r="V211" s="25">
        <f>+SUMIFS('Data Co.op'!$M:$M,'Data Co.op'!$E:$E,'MT-Tracking Co.op'!$F211,'Data Co.op'!$N:$N,'MT-Tracking Co.op'!V$6)</f>
        <v>0</v>
      </c>
      <c r="W211" s="25">
        <f>+SUMIFS('Data Co.op'!$M:$M,'Data Co.op'!$E:$E,'MT-Tracking Co.op'!$F211,'Data Co.op'!$N:$N,'MT-Tracking Co.op'!W$6)</f>
        <v>0</v>
      </c>
      <c r="X211" s="25">
        <f>+SUMIFS('Data Co.op'!$M:$M,'Data Co.op'!$E:$E,'MT-Tracking Co.op'!$F211,'Data Co.op'!$N:$N,'MT-Tracking Co.op'!X$6)</f>
        <v>0</v>
      </c>
      <c r="Y211" s="25">
        <f>+SUMIFS('Data Co.op'!$M:$M,'Data Co.op'!$E:$E,'MT-Tracking Co.op'!$F211,'Data Co.op'!$N:$N,'MT-Tracking Co.op'!Y$6)</f>
        <v>0</v>
      </c>
      <c r="Z211" s="25">
        <f>+SUMIFS('Data Co.op'!$M:$M,'Data Co.op'!$E:$E,'MT-Tracking Co.op'!$F211,'Data Co.op'!$N:$N,'MT-Tracking Co.op'!Z$6)</f>
        <v>0</v>
      </c>
      <c r="AA211" s="25">
        <f>+SUMIFS('Data Co.op'!$M:$M,'Data Co.op'!$E:$E,'MT-Tracking Co.op'!$F211,'Data Co.op'!$N:$N,'MT-Tracking Co.op'!AA$6)</f>
        <v>0</v>
      </c>
      <c r="AB211" s="25">
        <f>+SUMIFS('Data Co.op'!$M:$M,'Data Co.op'!$E:$E,'MT-Tracking Co.op'!$F211,'Data Co.op'!$N:$N,'MT-Tracking Co.op'!AB$6)</f>
        <v>0</v>
      </c>
      <c r="AC211" s="25">
        <f>+SUMIFS('Data Co.op'!$M:$M,'Data Co.op'!$E:$E,'MT-Tracking Co.op'!$F211,'Data Co.op'!$N:$N,'MT-Tracking Co.op'!AC$6)</f>
        <v>0</v>
      </c>
      <c r="AD211" s="25">
        <f>+SUMIFS('Data Co.op'!$M:$M,'Data Co.op'!$E:$E,'MT-Tracking Co.op'!$F211,'Data Co.op'!$N:$N,'MT-Tracking Co.op'!AD$6)</f>
        <v>0</v>
      </c>
      <c r="AE211" s="25">
        <f>+SUMIFS('Data Co.op'!$M:$M,'Data Co.op'!$E:$E,'MT-Tracking Co.op'!$F211,'Data Co.op'!$N:$N,'MT-Tracking Co.op'!AE$6)</f>
        <v>0</v>
      </c>
      <c r="AF211" s="25">
        <f>+SUMIFS('Data Co.op'!$M:$M,'Data Co.op'!$E:$E,'MT-Tracking Co.op'!$F211,'Data Co.op'!$N:$N,'MT-Tracking Co.op'!AF$6)</f>
        <v>0</v>
      </c>
      <c r="AG211" s="25">
        <f>+SUMIFS('Data Co.op'!$M:$M,'Data Co.op'!$E:$E,'MT-Tracking Co.op'!$F211,'Data Co.op'!$N:$N,'MT-Tracking Co.op'!AG$6)</f>
        <v>0</v>
      </c>
      <c r="AH211" s="25">
        <f>+SUMIFS('Data Co.op'!$M:$M,'Data Co.op'!$E:$E,'MT-Tracking Co.op'!$G211,'Data Co.op'!$N:$N,'MT-Tracking Co.op'!AH$6)</f>
        <v>0</v>
      </c>
      <c r="AI211" s="25">
        <f>+SUMIFS('Data Co.op'!$M:$M,'Data Co.op'!$E:$E,'MT-Tracking Co.op'!$G211,'Data Co.op'!$N:$N,'MT-Tracking Co.op'!AI$6)</f>
        <v>0</v>
      </c>
      <c r="AJ211" s="25">
        <f>+SUMIFS('Data Co.op'!$M:$M,'Data Co.op'!$E:$E,'MT-Tracking Co.op'!$G211,'Data Co.op'!$N:$N,'MT-Tracking Co.op'!AJ$6)</f>
        <v>0</v>
      </c>
      <c r="AK211" s="25">
        <f>+SUMIFS('Data Co.op'!$M:$M,'Data Co.op'!$E:$E,'MT-Tracking Co.op'!$G211,'Data Co.op'!$N:$N,'MT-Tracking Co.op'!AK$6)</f>
        <v>0</v>
      </c>
      <c r="AL211" s="25">
        <f>+SUMIFS('Data Co.op'!$M:$M,'Data Co.op'!$E:$E,'MT-Tracking Co.op'!$G211,'Data Co.op'!$N:$N,'MT-Tracking Co.op'!AL$6)</f>
        <v>0</v>
      </c>
      <c r="AM211" s="25">
        <f>+SUMIFS('Data Co.op'!$M:$M,'Data Co.op'!$E:$E,'MT-Tracking Co.op'!$G211,'Data Co.op'!$N:$N,'MT-Tracking Co.op'!AM$6)</f>
        <v>0</v>
      </c>
      <c r="AN211" s="25">
        <f>+SUMIFS('Data Co.op'!$M:$M,'Data Co.op'!$E:$E,'MT-Tracking Co.op'!$G211,'Data Co.op'!$N:$N,'MT-Tracking Co.op'!AN$6)</f>
        <v>0</v>
      </c>
      <c r="AO211" s="25">
        <f>+SUMIFS('Data Co.op'!$M:$M,'Data Co.op'!$E:$E,'MT-Tracking Co.op'!$G211,'Data Co.op'!$N:$N,'MT-Tracking Co.op'!AO$6)</f>
        <v>0</v>
      </c>
      <c r="AP211" s="25">
        <f>+SUMIFS('Data Co.op'!$M:$M,'Data Co.op'!$E:$E,'MT-Tracking Co.op'!$G211,'Data Co.op'!$N:$N,'MT-Tracking Co.op'!AP$6)</f>
        <v>0</v>
      </c>
      <c r="AQ211" s="25">
        <f>+SUMIFS('Data Co.op'!$M:$M,'Data Co.op'!$E:$E,'MT-Tracking Co.op'!$G211,'Data Co.op'!$N:$N,'MT-Tracking Co.op'!AQ$6)</f>
        <v>0</v>
      </c>
      <c r="AR211" s="25">
        <f>+SUMIFS('Data Co.op'!$M:$M,'Data Co.op'!$E:$E,'MT-Tracking Co.op'!$G211,'Data Co.op'!$N:$N,'MT-Tracking Co.op'!AR$6)</f>
        <v>0</v>
      </c>
      <c r="AS211" s="25">
        <f>+SUMIFS('Data Co.op'!$M:$M,'Data Co.op'!$E:$E,'MT-Tracking Co.op'!$G211,'Data Co.op'!$N:$N,'MT-Tracking Co.op'!AS$6)</f>
        <v>0</v>
      </c>
      <c r="AT211" s="25">
        <f>+SUMIFS('Data Co.op'!$M:$M,'Data Co.op'!$E:$E,'MT-Tracking Co.op'!$G211,'Data Co.op'!$N:$N,'MT-Tracking Co.op'!AT$6)</f>
        <v>0</v>
      </c>
      <c r="AU211" s="25">
        <f>+SUMIFS('Data Co.op'!$M:$M,'Data Co.op'!$E:$E,'MT-Tracking Co.op'!$G211,'Data Co.op'!$N:$N,'MT-Tracking Co.op'!AU$6)</f>
        <v>0</v>
      </c>
      <c r="AV211" s="25">
        <f>+SUMIFS('Data Co.op'!$M:$M,'Data Co.op'!$E:$E,'MT-Tracking Co.op'!$G211,'Data Co.op'!$N:$N,'MT-Tracking Co.op'!AV$6)</f>
        <v>0</v>
      </c>
      <c r="AW211" s="27">
        <f t="shared" si="30"/>
        <v>0</v>
      </c>
      <c r="AX211">
        <f t="shared" si="35"/>
        <v>0</v>
      </c>
      <c r="AY211">
        <f t="shared" si="34"/>
        <v>0</v>
      </c>
      <c r="AZ211" s="27">
        <f t="shared" si="36"/>
        <v>0</v>
      </c>
    </row>
    <row r="212" spans="1:52" outlineLevel="1" x14ac:dyDescent="0.25">
      <c r="A212" s="4"/>
      <c r="B212" s="4"/>
      <c r="C212" s="4"/>
      <c r="D212" s="95"/>
      <c r="E212" s="96"/>
      <c r="F212" s="35"/>
      <c r="G212" s="35"/>
      <c r="H212" s="4"/>
      <c r="I212" s="4"/>
      <c r="J212" s="4"/>
      <c r="K212" s="4"/>
      <c r="L212" s="4"/>
      <c r="M212" s="33"/>
      <c r="N212" s="38"/>
      <c r="O212" s="33"/>
      <c r="P212" s="33">
        <f t="shared" si="28"/>
        <v>0</v>
      </c>
      <c r="Q212" s="94">
        <f t="shared" si="29"/>
        <v>0</v>
      </c>
      <c r="R212" s="25">
        <f>+SUMIFS('Data Co.op'!$M:$M,'Data Co.op'!$E:$E,'MT-Tracking Co.op'!$F212,'Data Co.op'!$N:$N,'MT-Tracking Co.op'!R$6)</f>
        <v>0</v>
      </c>
      <c r="S212" s="25">
        <f>+SUMIFS('Data Co.op'!$M:$M,'Data Co.op'!$E:$E,'MT-Tracking Co.op'!$F212,'Data Co.op'!$N:$N,'MT-Tracking Co.op'!S$6)</f>
        <v>0</v>
      </c>
      <c r="T212" s="25">
        <f>+SUMIFS('Data Co.op'!$M:$M,'Data Co.op'!$E:$E,'MT-Tracking Co.op'!$F212,'Data Co.op'!$N:$N,'MT-Tracking Co.op'!T$6)</f>
        <v>0</v>
      </c>
      <c r="U212" s="25">
        <f>+SUMIFS('Data Co.op'!$M:$M,'Data Co.op'!$E:$E,'MT-Tracking Co.op'!$F212,'Data Co.op'!$N:$N,'MT-Tracking Co.op'!U$6)</f>
        <v>0</v>
      </c>
      <c r="V212" s="25">
        <f>+SUMIFS('Data Co.op'!$M:$M,'Data Co.op'!$E:$E,'MT-Tracking Co.op'!$F212,'Data Co.op'!$N:$N,'MT-Tracking Co.op'!V$6)</f>
        <v>0</v>
      </c>
      <c r="W212" s="25">
        <f>+SUMIFS('Data Co.op'!$M:$M,'Data Co.op'!$E:$E,'MT-Tracking Co.op'!$F212,'Data Co.op'!$N:$N,'MT-Tracking Co.op'!W$6)</f>
        <v>0</v>
      </c>
      <c r="X212" s="25">
        <f>+SUMIFS('Data Co.op'!$M:$M,'Data Co.op'!$E:$E,'MT-Tracking Co.op'!$F212,'Data Co.op'!$N:$N,'MT-Tracking Co.op'!X$6)</f>
        <v>0</v>
      </c>
      <c r="Y212" s="25">
        <f>+SUMIFS('Data Co.op'!$M:$M,'Data Co.op'!$E:$E,'MT-Tracking Co.op'!$F212,'Data Co.op'!$N:$N,'MT-Tracking Co.op'!Y$6)</f>
        <v>0</v>
      </c>
      <c r="Z212" s="25">
        <f>+SUMIFS('Data Co.op'!$M:$M,'Data Co.op'!$E:$E,'MT-Tracking Co.op'!$F212,'Data Co.op'!$N:$N,'MT-Tracking Co.op'!Z$6)</f>
        <v>0</v>
      </c>
      <c r="AA212" s="25">
        <f>+SUMIFS('Data Co.op'!$M:$M,'Data Co.op'!$E:$E,'MT-Tracking Co.op'!$F212,'Data Co.op'!$N:$N,'MT-Tracking Co.op'!AA$6)</f>
        <v>0</v>
      </c>
      <c r="AB212" s="25">
        <f>+SUMIFS('Data Co.op'!$M:$M,'Data Co.op'!$E:$E,'MT-Tracking Co.op'!$F212,'Data Co.op'!$N:$N,'MT-Tracking Co.op'!AB$6)</f>
        <v>0</v>
      </c>
      <c r="AC212" s="25">
        <f>+SUMIFS('Data Co.op'!$M:$M,'Data Co.op'!$E:$E,'MT-Tracking Co.op'!$F212,'Data Co.op'!$N:$N,'MT-Tracking Co.op'!AC$6)</f>
        <v>0</v>
      </c>
      <c r="AD212" s="25">
        <f>+SUMIFS('Data Co.op'!$M:$M,'Data Co.op'!$E:$E,'MT-Tracking Co.op'!$F212,'Data Co.op'!$N:$N,'MT-Tracking Co.op'!AD$6)</f>
        <v>0</v>
      </c>
      <c r="AE212" s="25">
        <f>+SUMIFS('Data Co.op'!$M:$M,'Data Co.op'!$E:$E,'MT-Tracking Co.op'!$F212,'Data Co.op'!$N:$N,'MT-Tracking Co.op'!AE$6)</f>
        <v>0</v>
      </c>
      <c r="AF212" s="25">
        <f>+SUMIFS('Data Co.op'!$M:$M,'Data Co.op'!$E:$E,'MT-Tracking Co.op'!$F212,'Data Co.op'!$N:$N,'MT-Tracking Co.op'!AF$6)</f>
        <v>0</v>
      </c>
      <c r="AG212" s="25">
        <f>+SUMIFS('Data Co.op'!$M:$M,'Data Co.op'!$E:$E,'MT-Tracking Co.op'!$F212,'Data Co.op'!$N:$N,'MT-Tracking Co.op'!AG$6)</f>
        <v>0</v>
      </c>
      <c r="AH212" s="25">
        <f>+SUMIFS('Data Co.op'!$M:$M,'Data Co.op'!$E:$E,'MT-Tracking Co.op'!$G212,'Data Co.op'!$N:$N,'MT-Tracking Co.op'!AH$6)</f>
        <v>0</v>
      </c>
      <c r="AI212" s="25">
        <f>+SUMIFS('Data Co.op'!$M:$M,'Data Co.op'!$E:$E,'MT-Tracking Co.op'!$G212,'Data Co.op'!$N:$N,'MT-Tracking Co.op'!AI$6)</f>
        <v>0</v>
      </c>
      <c r="AJ212" s="25">
        <f>+SUMIFS('Data Co.op'!$M:$M,'Data Co.op'!$E:$E,'MT-Tracking Co.op'!$G212,'Data Co.op'!$N:$N,'MT-Tracking Co.op'!AJ$6)</f>
        <v>0</v>
      </c>
      <c r="AK212" s="25">
        <f>+SUMIFS('Data Co.op'!$M:$M,'Data Co.op'!$E:$E,'MT-Tracking Co.op'!$G212,'Data Co.op'!$N:$N,'MT-Tracking Co.op'!AK$6)</f>
        <v>0</v>
      </c>
      <c r="AL212" s="25">
        <f>+SUMIFS('Data Co.op'!$M:$M,'Data Co.op'!$E:$E,'MT-Tracking Co.op'!$G212,'Data Co.op'!$N:$N,'MT-Tracking Co.op'!AL$6)</f>
        <v>0</v>
      </c>
      <c r="AM212" s="25">
        <f>+SUMIFS('Data Co.op'!$M:$M,'Data Co.op'!$E:$E,'MT-Tracking Co.op'!$G212,'Data Co.op'!$N:$N,'MT-Tracking Co.op'!AM$6)</f>
        <v>0</v>
      </c>
      <c r="AN212" s="25">
        <f>+SUMIFS('Data Co.op'!$M:$M,'Data Co.op'!$E:$E,'MT-Tracking Co.op'!$G212,'Data Co.op'!$N:$N,'MT-Tracking Co.op'!AN$6)</f>
        <v>0</v>
      </c>
      <c r="AO212" s="25">
        <f>+SUMIFS('Data Co.op'!$M:$M,'Data Co.op'!$E:$E,'MT-Tracking Co.op'!$G212,'Data Co.op'!$N:$N,'MT-Tracking Co.op'!AO$6)</f>
        <v>0</v>
      </c>
      <c r="AP212" s="25">
        <f>+SUMIFS('Data Co.op'!$M:$M,'Data Co.op'!$E:$E,'MT-Tracking Co.op'!$G212,'Data Co.op'!$N:$N,'MT-Tracking Co.op'!AP$6)</f>
        <v>0</v>
      </c>
      <c r="AQ212" s="25">
        <f>+SUMIFS('Data Co.op'!$M:$M,'Data Co.op'!$E:$E,'MT-Tracking Co.op'!$G212,'Data Co.op'!$N:$N,'MT-Tracking Co.op'!AQ$6)</f>
        <v>0</v>
      </c>
      <c r="AR212" s="25">
        <f>+SUMIFS('Data Co.op'!$M:$M,'Data Co.op'!$E:$E,'MT-Tracking Co.op'!$G212,'Data Co.op'!$N:$N,'MT-Tracking Co.op'!AR$6)</f>
        <v>0</v>
      </c>
      <c r="AS212" s="25">
        <f>+SUMIFS('Data Co.op'!$M:$M,'Data Co.op'!$E:$E,'MT-Tracking Co.op'!$G212,'Data Co.op'!$N:$N,'MT-Tracking Co.op'!AS$6)</f>
        <v>0</v>
      </c>
      <c r="AT212" s="25">
        <f>+SUMIFS('Data Co.op'!$M:$M,'Data Co.op'!$E:$E,'MT-Tracking Co.op'!$G212,'Data Co.op'!$N:$N,'MT-Tracking Co.op'!AT$6)</f>
        <v>0</v>
      </c>
      <c r="AU212" s="25">
        <f>+SUMIFS('Data Co.op'!$M:$M,'Data Co.op'!$E:$E,'MT-Tracking Co.op'!$G212,'Data Co.op'!$N:$N,'MT-Tracking Co.op'!AU$6)</f>
        <v>0</v>
      </c>
      <c r="AV212" s="25">
        <f>+SUMIFS('Data Co.op'!$M:$M,'Data Co.op'!$E:$E,'MT-Tracking Co.op'!$G212,'Data Co.op'!$N:$N,'MT-Tracking Co.op'!AV$6)</f>
        <v>0</v>
      </c>
      <c r="AW212" s="27">
        <f t="shared" si="30"/>
        <v>0</v>
      </c>
      <c r="AX212">
        <f t="shared" si="35"/>
        <v>0</v>
      </c>
      <c r="AY212">
        <f t="shared" si="34"/>
        <v>0</v>
      </c>
      <c r="AZ212" s="27">
        <f t="shared" si="36"/>
        <v>0</v>
      </c>
    </row>
    <row r="213" spans="1:52" outlineLevel="1" x14ac:dyDescent="0.25">
      <c r="A213" s="4" t="s">
        <v>935</v>
      </c>
      <c r="B213" s="4" t="s">
        <v>1076</v>
      </c>
      <c r="C213" s="4" t="s">
        <v>356</v>
      </c>
      <c r="D213" s="107" t="s">
        <v>764</v>
      </c>
      <c r="E213" s="85" t="s">
        <v>390</v>
      </c>
      <c r="F213" s="86"/>
      <c r="G213" s="86"/>
      <c r="H213" s="57" t="s">
        <v>1077</v>
      </c>
      <c r="I213" s="4"/>
      <c r="J213" s="4"/>
      <c r="K213" s="4" t="s">
        <v>938</v>
      </c>
      <c r="L213" s="4">
        <v>28</v>
      </c>
      <c r="M213" s="33">
        <f t="shared" si="23"/>
        <v>33487.624149885058</v>
      </c>
      <c r="N213" s="38">
        <f t="shared" si="24"/>
        <v>0.10727969348659003</v>
      </c>
      <c r="O213" s="33">
        <f t="shared" si="25"/>
        <v>42164.572356527118</v>
      </c>
      <c r="P213" s="33">
        <f t="shared" si="28"/>
        <v>0</v>
      </c>
      <c r="Q213" s="94">
        <f t="shared" si="29"/>
        <v>0</v>
      </c>
      <c r="R213" s="25">
        <f>+SUMIFS('Data Co.op'!$M:$M,'Data Co.op'!$E:$E,'MT-Tracking Co.op'!$F213,'Data Co.op'!$N:$N,'MT-Tracking Co.op'!R$6)</f>
        <v>0</v>
      </c>
      <c r="S213" s="25">
        <f>+SUMIFS('Data Co.op'!$M:$M,'Data Co.op'!$E:$E,'MT-Tracking Co.op'!$F213,'Data Co.op'!$N:$N,'MT-Tracking Co.op'!S$6)</f>
        <v>0</v>
      </c>
      <c r="T213" s="25">
        <f>+SUMIFS('Data Co.op'!$M:$M,'Data Co.op'!$E:$E,'MT-Tracking Co.op'!$F213,'Data Co.op'!$N:$N,'MT-Tracking Co.op'!T$6)</f>
        <v>0</v>
      </c>
      <c r="U213" s="25">
        <f>+SUMIFS('Data Co.op'!$M:$M,'Data Co.op'!$E:$E,'MT-Tracking Co.op'!$F213,'Data Co.op'!$N:$N,'MT-Tracking Co.op'!U$6)</f>
        <v>0</v>
      </c>
      <c r="V213" s="25">
        <f>+SUMIFS('Data Co.op'!$M:$M,'Data Co.op'!$E:$E,'MT-Tracking Co.op'!$F213,'Data Co.op'!$N:$N,'MT-Tracking Co.op'!V$6)</f>
        <v>0</v>
      </c>
      <c r="W213" s="25">
        <f>+SUMIFS('Data Co.op'!$M:$M,'Data Co.op'!$E:$E,'MT-Tracking Co.op'!$F213,'Data Co.op'!$N:$N,'MT-Tracking Co.op'!W$6)</f>
        <v>0</v>
      </c>
      <c r="X213" s="25">
        <f>+SUMIFS('Data Co.op'!$M:$M,'Data Co.op'!$E:$E,'MT-Tracking Co.op'!$F213,'Data Co.op'!$N:$N,'MT-Tracking Co.op'!X$6)</f>
        <v>0</v>
      </c>
      <c r="Y213" s="25">
        <f>+SUMIFS('Data Co.op'!$M:$M,'Data Co.op'!$E:$E,'MT-Tracking Co.op'!$F213,'Data Co.op'!$N:$N,'MT-Tracking Co.op'!Y$6)</f>
        <v>0</v>
      </c>
      <c r="Z213" s="25">
        <f>+SUMIFS('Data Co.op'!$M:$M,'Data Co.op'!$E:$E,'MT-Tracking Co.op'!$F213,'Data Co.op'!$N:$N,'MT-Tracking Co.op'!Z$6)</f>
        <v>0</v>
      </c>
      <c r="AA213" s="25">
        <f>+SUMIFS('Data Co.op'!$M:$M,'Data Co.op'!$E:$E,'MT-Tracking Co.op'!$F213,'Data Co.op'!$N:$N,'MT-Tracking Co.op'!AA$6)</f>
        <v>0</v>
      </c>
      <c r="AB213" s="25">
        <f>+SUMIFS('Data Co.op'!$M:$M,'Data Co.op'!$E:$E,'MT-Tracking Co.op'!$F213,'Data Co.op'!$N:$N,'MT-Tracking Co.op'!AB$6)</f>
        <v>0</v>
      </c>
      <c r="AC213" s="25">
        <f>+SUMIFS('Data Co.op'!$M:$M,'Data Co.op'!$E:$E,'MT-Tracking Co.op'!$F213,'Data Co.op'!$N:$N,'MT-Tracking Co.op'!AC$6)</f>
        <v>0</v>
      </c>
      <c r="AD213" s="25">
        <f>+SUMIFS('Data Co.op'!$M:$M,'Data Co.op'!$E:$E,'MT-Tracking Co.op'!$F213,'Data Co.op'!$N:$N,'MT-Tracking Co.op'!AD$6)</f>
        <v>0</v>
      </c>
      <c r="AE213" s="25">
        <f>+SUMIFS('Data Co.op'!$M:$M,'Data Co.op'!$E:$E,'MT-Tracking Co.op'!$F213,'Data Co.op'!$N:$N,'MT-Tracking Co.op'!AE$6)</f>
        <v>0</v>
      </c>
      <c r="AF213" s="25">
        <f>+SUMIFS('Data Co.op'!$M:$M,'Data Co.op'!$E:$E,'MT-Tracking Co.op'!$F213,'Data Co.op'!$N:$N,'MT-Tracking Co.op'!AF$6)</f>
        <v>0</v>
      </c>
      <c r="AG213" s="25">
        <f>+SUMIFS('Data Co.op'!$M:$M,'Data Co.op'!$E:$E,'MT-Tracking Co.op'!$F213,'Data Co.op'!$N:$N,'MT-Tracking Co.op'!AG$6)</f>
        <v>0</v>
      </c>
      <c r="AH213" s="25">
        <f>+SUMIFS('Data Co.op'!$M:$M,'Data Co.op'!$E:$E,'MT-Tracking Co.op'!$G213,'Data Co.op'!$N:$N,'MT-Tracking Co.op'!AH$6)</f>
        <v>0</v>
      </c>
      <c r="AI213" s="25">
        <f>+SUMIFS('Data Co.op'!$M:$M,'Data Co.op'!$E:$E,'MT-Tracking Co.op'!$G213,'Data Co.op'!$N:$N,'MT-Tracking Co.op'!AI$6)</f>
        <v>0</v>
      </c>
      <c r="AJ213" s="25">
        <f>+SUMIFS('Data Co.op'!$M:$M,'Data Co.op'!$E:$E,'MT-Tracking Co.op'!$G213,'Data Co.op'!$N:$N,'MT-Tracking Co.op'!AJ$6)</f>
        <v>0</v>
      </c>
      <c r="AK213" s="25">
        <f>+SUMIFS('Data Co.op'!$M:$M,'Data Co.op'!$E:$E,'MT-Tracking Co.op'!$G213,'Data Co.op'!$N:$N,'MT-Tracking Co.op'!AK$6)</f>
        <v>0</v>
      </c>
      <c r="AL213" s="25">
        <f>+SUMIFS('Data Co.op'!$M:$M,'Data Co.op'!$E:$E,'MT-Tracking Co.op'!$G213,'Data Co.op'!$N:$N,'MT-Tracking Co.op'!AL$6)</f>
        <v>0</v>
      </c>
      <c r="AM213" s="25">
        <f>+SUMIFS('Data Co.op'!$M:$M,'Data Co.op'!$E:$E,'MT-Tracking Co.op'!$G213,'Data Co.op'!$N:$N,'MT-Tracking Co.op'!AM$6)</f>
        <v>0</v>
      </c>
      <c r="AN213" s="25">
        <f>+SUMIFS('Data Co.op'!$M:$M,'Data Co.op'!$E:$E,'MT-Tracking Co.op'!$G213,'Data Co.op'!$N:$N,'MT-Tracking Co.op'!AN$6)</f>
        <v>0</v>
      </c>
      <c r="AO213" s="25">
        <f>+SUMIFS('Data Co.op'!$M:$M,'Data Co.op'!$E:$E,'MT-Tracking Co.op'!$G213,'Data Co.op'!$N:$N,'MT-Tracking Co.op'!AO$6)</f>
        <v>0</v>
      </c>
      <c r="AP213" s="25">
        <f>+SUMIFS('Data Co.op'!$M:$M,'Data Co.op'!$E:$E,'MT-Tracking Co.op'!$G213,'Data Co.op'!$N:$N,'MT-Tracking Co.op'!AP$6)</f>
        <v>0</v>
      </c>
      <c r="AQ213" s="25">
        <f>+SUMIFS('Data Co.op'!$M:$M,'Data Co.op'!$E:$E,'MT-Tracking Co.op'!$G213,'Data Co.op'!$N:$N,'MT-Tracking Co.op'!AQ$6)</f>
        <v>0</v>
      </c>
      <c r="AR213" s="25">
        <f>+SUMIFS('Data Co.op'!$M:$M,'Data Co.op'!$E:$E,'MT-Tracking Co.op'!$G213,'Data Co.op'!$N:$N,'MT-Tracking Co.op'!AR$6)</f>
        <v>0</v>
      </c>
      <c r="AS213" s="25">
        <f>+SUMIFS('Data Co.op'!$M:$M,'Data Co.op'!$E:$E,'MT-Tracking Co.op'!$G213,'Data Co.op'!$N:$N,'MT-Tracking Co.op'!AS$6)</f>
        <v>0</v>
      </c>
      <c r="AT213" s="25">
        <f>+SUMIFS('Data Co.op'!$M:$M,'Data Co.op'!$E:$E,'MT-Tracking Co.op'!$G213,'Data Co.op'!$N:$N,'MT-Tracking Co.op'!AT$6)</f>
        <v>0</v>
      </c>
      <c r="AU213" s="25">
        <f>+SUMIFS('Data Co.op'!$M:$M,'Data Co.op'!$E:$E,'MT-Tracking Co.op'!$G213,'Data Co.op'!$N:$N,'MT-Tracking Co.op'!AU$6)</f>
        <v>0</v>
      </c>
      <c r="AV213" s="25">
        <f>+SUMIFS('Data Co.op'!$M:$M,'Data Co.op'!$E:$E,'MT-Tracking Co.op'!$G213,'Data Co.op'!$N:$N,'MT-Tracking Co.op'!AV$6)</f>
        <v>0</v>
      </c>
      <c r="AW213" s="27">
        <f t="shared" si="30"/>
        <v>0</v>
      </c>
      <c r="AX213" t="str">
        <f t="shared" si="35"/>
        <v>Phạm Thị Bích Hạnh</v>
      </c>
      <c r="AY213" t="str">
        <f t="shared" si="34"/>
        <v>NBTS05076</v>
      </c>
      <c r="AZ213" s="27" t="str">
        <f t="shared" si="36"/>
        <v>Trịnh Như Quỳnh</v>
      </c>
    </row>
    <row r="214" spans="1:52" outlineLevel="1" x14ac:dyDescent="0.25">
      <c r="A214" s="4" t="s">
        <v>935</v>
      </c>
      <c r="B214" s="4" t="s">
        <v>1076</v>
      </c>
      <c r="C214" s="4" t="s">
        <v>356</v>
      </c>
      <c r="D214" s="95" t="s">
        <v>764</v>
      </c>
      <c r="E214" s="96" t="s">
        <v>390</v>
      </c>
      <c r="F214" s="35">
        <v>403</v>
      </c>
      <c r="G214" s="35">
        <f t="shared" ref="G214:G219" si="37">+F214*1</f>
        <v>403</v>
      </c>
      <c r="H214" s="4" t="s">
        <v>2413</v>
      </c>
      <c r="I214" s="4"/>
      <c r="J214" s="4"/>
      <c r="K214" s="4"/>
      <c r="L214" s="4"/>
      <c r="M214" s="33"/>
      <c r="N214" s="38"/>
      <c r="O214" s="33"/>
      <c r="P214" s="33">
        <f t="shared" si="28"/>
        <v>1260.0651600000001</v>
      </c>
      <c r="Q214" s="94">
        <f t="shared" si="29"/>
        <v>0</v>
      </c>
      <c r="R214" s="25">
        <f>+SUMIFS('Data Co.op'!$M:$M,'Data Co.op'!$E:$E,'MT-Tracking Co.op'!$F214,'Data Co.op'!$N:$N,'MT-Tracking Co.op'!R$6)</f>
        <v>487.76688000000001</v>
      </c>
      <c r="S214" s="25">
        <f>+SUMIFS('Data Co.op'!$M:$M,'Data Co.op'!$E:$E,'MT-Tracking Co.op'!$F214,'Data Co.op'!$N:$N,'MT-Tracking Co.op'!S$6)</f>
        <v>0</v>
      </c>
      <c r="T214" s="25">
        <f>+SUMIFS('Data Co.op'!$M:$M,'Data Co.op'!$E:$E,'MT-Tracking Co.op'!$F214,'Data Co.op'!$N:$N,'MT-Tracking Co.op'!T$6)</f>
        <v>0</v>
      </c>
      <c r="U214" s="25">
        <f>+SUMIFS('Data Co.op'!$M:$M,'Data Co.op'!$E:$E,'MT-Tracking Co.op'!$F214,'Data Co.op'!$N:$N,'MT-Tracking Co.op'!U$6)</f>
        <v>0</v>
      </c>
      <c r="V214" s="25">
        <f>+SUMIFS('Data Co.op'!$M:$M,'Data Co.op'!$E:$E,'MT-Tracking Co.op'!$F214,'Data Co.op'!$N:$N,'MT-Tracking Co.op'!V$6)</f>
        <v>0</v>
      </c>
      <c r="W214" s="25">
        <f>+SUMIFS('Data Co.op'!$M:$M,'Data Co.op'!$E:$E,'MT-Tracking Co.op'!$F214,'Data Co.op'!$N:$N,'MT-Tracking Co.op'!W$6)</f>
        <v>0</v>
      </c>
      <c r="X214" s="25">
        <f>+SUMIFS('Data Co.op'!$M:$M,'Data Co.op'!$E:$E,'MT-Tracking Co.op'!$F214,'Data Co.op'!$N:$N,'MT-Tracking Co.op'!X$6)</f>
        <v>0</v>
      </c>
      <c r="Y214" s="25">
        <f>+SUMIFS('Data Co.op'!$M:$M,'Data Co.op'!$E:$E,'MT-Tracking Co.op'!$F214,'Data Co.op'!$N:$N,'MT-Tracking Co.op'!Y$6)</f>
        <v>0</v>
      </c>
      <c r="Z214" s="25">
        <f>+SUMIFS('Data Co.op'!$M:$M,'Data Co.op'!$E:$E,'MT-Tracking Co.op'!$F214,'Data Co.op'!$N:$N,'MT-Tracking Co.op'!Z$6)</f>
        <v>0</v>
      </c>
      <c r="AA214" s="25">
        <f>+SUMIFS('Data Co.op'!$M:$M,'Data Co.op'!$E:$E,'MT-Tracking Co.op'!$F214,'Data Co.op'!$N:$N,'MT-Tracking Co.op'!AA$6)</f>
        <v>0</v>
      </c>
      <c r="AB214" s="25">
        <f>+SUMIFS('Data Co.op'!$M:$M,'Data Co.op'!$E:$E,'MT-Tracking Co.op'!$F214,'Data Co.op'!$N:$N,'MT-Tracking Co.op'!AB$6)</f>
        <v>0</v>
      </c>
      <c r="AC214" s="25">
        <f>+SUMIFS('Data Co.op'!$M:$M,'Data Co.op'!$E:$E,'MT-Tracking Co.op'!$F214,'Data Co.op'!$N:$N,'MT-Tracking Co.op'!AC$6)</f>
        <v>0</v>
      </c>
      <c r="AD214" s="25">
        <f>+SUMIFS('Data Co.op'!$M:$M,'Data Co.op'!$E:$E,'MT-Tracking Co.op'!$F214,'Data Co.op'!$N:$N,'MT-Tracking Co.op'!AD$6)</f>
        <v>0</v>
      </c>
      <c r="AE214" s="25">
        <f>+SUMIFS('Data Co.op'!$M:$M,'Data Co.op'!$E:$E,'MT-Tracking Co.op'!$F214,'Data Co.op'!$N:$N,'MT-Tracking Co.op'!AE$6)</f>
        <v>0</v>
      </c>
      <c r="AF214" s="25">
        <f>+SUMIFS('Data Co.op'!$M:$M,'Data Co.op'!$E:$E,'MT-Tracking Co.op'!$F214,'Data Co.op'!$N:$N,'MT-Tracking Co.op'!AF$6)</f>
        <v>0</v>
      </c>
      <c r="AG214" s="25">
        <f>+SUMIFS('Data Co.op'!$M:$M,'Data Co.op'!$E:$E,'MT-Tracking Co.op'!$F214,'Data Co.op'!$N:$N,'MT-Tracking Co.op'!AG$6)</f>
        <v>772.29827999999998</v>
      </c>
      <c r="AH214" s="25">
        <f>+SUMIFS('Data Co.op'!$M:$M,'Data Co.op'!$E:$E,'MT-Tracking Co.op'!$G214,'Data Co.op'!$N:$N,'MT-Tracking Co.op'!AH$6)</f>
        <v>0</v>
      </c>
      <c r="AI214" s="25">
        <f>+SUMIFS('Data Co.op'!$M:$M,'Data Co.op'!$E:$E,'MT-Tracking Co.op'!$G214,'Data Co.op'!$N:$N,'MT-Tracking Co.op'!AI$6)</f>
        <v>0</v>
      </c>
      <c r="AJ214" s="25">
        <f>+SUMIFS('Data Co.op'!$M:$M,'Data Co.op'!$E:$E,'MT-Tracking Co.op'!$G214,'Data Co.op'!$N:$N,'MT-Tracking Co.op'!AJ$6)</f>
        <v>0</v>
      </c>
      <c r="AK214" s="25">
        <f>+SUMIFS('Data Co.op'!$M:$M,'Data Co.op'!$E:$E,'MT-Tracking Co.op'!$G214,'Data Co.op'!$N:$N,'MT-Tracking Co.op'!AK$6)</f>
        <v>0</v>
      </c>
      <c r="AL214" s="25">
        <f>+SUMIFS('Data Co.op'!$M:$M,'Data Co.op'!$E:$E,'MT-Tracking Co.op'!$G214,'Data Co.op'!$N:$N,'MT-Tracking Co.op'!AL$6)</f>
        <v>0</v>
      </c>
      <c r="AM214" s="25">
        <f>+SUMIFS('Data Co.op'!$M:$M,'Data Co.op'!$E:$E,'MT-Tracking Co.op'!$G214,'Data Co.op'!$N:$N,'MT-Tracking Co.op'!AM$6)</f>
        <v>0</v>
      </c>
      <c r="AN214" s="25">
        <f>+SUMIFS('Data Co.op'!$M:$M,'Data Co.op'!$E:$E,'MT-Tracking Co.op'!$G214,'Data Co.op'!$N:$N,'MT-Tracking Co.op'!AN$6)</f>
        <v>0</v>
      </c>
      <c r="AO214" s="25">
        <f>+SUMIFS('Data Co.op'!$M:$M,'Data Co.op'!$E:$E,'MT-Tracking Co.op'!$G214,'Data Co.op'!$N:$N,'MT-Tracking Co.op'!AO$6)</f>
        <v>0</v>
      </c>
      <c r="AP214" s="25">
        <f>+SUMIFS('Data Co.op'!$M:$M,'Data Co.op'!$E:$E,'MT-Tracking Co.op'!$G214,'Data Co.op'!$N:$N,'MT-Tracking Co.op'!AP$6)</f>
        <v>0</v>
      </c>
      <c r="AQ214" s="25">
        <f>+SUMIFS('Data Co.op'!$M:$M,'Data Co.op'!$E:$E,'MT-Tracking Co.op'!$G214,'Data Co.op'!$N:$N,'MT-Tracking Co.op'!AQ$6)</f>
        <v>0</v>
      </c>
      <c r="AR214" s="25">
        <f>+SUMIFS('Data Co.op'!$M:$M,'Data Co.op'!$E:$E,'MT-Tracking Co.op'!$G214,'Data Co.op'!$N:$N,'MT-Tracking Co.op'!AR$6)</f>
        <v>0</v>
      </c>
      <c r="AS214" s="25">
        <f>+SUMIFS('Data Co.op'!$M:$M,'Data Co.op'!$E:$E,'MT-Tracking Co.op'!$G214,'Data Co.op'!$N:$N,'MT-Tracking Co.op'!AS$6)</f>
        <v>0</v>
      </c>
      <c r="AT214" s="25">
        <f>+SUMIFS('Data Co.op'!$M:$M,'Data Co.op'!$E:$E,'MT-Tracking Co.op'!$G214,'Data Co.op'!$N:$N,'MT-Tracking Co.op'!AT$6)</f>
        <v>0</v>
      </c>
      <c r="AU214" s="25">
        <f>+SUMIFS('Data Co.op'!$M:$M,'Data Co.op'!$E:$E,'MT-Tracking Co.op'!$G214,'Data Co.op'!$N:$N,'MT-Tracking Co.op'!AU$6)</f>
        <v>0</v>
      </c>
      <c r="AV214" s="25">
        <f>+SUMIFS('Data Co.op'!$M:$M,'Data Co.op'!$E:$E,'MT-Tracking Co.op'!$G214,'Data Co.op'!$N:$N,'MT-Tracking Co.op'!AV$6)</f>
        <v>0</v>
      </c>
      <c r="AW214" s="27">
        <f t="shared" si="30"/>
        <v>0</v>
      </c>
      <c r="AX214" t="str">
        <f t="shared" si="35"/>
        <v>Phạm Thị Bích Hạnh</v>
      </c>
      <c r="AY214" t="str">
        <f t="shared" si="34"/>
        <v>NBTS05076</v>
      </c>
      <c r="AZ214" s="27" t="str">
        <f t="shared" si="36"/>
        <v>Trịnh Như Quỳnh</v>
      </c>
    </row>
    <row r="215" spans="1:52" outlineLevel="1" x14ac:dyDescent="0.25">
      <c r="A215" s="4" t="s">
        <v>935</v>
      </c>
      <c r="B215" s="4" t="s">
        <v>1076</v>
      </c>
      <c r="C215" s="4" t="s">
        <v>356</v>
      </c>
      <c r="D215" s="95" t="s">
        <v>764</v>
      </c>
      <c r="E215" s="96" t="s">
        <v>390</v>
      </c>
      <c r="F215" s="35">
        <v>1471</v>
      </c>
      <c r="G215" s="35">
        <f t="shared" si="37"/>
        <v>1471</v>
      </c>
      <c r="H215" s="4" t="s">
        <v>2481</v>
      </c>
      <c r="I215" s="4"/>
      <c r="J215" s="4"/>
      <c r="K215" s="4"/>
      <c r="L215" s="4"/>
      <c r="M215" s="33"/>
      <c r="N215" s="38"/>
      <c r="O215" s="33"/>
      <c r="P215" s="33">
        <f t="shared" si="28"/>
        <v>2243.54664</v>
      </c>
      <c r="Q215" s="94">
        <f t="shared" si="29"/>
        <v>0</v>
      </c>
      <c r="R215" s="25">
        <f>+SUMIFS('Data Co.op'!$M:$M,'Data Co.op'!$E:$E,'MT-Tracking Co.op'!$F215,'Data Co.op'!$N:$N,'MT-Tracking Co.op'!R$6)</f>
        <v>0</v>
      </c>
      <c r="S215" s="25">
        <f>+SUMIFS('Data Co.op'!$M:$M,'Data Co.op'!$E:$E,'MT-Tracking Co.op'!$F215,'Data Co.op'!$N:$N,'MT-Tracking Co.op'!S$6)</f>
        <v>0</v>
      </c>
      <c r="T215" s="25">
        <f>+SUMIFS('Data Co.op'!$M:$M,'Data Co.op'!$E:$E,'MT-Tracking Co.op'!$F215,'Data Co.op'!$N:$N,'MT-Tracking Co.op'!T$6)</f>
        <v>0</v>
      </c>
      <c r="U215" s="25">
        <f>+SUMIFS('Data Co.op'!$M:$M,'Data Co.op'!$E:$E,'MT-Tracking Co.op'!$F215,'Data Co.op'!$N:$N,'MT-Tracking Co.op'!U$6)</f>
        <v>0</v>
      </c>
      <c r="V215" s="25">
        <f>+SUMIFS('Data Co.op'!$M:$M,'Data Co.op'!$E:$E,'MT-Tracking Co.op'!$F215,'Data Co.op'!$N:$N,'MT-Tracking Co.op'!V$6)</f>
        <v>1824.48288</v>
      </c>
      <c r="W215" s="25">
        <f>+SUMIFS('Data Co.op'!$M:$M,'Data Co.op'!$E:$E,'MT-Tracking Co.op'!$F215,'Data Co.op'!$N:$N,'MT-Tracking Co.op'!W$6)</f>
        <v>0</v>
      </c>
      <c r="X215" s="25">
        <f>+SUMIFS('Data Co.op'!$M:$M,'Data Co.op'!$E:$E,'MT-Tracking Co.op'!$F215,'Data Co.op'!$N:$N,'MT-Tracking Co.op'!X$6)</f>
        <v>0</v>
      </c>
      <c r="Y215" s="25">
        <f>+SUMIFS('Data Co.op'!$M:$M,'Data Co.op'!$E:$E,'MT-Tracking Co.op'!$F215,'Data Co.op'!$N:$N,'MT-Tracking Co.op'!Y$6)</f>
        <v>0</v>
      </c>
      <c r="Z215" s="25">
        <f>+SUMIFS('Data Co.op'!$M:$M,'Data Co.op'!$E:$E,'MT-Tracking Co.op'!$F215,'Data Co.op'!$N:$N,'MT-Tracking Co.op'!Z$6)</f>
        <v>0</v>
      </c>
      <c r="AA215" s="25">
        <f>+SUMIFS('Data Co.op'!$M:$M,'Data Co.op'!$E:$E,'MT-Tracking Co.op'!$F215,'Data Co.op'!$N:$N,'MT-Tracking Co.op'!AA$6)</f>
        <v>0</v>
      </c>
      <c r="AB215" s="25">
        <f>+SUMIFS('Data Co.op'!$M:$M,'Data Co.op'!$E:$E,'MT-Tracking Co.op'!$F215,'Data Co.op'!$N:$N,'MT-Tracking Co.op'!AB$6)</f>
        <v>0</v>
      </c>
      <c r="AC215" s="25">
        <f>+SUMIFS('Data Co.op'!$M:$M,'Data Co.op'!$E:$E,'MT-Tracking Co.op'!$F215,'Data Co.op'!$N:$N,'MT-Tracking Co.op'!AC$6)</f>
        <v>0</v>
      </c>
      <c r="AD215" s="25">
        <f>+SUMIFS('Data Co.op'!$M:$M,'Data Co.op'!$E:$E,'MT-Tracking Co.op'!$F215,'Data Co.op'!$N:$N,'MT-Tracking Co.op'!AD$6)</f>
        <v>0</v>
      </c>
      <c r="AE215" s="25">
        <f>+SUMIFS('Data Co.op'!$M:$M,'Data Co.op'!$E:$E,'MT-Tracking Co.op'!$F215,'Data Co.op'!$N:$N,'MT-Tracking Co.op'!AE$6)</f>
        <v>0</v>
      </c>
      <c r="AF215" s="25">
        <f>+SUMIFS('Data Co.op'!$M:$M,'Data Co.op'!$E:$E,'MT-Tracking Co.op'!$F215,'Data Co.op'!$N:$N,'MT-Tracking Co.op'!AF$6)</f>
        <v>0</v>
      </c>
      <c r="AG215" s="25">
        <f>+SUMIFS('Data Co.op'!$M:$M,'Data Co.op'!$E:$E,'MT-Tracking Co.op'!$F215,'Data Co.op'!$N:$N,'MT-Tracking Co.op'!AG$6)</f>
        <v>0</v>
      </c>
      <c r="AH215" s="25">
        <f>+SUMIFS('Data Co.op'!$M:$M,'Data Co.op'!$E:$E,'MT-Tracking Co.op'!$G215,'Data Co.op'!$N:$N,'MT-Tracking Co.op'!AH$6)</f>
        <v>0</v>
      </c>
      <c r="AI215" s="25">
        <f>+SUMIFS('Data Co.op'!$M:$M,'Data Co.op'!$E:$E,'MT-Tracking Co.op'!$G215,'Data Co.op'!$N:$N,'MT-Tracking Co.op'!AI$6)</f>
        <v>0</v>
      </c>
      <c r="AJ215" s="25">
        <f>+SUMIFS('Data Co.op'!$M:$M,'Data Co.op'!$E:$E,'MT-Tracking Co.op'!$G215,'Data Co.op'!$N:$N,'MT-Tracking Co.op'!AJ$6)</f>
        <v>0</v>
      </c>
      <c r="AK215" s="25">
        <f>+SUMIFS('Data Co.op'!$M:$M,'Data Co.op'!$E:$E,'MT-Tracking Co.op'!$G215,'Data Co.op'!$N:$N,'MT-Tracking Co.op'!AK$6)</f>
        <v>0</v>
      </c>
      <c r="AL215" s="25">
        <f>+SUMIFS('Data Co.op'!$M:$M,'Data Co.op'!$E:$E,'MT-Tracking Co.op'!$G215,'Data Co.op'!$N:$N,'MT-Tracking Co.op'!AL$6)</f>
        <v>0</v>
      </c>
      <c r="AM215" s="25">
        <f>+SUMIFS('Data Co.op'!$M:$M,'Data Co.op'!$E:$E,'MT-Tracking Co.op'!$G215,'Data Co.op'!$N:$N,'MT-Tracking Co.op'!AM$6)</f>
        <v>0</v>
      </c>
      <c r="AN215" s="25">
        <f>+SUMIFS('Data Co.op'!$M:$M,'Data Co.op'!$E:$E,'MT-Tracking Co.op'!$G215,'Data Co.op'!$N:$N,'MT-Tracking Co.op'!AN$6)</f>
        <v>180.59976</v>
      </c>
      <c r="AO215" s="25">
        <f>+SUMIFS('Data Co.op'!$M:$M,'Data Co.op'!$E:$E,'MT-Tracking Co.op'!$G215,'Data Co.op'!$N:$N,'MT-Tracking Co.op'!AO$6)</f>
        <v>0</v>
      </c>
      <c r="AP215" s="25">
        <f>+SUMIFS('Data Co.op'!$M:$M,'Data Co.op'!$E:$E,'MT-Tracking Co.op'!$G215,'Data Co.op'!$N:$N,'MT-Tracking Co.op'!AP$6)</f>
        <v>0</v>
      </c>
      <c r="AQ215" s="25">
        <f>+SUMIFS('Data Co.op'!$M:$M,'Data Co.op'!$E:$E,'MT-Tracking Co.op'!$G215,'Data Co.op'!$N:$N,'MT-Tracking Co.op'!AQ$6)</f>
        <v>0</v>
      </c>
      <c r="AR215" s="25">
        <f>+SUMIFS('Data Co.op'!$M:$M,'Data Co.op'!$E:$E,'MT-Tracking Co.op'!$G215,'Data Co.op'!$N:$N,'MT-Tracking Co.op'!AR$6)</f>
        <v>0</v>
      </c>
      <c r="AS215" s="25">
        <f>+SUMIFS('Data Co.op'!$M:$M,'Data Co.op'!$E:$E,'MT-Tracking Co.op'!$G215,'Data Co.op'!$N:$N,'MT-Tracking Co.op'!AS$6)</f>
        <v>0</v>
      </c>
      <c r="AT215" s="25">
        <f>+SUMIFS('Data Co.op'!$M:$M,'Data Co.op'!$E:$E,'MT-Tracking Co.op'!$G215,'Data Co.op'!$N:$N,'MT-Tracking Co.op'!AT$6)</f>
        <v>0</v>
      </c>
      <c r="AU215" s="25">
        <f>+SUMIFS('Data Co.op'!$M:$M,'Data Co.op'!$E:$E,'MT-Tracking Co.op'!$G215,'Data Co.op'!$N:$N,'MT-Tracking Co.op'!AU$6)</f>
        <v>238.46399999999994</v>
      </c>
      <c r="AV215" s="25">
        <f>+SUMIFS('Data Co.op'!$M:$M,'Data Co.op'!$E:$E,'MT-Tracking Co.op'!$G215,'Data Co.op'!$N:$N,'MT-Tracking Co.op'!AV$6)</f>
        <v>0</v>
      </c>
      <c r="AW215" s="27">
        <f t="shared" si="30"/>
        <v>0</v>
      </c>
      <c r="AX215" t="str">
        <f t="shared" si="35"/>
        <v>Phạm Thị Bích Hạnh</v>
      </c>
      <c r="AY215" t="str">
        <f t="shared" si="34"/>
        <v>NBTS05076</v>
      </c>
      <c r="AZ215" s="27" t="str">
        <f t="shared" si="36"/>
        <v>Trịnh Như Quỳnh</v>
      </c>
    </row>
    <row r="216" spans="1:52" outlineLevel="1" x14ac:dyDescent="0.25">
      <c r="A216" s="4" t="s">
        <v>935</v>
      </c>
      <c r="B216" s="4" t="s">
        <v>1076</v>
      </c>
      <c r="C216" s="4" t="s">
        <v>356</v>
      </c>
      <c r="D216" s="95" t="s">
        <v>764</v>
      </c>
      <c r="E216" s="96" t="s">
        <v>390</v>
      </c>
      <c r="F216" s="35">
        <v>641</v>
      </c>
      <c r="G216" s="35">
        <f t="shared" si="37"/>
        <v>641</v>
      </c>
      <c r="H216" s="4" t="s">
        <v>2447</v>
      </c>
      <c r="I216" s="4"/>
      <c r="J216" s="4"/>
      <c r="K216" s="4"/>
      <c r="L216" s="4"/>
      <c r="M216" s="33"/>
      <c r="N216" s="38"/>
      <c r="O216" s="33"/>
      <c r="P216" s="33">
        <f t="shared" si="28"/>
        <v>1191.36204</v>
      </c>
      <c r="Q216" s="94">
        <f t="shared" si="29"/>
        <v>0</v>
      </c>
      <c r="R216" s="25">
        <f>+SUMIFS('Data Co.op'!$M:$M,'Data Co.op'!$E:$E,'MT-Tracking Co.op'!$F216,'Data Co.op'!$N:$N,'MT-Tracking Co.op'!R$6)</f>
        <v>419.06375999999995</v>
      </c>
      <c r="S216" s="25">
        <f>+SUMIFS('Data Co.op'!$M:$M,'Data Co.op'!$E:$E,'MT-Tracking Co.op'!$F216,'Data Co.op'!$N:$N,'MT-Tracking Co.op'!S$6)</f>
        <v>0</v>
      </c>
      <c r="T216" s="25">
        <f>+SUMIFS('Data Co.op'!$M:$M,'Data Co.op'!$E:$E,'MT-Tracking Co.op'!$F216,'Data Co.op'!$N:$N,'MT-Tracking Co.op'!T$6)</f>
        <v>0</v>
      </c>
      <c r="U216" s="25">
        <f>+SUMIFS('Data Co.op'!$M:$M,'Data Co.op'!$E:$E,'MT-Tracking Co.op'!$F216,'Data Co.op'!$N:$N,'MT-Tracking Co.op'!U$6)</f>
        <v>0</v>
      </c>
      <c r="V216" s="25">
        <f>+SUMIFS('Data Co.op'!$M:$M,'Data Co.op'!$E:$E,'MT-Tracking Co.op'!$F216,'Data Co.op'!$N:$N,'MT-Tracking Co.op'!V$6)</f>
        <v>0</v>
      </c>
      <c r="W216" s="25">
        <f>+SUMIFS('Data Co.op'!$M:$M,'Data Co.op'!$E:$E,'MT-Tracking Co.op'!$F216,'Data Co.op'!$N:$N,'MT-Tracking Co.op'!W$6)</f>
        <v>0</v>
      </c>
      <c r="X216" s="25">
        <f>+SUMIFS('Data Co.op'!$M:$M,'Data Co.op'!$E:$E,'MT-Tracking Co.op'!$F216,'Data Co.op'!$N:$N,'MT-Tracking Co.op'!X$6)</f>
        <v>0</v>
      </c>
      <c r="Y216" s="25">
        <f>+SUMIFS('Data Co.op'!$M:$M,'Data Co.op'!$E:$E,'MT-Tracking Co.op'!$F216,'Data Co.op'!$N:$N,'MT-Tracking Co.op'!Y$6)</f>
        <v>0</v>
      </c>
      <c r="Z216" s="25">
        <f>+SUMIFS('Data Co.op'!$M:$M,'Data Co.op'!$E:$E,'MT-Tracking Co.op'!$F216,'Data Co.op'!$N:$N,'MT-Tracking Co.op'!Z$6)</f>
        <v>0</v>
      </c>
      <c r="AA216" s="25">
        <f>+SUMIFS('Data Co.op'!$M:$M,'Data Co.op'!$E:$E,'MT-Tracking Co.op'!$F216,'Data Co.op'!$N:$N,'MT-Tracking Co.op'!AA$6)</f>
        <v>0</v>
      </c>
      <c r="AB216" s="25">
        <f>+SUMIFS('Data Co.op'!$M:$M,'Data Co.op'!$E:$E,'MT-Tracking Co.op'!$F216,'Data Co.op'!$N:$N,'MT-Tracking Co.op'!AB$6)</f>
        <v>0</v>
      </c>
      <c r="AC216" s="25">
        <f>+SUMIFS('Data Co.op'!$M:$M,'Data Co.op'!$E:$E,'MT-Tracking Co.op'!$F216,'Data Co.op'!$N:$N,'MT-Tracking Co.op'!AC$6)</f>
        <v>0</v>
      </c>
      <c r="AD216" s="25">
        <f>+SUMIFS('Data Co.op'!$M:$M,'Data Co.op'!$E:$E,'MT-Tracking Co.op'!$F216,'Data Co.op'!$N:$N,'MT-Tracking Co.op'!AD$6)</f>
        <v>0</v>
      </c>
      <c r="AE216" s="25">
        <f>+SUMIFS('Data Co.op'!$M:$M,'Data Co.op'!$E:$E,'MT-Tracking Co.op'!$F216,'Data Co.op'!$N:$N,'MT-Tracking Co.op'!AE$6)</f>
        <v>0</v>
      </c>
      <c r="AF216" s="25">
        <f>+SUMIFS('Data Co.op'!$M:$M,'Data Co.op'!$E:$E,'MT-Tracking Co.op'!$F216,'Data Co.op'!$N:$N,'MT-Tracking Co.op'!AF$6)</f>
        <v>0</v>
      </c>
      <c r="AG216" s="25">
        <f>+SUMIFS('Data Co.op'!$M:$M,'Data Co.op'!$E:$E,'MT-Tracking Co.op'!$F216,'Data Co.op'!$N:$N,'MT-Tracking Co.op'!AG$6)</f>
        <v>772.29827999999998</v>
      </c>
      <c r="AH216" s="25">
        <f>+SUMIFS('Data Co.op'!$M:$M,'Data Co.op'!$E:$E,'MT-Tracking Co.op'!$G216,'Data Co.op'!$N:$N,'MT-Tracking Co.op'!AH$6)</f>
        <v>0</v>
      </c>
      <c r="AI216" s="25">
        <f>+SUMIFS('Data Co.op'!$M:$M,'Data Co.op'!$E:$E,'MT-Tracking Co.op'!$G216,'Data Co.op'!$N:$N,'MT-Tracking Co.op'!AI$6)</f>
        <v>0</v>
      </c>
      <c r="AJ216" s="25">
        <f>+SUMIFS('Data Co.op'!$M:$M,'Data Co.op'!$E:$E,'MT-Tracking Co.op'!$G216,'Data Co.op'!$N:$N,'MT-Tracking Co.op'!AJ$6)</f>
        <v>0</v>
      </c>
      <c r="AK216" s="25">
        <f>+SUMIFS('Data Co.op'!$M:$M,'Data Co.op'!$E:$E,'MT-Tracking Co.op'!$G216,'Data Co.op'!$N:$N,'MT-Tracking Co.op'!AK$6)</f>
        <v>0</v>
      </c>
      <c r="AL216" s="25">
        <f>+SUMIFS('Data Co.op'!$M:$M,'Data Co.op'!$E:$E,'MT-Tracking Co.op'!$G216,'Data Co.op'!$N:$N,'MT-Tracking Co.op'!AL$6)</f>
        <v>0</v>
      </c>
      <c r="AM216" s="25">
        <f>+SUMIFS('Data Co.op'!$M:$M,'Data Co.op'!$E:$E,'MT-Tracking Co.op'!$G216,'Data Co.op'!$N:$N,'MT-Tracking Co.op'!AM$6)</f>
        <v>0</v>
      </c>
      <c r="AN216" s="25">
        <f>+SUMIFS('Data Co.op'!$M:$M,'Data Co.op'!$E:$E,'MT-Tracking Co.op'!$G216,'Data Co.op'!$N:$N,'MT-Tracking Co.op'!AN$6)</f>
        <v>0</v>
      </c>
      <c r="AO216" s="25">
        <f>+SUMIFS('Data Co.op'!$M:$M,'Data Co.op'!$E:$E,'MT-Tracking Co.op'!$G216,'Data Co.op'!$N:$N,'MT-Tracking Co.op'!AO$6)</f>
        <v>0</v>
      </c>
      <c r="AP216" s="25">
        <f>+SUMIFS('Data Co.op'!$M:$M,'Data Co.op'!$E:$E,'MT-Tracking Co.op'!$G216,'Data Co.op'!$N:$N,'MT-Tracking Co.op'!AP$6)</f>
        <v>0</v>
      </c>
      <c r="AQ216" s="25">
        <f>+SUMIFS('Data Co.op'!$M:$M,'Data Co.op'!$E:$E,'MT-Tracking Co.op'!$G216,'Data Co.op'!$N:$N,'MT-Tracking Co.op'!AQ$6)</f>
        <v>0</v>
      </c>
      <c r="AR216" s="25">
        <f>+SUMIFS('Data Co.op'!$M:$M,'Data Co.op'!$E:$E,'MT-Tracking Co.op'!$G216,'Data Co.op'!$N:$N,'MT-Tracking Co.op'!AR$6)</f>
        <v>0</v>
      </c>
      <c r="AS216" s="25">
        <f>+SUMIFS('Data Co.op'!$M:$M,'Data Co.op'!$E:$E,'MT-Tracking Co.op'!$G216,'Data Co.op'!$N:$N,'MT-Tracking Co.op'!AS$6)</f>
        <v>0</v>
      </c>
      <c r="AT216" s="25">
        <f>+SUMIFS('Data Co.op'!$M:$M,'Data Co.op'!$E:$E,'MT-Tracking Co.op'!$G216,'Data Co.op'!$N:$N,'MT-Tracking Co.op'!AT$6)</f>
        <v>0</v>
      </c>
      <c r="AU216" s="25">
        <f>+SUMIFS('Data Co.op'!$M:$M,'Data Co.op'!$E:$E,'MT-Tracking Co.op'!$G216,'Data Co.op'!$N:$N,'MT-Tracking Co.op'!AU$6)</f>
        <v>0</v>
      </c>
      <c r="AV216" s="25">
        <f>+SUMIFS('Data Co.op'!$M:$M,'Data Co.op'!$E:$E,'MT-Tracking Co.op'!$G216,'Data Co.op'!$N:$N,'MT-Tracking Co.op'!AV$6)</f>
        <v>0</v>
      </c>
      <c r="AW216" s="27">
        <f t="shared" si="30"/>
        <v>0</v>
      </c>
      <c r="AX216" t="str">
        <f t="shared" si="35"/>
        <v>Phạm Thị Bích Hạnh</v>
      </c>
      <c r="AY216" t="str">
        <f t="shared" si="34"/>
        <v>NBTS05076</v>
      </c>
      <c r="AZ216" s="27" t="str">
        <f t="shared" si="36"/>
        <v>Trịnh Như Quỳnh</v>
      </c>
    </row>
    <row r="217" spans="1:52" outlineLevel="1" x14ac:dyDescent="0.25">
      <c r="A217" s="4" t="s">
        <v>935</v>
      </c>
      <c r="B217" s="4" t="s">
        <v>1076</v>
      </c>
      <c r="C217" s="4" t="s">
        <v>356</v>
      </c>
      <c r="D217" s="95" t="s">
        <v>764</v>
      </c>
      <c r="E217" s="96" t="s">
        <v>390</v>
      </c>
      <c r="F217" s="35">
        <v>2131</v>
      </c>
      <c r="G217" s="35">
        <f t="shared" si="37"/>
        <v>2131</v>
      </c>
      <c r="H217" s="4" t="s">
        <v>2455</v>
      </c>
      <c r="I217" s="4"/>
      <c r="J217" s="4"/>
      <c r="K217" s="4"/>
      <c r="L217" s="4"/>
      <c r="M217" s="33"/>
      <c r="N217" s="38"/>
      <c r="O217" s="33"/>
      <c r="P217" s="33">
        <f t="shared" si="28"/>
        <v>1191.36204</v>
      </c>
      <c r="Q217" s="94">
        <f t="shared" si="29"/>
        <v>0</v>
      </c>
      <c r="R217" s="25">
        <f>+SUMIFS('Data Co.op'!$M:$M,'Data Co.op'!$E:$E,'MT-Tracking Co.op'!$F217,'Data Co.op'!$N:$N,'MT-Tracking Co.op'!R$6)</f>
        <v>238.46399999999994</v>
      </c>
      <c r="S217" s="25">
        <f>+SUMIFS('Data Co.op'!$M:$M,'Data Co.op'!$E:$E,'MT-Tracking Co.op'!$F217,'Data Co.op'!$N:$N,'MT-Tracking Co.op'!S$6)</f>
        <v>0</v>
      </c>
      <c r="T217" s="25">
        <f>+SUMIFS('Data Co.op'!$M:$M,'Data Co.op'!$E:$E,'MT-Tracking Co.op'!$F217,'Data Co.op'!$N:$N,'MT-Tracking Co.op'!T$6)</f>
        <v>0</v>
      </c>
      <c r="U217" s="25">
        <f>+SUMIFS('Data Co.op'!$M:$M,'Data Co.op'!$E:$E,'MT-Tracking Co.op'!$F217,'Data Co.op'!$N:$N,'MT-Tracking Co.op'!U$6)</f>
        <v>0</v>
      </c>
      <c r="V217" s="25">
        <f>+SUMIFS('Data Co.op'!$M:$M,'Data Co.op'!$E:$E,'MT-Tracking Co.op'!$F217,'Data Co.op'!$N:$N,'MT-Tracking Co.op'!V$6)</f>
        <v>0</v>
      </c>
      <c r="W217" s="25">
        <f>+SUMIFS('Data Co.op'!$M:$M,'Data Co.op'!$E:$E,'MT-Tracking Co.op'!$F217,'Data Co.op'!$N:$N,'MT-Tracking Co.op'!W$6)</f>
        <v>0</v>
      </c>
      <c r="X217" s="25">
        <f>+SUMIFS('Data Co.op'!$M:$M,'Data Co.op'!$E:$E,'MT-Tracking Co.op'!$F217,'Data Co.op'!$N:$N,'MT-Tracking Co.op'!X$6)</f>
        <v>0</v>
      </c>
      <c r="Y217" s="25">
        <f>+SUMIFS('Data Co.op'!$M:$M,'Data Co.op'!$E:$E,'MT-Tracking Co.op'!$F217,'Data Co.op'!$N:$N,'MT-Tracking Co.op'!Y$6)</f>
        <v>0</v>
      </c>
      <c r="Z217" s="25">
        <f>+SUMIFS('Data Co.op'!$M:$M,'Data Co.op'!$E:$E,'MT-Tracking Co.op'!$F217,'Data Co.op'!$N:$N,'MT-Tracking Co.op'!Z$6)</f>
        <v>0</v>
      </c>
      <c r="AA217" s="25">
        <f>+SUMIFS('Data Co.op'!$M:$M,'Data Co.op'!$E:$E,'MT-Tracking Co.op'!$F217,'Data Co.op'!$N:$N,'MT-Tracking Co.op'!AA$6)</f>
        <v>0</v>
      </c>
      <c r="AB217" s="25">
        <f>+SUMIFS('Data Co.op'!$M:$M,'Data Co.op'!$E:$E,'MT-Tracking Co.op'!$F217,'Data Co.op'!$N:$N,'MT-Tracking Co.op'!AB$6)</f>
        <v>0</v>
      </c>
      <c r="AC217" s="25">
        <f>+SUMIFS('Data Co.op'!$M:$M,'Data Co.op'!$E:$E,'MT-Tracking Co.op'!$F217,'Data Co.op'!$N:$N,'MT-Tracking Co.op'!AC$6)</f>
        <v>0</v>
      </c>
      <c r="AD217" s="25">
        <f>+SUMIFS('Data Co.op'!$M:$M,'Data Co.op'!$E:$E,'MT-Tracking Co.op'!$F217,'Data Co.op'!$N:$N,'MT-Tracking Co.op'!AD$6)</f>
        <v>180.59976</v>
      </c>
      <c r="AE217" s="25">
        <f>+SUMIFS('Data Co.op'!$M:$M,'Data Co.op'!$E:$E,'MT-Tracking Co.op'!$F217,'Data Co.op'!$N:$N,'MT-Tracking Co.op'!AE$6)</f>
        <v>0</v>
      </c>
      <c r="AF217" s="25">
        <f>+SUMIFS('Data Co.op'!$M:$M,'Data Co.op'!$E:$E,'MT-Tracking Co.op'!$F217,'Data Co.op'!$N:$N,'MT-Tracking Co.op'!AF$6)</f>
        <v>0</v>
      </c>
      <c r="AG217" s="25">
        <f>+SUMIFS('Data Co.op'!$M:$M,'Data Co.op'!$E:$E,'MT-Tracking Co.op'!$F217,'Data Co.op'!$N:$N,'MT-Tracking Co.op'!AG$6)</f>
        <v>772.29827999999998</v>
      </c>
      <c r="AH217" s="25">
        <f>+SUMIFS('Data Co.op'!$M:$M,'Data Co.op'!$E:$E,'MT-Tracking Co.op'!$G217,'Data Co.op'!$N:$N,'MT-Tracking Co.op'!AH$6)</f>
        <v>0</v>
      </c>
      <c r="AI217" s="25">
        <f>+SUMIFS('Data Co.op'!$M:$M,'Data Co.op'!$E:$E,'MT-Tracking Co.op'!$G217,'Data Co.op'!$N:$N,'MT-Tracking Co.op'!AI$6)</f>
        <v>0</v>
      </c>
      <c r="AJ217" s="25">
        <f>+SUMIFS('Data Co.op'!$M:$M,'Data Co.op'!$E:$E,'MT-Tracking Co.op'!$G217,'Data Co.op'!$N:$N,'MT-Tracking Co.op'!AJ$6)</f>
        <v>0</v>
      </c>
      <c r="AK217" s="25">
        <f>+SUMIFS('Data Co.op'!$M:$M,'Data Co.op'!$E:$E,'MT-Tracking Co.op'!$G217,'Data Co.op'!$N:$N,'MT-Tracking Co.op'!AK$6)</f>
        <v>0</v>
      </c>
      <c r="AL217" s="25">
        <f>+SUMIFS('Data Co.op'!$M:$M,'Data Co.op'!$E:$E,'MT-Tracking Co.op'!$G217,'Data Co.op'!$N:$N,'MT-Tracking Co.op'!AL$6)</f>
        <v>0</v>
      </c>
      <c r="AM217" s="25">
        <f>+SUMIFS('Data Co.op'!$M:$M,'Data Co.op'!$E:$E,'MT-Tracking Co.op'!$G217,'Data Co.op'!$N:$N,'MT-Tracking Co.op'!AM$6)</f>
        <v>0</v>
      </c>
      <c r="AN217" s="25">
        <f>+SUMIFS('Data Co.op'!$M:$M,'Data Co.op'!$E:$E,'MT-Tracking Co.op'!$G217,'Data Co.op'!$N:$N,'MT-Tracking Co.op'!AN$6)</f>
        <v>0</v>
      </c>
      <c r="AO217" s="25">
        <f>+SUMIFS('Data Co.op'!$M:$M,'Data Co.op'!$E:$E,'MT-Tracking Co.op'!$G217,'Data Co.op'!$N:$N,'MT-Tracking Co.op'!AO$6)</f>
        <v>0</v>
      </c>
      <c r="AP217" s="25">
        <f>+SUMIFS('Data Co.op'!$M:$M,'Data Co.op'!$E:$E,'MT-Tracking Co.op'!$G217,'Data Co.op'!$N:$N,'MT-Tracking Co.op'!AP$6)</f>
        <v>0</v>
      </c>
      <c r="AQ217" s="25">
        <f>+SUMIFS('Data Co.op'!$M:$M,'Data Co.op'!$E:$E,'MT-Tracking Co.op'!$G217,'Data Co.op'!$N:$N,'MT-Tracking Co.op'!AQ$6)</f>
        <v>0</v>
      </c>
      <c r="AR217" s="25">
        <f>+SUMIFS('Data Co.op'!$M:$M,'Data Co.op'!$E:$E,'MT-Tracking Co.op'!$G217,'Data Co.op'!$N:$N,'MT-Tracking Co.op'!AR$6)</f>
        <v>0</v>
      </c>
      <c r="AS217" s="25">
        <f>+SUMIFS('Data Co.op'!$M:$M,'Data Co.op'!$E:$E,'MT-Tracking Co.op'!$G217,'Data Co.op'!$N:$N,'MT-Tracking Co.op'!AS$6)</f>
        <v>0</v>
      </c>
      <c r="AT217" s="25">
        <f>+SUMIFS('Data Co.op'!$M:$M,'Data Co.op'!$E:$E,'MT-Tracking Co.op'!$G217,'Data Co.op'!$N:$N,'MT-Tracking Co.op'!AT$6)</f>
        <v>0</v>
      </c>
      <c r="AU217" s="25">
        <f>+SUMIFS('Data Co.op'!$M:$M,'Data Co.op'!$E:$E,'MT-Tracking Co.op'!$G217,'Data Co.op'!$N:$N,'MT-Tracking Co.op'!AU$6)</f>
        <v>0</v>
      </c>
      <c r="AV217" s="25">
        <f>+SUMIFS('Data Co.op'!$M:$M,'Data Co.op'!$E:$E,'MT-Tracking Co.op'!$G217,'Data Co.op'!$N:$N,'MT-Tracking Co.op'!AV$6)</f>
        <v>0</v>
      </c>
      <c r="AW217" s="27">
        <f t="shared" si="30"/>
        <v>0</v>
      </c>
      <c r="AX217" t="str">
        <f t="shared" si="35"/>
        <v>Phạm Thị Bích Hạnh</v>
      </c>
      <c r="AY217" t="str">
        <f t="shared" si="34"/>
        <v>NBTS05076</v>
      </c>
      <c r="AZ217" s="27" t="str">
        <f t="shared" si="36"/>
        <v>Trịnh Như Quỳnh</v>
      </c>
    </row>
    <row r="218" spans="1:52" outlineLevel="1" x14ac:dyDescent="0.25">
      <c r="A218" s="4" t="s">
        <v>935</v>
      </c>
      <c r="B218" s="4" t="s">
        <v>1076</v>
      </c>
      <c r="C218" s="4" t="s">
        <v>356</v>
      </c>
      <c r="D218" s="95" t="s">
        <v>764</v>
      </c>
      <c r="E218" s="96" t="s">
        <v>390</v>
      </c>
      <c r="F218" s="35">
        <v>694</v>
      </c>
      <c r="G218" s="35">
        <f t="shared" si="37"/>
        <v>694</v>
      </c>
      <c r="H218" s="4" t="s">
        <v>2554</v>
      </c>
      <c r="I218" s="4"/>
      <c r="J218" s="4"/>
      <c r="K218" s="4"/>
      <c r="L218" s="4"/>
      <c r="M218" s="33"/>
      <c r="N218" s="38"/>
      <c r="O218" s="33"/>
      <c r="P218" s="33">
        <f t="shared" si="28"/>
        <v>2189.6837999999998</v>
      </c>
      <c r="Q218" s="94">
        <f t="shared" si="29"/>
        <v>0</v>
      </c>
      <c r="R218" s="25">
        <f>+SUMIFS('Data Co.op'!$M:$M,'Data Co.op'!$E:$E,'MT-Tracking Co.op'!$F218,'Data Co.op'!$N:$N,'MT-Tracking Co.op'!R$6)</f>
        <v>0</v>
      </c>
      <c r="S218" s="25">
        <f>+SUMIFS('Data Co.op'!$M:$M,'Data Co.op'!$E:$E,'MT-Tracking Co.op'!$F218,'Data Co.op'!$N:$N,'MT-Tracking Co.op'!S$6)</f>
        <v>0</v>
      </c>
      <c r="T218" s="25">
        <f>+SUMIFS('Data Co.op'!$M:$M,'Data Co.op'!$E:$E,'MT-Tracking Co.op'!$F218,'Data Co.op'!$N:$N,'MT-Tracking Co.op'!T$6)</f>
        <v>0</v>
      </c>
      <c r="U218" s="25">
        <f>+SUMIFS('Data Co.op'!$M:$M,'Data Co.op'!$E:$E,'MT-Tracking Co.op'!$F218,'Data Co.op'!$N:$N,'MT-Tracking Co.op'!U$6)</f>
        <v>0</v>
      </c>
      <c r="V218" s="25">
        <f>+SUMIFS('Data Co.op'!$M:$M,'Data Co.op'!$E:$E,'MT-Tracking Co.op'!$F218,'Data Co.op'!$N:$N,'MT-Tracking Co.op'!V$6)</f>
        <v>0</v>
      </c>
      <c r="W218" s="25">
        <f>+SUMIFS('Data Co.op'!$M:$M,'Data Co.op'!$E:$E,'MT-Tracking Co.op'!$F218,'Data Co.op'!$N:$N,'MT-Tracking Co.op'!W$6)</f>
        <v>0</v>
      </c>
      <c r="X218" s="25">
        <f>+SUMIFS('Data Co.op'!$M:$M,'Data Co.op'!$E:$E,'MT-Tracking Co.op'!$F218,'Data Co.op'!$N:$N,'MT-Tracking Co.op'!X$6)</f>
        <v>0</v>
      </c>
      <c r="Y218" s="25">
        <f>+SUMIFS('Data Co.op'!$M:$M,'Data Co.op'!$E:$E,'MT-Tracking Co.op'!$F218,'Data Co.op'!$N:$N,'MT-Tracking Co.op'!Y$6)</f>
        <v>0</v>
      </c>
      <c r="Z218" s="25">
        <f>+SUMIFS('Data Co.op'!$M:$M,'Data Co.op'!$E:$E,'MT-Tracking Co.op'!$F218,'Data Co.op'!$N:$N,'MT-Tracking Co.op'!Z$6)</f>
        <v>961.98623999999995</v>
      </c>
      <c r="AA218" s="25">
        <f>+SUMIFS('Data Co.op'!$M:$M,'Data Co.op'!$E:$E,'MT-Tracking Co.op'!$F218,'Data Co.op'!$N:$N,'MT-Tracking Co.op'!AA$6)</f>
        <v>0</v>
      </c>
      <c r="AB218" s="25">
        <f>+SUMIFS('Data Co.op'!$M:$M,'Data Co.op'!$E:$E,'MT-Tracking Co.op'!$F218,'Data Co.op'!$N:$N,'MT-Tracking Co.op'!AB$6)</f>
        <v>0</v>
      </c>
      <c r="AC218" s="25">
        <f>+SUMIFS('Data Co.op'!$M:$M,'Data Co.op'!$E:$E,'MT-Tracking Co.op'!$F218,'Data Co.op'!$N:$N,'MT-Tracking Co.op'!AC$6)</f>
        <v>0</v>
      </c>
      <c r="AD218" s="25">
        <f>+SUMIFS('Data Co.op'!$M:$M,'Data Co.op'!$E:$E,'MT-Tracking Co.op'!$F218,'Data Co.op'!$N:$N,'MT-Tracking Co.op'!AD$6)</f>
        <v>0</v>
      </c>
      <c r="AE218" s="25">
        <f>+SUMIFS('Data Co.op'!$M:$M,'Data Co.op'!$E:$E,'MT-Tracking Co.op'!$F218,'Data Co.op'!$N:$N,'MT-Tracking Co.op'!AE$6)</f>
        <v>0</v>
      </c>
      <c r="AF218" s="25">
        <f>+SUMIFS('Data Co.op'!$M:$M,'Data Co.op'!$E:$E,'MT-Tracking Co.op'!$F218,'Data Co.op'!$N:$N,'MT-Tracking Co.op'!AF$6)</f>
        <v>0</v>
      </c>
      <c r="AG218" s="25">
        <f>+SUMIFS('Data Co.op'!$M:$M,'Data Co.op'!$E:$E,'MT-Tracking Co.op'!$F218,'Data Co.op'!$N:$N,'MT-Tracking Co.op'!AG$6)</f>
        <v>772.29827999999998</v>
      </c>
      <c r="AH218" s="25">
        <f>+SUMIFS('Data Co.op'!$M:$M,'Data Co.op'!$E:$E,'MT-Tracking Co.op'!$G218,'Data Co.op'!$N:$N,'MT-Tracking Co.op'!AH$6)</f>
        <v>0</v>
      </c>
      <c r="AI218" s="25">
        <f>+SUMIFS('Data Co.op'!$M:$M,'Data Co.op'!$E:$E,'MT-Tracking Co.op'!$G218,'Data Co.op'!$N:$N,'MT-Tracking Co.op'!AI$6)</f>
        <v>0</v>
      </c>
      <c r="AJ218" s="25">
        <f>+SUMIFS('Data Co.op'!$M:$M,'Data Co.op'!$E:$E,'MT-Tracking Co.op'!$G218,'Data Co.op'!$N:$N,'MT-Tracking Co.op'!AJ$6)</f>
        <v>0</v>
      </c>
      <c r="AK218" s="25">
        <f>+SUMIFS('Data Co.op'!$M:$M,'Data Co.op'!$E:$E,'MT-Tracking Co.op'!$G218,'Data Co.op'!$N:$N,'MT-Tracking Co.op'!AK$6)</f>
        <v>0</v>
      </c>
      <c r="AL218" s="25">
        <f>+SUMIFS('Data Co.op'!$M:$M,'Data Co.op'!$E:$E,'MT-Tracking Co.op'!$G218,'Data Co.op'!$N:$N,'MT-Tracking Co.op'!AL$6)</f>
        <v>0</v>
      </c>
      <c r="AM218" s="25">
        <f>+SUMIFS('Data Co.op'!$M:$M,'Data Co.op'!$E:$E,'MT-Tracking Co.op'!$G218,'Data Co.op'!$N:$N,'MT-Tracking Co.op'!AM$6)</f>
        <v>0</v>
      </c>
      <c r="AN218" s="25">
        <f>+SUMIFS('Data Co.op'!$M:$M,'Data Co.op'!$E:$E,'MT-Tracking Co.op'!$G218,'Data Co.op'!$N:$N,'MT-Tracking Co.op'!AN$6)</f>
        <v>0</v>
      </c>
      <c r="AO218" s="25">
        <f>+SUMIFS('Data Co.op'!$M:$M,'Data Co.op'!$E:$E,'MT-Tracking Co.op'!$G218,'Data Co.op'!$N:$N,'MT-Tracking Co.op'!AO$6)</f>
        <v>455.39928000000009</v>
      </c>
      <c r="AP218" s="25">
        <f>+SUMIFS('Data Co.op'!$M:$M,'Data Co.op'!$E:$E,'MT-Tracking Co.op'!$G218,'Data Co.op'!$N:$N,'MT-Tracking Co.op'!AP$6)</f>
        <v>0</v>
      </c>
      <c r="AQ218" s="25">
        <f>+SUMIFS('Data Co.op'!$M:$M,'Data Co.op'!$E:$E,'MT-Tracking Co.op'!$G218,'Data Co.op'!$N:$N,'MT-Tracking Co.op'!AQ$6)</f>
        <v>0</v>
      </c>
      <c r="AR218" s="25">
        <f>+SUMIFS('Data Co.op'!$M:$M,'Data Co.op'!$E:$E,'MT-Tracking Co.op'!$G218,'Data Co.op'!$N:$N,'MT-Tracking Co.op'!AR$6)</f>
        <v>0</v>
      </c>
      <c r="AS218" s="25">
        <f>+SUMIFS('Data Co.op'!$M:$M,'Data Co.op'!$E:$E,'MT-Tracking Co.op'!$G218,'Data Co.op'!$N:$N,'MT-Tracking Co.op'!AS$6)</f>
        <v>0</v>
      </c>
      <c r="AT218" s="25">
        <f>+SUMIFS('Data Co.op'!$M:$M,'Data Co.op'!$E:$E,'MT-Tracking Co.op'!$G218,'Data Co.op'!$N:$N,'MT-Tracking Co.op'!AT$6)</f>
        <v>0</v>
      </c>
      <c r="AU218" s="25">
        <f>+SUMIFS('Data Co.op'!$M:$M,'Data Co.op'!$E:$E,'MT-Tracking Co.op'!$G218,'Data Co.op'!$N:$N,'MT-Tracking Co.op'!AU$6)</f>
        <v>0</v>
      </c>
      <c r="AV218" s="25">
        <f>+SUMIFS('Data Co.op'!$M:$M,'Data Co.op'!$E:$E,'MT-Tracking Co.op'!$G218,'Data Co.op'!$N:$N,'MT-Tracking Co.op'!AV$6)</f>
        <v>0</v>
      </c>
      <c r="AW218" s="27">
        <f t="shared" si="30"/>
        <v>0</v>
      </c>
      <c r="AX218" t="str">
        <f t="shared" si="35"/>
        <v>Phạm Thị Bích Hạnh</v>
      </c>
      <c r="AY218" t="str">
        <f t="shared" si="34"/>
        <v>NBTS05076</v>
      </c>
      <c r="AZ218" s="27" t="str">
        <f t="shared" si="36"/>
        <v>Trịnh Như Quỳnh</v>
      </c>
    </row>
    <row r="219" spans="1:52" outlineLevel="1" x14ac:dyDescent="0.25">
      <c r="A219" s="4" t="s">
        <v>935</v>
      </c>
      <c r="B219" s="4" t="s">
        <v>1076</v>
      </c>
      <c r="C219" s="4" t="s">
        <v>356</v>
      </c>
      <c r="D219" s="95" t="s">
        <v>764</v>
      </c>
      <c r="E219" s="96" t="s">
        <v>390</v>
      </c>
      <c r="F219" s="35">
        <v>2039</v>
      </c>
      <c r="G219" s="35">
        <f t="shared" si="37"/>
        <v>2039</v>
      </c>
      <c r="H219" s="4" t="s">
        <v>2556</v>
      </c>
      <c r="I219" s="4"/>
      <c r="J219" s="4"/>
      <c r="K219" s="4"/>
      <c r="L219" s="4"/>
      <c r="M219" s="33"/>
      <c r="N219" s="38"/>
      <c r="O219" s="33"/>
      <c r="P219" s="33">
        <f t="shared" ref="P219:P282" si="38">SUM(R219:AV219)</f>
        <v>2083.5964800000002</v>
      </c>
      <c r="Q219" s="94">
        <f t="shared" si="29"/>
        <v>0</v>
      </c>
      <c r="R219" s="25">
        <f>+SUMIFS('Data Co.op'!$M:$M,'Data Co.op'!$E:$E,'MT-Tracking Co.op'!$F219,'Data Co.op'!$N:$N,'MT-Tracking Co.op'!R$6)</f>
        <v>0</v>
      </c>
      <c r="S219" s="25">
        <f>+SUMIFS('Data Co.op'!$M:$M,'Data Co.op'!$E:$E,'MT-Tracking Co.op'!$F219,'Data Co.op'!$N:$N,'MT-Tracking Co.op'!S$6)</f>
        <v>0</v>
      </c>
      <c r="T219" s="25">
        <f>+SUMIFS('Data Co.op'!$M:$M,'Data Co.op'!$E:$E,'MT-Tracking Co.op'!$F219,'Data Co.op'!$N:$N,'MT-Tracking Co.op'!T$6)</f>
        <v>0</v>
      </c>
      <c r="U219" s="25">
        <f>+SUMIFS('Data Co.op'!$M:$M,'Data Co.op'!$E:$E,'MT-Tracking Co.op'!$F219,'Data Co.op'!$N:$N,'MT-Tracking Co.op'!U$6)</f>
        <v>0</v>
      </c>
      <c r="V219" s="25">
        <f>+SUMIFS('Data Co.op'!$M:$M,'Data Co.op'!$E:$E,'MT-Tracking Co.op'!$F219,'Data Co.op'!$N:$N,'MT-Tracking Co.op'!V$6)</f>
        <v>0</v>
      </c>
      <c r="W219" s="25">
        <f>+SUMIFS('Data Co.op'!$M:$M,'Data Co.op'!$E:$E,'MT-Tracking Co.op'!$F219,'Data Co.op'!$N:$N,'MT-Tracking Co.op'!W$6)</f>
        <v>0</v>
      </c>
      <c r="X219" s="25">
        <f>+SUMIFS('Data Co.op'!$M:$M,'Data Co.op'!$E:$E,'MT-Tracking Co.op'!$F219,'Data Co.op'!$N:$N,'MT-Tracking Co.op'!X$6)</f>
        <v>0</v>
      </c>
      <c r="Y219" s="25">
        <f>+SUMIFS('Data Co.op'!$M:$M,'Data Co.op'!$E:$E,'MT-Tracking Co.op'!$F219,'Data Co.op'!$N:$N,'MT-Tracking Co.op'!Y$6)</f>
        <v>0</v>
      </c>
      <c r="Z219" s="25">
        <f>+SUMIFS('Data Co.op'!$M:$M,'Data Co.op'!$E:$E,'MT-Tracking Co.op'!$F219,'Data Co.op'!$N:$N,'MT-Tracking Co.op'!Z$6)</f>
        <v>227.69964000000004</v>
      </c>
      <c r="AA219" s="25">
        <f>+SUMIFS('Data Co.op'!$M:$M,'Data Co.op'!$E:$E,'MT-Tracking Co.op'!$F219,'Data Co.op'!$N:$N,'MT-Tracking Co.op'!AA$6)</f>
        <v>0</v>
      </c>
      <c r="AB219" s="25">
        <f>+SUMIFS('Data Co.op'!$M:$M,'Data Co.op'!$E:$E,'MT-Tracking Co.op'!$F219,'Data Co.op'!$N:$N,'MT-Tracking Co.op'!AB$6)</f>
        <v>0</v>
      </c>
      <c r="AC219" s="25">
        <f>+SUMIFS('Data Co.op'!$M:$M,'Data Co.op'!$E:$E,'MT-Tracking Co.op'!$F219,'Data Co.op'!$N:$N,'MT-Tracking Co.op'!AC$6)</f>
        <v>0</v>
      </c>
      <c r="AD219" s="25">
        <f>+SUMIFS('Data Co.op'!$M:$M,'Data Co.op'!$E:$E,'MT-Tracking Co.op'!$F219,'Data Co.op'!$N:$N,'MT-Tracking Co.op'!AD$6)</f>
        <v>0</v>
      </c>
      <c r="AE219" s="25">
        <f>+SUMIFS('Data Co.op'!$M:$M,'Data Co.op'!$E:$E,'MT-Tracking Co.op'!$F219,'Data Co.op'!$N:$N,'MT-Tracking Co.op'!AE$6)</f>
        <v>0</v>
      </c>
      <c r="AF219" s="25">
        <f>+SUMIFS('Data Co.op'!$M:$M,'Data Co.op'!$E:$E,'MT-Tracking Co.op'!$F219,'Data Co.op'!$N:$N,'MT-Tracking Co.op'!AF$6)</f>
        <v>0</v>
      </c>
      <c r="AG219" s="25">
        <f>+SUMIFS('Data Co.op'!$M:$M,'Data Co.op'!$E:$E,'MT-Tracking Co.op'!$F219,'Data Co.op'!$N:$N,'MT-Tracking Co.op'!AG$6)</f>
        <v>772.29827999999998</v>
      </c>
      <c r="AH219" s="25">
        <f>+SUMIFS('Data Co.op'!$M:$M,'Data Co.op'!$E:$E,'MT-Tracking Co.op'!$G219,'Data Co.op'!$N:$N,'MT-Tracking Co.op'!AH$6)</f>
        <v>0</v>
      </c>
      <c r="AI219" s="25">
        <f>+SUMIFS('Data Co.op'!$M:$M,'Data Co.op'!$E:$E,'MT-Tracking Co.op'!$G219,'Data Co.op'!$N:$N,'MT-Tracking Co.op'!AI$6)</f>
        <v>0</v>
      </c>
      <c r="AJ219" s="25">
        <f>+SUMIFS('Data Co.op'!$M:$M,'Data Co.op'!$E:$E,'MT-Tracking Co.op'!$G219,'Data Co.op'!$N:$N,'MT-Tracking Co.op'!AJ$6)</f>
        <v>0</v>
      </c>
      <c r="AK219" s="25">
        <f>+SUMIFS('Data Co.op'!$M:$M,'Data Co.op'!$E:$E,'MT-Tracking Co.op'!$G219,'Data Co.op'!$N:$N,'MT-Tracking Co.op'!AK$6)</f>
        <v>0</v>
      </c>
      <c r="AL219" s="25">
        <f>+SUMIFS('Data Co.op'!$M:$M,'Data Co.op'!$E:$E,'MT-Tracking Co.op'!$G219,'Data Co.op'!$N:$N,'MT-Tracking Co.op'!AL$6)</f>
        <v>0</v>
      </c>
      <c r="AM219" s="25">
        <f>+SUMIFS('Data Co.op'!$M:$M,'Data Co.op'!$E:$E,'MT-Tracking Co.op'!$G219,'Data Co.op'!$N:$N,'MT-Tracking Co.op'!AM$6)</f>
        <v>0</v>
      </c>
      <c r="AN219" s="25">
        <f>+SUMIFS('Data Co.op'!$M:$M,'Data Co.op'!$E:$E,'MT-Tracking Co.op'!$G219,'Data Co.op'!$N:$N,'MT-Tracking Co.op'!AN$6)</f>
        <v>0</v>
      </c>
      <c r="AO219" s="25">
        <f>+SUMIFS('Data Co.op'!$M:$M,'Data Co.op'!$E:$E,'MT-Tracking Co.op'!$G219,'Data Co.op'!$N:$N,'MT-Tracking Co.op'!AO$6)</f>
        <v>0</v>
      </c>
      <c r="AP219" s="25">
        <f>+SUMIFS('Data Co.op'!$M:$M,'Data Co.op'!$E:$E,'MT-Tracking Co.op'!$G219,'Data Co.op'!$N:$N,'MT-Tracking Co.op'!AP$6)</f>
        <v>0</v>
      </c>
      <c r="AQ219" s="25">
        <f>+SUMIFS('Data Co.op'!$M:$M,'Data Co.op'!$E:$E,'MT-Tracking Co.op'!$G219,'Data Co.op'!$N:$N,'MT-Tracking Co.op'!AQ$6)</f>
        <v>0</v>
      </c>
      <c r="AR219" s="25">
        <f>+SUMIFS('Data Co.op'!$M:$M,'Data Co.op'!$E:$E,'MT-Tracking Co.op'!$G219,'Data Co.op'!$N:$N,'MT-Tracking Co.op'!AR$6)</f>
        <v>1083.5985599999999</v>
      </c>
      <c r="AS219" s="25">
        <f>+SUMIFS('Data Co.op'!$M:$M,'Data Co.op'!$E:$E,'MT-Tracking Co.op'!$G219,'Data Co.op'!$N:$N,'MT-Tracking Co.op'!AS$6)</f>
        <v>0</v>
      </c>
      <c r="AT219" s="25">
        <f>+SUMIFS('Data Co.op'!$M:$M,'Data Co.op'!$E:$E,'MT-Tracking Co.op'!$G219,'Data Co.op'!$N:$N,'MT-Tracking Co.op'!AT$6)</f>
        <v>0</v>
      </c>
      <c r="AU219" s="25">
        <f>+SUMIFS('Data Co.op'!$M:$M,'Data Co.op'!$E:$E,'MT-Tracking Co.op'!$G219,'Data Co.op'!$N:$N,'MT-Tracking Co.op'!AU$6)</f>
        <v>0</v>
      </c>
      <c r="AV219" s="25">
        <f>+SUMIFS('Data Co.op'!$M:$M,'Data Co.op'!$E:$E,'MT-Tracking Co.op'!$G219,'Data Co.op'!$N:$N,'MT-Tracking Co.op'!AV$6)</f>
        <v>0</v>
      </c>
      <c r="AW219" s="27">
        <f t="shared" si="30"/>
        <v>0</v>
      </c>
      <c r="AX219" t="str">
        <f t="shared" si="35"/>
        <v>Phạm Thị Bích Hạnh</v>
      </c>
      <c r="AY219" t="str">
        <f t="shared" si="34"/>
        <v>NBTS05076</v>
      </c>
      <c r="AZ219" s="27" t="str">
        <f t="shared" si="36"/>
        <v>Trịnh Như Quỳnh</v>
      </c>
    </row>
    <row r="220" spans="1:52" outlineLevel="1" x14ac:dyDescent="0.25">
      <c r="A220" s="4" t="s">
        <v>935</v>
      </c>
      <c r="B220" s="4" t="s">
        <v>1076</v>
      </c>
      <c r="C220" s="4" t="s">
        <v>356</v>
      </c>
      <c r="D220" s="95" t="s">
        <v>764</v>
      </c>
      <c r="E220" s="96" t="s">
        <v>390</v>
      </c>
      <c r="F220" s="35">
        <v>228</v>
      </c>
      <c r="G220" s="35">
        <v>228</v>
      </c>
      <c r="H220" s="35" t="s">
        <v>5167</v>
      </c>
      <c r="I220" s="4"/>
      <c r="J220" s="4"/>
      <c r="K220" s="4"/>
      <c r="L220" s="4"/>
      <c r="M220" s="33"/>
      <c r="N220" s="38"/>
      <c r="O220" s="33"/>
      <c r="P220" s="33">
        <f t="shared" si="38"/>
        <v>1492.5492000000002</v>
      </c>
      <c r="Q220" s="94">
        <f t="shared" ref="Q220:Q228" si="39">+IFERROR(P220/O220,0)</f>
        <v>0</v>
      </c>
      <c r="R220" s="25">
        <f>+SUMIFS('Data Co.op'!$M:$M,'Data Co.op'!$E:$E,'MT-Tracking Co.op'!$F220,'Data Co.op'!$N:$N,'MT-Tracking Co.op'!R$6)</f>
        <v>0</v>
      </c>
      <c r="S220" s="25">
        <f>+SUMIFS('Data Co.op'!$M:$M,'Data Co.op'!$E:$E,'MT-Tracking Co.op'!$F220,'Data Co.op'!$N:$N,'MT-Tracking Co.op'!S$6)</f>
        <v>0</v>
      </c>
      <c r="T220" s="25">
        <f>+SUMIFS('Data Co.op'!$M:$M,'Data Co.op'!$E:$E,'MT-Tracking Co.op'!$F220,'Data Co.op'!$N:$N,'MT-Tracking Co.op'!T$6)</f>
        <v>0</v>
      </c>
      <c r="U220" s="25">
        <f>+SUMIFS('Data Co.op'!$M:$M,'Data Co.op'!$E:$E,'MT-Tracking Co.op'!$F220,'Data Co.op'!$N:$N,'MT-Tracking Co.op'!U$6)</f>
        <v>0</v>
      </c>
      <c r="V220" s="25">
        <f>+SUMIFS('Data Co.op'!$M:$M,'Data Co.op'!$E:$E,'MT-Tracking Co.op'!$F220,'Data Co.op'!$N:$N,'MT-Tracking Co.op'!V$6)</f>
        <v>0</v>
      </c>
      <c r="W220" s="25">
        <f>+SUMIFS('Data Co.op'!$M:$M,'Data Co.op'!$E:$E,'MT-Tracking Co.op'!$F220,'Data Co.op'!$N:$N,'MT-Tracking Co.op'!W$6)</f>
        <v>0</v>
      </c>
      <c r="X220" s="25">
        <f>+SUMIFS('Data Co.op'!$M:$M,'Data Co.op'!$E:$E,'MT-Tracking Co.op'!$F220,'Data Co.op'!$N:$N,'MT-Tracking Co.op'!X$6)</f>
        <v>0</v>
      </c>
      <c r="Y220" s="25">
        <f>+SUMIFS('Data Co.op'!$M:$M,'Data Co.op'!$E:$E,'MT-Tracking Co.op'!$F220,'Data Co.op'!$N:$N,'MT-Tracking Co.op'!Y$6)</f>
        <v>0</v>
      </c>
      <c r="Z220" s="25">
        <f>+SUMIFS('Data Co.op'!$M:$M,'Data Co.op'!$E:$E,'MT-Tracking Co.op'!$F220,'Data Co.op'!$N:$N,'MT-Tracking Co.op'!Z$6)</f>
        <v>0</v>
      </c>
      <c r="AA220" s="25">
        <f>+SUMIFS('Data Co.op'!$M:$M,'Data Co.op'!$E:$E,'MT-Tracking Co.op'!$F220,'Data Co.op'!$N:$N,'MT-Tracking Co.op'!AA$6)</f>
        <v>0</v>
      </c>
      <c r="AB220" s="25">
        <f>+SUMIFS('Data Co.op'!$M:$M,'Data Co.op'!$E:$E,'MT-Tracking Co.op'!$F220,'Data Co.op'!$N:$N,'MT-Tracking Co.op'!AB$6)</f>
        <v>0</v>
      </c>
      <c r="AC220" s="25">
        <f>+SUMIFS('Data Co.op'!$M:$M,'Data Co.op'!$E:$E,'MT-Tracking Co.op'!$F220,'Data Co.op'!$N:$N,'MT-Tracking Co.op'!AC$6)</f>
        <v>0</v>
      </c>
      <c r="AD220" s="25">
        <f>+SUMIFS('Data Co.op'!$M:$M,'Data Co.op'!$E:$E,'MT-Tracking Co.op'!$F220,'Data Co.op'!$N:$N,'MT-Tracking Co.op'!AD$6)</f>
        <v>180.59976</v>
      </c>
      <c r="AE220" s="25">
        <f>+SUMIFS('Data Co.op'!$M:$M,'Data Co.op'!$E:$E,'MT-Tracking Co.op'!$F220,'Data Co.op'!$N:$N,'MT-Tracking Co.op'!AE$6)</f>
        <v>0</v>
      </c>
      <c r="AF220" s="25">
        <f>+SUMIFS('Data Co.op'!$M:$M,'Data Co.op'!$E:$E,'MT-Tracking Co.op'!$F220,'Data Co.op'!$N:$N,'MT-Tracking Co.op'!AF$6)</f>
        <v>0</v>
      </c>
      <c r="AG220" s="25">
        <f>+SUMIFS('Data Co.op'!$M:$M,'Data Co.op'!$E:$E,'MT-Tracking Co.op'!$F220,'Data Co.op'!$N:$N,'MT-Tracking Co.op'!AG$6)</f>
        <v>772.29827999999998</v>
      </c>
      <c r="AH220" s="25">
        <f>+SUMIFS('Data Co.op'!$M:$M,'Data Co.op'!$E:$E,'MT-Tracking Co.op'!$G220,'Data Co.op'!$N:$N,'MT-Tracking Co.op'!AH$6)</f>
        <v>0</v>
      </c>
      <c r="AI220" s="25">
        <f>+SUMIFS('Data Co.op'!$M:$M,'Data Co.op'!$E:$E,'MT-Tracking Co.op'!$G220,'Data Co.op'!$N:$N,'MT-Tracking Co.op'!AI$6)</f>
        <v>0</v>
      </c>
      <c r="AJ220" s="25">
        <f>+SUMIFS('Data Co.op'!$M:$M,'Data Co.op'!$E:$E,'MT-Tracking Co.op'!$G220,'Data Co.op'!$N:$N,'MT-Tracking Co.op'!AJ$6)</f>
        <v>0</v>
      </c>
      <c r="AK220" s="25">
        <f>+SUMIFS('Data Co.op'!$M:$M,'Data Co.op'!$E:$E,'MT-Tracking Co.op'!$G220,'Data Co.op'!$N:$N,'MT-Tracking Co.op'!AK$6)</f>
        <v>0</v>
      </c>
      <c r="AL220" s="25">
        <f>+SUMIFS('Data Co.op'!$M:$M,'Data Co.op'!$E:$E,'MT-Tracking Co.op'!$G220,'Data Co.op'!$N:$N,'MT-Tracking Co.op'!AL$6)</f>
        <v>0</v>
      </c>
      <c r="AM220" s="25">
        <f>+SUMIFS('Data Co.op'!$M:$M,'Data Co.op'!$E:$E,'MT-Tracking Co.op'!$G220,'Data Co.op'!$N:$N,'MT-Tracking Co.op'!AM$6)</f>
        <v>180.59976</v>
      </c>
      <c r="AN220" s="25">
        <f>+SUMIFS('Data Co.op'!$M:$M,'Data Co.op'!$E:$E,'MT-Tracking Co.op'!$G220,'Data Co.op'!$N:$N,'MT-Tracking Co.op'!AN$6)</f>
        <v>0</v>
      </c>
      <c r="AO220" s="25">
        <f>+SUMIFS('Data Co.op'!$M:$M,'Data Co.op'!$E:$E,'MT-Tracking Co.op'!$G220,'Data Co.op'!$N:$N,'MT-Tracking Co.op'!AO$6)</f>
        <v>0</v>
      </c>
      <c r="AP220" s="25">
        <f>+SUMIFS('Data Co.op'!$M:$M,'Data Co.op'!$E:$E,'MT-Tracking Co.op'!$G220,'Data Co.op'!$N:$N,'MT-Tracking Co.op'!AP$6)</f>
        <v>0</v>
      </c>
      <c r="AQ220" s="25">
        <f>+SUMIFS('Data Co.op'!$M:$M,'Data Co.op'!$E:$E,'MT-Tracking Co.op'!$G220,'Data Co.op'!$N:$N,'MT-Tracking Co.op'!AQ$6)</f>
        <v>0</v>
      </c>
      <c r="AR220" s="25">
        <f>+SUMIFS('Data Co.op'!$M:$M,'Data Co.op'!$E:$E,'MT-Tracking Co.op'!$G220,'Data Co.op'!$N:$N,'MT-Tracking Co.op'!AR$6)</f>
        <v>0</v>
      </c>
      <c r="AS220" s="25">
        <f>+SUMIFS('Data Co.op'!$M:$M,'Data Co.op'!$E:$E,'MT-Tracking Co.op'!$G220,'Data Co.op'!$N:$N,'MT-Tracking Co.op'!AS$6)</f>
        <v>359.0514</v>
      </c>
      <c r="AT220" s="25">
        <f>+SUMIFS('Data Co.op'!$M:$M,'Data Co.op'!$E:$E,'MT-Tracking Co.op'!$G220,'Data Co.op'!$N:$N,'MT-Tracking Co.op'!AT$6)</f>
        <v>0</v>
      </c>
      <c r="AU220" s="25">
        <f>+SUMIFS('Data Co.op'!$M:$M,'Data Co.op'!$E:$E,'MT-Tracking Co.op'!$G220,'Data Co.op'!$N:$N,'MT-Tracking Co.op'!AU$6)</f>
        <v>0</v>
      </c>
      <c r="AV220" s="25">
        <f>+SUMIFS('Data Co.op'!$M:$M,'Data Co.op'!$E:$E,'MT-Tracking Co.op'!$G220,'Data Co.op'!$N:$N,'MT-Tracking Co.op'!AV$6)</f>
        <v>0</v>
      </c>
      <c r="AW220" s="27"/>
      <c r="AX220" t="str">
        <f t="shared" si="35"/>
        <v>Phạm Thị Bích Hạnh</v>
      </c>
      <c r="AY220" t="str">
        <f t="shared" si="34"/>
        <v>NBTS05076</v>
      </c>
      <c r="AZ220" s="27" t="str">
        <f t="shared" si="36"/>
        <v>Trịnh Như Quỳnh</v>
      </c>
    </row>
    <row r="221" spans="1:52" outlineLevel="1" x14ac:dyDescent="0.25">
      <c r="A221" s="4" t="s">
        <v>935</v>
      </c>
      <c r="B221" s="4" t="s">
        <v>1076</v>
      </c>
      <c r="C221" s="4" t="s">
        <v>356</v>
      </c>
      <c r="D221" s="95" t="s">
        <v>764</v>
      </c>
      <c r="E221" s="96" t="s">
        <v>390</v>
      </c>
      <c r="F221" s="35">
        <v>246</v>
      </c>
      <c r="G221" s="35">
        <v>246</v>
      </c>
      <c r="H221" s="35" t="s">
        <v>5168</v>
      </c>
      <c r="I221" s="4"/>
      <c r="J221" s="4"/>
      <c r="K221" s="4"/>
      <c r="L221" s="4"/>
      <c r="M221" s="33"/>
      <c r="N221" s="38"/>
      <c r="O221" s="33"/>
      <c r="P221" s="33">
        <f t="shared" si="38"/>
        <v>772.29827999999998</v>
      </c>
      <c r="Q221" s="94">
        <f t="shared" si="39"/>
        <v>0</v>
      </c>
      <c r="R221" s="25">
        <f>+SUMIFS('Data Co.op'!$M:$M,'Data Co.op'!$E:$E,'MT-Tracking Co.op'!$F221,'Data Co.op'!$N:$N,'MT-Tracking Co.op'!R$6)</f>
        <v>0</v>
      </c>
      <c r="S221" s="25">
        <f>+SUMIFS('Data Co.op'!$M:$M,'Data Co.op'!$E:$E,'MT-Tracking Co.op'!$F221,'Data Co.op'!$N:$N,'MT-Tracking Co.op'!S$6)</f>
        <v>0</v>
      </c>
      <c r="T221" s="25">
        <f>+SUMIFS('Data Co.op'!$M:$M,'Data Co.op'!$E:$E,'MT-Tracking Co.op'!$F221,'Data Co.op'!$N:$N,'MT-Tracking Co.op'!T$6)</f>
        <v>0</v>
      </c>
      <c r="U221" s="25">
        <f>+SUMIFS('Data Co.op'!$M:$M,'Data Co.op'!$E:$E,'MT-Tracking Co.op'!$F221,'Data Co.op'!$N:$N,'MT-Tracking Co.op'!U$6)</f>
        <v>0</v>
      </c>
      <c r="V221" s="25">
        <f>+SUMIFS('Data Co.op'!$M:$M,'Data Co.op'!$E:$E,'MT-Tracking Co.op'!$F221,'Data Co.op'!$N:$N,'MT-Tracking Co.op'!V$6)</f>
        <v>0</v>
      </c>
      <c r="W221" s="25">
        <f>+SUMIFS('Data Co.op'!$M:$M,'Data Co.op'!$E:$E,'MT-Tracking Co.op'!$F221,'Data Co.op'!$N:$N,'MT-Tracking Co.op'!W$6)</f>
        <v>0</v>
      </c>
      <c r="X221" s="25">
        <f>+SUMIFS('Data Co.op'!$M:$M,'Data Co.op'!$E:$E,'MT-Tracking Co.op'!$F221,'Data Co.op'!$N:$N,'MT-Tracking Co.op'!X$6)</f>
        <v>0</v>
      </c>
      <c r="Y221" s="25">
        <f>+SUMIFS('Data Co.op'!$M:$M,'Data Co.op'!$E:$E,'MT-Tracking Co.op'!$F221,'Data Co.op'!$N:$N,'MT-Tracking Co.op'!Y$6)</f>
        <v>0</v>
      </c>
      <c r="Z221" s="25">
        <f>+SUMIFS('Data Co.op'!$M:$M,'Data Co.op'!$E:$E,'MT-Tracking Co.op'!$F221,'Data Co.op'!$N:$N,'MT-Tracking Co.op'!Z$6)</f>
        <v>0</v>
      </c>
      <c r="AA221" s="25">
        <f>+SUMIFS('Data Co.op'!$M:$M,'Data Co.op'!$E:$E,'MT-Tracking Co.op'!$F221,'Data Co.op'!$N:$N,'MT-Tracking Co.op'!AA$6)</f>
        <v>0</v>
      </c>
      <c r="AB221" s="25">
        <f>+SUMIFS('Data Co.op'!$M:$M,'Data Co.op'!$E:$E,'MT-Tracking Co.op'!$F221,'Data Co.op'!$N:$N,'MT-Tracking Co.op'!AB$6)</f>
        <v>0</v>
      </c>
      <c r="AC221" s="25">
        <f>+SUMIFS('Data Co.op'!$M:$M,'Data Co.op'!$E:$E,'MT-Tracking Co.op'!$F221,'Data Co.op'!$N:$N,'MT-Tracking Co.op'!AC$6)</f>
        <v>0</v>
      </c>
      <c r="AD221" s="25">
        <f>+SUMIFS('Data Co.op'!$M:$M,'Data Co.op'!$E:$E,'MT-Tracking Co.op'!$F221,'Data Co.op'!$N:$N,'MT-Tracking Co.op'!AD$6)</f>
        <v>0</v>
      </c>
      <c r="AE221" s="25">
        <f>+SUMIFS('Data Co.op'!$M:$M,'Data Co.op'!$E:$E,'MT-Tracking Co.op'!$F221,'Data Co.op'!$N:$N,'MT-Tracking Co.op'!AE$6)</f>
        <v>0</v>
      </c>
      <c r="AF221" s="25">
        <f>+SUMIFS('Data Co.op'!$M:$M,'Data Co.op'!$E:$E,'MT-Tracking Co.op'!$F221,'Data Co.op'!$N:$N,'MT-Tracking Co.op'!AF$6)</f>
        <v>0</v>
      </c>
      <c r="AG221" s="25">
        <f>+SUMIFS('Data Co.op'!$M:$M,'Data Co.op'!$E:$E,'MT-Tracking Co.op'!$F221,'Data Co.op'!$N:$N,'MT-Tracking Co.op'!AG$6)</f>
        <v>772.29827999999998</v>
      </c>
      <c r="AH221" s="25">
        <f>+SUMIFS('Data Co.op'!$M:$M,'Data Co.op'!$E:$E,'MT-Tracking Co.op'!$G221,'Data Co.op'!$N:$N,'MT-Tracking Co.op'!AH$6)</f>
        <v>0</v>
      </c>
      <c r="AI221" s="25">
        <f>+SUMIFS('Data Co.op'!$M:$M,'Data Co.op'!$E:$E,'MT-Tracking Co.op'!$G221,'Data Co.op'!$N:$N,'MT-Tracking Co.op'!AI$6)</f>
        <v>0</v>
      </c>
      <c r="AJ221" s="25">
        <f>+SUMIFS('Data Co.op'!$M:$M,'Data Co.op'!$E:$E,'MT-Tracking Co.op'!$G221,'Data Co.op'!$N:$N,'MT-Tracking Co.op'!AJ$6)</f>
        <v>0</v>
      </c>
      <c r="AK221" s="25">
        <f>+SUMIFS('Data Co.op'!$M:$M,'Data Co.op'!$E:$E,'MT-Tracking Co.op'!$G221,'Data Co.op'!$N:$N,'MT-Tracking Co.op'!AK$6)</f>
        <v>0</v>
      </c>
      <c r="AL221" s="25">
        <f>+SUMIFS('Data Co.op'!$M:$M,'Data Co.op'!$E:$E,'MT-Tracking Co.op'!$G221,'Data Co.op'!$N:$N,'MT-Tracking Co.op'!AL$6)</f>
        <v>0</v>
      </c>
      <c r="AM221" s="25">
        <f>+SUMIFS('Data Co.op'!$M:$M,'Data Co.op'!$E:$E,'MT-Tracking Co.op'!$G221,'Data Co.op'!$N:$N,'MT-Tracking Co.op'!AM$6)</f>
        <v>0</v>
      </c>
      <c r="AN221" s="25">
        <f>+SUMIFS('Data Co.op'!$M:$M,'Data Co.op'!$E:$E,'MT-Tracking Co.op'!$G221,'Data Co.op'!$N:$N,'MT-Tracking Co.op'!AN$6)</f>
        <v>0</v>
      </c>
      <c r="AO221" s="25">
        <f>+SUMIFS('Data Co.op'!$M:$M,'Data Co.op'!$E:$E,'MT-Tracking Co.op'!$G221,'Data Co.op'!$N:$N,'MT-Tracking Co.op'!AO$6)</f>
        <v>0</v>
      </c>
      <c r="AP221" s="25">
        <f>+SUMIFS('Data Co.op'!$M:$M,'Data Co.op'!$E:$E,'MT-Tracking Co.op'!$G221,'Data Co.op'!$N:$N,'MT-Tracking Co.op'!AP$6)</f>
        <v>0</v>
      </c>
      <c r="AQ221" s="25">
        <f>+SUMIFS('Data Co.op'!$M:$M,'Data Co.op'!$E:$E,'MT-Tracking Co.op'!$G221,'Data Co.op'!$N:$N,'MT-Tracking Co.op'!AQ$6)</f>
        <v>0</v>
      </c>
      <c r="AR221" s="25">
        <f>+SUMIFS('Data Co.op'!$M:$M,'Data Co.op'!$E:$E,'MT-Tracking Co.op'!$G221,'Data Co.op'!$N:$N,'MT-Tracking Co.op'!AR$6)</f>
        <v>0</v>
      </c>
      <c r="AS221" s="25">
        <f>+SUMIFS('Data Co.op'!$M:$M,'Data Co.op'!$E:$E,'MT-Tracking Co.op'!$G221,'Data Co.op'!$N:$N,'MT-Tracking Co.op'!AS$6)</f>
        <v>0</v>
      </c>
      <c r="AT221" s="25">
        <f>+SUMIFS('Data Co.op'!$M:$M,'Data Co.op'!$E:$E,'MT-Tracking Co.op'!$G221,'Data Co.op'!$N:$N,'MT-Tracking Co.op'!AT$6)</f>
        <v>0</v>
      </c>
      <c r="AU221" s="25">
        <f>+SUMIFS('Data Co.op'!$M:$M,'Data Co.op'!$E:$E,'MT-Tracking Co.op'!$G221,'Data Co.op'!$N:$N,'MT-Tracking Co.op'!AU$6)</f>
        <v>0</v>
      </c>
      <c r="AV221" s="25">
        <f>+SUMIFS('Data Co.op'!$M:$M,'Data Co.op'!$E:$E,'MT-Tracking Co.op'!$G221,'Data Co.op'!$N:$N,'MT-Tracking Co.op'!AV$6)</f>
        <v>0</v>
      </c>
      <c r="AW221" s="27"/>
      <c r="AX221" t="str">
        <f t="shared" si="35"/>
        <v>Phạm Thị Bích Hạnh</v>
      </c>
      <c r="AY221" t="str">
        <f t="shared" si="34"/>
        <v>NBTS05076</v>
      </c>
      <c r="AZ221" s="27" t="str">
        <f t="shared" si="36"/>
        <v>Trịnh Như Quỳnh</v>
      </c>
    </row>
    <row r="222" spans="1:52" outlineLevel="1" x14ac:dyDescent="0.25">
      <c r="A222" s="4" t="s">
        <v>935</v>
      </c>
      <c r="B222" s="4" t="s">
        <v>1076</v>
      </c>
      <c r="C222" s="4" t="s">
        <v>356</v>
      </c>
      <c r="D222" s="95" t="s">
        <v>764</v>
      </c>
      <c r="E222" s="96" t="s">
        <v>390</v>
      </c>
      <c r="F222" s="35">
        <v>277</v>
      </c>
      <c r="G222" s="35">
        <v>277</v>
      </c>
      <c r="H222" s="35" t="s">
        <v>5175</v>
      </c>
      <c r="I222" s="4"/>
      <c r="J222" s="4"/>
      <c r="K222" s="4"/>
      <c r="L222" s="4"/>
      <c r="M222" s="33"/>
      <c r="N222" s="38"/>
      <c r="O222" s="33"/>
      <c r="P222" s="33">
        <f t="shared" si="38"/>
        <v>772.29827999999998</v>
      </c>
      <c r="Q222" s="94">
        <f t="shared" si="39"/>
        <v>0</v>
      </c>
      <c r="R222" s="25">
        <f>+SUMIFS('Data Co.op'!$M:$M,'Data Co.op'!$E:$E,'MT-Tracking Co.op'!$F222,'Data Co.op'!$N:$N,'MT-Tracking Co.op'!R$6)</f>
        <v>0</v>
      </c>
      <c r="S222" s="25">
        <f>+SUMIFS('Data Co.op'!$M:$M,'Data Co.op'!$E:$E,'MT-Tracking Co.op'!$F222,'Data Co.op'!$N:$N,'MT-Tracking Co.op'!S$6)</f>
        <v>0</v>
      </c>
      <c r="T222" s="25">
        <f>+SUMIFS('Data Co.op'!$M:$M,'Data Co.op'!$E:$E,'MT-Tracking Co.op'!$F222,'Data Co.op'!$N:$N,'MT-Tracking Co.op'!T$6)</f>
        <v>0</v>
      </c>
      <c r="U222" s="25">
        <f>+SUMIFS('Data Co.op'!$M:$M,'Data Co.op'!$E:$E,'MT-Tracking Co.op'!$F222,'Data Co.op'!$N:$N,'MT-Tracking Co.op'!U$6)</f>
        <v>0</v>
      </c>
      <c r="V222" s="25">
        <f>+SUMIFS('Data Co.op'!$M:$M,'Data Co.op'!$E:$E,'MT-Tracking Co.op'!$F222,'Data Co.op'!$N:$N,'MT-Tracking Co.op'!V$6)</f>
        <v>0</v>
      </c>
      <c r="W222" s="25">
        <f>+SUMIFS('Data Co.op'!$M:$M,'Data Co.op'!$E:$E,'MT-Tracking Co.op'!$F222,'Data Co.op'!$N:$N,'MT-Tracking Co.op'!W$6)</f>
        <v>0</v>
      </c>
      <c r="X222" s="25">
        <f>+SUMIFS('Data Co.op'!$M:$M,'Data Co.op'!$E:$E,'MT-Tracking Co.op'!$F222,'Data Co.op'!$N:$N,'MT-Tracking Co.op'!X$6)</f>
        <v>0</v>
      </c>
      <c r="Y222" s="25">
        <f>+SUMIFS('Data Co.op'!$M:$M,'Data Co.op'!$E:$E,'MT-Tracking Co.op'!$F222,'Data Co.op'!$N:$N,'MT-Tracking Co.op'!Y$6)</f>
        <v>0</v>
      </c>
      <c r="Z222" s="25">
        <f>+SUMIFS('Data Co.op'!$M:$M,'Data Co.op'!$E:$E,'MT-Tracking Co.op'!$F222,'Data Co.op'!$N:$N,'MT-Tracking Co.op'!Z$6)</f>
        <v>0</v>
      </c>
      <c r="AA222" s="25">
        <f>+SUMIFS('Data Co.op'!$M:$M,'Data Co.op'!$E:$E,'MT-Tracking Co.op'!$F222,'Data Co.op'!$N:$N,'MT-Tracking Co.op'!AA$6)</f>
        <v>0</v>
      </c>
      <c r="AB222" s="25">
        <f>+SUMIFS('Data Co.op'!$M:$M,'Data Co.op'!$E:$E,'MT-Tracking Co.op'!$F222,'Data Co.op'!$N:$N,'MT-Tracking Co.op'!AB$6)</f>
        <v>0</v>
      </c>
      <c r="AC222" s="25">
        <f>+SUMIFS('Data Co.op'!$M:$M,'Data Co.op'!$E:$E,'MT-Tracking Co.op'!$F222,'Data Co.op'!$N:$N,'MT-Tracking Co.op'!AC$6)</f>
        <v>0</v>
      </c>
      <c r="AD222" s="25">
        <f>+SUMIFS('Data Co.op'!$M:$M,'Data Co.op'!$E:$E,'MT-Tracking Co.op'!$F222,'Data Co.op'!$N:$N,'MT-Tracking Co.op'!AD$6)</f>
        <v>0</v>
      </c>
      <c r="AE222" s="25">
        <f>+SUMIFS('Data Co.op'!$M:$M,'Data Co.op'!$E:$E,'MT-Tracking Co.op'!$F222,'Data Co.op'!$N:$N,'MT-Tracking Co.op'!AE$6)</f>
        <v>0</v>
      </c>
      <c r="AF222" s="25">
        <f>+SUMIFS('Data Co.op'!$M:$M,'Data Co.op'!$E:$E,'MT-Tracking Co.op'!$F222,'Data Co.op'!$N:$N,'MT-Tracking Co.op'!AF$6)</f>
        <v>0</v>
      </c>
      <c r="AG222" s="25">
        <f>+SUMIFS('Data Co.op'!$M:$M,'Data Co.op'!$E:$E,'MT-Tracking Co.op'!$F222,'Data Co.op'!$N:$N,'MT-Tracking Co.op'!AG$6)</f>
        <v>772.29827999999998</v>
      </c>
      <c r="AH222" s="25">
        <f>+SUMIFS('Data Co.op'!$M:$M,'Data Co.op'!$E:$E,'MT-Tracking Co.op'!$G222,'Data Co.op'!$N:$N,'MT-Tracking Co.op'!AH$6)</f>
        <v>0</v>
      </c>
      <c r="AI222" s="25">
        <f>+SUMIFS('Data Co.op'!$M:$M,'Data Co.op'!$E:$E,'MT-Tracking Co.op'!$G222,'Data Co.op'!$N:$N,'MT-Tracking Co.op'!AI$6)</f>
        <v>0</v>
      </c>
      <c r="AJ222" s="25">
        <f>+SUMIFS('Data Co.op'!$M:$M,'Data Co.op'!$E:$E,'MT-Tracking Co.op'!$G222,'Data Co.op'!$N:$N,'MT-Tracking Co.op'!AJ$6)</f>
        <v>0</v>
      </c>
      <c r="AK222" s="25">
        <f>+SUMIFS('Data Co.op'!$M:$M,'Data Co.op'!$E:$E,'MT-Tracking Co.op'!$G222,'Data Co.op'!$N:$N,'MT-Tracking Co.op'!AK$6)</f>
        <v>0</v>
      </c>
      <c r="AL222" s="25">
        <f>+SUMIFS('Data Co.op'!$M:$M,'Data Co.op'!$E:$E,'MT-Tracking Co.op'!$G222,'Data Co.op'!$N:$N,'MT-Tracking Co.op'!AL$6)</f>
        <v>0</v>
      </c>
      <c r="AM222" s="25">
        <f>+SUMIFS('Data Co.op'!$M:$M,'Data Co.op'!$E:$E,'MT-Tracking Co.op'!$G222,'Data Co.op'!$N:$N,'MT-Tracking Co.op'!AM$6)</f>
        <v>0</v>
      </c>
      <c r="AN222" s="25">
        <f>+SUMIFS('Data Co.op'!$M:$M,'Data Co.op'!$E:$E,'MT-Tracking Co.op'!$G222,'Data Co.op'!$N:$N,'MT-Tracking Co.op'!AN$6)</f>
        <v>0</v>
      </c>
      <c r="AO222" s="25">
        <f>+SUMIFS('Data Co.op'!$M:$M,'Data Co.op'!$E:$E,'MT-Tracking Co.op'!$G222,'Data Co.op'!$N:$N,'MT-Tracking Co.op'!AO$6)</f>
        <v>0</v>
      </c>
      <c r="AP222" s="25">
        <f>+SUMIFS('Data Co.op'!$M:$M,'Data Co.op'!$E:$E,'MT-Tracking Co.op'!$G222,'Data Co.op'!$N:$N,'MT-Tracking Co.op'!AP$6)</f>
        <v>0</v>
      </c>
      <c r="AQ222" s="25">
        <f>+SUMIFS('Data Co.op'!$M:$M,'Data Co.op'!$E:$E,'MT-Tracking Co.op'!$G222,'Data Co.op'!$N:$N,'MT-Tracking Co.op'!AQ$6)</f>
        <v>0</v>
      </c>
      <c r="AR222" s="25">
        <f>+SUMIFS('Data Co.op'!$M:$M,'Data Co.op'!$E:$E,'MT-Tracking Co.op'!$G222,'Data Co.op'!$N:$N,'MT-Tracking Co.op'!AR$6)</f>
        <v>0</v>
      </c>
      <c r="AS222" s="25">
        <f>+SUMIFS('Data Co.op'!$M:$M,'Data Co.op'!$E:$E,'MT-Tracking Co.op'!$G222,'Data Co.op'!$N:$N,'MT-Tracking Co.op'!AS$6)</f>
        <v>0</v>
      </c>
      <c r="AT222" s="25">
        <f>+SUMIFS('Data Co.op'!$M:$M,'Data Co.op'!$E:$E,'MT-Tracking Co.op'!$G222,'Data Co.op'!$N:$N,'MT-Tracking Co.op'!AT$6)</f>
        <v>0</v>
      </c>
      <c r="AU222" s="25">
        <f>+SUMIFS('Data Co.op'!$M:$M,'Data Co.op'!$E:$E,'MT-Tracking Co.op'!$G222,'Data Co.op'!$N:$N,'MT-Tracking Co.op'!AU$6)</f>
        <v>0</v>
      </c>
      <c r="AV222" s="25">
        <f>+SUMIFS('Data Co.op'!$M:$M,'Data Co.op'!$E:$E,'MT-Tracking Co.op'!$G222,'Data Co.op'!$N:$N,'MT-Tracking Co.op'!AV$6)</f>
        <v>0</v>
      </c>
      <c r="AW222" s="27"/>
      <c r="AX222" t="str">
        <f t="shared" si="35"/>
        <v>Phạm Thị Bích Hạnh</v>
      </c>
      <c r="AY222" t="str">
        <f t="shared" si="34"/>
        <v>NBTS05076</v>
      </c>
      <c r="AZ222" s="27" t="str">
        <f t="shared" si="36"/>
        <v>Trịnh Như Quỳnh</v>
      </c>
    </row>
    <row r="223" spans="1:52" outlineLevel="1" x14ac:dyDescent="0.25">
      <c r="A223" s="4" t="s">
        <v>935</v>
      </c>
      <c r="B223" s="4" t="s">
        <v>1076</v>
      </c>
      <c r="C223" s="4" t="s">
        <v>356</v>
      </c>
      <c r="D223" s="95" t="s">
        <v>764</v>
      </c>
      <c r="E223" s="96" t="s">
        <v>390</v>
      </c>
      <c r="F223" s="35">
        <v>401</v>
      </c>
      <c r="G223" s="35">
        <v>401</v>
      </c>
      <c r="H223" s="35" t="s">
        <v>5178</v>
      </c>
      <c r="I223" s="4"/>
      <c r="J223" s="4"/>
      <c r="K223" s="4"/>
      <c r="L223" s="4"/>
      <c r="M223" s="33"/>
      <c r="N223" s="38"/>
      <c r="O223" s="33"/>
      <c r="P223" s="33">
        <f t="shared" si="38"/>
        <v>1010.7622799999999</v>
      </c>
      <c r="Q223" s="94">
        <f t="shared" si="39"/>
        <v>0</v>
      </c>
      <c r="R223" s="25">
        <f>+SUMIFS('Data Co.op'!$M:$M,'Data Co.op'!$E:$E,'MT-Tracking Co.op'!$F223,'Data Co.op'!$N:$N,'MT-Tracking Co.op'!R$6)</f>
        <v>0</v>
      </c>
      <c r="S223" s="25">
        <f>+SUMIFS('Data Co.op'!$M:$M,'Data Co.op'!$E:$E,'MT-Tracking Co.op'!$F223,'Data Co.op'!$N:$N,'MT-Tracking Co.op'!S$6)</f>
        <v>0</v>
      </c>
      <c r="T223" s="25">
        <f>+SUMIFS('Data Co.op'!$M:$M,'Data Co.op'!$E:$E,'MT-Tracking Co.op'!$F223,'Data Co.op'!$N:$N,'MT-Tracking Co.op'!T$6)</f>
        <v>0</v>
      </c>
      <c r="U223" s="25">
        <f>+SUMIFS('Data Co.op'!$M:$M,'Data Co.op'!$E:$E,'MT-Tracking Co.op'!$F223,'Data Co.op'!$N:$N,'MT-Tracking Co.op'!U$6)</f>
        <v>0</v>
      </c>
      <c r="V223" s="25">
        <f>+SUMIFS('Data Co.op'!$M:$M,'Data Co.op'!$E:$E,'MT-Tracking Co.op'!$F223,'Data Co.op'!$N:$N,'MT-Tracking Co.op'!V$6)</f>
        <v>0</v>
      </c>
      <c r="W223" s="25">
        <f>+SUMIFS('Data Co.op'!$M:$M,'Data Co.op'!$E:$E,'MT-Tracking Co.op'!$F223,'Data Co.op'!$N:$N,'MT-Tracking Co.op'!W$6)</f>
        <v>0</v>
      </c>
      <c r="X223" s="25">
        <f>+SUMIFS('Data Co.op'!$M:$M,'Data Co.op'!$E:$E,'MT-Tracking Co.op'!$F223,'Data Co.op'!$N:$N,'MT-Tracking Co.op'!X$6)</f>
        <v>0</v>
      </c>
      <c r="Y223" s="25">
        <f>+SUMIFS('Data Co.op'!$M:$M,'Data Co.op'!$E:$E,'MT-Tracking Co.op'!$F223,'Data Co.op'!$N:$N,'MT-Tracking Co.op'!Y$6)</f>
        <v>0</v>
      </c>
      <c r="Z223" s="25">
        <f>+SUMIFS('Data Co.op'!$M:$M,'Data Co.op'!$E:$E,'MT-Tracking Co.op'!$F223,'Data Co.op'!$N:$N,'MT-Tracking Co.op'!Z$6)</f>
        <v>0</v>
      </c>
      <c r="AA223" s="25">
        <f>+SUMIFS('Data Co.op'!$M:$M,'Data Co.op'!$E:$E,'MT-Tracking Co.op'!$F223,'Data Co.op'!$N:$N,'MT-Tracking Co.op'!AA$6)</f>
        <v>0</v>
      </c>
      <c r="AB223" s="25">
        <f>+SUMIFS('Data Co.op'!$M:$M,'Data Co.op'!$E:$E,'MT-Tracking Co.op'!$F223,'Data Co.op'!$N:$N,'MT-Tracking Co.op'!AB$6)</f>
        <v>0</v>
      </c>
      <c r="AC223" s="25">
        <f>+SUMIFS('Data Co.op'!$M:$M,'Data Co.op'!$E:$E,'MT-Tracking Co.op'!$F223,'Data Co.op'!$N:$N,'MT-Tracking Co.op'!AC$6)</f>
        <v>0</v>
      </c>
      <c r="AD223" s="25">
        <f>+SUMIFS('Data Co.op'!$M:$M,'Data Co.op'!$E:$E,'MT-Tracking Co.op'!$F223,'Data Co.op'!$N:$N,'MT-Tracking Co.op'!AD$6)</f>
        <v>0</v>
      </c>
      <c r="AE223" s="25">
        <f>+SUMIFS('Data Co.op'!$M:$M,'Data Co.op'!$E:$E,'MT-Tracking Co.op'!$F223,'Data Co.op'!$N:$N,'MT-Tracking Co.op'!AE$6)</f>
        <v>0</v>
      </c>
      <c r="AF223" s="25">
        <f>+SUMIFS('Data Co.op'!$M:$M,'Data Co.op'!$E:$E,'MT-Tracking Co.op'!$F223,'Data Co.op'!$N:$N,'MT-Tracking Co.op'!AF$6)</f>
        <v>0</v>
      </c>
      <c r="AG223" s="25">
        <f>+SUMIFS('Data Co.op'!$M:$M,'Data Co.op'!$E:$E,'MT-Tracking Co.op'!$F223,'Data Co.op'!$N:$N,'MT-Tracking Co.op'!AG$6)</f>
        <v>772.29827999999998</v>
      </c>
      <c r="AH223" s="25">
        <f>+SUMIFS('Data Co.op'!$M:$M,'Data Co.op'!$E:$E,'MT-Tracking Co.op'!$G223,'Data Co.op'!$N:$N,'MT-Tracking Co.op'!AH$6)</f>
        <v>238.46399999999994</v>
      </c>
      <c r="AI223" s="25">
        <f>+SUMIFS('Data Co.op'!$M:$M,'Data Co.op'!$E:$E,'MT-Tracking Co.op'!$G223,'Data Co.op'!$N:$N,'MT-Tracking Co.op'!AI$6)</f>
        <v>0</v>
      </c>
      <c r="AJ223" s="25">
        <f>+SUMIFS('Data Co.op'!$M:$M,'Data Co.op'!$E:$E,'MT-Tracking Co.op'!$G223,'Data Co.op'!$N:$N,'MT-Tracking Co.op'!AJ$6)</f>
        <v>0</v>
      </c>
      <c r="AK223" s="25">
        <f>+SUMIFS('Data Co.op'!$M:$M,'Data Co.op'!$E:$E,'MT-Tracking Co.op'!$G223,'Data Co.op'!$N:$N,'MT-Tracking Co.op'!AK$6)</f>
        <v>0</v>
      </c>
      <c r="AL223" s="25">
        <f>+SUMIFS('Data Co.op'!$M:$M,'Data Co.op'!$E:$E,'MT-Tracking Co.op'!$G223,'Data Co.op'!$N:$N,'MT-Tracking Co.op'!AL$6)</f>
        <v>0</v>
      </c>
      <c r="AM223" s="25">
        <f>+SUMIFS('Data Co.op'!$M:$M,'Data Co.op'!$E:$E,'MT-Tracking Co.op'!$G223,'Data Co.op'!$N:$N,'MT-Tracking Co.op'!AM$6)</f>
        <v>0</v>
      </c>
      <c r="AN223" s="25">
        <f>+SUMIFS('Data Co.op'!$M:$M,'Data Co.op'!$E:$E,'MT-Tracking Co.op'!$G223,'Data Co.op'!$N:$N,'MT-Tracking Co.op'!AN$6)</f>
        <v>0</v>
      </c>
      <c r="AO223" s="25">
        <f>+SUMIFS('Data Co.op'!$M:$M,'Data Co.op'!$E:$E,'MT-Tracking Co.op'!$G223,'Data Co.op'!$N:$N,'MT-Tracking Co.op'!AO$6)</f>
        <v>0</v>
      </c>
      <c r="AP223" s="25">
        <f>+SUMIFS('Data Co.op'!$M:$M,'Data Co.op'!$E:$E,'MT-Tracking Co.op'!$G223,'Data Co.op'!$N:$N,'MT-Tracking Co.op'!AP$6)</f>
        <v>0</v>
      </c>
      <c r="AQ223" s="25">
        <f>+SUMIFS('Data Co.op'!$M:$M,'Data Co.op'!$E:$E,'MT-Tracking Co.op'!$G223,'Data Co.op'!$N:$N,'MT-Tracking Co.op'!AQ$6)</f>
        <v>0</v>
      </c>
      <c r="AR223" s="25">
        <f>+SUMIFS('Data Co.op'!$M:$M,'Data Co.op'!$E:$E,'MT-Tracking Co.op'!$G223,'Data Co.op'!$N:$N,'MT-Tracking Co.op'!AR$6)</f>
        <v>0</v>
      </c>
      <c r="AS223" s="25">
        <f>+SUMIFS('Data Co.op'!$M:$M,'Data Co.op'!$E:$E,'MT-Tracking Co.op'!$G223,'Data Co.op'!$N:$N,'MT-Tracking Co.op'!AS$6)</f>
        <v>0</v>
      </c>
      <c r="AT223" s="25">
        <f>+SUMIFS('Data Co.op'!$M:$M,'Data Co.op'!$E:$E,'MT-Tracking Co.op'!$G223,'Data Co.op'!$N:$N,'MT-Tracking Co.op'!AT$6)</f>
        <v>0</v>
      </c>
      <c r="AU223" s="25">
        <f>+SUMIFS('Data Co.op'!$M:$M,'Data Co.op'!$E:$E,'MT-Tracking Co.op'!$G223,'Data Co.op'!$N:$N,'MT-Tracking Co.op'!AU$6)</f>
        <v>0</v>
      </c>
      <c r="AV223" s="25">
        <f>+SUMIFS('Data Co.op'!$M:$M,'Data Co.op'!$E:$E,'MT-Tracking Co.op'!$G223,'Data Co.op'!$N:$N,'MT-Tracking Co.op'!AV$6)</f>
        <v>0</v>
      </c>
      <c r="AW223" s="27"/>
      <c r="AX223" t="str">
        <f t="shared" si="35"/>
        <v>Phạm Thị Bích Hạnh</v>
      </c>
      <c r="AY223" t="str">
        <f t="shared" si="34"/>
        <v>NBTS05076</v>
      </c>
      <c r="AZ223" s="27" t="str">
        <f t="shared" si="36"/>
        <v>Trịnh Như Quỳnh</v>
      </c>
    </row>
    <row r="224" spans="1:52" outlineLevel="1" x14ac:dyDescent="0.25">
      <c r="A224" s="4" t="s">
        <v>935</v>
      </c>
      <c r="B224" s="4" t="s">
        <v>1076</v>
      </c>
      <c r="C224" s="4" t="s">
        <v>356</v>
      </c>
      <c r="D224" s="95" t="s">
        <v>764</v>
      </c>
      <c r="E224" s="96" t="s">
        <v>390</v>
      </c>
      <c r="F224" s="35">
        <v>406</v>
      </c>
      <c r="G224" s="35">
        <v>406</v>
      </c>
      <c r="H224" s="35" t="s">
        <v>5180</v>
      </c>
      <c r="I224" s="4"/>
      <c r="J224" s="4"/>
      <c r="K224" s="4"/>
      <c r="L224" s="4"/>
      <c r="M224" s="33"/>
      <c r="N224" s="38"/>
      <c r="O224" s="33"/>
      <c r="P224" s="33">
        <f t="shared" si="38"/>
        <v>1010.7622799999999</v>
      </c>
      <c r="Q224" s="94">
        <f t="shared" si="39"/>
        <v>0</v>
      </c>
      <c r="R224" s="25">
        <f>+SUMIFS('Data Co.op'!$M:$M,'Data Co.op'!$E:$E,'MT-Tracking Co.op'!$F224,'Data Co.op'!$N:$N,'MT-Tracking Co.op'!R$6)</f>
        <v>0</v>
      </c>
      <c r="S224" s="25">
        <f>+SUMIFS('Data Co.op'!$M:$M,'Data Co.op'!$E:$E,'MT-Tracking Co.op'!$F224,'Data Co.op'!$N:$N,'MT-Tracking Co.op'!S$6)</f>
        <v>0</v>
      </c>
      <c r="T224" s="25">
        <f>+SUMIFS('Data Co.op'!$M:$M,'Data Co.op'!$E:$E,'MT-Tracking Co.op'!$F224,'Data Co.op'!$N:$N,'MT-Tracking Co.op'!T$6)</f>
        <v>0</v>
      </c>
      <c r="U224" s="25">
        <f>+SUMIFS('Data Co.op'!$M:$M,'Data Co.op'!$E:$E,'MT-Tracking Co.op'!$F224,'Data Co.op'!$N:$N,'MT-Tracking Co.op'!U$6)</f>
        <v>0</v>
      </c>
      <c r="V224" s="25">
        <f>+SUMIFS('Data Co.op'!$M:$M,'Data Co.op'!$E:$E,'MT-Tracking Co.op'!$F224,'Data Co.op'!$N:$N,'MT-Tracking Co.op'!V$6)</f>
        <v>0</v>
      </c>
      <c r="W224" s="25">
        <f>+SUMIFS('Data Co.op'!$M:$M,'Data Co.op'!$E:$E,'MT-Tracking Co.op'!$F224,'Data Co.op'!$N:$N,'MT-Tracking Co.op'!W$6)</f>
        <v>0</v>
      </c>
      <c r="X224" s="25">
        <f>+SUMIFS('Data Co.op'!$M:$M,'Data Co.op'!$E:$E,'MT-Tracking Co.op'!$F224,'Data Co.op'!$N:$N,'MT-Tracking Co.op'!X$6)</f>
        <v>0</v>
      </c>
      <c r="Y224" s="25">
        <f>+SUMIFS('Data Co.op'!$M:$M,'Data Co.op'!$E:$E,'MT-Tracking Co.op'!$F224,'Data Co.op'!$N:$N,'MT-Tracking Co.op'!Y$6)</f>
        <v>0</v>
      </c>
      <c r="Z224" s="25">
        <f>+SUMIFS('Data Co.op'!$M:$M,'Data Co.op'!$E:$E,'MT-Tracking Co.op'!$F224,'Data Co.op'!$N:$N,'MT-Tracking Co.op'!Z$6)</f>
        <v>0</v>
      </c>
      <c r="AA224" s="25">
        <f>+SUMIFS('Data Co.op'!$M:$M,'Data Co.op'!$E:$E,'MT-Tracking Co.op'!$F224,'Data Co.op'!$N:$N,'MT-Tracking Co.op'!AA$6)</f>
        <v>0</v>
      </c>
      <c r="AB224" s="25">
        <f>+SUMIFS('Data Co.op'!$M:$M,'Data Co.op'!$E:$E,'MT-Tracking Co.op'!$F224,'Data Co.op'!$N:$N,'MT-Tracking Co.op'!AB$6)</f>
        <v>0</v>
      </c>
      <c r="AC224" s="25">
        <f>+SUMIFS('Data Co.op'!$M:$M,'Data Co.op'!$E:$E,'MT-Tracking Co.op'!$F224,'Data Co.op'!$N:$N,'MT-Tracking Co.op'!AC$6)</f>
        <v>238.46399999999994</v>
      </c>
      <c r="AD224" s="25">
        <f>+SUMIFS('Data Co.op'!$M:$M,'Data Co.op'!$E:$E,'MT-Tracking Co.op'!$F224,'Data Co.op'!$N:$N,'MT-Tracking Co.op'!AD$6)</f>
        <v>0</v>
      </c>
      <c r="AE224" s="25">
        <f>+SUMIFS('Data Co.op'!$M:$M,'Data Co.op'!$E:$E,'MT-Tracking Co.op'!$F224,'Data Co.op'!$N:$N,'MT-Tracking Co.op'!AE$6)</f>
        <v>0</v>
      </c>
      <c r="AF224" s="25">
        <f>+SUMIFS('Data Co.op'!$M:$M,'Data Co.op'!$E:$E,'MT-Tracking Co.op'!$F224,'Data Co.op'!$N:$N,'MT-Tracking Co.op'!AF$6)</f>
        <v>0</v>
      </c>
      <c r="AG224" s="25">
        <f>+SUMIFS('Data Co.op'!$M:$M,'Data Co.op'!$E:$E,'MT-Tracking Co.op'!$F224,'Data Co.op'!$N:$N,'MT-Tracking Co.op'!AG$6)</f>
        <v>772.29827999999998</v>
      </c>
      <c r="AH224" s="25">
        <f>+SUMIFS('Data Co.op'!$M:$M,'Data Co.op'!$E:$E,'MT-Tracking Co.op'!$G224,'Data Co.op'!$N:$N,'MT-Tracking Co.op'!AH$6)</f>
        <v>0</v>
      </c>
      <c r="AI224" s="25">
        <f>+SUMIFS('Data Co.op'!$M:$M,'Data Co.op'!$E:$E,'MT-Tracking Co.op'!$G224,'Data Co.op'!$N:$N,'MT-Tracking Co.op'!AI$6)</f>
        <v>0</v>
      </c>
      <c r="AJ224" s="25">
        <f>+SUMIFS('Data Co.op'!$M:$M,'Data Co.op'!$E:$E,'MT-Tracking Co.op'!$G224,'Data Co.op'!$N:$N,'MT-Tracking Co.op'!AJ$6)</f>
        <v>0</v>
      </c>
      <c r="AK224" s="25">
        <f>+SUMIFS('Data Co.op'!$M:$M,'Data Co.op'!$E:$E,'MT-Tracking Co.op'!$G224,'Data Co.op'!$N:$N,'MT-Tracking Co.op'!AK$6)</f>
        <v>0</v>
      </c>
      <c r="AL224" s="25">
        <f>+SUMIFS('Data Co.op'!$M:$M,'Data Co.op'!$E:$E,'MT-Tracking Co.op'!$G224,'Data Co.op'!$N:$N,'MT-Tracking Co.op'!AL$6)</f>
        <v>0</v>
      </c>
      <c r="AM224" s="25">
        <f>+SUMIFS('Data Co.op'!$M:$M,'Data Co.op'!$E:$E,'MT-Tracking Co.op'!$G224,'Data Co.op'!$N:$N,'MT-Tracking Co.op'!AM$6)</f>
        <v>0</v>
      </c>
      <c r="AN224" s="25">
        <f>+SUMIFS('Data Co.op'!$M:$M,'Data Co.op'!$E:$E,'MT-Tracking Co.op'!$G224,'Data Co.op'!$N:$N,'MT-Tracking Co.op'!AN$6)</f>
        <v>0</v>
      </c>
      <c r="AO224" s="25">
        <f>+SUMIFS('Data Co.op'!$M:$M,'Data Co.op'!$E:$E,'MT-Tracking Co.op'!$G224,'Data Co.op'!$N:$N,'MT-Tracking Co.op'!AO$6)</f>
        <v>0</v>
      </c>
      <c r="AP224" s="25">
        <f>+SUMIFS('Data Co.op'!$M:$M,'Data Co.op'!$E:$E,'MT-Tracking Co.op'!$G224,'Data Co.op'!$N:$N,'MT-Tracking Co.op'!AP$6)</f>
        <v>0</v>
      </c>
      <c r="AQ224" s="25">
        <f>+SUMIFS('Data Co.op'!$M:$M,'Data Co.op'!$E:$E,'MT-Tracking Co.op'!$G224,'Data Co.op'!$N:$N,'MT-Tracking Co.op'!AQ$6)</f>
        <v>0</v>
      </c>
      <c r="AR224" s="25">
        <f>+SUMIFS('Data Co.op'!$M:$M,'Data Co.op'!$E:$E,'MT-Tracking Co.op'!$G224,'Data Co.op'!$N:$N,'MT-Tracking Co.op'!AR$6)</f>
        <v>0</v>
      </c>
      <c r="AS224" s="25">
        <f>+SUMIFS('Data Co.op'!$M:$M,'Data Co.op'!$E:$E,'MT-Tracking Co.op'!$G224,'Data Co.op'!$N:$N,'MT-Tracking Co.op'!AS$6)</f>
        <v>0</v>
      </c>
      <c r="AT224" s="25">
        <f>+SUMIFS('Data Co.op'!$M:$M,'Data Co.op'!$E:$E,'MT-Tracking Co.op'!$G224,'Data Co.op'!$N:$N,'MT-Tracking Co.op'!AT$6)</f>
        <v>0</v>
      </c>
      <c r="AU224" s="25">
        <f>+SUMIFS('Data Co.op'!$M:$M,'Data Co.op'!$E:$E,'MT-Tracking Co.op'!$G224,'Data Co.op'!$N:$N,'MT-Tracking Co.op'!AU$6)</f>
        <v>0</v>
      </c>
      <c r="AV224" s="25">
        <f>+SUMIFS('Data Co.op'!$M:$M,'Data Co.op'!$E:$E,'MT-Tracking Co.op'!$G224,'Data Co.op'!$N:$N,'MT-Tracking Co.op'!AV$6)</f>
        <v>0</v>
      </c>
      <c r="AW224" s="27"/>
      <c r="AX224" t="str">
        <f t="shared" si="35"/>
        <v>Phạm Thị Bích Hạnh</v>
      </c>
      <c r="AY224" t="str">
        <f t="shared" si="34"/>
        <v>NBTS05076</v>
      </c>
      <c r="AZ224" s="27" t="str">
        <f t="shared" si="36"/>
        <v>Trịnh Như Quỳnh</v>
      </c>
    </row>
    <row r="225" spans="1:52" outlineLevel="1" x14ac:dyDescent="0.25">
      <c r="A225" s="4" t="s">
        <v>935</v>
      </c>
      <c r="B225" s="4" t="s">
        <v>1076</v>
      </c>
      <c r="C225" s="4" t="s">
        <v>356</v>
      </c>
      <c r="D225" s="95" t="s">
        <v>764</v>
      </c>
      <c r="E225" s="96" t="s">
        <v>390</v>
      </c>
      <c r="F225" s="35">
        <v>653</v>
      </c>
      <c r="G225" s="35">
        <v>653</v>
      </c>
      <c r="H225" s="35" t="s">
        <v>5188</v>
      </c>
      <c r="I225" s="4"/>
      <c r="J225" s="4"/>
      <c r="K225" s="4"/>
      <c r="L225" s="4"/>
      <c r="M225" s="33"/>
      <c r="N225" s="38"/>
      <c r="O225" s="33"/>
      <c r="P225" s="33">
        <f t="shared" si="38"/>
        <v>1249.2262799999999</v>
      </c>
      <c r="Q225" s="94">
        <f t="shared" si="39"/>
        <v>0</v>
      </c>
      <c r="R225" s="25">
        <f>+SUMIFS('Data Co.op'!$M:$M,'Data Co.op'!$E:$E,'MT-Tracking Co.op'!$F225,'Data Co.op'!$N:$N,'MT-Tracking Co.op'!R$6)</f>
        <v>0</v>
      </c>
      <c r="S225" s="25">
        <f>+SUMIFS('Data Co.op'!$M:$M,'Data Co.op'!$E:$E,'MT-Tracking Co.op'!$F225,'Data Co.op'!$N:$N,'MT-Tracking Co.op'!S$6)</f>
        <v>0</v>
      </c>
      <c r="T225" s="25">
        <f>+SUMIFS('Data Co.op'!$M:$M,'Data Co.op'!$E:$E,'MT-Tracking Co.op'!$F225,'Data Co.op'!$N:$N,'MT-Tracking Co.op'!T$6)</f>
        <v>0</v>
      </c>
      <c r="U225" s="25">
        <f>+SUMIFS('Data Co.op'!$M:$M,'Data Co.op'!$E:$E,'MT-Tracking Co.op'!$F225,'Data Co.op'!$N:$N,'MT-Tracking Co.op'!U$6)</f>
        <v>0</v>
      </c>
      <c r="V225" s="25">
        <f>+SUMIFS('Data Co.op'!$M:$M,'Data Co.op'!$E:$E,'MT-Tracking Co.op'!$F225,'Data Co.op'!$N:$N,'MT-Tracking Co.op'!V$6)</f>
        <v>0</v>
      </c>
      <c r="W225" s="25">
        <f>+SUMIFS('Data Co.op'!$M:$M,'Data Co.op'!$E:$E,'MT-Tracking Co.op'!$F225,'Data Co.op'!$N:$N,'MT-Tracking Co.op'!W$6)</f>
        <v>0</v>
      </c>
      <c r="X225" s="25">
        <f>+SUMIFS('Data Co.op'!$M:$M,'Data Co.op'!$E:$E,'MT-Tracking Co.op'!$F225,'Data Co.op'!$N:$N,'MT-Tracking Co.op'!X$6)</f>
        <v>0</v>
      </c>
      <c r="Y225" s="25">
        <f>+SUMIFS('Data Co.op'!$M:$M,'Data Co.op'!$E:$E,'MT-Tracking Co.op'!$F225,'Data Co.op'!$N:$N,'MT-Tracking Co.op'!Y$6)</f>
        <v>0</v>
      </c>
      <c r="Z225" s="25">
        <f>+SUMIFS('Data Co.op'!$M:$M,'Data Co.op'!$E:$E,'MT-Tracking Co.op'!$F225,'Data Co.op'!$N:$N,'MT-Tracking Co.op'!Z$6)</f>
        <v>0</v>
      </c>
      <c r="AA225" s="25">
        <f>+SUMIFS('Data Co.op'!$M:$M,'Data Co.op'!$E:$E,'MT-Tracking Co.op'!$F225,'Data Co.op'!$N:$N,'MT-Tracking Co.op'!AA$6)</f>
        <v>0</v>
      </c>
      <c r="AB225" s="25">
        <f>+SUMIFS('Data Co.op'!$M:$M,'Data Co.op'!$E:$E,'MT-Tracking Co.op'!$F225,'Data Co.op'!$N:$N,'MT-Tracking Co.op'!AB$6)</f>
        <v>0</v>
      </c>
      <c r="AC225" s="25">
        <f>+SUMIFS('Data Co.op'!$M:$M,'Data Co.op'!$E:$E,'MT-Tracking Co.op'!$F225,'Data Co.op'!$N:$N,'MT-Tracking Co.op'!AC$6)</f>
        <v>0</v>
      </c>
      <c r="AD225" s="25">
        <f>+SUMIFS('Data Co.op'!$M:$M,'Data Co.op'!$E:$E,'MT-Tracking Co.op'!$F225,'Data Co.op'!$N:$N,'MT-Tracking Co.op'!AD$6)</f>
        <v>0</v>
      </c>
      <c r="AE225" s="25">
        <f>+SUMIFS('Data Co.op'!$M:$M,'Data Co.op'!$E:$E,'MT-Tracking Co.op'!$F225,'Data Co.op'!$N:$N,'MT-Tracking Co.op'!AE$6)</f>
        <v>0</v>
      </c>
      <c r="AF225" s="25">
        <f>+SUMIFS('Data Co.op'!$M:$M,'Data Co.op'!$E:$E,'MT-Tracking Co.op'!$F225,'Data Co.op'!$N:$N,'MT-Tracking Co.op'!AF$6)</f>
        <v>0</v>
      </c>
      <c r="AG225" s="25">
        <f>+SUMIFS('Data Co.op'!$M:$M,'Data Co.op'!$E:$E,'MT-Tracking Co.op'!$F225,'Data Co.op'!$N:$N,'MT-Tracking Co.op'!AG$6)</f>
        <v>772.29827999999998</v>
      </c>
      <c r="AH225" s="25">
        <f>+SUMIFS('Data Co.op'!$M:$M,'Data Co.op'!$E:$E,'MT-Tracking Co.op'!$G225,'Data Co.op'!$N:$N,'MT-Tracking Co.op'!AH$6)</f>
        <v>0</v>
      </c>
      <c r="AI225" s="25">
        <f>+SUMIFS('Data Co.op'!$M:$M,'Data Co.op'!$E:$E,'MT-Tracking Co.op'!$G225,'Data Co.op'!$N:$N,'MT-Tracking Co.op'!AI$6)</f>
        <v>0</v>
      </c>
      <c r="AJ225" s="25">
        <f>+SUMIFS('Data Co.op'!$M:$M,'Data Co.op'!$E:$E,'MT-Tracking Co.op'!$G225,'Data Co.op'!$N:$N,'MT-Tracking Co.op'!AJ$6)</f>
        <v>0</v>
      </c>
      <c r="AK225" s="25">
        <f>+SUMIFS('Data Co.op'!$M:$M,'Data Co.op'!$E:$E,'MT-Tracking Co.op'!$G225,'Data Co.op'!$N:$N,'MT-Tracking Co.op'!AK$6)</f>
        <v>0</v>
      </c>
      <c r="AL225" s="25">
        <f>+SUMIFS('Data Co.op'!$M:$M,'Data Co.op'!$E:$E,'MT-Tracking Co.op'!$G225,'Data Co.op'!$N:$N,'MT-Tracking Co.op'!AL$6)</f>
        <v>0</v>
      </c>
      <c r="AM225" s="25">
        <f>+SUMIFS('Data Co.op'!$M:$M,'Data Co.op'!$E:$E,'MT-Tracking Co.op'!$G225,'Data Co.op'!$N:$N,'MT-Tracking Co.op'!AM$6)</f>
        <v>476.92799999999988</v>
      </c>
      <c r="AN225" s="25">
        <f>+SUMIFS('Data Co.op'!$M:$M,'Data Co.op'!$E:$E,'MT-Tracking Co.op'!$G225,'Data Co.op'!$N:$N,'MT-Tracking Co.op'!AN$6)</f>
        <v>0</v>
      </c>
      <c r="AO225" s="25">
        <f>+SUMIFS('Data Co.op'!$M:$M,'Data Co.op'!$E:$E,'MT-Tracking Co.op'!$G225,'Data Co.op'!$N:$N,'MT-Tracking Co.op'!AO$6)</f>
        <v>0</v>
      </c>
      <c r="AP225" s="25">
        <f>+SUMIFS('Data Co.op'!$M:$M,'Data Co.op'!$E:$E,'MT-Tracking Co.op'!$G225,'Data Co.op'!$N:$N,'MT-Tracking Co.op'!AP$6)</f>
        <v>0</v>
      </c>
      <c r="AQ225" s="25">
        <f>+SUMIFS('Data Co.op'!$M:$M,'Data Co.op'!$E:$E,'MT-Tracking Co.op'!$G225,'Data Co.op'!$N:$N,'MT-Tracking Co.op'!AQ$6)</f>
        <v>0</v>
      </c>
      <c r="AR225" s="25">
        <f>+SUMIFS('Data Co.op'!$M:$M,'Data Co.op'!$E:$E,'MT-Tracking Co.op'!$G225,'Data Co.op'!$N:$N,'MT-Tracking Co.op'!AR$6)</f>
        <v>0</v>
      </c>
      <c r="AS225" s="25">
        <f>+SUMIFS('Data Co.op'!$M:$M,'Data Co.op'!$E:$E,'MT-Tracking Co.op'!$G225,'Data Co.op'!$N:$N,'MT-Tracking Co.op'!AS$6)</f>
        <v>0</v>
      </c>
      <c r="AT225" s="25">
        <f>+SUMIFS('Data Co.op'!$M:$M,'Data Co.op'!$E:$E,'MT-Tracking Co.op'!$G225,'Data Co.op'!$N:$N,'MT-Tracking Co.op'!AT$6)</f>
        <v>0</v>
      </c>
      <c r="AU225" s="25">
        <f>+SUMIFS('Data Co.op'!$M:$M,'Data Co.op'!$E:$E,'MT-Tracking Co.op'!$G225,'Data Co.op'!$N:$N,'MT-Tracking Co.op'!AU$6)</f>
        <v>0</v>
      </c>
      <c r="AV225" s="25">
        <f>+SUMIFS('Data Co.op'!$M:$M,'Data Co.op'!$E:$E,'MT-Tracking Co.op'!$G225,'Data Co.op'!$N:$N,'MT-Tracking Co.op'!AV$6)</f>
        <v>0</v>
      </c>
      <c r="AW225" s="27"/>
      <c r="AX225" t="str">
        <f t="shared" si="35"/>
        <v>Phạm Thị Bích Hạnh</v>
      </c>
      <c r="AY225" t="str">
        <f t="shared" si="34"/>
        <v>NBTS05076</v>
      </c>
      <c r="AZ225" s="27" t="str">
        <f t="shared" si="36"/>
        <v>Trịnh Như Quỳnh</v>
      </c>
    </row>
    <row r="226" spans="1:52" outlineLevel="1" x14ac:dyDescent="0.25">
      <c r="A226" s="4" t="s">
        <v>935</v>
      </c>
      <c r="B226" s="4" t="s">
        <v>1076</v>
      </c>
      <c r="C226" s="4" t="s">
        <v>356</v>
      </c>
      <c r="D226" s="95" t="s">
        <v>764</v>
      </c>
      <c r="E226" s="96" t="s">
        <v>390</v>
      </c>
      <c r="F226" s="35">
        <v>697</v>
      </c>
      <c r="G226" s="35">
        <v>697</v>
      </c>
      <c r="H226" s="35" t="s">
        <v>5196</v>
      </c>
      <c r="I226" s="4"/>
      <c r="J226" s="4"/>
      <c r="K226" s="4"/>
      <c r="L226" s="4"/>
      <c r="M226" s="33"/>
      <c r="N226" s="38"/>
      <c r="O226" s="33"/>
      <c r="P226" s="33">
        <f t="shared" si="38"/>
        <v>772.29827999999998</v>
      </c>
      <c r="Q226" s="94">
        <f t="shared" si="39"/>
        <v>0</v>
      </c>
      <c r="R226" s="25">
        <f>+SUMIFS('Data Co.op'!$M:$M,'Data Co.op'!$E:$E,'MT-Tracking Co.op'!$F226,'Data Co.op'!$N:$N,'MT-Tracking Co.op'!R$6)</f>
        <v>0</v>
      </c>
      <c r="S226" s="25">
        <f>+SUMIFS('Data Co.op'!$M:$M,'Data Co.op'!$E:$E,'MT-Tracking Co.op'!$F226,'Data Co.op'!$N:$N,'MT-Tracking Co.op'!S$6)</f>
        <v>0</v>
      </c>
      <c r="T226" s="25">
        <f>+SUMIFS('Data Co.op'!$M:$M,'Data Co.op'!$E:$E,'MT-Tracking Co.op'!$F226,'Data Co.op'!$N:$N,'MT-Tracking Co.op'!T$6)</f>
        <v>0</v>
      </c>
      <c r="U226" s="25">
        <f>+SUMIFS('Data Co.op'!$M:$M,'Data Co.op'!$E:$E,'MT-Tracking Co.op'!$F226,'Data Co.op'!$N:$N,'MT-Tracking Co.op'!U$6)</f>
        <v>0</v>
      </c>
      <c r="V226" s="25">
        <f>+SUMIFS('Data Co.op'!$M:$M,'Data Co.op'!$E:$E,'MT-Tracking Co.op'!$F226,'Data Co.op'!$N:$N,'MT-Tracking Co.op'!V$6)</f>
        <v>0</v>
      </c>
      <c r="W226" s="25">
        <f>+SUMIFS('Data Co.op'!$M:$M,'Data Co.op'!$E:$E,'MT-Tracking Co.op'!$F226,'Data Co.op'!$N:$N,'MT-Tracking Co.op'!W$6)</f>
        <v>0</v>
      </c>
      <c r="X226" s="25">
        <f>+SUMIFS('Data Co.op'!$M:$M,'Data Co.op'!$E:$E,'MT-Tracking Co.op'!$F226,'Data Co.op'!$N:$N,'MT-Tracking Co.op'!X$6)</f>
        <v>0</v>
      </c>
      <c r="Y226" s="25">
        <f>+SUMIFS('Data Co.op'!$M:$M,'Data Co.op'!$E:$E,'MT-Tracking Co.op'!$F226,'Data Co.op'!$N:$N,'MT-Tracking Co.op'!Y$6)</f>
        <v>0</v>
      </c>
      <c r="Z226" s="25">
        <f>+SUMIFS('Data Co.op'!$M:$M,'Data Co.op'!$E:$E,'MT-Tracking Co.op'!$F226,'Data Co.op'!$N:$N,'MT-Tracking Co.op'!Z$6)</f>
        <v>0</v>
      </c>
      <c r="AA226" s="25">
        <f>+SUMIFS('Data Co.op'!$M:$M,'Data Co.op'!$E:$E,'MT-Tracking Co.op'!$F226,'Data Co.op'!$N:$N,'MT-Tracking Co.op'!AA$6)</f>
        <v>0</v>
      </c>
      <c r="AB226" s="25">
        <f>+SUMIFS('Data Co.op'!$M:$M,'Data Co.op'!$E:$E,'MT-Tracking Co.op'!$F226,'Data Co.op'!$N:$N,'MT-Tracking Co.op'!AB$6)</f>
        <v>0</v>
      </c>
      <c r="AC226" s="25">
        <f>+SUMIFS('Data Co.op'!$M:$M,'Data Co.op'!$E:$E,'MT-Tracking Co.op'!$F226,'Data Co.op'!$N:$N,'MT-Tracking Co.op'!AC$6)</f>
        <v>0</v>
      </c>
      <c r="AD226" s="25">
        <f>+SUMIFS('Data Co.op'!$M:$M,'Data Co.op'!$E:$E,'MT-Tracking Co.op'!$F226,'Data Co.op'!$N:$N,'MT-Tracking Co.op'!AD$6)</f>
        <v>0</v>
      </c>
      <c r="AE226" s="25">
        <f>+SUMIFS('Data Co.op'!$M:$M,'Data Co.op'!$E:$E,'MT-Tracking Co.op'!$F226,'Data Co.op'!$N:$N,'MT-Tracking Co.op'!AE$6)</f>
        <v>0</v>
      </c>
      <c r="AF226" s="25">
        <f>+SUMIFS('Data Co.op'!$M:$M,'Data Co.op'!$E:$E,'MT-Tracking Co.op'!$F226,'Data Co.op'!$N:$N,'MT-Tracking Co.op'!AF$6)</f>
        <v>0</v>
      </c>
      <c r="AG226" s="25">
        <f>+SUMIFS('Data Co.op'!$M:$M,'Data Co.op'!$E:$E,'MT-Tracking Co.op'!$F226,'Data Co.op'!$N:$N,'MT-Tracking Co.op'!AG$6)</f>
        <v>772.29827999999998</v>
      </c>
      <c r="AH226" s="25">
        <f>+SUMIFS('Data Co.op'!$M:$M,'Data Co.op'!$E:$E,'MT-Tracking Co.op'!$G226,'Data Co.op'!$N:$N,'MT-Tracking Co.op'!AH$6)</f>
        <v>0</v>
      </c>
      <c r="AI226" s="25">
        <f>+SUMIFS('Data Co.op'!$M:$M,'Data Co.op'!$E:$E,'MT-Tracking Co.op'!$G226,'Data Co.op'!$N:$N,'MT-Tracking Co.op'!AI$6)</f>
        <v>0</v>
      </c>
      <c r="AJ226" s="25">
        <f>+SUMIFS('Data Co.op'!$M:$M,'Data Co.op'!$E:$E,'MT-Tracking Co.op'!$G226,'Data Co.op'!$N:$N,'MT-Tracking Co.op'!AJ$6)</f>
        <v>0</v>
      </c>
      <c r="AK226" s="25">
        <f>+SUMIFS('Data Co.op'!$M:$M,'Data Co.op'!$E:$E,'MT-Tracking Co.op'!$G226,'Data Co.op'!$N:$N,'MT-Tracking Co.op'!AK$6)</f>
        <v>0</v>
      </c>
      <c r="AL226" s="25">
        <f>+SUMIFS('Data Co.op'!$M:$M,'Data Co.op'!$E:$E,'MT-Tracking Co.op'!$G226,'Data Co.op'!$N:$N,'MT-Tracking Co.op'!AL$6)</f>
        <v>0</v>
      </c>
      <c r="AM226" s="25">
        <f>+SUMIFS('Data Co.op'!$M:$M,'Data Co.op'!$E:$E,'MT-Tracking Co.op'!$G226,'Data Co.op'!$N:$N,'MT-Tracking Co.op'!AM$6)</f>
        <v>0</v>
      </c>
      <c r="AN226" s="25">
        <f>+SUMIFS('Data Co.op'!$M:$M,'Data Co.op'!$E:$E,'MT-Tracking Co.op'!$G226,'Data Co.op'!$N:$N,'MT-Tracking Co.op'!AN$6)</f>
        <v>0</v>
      </c>
      <c r="AO226" s="25">
        <f>+SUMIFS('Data Co.op'!$M:$M,'Data Co.op'!$E:$E,'MT-Tracking Co.op'!$G226,'Data Co.op'!$N:$N,'MT-Tracking Co.op'!AO$6)</f>
        <v>0</v>
      </c>
      <c r="AP226" s="25">
        <f>+SUMIFS('Data Co.op'!$M:$M,'Data Co.op'!$E:$E,'MT-Tracking Co.op'!$G226,'Data Co.op'!$N:$N,'MT-Tracking Co.op'!AP$6)</f>
        <v>0</v>
      </c>
      <c r="AQ226" s="25">
        <f>+SUMIFS('Data Co.op'!$M:$M,'Data Co.op'!$E:$E,'MT-Tracking Co.op'!$G226,'Data Co.op'!$N:$N,'MT-Tracking Co.op'!AQ$6)</f>
        <v>0</v>
      </c>
      <c r="AR226" s="25">
        <f>+SUMIFS('Data Co.op'!$M:$M,'Data Co.op'!$E:$E,'MT-Tracking Co.op'!$G226,'Data Co.op'!$N:$N,'MT-Tracking Co.op'!AR$6)</f>
        <v>0</v>
      </c>
      <c r="AS226" s="25">
        <f>+SUMIFS('Data Co.op'!$M:$M,'Data Co.op'!$E:$E,'MT-Tracking Co.op'!$G226,'Data Co.op'!$N:$N,'MT-Tracking Co.op'!AS$6)</f>
        <v>0</v>
      </c>
      <c r="AT226" s="25">
        <f>+SUMIFS('Data Co.op'!$M:$M,'Data Co.op'!$E:$E,'MT-Tracking Co.op'!$G226,'Data Co.op'!$N:$N,'MT-Tracking Co.op'!AT$6)</f>
        <v>0</v>
      </c>
      <c r="AU226" s="25">
        <f>+SUMIFS('Data Co.op'!$M:$M,'Data Co.op'!$E:$E,'MT-Tracking Co.op'!$G226,'Data Co.op'!$N:$N,'MT-Tracking Co.op'!AU$6)</f>
        <v>0</v>
      </c>
      <c r="AV226" s="25">
        <f>+SUMIFS('Data Co.op'!$M:$M,'Data Co.op'!$E:$E,'MT-Tracking Co.op'!$G226,'Data Co.op'!$N:$N,'MT-Tracking Co.op'!AV$6)</f>
        <v>0</v>
      </c>
      <c r="AW226" s="27"/>
      <c r="AX226" t="str">
        <f t="shared" si="35"/>
        <v>Phạm Thị Bích Hạnh</v>
      </c>
      <c r="AY226" t="str">
        <f t="shared" si="34"/>
        <v>NBTS05076</v>
      </c>
      <c r="AZ226" s="27" t="str">
        <f t="shared" si="36"/>
        <v>Trịnh Như Quỳnh</v>
      </c>
    </row>
    <row r="227" spans="1:52" outlineLevel="1" x14ac:dyDescent="0.25">
      <c r="A227" s="4" t="s">
        <v>935</v>
      </c>
      <c r="B227" s="4" t="s">
        <v>1076</v>
      </c>
      <c r="C227" s="4" t="s">
        <v>356</v>
      </c>
      <c r="D227" s="95" t="s">
        <v>764</v>
      </c>
      <c r="E227" s="96" t="s">
        <v>390</v>
      </c>
      <c r="F227" s="35">
        <v>698</v>
      </c>
      <c r="G227" s="35">
        <v>698</v>
      </c>
      <c r="H227" s="35" t="s">
        <v>5197</v>
      </c>
      <c r="I227" s="4"/>
      <c r="J227" s="4"/>
      <c r="K227" s="4"/>
      <c r="L227" s="4"/>
      <c r="M227" s="33"/>
      <c r="N227" s="38"/>
      <c r="O227" s="33"/>
      <c r="P227" s="33">
        <f t="shared" si="38"/>
        <v>772.29827999999998</v>
      </c>
      <c r="Q227" s="94">
        <f t="shared" si="39"/>
        <v>0</v>
      </c>
      <c r="R227" s="25">
        <f>+SUMIFS('Data Co.op'!$M:$M,'Data Co.op'!$E:$E,'MT-Tracking Co.op'!$F227,'Data Co.op'!$N:$N,'MT-Tracking Co.op'!R$6)</f>
        <v>0</v>
      </c>
      <c r="S227" s="25">
        <f>+SUMIFS('Data Co.op'!$M:$M,'Data Co.op'!$E:$E,'MT-Tracking Co.op'!$F227,'Data Co.op'!$N:$N,'MT-Tracking Co.op'!S$6)</f>
        <v>0</v>
      </c>
      <c r="T227" s="25">
        <f>+SUMIFS('Data Co.op'!$M:$M,'Data Co.op'!$E:$E,'MT-Tracking Co.op'!$F227,'Data Co.op'!$N:$N,'MT-Tracking Co.op'!T$6)</f>
        <v>0</v>
      </c>
      <c r="U227" s="25">
        <f>+SUMIFS('Data Co.op'!$M:$M,'Data Co.op'!$E:$E,'MT-Tracking Co.op'!$F227,'Data Co.op'!$N:$N,'MT-Tracking Co.op'!U$6)</f>
        <v>0</v>
      </c>
      <c r="V227" s="25">
        <f>+SUMIFS('Data Co.op'!$M:$M,'Data Co.op'!$E:$E,'MT-Tracking Co.op'!$F227,'Data Co.op'!$N:$N,'MT-Tracking Co.op'!V$6)</f>
        <v>0</v>
      </c>
      <c r="W227" s="25">
        <f>+SUMIFS('Data Co.op'!$M:$M,'Data Co.op'!$E:$E,'MT-Tracking Co.op'!$F227,'Data Co.op'!$N:$N,'MT-Tracking Co.op'!W$6)</f>
        <v>0</v>
      </c>
      <c r="X227" s="25">
        <f>+SUMIFS('Data Co.op'!$M:$M,'Data Co.op'!$E:$E,'MT-Tracking Co.op'!$F227,'Data Co.op'!$N:$N,'MT-Tracking Co.op'!X$6)</f>
        <v>0</v>
      </c>
      <c r="Y227" s="25">
        <f>+SUMIFS('Data Co.op'!$M:$M,'Data Co.op'!$E:$E,'MT-Tracking Co.op'!$F227,'Data Co.op'!$N:$N,'MT-Tracking Co.op'!Y$6)</f>
        <v>0</v>
      </c>
      <c r="Z227" s="25">
        <f>+SUMIFS('Data Co.op'!$M:$M,'Data Co.op'!$E:$E,'MT-Tracking Co.op'!$F227,'Data Co.op'!$N:$N,'MT-Tracking Co.op'!Z$6)</f>
        <v>0</v>
      </c>
      <c r="AA227" s="25">
        <f>+SUMIFS('Data Co.op'!$M:$M,'Data Co.op'!$E:$E,'MT-Tracking Co.op'!$F227,'Data Co.op'!$N:$N,'MT-Tracking Co.op'!AA$6)</f>
        <v>0</v>
      </c>
      <c r="AB227" s="25">
        <f>+SUMIFS('Data Co.op'!$M:$M,'Data Co.op'!$E:$E,'MT-Tracking Co.op'!$F227,'Data Co.op'!$N:$N,'MT-Tracking Co.op'!AB$6)</f>
        <v>0</v>
      </c>
      <c r="AC227" s="25">
        <f>+SUMIFS('Data Co.op'!$M:$M,'Data Co.op'!$E:$E,'MT-Tracking Co.op'!$F227,'Data Co.op'!$N:$N,'MT-Tracking Co.op'!AC$6)</f>
        <v>0</v>
      </c>
      <c r="AD227" s="25">
        <f>+SUMIFS('Data Co.op'!$M:$M,'Data Co.op'!$E:$E,'MT-Tracking Co.op'!$F227,'Data Co.op'!$N:$N,'MT-Tracking Co.op'!AD$6)</f>
        <v>0</v>
      </c>
      <c r="AE227" s="25">
        <f>+SUMIFS('Data Co.op'!$M:$M,'Data Co.op'!$E:$E,'MT-Tracking Co.op'!$F227,'Data Co.op'!$N:$N,'MT-Tracking Co.op'!AE$6)</f>
        <v>0</v>
      </c>
      <c r="AF227" s="25">
        <f>+SUMIFS('Data Co.op'!$M:$M,'Data Co.op'!$E:$E,'MT-Tracking Co.op'!$F227,'Data Co.op'!$N:$N,'MT-Tracking Co.op'!AF$6)</f>
        <v>0</v>
      </c>
      <c r="AG227" s="25">
        <f>+SUMIFS('Data Co.op'!$M:$M,'Data Co.op'!$E:$E,'MT-Tracking Co.op'!$F227,'Data Co.op'!$N:$N,'MT-Tracking Co.op'!AG$6)</f>
        <v>772.29827999999998</v>
      </c>
      <c r="AH227" s="25">
        <f>+SUMIFS('Data Co.op'!$M:$M,'Data Co.op'!$E:$E,'MT-Tracking Co.op'!$G227,'Data Co.op'!$N:$N,'MT-Tracking Co.op'!AH$6)</f>
        <v>0</v>
      </c>
      <c r="AI227" s="25">
        <f>+SUMIFS('Data Co.op'!$M:$M,'Data Co.op'!$E:$E,'MT-Tracking Co.op'!$G227,'Data Co.op'!$N:$N,'MT-Tracking Co.op'!AI$6)</f>
        <v>0</v>
      </c>
      <c r="AJ227" s="25">
        <f>+SUMIFS('Data Co.op'!$M:$M,'Data Co.op'!$E:$E,'MT-Tracking Co.op'!$G227,'Data Co.op'!$N:$N,'MT-Tracking Co.op'!AJ$6)</f>
        <v>0</v>
      </c>
      <c r="AK227" s="25">
        <f>+SUMIFS('Data Co.op'!$M:$M,'Data Co.op'!$E:$E,'MT-Tracking Co.op'!$G227,'Data Co.op'!$N:$N,'MT-Tracking Co.op'!AK$6)</f>
        <v>0</v>
      </c>
      <c r="AL227" s="25">
        <f>+SUMIFS('Data Co.op'!$M:$M,'Data Co.op'!$E:$E,'MT-Tracking Co.op'!$G227,'Data Co.op'!$N:$N,'MT-Tracking Co.op'!AL$6)</f>
        <v>0</v>
      </c>
      <c r="AM227" s="25">
        <f>+SUMIFS('Data Co.op'!$M:$M,'Data Co.op'!$E:$E,'MT-Tracking Co.op'!$G227,'Data Co.op'!$N:$N,'MT-Tracking Co.op'!AM$6)</f>
        <v>0</v>
      </c>
      <c r="AN227" s="25">
        <f>+SUMIFS('Data Co.op'!$M:$M,'Data Co.op'!$E:$E,'MT-Tracking Co.op'!$G227,'Data Co.op'!$N:$N,'MT-Tracking Co.op'!AN$6)</f>
        <v>0</v>
      </c>
      <c r="AO227" s="25">
        <f>+SUMIFS('Data Co.op'!$M:$M,'Data Co.op'!$E:$E,'MT-Tracking Co.op'!$G227,'Data Co.op'!$N:$N,'MT-Tracking Co.op'!AO$6)</f>
        <v>0</v>
      </c>
      <c r="AP227" s="25">
        <f>+SUMIFS('Data Co.op'!$M:$M,'Data Co.op'!$E:$E,'MT-Tracking Co.op'!$G227,'Data Co.op'!$N:$N,'MT-Tracking Co.op'!AP$6)</f>
        <v>0</v>
      </c>
      <c r="AQ227" s="25">
        <f>+SUMIFS('Data Co.op'!$M:$M,'Data Co.op'!$E:$E,'MT-Tracking Co.op'!$G227,'Data Co.op'!$N:$N,'MT-Tracking Co.op'!AQ$6)</f>
        <v>0</v>
      </c>
      <c r="AR227" s="25">
        <f>+SUMIFS('Data Co.op'!$M:$M,'Data Co.op'!$E:$E,'MT-Tracking Co.op'!$G227,'Data Co.op'!$N:$N,'MT-Tracking Co.op'!AR$6)</f>
        <v>0</v>
      </c>
      <c r="AS227" s="25">
        <f>+SUMIFS('Data Co.op'!$M:$M,'Data Co.op'!$E:$E,'MT-Tracking Co.op'!$G227,'Data Co.op'!$N:$N,'MT-Tracking Co.op'!AS$6)</f>
        <v>0</v>
      </c>
      <c r="AT227" s="25">
        <f>+SUMIFS('Data Co.op'!$M:$M,'Data Co.op'!$E:$E,'MT-Tracking Co.op'!$G227,'Data Co.op'!$N:$N,'MT-Tracking Co.op'!AT$6)</f>
        <v>0</v>
      </c>
      <c r="AU227" s="25">
        <f>+SUMIFS('Data Co.op'!$M:$M,'Data Co.op'!$E:$E,'MT-Tracking Co.op'!$G227,'Data Co.op'!$N:$N,'MT-Tracking Co.op'!AU$6)</f>
        <v>0</v>
      </c>
      <c r="AV227" s="25">
        <f>+SUMIFS('Data Co.op'!$M:$M,'Data Co.op'!$E:$E,'MT-Tracking Co.op'!$G227,'Data Co.op'!$N:$N,'MT-Tracking Co.op'!AV$6)</f>
        <v>0</v>
      </c>
      <c r="AW227" s="27"/>
      <c r="AX227" t="str">
        <f t="shared" si="35"/>
        <v>Phạm Thị Bích Hạnh</v>
      </c>
      <c r="AY227" t="str">
        <f t="shared" si="34"/>
        <v>NBTS05076</v>
      </c>
      <c r="AZ227" s="27" t="str">
        <f t="shared" si="36"/>
        <v>Trịnh Như Quỳnh</v>
      </c>
    </row>
    <row r="228" spans="1:52" outlineLevel="1" x14ac:dyDescent="0.25">
      <c r="A228" s="4" t="s">
        <v>935</v>
      </c>
      <c r="B228" s="4" t="s">
        <v>1076</v>
      </c>
      <c r="C228" s="4" t="s">
        <v>356</v>
      </c>
      <c r="D228" s="95" t="s">
        <v>764</v>
      </c>
      <c r="E228" s="96" t="s">
        <v>390</v>
      </c>
      <c r="F228" s="35">
        <v>2010</v>
      </c>
      <c r="G228" s="35">
        <v>2010</v>
      </c>
      <c r="H228" s="35" t="s">
        <v>5199</v>
      </c>
      <c r="I228" s="4"/>
      <c r="J228" s="4"/>
      <c r="K228" s="4"/>
      <c r="L228" s="4"/>
      <c r="M228" s="33"/>
      <c r="N228" s="38"/>
      <c r="O228" s="33"/>
      <c r="P228" s="33">
        <f t="shared" si="38"/>
        <v>772.29827999999998</v>
      </c>
      <c r="Q228" s="94">
        <f t="shared" si="39"/>
        <v>0</v>
      </c>
      <c r="R228" s="25">
        <f>+SUMIFS('Data Co.op'!$M:$M,'Data Co.op'!$E:$E,'MT-Tracking Co.op'!$F228,'Data Co.op'!$N:$N,'MT-Tracking Co.op'!R$6)</f>
        <v>0</v>
      </c>
      <c r="S228" s="25">
        <f>+SUMIFS('Data Co.op'!$M:$M,'Data Co.op'!$E:$E,'MT-Tracking Co.op'!$F228,'Data Co.op'!$N:$N,'MT-Tracking Co.op'!S$6)</f>
        <v>0</v>
      </c>
      <c r="T228" s="25">
        <f>+SUMIFS('Data Co.op'!$M:$M,'Data Co.op'!$E:$E,'MT-Tracking Co.op'!$F228,'Data Co.op'!$N:$N,'MT-Tracking Co.op'!T$6)</f>
        <v>0</v>
      </c>
      <c r="U228" s="25">
        <f>+SUMIFS('Data Co.op'!$M:$M,'Data Co.op'!$E:$E,'MT-Tracking Co.op'!$F228,'Data Co.op'!$N:$N,'MT-Tracking Co.op'!U$6)</f>
        <v>0</v>
      </c>
      <c r="V228" s="25">
        <f>+SUMIFS('Data Co.op'!$M:$M,'Data Co.op'!$E:$E,'MT-Tracking Co.op'!$F228,'Data Co.op'!$N:$N,'MT-Tracking Co.op'!V$6)</f>
        <v>0</v>
      </c>
      <c r="W228" s="25">
        <f>+SUMIFS('Data Co.op'!$M:$M,'Data Co.op'!$E:$E,'MT-Tracking Co.op'!$F228,'Data Co.op'!$N:$N,'MT-Tracking Co.op'!W$6)</f>
        <v>0</v>
      </c>
      <c r="X228" s="25">
        <f>+SUMIFS('Data Co.op'!$M:$M,'Data Co.op'!$E:$E,'MT-Tracking Co.op'!$F228,'Data Co.op'!$N:$N,'MT-Tracking Co.op'!X$6)</f>
        <v>0</v>
      </c>
      <c r="Y228" s="25">
        <f>+SUMIFS('Data Co.op'!$M:$M,'Data Co.op'!$E:$E,'MT-Tracking Co.op'!$F228,'Data Co.op'!$N:$N,'MT-Tracking Co.op'!Y$6)</f>
        <v>0</v>
      </c>
      <c r="Z228" s="25">
        <f>+SUMIFS('Data Co.op'!$M:$M,'Data Co.op'!$E:$E,'MT-Tracking Co.op'!$F228,'Data Co.op'!$N:$N,'MT-Tracking Co.op'!Z$6)</f>
        <v>0</v>
      </c>
      <c r="AA228" s="25">
        <f>+SUMIFS('Data Co.op'!$M:$M,'Data Co.op'!$E:$E,'MT-Tracking Co.op'!$F228,'Data Co.op'!$N:$N,'MT-Tracking Co.op'!AA$6)</f>
        <v>0</v>
      </c>
      <c r="AB228" s="25">
        <f>+SUMIFS('Data Co.op'!$M:$M,'Data Co.op'!$E:$E,'MT-Tracking Co.op'!$F228,'Data Co.op'!$N:$N,'MT-Tracking Co.op'!AB$6)</f>
        <v>0</v>
      </c>
      <c r="AC228" s="25">
        <f>+SUMIFS('Data Co.op'!$M:$M,'Data Co.op'!$E:$E,'MT-Tracking Co.op'!$F228,'Data Co.op'!$N:$N,'MT-Tracking Co.op'!AC$6)</f>
        <v>0</v>
      </c>
      <c r="AD228" s="25">
        <f>+SUMIFS('Data Co.op'!$M:$M,'Data Co.op'!$E:$E,'MT-Tracking Co.op'!$F228,'Data Co.op'!$N:$N,'MT-Tracking Co.op'!AD$6)</f>
        <v>0</v>
      </c>
      <c r="AE228" s="25">
        <f>+SUMIFS('Data Co.op'!$M:$M,'Data Co.op'!$E:$E,'MT-Tracking Co.op'!$F228,'Data Co.op'!$N:$N,'MT-Tracking Co.op'!AE$6)</f>
        <v>0</v>
      </c>
      <c r="AF228" s="25">
        <f>+SUMIFS('Data Co.op'!$M:$M,'Data Co.op'!$E:$E,'MT-Tracking Co.op'!$F228,'Data Co.op'!$N:$N,'MT-Tracking Co.op'!AF$6)</f>
        <v>0</v>
      </c>
      <c r="AG228" s="25">
        <f>+SUMIFS('Data Co.op'!$M:$M,'Data Co.op'!$E:$E,'MT-Tracking Co.op'!$F228,'Data Co.op'!$N:$N,'MT-Tracking Co.op'!AG$6)</f>
        <v>772.29827999999998</v>
      </c>
      <c r="AH228" s="25">
        <f>+SUMIFS('Data Co.op'!$M:$M,'Data Co.op'!$E:$E,'MT-Tracking Co.op'!$G228,'Data Co.op'!$N:$N,'MT-Tracking Co.op'!AH$6)</f>
        <v>0</v>
      </c>
      <c r="AI228" s="25">
        <f>+SUMIFS('Data Co.op'!$M:$M,'Data Co.op'!$E:$E,'MT-Tracking Co.op'!$G228,'Data Co.op'!$N:$N,'MT-Tracking Co.op'!AI$6)</f>
        <v>0</v>
      </c>
      <c r="AJ228" s="25">
        <f>+SUMIFS('Data Co.op'!$M:$M,'Data Co.op'!$E:$E,'MT-Tracking Co.op'!$G228,'Data Co.op'!$N:$N,'MT-Tracking Co.op'!AJ$6)</f>
        <v>0</v>
      </c>
      <c r="AK228" s="25">
        <f>+SUMIFS('Data Co.op'!$M:$M,'Data Co.op'!$E:$E,'MT-Tracking Co.op'!$G228,'Data Co.op'!$N:$N,'MT-Tracking Co.op'!AK$6)</f>
        <v>0</v>
      </c>
      <c r="AL228" s="25">
        <f>+SUMIFS('Data Co.op'!$M:$M,'Data Co.op'!$E:$E,'MT-Tracking Co.op'!$G228,'Data Co.op'!$N:$N,'MT-Tracking Co.op'!AL$6)</f>
        <v>0</v>
      </c>
      <c r="AM228" s="25">
        <f>+SUMIFS('Data Co.op'!$M:$M,'Data Co.op'!$E:$E,'MT-Tracking Co.op'!$G228,'Data Co.op'!$N:$N,'MT-Tracking Co.op'!AM$6)</f>
        <v>0</v>
      </c>
      <c r="AN228" s="25">
        <f>+SUMIFS('Data Co.op'!$M:$M,'Data Co.op'!$E:$E,'MT-Tracking Co.op'!$G228,'Data Co.op'!$N:$N,'MT-Tracking Co.op'!AN$6)</f>
        <v>0</v>
      </c>
      <c r="AO228" s="25">
        <f>+SUMIFS('Data Co.op'!$M:$M,'Data Co.op'!$E:$E,'MT-Tracking Co.op'!$G228,'Data Co.op'!$N:$N,'MT-Tracking Co.op'!AO$6)</f>
        <v>0</v>
      </c>
      <c r="AP228" s="25">
        <f>+SUMIFS('Data Co.op'!$M:$M,'Data Co.op'!$E:$E,'MT-Tracking Co.op'!$G228,'Data Co.op'!$N:$N,'MT-Tracking Co.op'!AP$6)</f>
        <v>0</v>
      </c>
      <c r="AQ228" s="25">
        <f>+SUMIFS('Data Co.op'!$M:$M,'Data Co.op'!$E:$E,'MT-Tracking Co.op'!$G228,'Data Co.op'!$N:$N,'MT-Tracking Co.op'!AQ$6)</f>
        <v>0</v>
      </c>
      <c r="AR228" s="25">
        <f>+SUMIFS('Data Co.op'!$M:$M,'Data Co.op'!$E:$E,'MT-Tracking Co.op'!$G228,'Data Co.op'!$N:$N,'MT-Tracking Co.op'!AR$6)</f>
        <v>0</v>
      </c>
      <c r="AS228" s="25">
        <f>+SUMIFS('Data Co.op'!$M:$M,'Data Co.op'!$E:$E,'MT-Tracking Co.op'!$G228,'Data Co.op'!$N:$N,'MT-Tracking Co.op'!AS$6)</f>
        <v>0</v>
      </c>
      <c r="AT228" s="25">
        <f>+SUMIFS('Data Co.op'!$M:$M,'Data Co.op'!$E:$E,'MT-Tracking Co.op'!$G228,'Data Co.op'!$N:$N,'MT-Tracking Co.op'!AT$6)</f>
        <v>0</v>
      </c>
      <c r="AU228" s="25">
        <f>+SUMIFS('Data Co.op'!$M:$M,'Data Co.op'!$E:$E,'MT-Tracking Co.op'!$G228,'Data Co.op'!$N:$N,'MT-Tracking Co.op'!AU$6)</f>
        <v>0</v>
      </c>
      <c r="AV228" s="25">
        <f>+SUMIFS('Data Co.op'!$M:$M,'Data Co.op'!$E:$E,'MT-Tracking Co.op'!$G228,'Data Co.op'!$N:$N,'MT-Tracking Co.op'!AV$6)</f>
        <v>0</v>
      </c>
      <c r="AW228" s="27"/>
      <c r="AX228" t="str">
        <f t="shared" si="35"/>
        <v>Phạm Thị Bích Hạnh</v>
      </c>
      <c r="AY228" t="str">
        <f t="shared" si="34"/>
        <v>NBTS05076</v>
      </c>
      <c r="AZ228" s="27" t="str">
        <f t="shared" si="36"/>
        <v>Trịnh Như Quỳnh</v>
      </c>
    </row>
    <row r="229" spans="1:52" outlineLevel="1" x14ac:dyDescent="0.25">
      <c r="A229" s="4" t="s">
        <v>935</v>
      </c>
      <c r="B229" s="4" t="s">
        <v>1076</v>
      </c>
      <c r="C229" s="4" t="s">
        <v>356</v>
      </c>
      <c r="D229" s="95" t="s">
        <v>764</v>
      </c>
      <c r="E229" s="96" t="s">
        <v>390</v>
      </c>
      <c r="F229" s="35">
        <v>2035</v>
      </c>
      <c r="G229" s="35">
        <v>2035</v>
      </c>
      <c r="H229" s="35" t="s">
        <v>5202</v>
      </c>
      <c r="I229" s="4"/>
      <c r="J229" s="4"/>
      <c r="K229" s="4"/>
      <c r="L229" s="4"/>
      <c r="M229" s="33"/>
      <c r="N229" s="38"/>
      <c r="O229" s="33"/>
      <c r="P229" s="33">
        <f t="shared" si="38"/>
        <v>1191.36204</v>
      </c>
      <c r="Q229" s="94">
        <f t="shared" ref="Q229:Q328" si="40">+IFERROR(P229/O229,0)</f>
        <v>0</v>
      </c>
      <c r="R229" s="25">
        <f>+SUMIFS('Data Co.op'!$M:$M,'Data Co.op'!$E:$E,'MT-Tracking Co.op'!$F229,'Data Co.op'!$N:$N,'MT-Tracking Co.op'!R$6)</f>
        <v>0</v>
      </c>
      <c r="S229" s="25">
        <f>+SUMIFS('Data Co.op'!$M:$M,'Data Co.op'!$E:$E,'MT-Tracking Co.op'!$F229,'Data Co.op'!$N:$N,'MT-Tracking Co.op'!S$6)</f>
        <v>0</v>
      </c>
      <c r="T229" s="25">
        <f>+SUMIFS('Data Co.op'!$M:$M,'Data Co.op'!$E:$E,'MT-Tracking Co.op'!$F229,'Data Co.op'!$N:$N,'MT-Tracking Co.op'!T$6)</f>
        <v>0</v>
      </c>
      <c r="U229" s="25">
        <f>+SUMIFS('Data Co.op'!$M:$M,'Data Co.op'!$E:$E,'MT-Tracking Co.op'!$F229,'Data Co.op'!$N:$N,'MT-Tracking Co.op'!U$6)</f>
        <v>0</v>
      </c>
      <c r="V229" s="25">
        <f>+SUMIFS('Data Co.op'!$M:$M,'Data Co.op'!$E:$E,'MT-Tracking Co.op'!$F229,'Data Co.op'!$N:$N,'MT-Tracking Co.op'!V$6)</f>
        <v>0</v>
      </c>
      <c r="W229" s="25">
        <f>+SUMIFS('Data Co.op'!$M:$M,'Data Co.op'!$E:$E,'MT-Tracking Co.op'!$F229,'Data Co.op'!$N:$N,'MT-Tracking Co.op'!W$6)</f>
        <v>0</v>
      </c>
      <c r="X229" s="25">
        <f>+SUMIFS('Data Co.op'!$M:$M,'Data Co.op'!$E:$E,'MT-Tracking Co.op'!$F229,'Data Co.op'!$N:$N,'MT-Tracking Co.op'!X$6)</f>
        <v>0</v>
      </c>
      <c r="Y229" s="25">
        <f>+SUMIFS('Data Co.op'!$M:$M,'Data Co.op'!$E:$E,'MT-Tracking Co.op'!$F229,'Data Co.op'!$N:$N,'MT-Tracking Co.op'!Y$6)</f>
        <v>0</v>
      </c>
      <c r="Z229" s="25">
        <f>+SUMIFS('Data Co.op'!$M:$M,'Data Co.op'!$E:$E,'MT-Tracking Co.op'!$F229,'Data Co.op'!$N:$N,'MT-Tracking Co.op'!Z$6)</f>
        <v>0</v>
      </c>
      <c r="AA229" s="25">
        <f>+SUMIFS('Data Co.op'!$M:$M,'Data Co.op'!$E:$E,'MT-Tracking Co.op'!$F229,'Data Co.op'!$N:$N,'MT-Tracking Co.op'!AA$6)</f>
        <v>0</v>
      </c>
      <c r="AB229" s="25">
        <f>+SUMIFS('Data Co.op'!$M:$M,'Data Co.op'!$E:$E,'MT-Tracking Co.op'!$F229,'Data Co.op'!$N:$N,'MT-Tracking Co.op'!AB$6)</f>
        <v>0</v>
      </c>
      <c r="AC229" s="25">
        <f>+SUMIFS('Data Co.op'!$M:$M,'Data Co.op'!$E:$E,'MT-Tracking Co.op'!$F229,'Data Co.op'!$N:$N,'MT-Tracking Co.op'!AC$6)</f>
        <v>0</v>
      </c>
      <c r="AD229" s="25">
        <f>+SUMIFS('Data Co.op'!$M:$M,'Data Co.op'!$E:$E,'MT-Tracking Co.op'!$F229,'Data Co.op'!$N:$N,'MT-Tracking Co.op'!AD$6)</f>
        <v>0</v>
      </c>
      <c r="AE229" s="25">
        <f>+SUMIFS('Data Co.op'!$M:$M,'Data Co.op'!$E:$E,'MT-Tracking Co.op'!$F229,'Data Co.op'!$N:$N,'MT-Tracking Co.op'!AE$6)</f>
        <v>0</v>
      </c>
      <c r="AF229" s="25">
        <f>+SUMIFS('Data Co.op'!$M:$M,'Data Co.op'!$E:$E,'MT-Tracking Co.op'!$F229,'Data Co.op'!$N:$N,'MT-Tracking Co.op'!AF$6)</f>
        <v>0</v>
      </c>
      <c r="AG229" s="25">
        <f>+SUMIFS('Data Co.op'!$M:$M,'Data Co.op'!$E:$E,'MT-Tracking Co.op'!$F229,'Data Co.op'!$N:$N,'MT-Tracking Co.op'!AG$6)</f>
        <v>1010.76228</v>
      </c>
      <c r="AH229" s="25">
        <f>+SUMIFS('Data Co.op'!$M:$M,'Data Co.op'!$E:$E,'MT-Tracking Co.op'!$G229,'Data Co.op'!$N:$N,'MT-Tracking Co.op'!AH$6)</f>
        <v>0</v>
      </c>
      <c r="AI229" s="25">
        <f>+SUMIFS('Data Co.op'!$M:$M,'Data Co.op'!$E:$E,'MT-Tracking Co.op'!$G229,'Data Co.op'!$N:$N,'MT-Tracking Co.op'!AI$6)</f>
        <v>0</v>
      </c>
      <c r="AJ229" s="25">
        <f>+SUMIFS('Data Co.op'!$M:$M,'Data Co.op'!$E:$E,'MT-Tracking Co.op'!$G229,'Data Co.op'!$N:$N,'MT-Tracking Co.op'!AJ$6)</f>
        <v>0</v>
      </c>
      <c r="AK229" s="25">
        <f>+SUMIFS('Data Co.op'!$M:$M,'Data Co.op'!$E:$E,'MT-Tracking Co.op'!$G229,'Data Co.op'!$N:$N,'MT-Tracking Co.op'!AK$6)</f>
        <v>0</v>
      </c>
      <c r="AL229" s="25">
        <f>+SUMIFS('Data Co.op'!$M:$M,'Data Co.op'!$E:$E,'MT-Tracking Co.op'!$G229,'Data Co.op'!$N:$N,'MT-Tracking Co.op'!AL$6)</f>
        <v>0</v>
      </c>
      <c r="AM229" s="25">
        <f>+SUMIFS('Data Co.op'!$M:$M,'Data Co.op'!$E:$E,'MT-Tracking Co.op'!$G229,'Data Co.op'!$N:$N,'MT-Tracking Co.op'!AM$6)</f>
        <v>0</v>
      </c>
      <c r="AN229" s="25">
        <f>+SUMIFS('Data Co.op'!$M:$M,'Data Co.op'!$E:$E,'MT-Tracking Co.op'!$G229,'Data Co.op'!$N:$N,'MT-Tracking Co.op'!AN$6)</f>
        <v>0</v>
      </c>
      <c r="AO229" s="25">
        <f>+SUMIFS('Data Co.op'!$M:$M,'Data Co.op'!$E:$E,'MT-Tracking Co.op'!$G229,'Data Co.op'!$N:$N,'MT-Tracking Co.op'!AO$6)</f>
        <v>0</v>
      </c>
      <c r="AP229" s="25">
        <f>+SUMIFS('Data Co.op'!$M:$M,'Data Co.op'!$E:$E,'MT-Tracking Co.op'!$G229,'Data Co.op'!$N:$N,'MT-Tracking Co.op'!AP$6)</f>
        <v>0</v>
      </c>
      <c r="AQ229" s="25">
        <f>+SUMIFS('Data Co.op'!$M:$M,'Data Co.op'!$E:$E,'MT-Tracking Co.op'!$G229,'Data Co.op'!$N:$N,'MT-Tracking Co.op'!AQ$6)</f>
        <v>0</v>
      </c>
      <c r="AR229" s="25">
        <f>+SUMIFS('Data Co.op'!$M:$M,'Data Co.op'!$E:$E,'MT-Tracking Co.op'!$G229,'Data Co.op'!$N:$N,'MT-Tracking Co.op'!AR$6)</f>
        <v>0</v>
      </c>
      <c r="AS229" s="25">
        <f>+SUMIFS('Data Co.op'!$M:$M,'Data Co.op'!$E:$E,'MT-Tracking Co.op'!$G229,'Data Co.op'!$N:$N,'MT-Tracking Co.op'!AS$6)</f>
        <v>0</v>
      </c>
      <c r="AT229" s="25">
        <f>+SUMIFS('Data Co.op'!$M:$M,'Data Co.op'!$E:$E,'MT-Tracking Co.op'!$G229,'Data Co.op'!$N:$N,'MT-Tracking Co.op'!AT$6)</f>
        <v>0</v>
      </c>
      <c r="AU229" s="25">
        <f>+SUMIFS('Data Co.op'!$M:$M,'Data Co.op'!$E:$E,'MT-Tracking Co.op'!$G229,'Data Co.op'!$N:$N,'MT-Tracking Co.op'!AU$6)</f>
        <v>180.59976</v>
      </c>
      <c r="AV229" s="25">
        <f>+SUMIFS('Data Co.op'!$M:$M,'Data Co.op'!$E:$E,'MT-Tracking Co.op'!$G229,'Data Co.op'!$N:$N,'MT-Tracking Co.op'!AV$6)</f>
        <v>0</v>
      </c>
      <c r="AW229" s="27">
        <f t="shared" si="30"/>
        <v>0</v>
      </c>
      <c r="AX229" t="str">
        <f t="shared" si="35"/>
        <v>Phạm Thị Bích Hạnh</v>
      </c>
      <c r="AY229" t="str">
        <f t="shared" si="34"/>
        <v>NBTS05076</v>
      </c>
      <c r="AZ229" s="27" t="str">
        <f t="shared" si="36"/>
        <v>Trịnh Như Quỳnh</v>
      </c>
    </row>
    <row r="230" spans="1:52" outlineLevel="1" x14ac:dyDescent="0.25">
      <c r="A230" s="4" t="s">
        <v>935</v>
      </c>
      <c r="B230" s="4" t="s">
        <v>1076</v>
      </c>
      <c r="C230" s="4" t="s">
        <v>356</v>
      </c>
      <c r="D230" s="95" t="s">
        <v>764</v>
      </c>
      <c r="E230" s="96" t="s">
        <v>390</v>
      </c>
      <c r="F230" s="35">
        <v>2116</v>
      </c>
      <c r="G230" s="35">
        <v>2116</v>
      </c>
      <c r="H230" s="35" t="s">
        <v>5213</v>
      </c>
      <c r="I230" s="4"/>
      <c r="J230" s="4"/>
      <c r="K230" s="4"/>
      <c r="L230" s="4"/>
      <c r="M230" s="33"/>
      <c r="N230" s="38"/>
      <c r="O230" s="33"/>
      <c r="P230" s="33">
        <f t="shared" si="38"/>
        <v>952.89804000000004</v>
      </c>
      <c r="Q230" s="94">
        <f t="shared" ref="Q230:Q235" si="41">+IFERROR(P230/O230,0)</f>
        <v>0</v>
      </c>
      <c r="R230" s="25">
        <f>+SUMIFS('Data Co.op'!$M:$M,'Data Co.op'!$E:$E,'MT-Tracking Co.op'!$F230,'Data Co.op'!$N:$N,'MT-Tracking Co.op'!R$6)</f>
        <v>0</v>
      </c>
      <c r="S230" s="25">
        <f>+SUMIFS('Data Co.op'!$M:$M,'Data Co.op'!$E:$E,'MT-Tracking Co.op'!$F230,'Data Co.op'!$N:$N,'MT-Tracking Co.op'!S$6)</f>
        <v>0</v>
      </c>
      <c r="T230" s="25">
        <f>+SUMIFS('Data Co.op'!$M:$M,'Data Co.op'!$E:$E,'MT-Tracking Co.op'!$F230,'Data Co.op'!$N:$N,'MT-Tracking Co.op'!T$6)</f>
        <v>0</v>
      </c>
      <c r="U230" s="25">
        <f>+SUMIFS('Data Co.op'!$M:$M,'Data Co.op'!$E:$E,'MT-Tracking Co.op'!$F230,'Data Co.op'!$N:$N,'MT-Tracking Co.op'!U$6)</f>
        <v>0</v>
      </c>
      <c r="V230" s="25">
        <f>+SUMIFS('Data Co.op'!$M:$M,'Data Co.op'!$E:$E,'MT-Tracking Co.op'!$F230,'Data Co.op'!$N:$N,'MT-Tracking Co.op'!V$6)</f>
        <v>0</v>
      </c>
      <c r="W230" s="25">
        <f>+SUMIFS('Data Co.op'!$M:$M,'Data Co.op'!$E:$E,'MT-Tracking Co.op'!$F230,'Data Co.op'!$N:$N,'MT-Tracking Co.op'!W$6)</f>
        <v>0</v>
      </c>
      <c r="X230" s="25">
        <f>+SUMIFS('Data Co.op'!$M:$M,'Data Co.op'!$E:$E,'MT-Tracking Co.op'!$F230,'Data Co.op'!$N:$N,'MT-Tracking Co.op'!X$6)</f>
        <v>0</v>
      </c>
      <c r="Y230" s="25">
        <f>+SUMIFS('Data Co.op'!$M:$M,'Data Co.op'!$E:$E,'MT-Tracking Co.op'!$F230,'Data Co.op'!$N:$N,'MT-Tracking Co.op'!Y$6)</f>
        <v>0</v>
      </c>
      <c r="Z230" s="25">
        <f>+SUMIFS('Data Co.op'!$M:$M,'Data Co.op'!$E:$E,'MT-Tracking Co.op'!$F230,'Data Co.op'!$N:$N,'MT-Tracking Co.op'!Z$6)</f>
        <v>0</v>
      </c>
      <c r="AA230" s="25">
        <f>+SUMIFS('Data Co.op'!$M:$M,'Data Co.op'!$E:$E,'MT-Tracking Co.op'!$F230,'Data Co.op'!$N:$N,'MT-Tracking Co.op'!AA$6)</f>
        <v>0</v>
      </c>
      <c r="AB230" s="25">
        <f>+SUMIFS('Data Co.op'!$M:$M,'Data Co.op'!$E:$E,'MT-Tracking Co.op'!$F230,'Data Co.op'!$N:$N,'MT-Tracking Co.op'!AB$6)</f>
        <v>0</v>
      </c>
      <c r="AC230" s="25">
        <f>+SUMIFS('Data Co.op'!$M:$M,'Data Co.op'!$E:$E,'MT-Tracking Co.op'!$F230,'Data Co.op'!$N:$N,'MT-Tracking Co.op'!AC$6)</f>
        <v>0</v>
      </c>
      <c r="AD230" s="25">
        <f>+SUMIFS('Data Co.op'!$M:$M,'Data Co.op'!$E:$E,'MT-Tracking Co.op'!$F230,'Data Co.op'!$N:$N,'MT-Tracking Co.op'!AD$6)</f>
        <v>0</v>
      </c>
      <c r="AE230" s="25">
        <f>+SUMIFS('Data Co.op'!$M:$M,'Data Co.op'!$E:$E,'MT-Tracking Co.op'!$F230,'Data Co.op'!$N:$N,'MT-Tracking Co.op'!AE$6)</f>
        <v>0</v>
      </c>
      <c r="AF230" s="25">
        <f>+SUMIFS('Data Co.op'!$M:$M,'Data Co.op'!$E:$E,'MT-Tracking Co.op'!$F230,'Data Co.op'!$N:$N,'MT-Tracking Co.op'!AF$6)</f>
        <v>0</v>
      </c>
      <c r="AG230" s="25">
        <f>+SUMIFS('Data Co.op'!$M:$M,'Data Co.op'!$E:$E,'MT-Tracking Co.op'!$F230,'Data Co.op'!$N:$N,'MT-Tracking Co.op'!AG$6)</f>
        <v>772.29827999999998</v>
      </c>
      <c r="AH230" s="25">
        <f>+SUMIFS('Data Co.op'!$M:$M,'Data Co.op'!$E:$E,'MT-Tracking Co.op'!$G230,'Data Co.op'!$N:$N,'MT-Tracking Co.op'!AH$6)</f>
        <v>0</v>
      </c>
      <c r="AI230" s="25">
        <f>+SUMIFS('Data Co.op'!$M:$M,'Data Co.op'!$E:$E,'MT-Tracking Co.op'!$G230,'Data Co.op'!$N:$N,'MT-Tracking Co.op'!AI$6)</f>
        <v>0</v>
      </c>
      <c r="AJ230" s="25">
        <f>+SUMIFS('Data Co.op'!$M:$M,'Data Co.op'!$E:$E,'MT-Tracking Co.op'!$G230,'Data Co.op'!$N:$N,'MT-Tracking Co.op'!AJ$6)</f>
        <v>0</v>
      </c>
      <c r="AK230" s="25">
        <f>+SUMIFS('Data Co.op'!$M:$M,'Data Co.op'!$E:$E,'MT-Tracking Co.op'!$G230,'Data Co.op'!$N:$N,'MT-Tracking Co.op'!AK$6)</f>
        <v>0</v>
      </c>
      <c r="AL230" s="25">
        <f>+SUMIFS('Data Co.op'!$M:$M,'Data Co.op'!$E:$E,'MT-Tracking Co.op'!$G230,'Data Co.op'!$N:$N,'MT-Tracking Co.op'!AL$6)</f>
        <v>0</v>
      </c>
      <c r="AM230" s="25">
        <f>+SUMIFS('Data Co.op'!$M:$M,'Data Co.op'!$E:$E,'MT-Tracking Co.op'!$G230,'Data Co.op'!$N:$N,'MT-Tracking Co.op'!AM$6)</f>
        <v>0</v>
      </c>
      <c r="AN230" s="25">
        <f>+SUMIFS('Data Co.op'!$M:$M,'Data Co.op'!$E:$E,'MT-Tracking Co.op'!$G230,'Data Co.op'!$N:$N,'MT-Tracking Co.op'!AN$6)</f>
        <v>0</v>
      </c>
      <c r="AO230" s="25">
        <f>+SUMIFS('Data Co.op'!$M:$M,'Data Co.op'!$E:$E,'MT-Tracking Co.op'!$G230,'Data Co.op'!$N:$N,'MT-Tracking Co.op'!AO$6)</f>
        <v>0</v>
      </c>
      <c r="AP230" s="25">
        <f>+SUMIFS('Data Co.op'!$M:$M,'Data Co.op'!$E:$E,'MT-Tracking Co.op'!$G230,'Data Co.op'!$N:$N,'MT-Tracking Co.op'!AP$6)</f>
        <v>0</v>
      </c>
      <c r="AQ230" s="25">
        <f>+SUMIFS('Data Co.op'!$M:$M,'Data Co.op'!$E:$E,'MT-Tracking Co.op'!$G230,'Data Co.op'!$N:$N,'MT-Tracking Co.op'!AQ$6)</f>
        <v>0</v>
      </c>
      <c r="AR230" s="25">
        <f>+SUMIFS('Data Co.op'!$M:$M,'Data Co.op'!$E:$E,'MT-Tracking Co.op'!$G230,'Data Co.op'!$N:$N,'MT-Tracking Co.op'!AR$6)</f>
        <v>180.59976</v>
      </c>
      <c r="AS230" s="25">
        <f>+SUMIFS('Data Co.op'!$M:$M,'Data Co.op'!$E:$E,'MT-Tracking Co.op'!$G230,'Data Co.op'!$N:$N,'MT-Tracking Co.op'!AS$6)</f>
        <v>0</v>
      </c>
      <c r="AT230" s="25">
        <f>+SUMIFS('Data Co.op'!$M:$M,'Data Co.op'!$E:$E,'MT-Tracking Co.op'!$G230,'Data Co.op'!$N:$N,'MT-Tracking Co.op'!AT$6)</f>
        <v>0</v>
      </c>
      <c r="AU230" s="25">
        <f>+SUMIFS('Data Co.op'!$M:$M,'Data Co.op'!$E:$E,'MT-Tracking Co.op'!$G230,'Data Co.op'!$N:$N,'MT-Tracking Co.op'!AU$6)</f>
        <v>0</v>
      </c>
      <c r="AV230" s="25">
        <f>+SUMIFS('Data Co.op'!$M:$M,'Data Co.op'!$E:$E,'MT-Tracking Co.op'!$G230,'Data Co.op'!$N:$N,'MT-Tracking Co.op'!AV$6)</f>
        <v>0</v>
      </c>
      <c r="AW230" s="27"/>
      <c r="AX230" t="str">
        <f t="shared" si="35"/>
        <v>Phạm Thị Bích Hạnh</v>
      </c>
      <c r="AY230" t="str">
        <f t="shared" si="34"/>
        <v>NBTS05076</v>
      </c>
      <c r="AZ230" s="27" t="str">
        <f t="shared" si="36"/>
        <v>Trịnh Như Quỳnh</v>
      </c>
    </row>
    <row r="231" spans="1:52" outlineLevel="1" x14ac:dyDescent="0.25">
      <c r="A231" s="4" t="s">
        <v>935</v>
      </c>
      <c r="B231" s="4" t="s">
        <v>1076</v>
      </c>
      <c r="C231" s="4" t="s">
        <v>356</v>
      </c>
      <c r="D231" s="95" t="s">
        <v>764</v>
      </c>
      <c r="E231" s="96" t="s">
        <v>390</v>
      </c>
      <c r="F231" s="35">
        <v>2148</v>
      </c>
      <c r="G231" s="35">
        <v>2148</v>
      </c>
      <c r="H231" s="35" t="s">
        <v>5217</v>
      </c>
      <c r="I231" s="4"/>
      <c r="J231" s="4"/>
      <c r="K231" s="4"/>
      <c r="L231" s="4"/>
      <c r="M231" s="33"/>
      <c r="N231" s="38"/>
      <c r="O231" s="33"/>
      <c r="P231" s="33">
        <f t="shared" si="38"/>
        <v>772.29827999999998</v>
      </c>
      <c r="Q231" s="94">
        <f t="shared" si="41"/>
        <v>0</v>
      </c>
      <c r="R231" s="25">
        <f>+SUMIFS('Data Co.op'!$M:$M,'Data Co.op'!$E:$E,'MT-Tracking Co.op'!$F231,'Data Co.op'!$N:$N,'MT-Tracking Co.op'!R$6)</f>
        <v>0</v>
      </c>
      <c r="S231" s="25">
        <f>+SUMIFS('Data Co.op'!$M:$M,'Data Co.op'!$E:$E,'MT-Tracking Co.op'!$F231,'Data Co.op'!$N:$N,'MT-Tracking Co.op'!S$6)</f>
        <v>0</v>
      </c>
      <c r="T231" s="25">
        <f>+SUMIFS('Data Co.op'!$M:$M,'Data Co.op'!$E:$E,'MT-Tracking Co.op'!$F231,'Data Co.op'!$N:$N,'MT-Tracking Co.op'!T$6)</f>
        <v>0</v>
      </c>
      <c r="U231" s="25">
        <f>+SUMIFS('Data Co.op'!$M:$M,'Data Co.op'!$E:$E,'MT-Tracking Co.op'!$F231,'Data Co.op'!$N:$N,'MT-Tracking Co.op'!U$6)</f>
        <v>0</v>
      </c>
      <c r="V231" s="25">
        <f>+SUMIFS('Data Co.op'!$M:$M,'Data Co.op'!$E:$E,'MT-Tracking Co.op'!$F231,'Data Co.op'!$N:$N,'MT-Tracking Co.op'!V$6)</f>
        <v>0</v>
      </c>
      <c r="W231" s="25">
        <f>+SUMIFS('Data Co.op'!$M:$M,'Data Co.op'!$E:$E,'MT-Tracking Co.op'!$F231,'Data Co.op'!$N:$N,'MT-Tracking Co.op'!W$6)</f>
        <v>0</v>
      </c>
      <c r="X231" s="25">
        <f>+SUMIFS('Data Co.op'!$M:$M,'Data Co.op'!$E:$E,'MT-Tracking Co.op'!$F231,'Data Co.op'!$N:$N,'MT-Tracking Co.op'!X$6)</f>
        <v>0</v>
      </c>
      <c r="Y231" s="25">
        <f>+SUMIFS('Data Co.op'!$M:$M,'Data Co.op'!$E:$E,'MT-Tracking Co.op'!$F231,'Data Co.op'!$N:$N,'MT-Tracking Co.op'!Y$6)</f>
        <v>0</v>
      </c>
      <c r="Z231" s="25">
        <f>+SUMIFS('Data Co.op'!$M:$M,'Data Co.op'!$E:$E,'MT-Tracking Co.op'!$F231,'Data Co.op'!$N:$N,'MT-Tracking Co.op'!Z$6)</f>
        <v>0</v>
      </c>
      <c r="AA231" s="25">
        <f>+SUMIFS('Data Co.op'!$M:$M,'Data Co.op'!$E:$E,'MT-Tracking Co.op'!$F231,'Data Co.op'!$N:$N,'MT-Tracking Co.op'!AA$6)</f>
        <v>0</v>
      </c>
      <c r="AB231" s="25">
        <f>+SUMIFS('Data Co.op'!$M:$M,'Data Co.op'!$E:$E,'MT-Tracking Co.op'!$F231,'Data Co.op'!$N:$N,'MT-Tracking Co.op'!AB$6)</f>
        <v>0</v>
      </c>
      <c r="AC231" s="25">
        <f>+SUMIFS('Data Co.op'!$M:$M,'Data Co.op'!$E:$E,'MT-Tracking Co.op'!$F231,'Data Co.op'!$N:$N,'MT-Tracking Co.op'!AC$6)</f>
        <v>0</v>
      </c>
      <c r="AD231" s="25">
        <f>+SUMIFS('Data Co.op'!$M:$M,'Data Co.op'!$E:$E,'MT-Tracking Co.op'!$F231,'Data Co.op'!$N:$N,'MT-Tracking Co.op'!AD$6)</f>
        <v>0</v>
      </c>
      <c r="AE231" s="25">
        <f>+SUMIFS('Data Co.op'!$M:$M,'Data Co.op'!$E:$E,'MT-Tracking Co.op'!$F231,'Data Co.op'!$N:$N,'MT-Tracking Co.op'!AE$6)</f>
        <v>0</v>
      </c>
      <c r="AF231" s="25">
        <f>+SUMIFS('Data Co.op'!$M:$M,'Data Co.op'!$E:$E,'MT-Tracking Co.op'!$F231,'Data Co.op'!$N:$N,'MT-Tracking Co.op'!AF$6)</f>
        <v>0</v>
      </c>
      <c r="AG231" s="25">
        <f>+SUMIFS('Data Co.op'!$M:$M,'Data Co.op'!$E:$E,'MT-Tracking Co.op'!$F231,'Data Co.op'!$N:$N,'MT-Tracking Co.op'!AG$6)</f>
        <v>772.29827999999998</v>
      </c>
      <c r="AH231" s="25">
        <f>+SUMIFS('Data Co.op'!$M:$M,'Data Co.op'!$E:$E,'MT-Tracking Co.op'!$G231,'Data Co.op'!$N:$N,'MT-Tracking Co.op'!AH$6)</f>
        <v>0</v>
      </c>
      <c r="AI231" s="25">
        <f>+SUMIFS('Data Co.op'!$M:$M,'Data Co.op'!$E:$E,'MT-Tracking Co.op'!$G231,'Data Co.op'!$N:$N,'MT-Tracking Co.op'!AI$6)</f>
        <v>0</v>
      </c>
      <c r="AJ231" s="25">
        <f>+SUMIFS('Data Co.op'!$M:$M,'Data Co.op'!$E:$E,'MT-Tracking Co.op'!$G231,'Data Co.op'!$N:$N,'MT-Tracking Co.op'!AJ$6)</f>
        <v>0</v>
      </c>
      <c r="AK231" s="25">
        <f>+SUMIFS('Data Co.op'!$M:$M,'Data Co.op'!$E:$E,'MT-Tracking Co.op'!$G231,'Data Co.op'!$N:$N,'MT-Tracking Co.op'!AK$6)</f>
        <v>0</v>
      </c>
      <c r="AL231" s="25">
        <f>+SUMIFS('Data Co.op'!$M:$M,'Data Co.op'!$E:$E,'MT-Tracking Co.op'!$G231,'Data Co.op'!$N:$N,'MT-Tracking Co.op'!AL$6)</f>
        <v>0</v>
      </c>
      <c r="AM231" s="25">
        <f>+SUMIFS('Data Co.op'!$M:$M,'Data Co.op'!$E:$E,'MT-Tracking Co.op'!$G231,'Data Co.op'!$N:$N,'MT-Tracking Co.op'!AM$6)</f>
        <v>0</v>
      </c>
      <c r="AN231" s="25">
        <f>+SUMIFS('Data Co.op'!$M:$M,'Data Co.op'!$E:$E,'MT-Tracking Co.op'!$G231,'Data Co.op'!$N:$N,'MT-Tracking Co.op'!AN$6)</f>
        <v>0</v>
      </c>
      <c r="AO231" s="25">
        <f>+SUMIFS('Data Co.op'!$M:$M,'Data Co.op'!$E:$E,'MT-Tracking Co.op'!$G231,'Data Co.op'!$N:$N,'MT-Tracking Co.op'!AO$6)</f>
        <v>0</v>
      </c>
      <c r="AP231" s="25">
        <f>+SUMIFS('Data Co.op'!$M:$M,'Data Co.op'!$E:$E,'MT-Tracking Co.op'!$G231,'Data Co.op'!$N:$N,'MT-Tracking Co.op'!AP$6)</f>
        <v>0</v>
      </c>
      <c r="AQ231" s="25">
        <f>+SUMIFS('Data Co.op'!$M:$M,'Data Co.op'!$E:$E,'MT-Tracking Co.op'!$G231,'Data Co.op'!$N:$N,'MT-Tracking Co.op'!AQ$6)</f>
        <v>0</v>
      </c>
      <c r="AR231" s="25">
        <f>+SUMIFS('Data Co.op'!$M:$M,'Data Co.op'!$E:$E,'MT-Tracking Co.op'!$G231,'Data Co.op'!$N:$N,'MT-Tracking Co.op'!AR$6)</f>
        <v>0</v>
      </c>
      <c r="AS231" s="25">
        <f>+SUMIFS('Data Co.op'!$M:$M,'Data Co.op'!$E:$E,'MT-Tracking Co.op'!$G231,'Data Co.op'!$N:$N,'MT-Tracking Co.op'!AS$6)</f>
        <v>0</v>
      </c>
      <c r="AT231" s="25">
        <f>+SUMIFS('Data Co.op'!$M:$M,'Data Co.op'!$E:$E,'MT-Tracking Co.op'!$G231,'Data Co.op'!$N:$N,'MT-Tracking Co.op'!AT$6)</f>
        <v>0</v>
      </c>
      <c r="AU231" s="25">
        <f>+SUMIFS('Data Co.op'!$M:$M,'Data Co.op'!$E:$E,'MT-Tracking Co.op'!$G231,'Data Co.op'!$N:$N,'MT-Tracking Co.op'!AU$6)</f>
        <v>0</v>
      </c>
      <c r="AV231" s="25">
        <f>+SUMIFS('Data Co.op'!$M:$M,'Data Co.op'!$E:$E,'MT-Tracking Co.op'!$G231,'Data Co.op'!$N:$N,'MT-Tracking Co.op'!AV$6)</f>
        <v>0</v>
      </c>
      <c r="AW231" s="27"/>
      <c r="AX231" t="str">
        <f t="shared" si="35"/>
        <v>Phạm Thị Bích Hạnh</v>
      </c>
      <c r="AY231" t="str">
        <f t="shared" si="34"/>
        <v>NBTS05076</v>
      </c>
      <c r="AZ231" s="27" t="str">
        <f t="shared" si="36"/>
        <v>Trịnh Như Quỳnh</v>
      </c>
    </row>
    <row r="232" spans="1:52" outlineLevel="1" x14ac:dyDescent="0.25">
      <c r="A232" s="4" t="s">
        <v>935</v>
      </c>
      <c r="B232" s="4" t="s">
        <v>1076</v>
      </c>
      <c r="C232" s="4" t="s">
        <v>356</v>
      </c>
      <c r="D232" s="95" t="s">
        <v>764</v>
      </c>
      <c r="E232" s="96" t="s">
        <v>390</v>
      </c>
      <c r="F232" s="35">
        <v>2165</v>
      </c>
      <c r="G232" s="35">
        <v>2165</v>
      </c>
      <c r="H232" s="35" t="s">
        <v>5222</v>
      </c>
      <c r="I232" s="4"/>
      <c r="J232" s="4"/>
      <c r="K232" s="4"/>
      <c r="L232" s="4"/>
      <c r="M232" s="33"/>
      <c r="N232" s="38"/>
      <c r="O232" s="33"/>
      <c r="P232" s="33">
        <f t="shared" si="38"/>
        <v>359.0514</v>
      </c>
      <c r="Q232" s="94">
        <f t="shared" si="41"/>
        <v>0</v>
      </c>
      <c r="R232" s="25">
        <f>+SUMIFS('Data Co.op'!$M:$M,'Data Co.op'!$E:$E,'MT-Tracking Co.op'!$F232,'Data Co.op'!$N:$N,'MT-Tracking Co.op'!R$6)</f>
        <v>0</v>
      </c>
      <c r="S232" s="25">
        <f>+SUMIFS('Data Co.op'!$M:$M,'Data Co.op'!$E:$E,'MT-Tracking Co.op'!$F232,'Data Co.op'!$N:$N,'MT-Tracking Co.op'!S$6)</f>
        <v>0</v>
      </c>
      <c r="T232" s="25">
        <f>+SUMIFS('Data Co.op'!$M:$M,'Data Co.op'!$E:$E,'MT-Tracking Co.op'!$F232,'Data Co.op'!$N:$N,'MT-Tracking Co.op'!T$6)</f>
        <v>0</v>
      </c>
      <c r="U232" s="25">
        <f>+SUMIFS('Data Co.op'!$M:$M,'Data Co.op'!$E:$E,'MT-Tracking Co.op'!$F232,'Data Co.op'!$N:$N,'MT-Tracking Co.op'!U$6)</f>
        <v>0</v>
      </c>
      <c r="V232" s="25">
        <f>+SUMIFS('Data Co.op'!$M:$M,'Data Co.op'!$E:$E,'MT-Tracking Co.op'!$F232,'Data Co.op'!$N:$N,'MT-Tracking Co.op'!V$6)</f>
        <v>0</v>
      </c>
      <c r="W232" s="25">
        <f>+SUMIFS('Data Co.op'!$M:$M,'Data Co.op'!$E:$E,'MT-Tracking Co.op'!$F232,'Data Co.op'!$N:$N,'MT-Tracking Co.op'!W$6)</f>
        <v>0</v>
      </c>
      <c r="X232" s="25">
        <f>+SUMIFS('Data Co.op'!$M:$M,'Data Co.op'!$E:$E,'MT-Tracking Co.op'!$F232,'Data Co.op'!$N:$N,'MT-Tracking Co.op'!X$6)</f>
        <v>0</v>
      </c>
      <c r="Y232" s="25">
        <f>+SUMIFS('Data Co.op'!$M:$M,'Data Co.op'!$E:$E,'MT-Tracking Co.op'!$F232,'Data Co.op'!$N:$N,'MT-Tracking Co.op'!Y$6)</f>
        <v>0</v>
      </c>
      <c r="Z232" s="25">
        <f>+SUMIFS('Data Co.op'!$M:$M,'Data Co.op'!$E:$E,'MT-Tracking Co.op'!$F232,'Data Co.op'!$N:$N,'MT-Tracking Co.op'!Z$6)</f>
        <v>0</v>
      </c>
      <c r="AA232" s="25">
        <f>+SUMIFS('Data Co.op'!$M:$M,'Data Co.op'!$E:$E,'MT-Tracking Co.op'!$F232,'Data Co.op'!$N:$N,'MT-Tracking Co.op'!AA$6)</f>
        <v>0</v>
      </c>
      <c r="AB232" s="25">
        <f>+SUMIFS('Data Co.op'!$M:$M,'Data Co.op'!$E:$E,'MT-Tracking Co.op'!$F232,'Data Co.op'!$N:$N,'MT-Tracking Co.op'!AB$6)</f>
        <v>0</v>
      </c>
      <c r="AC232" s="25">
        <f>+SUMIFS('Data Co.op'!$M:$M,'Data Co.op'!$E:$E,'MT-Tracking Co.op'!$F232,'Data Co.op'!$N:$N,'MT-Tracking Co.op'!AC$6)</f>
        <v>0</v>
      </c>
      <c r="AD232" s="25">
        <f>+SUMIFS('Data Co.op'!$M:$M,'Data Co.op'!$E:$E,'MT-Tracking Co.op'!$F232,'Data Co.op'!$N:$N,'MT-Tracking Co.op'!AD$6)</f>
        <v>0</v>
      </c>
      <c r="AE232" s="25">
        <f>+SUMIFS('Data Co.op'!$M:$M,'Data Co.op'!$E:$E,'MT-Tracking Co.op'!$F232,'Data Co.op'!$N:$N,'MT-Tracking Co.op'!AE$6)</f>
        <v>0</v>
      </c>
      <c r="AF232" s="25">
        <f>+SUMIFS('Data Co.op'!$M:$M,'Data Co.op'!$E:$E,'MT-Tracking Co.op'!$F232,'Data Co.op'!$N:$N,'MT-Tracking Co.op'!AF$6)</f>
        <v>359.0514</v>
      </c>
      <c r="AG232" s="25">
        <f>+SUMIFS('Data Co.op'!$M:$M,'Data Co.op'!$E:$E,'MT-Tracking Co.op'!$F232,'Data Co.op'!$N:$N,'MT-Tracking Co.op'!AG$6)</f>
        <v>0</v>
      </c>
      <c r="AH232" s="25">
        <f>+SUMIFS('Data Co.op'!$M:$M,'Data Co.op'!$E:$E,'MT-Tracking Co.op'!$G232,'Data Co.op'!$N:$N,'MT-Tracking Co.op'!AH$6)</f>
        <v>0</v>
      </c>
      <c r="AI232" s="25">
        <f>+SUMIFS('Data Co.op'!$M:$M,'Data Co.op'!$E:$E,'MT-Tracking Co.op'!$G232,'Data Co.op'!$N:$N,'MT-Tracking Co.op'!AI$6)</f>
        <v>0</v>
      </c>
      <c r="AJ232" s="25">
        <f>+SUMIFS('Data Co.op'!$M:$M,'Data Co.op'!$E:$E,'MT-Tracking Co.op'!$G232,'Data Co.op'!$N:$N,'MT-Tracking Co.op'!AJ$6)</f>
        <v>0</v>
      </c>
      <c r="AK232" s="25">
        <f>+SUMIFS('Data Co.op'!$M:$M,'Data Co.op'!$E:$E,'MT-Tracking Co.op'!$G232,'Data Co.op'!$N:$N,'MT-Tracking Co.op'!AK$6)</f>
        <v>0</v>
      </c>
      <c r="AL232" s="25">
        <f>+SUMIFS('Data Co.op'!$M:$M,'Data Co.op'!$E:$E,'MT-Tracking Co.op'!$G232,'Data Co.op'!$N:$N,'MT-Tracking Co.op'!AL$6)</f>
        <v>0</v>
      </c>
      <c r="AM232" s="25">
        <f>+SUMIFS('Data Co.op'!$M:$M,'Data Co.op'!$E:$E,'MT-Tracking Co.op'!$G232,'Data Co.op'!$N:$N,'MT-Tracking Co.op'!AM$6)</f>
        <v>0</v>
      </c>
      <c r="AN232" s="25">
        <f>+SUMIFS('Data Co.op'!$M:$M,'Data Co.op'!$E:$E,'MT-Tracking Co.op'!$G232,'Data Co.op'!$N:$N,'MT-Tracking Co.op'!AN$6)</f>
        <v>0</v>
      </c>
      <c r="AO232" s="25">
        <f>+SUMIFS('Data Co.op'!$M:$M,'Data Co.op'!$E:$E,'MT-Tracking Co.op'!$G232,'Data Co.op'!$N:$N,'MT-Tracking Co.op'!AO$6)</f>
        <v>0</v>
      </c>
      <c r="AP232" s="25">
        <f>+SUMIFS('Data Co.op'!$M:$M,'Data Co.op'!$E:$E,'MT-Tracking Co.op'!$G232,'Data Co.op'!$N:$N,'MT-Tracking Co.op'!AP$6)</f>
        <v>0</v>
      </c>
      <c r="AQ232" s="25">
        <f>+SUMIFS('Data Co.op'!$M:$M,'Data Co.op'!$E:$E,'MT-Tracking Co.op'!$G232,'Data Co.op'!$N:$N,'MT-Tracking Co.op'!AQ$6)</f>
        <v>0</v>
      </c>
      <c r="AR232" s="25">
        <f>+SUMIFS('Data Co.op'!$M:$M,'Data Co.op'!$E:$E,'MT-Tracking Co.op'!$G232,'Data Co.op'!$N:$N,'MT-Tracking Co.op'!AR$6)</f>
        <v>0</v>
      </c>
      <c r="AS232" s="25">
        <f>+SUMIFS('Data Co.op'!$M:$M,'Data Co.op'!$E:$E,'MT-Tracking Co.op'!$G232,'Data Co.op'!$N:$N,'MT-Tracking Co.op'!AS$6)</f>
        <v>0</v>
      </c>
      <c r="AT232" s="25">
        <f>+SUMIFS('Data Co.op'!$M:$M,'Data Co.op'!$E:$E,'MT-Tracking Co.op'!$G232,'Data Co.op'!$N:$N,'MT-Tracking Co.op'!AT$6)</f>
        <v>0</v>
      </c>
      <c r="AU232" s="25">
        <f>+SUMIFS('Data Co.op'!$M:$M,'Data Co.op'!$E:$E,'MT-Tracking Co.op'!$G232,'Data Co.op'!$N:$N,'MT-Tracking Co.op'!AU$6)</f>
        <v>0</v>
      </c>
      <c r="AV232" s="25">
        <f>+SUMIFS('Data Co.op'!$M:$M,'Data Co.op'!$E:$E,'MT-Tracking Co.op'!$G232,'Data Co.op'!$N:$N,'MT-Tracking Co.op'!AV$6)</f>
        <v>0</v>
      </c>
      <c r="AW232" s="27"/>
      <c r="AX232" t="str">
        <f t="shared" si="35"/>
        <v>Phạm Thị Bích Hạnh</v>
      </c>
      <c r="AY232" t="str">
        <f t="shared" si="34"/>
        <v>NBTS05076</v>
      </c>
      <c r="AZ232" s="27" t="str">
        <f t="shared" si="36"/>
        <v>Trịnh Như Quỳnh</v>
      </c>
    </row>
    <row r="233" spans="1:52" outlineLevel="1" x14ac:dyDescent="0.25">
      <c r="A233" s="4"/>
      <c r="B233" s="4"/>
      <c r="C233" s="4"/>
      <c r="D233" s="95"/>
      <c r="E233" s="96"/>
      <c r="F233" s="35"/>
      <c r="G233" s="35"/>
      <c r="H233" s="4"/>
      <c r="I233" s="4"/>
      <c r="J233" s="4"/>
      <c r="K233" s="4"/>
      <c r="L233" s="4"/>
      <c r="M233" s="33"/>
      <c r="N233" s="38"/>
      <c r="O233" s="33"/>
      <c r="P233" s="33">
        <f t="shared" si="38"/>
        <v>0</v>
      </c>
      <c r="Q233" s="94">
        <f t="shared" si="41"/>
        <v>0</v>
      </c>
      <c r="R233" s="25">
        <f>+SUMIFS('Data Co.op'!$M:$M,'Data Co.op'!$E:$E,'MT-Tracking Co.op'!$F233,'Data Co.op'!$N:$N,'MT-Tracking Co.op'!R$6)</f>
        <v>0</v>
      </c>
      <c r="S233" s="25">
        <f>+SUMIFS('Data Co.op'!$M:$M,'Data Co.op'!$E:$E,'MT-Tracking Co.op'!$F233,'Data Co.op'!$N:$N,'MT-Tracking Co.op'!S$6)</f>
        <v>0</v>
      </c>
      <c r="T233" s="25">
        <f>+SUMIFS('Data Co.op'!$M:$M,'Data Co.op'!$E:$E,'MT-Tracking Co.op'!$F233,'Data Co.op'!$N:$N,'MT-Tracking Co.op'!T$6)</f>
        <v>0</v>
      </c>
      <c r="U233" s="25">
        <f>+SUMIFS('Data Co.op'!$M:$M,'Data Co.op'!$E:$E,'MT-Tracking Co.op'!$F233,'Data Co.op'!$N:$N,'MT-Tracking Co.op'!U$6)</f>
        <v>0</v>
      </c>
      <c r="V233" s="25">
        <f>+SUMIFS('Data Co.op'!$M:$M,'Data Co.op'!$E:$E,'MT-Tracking Co.op'!$F233,'Data Co.op'!$N:$N,'MT-Tracking Co.op'!V$6)</f>
        <v>0</v>
      </c>
      <c r="W233" s="25">
        <f>+SUMIFS('Data Co.op'!$M:$M,'Data Co.op'!$E:$E,'MT-Tracking Co.op'!$F233,'Data Co.op'!$N:$N,'MT-Tracking Co.op'!W$6)</f>
        <v>0</v>
      </c>
      <c r="X233" s="25">
        <f>+SUMIFS('Data Co.op'!$M:$M,'Data Co.op'!$E:$E,'MT-Tracking Co.op'!$F233,'Data Co.op'!$N:$N,'MT-Tracking Co.op'!X$6)</f>
        <v>0</v>
      </c>
      <c r="Y233" s="25">
        <f>+SUMIFS('Data Co.op'!$M:$M,'Data Co.op'!$E:$E,'MT-Tracking Co.op'!$F233,'Data Co.op'!$N:$N,'MT-Tracking Co.op'!Y$6)</f>
        <v>0</v>
      </c>
      <c r="Z233" s="25">
        <f>+SUMIFS('Data Co.op'!$M:$M,'Data Co.op'!$E:$E,'MT-Tracking Co.op'!$F233,'Data Co.op'!$N:$N,'MT-Tracking Co.op'!Z$6)</f>
        <v>0</v>
      </c>
      <c r="AA233" s="25">
        <f>+SUMIFS('Data Co.op'!$M:$M,'Data Co.op'!$E:$E,'MT-Tracking Co.op'!$F233,'Data Co.op'!$N:$N,'MT-Tracking Co.op'!AA$6)</f>
        <v>0</v>
      </c>
      <c r="AB233" s="25">
        <f>+SUMIFS('Data Co.op'!$M:$M,'Data Co.op'!$E:$E,'MT-Tracking Co.op'!$F233,'Data Co.op'!$N:$N,'MT-Tracking Co.op'!AB$6)</f>
        <v>0</v>
      </c>
      <c r="AC233" s="25">
        <f>+SUMIFS('Data Co.op'!$M:$M,'Data Co.op'!$E:$E,'MT-Tracking Co.op'!$F233,'Data Co.op'!$N:$N,'MT-Tracking Co.op'!AC$6)</f>
        <v>0</v>
      </c>
      <c r="AD233" s="25">
        <f>+SUMIFS('Data Co.op'!$M:$M,'Data Co.op'!$E:$E,'MT-Tracking Co.op'!$F233,'Data Co.op'!$N:$N,'MT-Tracking Co.op'!AD$6)</f>
        <v>0</v>
      </c>
      <c r="AE233" s="25">
        <f>+SUMIFS('Data Co.op'!$M:$M,'Data Co.op'!$E:$E,'MT-Tracking Co.op'!$F233,'Data Co.op'!$N:$N,'MT-Tracking Co.op'!AE$6)</f>
        <v>0</v>
      </c>
      <c r="AF233" s="25">
        <f>+SUMIFS('Data Co.op'!$M:$M,'Data Co.op'!$E:$E,'MT-Tracking Co.op'!$F233,'Data Co.op'!$N:$N,'MT-Tracking Co.op'!AF$6)</f>
        <v>0</v>
      </c>
      <c r="AG233" s="25">
        <f>+SUMIFS('Data Co.op'!$M:$M,'Data Co.op'!$E:$E,'MT-Tracking Co.op'!$F233,'Data Co.op'!$N:$N,'MT-Tracking Co.op'!AG$6)</f>
        <v>0</v>
      </c>
      <c r="AH233" s="25">
        <f>+SUMIFS('Data Co.op'!$M:$M,'Data Co.op'!$E:$E,'MT-Tracking Co.op'!$G233,'Data Co.op'!$N:$N,'MT-Tracking Co.op'!AH$6)</f>
        <v>0</v>
      </c>
      <c r="AI233" s="25">
        <f>+SUMIFS('Data Co.op'!$M:$M,'Data Co.op'!$E:$E,'MT-Tracking Co.op'!$G233,'Data Co.op'!$N:$N,'MT-Tracking Co.op'!AI$6)</f>
        <v>0</v>
      </c>
      <c r="AJ233" s="25">
        <f>+SUMIFS('Data Co.op'!$M:$M,'Data Co.op'!$E:$E,'MT-Tracking Co.op'!$G233,'Data Co.op'!$N:$N,'MT-Tracking Co.op'!AJ$6)</f>
        <v>0</v>
      </c>
      <c r="AK233" s="25">
        <f>+SUMIFS('Data Co.op'!$M:$M,'Data Co.op'!$E:$E,'MT-Tracking Co.op'!$G233,'Data Co.op'!$N:$N,'MT-Tracking Co.op'!AK$6)</f>
        <v>0</v>
      </c>
      <c r="AL233" s="25">
        <f>+SUMIFS('Data Co.op'!$M:$M,'Data Co.op'!$E:$E,'MT-Tracking Co.op'!$G233,'Data Co.op'!$N:$N,'MT-Tracking Co.op'!AL$6)</f>
        <v>0</v>
      </c>
      <c r="AM233" s="25">
        <f>+SUMIFS('Data Co.op'!$M:$M,'Data Co.op'!$E:$E,'MT-Tracking Co.op'!$G233,'Data Co.op'!$N:$N,'MT-Tracking Co.op'!AM$6)</f>
        <v>0</v>
      </c>
      <c r="AN233" s="25">
        <f>+SUMIFS('Data Co.op'!$M:$M,'Data Co.op'!$E:$E,'MT-Tracking Co.op'!$G233,'Data Co.op'!$N:$N,'MT-Tracking Co.op'!AN$6)</f>
        <v>0</v>
      </c>
      <c r="AO233" s="25">
        <f>+SUMIFS('Data Co.op'!$M:$M,'Data Co.op'!$E:$E,'MT-Tracking Co.op'!$G233,'Data Co.op'!$N:$N,'MT-Tracking Co.op'!AO$6)</f>
        <v>0</v>
      </c>
      <c r="AP233" s="25">
        <f>+SUMIFS('Data Co.op'!$M:$M,'Data Co.op'!$E:$E,'MT-Tracking Co.op'!$G233,'Data Co.op'!$N:$N,'MT-Tracking Co.op'!AP$6)</f>
        <v>0</v>
      </c>
      <c r="AQ233" s="25">
        <f>+SUMIFS('Data Co.op'!$M:$M,'Data Co.op'!$E:$E,'MT-Tracking Co.op'!$G233,'Data Co.op'!$N:$N,'MT-Tracking Co.op'!AQ$6)</f>
        <v>0</v>
      </c>
      <c r="AR233" s="25">
        <f>+SUMIFS('Data Co.op'!$M:$M,'Data Co.op'!$E:$E,'MT-Tracking Co.op'!$G233,'Data Co.op'!$N:$N,'MT-Tracking Co.op'!AR$6)</f>
        <v>0</v>
      </c>
      <c r="AS233" s="25">
        <f>+SUMIFS('Data Co.op'!$M:$M,'Data Co.op'!$E:$E,'MT-Tracking Co.op'!$G233,'Data Co.op'!$N:$N,'MT-Tracking Co.op'!AS$6)</f>
        <v>0</v>
      </c>
      <c r="AT233" s="25">
        <f>+SUMIFS('Data Co.op'!$M:$M,'Data Co.op'!$E:$E,'MT-Tracking Co.op'!$G233,'Data Co.op'!$N:$N,'MT-Tracking Co.op'!AT$6)</f>
        <v>0</v>
      </c>
      <c r="AU233" s="25">
        <f>+SUMIFS('Data Co.op'!$M:$M,'Data Co.op'!$E:$E,'MT-Tracking Co.op'!$G233,'Data Co.op'!$N:$N,'MT-Tracking Co.op'!AU$6)</f>
        <v>0</v>
      </c>
      <c r="AV233" s="25">
        <f>+SUMIFS('Data Co.op'!$M:$M,'Data Co.op'!$E:$E,'MT-Tracking Co.op'!$G233,'Data Co.op'!$N:$N,'MT-Tracking Co.op'!AV$6)</f>
        <v>0</v>
      </c>
      <c r="AW233" s="27"/>
      <c r="AX233">
        <f t="shared" si="35"/>
        <v>0</v>
      </c>
      <c r="AY233">
        <f t="shared" si="34"/>
        <v>0</v>
      </c>
      <c r="AZ233" s="27">
        <f t="shared" si="36"/>
        <v>0</v>
      </c>
    </row>
    <row r="234" spans="1:52" outlineLevel="1" x14ac:dyDescent="0.25">
      <c r="A234" s="4"/>
      <c r="B234" s="4"/>
      <c r="C234" s="4"/>
      <c r="D234" s="95"/>
      <c r="E234" s="96"/>
      <c r="F234" s="35"/>
      <c r="G234" s="35"/>
      <c r="H234" s="4"/>
      <c r="I234" s="4"/>
      <c r="J234" s="4"/>
      <c r="K234" s="4"/>
      <c r="L234" s="4"/>
      <c r="M234" s="33"/>
      <c r="N234" s="38"/>
      <c r="O234" s="33"/>
      <c r="P234" s="33">
        <f t="shared" si="38"/>
        <v>0</v>
      </c>
      <c r="Q234" s="94">
        <f t="shared" si="41"/>
        <v>0</v>
      </c>
      <c r="R234" s="25">
        <f>+SUMIFS('Data Co.op'!$M:$M,'Data Co.op'!$E:$E,'MT-Tracking Co.op'!$F234,'Data Co.op'!$N:$N,'MT-Tracking Co.op'!R$6)</f>
        <v>0</v>
      </c>
      <c r="S234" s="25">
        <f>+SUMIFS('Data Co.op'!$M:$M,'Data Co.op'!$E:$E,'MT-Tracking Co.op'!$F234,'Data Co.op'!$N:$N,'MT-Tracking Co.op'!S$6)</f>
        <v>0</v>
      </c>
      <c r="T234" s="25">
        <f>+SUMIFS('Data Co.op'!$M:$M,'Data Co.op'!$E:$E,'MT-Tracking Co.op'!$F234,'Data Co.op'!$N:$N,'MT-Tracking Co.op'!T$6)</f>
        <v>0</v>
      </c>
      <c r="U234" s="25">
        <f>+SUMIFS('Data Co.op'!$M:$M,'Data Co.op'!$E:$E,'MT-Tracking Co.op'!$F234,'Data Co.op'!$N:$N,'MT-Tracking Co.op'!U$6)</f>
        <v>0</v>
      </c>
      <c r="V234" s="25">
        <f>+SUMIFS('Data Co.op'!$M:$M,'Data Co.op'!$E:$E,'MT-Tracking Co.op'!$F234,'Data Co.op'!$N:$N,'MT-Tracking Co.op'!V$6)</f>
        <v>0</v>
      </c>
      <c r="W234" s="25">
        <f>+SUMIFS('Data Co.op'!$M:$M,'Data Co.op'!$E:$E,'MT-Tracking Co.op'!$F234,'Data Co.op'!$N:$N,'MT-Tracking Co.op'!W$6)</f>
        <v>0</v>
      </c>
      <c r="X234" s="25">
        <f>+SUMIFS('Data Co.op'!$M:$M,'Data Co.op'!$E:$E,'MT-Tracking Co.op'!$F234,'Data Co.op'!$N:$N,'MT-Tracking Co.op'!X$6)</f>
        <v>0</v>
      </c>
      <c r="Y234" s="25">
        <f>+SUMIFS('Data Co.op'!$M:$M,'Data Co.op'!$E:$E,'MT-Tracking Co.op'!$F234,'Data Co.op'!$N:$N,'MT-Tracking Co.op'!Y$6)</f>
        <v>0</v>
      </c>
      <c r="Z234" s="25">
        <f>+SUMIFS('Data Co.op'!$M:$M,'Data Co.op'!$E:$E,'MT-Tracking Co.op'!$F234,'Data Co.op'!$N:$N,'MT-Tracking Co.op'!Z$6)</f>
        <v>0</v>
      </c>
      <c r="AA234" s="25">
        <f>+SUMIFS('Data Co.op'!$M:$M,'Data Co.op'!$E:$E,'MT-Tracking Co.op'!$F234,'Data Co.op'!$N:$N,'MT-Tracking Co.op'!AA$6)</f>
        <v>0</v>
      </c>
      <c r="AB234" s="25">
        <f>+SUMIFS('Data Co.op'!$M:$M,'Data Co.op'!$E:$E,'MT-Tracking Co.op'!$F234,'Data Co.op'!$N:$N,'MT-Tracking Co.op'!AB$6)</f>
        <v>0</v>
      </c>
      <c r="AC234" s="25">
        <f>+SUMIFS('Data Co.op'!$M:$M,'Data Co.op'!$E:$E,'MT-Tracking Co.op'!$F234,'Data Co.op'!$N:$N,'MT-Tracking Co.op'!AC$6)</f>
        <v>0</v>
      </c>
      <c r="AD234" s="25">
        <f>+SUMIFS('Data Co.op'!$M:$M,'Data Co.op'!$E:$E,'MT-Tracking Co.op'!$F234,'Data Co.op'!$N:$N,'MT-Tracking Co.op'!AD$6)</f>
        <v>0</v>
      </c>
      <c r="AE234" s="25">
        <f>+SUMIFS('Data Co.op'!$M:$M,'Data Co.op'!$E:$E,'MT-Tracking Co.op'!$F234,'Data Co.op'!$N:$N,'MT-Tracking Co.op'!AE$6)</f>
        <v>0</v>
      </c>
      <c r="AF234" s="25">
        <f>+SUMIFS('Data Co.op'!$M:$M,'Data Co.op'!$E:$E,'MT-Tracking Co.op'!$F234,'Data Co.op'!$N:$N,'MT-Tracking Co.op'!AF$6)</f>
        <v>0</v>
      </c>
      <c r="AG234" s="25">
        <f>+SUMIFS('Data Co.op'!$M:$M,'Data Co.op'!$E:$E,'MT-Tracking Co.op'!$F234,'Data Co.op'!$N:$N,'MT-Tracking Co.op'!AG$6)</f>
        <v>0</v>
      </c>
      <c r="AH234" s="25">
        <f>+SUMIFS('Data Co.op'!$M:$M,'Data Co.op'!$E:$E,'MT-Tracking Co.op'!$G234,'Data Co.op'!$N:$N,'MT-Tracking Co.op'!AH$6)</f>
        <v>0</v>
      </c>
      <c r="AI234" s="25">
        <f>+SUMIFS('Data Co.op'!$M:$M,'Data Co.op'!$E:$E,'MT-Tracking Co.op'!$G234,'Data Co.op'!$N:$N,'MT-Tracking Co.op'!AI$6)</f>
        <v>0</v>
      </c>
      <c r="AJ234" s="25">
        <f>+SUMIFS('Data Co.op'!$M:$M,'Data Co.op'!$E:$E,'MT-Tracking Co.op'!$G234,'Data Co.op'!$N:$N,'MT-Tracking Co.op'!AJ$6)</f>
        <v>0</v>
      </c>
      <c r="AK234" s="25">
        <f>+SUMIFS('Data Co.op'!$M:$M,'Data Co.op'!$E:$E,'MT-Tracking Co.op'!$G234,'Data Co.op'!$N:$N,'MT-Tracking Co.op'!AK$6)</f>
        <v>0</v>
      </c>
      <c r="AL234" s="25">
        <f>+SUMIFS('Data Co.op'!$M:$M,'Data Co.op'!$E:$E,'MT-Tracking Co.op'!$G234,'Data Co.op'!$N:$N,'MT-Tracking Co.op'!AL$6)</f>
        <v>0</v>
      </c>
      <c r="AM234" s="25">
        <f>+SUMIFS('Data Co.op'!$M:$M,'Data Co.op'!$E:$E,'MT-Tracking Co.op'!$G234,'Data Co.op'!$N:$N,'MT-Tracking Co.op'!AM$6)</f>
        <v>0</v>
      </c>
      <c r="AN234" s="25">
        <f>+SUMIFS('Data Co.op'!$M:$M,'Data Co.op'!$E:$E,'MT-Tracking Co.op'!$G234,'Data Co.op'!$N:$N,'MT-Tracking Co.op'!AN$6)</f>
        <v>0</v>
      </c>
      <c r="AO234" s="25">
        <f>+SUMIFS('Data Co.op'!$M:$M,'Data Co.op'!$E:$E,'MT-Tracking Co.op'!$G234,'Data Co.op'!$N:$N,'MT-Tracking Co.op'!AO$6)</f>
        <v>0</v>
      </c>
      <c r="AP234" s="25">
        <f>+SUMIFS('Data Co.op'!$M:$M,'Data Co.op'!$E:$E,'MT-Tracking Co.op'!$G234,'Data Co.op'!$N:$N,'MT-Tracking Co.op'!AP$6)</f>
        <v>0</v>
      </c>
      <c r="AQ234" s="25">
        <f>+SUMIFS('Data Co.op'!$M:$M,'Data Co.op'!$E:$E,'MT-Tracking Co.op'!$G234,'Data Co.op'!$N:$N,'MT-Tracking Co.op'!AQ$6)</f>
        <v>0</v>
      </c>
      <c r="AR234" s="25">
        <f>+SUMIFS('Data Co.op'!$M:$M,'Data Co.op'!$E:$E,'MT-Tracking Co.op'!$G234,'Data Co.op'!$N:$N,'MT-Tracking Co.op'!AR$6)</f>
        <v>0</v>
      </c>
      <c r="AS234" s="25">
        <f>+SUMIFS('Data Co.op'!$M:$M,'Data Co.op'!$E:$E,'MT-Tracking Co.op'!$G234,'Data Co.op'!$N:$N,'MT-Tracking Co.op'!AS$6)</f>
        <v>0</v>
      </c>
      <c r="AT234" s="25">
        <f>+SUMIFS('Data Co.op'!$M:$M,'Data Co.op'!$E:$E,'MT-Tracking Co.op'!$G234,'Data Co.op'!$N:$N,'MT-Tracking Co.op'!AT$6)</f>
        <v>0</v>
      </c>
      <c r="AU234" s="25">
        <f>+SUMIFS('Data Co.op'!$M:$M,'Data Co.op'!$E:$E,'MT-Tracking Co.op'!$G234,'Data Co.op'!$N:$N,'MT-Tracking Co.op'!AU$6)</f>
        <v>0</v>
      </c>
      <c r="AV234" s="25">
        <f>+SUMIFS('Data Co.op'!$M:$M,'Data Co.op'!$E:$E,'MT-Tracking Co.op'!$G234,'Data Co.op'!$N:$N,'MT-Tracking Co.op'!AV$6)</f>
        <v>0</v>
      </c>
      <c r="AW234" s="27"/>
      <c r="AX234">
        <f t="shared" si="35"/>
        <v>0</v>
      </c>
      <c r="AY234">
        <f t="shared" si="34"/>
        <v>0</v>
      </c>
      <c r="AZ234" s="27">
        <f t="shared" si="36"/>
        <v>0</v>
      </c>
    </row>
    <row r="235" spans="1:52" outlineLevel="1" x14ac:dyDescent="0.25">
      <c r="A235" s="4"/>
      <c r="B235" s="4"/>
      <c r="C235" s="4"/>
      <c r="D235" s="95"/>
      <c r="E235" s="96"/>
      <c r="F235" s="35"/>
      <c r="G235" s="35"/>
      <c r="H235" s="4"/>
      <c r="I235" s="4"/>
      <c r="J235" s="4"/>
      <c r="K235" s="4"/>
      <c r="L235" s="4"/>
      <c r="M235" s="33"/>
      <c r="N235" s="38"/>
      <c r="O235" s="33"/>
      <c r="P235" s="33">
        <f t="shared" si="38"/>
        <v>0</v>
      </c>
      <c r="Q235" s="94">
        <f t="shared" si="41"/>
        <v>0</v>
      </c>
      <c r="R235" s="25">
        <f>+SUMIFS('Data Co.op'!$M:$M,'Data Co.op'!$E:$E,'MT-Tracking Co.op'!$F235,'Data Co.op'!$N:$N,'MT-Tracking Co.op'!R$6)</f>
        <v>0</v>
      </c>
      <c r="S235" s="25">
        <f>+SUMIFS('Data Co.op'!$M:$M,'Data Co.op'!$E:$E,'MT-Tracking Co.op'!$F235,'Data Co.op'!$N:$N,'MT-Tracking Co.op'!S$6)</f>
        <v>0</v>
      </c>
      <c r="T235" s="25">
        <f>+SUMIFS('Data Co.op'!$M:$M,'Data Co.op'!$E:$E,'MT-Tracking Co.op'!$F235,'Data Co.op'!$N:$N,'MT-Tracking Co.op'!T$6)</f>
        <v>0</v>
      </c>
      <c r="U235" s="25">
        <f>+SUMIFS('Data Co.op'!$M:$M,'Data Co.op'!$E:$E,'MT-Tracking Co.op'!$F235,'Data Co.op'!$N:$N,'MT-Tracking Co.op'!U$6)</f>
        <v>0</v>
      </c>
      <c r="V235" s="25">
        <f>+SUMIFS('Data Co.op'!$M:$M,'Data Co.op'!$E:$E,'MT-Tracking Co.op'!$F235,'Data Co.op'!$N:$N,'MT-Tracking Co.op'!V$6)</f>
        <v>0</v>
      </c>
      <c r="W235" s="25">
        <f>+SUMIFS('Data Co.op'!$M:$M,'Data Co.op'!$E:$E,'MT-Tracking Co.op'!$F235,'Data Co.op'!$N:$N,'MT-Tracking Co.op'!W$6)</f>
        <v>0</v>
      </c>
      <c r="X235" s="25">
        <f>+SUMIFS('Data Co.op'!$M:$M,'Data Co.op'!$E:$E,'MT-Tracking Co.op'!$F235,'Data Co.op'!$N:$N,'MT-Tracking Co.op'!X$6)</f>
        <v>0</v>
      </c>
      <c r="Y235" s="25">
        <f>+SUMIFS('Data Co.op'!$M:$M,'Data Co.op'!$E:$E,'MT-Tracking Co.op'!$F235,'Data Co.op'!$N:$N,'MT-Tracking Co.op'!Y$6)</f>
        <v>0</v>
      </c>
      <c r="Z235" s="25">
        <f>+SUMIFS('Data Co.op'!$M:$M,'Data Co.op'!$E:$E,'MT-Tracking Co.op'!$F235,'Data Co.op'!$N:$N,'MT-Tracking Co.op'!Z$6)</f>
        <v>0</v>
      </c>
      <c r="AA235" s="25">
        <f>+SUMIFS('Data Co.op'!$M:$M,'Data Co.op'!$E:$E,'MT-Tracking Co.op'!$F235,'Data Co.op'!$N:$N,'MT-Tracking Co.op'!AA$6)</f>
        <v>0</v>
      </c>
      <c r="AB235" s="25">
        <f>+SUMIFS('Data Co.op'!$M:$M,'Data Co.op'!$E:$E,'MT-Tracking Co.op'!$F235,'Data Co.op'!$N:$N,'MT-Tracking Co.op'!AB$6)</f>
        <v>0</v>
      </c>
      <c r="AC235" s="25">
        <f>+SUMIFS('Data Co.op'!$M:$M,'Data Co.op'!$E:$E,'MT-Tracking Co.op'!$F235,'Data Co.op'!$N:$N,'MT-Tracking Co.op'!AC$6)</f>
        <v>0</v>
      </c>
      <c r="AD235" s="25">
        <f>+SUMIFS('Data Co.op'!$M:$M,'Data Co.op'!$E:$E,'MT-Tracking Co.op'!$F235,'Data Co.op'!$N:$N,'MT-Tracking Co.op'!AD$6)</f>
        <v>0</v>
      </c>
      <c r="AE235" s="25">
        <f>+SUMIFS('Data Co.op'!$M:$M,'Data Co.op'!$E:$E,'MT-Tracking Co.op'!$F235,'Data Co.op'!$N:$N,'MT-Tracking Co.op'!AE$6)</f>
        <v>0</v>
      </c>
      <c r="AF235" s="25">
        <f>+SUMIFS('Data Co.op'!$M:$M,'Data Co.op'!$E:$E,'MT-Tracking Co.op'!$F235,'Data Co.op'!$N:$N,'MT-Tracking Co.op'!AF$6)</f>
        <v>0</v>
      </c>
      <c r="AG235" s="25">
        <f>+SUMIFS('Data Co.op'!$M:$M,'Data Co.op'!$E:$E,'MT-Tracking Co.op'!$F235,'Data Co.op'!$N:$N,'MT-Tracking Co.op'!AG$6)</f>
        <v>0</v>
      </c>
      <c r="AH235" s="25">
        <f>+SUMIFS('Data Co.op'!$M:$M,'Data Co.op'!$E:$E,'MT-Tracking Co.op'!$G235,'Data Co.op'!$N:$N,'MT-Tracking Co.op'!AH$6)</f>
        <v>0</v>
      </c>
      <c r="AI235" s="25">
        <f>+SUMIFS('Data Co.op'!$M:$M,'Data Co.op'!$E:$E,'MT-Tracking Co.op'!$G235,'Data Co.op'!$N:$N,'MT-Tracking Co.op'!AI$6)</f>
        <v>0</v>
      </c>
      <c r="AJ235" s="25">
        <f>+SUMIFS('Data Co.op'!$M:$M,'Data Co.op'!$E:$E,'MT-Tracking Co.op'!$G235,'Data Co.op'!$N:$N,'MT-Tracking Co.op'!AJ$6)</f>
        <v>0</v>
      </c>
      <c r="AK235" s="25">
        <f>+SUMIFS('Data Co.op'!$M:$M,'Data Co.op'!$E:$E,'MT-Tracking Co.op'!$G235,'Data Co.op'!$N:$N,'MT-Tracking Co.op'!AK$6)</f>
        <v>0</v>
      </c>
      <c r="AL235" s="25">
        <f>+SUMIFS('Data Co.op'!$M:$M,'Data Co.op'!$E:$E,'MT-Tracking Co.op'!$G235,'Data Co.op'!$N:$N,'MT-Tracking Co.op'!AL$6)</f>
        <v>0</v>
      </c>
      <c r="AM235" s="25">
        <f>+SUMIFS('Data Co.op'!$M:$M,'Data Co.op'!$E:$E,'MT-Tracking Co.op'!$G235,'Data Co.op'!$N:$N,'MT-Tracking Co.op'!AM$6)</f>
        <v>0</v>
      </c>
      <c r="AN235" s="25">
        <f>+SUMIFS('Data Co.op'!$M:$M,'Data Co.op'!$E:$E,'MT-Tracking Co.op'!$G235,'Data Co.op'!$N:$N,'MT-Tracking Co.op'!AN$6)</f>
        <v>0</v>
      </c>
      <c r="AO235" s="25">
        <f>+SUMIFS('Data Co.op'!$M:$M,'Data Co.op'!$E:$E,'MT-Tracking Co.op'!$G235,'Data Co.op'!$N:$N,'MT-Tracking Co.op'!AO$6)</f>
        <v>0</v>
      </c>
      <c r="AP235" s="25">
        <f>+SUMIFS('Data Co.op'!$M:$M,'Data Co.op'!$E:$E,'MT-Tracking Co.op'!$G235,'Data Co.op'!$N:$N,'MT-Tracking Co.op'!AP$6)</f>
        <v>0</v>
      </c>
      <c r="AQ235" s="25">
        <f>+SUMIFS('Data Co.op'!$M:$M,'Data Co.op'!$E:$E,'MT-Tracking Co.op'!$G235,'Data Co.op'!$N:$N,'MT-Tracking Co.op'!AQ$6)</f>
        <v>0</v>
      </c>
      <c r="AR235" s="25">
        <f>+SUMIFS('Data Co.op'!$M:$M,'Data Co.op'!$E:$E,'MT-Tracking Co.op'!$G235,'Data Co.op'!$N:$N,'MT-Tracking Co.op'!AR$6)</f>
        <v>0</v>
      </c>
      <c r="AS235" s="25">
        <f>+SUMIFS('Data Co.op'!$M:$M,'Data Co.op'!$E:$E,'MT-Tracking Co.op'!$G235,'Data Co.op'!$N:$N,'MT-Tracking Co.op'!AS$6)</f>
        <v>0</v>
      </c>
      <c r="AT235" s="25">
        <f>+SUMIFS('Data Co.op'!$M:$M,'Data Co.op'!$E:$E,'MT-Tracking Co.op'!$G235,'Data Co.op'!$N:$N,'MT-Tracking Co.op'!AT$6)</f>
        <v>0</v>
      </c>
      <c r="AU235" s="25">
        <f>+SUMIFS('Data Co.op'!$M:$M,'Data Co.op'!$E:$E,'MT-Tracking Co.op'!$G235,'Data Co.op'!$N:$N,'MT-Tracking Co.op'!AU$6)</f>
        <v>0</v>
      </c>
      <c r="AV235" s="25">
        <f>+SUMIFS('Data Co.op'!$M:$M,'Data Co.op'!$E:$E,'MT-Tracking Co.op'!$G235,'Data Co.op'!$N:$N,'MT-Tracking Co.op'!AV$6)</f>
        <v>0</v>
      </c>
      <c r="AW235" s="27"/>
      <c r="AX235">
        <f t="shared" si="35"/>
        <v>0</v>
      </c>
      <c r="AY235">
        <f t="shared" si="34"/>
        <v>0</v>
      </c>
      <c r="AZ235" s="27">
        <f t="shared" si="36"/>
        <v>0</v>
      </c>
    </row>
    <row r="236" spans="1:52" outlineLevel="1" x14ac:dyDescent="0.25">
      <c r="A236" s="4"/>
      <c r="B236" s="4"/>
      <c r="C236" s="4"/>
      <c r="D236" s="95"/>
      <c r="E236" s="96"/>
      <c r="F236" s="35"/>
      <c r="G236" s="35"/>
      <c r="H236" s="4"/>
      <c r="I236" s="4"/>
      <c r="J236" s="4"/>
      <c r="K236" s="4"/>
      <c r="L236" s="4"/>
      <c r="M236" s="33"/>
      <c r="N236" s="38"/>
      <c r="O236" s="33"/>
      <c r="P236" s="33">
        <f t="shared" si="38"/>
        <v>0</v>
      </c>
      <c r="Q236" s="94">
        <f t="shared" si="40"/>
        <v>0</v>
      </c>
      <c r="R236" s="25">
        <f>+SUMIFS('Data Co.op'!$M:$M,'Data Co.op'!$E:$E,'MT-Tracking Co.op'!$F236,'Data Co.op'!$N:$N,'MT-Tracking Co.op'!R$6)</f>
        <v>0</v>
      </c>
      <c r="S236" s="25">
        <f>+SUMIFS('Data Co.op'!$M:$M,'Data Co.op'!$E:$E,'MT-Tracking Co.op'!$F236,'Data Co.op'!$N:$N,'MT-Tracking Co.op'!S$6)</f>
        <v>0</v>
      </c>
      <c r="T236" s="25">
        <f>+SUMIFS('Data Co.op'!$M:$M,'Data Co.op'!$E:$E,'MT-Tracking Co.op'!$F236,'Data Co.op'!$N:$N,'MT-Tracking Co.op'!T$6)</f>
        <v>0</v>
      </c>
      <c r="U236" s="25">
        <f>+SUMIFS('Data Co.op'!$M:$M,'Data Co.op'!$E:$E,'MT-Tracking Co.op'!$F236,'Data Co.op'!$N:$N,'MT-Tracking Co.op'!U$6)</f>
        <v>0</v>
      </c>
      <c r="V236" s="25">
        <f>+SUMIFS('Data Co.op'!$M:$M,'Data Co.op'!$E:$E,'MT-Tracking Co.op'!$F236,'Data Co.op'!$N:$N,'MT-Tracking Co.op'!V$6)</f>
        <v>0</v>
      </c>
      <c r="W236" s="25">
        <f>+SUMIFS('Data Co.op'!$M:$M,'Data Co.op'!$E:$E,'MT-Tracking Co.op'!$F236,'Data Co.op'!$N:$N,'MT-Tracking Co.op'!W$6)</f>
        <v>0</v>
      </c>
      <c r="X236" s="25">
        <f>+SUMIFS('Data Co.op'!$M:$M,'Data Co.op'!$E:$E,'MT-Tracking Co.op'!$F236,'Data Co.op'!$N:$N,'MT-Tracking Co.op'!X$6)</f>
        <v>0</v>
      </c>
      <c r="Y236" s="25">
        <f>+SUMIFS('Data Co.op'!$M:$M,'Data Co.op'!$E:$E,'MT-Tracking Co.op'!$F236,'Data Co.op'!$N:$N,'MT-Tracking Co.op'!Y$6)</f>
        <v>0</v>
      </c>
      <c r="Z236" s="25">
        <f>+SUMIFS('Data Co.op'!$M:$M,'Data Co.op'!$E:$E,'MT-Tracking Co.op'!$F236,'Data Co.op'!$N:$N,'MT-Tracking Co.op'!Z$6)</f>
        <v>0</v>
      </c>
      <c r="AA236" s="25">
        <f>+SUMIFS('Data Co.op'!$M:$M,'Data Co.op'!$E:$E,'MT-Tracking Co.op'!$F236,'Data Co.op'!$N:$N,'MT-Tracking Co.op'!AA$6)</f>
        <v>0</v>
      </c>
      <c r="AB236" s="25">
        <f>+SUMIFS('Data Co.op'!$M:$M,'Data Co.op'!$E:$E,'MT-Tracking Co.op'!$F236,'Data Co.op'!$N:$N,'MT-Tracking Co.op'!AB$6)</f>
        <v>0</v>
      </c>
      <c r="AC236" s="25">
        <f>+SUMIFS('Data Co.op'!$M:$M,'Data Co.op'!$E:$E,'MT-Tracking Co.op'!$F236,'Data Co.op'!$N:$N,'MT-Tracking Co.op'!AC$6)</f>
        <v>0</v>
      </c>
      <c r="AD236" s="25">
        <f>+SUMIFS('Data Co.op'!$M:$M,'Data Co.op'!$E:$E,'MT-Tracking Co.op'!$F236,'Data Co.op'!$N:$N,'MT-Tracking Co.op'!AD$6)</f>
        <v>0</v>
      </c>
      <c r="AE236" s="25">
        <f>+SUMIFS('Data Co.op'!$M:$M,'Data Co.op'!$E:$E,'MT-Tracking Co.op'!$F236,'Data Co.op'!$N:$N,'MT-Tracking Co.op'!AE$6)</f>
        <v>0</v>
      </c>
      <c r="AF236" s="25">
        <f>+SUMIFS('Data Co.op'!$M:$M,'Data Co.op'!$E:$E,'MT-Tracking Co.op'!$F236,'Data Co.op'!$N:$N,'MT-Tracking Co.op'!AF$6)</f>
        <v>0</v>
      </c>
      <c r="AG236" s="25">
        <f>+SUMIFS('Data Co.op'!$M:$M,'Data Co.op'!$E:$E,'MT-Tracking Co.op'!$F236,'Data Co.op'!$N:$N,'MT-Tracking Co.op'!AG$6)</f>
        <v>0</v>
      </c>
      <c r="AH236" s="25">
        <f>+SUMIFS('Data Co.op'!$M:$M,'Data Co.op'!$E:$E,'MT-Tracking Co.op'!$G236,'Data Co.op'!$N:$N,'MT-Tracking Co.op'!AH$6)</f>
        <v>0</v>
      </c>
      <c r="AI236" s="25">
        <f>+SUMIFS('Data Co.op'!$M:$M,'Data Co.op'!$E:$E,'MT-Tracking Co.op'!$G236,'Data Co.op'!$N:$N,'MT-Tracking Co.op'!AI$6)</f>
        <v>0</v>
      </c>
      <c r="AJ236" s="25">
        <f>+SUMIFS('Data Co.op'!$M:$M,'Data Co.op'!$E:$E,'MT-Tracking Co.op'!$G236,'Data Co.op'!$N:$N,'MT-Tracking Co.op'!AJ$6)</f>
        <v>0</v>
      </c>
      <c r="AK236" s="25">
        <f>+SUMIFS('Data Co.op'!$M:$M,'Data Co.op'!$E:$E,'MT-Tracking Co.op'!$G236,'Data Co.op'!$N:$N,'MT-Tracking Co.op'!AK$6)</f>
        <v>0</v>
      </c>
      <c r="AL236" s="25">
        <f>+SUMIFS('Data Co.op'!$M:$M,'Data Co.op'!$E:$E,'MT-Tracking Co.op'!$G236,'Data Co.op'!$N:$N,'MT-Tracking Co.op'!AL$6)</f>
        <v>0</v>
      </c>
      <c r="AM236" s="25">
        <f>+SUMIFS('Data Co.op'!$M:$M,'Data Co.op'!$E:$E,'MT-Tracking Co.op'!$G236,'Data Co.op'!$N:$N,'MT-Tracking Co.op'!AM$6)</f>
        <v>0</v>
      </c>
      <c r="AN236" s="25">
        <f>+SUMIFS('Data Co.op'!$M:$M,'Data Co.op'!$E:$E,'MT-Tracking Co.op'!$G236,'Data Co.op'!$N:$N,'MT-Tracking Co.op'!AN$6)</f>
        <v>0</v>
      </c>
      <c r="AO236" s="25">
        <f>+SUMIFS('Data Co.op'!$M:$M,'Data Co.op'!$E:$E,'MT-Tracking Co.op'!$G236,'Data Co.op'!$N:$N,'MT-Tracking Co.op'!AO$6)</f>
        <v>0</v>
      </c>
      <c r="AP236" s="25">
        <f>+SUMIFS('Data Co.op'!$M:$M,'Data Co.op'!$E:$E,'MT-Tracking Co.op'!$G236,'Data Co.op'!$N:$N,'MT-Tracking Co.op'!AP$6)</f>
        <v>0</v>
      </c>
      <c r="AQ236" s="25">
        <f>+SUMIFS('Data Co.op'!$M:$M,'Data Co.op'!$E:$E,'MT-Tracking Co.op'!$G236,'Data Co.op'!$N:$N,'MT-Tracking Co.op'!AQ$6)</f>
        <v>0</v>
      </c>
      <c r="AR236" s="25">
        <f>+SUMIFS('Data Co.op'!$M:$M,'Data Co.op'!$E:$E,'MT-Tracking Co.op'!$G236,'Data Co.op'!$N:$N,'MT-Tracking Co.op'!AR$6)</f>
        <v>0</v>
      </c>
      <c r="AS236" s="25">
        <f>+SUMIFS('Data Co.op'!$M:$M,'Data Co.op'!$E:$E,'MT-Tracking Co.op'!$G236,'Data Co.op'!$N:$N,'MT-Tracking Co.op'!AS$6)</f>
        <v>0</v>
      </c>
      <c r="AT236" s="25">
        <f>+SUMIFS('Data Co.op'!$M:$M,'Data Co.op'!$E:$E,'MT-Tracking Co.op'!$G236,'Data Co.op'!$N:$N,'MT-Tracking Co.op'!AT$6)</f>
        <v>0</v>
      </c>
      <c r="AU236" s="25">
        <f>+SUMIFS('Data Co.op'!$M:$M,'Data Co.op'!$E:$E,'MT-Tracking Co.op'!$G236,'Data Co.op'!$N:$N,'MT-Tracking Co.op'!AU$6)</f>
        <v>0</v>
      </c>
      <c r="AV236" s="25">
        <f>+SUMIFS('Data Co.op'!$M:$M,'Data Co.op'!$E:$E,'MT-Tracking Co.op'!$G236,'Data Co.op'!$N:$N,'MT-Tracking Co.op'!AV$6)</f>
        <v>0</v>
      </c>
      <c r="AW236" s="27">
        <f t="shared" ref="AW236:AW402" si="42">+SUM(R236:AV236)-P236</f>
        <v>0</v>
      </c>
      <c r="AX236">
        <f t="shared" si="35"/>
        <v>0</v>
      </c>
      <c r="AY236">
        <f t="shared" si="34"/>
        <v>0</v>
      </c>
      <c r="AZ236" s="27">
        <f t="shared" si="36"/>
        <v>0</v>
      </c>
    </row>
    <row r="237" spans="1:52" outlineLevel="1" x14ac:dyDescent="0.25">
      <c r="A237" s="4"/>
      <c r="B237" s="4"/>
      <c r="C237" s="4"/>
      <c r="D237" s="95"/>
      <c r="E237" s="96"/>
      <c r="F237" s="35"/>
      <c r="G237" s="35"/>
      <c r="H237" s="4"/>
      <c r="I237" s="4"/>
      <c r="J237" s="4"/>
      <c r="K237" s="4"/>
      <c r="L237" s="4"/>
      <c r="M237" s="33"/>
      <c r="N237" s="38"/>
      <c r="O237" s="33"/>
      <c r="P237" s="33">
        <f t="shared" si="38"/>
        <v>0</v>
      </c>
      <c r="Q237" s="94">
        <f t="shared" si="40"/>
        <v>0</v>
      </c>
      <c r="R237" s="25">
        <f>+SUMIFS('Data Co.op'!$M:$M,'Data Co.op'!$E:$E,'MT-Tracking Co.op'!$F237,'Data Co.op'!$N:$N,'MT-Tracking Co.op'!R$6)</f>
        <v>0</v>
      </c>
      <c r="S237" s="25">
        <f>+SUMIFS('Data Co.op'!$M:$M,'Data Co.op'!$E:$E,'MT-Tracking Co.op'!$F237,'Data Co.op'!$N:$N,'MT-Tracking Co.op'!S$6)</f>
        <v>0</v>
      </c>
      <c r="T237" s="25">
        <f>+SUMIFS('Data Co.op'!$M:$M,'Data Co.op'!$E:$E,'MT-Tracking Co.op'!$F237,'Data Co.op'!$N:$N,'MT-Tracking Co.op'!T$6)</f>
        <v>0</v>
      </c>
      <c r="U237" s="25">
        <f>+SUMIFS('Data Co.op'!$M:$M,'Data Co.op'!$E:$E,'MT-Tracking Co.op'!$F237,'Data Co.op'!$N:$N,'MT-Tracking Co.op'!U$6)</f>
        <v>0</v>
      </c>
      <c r="V237" s="25">
        <f>+SUMIFS('Data Co.op'!$M:$M,'Data Co.op'!$E:$E,'MT-Tracking Co.op'!$F237,'Data Co.op'!$N:$N,'MT-Tracking Co.op'!V$6)</f>
        <v>0</v>
      </c>
      <c r="W237" s="25">
        <f>+SUMIFS('Data Co.op'!$M:$M,'Data Co.op'!$E:$E,'MT-Tracking Co.op'!$F237,'Data Co.op'!$N:$N,'MT-Tracking Co.op'!W$6)</f>
        <v>0</v>
      </c>
      <c r="X237" s="25">
        <f>+SUMIFS('Data Co.op'!$M:$M,'Data Co.op'!$E:$E,'MT-Tracking Co.op'!$F237,'Data Co.op'!$N:$N,'MT-Tracking Co.op'!X$6)</f>
        <v>0</v>
      </c>
      <c r="Y237" s="25">
        <f>+SUMIFS('Data Co.op'!$M:$M,'Data Co.op'!$E:$E,'MT-Tracking Co.op'!$F237,'Data Co.op'!$N:$N,'MT-Tracking Co.op'!Y$6)</f>
        <v>0</v>
      </c>
      <c r="Z237" s="25">
        <f>+SUMIFS('Data Co.op'!$M:$M,'Data Co.op'!$E:$E,'MT-Tracking Co.op'!$F237,'Data Co.op'!$N:$N,'MT-Tracking Co.op'!Z$6)</f>
        <v>0</v>
      </c>
      <c r="AA237" s="25">
        <f>+SUMIFS('Data Co.op'!$M:$M,'Data Co.op'!$E:$E,'MT-Tracking Co.op'!$F237,'Data Co.op'!$N:$N,'MT-Tracking Co.op'!AA$6)</f>
        <v>0</v>
      </c>
      <c r="AB237" s="25">
        <f>+SUMIFS('Data Co.op'!$M:$M,'Data Co.op'!$E:$E,'MT-Tracking Co.op'!$F237,'Data Co.op'!$N:$N,'MT-Tracking Co.op'!AB$6)</f>
        <v>0</v>
      </c>
      <c r="AC237" s="25">
        <f>+SUMIFS('Data Co.op'!$M:$M,'Data Co.op'!$E:$E,'MT-Tracking Co.op'!$F237,'Data Co.op'!$N:$N,'MT-Tracking Co.op'!AC$6)</f>
        <v>0</v>
      </c>
      <c r="AD237" s="25">
        <f>+SUMIFS('Data Co.op'!$M:$M,'Data Co.op'!$E:$E,'MT-Tracking Co.op'!$F237,'Data Co.op'!$N:$N,'MT-Tracking Co.op'!AD$6)</f>
        <v>0</v>
      </c>
      <c r="AE237" s="25">
        <f>+SUMIFS('Data Co.op'!$M:$M,'Data Co.op'!$E:$E,'MT-Tracking Co.op'!$F237,'Data Co.op'!$N:$N,'MT-Tracking Co.op'!AE$6)</f>
        <v>0</v>
      </c>
      <c r="AF237" s="25">
        <f>+SUMIFS('Data Co.op'!$M:$M,'Data Co.op'!$E:$E,'MT-Tracking Co.op'!$F237,'Data Co.op'!$N:$N,'MT-Tracking Co.op'!AF$6)</f>
        <v>0</v>
      </c>
      <c r="AG237" s="25">
        <f>+SUMIFS('Data Co.op'!$M:$M,'Data Co.op'!$E:$E,'MT-Tracking Co.op'!$F237,'Data Co.op'!$N:$N,'MT-Tracking Co.op'!AG$6)</f>
        <v>0</v>
      </c>
      <c r="AH237" s="25">
        <f>+SUMIFS('Data Co.op'!$M:$M,'Data Co.op'!$E:$E,'MT-Tracking Co.op'!$G237,'Data Co.op'!$N:$N,'MT-Tracking Co.op'!AH$6)</f>
        <v>0</v>
      </c>
      <c r="AI237" s="25">
        <f>+SUMIFS('Data Co.op'!$M:$M,'Data Co.op'!$E:$E,'MT-Tracking Co.op'!$G237,'Data Co.op'!$N:$N,'MT-Tracking Co.op'!AI$6)</f>
        <v>0</v>
      </c>
      <c r="AJ237" s="25">
        <f>+SUMIFS('Data Co.op'!$M:$M,'Data Co.op'!$E:$E,'MT-Tracking Co.op'!$G237,'Data Co.op'!$N:$N,'MT-Tracking Co.op'!AJ$6)</f>
        <v>0</v>
      </c>
      <c r="AK237" s="25">
        <f>+SUMIFS('Data Co.op'!$M:$M,'Data Co.op'!$E:$E,'MT-Tracking Co.op'!$G237,'Data Co.op'!$N:$N,'MT-Tracking Co.op'!AK$6)</f>
        <v>0</v>
      </c>
      <c r="AL237" s="25">
        <f>+SUMIFS('Data Co.op'!$M:$M,'Data Co.op'!$E:$E,'MT-Tracking Co.op'!$G237,'Data Co.op'!$N:$N,'MT-Tracking Co.op'!AL$6)</f>
        <v>0</v>
      </c>
      <c r="AM237" s="25">
        <f>+SUMIFS('Data Co.op'!$M:$M,'Data Co.op'!$E:$E,'MT-Tracking Co.op'!$G237,'Data Co.op'!$N:$N,'MT-Tracking Co.op'!AM$6)</f>
        <v>0</v>
      </c>
      <c r="AN237" s="25">
        <f>+SUMIFS('Data Co.op'!$M:$M,'Data Co.op'!$E:$E,'MT-Tracking Co.op'!$G237,'Data Co.op'!$N:$N,'MT-Tracking Co.op'!AN$6)</f>
        <v>0</v>
      </c>
      <c r="AO237" s="25">
        <f>+SUMIFS('Data Co.op'!$M:$M,'Data Co.op'!$E:$E,'MT-Tracking Co.op'!$G237,'Data Co.op'!$N:$N,'MT-Tracking Co.op'!AO$6)</f>
        <v>0</v>
      </c>
      <c r="AP237" s="25">
        <f>+SUMIFS('Data Co.op'!$M:$M,'Data Co.op'!$E:$E,'MT-Tracking Co.op'!$G237,'Data Co.op'!$N:$N,'MT-Tracking Co.op'!AP$6)</f>
        <v>0</v>
      </c>
      <c r="AQ237" s="25">
        <f>+SUMIFS('Data Co.op'!$M:$M,'Data Co.op'!$E:$E,'MT-Tracking Co.op'!$G237,'Data Co.op'!$N:$N,'MT-Tracking Co.op'!AQ$6)</f>
        <v>0</v>
      </c>
      <c r="AR237" s="25">
        <f>+SUMIFS('Data Co.op'!$M:$M,'Data Co.op'!$E:$E,'MT-Tracking Co.op'!$G237,'Data Co.op'!$N:$N,'MT-Tracking Co.op'!AR$6)</f>
        <v>0</v>
      </c>
      <c r="AS237" s="25">
        <f>+SUMIFS('Data Co.op'!$M:$M,'Data Co.op'!$E:$E,'MT-Tracking Co.op'!$G237,'Data Co.op'!$N:$N,'MT-Tracking Co.op'!AS$6)</f>
        <v>0</v>
      </c>
      <c r="AT237" s="25">
        <f>+SUMIFS('Data Co.op'!$M:$M,'Data Co.op'!$E:$E,'MT-Tracking Co.op'!$G237,'Data Co.op'!$N:$N,'MT-Tracking Co.op'!AT$6)</f>
        <v>0</v>
      </c>
      <c r="AU237" s="25">
        <f>+SUMIFS('Data Co.op'!$M:$M,'Data Co.op'!$E:$E,'MT-Tracking Co.op'!$G237,'Data Co.op'!$N:$N,'MT-Tracking Co.op'!AU$6)</f>
        <v>0</v>
      </c>
      <c r="AV237" s="25">
        <f>+SUMIFS('Data Co.op'!$M:$M,'Data Co.op'!$E:$E,'MT-Tracking Co.op'!$G237,'Data Co.op'!$N:$N,'MT-Tracking Co.op'!AV$6)</f>
        <v>0</v>
      </c>
      <c r="AW237" s="27">
        <f t="shared" si="42"/>
        <v>0</v>
      </c>
      <c r="AX237">
        <f t="shared" si="35"/>
        <v>0</v>
      </c>
      <c r="AY237">
        <f t="shared" si="34"/>
        <v>0</v>
      </c>
      <c r="AZ237" s="27">
        <f t="shared" si="36"/>
        <v>0</v>
      </c>
    </row>
    <row r="238" spans="1:52" outlineLevel="1" x14ac:dyDescent="0.25">
      <c r="A238" s="4"/>
      <c r="B238" s="4"/>
      <c r="C238" s="4"/>
      <c r="D238" s="95"/>
      <c r="E238" s="96"/>
      <c r="F238" s="35"/>
      <c r="G238" s="35"/>
      <c r="H238" s="4"/>
      <c r="I238" s="4"/>
      <c r="J238" s="4"/>
      <c r="K238" s="4"/>
      <c r="L238" s="4"/>
      <c r="M238" s="33"/>
      <c r="N238" s="38"/>
      <c r="O238" s="33"/>
      <c r="P238" s="33">
        <f t="shared" si="38"/>
        <v>0</v>
      </c>
      <c r="Q238" s="94">
        <f t="shared" si="40"/>
        <v>0</v>
      </c>
      <c r="R238" s="25">
        <f>+SUMIFS('Data Co.op'!$M:$M,'Data Co.op'!$E:$E,'MT-Tracking Co.op'!$F238,'Data Co.op'!$N:$N,'MT-Tracking Co.op'!R$6)</f>
        <v>0</v>
      </c>
      <c r="S238" s="25">
        <f>+SUMIFS('Data Co.op'!$M:$M,'Data Co.op'!$E:$E,'MT-Tracking Co.op'!$F238,'Data Co.op'!$N:$N,'MT-Tracking Co.op'!S$6)</f>
        <v>0</v>
      </c>
      <c r="T238" s="25">
        <f>+SUMIFS('Data Co.op'!$M:$M,'Data Co.op'!$E:$E,'MT-Tracking Co.op'!$F238,'Data Co.op'!$N:$N,'MT-Tracking Co.op'!T$6)</f>
        <v>0</v>
      </c>
      <c r="U238" s="25">
        <f>+SUMIFS('Data Co.op'!$M:$M,'Data Co.op'!$E:$E,'MT-Tracking Co.op'!$F238,'Data Co.op'!$N:$N,'MT-Tracking Co.op'!U$6)</f>
        <v>0</v>
      </c>
      <c r="V238" s="25">
        <f>+SUMIFS('Data Co.op'!$M:$M,'Data Co.op'!$E:$E,'MT-Tracking Co.op'!$F238,'Data Co.op'!$N:$N,'MT-Tracking Co.op'!V$6)</f>
        <v>0</v>
      </c>
      <c r="W238" s="25">
        <f>+SUMIFS('Data Co.op'!$M:$M,'Data Co.op'!$E:$E,'MT-Tracking Co.op'!$F238,'Data Co.op'!$N:$N,'MT-Tracking Co.op'!W$6)</f>
        <v>0</v>
      </c>
      <c r="X238" s="25">
        <f>+SUMIFS('Data Co.op'!$M:$M,'Data Co.op'!$E:$E,'MT-Tracking Co.op'!$F238,'Data Co.op'!$N:$N,'MT-Tracking Co.op'!X$6)</f>
        <v>0</v>
      </c>
      <c r="Y238" s="25">
        <f>+SUMIFS('Data Co.op'!$M:$M,'Data Co.op'!$E:$E,'MT-Tracking Co.op'!$F238,'Data Co.op'!$N:$N,'MT-Tracking Co.op'!Y$6)</f>
        <v>0</v>
      </c>
      <c r="Z238" s="25">
        <f>+SUMIFS('Data Co.op'!$M:$M,'Data Co.op'!$E:$E,'MT-Tracking Co.op'!$F238,'Data Co.op'!$N:$N,'MT-Tracking Co.op'!Z$6)</f>
        <v>0</v>
      </c>
      <c r="AA238" s="25">
        <f>+SUMIFS('Data Co.op'!$M:$M,'Data Co.op'!$E:$E,'MT-Tracking Co.op'!$F238,'Data Co.op'!$N:$N,'MT-Tracking Co.op'!AA$6)</f>
        <v>0</v>
      </c>
      <c r="AB238" s="25">
        <f>+SUMIFS('Data Co.op'!$M:$M,'Data Co.op'!$E:$E,'MT-Tracking Co.op'!$F238,'Data Co.op'!$N:$N,'MT-Tracking Co.op'!AB$6)</f>
        <v>0</v>
      </c>
      <c r="AC238" s="25">
        <f>+SUMIFS('Data Co.op'!$M:$M,'Data Co.op'!$E:$E,'MT-Tracking Co.op'!$F238,'Data Co.op'!$N:$N,'MT-Tracking Co.op'!AC$6)</f>
        <v>0</v>
      </c>
      <c r="AD238" s="25">
        <f>+SUMIFS('Data Co.op'!$M:$M,'Data Co.op'!$E:$E,'MT-Tracking Co.op'!$F238,'Data Co.op'!$N:$N,'MT-Tracking Co.op'!AD$6)</f>
        <v>0</v>
      </c>
      <c r="AE238" s="25">
        <f>+SUMIFS('Data Co.op'!$M:$M,'Data Co.op'!$E:$E,'MT-Tracking Co.op'!$F238,'Data Co.op'!$N:$N,'MT-Tracking Co.op'!AE$6)</f>
        <v>0</v>
      </c>
      <c r="AF238" s="25">
        <f>+SUMIFS('Data Co.op'!$M:$M,'Data Co.op'!$E:$E,'MT-Tracking Co.op'!$F238,'Data Co.op'!$N:$N,'MT-Tracking Co.op'!AF$6)</f>
        <v>0</v>
      </c>
      <c r="AG238" s="25">
        <f>+SUMIFS('Data Co.op'!$M:$M,'Data Co.op'!$E:$E,'MT-Tracking Co.op'!$F238,'Data Co.op'!$N:$N,'MT-Tracking Co.op'!AG$6)</f>
        <v>0</v>
      </c>
      <c r="AH238" s="25">
        <f>+SUMIFS('Data Co.op'!$M:$M,'Data Co.op'!$E:$E,'MT-Tracking Co.op'!$G238,'Data Co.op'!$N:$N,'MT-Tracking Co.op'!AH$6)</f>
        <v>0</v>
      </c>
      <c r="AI238" s="25">
        <f>+SUMIFS('Data Co.op'!$M:$M,'Data Co.op'!$E:$E,'MT-Tracking Co.op'!$G238,'Data Co.op'!$N:$N,'MT-Tracking Co.op'!AI$6)</f>
        <v>0</v>
      </c>
      <c r="AJ238" s="25">
        <f>+SUMIFS('Data Co.op'!$M:$M,'Data Co.op'!$E:$E,'MT-Tracking Co.op'!$G238,'Data Co.op'!$N:$N,'MT-Tracking Co.op'!AJ$6)</f>
        <v>0</v>
      </c>
      <c r="AK238" s="25">
        <f>+SUMIFS('Data Co.op'!$M:$M,'Data Co.op'!$E:$E,'MT-Tracking Co.op'!$G238,'Data Co.op'!$N:$N,'MT-Tracking Co.op'!AK$6)</f>
        <v>0</v>
      </c>
      <c r="AL238" s="25">
        <f>+SUMIFS('Data Co.op'!$M:$M,'Data Co.op'!$E:$E,'MT-Tracking Co.op'!$G238,'Data Co.op'!$N:$N,'MT-Tracking Co.op'!AL$6)</f>
        <v>0</v>
      </c>
      <c r="AM238" s="25">
        <f>+SUMIFS('Data Co.op'!$M:$M,'Data Co.op'!$E:$E,'MT-Tracking Co.op'!$G238,'Data Co.op'!$N:$N,'MT-Tracking Co.op'!AM$6)</f>
        <v>0</v>
      </c>
      <c r="AN238" s="25">
        <f>+SUMIFS('Data Co.op'!$M:$M,'Data Co.op'!$E:$E,'MT-Tracking Co.op'!$G238,'Data Co.op'!$N:$N,'MT-Tracking Co.op'!AN$6)</f>
        <v>0</v>
      </c>
      <c r="AO238" s="25">
        <f>+SUMIFS('Data Co.op'!$M:$M,'Data Co.op'!$E:$E,'MT-Tracking Co.op'!$G238,'Data Co.op'!$N:$N,'MT-Tracking Co.op'!AO$6)</f>
        <v>0</v>
      </c>
      <c r="AP238" s="25">
        <f>+SUMIFS('Data Co.op'!$M:$M,'Data Co.op'!$E:$E,'MT-Tracking Co.op'!$G238,'Data Co.op'!$N:$N,'MT-Tracking Co.op'!AP$6)</f>
        <v>0</v>
      </c>
      <c r="AQ238" s="25">
        <f>+SUMIFS('Data Co.op'!$M:$M,'Data Co.op'!$E:$E,'MT-Tracking Co.op'!$G238,'Data Co.op'!$N:$N,'MT-Tracking Co.op'!AQ$6)</f>
        <v>0</v>
      </c>
      <c r="AR238" s="25">
        <f>+SUMIFS('Data Co.op'!$M:$M,'Data Co.op'!$E:$E,'MT-Tracking Co.op'!$G238,'Data Co.op'!$N:$N,'MT-Tracking Co.op'!AR$6)</f>
        <v>0</v>
      </c>
      <c r="AS238" s="25">
        <f>+SUMIFS('Data Co.op'!$M:$M,'Data Co.op'!$E:$E,'MT-Tracking Co.op'!$G238,'Data Co.op'!$N:$N,'MT-Tracking Co.op'!AS$6)</f>
        <v>0</v>
      </c>
      <c r="AT238" s="25">
        <f>+SUMIFS('Data Co.op'!$M:$M,'Data Co.op'!$E:$E,'MT-Tracking Co.op'!$G238,'Data Co.op'!$N:$N,'MT-Tracking Co.op'!AT$6)</f>
        <v>0</v>
      </c>
      <c r="AU238" s="25">
        <f>+SUMIFS('Data Co.op'!$M:$M,'Data Co.op'!$E:$E,'MT-Tracking Co.op'!$G238,'Data Co.op'!$N:$N,'MT-Tracking Co.op'!AU$6)</f>
        <v>0</v>
      </c>
      <c r="AV238" s="25">
        <f>+SUMIFS('Data Co.op'!$M:$M,'Data Co.op'!$E:$E,'MT-Tracking Co.op'!$G238,'Data Co.op'!$N:$N,'MT-Tracking Co.op'!AV$6)</f>
        <v>0</v>
      </c>
      <c r="AW238" s="27">
        <f t="shared" si="42"/>
        <v>0</v>
      </c>
      <c r="AX238">
        <f t="shared" si="35"/>
        <v>0</v>
      </c>
      <c r="AY238">
        <f t="shared" si="34"/>
        <v>0</v>
      </c>
      <c r="AZ238" s="27">
        <f t="shared" si="36"/>
        <v>0</v>
      </c>
    </row>
    <row r="239" spans="1:52" outlineLevel="1" x14ac:dyDescent="0.25">
      <c r="A239" s="4"/>
      <c r="B239" s="4"/>
      <c r="C239" s="4"/>
      <c r="D239" s="95"/>
      <c r="E239" s="96"/>
      <c r="F239" s="35"/>
      <c r="G239" s="35"/>
      <c r="H239" s="4"/>
      <c r="I239" s="4"/>
      <c r="J239" s="4"/>
      <c r="K239" s="4"/>
      <c r="L239" s="4"/>
      <c r="M239" s="33"/>
      <c r="N239" s="38"/>
      <c r="O239" s="33"/>
      <c r="P239" s="33">
        <f t="shared" si="38"/>
        <v>0</v>
      </c>
      <c r="Q239" s="94">
        <f t="shared" si="40"/>
        <v>0</v>
      </c>
      <c r="R239" s="25">
        <f>+SUMIFS('Data Co.op'!$M:$M,'Data Co.op'!$E:$E,'MT-Tracking Co.op'!$F239,'Data Co.op'!$N:$N,'MT-Tracking Co.op'!R$6)</f>
        <v>0</v>
      </c>
      <c r="S239" s="25">
        <f>+SUMIFS('Data Co.op'!$M:$M,'Data Co.op'!$E:$E,'MT-Tracking Co.op'!$F239,'Data Co.op'!$N:$N,'MT-Tracking Co.op'!S$6)</f>
        <v>0</v>
      </c>
      <c r="T239" s="25">
        <f>+SUMIFS('Data Co.op'!$M:$M,'Data Co.op'!$E:$E,'MT-Tracking Co.op'!$F239,'Data Co.op'!$N:$N,'MT-Tracking Co.op'!T$6)</f>
        <v>0</v>
      </c>
      <c r="U239" s="25">
        <f>+SUMIFS('Data Co.op'!$M:$M,'Data Co.op'!$E:$E,'MT-Tracking Co.op'!$F239,'Data Co.op'!$N:$N,'MT-Tracking Co.op'!U$6)</f>
        <v>0</v>
      </c>
      <c r="V239" s="25">
        <f>+SUMIFS('Data Co.op'!$M:$M,'Data Co.op'!$E:$E,'MT-Tracking Co.op'!$F239,'Data Co.op'!$N:$N,'MT-Tracking Co.op'!V$6)</f>
        <v>0</v>
      </c>
      <c r="W239" s="25">
        <f>+SUMIFS('Data Co.op'!$M:$M,'Data Co.op'!$E:$E,'MT-Tracking Co.op'!$F239,'Data Co.op'!$N:$N,'MT-Tracking Co.op'!W$6)</f>
        <v>0</v>
      </c>
      <c r="X239" s="25">
        <f>+SUMIFS('Data Co.op'!$M:$M,'Data Co.op'!$E:$E,'MT-Tracking Co.op'!$F239,'Data Co.op'!$N:$N,'MT-Tracking Co.op'!X$6)</f>
        <v>0</v>
      </c>
      <c r="Y239" s="25">
        <f>+SUMIFS('Data Co.op'!$M:$M,'Data Co.op'!$E:$E,'MT-Tracking Co.op'!$F239,'Data Co.op'!$N:$N,'MT-Tracking Co.op'!Y$6)</f>
        <v>0</v>
      </c>
      <c r="Z239" s="25">
        <f>+SUMIFS('Data Co.op'!$M:$M,'Data Co.op'!$E:$E,'MT-Tracking Co.op'!$F239,'Data Co.op'!$N:$N,'MT-Tracking Co.op'!Z$6)</f>
        <v>0</v>
      </c>
      <c r="AA239" s="25">
        <f>+SUMIFS('Data Co.op'!$M:$M,'Data Co.op'!$E:$E,'MT-Tracking Co.op'!$F239,'Data Co.op'!$N:$N,'MT-Tracking Co.op'!AA$6)</f>
        <v>0</v>
      </c>
      <c r="AB239" s="25">
        <f>+SUMIFS('Data Co.op'!$M:$M,'Data Co.op'!$E:$E,'MT-Tracking Co.op'!$F239,'Data Co.op'!$N:$N,'MT-Tracking Co.op'!AB$6)</f>
        <v>0</v>
      </c>
      <c r="AC239" s="25">
        <f>+SUMIFS('Data Co.op'!$M:$M,'Data Co.op'!$E:$E,'MT-Tracking Co.op'!$F239,'Data Co.op'!$N:$N,'MT-Tracking Co.op'!AC$6)</f>
        <v>0</v>
      </c>
      <c r="AD239" s="25">
        <f>+SUMIFS('Data Co.op'!$M:$M,'Data Co.op'!$E:$E,'MT-Tracking Co.op'!$F239,'Data Co.op'!$N:$N,'MT-Tracking Co.op'!AD$6)</f>
        <v>0</v>
      </c>
      <c r="AE239" s="25">
        <f>+SUMIFS('Data Co.op'!$M:$M,'Data Co.op'!$E:$E,'MT-Tracking Co.op'!$F239,'Data Co.op'!$N:$N,'MT-Tracking Co.op'!AE$6)</f>
        <v>0</v>
      </c>
      <c r="AF239" s="25">
        <f>+SUMIFS('Data Co.op'!$M:$M,'Data Co.op'!$E:$E,'MT-Tracking Co.op'!$F239,'Data Co.op'!$N:$N,'MT-Tracking Co.op'!AF$6)</f>
        <v>0</v>
      </c>
      <c r="AG239" s="25">
        <f>+SUMIFS('Data Co.op'!$M:$M,'Data Co.op'!$E:$E,'MT-Tracking Co.op'!$F239,'Data Co.op'!$N:$N,'MT-Tracking Co.op'!AG$6)</f>
        <v>0</v>
      </c>
      <c r="AH239" s="25">
        <f>+SUMIFS('Data Co.op'!$M:$M,'Data Co.op'!$E:$E,'MT-Tracking Co.op'!$G239,'Data Co.op'!$N:$N,'MT-Tracking Co.op'!AH$6)</f>
        <v>0</v>
      </c>
      <c r="AI239" s="25">
        <f>+SUMIFS('Data Co.op'!$M:$M,'Data Co.op'!$E:$E,'MT-Tracking Co.op'!$G239,'Data Co.op'!$N:$N,'MT-Tracking Co.op'!AI$6)</f>
        <v>0</v>
      </c>
      <c r="AJ239" s="25">
        <f>+SUMIFS('Data Co.op'!$M:$M,'Data Co.op'!$E:$E,'MT-Tracking Co.op'!$G239,'Data Co.op'!$N:$N,'MT-Tracking Co.op'!AJ$6)</f>
        <v>0</v>
      </c>
      <c r="AK239" s="25">
        <f>+SUMIFS('Data Co.op'!$M:$M,'Data Co.op'!$E:$E,'MT-Tracking Co.op'!$G239,'Data Co.op'!$N:$N,'MT-Tracking Co.op'!AK$6)</f>
        <v>0</v>
      </c>
      <c r="AL239" s="25">
        <f>+SUMIFS('Data Co.op'!$M:$M,'Data Co.op'!$E:$E,'MT-Tracking Co.op'!$G239,'Data Co.op'!$N:$N,'MT-Tracking Co.op'!AL$6)</f>
        <v>0</v>
      </c>
      <c r="AM239" s="25">
        <f>+SUMIFS('Data Co.op'!$M:$M,'Data Co.op'!$E:$E,'MT-Tracking Co.op'!$G239,'Data Co.op'!$N:$N,'MT-Tracking Co.op'!AM$6)</f>
        <v>0</v>
      </c>
      <c r="AN239" s="25">
        <f>+SUMIFS('Data Co.op'!$M:$M,'Data Co.op'!$E:$E,'MT-Tracking Co.op'!$G239,'Data Co.op'!$N:$N,'MT-Tracking Co.op'!AN$6)</f>
        <v>0</v>
      </c>
      <c r="AO239" s="25">
        <f>+SUMIFS('Data Co.op'!$M:$M,'Data Co.op'!$E:$E,'MT-Tracking Co.op'!$G239,'Data Co.op'!$N:$N,'MT-Tracking Co.op'!AO$6)</f>
        <v>0</v>
      </c>
      <c r="AP239" s="25">
        <f>+SUMIFS('Data Co.op'!$M:$M,'Data Co.op'!$E:$E,'MT-Tracking Co.op'!$G239,'Data Co.op'!$N:$N,'MT-Tracking Co.op'!AP$6)</f>
        <v>0</v>
      </c>
      <c r="AQ239" s="25">
        <f>+SUMIFS('Data Co.op'!$M:$M,'Data Co.op'!$E:$E,'MT-Tracking Co.op'!$G239,'Data Co.op'!$N:$N,'MT-Tracking Co.op'!AQ$6)</f>
        <v>0</v>
      </c>
      <c r="AR239" s="25">
        <f>+SUMIFS('Data Co.op'!$M:$M,'Data Co.op'!$E:$E,'MT-Tracking Co.op'!$G239,'Data Co.op'!$N:$N,'MT-Tracking Co.op'!AR$6)</f>
        <v>0</v>
      </c>
      <c r="AS239" s="25">
        <f>+SUMIFS('Data Co.op'!$M:$M,'Data Co.op'!$E:$E,'MT-Tracking Co.op'!$G239,'Data Co.op'!$N:$N,'MT-Tracking Co.op'!AS$6)</f>
        <v>0</v>
      </c>
      <c r="AT239" s="25">
        <f>+SUMIFS('Data Co.op'!$M:$M,'Data Co.op'!$E:$E,'MT-Tracking Co.op'!$G239,'Data Co.op'!$N:$N,'MT-Tracking Co.op'!AT$6)</f>
        <v>0</v>
      </c>
      <c r="AU239" s="25">
        <f>+SUMIFS('Data Co.op'!$M:$M,'Data Co.op'!$E:$E,'MT-Tracking Co.op'!$G239,'Data Co.op'!$N:$N,'MT-Tracking Co.op'!AU$6)</f>
        <v>0</v>
      </c>
      <c r="AV239" s="25">
        <f>+SUMIFS('Data Co.op'!$M:$M,'Data Co.op'!$E:$E,'MT-Tracking Co.op'!$G239,'Data Co.op'!$N:$N,'MT-Tracking Co.op'!AV$6)</f>
        <v>0</v>
      </c>
      <c r="AW239" s="27">
        <f t="shared" si="42"/>
        <v>0</v>
      </c>
      <c r="AX239">
        <f t="shared" si="35"/>
        <v>0</v>
      </c>
      <c r="AY239">
        <f t="shared" si="34"/>
        <v>0</v>
      </c>
      <c r="AZ239" s="27">
        <f t="shared" si="36"/>
        <v>0</v>
      </c>
    </row>
    <row r="240" spans="1:52" outlineLevel="1" x14ac:dyDescent="0.25">
      <c r="A240" s="4" t="s">
        <v>935</v>
      </c>
      <c r="B240" s="4" t="s">
        <v>1076</v>
      </c>
      <c r="C240" s="4" t="s">
        <v>356</v>
      </c>
      <c r="D240" s="107" t="s">
        <v>765</v>
      </c>
      <c r="E240" s="85" t="s">
        <v>406</v>
      </c>
      <c r="F240" s="86"/>
      <c r="G240" s="86"/>
      <c r="H240" s="57" t="s">
        <v>734</v>
      </c>
      <c r="I240" s="4"/>
      <c r="J240" s="4"/>
      <c r="K240" s="4" t="s">
        <v>938</v>
      </c>
      <c r="L240" s="4">
        <v>42</v>
      </c>
      <c r="M240" s="33">
        <f t="shared" si="23"/>
        <v>50231.436224827594</v>
      </c>
      <c r="N240" s="38">
        <f t="shared" si="24"/>
        <v>0.16091954022988508</v>
      </c>
      <c r="O240" s="33">
        <f t="shared" si="25"/>
        <v>63246.858534790692</v>
      </c>
      <c r="P240" s="33">
        <f t="shared" si="38"/>
        <v>0</v>
      </c>
      <c r="Q240" s="94">
        <f t="shared" si="40"/>
        <v>0</v>
      </c>
      <c r="R240" s="25">
        <f>+SUMIFS('Data Co.op'!$M:$M,'Data Co.op'!$E:$E,'MT-Tracking Co.op'!$F240,'Data Co.op'!$N:$N,'MT-Tracking Co.op'!R$6)</f>
        <v>0</v>
      </c>
      <c r="S240" s="25">
        <f>+SUMIFS('Data Co.op'!$M:$M,'Data Co.op'!$E:$E,'MT-Tracking Co.op'!$F240,'Data Co.op'!$N:$N,'MT-Tracking Co.op'!S$6)</f>
        <v>0</v>
      </c>
      <c r="T240" s="25">
        <f>+SUMIFS('Data Co.op'!$M:$M,'Data Co.op'!$E:$E,'MT-Tracking Co.op'!$F240,'Data Co.op'!$N:$N,'MT-Tracking Co.op'!T$6)</f>
        <v>0</v>
      </c>
      <c r="U240" s="25">
        <f>+SUMIFS('Data Co.op'!$M:$M,'Data Co.op'!$E:$E,'MT-Tracking Co.op'!$F240,'Data Co.op'!$N:$N,'MT-Tracking Co.op'!U$6)</f>
        <v>0</v>
      </c>
      <c r="V240" s="25">
        <f>+SUMIFS('Data Co.op'!$M:$M,'Data Co.op'!$E:$E,'MT-Tracking Co.op'!$F240,'Data Co.op'!$N:$N,'MT-Tracking Co.op'!V$6)</f>
        <v>0</v>
      </c>
      <c r="W240" s="25">
        <f>+SUMIFS('Data Co.op'!$M:$M,'Data Co.op'!$E:$E,'MT-Tracking Co.op'!$F240,'Data Co.op'!$N:$N,'MT-Tracking Co.op'!W$6)</f>
        <v>0</v>
      </c>
      <c r="X240" s="25">
        <f>+SUMIFS('Data Co.op'!$M:$M,'Data Co.op'!$E:$E,'MT-Tracking Co.op'!$F240,'Data Co.op'!$N:$N,'MT-Tracking Co.op'!X$6)</f>
        <v>0</v>
      </c>
      <c r="Y240" s="25">
        <f>+SUMIFS('Data Co.op'!$M:$M,'Data Co.op'!$E:$E,'MT-Tracking Co.op'!$F240,'Data Co.op'!$N:$N,'MT-Tracking Co.op'!Y$6)</f>
        <v>0</v>
      </c>
      <c r="Z240" s="25">
        <f>+SUMIFS('Data Co.op'!$M:$M,'Data Co.op'!$E:$E,'MT-Tracking Co.op'!$F240,'Data Co.op'!$N:$N,'MT-Tracking Co.op'!Z$6)</f>
        <v>0</v>
      </c>
      <c r="AA240" s="25">
        <f>+SUMIFS('Data Co.op'!$M:$M,'Data Co.op'!$E:$E,'MT-Tracking Co.op'!$F240,'Data Co.op'!$N:$N,'MT-Tracking Co.op'!AA$6)</f>
        <v>0</v>
      </c>
      <c r="AB240" s="25">
        <f>+SUMIFS('Data Co.op'!$M:$M,'Data Co.op'!$E:$E,'MT-Tracking Co.op'!$F240,'Data Co.op'!$N:$N,'MT-Tracking Co.op'!AB$6)</f>
        <v>0</v>
      </c>
      <c r="AC240" s="25">
        <f>+SUMIFS('Data Co.op'!$M:$M,'Data Co.op'!$E:$E,'MT-Tracking Co.op'!$F240,'Data Co.op'!$N:$N,'MT-Tracking Co.op'!AC$6)</f>
        <v>0</v>
      </c>
      <c r="AD240" s="25">
        <f>+SUMIFS('Data Co.op'!$M:$M,'Data Co.op'!$E:$E,'MT-Tracking Co.op'!$F240,'Data Co.op'!$N:$N,'MT-Tracking Co.op'!AD$6)</f>
        <v>0</v>
      </c>
      <c r="AE240" s="25">
        <f>+SUMIFS('Data Co.op'!$M:$M,'Data Co.op'!$E:$E,'MT-Tracking Co.op'!$F240,'Data Co.op'!$N:$N,'MT-Tracking Co.op'!AE$6)</f>
        <v>0</v>
      </c>
      <c r="AF240" s="25">
        <f>+SUMIFS('Data Co.op'!$M:$M,'Data Co.op'!$E:$E,'MT-Tracking Co.op'!$F240,'Data Co.op'!$N:$N,'MT-Tracking Co.op'!AF$6)</f>
        <v>0</v>
      </c>
      <c r="AG240" s="25">
        <f>+SUMIFS('Data Co.op'!$M:$M,'Data Co.op'!$E:$E,'MT-Tracking Co.op'!$F240,'Data Co.op'!$N:$N,'MT-Tracking Co.op'!AG$6)</f>
        <v>0</v>
      </c>
      <c r="AH240" s="25">
        <f>+SUMIFS('Data Co.op'!$M:$M,'Data Co.op'!$E:$E,'MT-Tracking Co.op'!$G240,'Data Co.op'!$N:$N,'MT-Tracking Co.op'!AH$6)</f>
        <v>0</v>
      </c>
      <c r="AI240" s="25">
        <f>+SUMIFS('Data Co.op'!$M:$M,'Data Co.op'!$E:$E,'MT-Tracking Co.op'!$G240,'Data Co.op'!$N:$N,'MT-Tracking Co.op'!AI$6)</f>
        <v>0</v>
      </c>
      <c r="AJ240" s="25">
        <f>+SUMIFS('Data Co.op'!$M:$M,'Data Co.op'!$E:$E,'MT-Tracking Co.op'!$G240,'Data Co.op'!$N:$N,'MT-Tracking Co.op'!AJ$6)</f>
        <v>0</v>
      </c>
      <c r="AK240" s="25">
        <f>+SUMIFS('Data Co.op'!$M:$M,'Data Co.op'!$E:$E,'MT-Tracking Co.op'!$G240,'Data Co.op'!$N:$N,'MT-Tracking Co.op'!AK$6)</f>
        <v>0</v>
      </c>
      <c r="AL240" s="25">
        <f>+SUMIFS('Data Co.op'!$M:$M,'Data Co.op'!$E:$E,'MT-Tracking Co.op'!$G240,'Data Co.op'!$N:$N,'MT-Tracking Co.op'!AL$6)</f>
        <v>0</v>
      </c>
      <c r="AM240" s="25">
        <f>+SUMIFS('Data Co.op'!$M:$M,'Data Co.op'!$E:$E,'MT-Tracking Co.op'!$G240,'Data Co.op'!$N:$N,'MT-Tracking Co.op'!AM$6)</f>
        <v>0</v>
      </c>
      <c r="AN240" s="25">
        <f>+SUMIFS('Data Co.op'!$M:$M,'Data Co.op'!$E:$E,'MT-Tracking Co.op'!$G240,'Data Co.op'!$N:$N,'MT-Tracking Co.op'!AN$6)</f>
        <v>0</v>
      </c>
      <c r="AO240" s="25">
        <f>+SUMIFS('Data Co.op'!$M:$M,'Data Co.op'!$E:$E,'MT-Tracking Co.op'!$G240,'Data Co.op'!$N:$N,'MT-Tracking Co.op'!AO$6)</f>
        <v>0</v>
      </c>
      <c r="AP240" s="25">
        <f>+SUMIFS('Data Co.op'!$M:$M,'Data Co.op'!$E:$E,'MT-Tracking Co.op'!$G240,'Data Co.op'!$N:$N,'MT-Tracking Co.op'!AP$6)</f>
        <v>0</v>
      </c>
      <c r="AQ240" s="25">
        <f>+SUMIFS('Data Co.op'!$M:$M,'Data Co.op'!$E:$E,'MT-Tracking Co.op'!$G240,'Data Co.op'!$N:$N,'MT-Tracking Co.op'!AQ$6)</f>
        <v>0</v>
      </c>
      <c r="AR240" s="25">
        <f>+SUMIFS('Data Co.op'!$M:$M,'Data Co.op'!$E:$E,'MT-Tracking Co.op'!$G240,'Data Co.op'!$N:$N,'MT-Tracking Co.op'!AR$6)</f>
        <v>0</v>
      </c>
      <c r="AS240" s="25">
        <f>+SUMIFS('Data Co.op'!$M:$M,'Data Co.op'!$E:$E,'MT-Tracking Co.op'!$G240,'Data Co.op'!$N:$N,'MT-Tracking Co.op'!AS$6)</f>
        <v>0</v>
      </c>
      <c r="AT240" s="25">
        <f>+SUMIFS('Data Co.op'!$M:$M,'Data Co.op'!$E:$E,'MT-Tracking Co.op'!$G240,'Data Co.op'!$N:$N,'MT-Tracking Co.op'!AT$6)</f>
        <v>0</v>
      </c>
      <c r="AU240" s="25">
        <f>+SUMIFS('Data Co.op'!$M:$M,'Data Co.op'!$E:$E,'MT-Tracking Co.op'!$G240,'Data Co.op'!$N:$N,'MT-Tracking Co.op'!AU$6)</f>
        <v>0</v>
      </c>
      <c r="AV240" s="25">
        <f>+SUMIFS('Data Co.op'!$M:$M,'Data Co.op'!$E:$E,'MT-Tracking Co.op'!$G240,'Data Co.op'!$N:$N,'MT-Tracking Co.op'!AV$6)</f>
        <v>0</v>
      </c>
      <c r="AW240" s="27">
        <f t="shared" si="42"/>
        <v>0</v>
      </c>
      <c r="AX240" t="str">
        <f t="shared" si="35"/>
        <v>Phạm Thị Bích Hạnh</v>
      </c>
      <c r="AY240" t="str">
        <f t="shared" si="34"/>
        <v>NBTS05262</v>
      </c>
      <c r="AZ240" s="27" t="str">
        <f t="shared" si="36"/>
        <v>Lê Trương Phi</v>
      </c>
    </row>
    <row r="241" spans="1:52" outlineLevel="1" x14ac:dyDescent="0.25">
      <c r="A241" s="4" t="s">
        <v>935</v>
      </c>
      <c r="B241" s="4" t="s">
        <v>1076</v>
      </c>
      <c r="C241" s="4" t="s">
        <v>356</v>
      </c>
      <c r="D241" s="4" t="s">
        <v>765</v>
      </c>
      <c r="E241" s="4" t="s">
        <v>406</v>
      </c>
      <c r="F241" s="35">
        <v>239</v>
      </c>
      <c r="G241" s="35">
        <f t="shared" ref="G241:G251" si="43">+F241*1</f>
        <v>239</v>
      </c>
      <c r="H241" s="4" t="s">
        <v>2402</v>
      </c>
      <c r="I241" s="4"/>
      <c r="J241" s="4"/>
      <c r="K241" s="4"/>
      <c r="L241" s="4"/>
      <c r="M241" s="4"/>
      <c r="N241" s="38"/>
      <c r="O241" s="33"/>
      <c r="P241" s="33">
        <f t="shared" si="38"/>
        <v>2446.4160000000002</v>
      </c>
      <c r="Q241" s="94">
        <f t="shared" si="40"/>
        <v>0</v>
      </c>
      <c r="R241" s="25">
        <f>+SUMIFS('Data Co.op'!$M:$M,'Data Co.op'!$E:$E,'MT-Tracking Co.op'!$F241,'Data Co.op'!$N:$N,'MT-Tracking Co.op'!R$6)</f>
        <v>1674.1177200000002</v>
      </c>
      <c r="S241" s="25">
        <f>+SUMIFS('Data Co.op'!$M:$M,'Data Co.op'!$E:$E,'MT-Tracking Co.op'!$F241,'Data Co.op'!$N:$N,'MT-Tracking Co.op'!S$6)</f>
        <v>0</v>
      </c>
      <c r="T241" s="25">
        <f>+SUMIFS('Data Co.op'!$M:$M,'Data Co.op'!$E:$E,'MT-Tracking Co.op'!$F241,'Data Co.op'!$N:$N,'MT-Tracking Co.op'!T$6)</f>
        <v>0</v>
      </c>
      <c r="U241" s="25">
        <f>+SUMIFS('Data Co.op'!$M:$M,'Data Co.op'!$E:$E,'MT-Tracking Co.op'!$F241,'Data Co.op'!$N:$N,'MT-Tracking Co.op'!U$6)</f>
        <v>0</v>
      </c>
      <c r="V241" s="25">
        <f>+SUMIFS('Data Co.op'!$M:$M,'Data Co.op'!$E:$E,'MT-Tracking Co.op'!$F241,'Data Co.op'!$N:$N,'MT-Tracking Co.op'!V$6)</f>
        <v>0</v>
      </c>
      <c r="W241" s="25">
        <f>+SUMIFS('Data Co.op'!$M:$M,'Data Co.op'!$E:$E,'MT-Tracking Co.op'!$F241,'Data Co.op'!$N:$N,'MT-Tracking Co.op'!W$6)</f>
        <v>0</v>
      </c>
      <c r="X241" s="25">
        <f>+SUMIFS('Data Co.op'!$M:$M,'Data Co.op'!$E:$E,'MT-Tracking Co.op'!$F241,'Data Co.op'!$N:$N,'MT-Tracking Co.op'!X$6)</f>
        <v>0</v>
      </c>
      <c r="Y241" s="25">
        <f>+SUMIFS('Data Co.op'!$M:$M,'Data Co.op'!$E:$E,'MT-Tracking Co.op'!$F241,'Data Co.op'!$N:$N,'MT-Tracking Co.op'!Y$6)</f>
        <v>0</v>
      </c>
      <c r="Z241" s="25">
        <f>+SUMIFS('Data Co.op'!$M:$M,'Data Co.op'!$E:$E,'MT-Tracking Co.op'!$F241,'Data Co.op'!$N:$N,'MT-Tracking Co.op'!Z$6)</f>
        <v>0</v>
      </c>
      <c r="AA241" s="25">
        <f>+SUMIFS('Data Co.op'!$M:$M,'Data Co.op'!$E:$E,'MT-Tracking Co.op'!$F241,'Data Co.op'!$N:$N,'MT-Tracking Co.op'!AA$6)</f>
        <v>0</v>
      </c>
      <c r="AB241" s="25">
        <f>+SUMIFS('Data Co.op'!$M:$M,'Data Co.op'!$E:$E,'MT-Tracking Co.op'!$F241,'Data Co.op'!$N:$N,'MT-Tracking Co.op'!AB$6)</f>
        <v>0</v>
      </c>
      <c r="AC241" s="25">
        <f>+SUMIFS('Data Co.op'!$M:$M,'Data Co.op'!$E:$E,'MT-Tracking Co.op'!$F241,'Data Co.op'!$N:$N,'MT-Tracking Co.op'!AC$6)</f>
        <v>0</v>
      </c>
      <c r="AD241" s="25">
        <f>+SUMIFS('Data Co.op'!$M:$M,'Data Co.op'!$E:$E,'MT-Tracking Co.op'!$F241,'Data Co.op'!$N:$N,'MT-Tracking Co.op'!AD$6)</f>
        <v>0</v>
      </c>
      <c r="AE241" s="25">
        <f>+SUMIFS('Data Co.op'!$M:$M,'Data Co.op'!$E:$E,'MT-Tracking Co.op'!$F241,'Data Co.op'!$N:$N,'MT-Tracking Co.op'!AE$6)</f>
        <v>0</v>
      </c>
      <c r="AF241" s="25">
        <f>+SUMIFS('Data Co.op'!$M:$M,'Data Co.op'!$E:$E,'MT-Tracking Co.op'!$F241,'Data Co.op'!$N:$N,'MT-Tracking Co.op'!AF$6)</f>
        <v>0</v>
      </c>
      <c r="AG241" s="25">
        <f>+SUMIFS('Data Co.op'!$M:$M,'Data Co.op'!$E:$E,'MT-Tracking Co.op'!$F241,'Data Co.op'!$N:$N,'MT-Tracking Co.op'!AG$6)</f>
        <v>772.29827999999998</v>
      </c>
      <c r="AH241" s="25">
        <f>+SUMIFS('Data Co.op'!$M:$M,'Data Co.op'!$E:$E,'MT-Tracking Co.op'!$G241,'Data Co.op'!$N:$N,'MT-Tracking Co.op'!AH$6)</f>
        <v>0</v>
      </c>
      <c r="AI241" s="25">
        <f>+SUMIFS('Data Co.op'!$M:$M,'Data Co.op'!$E:$E,'MT-Tracking Co.op'!$G241,'Data Co.op'!$N:$N,'MT-Tracking Co.op'!AI$6)</f>
        <v>0</v>
      </c>
      <c r="AJ241" s="25">
        <f>+SUMIFS('Data Co.op'!$M:$M,'Data Co.op'!$E:$E,'MT-Tracking Co.op'!$G241,'Data Co.op'!$N:$N,'MT-Tracking Co.op'!AJ$6)</f>
        <v>0</v>
      </c>
      <c r="AK241" s="25">
        <f>+SUMIFS('Data Co.op'!$M:$M,'Data Co.op'!$E:$E,'MT-Tracking Co.op'!$G241,'Data Co.op'!$N:$N,'MT-Tracking Co.op'!AK$6)</f>
        <v>0</v>
      </c>
      <c r="AL241" s="25">
        <f>+SUMIFS('Data Co.op'!$M:$M,'Data Co.op'!$E:$E,'MT-Tracking Co.op'!$G241,'Data Co.op'!$N:$N,'MT-Tracking Co.op'!AL$6)</f>
        <v>0</v>
      </c>
      <c r="AM241" s="25">
        <f>+SUMIFS('Data Co.op'!$M:$M,'Data Co.op'!$E:$E,'MT-Tracking Co.op'!$G241,'Data Co.op'!$N:$N,'MT-Tracking Co.op'!AM$6)</f>
        <v>0</v>
      </c>
      <c r="AN241" s="25">
        <f>+SUMIFS('Data Co.op'!$M:$M,'Data Co.op'!$E:$E,'MT-Tracking Co.op'!$G241,'Data Co.op'!$N:$N,'MT-Tracking Co.op'!AN$6)</f>
        <v>0</v>
      </c>
      <c r="AO241" s="25">
        <f>+SUMIFS('Data Co.op'!$M:$M,'Data Co.op'!$E:$E,'MT-Tracking Co.op'!$G241,'Data Co.op'!$N:$N,'MT-Tracking Co.op'!AO$6)</f>
        <v>0</v>
      </c>
      <c r="AP241" s="25">
        <f>+SUMIFS('Data Co.op'!$M:$M,'Data Co.op'!$E:$E,'MT-Tracking Co.op'!$G241,'Data Co.op'!$N:$N,'MT-Tracking Co.op'!AP$6)</f>
        <v>0</v>
      </c>
      <c r="AQ241" s="25">
        <f>+SUMIFS('Data Co.op'!$M:$M,'Data Co.op'!$E:$E,'MT-Tracking Co.op'!$G241,'Data Co.op'!$N:$N,'MT-Tracking Co.op'!AQ$6)</f>
        <v>0</v>
      </c>
      <c r="AR241" s="25">
        <f>+SUMIFS('Data Co.op'!$M:$M,'Data Co.op'!$E:$E,'MT-Tracking Co.op'!$G241,'Data Co.op'!$N:$N,'MT-Tracking Co.op'!AR$6)</f>
        <v>0</v>
      </c>
      <c r="AS241" s="25">
        <f>+SUMIFS('Data Co.op'!$M:$M,'Data Co.op'!$E:$E,'MT-Tracking Co.op'!$G241,'Data Co.op'!$N:$N,'MT-Tracking Co.op'!AS$6)</f>
        <v>0</v>
      </c>
      <c r="AT241" s="25">
        <f>+SUMIFS('Data Co.op'!$M:$M,'Data Co.op'!$E:$E,'MT-Tracking Co.op'!$G241,'Data Co.op'!$N:$N,'MT-Tracking Co.op'!AT$6)</f>
        <v>0</v>
      </c>
      <c r="AU241" s="25">
        <f>+SUMIFS('Data Co.op'!$M:$M,'Data Co.op'!$E:$E,'MT-Tracking Co.op'!$G241,'Data Co.op'!$N:$N,'MT-Tracking Co.op'!AU$6)</f>
        <v>0</v>
      </c>
      <c r="AV241" s="25">
        <f>+SUMIFS('Data Co.op'!$M:$M,'Data Co.op'!$E:$E,'MT-Tracking Co.op'!$G241,'Data Co.op'!$N:$N,'MT-Tracking Co.op'!AV$6)</f>
        <v>0</v>
      </c>
      <c r="AW241" s="27">
        <f t="shared" si="42"/>
        <v>0</v>
      </c>
      <c r="AX241" t="str">
        <f t="shared" si="35"/>
        <v>Phạm Thị Bích Hạnh</v>
      </c>
      <c r="AY241" t="str">
        <f t="shared" si="34"/>
        <v>NBTS05262</v>
      </c>
      <c r="AZ241" s="27" t="str">
        <f t="shared" si="36"/>
        <v>Lê Trương Phi</v>
      </c>
    </row>
    <row r="242" spans="1:52" outlineLevel="1" x14ac:dyDescent="0.25">
      <c r="A242" s="4" t="s">
        <v>935</v>
      </c>
      <c r="B242" s="4" t="s">
        <v>1076</v>
      </c>
      <c r="C242" s="4" t="s">
        <v>356</v>
      </c>
      <c r="D242" s="4" t="s">
        <v>765</v>
      </c>
      <c r="E242" s="4" t="s">
        <v>406</v>
      </c>
      <c r="F242" s="35">
        <v>247</v>
      </c>
      <c r="G242" s="35">
        <f t="shared" si="43"/>
        <v>247</v>
      </c>
      <c r="H242" s="4" t="s">
        <v>2403</v>
      </c>
      <c r="I242" s="4"/>
      <c r="J242" s="4"/>
      <c r="K242" s="4"/>
      <c r="L242" s="4"/>
      <c r="M242" s="4"/>
      <c r="N242" s="38"/>
      <c r="O242" s="33"/>
      <c r="P242" s="33">
        <f t="shared" si="38"/>
        <v>2420.3091599999998</v>
      </c>
      <c r="Q242" s="94">
        <f t="shared" si="40"/>
        <v>0</v>
      </c>
      <c r="R242" s="25">
        <f>+SUMIFS('Data Co.op'!$M:$M,'Data Co.op'!$E:$E,'MT-Tracking Co.op'!$F242,'Data Co.op'!$N:$N,'MT-Tracking Co.op'!R$6)</f>
        <v>0</v>
      </c>
      <c r="S242" s="25">
        <f>+SUMIFS('Data Co.op'!$M:$M,'Data Co.op'!$E:$E,'MT-Tracking Co.op'!$F242,'Data Co.op'!$N:$N,'MT-Tracking Co.op'!S$6)</f>
        <v>1176.4277999999999</v>
      </c>
      <c r="T242" s="25">
        <f>+SUMIFS('Data Co.op'!$M:$M,'Data Co.op'!$E:$E,'MT-Tracking Co.op'!$F242,'Data Co.op'!$N:$N,'MT-Tracking Co.op'!T$6)</f>
        <v>0</v>
      </c>
      <c r="U242" s="25">
        <f>+SUMIFS('Data Co.op'!$M:$M,'Data Co.op'!$E:$E,'MT-Tracking Co.op'!$F242,'Data Co.op'!$N:$N,'MT-Tracking Co.op'!U$6)</f>
        <v>0</v>
      </c>
      <c r="V242" s="25">
        <f>+SUMIFS('Data Co.op'!$M:$M,'Data Co.op'!$E:$E,'MT-Tracking Co.op'!$F242,'Data Co.op'!$N:$N,'MT-Tracking Co.op'!V$6)</f>
        <v>0</v>
      </c>
      <c r="W242" s="25">
        <f>+SUMIFS('Data Co.op'!$M:$M,'Data Co.op'!$E:$E,'MT-Tracking Co.op'!$F242,'Data Co.op'!$N:$N,'MT-Tracking Co.op'!W$6)</f>
        <v>0</v>
      </c>
      <c r="X242" s="25">
        <f>+SUMIFS('Data Co.op'!$M:$M,'Data Co.op'!$E:$E,'MT-Tracking Co.op'!$F242,'Data Co.op'!$N:$N,'MT-Tracking Co.op'!X$6)</f>
        <v>0</v>
      </c>
      <c r="Y242" s="25">
        <f>+SUMIFS('Data Co.op'!$M:$M,'Data Co.op'!$E:$E,'MT-Tracking Co.op'!$F242,'Data Co.op'!$N:$N,'MT-Tracking Co.op'!Y$6)</f>
        <v>0</v>
      </c>
      <c r="Z242" s="25">
        <f>+SUMIFS('Data Co.op'!$M:$M,'Data Co.op'!$E:$E,'MT-Tracking Co.op'!$F242,'Data Co.op'!$N:$N,'MT-Tracking Co.op'!Z$6)</f>
        <v>0</v>
      </c>
      <c r="AA242" s="25">
        <f>+SUMIFS('Data Co.op'!$M:$M,'Data Co.op'!$E:$E,'MT-Tracking Co.op'!$F242,'Data Co.op'!$N:$N,'MT-Tracking Co.op'!AA$6)</f>
        <v>0</v>
      </c>
      <c r="AB242" s="25">
        <f>+SUMIFS('Data Co.op'!$M:$M,'Data Co.op'!$E:$E,'MT-Tracking Co.op'!$F242,'Data Co.op'!$N:$N,'MT-Tracking Co.op'!AB$6)</f>
        <v>0</v>
      </c>
      <c r="AC242" s="25">
        <f>+SUMIFS('Data Co.op'!$M:$M,'Data Co.op'!$E:$E,'MT-Tracking Co.op'!$F242,'Data Co.op'!$N:$N,'MT-Tracking Co.op'!AC$6)</f>
        <v>0</v>
      </c>
      <c r="AD242" s="25">
        <f>+SUMIFS('Data Co.op'!$M:$M,'Data Co.op'!$E:$E,'MT-Tracking Co.op'!$F242,'Data Co.op'!$N:$N,'MT-Tracking Co.op'!AD$6)</f>
        <v>0</v>
      </c>
      <c r="AE242" s="25">
        <f>+SUMIFS('Data Co.op'!$M:$M,'Data Co.op'!$E:$E,'MT-Tracking Co.op'!$F242,'Data Co.op'!$N:$N,'MT-Tracking Co.op'!AE$6)</f>
        <v>0</v>
      </c>
      <c r="AF242" s="25">
        <f>+SUMIFS('Data Co.op'!$M:$M,'Data Co.op'!$E:$E,'MT-Tracking Co.op'!$F242,'Data Co.op'!$N:$N,'MT-Tracking Co.op'!AF$6)</f>
        <v>0</v>
      </c>
      <c r="AG242" s="25">
        <f>+SUMIFS('Data Co.op'!$M:$M,'Data Co.op'!$E:$E,'MT-Tracking Co.op'!$F242,'Data Co.op'!$N:$N,'MT-Tracking Co.op'!AG$6)</f>
        <v>772.29827999999998</v>
      </c>
      <c r="AH242" s="25">
        <f>+SUMIFS('Data Co.op'!$M:$M,'Data Co.op'!$E:$E,'MT-Tracking Co.op'!$G242,'Data Co.op'!$N:$N,'MT-Tracking Co.op'!AH$6)</f>
        <v>0</v>
      </c>
      <c r="AI242" s="25">
        <f>+SUMIFS('Data Co.op'!$M:$M,'Data Co.op'!$E:$E,'MT-Tracking Co.op'!$G242,'Data Co.op'!$N:$N,'MT-Tracking Co.op'!AI$6)</f>
        <v>0</v>
      </c>
      <c r="AJ242" s="25">
        <f>+SUMIFS('Data Co.op'!$M:$M,'Data Co.op'!$E:$E,'MT-Tracking Co.op'!$G242,'Data Co.op'!$N:$N,'MT-Tracking Co.op'!AJ$6)</f>
        <v>0</v>
      </c>
      <c r="AK242" s="25">
        <f>+SUMIFS('Data Co.op'!$M:$M,'Data Co.op'!$E:$E,'MT-Tracking Co.op'!$G242,'Data Co.op'!$N:$N,'MT-Tracking Co.op'!AK$6)</f>
        <v>0</v>
      </c>
      <c r="AL242" s="25">
        <f>+SUMIFS('Data Co.op'!$M:$M,'Data Co.op'!$E:$E,'MT-Tracking Co.op'!$G242,'Data Co.op'!$N:$N,'MT-Tracking Co.op'!AL$6)</f>
        <v>0</v>
      </c>
      <c r="AM242" s="25">
        <f>+SUMIFS('Data Co.op'!$M:$M,'Data Co.op'!$E:$E,'MT-Tracking Co.op'!$G242,'Data Co.op'!$N:$N,'MT-Tracking Co.op'!AM$6)</f>
        <v>0</v>
      </c>
      <c r="AN242" s="25">
        <f>+SUMIFS('Data Co.op'!$M:$M,'Data Co.op'!$E:$E,'MT-Tracking Co.op'!$G242,'Data Co.op'!$N:$N,'MT-Tracking Co.op'!AN$6)</f>
        <v>0</v>
      </c>
      <c r="AO242" s="25">
        <f>+SUMIFS('Data Co.op'!$M:$M,'Data Co.op'!$E:$E,'MT-Tracking Co.op'!$G242,'Data Co.op'!$N:$N,'MT-Tracking Co.op'!AO$6)</f>
        <v>0</v>
      </c>
      <c r="AP242" s="25">
        <f>+SUMIFS('Data Co.op'!$M:$M,'Data Co.op'!$E:$E,'MT-Tracking Co.op'!$G242,'Data Co.op'!$N:$N,'MT-Tracking Co.op'!AP$6)</f>
        <v>0</v>
      </c>
      <c r="AQ242" s="25">
        <f>+SUMIFS('Data Co.op'!$M:$M,'Data Co.op'!$E:$E,'MT-Tracking Co.op'!$G242,'Data Co.op'!$N:$N,'MT-Tracking Co.op'!AQ$6)</f>
        <v>0</v>
      </c>
      <c r="AR242" s="25">
        <f>+SUMIFS('Data Co.op'!$M:$M,'Data Co.op'!$E:$E,'MT-Tracking Co.op'!$G242,'Data Co.op'!$N:$N,'MT-Tracking Co.op'!AR$6)</f>
        <v>0</v>
      </c>
      <c r="AS242" s="25">
        <f>+SUMIFS('Data Co.op'!$M:$M,'Data Co.op'!$E:$E,'MT-Tracking Co.op'!$G242,'Data Co.op'!$N:$N,'MT-Tracking Co.op'!AS$6)</f>
        <v>0</v>
      </c>
      <c r="AT242" s="25">
        <f>+SUMIFS('Data Co.op'!$M:$M,'Data Co.op'!$E:$E,'MT-Tracking Co.op'!$G242,'Data Co.op'!$N:$N,'MT-Tracking Co.op'!AT$6)</f>
        <v>471.58308000000005</v>
      </c>
      <c r="AU242" s="25">
        <f>+SUMIFS('Data Co.op'!$M:$M,'Data Co.op'!$E:$E,'MT-Tracking Co.op'!$G242,'Data Co.op'!$N:$N,'MT-Tracking Co.op'!AU$6)</f>
        <v>0</v>
      </c>
      <c r="AV242" s="25">
        <f>+SUMIFS('Data Co.op'!$M:$M,'Data Co.op'!$E:$E,'MT-Tracking Co.op'!$G242,'Data Co.op'!$N:$N,'MT-Tracking Co.op'!AV$6)</f>
        <v>0</v>
      </c>
      <c r="AW242" s="27">
        <f t="shared" si="42"/>
        <v>0</v>
      </c>
      <c r="AX242" t="str">
        <f t="shared" si="35"/>
        <v>Phạm Thị Bích Hạnh</v>
      </c>
      <c r="AY242" t="str">
        <f t="shared" si="34"/>
        <v>NBTS05262</v>
      </c>
      <c r="AZ242" s="27" t="str">
        <f t="shared" si="36"/>
        <v>Lê Trương Phi</v>
      </c>
    </row>
    <row r="243" spans="1:52" outlineLevel="1" x14ac:dyDescent="0.25">
      <c r="A243" s="4" t="s">
        <v>935</v>
      </c>
      <c r="B243" s="4" t="s">
        <v>1076</v>
      </c>
      <c r="C243" s="4" t="s">
        <v>356</v>
      </c>
      <c r="D243" s="4" t="s">
        <v>765</v>
      </c>
      <c r="E243" s="4" t="s">
        <v>406</v>
      </c>
      <c r="F243" s="35">
        <v>298</v>
      </c>
      <c r="G243" s="35">
        <f t="shared" si="43"/>
        <v>298</v>
      </c>
      <c r="H243" s="4" t="s">
        <v>2406</v>
      </c>
      <c r="I243" s="4"/>
      <c r="J243" s="4"/>
      <c r="K243" s="4"/>
      <c r="L243" s="4"/>
      <c r="M243" s="4"/>
      <c r="N243" s="38"/>
      <c r="O243" s="33"/>
      <c r="P243" s="33">
        <f t="shared" si="38"/>
        <v>1476.9259199999999</v>
      </c>
      <c r="Q243" s="94">
        <f t="shared" si="40"/>
        <v>0</v>
      </c>
      <c r="R243" s="25">
        <f>+SUMIFS('Data Co.op'!$M:$M,'Data Co.op'!$E:$E,'MT-Tracking Co.op'!$F243,'Data Co.op'!$N:$N,'MT-Tracking Co.op'!R$6)</f>
        <v>0</v>
      </c>
      <c r="S243" s="25">
        <f>+SUMIFS('Data Co.op'!$M:$M,'Data Co.op'!$E:$E,'MT-Tracking Co.op'!$F243,'Data Co.op'!$N:$N,'MT-Tracking Co.op'!S$6)</f>
        <v>238.46399999999994</v>
      </c>
      <c r="T243" s="25">
        <f>+SUMIFS('Data Co.op'!$M:$M,'Data Co.op'!$E:$E,'MT-Tracking Co.op'!$F243,'Data Co.op'!$N:$N,'MT-Tracking Co.op'!T$6)</f>
        <v>0</v>
      </c>
      <c r="U243" s="25">
        <f>+SUMIFS('Data Co.op'!$M:$M,'Data Co.op'!$E:$E,'MT-Tracking Co.op'!$F243,'Data Co.op'!$N:$N,'MT-Tracking Co.op'!U$6)</f>
        <v>0</v>
      </c>
      <c r="V243" s="25">
        <f>+SUMIFS('Data Co.op'!$M:$M,'Data Co.op'!$E:$E,'MT-Tracking Co.op'!$F243,'Data Co.op'!$N:$N,'MT-Tracking Co.op'!V$6)</f>
        <v>0</v>
      </c>
      <c r="W243" s="25">
        <f>+SUMIFS('Data Co.op'!$M:$M,'Data Co.op'!$E:$E,'MT-Tracking Co.op'!$F243,'Data Co.op'!$N:$N,'MT-Tracking Co.op'!W$6)</f>
        <v>0</v>
      </c>
      <c r="X243" s="25">
        <f>+SUMIFS('Data Co.op'!$M:$M,'Data Co.op'!$E:$E,'MT-Tracking Co.op'!$F243,'Data Co.op'!$N:$N,'MT-Tracking Co.op'!X$6)</f>
        <v>0</v>
      </c>
      <c r="Y243" s="25">
        <f>+SUMIFS('Data Co.op'!$M:$M,'Data Co.op'!$E:$E,'MT-Tracking Co.op'!$F243,'Data Co.op'!$N:$N,'MT-Tracking Co.op'!Y$6)</f>
        <v>0</v>
      </c>
      <c r="Z243" s="25">
        <f>+SUMIFS('Data Co.op'!$M:$M,'Data Co.op'!$E:$E,'MT-Tracking Co.op'!$F243,'Data Co.op'!$N:$N,'MT-Tracking Co.op'!Z$6)</f>
        <v>0</v>
      </c>
      <c r="AA243" s="25">
        <f>+SUMIFS('Data Co.op'!$M:$M,'Data Co.op'!$E:$E,'MT-Tracking Co.op'!$F243,'Data Co.op'!$N:$N,'MT-Tracking Co.op'!AA$6)</f>
        <v>0</v>
      </c>
      <c r="AB243" s="25">
        <f>+SUMIFS('Data Co.op'!$M:$M,'Data Co.op'!$E:$E,'MT-Tracking Co.op'!$F243,'Data Co.op'!$N:$N,'MT-Tracking Co.op'!AB$6)</f>
        <v>0</v>
      </c>
      <c r="AC243" s="25">
        <f>+SUMIFS('Data Co.op'!$M:$M,'Data Co.op'!$E:$E,'MT-Tracking Co.op'!$F243,'Data Co.op'!$N:$N,'MT-Tracking Co.op'!AC$6)</f>
        <v>0</v>
      </c>
      <c r="AD243" s="25">
        <f>+SUMIFS('Data Co.op'!$M:$M,'Data Co.op'!$E:$E,'MT-Tracking Co.op'!$F243,'Data Co.op'!$N:$N,'MT-Tracking Co.op'!AD$6)</f>
        <v>0</v>
      </c>
      <c r="AE243" s="25">
        <f>+SUMIFS('Data Co.op'!$M:$M,'Data Co.op'!$E:$E,'MT-Tracking Co.op'!$F243,'Data Co.op'!$N:$N,'MT-Tracking Co.op'!AE$6)</f>
        <v>227.69964000000004</v>
      </c>
      <c r="AF243" s="25">
        <f>+SUMIFS('Data Co.op'!$M:$M,'Data Co.op'!$E:$E,'MT-Tracking Co.op'!$F243,'Data Co.op'!$N:$N,'MT-Tracking Co.op'!AF$6)</f>
        <v>0</v>
      </c>
      <c r="AG243" s="25">
        <f>+SUMIFS('Data Co.op'!$M:$M,'Data Co.op'!$E:$E,'MT-Tracking Co.op'!$F243,'Data Co.op'!$N:$N,'MT-Tracking Co.op'!AG$6)</f>
        <v>772.29827999999998</v>
      </c>
      <c r="AH243" s="25">
        <f>+SUMIFS('Data Co.op'!$M:$M,'Data Co.op'!$E:$E,'MT-Tracking Co.op'!$G243,'Data Co.op'!$N:$N,'MT-Tracking Co.op'!AH$6)</f>
        <v>0</v>
      </c>
      <c r="AI243" s="25">
        <f>+SUMIFS('Data Co.op'!$M:$M,'Data Co.op'!$E:$E,'MT-Tracking Co.op'!$G243,'Data Co.op'!$N:$N,'MT-Tracking Co.op'!AI$6)</f>
        <v>0</v>
      </c>
      <c r="AJ243" s="25">
        <f>+SUMIFS('Data Co.op'!$M:$M,'Data Co.op'!$E:$E,'MT-Tracking Co.op'!$G243,'Data Co.op'!$N:$N,'MT-Tracking Co.op'!AJ$6)</f>
        <v>0</v>
      </c>
      <c r="AK243" s="25">
        <f>+SUMIFS('Data Co.op'!$M:$M,'Data Co.op'!$E:$E,'MT-Tracking Co.op'!$G243,'Data Co.op'!$N:$N,'MT-Tracking Co.op'!AK$6)</f>
        <v>0</v>
      </c>
      <c r="AL243" s="25">
        <f>+SUMIFS('Data Co.op'!$M:$M,'Data Co.op'!$E:$E,'MT-Tracking Co.op'!$G243,'Data Co.op'!$N:$N,'MT-Tracking Co.op'!AL$6)</f>
        <v>0</v>
      </c>
      <c r="AM243" s="25">
        <f>+SUMIFS('Data Co.op'!$M:$M,'Data Co.op'!$E:$E,'MT-Tracking Co.op'!$G243,'Data Co.op'!$N:$N,'MT-Tracking Co.op'!AM$6)</f>
        <v>238.46399999999994</v>
      </c>
      <c r="AN243" s="25">
        <f>+SUMIFS('Data Co.op'!$M:$M,'Data Co.op'!$E:$E,'MT-Tracking Co.op'!$G243,'Data Co.op'!$N:$N,'MT-Tracking Co.op'!AN$6)</f>
        <v>0</v>
      </c>
      <c r="AO243" s="25">
        <f>+SUMIFS('Data Co.op'!$M:$M,'Data Co.op'!$E:$E,'MT-Tracking Co.op'!$G243,'Data Co.op'!$N:$N,'MT-Tracking Co.op'!AO$6)</f>
        <v>0</v>
      </c>
      <c r="AP243" s="25">
        <f>+SUMIFS('Data Co.op'!$M:$M,'Data Co.op'!$E:$E,'MT-Tracking Co.op'!$G243,'Data Co.op'!$N:$N,'MT-Tracking Co.op'!AP$6)</f>
        <v>0</v>
      </c>
      <c r="AQ243" s="25">
        <f>+SUMIFS('Data Co.op'!$M:$M,'Data Co.op'!$E:$E,'MT-Tracking Co.op'!$G243,'Data Co.op'!$N:$N,'MT-Tracking Co.op'!AQ$6)</f>
        <v>0</v>
      </c>
      <c r="AR243" s="25">
        <f>+SUMIFS('Data Co.op'!$M:$M,'Data Co.op'!$E:$E,'MT-Tracking Co.op'!$G243,'Data Co.op'!$N:$N,'MT-Tracking Co.op'!AR$6)</f>
        <v>0</v>
      </c>
      <c r="AS243" s="25">
        <f>+SUMIFS('Data Co.op'!$M:$M,'Data Co.op'!$E:$E,'MT-Tracking Co.op'!$G243,'Data Co.op'!$N:$N,'MT-Tracking Co.op'!AS$6)</f>
        <v>0</v>
      </c>
      <c r="AT243" s="25">
        <f>+SUMIFS('Data Co.op'!$M:$M,'Data Co.op'!$E:$E,'MT-Tracking Co.op'!$G243,'Data Co.op'!$N:$N,'MT-Tracking Co.op'!AT$6)</f>
        <v>0</v>
      </c>
      <c r="AU243" s="25">
        <f>+SUMIFS('Data Co.op'!$M:$M,'Data Co.op'!$E:$E,'MT-Tracking Co.op'!$G243,'Data Co.op'!$N:$N,'MT-Tracking Co.op'!AU$6)</f>
        <v>0</v>
      </c>
      <c r="AV243" s="25">
        <f>+SUMIFS('Data Co.op'!$M:$M,'Data Co.op'!$E:$E,'MT-Tracking Co.op'!$G243,'Data Co.op'!$N:$N,'MT-Tracking Co.op'!AV$6)</f>
        <v>0</v>
      </c>
      <c r="AW243" s="27">
        <f t="shared" si="42"/>
        <v>0</v>
      </c>
      <c r="AX243" t="str">
        <f t="shared" si="35"/>
        <v>Phạm Thị Bích Hạnh</v>
      </c>
      <c r="AY243" t="str">
        <f t="shared" si="34"/>
        <v>NBTS05262</v>
      </c>
      <c r="AZ243" s="27" t="str">
        <f t="shared" si="36"/>
        <v>Lê Trương Phi</v>
      </c>
    </row>
    <row r="244" spans="1:52" outlineLevel="1" x14ac:dyDescent="0.25">
      <c r="A244" s="4" t="s">
        <v>935</v>
      </c>
      <c r="B244" s="4" t="s">
        <v>1076</v>
      </c>
      <c r="C244" s="4" t="s">
        <v>356</v>
      </c>
      <c r="D244" s="4" t="s">
        <v>765</v>
      </c>
      <c r="E244" s="4" t="s">
        <v>406</v>
      </c>
      <c r="F244" s="35">
        <v>638</v>
      </c>
      <c r="G244" s="35">
        <f t="shared" si="43"/>
        <v>638</v>
      </c>
      <c r="H244" s="4" t="s">
        <v>2446</v>
      </c>
      <c r="I244" s="4"/>
      <c r="J244" s="4"/>
      <c r="K244" s="4"/>
      <c r="L244" s="4"/>
      <c r="M244" s="4"/>
      <c r="N244" s="38"/>
      <c r="O244" s="33"/>
      <c r="P244" s="33">
        <f t="shared" si="38"/>
        <v>1238.46192</v>
      </c>
      <c r="Q244" s="94">
        <f t="shared" si="40"/>
        <v>0</v>
      </c>
      <c r="R244" s="25">
        <f>+SUMIFS('Data Co.op'!$M:$M,'Data Co.op'!$E:$E,'MT-Tracking Co.op'!$F244,'Data Co.op'!$N:$N,'MT-Tracking Co.op'!R$6)</f>
        <v>0</v>
      </c>
      <c r="S244" s="25">
        <f>+SUMIFS('Data Co.op'!$M:$M,'Data Co.op'!$E:$E,'MT-Tracking Co.op'!$F244,'Data Co.op'!$N:$N,'MT-Tracking Co.op'!S$6)</f>
        <v>0</v>
      </c>
      <c r="T244" s="25">
        <f>+SUMIFS('Data Co.op'!$M:$M,'Data Co.op'!$E:$E,'MT-Tracking Co.op'!$F244,'Data Co.op'!$N:$N,'MT-Tracking Co.op'!T$6)</f>
        <v>0</v>
      </c>
      <c r="U244" s="25">
        <f>+SUMIFS('Data Co.op'!$M:$M,'Data Co.op'!$E:$E,'MT-Tracking Co.op'!$F244,'Data Co.op'!$N:$N,'MT-Tracking Co.op'!U$6)</f>
        <v>0</v>
      </c>
      <c r="V244" s="25">
        <f>+SUMIFS('Data Co.op'!$M:$M,'Data Co.op'!$E:$E,'MT-Tracking Co.op'!$F244,'Data Co.op'!$N:$N,'MT-Tracking Co.op'!V$6)</f>
        <v>238.46399999999994</v>
      </c>
      <c r="W244" s="25">
        <f>+SUMIFS('Data Co.op'!$M:$M,'Data Co.op'!$E:$E,'MT-Tracking Co.op'!$F244,'Data Co.op'!$N:$N,'MT-Tracking Co.op'!W$6)</f>
        <v>0</v>
      </c>
      <c r="X244" s="25">
        <f>+SUMIFS('Data Co.op'!$M:$M,'Data Co.op'!$E:$E,'MT-Tracking Co.op'!$F244,'Data Co.op'!$N:$N,'MT-Tracking Co.op'!X$6)</f>
        <v>0</v>
      </c>
      <c r="Y244" s="25">
        <f>+SUMIFS('Data Co.op'!$M:$M,'Data Co.op'!$E:$E,'MT-Tracking Co.op'!$F244,'Data Co.op'!$N:$N,'MT-Tracking Co.op'!Y$6)</f>
        <v>0</v>
      </c>
      <c r="Z244" s="25">
        <f>+SUMIFS('Data Co.op'!$M:$M,'Data Co.op'!$E:$E,'MT-Tracking Co.op'!$F244,'Data Co.op'!$N:$N,'MT-Tracking Co.op'!Z$6)</f>
        <v>0</v>
      </c>
      <c r="AA244" s="25">
        <f>+SUMIFS('Data Co.op'!$M:$M,'Data Co.op'!$E:$E,'MT-Tracking Co.op'!$F244,'Data Co.op'!$N:$N,'MT-Tracking Co.op'!AA$6)</f>
        <v>0</v>
      </c>
      <c r="AB244" s="25">
        <f>+SUMIFS('Data Co.op'!$M:$M,'Data Co.op'!$E:$E,'MT-Tracking Co.op'!$F244,'Data Co.op'!$N:$N,'MT-Tracking Co.op'!AB$6)</f>
        <v>0</v>
      </c>
      <c r="AC244" s="25">
        <f>+SUMIFS('Data Co.op'!$M:$M,'Data Co.op'!$E:$E,'MT-Tracking Co.op'!$F244,'Data Co.op'!$N:$N,'MT-Tracking Co.op'!AC$6)</f>
        <v>0</v>
      </c>
      <c r="AD244" s="25">
        <f>+SUMIFS('Data Co.op'!$M:$M,'Data Co.op'!$E:$E,'MT-Tracking Co.op'!$F244,'Data Co.op'!$N:$N,'MT-Tracking Co.op'!AD$6)</f>
        <v>0</v>
      </c>
      <c r="AE244" s="25">
        <f>+SUMIFS('Data Co.op'!$M:$M,'Data Co.op'!$E:$E,'MT-Tracking Co.op'!$F244,'Data Co.op'!$N:$N,'MT-Tracking Co.op'!AE$6)</f>
        <v>0</v>
      </c>
      <c r="AF244" s="25">
        <f>+SUMIFS('Data Co.op'!$M:$M,'Data Co.op'!$E:$E,'MT-Tracking Co.op'!$F244,'Data Co.op'!$N:$N,'MT-Tracking Co.op'!AF$6)</f>
        <v>0</v>
      </c>
      <c r="AG244" s="25">
        <f>+SUMIFS('Data Co.op'!$M:$M,'Data Co.op'!$E:$E,'MT-Tracking Co.op'!$F244,'Data Co.op'!$N:$N,'MT-Tracking Co.op'!AG$6)</f>
        <v>772.29827999999998</v>
      </c>
      <c r="AH244" s="25">
        <f>+SUMIFS('Data Co.op'!$M:$M,'Data Co.op'!$E:$E,'MT-Tracking Co.op'!$G244,'Data Co.op'!$N:$N,'MT-Tracking Co.op'!AH$6)</f>
        <v>0</v>
      </c>
      <c r="AI244" s="25">
        <f>+SUMIFS('Data Co.op'!$M:$M,'Data Co.op'!$E:$E,'MT-Tracking Co.op'!$G244,'Data Co.op'!$N:$N,'MT-Tracking Co.op'!AI$6)</f>
        <v>0</v>
      </c>
      <c r="AJ244" s="25">
        <f>+SUMIFS('Data Co.op'!$M:$M,'Data Co.op'!$E:$E,'MT-Tracking Co.op'!$G244,'Data Co.op'!$N:$N,'MT-Tracking Co.op'!AJ$6)</f>
        <v>0</v>
      </c>
      <c r="AK244" s="25">
        <f>+SUMIFS('Data Co.op'!$M:$M,'Data Co.op'!$E:$E,'MT-Tracking Co.op'!$G244,'Data Co.op'!$N:$N,'MT-Tracking Co.op'!AK$6)</f>
        <v>0</v>
      </c>
      <c r="AL244" s="25">
        <f>+SUMIFS('Data Co.op'!$M:$M,'Data Co.op'!$E:$E,'MT-Tracking Co.op'!$G244,'Data Co.op'!$N:$N,'MT-Tracking Co.op'!AL$6)</f>
        <v>0</v>
      </c>
      <c r="AM244" s="25">
        <f>+SUMIFS('Data Co.op'!$M:$M,'Data Co.op'!$E:$E,'MT-Tracking Co.op'!$G244,'Data Co.op'!$N:$N,'MT-Tracking Co.op'!AM$6)</f>
        <v>227.69964000000004</v>
      </c>
      <c r="AN244" s="25">
        <f>+SUMIFS('Data Co.op'!$M:$M,'Data Co.op'!$E:$E,'MT-Tracking Co.op'!$G244,'Data Co.op'!$N:$N,'MT-Tracking Co.op'!AN$6)</f>
        <v>0</v>
      </c>
      <c r="AO244" s="25">
        <f>+SUMIFS('Data Co.op'!$M:$M,'Data Co.op'!$E:$E,'MT-Tracking Co.op'!$G244,'Data Co.op'!$N:$N,'MT-Tracking Co.op'!AO$6)</f>
        <v>0</v>
      </c>
      <c r="AP244" s="25">
        <f>+SUMIFS('Data Co.op'!$M:$M,'Data Co.op'!$E:$E,'MT-Tracking Co.op'!$G244,'Data Co.op'!$N:$N,'MT-Tracking Co.op'!AP$6)</f>
        <v>0</v>
      </c>
      <c r="AQ244" s="25">
        <f>+SUMIFS('Data Co.op'!$M:$M,'Data Co.op'!$E:$E,'MT-Tracking Co.op'!$G244,'Data Co.op'!$N:$N,'MT-Tracking Co.op'!AQ$6)</f>
        <v>0</v>
      </c>
      <c r="AR244" s="25">
        <f>+SUMIFS('Data Co.op'!$M:$M,'Data Co.op'!$E:$E,'MT-Tracking Co.op'!$G244,'Data Co.op'!$N:$N,'MT-Tracking Co.op'!AR$6)</f>
        <v>0</v>
      </c>
      <c r="AS244" s="25">
        <f>+SUMIFS('Data Co.op'!$M:$M,'Data Co.op'!$E:$E,'MT-Tracking Co.op'!$G244,'Data Co.op'!$N:$N,'MT-Tracking Co.op'!AS$6)</f>
        <v>0</v>
      </c>
      <c r="AT244" s="25">
        <f>+SUMIFS('Data Co.op'!$M:$M,'Data Co.op'!$E:$E,'MT-Tracking Co.op'!$G244,'Data Co.op'!$N:$N,'MT-Tracking Co.op'!AT$6)</f>
        <v>0</v>
      </c>
      <c r="AU244" s="25">
        <f>+SUMIFS('Data Co.op'!$M:$M,'Data Co.op'!$E:$E,'MT-Tracking Co.op'!$G244,'Data Co.op'!$N:$N,'MT-Tracking Co.op'!AU$6)</f>
        <v>0</v>
      </c>
      <c r="AV244" s="25">
        <f>+SUMIFS('Data Co.op'!$M:$M,'Data Co.op'!$E:$E,'MT-Tracking Co.op'!$G244,'Data Co.op'!$N:$N,'MT-Tracking Co.op'!AV$6)</f>
        <v>0</v>
      </c>
      <c r="AW244" s="27">
        <f t="shared" si="42"/>
        <v>0</v>
      </c>
      <c r="AX244" t="str">
        <f t="shared" si="35"/>
        <v>Phạm Thị Bích Hạnh</v>
      </c>
      <c r="AY244" t="str">
        <f t="shared" si="34"/>
        <v>NBTS05262</v>
      </c>
      <c r="AZ244" s="27" t="str">
        <f t="shared" si="36"/>
        <v>Lê Trương Phi</v>
      </c>
    </row>
    <row r="245" spans="1:52" outlineLevel="1" x14ac:dyDescent="0.25">
      <c r="A245" s="4" t="s">
        <v>935</v>
      </c>
      <c r="B245" s="4" t="s">
        <v>1076</v>
      </c>
      <c r="C245" s="4" t="s">
        <v>356</v>
      </c>
      <c r="D245" s="4" t="s">
        <v>765</v>
      </c>
      <c r="E245" s="4" t="s">
        <v>406</v>
      </c>
      <c r="F245" s="35">
        <v>2018</v>
      </c>
      <c r="G245" s="35">
        <f t="shared" si="43"/>
        <v>2018</v>
      </c>
      <c r="H245" s="4" t="s">
        <v>2450</v>
      </c>
      <c r="I245" s="4"/>
      <c r="J245" s="4"/>
      <c r="K245" s="4"/>
      <c r="L245" s="4"/>
      <c r="M245" s="4"/>
      <c r="N245" s="38"/>
      <c r="O245" s="33"/>
      <c r="P245" s="33">
        <f t="shared" si="38"/>
        <v>487.76688000000001</v>
      </c>
      <c r="Q245" s="94">
        <f t="shared" si="40"/>
        <v>0</v>
      </c>
      <c r="R245" s="25">
        <f>+SUMIFS('Data Co.op'!$M:$M,'Data Co.op'!$E:$E,'MT-Tracking Co.op'!$F245,'Data Co.op'!$N:$N,'MT-Tracking Co.op'!R$6)</f>
        <v>487.76688000000001</v>
      </c>
      <c r="S245" s="25">
        <f>+SUMIFS('Data Co.op'!$M:$M,'Data Co.op'!$E:$E,'MT-Tracking Co.op'!$F245,'Data Co.op'!$N:$N,'MT-Tracking Co.op'!S$6)</f>
        <v>0</v>
      </c>
      <c r="T245" s="25">
        <f>+SUMIFS('Data Co.op'!$M:$M,'Data Co.op'!$E:$E,'MT-Tracking Co.op'!$F245,'Data Co.op'!$N:$N,'MT-Tracking Co.op'!T$6)</f>
        <v>0</v>
      </c>
      <c r="U245" s="25">
        <f>+SUMIFS('Data Co.op'!$M:$M,'Data Co.op'!$E:$E,'MT-Tracking Co.op'!$F245,'Data Co.op'!$N:$N,'MT-Tracking Co.op'!U$6)</f>
        <v>0</v>
      </c>
      <c r="V245" s="25">
        <f>+SUMIFS('Data Co.op'!$M:$M,'Data Co.op'!$E:$E,'MT-Tracking Co.op'!$F245,'Data Co.op'!$N:$N,'MT-Tracking Co.op'!V$6)</f>
        <v>0</v>
      </c>
      <c r="W245" s="25">
        <f>+SUMIFS('Data Co.op'!$M:$M,'Data Co.op'!$E:$E,'MT-Tracking Co.op'!$F245,'Data Co.op'!$N:$N,'MT-Tracking Co.op'!W$6)</f>
        <v>0</v>
      </c>
      <c r="X245" s="25">
        <f>+SUMIFS('Data Co.op'!$M:$M,'Data Co.op'!$E:$E,'MT-Tracking Co.op'!$F245,'Data Co.op'!$N:$N,'MT-Tracking Co.op'!X$6)</f>
        <v>0</v>
      </c>
      <c r="Y245" s="25">
        <f>+SUMIFS('Data Co.op'!$M:$M,'Data Co.op'!$E:$E,'MT-Tracking Co.op'!$F245,'Data Co.op'!$N:$N,'MT-Tracking Co.op'!Y$6)</f>
        <v>0</v>
      </c>
      <c r="Z245" s="25">
        <f>+SUMIFS('Data Co.op'!$M:$M,'Data Co.op'!$E:$E,'MT-Tracking Co.op'!$F245,'Data Co.op'!$N:$N,'MT-Tracking Co.op'!Z$6)</f>
        <v>0</v>
      </c>
      <c r="AA245" s="25">
        <f>+SUMIFS('Data Co.op'!$M:$M,'Data Co.op'!$E:$E,'MT-Tracking Co.op'!$F245,'Data Co.op'!$N:$N,'MT-Tracking Co.op'!AA$6)</f>
        <v>0</v>
      </c>
      <c r="AB245" s="25">
        <f>+SUMIFS('Data Co.op'!$M:$M,'Data Co.op'!$E:$E,'MT-Tracking Co.op'!$F245,'Data Co.op'!$N:$N,'MT-Tracking Co.op'!AB$6)</f>
        <v>0</v>
      </c>
      <c r="AC245" s="25">
        <f>+SUMIFS('Data Co.op'!$M:$M,'Data Co.op'!$E:$E,'MT-Tracking Co.op'!$F245,'Data Co.op'!$N:$N,'MT-Tracking Co.op'!AC$6)</f>
        <v>0</v>
      </c>
      <c r="AD245" s="25">
        <f>+SUMIFS('Data Co.op'!$M:$M,'Data Co.op'!$E:$E,'MT-Tracking Co.op'!$F245,'Data Co.op'!$N:$N,'MT-Tracking Co.op'!AD$6)</f>
        <v>0</v>
      </c>
      <c r="AE245" s="25">
        <f>+SUMIFS('Data Co.op'!$M:$M,'Data Co.op'!$E:$E,'MT-Tracking Co.op'!$F245,'Data Co.op'!$N:$N,'MT-Tracking Co.op'!AE$6)</f>
        <v>0</v>
      </c>
      <c r="AF245" s="25">
        <f>+SUMIFS('Data Co.op'!$M:$M,'Data Co.op'!$E:$E,'MT-Tracking Co.op'!$F245,'Data Co.op'!$N:$N,'MT-Tracking Co.op'!AF$6)</f>
        <v>0</v>
      </c>
      <c r="AG245" s="25">
        <f>+SUMIFS('Data Co.op'!$M:$M,'Data Co.op'!$E:$E,'MT-Tracking Co.op'!$F245,'Data Co.op'!$N:$N,'MT-Tracking Co.op'!AG$6)</f>
        <v>0</v>
      </c>
      <c r="AH245" s="25">
        <f>+SUMIFS('Data Co.op'!$M:$M,'Data Co.op'!$E:$E,'MT-Tracking Co.op'!$G245,'Data Co.op'!$N:$N,'MT-Tracking Co.op'!AH$6)</f>
        <v>0</v>
      </c>
      <c r="AI245" s="25">
        <f>+SUMIFS('Data Co.op'!$M:$M,'Data Co.op'!$E:$E,'MT-Tracking Co.op'!$G245,'Data Co.op'!$N:$N,'MT-Tracking Co.op'!AI$6)</f>
        <v>0</v>
      </c>
      <c r="AJ245" s="25">
        <f>+SUMIFS('Data Co.op'!$M:$M,'Data Co.op'!$E:$E,'MT-Tracking Co.op'!$G245,'Data Co.op'!$N:$N,'MT-Tracking Co.op'!AJ$6)</f>
        <v>0</v>
      </c>
      <c r="AK245" s="25">
        <f>+SUMIFS('Data Co.op'!$M:$M,'Data Co.op'!$E:$E,'MT-Tracking Co.op'!$G245,'Data Co.op'!$N:$N,'MT-Tracking Co.op'!AK$6)</f>
        <v>0</v>
      </c>
      <c r="AL245" s="25">
        <f>+SUMIFS('Data Co.op'!$M:$M,'Data Co.op'!$E:$E,'MT-Tracking Co.op'!$G245,'Data Co.op'!$N:$N,'MT-Tracking Co.op'!AL$6)</f>
        <v>0</v>
      </c>
      <c r="AM245" s="25">
        <f>+SUMIFS('Data Co.op'!$M:$M,'Data Co.op'!$E:$E,'MT-Tracking Co.op'!$G245,'Data Co.op'!$N:$N,'MT-Tracking Co.op'!AM$6)</f>
        <v>0</v>
      </c>
      <c r="AN245" s="25">
        <f>+SUMIFS('Data Co.op'!$M:$M,'Data Co.op'!$E:$E,'MT-Tracking Co.op'!$G245,'Data Co.op'!$N:$N,'MT-Tracking Co.op'!AN$6)</f>
        <v>0</v>
      </c>
      <c r="AO245" s="25">
        <f>+SUMIFS('Data Co.op'!$M:$M,'Data Co.op'!$E:$E,'MT-Tracking Co.op'!$G245,'Data Co.op'!$N:$N,'MT-Tracking Co.op'!AO$6)</f>
        <v>0</v>
      </c>
      <c r="AP245" s="25">
        <f>+SUMIFS('Data Co.op'!$M:$M,'Data Co.op'!$E:$E,'MT-Tracking Co.op'!$G245,'Data Co.op'!$N:$N,'MT-Tracking Co.op'!AP$6)</f>
        <v>0</v>
      </c>
      <c r="AQ245" s="25">
        <f>+SUMIFS('Data Co.op'!$M:$M,'Data Co.op'!$E:$E,'MT-Tracking Co.op'!$G245,'Data Co.op'!$N:$N,'MT-Tracking Co.op'!AQ$6)</f>
        <v>0</v>
      </c>
      <c r="AR245" s="25">
        <f>+SUMIFS('Data Co.op'!$M:$M,'Data Co.op'!$E:$E,'MT-Tracking Co.op'!$G245,'Data Co.op'!$N:$N,'MT-Tracking Co.op'!AR$6)</f>
        <v>0</v>
      </c>
      <c r="AS245" s="25">
        <f>+SUMIFS('Data Co.op'!$M:$M,'Data Co.op'!$E:$E,'MT-Tracking Co.op'!$G245,'Data Co.op'!$N:$N,'MT-Tracking Co.op'!AS$6)</f>
        <v>0</v>
      </c>
      <c r="AT245" s="25">
        <f>+SUMIFS('Data Co.op'!$M:$M,'Data Co.op'!$E:$E,'MT-Tracking Co.op'!$G245,'Data Co.op'!$N:$N,'MT-Tracking Co.op'!AT$6)</f>
        <v>0</v>
      </c>
      <c r="AU245" s="25">
        <f>+SUMIFS('Data Co.op'!$M:$M,'Data Co.op'!$E:$E,'MT-Tracking Co.op'!$G245,'Data Co.op'!$N:$N,'MT-Tracking Co.op'!AU$6)</f>
        <v>0</v>
      </c>
      <c r="AV245" s="25">
        <f>+SUMIFS('Data Co.op'!$M:$M,'Data Co.op'!$E:$E,'MT-Tracking Co.op'!$G245,'Data Co.op'!$N:$N,'MT-Tracking Co.op'!AV$6)</f>
        <v>0</v>
      </c>
      <c r="AW245" s="27">
        <f t="shared" si="42"/>
        <v>0</v>
      </c>
      <c r="AX245" t="str">
        <f t="shared" si="35"/>
        <v>Phạm Thị Bích Hạnh</v>
      </c>
      <c r="AY245" t="str">
        <f t="shared" si="34"/>
        <v>NBTS05262</v>
      </c>
      <c r="AZ245" s="27" t="str">
        <f t="shared" si="36"/>
        <v>Lê Trương Phi</v>
      </c>
    </row>
    <row r="246" spans="1:52" outlineLevel="1" x14ac:dyDescent="0.25">
      <c r="A246" s="4" t="s">
        <v>935</v>
      </c>
      <c r="B246" s="4" t="s">
        <v>1076</v>
      </c>
      <c r="C246" s="4" t="s">
        <v>356</v>
      </c>
      <c r="D246" s="4" t="s">
        <v>765</v>
      </c>
      <c r="E246" s="4" t="s">
        <v>406</v>
      </c>
      <c r="F246" s="35">
        <v>2043</v>
      </c>
      <c r="G246" s="35">
        <f t="shared" si="43"/>
        <v>2043</v>
      </c>
      <c r="H246" s="4" t="s">
        <v>2451</v>
      </c>
      <c r="I246" s="4"/>
      <c r="J246" s="4"/>
      <c r="K246" s="4"/>
      <c r="L246" s="4"/>
      <c r="M246" s="4"/>
      <c r="N246" s="38"/>
      <c r="O246" s="33"/>
      <c r="P246" s="33">
        <f t="shared" si="38"/>
        <v>3229.5088800000003</v>
      </c>
      <c r="Q246" s="94">
        <f t="shared" si="40"/>
        <v>0</v>
      </c>
      <c r="R246" s="25">
        <f>+SUMIFS('Data Co.op'!$M:$M,'Data Co.op'!$E:$E,'MT-Tracking Co.op'!$F246,'Data Co.op'!$N:$N,'MT-Tracking Co.op'!R$6)</f>
        <v>0</v>
      </c>
      <c r="S246" s="25">
        <f>+SUMIFS('Data Co.op'!$M:$M,'Data Co.op'!$E:$E,'MT-Tracking Co.op'!$F246,'Data Co.op'!$N:$N,'MT-Tracking Co.op'!S$6)</f>
        <v>1293.5268000000001</v>
      </c>
      <c r="T246" s="25">
        <f>+SUMIFS('Data Co.op'!$M:$M,'Data Co.op'!$E:$E,'MT-Tracking Co.op'!$F246,'Data Co.op'!$N:$N,'MT-Tracking Co.op'!T$6)</f>
        <v>0</v>
      </c>
      <c r="U246" s="25">
        <f>+SUMIFS('Data Co.op'!$M:$M,'Data Co.op'!$E:$E,'MT-Tracking Co.op'!$F246,'Data Co.op'!$N:$N,'MT-Tracking Co.op'!U$6)</f>
        <v>0</v>
      </c>
      <c r="V246" s="25">
        <f>+SUMIFS('Data Co.op'!$M:$M,'Data Co.op'!$E:$E,'MT-Tracking Co.op'!$F246,'Data Co.op'!$N:$N,'MT-Tracking Co.op'!V$6)</f>
        <v>0</v>
      </c>
      <c r="W246" s="25">
        <f>+SUMIFS('Data Co.op'!$M:$M,'Data Co.op'!$E:$E,'MT-Tracking Co.op'!$F246,'Data Co.op'!$N:$N,'MT-Tracking Co.op'!W$6)</f>
        <v>0</v>
      </c>
      <c r="X246" s="25">
        <f>+SUMIFS('Data Co.op'!$M:$M,'Data Co.op'!$E:$E,'MT-Tracking Co.op'!$F246,'Data Co.op'!$N:$N,'MT-Tracking Co.op'!X$6)</f>
        <v>0</v>
      </c>
      <c r="Y246" s="25">
        <f>+SUMIFS('Data Co.op'!$M:$M,'Data Co.op'!$E:$E,'MT-Tracking Co.op'!$F246,'Data Co.op'!$N:$N,'MT-Tracking Co.op'!Y$6)</f>
        <v>0</v>
      </c>
      <c r="Z246" s="25">
        <f>+SUMIFS('Data Co.op'!$M:$M,'Data Co.op'!$E:$E,'MT-Tracking Co.op'!$F246,'Data Co.op'!$N:$N,'MT-Tracking Co.op'!Z$6)</f>
        <v>0</v>
      </c>
      <c r="AA246" s="25">
        <f>+SUMIFS('Data Co.op'!$M:$M,'Data Co.op'!$E:$E,'MT-Tracking Co.op'!$F246,'Data Co.op'!$N:$N,'MT-Tracking Co.op'!AA$6)</f>
        <v>0</v>
      </c>
      <c r="AB246" s="25">
        <f>+SUMIFS('Data Co.op'!$M:$M,'Data Co.op'!$E:$E,'MT-Tracking Co.op'!$F246,'Data Co.op'!$N:$N,'MT-Tracking Co.op'!AB$6)</f>
        <v>0</v>
      </c>
      <c r="AC246" s="25">
        <f>+SUMIFS('Data Co.op'!$M:$M,'Data Co.op'!$E:$E,'MT-Tracking Co.op'!$F246,'Data Co.op'!$N:$N,'MT-Tracking Co.op'!AC$6)</f>
        <v>0</v>
      </c>
      <c r="AD246" s="25">
        <f>+SUMIFS('Data Co.op'!$M:$M,'Data Co.op'!$E:$E,'MT-Tracking Co.op'!$F246,'Data Co.op'!$N:$N,'MT-Tracking Co.op'!AD$6)</f>
        <v>0</v>
      </c>
      <c r="AE246" s="25">
        <f>+SUMIFS('Data Co.op'!$M:$M,'Data Co.op'!$E:$E,'MT-Tracking Co.op'!$F246,'Data Co.op'!$N:$N,'MT-Tracking Co.op'!AE$6)</f>
        <v>0</v>
      </c>
      <c r="AF246" s="25">
        <f>+SUMIFS('Data Co.op'!$M:$M,'Data Co.op'!$E:$E,'MT-Tracking Co.op'!$F246,'Data Co.op'!$N:$N,'MT-Tracking Co.op'!AF$6)</f>
        <v>0</v>
      </c>
      <c r="AG246" s="25">
        <f>+SUMIFS('Data Co.op'!$M:$M,'Data Co.op'!$E:$E,'MT-Tracking Co.op'!$F246,'Data Co.op'!$N:$N,'MT-Tracking Co.op'!AG$6)</f>
        <v>772.29827999999998</v>
      </c>
      <c r="AH246" s="25">
        <f>+SUMIFS('Data Co.op'!$M:$M,'Data Co.op'!$E:$E,'MT-Tracking Co.op'!$G246,'Data Co.op'!$N:$N,'MT-Tracking Co.op'!AH$6)</f>
        <v>0</v>
      </c>
      <c r="AI246" s="25">
        <f>+SUMIFS('Data Co.op'!$M:$M,'Data Co.op'!$E:$E,'MT-Tracking Co.op'!$G246,'Data Co.op'!$N:$N,'MT-Tracking Co.op'!AI$6)</f>
        <v>0</v>
      </c>
      <c r="AJ246" s="25">
        <f>+SUMIFS('Data Co.op'!$M:$M,'Data Co.op'!$E:$E,'MT-Tracking Co.op'!$G246,'Data Co.op'!$N:$N,'MT-Tracking Co.op'!AJ$6)</f>
        <v>0</v>
      </c>
      <c r="AK246" s="25">
        <f>+SUMIFS('Data Co.op'!$M:$M,'Data Co.op'!$E:$E,'MT-Tracking Co.op'!$G246,'Data Co.op'!$N:$N,'MT-Tracking Co.op'!AK$6)</f>
        <v>0</v>
      </c>
      <c r="AL246" s="25">
        <f>+SUMIFS('Data Co.op'!$M:$M,'Data Co.op'!$E:$E,'MT-Tracking Co.op'!$G246,'Data Co.op'!$N:$N,'MT-Tracking Co.op'!AL$6)</f>
        <v>0</v>
      </c>
      <c r="AM246" s="25">
        <f>+SUMIFS('Data Co.op'!$M:$M,'Data Co.op'!$E:$E,'MT-Tracking Co.op'!$G246,'Data Co.op'!$N:$N,'MT-Tracking Co.op'!AM$6)</f>
        <v>0</v>
      </c>
      <c r="AN246" s="25">
        <f>+SUMIFS('Data Co.op'!$M:$M,'Data Co.op'!$E:$E,'MT-Tracking Co.op'!$G246,'Data Co.op'!$N:$N,'MT-Tracking Co.op'!AN$6)</f>
        <v>0</v>
      </c>
      <c r="AO246" s="25">
        <f>+SUMIFS('Data Co.op'!$M:$M,'Data Co.op'!$E:$E,'MT-Tracking Co.op'!$G246,'Data Co.op'!$N:$N,'MT-Tracking Co.op'!AO$6)</f>
        <v>0</v>
      </c>
      <c r="AP246" s="25">
        <f>+SUMIFS('Data Co.op'!$M:$M,'Data Co.op'!$E:$E,'MT-Tracking Co.op'!$G246,'Data Co.op'!$N:$N,'MT-Tracking Co.op'!AP$6)</f>
        <v>0</v>
      </c>
      <c r="AQ246" s="25">
        <f>+SUMIFS('Data Co.op'!$M:$M,'Data Co.op'!$E:$E,'MT-Tracking Co.op'!$G246,'Data Co.op'!$N:$N,'MT-Tracking Co.op'!AQ$6)</f>
        <v>0</v>
      </c>
      <c r="AR246" s="25">
        <f>+SUMIFS('Data Co.op'!$M:$M,'Data Co.op'!$E:$E,'MT-Tracking Co.op'!$G246,'Data Co.op'!$N:$N,'MT-Tracking Co.op'!AR$6)</f>
        <v>0</v>
      </c>
      <c r="AS246" s="25">
        <f>+SUMIFS('Data Co.op'!$M:$M,'Data Co.op'!$E:$E,'MT-Tracking Co.op'!$G246,'Data Co.op'!$N:$N,'MT-Tracking Co.op'!AS$6)</f>
        <v>1163.6838000000002</v>
      </c>
      <c r="AT246" s="25">
        <f>+SUMIFS('Data Co.op'!$M:$M,'Data Co.op'!$E:$E,'MT-Tracking Co.op'!$G246,'Data Co.op'!$N:$N,'MT-Tracking Co.op'!AT$6)</f>
        <v>0</v>
      </c>
      <c r="AU246" s="25">
        <f>+SUMIFS('Data Co.op'!$M:$M,'Data Co.op'!$E:$E,'MT-Tracking Co.op'!$G246,'Data Co.op'!$N:$N,'MT-Tracking Co.op'!AU$6)</f>
        <v>0</v>
      </c>
      <c r="AV246" s="25">
        <f>+SUMIFS('Data Co.op'!$M:$M,'Data Co.op'!$E:$E,'MT-Tracking Co.op'!$G246,'Data Co.op'!$N:$N,'MT-Tracking Co.op'!AV$6)</f>
        <v>0</v>
      </c>
      <c r="AW246" s="27">
        <f t="shared" si="42"/>
        <v>0</v>
      </c>
      <c r="AX246" t="str">
        <f t="shared" si="35"/>
        <v>Phạm Thị Bích Hạnh</v>
      </c>
      <c r="AY246" t="str">
        <f t="shared" si="34"/>
        <v>NBTS05262</v>
      </c>
      <c r="AZ246" s="27" t="str">
        <f t="shared" si="36"/>
        <v>Lê Trương Phi</v>
      </c>
    </row>
    <row r="247" spans="1:52" outlineLevel="1" x14ac:dyDescent="0.25">
      <c r="A247" s="4" t="s">
        <v>935</v>
      </c>
      <c r="B247" s="4" t="s">
        <v>1076</v>
      </c>
      <c r="C247" s="4" t="s">
        <v>356</v>
      </c>
      <c r="D247" s="4" t="s">
        <v>765</v>
      </c>
      <c r="E247" s="4" t="s">
        <v>406</v>
      </c>
      <c r="F247" s="35">
        <v>2126</v>
      </c>
      <c r="G247" s="35">
        <f t="shared" si="43"/>
        <v>2126</v>
      </c>
      <c r="H247" s="4" t="s">
        <v>2454</v>
      </c>
      <c r="I247" s="4"/>
      <c r="J247" s="4"/>
      <c r="K247" s="4"/>
      <c r="L247" s="4"/>
      <c r="M247" s="4"/>
      <c r="N247" s="38"/>
      <c r="O247" s="33"/>
      <c r="P247" s="33">
        <f t="shared" si="38"/>
        <v>1319.6811600000001</v>
      </c>
      <c r="Q247" s="94">
        <f t="shared" si="40"/>
        <v>0</v>
      </c>
      <c r="R247" s="25">
        <f>+SUMIFS('Data Co.op'!$M:$M,'Data Co.op'!$E:$E,'MT-Tracking Co.op'!$F247,'Data Co.op'!$N:$N,'MT-Tracking Co.op'!R$6)</f>
        <v>0</v>
      </c>
      <c r="S247" s="25">
        <f>+SUMIFS('Data Co.op'!$M:$M,'Data Co.op'!$E:$E,'MT-Tracking Co.op'!$F247,'Data Co.op'!$N:$N,'MT-Tracking Co.op'!S$6)</f>
        <v>0</v>
      </c>
      <c r="T247" s="25">
        <f>+SUMIFS('Data Co.op'!$M:$M,'Data Co.op'!$E:$E,'MT-Tracking Co.op'!$F247,'Data Co.op'!$N:$N,'MT-Tracking Co.op'!T$6)</f>
        <v>547.38288</v>
      </c>
      <c r="U247" s="25">
        <f>+SUMIFS('Data Co.op'!$M:$M,'Data Co.op'!$E:$E,'MT-Tracking Co.op'!$F247,'Data Co.op'!$N:$N,'MT-Tracking Co.op'!U$6)</f>
        <v>0</v>
      </c>
      <c r="V247" s="25">
        <f>+SUMIFS('Data Co.op'!$M:$M,'Data Co.op'!$E:$E,'MT-Tracking Co.op'!$F247,'Data Co.op'!$N:$N,'MT-Tracking Co.op'!V$6)</f>
        <v>0</v>
      </c>
      <c r="W247" s="25">
        <f>+SUMIFS('Data Co.op'!$M:$M,'Data Co.op'!$E:$E,'MT-Tracking Co.op'!$F247,'Data Co.op'!$N:$N,'MT-Tracking Co.op'!W$6)</f>
        <v>0</v>
      </c>
      <c r="X247" s="25">
        <f>+SUMIFS('Data Co.op'!$M:$M,'Data Co.op'!$E:$E,'MT-Tracking Co.op'!$F247,'Data Co.op'!$N:$N,'MT-Tracking Co.op'!X$6)</f>
        <v>0</v>
      </c>
      <c r="Y247" s="25">
        <f>+SUMIFS('Data Co.op'!$M:$M,'Data Co.op'!$E:$E,'MT-Tracking Co.op'!$F247,'Data Co.op'!$N:$N,'MT-Tracking Co.op'!Y$6)</f>
        <v>0</v>
      </c>
      <c r="Z247" s="25">
        <f>+SUMIFS('Data Co.op'!$M:$M,'Data Co.op'!$E:$E,'MT-Tracking Co.op'!$F247,'Data Co.op'!$N:$N,'MT-Tracking Co.op'!Z$6)</f>
        <v>0</v>
      </c>
      <c r="AA247" s="25">
        <f>+SUMIFS('Data Co.op'!$M:$M,'Data Co.op'!$E:$E,'MT-Tracking Co.op'!$F247,'Data Co.op'!$N:$N,'MT-Tracking Co.op'!AA$6)</f>
        <v>0</v>
      </c>
      <c r="AB247" s="25">
        <f>+SUMIFS('Data Co.op'!$M:$M,'Data Co.op'!$E:$E,'MT-Tracking Co.op'!$F247,'Data Co.op'!$N:$N,'MT-Tracking Co.op'!AB$6)</f>
        <v>0</v>
      </c>
      <c r="AC247" s="25">
        <f>+SUMIFS('Data Co.op'!$M:$M,'Data Co.op'!$E:$E,'MT-Tracking Co.op'!$F247,'Data Co.op'!$N:$N,'MT-Tracking Co.op'!AC$6)</f>
        <v>0</v>
      </c>
      <c r="AD247" s="25">
        <f>+SUMIFS('Data Co.op'!$M:$M,'Data Co.op'!$E:$E,'MT-Tracking Co.op'!$F247,'Data Co.op'!$N:$N,'MT-Tracking Co.op'!AD$6)</f>
        <v>0</v>
      </c>
      <c r="AE247" s="25">
        <f>+SUMIFS('Data Co.op'!$M:$M,'Data Co.op'!$E:$E,'MT-Tracking Co.op'!$F247,'Data Co.op'!$N:$N,'MT-Tracking Co.op'!AE$6)</f>
        <v>0</v>
      </c>
      <c r="AF247" s="25">
        <f>+SUMIFS('Data Co.op'!$M:$M,'Data Co.op'!$E:$E,'MT-Tracking Co.op'!$F247,'Data Co.op'!$N:$N,'MT-Tracking Co.op'!AF$6)</f>
        <v>0</v>
      </c>
      <c r="AG247" s="25">
        <f>+SUMIFS('Data Co.op'!$M:$M,'Data Co.op'!$E:$E,'MT-Tracking Co.op'!$F247,'Data Co.op'!$N:$N,'MT-Tracking Co.op'!AG$6)</f>
        <v>772.29827999999998</v>
      </c>
      <c r="AH247" s="25">
        <f>+SUMIFS('Data Co.op'!$M:$M,'Data Co.op'!$E:$E,'MT-Tracking Co.op'!$G247,'Data Co.op'!$N:$N,'MT-Tracking Co.op'!AH$6)</f>
        <v>0</v>
      </c>
      <c r="AI247" s="25">
        <f>+SUMIFS('Data Co.op'!$M:$M,'Data Co.op'!$E:$E,'MT-Tracking Co.op'!$G247,'Data Co.op'!$N:$N,'MT-Tracking Co.op'!AI$6)</f>
        <v>0</v>
      </c>
      <c r="AJ247" s="25">
        <f>+SUMIFS('Data Co.op'!$M:$M,'Data Co.op'!$E:$E,'MT-Tracking Co.op'!$G247,'Data Co.op'!$N:$N,'MT-Tracking Co.op'!AJ$6)</f>
        <v>0</v>
      </c>
      <c r="AK247" s="25">
        <f>+SUMIFS('Data Co.op'!$M:$M,'Data Co.op'!$E:$E,'MT-Tracking Co.op'!$G247,'Data Co.op'!$N:$N,'MT-Tracking Co.op'!AK$6)</f>
        <v>0</v>
      </c>
      <c r="AL247" s="25">
        <f>+SUMIFS('Data Co.op'!$M:$M,'Data Co.op'!$E:$E,'MT-Tracking Co.op'!$G247,'Data Co.op'!$N:$N,'MT-Tracking Co.op'!AL$6)</f>
        <v>0</v>
      </c>
      <c r="AM247" s="25">
        <f>+SUMIFS('Data Co.op'!$M:$M,'Data Co.op'!$E:$E,'MT-Tracking Co.op'!$G247,'Data Co.op'!$N:$N,'MT-Tracking Co.op'!AM$6)</f>
        <v>0</v>
      </c>
      <c r="AN247" s="25">
        <f>+SUMIFS('Data Co.op'!$M:$M,'Data Co.op'!$E:$E,'MT-Tracking Co.op'!$G247,'Data Co.op'!$N:$N,'MT-Tracking Co.op'!AN$6)</f>
        <v>0</v>
      </c>
      <c r="AO247" s="25">
        <f>+SUMIFS('Data Co.op'!$M:$M,'Data Co.op'!$E:$E,'MT-Tracking Co.op'!$G247,'Data Co.op'!$N:$N,'MT-Tracking Co.op'!AO$6)</f>
        <v>0</v>
      </c>
      <c r="AP247" s="25">
        <f>+SUMIFS('Data Co.op'!$M:$M,'Data Co.op'!$E:$E,'MT-Tracking Co.op'!$G247,'Data Co.op'!$N:$N,'MT-Tracking Co.op'!AP$6)</f>
        <v>0</v>
      </c>
      <c r="AQ247" s="25">
        <f>+SUMIFS('Data Co.op'!$M:$M,'Data Co.op'!$E:$E,'MT-Tracking Co.op'!$G247,'Data Co.op'!$N:$N,'MT-Tracking Co.op'!AQ$6)</f>
        <v>0</v>
      </c>
      <c r="AR247" s="25">
        <f>+SUMIFS('Data Co.op'!$M:$M,'Data Co.op'!$E:$E,'MT-Tracking Co.op'!$G247,'Data Co.op'!$N:$N,'MT-Tracking Co.op'!AR$6)</f>
        <v>0</v>
      </c>
      <c r="AS247" s="25">
        <f>+SUMIFS('Data Co.op'!$M:$M,'Data Co.op'!$E:$E,'MT-Tracking Co.op'!$G247,'Data Co.op'!$N:$N,'MT-Tracking Co.op'!AS$6)</f>
        <v>0</v>
      </c>
      <c r="AT247" s="25">
        <f>+SUMIFS('Data Co.op'!$M:$M,'Data Co.op'!$E:$E,'MT-Tracking Co.op'!$G247,'Data Co.op'!$N:$N,'MT-Tracking Co.op'!AT$6)</f>
        <v>0</v>
      </c>
      <c r="AU247" s="25">
        <f>+SUMIFS('Data Co.op'!$M:$M,'Data Co.op'!$E:$E,'MT-Tracking Co.op'!$G247,'Data Co.op'!$N:$N,'MT-Tracking Co.op'!AU$6)</f>
        <v>0</v>
      </c>
      <c r="AV247" s="25">
        <f>+SUMIFS('Data Co.op'!$M:$M,'Data Co.op'!$E:$E,'MT-Tracking Co.op'!$G247,'Data Co.op'!$N:$N,'MT-Tracking Co.op'!AV$6)</f>
        <v>0</v>
      </c>
      <c r="AW247" s="27">
        <f t="shared" si="42"/>
        <v>0</v>
      </c>
      <c r="AX247" t="str">
        <f t="shared" si="35"/>
        <v>Phạm Thị Bích Hạnh</v>
      </c>
      <c r="AY247" t="str">
        <f t="shared" si="34"/>
        <v>NBTS05262</v>
      </c>
      <c r="AZ247" s="27" t="str">
        <f t="shared" si="36"/>
        <v>Lê Trương Phi</v>
      </c>
    </row>
    <row r="248" spans="1:52" outlineLevel="1" x14ac:dyDescent="0.25">
      <c r="A248" s="4" t="s">
        <v>935</v>
      </c>
      <c r="B248" s="4" t="s">
        <v>1076</v>
      </c>
      <c r="C248" s="4" t="s">
        <v>356</v>
      </c>
      <c r="D248" s="4" t="s">
        <v>765</v>
      </c>
      <c r="E248" s="4" t="s">
        <v>406</v>
      </c>
      <c r="F248" s="35">
        <v>254</v>
      </c>
      <c r="G248" s="35">
        <f t="shared" si="43"/>
        <v>254</v>
      </c>
      <c r="H248" s="4" t="s">
        <v>2506</v>
      </c>
      <c r="I248" s="4"/>
      <c r="J248" s="4"/>
      <c r="K248" s="4"/>
      <c r="L248" s="4"/>
      <c r="M248" s="4"/>
      <c r="N248" s="38"/>
      <c r="O248" s="33"/>
      <c r="P248" s="33">
        <f t="shared" si="38"/>
        <v>3383.5914000000002</v>
      </c>
      <c r="Q248" s="94">
        <f t="shared" si="40"/>
        <v>0</v>
      </c>
      <c r="R248" s="25">
        <f>+SUMIFS('Data Co.op'!$M:$M,'Data Co.op'!$E:$E,'MT-Tracking Co.op'!$F248,'Data Co.op'!$N:$N,'MT-Tracking Co.op'!R$6)</f>
        <v>0</v>
      </c>
      <c r="S248" s="25">
        <f>+SUMIFS('Data Co.op'!$M:$M,'Data Co.op'!$E:$E,'MT-Tracking Co.op'!$F248,'Data Co.op'!$N:$N,'MT-Tracking Co.op'!S$6)</f>
        <v>0</v>
      </c>
      <c r="T248" s="25">
        <f>+SUMIFS('Data Co.op'!$M:$M,'Data Co.op'!$E:$E,'MT-Tracking Co.op'!$F248,'Data Co.op'!$N:$N,'MT-Tracking Co.op'!T$6)</f>
        <v>0</v>
      </c>
      <c r="U248" s="25">
        <f>+SUMIFS('Data Co.op'!$M:$M,'Data Co.op'!$E:$E,'MT-Tracking Co.op'!$F248,'Data Co.op'!$N:$N,'MT-Tracking Co.op'!U$6)</f>
        <v>0</v>
      </c>
      <c r="V248" s="25">
        <f>+SUMIFS('Data Co.op'!$M:$M,'Data Co.op'!$E:$E,'MT-Tracking Co.op'!$F248,'Data Co.op'!$N:$N,'MT-Tracking Co.op'!V$6)</f>
        <v>0</v>
      </c>
      <c r="W248" s="25">
        <f>+SUMIFS('Data Co.op'!$M:$M,'Data Co.op'!$E:$E,'MT-Tracking Co.op'!$F248,'Data Co.op'!$N:$N,'MT-Tracking Co.op'!W$6)</f>
        <v>0</v>
      </c>
      <c r="X248" s="25">
        <f>+SUMIFS('Data Co.op'!$M:$M,'Data Co.op'!$E:$E,'MT-Tracking Co.op'!$F248,'Data Co.op'!$N:$N,'MT-Tracking Co.op'!X$6)</f>
        <v>238.46399999999994</v>
      </c>
      <c r="Y248" s="25">
        <f>+SUMIFS('Data Co.op'!$M:$M,'Data Co.op'!$E:$E,'MT-Tracking Co.op'!$F248,'Data Co.op'!$N:$N,'MT-Tracking Co.op'!Y$6)</f>
        <v>0</v>
      </c>
      <c r="Z248" s="25">
        <f>+SUMIFS('Data Co.op'!$M:$M,'Data Co.op'!$E:$E,'MT-Tracking Co.op'!$F248,'Data Co.op'!$N:$N,'MT-Tracking Co.op'!Z$6)</f>
        <v>0</v>
      </c>
      <c r="AA248" s="25">
        <f>+SUMIFS('Data Co.op'!$M:$M,'Data Co.op'!$E:$E,'MT-Tracking Co.op'!$F248,'Data Co.op'!$N:$N,'MT-Tracking Co.op'!AA$6)</f>
        <v>0</v>
      </c>
      <c r="AB248" s="25">
        <f>+SUMIFS('Data Co.op'!$M:$M,'Data Co.op'!$E:$E,'MT-Tracking Co.op'!$F248,'Data Co.op'!$N:$N,'MT-Tracking Co.op'!AB$6)</f>
        <v>0</v>
      </c>
      <c r="AC248" s="25">
        <f>+SUMIFS('Data Co.op'!$M:$M,'Data Co.op'!$E:$E,'MT-Tracking Co.op'!$F248,'Data Co.op'!$N:$N,'MT-Tracking Co.op'!AC$6)</f>
        <v>361.19952000000001</v>
      </c>
      <c r="AD248" s="25">
        <f>+SUMIFS('Data Co.op'!$M:$M,'Data Co.op'!$E:$E,'MT-Tracking Co.op'!$F248,'Data Co.op'!$N:$N,'MT-Tracking Co.op'!AD$6)</f>
        <v>0</v>
      </c>
      <c r="AE248" s="25">
        <f>+SUMIFS('Data Co.op'!$M:$M,'Data Co.op'!$E:$E,'MT-Tracking Co.op'!$F248,'Data Co.op'!$N:$N,'MT-Tracking Co.op'!AE$6)</f>
        <v>825.21504000000004</v>
      </c>
      <c r="AF248" s="25">
        <f>+SUMIFS('Data Co.op'!$M:$M,'Data Co.op'!$E:$E,'MT-Tracking Co.op'!$F248,'Data Co.op'!$N:$N,'MT-Tracking Co.op'!AF$6)</f>
        <v>0</v>
      </c>
      <c r="AG248" s="25">
        <f>+SUMIFS('Data Co.op'!$M:$M,'Data Co.op'!$E:$E,'MT-Tracking Co.op'!$F248,'Data Co.op'!$N:$N,'MT-Tracking Co.op'!AG$6)</f>
        <v>0</v>
      </c>
      <c r="AH248" s="25">
        <f>+SUMIFS('Data Co.op'!$M:$M,'Data Co.op'!$E:$E,'MT-Tracking Co.op'!$G248,'Data Co.op'!$N:$N,'MT-Tracking Co.op'!AH$6)</f>
        <v>0</v>
      </c>
      <c r="AI248" s="25">
        <f>+SUMIFS('Data Co.op'!$M:$M,'Data Co.op'!$E:$E,'MT-Tracking Co.op'!$G248,'Data Co.op'!$N:$N,'MT-Tracking Co.op'!AI$6)</f>
        <v>0</v>
      </c>
      <c r="AJ248" s="25">
        <f>+SUMIFS('Data Co.op'!$M:$M,'Data Co.op'!$E:$E,'MT-Tracking Co.op'!$G248,'Data Co.op'!$N:$N,'MT-Tracking Co.op'!AJ$6)</f>
        <v>0</v>
      </c>
      <c r="AK248" s="25">
        <f>+SUMIFS('Data Co.op'!$M:$M,'Data Co.op'!$E:$E,'MT-Tracking Co.op'!$G248,'Data Co.op'!$N:$N,'MT-Tracking Co.op'!AK$6)</f>
        <v>0</v>
      </c>
      <c r="AL248" s="25">
        <f>+SUMIFS('Data Co.op'!$M:$M,'Data Co.op'!$E:$E,'MT-Tracking Co.op'!$G248,'Data Co.op'!$N:$N,'MT-Tracking Co.op'!AL$6)</f>
        <v>1958.7128400000001</v>
      </c>
      <c r="AM248" s="25">
        <f>+SUMIFS('Data Co.op'!$M:$M,'Data Co.op'!$E:$E,'MT-Tracking Co.op'!$G248,'Data Co.op'!$N:$N,'MT-Tracking Co.op'!AM$6)</f>
        <v>0</v>
      </c>
      <c r="AN248" s="25">
        <f>+SUMIFS('Data Co.op'!$M:$M,'Data Co.op'!$E:$E,'MT-Tracking Co.op'!$G248,'Data Co.op'!$N:$N,'MT-Tracking Co.op'!AN$6)</f>
        <v>0</v>
      </c>
      <c r="AO248" s="25">
        <f>+SUMIFS('Data Co.op'!$M:$M,'Data Co.op'!$E:$E,'MT-Tracking Co.op'!$G248,'Data Co.op'!$N:$N,'MT-Tracking Co.op'!AO$6)</f>
        <v>0</v>
      </c>
      <c r="AP248" s="25">
        <f>+SUMIFS('Data Co.op'!$M:$M,'Data Co.op'!$E:$E,'MT-Tracking Co.op'!$G248,'Data Co.op'!$N:$N,'MT-Tracking Co.op'!AP$6)</f>
        <v>0</v>
      </c>
      <c r="AQ248" s="25">
        <f>+SUMIFS('Data Co.op'!$M:$M,'Data Co.op'!$E:$E,'MT-Tracking Co.op'!$G248,'Data Co.op'!$N:$N,'MT-Tracking Co.op'!AQ$6)</f>
        <v>0</v>
      </c>
      <c r="AR248" s="25">
        <f>+SUMIFS('Data Co.op'!$M:$M,'Data Co.op'!$E:$E,'MT-Tracking Co.op'!$G248,'Data Co.op'!$N:$N,'MT-Tracking Co.op'!AR$6)</f>
        <v>0</v>
      </c>
      <c r="AS248" s="25">
        <f>+SUMIFS('Data Co.op'!$M:$M,'Data Co.op'!$E:$E,'MT-Tracking Co.op'!$G248,'Data Co.op'!$N:$N,'MT-Tracking Co.op'!AS$6)</f>
        <v>0</v>
      </c>
      <c r="AT248" s="25">
        <f>+SUMIFS('Data Co.op'!$M:$M,'Data Co.op'!$E:$E,'MT-Tracking Co.op'!$G248,'Data Co.op'!$N:$N,'MT-Tracking Co.op'!AT$6)</f>
        <v>0</v>
      </c>
      <c r="AU248" s="25">
        <f>+SUMIFS('Data Co.op'!$M:$M,'Data Co.op'!$E:$E,'MT-Tracking Co.op'!$G248,'Data Co.op'!$N:$N,'MT-Tracking Co.op'!AU$6)</f>
        <v>0</v>
      </c>
      <c r="AV248" s="25">
        <f>+SUMIFS('Data Co.op'!$M:$M,'Data Co.op'!$E:$E,'MT-Tracking Co.op'!$G248,'Data Co.op'!$N:$N,'MT-Tracking Co.op'!AV$6)</f>
        <v>0</v>
      </c>
      <c r="AW248" s="27">
        <f t="shared" si="42"/>
        <v>0</v>
      </c>
      <c r="AX248" t="str">
        <f t="shared" si="35"/>
        <v>Phạm Thị Bích Hạnh</v>
      </c>
      <c r="AY248" t="str">
        <f t="shared" si="34"/>
        <v>NBTS05262</v>
      </c>
      <c r="AZ248" s="27" t="str">
        <f t="shared" si="36"/>
        <v>Lê Trương Phi</v>
      </c>
    </row>
    <row r="249" spans="1:52" outlineLevel="1" x14ac:dyDescent="0.25">
      <c r="A249" s="4" t="s">
        <v>935</v>
      </c>
      <c r="B249" s="4" t="s">
        <v>1076</v>
      </c>
      <c r="C249" s="4" t="s">
        <v>356</v>
      </c>
      <c r="D249" s="4" t="s">
        <v>765</v>
      </c>
      <c r="E249" s="4" t="s">
        <v>406</v>
      </c>
      <c r="F249" s="35">
        <v>2111</v>
      </c>
      <c r="G249" s="35">
        <f t="shared" si="43"/>
        <v>2111</v>
      </c>
      <c r="H249" s="4" t="s">
        <v>2557</v>
      </c>
      <c r="I249" s="4"/>
      <c r="J249" s="4"/>
      <c r="K249" s="4"/>
      <c r="L249" s="4"/>
      <c r="M249" s="4"/>
      <c r="N249" s="38"/>
      <c r="O249" s="33"/>
      <c r="P249" s="33">
        <f t="shared" si="38"/>
        <v>1249.2262799999999</v>
      </c>
      <c r="Q249" s="94">
        <f t="shared" si="40"/>
        <v>0</v>
      </c>
      <c r="R249" s="25">
        <f>+SUMIFS('Data Co.op'!$M:$M,'Data Co.op'!$E:$E,'MT-Tracking Co.op'!$F249,'Data Co.op'!$N:$N,'MT-Tracking Co.op'!R$6)</f>
        <v>0</v>
      </c>
      <c r="S249" s="25">
        <f>+SUMIFS('Data Co.op'!$M:$M,'Data Co.op'!$E:$E,'MT-Tracking Co.op'!$F249,'Data Co.op'!$N:$N,'MT-Tracking Co.op'!S$6)</f>
        <v>0</v>
      </c>
      <c r="T249" s="25">
        <f>+SUMIFS('Data Co.op'!$M:$M,'Data Co.op'!$E:$E,'MT-Tracking Co.op'!$F249,'Data Co.op'!$N:$N,'MT-Tracking Co.op'!T$6)</f>
        <v>0</v>
      </c>
      <c r="U249" s="25">
        <f>+SUMIFS('Data Co.op'!$M:$M,'Data Co.op'!$E:$E,'MT-Tracking Co.op'!$F249,'Data Co.op'!$N:$N,'MT-Tracking Co.op'!U$6)</f>
        <v>0</v>
      </c>
      <c r="V249" s="25">
        <f>+SUMIFS('Data Co.op'!$M:$M,'Data Co.op'!$E:$E,'MT-Tracking Co.op'!$F249,'Data Co.op'!$N:$N,'MT-Tracking Co.op'!V$6)</f>
        <v>0</v>
      </c>
      <c r="W249" s="25">
        <f>+SUMIFS('Data Co.op'!$M:$M,'Data Co.op'!$E:$E,'MT-Tracking Co.op'!$F249,'Data Co.op'!$N:$N,'MT-Tracking Co.op'!W$6)</f>
        <v>0</v>
      </c>
      <c r="X249" s="25">
        <f>+SUMIFS('Data Co.op'!$M:$M,'Data Co.op'!$E:$E,'MT-Tracking Co.op'!$F249,'Data Co.op'!$N:$N,'MT-Tracking Co.op'!X$6)</f>
        <v>0</v>
      </c>
      <c r="Y249" s="25">
        <f>+SUMIFS('Data Co.op'!$M:$M,'Data Co.op'!$E:$E,'MT-Tracking Co.op'!$F249,'Data Co.op'!$N:$N,'MT-Tracking Co.op'!Y$6)</f>
        <v>0</v>
      </c>
      <c r="Z249" s="25">
        <f>+SUMIFS('Data Co.op'!$M:$M,'Data Co.op'!$E:$E,'MT-Tracking Co.op'!$F249,'Data Co.op'!$N:$N,'MT-Tracking Co.op'!Z$6)</f>
        <v>0</v>
      </c>
      <c r="AA249" s="25">
        <f>+SUMIFS('Data Co.op'!$M:$M,'Data Co.op'!$E:$E,'MT-Tracking Co.op'!$F249,'Data Co.op'!$N:$N,'MT-Tracking Co.op'!AA$6)</f>
        <v>0</v>
      </c>
      <c r="AB249" s="25">
        <f>+SUMIFS('Data Co.op'!$M:$M,'Data Co.op'!$E:$E,'MT-Tracking Co.op'!$F249,'Data Co.op'!$N:$N,'MT-Tracking Co.op'!AB$6)</f>
        <v>476.92799999999988</v>
      </c>
      <c r="AC249" s="25">
        <f>+SUMIFS('Data Co.op'!$M:$M,'Data Co.op'!$E:$E,'MT-Tracking Co.op'!$F249,'Data Co.op'!$N:$N,'MT-Tracking Co.op'!AC$6)</f>
        <v>0</v>
      </c>
      <c r="AD249" s="25">
        <f>+SUMIFS('Data Co.op'!$M:$M,'Data Co.op'!$E:$E,'MT-Tracking Co.op'!$F249,'Data Co.op'!$N:$N,'MT-Tracking Co.op'!AD$6)</f>
        <v>0</v>
      </c>
      <c r="AE249" s="25">
        <f>+SUMIFS('Data Co.op'!$M:$M,'Data Co.op'!$E:$E,'MT-Tracking Co.op'!$F249,'Data Co.op'!$N:$N,'MT-Tracking Co.op'!AE$6)</f>
        <v>0</v>
      </c>
      <c r="AF249" s="25">
        <f>+SUMIFS('Data Co.op'!$M:$M,'Data Co.op'!$E:$E,'MT-Tracking Co.op'!$F249,'Data Co.op'!$N:$N,'MT-Tracking Co.op'!AF$6)</f>
        <v>0</v>
      </c>
      <c r="AG249" s="25">
        <f>+SUMIFS('Data Co.op'!$M:$M,'Data Co.op'!$E:$E,'MT-Tracking Co.op'!$F249,'Data Co.op'!$N:$N,'MT-Tracking Co.op'!AG$6)</f>
        <v>772.29827999999998</v>
      </c>
      <c r="AH249" s="25">
        <f>+SUMIFS('Data Co.op'!$M:$M,'Data Co.op'!$E:$E,'MT-Tracking Co.op'!$G249,'Data Co.op'!$N:$N,'MT-Tracking Co.op'!AH$6)</f>
        <v>0</v>
      </c>
      <c r="AI249" s="25">
        <f>+SUMIFS('Data Co.op'!$M:$M,'Data Co.op'!$E:$E,'MT-Tracking Co.op'!$G249,'Data Co.op'!$N:$N,'MT-Tracking Co.op'!AI$6)</f>
        <v>0</v>
      </c>
      <c r="AJ249" s="25">
        <f>+SUMIFS('Data Co.op'!$M:$M,'Data Co.op'!$E:$E,'MT-Tracking Co.op'!$G249,'Data Co.op'!$N:$N,'MT-Tracking Co.op'!AJ$6)</f>
        <v>0</v>
      </c>
      <c r="AK249" s="25">
        <f>+SUMIFS('Data Co.op'!$M:$M,'Data Co.op'!$E:$E,'MT-Tracking Co.op'!$G249,'Data Co.op'!$N:$N,'MT-Tracking Co.op'!AK$6)</f>
        <v>0</v>
      </c>
      <c r="AL249" s="25">
        <f>+SUMIFS('Data Co.op'!$M:$M,'Data Co.op'!$E:$E,'MT-Tracking Co.op'!$G249,'Data Co.op'!$N:$N,'MT-Tracking Co.op'!AL$6)</f>
        <v>0</v>
      </c>
      <c r="AM249" s="25">
        <f>+SUMIFS('Data Co.op'!$M:$M,'Data Co.op'!$E:$E,'MT-Tracking Co.op'!$G249,'Data Co.op'!$N:$N,'MT-Tracking Co.op'!AM$6)</f>
        <v>0</v>
      </c>
      <c r="AN249" s="25">
        <f>+SUMIFS('Data Co.op'!$M:$M,'Data Co.op'!$E:$E,'MT-Tracking Co.op'!$G249,'Data Co.op'!$N:$N,'MT-Tracking Co.op'!AN$6)</f>
        <v>0</v>
      </c>
      <c r="AO249" s="25">
        <f>+SUMIFS('Data Co.op'!$M:$M,'Data Co.op'!$E:$E,'MT-Tracking Co.op'!$G249,'Data Co.op'!$N:$N,'MT-Tracking Co.op'!AO$6)</f>
        <v>0</v>
      </c>
      <c r="AP249" s="25">
        <f>+SUMIFS('Data Co.op'!$M:$M,'Data Co.op'!$E:$E,'MT-Tracking Co.op'!$G249,'Data Co.op'!$N:$N,'MT-Tracking Co.op'!AP$6)</f>
        <v>0</v>
      </c>
      <c r="AQ249" s="25">
        <f>+SUMIFS('Data Co.op'!$M:$M,'Data Co.op'!$E:$E,'MT-Tracking Co.op'!$G249,'Data Co.op'!$N:$N,'MT-Tracking Co.op'!AQ$6)</f>
        <v>0</v>
      </c>
      <c r="AR249" s="25">
        <f>+SUMIFS('Data Co.op'!$M:$M,'Data Co.op'!$E:$E,'MT-Tracking Co.op'!$G249,'Data Co.op'!$N:$N,'MT-Tracking Co.op'!AR$6)</f>
        <v>0</v>
      </c>
      <c r="AS249" s="25">
        <f>+SUMIFS('Data Co.op'!$M:$M,'Data Co.op'!$E:$E,'MT-Tracking Co.op'!$G249,'Data Co.op'!$N:$N,'MT-Tracking Co.op'!AS$6)</f>
        <v>0</v>
      </c>
      <c r="AT249" s="25">
        <f>+SUMIFS('Data Co.op'!$M:$M,'Data Co.op'!$E:$E,'MT-Tracking Co.op'!$G249,'Data Co.op'!$N:$N,'MT-Tracking Co.op'!AT$6)</f>
        <v>0</v>
      </c>
      <c r="AU249" s="25">
        <f>+SUMIFS('Data Co.op'!$M:$M,'Data Co.op'!$E:$E,'MT-Tracking Co.op'!$G249,'Data Co.op'!$N:$N,'MT-Tracking Co.op'!AU$6)</f>
        <v>0</v>
      </c>
      <c r="AV249" s="25">
        <f>+SUMIFS('Data Co.op'!$M:$M,'Data Co.op'!$E:$E,'MT-Tracking Co.op'!$G249,'Data Co.op'!$N:$N,'MT-Tracking Co.op'!AV$6)</f>
        <v>0</v>
      </c>
      <c r="AW249" s="27">
        <f t="shared" si="42"/>
        <v>0</v>
      </c>
      <c r="AX249" t="str">
        <f t="shared" si="35"/>
        <v>Phạm Thị Bích Hạnh</v>
      </c>
      <c r="AY249" t="str">
        <f t="shared" si="34"/>
        <v>NBTS05262</v>
      </c>
      <c r="AZ249" s="27" t="str">
        <f t="shared" si="36"/>
        <v>Lê Trương Phi</v>
      </c>
    </row>
    <row r="250" spans="1:52" outlineLevel="1" x14ac:dyDescent="0.25">
      <c r="A250" s="4" t="s">
        <v>935</v>
      </c>
      <c r="B250" s="4" t="s">
        <v>1076</v>
      </c>
      <c r="C250" s="4" t="s">
        <v>356</v>
      </c>
      <c r="D250" s="4" t="s">
        <v>765</v>
      </c>
      <c r="E250" s="4" t="s">
        <v>406</v>
      </c>
      <c r="F250" s="35">
        <v>2129</v>
      </c>
      <c r="G250" s="35">
        <f t="shared" si="43"/>
        <v>2129</v>
      </c>
      <c r="H250" s="4" t="s">
        <v>2558</v>
      </c>
      <c r="I250" s="4"/>
      <c r="J250" s="4"/>
      <c r="K250" s="4"/>
      <c r="L250" s="4"/>
      <c r="M250" s="4"/>
      <c r="N250" s="38"/>
      <c r="O250" s="33"/>
      <c r="P250" s="33">
        <f t="shared" si="38"/>
        <v>2226.11544</v>
      </c>
      <c r="Q250" s="94">
        <f t="shared" si="40"/>
        <v>0</v>
      </c>
      <c r="R250" s="25">
        <f>+SUMIFS('Data Co.op'!$M:$M,'Data Co.op'!$E:$E,'MT-Tracking Co.op'!$F250,'Data Co.op'!$N:$N,'MT-Tracking Co.op'!R$6)</f>
        <v>0</v>
      </c>
      <c r="S250" s="25">
        <f>+SUMIFS('Data Co.op'!$M:$M,'Data Co.op'!$E:$E,'MT-Tracking Co.op'!$F250,'Data Co.op'!$N:$N,'MT-Tracking Co.op'!S$6)</f>
        <v>0</v>
      </c>
      <c r="T250" s="25">
        <f>+SUMIFS('Data Co.op'!$M:$M,'Data Co.op'!$E:$E,'MT-Tracking Co.op'!$F250,'Data Co.op'!$N:$N,'MT-Tracking Co.op'!T$6)</f>
        <v>0</v>
      </c>
      <c r="U250" s="25">
        <f>+SUMIFS('Data Co.op'!$M:$M,'Data Co.op'!$E:$E,'MT-Tracking Co.op'!$F250,'Data Co.op'!$N:$N,'MT-Tracking Co.op'!U$6)</f>
        <v>0</v>
      </c>
      <c r="V250" s="25">
        <f>+SUMIFS('Data Co.op'!$M:$M,'Data Co.op'!$E:$E,'MT-Tracking Co.op'!$F250,'Data Co.op'!$N:$N,'MT-Tracking Co.op'!V$6)</f>
        <v>0</v>
      </c>
      <c r="W250" s="25">
        <f>+SUMIFS('Data Co.op'!$M:$M,'Data Co.op'!$E:$E,'MT-Tracking Co.op'!$F250,'Data Co.op'!$N:$N,'MT-Tracking Co.op'!W$6)</f>
        <v>0</v>
      </c>
      <c r="X250" s="25">
        <f>+SUMIFS('Data Co.op'!$M:$M,'Data Co.op'!$E:$E,'MT-Tracking Co.op'!$F250,'Data Co.op'!$N:$N,'MT-Tracking Co.op'!X$6)</f>
        <v>0</v>
      </c>
      <c r="Y250" s="25">
        <f>+SUMIFS('Data Co.op'!$M:$M,'Data Co.op'!$E:$E,'MT-Tracking Co.op'!$F250,'Data Co.op'!$N:$N,'MT-Tracking Co.op'!Y$6)</f>
        <v>0</v>
      </c>
      <c r="Z250" s="25">
        <f>+SUMIFS('Data Co.op'!$M:$M,'Data Co.op'!$E:$E,'MT-Tracking Co.op'!$F250,'Data Co.op'!$N:$N,'MT-Tracking Co.op'!Z$6)</f>
        <v>0</v>
      </c>
      <c r="AA250" s="25">
        <f>+SUMIFS('Data Co.op'!$M:$M,'Data Co.op'!$E:$E,'MT-Tracking Co.op'!$F250,'Data Co.op'!$N:$N,'MT-Tracking Co.op'!AA$6)</f>
        <v>1453.8171600000001</v>
      </c>
      <c r="AB250" s="25">
        <f>+SUMIFS('Data Co.op'!$M:$M,'Data Co.op'!$E:$E,'MT-Tracking Co.op'!$F250,'Data Co.op'!$N:$N,'MT-Tracking Co.op'!AB$6)</f>
        <v>0</v>
      </c>
      <c r="AC250" s="25">
        <f>+SUMIFS('Data Co.op'!$M:$M,'Data Co.op'!$E:$E,'MT-Tracking Co.op'!$F250,'Data Co.op'!$N:$N,'MT-Tracking Co.op'!AC$6)</f>
        <v>0</v>
      </c>
      <c r="AD250" s="25">
        <f>+SUMIFS('Data Co.op'!$M:$M,'Data Co.op'!$E:$E,'MT-Tracking Co.op'!$F250,'Data Co.op'!$N:$N,'MT-Tracking Co.op'!AD$6)</f>
        <v>0</v>
      </c>
      <c r="AE250" s="25">
        <f>+SUMIFS('Data Co.op'!$M:$M,'Data Co.op'!$E:$E,'MT-Tracking Co.op'!$F250,'Data Co.op'!$N:$N,'MT-Tracking Co.op'!AE$6)</f>
        <v>0</v>
      </c>
      <c r="AF250" s="25">
        <f>+SUMIFS('Data Co.op'!$M:$M,'Data Co.op'!$E:$E,'MT-Tracking Co.op'!$F250,'Data Co.op'!$N:$N,'MT-Tracking Co.op'!AF$6)</f>
        <v>0</v>
      </c>
      <c r="AG250" s="25">
        <f>+SUMIFS('Data Co.op'!$M:$M,'Data Co.op'!$E:$E,'MT-Tracking Co.op'!$F250,'Data Co.op'!$N:$N,'MT-Tracking Co.op'!AG$6)</f>
        <v>772.29827999999998</v>
      </c>
      <c r="AH250" s="25">
        <f>+SUMIFS('Data Co.op'!$M:$M,'Data Co.op'!$E:$E,'MT-Tracking Co.op'!$G250,'Data Co.op'!$N:$N,'MT-Tracking Co.op'!AH$6)</f>
        <v>0</v>
      </c>
      <c r="AI250" s="25">
        <f>+SUMIFS('Data Co.op'!$M:$M,'Data Co.op'!$E:$E,'MT-Tracking Co.op'!$G250,'Data Co.op'!$N:$N,'MT-Tracking Co.op'!AI$6)</f>
        <v>0</v>
      </c>
      <c r="AJ250" s="25">
        <f>+SUMIFS('Data Co.op'!$M:$M,'Data Co.op'!$E:$E,'MT-Tracking Co.op'!$G250,'Data Co.op'!$N:$N,'MT-Tracking Co.op'!AJ$6)</f>
        <v>0</v>
      </c>
      <c r="AK250" s="25">
        <f>+SUMIFS('Data Co.op'!$M:$M,'Data Co.op'!$E:$E,'MT-Tracking Co.op'!$G250,'Data Co.op'!$N:$N,'MT-Tracking Co.op'!AK$6)</f>
        <v>0</v>
      </c>
      <c r="AL250" s="25">
        <f>+SUMIFS('Data Co.op'!$M:$M,'Data Co.op'!$E:$E,'MT-Tracking Co.op'!$G250,'Data Co.op'!$N:$N,'MT-Tracking Co.op'!AL$6)</f>
        <v>0</v>
      </c>
      <c r="AM250" s="25">
        <f>+SUMIFS('Data Co.op'!$M:$M,'Data Co.op'!$E:$E,'MT-Tracking Co.op'!$G250,'Data Co.op'!$N:$N,'MT-Tracking Co.op'!AM$6)</f>
        <v>0</v>
      </c>
      <c r="AN250" s="25">
        <f>+SUMIFS('Data Co.op'!$M:$M,'Data Co.op'!$E:$E,'MT-Tracking Co.op'!$G250,'Data Co.op'!$N:$N,'MT-Tracking Co.op'!AN$6)</f>
        <v>0</v>
      </c>
      <c r="AO250" s="25">
        <f>+SUMIFS('Data Co.op'!$M:$M,'Data Co.op'!$E:$E,'MT-Tracking Co.op'!$G250,'Data Co.op'!$N:$N,'MT-Tracking Co.op'!AO$6)</f>
        <v>0</v>
      </c>
      <c r="AP250" s="25">
        <f>+SUMIFS('Data Co.op'!$M:$M,'Data Co.op'!$E:$E,'MT-Tracking Co.op'!$G250,'Data Co.op'!$N:$N,'MT-Tracking Co.op'!AP$6)</f>
        <v>0</v>
      </c>
      <c r="AQ250" s="25">
        <f>+SUMIFS('Data Co.op'!$M:$M,'Data Co.op'!$E:$E,'MT-Tracking Co.op'!$G250,'Data Co.op'!$N:$N,'MT-Tracking Co.op'!AQ$6)</f>
        <v>0</v>
      </c>
      <c r="AR250" s="25">
        <f>+SUMIFS('Data Co.op'!$M:$M,'Data Co.op'!$E:$E,'MT-Tracking Co.op'!$G250,'Data Co.op'!$N:$N,'MT-Tracking Co.op'!AR$6)</f>
        <v>0</v>
      </c>
      <c r="AS250" s="25">
        <f>+SUMIFS('Data Co.op'!$M:$M,'Data Co.op'!$E:$E,'MT-Tracking Co.op'!$G250,'Data Co.op'!$N:$N,'MT-Tracking Co.op'!AS$6)</f>
        <v>0</v>
      </c>
      <c r="AT250" s="25">
        <f>+SUMIFS('Data Co.op'!$M:$M,'Data Co.op'!$E:$E,'MT-Tracking Co.op'!$G250,'Data Co.op'!$N:$N,'MT-Tracking Co.op'!AT$6)</f>
        <v>0</v>
      </c>
      <c r="AU250" s="25">
        <f>+SUMIFS('Data Co.op'!$M:$M,'Data Co.op'!$E:$E,'MT-Tracking Co.op'!$G250,'Data Co.op'!$N:$N,'MT-Tracking Co.op'!AU$6)</f>
        <v>0</v>
      </c>
      <c r="AV250" s="25">
        <f>+SUMIFS('Data Co.op'!$M:$M,'Data Co.op'!$E:$E,'MT-Tracking Co.op'!$G250,'Data Co.op'!$N:$N,'MT-Tracking Co.op'!AV$6)</f>
        <v>0</v>
      </c>
      <c r="AW250" s="27">
        <f t="shared" si="42"/>
        <v>0</v>
      </c>
      <c r="AX250" t="str">
        <f t="shared" si="35"/>
        <v>Phạm Thị Bích Hạnh</v>
      </c>
      <c r="AY250" t="str">
        <f t="shared" si="34"/>
        <v>NBTS05262</v>
      </c>
      <c r="AZ250" s="27" t="str">
        <f t="shared" si="36"/>
        <v>Lê Trương Phi</v>
      </c>
    </row>
    <row r="251" spans="1:52" outlineLevel="1" x14ac:dyDescent="0.25">
      <c r="A251" s="4" t="s">
        <v>935</v>
      </c>
      <c r="B251" s="4" t="s">
        <v>1076</v>
      </c>
      <c r="C251" s="4" t="s">
        <v>356</v>
      </c>
      <c r="D251" s="4" t="s">
        <v>765</v>
      </c>
      <c r="E251" s="4" t="s">
        <v>406</v>
      </c>
      <c r="F251" s="35">
        <v>2155</v>
      </c>
      <c r="G251" s="35">
        <f t="shared" si="43"/>
        <v>2155</v>
      </c>
      <c r="H251" s="4" t="s">
        <v>2560</v>
      </c>
      <c r="I251" s="4"/>
      <c r="J251" s="4"/>
      <c r="K251" s="4"/>
      <c r="L251" s="4"/>
      <c r="M251" s="4"/>
      <c r="N251" s="38"/>
      <c r="O251" s="33"/>
      <c r="P251" s="33">
        <f t="shared" si="38"/>
        <v>1191.36204</v>
      </c>
      <c r="Q251" s="94">
        <f t="shared" si="40"/>
        <v>0</v>
      </c>
      <c r="R251" s="25">
        <f>+SUMIFS('Data Co.op'!$M:$M,'Data Co.op'!$E:$E,'MT-Tracking Co.op'!$F251,'Data Co.op'!$N:$N,'MT-Tracking Co.op'!R$6)</f>
        <v>0</v>
      </c>
      <c r="S251" s="25">
        <f>+SUMIFS('Data Co.op'!$M:$M,'Data Co.op'!$E:$E,'MT-Tracking Co.op'!$F251,'Data Co.op'!$N:$N,'MT-Tracking Co.op'!S$6)</f>
        <v>0</v>
      </c>
      <c r="T251" s="25">
        <f>+SUMIFS('Data Co.op'!$M:$M,'Data Co.op'!$E:$E,'MT-Tracking Co.op'!$F251,'Data Co.op'!$N:$N,'MT-Tracking Co.op'!T$6)</f>
        <v>0</v>
      </c>
      <c r="U251" s="25">
        <f>+SUMIFS('Data Co.op'!$M:$M,'Data Co.op'!$E:$E,'MT-Tracking Co.op'!$F251,'Data Co.op'!$N:$N,'MT-Tracking Co.op'!U$6)</f>
        <v>0</v>
      </c>
      <c r="V251" s="25">
        <f>+SUMIFS('Data Co.op'!$M:$M,'Data Co.op'!$E:$E,'MT-Tracking Co.op'!$F251,'Data Co.op'!$N:$N,'MT-Tracking Co.op'!V$6)</f>
        <v>0</v>
      </c>
      <c r="W251" s="25">
        <f>+SUMIFS('Data Co.op'!$M:$M,'Data Co.op'!$E:$E,'MT-Tracking Co.op'!$F251,'Data Co.op'!$N:$N,'MT-Tracking Co.op'!W$6)</f>
        <v>0</v>
      </c>
      <c r="X251" s="25">
        <f>+SUMIFS('Data Co.op'!$M:$M,'Data Co.op'!$E:$E,'MT-Tracking Co.op'!$F251,'Data Co.op'!$N:$N,'MT-Tracking Co.op'!X$6)</f>
        <v>0</v>
      </c>
      <c r="Y251" s="25">
        <f>+SUMIFS('Data Co.op'!$M:$M,'Data Co.op'!$E:$E,'MT-Tracking Co.op'!$F251,'Data Co.op'!$N:$N,'MT-Tracking Co.op'!Y$6)</f>
        <v>0</v>
      </c>
      <c r="Z251" s="25">
        <f>+SUMIFS('Data Co.op'!$M:$M,'Data Co.op'!$E:$E,'MT-Tracking Co.op'!$F251,'Data Co.op'!$N:$N,'MT-Tracking Co.op'!Z$6)</f>
        <v>0</v>
      </c>
      <c r="AA251" s="25">
        <f>+SUMIFS('Data Co.op'!$M:$M,'Data Co.op'!$E:$E,'MT-Tracking Co.op'!$F251,'Data Co.op'!$N:$N,'MT-Tracking Co.op'!AA$6)</f>
        <v>238.46399999999994</v>
      </c>
      <c r="AB251" s="25">
        <f>+SUMIFS('Data Co.op'!$M:$M,'Data Co.op'!$E:$E,'MT-Tracking Co.op'!$F251,'Data Co.op'!$N:$N,'MT-Tracking Co.op'!AB$6)</f>
        <v>0</v>
      </c>
      <c r="AC251" s="25">
        <f>+SUMIFS('Data Co.op'!$M:$M,'Data Co.op'!$E:$E,'MT-Tracking Co.op'!$F251,'Data Co.op'!$N:$N,'MT-Tracking Co.op'!AC$6)</f>
        <v>0</v>
      </c>
      <c r="AD251" s="25">
        <f>+SUMIFS('Data Co.op'!$M:$M,'Data Co.op'!$E:$E,'MT-Tracking Co.op'!$F251,'Data Co.op'!$N:$N,'MT-Tracking Co.op'!AD$6)</f>
        <v>0</v>
      </c>
      <c r="AE251" s="25">
        <f>+SUMIFS('Data Co.op'!$M:$M,'Data Co.op'!$E:$E,'MT-Tracking Co.op'!$F251,'Data Co.op'!$N:$N,'MT-Tracking Co.op'!AE$6)</f>
        <v>0</v>
      </c>
      <c r="AF251" s="25">
        <f>+SUMIFS('Data Co.op'!$M:$M,'Data Co.op'!$E:$E,'MT-Tracking Co.op'!$F251,'Data Co.op'!$N:$N,'MT-Tracking Co.op'!AF$6)</f>
        <v>0</v>
      </c>
      <c r="AG251" s="25">
        <f>+SUMIFS('Data Co.op'!$M:$M,'Data Co.op'!$E:$E,'MT-Tracking Co.op'!$F251,'Data Co.op'!$N:$N,'MT-Tracking Co.op'!AG$6)</f>
        <v>772.29827999999998</v>
      </c>
      <c r="AH251" s="25">
        <f>+SUMIFS('Data Co.op'!$M:$M,'Data Co.op'!$E:$E,'MT-Tracking Co.op'!$G251,'Data Co.op'!$N:$N,'MT-Tracking Co.op'!AH$6)</f>
        <v>0</v>
      </c>
      <c r="AI251" s="25">
        <f>+SUMIFS('Data Co.op'!$M:$M,'Data Co.op'!$E:$E,'MT-Tracking Co.op'!$G251,'Data Co.op'!$N:$N,'MT-Tracking Co.op'!AI$6)</f>
        <v>0</v>
      </c>
      <c r="AJ251" s="25">
        <f>+SUMIFS('Data Co.op'!$M:$M,'Data Co.op'!$E:$E,'MT-Tracking Co.op'!$G251,'Data Co.op'!$N:$N,'MT-Tracking Co.op'!AJ$6)</f>
        <v>0</v>
      </c>
      <c r="AK251" s="25">
        <f>+SUMIFS('Data Co.op'!$M:$M,'Data Co.op'!$E:$E,'MT-Tracking Co.op'!$G251,'Data Co.op'!$N:$N,'MT-Tracking Co.op'!AK$6)</f>
        <v>0</v>
      </c>
      <c r="AL251" s="25">
        <f>+SUMIFS('Data Co.op'!$M:$M,'Data Co.op'!$E:$E,'MT-Tracking Co.op'!$G251,'Data Co.op'!$N:$N,'MT-Tracking Co.op'!AL$6)</f>
        <v>0</v>
      </c>
      <c r="AM251" s="25">
        <f>+SUMIFS('Data Co.op'!$M:$M,'Data Co.op'!$E:$E,'MT-Tracking Co.op'!$G251,'Data Co.op'!$N:$N,'MT-Tracking Co.op'!AM$6)</f>
        <v>0</v>
      </c>
      <c r="AN251" s="25">
        <f>+SUMIFS('Data Co.op'!$M:$M,'Data Co.op'!$E:$E,'MT-Tracking Co.op'!$G251,'Data Co.op'!$N:$N,'MT-Tracking Co.op'!AN$6)</f>
        <v>0</v>
      </c>
      <c r="AO251" s="25">
        <f>+SUMIFS('Data Co.op'!$M:$M,'Data Co.op'!$E:$E,'MT-Tracking Co.op'!$G251,'Data Co.op'!$N:$N,'MT-Tracking Co.op'!AO$6)</f>
        <v>180.59976</v>
      </c>
      <c r="AP251" s="25">
        <f>+SUMIFS('Data Co.op'!$M:$M,'Data Co.op'!$E:$E,'MT-Tracking Co.op'!$G251,'Data Co.op'!$N:$N,'MT-Tracking Co.op'!AP$6)</f>
        <v>0</v>
      </c>
      <c r="AQ251" s="25">
        <f>+SUMIFS('Data Co.op'!$M:$M,'Data Co.op'!$E:$E,'MT-Tracking Co.op'!$G251,'Data Co.op'!$N:$N,'MT-Tracking Co.op'!AQ$6)</f>
        <v>0</v>
      </c>
      <c r="AR251" s="25">
        <f>+SUMIFS('Data Co.op'!$M:$M,'Data Co.op'!$E:$E,'MT-Tracking Co.op'!$G251,'Data Co.op'!$N:$N,'MT-Tracking Co.op'!AR$6)</f>
        <v>0</v>
      </c>
      <c r="AS251" s="25">
        <f>+SUMIFS('Data Co.op'!$M:$M,'Data Co.op'!$E:$E,'MT-Tracking Co.op'!$G251,'Data Co.op'!$N:$N,'MT-Tracking Co.op'!AS$6)</f>
        <v>0</v>
      </c>
      <c r="AT251" s="25">
        <f>+SUMIFS('Data Co.op'!$M:$M,'Data Co.op'!$E:$E,'MT-Tracking Co.op'!$G251,'Data Co.op'!$N:$N,'MT-Tracking Co.op'!AT$6)</f>
        <v>0</v>
      </c>
      <c r="AU251" s="25">
        <f>+SUMIFS('Data Co.op'!$M:$M,'Data Co.op'!$E:$E,'MT-Tracking Co.op'!$G251,'Data Co.op'!$N:$N,'MT-Tracking Co.op'!AU$6)</f>
        <v>0</v>
      </c>
      <c r="AV251" s="25">
        <f>+SUMIFS('Data Co.op'!$M:$M,'Data Co.op'!$E:$E,'MT-Tracking Co.op'!$G251,'Data Co.op'!$N:$N,'MT-Tracking Co.op'!AV$6)</f>
        <v>0</v>
      </c>
      <c r="AW251" s="27">
        <f t="shared" si="42"/>
        <v>0</v>
      </c>
      <c r="AX251" t="str">
        <f t="shared" si="35"/>
        <v>Phạm Thị Bích Hạnh</v>
      </c>
      <c r="AY251" t="str">
        <f t="shared" si="34"/>
        <v>NBTS05262</v>
      </c>
      <c r="AZ251" s="27" t="str">
        <f t="shared" si="36"/>
        <v>Lê Trương Phi</v>
      </c>
    </row>
    <row r="252" spans="1:52" outlineLevel="1" x14ac:dyDescent="0.25">
      <c r="A252" s="4" t="s">
        <v>935</v>
      </c>
      <c r="B252" s="4" t="s">
        <v>1076</v>
      </c>
      <c r="C252" s="4" t="s">
        <v>356</v>
      </c>
      <c r="D252" s="4" t="s">
        <v>765</v>
      </c>
      <c r="E252" s="4" t="s">
        <v>406</v>
      </c>
      <c r="F252" s="35">
        <v>249</v>
      </c>
      <c r="G252" s="35">
        <v>249</v>
      </c>
      <c r="H252" s="4" t="s">
        <v>5169</v>
      </c>
      <c r="I252" s="4"/>
      <c r="J252" s="4"/>
      <c r="K252" s="4"/>
      <c r="L252" s="4"/>
      <c r="M252" s="4"/>
      <c r="N252" s="38"/>
      <c r="O252" s="33"/>
      <c r="P252" s="33">
        <f t="shared" si="38"/>
        <v>772.29827999999998</v>
      </c>
      <c r="Q252" s="94">
        <f t="shared" si="40"/>
        <v>0</v>
      </c>
      <c r="R252" s="25">
        <f>+SUMIFS('Data Co.op'!$M:$M,'Data Co.op'!$E:$E,'MT-Tracking Co.op'!$F252,'Data Co.op'!$N:$N,'MT-Tracking Co.op'!R$6)</f>
        <v>0</v>
      </c>
      <c r="S252" s="25">
        <f>+SUMIFS('Data Co.op'!$M:$M,'Data Co.op'!$E:$E,'MT-Tracking Co.op'!$F252,'Data Co.op'!$N:$N,'MT-Tracking Co.op'!S$6)</f>
        <v>0</v>
      </c>
      <c r="T252" s="25">
        <f>+SUMIFS('Data Co.op'!$M:$M,'Data Co.op'!$E:$E,'MT-Tracking Co.op'!$F252,'Data Co.op'!$N:$N,'MT-Tracking Co.op'!T$6)</f>
        <v>0</v>
      </c>
      <c r="U252" s="25">
        <f>+SUMIFS('Data Co.op'!$M:$M,'Data Co.op'!$E:$E,'MT-Tracking Co.op'!$F252,'Data Co.op'!$N:$N,'MT-Tracking Co.op'!U$6)</f>
        <v>0</v>
      </c>
      <c r="V252" s="25">
        <f>+SUMIFS('Data Co.op'!$M:$M,'Data Co.op'!$E:$E,'MT-Tracking Co.op'!$F252,'Data Co.op'!$N:$N,'MT-Tracking Co.op'!V$6)</f>
        <v>0</v>
      </c>
      <c r="W252" s="25">
        <f>+SUMIFS('Data Co.op'!$M:$M,'Data Co.op'!$E:$E,'MT-Tracking Co.op'!$F252,'Data Co.op'!$N:$N,'MT-Tracking Co.op'!W$6)</f>
        <v>0</v>
      </c>
      <c r="X252" s="25">
        <f>+SUMIFS('Data Co.op'!$M:$M,'Data Co.op'!$E:$E,'MT-Tracking Co.op'!$F252,'Data Co.op'!$N:$N,'MT-Tracking Co.op'!X$6)</f>
        <v>0</v>
      </c>
      <c r="Y252" s="25">
        <f>+SUMIFS('Data Co.op'!$M:$M,'Data Co.op'!$E:$E,'MT-Tracking Co.op'!$F252,'Data Co.op'!$N:$N,'MT-Tracking Co.op'!Y$6)</f>
        <v>0</v>
      </c>
      <c r="Z252" s="25">
        <f>+SUMIFS('Data Co.op'!$M:$M,'Data Co.op'!$E:$E,'MT-Tracking Co.op'!$F252,'Data Co.op'!$N:$N,'MT-Tracking Co.op'!Z$6)</f>
        <v>0</v>
      </c>
      <c r="AA252" s="25">
        <f>+SUMIFS('Data Co.op'!$M:$M,'Data Co.op'!$E:$E,'MT-Tracking Co.op'!$F252,'Data Co.op'!$N:$N,'MT-Tracking Co.op'!AA$6)</f>
        <v>0</v>
      </c>
      <c r="AB252" s="25">
        <f>+SUMIFS('Data Co.op'!$M:$M,'Data Co.op'!$E:$E,'MT-Tracking Co.op'!$F252,'Data Co.op'!$N:$N,'MT-Tracking Co.op'!AB$6)</f>
        <v>0</v>
      </c>
      <c r="AC252" s="25">
        <f>+SUMIFS('Data Co.op'!$M:$M,'Data Co.op'!$E:$E,'MT-Tracking Co.op'!$F252,'Data Co.op'!$N:$N,'MT-Tracking Co.op'!AC$6)</f>
        <v>0</v>
      </c>
      <c r="AD252" s="25">
        <f>+SUMIFS('Data Co.op'!$M:$M,'Data Co.op'!$E:$E,'MT-Tracking Co.op'!$F252,'Data Co.op'!$N:$N,'MT-Tracking Co.op'!AD$6)</f>
        <v>0</v>
      </c>
      <c r="AE252" s="25">
        <f>+SUMIFS('Data Co.op'!$M:$M,'Data Co.op'!$E:$E,'MT-Tracking Co.op'!$F252,'Data Co.op'!$N:$N,'MT-Tracking Co.op'!AE$6)</f>
        <v>0</v>
      </c>
      <c r="AF252" s="25">
        <f>+SUMIFS('Data Co.op'!$M:$M,'Data Co.op'!$E:$E,'MT-Tracking Co.op'!$F252,'Data Co.op'!$N:$N,'MT-Tracking Co.op'!AF$6)</f>
        <v>0</v>
      </c>
      <c r="AG252" s="25">
        <f>+SUMIFS('Data Co.op'!$M:$M,'Data Co.op'!$E:$E,'MT-Tracking Co.op'!$F252,'Data Co.op'!$N:$N,'MT-Tracking Co.op'!AG$6)</f>
        <v>772.29827999999998</v>
      </c>
      <c r="AH252" s="25">
        <f>+SUMIFS('Data Co.op'!$M:$M,'Data Co.op'!$E:$E,'MT-Tracking Co.op'!$G252,'Data Co.op'!$N:$N,'MT-Tracking Co.op'!AH$6)</f>
        <v>0</v>
      </c>
      <c r="AI252" s="25">
        <f>+SUMIFS('Data Co.op'!$M:$M,'Data Co.op'!$E:$E,'MT-Tracking Co.op'!$G252,'Data Co.op'!$N:$N,'MT-Tracking Co.op'!AI$6)</f>
        <v>0</v>
      </c>
      <c r="AJ252" s="25">
        <f>+SUMIFS('Data Co.op'!$M:$M,'Data Co.op'!$E:$E,'MT-Tracking Co.op'!$G252,'Data Co.op'!$N:$N,'MT-Tracking Co.op'!AJ$6)</f>
        <v>0</v>
      </c>
      <c r="AK252" s="25">
        <f>+SUMIFS('Data Co.op'!$M:$M,'Data Co.op'!$E:$E,'MT-Tracking Co.op'!$G252,'Data Co.op'!$N:$N,'MT-Tracking Co.op'!AK$6)</f>
        <v>0</v>
      </c>
      <c r="AL252" s="25">
        <f>+SUMIFS('Data Co.op'!$M:$M,'Data Co.op'!$E:$E,'MT-Tracking Co.op'!$G252,'Data Co.op'!$N:$N,'MT-Tracking Co.op'!AL$6)</f>
        <v>0</v>
      </c>
      <c r="AM252" s="25">
        <f>+SUMIFS('Data Co.op'!$M:$M,'Data Co.op'!$E:$E,'MT-Tracking Co.op'!$G252,'Data Co.op'!$N:$N,'MT-Tracking Co.op'!AM$6)</f>
        <v>0</v>
      </c>
      <c r="AN252" s="25">
        <f>+SUMIFS('Data Co.op'!$M:$M,'Data Co.op'!$E:$E,'MT-Tracking Co.op'!$G252,'Data Co.op'!$N:$N,'MT-Tracking Co.op'!AN$6)</f>
        <v>0</v>
      </c>
      <c r="AO252" s="25">
        <f>+SUMIFS('Data Co.op'!$M:$M,'Data Co.op'!$E:$E,'MT-Tracking Co.op'!$G252,'Data Co.op'!$N:$N,'MT-Tracking Co.op'!AO$6)</f>
        <v>0</v>
      </c>
      <c r="AP252" s="25">
        <f>+SUMIFS('Data Co.op'!$M:$M,'Data Co.op'!$E:$E,'MT-Tracking Co.op'!$G252,'Data Co.op'!$N:$N,'MT-Tracking Co.op'!AP$6)</f>
        <v>0</v>
      </c>
      <c r="AQ252" s="25">
        <f>+SUMIFS('Data Co.op'!$M:$M,'Data Co.op'!$E:$E,'MT-Tracking Co.op'!$G252,'Data Co.op'!$N:$N,'MT-Tracking Co.op'!AQ$6)</f>
        <v>0</v>
      </c>
      <c r="AR252" s="25">
        <f>+SUMIFS('Data Co.op'!$M:$M,'Data Co.op'!$E:$E,'MT-Tracking Co.op'!$G252,'Data Co.op'!$N:$N,'MT-Tracking Co.op'!AR$6)</f>
        <v>0</v>
      </c>
      <c r="AS252" s="25">
        <f>+SUMIFS('Data Co.op'!$M:$M,'Data Co.op'!$E:$E,'MT-Tracking Co.op'!$G252,'Data Co.op'!$N:$N,'MT-Tracking Co.op'!AS$6)</f>
        <v>0</v>
      </c>
      <c r="AT252" s="25">
        <f>+SUMIFS('Data Co.op'!$M:$M,'Data Co.op'!$E:$E,'MT-Tracking Co.op'!$G252,'Data Co.op'!$N:$N,'MT-Tracking Co.op'!AT$6)</f>
        <v>0</v>
      </c>
      <c r="AU252" s="25">
        <f>+SUMIFS('Data Co.op'!$M:$M,'Data Co.op'!$E:$E,'MT-Tracking Co.op'!$G252,'Data Co.op'!$N:$N,'MT-Tracking Co.op'!AU$6)</f>
        <v>0</v>
      </c>
      <c r="AV252" s="25">
        <f>+SUMIFS('Data Co.op'!$M:$M,'Data Co.op'!$E:$E,'MT-Tracking Co.op'!$G252,'Data Co.op'!$N:$N,'MT-Tracking Co.op'!AV$6)</f>
        <v>0</v>
      </c>
      <c r="AW252" s="27">
        <f t="shared" si="42"/>
        <v>0</v>
      </c>
      <c r="AX252" t="str">
        <f t="shared" si="35"/>
        <v>Phạm Thị Bích Hạnh</v>
      </c>
      <c r="AY252" t="str">
        <f t="shared" si="34"/>
        <v>NBTS05262</v>
      </c>
      <c r="AZ252" s="27" t="str">
        <f t="shared" si="36"/>
        <v>Lê Trương Phi</v>
      </c>
    </row>
    <row r="253" spans="1:52" outlineLevel="1" x14ac:dyDescent="0.25">
      <c r="A253" s="4" t="s">
        <v>935</v>
      </c>
      <c r="B253" s="4" t="s">
        <v>1076</v>
      </c>
      <c r="C253" s="4" t="s">
        <v>356</v>
      </c>
      <c r="D253" s="4" t="s">
        <v>765</v>
      </c>
      <c r="E253" s="4" t="s">
        <v>406</v>
      </c>
      <c r="F253" s="35">
        <v>255</v>
      </c>
      <c r="G253" s="35">
        <v>255</v>
      </c>
      <c r="H253" s="4" t="s">
        <v>5170</v>
      </c>
      <c r="I253" s="4"/>
      <c r="J253" s="4"/>
      <c r="K253" s="4"/>
      <c r="L253" s="4"/>
      <c r="M253" s="4"/>
      <c r="N253" s="38"/>
      <c r="O253" s="33"/>
      <c r="P253" s="33">
        <f t="shared" si="38"/>
        <v>772.29827999999998</v>
      </c>
      <c r="Q253" s="94">
        <f t="shared" ref="Q253:Q270" si="44">+IFERROR(P253/O253,0)</f>
        <v>0</v>
      </c>
      <c r="R253" s="25">
        <f>+SUMIFS('Data Co.op'!$M:$M,'Data Co.op'!$E:$E,'MT-Tracking Co.op'!$F253,'Data Co.op'!$N:$N,'MT-Tracking Co.op'!R$6)</f>
        <v>0</v>
      </c>
      <c r="S253" s="25">
        <f>+SUMIFS('Data Co.op'!$M:$M,'Data Co.op'!$E:$E,'MT-Tracking Co.op'!$F253,'Data Co.op'!$N:$N,'MT-Tracking Co.op'!S$6)</f>
        <v>0</v>
      </c>
      <c r="T253" s="25">
        <f>+SUMIFS('Data Co.op'!$M:$M,'Data Co.op'!$E:$E,'MT-Tracking Co.op'!$F253,'Data Co.op'!$N:$N,'MT-Tracking Co.op'!T$6)</f>
        <v>0</v>
      </c>
      <c r="U253" s="25">
        <f>+SUMIFS('Data Co.op'!$M:$M,'Data Co.op'!$E:$E,'MT-Tracking Co.op'!$F253,'Data Co.op'!$N:$N,'MT-Tracking Co.op'!U$6)</f>
        <v>0</v>
      </c>
      <c r="V253" s="25">
        <f>+SUMIFS('Data Co.op'!$M:$M,'Data Co.op'!$E:$E,'MT-Tracking Co.op'!$F253,'Data Co.op'!$N:$N,'MT-Tracking Co.op'!V$6)</f>
        <v>0</v>
      </c>
      <c r="W253" s="25">
        <f>+SUMIFS('Data Co.op'!$M:$M,'Data Co.op'!$E:$E,'MT-Tracking Co.op'!$F253,'Data Co.op'!$N:$N,'MT-Tracking Co.op'!W$6)</f>
        <v>0</v>
      </c>
      <c r="X253" s="25">
        <f>+SUMIFS('Data Co.op'!$M:$M,'Data Co.op'!$E:$E,'MT-Tracking Co.op'!$F253,'Data Co.op'!$N:$N,'MT-Tracking Co.op'!X$6)</f>
        <v>0</v>
      </c>
      <c r="Y253" s="25">
        <f>+SUMIFS('Data Co.op'!$M:$M,'Data Co.op'!$E:$E,'MT-Tracking Co.op'!$F253,'Data Co.op'!$N:$N,'MT-Tracking Co.op'!Y$6)</f>
        <v>0</v>
      </c>
      <c r="Z253" s="25">
        <f>+SUMIFS('Data Co.op'!$M:$M,'Data Co.op'!$E:$E,'MT-Tracking Co.op'!$F253,'Data Co.op'!$N:$N,'MT-Tracking Co.op'!Z$6)</f>
        <v>0</v>
      </c>
      <c r="AA253" s="25">
        <f>+SUMIFS('Data Co.op'!$M:$M,'Data Co.op'!$E:$E,'MT-Tracking Co.op'!$F253,'Data Co.op'!$N:$N,'MT-Tracking Co.op'!AA$6)</f>
        <v>0</v>
      </c>
      <c r="AB253" s="25">
        <f>+SUMIFS('Data Co.op'!$M:$M,'Data Co.op'!$E:$E,'MT-Tracking Co.op'!$F253,'Data Co.op'!$N:$N,'MT-Tracking Co.op'!AB$6)</f>
        <v>0</v>
      </c>
      <c r="AC253" s="25">
        <f>+SUMIFS('Data Co.op'!$M:$M,'Data Co.op'!$E:$E,'MT-Tracking Co.op'!$F253,'Data Co.op'!$N:$N,'MT-Tracking Co.op'!AC$6)</f>
        <v>0</v>
      </c>
      <c r="AD253" s="25">
        <f>+SUMIFS('Data Co.op'!$M:$M,'Data Co.op'!$E:$E,'MT-Tracking Co.op'!$F253,'Data Co.op'!$N:$N,'MT-Tracking Co.op'!AD$6)</f>
        <v>0</v>
      </c>
      <c r="AE253" s="25">
        <f>+SUMIFS('Data Co.op'!$M:$M,'Data Co.op'!$E:$E,'MT-Tracking Co.op'!$F253,'Data Co.op'!$N:$N,'MT-Tracking Co.op'!AE$6)</f>
        <v>0</v>
      </c>
      <c r="AF253" s="25">
        <f>+SUMIFS('Data Co.op'!$M:$M,'Data Co.op'!$E:$E,'MT-Tracking Co.op'!$F253,'Data Co.op'!$N:$N,'MT-Tracking Co.op'!AF$6)</f>
        <v>0</v>
      </c>
      <c r="AG253" s="25">
        <f>+SUMIFS('Data Co.op'!$M:$M,'Data Co.op'!$E:$E,'MT-Tracking Co.op'!$F253,'Data Co.op'!$N:$N,'MT-Tracking Co.op'!AG$6)</f>
        <v>772.29827999999998</v>
      </c>
      <c r="AH253" s="25">
        <f>+SUMIFS('Data Co.op'!$M:$M,'Data Co.op'!$E:$E,'MT-Tracking Co.op'!$G253,'Data Co.op'!$N:$N,'MT-Tracking Co.op'!AH$6)</f>
        <v>0</v>
      </c>
      <c r="AI253" s="25">
        <f>+SUMIFS('Data Co.op'!$M:$M,'Data Co.op'!$E:$E,'MT-Tracking Co.op'!$G253,'Data Co.op'!$N:$N,'MT-Tracking Co.op'!AI$6)</f>
        <v>0</v>
      </c>
      <c r="AJ253" s="25">
        <f>+SUMIFS('Data Co.op'!$M:$M,'Data Co.op'!$E:$E,'MT-Tracking Co.op'!$G253,'Data Co.op'!$N:$N,'MT-Tracking Co.op'!AJ$6)</f>
        <v>0</v>
      </c>
      <c r="AK253" s="25">
        <f>+SUMIFS('Data Co.op'!$M:$M,'Data Co.op'!$E:$E,'MT-Tracking Co.op'!$G253,'Data Co.op'!$N:$N,'MT-Tracking Co.op'!AK$6)</f>
        <v>0</v>
      </c>
      <c r="AL253" s="25">
        <f>+SUMIFS('Data Co.op'!$M:$M,'Data Co.op'!$E:$E,'MT-Tracking Co.op'!$G253,'Data Co.op'!$N:$N,'MT-Tracking Co.op'!AL$6)</f>
        <v>0</v>
      </c>
      <c r="AM253" s="25">
        <f>+SUMIFS('Data Co.op'!$M:$M,'Data Co.op'!$E:$E,'MT-Tracking Co.op'!$G253,'Data Co.op'!$N:$N,'MT-Tracking Co.op'!AM$6)</f>
        <v>0</v>
      </c>
      <c r="AN253" s="25">
        <f>+SUMIFS('Data Co.op'!$M:$M,'Data Co.op'!$E:$E,'MT-Tracking Co.op'!$G253,'Data Co.op'!$N:$N,'MT-Tracking Co.op'!AN$6)</f>
        <v>0</v>
      </c>
      <c r="AO253" s="25">
        <f>+SUMIFS('Data Co.op'!$M:$M,'Data Co.op'!$E:$E,'MT-Tracking Co.op'!$G253,'Data Co.op'!$N:$N,'MT-Tracking Co.op'!AO$6)</f>
        <v>0</v>
      </c>
      <c r="AP253" s="25">
        <f>+SUMIFS('Data Co.op'!$M:$M,'Data Co.op'!$E:$E,'MT-Tracking Co.op'!$G253,'Data Co.op'!$N:$N,'MT-Tracking Co.op'!AP$6)</f>
        <v>0</v>
      </c>
      <c r="AQ253" s="25">
        <f>+SUMIFS('Data Co.op'!$M:$M,'Data Co.op'!$E:$E,'MT-Tracking Co.op'!$G253,'Data Co.op'!$N:$N,'MT-Tracking Co.op'!AQ$6)</f>
        <v>0</v>
      </c>
      <c r="AR253" s="25">
        <f>+SUMIFS('Data Co.op'!$M:$M,'Data Co.op'!$E:$E,'MT-Tracking Co.op'!$G253,'Data Co.op'!$N:$N,'MT-Tracking Co.op'!AR$6)</f>
        <v>0</v>
      </c>
      <c r="AS253" s="25">
        <f>+SUMIFS('Data Co.op'!$M:$M,'Data Co.op'!$E:$E,'MT-Tracking Co.op'!$G253,'Data Co.op'!$N:$N,'MT-Tracking Co.op'!AS$6)</f>
        <v>0</v>
      </c>
      <c r="AT253" s="25">
        <f>+SUMIFS('Data Co.op'!$M:$M,'Data Co.op'!$E:$E,'MT-Tracking Co.op'!$G253,'Data Co.op'!$N:$N,'MT-Tracking Co.op'!AT$6)</f>
        <v>0</v>
      </c>
      <c r="AU253" s="25">
        <f>+SUMIFS('Data Co.op'!$M:$M,'Data Co.op'!$E:$E,'MT-Tracking Co.op'!$G253,'Data Co.op'!$N:$N,'MT-Tracking Co.op'!AU$6)</f>
        <v>0</v>
      </c>
      <c r="AV253" s="25">
        <f>+SUMIFS('Data Co.op'!$M:$M,'Data Co.op'!$E:$E,'MT-Tracking Co.op'!$G253,'Data Co.op'!$N:$N,'MT-Tracking Co.op'!AV$6)</f>
        <v>0</v>
      </c>
      <c r="AW253" s="27"/>
      <c r="AX253" t="str">
        <f t="shared" si="35"/>
        <v>Phạm Thị Bích Hạnh</v>
      </c>
      <c r="AY253" t="str">
        <f t="shared" si="34"/>
        <v>NBTS05262</v>
      </c>
      <c r="AZ253" s="27" t="str">
        <f t="shared" si="36"/>
        <v>Lê Trương Phi</v>
      </c>
    </row>
    <row r="254" spans="1:52" outlineLevel="1" x14ac:dyDescent="0.25">
      <c r="A254" s="4" t="s">
        <v>935</v>
      </c>
      <c r="B254" s="4" t="s">
        <v>1076</v>
      </c>
      <c r="C254" s="4" t="s">
        <v>356</v>
      </c>
      <c r="D254" s="4" t="s">
        <v>765</v>
      </c>
      <c r="E254" s="4" t="s">
        <v>406</v>
      </c>
      <c r="F254" s="35">
        <v>256</v>
      </c>
      <c r="G254" s="35">
        <v>256</v>
      </c>
      <c r="H254" s="4" t="s">
        <v>5171</v>
      </c>
      <c r="I254" s="4"/>
      <c r="J254" s="4"/>
      <c r="K254" s="4"/>
      <c r="L254" s="4"/>
      <c r="M254" s="4"/>
      <c r="N254" s="38"/>
      <c r="O254" s="33"/>
      <c r="P254" s="33">
        <f t="shared" si="38"/>
        <v>772.29827999999998</v>
      </c>
      <c r="Q254" s="94">
        <f t="shared" si="44"/>
        <v>0</v>
      </c>
      <c r="R254" s="25">
        <f>+SUMIFS('Data Co.op'!$M:$M,'Data Co.op'!$E:$E,'MT-Tracking Co.op'!$F254,'Data Co.op'!$N:$N,'MT-Tracking Co.op'!R$6)</f>
        <v>0</v>
      </c>
      <c r="S254" s="25">
        <f>+SUMIFS('Data Co.op'!$M:$M,'Data Co.op'!$E:$E,'MT-Tracking Co.op'!$F254,'Data Co.op'!$N:$N,'MT-Tracking Co.op'!S$6)</f>
        <v>0</v>
      </c>
      <c r="T254" s="25">
        <f>+SUMIFS('Data Co.op'!$M:$M,'Data Co.op'!$E:$E,'MT-Tracking Co.op'!$F254,'Data Co.op'!$N:$N,'MT-Tracking Co.op'!T$6)</f>
        <v>0</v>
      </c>
      <c r="U254" s="25">
        <f>+SUMIFS('Data Co.op'!$M:$M,'Data Co.op'!$E:$E,'MT-Tracking Co.op'!$F254,'Data Co.op'!$N:$N,'MT-Tracking Co.op'!U$6)</f>
        <v>0</v>
      </c>
      <c r="V254" s="25">
        <f>+SUMIFS('Data Co.op'!$M:$M,'Data Co.op'!$E:$E,'MT-Tracking Co.op'!$F254,'Data Co.op'!$N:$N,'MT-Tracking Co.op'!V$6)</f>
        <v>0</v>
      </c>
      <c r="W254" s="25">
        <f>+SUMIFS('Data Co.op'!$M:$M,'Data Co.op'!$E:$E,'MT-Tracking Co.op'!$F254,'Data Co.op'!$N:$N,'MT-Tracking Co.op'!W$6)</f>
        <v>0</v>
      </c>
      <c r="X254" s="25">
        <f>+SUMIFS('Data Co.op'!$M:$M,'Data Co.op'!$E:$E,'MT-Tracking Co.op'!$F254,'Data Co.op'!$N:$N,'MT-Tracking Co.op'!X$6)</f>
        <v>0</v>
      </c>
      <c r="Y254" s="25">
        <f>+SUMIFS('Data Co.op'!$M:$M,'Data Co.op'!$E:$E,'MT-Tracking Co.op'!$F254,'Data Co.op'!$N:$N,'MT-Tracking Co.op'!Y$6)</f>
        <v>0</v>
      </c>
      <c r="Z254" s="25">
        <f>+SUMIFS('Data Co.op'!$M:$M,'Data Co.op'!$E:$E,'MT-Tracking Co.op'!$F254,'Data Co.op'!$N:$N,'MT-Tracking Co.op'!Z$6)</f>
        <v>0</v>
      </c>
      <c r="AA254" s="25">
        <f>+SUMIFS('Data Co.op'!$M:$M,'Data Co.op'!$E:$E,'MT-Tracking Co.op'!$F254,'Data Co.op'!$N:$N,'MT-Tracking Co.op'!AA$6)</f>
        <v>0</v>
      </c>
      <c r="AB254" s="25">
        <f>+SUMIFS('Data Co.op'!$M:$M,'Data Co.op'!$E:$E,'MT-Tracking Co.op'!$F254,'Data Co.op'!$N:$N,'MT-Tracking Co.op'!AB$6)</f>
        <v>0</v>
      </c>
      <c r="AC254" s="25">
        <f>+SUMIFS('Data Co.op'!$M:$M,'Data Co.op'!$E:$E,'MT-Tracking Co.op'!$F254,'Data Co.op'!$N:$N,'MT-Tracking Co.op'!AC$6)</f>
        <v>0</v>
      </c>
      <c r="AD254" s="25">
        <f>+SUMIFS('Data Co.op'!$M:$M,'Data Co.op'!$E:$E,'MT-Tracking Co.op'!$F254,'Data Co.op'!$N:$N,'MT-Tracking Co.op'!AD$6)</f>
        <v>0</v>
      </c>
      <c r="AE254" s="25">
        <f>+SUMIFS('Data Co.op'!$M:$M,'Data Co.op'!$E:$E,'MT-Tracking Co.op'!$F254,'Data Co.op'!$N:$N,'MT-Tracking Co.op'!AE$6)</f>
        <v>0</v>
      </c>
      <c r="AF254" s="25">
        <f>+SUMIFS('Data Co.op'!$M:$M,'Data Co.op'!$E:$E,'MT-Tracking Co.op'!$F254,'Data Co.op'!$N:$N,'MT-Tracking Co.op'!AF$6)</f>
        <v>0</v>
      </c>
      <c r="AG254" s="25">
        <f>+SUMIFS('Data Co.op'!$M:$M,'Data Co.op'!$E:$E,'MT-Tracking Co.op'!$F254,'Data Co.op'!$N:$N,'MT-Tracking Co.op'!AG$6)</f>
        <v>772.29827999999998</v>
      </c>
      <c r="AH254" s="25">
        <f>+SUMIFS('Data Co.op'!$M:$M,'Data Co.op'!$E:$E,'MT-Tracking Co.op'!$G254,'Data Co.op'!$N:$N,'MT-Tracking Co.op'!AH$6)</f>
        <v>0</v>
      </c>
      <c r="AI254" s="25">
        <f>+SUMIFS('Data Co.op'!$M:$M,'Data Co.op'!$E:$E,'MT-Tracking Co.op'!$G254,'Data Co.op'!$N:$N,'MT-Tracking Co.op'!AI$6)</f>
        <v>0</v>
      </c>
      <c r="AJ254" s="25">
        <f>+SUMIFS('Data Co.op'!$M:$M,'Data Co.op'!$E:$E,'MT-Tracking Co.op'!$G254,'Data Co.op'!$N:$N,'MT-Tracking Co.op'!AJ$6)</f>
        <v>0</v>
      </c>
      <c r="AK254" s="25">
        <f>+SUMIFS('Data Co.op'!$M:$M,'Data Co.op'!$E:$E,'MT-Tracking Co.op'!$G254,'Data Co.op'!$N:$N,'MT-Tracking Co.op'!AK$6)</f>
        <v>0</v>
      </c>
      <c r="AL254" s="25">
        <f>+SUMIFS('Data Co.op'!$M:$M,'Data Co.op'!$E:$E,'MT-Tracking Co.op'!$G254,'Data Co.op'!$N:$N,'MT-Tracking Co.op'!AL$6)</f>
        <v>0</v>
      </c>
      <c r="AM254" s="25">
        <f>+SUMIFS('Data Co.op'!$M:$M,'Data Co.op'!$E:$E,'MT-Tracking Co.op'!$G254,'Data Co.op'!$N:$N,'MT-Tracking Co.op'!AM$6)</f>
        <v>0</v>
      </c>
      <c r="AN254" s="25">
        <f>+SUMIFS('Data Co.op'!$M:$M,'Data Co.op'!$E:$E,'MT-Tracking Co.op'!$G254,'Data Co.op'!$N:$N,'MT-Tracking Co.op'!AN$6)</f>
        <v>0</v>
      </c>
      <c r="AO254" s="25">
        <f>+SUMIFS('Data Co.op'!$M:$M,'Data Co.op'!$E:$E,'MT-Tracking Co.op'!$G254,'Data Co.op'!$N:$N,'MT-Tracking Co.op'!AO$6)</f>
        <v>0</v>
      </c>
      <c r="AP254" s="25">
        <f>+SUMIFS('Data Co.op'!$M:$M,'Data Co.op'!$E:$E,'MT-Tracking Co.op'!$G254,'Data Co.op'!$N:$N,'MT-Tracking Co.op'!AP$6)</f>
        <v>0</v>
      </c>
      <c r="AQ254" s="25">
        <f>+SUMIFS('Data Co.op'!$M:$M,'Data Co.op'!$E:$E,'MT-Tracking Co.op'!$G254,'Data Co.op'!$N:$N,'MT-Tracking Co.op'!AQ$6)</f>
        <v>0</v>
      </c>
      <c r="AR254" s="25">
        <f>+SUMIFS('Data Co.op'!$M:$M,'Data Co.op'!$E:$E,'MT-Tracking Co.op'!$G254,'Data Co.op'!$N:$N,'MT-Tracking Co.op'!AR$6)</f>
        <v>0</v>
      </c>
      <c r="AS254" s="25">
        <f>+SUMIFS('Data Co.op'!$M:$M,'Data Co.op'!$E:$E,'MT-Tracking Co.op'!$G254,'Data Co.op'!$N:$N,'MT-Tracking Co.op'!AS$6)</f>
        <v>0</v>
      </c>
      <c r="AT254" s="25">
        <f>+SUMIFS('Data Co.op'!$M:$M,'Data Co.op'!$E:$E,'MT-Tracking Co.op'!$G254,'Data Co.op'!$N:$N,'MT-Tracking Co.op'!AT$6)</f>
        <v>0</v>
      </c>
      <c r="AU254" s="25">
        <f>+SUMIFS('Data Co.op'!$M:$M,'Data Co.op'!$E:$E,'MT-Tracking Co.op'!$G254,'Data Co.op'!$N:$N,'MT-Tracking Co.op'!AU$6)</f>
        <v>0</v>
      </c>
      <c r="AV254" s="25">
        <f>+SUMIFS('Data Co.op'!$M:$M,'Data Co.op'!$E:$E,'MT-Tracking Co.op'!$G254,'Data Co.op'!$N:$N,'MT-Tracking Co.op'!AV$6)</f>
        <v>0</v>
      </c>
      <c r="AW254" s="27"/>
      <c r="AX254" t="str">
        <f t="shared" si="35"/>
        <v>Phạm Thị Bích Hạnh</v>
      </c>
      <c r="AY254" t="str">
        <f t="shared" si="34"/>
        <v>NBTS05262</v>
      </c>
      <c r="AZ254" s="27" t="str">
        <f t="shared" si="36"/>
        <v>Lê Trương Phi</v>
      </c>
    </row>
    <row r="255" spans="1:52" outlineLevel="1" x14ac:dyDescent="0.25">
      <c r="A255" s="4" t="s">
        <v>935</v>
      </c>
      <c r="B255" s="4" t="s">
        <v>1076</v>
      </c>
      <c r="C255" s="4" t="s">
        <v>356</v>
      </c>
      <c r="D255" s="4" t="s">
        <v>765</v>
      </c>
      <c r="E255" s="4" t="s">
        <v>406</v>
      </c>
      <c r="F255" s="35">
        <v>262</v>
      </c>
      <c r="G255" s="35">
        <v>262</v>
      </c>
      <c r="H255" s="4" t="s">
        <v>5173</v>
      </c>
      <c r="I255" s="4"/>
      <c r="J255" s="4"/>
      <c r="K255" s="4"/>
      <c r="L255" s="4"/>
      <c r="M255" s="4"/>
      <c r="N255" s="38"/>
      <c r="O255" s="33"/>
      <c r="P255" s="33">
        <f t="shared" si="38"/>
        <v>772.29827999999998</v>
      </c>
      <c r="Q255" s="94">
        <f t="shared" si="44"/>
        <v>0</v>
      </c>
      <c r="R255" s="25">
        <f>+SUMIFS('Data Co.op'!$M:$M,'Data Co.op'!$E:$E,'MT-Tracking Co.op'!$F255,'Data Co.op'!$N:$N,'MT-Tracking Co.op'!R$6)</f>
        <v>0</v>
      </c>
      <c r="S255" s="25">
        <f>+SUMIFS('Data Co.op'!$M:$M,'Data Co.op'!$E:$E,'MT-Tracking Co.op'!$F255,'Data Co.op'!$N:$N,'MT-Tracking Co.op'!S$6)</f>
        <v>0</v>
      </c>
      <c r="T255" s="25">
        <f>+SUMIFS('Data Co.op'!$M:$M,'Data Co.op'!$E:$E,'MT-Tracking Co.op'!$F255,'Data Co.op'!$N:$N,'MT-Tracking Co.op'!T$6)</f>
        <v>0</v>
      </c>
      <c r="U255" s="25">
        <f>+SUMIFS('Data Co.op'!$M:$M,'Data Co.op'!$E:$E,'MT-Tracking Co.op'!$F255,'Data Co.op'!$N:$N,'MT-Tracking Co.op'!U$6)</f>
        <v>0</v>
      </c>
      <c r="V255" s="25">
        <f>+SUMIFS('Data Co.op'!$M:$M,'Data Co.op'!$E:$E,'MT-Tracking Co.op'!$F255,'Data Co.op'!$N:$N,'MT-Tracking Co.op'!V$6)</f>
        <v>0</v>
      </c>
      <c r="W255" s="25">
        <f>+SUMIFS('Data Co.op'!$M:$M,'Data Co.op'!$E:$E,'MT-Tracking Co.op'!$F255,'Data Co.op'!$N:$N,'MT-Tracking Co.op'!W$6)</f>
        <v>0</v>
      </c>
      <c r="X255" s="25">
        <f>+SUMIFS('Data Co.op'!$M:$M,'Data Co.op'!$E:$E,'MT-Tracking Co.op'!$F255,'Data Co.op'!$N:$N,'MT-Tracking Co.op'!X$6)</f>
        <v>0</v>
      </c>
      <c r="Y255" s="25">
        <f>+SUMIFS('Data Co.op'!$M:$M,'Data Co.op'!$E:$E,'MT-Tracking Co.op'!$F255,'Data Co.op'!$N:$N,'MT-Tracking Co.op'!Y$6)</f>
        <v>0</v>
      </c>
      <c r="Z255" s="25">
        <f>+SUMIFS('Data Co.op'!$M:$M,'Data Co.op'!$E:$E,'MT-Tracking Co.op'!$F255,'Data Co.op'!$N:$N,'MT-Tracking Co.op'!Z$6)</f>
        <v>0</v>
      </c>
      <c r="AA255" s="25">
        <f>+SUMIFS('Data Co.op'!$M:$M,'Data Co.op'!$E:$E,'MT-Tracking Co.op'!$F255,'Data Co.op'!$N:$N,'MT-Tracking Co.op'!AA$6)</f>
        <v>0</v>
      </c>
      <c r="AB255" s="25">
        <f>+SUMIFS('Data Co.op'!$M:$M,'Data Co.op'!$E:$E,'MT-Tracking Co.op'!$F255,'Data Co.op'!$N:$N,'MT-Tracking Co.op'!AB$6)</f>
        <v>0</v>
      </c>
      <c r="AC255" s="25">
        <f>+SUMIFS('Data Co.op'!$M:$M,'Data Co.op'!$E:$E,'MT-Tracking Co.op'!$F255,'Data Co.op'!$N:$N,'MT-Tracking Co.op'!AC$6)</f>
        <v>0</v>
      </c>
      <c r="AD255" s="25">
        <f>+SUMIFS('Data Co.op'!$M:$M,'Data Co.op'!$E:$E,'MT-Tracking Co.op'!$F255,'Data Co.op'!$N:$N,'MT-Tracking Co.op'!AD$6)</f>
        <v>0</v>
      </c>
      <c r="AE255" s="25">
        <f>+SUMIFS('Data Co.op'!$M:$M,'Data Co.op'!$E:$E,'MT-Tracking Co.op'!$F255,'Data Co.op'!$N:$N,'MT-Tracking Co.op'!AE$6)</f>
        <v>0</v>
      </c>
      <c r="AF255" s="25">
        <f>+SUMIFS('Data Co.op'!$M:$M,'Data Co.op'!$E:$E,'MT-Tracking Co.op'!$F255,'Data Co.op'!$N:$N,'MT-Tracking Co.op'!AF$6)</f>
        <v>0</v>
      </c>
      <c r="AG255" s="25">
        <f>+SUMIFS('Data Co.op'!$M:$M,'Data Co.op'!$E:$E,'MT-Tracking Co.op'!$F255,'Data Co.op'!$N:$N,'MT-Tracking Co.op'!AG$6)</f>
        <v>772.29827999999998</v>
      </c>
      <c r="AH255" s="25">
        <f>+SUMIFS('Data Co.op'!$M:$M,'Data Co.op'!$E:$E,'MT-Tracking Co.op'!$G255,'Data Co.op'!$N:$N,'MT-Tracking Co.op'!AH$6)</f>
        <v>0</v>
      </c>
      <c r="AI255" s="25">
        <f>+SUMIFS('Data Co.op'!$M:$M,'Data Co.op'!$E:$E,'MT-Tracking Co.op'!$G255,'Data Co.op'!$N:$N,'MT-Tracking Co.op'!AI$6)</f>
        <v>0</v>
      </c>
      <c r="AJ255" s="25">
        <f>+SUMIFS('Data Co.op'!$M:$M,'Data Co.op'!$E:$E,'MT-Tracking Co.op'!$G255,'Data Co.op'!$N:$N,'MT-Tracking Co.op'!AJ$6)</f>
        <v>0</v>
      </c>
      <c r="AK255" s="25">
        <f>+SUMIFS('Data Co.op'!$M:$M,'Data Co.op'!$E:$E,'MT-Tracking Co.op'!$G255,'Data Co.op'!$N:$N,'MT-Tracking Co.op'!AK$6)</f>
        <v>0</v>
      </c>
      <c r="AL255" s="25">
        <f>+SUMIFS('Data Co.op'!$M:$M,'Data Co.op'!$E:$E,'MT-Tracking Co.op'!$G255,'Data Co.op'!$N:$N,'MT-Tracking Co.op'!AL$6)</f>
        <v>0</v>
      </c>
      <c r="AM255" s="25">
        <f>+SUMIFS('Data Co.op'!$M:$M,'Data Co.op'!$E:$E,'MT-Tracking Co.op'!$G255,'Data Co.op'!$N:$N,'MT-Tracking Co.op'!AM$6)</f>
        <v>0</v>
      </c>
      <c r="AN255" s="25">
        <f>+SUMIFS('Data Co.op'!$M:$M,'Data Co.op'!$E:$E,'MT-Tracking Co.op'!$G255,'Data Co.op'!$N:$N,'MT-Tracking Co.op'!AN$6)</f>
        <v>0</v>
      </c>
      <c r="AO255" s="25">
        <f>+SUMIFS('Data Co.op'!$M:$M,'Data Co.op'!$E:$E,'MT-Tracking Co.op'!$G255,'Data Co.op'!$N:$N,'MT-Tracking Co.op'!AO$6)</f>
        <v>0</v>
      </c>
      <c r="AP255" s="25">
        <f>+SUMIFS('Data Co.op'!$M:$M,'Data Co.op'!$E:$E,'MT-Tracking Co.op'!$G255,'Data Co.op'!$N:$N,'MT-Tracking Co.op'!AP$6)</f>
        <v>0</v>
      </c>
      <c r="AQ255" s="25">
        <f>+SUMIFS('Data Co.op'!$M:$M,'Data Co.op'!$E:$E,'MT-Tracking Co.op'!$G255,'Data Co.op'!$N:$N,'MT-Tracking Co.op'!AQ$6)</f>
        <v>0</v>
      </c>
      <c r="AR255" s="25">
        <f>+SUMIFS('Data Co.op'!$M:$M,'Data Co.op'!$E:$E,'MT-Tracking Co.op'!$G255,'Data Co.op'!$N:$N,'MT-Tracking Co.op'!AR$6)</f>
        <v>0</v>
      </c>
      <c r="AS255" s="25">
        <f>+SUMIFS('Data Co.op'!$M:$M,'Data Co.op'!$E:$E,'MT-Tracking Co.op'!$G255,'Data Co.op'!$N:$N,'MT-Tracking Co.op'!AS$6)</f>
        <v>0</v>
      </c>
      <c r="AT255" s="25">
        <f>+SUMIFS('Data Co.op'!$M:$M,'Data Co.op'!$E:$E,'MT-Tracking Co.op'!$G255,'Data Co.op'!$N:$N,'MT-Tracking Co.op'!AT$6)</f>
        <v>0</v>
      </c>
      <c r="AU255" s="25">
        <f>+SUMIFS('Data Co.op'!$M:$M,'Data Co.op'!$E:$E,'MT-Tracking Co.op'!$G255,'Data Co.op'!$N:$N,'MT-Tracking Co.op'!AU$6)</f>
        <v>0</v>
      </c>
      <c r="AV255" s="25">
        <f>+SUMIFS('Data Co.op'!$M:$M,'Data Co.op'!$E:$E,'MT-Tracking Co.op'!$G255,'Data Co.op'!$N:$N,'MT-Tracking Co.op'!AV$6)</f>
        <v>0</v>
      </c>
      <c r="AW255" s="27"/>
      <c r="AX255" t="str">
        <f t="shared" si="35"/>
        <v>Phạm Thị Bích Hạnh</v>
      </c>
      <c r="AY255" t="str">
        <f t="shared" si="34"/>
        <v>NBTS05262</v>
      </c>
      <c r="AZ255" s="27" t="str">
        <f t="shared" si="36"/>
        <v>Lê Trương Phi</v>
      </c>
    </row>
    <row r="256" spans="1:52" outlineLevel="1" x14ac:dyDescent="0.25">
      <c r="A256" s="4" t="s">
        <v>935</v>
      </c>
      <c r="B256" s="4" t="s">
        <v>1076</v>
      </c>
      <c r="C256" s="4" t="s">
        <v>356</v>
      </c>
      <c r="D256" s="4" t="s">
        <v>765</v>
      </c>
      <c r="E256" s="4" t="s">
        <v>406</v>
      </c>
      <c r="F256" s="35">
        <v>263</v>
      </c>
      <c r="G256" s="35">
        <v>263</v>
      </c>
      <c r="H256" s="4" t="s">
        <v>5174</v>
      </c>
      <c r="I256" s="4"/>
      <c r="J256" s="4"/>
      <c r="K256" s="4"/>
      <c r="L256" s="4"/>
      <c r="M256" s="4"/>
      <c r="N256" s="38"/>
      <c r="O256" s="33"/>
      <c r="P256" s="33">
        <f t="shared" si="38"/>
        <v>1010.7622799999999</v>
      </c>
      <c r="Q256" s="94">
        <f t="shared" si="44"/>
        <v>0</v>
      </c>
      <c r="R256" s="25">
        <f>+SUMIFS('Data Co.op'!$M:$M,'Data Co.op'!$E:$E,'MT-Tracking Co.op'!$F256,'Data Co.op'!$N:$N,'MT-Tracking Co.op'!R$6)</f>
        <v>0</v>
      </c>
      <c r="S256" s="25">
        <f>+SUMIFS('Data Co.op'!$M:$M,'Data Co.op'!$E:$E,'MT-Tracking Co.op'!$F256,'Data Co.op'!$N:$N,'MT-Tracking Co.op'!S$6)</f>
        <v>0</v>
      </c>
      <c r="T256" s="25">
        <f>+SUMIFS('Data Co.op'!$M:$M,'Data Co.op'!$E:$E,'MT-Tracking Co.op'!$F256,'Data Co.op'!$N:$N,'MT-Tracking Co.op'!T$6)</f>
        <v>0</v>
      </c>
      <c r="U256" s="25">
        <f>+SUMIFS('Data Co.op'!$M:$M,'Data Co.op'!$E:$E,'MT-Tracking Co.op'!$F256,'Data Co.op'!$N:$N,'MT-Tracking Co.op'!U$6)</f>
        <v>0</v>
      </c>
      <c r="V256" s="25">
        <f>+SUMIFS('Data Co.op'!$M:$M,'Data Co.op'!$E:$E,'MT-Tracking Co.op'!$F256,'Data Co.op'!$N:$N,'MT-Tracking Co.op'!V$6)</f>
        <v>0</v>
      </c>
      <c r="W256" s="25">
        <f>+SUMIFS('Data Co.op'!$M:$M,'Data Co.op'!$E:$E,'MT-Tracking Co.op'!$F256,'Data Co.op'!$N:$N,'MT-Tracking Co.op'!W$6)</f>
        <v>0</v>
      </c>
      <c r="X256" s="25">
        <f>+SUMIFS('Data Co.op'!$M:$M,'Data Co.op'!$E:$E,'MT-Tracking Co.op'!$F256,'Data Co.op'!$N:$N,'MT-Tracking Co.op'!X$6)</f>
        <v>0</v>
      </c>
      <c r="Y256" s="25">
        <f>+SUMIFS('Data Co.op'!$M:$M,'Data Co.op'!$E:$E,'MT-Tracking Co.op'!$F256,'Data Co.op'!$N:$N,'MT-Tracking Co.op'!Y$6)</f>
        <v>0</v>
      </c>
      <c r="Z256" s="25">
        <f>+SUMIFS('Data Co.op'!$M:$M,'Data Co.op'!$E:$E,'MT-Tracking Co.op'!$F256,'Data Co.op'!$N:$N,'MT-Tracking Co.op'!Z$6)</f>
        <v>0</v>
      </c>
      <c r="AA256" s="25">
        <f>+SUMIFS('Data Co.op'!$M:$M,'Data Co.op'!$E:$E,'MT-Tracking Co.op'!$F256,'Data Co.op'!$N:$N,'MT-Tracking Co.op'!AA$6)</f>
        <v>0</v>
      </c>
      <c r="AB256" s="25">
        <f>+SUMIFS('Data Co.op'!$M:$M,'Data Co.op'!$E:$E,'MT-Tracking Co.op'!$F256,'Data Co.op'!$N:$N,'MT-Tracking Co.op'!AB$6)</f>
        <v>0</v>
      </c>
      <c r="AC256" s="25">
        <f>+SUMIFS('Data Co.op'!$M:$M,'Data Co.op'!$E:$E,'MT-Tracking Co.op'!$F256,'Data Co.op'!$N:$N,'MT-Tracking Co.op'!AC$6)</f>
        <v>0</v>
      </c>
      <c r="AD256" s="25">
        <f>+SUMIFS('Data Co.op'!$M:$M,'Data Co.op'!$E:$E,'MT-Tracking Co.op'!$F256,'Data Co.op'!$N:$N,'MT-Tracking Co.op'!AD$6)</f>
        <v>0</v>
      </c>
      <c r="AE256" s="25">
        <f>+SUMIFS('Data Co.op'!$M:$M,'Data Co.op'!$E:$E,'MT-Tracking Co.op'!$F256,'Data Co.op'!$N:$N,'MT-Tracking Co.op'!AE$6)</f>
        <v>0</v>
      </c>
      <c r="AF256" s="25">
        <f>+SUMIFS('Data Co.op'!$M:$M,'Data Co.op'!$E:$E,'MT-Tracking Co.op'!$F256,'Data Co.op'!$N:$N,'MT-Tracking Co.op'!AF$6)</f>
        <v>0</v>
      </c>
      <c r="AG256" s="25">
        <f>+SUMIFS('Data Co.op'!$M:$M,'Data Co.op'!$E:$E,'MT-Tracking Co.op'!$F256,'Data Co.op'!$N:$N,'MT-Tracking Co.op'!AG$6)</f>
        <v>772.29827999999998</v>
      </c>
      <c r="AH256" s="25">
        <f>+SUMIFS('Data Co.op'!$M:$M,'Data Co.op'!$E:$E,'MT-Tracking Co.op'!$G256,'Data Co.op'!$N:$N,'MT-Tracking Co.op'!AH$6)</f>
        <v>0</v>
      </c>
      <c r="AI256" s="25">
        <f>+SUMIFS('Data Co.op'!$M:$M,'Data Co.op'!$E:$E,'MT-Tracking Co.op'!$G256,'Data Co.op'!$N:$N,'MT-Tracking Co.op'!AI$6)</f>
        <v>0</v>
      </c>
      <c r="AJ256" s="25">
        <f>+SUMIFS('Data Co.op'!$M:$M,'Data Co.op'!$E:$E,'MT-Tracking Co.op'!$G256,'Data Co.op'!$N:$N,'MT-Tracking Co.op'!AJ$6)</f>
        <v>0</v>
      </c>
      <c r="AK256" s="25">
        <f>+SUMIFS('Data Co.op'!$M:$M,'Data Co.op'!$E:$E,'MT-Tracking Co.op'!$G256,'Data Co.op'!$N:$N,'MT-Tracking Co.op'!AK$6)</f>
        <v>0</v>
      </c>
      <c r="AL256" s="25">
        <f>+SUMIFS('Data Co.op'!$M:$M,'Data Co.op'!$E:$E,'MT-Tracking Co.op'!$G256,'Data Co.op'!$N:$N,'MT-Tracking Co.op'!AL$6)</f>
        <v>0</v>
      </c>
      <c r="AM256" s="25">
        <f>+SUMIFS('Data Co.op'!$M:$M,'Data Co.op'!$E:$E,'MT-Tracking Co.op'!$G256,'Data Co.op'!$N:$N,'MT-Tracking Co.op'!AM$6)</f>
        <v>0</v>
      </c>
      <c r="AN256" s="25">
        <f>+SUMIFS('Data Co.op'!$M:$M,'Data Co.op'!$E:$E,'MT-Tracking Co.op'!$G256,'Data Co.op'!$N:$N,'MT-Tracking Co.op'!AN$6)</f>
        <v>0</v>
      </c>
      <c r="AO256" s="25">
        <f>+SUMIFS('Data Co.op'!$M:$M,'Data Co.op'!$E:$E,'MT-Tracking Co.op'!$G256,'Data Co.op'!$N:$N,'MT-Tracking Co.op'!AO$6)</f>
        <v>238.46399999999994</v>
      </c>
      <c r="AP256" s="25">
        <f>+SUMIFS('Data Co.op'!$M:$M,'Data Co.op'!$E:$E,'MT-Tracking Co.op'!$G256,'Data Co.op'!$N:$N,'MT-Tracking Co.op'!AP$6)</f>
        <v>0</v>
      </c>
      <c r="AQ256" s="25">
        <f>+SUMIFS('Data Co.op'!$M:$M,'Data Co.op'!$E:$E,'MT-Tracking Co.op'!$G256,'Data Co.op'!$N:$N,'MT-Tracking Co.op'!AQ$6)</f>
        <v>0</v>
      </c>
      <c r="AR256" s="25">
        <f>+SUMIFS('Data Co.op'!$M:$M,'Data Co.op'!$E:$E,'MT-Tracking Co.op'!$G256,'Data Co.op'!$N:$N,'MT-Tracking Co.op'!AR$6)</f>
        <v>0</v>
      </c>
      <c r="AS256" s="25">
        <f>+SUMIFS('Data Co.op'!$M:$M,'Data Co.op'!$E:$E,'MT-Tracking Co.op'!$G256,'Data Co.op'!$N:$N,'MT-Tracking Co.op'!AS$6)</f>
        <v>0</v>
      </c>
      <c r="AT256" s="25">
        <f>+SUMIFS('Data Co.op'!$M:$M,'Data Co.op'!$E:$E,'MT-Tracking Co.op'!$G256,'Data Co.op'!$N:$N,'MT-Tracking Co.op'!AT$6)</f>
        <v>0</v>
      </c>
      <c r="AU256" s="25">
        <f>+SUMIFS('Data Co.op'!$M:$M,'Data Co.op'!$E:$E,'MT-Tracking Co.op'!$G256,'Data Co.op'!$N:$N,'MT-Tracking Co.op'!AU$6)</f>
        <v>0</v>
      </c>
      <c r="AV256" s="25">
        <f>+SUMIFS('Data Co.op'!$M:$M,'Data Co.op'!$E:$E,'MT-Tracking Co.op'!$G256,'Data Co.op'!$N:$N,'MT-Tracking Co.op'!AV$6)</f>
        <v>0</v>
      </c>
      <c r="AW256" s="27"/>
      <c r="AX256" t="str">
        <f t="shared" si="35"/>
        <v>Phạm Thị Bích Hạnh</v>
      </c>
      <c r="AY256" t="str">
        <f t="shared" si="34"/>
        <v>NBTS05262</v>
      </c>
      <c r="AZ256" s="27" t="str">
        <f t="shared" si="36"/>
        <v>Lê Trương Phi</v>
      </c>
    </row>
    <row r="257" spans="1:52" outlineLevel="1" x14ac:dyDescent="0.25">
      <c r="A257" s="4" t="s">
        <v>935</v>
      </c>
      <c r="B257" s="4" t="s">
        <v>1076</v>
      </c>
      <c r="C257" s="4" t="s">
        <v>356</v>
      </c>
      <c r="D257" s="4" t="s">
        <v>765</v>
      </c>
      <c r="E257" s="4" t="s">
        <v>406</v>
      </c>
      <c r="F257" s="35">
        <v>404</v>
      </c>
      <c r="G257" s="35">
        <v>404</v>
      </c>
      <c r="H257" s="4" t="s">
        <v>5179</v>
      </c>
      <c r="I257" s="4"/>
      <c r="J257" s="4"/>
      <c r="K257" s="4"/>
      <c r="L257" s="4"/>
      <c r="M257" s="4"/>
      <c r="N257" s="38"/>
      <c r="O257" s="33"/>
      <c r="P257" s="33">
        <f t="shared" si="38"/>
        <v>1395.99828</v>
      </c>
      <c r="Q257" s="94">
        <f t="shared" si="44"/>
        <v>0</v>
      </c>
      <c r="R257" s="25">
        <f>+SUMIFS('Data Co.op'!$M:$M,'Data Co.op'!$E:$E,'MT-Tracking Co.op'!$F257,'Data Co.op'!$N:$N,'MT-Tracking Co.op'!R$6)</f>
        <v>0</v>
      </c>
      <c r="S257" s="25">
        <f>+SUMIFS('Data Co.op'!$M:$M,'Data Co.op'!$E:$E,'MT-Tracking Co.op'!$F257,'Data Co.op'!$N:$N,'MT-Tracking Co.op'!S$6)</f>
        <v>0</v>
      </c>
      <c r="T257" s="25">
        <f>+SUMIFS('Data Co.op'!$M:$M,'Data Co.op'!$E:$E,'MT-Tracking Co.op'!$F257,'Data Co.op'!$N:$N,'MT-Tracking Co.op'!T$6)</f>
        <v>0</v>
      </c>
      <c r="U257" s="25">
        <f>+SUMIFS('Data Co.op'!$M:$M,'Data Co.op'!$E:$E,'MT-Tracking Co.op'!$F257,'Data Co.op'!$N:$N,'MT-Tracking Co.op'!U$6)</f>
        <v>0</v>
      </c>
      <c r="V257" s="25">
        <f>+SUMIFS('Data Co.op'!$M:$M,'Data Co.op'!$E:$E,'MT-Tracking Co.op'!$F257,'Data Co.op'!$N:$N,'MT-Tracking Co.op'!V$6)</f>
        <v>0</v>
      </c>
      <c r="W257" s="25">
        <f>+SUMIFS('Data Co.op'!$M:$M,'Data Co.op'!$E:$E,'MT-Tracking Co.op'!$F257,'Data Co.op'!$N:$N,'MT-Tracking Co.op'!W$6)</f>
        <v>0</v>
      </c>
      <c r="X257" s="25">
        <f>+SUMIFS('Data Co.op'!$M:$M,'Data Co.op'!$E:$E,'MT-Tracking Co.op'!$F257,'Data Co.op'!$N:$N,'MT-Tracking Co.op'!X$6)</f>
        <v>0</v>
      </c>
      <c r="Y257" s="25">
        <f>+SUMIFS('Data Co.op'!$M:$M,'Data Co.op'!$E:$E,'MT-Tracking Co.op'!$F257,'Data Co.op'!$N:$N,'MT-Tracking Co.op'!Y$6)</f>
        <v>0</v>
      </c>
      <c r="Z257" s="25">
        <f>+SUMIFS('Data Co.op'!$M:$M,'Data Co.op'!$E:$E,'MT-Tracking Co.op'!$F257,'Data Co.op'!$N:$N,'MT-Tracking Co.op'!Z$6)</f>
        <v>0</v>
      </c>
      <c r="AA257" s="25">
        <f>+SUMIFS('Data Co.op'!$M:$M,'Data Co.op'!$E:$E,'MT-Tracking Co.op'!$F257,'Data Co.op'!$N:$N,'MT-Tracking Co.op'!AA$6)</f>
        <v>0</v>
      </c>
      <c r="AB257" s="25">
        <f>+SUMIFS('Data Co.op'!$M:$M,'Data Co.op'!$E:$E,'MT-Tracking Co.op'!$F257,'Data Co.op'!$N:$N,'MT-Tracking Co.op'!AB$6)</f>
        <v>0</v>
      </c>
      <c r="AC257" s="25">
        <f>+SUMIFS('Data Co.op'!$M:$M,'Data Co.op'!$E:$E,'MT-Tracking Co.op'!$F257,'Data Co.op'!$N:$N,'MT-Tracking Co.op'!AC$6)</f>
        <v>0</v>
      </c>
      <c r="AD257" s="25">
        <f>+SUMIFS('Data Co.op'!$M:$M,'Data Co.op'!$E:$E,'MT-Tracking Co.op'!$F257,'Data Co.op'!$N:$N,'MT-Tracking Co.op'!AD$6)</f>
        <v>0</v>
      </c>
      <c r="AE257" s="25">
        <f>+SUMIFS('Data Co.op'!$M:$M,'Data Co.op'!$E:$E,'MT-Tracking Co.op'!$F257,'Data Co.op'!$N:$N,'MT-Tracking Co.op'!AE$6)</f>
        <v>0</v>
      </c>
      <c r="AF257" s="25">
        <f>+SUMIFS('Data Co.op'!$M:$M,'Data Co.op'!$E:$E,'MT-Tracking Co.op'!$F257,'Data Co.op'!$N:$N,'MT-Tracking Co.op'!AF$6)</f>
        <v>0</v>
      </c>
      <c r="AG257" s="25">
        <f>+SUMIFS('Data Co.op'!$M:$M,'Data Co.op'!$E:$E,'MT-Tracking Co.op'!$F257,'Data Co.op'!$N:$N,'MT-Tracking Co.op'!AG$6)</f>
        <v>772.29827999999998</v>
      </c>
      <c r="AH257" s="25">
        <f>+SUMIFS('Data Co.op'!$M:$M,'Data Co.op'!$E:$E,'MT-Tracking Co.op'!$G257,'Data Co.op'!$N:$N,'MT-Tracking Co.op'!AH$6)</f>
        <v>0</v>
      </c>
      <c r="AI257" s="25">
        <f>+SUMIFS('Data Co.op'!$M:$M,'Data Co.op'!$E:$E,'MT-Tracking Co.op'!$G257,'Data Co.op'!$N:$N,'MT-Tracking Co.op'!AI$6)</f>
        <v>0</v>
      </c>
      <c r="AJ257" s="25">
        <f>+SUMIFS('Data Co.op'!$M:$M,'Data Co.op'!$E:$E,'MT-Tracking Co.op'!$G257,'Data Co.op'!$N:$N,'MT-Tracking Co.op'!AJ$6)</f>
        <v>0</v>
      </c>
      <c r="AK257" s="25">
        <f>+SUMIFS('Data Co.op'!$M:$M,'Data Co.op'!$E:$E,'MT-Tracking Co.op'!$G257,'Data Co.op'!$N:$N,'MT-Tracking Co.op'!AK$6)</f>
        <v>0</v>
      </c>
      <c r="AL257" s="25">
        <f>+SUMIFS('Data Co.op'!$M:$M,'Data Co.op'!$E:$E,'MT-Tracking Co.op'!$G257,'Data Co.op'!$N:$N,'MT-Tracking Co.op'!AL$6)</f>
        <v>0</v>
      </c>
      <c r="AM257" s="25">
        <f>+SUMIFS('Data Co.op'!$M:$M,'Data Co.op'!$E:$E,'MT-Tracking Co.op'!$G257,'Data Co.op'!$N:$N,'MT-Tracking Co.op'!AM$6)</f>
        <v>0</v>
      </c>
      <c r="AN257" s="25">
        <f>+SUMIFS('Data Co.op'!$M:$M,'Data Co.op'!$E:$E,'MT-Tracking Co.op'!$G257,'Data Co.op'!$N:$N,'MT-Tracking Co.op'!AN$6)</f>
        <v>0</v>
      </c>
      <c r="AO257" s="25">
        <f>+SUMIFS('Data Co.op'!$M:$M,'Data Co.op'!$E:$E,'MT-Tracking Co.op'!$G257,'Data Co.op'!$N:$N,'MT-Tracking Co.op'!AO$6)</f>
        <v>0</v>
      </c>
      <c r="AP257" s="25">
        <f>+SUMIFS('Data Co.op'!$M:$M,'Data Co.op'!$E:$E,'MT-Tracking Co.op'!$G257,'Data Co.op'!$N:$N,'MT-Tracking Co.op'!AP$6)</f>
        <v>0</v>
      </c>
      <c r="AQ257" s="25">
        <f>+SUMIFS('Data Co.op'!$M:$M,'Data Co.op'!$E:$E,'MT-Tracking Co.op'!$G257,'Data Co.op'!$N:$N,'MT-Tracking Co.op'!AQ$6)</f>
        <v>0</v>
      </c>
      <c r="AR257" s="25">
        <f>+SUMIFS('Data Co.op'!$M:$M,'Data Co.op'!$E:$E,'MT-Tracking Co.op'!$G257,'Data Co.op'!$N:$N,'MT-Tracking Co.op'!AR$6)</f>
        <v>0</v>
      </c>
      <c r="AS257" s="25">
        <f>+SUMIFS('Data Co.op'!$M:$M,'Data Co.op'!$E:$E,'MT-Tracking Co.op'!$G257,'Data Co.op'!$N:$N,'MT-Tracking Co.op'!AS$6)</f>
        <v>623.70000000000005</v>
      </c>
      <c r="AT257" s="25">
        <f>+SUMIFS('Data Co.op'!$M:$M,'Data Co.op'!$E:$E,'MT-Tracking Co.op'!$G257,'Data Co.op'!$N:$N,'MT-Tracking Co.op'!AT$6)</f>
        <v>0</v>
      </c>
      <c r="AU257" s="25">
        <f>+SUMIFS('Data Co.op'!$M:$M,'Data Co.op'!$E:$E,'MT-Tracking Co.op'!$G257,'Data Co.op'!$N:$N,'MT-Tracking Co.op'!AU$6)</f>
        <v>0</v>
      </c>
      <c r="AV257" s="25">
        <f>+SUMIFS('Data Co.op'!$M:$M,'Data Co.op'!$E:$E,'MT-Tracking Co.op'!$G257,'Data Co.op'!$N:$N,'MT-Tracking Co.op'!AV$6)</f>
        <v>0</v>
      </c>
      <c r="AW257" s="27"/>
      <c r="AX257" t="str">
        <f t="shared" si="35"/>
        <v>Phạm Thị Bích Hạnh</v>
      </c>
      <c r="AY257" t="str">
        <f t="shared" si="34"/>
        <v>NBTS05262</v>
      </c>
      <c r="AZ257" s="27" t="str">
        <f t="shared" si="36"/>
        <v>Lê Trương Phi</v>
      </c>
    </row>
    <row r="258" spans="1:52" outlineLevel="1" x14ac:dyDescent="0.25">
      <c r="A258" s="4" t="s">
        <v>935</v>
      </c>
      <c r="B258" s="4" t="s">
        <v>1076</v>
      </c>
      <c r="C258" s="4" t="s">
        <v>356</v>
      </c>
      <c r="D258" s="4" t="s">
        <v>765</v>
      </c>
      <c r="E258" s="4" t="s">
        <v>406</v>
      </c>
      <c r="F258" s="35">
        <v>669</v>
      </c>
      <c r="G258" s="35">
        <v>669</v>
      </c>
      <c r="H258" s="4" t="s">
        <v>5191</v>
      </c>
      <c r="I258" s="4"/>
      <c r="J258" s="4"/>
      <c r="K258" s="4"/>
      <c r="L258" s="4"/>
      <c r="M258" s="4"/>
      <c r="N258" s="38"/>
      <c r="O258" s="33"/>
      <c r="P258" s="33">
        <f t="shared" si="38"/>
        <v>772.29827999999998</v>
      </c>
      <c r="Q258" s="94">
        <f t="shared" si="44"/>
        <v>0</v>
      </c>
      <c r="R258" s="25">
        <f>+SUMIFS('Data Co.op'!$M:$M,'Data Co.op'!$E:$E,'MT-Tracking Co.op'!$F258,'Data Co.op'!$N:$N,'MT-Tracking Co.op'!R$6)</f>
        <v>0</v>
      </c>
      <c r="S258" s="25">
        <f>+SUMIFS('Data Co.op'!$M:$M,'Data Co.op'!$E:$E,'MT-Tracking Co.op'!$F258,'Data Co.op'!$N:$N,'MT-Tracking Co.op'!S$6)</f>
        <v>0</v>
      </c>
      <c r="T258" s="25">
        <f>+SUMIFS('Data Co.op'!$M:$M,'Data Co.op'!$E:$E,'MT-Tracking Co.op'!$F258,'Data Co.op'!$N:$N,'MT-Tracking Co.op'!T$6)</f>
        <v>0</v>
      </c>
      <c r="U258" s="25">
        <f>+SUMIFS('Data Co.op'!$M:$M,'Data Co.op'!$E:$E,'MT-Tracking Co.op'!$F258,'Data Co.op'!$N:$N,'MT-Tracking Co.op'!U$6)</f>
        <v>0</v>
      </c>
      <c r="V258" s="25">
        <f>+SUMIFS('Data Co.op'!$M:$M,'Data Co.op'!$E:$E,'MT-Tracking Co.op'!$F258,'Data Co.op'!$N:$N,'MT-Tracking Co.op'!V$6)</f>
        <v>0</v>
      </c>
      <c r="W258" s="25">
        <f>+SUMIFS('Data Co.op'!$M:$M,'Data Co.op'!$E:$E,'MT-Tracking Co.op'!$F258,'Data Co.op'!$N:$N,'MT-Tracking Co.op'!W$6)</f>
        <v>0</v>
      </c>
      <c r="X258" s="25">
        <f>+SUMIFS('Data Co.op'!$M:$M,'Data Co.op'!$E:$E,'MT-Tracking Co.op'!$F258,'Data Co.op'!$N:$N,'MT-Tracking Co.op'!X$6)</f>
        <v>0</v>
      </c>
      <c r="Y258" s="25">
        <f>+SUMIFS('Data Co.op'!$M:$M,'Data Co.op'!$E:$E,'MT-Tracking Co.op'!$F258,'Data Co.op'!$N:$N,'MT-Tracking Co.op'!Y$6)</f>
        <v>0</v>
      </c>
      <c r="Z258" s="25">
        <f>+SUMIFS('Data Co.op'!$M:$M,'Data Co.op'!$E:$E,'MT-Tracking Co.op'!$F258,'Data Co.op'!$N:$N,'MT-Tracking Co.op'!Z$6)</f>
        <v>0</v>
      </c>
      <c r="AA258" s="25">
        <f>+SUMIFS('Data Co.op'!$M:$M,'Data Co.op'!$E:$E,'MT-Tracking Co.op'!$F258,'Data Co.op'!$N:$N,'MT-Tracking Co.op'!AA$6)</f>
        <v>0</v>
      </c>
      <c r="AB258" s="25">
        <f>+SUMIFS('Data Co.op'!$M:$M,'Data Co.op'!$E:$E,'MT-Tracking Co.op'!$F258,'Data Co.op'!$N:$N,'MT-Tracking Co.op'!AB$6)</f>
        <v>0</v>
      </c>
      <c r="AC258" s="25">
        <f>+SUMIFS('Data Co.op'!$M:$M,'Data Co.op'!$E:$E,'MT-Tracking Co.op'!$F258,'Data Co.op'!$N:$N,'MT-Tracking Co.op'!AC$6)</f>
        <v>0</v>
      </c>
      <c r="AD258" s="25">
        <f>+SUMIFS('Data Co.op'!$M:$M,'Data Co.op'!$E:$E,'MT-Tracking Co.op'!$F258,'Data Co.op'!$N:$N,'MT-Tracking Co.op'!AD$6)</f>
        <v>0</v>
      </c>
      <c r="AE258" s="25">
        <f>+SUMIFS('Data Co.op'!$M:$M,'Data Co.op'!$E:$E,'MT-Tracking Co.op'!$F258,'Data Co.op'!$N:$N,'MT-Tracking Co.op'!AE$6)</f>
        <v>0</v>
      </c>
      <c r="AF258" s="25">
        <f>+SUMIFS('Data Co.op'!$M:$M,'Data Co.op'!$E:$E,'MT-Tracking Co.op'!$F258,'Data Co.op'!$N:$N,'MT-Tracking Co.op'!AF$6)</f>
        <v>0</v>
      </c>
      <c r="AG258" s="25">
        <f>+SUMIFS('Data Co.op'!$M:$M,'Data Co.op'!$E:$E,'MT-Tracking Co.op'!$F258,'Data Co.op'!$N:$N,'MT-Tracking Co.op'!AG$6)</f>
        <v>772.29827999999998</v>
      </c>
      <c r="AH258" s="25">
        <f>+SUMIFS('Data Co.op'!$M:$M,'Data Co.op'!$E:$E,'MT-Tracking Co.op'!$G258,'Data Co.op'!$N:$N,'MT-Tracking Co.op'!AH$6)</f>
        <v>0</v>
      </c>
      <c r="AI258" s="25">
        <f>+SUMIFS('Data Co.op'!$M:$M,'Data Co.op'!$E:$E,'MT-Tracking Co.op'!$G258,'Data Co.op'!$N:$N,'MT-Tracking Co.op'!AI$6)</f>
        <v>0</v>
      </c>
      <c r="AJ258" s="25">
        <f>+SUMIFS('Data Co.op'!$M:$M,'Data Co.op'!$E:$E,'MT-Tracking Co.op'!$G258,'Data Co.op'!$N:$N,'MT-Tracking Co.op'!AJ$6)</f>
        <v>0</v>
      </c>
      <c r="AK258" s="25">
        <f>+SUMIFS('Data Co.op'!$M:$M,'Data Co.op'!$E:$E,'MT-Tracking Co.op'!$G258,'Data Co.op'!$N:$N,'MT-Tracking Co.op'!AK$6)</f>
        <v>0</v>
      </c>
      <c r="AL258" s="25">
        <f>+SUMIFS('Data Co.op'!$M:$M,'Data Co.op'!$E:$E,'MT-Tracking Co.op'!$G258,'Data Co.op'!$N:$N,'MT-Tracking Co.op'!AL$6)</f>
        <v>0</v>
      </c>
      <c r="AM258" s="25">
        <f>+SUMIFS('Data Co.op'!$M:$M,'Data Co.op'!$E:$E,'MT-Tracking Co.op'!$G258,'Data Co.op'!$N:$N,'MT-Tracking Co.op'!AM$6)</f>
        <v>0</v>
      </c>
      <c r="AN258" s="25">
        <f>+SUMIFS('Data Co.op'!$M:$M,'Data Co.op'!$E:$E,'MT-Tracking Co.op'!$G258,'Data Co.op'!$N:$N,'MT-Tracking Co.op'!AN$6)</f>
        <v>0</v>
      </c>
      <c r="AO258" s="25">
        <f>+SUMIFS('Data Co.op'!$M:$M,'Data Co.op'!$E:$E,'MT-Tracking Co.op'!$G258,'Data Co.op'!$N:$N,'MT-Tracking Co.op'!AO$6)</f>
        <v>0</v>
      </c>
      <c r="AP258" s="25">
        <f>+SUMIFS('Data Co.op'!$M:$M,'Data Co.op'!$E:$E,'MT-Tracking Co.op'!$G258,'Data Co.op'!$N:$N,'MT-Tracking Co.op'!AP$6)</f>
        <v>0</v>
      </c>
      <c r="AQ258" s="25">
        <f>+SUMIFS('Data Co.op'!$M:$M,'Data Co.op'!$E:$E,'MT-Tracking Co.op'!$G258,'Data Co.op'!$N:$N,'MT-Tracking Co.op'!AQ$6)</f>
        <v>0</v>
      </c>
      <c r="AR258" s="25">
        <f>+SUMIFS('Data Co.op'!$M:$M,'Data Co.op'!$E:$E,'MT-Tracking Co.op'!$G258,'Data Co.op'!$N:$N,'MT-Tracking Co.op'!AR$6)</f>
        <v>0</v>
      </c>
      <c r="AS258" s="25">
        <f>+SUMIFS('Data Co.op'!$M:$M,'Data Co.op'!$E:$E,'MT-Tracking Co.op'!$G258,'Data Co.op'!$N:$N,'MT-Tracking Co.op'!AS$6)</f>
        <v>0</v>
      </c>
      <c r="AT258" s="25">
        <f>+SUMIFS('Data Co.op'!$M:$M,'Data Co.op'!$E:$E,'MT-Tracking Co.op'!$G258,'Data Co.op'!$N:$N,'MT-Tracking Co.op'!AT$6)</f>
        <v>0</v>
      </c>
      <c r="AU258" s="25">
        <f>+SUMIFS('Data Co.op'!$M:$M,'Data Co.op'!$E:$E,'MT-Tracking Co.op'!$G258,'Data Co.op'!$N:$N,'MT-Tracking Co.op'!AU$6)</f>
        <v>0</v>
      </c>
      <c r="AV258" s="25">
        <f>+SUMIFS('Data Co.op'!$M:$M,'Data Co.op'!$E:$E,'MT-Tracking Co.op'!$G258,'Data Co.op'!$N:$N,'MT-Tracking Co.op'!AV$6)</f>
        <v>0</v>
      </c>
      <c r="AW258" s="27"/>
      <c r="AX258" t="str">
        <f t="shared" si="35"/>
        <v>Phạm Thị Bích Hạnh</v>
      </c>
      <c r="AY258" t="str">
        <f t="shared" si="34"/>
        <v>NBTS05262</v>
      </c>
      <c r="AZ258" s="27" t="str">
        <f t="shared" si="36"/>
        <v>Lê Trương Phi</v>
      </c>
    </row>
    <row r="259" spans="1:52" outlineLevel="1" x14ac:dyDescent="0.25">
      <c r="A259" s="4" t="s">
        <v>935</v>
      </c>
      <c r="B259" s="4" t="s">
        <v>1076</v>
      </c>
      <c r="C259" s="4" t="s">
        <v>356</v>
      </c>
      <c r="D259" s="4" t="s">
        <v>765</v>
      </c>
      <c r="E259" s="4" t="s">
        <v>406</v>
      </c>
      <c r="F259" s="35">
        <v>684</v>
      </c>
      <c r="G259" s="35">
        <v>684</v>
      </c>
      <c r="H259" s="4" t="s">
        <v>5192</v>
      </c>
      <c r="I259" s="4"/>
      <c r="J259" s="4"/>
      <c r="K259" s="4"/>
      <c r="L259" s="4"/>
      <c r="M259" s="4"/>
      <c r="N259" s="38"/>
      <c r="O259" s="33"/>
      <c r="P259" s="33">
        <f t="shared" si="38"/>
        <v>359.0514</v>
      </c>
      <c r="Q259" s="94">
        <f t="shared" si="44"/>
        <v>0</v>
      </c>
      <c r="R259" s="25">
        <f>+SUMIFS('Data Co.op'!$M:$M,'Data Co.op'!$E:$E,'MT-Tracking Co.op'!$F259,'Data Co.op'!$N:$N,'MT-Tracking Co.op'!R$6)</f>
        <v>0</v>
      </c>
      <c r="S259" s="25">
        <f>+SUMIFS('Data Co.op'!$M:$M,'Data Co.op'!$E:$E,'MT-Tracking Co.op'!$F259,'Data Co.op'!$N:$N,'MT-Tracking Co.op'!S$6)</f>
        <v>0</v>
      </c>
      <c r="T259" s="25">
        <f>+SUMIFS('Data Co.op'!$M:$M,'Data Co.op'!$E:$E,'MT-Tracking Co.op'!$F259,'Data Co.op'!$N:$N,'MT-Tracking Co.op'!T$6)</f>
        <v>0</v>
      </c>
      <c r="U259" s="25">
        <f>+SUMIFS('Data Co.op'!$M:$M,'Data Co.op'!$E:$E,'MT-Tracking Co.op'!$F259,'Data Co.op'!$N:$N,'MT-Tracking Co.op'!U$6)</f>
        <v>0</v>
      </c>
      <c r="V259" s="25">
        <f>+SUMIFS('Data Co.op'!$M:$M,'Data Co.op'!$E:$E,'MT-Tracking Co.op'!$F259,'Data Co.op'!$N:$N,'MT-Tracking Co.op'!V$6)</f>
        <v>0</v>
      </c>
      <c r="W259" s="25">
        <f>+SUMIFS('Data Co.op'!$M:$M,'Data Co.op'!$E:$E,'MT-Tracking Co.op'!$F259,'Data Co.op'!$N:$N,'MT-Tracking Co.op'!W$6)</f>
        <v>0</v>
      </c>
      <c r="X259" s="25">
        <f>+SUMIFS('Data Co.op'!$M:$M,'Data Co.op'!$E:$E,'MT-Tracking Co.op'!$F259,'Data Co.op'!$N:$N,'MT-Tracking Co.op'!X$6)</f>
        <v>0</v>
      </c>
      <c r="Y259" s="25">
        <f>+SUMIFS('Data Co.op'!$M:$M,'Data Co.op'!$E:$E,'MT-Tracking Co.op'!$F259,'Data Co.op'!$N:$N,'MT-Tracking Co.op'!Y$6)</f>
        <v>0</v>
      </c>
      <c r="Z259" s="25">
        <f>+SUMIFS('Data Co.op'!$M:$M,'Data Co.op'!$E:$E,'MT-Tracking Co.op'!$F259,'Data Co.op'!$N:$N,'MT-Tracking Co.op'!Z$6)</f>
        <v>0</v>
      </c>
      <c r="AA259" s="25">
        <f>+SUMIFS('Data Co.op'!$M:$M,'Data Co.op'!$E:$E,'MT-Tracking Co.op'!$F259,'Data Co.op'!$N:$N,'MT-Tracking Co.op'!AA$6)</f>
        <v>0</v>
      </c>
      <c r="AB259" s="25">
        <f>+SUMIFS('Data Co.op'!$M:$M,'Data Co.op'!$E:$E,'MT-Tracking Co.op'!$F259,'Data Co.op'!$N:$N,'MT-Tracking Co.op'!AB$6)</f>
        <v>0</v>
      </c>
      <c r="AC259" s="25">
        <f>+SUMIFS('Data Co.op'!$M:$M,'Data Co.op'!$E:$E,'MT-Tracking Co.op'!$F259,'Data Co.op'!$N:$N,'MT-Tracking Co.op'!AC$6)</f>
        <v>0</v>
      </c>
      <c r="AD259" s="25">
        <f>+SUMIFS('Data Co.op'!$M:$M,'Data Co.op'!$E:$E,'MT-Tracking Co.op'!$F259,'Data Co.op'!$N:$N,'MT-Tracking Co.op'!AD$6)</f>
        <v>0</v>
      </c>
      <c r="AE259" s="25">
        <f>+SUMIFS('Data Co.op'!$M:$M,'Data Co.op'!$E:$E,'MT-Tracking Co.op'!$F259,'Data Co.op'!$N:$N,'MT-Tracking Co.op'!AE$6)</f>
        <v>0</v>
      </c>
      <c r="AF259" s="25">
        <f>+SUMIFS('Data Co.op'!$M:$M,'Data Co.op'!$E:$E,'MT-Tracking Co.op'!$F259,'Data Co.op'!$N:$N,'MT-Tracking Co.op'!AF$6)</f>
        <v>0</v>
      </c>
      <c r="AG259" s="25">
        <f>+SUMIFS('Data Co.op'!$M:$M,'Data Co.op'!$E:$E,'MT-Tracking Co.op'!$F259,'Data Co.op'!$N:$N,'MT-Tracking Co.op'!AG$6)</f>
        <v>359.0514</v>
      </c>
      <c r="AH259" s="25">
        <f>+SUMIFS('Data Co.op'!$M:$M,'Data Co.op'!$E:$E,'MT-Tracking Co.op'!$G259,'Data Co.op'!$N:$N,'MT-Tracking Co.op'!AH$6)</f>
        <v>0</v>
      </c>
      <c r="AI259" s="25">
        <f>+SUMIFS('Data Co.op'!$M:$M,'Data Co.op'!$E:$E,'MT-Tracking Co.op'!$G259,'Data Co.op'!$N:$N,'MT-Tracking Co.op'!AI$6)</f>
        <v>0</v>
      </c>
      <c r="AJ259" s="25">
        <f>+SUMIFS('Data Co.op'!$M:$M,'Data Co.op'!$E:$E,'MT-Tracking Co.op'!$G259,'Data Co.op'!$N:$N,'MT-Tracking Co.op'!AJ$6)</f>
        <v>0</v>
      </c>
      <c r="AK259" s="25">
        <f>+SUMIFS('Data Co.op'!$M:$M,'Data Co.op'!$E:$E,'MT-Tracking Co.op'!$G259,'Data Co.op'!$N:$N,'MT-Tracking Co.op'!AK$6)</f>
        <v>0</v>
      </c>
      <c r="AL259" s="25">
        <f>+SUMIFS('Data Co.op'!$M:$M,'Data Co.op'!$E:$E,'MT-Tracking Co.op'!$G259,'Data Co.op'!$N:$N,'MT-Tracking Co.op'!AL$6)</f>
        <v>0</v>
      </c>
      <c r="AM259" s="25">
        <f>+SUMIFS('Data Co.op'!$M:$M,'Data Co.op'!$E:$E,'MT-Tracking Co.op'!$G259,'Data Co.op'!$N:$N,'MT-Tracking Co.op'!AM$6)</f>
        <v>0</v>
      </c>
      <c r="AN259" s="25">
        <f>+SUMIFS('Data Co.op'!$M:$M,'Data Co.op'!$E:$E,'MT-Tracking Co.op'!$G259,'Data Co.op'!$N:$N,'MT-Tracking Co.op'!AN$6)</f>
        <v>0</v>
      </c>
      <c r="AO259" s="25">
        <f>+SUMIFS('Data Co.op'!$M:$M,'Data Co.op'!$E:$E,'MT-Tracking Co.op'!$G259,'Data Co.op'!$N:$N,'MT-Tracking Co.op'!AO$6)</f>
        <v>0</v>
      </c>
      <c r="AP259" s="25">
        <f>+SUMIFS('Data Co.op'!$M:$M,'Data Co.op'!$E:$E,'MT-Tracking Co.op'!$G259,'Data Co.op'!$N:$N,'MT-Tracking Co.op'!AP$6)</f>
        <v>0</v>
      </c>
      <c r="AQ259" s="25">
        <f>+SUMIFS('Data Co.op'!$M:$M,'Data Co.op'!$E:$E,'MT-Tracking Co.op'!$G259,'Data Co.op'!$N:$N,'MT-Tracking Co.op'!AQ$6)</f>
        <v>0</v>
      </c>
      <c r="AR259" s="25">
        <f>+SUMIFS('Data Co.op'!$M:$M,'Data Co.op'!$E:$E,'MT-Tracking Co.op'!$G259,'Data Co.op'!$N:$N,'MT-Tracking Co.op'!AR$6)</f>
        <v>0</v>
      </c>
      <c r="AS259" s="25">
        <f>+SUMIFS('Data Co.op'!$M:$M,'Data Co.op'!$E:$E,'MT-Tracking Co.op'!$G259,'Data Co.op'!$N:$N,'MT-Tracking Co.op'!AS$6)</f>
        <v>0</v>
      </c>
      <c r="AT259" s="25">
        <f>+SUMIFS('Data Co.op'!$M:$M,'Data Co.op'!$E:$E,'MT-Tracking Co.op'!$G259,'Data Co.op'!$N:$N,'MT-Tracking Co.op'!AT$6)</f>
        <v>0</v>
      </c>
      <c r="AU259" s="25">
        <f>+SUMIFS('Data Co.op'!$M:$M,'Data Co.op'!$E:$E,'MT-Tracking Co.op'!$G259,'Data Co.op'!$N:$N,'MT-Tracking Co.op'!AU$6)</f>
        <v>0</v>
      </c>
      <c r="AV259" s="25">
        <f>+SUMIFS('Data Co.op'!$M:$M,'Data Co.op'!$E:$E,'MT-Tracking Co.op'!$G259,'Data Co.op'!$N:$N,'MT-Tracking Co.op'!AV$6)</f>
        <v>0</v>
      </c>
      <c r="AW259" s="27"/>
      <c r="AX259" t="str">
        <f t="shared" si="35"/>
        <v>Phạm Thị Bích Hạnh</v>
      </c>
      <c r="AY259" t="str">
        <f t="shared" si="34"/>
        <v>NBTS05262</v>
      </c>
      <c r="AZ259" s="27" t="str">
        <f t="shared" si="36"/>
        <v>Lê Trương Phi</v>
      </c>
    </row>
    <row r="260" spans="1:52" outlineLevel="1" x14ac:dyDescent="0.25">
      <c r="A260" s="4" t="s">
        <v>935</v>
      </c>
      <c r="B260" s="4" t="s">
        <v>1076</v>
      </c>
      <c r="C260" s="4" t="s">
        <v>356</v>
      </c>
      <c r="D260" s="4" t="s">
        <v>765</v>
      </c>
      <c r="E260" s="4" t="s">
        <v>406</v>
      </c>
      <c r="F260" s="35">
        <v>691</v>
      </c>
      <c r="G260" s="35">
        <v>691</v>
      </c>
      <c r="H260" s="4" t="s">
        <v>5193</v>
      </c>
      <c r="I260" s="4"/>
      <c r="J260" s="4"/>
      <c r="K260" s="4"/>
      <c r="L260" s="4"/>
      <c r="M260" s="4"/>
      <c r="N260" s="38"/>
      <c r="O260" s="33"/>
      <c r="P260" s="33">
        <f t="shared" si="38"/>
        <v>1988.42688</v>
      </c>
      <c r="Q260" s="94">
        <f t="shared" si="44"/>
        <v>0</v>
      </c>
      <c r="R260" s="25">
        <f>+SUMIFS('Data Co.op'!$M:$M,'Data Co.op'!$E:$E,'MT-Tracking Co.op'!$F260,'Data Co.op'!$N:$N,'MT-Tracking Co.op'!R$6)</f>
        <v>0</v>
      </c>
      <c r="S260" s="25">
        <f>+SUMIFS('Data Co.op'!$M:$M,'Data Co.op'!$E:$E,'MT-Tracking Co.op'!$F260,'Data Co.op'!$N:$N,'MT-Tracking Co.op'!S$6)</f>
        <v>0</v>
      </c>
      <c r="T260" s="25">
        <f>+SUMIFS('Data Co.op'!$M:$M,'Data Co.op'!$E:$E,'MT-Tracking Co.op'!$F260,'Data Co.op'!$N:$N,'MT-Tracking Co.op'!T$6)</f>
        <v>0</v>
      </c>
      <c r="U260" s="25">
        <f>+SUMIFS('Data Co.op'!$M:$M,'Data Co.op'!$E:$E,'MT-Tracking Co.op'!$F260,'Data Co.op'!$N:$N,'MT-Tracking Co.op'!U$6)</f>
        <v>0</v>
      </c>
      <c r="V260" s="25">
        <f>+SUMIFS('Data Co.op'!$M:$M,'Data Co.op'!$E:$E,'MT-Tracking Co.op'!$F260,'Data Co.op'!$N:$N,'MT-Tracking Co.op'!V$6)</f>
        <v>0</v>
      </c>
      <c r="W260" s="25">
        <f>+SUMIFS('Data Co.op'!$M:$M,'Data Co.op'!$E:$E,'MT-Tracking Co.op'!$F260,'Data Co.op'!$N:$N,'MT-Tracking Co.op'!W$6)</f>
        <v>0</v>
      </c>
      <c r="X260" s="25">
        <f>+SUMIFS('Data Co.op'!$M:$M,'Data Co.op'!$E:$E,'MT-Tracking Co.op'!$F260,'Data Co.op'!$N:$N,'MT-Tracking Co.op'!X$6)</f>
        <v>0</v>
      </c>
      <c r="Y260" s="25">
        <f>+SUMIFS('Data Co.op'!$M:$M,'Data Co.op'!$E:$E,'MT-Tracking Co.op'!$F260,'Data Co.op'!$N:$N,'MT-Tracking Co.op'!Y$6)</f>
        <v>0</v>
      </c>
      <c r="Z260" s="25">
        <f>+SUMIFS('Data Co.op'!$M:$M,'Data Co.op'!$E:$E,'MT-Tracking Co.op'!$F260,'Data Co.op'!$N:$N,'MT-Tracking Co.op'!Z$6)</f>
        <v>0</v>
      </c>
      <c r="AA260" s="25">
        <f>+SUMIFS('Data Co.op'!$M:$M,'Data Co.op'!$E:$E,'MT-Tracking Co.op'!$F260,'Data Co.op'!$N:$N,'MT-Tracking Co.op'!AA$6)</f>
        <v>0</v>
      </c>
      <c r="AB260" s="25">
        <f>+SUMIFS('Data Co.op'!$M:$M,'Data Co.op'!$E:$E,'MT-Tracking Co.op'!$F260,'Data Co.op'!$N:$N,'MT-Tracking Co.op'!AB$6)</f>
        <v>0</v>
      </c>
      <c r="AC260" s="25">
        <f>+SUMIFS('Data Co.op'!$M:$M,'Data Co.op'!$E:$E,'MT-Tracking Co.op'!$F260,'Data Co.op'!$N:$N,'MT-Tracking Co.op'!AC$6)</f>
        <v>0</v>
      </c>
      <c r="AD260" s="25">
        <f>+SUMIFS('Data Co.op'!$M:$M,'Data Co.op'!$E:$E,'MT-Tracking Co.op'!$F260,'Data Co.op'!$N:$N,'MT-Tracking Co.op'!AD$6)</f>
        <v>0</v>
      </c>
      <c r="AE260" s="25">
        <f>+SUMIFS('Data Co.op'!$M:$M,'Data Co.op'!$E:$E,'MT-Tracking Co.op'!$F260,'Data Co.op'!$N:$N,'MT-Tracking Co.op'!AE$6)</f>
        <v>0</v>
      </c>
      <c r="AF260" s="25">
        <f>+SUMIFS('Data Co.op'!$M:$M,'Data Co.op'!$E:$E,'MT-Tracking Co.op'!$F260,'Data Co.op'!$N:$N,'MT-Tracking Co.op'!AF$6)</f>
        <v>0</v>
      </c>
      <c r="AG260" s="25">
        <f>+SUMIFS('Data Co.op'!$M:$M,'Data Co.op'!$E:$E,'MT-Tracking Co.op'!$F260,'Data Co.op'!$N:$N,'MT-Tracking Co.op'!AG$6)</f>
        <v>772.29827999999998</v>
      </c>
      <c r="AH260" s="25">
        <f>+SUMIFS('Data Co.op'!$M:$M,'Data Co.op'!$E:$E,'MT-Tracking Co.op'!$G260,'Data Co.op'!$N:$N,'MT-Tracking Co.op'!AH$6)</f>
        <v>0</v>
      </c>
      <c r="AI260" s="25">
        <f>+SUMIFS('Data Co.op'!$M:$M,'Data Co.op'!$E:$E,'MT-Tracking Co.op'!$G260,'Data Co.op'!$N:$N,'MT-Tracking Co.op'!AI$6)</f>
        <v>0</v>
      </c>
      <c r="AJ260" s="25">
        <f>+SUMIFS('Data Co.op'!$M:$M,'Data Co.op'!$E:$E,'MT-Tracking Co.op'!$G260,'Data Co.op'!$N:$N,'MT-Tracking Co.op'!AJ$6)</f>
        <v>0</v>
      </c>
      <c r="AK260" s="25">
        <f>+SUMIFS('Data Co.op'!$M:$M,'Data Co.op'!$E:$E,'MT-Tracking Co.op'!$G260,'Data Co.op'!$N:$N,'MT-Tracking Co.op'!AK$6)</f>
        <v>0</v>
      </c>
      <c r="AL260" s="25">
        <f>+SUMIFS('Data Co.op'!$M:$M,'Data Co.op'!$E:$E,'MT-Tracking Co.op'!$G260,'Data Co.op'!$N:$N,'MT-Tracking Co.op'!AL$6)</f>
        <v>0</v>
      </c>
      <c r="AM260" s="25">
        <f>+SUMIFS('Data Co.op'!$M:$M,'Data Co.op'!$E:$E,'MT-Tracking Co.op'!$G260,'Data Co.op'!$N:$N,'MT-Tracking Co.op'!AM$6)</f>
        <v>0</v>
      </c>
      <c r="AN260" s="25">
        <f>+SUMIFS('Data Co.op'!$M:$M,'Data Co.op'!$E:$E,'MT-Tracking Co.op'!$G260,'Data Co.op'!$N:$N,'MT-Tracking Co.op'!AN$6)</f>
        <v>0</v>
      </c>
      <c r="AO260" s="25">
        <f>+SUMIFS('Data Co.op'!$M:$M,'Data Co.op'!$E:$E,'MT-Tracking Co.op'!$G260,'Data Co.op'!$N:$N,'MT-Tracking Co.op'!AO$6)</f>
        <v>0</v>
      </c>
      <c r="AP260" s="25">
        <f>+SUMIFS('Data Co.op'!$M:$M,'Data Co.op'!$E:$E,'MT-Tracking Co.op'!$G260,'Data Co.op'!$N:$N,'MT-Tracking Co.op'!AP$6)</f>
        <v>0</v>
      </c>
      <c r="AQ260" s="25">
        <f>+SUMIFS('Data Co.op'!$M:$M,'Data Co.op'!$E:$E,'MT-Tracking Co.op'!$G260,'Data Co.op'!$N:$N,'MT-Tracking Co.op'!AQ$6)</f>
        <v>0</v>
      </c>
      <c r="AR260" s="25">
        <f>+SUMIFS('Data Co.op'!$M:$M,'Data Co.op'!$E:$E,'MT-Tracking Co.op'!$G260,'Data Co.op'!$N:$N,'MT-Tracking Co.op'!AR$6)</f>
        <v>1216.1286</v>
      </c>
      <c r="AS260" s="25">
        <f>+SUMIFS('Data Co.op'!$M:$M,'Data Co.op'!$E:$E,'MT-Tracking Co.op'!$G260,'Data Co.op'!$N:$N,'MT-Tracking Co.op'!AS$6)</f>
        <v>0</v>
      </c>
      <c r="AT260" s="25">
        <f>+SUMIFS('Data Co.op'!$M:$M,'Data Co.op'!$E:$E,'MT-Tracking Co.op'!$G260,'Data Co.op'!$N:$N,'MT-Tracking Co.op'!AT$6)</f>
        <v>0</v>
      </c>
      <c r="AU260" s="25">
        <f>+SUMIFS('Data Co.op'!$M:$M,'Data Co.op'!$E:$E,'MT-Tracking Co.op'!$G260,'Data Co.op'!$N:$N,'MT-Tracking Co.op'!AU$6)</f>
        <v>0</v>
      </c>
      <c r="AV260" s="25">
        <f>+SUMIFS('Data Co.op'!$M:$M,'Data Co.op'!$E:$E,'MT-Tracking Co.op'!$G260,'Data Co.op'!$N:$N,'MT-Tracking Co.op'!AV$6)</f>
        <v>0</v>
      </c>
      <c r="AW260" s="27"/>
      <c r="AX260" t="str">
        <f t="shared" si="35"/>
        <v>Phạm Thị Bích Hạnh</v>
      </c>
      <c r="AY260" t="str">
        <f t="shared" si="34"/>
        <v>NBTS05262</v>
      </c>
      <c r="AZ260" s="27" t="str">
        <f t="shared" si="36"/>
        <v>Lê Trương Phi</v>
      </c>
    </row>
    <row r="261" spans="1:52" outlineLevel="1" x14ac:dyDescent="0.25">
      <c r="A261" s="4" t="s">
        <v>935</v>
      </c>
      <c r="B261" s="4" t="s">
        <v>1076</v>
      </c>
      <c r="C261" s="4" t="s">
        <v>356</v>
      </c>
      <c r="D261" s="4" t="s">
        <v>765</v>
      </c>
      <c r="E261" s="4" t="s">
        <v>406</v>
      </c>
      <c r="F261" s="35">
        <v>696</v>
      </c>
      <c r="G261" s="35">
        <v>696</v>
      </c>
      <c r="H261" s="4" t="s">
        <v>5195</v>
      </c>
      <c r="I261" s="4"/>
      <c r="J261" s="4"/>
      <c r="K261" s="4"/>
      <c r="L261" s="4"/>
      <c r="M261" s="4"/>
      <c r="N261" s="38"/>
      <c r="O261" s="33"/>
      <c r="P261" s="33">
        <f t="shared" si="38"/>
        <v>772.29827999999998</v>
      </c>
      <c r="Q261" s="94">
        <f t="shared" si="44"/>
        <v>0</v>
      </c>
      <c r="R261" s="25">
        <f>+SUMIFS('Data Co.op'!$M:$M,'Data Co.op'!$E:$E,'MT-Tracking Co.op'!$F261,'Data Co.op'!$N:$N,'MT-Tracking Co.op'!R$6)</f>
        <v>0</v>
      </c>
      <c r="S261" s="25">
        <f>+SUMIFS('Data Co.op'!$M:$M,'Data Co.op'!$E:$E,'MT-Tracking Co.op'!$F261,'Data Co.op'!$N:$N,'MT-Tracking Co.op'!S$6)</f>
        <v>0</v>
      </c>
      <c r="T261" s="25">
        <f>+SUMIFS('Data Co.op'!$M:$M,'Data Co.op'!$E:$E,'MT-Tracking Co.op'!$F261,'Data Co.op'!$N:$N,'MT-Tracking Co.op'!T$6)</f>
        <v>0</v>
      </c>
      <c r="U261" s="25">
        <f>+SUMIFS('Data Co.op'!$M:$M,'Data Co.op'!$E:$E,'MT-Tracking Co.op'!$F261,'Data Co.op'!$N:$N,'MT-Tracking Co.op'!U$6)</f>
        <v>0</v>
      </c>
      <c r="V261" s="25">
        <f>+SUMIFS('Data Co.op'!$M:$M,'Data Co.op'!$E:$E,'MT-Tracking Co.op'!$F261,'Data Co.op'!$N:$N,'MT-Tracking Co.op'!V$6)</f>
        <v>0</v>
      </c>
      <c r="W261" s="25">
        <f>+SUMIFS('Data Co.op'!$M:$M,'Data Co.op'!$E:$E,'MT-Tracking Co.op'!$F261,'Data Co.op'!$N:$N,'MT-Tracking Co.op'!W$6)</f>
        <v>0</v>
      </c>
      <c r="X261" s="25">
        <f>+SUMIFS('Data Co.op'!$M:$M,'Data Co.op'!$E:$E,'MT-Tracking Co.op'!$F261,'Data Co.op'!$N:$N,'MT-Tracking Co.op'!X$6)</f>
        <v>0</v>
      </c>
      <c r="Y261" s="25">
        <f>+SUMIFS('Data Co.op'!$M:$M,'Data Co.op'!$E:$E,'MT-Tracking Co.op'!$F261,'Data Co.op'!$N:$N,'MT-Tracking Co.op'!Y$6)</f>
        <v>0</v>
      </c>
      <c r="Z261" s="25">
        <f>+SUMIFS('Data Co.op'!$M:$M,'Data Co.op'!$E:$E,'MT-Tracking Co.op'!$F261,'Data Co.op'!$N:$N,'MT-Tracking Co.op'!Z$6)</f>
        <v>0</v>
      </c>
      <c r="AA261" s="25">
        <f>+SUMIFS('Data Co.op'!$M:$M,'Data Co.op'!$E:$E,'MT-Tracking Co.op'!$F261,'Data Co.op'!$N:$N,'MT-Tracking Co.op'!AA$6)</f>
        <v>0</v>
      </c>
      <c r="AB261" s="25">
        <f>+SUMIFS('Data Co.op'!$M:$M,'Data Co.op'!$E:$E,'MT-Tracking Co.op'!$F261,'Data Co.op'!$N:$N,'MT-Tracking Co.op'!AB$6)</f>
        <v>0</v>
      </c>
      <c r="AC261" s="25">
        <f>+SUMIFS('Data Co.op'!$M:$M,'Data Co.op'!$E:$E,'MT-Tracking Co.op'!$F261,'Data Co.op'!$N:$N,'MT-Tracking Co.op'!AC$6)</f>
        <v>0</v>
      </c>
      <c r="AD261" s="25">
        <f>+SUMIFS('Data Co.op'!$M:$M,'Data Co.op'!$E:$E,'MT-Tracking Co.op'!$F261,'Data Co.op'!$N:$N,'MT-Tracking Co.op'!AD$6)</f>
        <v>0</v>
      </c>
      <c r="AE261" s="25">
        <f>+SUMIFS('Data Co.op'!$M:$M,'Data Co.op'!$E:$E,'MT-Tracking Co.op'!$F261,'Data Co.op'!$N:$N,'MT-Tracking Co.op'!AE$6)</f>
        <v>0</v>
      </c>
      <c r="AF261" s="25">
        <f>+SUMIFS('Data Co.op'!$M:$M,'Data Co.op'!$E:$E,'MT-Tracking Co.op'!$F261,'Data Co.op'!$N:$N,'MT-Tracking Co.op'!AF$6)</f>
        <v>0</v>
      </c>
      <c r="AG261" s="25">
        <f>+SUMIFS('Data Co.op'!$M:$M,'Data Co.op'!$E:$E,'MT-Tracking Co.op'!$F261,'Data Co.op'!$N:$N,'MT-Tracking Co.op'!AG$6)</f>
        <v>772.29827999999998</v>
      </c>
      <c r="AH261" s="25">
        <f>+SUMIFS('Data Co.op'!$M:$M,'Data Co.op'!$E:$E,'MT-Tracking Co.op'!$G261,'Data Co.op'!$N:$N,'MT-Tracking Co.op'!AH$6)</f>
        <v>0</v>
      </c>
      <c r="AI261" s="25">
        <f>+SUMIFS('Data Co.op'!$M:$M,'Data Co.op'!$E:$E,'MT-Tracking Co.op'!$G261,'Data Co.op'!$N:$N,'MT-Tracking Co.op'!AI$6)</f>
        <v>0</v>
      </c>
      <c r="AJ261" s="25">
        <f>+SUMIFS('Data Co.op'!$M:$M,'Data Co.op'!$E:$E,'MT-Tracking Co.op'!$G261,'Data Co.op'!$N:$N,'MT-Tracking Co.op'!AJ$6)</f>
        <v>0</v>
      </c>
      <c r="AK261" s="25">
        <f>+SUMIFS('Data Co.op'!$M:$M,'Data Co.op'!$E:$E,'MT-Tracking Co.op'!$G261,'Data Co.op'!$N:$N,'MT-Tracking Co.op'!AK$6)</f>
        <v>0</v>
      </c>
      <c r="AL261" s="25">
        <f>+SUMIFS('Data Co.op'!$M:$M,'Data Co.op'!$E:$E,'MT-Tracking Co.op'!$G261,'Data Co.op'!$N:$N,'MT-Tracking Co.op'!AL$6)</f>
        <v>0</v>
      </c>
      <c r="AM261" s="25">
        <f>+SUMIFS('Data Co.op'!$M:$M,'Data Co.op'!$E:$E,'MT-Tracking Co.op'!$G261,'Data Co.op'!$N:$N,'MT-Tracking Co.op'!AM$6)</f>
        <v>0</v>
      </c>
      <c r="AN261" s="25">
        <f>+SUMIFS('Data Co.op'!$M:$M,'Data Co.op'!$E:$E,'MT-Tracking Co.op'!$G261,'Data Co.op'!$N:$N,'MT-Tracking Co.op'!AN$6)</f>
        <v>0</v>
      </c>
      <c r="AO261" s="25">
        <f>+SUMIFS('Data Co.op'!$M:$M,'Data Co.op'!$E:$E,'MT-Tracking Co.op'!$G261,'Data Co.op'!$N:$N,'MT-Tracking Co.op'!AO$6)</f>
        <v>0</v>
      </c>
      <c r="AP261" s="25">
        <f>+SUMIFS('Data Co.op'!$M:$M,'Data Co.op'!$E:$E,'MT-Tracking Co.op'!$G261,'Data Co.op'!$N:$N,'MT-Tracking Co.op'!AP$6)</f>
        <v>0</v>
      </c>
      <c r="AQ261" s="25">
        <f>+SUMIFS('Data Co.op'!$M:$M,'Data Co.op'!$E:$E,'MT-Tracking Co.op'!$G261,'Data Co.op'!$N:$N,'MT-Tracking Co.op'!AQ$6)</f>
        <v>0</v>
      </c>
      <c r="AR261" s="25">
        <f>+SUMIFS('Data Co.op'!$M:$M,'Data Co.op'!$E:$E,'MT-Tracking Co.op'!$G261,'Data Co.op'!$N:$N,'MT-Tracking Co.op'!AR$6)</f>
        <v>0</v>
      </c>
      <c r="AS261" s="25">
        <f>+SUMIFS('Data Co.op'!$M:$M,'Data Co.op'!$E:$E,'MT-Tracking Co.op'!$G261,'Data Co.op'!$N:$N,'MT-Tracking Co.op'!AS$6)</f>
        <v>0</v>
      </c>
      <c r="AT261" s="25">
        <f>+SUMIFS('Data Co.op'!$M:$M,'Data Co.op'!$E:$E,'MT-Tracking Co.op'!$G261,'Data Co.op'!$N:$N,'MT-Tracking Co.op'!AT$6)</f>
        <v>0</v>
      </c>
      <c r="AU261" s="25">
        <f>+SUMIFS('Data Co.op'!$M:$M,'Data Co.op'!$E:$E,'MT-Tracking Co.op'!$G261,'Data Co.op'!$N:$N,'MT-Tracking Co.op'!AU$6)</f>
        <v>0</v>
      </c>
      <c r="AV261" s="25">
        <f>+SUMIFS('Data Co.op'!$M:$M,'Data Co.op'!$E:$E,'MT-Tracking Co.op'!$G261,'Data Co.op'!$N:$N,'MT-Tracking Co.op'!AV$6)</f>
        <v>0</v>
      </c>
      <c r="AW261" s="27"/>
      <c r="AX261" t="str">
        <f t="shared" si="35"/>
        <v>Phạm Thị Bích Hạnh</v>
      </c>
      <c r="AY261" t="str">
        <f t="shared" si="34"/>
        <v>NBTS05262</v>
      </c>
      <c r="AZ261" s="27" t="str">
        <f t="shared" si="36"/>
        <v>Lê Trương Phi</v>
      </c>
    </row>
    <row r="262" spans="1:52" outlineLevel="1" x14ac:dyDescent="0.25">
      <c r="A262" s="4" t="s">
        <v>935</v>
      </c>
      <c r="B262" s="4" t="s">
        <v>1076</v>
      </c>
      <c r="C262" s="4" t="s">
        <v>356</v>
      </c>
      <c r="D262" s="4" t="s">
        <v>765</v>
      </c>
      <c r="E262" s="4" t="s">
        <v>406</v>
      </c>
      <c r="F262" s="35">
        <v>2007</v>
      </c>
      <c r="G262" s="35">
        <v>2007</v>
      </c>
      <c r="H262" s="4" t="s">
        <v>5198</v>
      </c>
      <c r="I262" s="4"/>
      <c r="J262" s="4"/>
      <c r="K262" s="4"/>
      <c r="L262" s="4"/>
      <c r="M262" s="4"/>
      <c r="N262" s="38"/>
      <c r="O262" s="33"/>
      <c r="P262" s="33">
        <f t="shared" si="38"/>
        <v>1249.2262799999999</v>
      </c>
      <c r="Q262" s="94">
        <f t="shared" si="44"/>
        <v>0</v>
      </c>
      <c r="R262" s="25">
        <f>+SUMIFS('Data Co.op'!$M:$M,'Data Co.op'!$E:$E,'MT-Tracking Co.op'!$F262,'Data Co.op'!$N:$N,'MT-Tracking Co.op'!R$6)</f>
        <v>0</v>
      </c>
      <c r="S262" s="25">
        <f>+SUMIFS('Data Co.op'!$M:$M,'Data Co.op'!$E:$E,'MT-Tracking Co.op'!$F262,'Data Co.op'!$N:$N,'MT-Tracking Co.op'!S$6)</f>
        <v>0</v>
      </c>
      <c r="T262" s="25">
        <f>+SUMIFS('Data Co.op'!$M:$M,'Data Co.op'!$E:$E,'MT-Tracking Co.op'!$F262,'Data Co.op'!$N:$N,'MT-Tracking Co.op'!T$6)</f>
        <v>0</v>
      </c>
      <c r="U262" s="25">
        <f>+SUMIFS('Data Co.op'!$M:$M,'Data Co.op'!$E:$E,'MT-Tracking Co.op'!$F262,'Data Co.op'!$N:$N,'MT-Tracking Co.op'!U$6)</f>
        <v>0</v>
      </c>
      <c r="V262" s="25">
        <f>+SUMIFS('Data Co.op'!$M:$M,'Data Co.op'!$E:$E,'MT-Tracking Co.op'!$F262,'Data Co.op'!$N:$N,'MT-Tracking Co.op'!V$6)</f>
        <v>0</v>
      </c>
      <c r="W262" s="25">
        <f>+SUMIFS('Data Co.op'!$M:$M,'Data Co.op'!$E:$E,'MT-Tracking Co.op'!$F262,'Data Co.op'!$N:$N,'MT-Tracking Co.op'!W$6)</f>
        <v>0</v>
      </c>
      <c r="X262" s="25">
        <f>+SUMIFS('Data Co.op'!$M:$M,'Data Co.op'!$E:$E,'MT-Tracking Co.op'!$F262,'Data Co.op'!$N:$N,'MT-Tracking Co.op'!X$6)</f>
        <v>0</v>
      </c>
      <c r="Y262" s="25">
        <f>+SUMIFS('Data Co.op'!$M:$M,'Data Co.op'!$E:$E,'MT-Tracking Co.op'!$F262,'Data Co.op'!$N:$N,'MT-Tracking Co.op'!Y$6)</f>
        <v>0</v>
      </c>
      <c r="Z262" s="25">
        <f>+SUMIFS('Data Co.op'!$M:$M,'Data Co.op'!$E:$E,'MT-Tracking Co.op'!$F262,'Data Co.op'!$N:$N,'MT-Tracking Co.op'!Z$6)</f>
        <v>0</v>
      </c>
      <c r="AA262" s="25">
        <f>+SUMIFS('Data Co.op'!$M:$M,'Data Co.op'!$E:$E,'MT-Tracking Co.op'!$F262,'Data Co.op'!$N:$N,'MT-Tracking Co.op'!AA$6)</f>
        <v>0</v>
      </c>
      <c r="AB262" s="25">
        <f>+SUMIFS('Data Co.op'!$M:$M,'Data Co.op'!$E:$E,'MT-Tracking Co.op'!$F262,'Data Co.op'!$N:$N,'MT-Tracking Co.op'!AB$6)</f>
        <v>0</v>
      </c>
      <c r="AC262" s="25">
        <f>+SUMIFS('Data Co.op'!$M:$M,'Data Co.op'!$E:$E,'MT-Tracking Co.op'!$F262,'Data Co.op'!$N:$N,'MT-Tracking Co.op'!AC$6)</f>
        <v>0</v>
      </c>
      <c r="AD262" s="25">
        <f>+SUMIFS('Data Co.op'!$M:$M,'Data Co.op'!$E:$E,'MT-Tracking Co.op'!$F262,'Data Co.op'!$N:$N,'MT-Tracking Co.op'!AD$6)</f>
        <v>0</v>
      </c>
      <c r="AE262" s="25">
        <f>+SUMIFS('Data Co.op'!$M:$M,'Data Co.op'!$E:$E,'MT-Tracking Co.op'!$F262,'Data Co.op'!$N:$N,'MT-Tracking Co.op'!AE$6)</f>
        <v>0</v>
      </c>
      <c r="AF262" s="25">
        <f>+SUMIFS('Data Co.op'!$M:$M,'Data Co.op'!$E:$E,'MT-Tracking Co.op'!$F262,'Data Co.op'!$N:$N,'MT-Tracking Co.op'!AF$6)</f>
        <v>0</v>
      </c>
      <c r="AG262" s="25">
        <f>+SUMIFS('Data Co.op'!$M:$M,'Data Co.op'!$E:$E,'MT-Tracking Co.op'!$F262,'Data Co.op'!$N:$N,'MT-Tracking Co.op'!AG$6)</f>
        <v>772.29827999999998</v>
      </c>
      <c r="AH262" s="25">
        <f>+SUMIFS('Data Co.op'!$M:$M,'Data Co.op'!$E:$E,'MT-Tracking Co.op'!$G262,'Data Co.op'!$N:$N,'MT-Tracking Co.op'!AH$6)</f>
        <v>0</v>
      </c>
      <c r="AI262" s="25">
        <f>+SUMIFS('Data Co.op'!$M:$M,'Data Co.op'!$E:$E,'MT-Tracking Co.op'!$G262,'Data Co.op'!$N:$N,'MT-Tracking Co.op'!AI$6)</f>
        <v>0</v>
      </c>
      <c r="AJ262" s="25">
        <f>+SUMIFS('Data Co.op'!$M:$M,'Data Co.op'!$E:$E,'MT-Tracking Co.op'!$G262,'Data Co.op'!$N:$N,'MT-Tracking Co.op'!AJ$6)</f>
        <v>0</v>
      </c>
      <c r="AK262" s="25">
        <f>+SUMIFS('Data Co.op'!$M:$M,'Data Co.op'!$E:$E,'MT-Tracking Co.op'!$G262,'Data Co.op'!$N:$N,'MT-Tracking Co.op'!AK$6)</f>
        <v>0</v>
      </c>
      <c r="AL262" s="25">
        <f>+SUMIFS('Data Co.op'!$M:$M,'Data Co.op'!$E:$E,'MT-Tracking Co.op'!$G262,'Data Co.op'!$N:$N,'MT-Tracking Co.op'!AL$6)</f>
        <v>0</v>
      </c>
      <c r="AM262" s="25">
        <f>+SUMIFS('Data Co.op'!$M:$M,'Data Co.op'!$E:$E,'MT-Tracking Co.op'!$G262,'Data Co.op'!$N:$N,'MT-Tracking Co.op'!AM$6)</f>
        <v>0</v>
      </c>
      <c r="AN262" s="25">
        <f>+SUMIFS('Data Co.op'!$M:$M,'Data Co.op'!$E:$E,'MT-Tracking Co.op'!$G262,'Data Co.op'!$N:$N,'MT-Tracking Co.op'!AN$6)</f>
        <v>0</v>
      </c>
      <c r="AO262" s="25">
        <f>+SUMIFS('Data Co.op'!$M:$M,'Data Co.op'!$E:$E,'MT-Tracking Co.op'!$G262,'Data Co.op'!$N:$N,'MT-Tracking Co.op'!AO$6)</f>
        <v>0</v>
      </c>
      <c r="AP262" s="25">
        <f>+SUMIFS('Data Co.op'!$M:$M,'Data Co.op'!$E:$E,'MT-Tracking Co.op'!$G262,'Data Co.op'!$N:$N,'MT-Tracking Co.op'!AP$6)</f>
        <v>0</v>
      </c>
      <c r="AQ262" s="25">
        <f>+SUMIFS('Data Co.op'!$M:$M,'Data Co.op'!$E:$E,'MT-Tracking Co.op'!$G262,'Data Co.op'!$N:$N,'MT-Tracking Co.op'!AQ$6)</f>
        <v>0</v>
      </c>
      <c r="AR262" s="25">
        <f>+SUMIFS('Data Co.op'!$M:$M,'Data Co.op'!$E:$E,'MT-Tracking Co.op'!$G262,'Data Co.op'!$N:$N,'MT-Tracking Co.op'!AR$6)</f>
        <v>0</v>
      </c>
      <c r="AS262" s="25">
        <f>+SUMIFS('Data Co.op'!$M:$M,'Data Co.op'!$E:$E,'MT-Tracking Co.op'!$G262,'Data Co.op'!$N:$N,'MT-Tracking Co.op'!AS$6)</f>
        <v>0</v>
      </c>
      <c r="AT262" s="25">
        <f>+SUMIFS('Data Co.op'!$M:$M,'Data Co.op'!$E:$E,'MT-Tracking Co.op'!$G262,'Data Co.op'!$N:$N,'MT-Tracking Co.op'!AT$6)</f>
        <v>0</v>
      </c>
      <c r="AU262" s="25">
        <f>+SUMIFS('Data Co.op'!$M:$M,'Data Co.op'!$E:$E,'MT-Tracking Co.op'!$G262,'Data Co.op'!$N:$N,'MT-Tracking Co.op'!AU$6)</f>
        <v>476.92799999999988</v>
      </c>
      <c r="AV262" s="25">
        <f>+SUMIFS('Data Co.op'!$M:$M,'Data Co.op'!$E:$E,'MT-Tracking Co.op'!$G262,'Data Co.op'!$N:$N,'MT-Tracking Co.op'!AV$6)</f>
        <v>0</v>
      </c>
      <c r="AW262" s="27"/>
      <c r="AX262" t="str">
        <f t="shared" si="35"/>
        <v>Phạm Thị Bích Hạnh</v>
      </c>
      <c r="AY262" t="str">
        <f t="shared" si="34"/>
        <v>NBTS05262</v>
      </c>
      <c r="AZ262" s="27" t="str">
        <f t="shared" si="36"/>
        <v>Lê Trương Phi</v>
      </c>
    </row>
    <row r="263" spans="1:52" outlineLevel="1" x14ac:dyDescent="0.25">
      <c r="A263" s="4" t="s">
        <v>935</v>
      </c>
      <c r="B263" s="4" t="s">
        <v>1076</v>
      </c>
      <c r="C263" s="4" t="s">
        <v>356</v>
      </c>
      <c r="D263" s="4" t="s">
        <v>765</v>
      </c>
      <c r="E263" s="4" t="s">
        <v>406</v>
      </c>
      <c r="F263" s="35">
        <v>2011</v>
      </c>
      <c r="G263" s="35">
        <v>2011</v>
      </c>
      <c r="H263" s="4" t="s">
        <v>5200</v>
      </c>
      <c r="I263" s="4"/>
      <c r="J263" s="4"/>
      <c r="K263" s="4"/>
      <c r="L263" s="4"/>
      <c r="M263" s="4"/>
      <c r="N263" s="38"/>
      <c r="O263" s="33"/>
      <c r="P263" s="33">
        <f t="shared" si="38"/>
        <v>772.29827999999998</v>
      </c>
      <c r="Q263" s="94">
        <f t="shared" si="44"/>
        <v>0</v>
      </c>
      <c r="R263" s="25">
        <f>+SUMIFS('Data Co.op'!$M:$M,'Data Co.op'!$E:$E,'MT-Tracking Co.op'!$F263,'Data Co.op'!$N:$N,'MT-Tracking Co.op'!R$6)</f>
        <v>0</v>
      </c>
      <c r="S263" s="25">
        <f>+SUMIFS('Data Co.op'!$M:$M,'Data Co.op'!$E:$E,'MT-Tracking Co.op'!$F263,'Data Co.op'!$N:$N,'MT-Tracking Co.op'!S$6)</f>
        <v>0</v>
      </c>
      <c r="T263" s="25">
        <f>+SUMIFS('Data Co.op'!$M:$M,'Data Co.op'!$E:$E,'MT-Tracking Co.op'!$F263,'Data Co.op'!$N:$N,'MT-Tracking Co.op'!T$6)</f>
        <v>0</v>
      </c>
      <c r="U263" s="25">
        <f>+SUMIFS('Data Co.op'!$M:$M,'Data Co.op'!$E:$E,'MT-Tracking Co.op'!$F263,'Data Co.op'!$N:$N,'MT-Tracking Co.op'!U$6)</f>
        <v>0</v>
      </c>
      <c r="V263" s="25">
        <f>+SUMIFS('Data Co.op'!$M:$M,'Data Co.op'!$E:$E,'MT-Tracking Co.op'!$F263,'Data Co.op'!$N:$N,'MT-Tracking Co.op'!V$6)</f>
        <v>0</v>
      </c>
      <c r="W263" s="25">
        <f>+SUMIFS('Data Co.op'!$M:$M,'Data Co.op'!$E:$E,'MT-Tracking Co.op'!$F263,'Data Co.op'!$N:$N,'MT-Tracking Co.op'!W$6)</f>
        <v>0</v>
      </c>
      <c r="X263" s="25">
        <f>+SUMIFS('Data Co.op'!$M:$M,'Data Co.op'!$E:$E,'MT-Tracking Co.op'!$F263,'Data Co.op'!$N:$N,'MT-Tracking Co.op'!X$6)</f>
        <v>0</v>
      </c>
      <c r="Y263" s="25">
        <f>+SUMIFS('Data Co.op'!$M:$M,'Data Co.op'!$E:$E,'MT-Tracking Co.op'!$F263,'Data Co.op'!$N:$N,'MT-Tracking Co.op'!Y$6)</f>
        <v>0</v>
      </c>
      <c r="Z263" s="25">
        <f>+SUMIFS('Data Co.op'!$M:$M,'Data Co.op'!$E:$E,'MT-Tracking Co.op'!$F263,'Data Co.op'!$N:$N,'MT-Tracking Co.op'!Z$6)</f>
        <v>0</v>
      </c>
      <c r="AA263" s="25">
        <f>+SUMIFS('Data Co.op'!$M:$M,'Data Co.op'!$E:$E,'MT-Tracking Co.op'!$F263,'Data Co.op'!$N:$N,'MT-Tracking Co.op'!AA$6)</f>
        <v>0</v>
      </c>
      <c r="AB263" s="25">
        <f>+SUMIFS('Data Co.op'!$M:$M,'Data Co.op'!$E:$E,'MT-Tracking Co.op'!$F263,'Data Co.op'!$N:$N,'MT-Tracking Co.op'!AB$6)</f>
        <v>0</v>
      </c>
      <c r="AC263" s="25">
        <f>+SUMIFS('Data Co.op'!$M:$M,'Data Co.op'!$E:$E,'MT-Tracking Co.op'!$F263,'Data Co.op'!$N:$N,'MT-Tracking Co.op'!AC$6)</f>
        <v>0</v>
      </c>
      <c r="AD263" s="25">
        <f>+SUMIFS('Data Co.op'!$M:$M,'Data Co.op'!$E:$E,'MT-Tracking Co.op'!$F263,'Data Co.op'!$N:$N,'MT-Tracking Co.op'!AD$6)</f>
        <v>0</v>
      </c>
      <c r="AE263" s="25">
        <f>+SUMIFS('Data Co.op'!$M:$M,'Data Co.op'!$E:$E,'MT-Tracking Co.op'!$F263,'Data Co.op'!$N:$N,'MT-Tracking Co.op'!AE$6)</f>
        <v>0</v>
      </c>
      <c r="AF263" s="25">
        <f>+SUMIFS('Data Co.op'!$M:$M,'Data Co.op'!$E:$E,'MT-Tracking Co.op'!$F263,'Data Co.op'!$N:$N,'MT-Tracking Co.op'!AF$6)</f>
        <v>0</v>
      </c>
      <c r="AG263" s="25">
        <f>+SUMIFS('Data Co.op'!$M:$M,'Data Co.op'!$E:$E,'MT-Tracking Co.op'!$F263,'Data Co.op'!$N:$N,'MT-Tracking Co.op'!AG$6)</f>
        <v>772.29827999999998</v>
      </c>
      <c r="AH263" s="25">
        <f>+SUMIFS('Data Co.op'!$M:$M,'Data Co.op'!$E:$E,'MT-Tracking Co.op'!$G263,'Data Co.op'!$N:$N,'MT-Tracking Co.op'!AH$6)</f>
        <v>0</v>
      </c>
      <c r="AI263" s="25">
        <f>+SUMIFS('Data Co.op'!$M:$M,'Data Co.op'!$E:$E,'MT-Tracking Co.op'!$G263,'Data Co.op'!$N:$N,'MT-Tracking Co.op'!AI$6)</f>
        <v>0</v>
      </c>
      <c r="AJ263" s="25">
        <f>+SUMIFS('Data Co.op'!$M:$M,'Data Co.op'!$E:$E,'MT-Tracking Co.op'!$G263,'Data Co.op'!$N:$N,'MT-Tracking Co.op'!AJ$6)</f>
        <v>0</v>
      </c>
      <c r="AK263" s="25">
        <f>+SUMIFS('Data Co.op'!$M:$M,'Data Co.op'!$E:$E,'MT-Tracking Co.op'!$G263,'Data Co.op'!$N:$N,'MT-Tracking Co.op'!AK$6)</f>
        <v>0</v>
      </c>
      <c r="AL263" s="25">
        <f>+SUMIFS('Data Co.op'!$M:$M,'Data Co.op'!$E:$E,'MT-Tracking Co.op'!$G263,'Data Co.op'!$N:$N,'MT-Tracking Co.op'!AL$6)</f>
        <v>0</v>
      </c>
      <c r="AM263" s="25">
        <f>+SUMIFS('Data Co.op'!$M:$M,'Data Co.op'!$E:$E,'MT-Tracking Co.op'!$G263,'Data Co.op'!$N:$N,'MT-Tracking Co.op'!AM$6)</f>
        <v>0</v>
      </c>
      <c r="AN263" s="25">
        <f>+SUMIFS('Data Co.op'!$M:$M,'Data Co.op'!$E:$E,'MT-Tracking Co.op'!$G263,'Data Co.op'!$N:$N,'MT-Tracking Co.op'!AN$6)</f>
        <v>0</v>
      </c>
      <c r="AO263" s="25">
        <f>+SUMIFS('Data Co.op'!$M:$M,'Data Co.op'!$E:$E,'MT-Tracking Co.op'!$G263,'Data Co.op'!$N:$N,'MT-Tracking Co.op'!AO$6)</f>
        <v>0</v>
      </c>
      <c r="AP263" s="25">
        <f>+SUMIFS('Data Co.op'!$M:$M,'Data Co.op'!$E:$E,'MT-Tracking Co.op'!$G263,'Data Co.op'!$N:$N,'MT-Tracking Co.op'!AP$6)</f>
        <v>0</v>
      </c>
      <c r="AQ263" s="25">
        <f>+SUMIFS('Data Co.op'!$M:$M,'Data Co.op'!$E:$E,'MT-Tracking Co.op'!$G263,'Data Co.op'!$N:$N,'MT-Tracking Co.op'!AQ$6)</f>
        <v>0</v>
      </c>
      <c r="AR263" s="25">
        <f>+SUMIFS('Data Co.op'!$M:$M,'Data Co.op'!$E:$E,'MT-Tracking Co.op'!$G263,'Data Co.op'!$N:$N,'MT-Tracking Co.op'!AR$6)</f>
        <v>0</v>
      </c>
      <c r="AS263" s="25">
        <f>+SUMIFS('Data Co.op'!$M:$M,'Data Co.op'!$E:$E,'MT-Tracking Co.op'!$G263,'Data Co.op'!$N:$N,'MT-Tracking Co.op'!AS$6)</f>
        <v>0</v>
      </c>
      <c r="AT263" s="25">
        <f>+SUMIFS('Data Co.op'!$M:$M,'Data Co.op'!$E:$E,'MT-Tracking Co.op'!$G263,'Data Co.op'!$N:$N,'MT-Tracking Co.op'!AT$6)</f>
        <v>0</v>
      </c>
      <c r="AU263" s="25">
        <f>+SUMIFS('Data Co.op'!$M:$M,'Data Co.op'!$E:$E,'MT-Tracking Co.op'!$G263,'Data Co.op'!$N:$N,'MT-Tracking Co.op'!AU$6)</f>
        <v>0</v>
      </c>
      <c r="AV263" s="25">
        <f>+SUMIFS('Data Co.op'!$M:$M,'Data Co.op'!$E:$E,'MT-Tracking Co.op'!$G263,'Data Co.op'!$N:$N,'MT-Tracking Co.op'!AV$6)</f>
        <v>0</v>
      </c>
      <c r="AW263" s="27"/>
      <c r="AX263" t="str">
        <f t="shared" si="35"/>
        <v>Phạm Thị Bích Hạnh</v>
      </c>
      <c r="AY263" t="str">
        <f t="shared" si="34"/>
        <v>NBTS05262</v>
      </c>
      <c r="AZ263" s="27" t="str">
        <f t="shared" si="36"/>
        <v>Lê Trương Phi</v>
      </c>
    </row>
    <row r="264" spans="1:52" outlineLevel="1" x14ac:dyDescent="0.25">
      <c r="A264" s="4" t="s">
        <v>935</v>
      </c>
      <c r="B264" s="4" t="s">
        <v>1076</v>
      </c>
      <c r="C264" s="4" t="s">
        <v>356</v>
      </c>
      <c r="D264" s="4" t="s">
        <v>765</v>
      </c>
      <c r="E264" s="4" t="s">
        <v>406</v>
      </c>
      <c r="F264" s="35">
        <v>2047</v>
      </c>
      <c r="G264" s="35">
        <v>2047</v>
      </c>
      <c r="H264" s="4" t="s">
        <v>5203</v>
      </c>
      <c r="I264" s="4"/>
      <c r="J264" s="4"/>
      <c r="K264" s="4"/>
      <c r="L264" s="4"/>
      <c r="M264" s="4"/>
      <c r="N264" s="38"/>
      <c r="O264" s="33"/>
      <c r="P264" s="33">
        <f t="shared" si="38"/>
        <v>952.89804000000004</v>
      </c>
      <c r="Q264" s="94">
        <f t="shared" si="44"/>
        <v>0</v>
      </c>
      <c r="R264" s="25">
        <f>+SUMIFS('Data Co.op'!$M:$M,'Data Co.op'!$E:$E,'MT-Tracking Co.op'!$F264,'Data Co.op'!$N:$N,'MT-Tracking Co.op'!R$6)</f>
        <v>0</v>
      </c>
      <c r="S264" s="25">
        <f>+SUMIFS('Data Co.op'!$M:$M,'Data Co.op'!$E:$E,'MT-Tracking Co.op'!$F264,'Data Co.op'!$N:$N,'MT-Tracking Co.op'!S$6)</f>
        <v>0</v>
      </c>
      <c r="T264" s="25">
        <f>+SUMIFS('Data Co.op'!$M:$M,'Data Co.op'!$E:$E,'MT-Tracking Co.op'!$F264,'Data Co.op'!$N:$N,'MT-Tracking Co.op'!T$6)</f>
        <v>0</v>
      </c>
      <c r="U264" s="25">
        <f>+SUMIFS('Data Co.op'!$M:$M,'Data Co.op'!$E:$E,'MT-Tracking Co.op'!$F264,'Data Co.op'!$N:$N,'MT-Tracking Co.op'!U$6)</f>
        <v>0</v>
      </c>
      <c r="V264" s="25">
        <f>+SUMIFS('Data Co.op'!$M:$M,'Data Co.op'!$E:$E,'MT-Tracking Co.op'!$F264,'Data Co.op'!$N:$N,'MT-Tracking Co.op'!V$6)</f>
        <v>0</v>
      </c>
      <c r="W264" s="25">
        <f>+SUMIFS('Data Co.op'!$M:$M,'Data Co.op'!$E:$E,'MT-Tracking Co.op'!$F264,'Data Co.op'!$N:$N,'MT-Tracking Co.op'!W$6)</f>
        <v>0</v>
      </c>
      <c r="X264" s="25">
        <f>+SUMIFS('Data Co.op'!$M:$M,'Data Co.op'!$E:$E,'MT-Tracking Co.op'!$F264,'Data Co.op'!$N:$N,'MT-Tracking Co.op'!X$6)</f>
        <v>0</v>
      </c>
      <c r="Y264" s="25">
        <f>+SUMIFS('Data Co.op'!$M:$M,'Data Co.op'!$E:$E,'MT-Tracking Co.op'!$F264,'Data Co.op'!$N:$N,'MT-Tracking Co.op'!Y$6)</f>
        <v>0</v>
      </c>
      <c r="Z264" s="25">
        <f>+SUMIFS('Data Co.op'!$M:$M,'Data Co.op'!$E:$E,'MT-Tracking Co.op'!$F264,'Data Co.op'!$N:$N,'MT-Tracking Co.op'!Z$6)</f>
        <v>0</v>
      </c>
      <c r="AA264" s="25">
        <f>+SUMIFS('Data Co.op'!$M:$M,'Data Co.op'!$E:$E,'MT-Tracking Co.op'!$F264,'Data Co.op'!$N:$N,'MT-Tracking Co.op'!AA$6)</f>
        <v>0</v>
      </c>
      <c r="AB264" s="25">
        <f>+SUMIFS('Data Co.op'!$M:$M,'Data Co.op'!$E:$E,'MT-Tracking Co.op'!$F264,'Data Co.op'!$N:$N,'MT-Tracking Co.op'!AB$6)</f>
        <v>0</v>
      </c>
      <c r="AC264" s="25">
        <f>+SUMIFS('Data Co.op'!$M:$M,'Data Co.op'!$E:$E,'MT-Tracking Co.op'!$F264,'Data Co.op'!$N:$N,'MT-Tracking Co.op'!AC$6)</f>
        <v>0</v>
      </c>
      <c r="AD264" s="25">
        <f>+SUMIFS('Data Co.op'!$M:$M,'Data Co.op'!$E:$E,'MT-Tracking Co.op'!$F264,'Data Co.op'!$N:$N,'MT-Tracking Co.op'!AD$6)</f>
        <v>0</v>
      </c>
      <c r="AE264" s="25">
        <f>+SUMIFS('Data Co.op'!$M:$M,'Data Co.op'!$E:$E,'MT-Tracking Co.op'!$F264,'Data Co.op'!$N:$N,'MT-Tracking Co.op'!AE$6)</f>
        <v>0</v>
      </c>
      <c r="AF264" s="25">
        <f>+SUMIFS('Data Co.op'!$M:$M,'Data Co.op'!$E:$E,'MT-Tracking Co.op'!$F264,'Data Co.op'!$N:$N,'MT-Tracking Co.op'!AF$6)</f>
        <v>0</v>
      </c>
      <c r="AG264" s="25">
        <f>+SUMIFS('Data Co.op'!$M:$M,'Data Co.op'!$E:$E,'MT-Tracking Co.op'!$F264,'Data Co.op'!$N:$N,'MT-Tracking Co.op'!AG$6)</f>
        <v>772.29827999999998</v>
      </c>
      <c r="AH264" s="25">
        <f>+SUMIFS('Data Co.op'!$M:$M,'Data Co.op'!$E:$E,'MT-Tracking Co.op'!$G264,'Data Co.op'!$N:$N,'MT-Tracking Co.op'!AH$6)</f>
        <v>0</v>
      </c>
      <c r="AI264" s="25">
        <f>+SUMIFS('Data Co.op'!$M:$M,'Data Co.op'!$E:$E,'MT-Tracking Co.op'!$G264,'Data Co.op'!$N:$N,'MT-Tracking Co.op'!AI$6)</f>
        <v>0</v>
      </c>
      <c r="AJ264" s="25">
        <f>+SUMIFS('Data Co.op'!$M:$M,'Data Co.op'!$E:$E,'MT-Tracking Co.op'!$G264,'Data Co.op'!$N:$N,'MT-Tracking Co.op'!AJ$6)</f>
        <v>0</v>
      </c>
      <c r="AK264" s="25">
        <f>+SUMIFS('Data Co.op'!$M:$M,'Data Co.op'!$E:$E,'MT-Tracking Co.op'!$G264,'Data Co.op'!$N:$N,'MT-Tracking Co.op'!AK$6)</f>
        <v>0</v>
      </c>
      <c r="AL264" s="25">
        <f>+SUMIFS('Data Co.op'!$M:$M,'Data Co.op'!$E:$E,'MT-Tracking Co.op'!$G264,'Data Co.op'!$N:$N,'MT-Tracking Co.op'!AL$6)</f>
        <v>0</v>
      </c>
      <c r="AM264" s="25">
        <f>+SUMIFS('Data Co.op'!$M:$M,'Data Co.op'!$E:$E,'MT-Tracking Co.op'!$G264,'Data Co.op'!$N:$N,'MT-Tracking Co.op'!AM$6)</f>
        <v>0</v>
      </c>
      <c r="AN264" s="25">
        <f>+SUMIFS('Data Co.op'!$M:$M,'Data Co.op'!$E:$E,'MT-Tracking Co.op'!$G264,'Data Co.op'!$N:$N,'MT-Tracking Co.op'!AN$6)</f>
        <v>0</v>
      </c>
      <c r="AO264" s="25">
        <f>+SUMIFS('Data Co.op'!$M:$M,'Data Co.op'!$E:$E,'MT-Tracking Co.op'!$G264,'Data Co.op'!$N:$N,'MT-Tracking Co.op'!AO$6)</f>
        <v>180.59976</v>
      </c>
      <c r="AP264" s="25">
        <f>+SUMIFS('Data Co.op'!$M:$M,'Data Co.op'!$E:$E,'MT-Tracking Co.op'!$G264,'Data Co.op'!$N:$N,'MT-Tracking Co.op'!AP$6)</f>
        <v>0</v>
      </c>
      <c r="AQ264" s="25">
        <f>+SUMIFS('Data Co.op'!$M:$M,'Data Co.op'!$E:$E,'MT-Tracking Co.op'!$G264,'Data Co.op'!$N:$N,'MT-Tracking Co.op'!AQ$6)</f>
        <v>0</v>
      </c>
      <c r="AR264" s="25">
        <f>+SUMIFS('Data Co.op'!$M:$M,'Data Co.op'!$E:$E,'MT-Tracking Co.op'!$G264,'Data Co.op'!$N:$N,'MT-Tracking Co.op'!AR$6)</f>
        <v>0</v>
      </c>
      <c r="AS264" s="25">
        <f>+SUMIFS('Data Co.op'!$M:$M,'Data Co.op'!$E:$E,'MT-Tracking Co.op'!$G264,'Data Co.op'!$N:$N,'MT-Tracking Co.op'!AS$6)</f>
        <v>0</v>
      </c>
      <c r="AT264" s="25">
        <f>+SUMIFS('Data Co.op'!$M:$M,'Data Co.op'!$E:$E,'MT-Tracking Co.op'!$G264,'Data Co.op'!$N:$N,'MT-Tracking Co.op'!AT$6)</f>
        <v>0</v>
      </c>
      <c r="AU264" s="25">
        <f>+SUMIFS('Data Co.op'!$M:$M,'Data Co.op'!$E:$E,'MT-Tracking Co.op'!$G264,'Data Co.op'!$N:$N,'MT-Tracking Co.op'!AU$6)</f>
        <v>0</v>
      </c>
      <c r="AV264" s="25">
        <f>+SUMIFS('Data Co.op'!$M:$M,'Data Co.op'!$E:$E,'MT-Tracking Co.op'!$G264,'Data Co.op'!$N:$N,'MT-Tracking Co.op'!AV$6)</f>
        <v>0</v>
      </c>
      <c r="AW264" s="27"/>
      <c r="AX264" t="str">
        <f t="shared" si="35"/>
        <v>Phạm Thị Bích Hạnh</v>
      </c>
      <c r="AY264" t="str">
        <f t="shared" ref="AY264:AY327" si="45">+D264</f>
        <v>NBTS05262</v>
      </c>
      <c r="AZ264" s="27" t="str">
        <f t="shared" si="36"/>
        <v>Lê Trương Phi</v>
      </c>
    </row>
    <row r="265" spans="1:52" outlineLevel="1" x14ac:dyDescent="0.25">
      <c r="A265" s="4" t="s">
        <v>935</v>
      </c>
      <c r="B265" s="4" t="s">
        <v>1076</v>
      </c>
      <c r="C265" s="4" t="s">
        <v>356</v>
      </c>
      <c r="D265" s="4" t="s">
        <v>765</v>
      </c>
      <c r="E265" s="4" t="s">
        <v>406</v>
      </c>
      <c r="F265" s="35">
        <v>2069</v>
      </c>
      <c r="G265" s="35">
        <v>2069</v>
      </c>
      <c r="H265" s="4" t="s">
        <v>5205</v>
      </c>
      <c r="I265" s="4"/>
      <c r="J265" s="4"/>
      <c r="K265" s="4"/>
      <c r="L265" s="4"/>
      <c r="M265" s="4"/>
      <c r="N265" s="38"/>
      <c r="O265" s="33"/>
      <c r="P265" s="33">
        <f t="shared" si="38"/>
        <v>952.89804000000004</v>
      </c>
      <c r="Q265" s="94">
        <f t="shared" si="44"/>
        <v>0</v>
      </c>
      <c r="R265" s="25">
        <f>+SUMIFS('Data Co.op'!$M:$M,'Data Co.op'!$E:$E,'MT-Tracking Co.op'!$F265,'Data Co.op'!$N:$N,'MT-Tracking Co.op'!R$6)</f>
        <v>0</v>
      </c>
      <c r="S265" s="25">
        <f>+SUMIFS('Data Co.op'!$M:$M,'Data Co.op'!$E:$E,'MT-Tracking Co.op'!$F265,'Data Co.op'!$N:$N,'MT-Tracking Co.op'!S$6)</f>
        <v>0</v>
      </c>
      <c r="T265" s="25">
        <f>+SUMIFS('Data Co.op'!$M:$M,'Data Co.op'!$E:$E,'MT-Tracking Co.op'!$F265,'Data Co.op'!$N:$N,'MT-Tracking Co.op'!T$6)</f>
        <v>0</v>
      </c>
      <c r="U265" s="25">
        <f>+SUMIFS('Data Co.op'!$M:$M,'Data Co.op'!$E:$E,'MT-Tracking Co.op'!$F265,'Data Co.op'!$N:$N,'MT-Tracking Co.op'!U$6)</f>
        <v>0</v>
      </c>
      <c r="V265" s="25">
        <f>+SUMIFS('Data Co.op'!$M:$M,'Data Co.op'!$E:$E,'MT-Tracking Co.op'!$F265,'Data Co.op'!$N:$N,'MT-Tracking Co.op'!V$6)</f>
        <v>0</v>
      </c>
      <c r="W265" s="25">
        <f>+SUMIFS('Data Co.op'!$M:$M,'Data Co.op'!$E:$E,'MT-Tracking Co.op'!$F265,'Data Co.op'!$N:$N,'MT-Tracking Co.op'!W$6)</f>
        <v>0</v>
      </c>
      <c r="X265" s="25">
        <f>+SUMIFS('Data Co.op'!$M:$M,'Data Co.op'!$E:$E,'MT-Tracking Co.op'!$F265,'Data Co.op'!$N:$N,'MT-Tracking Co.op'!X$6)</f>
        <v>0</v>
      </c>
      <c r="Y265" s="25">
        <f>+SUMIFS('Data Co.op'!$M:$M,'Data Co.op'!$E:$E,'MT-Tracking Co.op'!$F265,'Data Co.op'!$N:$N,'MT-Tracking Co.op'!Y$6)</f>
        <v>0</v>
      </c>
      <c r="Z265" s="25">
        <f>+SUMIFS('Data Co.op'!$M:$M,'Data Co.op'!$E:$E,'MT-Tracking Co.op'!$F265,'Data Co.op'!$N:$N,'MT-Tracking Co.op'!Z$6)</f>
        <v>0</v>
      </c>
      <c r="AA265" s="25">
        <f>+SUMIFS('Data Co.op'!$M:$M,'Data Co.op'!$E:$E,'MT-Tracking Co.op'!$F265,'Data Co.op'!$N:$N,'MT-Tracking Co.op'!AA$6)</f>
        <v>0</v>
      </c>
      <c r="AB265" s="25">
        <f>+SUMIFS('Data Co.op'!$M:$M,'Data Co.op'!$E:$E,'MT-Tracking Co.op'!$F265,'Data Co.op'!$N:$N,'MT-Tracking Co.op'!AB$6)</f>
        <v>0</v>
      </c>
      <c r="AC265" s="25">
        <f>+SUMIFS('Data Co.op'!$M:$M,'Data Co.op'!$E:$E,'MT-Tracking Co.op'!$F265,'Data Co.op'!$N:$N,'MT-Tracking Co.op'!AC$6)</f>
        <v>0</v>
      </c>
      <c r="AD265" s="25">
        <f>+SUMIFS('Data Co.op'!$M:$M,'Data Co.op'!$E:$E,'MT-Tracking Co.op'!$F265,'Data Co.op'!$N:$N,'MT-Tracking Co.op'!AD$6)</f>
        <v>0</v>
      </c>
      <c r="AE265" s="25">
        <f>+SUMIFS('Data Co.op'!$M:$M,'Data Co.op'!$E:$E,'MT-Tracking Co.op'!$F265,'Data Co.op'!$N:$N,'MT-Tracking Co.op'!AE$6)</f>
        <v>0</v>
      </c>
      <c r="AF265" s="25">
        <f>+SUMIFS('Data Co.op'!$M:$M,'Data Co.op'!$E:$E,'MT-Tracking Co.op'!$F265,'Data Co.op'!$N:$N,'MT-Tracking Co.op'!AF$6)</f>
        <v>0</v>
      </c>
      <c r="AG265" s="25">
        <f>+SUMIFS('Data Co.op'!$M:$M,'Data Co.op'!$E:$E,'MT-Tracking Co.op'!$F265,'Data Co.op'!$N:$N,'MT-Tracking Co.op'!AG$6)</f>
        <v>772.29827999999998</v>
      </c>
      <c r="AH265" s="25">
        <f>+SUMIFS('Data Co.op'!$M:$M,'Data Co.op'!$E:$E,'MT-Tracking Co.op'!$G265,'Data Co.op'!$N:$N,'MT-Tracking Co.op'!AH$6)</f>
        <v>0</v>
      </c>
      <c r="AI265" s="25">
        <f>+SUMIFS('Data Co.op'!$M:$M,'Data Co.op'!$E:$E,'MT-Tracking Co.op'!$G265,'Data Co.op'!$N:$N,'MT-Tracking Co.op'!AI$6)</f>
        <v>0</v>
      </c>
      <c r="AJ265" s="25">
        <f>+SUMIFS('Data Co.op'!$M:$M,'Data Co.op'!$E:$E,'MT-Tracking Co.op'!$G265,'Data Co.op'!$N:$N,'MT-Tracking Co.op'!AJ$6)</f>
        <v>0</v>
      </c>
      <c r="AK265" s="25">
        <f>+SUMIFS('Data Co.op'!$M:$M,'Data Co.op'!$E:$E,'MT-Tracking Co.op'!$G265,'Data Co.op'!$N:$N,'MT-Tracking Co.op'!AK$6)</f>
        <v>0</v>
      </c>
      <c r="AL265" s="25">
        <f>+SUMIFS('Data Co.op'!$M:$M,'Data Co.op'!$E:$E,'MT-Tracking Co.op'!$G265,'Data Co.op'!$N:$N,'MT-Tracking Co.op'!AL$6)</f>
        <v>0</v>
      </c>
      <c r="AM265" s="25">
        <f>+SUMIFS('Data Co.op'!$M:$M,'Data Co.op'!$E:$E,'MT-Tracking Co.op'!$G265,'Data Co.op'!$N:$N,'MT-Tracking Co.op'!AM$6)</f>
        <v>180.59976</v>
      </c>
      <c r="AN265" s="25">
        <f>+SUMIFS('Data Co.op'!$M:$M,'Data Co.op'!$E:$E,'MT-Tracking Co.op'!$G265,'Data Co.op'!$N:$N,'MT-Tracking Co.op'!AN$6)</f>
        <v>0</v>
      </c>
      <c r="AO265" s="25">
        <f>+SUMIFS('Data Co.op'!$M:$M,'Data Co.op'!$E:$E,'MT-Tracking Co.op'!$G265,'Data Co.op'!$N:$N,'MT-Tracking Co.op'!AO$6)</f>
        <v>0</v>
      </c>
      <c r="AP265" s="25">
        <f>+SUMIFS('Data Co.op'!$M:$M,'Data Co.op'!$E:$E,'MT-Tracking Co.op'!$G265,'Data Co.op'!$N:$N,'MT-Tracking Co.op'!AP$6)</f>
        <v>0</v>
      </c>
      <c r="AQ265" s="25">
        <f>+SUMIFS('Data Co.op'!$M:$M,'Data Co.op'!$E:$E,'MT-Tracking Co.op'!$G265,'Data Co.op'!$N:$N,'MT-Tracking Co.op'!AQ$6)</f>
        <v>0</v>
      </c>
      <c r="AR265" s="25">
        <f>+SUMIFS('Data Co.op'!$M:$M,'Data Co.op'!$E:$E,'MT-Tracking Co.op'!$G265,'Data Co.op'!$N:$N,'MT-Tracking Co.op'!AR$6)</f>
        <v>0</v>
      </c>
      <c r="AS265" s="25">
        <f>+SUMIFS('Data Co.op'!$M:$M,'Data Co.op'!$E:$E,'MT-Tracking Co.op'!$G265,'Data Co.op'!$N:$N,'MT-Tracking Co.op'!AS$6)</f>
        <v>0</v>
      </c>
      <c r="AT265" s="25">
        <f>+SUMIFS('Data Co.op'!$M:$M,'Data Co.op'!$E:$E,'MT-Tracking Co.op'!$G265,'Data Co.op'!$N:$N,'MT-Tracking Co.op'!AT$6)</f>
        <v>0</v>
      </c>
      <c r="AU265" s="25">
        <f>+SUMIFS('Data Co.op'!$M:$M,'Data Co.op'!$E:$E,'MT-Tracking Co.op'!$G265,'Data Co.op'!$N:$N,'MT-Tracking Co.op'!AU$6)</f>
        <v>0</v>
      </c>
      <c r="AV265" s="25">
        <f>+SUMIFS('Data Co.op'!$M:$M,'Data Co.op'!$E:$E,'MT-Tracking Co.op'!$G265,'Data Co.op'!$N:$N,'MT-Tracking Co.op'!AV$6)</f>
        <v>0</v>
      </c>
      <c r="AW265" s="27"/>
      <c r="AX265" t="str">
        <f t="shared" ref="AX265:AX328" si="46">+C265</f>
        <v>Phạm Thị Bích Hạnh</v>
      </c>
      <c r="AY265" t="str">
        <f t="shared" si="45"/>
        <v>NBTS05262</v>
      </c>
      <c r="AZ265" s="27" t="str">
        <f t="shared" ref="AZ265:AZ328" si="47">+E265</f>
        <v>Lê Trương Phi</v>
      </c>
    </row>
    <row r="266" spans="1:52" outlineLevel="1" x14ac:dyDescent="0.25">
      <c r="A266" s="4" t="s">
        <v>935</v>
      </c>
      <c r="B266" s="4" t="s">
        <v>1076</v>
      </c>
      <c r="C266" s="4" t="s">
        <v>356</v>
      </c>
      <c r="D266" s="4" t="s">
        <v>765</v>
      </c>
      <c r="E266" s="4" t="s">
        <v>406</v>
      </c>
      <c r="F266" s="35">
        <v>2077</v>
      </c>
      <c r="G266" s="35">
        <v>2077</v>
      </c>
      <c r="H266" s="4" t="s">
        <v>5206</v>
      </c>
      <c r="I266" s="4"/>
      <c r="J266" s="4"/>
      <c r="K266" s="4"/>
      <c r="L266" s="4"/>
      <c r="M266" s="4"/>
      <c r="N266" s="38"/>
      <c r="O266" s="33"/>
      <c r="P266" s="33">
        <f t="shared" si="38"/>
        <v>1191.36204</v>
      </c>
      <c r="Q266" s="94">
        <f t="shared" si="44"/>
        <v>0</v>
      </c>
      <c r="R266" s="25">
        <f>+SUMIFS('Data Co.op'!$M:$M,'Data Co.op'!$E:$E,'MT-Tracking Co.op'!$F266,'Data Co.op'!$N:$N,'MT-Tracking Co.op'!R$6)</f>
        <v>0</v>
      </c>
      <c r="S266" s="25">
        <f>+SUMIFS('Data Co.op'!$M:$M,'Data Co.op'!$E:$E,'MT-Tracking Co.op'!$F266,'Data Co.op'!$N:$N,'MT-Tracking Co.op'!S$6)</f>
        <v>0</v>
      </c>
      <c r="T266" s="25">
        <f>+SUMIFS('Data Co.op'!$M:$M,'Data Co.op'!$E:$E,'MT-Tracking Co.op'!$F266,'Data Co.op'!$N:$N,'MT-Tracking Co.op'!T$6)</f>
        <v>0</v>
      </c>
      <c r="U266" s="25">
        <f>+SUMIFS('Data Co.op'!$M:$M,'Data Co.op'!$E:$E,'MT-Tracking Co.op'!$F266,'Data Co.op'!$N:$N,'MT-Tracking Co.op'!U$6)</f>
        <v>0</v>
      </c>
      <c r="V266" s="25">
        <f>+SUMIFS('Data Co.op'!$M:$M,'Data Co.op'!$E:$E,'MT-Tracking Co.op'!$F266,'Data Co.op'!$N:$N,'MT-Tracking Co.op'!V$6)</f>
        <v>0</v>
      </c>
      <c r="W266" s="25">
        <f>+SUMIFS('Data Co.op'!$M:$M,'Data Co.op'!$E:$E,'MT-Tracking Co.op'!$F266,'Data Co.op'!$N:$N,'MT-Tracking Co.op'!W$6)</f>
        <v>0</v>
      </c>
      <c r="X266" s="25">
        <f>+SUMIFS('Data Co.op'!$M:$M,'Data Co.op'!$E:$E,'MT-Tracking Co.op'!$F266,'Data Co.op'!$N:$N,'MT-Tracking Co.op'!X$6)</f>
        <v>0</v>
      </c>
      <c r="Y266" s="25">
        <f>+SUMIFS('Data Co.op'!$M:$M,'Data Co.op'!$E:$E,'MT-Tracking Co.op'!$F266,'Data Co.op'!$N:$N,'MT-Tracking Co.op'!Y$6)</f>
        <v>0</v>
      </c>
      <c r="Z266" s="25">
        <f>+SUMIFS('Data Co.op'!$M:$M,'Data Co.op'!$E:$E,'MT-Tracking Co.op'!$F266,'Data Co.op'!$N:$N,'MT-Tracking Co.op'!Z$6)</f>
        <v>0</v>
      </c>
      <c r="AA266" s="25">
        <f>+SUMIFS('Data Co.op'!$M:$M,'Data Co.op'!$E:$E,'MT-Tracking Co.op'!$F266,'Data Co.op'!$N:$N,'MT-Tracking Co.op'!AA$6)</f>
        <v>0</v>
      </c>
      <c r="AB266" s="25">
        <f>+SUMIFS('Data Co.op'!$M:$M,'Data Co.op'!$E:$E,'MT-Tracking Co.op'!$F266,'Data Co.op'!$N:$N,'MT-Tracking Co.op'!AB$6)</f>
        <v>0</v>
      </c>
      <c r="AC266" s="25">
        <f>+SUMIFS('Data Co.op'!$M:$M,'Data Co.op'!$E:$E,'MT-Tracking Co.op'!$F266,'Data Co.op'!$N:$N,'MT-Tracking Co.op'!AC$6)</f>
        <v>0</v>
      </c>
      <c r="AD266" s="25">
        <f>+SUMIFS('Data Co.op'!$M:$M,'Data Co.op'!$E:$E,'MT-Tracking Co.op'!$F266,'Data Co.op'!$N:$N,'MT-Tracking Co.op'!AD$6)</f>
        <v>0</v>
      </c>
      <c r="AE266" s="25">
        <f>+SUMIFS('Data Co.op'!$M:$M,'Data Co.op'!$E:$E,'MT-Tracking Co.op'!$F266,'Data Co.op'!$N:$N,'MT-Tracking Co.op'!AE$6)</f>
        <v>0</v>
      </c>
      <c r="AF266" s="25">
        <f>+SUMIFS('Data Co.op'!$M:$M,'Data Co.op'!$E:$E,'MT-Tracking Co.op'!$F266,'Data Co.op'!$N:$N,'MT-Tracking Co.op'!AF$6)</f>
        <v>0</v>
      </c>
      <c r="AG266" s="25">
        <f>+SUMIFS('Data Co.op'!$M:$M,'Data Co.op'!$E:$E,'MT-Tracking Co.op'!$F266,'Data Co.op'!$N:$N,'MT-Tracking Co.op'!AG$6)</f>
        <v>772.29827999999998</v>
      </c>
      <c r="AH266" s="25">
        <f>+SUMIFS('Data Co.op'!$M:$M,'Data Co.op'!$E:$E,'MT-Tracking Co.op'!$G266,'Data Co.op'!$N:$N,'MT-Tracking Co.op'!AH$6)</f>
        <v>0</v>
      </c>
      <c r="AI266" s="25">
        <f>+SUMIFS('Data Co.op'!$M:$M,'Data Co.op'!$E:$E,'MT-Tracking Co.op'!$G266,'Data Co.op'!$N:$N,'MT-Tracking Co.op'!AI$6)</f>
        <v>0</v>
      </c>
      <c r="AJ266" s="25">
        <f>+SUMIFS('Data Co.op'!$M:$M,'Data Co.op'!$E:$E,'MT-Tracking Co.op'!$G266,'Data Co.op'!$N:$N,'MT-Tracking Co.op'!AJ$6)</f>
        <v>0</v>
      </c>
      <c r="AK266" s="25">
        <f>+SUMIFS('Data Co.op'!$M:$M,'Data Co.op'!$E:$E,'MT-Tracking Co.op'!$G266,'Data Co.op'!$N:$N,'MT-Tracking Co.op'!AK$6)</f>
        <v>0</v>
      </c>
      <c r="AL266" s="25">
        <f>+SUMIFS('Data Co.op'!$M:$M,'Data Co.op'!$E:$E,'MT-Tracking Co.op'!$G266,'Data Co.op'!$N:$N,'MT-Tracking Co.op'!AL$6)</f>
        <v>0</v>
      </c>
      <c r="AM266" s="25">
        <f>+SUMIFS('Data Co.op'!$M:$M,'Data Co.op'!$E:$E,'MT-Tracking Co.op'!$G266,'Data Co.op'!$N:$N,'MT-Tracking Co.op'!AM$6)</f>
        <v>0</v>
      </c>
      <c r="AN266" s="25">
        <f>+SUMIFS('Data Co.op'!$M:$M,'Data Co.op'!$E:$E,'MT-Tracking Co.op'!$G266,'Data Co.op'!$N:$N,'MT-Tracking Co.op'!AN$6)</f>
        <v>0</v>
      </c>
      <c r="AO266" s="25">
        <f>+SUMIFS('Data Co.op'!$M:$M,'Data Co.op'!$E:$E,'MT-Tracking Co.op'!$G266,'Data Co.op'!$N:$N,'MT-Tracking Co.op'!AO$6)</f>
        <v>0</v>
      </c>
      <c r="AP266" s="25">
        <f>+SUMIFS('Data Co.op'!$M:$M,'Data Co.op'!$E:$E,'MT-Tracking Co.op'!$G266,'Data Co.op'!$N:$N,'MT-Tracking Co.op'!AP$6)</f>
        <v>0</v>
      </c>
      <c r="AQ266" s="25">
        <f>+SUMIFS('Data Co.op'!$M:$M,'Data Co.op'!$E:$E,'MT-Tracking Co.op'!$G266,'Data Co.op'!$N:$N,'MT-Tracking Co.op'!AQ$6)</f>
        <v>0</v>
      </c>
      <c r="AR266" s="25">
        <f>+SUMIFS('Data Co.op'!$M:$M,'Data Co.op'!$E:$E,'MT-Tracking Co.op'!$G266,'Data Co.op'!$N:$N,'MT-Tracking Co.op'!AR$6)</f>
        <v>0</v>
      </c>
      <c r="AS266" s="25">
        <f>+SUMIFS('Data Co.op'!$M:$M,'Data Co.op'!$E:$E,'MT-Tracking Co.op'!$G266,'Data Co.op'!$N:$N,'MT-Tracking Co.op'!AS$6)</f>
        <v>0</v>
      </c>
      <c r="AT266" s="25">
        <f>+SUMIFS('Data Co.op'!$M:$M,'Data Co.op'!$E:$E,'MT-Tracking Co.op'!$G266,'Data Co.op'!$N:$N,'MT-Tracking Co.op'!AT$6)</f>
        <v>0</v>
      </c>
      <c r="AU266" s="25">
        <f>+SUMIFS('Data Co.op'!$M:$M,'Data Co.op'!$E:$E,'MT-Tracking Co.op'!$G266,'Data Co.op'!$N:$N,'MT-Tracking Co.op'!AU$6)</f>
        <v>419.06375999999995</v>
      </c>
      <c r="AV266" s="25">
        <f>+SUMIFS('Data Co.op'!$M:$M,'Data Co.op'!$E:$E,'MT-Tracking Co.op'!$G266,'Data Co.op'!$N:$N,'MT-Tracking Co.op'!AV$6)</f>
        <v>0</v>
      </c>
      <c r="AW266" s="27"/>
      <c r="AX266" t="str">
        <f t="shared" si="46"/>
        <v>Phạm Thị Bích Hạnh</v>
      </c>
      <c r="AY266" t="str">
        <f t="shared" si="45"/>
        <v>NBTS05262</v>
      </c>
      <c r="AZ266" s="27" t="str">
        <f t="shared" si="47"/>
        <v>Lê Trương Phi</v>
      </c>
    </row>
    <row r="267" spans="1:52" outlineLevel="1" x14ac:dyDescent="0.25">
      <c r="A267" s="4" t="s">
        <v>935</v>
      </c>
      <c r="B267" s="4" t="s">
        <v>1076</v>
      </c>
      <c r="C267" s="4" t="s">
        <v>356</v>
      </c>
      <c r="D267" s="4" t="s">
        <v>765</v>
      </c>
      <c r="E267" s="4" t="s">
        <v>406</v>
      </c>
      <c r="F267" s="35">
        <v>2100</v>
      </c>
      <c r="G267" s="35">
        <v>2100</v>
      </c>
      <c r="H267" s="4" t="s">
        <v>5209</v>
      </c>
      <c r="I267" s="4"/>
      <c r="J267" s="4"/>
      <c r="K267" s="4"/>
      <c r="L267" s="4"/>
      <c r="M267" s="4"/>
      <c r="N267" s="38"/>
      <c r="O267" s="33"/>
      <c r="P267" s="33">
        <f t="shared" si="38"/>
        <v>772.29827999999998</v>
      </c>
      <c r="Q267" s="94">
        <f t="shared" si="44"/>
        <v>0</v>
      </c>
      <c r="R267" s="25">
        <f>+SUMIFS('Data Co.op'!$M:$M,'Data Co.op'!$E:$E,'MT-Tracking Co.op'!$F267,'Data Co.op'!$N:$N,'MT-Tracking Co.op'!R$6)</f>
        <v>0</v>
      </c>
      <c r="S267" s="25">
        <f>+SUMIFS('Data Co.op'!$M:$M,'Data Co.op'!$E:$E,'MT-Tracking Co.op'!$F267,'Data Co.op'!$N:$N,'MT-Tracking Co.op'!S$6)</f>
        <v>0</v>
      </c>
      <c r="T267" s="25">
        <f>+SUMIFS('Data Co.op'!$M:$M,'Data Co.op'!$E:$E,'MT-Tracking Co.op'!$F267,'Data Co.op'!$N:$N,'MT-Tracking Co.op'!T$6)</f>
        <v>0</v>
      </c>
      <c r="U267" s="25">
        <f>+SUMIFS('Data Co.op'!$M:$M,'Data Co.op'!$E:$E,'MT-Tracking Co.op'!$F267,'Data Co.op'!$N:$N,'MT-Tracking Co.op'!U$6)</f>
        <v>0</v>
      </c>
      <c r="V267" s="25">
        <f>+SUMIFS('Data Co.op'!$M:$M,'Data Co.op'!$E:$E,'MT-Tracking Co.op'!$F267,'Data Co.op'!$N:$N,'MT-Tracking Co.op'!V$6)</f>
        <v>0</v>
      </c>
      <c r="W267" s="25">
        <f>+SUMIFS('Data Co.op'!$M:$M,'Data Co.op'!$E:$E,'MT-Tracking Co.op'!$F267,'Data Co.op'!$N:$N,'MT-Tracking Co.op'!W$6)</f>
        <v>0</v>
      </c>
      <c r="X267" s="25">
        <f>+SUMIFS('Data Co.op'!$M:$M,'Data Co.op'!$E:$E,'MT-Tracking Co.op'!$F267,'Data Co.op'!$N:$N,'MT-Tracking Co.op'!X$6)</f>
        <v>0</v>
      </c>
      <c r="Y267" s="25">
        <f>+SUMIFS('Data Co.op'!$M:$M,'Data Co.op'!$E:$E,'MT-Tracking Co.op'!$F267,'Data Co.op'!$N:$N,'MT-Tracking Co.op'!Y$6)</f>
        <v>0</v>
      </c>
      <c r="Z267" s="25">
        <f>+SUMIFS('Data Co.op'!$M:$M,'Data Co.op'!$E:$E,'MT-Tracking Co.op'!$F267,'Data Co.op'!$N:$N,'MT-Tracking Co.op'!Z$6)</f>
        <v>0</v>
      </c>
      <c r="AA267" s="25">
        <f>+SUMIFS('Data Co.op'!$M:$M,'Data Co.op'!$E:$E,'MT-Tracking Co.op'!$F267,'Data Co.op'!$N:$N,'MT-Tracking Co.op'!AA$6)</f>
        <v>0</v>
      </c>
      <c r="AB267" s="25">
        <f>+SUMIFS('Data Co.op'!$M:$M,'Data Co.op'!$E:$E,'MT-Tracking Co.op'!$F267,'Data Co.op'!$N:$N,'MT-Tracking Co.op'!AB$6)</f>
        <v>0</v>
      </c>
      <c r="AC267" s="25">
        <f>+SUMIFS('Data Co.op'!$M:$M,'Data Co.op'!$E:$E,'MT-Tracking Co.op'!$F267,'Data Co.op'!$N:$N,'MT-Tracking Co.op'!AC$6)</f>
        <v>0</v>
      </c>
      <c r="AD267" s="25">
        <f>+SUMIFS('Data Co.op'!$M:$M,'Data Co.op'!$E:$E,'MT-Tracking Co.op'!$F267,'Data Co.op'!$N:$N,'MT-Tracking Co.op'!AD$6)</f>
        <v>0</v>
      </c>
      <c r="AE267" s="25">
        <f>+SUMIFS('Data Co.op'!$M:$M,'Data Co.op'!$E:$E,'MT-Tracking Co.op'!$F267,'Data Co.op'!$N:$N,'MT-Tracking Co.op'!AE$6)</f>
        <v>0</v>
      </c>
      <c r="AF267" s="25">
        <f>+SUMIFS('Data Co.op'!$M:$M,'Data Co.op'!$E:$E,'MT-Tracking Co.op'!$F267,'Data Co.op'!$N:$N,'MT-Tracking Co.op'!AF$6)</f>
        <v>0</v>
      </c>
      <c r="AG267" s="25">
        <f>+SUMIFS('Data Co.op'!$M:$M,'Data Co.op'!$E:$E,'MT-Tracking Co.op'!$F267,'Data Co.op'!$N:$N,'MT-Tracking Co.op'!AG$6)</f>
        <v>772.29827999999998</v>
      </c>
      <c r="AH267" s="25">
        <f>+SUMIFS('Data Co.op'!$M:$M,'Data Co.op'!$E:$E,'MT-Tracking Co.op'!$G267,'Data Co.op'!$N:$N,'MT-Tracking Co.op'!AH$6)</f>
        <v>0</v>
      </c>
      <c r="AI267" s="25">
        <f>+SUMIFS('Data Co.op'!$M:$M,'Data Co.op'!$E:$E,'MT-Tracking Co.op'!$G267,'Data Co.op'!$N:$N,'MT-Tracking Co.op'!AI$6)</f>
        <v>0</v>
      </c>
      <c r="AJ267" s="25">
        <f>+SUMIFS('Data Co.op'!$M:$M,'Data Co.op'!$E:$E,'MT-Tracking Co.op'!$G267,'Data Co.op'!$N:$N,'MT-Tracking Co.op'!AJ$6)</f>
        <v>0</v>
      </c>
      <c r="AK267" s="25">
        <f>+SUMIFS('Data Co.op'!$M:$M,'Data Co.op'!$E:$E,'MT-Tracking Co.op'!$G267,'Data Co.op'!$N:$N,'MT-Tracking Co.op'!AK$6)</f>
        <v>0</v>
      </c>
      <c r="AL267" s="25">
        <f>+SUMIFS('Data Co.op'!$M:$M,'Data Co.op'!$E:$E,'MT-Tracking Co.op'!$G267,'Data Co.op'!$N:$N,'MT-Tracking Co.op'!AL$6)</f>
        <v>0</v>
      </c>
      <c r="AM267" s="25">
        <f>+SUMIFS('Data Co.op'!$M:$M,'Data Co.op'!$E:$E,'MT-Tracking Co.op'!$G267,'Data Co.op'!$N:$N,'MT-Tracking Co.op'!AM$6)</f>
        <v>0</v>
      </c>
      <c r="AN267" s="25">
        <f>+SUMIFS('Data Co.op'!$M:$M,'Data Co.op'!$E:$E,'MT-Tracking Co.op'!$G267,'Data Co.op'!$N:$N,'MT-Tracking Co.op'!AN$6)</f>
        <v>0</v>
      </c>
      <c r="AO267" s="25">
        <f>+SUMIFS('Data Co.op'!$M:$M,'Data Co.op'!$E:$E,'MT-Tracking Co.op'!$G267,'Data Co.op'!$N:$N,'MT-Tracking Co.op'!AO$6)</f>
        <v>0</v>
      </c>
      <c r="AP267" s="25">
        <f>+SUMIFS('Data Co.op'!$M:$M,'Data Co.op'!$E:$E,'MT-Tracking Co.op'!$G267,'Data Co.op'!$N:$N,'MT-Tracking Co.op'!AP$6)</f>
        <v>0</v>
      </c>
      <c r="AQ267" s="25">
        <f>+SUMIFS('Data Co.op'!$M:$M,'Data Co.op'!$E:$E,'MT-Tracking Co.op'!$G267,'Data Co.op'!$N:$N,'MT-Tracking Co.op'!AQ$6)</f>
        <v>0</v>
      </c>
      <c r="AR267" s="25">
        <f>+SUMIFS('Data Co.op'!$M:$M,'Data Co.op'!$E:$E,'MT-Tracking Co.op'!$G267,'Data Co.op'!$N:$N,'MT-Tracking Co.op'!AR$6)</f>
        <v>0</v>
      </c>
      <c r="AS267" s="25">
        <f>+SUMIFS('Data Co.op'!$M:$M,'Data Co.op'!$E:$E,'MT-Tracking Co.op'!$G267,'Data Co.op'!$N:$N,'MT-Tracking Co.op'!AS$6)</f>
        <v>0</v>
      </c>
      <c r="AT267" s="25">
        <f>+SUMIFS('Data Co.op'!$M:$M,'Data Co.op'!$E:$E,'MT-Tracking Co.op'!$G267,'Data Co.op'!$N:$N,'MT-Tracking Co.op'!AT$6)</f>
        <v>0</v>
      </c>
      <c r="AU267" s="25">
        <f>+SUMIFS('Data Co.op'!$M:$M,'Data Co.op'!$E:$E,'MT-Tracking Co.op'!$G267,'Data Co.op'!$N:$N,'MT-Tracking Co.op'!AU$6)</f>
        <v>0</v>
      </c>
      <c r="AV267" s="25">
        <f>+SUMIFS('Data Co.op'!$M:$M,'Data Co.op'!$E:$E,'MT-Tracking Co.op'!$G267,'Data Co.op'!$N:$N,'MT-Tracking Co.op'!AV$6)</f>
        <v>0</v>
      </c>
      <c r="AW267" s="27"/>
      <c r="AX267" t="str">
        <f t="shared" si="46"/>
        <v>Phạm Thị Bích Hạnh</v>
      </c>
      <c r="AY267" t="str">
        <f t="shared" si="45"/>
        <v>NBTS05262</v>
      </c>
      <c r="AZ267" s="27" t="str">
        <f t="shared" si="47"/>
        <v>Lê Trương Phi</v>
      </c>
    </row>
    <row r="268" spans="1:52" outlineLevel="1" x14ac:dyDescent="0.25">
      <c r="A268" s="4" t="s">
        <v>935</v>
      </c>
      <c r="B268" s="4" t="s">
        <v>1076</v>
      </c>
      <c r="C268" s="4" t="s">
        <v>356</v>
      </c>
      <c r="D268" s="4" t="s">
        <v>765</v>
      </c>
      <c r="E268" s="4" t="s">
        <v>406</v>
      </c>
      <c r="F268" s="35">
        <v>2114</v>
      </c>
      <c r="G268" s="35">
        <v>2114</v>
      </c>
      <c r="H268" s="4" t="s">
        <v>5212</v>
      </c>
      <c r="I268" s="4"/>
      <c r="J268" s="4"/>
      <c r="K268" s="4"/>
      <c r="L268" s="4"/>
      <c r="M268" s="4"/>
      <c r="N268" s="38"/>
      <c r="O268" s="33"/>
      <c r="P268" s="33">
        <f t="shared" si="38"/>
        <v>772.29827999999998</v>
      </c>
      <c r="Q268" s="94">
        <f t="shared" si="44"/>
        <v>0</v>
      </c>
      <c r="R268" s="25">
        <f>+SUMIFS('Data Co.op'!$M:$M,'Data Co.op'!$E:$E,'MT-Tracking Co.op'!$F268,'Data Co.op'!$N:$N,'MT-Tracking Co.op'!R$6)</f>
        <v>0</v>
      </c>
      <c r="S268" s="25">
        <f>+SUMIFS('Data Co.op'!$M:$M,'Data Co.op'!$E:$E,'MT-Tracking Co.op'!$F268,'Data Co.op'!$N:$N,'MT-Tracking Co.op'!S$6)</f>
        <v>0</v>
      </c>
      <c r="T268" s="25">
        <f>+SUMIFS('Data Co.op'!$M:$M,'Data Co.op'!$E:$E,'MT-Tracking Co.op'!$F268,'Data Co.op'!$N:$N,'MT-Tracking Co.op'!T$6)</f>
        <v>0</v>
      </c>
      <c r="U268" s="25">
        <f>+SUMIFS('Data Co.op'!$M:$M,'Data Co.op'!$E:$E,'MT-Tracking Co.op'!$F268,'Data Co.op'!$N:$N,'MT-Tracking Co.op'!U$6)</f>
        <v>0</v>
      </c>
      <c r="V268" s="25">
        <f>+SUMIFS('Data Co.op'!$M:$M,'Data Co.op'!$E:$E,'MT-Tracking Co.op'!$F268,'Data Co.op'!$N:$N,'MT-Tracking Co.op'!V$6)</f>
        <v>0</v>
      </c>
      <c r="W268" s="25">
        <f>+SUMIFS('Data Co.op'!$M:$M,'Data Co.op'!$E:$E,'MT-Tracking Co.op'!$F268,'Data Co.op'!$N:$N,'MT-Tracking Co.op'!W$6)</f>
        <v>0</v>
      </c>
      <c r="X268" s="25">
        <f>+SUMIFS('Data Co.op'!$M:$M,'Data Co.op'!$E:$E,'MT-Tracking Co.op'!$F268,'Data Co.op'!$N:$N,'MT-Tracking Co.op'!X$6)</f>
        <v>0</v>
      </c>
      <c r="Y268" s="25">
        <f>+SUMIFS('Data Co.op'!$M:$M,'Data Co.op'!$E:$E,'MT-Tracking Co.op'!$F268,'Data Co.op'!$N:$N,'MT-Tracking Co.op'!Y$6)</f>
        <v>0</v>
      </c>
      <c r="Z268" s="25">
        <f>+SUMIFS('Data Co.op'!$M:$M,'Data Co.op'!$E:$E,'MT-Tracking Co.op'!$F268,'Data Co.op'!$N:$N,'MT-Tracking Co.op'!Z$6)</f>
        <v>0</v>
      </c>
      <c r="AA268" s="25">
        <f>+SUMIFS('Data Co.op'!$M:$M,'Data Co.op'!$E:$E,'MT-Tracking Co.op'!$F268,'Data Co.op'!$N:$N,'MT-Tracking Co.op'!AA$6)</f>
        <v>0</v>
      </c>
      <c r="AB268" s="25">
        <f>+SUMIFS('Data Co.op'!$M:$M,'Data Co.op'!$E:$E,'MT-Tracking Co.op'!$F268,'Data Co.op'!$N:$N,'MT-Tracking Co.op'!AB$6)</f>
        <v>0</v>
      </c>
      <c r="AC268" s="25">
        <f>+SUMIFS('Data Co.op'!$M:$M,'Data Co.op'!$E:$E,'MT-Tracking Co.op'!$F268,'Data Co.op'!$N:$N,'MT-Tracking Co.op'!AC$6)</f>
        <v>0</v>
      </c>
      <c r="AD268" s="25">
        <f>+SUMIFS('Data Co.op'!$M:$M,'Data Co.op'!$E:$E,'MT-Tracking Co.op'!$F268,'Data Co.op'!$N:$N,'MT-Tracking Co.op'!AD$6)</f>
        <v>0</v>
      </c>
      <c r="AE268" s="25">
        <f>+SUMIFS('Data Co.op'!$M:$M,'Data Co.op'!$E:$E,'MT-Tracking Co.op'!$F268,'Data Co.op'!$N:$N,'MT-Tracking Co.op'!AE$6)</f>
        <v>0</v>
      </c>
      <c r="AF268" s="25">
        <f>+SUMIFS('Data Co.op'!$M:$M,'Data Co.op'!$E:$E,'MT-Tracking Co.op'!$F268,'Data Co.op'!$N:$N,'MT-Tracking Co.op'!AF$6)</f>
        <v>0</v>
      </c>
      <c r="AG268" s="25">
        <f>+SUMIFS('Data Co.op'!$M:$M,'Data Co.op'!$E:$E,'MT-Tracking Co.op'!$F268,'Data Co.op'!$N:$N,'MT-Tracking Co.op'!AG$6)</f>
        <v>772.29827999999998</v>
      </c>
      <c r="AH268" s="25">
        <f>+SUMIFS('Data Co.op'!$M:$M,'Data Co.op'!$E:$E,'MT-Tracking Co.op'!$G268,'Data Co.op'!$N:$N,'MT-Tracking Co.op'!AH$6)</f>
        <v>0</v>
      </c>
      <c r="AI268" s="25">
        <f>+SUMIFS('Data Co.op'!$M:$M,'Data Co.op'!$E:$E,'MT-Tracking Co.op'!$G268,'Data Co.op'!$N:$N,'MT-Tracking Co.op'!AI$6)</f>
        <v>0</v>
      </c>
      <c r="AJ268" s="25">
        <f>+SUMIFS('Data Co.op'!$M:$M,'Data Co.op'!$E:$E,'MT-Tracking Co.op'!$G268,'Data Co.op'!$N:$N,'MT-Tracking Co.op'!AJ$6)</f>
        <v>0</v>
      </c>
      <c r="AK268" s="25">
        <f>+SUMIFS('Data Co.op'!$M:$M,'Data Co.op'!$E:$E,'MT-Tracking Co.op'!$G268,'Data Co.op'!$N:$N,'MT-Tracking Co.op'!AK$6)</f>
        <v>0</v>
      </c>
      <c r="AL268" s="25">
        <f>+SUMIFS('Data Co.op'!$M:$M,'Data Co.op'!$E:$E,'MT-Tracking Co.op'!$G268,'Data Co.op'!$N:$N,'MT-Tracking Co.op'!AL$6)</f>
        <v>0</v>
      </c>
      <c r="AM268" s="25">
        <f>+SUMIFS('Data Co.op'!$M:$M,'Data Co.op'!$E:$E,'MT-Tracking Co.op'!$G268,'Data Co.op'!$N:$N,'MT-Tracking Co.op'!AM$6)</f>
        <v>0</v>
      </c>
      <c r="AN268" s="25">
        <f>+SUMIFS('Data Co.op'!$M:$M,'Data Co.op'!$E:$E,'MT-Tracking Co.op'!$G268,'Data Co.op'!$N:$N,'MT-Tracking Co.op'!AN$6)</f>
        <v>0</v>
      </c>
      <c r="AO268" s="25">
        <f>+SUMIFS('Data Co.op'!$M:$M,'Data Co.op'!$E:$E,'MT-Tracking Co.op'!$G268,'Data Co.op'!$N:$N,'MT-Tracking Co.op'!AO$6)</f>
        <v>0</v>
      </c>
      <c r="AP268" s="25">
        <f>+SUMIFS('Data Co.op'!$M:$M,'Data Co.op'!$E:$E,'MT-Tracking Co.op'!$G268,'Data Co.op'!$N:$N,'MT-Tracking Co.op'!AP$6)</f>
        <v>0</v>
      </c>
      <c r="AQ268" s="25">
        <f>+SUMIFS('Data Co.op'!$M:$M,'Data Co.op'!$E:$E,'MT-Tracking Co.op'!$G268,'Data Co.op'!$N:$N,'MT-Tracking Co.op'!AQ$6)</f>
        <v>0</v>
      </c>
      <c r="AR268" s="25">
        <f>+SUMIFS('Data Co.op'!$M:$M,'Data Co.op'!$E:$E,'MT-Tracking Co.op'!$G268,'Data Co.op'!$N:$N,'MT-Tracking Co.op'!AR$6)</f>
        <v>0</v>
      </c>
      <c r="AS268" s="25">
        <f>+SUMIFS('Data Co.op'!$M:$M,'Data Co.op'!$E:$E,'MT-Tracking Co.op'!$G268,'Data Co.op'!$N:$N,'MT-Tracking Co.op'!AS$6)</f>
        <v>0</v>
      </c>
      <c r="AT268" s="25">
        <f>+SUMIFS('Data Co.op'!$M:$M,'Data Co.op'!$E:$E,'MT-Tracking Co.op'!$G268,'Data Co.op'!$N:$N,'MT-Tracking Co.op'!AT$6)</f>
        <v>0</v>
      </c>
      <c r="AU268" s="25">
        <f>+SUMIFS('Data Co.op'!$M:$M,'Data Co.op'!$E:$E,'MT-Tracking Co.op'!$G268,'Data Co.op'!$N:$N,'MT-Tracking Co.op'!AU$6)</f>
        <v>0</v>
      </c>
      <c r="AV268" s="25">
        <f>+SUMIFS('Data Co.op'!$M:$M,'Data Co.op'!$E:$E,'MT-Tracking Co.op'!$G268,'Data Co.op'!$N:$N,'MT-Tracking Co.op'!AV$6)</f>
        <v>0</v>
      </c>
      <c r="AW268" s="27"/>
      <c r="AX268" t="str">
        <f t="shared" si="46"/>
        <v>Phạm Thị Bích Hạnh</v>
      </c>
      <c r="AY268" t="str">
        <f t="shared" si="45"/>
        <v>NBTS05262</v>
      </c>
      <c r="AZ268" s="27" t="str">
        <f t="shared" si="47"/>
        <v>Lê Trương Phi</v>
      </c>
    </row>
    <row r="269" spans="1:52" outlineLevel="1" x14ac:dyDescent="0.25">
      <c r="A269" s="4" t="s">
        <v>935</v>
      </c>
      <c r="B269" s="4" t="s">
        <v>1076</v>
      </c>
      <c r="C269" s="4" t="s">
        <v>356</v>
      </c>
      <c r="D269" s="4" t="s">
        <v>765</v>
      </c>
      <c r="E269" s="4" t="s">
        <v>406</v>
      </c>
      <c r="F269" s="35">
        <v>2134</v>
      </c>
      <c r="G269" s="35">
        <v>2134</v>
      </c>
      <c r="H269" s="4" t="s">
        <v>5215</v>
      </c>
      <c r="I269" s="4"/>
      <c r="J269" s="4"/>
      <c r="K269" s="4"/>
      <c r="L269" s="4"/>
      <c r="M269" s="4"/>
      <c r="N269" s="38"/>
      <c r="O269" s="33"/>
      <c r="P269" s="33">
        <f t="shared" si="38"/>
        <v>1406.7626399999999</v>
      </c>
      <c r="Q269" s="94">
        <f t="shared" si="44"/>
        <v>0</v>
      </c>
      <c r="R269" s="25">
        <f>+SUMIFS('Data Co.op'!$M:$M,'Data Co.op'!$E:$E,'MT-Tracking Co.op'!$F269,'Data Co.op'!$N:$N,'MT-Tracking Co.op'!R$6)</f>
        <v>0</v>
      </c>
      <c r="S269" s="25">
        <f>+SUMIFS('Data Co.op'!$M:$M,'Data Co.op'!$E:$E,'MT-Tracking Co.op'!$F269,'Data Co.op'!$N:$N,'MT-Tracking Co.op'!S$6)</f>
        <v>0</v>
      </c>
      <c r="T269" s="25">
        <f>+SUMIFS('Data Co.op'!$M:$M,'Data Co.op'!$E:$E,'MT-Tracking Co.op'!$F269,'Data Co.op'!$N:$N,'MT-Tracking Co.op'!T$6)</f>
        <v>0</v>
      </c>
      <c r="U269" s="25">
        <f>+SUMIFS('Data Co.op'!$M:$M,'Data Co.op'!$E:$E,'MT-Tracking Co.op'!$F269,'Data Co.op'!$N:$N,'MT-Tracking Co.op'!U$6)</f>
        <v>0</v>
      </c>
      <c r="V269" s="25">
        <f>+SUMIFS('Data Co.op'!$M:$M,'Data Co.op'!$E:$E,'MT-Tracking Co.op'!$F269,'Data Co.op'!$N:$N,'MT-Tracking Co.op'!V$6)</f>
        <v>0</v>
      </c>
      <c r="W269" s="25">
        <f>+SUMIFS('Data Co.op'!$M:$M,'Data Co.op'!$E:$E,'MT-Tracking Co.op'!$F269,'Data Co.op'!$N:$N,'MT-Tracking Co.op'!W$6)</f>
        <v>0</v>
      </c>
      <c r="X269" s="25">
        <f>+SUMIFS('Data Co.op'!$M:$M,'Data Co.op'!$E:$E,'MT-Tracking Co.op'!$F269,'Data Co.op'!$N:$N,'MT-Tracking Co.op'!X$6)</f>
        <v>0</v>
      </c>
      <c r="Y269" s="25">
        <f>+SUMIFS('Data Co.op'!$M:$M,'Data Co.op'!$E:$E,'MT-Tracking Co.op'!$F269,'Data Co.op'!$N:$N,'MT-Tracking Co.op'!Y$6)</f>
        <v>0</v>
      </c>
      <c r="Z269" s="25">
        <f>+SUMIFS('Data Co.op'!$M:$M,'Data Co.op'!$E:$E,'MT-Tracking Co.op'!$F269,'Data Co.op'!$N:$N,'MT-Tracking Co.op'!Z$6)</f>
        <v>0</v>
      </c>
      <c r="AA269" s="25">
        <f>+SUMIFS('Data Co.op'!$M:$M,'Data Co.op'!$E:$E,'MT-Tracking Co.op'!$F269,'Data Co.op'!$N:$N,'MT-Tracking Co.op'!AA$6)</f>
        <v>0</v>
      </c>
      <c r="AB269" s="25">
        <f>+SUMIFS('Data Co.op'!$M:$M,'Data Co.op'!$E:$E,'MT-Tracking Co.op'!$F269,'Data Co.op'!$N:$N,'MT-Tracking Co.op'!AB$6)</f>
        <v>0</v>
      </c>
      <c r="AC269" s="25">
        <f>+SUMIFS('Data Co.op'!$M:$M,'Data Co.op'!$E:$E,'MT-Tracking Co.op'!$F269,'Data Co.op'!$N:$N,'MT-Tracking Co.op'!AC$6)</f>
        <v>0</v>
      </c>
      <c r="AD269" s="25">
        <f>+SUMIFS('Data Co.op'!$M:$M,'Data Co.op'!$E:$E,'MT-Tracking Co.op'!$F269,'Data Co.op'!$N:$N,'MT-Tracking Co.op'!AD$6)</f>
        <v>0</v>
      </c>
      <c r="AE269" s="25">
        <f>+SUMIFS('Data Co.op'!$M:$M,'Data Co.op'!$E:$E,'MT-Tracking Co.op'!$F269,'Data Co.op'!$N:$N,'MT-Tracking Co.op'!AE$6)</f>
        <v>0</v>
      </c>
      <c r="AF269" s="25">
        <f>+SUMIFS('Data Co.op'!$M:$M,'Data Co.op'!$E:$E,'MT-Tracking Co.op'!$F269,'Data Co.op'!$N:$N,'MT-Tracking Co.op'!AF$6)</f>
        <v>0</v>
      </c>
      <c r="AG269" s="25">
        <f>+SUMIFS('Data Co.op'!$M:$M,'Data Co.op'!$E:$E,'MT-Tracking Co.op'!$F269,'Data Co.op'!$N:$N,'MT-Tracking Co.op'!AG$6)</f>
        <v>772.29827999999998</v>
      </c>
      <c r="AH269" s="25">
        <f>+SUMIFS('Data Co.op'!$M:$M,'Data Co.op'!$E:$E,'MT-Tracking Co.op'!$G269,'Data Co.op'!$N:$N,'MT-Tracking Co.op'!AH$6)</f>
        <v>0</v>
      </c>
      <c r="AI269" s="25">
        <f>+SUMIFS('Data Co.op'!$M:$M,'Data Co.op'!$E:$E,'MT-Tracking Co.op'!$G269,'Data Co.op'!$N:$N,'MT-Tracking Co.op'!AI$6)</f>
        <v>0</v>
      </c>
      <c r="AJ269" s="25">
        <f>+SUMIFS('Data Co.op'!$M:$M,'Data Co.op'!$E:$E,'MT-Tracking Co.op'!$G269,'Data Co.op'!$N:$N,'MT-Tracking Co.op'!AJ$6)</f>
        <v>0</v>
      </c>
      <c r="AK269" s="25">
        <f>+SUMIFS('Data Co.op'!$M:$M,'Data Co.op'!$E:$E,'MT-Tracking Co.op'!$G269,'Data Co.op'!$N:$N,'MT-Tracking Co.op'!AK$6)</f>
        <v>0</v>
      </c>
      <c r="AL269" s="25">
        <f>+SUMIFS('Data Co.op'!$M:$M,'Data Co.op'!$E:$E,'MT-Tracking Co.op'!$G269,'Data Co.op'!$N:$N,'MT-Tracking Co.op'!AL$6)</f>
        <v>0</v>
      </c>
      <c r="AM269" s="25">
        <f>+SUMIFS('Data Co.op'!$M:$M,'Data Co.op'!$E:$E,'MT-Tracking Co.op'!$G269,'Data Co.op'!$N:$N,'MT-Tracking Co.op'!AM$6)</f>
        <v>0</v>
      </c>
      <c r="AN269" s="25">
        <f>+SUMIFS('Data Co.op'!$M:$M,'Data Co.op'!$E:$E,'MT-Tracking Co.op'!$G269,'Data Co.op'!$N:$N,'MT-Tracking Co.op'!AN$6)</f>
        <v>0</v>
      </c>
      <c r="AO269" s="25">
        <f>+SUMIFS('Data Co.op'!$M:$M,'Data Co.op'!$E:$E,'MT-Tracking Co.op'!$G269,'Data Co.op'!$N:$N,'MT-Tracking Co.op'!AO$6)</f>
        <v>0</v>
      </c>
      <c r="AP269" s="25">
        <f>+SUMIFS('Data Co.op'!$M:$M,'Data Co.op'!$E:$E,'MT-Tracking Co.op'!$G269,'Data Co.op'!$N:$N,'MT-Tracking Co.op'!AP$6)</f>
        <v>0</v>
      </c>
      <c r="AQ269" s="25">
        <f>+SUMIFS('Data Co.op'!$M:$M,'Data Co.op'!$E:$E,'MT-Tracking Co.op'!$G269,'Data Co.op'!$N:$N,'MT-Tracking Co.op'!AQ$6)</f>
        <v>0</v>
      </c>
      <c r="AR269" s="25">
        <f>+SUMIFS('Data Co.op'!$M:$M,'Data Co.op'!$E:$E,'MT-Tracking Co.op'!$G269,'Data Co.op'!$N:$N,'MT-Tracking Co.op'!AR$6)</f>
        <v>0</v>
      </c>
      <c r="AS269" s="25">
        <f>+SUMIFS('Data Co.op'!$M:$M,'Data Co.op'!$E:$E,'MT-Tracking Co.op'!$G269,'Data Co.op'!$N:$N,'MT-Tracking Co.op'!AS$6)</f>
        <v>0</v>
      </c>
      <c r="AT269" s="25">
        <f>+SUMIFS('Data Co.op'!$M:$M,'Data Co.op'!$E:$E,'MT-Tracking Co.op'!$G269,'Data Co.op'!$N:$N,'MT-Tracking Co.op'!AT$6)</f>
        <v>0</v>
      </c>
      <c r="AU269" s="25">
        <f>+SUMIFS('Data Co.op'!$M:$M,'Data Co.op'!$E:$E,'MT-Tracking Co.op'!$G269,'Data Co.op'!$N:$N,'MT-Tracking Co.op'!AU$6)</f>
        <v>634.46435999999994</v>
      </c>
      <c r="AV269" s="25">
        <f>+SUMIFS('Data Co.op'!$M:$M,'Data Co.op'!$E:$E,'MT-Tracking Co.op'!$G269,'Data Co.op'!$N:$N,'MT-Tracking Co.op'!AV$6)</f>
        <v>0</v>
      </c>
      <c r="AW269" s="27"/>
      <c r="AX269" t="str">
        <f t="shared" si="46"/>
        <v>Phạm Thị Bích Hạnh</v>
      </c>
      <c r="AY269" t="str">
        <f t="shared" si="45"/>
        <v>NBTS05262</v>
      </c>
      <c r="AZ269" s="27" t="str">
        <f t="shared" si="47"/>
        <v>Lê Trương Phi</v>
      </c>
    </row>
    <row r="270" spans="1:52" outlineLevel="1" x14ac:dyDescent="0.25">
      <c r="A270" s="4" t="s">
        <v>935</v>
      </c>
      <c r="B270" s="4" t="s">
        <v>1076</v>
      </c>
      <c r="C270" s="4" t="s">
        <v>356</v>
      </c>
      <c r="D270" s="4" t="s">
        <v>765</v>
      </c>
      <c r="E270" s="4" t="s">
        <v>406</v>
      </c>
      <c r="F270" s="35">
        <v>2145</v>
      </c>
      <c r="G270" s="35">
        <v>2145</v>
      </c>
      <c r="H270" s="4" t="s">
        <v>5216</v>
      </c>
      <c r="I270" s="4"/>
      <c r="J270" s="4"/>
      <c r="K270" s="4"/>
      <c r="L270" s="4"/>
      <c r="M270" s="4"/>
      <c r="N270" s="38"/>
      <c r="O270" s="33"/>
      <c r="P270" s="33">
        <f t="shared" si="38"/>
        <v>772.29827999999998</v>
      </c>
      <c r="Q270" s="94">
        <f t="shared" si="44"/>
        <v>0</v>
      </c>
      <c r="R270" s="25">
        <f>+SUMIFS('Data Co.op'!$M:$M,'Data Co.op'!$E:$E,'MT-Tracking Co.op'!$F270,'Data Co.op'!$N:$N,'MT-Tracking Co.op'!R$6)</f>
        <v>0</v>
      </c>
      <c r="S270" s="25">
        <f>+SUMIFS('Data Co.op'!$M:$M,'Data Co.op'!$E:$E,'MT-Tracking Co.op'!$F270,'Data Co.op'!$N:$N,'MT-Tracking Co.op'!S$6)</f>
        <v>0</v>
      </c>
      <c r="T270" s="25">
        <f>+SUMIFS('Data Co.op'!$M:$M,'Data Co.op'!$E:$E,'MT-Tracking Co.op'!$F270,'Data Co.op'!$N:$N,'MT-Tracking Co.op'!T$6)</f>
        <v>0</v>
      </c>
      <c r="U270" s="25">
        <f>+SUMIFS('Data Co.op'!$M:$M,'Data Co.op'!$E:$E,'MT-Tracking Co.op'!$F270,'Data Co.op'!$N:$N,'MT-Tracking Co.op'!U$6)</f>
        <v>0</v>
      </c>
      <c r="V270" s="25">
        <f>+SUMIFS('Data Co.op'!$M:$M,'Data Co.op'!$E:$E,'MT-Tracking Co.op'!$F270,'Data Co.op'!$N:$N,'MT-Tracking Co.op'!V$6)</f>
        <v>0</v>
      </c>
      <c r="W270" s="25">
        <f>+SUMIFS('Data Co.op'!$M:$M,'Data Co.op'!$E:$E,'MT-Tracking Co.op'!$F270,'Data Co.op'!$N:$N,'MT-Tracking Co.op'!W$6)</f>
        <v>0</v>
      </c>
      <c r="X270" s="25">
        <f>+SUMIFS('Data Co.op'!$M:$M,'Data Co.op'!$E:$E,'MT-Tracking Co.op'!$F270,'Data Co.op'!$N:$N,'MT-Tracking Co.op'!X$6)</f>
        <v>0</v>
      </c>
      <c r="Y270" s="25">
        <f>+SUMIFS('Data Co.op'!$M:$M,'Data Co.op'!$E:$E,'MT-Tracking Co.op'!$F270,'Data Co.op'!$N:$N,'MT-Tracking Co.op'!Y$6)</f>
        <v>0</v>
      </c>
      <c r="Z270" s="25">
        <f>+SUMIFS('Data Co.op'!$M:$M,'Data Co.op'!$E:$E,'MT-Tracking Co.op'!$F270,'Data Co.op'!$N:$N,'MT-Tracking Co.op'!Z$6)</f>
        <v>0</v>
      </c>
      <c r="AA270" s="25">
        <f>+SUMIFS('Data Co.op'!$M:$M,'Data Co.op'!$E:$E,'MT-Tracking Co.op'!$F270,'Data Co.op'!$N:$N,'MT-Tracking Co.op'!AA$6)</f>
        <v>0</v>
      </c>
      <c r="AB270" s="25">
        <f>+SUMIFS('Data Co.op'!$M:$M,'Data Co.op'!$E:$E,'MT-Tracking Co.op'!$F270,'Data Co.op'!$N:$N,'MT-Tracking Co.op'!AB$6)</f>
        <v>0</v>
      </c>
      <c r="AC270" s="25">
        <f>+SUMIFS('Data Co.op'!$M:$M,'Data Co.op'!$E:$E,'MT-Tracking Co.op'!$F270,'Data Co.op'!$N:$N,'MT-Tracking Co.op'!AC$6)</f>
        <v>0</v>
      </c>
      <c r="AD270" s="25">
        <f>+SUMIFS('Data Co.op'!$M:$M,'Data Co.op'!$E:$E,'MT-Tracking Co.op'!$F270,'Data Co.op'!$N:$N,'MT-Tracking Co.op'!AD$6)</f>
        <v>0</v>
      </c>
      <c r="AE270" s="25">
        <f>+SUMIFS('Data Co.op'!$M:$M,'Data Co.op'!$E:$E,'MT-Tracking Co.op'!$F270,'Data Co.op'!$N:$N,'MT-Tracking Co.op'!AE$6)</f>
        <v>0</v>
      </c>
      <c r="AF270" s="25">
        <f>+SUMIFS('Data Co.op'!$M:$M,'Data Co.op'!$E:$E,'MT-Tracking Co.op'!$F270,'Data Co.op'!$N:$N,'MT-Tracking Co.op'!AF$6)</f>
        <v>0</v>
      </c>
      <c r="AG270" s="25">
        <f>+SUMIFS('Data Co.op'!$M:$M,'Data Co.op'!$E:$E,'MT-Tracking Co.op'!$F270,'Data Co.op'!$N:$N,'MT-Tracking Co.op'!AG$6)</f>
        <v>772.29827999999998</v>
      </c>
      <c r="AH270" s="25">
        <f>+SUMIFS('Data Co.op'!$M:$M,'Data Co.op'!$E:$E,'MT-Tracking Co.op'!$G270,'Data Co.op'!$N:$N,'MT-Tracking Co.op'!AH$6)</f>
        <v>0</v>
      </c>
      <c r="AI270" s="25">
        <f>+SUMIFS('Data Co.op'!$M:$M,'Data Co.op'!$E:$E,'MT-Tracking Co.op'!$G270,'Data Co.op'!$N:$N,'MT-Tracking Co.op'!AI$6)</f>
        <v>0</v>
      </c>
      <c r="AJ270" s="25">
        <f>+SUMIFS('Data Co.op'!$M:$M,'Data Co.op'!$E:$E,'MT-Tracking Co.op'!$G270,'Data Co.op'!$N:$N,'MT-Tracking Co.op'!AJ$6)</f>
        <v>0</v>
      </c>
      <c r="AK270" s="25">
        <f>+SUMIFS('Data Co.op'!$M:$M,'Data Co.op'!$E:$E,'MT-Tracking Co.op'!$G270,'Data Co.op'!$N:$N,'MT-Tracking Co.op'!AK$6)</f>
        <v>0</v>
      </c>
      <c r="AL270" s="25">
        <f>+SUMIFS('Data Co.op'!$M:$M,'Data Co.op'!$E:$E,'MT-Tracking Co.op'!$G270,'Data Co.op'!$N:$N,'MT-Tracking Co.op'!AL$6)</f>
        <v>0</v>
      </c>
      <c r="AM270" s="25">
        <f>+SUMIFS('Data Co.op'!$M:$M,'Data Co.op'!$E:$E,'MT-Tracking Co.op'!$G270,'Data Co.op'!$N:$N,'MT-Tracking Co.op'!AM$6)</f>
        <v>0</v>
      </c>
      <c r="AN270" s="25">
        <f>+SUMIFS('Data Co.op'!$M:$M,'Data Co.op'!$E:$E,'MT-Tracking Co.op'!$G270,'Data Co.op'!$N:$N,'MT-Tracking Co.op'!AN$6)</f>
        <v>0</v>
      </c>
      <c r="AO270" s="25">
        <f>+SUMIFS('Data Co.op'!$M:$M,'Data Co.op'!$E:$E,'MT-Tracking Co.op'!$G270,'Data Co.op'!$N:$N,'MT-Tracking Co.op'!AO$6)</f>
        <v>0</v>
      </c>
      <c r="AP270" s="25">
        <f>+SUMIFS('Data Co.op'!$M:$M,'Data Co.op'!$E:$E,'MT-Tracking Co.op'!$G270,'Data Co.op'!$N:$N,'MT-Tracking Co.op'!AP$6)</f>
        <v>0</v>
      </c>
      <c r="AQ270" s="25">
        <f>+SUMIFS('Data Co.op'!$M:$M,'Data Co.op'!$E:$E,'MT-Tracking Co.op'!$G270,'Data Co.op'!$N:$N,'MT-Tracking Co.op'!AQ$6)</f>
        <v>0</v>
      </c>
      <c r="AR270" s="25">
        <f>+SUMIFS('Data Co.op'!$M:$M,'Data Co.op'!$E:$E,'MT-Tracking Co.op'!$G270,'Data Co.op'!$N:$N,'MT-Tracking Co.op'!AR$6)</f>
        <v>0</v>
      </c>
      <c r="AS270" s="25">
        <f>+SUMIFS('Data Co.op'!$M:$M,'Data Co.op'!$E:$E,'MT-Tracking Co.op'!$G270,'Data Co.op'!$N:$N,'MT-Tracking Co.op'!AS$6)</f>
        <v>0</v>
      </c>
      <c r="AT270" s="25">
        <f>+SUMIFS('Data Co.op'!$M:$M,'Data Co.op'!$E:$E,'MT-Tracking Co.op'!$G270,'Data Co.op'!$N:$N,'MT-Tracking Co.op'!AT$6)</f>
        <v>0</v>
      </c>
      <c r="AU270" s="25">
        <f>+SUMIFS('Data Co.op'!$M:$M,'Data Co.op'!$E:$E,'MT-Tracking Co.op'!$G270,'Data Co.op'!$N:$N,'MT-Tracking Co.op'!AU$6)</f>
        <v>0</v>
      </c>
      <c r="AV270" s="25">
        <f>+SUMIFS('Data Co.op'!$M:$M,'Data Co.op'!$E:$E,'MT-Tracking Co.op'!$G270,'Data Co.op'!$N:$N,'MT-Tracking Co.op'!AV$6)</f>
        <v>0</v>
      </c>
      <c r="AW270" s="27"/>
      <c r="AX270" t="str">
        <f t="shared" si="46"/>
        <v>Phạm Thị Bích Hạnh</v>
      </c>
      <c r="AY270" t="str">
        <f t="shared" si="45"/>
        <v>NBTS05262</v>
      </c>
      <c r="AZ270" s="27" t="str">
        <f t="shared" si="47"/>
        <v>Lê Trương Phi</v>
      </c>
    </row>
    <row r="271" spans="1:52" outlineLevel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38"/>
      <c r="O271" s="33"/>
      <c r="P271" s="33">
        <f t="shared" si="38"/>
        <v>0</v>
      </c>
      <c r="Q271" s="94">
        <f t="shared" si="40"/>
        <v>0</v>
      </c>
      <c r="R271" s="25">
        <f>+SUMIFS('Data Co.op'!$M:$M,'Data Co.op'!$E:$E,'MT-Tracking Co.op'!$F271,'Data Co.op'!$N:$N,'MT-Tracking Co.op'!R$6)</f>
        <v>0</v>
      </c>
      <c r="S271" s="25">
        <f>+SUMIFS('Data Co.op'!$M:$M,'Data Co.op'!$E:$E,'MT-Tracking Co.op'!$F271,'Data Co.op'!$N:$N,'MT-Tracking Co.op'!S$6)</f>
        <v>0</v>
      </c>
      <c r="T271" s="25">
        <f>+SUMIFS('Data Co.op'!$M:$M,'Data Co.op'!$E:$E,'MT-Tracking Co.op'!$F271,'Data Co.op'!$N:$N,'MT-Tracking Co.op'!T$6)</f>
        <v>0</v>
      </c>
      <c r="U271" s="25">
        <f>+SUMIFS('Data Co.op'!$M:$M,'Data Co.op'!$E:$E,'MT-Tracking Co.op'!$F271,'Data Co.op'!$N:$N,'MT-Tracking Co.op'!U$6)</f>
        <v>0</v>
      </c>
      <c r="V271" s="25">
        <f>+SUMIFS('Data Co.op'!$M:$M,'Data Co.op'!$E:$E,'MT-Tracking Co.op'!$F271,'Data Co.op'!$N:$N,'MT-Tracking Co.op'!V$6)</f>
        <v>0</v>
      </c>
      <c r="W271" s="25">
        <f>+SUMIFS('Data Co.op'!$M:$M,'Data Co.op'!$E:$E,'MT-Tracking Co.op'!$F271,'Data Co.op'!$N:$N,'MT-Tracking Co.op'!W$6)</f>
        <v>0</v>
      </c>
      <c r="X271" s="25">
        <f>+SUMIFS('Data Co.op'!$M:$M,'Data Co.op'!$E:$E,'MT-Tracking Co.op'!$F271,'Data Co.op'!$N:$N,'MT-Tracking Co.op'!X$6)</f>
        <v>0</v>
      </c>
      <c r="Y271" s="25">
        <f>+SUMIFS('Data Co.op'!$M:$M,'Data Co.op'!$E:$E,'MT-Tracking Co.op'!$F271,'Data Co.op'!$N:$N,'MT-Tracking Co.op'!Y$6)</f>
        <v>0</v>
      </c>
      <c r="Z271" s="25">
        <f>+SUMIFS('Data Co.op'!$M:$M,'Data Co.op'!$E:$E,'MT-Tracking Co.op'!$F271,'Data Co.op'!$N:$N,'MT-Tracking Co.op'!Z$6)</f>
        <v>0</v>
      </c>
      <c r="AA271" s="25">
        <f>+SUMIFS('Data Co.op'!$M:$M,'Data Co.op'!$E:$E,'MT-Tracking Co.op'!$F271,'Data Co.op'!$N:$N,'MT-Tracking Co.op'!AA$6)</f>
        <v>0</v>
      </c>
      <c r="AB271" s="25">
        <f>+SUMIFS('Data Co.op'!$M:$M,'Data Co.op'!$E:$E,'MT-Tracking Co.op'!$F271,'Data Co.op'!$N:$N,'MT-Tracking Co.op'!AB$6)</f>
        <v>0</v>
      </c>
      <c r="AC271" s="25">
        <f>+SUMIFS('Data Co.op'!$M:$M,'Data Co.op'!$E:$E,'MT-Tracking Co.op'!$F271,'Data Co.op'!$N:$N,'MT-Tracking Co.op'!AC$6)</f>
        <v>0</v>
      </c>
      <c r="AD271" s="25">
        <f>+SUMIFS('Data Co.op'!$M:$M,'Data Co.op'!$E:$E,'MT-Tracking Co.op'!$F271,'Data Co.op'!$N:$N,'MT-Tracking Co.op'!AD$6)</f>
        <v>0</v>
      </c>
      <c r="AE271" s="25">
        <f>+SUMIFS('Data Co.op'!$M:$M,'Data Co.op'!$E:$E,'MT-Tracking Co.op'!$F271,'Data Co.op'!$N:$N,'MT-Tracking Co.op'!AE$6)</f>
        <v>0</v>
      </c>
      <c r="AF271" s="25">
        <f>+SUMIFS('Data Co.op'!$M:$M,'Data Co.op'!$E:$E,'MT-Tracking Co.op'!$F271,'Data Co.op'!$N:$N,'MT-Tracking Co.op'!AF$6)</f>
        <v>0</v>
      </c>
      <c r="AG271" s="25">
        <f>+SUMIFS('Data Co.op'!$M:$M,'Data Co.op'!$E:$E,'MT-Tracking Co.op'!$F271,'Data Co.op'!$N:$N,'MT-Tracking Co.op'!AG$6)</f>
        <v>0</v>
      </c>
      <c r="AH271" s="25">
        <f>+SUMIFS('Data Co.op'!$M:$M,'Data Co.op'!$E:$E,'MT-Tracking Co.op'!$G271,'Data Co.op'!$N:$N,'MT-Tracking Co.op'!AH$6)</f>
        <v>0</v>
      </c>
      <c r="AI271" s="25">
        <f>+SUMIFS('Data Co.op'!$M:$M,'Data Co.op'!$E:$E,'MT-Tracking Co.op'!$G271,'Data Co.op'!$N:$N,'MT-Tracking Co.op'!AI$6)</f>
        <v>0</v>
      </c>
      <c r="AJ271" s="25">
        <f>+SUMIFS('Data Co.op'!$M:$M,'Data Co.op'!$E:$E,'MT-Tracking Co.op'!$G271,'Data Co.op'!$N:$N,'MT-Tracking Co.op'!AJ$6)</f>
        <v>0</v>
      </c>
      <c r="AK271" s="25">
        <f>+SUMIFS('Data Co.op'!$M:$M,'Data Co.op'!$E:$E,'MT-Tracking Co.op'!$G271,'Data Co.op'!$N:$N,'MT-Tracking Co.op'!AK$6)</f>
        <v>0</v>
      </c>
      <c r="AL271" s="25">
        <f>+SUMIFS('Data Co.op'!$M:$M,'Data Co.op'!$E:$E,'MT-Tracking Co.op'!$G271,'Data Co.op'!$N:$N,'MT-Tracking Co.op'!AL$6)</f>
        <v>0</v>
      </c>
      <c r="AM271" s="25">
        <f>+SUMIFS('Data Co.op'!$M:$M,'Data Co.op'!$E:$E,'MT-Tracking Co.op'!$G271,'Data Co.op'!$N:$N,'MT-Tracking Co.op'!AM$6)</f>
        <v>0</v>
      </c>
      <c r="AN271" s="25">
        <f>+SUMIFS('Data Co.op'!$M:$M,'Data Co.op'!$E:$E,'MT-Tracking Co.op'!$G271,'Data Co.op'!$N:$N,'MT-Tracking Co.op'!AN$6)</f>
        <v>0</v>
      </c>
      <c r="AO271" s="25">
        <f>+SUMIFS('Data Co.op'!$M:$M,'Data Co.op'!$E:$E,'MT-Tracking Co.op'!$G271,'Data Co.op'!$N:$N,'MT-Tracking Co.op'!AO$6)</f>
        <v>0</v>
      </c>
      <c r="AP271" s="25">
        <f>+SUMIFS('Data Co.op'!$M:$M,'Data Co.op'!$E:$E,'MT-Tracking Co.op'!$G271,'Data Co.op'!$N:$N,'MT-Tracking Co.op'!AP$6)</f>
        <v>0</v>
      </c>
      <c r="AQ271" s="25">
        <f>+SUMIFS('Data Co.op'!$M:$M,'Data Co.op'!$E:$E,'MT-Tracking Co.op'!$G271,'Data Co.op'!$N:$N,'MT-Tracking Co.op'!AQ$6)</f>
        <v>0</v>
      </c>
      <c r="AR271" s="25">
        <f>+SUMIFS('Data Co.op'!$M:$M,'Data Co.op'!$E:$E,'MT-Tracking Co.op'!$G271,'Data Co.op'!$N:$N,'MT-Tracking Co.op'!AR$6)</f>
        <v>0</v>
      </c>
      <c r="AS271" s="25">
        <f>+SUMIFS('Data Co.op'!$M:$M,'Data Co.op'!$E:$E,'MT-Tracking Co.op'!$G271,'Data Co.op'!$N:$N,'MT-Tracking Co.op'!AS$6)</f>
        <v>0</v>
      </c>
      <c r="AT271" s="25">
        <f>+SUMIFS('Data Co.op'!$M:$M,'Data Co.op'!$E:$E,'MT-Tracking Co.op'!$G271,'Data Co.op'!$N:$N,'MT-Tracking Co.op'!AT$6)</f>
        <v>0</v>
      </c>
      <c r="AU271" s="25">
        <f>+SUMIFS('Data Co.op'!$M:$M,'Data Co.op'!$E:$E,'MT-Tracking Co.op'!$G271,'Data Co.op'!$N:$N,'MT-Tracking Co.op'!AU$6)</f>
        <v>0</v>
      </c>
      <c r="AV271" s="25">
        <f>+SUMIFS('Data Co.op'!$M:$M,'Data Co.op'!$E:$E,'MT-Tracking Co.op'!$G271,'Data Co.op'!$N:$N,'MT-Tracking Co.op'!AV$6)</f>
        <v>0</v>
      </c>
      <c r="AW271" s="27">
        <f t="shared" si="42"/>
        <v>0</v>
      </c>
      <c r="AX271">
        <f t="shared" si="46"/>
        <v>0</v>
      </c>
      <c r="AY271">
        <f t="shared" si="45"/>
        <v>0</v>
      </c>
      <c r="AZ271" s="27">
        <f t="shared" si="47"/>
        <v>0</v>
      </c>
    </row>
    <row r="272" spans="1:52" outlineLevel="1" x14ac:dyDescent="0.25">
      <c r="A272" s="4" t="s">
        <v>935</v>
      </c>
      <c r="B272" s="4" t="s">
        <v>1076</v>
      </c>
      <c r="C272" s="4" t="s">
        <v>356</v>
      </c>
      <c r="D272" s="107" t="s">
        <v>766</v>
      </c>
      <c r="E272" s="85" t="s">
        <v>421</v>
      </c>
      <c r="F272" s="86"/>
      <c r="G272" s="86"/>
      <c r="H272" s="57" t="s">
        <v>5055</v>
      </c>
      <c r="I272" s="4"/>
      <c r="J272" s="4"/>
      <c r="K272" s="4" t="s">
        <v>938</v>
      </c>
      <c r="L272" s="4">
        <v>32</v>
      </c>
      <c r="M272" s="33">
        <f t="shared" si="23"/>
        <v>38271.570457011498</v>
      </c>
      <c r="N272" s="38">
        <f t="shared" si="24"/>
        <v>0.12260536398467434</v>
      </c>
      <c r="O272" s="33">
        <f t="shared" si="25"/>
        <v>48188.082693173856</v>
      </c>
      <c r="P272" s="33">
        <f t="shared" si="38"/>
        <v>0</v>
      </c>
      <c r="Q272" s="94">
        <f t="shared" si="40"/>
        <v>0</v>
      </c>
      <c r="R272" s="25">
        <f>+SUMIFS('Data Co.op'!$M:$M,'Data Co.op'!$E:$E,'MT-Tracking Co.op'!$F272,'Data Co.op'!$N:$N,'MT-Tracking Co.op'!R$6)</f>
        <v>0</v>
      </c>
      <c r="S272" s="25">
        <f>+SUMIFS('Data Co.op'!$M:$M,'Data Co.op'!$E:$E,'MT-Tracking Co.op'!$F272,'Data Co.op'!$N:$N,'MT-Tracking Co.op'!S$6)</f>
        <v>0</v>
      </c>
      <c r="T272" s="25">
        <f>+SUMIFS('Data Co.op'!$M:$M,'Data Co.op'!$E:$E,'MT-Tracking Co.op'!$F272,'Data Co.op'!$N:$N,'MT-Tracking Co.op'!T$6)</f>
        <v>0</v>
      </c>
      <c r="U272" s="25">
        <f>+SUMIFS('Data Co.op'!$M:$M,'Data Co.op'!$E:$E,'MT-Tracking Co.op'!$F272,'Data Co.op'!$N:$N,'MT-Tracking Co.op'!U$6)</f>
        <v>0</v>
      </c>
      <c r="V272" s="25">
        <f>+SUMIFS('Data Co.op'!$M:$M,'Data Co.op'!$E:$E,'MT-Tracking Co.op'!$F272,'Data Co.op'!$N:$N,'MT-Tracking Co.op'!V$6)</f>
        <v>0</v>
      </c>
      <c r="W272" s="25">
        <f>+SUMIFS('Data Co.op'!$M:$M,'Data Co.op'!$E:$E,'MT-Tracking Co.op'!$F272,'Data Co.op'!$N:$N,'MT-Tracking Co.op'!W$6)</f>
        <v>0</v>
      </c>
      <c r="X272" s="25">
        <f>+SUMIFS('Data Co.op'!$M:$M,'Data Co.op'!$E:$E,'MT-Tracking Co.op'!$F272,'Data Co.op'!$N:$N,'MT-Tracking Co.op'!X$6)</f>
        <v>0</v>
      </c>
      <c r="Y272" s="25">
        <f>+SUMIFS('Data Co.op'!$M:$M,'Data Co.op'!$E:$E,'MT-Tracking Co.op'!$F272,'Data Co.op'!$N:$N,'MT-Tracking Co.op'!Y$6)</f>
        <v>0</v>
      </c>
      <c r="Z272" s="25">
        <f>+SUMIFS('Data Co.op'!$M:$M,'Data Co.op'!$E:$E,'MT-Tracking Co.op'!$F272,'Data Co.op'!$N:$N,'MT-Tracking Co.op'!Z$6)</f>
        <v>0</v>
      </c>
      <c r="AA272" s="25">
        <f>+SUMIFS('Data Co.op'!$M:$M,'Data Co.op'!$E:$E,'MT-Tracking Co.op'!$F272,'Data Co.op'!$N:$N,'MT-Tracking Co.op'!AA$6)</f>
        <v>0</v>
      </c>
      <c r="AB272" s="25">
        <f>+SUMIFS('Data Co.op'!$M:$M,'Data Co.op'!$E:$E,'MT-Tracking Co.op'!$F272,'Data Co.op'!$N:$N,'MT-Tracking Co.op'!AB$6)</f>
        <v>0</v>
      </c>
      <c r="AC272" s="25">
        <f>+SUMIFS('Data Co.op'!$M:$M,'Data Co.op'!$E:$E,'MT-Tracking Co.op'!$F272,'Data Co.op'!$N:$N,'MT-Tracking Co.op'!AC$6)</f>
        <v>0</v>
      </c>
      <c r="AD272" s="25">
        <f>+SUMIFS('Data Co.op'!$M:$M,'Data Co.op'!$E:$E,'MT-Tracking Co.op'!$F272,'Data Co.op'!$N:$N,'MT-Tracking Co.op'!AD$6)</f>
        <v>0</v>
      </c>
      <c r="AE272" s="25">
        <f>+SUMIFS('Data Co.op'!$M:$M,'Data Co.op'!$E:$E,'MT-Tracking Co.op'!$F272,'Data Co.op'!$N:$N,'MT-Tracking Co.op'!AE$6)</f>
        <v>0</v>
      </c>
      <c r="AF272" s="25">
        <f>+SUMIFS('Data Co.op'!$M:$M,'Data Co.op'!$E:$E,'MT-Tracking Co.op'!$F272,'Data Co.op'!$N:$N,'MT-Tracking Co.op'!AF$6)</f>
        <v>0</v>
      </c>
      <c r="AG272" s="25">
        <f>+SUMIFS('Data Co.op'!$M:$M,'Data Co.op'!$E:$E,'MT-Tracking Co.op'!$F272,'Data Co.op'!$N:$N,'MT-Tracking Co.op'!AG$6)</f>
        <v>0</v>
      </c>
      <c r="AH272" s="25">
        <f>+SUMIFS('Data Co.op'!$M:$M,'Data Co.op'!$E:$E,'MT-Tracking Co.op'!$G272,'Data Co.op'!$N:$N,'MT-Tracking Co.op'!AH$6)</f>
        <v>0</v>
      </c>
      <c r="AI272" s="25">
        <f>+SUMIFS('Data Co.op'!$M:$M,'Data Co.op'!$E:$E,'MT-Tracking Co.op'!$G272,'Data Co.op'!$N:$N,'MT-Tracking Co.op'!AI$6)</f>
        <v>0</v>
      </c>
      <c r="AJ272" s="25">
        <f>+SUMIFS('Data Co.op'!$M:$M,'Data Co.op'!$E:$E,'MT-Tracking Co.op'!$G272,'Data Co.op'!$N:$N,'MT-Tracking Co.op'!AJ$6)</f>
        <v>0</v>
      </c>
      <c r="AK272" s="25">
        <f>+SUMIFS('Data Co.op'!$M:$M,'Data Co.op'!$E:$E,'MT-Tracking Co.op'!$G272,'Data Co.op'!$N:$N,'MT-Tracking Co.op'!AK$6)</f>
        <v>0</v>
      </c>
      <c r="AL272" s="25">
        <f>+SUMIFS('Data Co.op'!$M:$M,'Data Co.op'!$E:$E,'MT-Tracking Co.op'!$G272,'Data Co.op'!$N:$N,'MT-Tracking Co.op'!AL$6)</f>
        <v>0</v>
      </c>
      <c r="AM272" s="25">
        <f>+SUMIFS('Data Co.op'!$M:$M,'Data Co.op'!$E:$E,'MT-Tracking Co.op'!$G272,'Data Co.op'!$N:$N,'MT-Tracking Co.op'!AM$6)</f>
        <v>0</v>
      </c>
      <c r="AN272" s="25">
        <f>+SUMIFS('Data Co.op'!$M:$M,'Data Co.op'!$E:$E,'MT-Tracking Co.op'!$G272,'Data Co.op'!$N:$N,'MT-Tracking Co.op'!AN$6)</f>
        <v>0</v>
      </c>
      <c r="AO272" s="25">
        <f>+SUMIFS('Data Co.op'!$M:$M,'Data Co.op'!$E:$E,'MT-Tracking Co.op'!$G272,'Data Co.op'!$N:$N,'MT-Tracking Co.op'!AO$6)</f>
        <v>0</v>
      </c>
      <c r="AP272" s="25">
        <f>+SUMIFS('Data Co.op'!$M:$M,'Data Co.op'!$E:$E,'MT-Tracking Co.op'!$G272,'Data Co.op'!$N:$N,'MT-Tracking Co.op'!AP$6)</f>
        <v>0</v>
      </c>
      <c r="AQ272" s="25">
        <f>+SUMIFS('Data Co.op'!$M:$M,'Data Co.op'!$E:$E,'MT-Tracking Co.op'!$G272,'Data Co.op'!$N:$N,'MT-Tracking Co.op'!AQ$6)</f>
        <v>0</v>
      </c>
      <c r="AR272" s="25">
        <f>+SUMIFS('Data Co.op'!$M:$M,'Data Co.op'!$E:$E,'MT-Tracking Co.op'!$G272,'Data Co.op'!$N:$N,'MT-Tracking Co.op'!AR$6)</f>
        <v>0</v>
      </c>
      <c r="AS272" s="25">
        <f>+SUMIFS('Data Co.op'!$M:$M,'Data Co.op'!$E:$E,'MT-Tracking Co.op'!$G272,'Data Co.op'!$N:$N,'MT-Tracking Co.op'!AS$6)</f>
        <v>0</v>
      </c>
      <c r="AT272" s="25">
        <f>+SUMIFS('Data Co.op'!$M:$M,'Data Co.op'!$E:$E,'MT-Tracking Co.op'!$G272,'Data Co.op'!$N:$N,'MT-Tracking Co.op'!AT$6)</f>
        <v>0</v>
      </c>
      <c r="AU272" s="25">
        <f>+SUMIFS('Data Co.op'!$M:$M,'Data Co.op'!$E:$E,'MT-Tracking Co.op'!$G272,'Data Co.op'!$N:$N,'MT-Tracking Co.op'!AU$6)</f>
        <v>0</v>
      </c>
      <c r="AV272" s="25">
        <f>+SUMIFS('Data Co.op'!$M:$M,'Data Co.op'!$E:$E,'MT-Tracking Co.op'!$G272,'Data Co.op'!$N:$N,'MT-Tracking Co.op'!AV$6)</f>
        <v>0</v>
      </c>
      <c r="AW272" s="27">
        <f t="shared" si="42"/>
        <v>0</v>
      </c>
      <c r="AX272" t="str">
        <f t="shared" si="46"/>
        <v>Phạm Thị Bích Hạnh</v>
      </c>
      <c r="AY272" t="str">
        <f t="shared" si="45"/>
        <v>NBTS05367</v>
      </c>
      <c r="AZ272" s="27" t="str">
        <f t="shared" si="47"/>
        <v>Nguyễn Thị Kiều Diễm</v>
      </c>
    </row>
    <row r="273" spans="1:52" outlineLevel="1" x14ac:dyDescent="0.25">
      <c r="A273" s="4" t="s">
        <v>935</v>
      </c>
      <c r="B273" s="4" t="s">
        <v>1076</v>
      </c>
      <c r="C273" s="4" t="s">
        <v>356</v>
      </c>
      <c r="D273" s="95" t="s">
        <v>766</v>
      </c>
      <c r="E273" s="96" t="s">
        <v>421</v>
      </c>
      <c r="F273" s="35">
        <v>289</v>
      </c>
      <c r="G273" s="35">
        <f t="shared" ref="G273:G283" si="48">+F273*1</f>
        <v>289</v>
      </c>
      <c r="H273" s="4" t="s">
        <v>2507</v>
      </c>
      <c r="I273" s="4"/>
      <c r="J273" s="4"/>
      <c r="K273" s="4"/>
      <c r="L273" s="4"/>
      <c r="M273" s="33"/>
      <c r="N273" s="38"/>
      <c r="O273" s="33"/>
      <c r="P273" s="33">
        <f t="shared" si="38"/>
        <v>3975.9033599999998</v>
      </c>
      <c r="Q273" s="94">
        <f t="shared" si="40"/>
        <v>0</v>
      </c>
      <c r="R273" s="25">
        <f>+SUMIFS('Data Co.op'!$M:$M,'Data Co.op'!$E:$E,'MT-Tracking Co.op'!$F273,'Data Co.op'!$N:$N,'MT-Tracking Co.op'!R$6)</f>
        <v>0</v>
      </c>
      <c r="S273" s="25">
        <f>+SUMIFS('Data Co.op'!$M:$M,'Data Co.op'!$E:$E,'MT-Tracking Co.op'!$F273,'Data Co.op'!$N:$N,'MT-Tracking Co.op'!S$6)</f>
        <v>872.92835999999988</v>
      </c>
      <c r="T273" s="25">
        <f>+SUMIFS('Data Co.op'!$M:$M,'Data Co.op'!$E:$E,'MT-Tracking Co.op'!$F273,'Data Co.op'!$N:$N,'MT-Tracking Co.op'!T$6)</f>
        <v>0</v>
      </c>
      <c r="U273" s="25">
        <f>+SUMIFS('Data Co.op'!$M:$M,'Data Co.op'!$E:$E,'MT-Tracking Co.op'!$F273,'Data Co.op'!$N:$N,'MT-Tracking Co.op'!U$6)</f>
        <v>0</v>
      </c>
      <c r="V273" s="25">
        <f>+SUMIFS('Data Co.op'!$M:$M,'Data Co.op'!$E:$E,'MT-Tracking Co.op'!$F273,'Data Co.op'!$N:$N,'MT-Tracking Co.op'!V$6)</f>
        <v>0</v>
      </c>
      <c r="W273" s="25">
        <f>+SUMIFS('Data Co.op'!$M:$M,'Data Co.op'!$E:$E,'MT-Tracking Co.op'!$F273,'Data Co.op'!$N:$N,'MT-Tracking Co.op'!W$6)</f>
        <v>0</v>
      </c>
      <c r="X273" s="25">
        <f>+SUMIFS('Data Co.op'!$M:$M,'Data Co.op'!$E:$E,'MT-Tracking Co.op'!$F273,'Data Co.op'!$N:$N,'MT-Tracking Co.op'!X$6)</f>
        <v>0</v>
      </c>
      <c r="Y273" s="25">
        <f>+SUMIFS('Data Co.op'!$M:$M,'Data Co.op'!$E:$E,'MT-Tracking Co.op'!$F273,'Data Co.op'!$N:$N,'MT-Tracking Co.op'!Y$6)</f>
        <v>0</v>
      </c>
      <c r="Z273" s="25">
        <f>+SUMIFS('Data Co.op'!$M:$M,'Data Co.op'!$E:$E,'MT-Tracking Co.op'!$F273,'Data Co.op'!$N:$N,'MT-Tracking Co.op'!Z$6)</f>
        <v>0</v>
      </c>
      <c r="AA273" s="25">
        <f>+SUMIFS('Data Co.op'!$M:$M,'Data Co.op'!$E:$E,'MT-Tracking Co.op'!$F273,'Data Co.op'!$N:$N,'MT-Tracking Co.op'!AA$6)</f>
        <v>0</v>
      </c>
      <c r="AB273" s="25">
        <f>+SUMIFS('Data Co.op'!$M:$M,'Data Co.op'!$E:$E,'MT-Tracking Co.op'!$F273,'Data Co.op'!$N:$N,'MT-Tracking Co.op'!AB$6)</f>
        <v>0</v>
      </c>
      <c r="AC273" s="25">
        <f>+SUMIFS('Data Co.op'!$M:$M,'Data Co.op'!$E:$E,'MT-Tracking Co.op'!$F273,'Data Co.op'!$N:$N,'MT-Tracking Co.op'!AC$6)</f>
        <v>361.19952000000001</v>
      </c>
      <c r="AD273" s="25">
        <f>+SUMIFS('Data Co.op'!$M:$M,'Data Co.op'!$E:$E,'MT-Tracking Co.op'!$F273,'Data Co.op'!$N:$N,'MT-Tracking Co.op'!AD$6)</f>
        <v>0</v>
      </c>
      <c r="AE273" s="25">
        <f>+SUMIFS('Data Co.op'!$M:$M,'Data Co.op'!$E:$E,'MT-Tracking Co.op'!$F273,'Data Co.op'!$N:$N,'MT-Tracking Co.op'!AE$6)</f>
        <v>0</v>
      </c>
      <c r="AF273" s="25">
        <f>+SUMIFS('Data Co.op'!$M:$M,'Data Co.op'!$E:$E,'MT-Tracking Co.op'!$F273,'Data Co.op'!$N:$N,'MT-Tracking Co.op'!AF$6)</f>
        <v>0</v>
      </c>
      <c r="AG273" s="25">
        <f>+SUMIFS('Data Co.op'!$M:$M,'Data Co.op'!$E:$E,'MT-Tracking Co.op'!$F273,'Data Co.op'!$N:$N,'MT-Tracking Co.op'!AG$6)</f>
        <v>0</v>
      </c>
      <c r="AH273" s="25">
        <f>+SUMIFS('Data Co.op'!$M:$M,'Data Co.op'!$E:$E,'MT-Tracking Co.op'!$G273,'Data Co.op'!$N:$N,'MT-Tracking Co.op'!AH$6)</f>
        <v>0</v>
      </c>
      <c r="AI273" s="25">
        <f>+SUMIFS('Data Co.op'!$M:$M,'Data Co.op'!$E:$E,'MT-Tracking Co.op'!$G273,'Data Co.op'!$N:$N,'MT-Tracking Co.op'!AI$6)</f>
        <v>0</v>
      </c>
      <c r="AJ273" s="25">
        <f>+SUMIFS('Data Co.op'!$M:$M,'Data Co.op'!$E:$E,'MT-Tracking Co.op'!$G273,'Data Co.op'!$N:$N,'MT-Tracking Co.op'!AJ$6)</f>
        <v>0</v>
      </c>
      <c r="AK273" s="25">
        <f>+SUMIFS('Data Co.op'!$M:$M,'Data Co.op'!$E:$E,'MT-Tracking Co.op'!$G273,'Data Co.op'!$N:$N,'MT-Tracking Co.op'!AK$6)</f>
        <v>0</v>
      </c>
      <c r="AL273" s="25">
        <f>+SUMIFS('Data Co.op'!$M:$M,'Data Co.op'!$E:$E,'MT-Tracking Co.op'!$G273,'Data Co.op'!$N:$N,'MT-Tracking Co.op'!AL$6)</f>
        <v>0</v>
      </c>
      <c r="AM273" s="25">
        <f>+SUMIFS('Data Co.op'!$M:$M,'Data Co.op'!$E:$E,'MT-Tracking Co.op'!$G273,'Data Co.op'!$N:$N,'MT-Tracking Co.op'!AM$6)</f>
        <v>1544.59656</v>
      </c>
      <c r="AN273" s="25">
        <f>+SUMIFS('Data Co.op'!$M:$M,'Data Co.op'!$E:$E,'MT-Tracking Co.op'!$G273,'Data Co.op'!$N:$N,'MT-Tracking Co.op'!AN$6)</f>
        <v>0</v>
      </c>
      <c r="AO273" s="25">
        <f>+SUMIFS('Data Co.op'!$M:$M,'Data Co.op'!$E:$E,'MT-Tracking Co.op'!$G273,'Data Co.op'!$N:$N,'MT-Tracking Co.op'!AO$6)</f>
        <v>0</v>
      </c>
      <c r="AP273" s="25">
        <f>+SUMIFS('Data Co.op'!$M:$M,'Data Co.op'!$E:$E,'MT-Tracking Co.op'!$G273,'Data Co.op'!$N:$N,'MT-Tracking Co.op'!AP$6)</f>
        <v>1016.5791599999999</v>
      </c>
      <c r="AQ273" s="25">
        <f>+SUMIFS('Data Co.op'!$M:$M,'Data Co.op'!$E:$E,'MT-Tracking Co.op'!$G273,'Data Co.op'!$N:$N,'MT-Tracking Co.op'!AQ$6)</f>
        <v>0</v>
      </c>
      <c r="AR273" s="25">
        <f>+SUMIFS('Data Co.op'!$M:$M,'Data Co.op'!$E:$E,'MT-Tracking Co.op'!$G273,'Data Co.op'!$N:$N,'MT-Tracking Co.op'!AR$6)</f>
        <v>0</v>
      </c>
      <c r="AS273" s="25">
        <f>+SUMIFS('Data Co.op'!$M:$M,'Data Co.op'!$E:$E,'MT-Tracking Co.op'!$G273,'Data Co.op'!$N:$N,'MT-Tracking Co.op'!AS$6)</f>
        <v>0</v>
      </c>
      <c r="AT273" s="25">
        <f>+SUMIFS('Data Co.op'!$M:$M,'Data Co.op'!$E:$E,'MT-Tracking Co.op'!$G273,'Data Co.op'!$N:$N,'MT-Tracking Co.op'!AT$6)</f>
        <v>0</v>
      </c>
      <c r="AU273" s="25">
        <f>+SUMIFS('Data Co.op'!$M:$M,'Data Co.op'!$E:$E,'MT-Tracking Co.op'!$G273,'Data Co.op'!$N:$N,'MT-Tracking Co.op'!AU$6)</f>
        <v>180.59976</v>
      </c>
      <c r="AV273" s="25">
        <f>+SUMIFS('Data Co.op'!$M:$M,'Data Co.op'!$E:$E,'MT-Tracking Co.op'!$G273,'Data Co.op'!$N:$N,'MT-Tracking Co.op'!AV$6)</f>
        <v>0</v>
      </c>
      <c r="AW273" s="27">
        <f t="shared" si="42"/>
        <v>0</v>
      </c>
      <c r="AX273" t="str">
        <f t="shared" si="46"/>
        <v>Phạm Thị Bích Hạnh</v>
      </c>
      <c r="AY273" t="str">
        <f t="shared" si="45"/>
        <v>NBTS05367</v>
      </c>
      <c r="AZ273" s="27" t="str">
        <f t="shared" si="47"/>
        <v>Nguyễn Thị Kiều Diễm</v>
      </c>
    </row>
    <row r="274" spans="1:52" outlineLevel="1" x14ac:dyDescent="0.25">
      <c r="A274" s="4" t="s">
        <v>935</v>
      </c>
      <c r="B274" s="4" t="s">
        <v>1076</v>
      </c>
      <c r="C274" s="4" t="s">
        <v>356</v>
      </c>
      <c r="D274" s="95" t="s">
        <v>766</v>
      </c>
      <c r="E274" s="96" t="s">
        <v>421</v>
      </c>
      <c r="F274" s="35">
        <v>642</v>
      </c>
      <c r="G274" s="35">
        <f t="shared" si="48"/>
        <v>642</v>
      </c>
      <c r="H274" s="4" t="s">
        <v>2509</v>
      </c>
      <c r="I274" s="4"/>
      <c r="J274" s="4"/>
      <c r="K274" s="4"/>
      <c r="L274" s="4"/>
      <c r="M274" s="33"/>
      <c r="N274" s="38"/>
      <c r="O274" s="33"/>
      <c r="P274" s="33">
        <f t="shared" si="38"/>
        <v>1429.8260399999999</v>
      </c>
      <c r="Q274" s="94">
        <f t="shared" si="40"/>
        <v>0</v>
      </c>
      <c r="R274" s="25">
        <f>+SUMIFS('Data Co.op'!$M:$M,'Data Co.op'!$E:$E,'MT-Tracking Co.op'!$F274,'Data Co.op'!$N:$N,'MT-Tracking Co.op'!R$6)</f>
        <v>476.92799999999988</v>
      </c>
      <c r="S274" s="25">
        <f>+SUMIFS('Data Co.op'!$M:$M,'Data Co.op'!$E:$E,'MT-Tracking Co.op'!$F274,'Data Co.op'!$N:$N,'MT-Tracking Co.op'!S$6)</f>
        <v>0</v>
      </c>
      <c r="T274" s="25">
        <f>+SUMIFS('Data Co.op'!$M:$M,'Data Co.op'!$E:$E,'MT-Tracking Co.op'!$F274,'Data Co.op'!$N:$N,'MT-Tracking Co.op'!T$6)</f>
        <v>0</v>
      </c>
      <c r="U274" s="25">
        <f>+SUMIFS('Data Co.op'!$M:$M,'Data Co.op'!$E:$E,'MT-Tracking Co.op'!$F274,'Data Co.op'!$N:$N,'MT-Tracking Co.op'!U$6)</f>
        <v>0</v>
      </c>
      <c r="V274" s="25">
        <f>+SUMIFS('Data Co.op'!$M:$M,'Data Co.op'!$E:$E,'MT-Tracking Co.op'!$F274,'Data Co.op'!$N:$N,'MT-Tracking Co.op'!V$6)</f>
        <v>0</v>
      </c>
      <c r="W274" s="25">
        <f>+SUMIFS('Data Co.op'!$M:$M,'Data Co.op'!$E:$E,'MT-Tracking Co.op'!$F274,'Data Co.op'!$N:$N,'MT-Tracking Co.op'!W$6)</f>
        <v>0</v>
      </c>
      <c r="X274" s="25">
        <f>+SUMIFS('Data Co.op'!$M:$M,'Data Co.op'!$E:$E,'MT-Tracking Co.op'!$F274,'Data Co.op'!$N:$N,'MT-Tracking Co.op'!X$6)</f>
        <v>0</v>
      </c>
      <c r="Y274" s="25">
        <f>+SUMIFS('Data Co.op'!$M:$M,'Data Co.op'!$E:$E,'MT-Tracking Co.op'!$F274,'Data Co.op'!$N:$N,'MT-Tracking Co.op'!Y$6)</f>
        <v>0</v>
      </c>
      <c r="Z274" s="25">
        <f>+SUMIFS('Data Co.op'!$M:$M,'Data Co.op'!$E:$E,'MT-Tracking Co.op'!$F274,'Data Co.op'!$N:$N,'MT-Tracking Co.op'!Z$6)</f>
        <v>0</v>
      </c>
      <c r="AA274" s="25">
        <f>+SUMIFS('Data Co.op'!$M:$M,'Data Co.op'!$E:$E,'MT-Tracking Co.op'!$F274,'Data Co.op'!$N:$N,'MT-Tracking Co.op'!AA$6)</f>
        <v>0</v>
      </c>
      <c r="AB274" s="25">
        <f>+SUMIFS('Data Co.op'!$M:$M,'Data Co.op'!$E:$E,'MT-Tracking Co.op'!$F274,'Data Co.op'!$N:$N,'MT-Tracking Co.op'!AB$6)</f>
        <v>0</v>
      </c>
      <c r="AC274" s="25">
        <f>+SUMIFS('Data Co.op'!$M:$M,'Data Co.op'!$E:$E,'MT-Tracking Co.op'!$F274,'Data Co.op'!$N:$N,'MT-Tracking Co.op'!AC$6)</f>
        <v>180.59976</v>
      </c>
      <c r="AD274" s="25">
        <f>+SUMIFS('Data Co.op'!$M:$M,'Data Co.op'!$E:$E,'MT-Tracking Co.op'!$F274,'Data Co.op'!$N:$N,'MT-Tracking Co.op'!AD$6)</f>
        <v>0</v>
      </c>
      <c r="AE274" s="25">
        <f>+SUMIFS('Data Co.op'!$M:$M,'Data Co.op'!$E:$E,'MT-Tracking Co.op'!$F274,'Data Co.op'!$N:$N,'MT-Tracking Co.op'!AE$6)</f>
        <v>0</v>
      </c>
      <c r="AF274" s="25">
        <f>+SUMIFS('Data Co.op'!$M:$M,'Data Co.op'!$E:$E,'MT-Tracking Co.op'!$F274,'Data Co.op'!$N:$N,'MT-Tracking Co.op'!AF$6)</f>
        <v>0</v>
      </c>
      <c r="AG274" s="25">
        <f>+SUMIFS('Data Co.op'!$M:$M,'Data Co.op'!$E:$E,'MT-Tracking Co.op'!$F274,'Data Co.op'!$N:$N,'MT-Tracking Co.op'!AG$6)</f>
        <v>0</v>
      </c>
      <c r="AH274" s="25">
        <f>+SUMIFS('Data Co.op'!$M:$M,'Data Co.op'!$E:$E,'MT-Tracking Co.op'!$G274,'Data Co.op'!$N:$N,'MT-Tracking Co.op'!AH$6)</f>
        <v>0</v>
      </c>
      <c r="AI274" s="25">
        <f>+SUMIFS('Data Co.op'!$M:$M,'Data Co.op'!$E:$E,'MT-Tracking Co.op'!$G274,'Data Co.op'!$N:$N,'MT-Tracking Co.op'!AI$6)</f>
        <v>0</v>
      </c>
      <c r="AJ274" s="25">
        <f>+SUMIFS('Data Co.op'!$M:$M,'Data Co.op'!$E:$E,'MT-Tracking Co.op'!$G274,'Data Co.op'!$N:$N,'MT-Tracking Co.op'!AJ$6)</f>
        <v>0</v>
      </c>
      <c r="AK274" s="25">
        <f>+SUMIFS('Data Co.op'!$M:$M,'Data Co.op'!$E:$E,'MT-Tracking Co.op'!$G274,'Data Co.op'!$N:$N,'MT-Tracking Co.op'!AK$6)</f>
        <v>0</v>
      </c>
      <c r="AL274" s="25">
        <f>+SUMIFS('Data Co.op'!$M:$M,'Data Co.op'!$E:$E,'MT-Tracking Co.op'!$G274,'Data Co.op'!$N:$N,'MT-Tracking Co.op'!AL$6)</f>
        <v>772.29827999999998</v>
      </c>
      <c r="AM274" s="25">
        <f>+SUMIFS('Data Co.op'!$M:$M,'Data Co.op'!$E:$E,'MT-Tracking Co.op'!$G274,'Data Co.op'!$N:$N,'MT-Tracking Co.op'!AM$6)</f>
        <v>0</v>
      </c>
      <c r="AN274" s="25">
        <f>+SUMIFS('Data Co.op'!$M:$M,'Data Co.op'!$E:$E,'MT-Tracking Co.op'!$G274,'Data Co.op'!$N:$N,'MT-Tracking Co.op'!AN$6)</f>
        <v>0</v>
      </c>
      <c r="AO274" s="25">
        <f>+SUMIFS('Data Co.op'!$M:$M,'Data Co.op'!$E:$E,'MT-Tracking Co.op'!$G274,'Data Co.op'!$N:$N,'MT-Tracking Co.op'!AO$6)</f>
        <v>0</v>
      </c>
      <c r="AP274" s="25">
        <f>+SUMIFS('Data Co.op'!$M:$M,'Data Co.op'!$E:$E,'MT-Tracking Co.op'!$G274,'Data Co.op'!$N:$N,'MT-Tracking Co.op'!AP$6)</f>
        <v>0</v>
      </c>
      <c r="AQ274" s="25">
        <f>+SUMIFS('Data Co.op'!$M:$M,'Data Co.op'!$E:$E,'MT-Tracking Co.op'!$G274,'Data Co.op'!$N:$N,'MT-Tracking Co.op'!AQ$6)</f>
        <v>0</v>
      </c>
      <c r="AR274" s="25">
        <f>+SUMIFS('Data Co.op'!$M:$M,'Data Co.op'!$E:$E,'MT-Tracking Co.op'!$G274,'Data Co.op'!$N:$N,'MT-Tracking Co.op'!AR$6)</f>
        <v>0</v>
      </c>
      <c r="AS274" s="25">
        <f>+SUMIFS('Data Co.op'!$M:$M,'Data Co.op'!$E:$E,'MT-Tracking Co.op'!$G274,'Data Co.op'!$N:$N,'MT-Tracking Co.op'!AS$6)</f>
        <v>0</v>
      </c>
      <c r="AT274" s="25">
        <f>+SUMIFS('Data Co.op'!$M:$M,'Data Co.op'!$E:$E,'MT-Tracking Co.op'!$G274,'Data Co.op'!$N:$N,'MT-Tracking Co.op'!AT$6)</f>
        <v>0</v>
      </c>
      <c r="AU274" s="25">
        <f>+SUMIFS('Data Co.op'!$M:$M,'Data Co.op'!$E:$E,'MT-Tracking Co.op'!$G274,'Data Co.op'!$N:$N,'MT-Tracking Co.op'!AU$6)</f>
        <v>0</v>
      </c>
      <c r="AV274" s="25">
        <f>+SUMIFS('Data Co.op'!$M:$M,'Data Co.op'!$E:$E,'MT-Tracking Co.op'!$G274,'Data Co.op'!$N:$N,'MT-Tracking Co.op'!AV$6)</f>
        <v>0</v>
      </c>
      <c r="AW274" s="27">
        <f t="shared" si="42"/>
        <v>0</v>
      </c>
      <c r="AX274" t="str">
        <f t="shared" si="46"/>
        <v>Phạm Thị Bích Hạnh</v>
      </c>
      <c r="AY274" t="str">
        <f t="shared" si="45"/>
        <v>NBTS05367</v>
      </c>
      <c r="AZ274" s="27" t="str">
        <f t="shared" si="47"/>
        <v>Nguyễn Thị Kiều Diễm</v>
      </c>
    </row>
    <row r="275" spans="1:52" outlineLevel="1" x14ac:dyDescent="0.25">
      <c r="A275" s="4" t="s">
        <v>935</v>
      </c>
      <c r="B275" s="4" t="s">
        <v>1076</v>
      </c>
      <c r="C275" s="4" t="s">
        <v>356</v>
      </c>
      <c r="D275" s="95" t="s">
        <v>766</v>
      </c>
      <c r="E275" s="96" t="s">
        <v>421</v>
      </c>
      <c r="F275" s="35">
        <v>2063</v>
      </c>
      <c r="G275" s="35">
        <f t="shared" si="48"/>
        <v>2063</v>
      </c>
      <c r="H275" s="4" t="s">
        <v>2514</v>
      </c>
      <c r="I275" s="4"/>
      <c r="J275" s="4"/>
      <c r="K275" s="4"/>
      <c r="L275" s="4"/>
      <c r="M275" s="33"/>
      <c r="N275" s="38"/>
      <c r="O275" s="33"/>
      <c r="P275" s="33">
        <f t="shared" si="38"/>
        <v>3809.3058000000001</v>
      </c>
      <c r="Q275" s="94">
        <f t="shared" si="40"/>
        <v>0</v>
      </c>
      <c r="R275" s="25">
        <f>+SUMIFS('Data Co.op'!$M:$M,'Data Co.op'!$E:$E,'MT-Tracking Co.op'!$F275,'Data Co.op'!$N:$N,'MT-Tracking Co.op'!R$6)</f>
        <v>0</v>
      </c>
      <c r="S275" s="25">
        <f>+SUMIFS('Data Co.op'!$M:$M,'Data Co.op'!$E:$E,'MT-Tracking Co.op'!$F275,'Data Co.op'!$N:$N,'MT-Tracking Co.op'!S$6)</f>
        <v>0</v>
      </c>
      <c r="T275" s="25">
        <f>+SUMIFS('Data Co.op'!$M:$M,'Data Co.op'!$E:$E,'MT-Tracking Co.op'!$F275,'Data Co.op'!$N:$N,'MT-Tracking Co.op'!T$6)</f>
        <v>0</v>
      </c>
      <c r="U275" s="25">
        <f>+SUMIFS('Data Co.op'!$M:$M,'Data Co.op'!$E:$E,'MT-Tracking Co.op'!$F275,'Data Co.op'!$N:$N,'MT-Tracking Co.op'!U$6)</f>
        <v>0</v>
      </c>
      <c r="V275" s="25">
        <f>+SUMIFS('Data Co.op'!$M:$M,'Data Co.op'!$E:$E,'MT-Tracking Co.op'!$F275,'Data Co.op'!$N:$N,'MT-Tracking Co.op'!V$6)</f>
        <v>0</v>
      </c>
      <c r="W275" s="25">
        <f>+SUMIFS('Data Co.op'!$M:$M,'Data Co.op'!$E:$E,'MT-Tracking Co.op'!$F275,'Data Co.op'!$N:$N,'MT-Tracking Co.op'!W$6)</f>
        <v>0</v>
      </c>
      <c r="X275" s="25">
        <f>+SUMIFS('Data Co.op'!$M:$M,'Data Co.op'!$E:$E,'MT-Tracking Co.op'!$F275,'Data Co.op'!$N:$N,'MT-Tracking Co.op'!X$6)</f>
        <v>0</v>
      </c>
      <c r="Y275" s="25">
        <f>+SUMIFS('Data Co.op'!$M:$M,'Data Co.op'!$E:$E,'MT-Tracking Co.op'!$F275,'Data Co.op'!$N:$N,'MT-Tracking Co.op'!Y$6)</f>
        <v>0</v>
      </c>
      <c r="Z275" s="25">
        <f>+SUMIFS('Data Co.op'!$M:$M,'Data Co.op'!$E:$E,'MT-Tracking Co.op'!$F275,'Data Co.op'!$N:$N,'MT-Tracking Co.op'!Z$6)</f>
        <v>0</v>
      </c>
      <c r="AA275" s="25">
        <f>+SUMIFS('Data Co.op'!$M:$M,'Data Co.op'!$E:$E,'MT-Tracking Co.op'!$F275,'Data Co.op'!$N:$N,'MT-Tracking Co.op'!AA$6)</f>
        <v>0</v>
      </c>
      <c r="AB275" s="25">
        <f>+SUMIFS('Data Co.op'!$M:$M,'Data Co.op'!$E:$E,'MT-Tracking Co.op'!$F275,'Data Co.op'!$N:$N,'MT-Tracking Co.op'!AB$6)</f>
        <v>0</v>
      </c>
      <c r="AC275" s="25">
        <f>+SUMIFS('Data Co.op'!$M:$M,'Data Co.op'!$E:$E,'MT-Tracking Co.op'!$F275,'Data Co.op'!$N:$N,'MT-Tracking Co.op'!AC$6)</f>
        <v>0</v>
      </c>
      <c r="AD275" s="25">
        <f>+SUMIFS('Data Co.op'!$M:$M,'Data Co.op'!$E:$E,'MT-Tracking Co.op'!$F275,'Data Co.op'!$N:$N,'MT-Tracking Co.op'!AD$6)</f>
        <v>0</v>
      </c>
      <c r="AE275" s="25">
        <f>+SUMIFS('Data Co.op'!$M:$M,'Data Co.op'!$E:$E,'MT-Tracking Co.op'!$F275,'Data Co.op'!$N:$N,'MT-Tracking Co.op'!AE$6)</f>
        <v>0</v>
      </c>
      <c r="AF275" s="25">
        <f>+SUMIFS('Data Co.op'!$M:$M,'Data Co.op'!$E:$E,'MT-Tracking Co.op'!$F275,'Data Co.op'!$N:$N,'MT-Tracking Co.op'!AF$6)</f>
        <v>0</v>
      </c>
      <c r="AG275" s="25">
        <f>+SUMIFS('Data Co.op'!$M:$M,'Data Co.op'!$E:$E,'MT-Tracking Co.op'!$F275,'Data Co.op'!$N:$N,'MT-Tracking Co.op'!AG$6)</f>
        <v>0</v>
      </c>
      <c r="AH275" s="25">
        <f>+SUMIFS('Data Co.op'!$M:$M,'Data Co.op'!$E:$E,'MT-Tracking Co.op'!$G275,'Data Co.op'!$N:$N,'MT-Tracking Co.op'!AH$6)</f>
        <v>0</v>
      </c>
      <c r="AI275" s="25">
        <f>+SUMIFS('Data Co.op'!$M:$M,'Data Co.op'!$E:$E,'MT-Tracking Co.op'!$G275,'Data Co.op'!$N:$N,'MT-Tracking Co.op'!AI$6)</f>
        <v>0</v>
      </c>
      <c r="AJ275" s="25">
        <f>+SUMIFS('Data Co.op'!$M:$M,'Data Co.op'!$E:$E,'MT-Tracking Co.op'!$G275,'Data Co.op'!$N:$N,'MT-Tracking Co.op'!AJ$6)</f>
        <v>0</v>
      </c>
      <c r="AK275" s="25">
        <f>+SUMIFS('Data Co.op'!$M:$M,'Data Co.op'!$E:$E,'MT-Tracking Co.op'!$G275,'Data Co.op'!$N:$N,'MT-Tracking Co.op'!AK$6)</f>
        <v>0</v>
      </c>
      <c r="AL275" s="25">
        <f>+SUMIFS('Data Co.op'!$M:$M,'Data Co.op'!$E:$E,'MT-Tracking Co.op'!$G275,'Data Co.op'!$N:$N,'MT-Tracking Co.op'!AL$6)</f>
        <v>0</v>
      </c>
      <c r="AM275" s="25">
        <f>+SUMIFS('Data Co.op'!$M:$M,'Data Co.op'!$E:$E,'MT-Tracking Co.op'!$G275,'Data Co.op'!$N:$N,'MT-Tracking Co.op'!AM$6)</f>
        <v>772.29827999999998</v>
      </c>
      <c r="AN275" s="25">
        <f>+SUMIFS('Data Co.op'!$M:$M,'Data Co.op'!$E:$E,'MT-Tracking Co.op'!$G275,'Data Co.op'!$N:$N,'MT-Tracking Co.op'!AN$6)</f>
        <v>2096.2918799999998</v>
      </c>
      <c r="AO275" s="25">
        <f>+SUMIFS('Data Co.op'!$M:$M,'Data Co.op'!$E:$E,'MT-Tracking Co.op'!$G275,'Data Co.op'!$N:$N,'MT-Tracking Co.op'!AO$6)</f>
        <v>0</v>
      </c>
      <c r="AP275" s="25">
        <f>+SUMIFS('Data Co.op'!$M:$M,'Data Co.op'!$E:$E,'MT-Tracking Co.op'!$G275,'Data Co.op'!$N:$N,'MT-Tracking Co.op'!AP$6)</f>
        <v>0</v>
      </c>
      <c r="AQ275" s="25">
        <f>+SUMIFS('Data Co.op'!$M:$M,'Data Co.op'!$E:$E,'MT-Tracking Co.op'!$G275,'Data Co.op'!$N:$N,'MT-Tracking Co.op'!AQ$6)</f>
        <v>0</v>
      </c>
      <c r="AR275" s="25">
        <f>+SUMIFS('Data Co.op'!$M:$M,'Data Co.op'!$E:$E,'MT-Tracking Co.op'!$G275,'Data Co.op'!$N:$N,'MT-Tracking Co.op'!AR$6)</f>
        <v>0</v>
      </c>
      <c r="AS275" s="25">
        <f>+SUMIFS('Data Co.op'!$M:$M,'Data Co.op'!$E:$E,'MT-Tracking Co.op'!$G275,'Data Co.op'!$N:$N,'MT-Tracking Co.op'!AS$6)</f>
        <v>0</v>
      </c>
      <c r="AT275" s="25">
        <f>+SUMIFS('Data Co.op'!$M:$M,'Data Co.op'!$E:$E,'MT-Tracking Co.op'!$G275,'Data Co.op'!$N:$N,'MT-Tracking Co.op'!AT$6)</f>
        <v>0</v>
      </c>
      <c r="AU275" s="25">
        <f>+SUMIFS('Data Co.op'!$M:$M,'Data Co.op'!$E:$E,'MT-Tracking Co.op'!$G275,'Data Co.op'!$N:$N,'MT-Tracking Co.op'!AU$6)</f>
        <v>940.71564000000012</v>
      </c>
      <c r="AV275" s="25">
        <f>+SUMIFS('Data Co.op'!$M:$M,'Data Co.op'!$E:$E,'MT-Tracking Co.op'!$G275,'Data Co.op'!$N:$N,'MT-Tracking Co.op'!AV$6)</f>
        <v>0</v>
      </c>
      <c r="AW275" s="27">
        <f t="shared" si="42"/>
        <v>0</v>
      </c>
      <c r="AX275" t="str">
        <f t="shared" si="46"/>
        <v>Phạm Thị Bích Hạnh</v>
      </c>
      <c r="AY275" t="str">
        <f t="shared" si="45"/>
        <v>NBTS05367</v>
      </c>
      <c r="AZ275" s="27" t="str">
        <f t="shared" si="47"/>
        <v>Nguyễn Thị Kiều Diễm</v>
      </c>
    </row>
    <row r="276" spans="1:52" outlineLevel="1" x14ac:dyDescent="0.25">
      <c r="A276" s="4" t="s">
        <v>935</v>
      </c>
      <c r="B276" s="4" t="s">
        <v>1076</v>
      </c>
      <c r="C276" s="4" t="s">
        <v>356</v>
      </c>
      <c r="D276" s="95" t="s">
        <v>766</v>
      </c>
      <c r="E276" s="96" t="s">
        <v>421</v>
      </c>
      <c r="F276" s="35">
        <v>2154</v>
      </c>
      <c r="G276" s="35">
        <f t="shared" si="48"/>
        <v>2154</v>
      </c>
      <c r="H276" s="4" t="s">
        <v>2522</v>
      </c>
      <c r="I276" s="4"/>
      <c r="J276" s="4"/>
      <c r="K276" s="4"/>
      <c r="L276" s="4"/>
      <c r="M276" s="33"/>
      <c r="N276" s="38"/>
      <c r="O276" s="33"/>
      <c r="P276" s="33">
        <f t="shared" si="38"/>
        <v>1976.8125600000001</v>
      </c>
      <c r="Q276" s="94">
        <f t="shared" si="40"/>
        <v>0</v>
      </c>
      <c r="R276" s="25">
        <f>+SUMIFS('Data Co.op'!$M:$M,'Data Co.op'!$E:$E,'MT-Tracking Co.op'!$F276,'Data Co.op'!$N:$N,'MT-Tracking Co.op'!R$6)</f>
        <v>0</v>
      </c>
      <c r="S276" s="25">
        <f>+SUMIFS('Data Co.op'!$M:$M,'Data Co.op'!$E:$E,'MT-Tracking Co.op'!$F276,'Data Co.op'!$N:$N,'MT-Tracking Co.op'!S$6)</f>
        <v>0</v>
      </c>
      <c r="T276" s="25">
        <f>+SUMIFS('Data Co.op'!$M:$M,'Data Co.op'!$E:$E,'MT-Tracking Co.op'!$F276,'Data Co.op'!$N:$N,'MT-Tracking Co.op'!T$6)</f>
        <v>0</v>
      </c>
      <c r="U276" s="25">
        <f>+SUMIFS('Data Co.op'!$M:$M,'Data Co.op'!$E:$E,'MT-Tracking Co.op'!$F276,'Data Co.op'!$N:$N,'MT-Tracking Co.op'!U$6)</f>
        <v>0</v>
      </c>
      <c r="V276" s="25">
        <f>+SUMIFS('Data Co.op'!$M:$M,'Data Co.op'!$E:$E,'MT-Tracking Co.op'!$F276,'Data Co.op'!$N:$N,'MT-Tracking Co.op'!V$6)</f>
        <v>0</v>
      </c>
      <c r="W276" s="25">
        <f>+SUMIFS('Data Co.op'!$M:$M,'Data Co.op'!$E:$E,'MT-Tracking Co.op'!$F276,'Data Co.op'!$N:$N,'MT-Tracking Co.op'!W$6)</f>
        <v>0</v>
      </c>
      <c r="X276" s="25">
        <f>+SUMIFS('Data Co.op'!$M:$M,'Data Co.op'!$E:$E,'MT-Tracking Co.op'!$F276,'Data Co.op'!$N:$N,'MT-Tracking Co.op'!X$6)</f>
        <v>303.49943999999999</v>
      </c>
      <c r="Y276" s="25">
        <f>+SUMIFS('Data Co.op'!$M:$M,'Data Co.op'!$E:$E,'MT-Tracking Co.op'!$F276,'Data Co.op'!$N:$N,'MT-Tracking Co.op'!Y$6)</f>
        <v>0</v>
      </c>
      <c r="Z276" s="25">
        <f>+SUMIFS('Data Co.op'!$M:$M,'Data Co.op'!$E:$E,'MT-Tracking Co.op'!$F276,'Data Co.op'!$N:$N,'MT-Tracking Co.op'!Z$6)</f>
        <v>0</v>
      </c>
      <c r="AA276" s="25">
        <f>+SUMIFS('Data Co.op'!$M:$M,'Data Co.op'!$E:$E,'MT-Tracking Co.op'!$F276,'Data Co.op'!$N:$N,'MT-Tracking Co.op'!AA$6)</f>
        <v>0</v>
      </c>
      <c r="AB276" s="25">
        <f>+SUMIFS('Data Co.op'!$M:$M,'Data Co.op'!$E:$E,'MT-Tracking Co.op'!$F276,'Data Co.op'!$N:$N,'MT-Tracking Co.op'!AB$6)</f>
        <v>0</v>
      </c>
      <c r="AC276" s="25">
        <f>+SUMIFS('Data Co.op'!$M:$M,'Data Co.op'!$E:$E,'MT-Tracking Co.op'!$F276,'Data Co.op'!$N:$N,'MT-Tracking Co.op'!AC$6)</f>
        <v>0</v>
      </c>
      <c r="AD276" s="25">
        <f>+SUMIFS('Data Co.op'!$M:$M,'Data Co.op'!$E:$E,'MT-Tracking Co.op'!$F276,'Data Co.op'!$N:$N,'MT-Tracking Co.op'!AD$6)</f>
        <v>0</v>
      </c>
      <c r="AE276" s="25">
        <f>+SUMIFS('Data Co.op'!$M:$M,'Data Co.op'!$E:$E,'MT-Tracking Co.op'!$F276,'Data Co.op'!$N:$N,'MT-Tracking Co.op'!AE$6)</f>
        <v>0</v>
      </c>
      <c r="AF276" s="25">
        <f>+SUMIFS('Data Co.op'!$M:$M,'Data Co.op'!$E:$E,'MT-Tracking Co.op'!$F276,'Data Co.op'!$N:$N,'MT-Tracking Co.op'!AF$6)</f>
        <v>0</v>
      </c>
      <c r="AG276" s="25">
        <f>+SUMIFS('Data Co.op'!$M:$M,'Data Co.op'!$E:$E,'MT-Tracking Co.op'!$F276,'Data Co.op'!$N:$N,'MT-Tracking Co.op'!AG$6)</f>
        <v>0</v>
      </c>
      <c r="AH276" s="25">
        <f>+SUMIFS('Data Co.op'!$M:$M,'Data Co.op'!$E:$E,'MT-Tracking Co.op'!$G276,'Data Co.op'!$N:$N,'MT-Tracking Co.op'!AH$6)</f>
        <v>0</v>
      </c>
      <c r="AI276" s="25">
        <f>+SUMIFS('Data Co.op'!$M:$M,'Data Co.op'!$E:$E,'MT-Tracking Co.op'!$G276,'Data Co.op'!$N:$N,'MT-Tracking Co.op'!AI$6)</f>
        <v>0</v>
      </c>
      <c r="AJ276" s="25">
        <f>+SUMIFS('Data Co.op'!$M:$M,'Data Co.op'!$E:$E,'MT-Tracking Co.op'!$G276,'Data Co.op'!$N:$N,'MT-Tracking Co.op'!AJ$6)</f>
        <v>0</v>
      </c>
      <c r="AK276" s="25">
        <f>+SUMIFS('Data Co.op'!$M:$M,'Data Co.op'!$E:$E,'MT-Tracking Co.op'!$G276,'Data Co.op'!$N:$N,'MT-Tracking Co.op'!AK$6)</f>
        <v>0</v>
      </c>
      <c r="AL276" s="25">
        <f>+SUMIFS('Data Co.op'!$M:$M,'Data Co.op'!$E:$E,'MT-Tracking Co.op'!$G276,'Data Co.op'!$N:$N,'MT-Tracking Co.op'!AL$6)</f>
        <v>772.29827999999998</v>
      </c>
      <c r="AM276" s="25">
        <f>+SUMIFS('Data Co.op'!$M:$M,'Data Co.op'!$E:$E,'MT-Tracking Co.op'!$G276,'Data Co.op'!$N:$N,'MT-Tracking Co.op'!AM$6)</f>
        <v>0</v>
      </c>
      <c r="AN276" s="25">
        <f>+SUMIFS('Data Co.op'!$M:$M,'Data Co.op'!$E:$E,'MT-Tracking Co.op'!$G276,'Data Co.op'!$N:$N,'MT-Tracking Co.op'!AN$6)</f>
        <v>0</v>
      </c>
      <c r="AO276" s="25">
        <f>+SUMIFS('Data Co.op'!$M:$M,'Data Co.op'!$E:$E,'MT-Tracking Co.op'!$G276,'Data Co.op'!$N:$N,'MT-Tracking Co.op'!AO$6)</f>
        <v>0</v>
      </c>
      <c r="AP276" s="25">
        <f>+SUMIFS('Data Co.op'!$M:$M,'Data Co.op'!$E:$E,'MT-Tracking Co.op'!$G276,'Data Co.op'!$N:$N,'MT-Tracking Co.op'!AP$6)</f>
        <v>0</v>
      </c>
      <c r="AQ276" s="25">
        <f>+SUMIFS('Data Co.op'!$M:$M,'Data Co.op'!$E:$E,'MT-Tracking Co.op'!$G276,'Data Co.op'!$N:$N,'MT-Tracking Co.op'!AQ$6)</f>
        <v>0</v>
      </c>
      <c r="AR276" s="25">
        <f>+SUMIFS('Data Co.op'!$M:$M,'Data Co.op'!$E:$E,'MT-Tracking Co.op'!$G276,'Data Co.op'!$N:$N,'MT-Tracking Co.op'!AR$6)</f>
        <v>0</v>
      </c>
      <c r="AS276" s="25">
        <f>+SUMIFS('Data Co.op'!$M:$M,'Data Co.op'!$E:$E,'MT-Tracking Co.op'!$G276,'Data Co.op'!$N:$N,'MT-Tracking Co.op'!AS$6)</f>
        <v>0</v>
      </c>
      <c r="AT276" s="25">
        <f>+SUMIFS('Data Co.op'!$M:$M,'Data Co.op'!$E:$E,'MT-Tracking Co.op'!$G276,'Data Co.op'!$N:$N,'MT-Tracking Co.op'!AT$6)</f>
        <v>0</v>
      </c>
      <c r="AU276" s="25">
        <f>+SUMIFS('Data Co.op'!$M:$M,'Data Co.op'!$E:$E,'MT-Tracking Co.op'!$G276,'Data Co.op'!$N:$N,'MT-Tracking Co.op'!AU$6)</f>
        <v>901.01484000000005</v>
      </c>
      <c r="AV276" s="25">
        <f>+SUMIFS('Data Co.op'!$M:$M,'Data Co.op'!$E:$E,'MT-Tracking Co.op'!$G276,'Data Co.op'!$N:$N,'MT-Tracking Co.op'!AV$6)</f>
        <v>0</v>
      </c>
      <c r="AW276" s="27">
        <f t="shared" si="42"/>
        <v>0</v>
      </c>
      <c r="AX276" t="str">
        <f t="shared" si="46"/>
        <v>Phạm Thị Bích Hạnh</v>
      </c>
      <c r="AY276" t="str">
        <f t="shared" si="45"/>
        <v>NBTS05367</v>
      </c>
      <c r="AZ276" s="27" t="str">
        <f t="shared" si="47"/>
        <v>Nguyễn Thị Kiều Diễm</v>
      </c>
    </row>
    <row r="277" spans="1:52" outlineLevel="1" x14ac:dyDescent="0.25">
      <c r="A277" s="4" t="s">
        <v>935</v>
      </c>
      <c r="B277" s="4" t="s">
        <v>1076</v>
      </c>
      <c r="C277" s="4" t="s">
        <v>356</v>
      </c>
      <c r="D277" s="95" t="s">
        <v>766</v>
      </c>
      <c r="E277" s="96" t="s">
        <v>421</v>
      </c>
      <c r="F277" s="35">
        <v>214</v>
      </c>
      <c r="G277" s="35">
        <f t="shared" si="48"/>
        <v>214</v>
      </c>
      <c r="H277" s="4" t="s">
        <v>2561</v>
      </c>
      <c r="I277" s="4"/>
      <c r="J277" s="4"/>
      <c r="K277" s="4"/>
      <c r="L277" s="4"/>
      <c r="M277" s="33"/>
      <c r="N277" s="38"/>
      <c r="O277" s="33"/>
      <c r="P277" s="33">
        <f t="shared" si="38"/>
        <v>2367.6256800000001</v>
      </c>
      <c r="Q277" s="94">
        <f t="shared" si="40"/>
        <v>0</v>
      </c>
      <c r="R277" s="25">
        <f>+SUMIFS('Data Co.op'!$M:$M,'Data Co.op'!$E:$E,'MT-Tracking Co.op'!$F277,'Data Co.op'!$N:$N,'MT-Tracking Co.op'!R$6)</f>
        <v>0</v>
      </c>
      <c r="S277" s="25">
        <f>+SUMIFS('Data Co.op'!$M:$M,'Data Co.op'!$E:$E,'MT-Tracking Co.op'!$F277,'Data Co.op'!$N:$N,'MT-Tracking Co.op'!S$6)</f>
        <v>0</v>
      </c>
      <c r="T277" s="25">
        <f>+SUMIFS('Data Co.op'!$M:$M,'Data Co.op'!$E:$E,'MT-Tracking Co.op'!$F277,'Data Co.op'!$N:$N,'MT-Tracking Co.op'!T$6)</f>
        <v>0</v>
      </c>
      <c r="U277" s="25">
        <f>+SUMIFS('Data Co.op'!$M:$M,'Data Co.op'!$E:$E,'MT-Tracking Co.op'!$F277,'Data Co.op'!$N:$N,'MT-Tracking Co.op'!U$6)</f>
        <v>0</v>
      </c>
      <c r="V277" s="25">
        <f>+SUMIFS('Data Co.op'!$M:$M,'Data Co.op'!$E:$E,'MT-Tracking Co.op'!$F277,'Data Co.op'!$N:$N,'MT-Tracking Co.op'!V$6)</f>
        <v>0</v>
      </c>
      <c r="W277" s="25">
        <f>+SUMIFS('Data Co.op'!$M:$M,'Data Co.op'!$E:$E,'MT-Tracking Co.op'!$F277,'Data Co.op'!$N:$N,'MT-Tracking Co.op'!W$6)</f>
        <v>0</v>
      </c>
      <c r="X277" s="25">
        <f>+SUMIFS('Data Co.op'!$M:$M,'Data Co.op'!$E:$E,'MT-Tracking Co.op'!$F277,'Data Co.op'!$N:$N,'MT-Tracking Co.op'!X$6)</f>
        <v>0</v>
      </c>
      <c r="Y277" s="25">
        <f>+SUMIFS('Data Co.op'!$M:$M,'Data Co.op'!$E:$E,'MT-Tracking Co.op'!$F277,'Data Co.op'!$N:$N,'MT-Tracking Co.op'!Y$6)</f>
        <v>0</v>
      </c>
      <c r="Z277" s="25">
        <f>+SUMIFS('Data Co.op'!$M:$M,'Data Co.op'!$E:$E,'MT-Tracking Co.op'!$F277,'Data Co.op'!$N:$N,'MT-Tracking Co.op'!Z$6)</f>
        <v>238.46399999999994</v>
      </c>
      <c r="AA277" s="25">
        <f>+SUMIFS('Data Co.op'!$M:$M,'Data Co.op'!$E:$E,'MT-Tracking Co.op'!$F277,'Data Co.op'!$N:$N,'MT-Tracking Co.op'!AA$6)</f>
        <v>0</v>
      </c>
      <c r="AB277" s="25">
        <f>+SUMIFS('Data Co.op'!$M:$M,'Data Co.op'!$E:$E,'MT-Tracking Co.op'!$F277,'Data Co.op'!$N:$N,'MT-Tracking Co.op'!AB$6)</f>
        <v>0</v>
      </c>
      <c r="AC277" s="25">
        <f>+SUMIFS('Data Co.op'!$M:$M,'Data Co.op'!$E:$E,'MT-Tracking Co.op'!$F277,'Data Co.op'!$N:$N,'MT-Tracking Co.op'!AC$6)</f>
        <v>361.19952000000001</v>
      </c>
      <c r="AD277" s="25">
        <f>+SUMIFS('Data Co.op'!$M:$M,'Data Co.op'!$E:$E,'MT-Tracking Co.op'!$F277,'Data Co.op'!$N:$N,'MT-Tracking Co.op'!AD$6)</f>
        <v>0</v>
      </c>
      <c r="AE277" s="25">
        <f>+SUMIFS('Data Co.op'!$M:$M,'Data Co.op'!$E:$E,'MT-Tracking Co.op'!$F277,'Data Co.op'!$N:$N,'MT-Tracking Co.op'!AE$6)</f>
        <v>0</v>
      </c>
      <c r="AF277" s="25">
        <f>+SUMIFS('Data Co.op'!$M:$M,'Data Co.op'!$E:$E,'MT-Tracking Co.op'!$F277,'Data Co.op'!$N:$N,'MT-Tracking Co.op'!AF$6)</f>
        <v>0</v>
      </c>
      <c r="AG277" s="25">
        <f>+SUMIFS('Data Co.op'!$M:$M,'Data Co.op'!$E:$E,'MT-Tracking Co.op'!$F277,'Data Co.op'!$N:$N,'MT-Tracking Co.op'!AG$6)</f>
        <v>0</v>
      </c>
      <c r="AH277" s="25">
        <f>+SUMIFS('Data Co.op'!$M:$M,'Data Co.op'!$E:$E,'MT-Tracking Co.op'!$G277,'Data Co.op'!$N:$N,'MT-Tracking Co.op'!AH$6)</f>
        <v>0</v>
      </c>
      <c r="AI277" s="25">
        <f>+SUMIFS('Data Co.op'!$M:$M,'Data Co.op'!$E:$E,'MT-Tracking Co.op'!$G277,'Data Co.op'!$N:$N,'MT-Tracking Co.op'!AI$6)</f>
        <v>0</v>
      </c>
      <c r="AJ277" s="25">
        <f>+SUMIFS('Data Co.op'!$M:$M,'Data Co.op'!$E:$E,'MT-Tracking Co.op'!$G277,'Data Co.op'!$N:$N,'MT-Tracking Co.op'!AJ$6)</f>
        <v>0</v>
      </c>
      <c r="AK277" s="25">
        <f>+SUMIFS('Data Co.op'!$M:$M,'Data Co.op'!$E:$E,'MT-Tracking Co.op'!$G277,'Data Co.op'!$N:$N,'MT-Tracking Co.op'!AK$6)</f>
        <v>0</v>
      </c>
      <c r="AL277" s="25">
        <f>+SUMIFS('Data Co.op'!$M:$M,'Data Co.op'!$E:$E,'MT-Tracking Co.op'!$G277,'Data Co.op'!$N:$N,'MT-Tracking Co.op'!AL$6)</f>
        <v>0</v>
      </c>
      <c r="AM277" s="25">
        <f>+SUMIFS('Data Co.op'!$M:$M,'Data Co.op'!$E:$E,'MT-Tracking Co.op'!$G277,'Data Co.op'!$N:$N,'MT-Tracking Co.op'!AM$6)</f>
        <v>0</v>
      </c>
      <c r="AN277" s="25">
        <f>+SUMIFS('Data Co.op'!$M:$M,'Data Co.op'!$E:$E,'MT-Tracking Co.op'!$G277,'Data Co.op'!$N:$N,'MT-Tracking Co.op'!AN$6)</f>
        <v>952.89804000000004</v>
      </c>
      <c r="AO277" s="25">
        <f>+SUMIFS('Data Co.op'!$M:$M,'Data Co.op'!$E:$E,'MT-Tracking Co.op'!$G277,'Data Co.op'!$N:$N,'MT-Tracking Co.op'!AO$6)</f>
        <v>0</v>
      </c>
      <c r="AP277" s="25">
        <f>+SUMIFS('Data Co.op'!$M:$M,'Data Co.op'!$E:$E,'MT-Tracking Co.op'!$G277,'Data Co.op'!$N:$N,'MT-Tracking Co.op'!AP$6)</f>
        <v>396.00036</v>
      </c>
      <c r="AQ277" s="25">
        <f>+SUMIFS('Data Co.op'!$M:$M,'Data Co.op'!$E:$E,'MT-Tracking Co.op'!$G277,'Data Co.op'!$N:$N,'MT-Tracking Co.op'!AQ$6)</f>
        <v>0</v>
      </c>
      <c r="AR277" s="25">
        <f>+SUMIFS('Data Co.op'!$M:$M,'Data Co.op'!$E:$E,'MT-Tracking Co.op'!$G277,'Data Co.op'!$N:$N,'MT-Tracking Co.op'!AR$6)</f>
        <v>0</v>
      </c>
      <c r="AS277" s="25">
        <f>+SUMIFS('Data Co.op'!$M:$M,'Data Co.op'!$E:$E,'MT-Tracking Co.op'!$G277,'Data Co.op'!$N:$N,'MT-Tracking Co.op'!AS$6)</f>
        <v>0</v>
      </c>
      <c r="AT277" s="25">
        <f>+SUMIFS('Data Co.op'!$M:$M,'Data Co.op'!$E:$E,'MT-Tracking Co.op'!$G277,'Data Co.op'!$N:$N,'MT-Tracking Co.op'!AT$6)</f>
        <v>0</v>
      </c>
      <c r="AU277" s="25">
        <f>+SUMIFS('Data Co.op'!$M:$M,'Data Co.op'!$E:$E,'MT-Tracking Co.op'!$G277,'Data Co.op'!$N:$N,'MT-Tracking Co.op'!AU$6)</f>
        <v>419.06375999999995</v>
      </c>
      <c r="AV277" s="25">
        <f>+SUMIFS('Data Co.op'!$M:$M,'Data Co.op'!$E:$E,'MT-Tracking Co.op'!$G277,'Data Co.op'!$N:$N,'MT-Tracking Co.op'!AV$6)</f>
        <v>0</v>
      </c>
      <c r="AW277" s="27">
        <f t="shared" si="42"/>
        <v>0</v>
      </c>
      <c r="AX277" t="str">
        <f t="shared" si="46"/>
        <v>Phạm Thị Bích Hạnh</v>
      </c>
      <c r="AY277" t="str">
        <f t="shared" si="45"/>
        <v>NBTS05367</v>
      </c>
      <c r="AZ277" s="27" t="str">
        <f t="shared" si="47"/>
        <v>Nguyễn Thị Kiều Diễm</v>
      </c>
    </row>
    <row r="278" spans="1:52" outlineLevel="1" x14ac:dyDescent="0.25">
      <c r="A278" s="4" t="s">
        <v>935</v>
      </c>
      <c r="B278" s="4" t="s">
        <v>1076</v>
      </c>
      <c r="C278" s="4" t="s">
        <v>356</v>
      </c>
      <c r="D278" s="95" t="s">
        <v>766</v>
      </c>
      <c r="E278" s="96" t="s">
        <v>421</v>
      </c>
      <c r="F278" s="35">
        <v>661</v>
      </c>
      <c r="G278" s="35">
        <f t="shared" si="48"/>
        <v>661</v>
      </c>
      <c r="H278" s="4" t="s">
        <v>2510</v>
      </c>
      <c r="I278" s="4"/>
      <c r="J278" s="4"/>
      <c r="K278" s="4"/>
      <c r="L278" s="4"/>
      <c r="M278" s="33"/>
      <c r="N278" s="38"/>
      <c r="O278" s="33"/>
      <c r="P278" s="33">
        <f t="shared" si="38"/>
        <v>1336.7160000000001</v>
      </c>
      <c r="Q278" s="94">
        <f t="shared" si="40"/>
        <v>0</v>
      </c>
      <c r="R278" s="25">
        <f>+SUMIFS('Data Co.op'!$M:$M,'Data Co.op'!$E:$E,'MT-Tracking Co.op'!$F278,'Data Co.op'!$N:$N,'MT-Tracking Co.op'!R$6)</f>
        <v>1336.7160000000001</v>
      </c>
      <c r="S278" s="25">
        <f>+SUMIFS('Data Co.op'!$M:$M,'Data Co.op'!$E:$E,'MT-Tracking Co.op'!$F278,'Data Co.op'!$N:$N,'MT-Tracking Co.op'!S$6)</f>
        <v>0</v>
      </c>
      <c r="T278" s="25">
        <f>+SUMIFS('Data Co.op'!$M:$M,'Data Co.op'!$E:$E,'MT-Tracking Co.op'!$F278,'Data Co.op'!$N:$N,'MT-Tracking Co.op'!T$6)</f>
        <v>0</v>
      </c>
      <c r="U278" s="25">
        <f>+SUMIFS('Data Co.op'!$M:$M,'Data Co.op'!$E:$E,'MT-Tracking Co.op'!$F278,'Data Co.op'!$N:$N,'MT-Tracking Co.op'!U$6)</f>
        <v>0</v>
      </c>
      <c r="V278" s="25">
        <f>+SUMIFS('Data Co.op'!$M:$M,'Data Co.op'!$E:$E,'MT-Tracking Co.op'!$F278,'Data Co.op'!$N:$N,'MT-Tracking Co.op'!V$6)</f>
        <v>0</v>
      </c>
      <c r="W278" s="25">
        <f>+SUMIFS('Data Co.op'!$M:$M,'Data Co.op'!$E:$E,'MT-Tracking Co.op'!$F278,'Data Co.op'!$N:$N,'MT-Tracking Co.op'!W$6)</f>
        <v>0</v>
      </c>
      <c r="X278" s="25">
        <f>+SUMIFS('Data Co.op'!$M:$M,'Data Co.op'!$E:$E,'MT-Tracking Co.op'!$F278,'Data Co.op'!$N:$N,'MT-Tracking Co.op'!X$6)</f>
        <v>0</v>
      </c>
      <c r="Y278" s="25">
        <f>+SUMIFS('Data Co.op'!$M:$M,'Data Co.op'!$E:$E,'MT-Tracking Co.op'!$F278,'Data Co.op'!$N:$N,'MT-Tracking Co.op'!Y$6)</f>
        <v>0</v>
      </c>
      <c r="Z278" s="25">
        <f>+SUMIFS('Data Co.op'!$M:$M,'Data Co.op'!$E:$E,'MT-Tracking Co.op'!$F278,'Data Co.op'!$N:$N,'MT-Tracking Co.op'!Z$6)</f>
        <v>0</v>
      </c>
      <c r="AA278" s="25">
        <f>+SUMIFS('Data Co.op'!$M:$M,'Data Co.op'!$E:$E,'MT-Tracking Co.op'!$F278,'Data Co.op'!$N:$N,'MT-Tracking Co.op'!AA$6)</f>
        <v>0</v>
      </c>
      <c r="AB278" s="25">
        <f>+SUMIFS('Data Co.op'!$M:$M,'Data Co.op'!$E:$E,'MT-Tracking Co.op'!$F278,'Data Co.op'!$N:$N,'MT-Tracking Co.op'!AB$6)</f>
        <v>0</v>
      </c>
      <c r="AC278" s="25">
        <f>+SUMIFS('Data Co.op'!$M:$M,'Data Co.op'!$E:$E,'MT-Tracking Co.op'!$F278,'Data Co.op'!$N:$N,'MT-Tracking Co.op'!AC$6)</f>
        <v>0</v>
      </c>
      <c r="AD278" s="25">
        <f>+SUMIFS('Data Co.op'!$M:$M,'Data Co.op'!$E:$E,'MT-Tracking Co.op'!$F278,'Data Co.op'!$N:$N,'MT-Tracking Co.op'!AD$6)</f>
        <v>0</v>
      </c>
      <c r="AE278" s="25">
        <f>+SUMIFS('Data Co.op'!$M:$M,'Data Co.op'!$E:$E,'MT-Tracking Co.op'!$F278,'Data Co.op'!$N:$N,'MT-Tracking Co.op'!AE$6)</f>
        <v>0</v>
      </c>
      <c r="AF278" s="25">
        <f>+SUMIFS('Data Co.op'!$M:$M,'Data Co.op'!$E:$E,'MT-Tracking Co.op'!$F278,'Data Co.op'!$N:$N,'MT-Tracking Co.op'!AF$6)</f>
        <v>0</v>
      </c>
      <c r="AG278" s="25">
        <f>+SUMIFS('Data Co.op'!$M:$M,'Data Co.op'!$E:$E,'MT-Tracking Co.op'!$F278,'Data Co.op'!$N:$N,'MT-Tracking Co.op'!AG$6)</f>
        <v>0</v>
      </c>
      <c r="AH278" s="25">
        <f>+SUMIFS('Data Co.op'!$M:$M,'Data Co.op'!$E:$E,'MT-Tracking Co.op'!$G278,'Data Co.op'!$N:$N,'MT-Tracking Co.op'!AH$6)</f>
        <v>0</v>
      </c>
      <c r="AI278" s="25">
        <f>+SUMIFS('Data Co.op'!$M:$M,'Data Co.op'!$E:$E,'MT-Tracking Co.op'!$G278,'Data Co.op'!$N:$N,'MT-Tracking Co.op'!AI$6)</f>
        <v>0</v>
      </c>
      <c r="AJ278" s="25">
        <f>+SUMIFS('Data Co.op'!$M:$M,'Data Co.op'!$E:$E,'MT-Tracking Co.op'!$G278,'Data Co.op'!$N:$N,'MT-Tracking Co.op'!AJ$6)</f>
        <v>0</v>
      </c>
      <c r="AK278" s="25">
        <f>+SUMIFS('Data Co.op'!$M:$M,'Data Co.op'!$E:$E,'MT-Tracking Co.op'!$G278,'Data Co.op'!$N:$N,'MT-Tracking Co.op'!AK$6)</f>
        <v>0</v>
      </c>
      <c r="AL278" s="25">
        <f>+SUMIFS('Data Co.op'!$M:$M,'Data Co.op'!$E:$E,'MT-Tracking Co.op'!$G278,'Data Co.op'!$N:$N,'MT-Tracking Co.op'!AL$6)</f>
        <v>0</v>
      </c>
      <c r="AM278" s="25">
        <f>+SUMIFS('Data Co.op'!$M:$M,'Data Co.op'!$E:$E,'MT-Tracking Co.op'!$G278,'Data Co.op'!$N:$N,'MT-Tracking Co.op'!AM$6)</f>
        <v>0</v>
      </c>
      <c r="AN278" s="25">
        <f>+SUMIFS('Data Co.op'!$M:$M,'Data Co.op'!$E:$E,'MT-Tracking Co.op'!$G278,'Data Co.op'!$N:$N,'MT-Tracking Co.op'!AN$6)</f>
        <v>0</v>
      </c>
      <c r="AO278" s="25">
        <f>+SUMIFS('Data Co.op'!$M:$M,'Data Co.op'!$E:$E,'MT-Tracking Co.op'!$G278,'Data Co.op'!$N:$N,'MT-Tracking Co.op'!AO$6)</f>
        <v>0</v>
      </c>
      <c r="AP278" s="25">
        <f>+SUMIFS('Data Co.op'!$M:$M,'Data Co.op'!$E:$E,'MT-Tracking Co.op'!$G278,'Data Co.op'!$N:$N,'MT-Tracking Co.op'!AP$6)</f>
        <v>0</v>
      </c>
      <c r="AQ278" s="25">
        <f>+SUMIFS('Data Co.op'!$M:$M,'Data Co.op'!$E:$E,'MT-Tracking Co.op'!$G278,'Data Co.op'!$N:$N,'MT-Tracking Co.op'!AQ$6)</f>
        <v>0</v>
      </c>
      <c r="AR278" s="25">
        <f>+SUMIFS('Data Co.op'!$M:$M,'Data Co.op'!$E:$E,'MT-Tracking Co.op'!$G278,'Data Co.op'!$N:$N,'MT-Tracking Co.op'!AR$6)</f>
        <v>0</v>
      </c>
      <c r="AS278" s="25">
        <f>+SUMIFS('Data Co.op'!$M:$M,'Data Co.op'!$E:$E,'MT-Tracking Co.op'!$G278,'Data Co.op'!$N:$N,'MT-Tracking Co.op'!AS$6)</f>
        <v>0</v>
      </c>
      <c r="AT278" s="25">
        <f>+SUMIFS('Data Co.op'!$M:$M,'Data Co.op'!$E:$E,'MT-Tracking Co.op'!$G278,'Data Co.op'!$N:$N,'MT-Tracking Co.op'!AT$6)</f>
        <v>0</v>
      </c>
      <c r="AU278" s="25">
        <f>+SUMIFS('Data Co.op'!$M:$M,'Data Co.op'!$E:$E,'MT-Tracking Co.op'!$G278,'Data Co.op'!$N:$N,'MT-Tracking Co.op'!AU$6)</f>
        <v>0</v>
      </c>
      <c r="AV278" s="25">
        <f>+SUMIFS('Data Co.op'!$M:$M,'Data Co.op'!$E:$E,'MT-Tracking Co.op'!$G278,'Data Co.op'!$N:$N,'MT-Tracking Co.op'!AV$6)</f>
        <v>0</v>
      </c>
      <c r="AW278" s="27">
        <f t="shared" si="42"/>
        <v>0</v>
      </c>
      <c r="AX278" t="str">
        <f t="shared" si="46"/>
        <v>Phạm Thị Bích Hạnh</v>
      </c>
      <c r="AY278" t="str">
        <f t="shared" si="45"/>
        <v>NBTS05367</v>
      </c>
      <c r="AZ278" s="27" t="str">
        <f t="shared" si="47"/>
        <v>Nguyễn Thị Kiều Diễm</v>
      </c>
    </row>
    <row r="279" spans="1:52" outlineLevel="1" x14ac:dyDescent="0.25">
      <c r="A279" s="4" t="s">
        <v>935</v>
      </c>
      <c r="B279" s="4" t="s">
        <v>1076</v>
      </c>
      <c r="C279" s="4" t="s">
        <v>356</v>
      </c>
      <c r="D279" s="95" t="s">
        <v>766</v>
      </c>
      <c r="E279" s="96" t="s">
        <v>421</v>
      </c>
      <c r="F279" s="35">
        <v>226</v>
      </c>
      <c r="G279" s="35">
        <f t="shared" si="48"/>
        <v>226</v>
      </c>
      <c r="H279" s="4" t="s">
        <v>2563</v>
      </c>
      <c r="I279" s="4"/>
      <c r="J279" s="4"/>
      <c r="K279" s="4"/>
      <c r="L279" s="4"/>
      <c r="M279" s="33"/>
      <c r="N279" s="38"/>
      <c r="O279" s="33"/>
      <c r="P279" s="33">
        <f t="shared" si="38"/>
        <v>1371.9618</v>
      </c>
      <c r="Q279" s="94">
        <f t="shared" si="40"/>
        <v>0</v>
      </c>
      <c r="R279" s="25">
        <f>+SUMIFS('Data Co.op'!$M:$M,'Data Co.op'!$E:$E,'MT-Tracking Co.op'!$F279,'Data Co.op'!$N:$N,'MT-Tracking Co.op'!R$6)</f>
        <v>0</v>
      </c>
      <c r="S279" s="25">
        <f>+SUMIFS('Data Co.op'!$M:$M,'Data Co.op'!$E:$E,'MT-Tracking Co.op'!$F279,'Data Co.op'!$N:$N,'MT-Tracking Co.op'!S$6)</f>
        <v>0</v>
      </c>
      <c r="T279" s="25">
        <f>+SUMIFS('Data Co.op'!$M:$M,'Data Co.op'!$E:$E,'MT-Tracking Co.op'!$F279,'Data Co.op'!$N:$N,'MT-Tracking Co.op'!T$6)</f>
        <v>0</v>
      </c>
      <c r="U279" s="25">
        <f>+SUMIFS('Data Co.op'!$M:$M,'Data Co.op'!$E:$E,'MT-Tracking Co.op'!$F279,'Data Co.op'!$N:$N,'MT-Tracking Co.op'!U$6)</f>
        <v>0</v>
      </c>
      <c r="V279" s="25">
        <f>+SUMIFS('Data Co.op'!$M:$M,'Data Co.op'!$E:$E,'MT-Tracking Co.op'!$F279,'Data Co.op'!$N:$N,'MT-Tracking Co.op'!V$6)</f>
        <v>0</v>
      </c>
      <c r="W279" s="25">
        <f>+SUMIFS('Data Co.op'!$M:$M,'Data Co.op'!$E:$E,'MT-Tracking Co.op'!$F279,'Data Co.op'!$N:$N,'MT-Tracking Co.op'!W$6)</f>
        <v>0</v>
      </c>
      <c r="X279" s="25">
        <f>+SUMIFS('Data Co.op'!$M:$M,'Data Co.op'!$E:$E,'MT-Tracking Co.op'!$F279,'Data Co.op'!$N:$N,'MT-Tracking Co.op'!X$6)</f>
        <v>0</v>
      </c>
      <c r="Y279" s="25">
        <f>+SUMIFS('Data Co.op'!$M:$M,'Data Co.op'!$E:$E,'MT-Tracking Co.op'!$F279,'Data Co.op'!$N:$N,'MT-Tracking Co.op'!Y$6)</f>
        <v>0</v>
      </c>
      <c r="Z279" s="25">
        <f>+SUMIFS('Data Co.op'!$M:$M,'Data Co.op'!$E:$E,'MT-Tracking Co.op'!$F279,'Data Co.op'!$N:$N,'MT-Tracking Co.op'!Z$6)</f>
        <v>238.46399999999994</v>
      </c>
      <c r="AA279" s="25">
        <f>+SUMIFS('Data Co.op'!$M:$M,'Data Co.op'!$E:$E,'MT-Tracking Co.op'!$F279,'Data Co.op'!$N:$N,'MT-Tracking Co.op'!AA$6)</f>
        <v>0</v>
      </c>
      <c r="AB279" s="25">
        <f>+SUMIFS('Data Co.op'!$M:$M,'Data Co.op'!$E:$E,'MT-Tracking Co.op'!$F279,'Data Co.op'!$N:$N,'MT-Tracking Co.op'!AB$6)</f>
        <v>0</v>
      </c>
      <c r="AC279" s="25">
        <f>+SUMIFS('Data Co.op'!$M:$M,'Data Co.op'!$E:$E,'MT-Tracking Co.op'!$F279,'Data Co.op'!$N:$N,'MT-Tracking Co.op'!AC$6)</f>
        <v>361.19952000000001</v>
      </c>
      <c r="AD279" s="25">
        <f>+SUMIFS('Data Co.op'!$M:$M,'Data Co.op'!$E:$E,'MT-Tracking Co.op'!$F279,'Data Co.op'!$N:$N,'MT-Tracking Co.op'!AD$6)</f>
        <v>0</v>
      </c>
      <c r="AE279" s="25">
        <f>+SUMIFS('Data Co.op'!$M:$M,'Data Co.op'!$E:$E,'MT-Tracking Co.op'!$F279,'Data Co.op'!$N:$N,'MT-Tracking Co.op'!AE$6)</f>
        <v>0</v>
      </c>
      <c r="AF279" s="25">
        <f>+SUMIFS('Data Co.op'!$M:$M,'Data Co.op'!$E:$E,'MT-Tracking Co.op'!$F279,'Data Co.op'!$N:$N,'MT-Tracking Co.op'!AF$6)</f>
        <v>0</v>
      </c>
      <c r="AG279" s="25">
        <f>+SUMIFS('Data Co.op'!$M:$M,'Data Co.op'!$E:$E,'MT-Tracking Co.op'!$F279,'Data Co.op'!$N:$N,'MT-Tracking Co.op'!AG$6)</f>
        <v>0</v>
      </c>
      <c r="AH279" s="25">
        <f>+SUMIFS('Data Co.op'!$M:$M,'Data Co.op'!$E:$E,'MT-Tracking Co.op'!$G279,'Data Co.op'!$N:$N,'MT-Tracking Co.op'!AH$6)</f>
        <v>0</v>
      </c>
      <c r="AI279" s="25">
        <f>+SUMIFS('Data Co.op'!$M:$M,'Data Co.op'!$E:$E,'MT-Tracking Co.op'!$G279,'Data Co.op'!$N:$N,'MT-Tracking Co.op'!AI$6)</f>
        <v>0</v>
      </c>
      <c r="AJ279" s="25">
        <f>+SUMIFS('Data Co.op'!$M:$M,'Data Co.op'!$E:$E,'MT-Tracking Co.op'!$G279,'Data Co.op'!$N:$N,'MT-Tracking Co.op'!AJ$6)</f>
        <v>0</v>
      </c>
      <c r="AK279" s="25">
        <f>+SUMIFS('Data Co.op'!$M:$M,'Data Co.op'!$E:$E,'MT-Tracking Co.op'!$G279,'Data Co.op'!$N:$N,'MT-Tracking Co.op'!AK$6)</f>
        <v>0</v>
      </c>
      <c r="AL279" s="25">
        <f>+SUMIFS('Data Co.op'!$M:$M,'Data Co.op'!$E:$E,'MT-Tracking Co.op'!$G279,'Data Co.op'!$N:$N,'MT-Tracking Co.op'!AL$6)</f>
        <v>0</v>
      </c>
      <c r="AM279" s="25">
        <f>+SUMIFS('Data Co.op'!$M:$M,'Data Co.op'!$E:$E,'MT-Tracking Co.op'!$G279,'Data Co.op'!$N:$N,'MT-Tracking Co.op'!AM$6)</f>
        <v>0</v>
      </c>
      <c r="AN279" s="25">
        <f>+SUMIFS('Data Co.op'!$M:$M,'Data Co.op'!$E:$E,'MT-Tracking Co.op'!$G279,'Data Co.op'!$N:$N,'MT-Tracking Co.op'!AN$6)</f>
        <v>772.29827999999998</v>
      </c>
      <c r="AO279" s="25">
        <f>+SUMIFS('Data Co.op'!$M:$M,'Data Co.op'!$E:$E,'MT-Tracking Co.op'!$G279,'Data Co.op'!$N:$N,'MT-Tracking Co.op'!AO$6)</f>
        <v>0</v>
      </c>
      <c r="AP279" s="25">
        <f>+SUMIFS('Data Co.op'!$M:$M,'Data Co.op'!$E:$E,'MT-Tracking Co.op'!$G279,'Data Co.op'!$N:$N,'MT-Tracking Co.op'!AP$6)</f>
        <v>0</v>
      </c>
      <c r="AQ279" s="25">
        <f>+SUMIFS('Data Co.op'!$M:$M,'Data Co.op'!$E:$E,'MT-Tracking Co.op'!$G279,'Data Co.op'!$N:$N,'MT-Tracking Co.op'!AQ$6)</f>
        <v>0</v>
      </c>
      <c r="AR279" s="25">
        <f>+SUMIFS('Data Co.op'!$M:$M,'Data Co.op'!$E:$E,'MT-Tracking Co.op'!$G279,'Data Co.op'!$N:$N,'MT-Tracking Co.op'!AR$6)</f>
        <v>0</v>
      </c>
      <c r="AS279" s="25">
        <f>+SUMIFS('Data Co.op'!$M:$M,'Data Co.op'!$E:$E,'MT-Tracking Co.op'!$G279,'Data Co.op'!$N:$N,'MT-Tracking Co.op'!AS$6)</f>
        <v>0</v>
      </c>
      <c r="AT279" s="25">
        <f>+SUMIFS('Data Co.op'!$M:$M,'Data Co.op'!$E:$E,'MT-Tracking Co.op'!$G279,'Data Co.op'!$N:$N,'MT-Tracking Co.op'!AT$6)</f>
        <v>0</v>
      </c>
      <c r="AU279" s="25">
        <f>+SUMIFS('Data Co.op'!$M:$M,'Data Co.op'!$E:$E,'MT-Tracking Co.op'!$G279,'Data Co.op'!$N:$N,'MT-Tracking Co.op'!AU$6)</f>
        <v>0</v>
      </c>
      <c r="AV279" s="25">
        <f>+SUMIFS('Data Co.op'!$M:$M,'Data Co.op'!$E:$E,'MT-Tracking Co.op'!$G279,'Data Co.op'!$N:$N,'MT-Tracking Co.op'!AV$6)</f>
        <v>0</v>
      </c>
      <c r="AW279" s="27">
        <f t="shared" si="42"/>
        <v>0</v>
      </c>
      <c r="AX279" t="str">
        <f t="shared" si="46"/>
        <v>Phạm Thị Bích Hạnh</v>
      </c>
      <c r="AY279" t="str">
        <f t="shared" si="45"/>
        <v>NBTS05367</v>
      </c>
      <c r="AZ279" s="27" t="str">
        <f t="shared" si="47"/>
        <v>Nguyễn Thị Kiều Diễm</v>
      </c>
    </row>
    <row r="280" spans="1:52" outlineLevel="1" x14ac:dyDescent="0.25">
      <c r="A280" s="4" t="s">
        <v>935</v>
      </c>
      <c r="B280" s="4" t="s">
        <v>1076</v>
      </c>
      <c r="C280" s="4" t="s">
        <v>356</v>
      </c>
      <c r="D280" s="95" t="s">
        <v>766</v>
      </c>
      <c r="E280" s="96" t="s">
        <v>421</v>
      </c>
      <c r="F280" s="35">
        <v>251</v>
      </c>
      <c r="G280" s="35">
        <f t="shared" si="48"/>
        <v>251</v>
      </c>
      <c r="H280" s="4" t="s">
        <v>2505</v>
      </c>
      <c r="I280" s="4"/>
      <c r="J280" s="4"/>
      <c r="K280" s="4"/>
      <c r="L280" s="4"/>
      <c r="M280" s="33"/>
      <c r="N280" s="38"/>
      <c r="O280" s="33"/>
      <c r="P280" s="33">
        <f t="shared" si="38"/>
        <v>3254.32944</v>
      </c>
      <c r="Q280" s="94">
        <f t="shared" si="40"/>
        <v>0</v>
      </c>
      <c r="R280" s="25">
        <f>+SUMIFS('Data Co.op'!$M:$M,'Data Co.op'!$E:$E,'MT-Tracking Co.op'!$F280,'Data Co.op'!$N:$N,'MT-Tracking Co.op'!R$6)</f>
        <v>0</v>
      </c>
      <c r="S280" s="25">
        <f>+SUMIFS('Data Co.op'!$M:$M,'Data Co.op'!$E:$E,'MT-Tracking Co.op'!$F280,'Data Co.op'!$N:$N,'MT-Tracking Co.op'!S$6)</f>
        <v>238.46399999999994</v>
      </c>
      <c r="T280" s="25">
        <f>+SUMIFS('Data Co.op'!$M:$M,'Data Co.op'!$E:$E,'MT-Tracking Co.op'!$F280,'Data Co.op'!$N:$N,'MT-Tracking Co.op'!T$6)</f>
        <v>0</v>
      </c>
      <c r="U280" s="25">
        <f>+SUMIFS('Data Co.op'!$M:$M,'Data Co.op'!$E:$E,'MT-Tracking Co.op'!$F280,'Data Co.op'!$N:$N,'MT-Tracking Co.op'!U$6)</f>
        <v>0</v>
      </c>
      <c r="V280" s="25">
        <f>+SUMIFS('Data Co.op'!$M:$M,'Data Co.op'!$E:$E,'MT-Tracking Co.op'!$F280,'Data Co.op'!$N:$N,'MT-Tracking Co.op'!V$6)</f>
        <v>0</v>
      </c>
      <c r="W280" s="25">
        <f>+SUMIFS('Data Co.op'!$M:$M,'Data Co.op'!$E:$E,'MT-Tracking Co.op'!$F280,'Data Co.op'!$N:$N,'MT-Tracking Co.op'!W$6)</f>
        <v>0</v>
      </c>
      <c r="X280" s="25">
        <f>+SUMIFS('Data Co.op'!$M:$M,'Data Co.op'!$E:$E,'MT-Tracking Co.op'!$F280,'Data Co.op'!$N:$N,'MT-Tracking Co.op'!X$6)</f>
        <v>0</v>
      </c>
      <c r="Y280" s="25">
        <f>+SUMIFS('Data Co.op'!$M:$M,'Data Co.op'!$E:$E,'MT-Tracking Co.op'!$F280,'Data Co.op'!$N:$N,'MT-Tracking Co.op'!Y$6)</f>
        <v>0</v>
      </c>
      <c r="Z280" s="25">
        <f>+SUMIFS('Data Co.op'!$M:$M,'Data Co.op'!$E:$E,'MT-Tracking Co.op'!$F280,'Data Co.op'!$N:$N,'MT-Tracking Co.op'!Z$6)</f>
        <v>238.46399999999994</v>
      </c>
      <c r="AA280" s="25">
        <f>+SUMIFS('Data Co.op'!$M:$M,'Data Co.op'!$E:$E,'MT-Tracking Co.op'!$F280,'Data Co.op'!$N:$N,'MT-Tracking Co.op'!AA$6)</f>
        <v>0</v>
      </c>
      <c r="AB280" s="25">
        <f>+SUMIFS('Data Co.op'!$M:$M,'Data Co.op'!$E:$E,'MT-Tracking Co.op'!$F280,'Data Co.op'!$N:$N,'MT-Tracking Co.op'!AB$6)</f>
        <v>0</v>
      </c>
      <c r="AC280" s="25">
        <f>+SUMIFS('Data Co.op'!$M:$M,'Data Co.op'!$E:$E,'MT-Tracking Co.op'!$F280,'Data Co.op'!$N:$N,'MT-Tracking Co.op'!AC$6)</f>
        <v>180.59976</v>
      </c>
      <c r="AD280" s="25">
        <f>+SUMIFS('Data Co.op'!$M:$M,'Data Co.op'!$E:$E,'MT-Tracking Co.op'!$F280,'Data Co.op'!$N:$N,'MT-Tracking Co.op'!AD$6)</f>
        <v>0</v>
      </c>
      <c r="AE280" s="25">
        <f>+SUMIFS('Data Co.op'!$M:$M,'Data Co.op'!$E:$E,'MT-Tracking Co.op'!$F280,'Data Co.op'!$N:$N,'MT-Tracking Co.op'!AE$6)</f>
        <v>0</v>
      </c>
      <c r="AF280" s="25">
        <f>+SUMIFS('Data Co.op'!$M:$M,'Data Co.op'!$E:$E,'MT-Tracking Co.op'!$F280,'Data Co.op'!$N:$N,'MT-Tracking Co.op'!AF$6)</f>
        <v>0</v>
      </c>
      <c r="AG280" s="25">
        <f>+SUMIFS('Data Co.op'!$M:$M,'Data Co.op'!$E:$E,'MT-Tracking Co.op'!$F280,'Data Co.op'!$N:$N,'MT-Tracking Co.op'!AG$6)</f>
        <v>0</v>
      </c>
      <c r="AH280" s="25">
        <f>+SUMIFS('Data Co.op'!$M:$M,'Data Co.op'!$E:$E,'MT-Tracking Co.op'!$G280,'Data Co.op'!$N:$N,'MT-Tracking Co.op'!AH$6)</f>
        <v>0</v>
      </c>
      <c r="AI280" s="25">
        <f>+SUMIFS('Data Co.op'!$M:$M,'Data Co.op'!$E:$E,'MT-Tracking Co.op'!$G280,'Data Co.op'!$N:$N,'MT-Tracking Co.op'!AI$6)</f>
        <v>0</v>
      </c>
      <c r="AJ280" s="25">
        <f>+SUMIFS('Data Co.op'!$M:$M,'Data Co.op'!$E:$E,'MT-Tracking Co.op'!$G280,'Data Co.op'!$N:$N,'MT-Tracking Co.op'!AJ$6)</f>
        <v>0</v>
      </c>
      <c r="AK280" s="25">
        <f>+SUMIFS('Data Co.op'!$M:$M,'Data Co.op'!$E:$E,'MT-Tracking Co.op'!$G280,'Data Co.op'!$N:$N,'MT-Tracking Co.op'!AK$6)</f>
        <v>0</v>
      </c>
      <c r="AL280" s="25">
        <f>+SUMIFS('Data Co.op'!$M:$M,'Data Co.op'!$E:$E,'MT-Tracking Co.op'!$G280,'Data Co.op'!$N:$N,'MT-Tracking Co.op'!AL$6)</f>
        <v>0</v>
      </c>
      <c r="AM280" s="25">
        <f>+SUMIFS('Data Co.op'!$M:$M,'Data Co.op'!$E:$E,'MT-Tracking Co.op'!$G280,'Data Co.op'!$N:$N,'MT-Tracking Co.op'!AM$6)</f>
        <v>0</v>
      </c>
      <c r="AN280" s="25">
        <f>+SUMIFS('Data Co.op'!$M:$M,'Data Co.op'!$E:$E,'MT-Tracking Co.op'!$G280,'Data Co.op'!$N:$N,'MT-Tracking Co.op'!AN$6)</f>
        <v>0</v>
      </c>
      <c r="AO280" s="25">
        <f>+SUMIFS('Data Co.op'!$M:$M,'Data Co.op'!$E:$E,'MT-Tracking Co.op'!$G280,'Data Co.op'!$N:$N,'MT-Tracking Co.op'!AO$6)</f>
        <v>2596.80168</v>
      </c>
      <c r="AP280" s="25">
        <f>+SUMIFS('Data Co.op'!$M:$M,'Data Co.op'!$E:$E,'MT-Tracking Co.op'!$G280,'Data Co.op'!$N:$N,'MT-Tracking Co.op'!AP$6)</f>
        <v>0</v>
      </c>
      <c r="AQ280" s="25">
        <f>+SUMIFS('Data Co.op'!$M:$M,'Data Co.op'!$E:$E,'MT-Tracking Co.op'!$G280,'Data Co.op'!$N:$N,'MT-Tracking Co.op'!AQ$6)</f>
        <v>0</v>
      </c>
      <c r="AR280" s="25">
        <f>+SUMIFS('Data Co.op'!$M:$M,'Data Co.op'!$E:$E,'MT-Tracking Co.op'!$G280,'Data Co.op'!$N:$N,'MT-Tracking Co.op'!AR$6)</f>
        <v>0</v>
      </c>
      <c r="AS280" s="25">
        <f>+SUMIFS('Data Co.op'!$M:$M,'Data Co.op'!$E:$E,'MT-Tracking Co.op'!$G280,'Data Co.op'!$N:$N,'MT-Tracking Co.op'!AS$6)</f>
        <v>0</v>
      </c>
      <c r="AT280" s="25">
        <f>+SUMIFS('Data Co.op'!$M:$M,'Data Co.op'!$E:$E,'MT-Tracking Co.op'!$G280,'Data Co.op'!$N:$N,'MT-Tracking Co.op'!AT$6)</f>
        <v>0</v>
      </c>
      <c r="AU280" s="25">
        <f>+SUMIFS('Data Co.op'!$M:$M,'Data Co.op'!$E:$E,'MT-Tracking Co.op'!$G280,'Data Co.op'!$N:$N,'MT-Tracking Co.op'!AU$6)</f>
        <v>0</v>
      </c>
      <c r="AV280" s="25">
        <f>+SUMIFS('Data Co.op'!$M:$M,'Data Co.op'!$E:$E,'MT-Tracking Co.op'!$G280,'Data Co.op'!$N:$N,'MT-Tracking Co.op'!AV$6)</f>
        <v>0</v>
      </c>
      <c r="AW280" s="27">
        <f t="shared" si="42"/>
        <v>0</v>
      </c>
      <c r="AX280" t="str">
        <f t="shared" si="46"/>
        <v>Phạm Thị Bích Hạnh</v>
      </c>
      <c r="AY280" t="str">
        <f t="shared" si="45"/>
        <v>NBTS05367</v>
      </c>
      <c r="AZ280" s="27" t="str">
        <f t="shared" si="47"/>
        <v>Nguyễn Thị Kiều Diễm</v>
      </c>
    </row>
    <row r="281" spans="1:52" outlineLevel="1" x14ac:dyDescent="0.25">
      <c r="A281" s="4" t="s">
        <v>935</v>
      </c>
      <c r="B281" s="4" t="s">
        <v>1076</v>
      </c>
      <c r="C281" s="4" t="s">
        <v>356</v>
      </c>
      <c r="D281" s="95" t="s">
        <v>766</v>
      </c>
      <c r="E281" s="96" t="s">
        <v>421</v>
      </c>
      <c r="F281" s="35">
        <v>293</v>
      </c>
      <c r="G281" s="35">
        <f t="shared" si="48"/>
        <v>293</v>
      </c>
      <c r="H281" s="4" t="s">
        <v>2565</v>
      </c>
      <c r="I281" s="4"/>
      <c r="J281" s="4"/>
      <c r="K281" s="4"/>
      <c r="L281" s="4"/>
      <c r="M281" s="33"/>
      <c r="N281" s="38"/>
      <c r="O281" s="33"/>
      <c r="P281" s="33">
        <f t="shared" si="38"/>
        <v>1371.9618</v>
      </c>
      <c r="Q281" s="94">
        <f t="shared" si="40"/>
        <v>0</v>
      </c>
      <c r="R281" s="25">
        <f>+SUMIFS('Data Co.op'!$M:$M,'Data Co.op'!$E:$E,'MT-Tracking Co.op'!$F281,'Data Co.op'!$N:$N,'MT-Tracking Co.op'!R$6)</f>
        <v>0</v>
      </c>
      <c r="S281" s="25">
        <f>+SUMIFS('Data Co.op'!$M:$M,'Data Co.op'!$E:$E,'MT-Tracking Co.op'!$F281,'Data Co.op'!$N:$N,'MT-Tracking Co.op'!S$6)</f>
        <v>0</v>
      </c>
      <c r="T281" s="25">
        <f>+SUMIFS('Data Co.op'!$M:$M,'Data Co.op'!$E:$E,'MT-Tracking Co.op'!$F281,'Data Co.op'!$N:$N,'MT-Tracking Co.op'!T$6)</f>
        <v>0</v>
      </c>
      <c r="U281" s="25">
        <f>+SUMIFS('Data Co.op'!$M:$M,'Data Co.op'!$E:$E,'MT-Tracking Co.op'!$F281,'Data Co.op'!$N:$N,'MT-Tracking Co.op'!U$6)</f>
        <v>0</v>
      </c>
      <c r="V281" s="25">
        <f>+SUMIFS('Data Co.op'!$M:$M,'Data Co.op'!$E:$E,'MT-Tracking Co.op'!$F281,'Data Co.op'!$N:$N,'MT-Tracking Co.op'!V$6)</f>
        <v>0</v>
      </c>
      <c r="W281" s="25">
        <f>+SUMIFS('Data Co.op'!$M:$M,'Data Co.op'!$E:$E,'MT-Tracking Co.op'!$F281,'Data Co.op'!$N:$N,'MT-Tracking Co.op'!W$6)</f>
        <v>0</v>
      </c>
      <c r="X281" s="25">
        <f>+SUMIFS('Data Co.op'!$M:$M,'Data Co.op'!$E:$E,'MT-Tracking Co.op'!$F281,'Data Co.op'!$N:$N,'MT-Tracking Co.op'!X$6)</f>
        <v>0</v>
      </c>
      <c r="Y281" s="25">
        <f>+SUMIFS('Data Co.op'!$M:$M,'Data Co.op'!$E:$E,'MT-Tracking Co.op'!$F281,'Data Co.op'!$N:$N,'MT-Tracking Co.op'!Y$6)</f>
        <v>238.46399999999994</v>
      </c>
      <c r="Z281" s="25">
        <f>+SUMIFS('Data Co.op'!$M:$M,'Data Co.op'!$E:$E,'MT-Tracking Co.op'!$F281,'Data Co.op'!$N:$N,'MT-Tracking Co.op'!Z$6)</f>
        <v>0</v>
      </c>
      <c r="AA281" s="25">
        <f>+SUMIFS('Data Co.op'!$M:$M,'Data Co.op'!$E:$E,'MT-Tracking Co.op'!$F281,'Data Co.op'!$N:$N,'MT-Tracking Co.op'!AA$6)</f>
        <v>0</v>
      </c>
      <c r="AB281" s="25">
        <f>+SUMIFS('Data Co.op'!$M:$M,'Data Co.op'!$E:$E,'MT-Tracking Co.op'!$F281,'Data Co.op'!$N:$N,'MT-Tracking Co.op'!AB$6)</f>
        <v>0</v>
      </c>
      <c r="AC281" s="25">
        <f>+SUMIFS('Data Co.op'!$M:$M,'Data Co.op'!$E:$E,'MT-Tracking Co.op'!$F281,'Data Co.op'!$N:$N,'MT-Tracking Co.op'!AC$6)</f>
        <v>361.19952000000001</v>
      </c>
      <c r="AD281" s="25">
        <f>+SUMIFS('Data Co.op'!$M:$M,'Data Co.op'!$E:$E,'MT-Tracking Co.op'!$F281,'Data Co.op'!$N:$N,'MT-Tracking Co.op'!AD$6)</f>
        <v>0</v>
      </c>
      <c r="AE281" s="25">
        <f>+SUMIFS('Data Co.op'!$M:$M,'Data Co.op'!$E:$E,'MT-Tracking Co.op'!$F281,'Data Co.op'!$N:$N,'MT-Tracking Co.op'!AE$6)</f>
        <v>0</v>
      </c>
      <c r="AF281" s="25">
        <f>+SUMIFS('Data Co.op'!$M:$M,'Data Co.op'!$E:$E,'MT-Tracking Co.op'!$F281,'Data Co.op'!$N:$N,'MT-Tracking Co.op'!AF$6)</f>
        <v>0</v>
      </c>
      <c r="AG281" s="25">
        <f>+SUMIFS('Data Co.op'!$M:$M,'Data Co.op'!$E:$E,'MT-Tracking Co.op'!$F281,'Data Co.op'!$N:$N,'MT-Tracking Co.op'!AG$6)</f>
        <v>0</v>
      </c>
      <c r="AH281" s="25">
        <f>+SUMIFS('Data Co.op'!$M:$M,'Data Co.op'!$E:$E,'MT-Tracking Co.op'!$G281,'Data Co.op'!$N:$N,'MT-Tracking Co.op'!AH$6)</f>
        <v>0</v>
      </c>
      <c r="AI281" s="25">
        <f>+SUMIFS('Data Co.op'!$M:$M,'Data Co.op'!$E:$E,'MT-Tracking Co.op'!$G281,'Data Co.op'!$N:$N,'MT-Tracking Co.op'!AI$6)</f>
        <v>0</v>
      </c>
      <c r="AJ281" s="25">
        <f>+SUMIFS('Data Co.op'!$M:$M,'Data Co.op'!$E:$E,'MT-Tracking Co.op'!$G281,'Data Co.op'!$N:$N,'MT-Tracking Co.op'!AJ$6)</f>
        <v>0</v>
      </c>
      <c r="AK281" s="25">
        <f>+SUMIFS('Data Co.op'!$M:$M,'Data Co.op'!$E:$E,'MT-Tracking Co.op'!$G281,'Data Co.op'!$N:$N,'MT-Tracking Co.op'!AK$6)</f>
        <v>0</v>
      </c>
      <c r="AL281" s="25">
        <f>+SUMIFS('Data Co.op'!$M:$M,'Data Co.op'!$E:$E,'MT-Tracking Co.op'!$G281,'Data Co.op'!$N:$N,'MT-Tracking Co.op'!AL$6)</f>
        <v>772.29827999999998</v>
      </c>
      <c r="AM281" s="25">
        <f>+SUMIFS('Data Co.op'!$M:$M,'Data Co.op'!$E:$E,'MT-Tracking Co.op'!$G281,'Data Co.op'!$N:$N,'MT-Tracking Co.op'!AM$6)</f>
        <v>0</v>
      </c>
      <c r="AN281" s="25">
        <f>+SUMIFS('Data Co.op'!$M:$M,'Data Co.op'!$E:$E,'MT-Tracking Co.op'!$G281,'Data Co.op'!$N:$N,'MT-Tracking Co.op'!AN$6)</f>
        <v>0</v>
      </c>
      <c r="AO281" s="25">
        <f>+SUMIFS('Data Co.op'!$M:$M,'Data Co.op'!$E:$E,'MT-Tracking Co.op'!$G281,'Data Co.op'!$N:$N,'MT-Tracking Co.op'!AO$6)</f>
        <v>0</v>
      </c>
      <c r="AP281" s="25">
        <f>+SUMIFS('Data Co.op'!$M:$M,'Data Co.op'!$E:$E,'MT-Tracking Co.op'!$G281,'Data Co.op'!$N:$N,'MT-Tracking Co.op'!AP$6)</f>
        <v>0</v>
      </c>
      <c r="AQ281" s="25">
        <f>+SUMIFS('Data Co.op'!$M:$M,'Data Co.op'!$E:$E,'MT-Tracking Co.op'!$G281,'Data Co.op'!$N:$N,'MT-Tracking Co.op'!AQ$6)</f>
        <v>0</v>
      </c>
      <c r="AR281" s="25">
        <f>+SUMIFS('Data Co.op'!$M:$M,'Data Co.op'!$E:$E,'MT-Tracking Co.op'!$G281,'Data Co.op'!$N:$N,'MT-Tracking Co.op'!AR$6)</f>
        <v>0</v>
      </c>
      <c r="AS281" s="25">
        <f>+SUMIFS('Data Co.op'!$M:$M,'Data Co.op'!$E:$E,'MT-Tracking Co.op'!$G281,'Data Co.op'!$N:$N,'MT-Tracking Co.op'!AS$6)</f>
        <v>0</v>
      </c>
      <c r="AT281" s="25">
        <f>+SUMIFS('Data Co.op'!$M:$M,'Data Co.op'!$E:$E,'MT-Tracking Co.op'!$G281,'Data Co.op'!$N:$N,'MT-Tracking Co.op'!AT$6)</f>
        <v>0</v>
      </c>
      <c r="AU281" s="25">
        <f>+SUMIFS('Data Co.op'!$M:$M,'Data Co.op'!$E:$E,'MT-Tracking Co.op'!$G281,'Data Co.op'!$N:$N,'MT-Tracking Co.op'!AU$6)</f>
        <v>0</v>
      </c>
      <c r="AV281" s="25">
        <f>+SUMIFS('Data Co.op'!$M:$M,'Data Co.op'!$E:$E,'MT-Tracking Co.op'!$G281,'Data Co.op'!$N:$N,'MT-Tracking Co.op'!AV$6)</f>
        <v>0</v>
      </c>
      <c r="AW281" s="27">
        <f t="shared" si="42"/>
        <v>0</v>
      </c>
      <c r="AX281" t="str">
        <f t="shared" si="46"/>
        <v>Phạm Thị Bích Hạnh</v>
      </c>
      <c r="AY281" t="str">
        <f t="shared" si="45"/>
        <v>NBTS05367</v>
      </c>
      <c r="AZ281" s="27" t="str">
        <f t="shared" si="47"/>
        <v>Nguyễn Thị Kiều Diễm</v>
      </c>
    </row>
    <row r="282" spans="1:52" outlineLevel="1" x14ac:dyDescent="0.25">
      <c r="A282" s="4" t="s">
        <v>935</v>
      </c>
      <c r="B282" s="4" t="s">
        <v>1076</v>
      </c>
      <c r="C282" s="4" t="s">
        <v>356</v>
      </c>
      <c r="D282" s="95" t="s">
        <v>766</v>
      </c>
      <c r="E282" s="96" t="s">
        <v>421</v>
      </c>
      <c r="F282" s="35">
        <v>236</v>
      </c>
      <c r="G282" s="35">
        <f t="shared" si="48"/>
        <v>236</v>
      </c>
      <c r="H282" s="35" t="s">
        <v>2501</v>
      </c>
      <c r="I282" s="4"/>
      <c r="J282" s="4"/>
      <c r="K282" s="4"/>
      <c r="L282" s="4"/>
      <c r="M282" s="33"/>
      <c r="N282" s="38"/>
      <c r="O282" s="33"/>
      <c r="P282" s="33">
        <f t="shared" si="38"/>
        <v>2051.15004</v>
      </c>
      <c r="Q282" s="94">
        <f t="shared" si="40"/>
        <v>0</v>
      </c>
      <c r="R282" s="25">
        <f>+SUMIFS('Data Co.op'!$M:$M,'Data Co.op'!$E:$E,'MT-Tracking Co.op'!$F282,'Data Co.op'!$N:$N,'MT-Tracking Co.op'!R$6)</f>
        <v>755.05176000000006</v>
      </c>
      <c r="S282" s="25">
        <f>+SUMIFS('Data Co.op'!$M:$M,'Data Co.op'!$E:$E,'MT-Tracking Co.op'!$F282,'Data Co.op'!$N:$N,'MT-Tracking Co.op'!S$6)</f>
        <v>0</v>
      </c>
      <c r="T282" s="25">
        <f>+SUMIFS('Data Co.op'!$M:$M,'Data Co.op'!$E:$E,'MT-Tracking Co.op'!$F282,'Data Co.op'!$N:$N,'MT-Tracking Co.op'!T$6)</f>
        <v>0</v>
      </c>
      <c r="U282" s="25">
        <f>+SUMIFS('Data Co.op'!$M:$M,'Data Co.op'!$E:$E,'MT-Tracking Co.op'!$F282,'Data Co.op'!$N:$N,'MT-Tracking Co.op'!U$6)</f>
        <v>0</v>
      </c>
      <c r="V282" s="25">
        <f>+SUMIFS('Data Co.op'!$M:$M,'Data Co.op'!$E:$E,'MT-Tracking Co.op'!$F282,'Data Co.op'!$N:$N,'MT-Tracking Co.op'!V$6)</f>
        <v>0</v>
      </c>
      <c r="W282" s="25">
        <f>+SUMIFS('Data Co.op'!$M:$M,'Data Co.op'!$E:$E,'MT-Tracking Co.op'!$F282,'Data Co.op'!$N:$N,'MT-Tracking Co.op'!W$6)</f>
        <v>0</v>
      </c>
      <c r="X282" s="25">
        <f>+SUMIFS('Data Co.op'!$M:$M,'Data Co.op'!$E:$E,'MT-Tracking Co.op'!$F282,'Data Co.op'!$N:$N,'MT-Tracking Co.op'!X$6)</f>
        <v>0</v>
      </c>
      <c r="Y282" s="25">
        <f>+SUMIFS('Data Co.op'!$M:$M,'Data Co.op'!$E:$E,'MT-Tracking Co.op'!$F282,'Data Co.op'!$N:$N,'MT-Tracking Co.op'!Y$6)</f>
        <v>0</v>
      </c>
      <c r="Z282" s="25">
        <f>+SUMIFS('Data Co.op'!$M:$M,'Data Co.op'!$E:$E,'MT-Tracking Co.op'!$F282,'Data Co.op'!$N:$N,'MT-Tracking Co.op'!Z$6)</f>
        <v>0</v>
      </c>
      <c r="AA282" s="25">
        <f>+SUMIFS('Data Co.op'!$M:$M,'Data Co.op'!$E:$E,'MT-Tracking Co.op'!$F282,'Data Co.op'!$N:$N,'MT-Tracking Co.op'!AA$6)</f>
        <v>0</v>
      </c>
      <c r="AB282" s="25">
        <f>+SUMIFS('Data Co.op'!$M:$M,'Data Co.op'!$E:$E,'MT-Tracking Co.op'!$F282,'Data Co.op'!$N:$N,'MT-Tracking Co.op'!AB$6)</f>
        <v>0</v>
      </c>
      <c r="AC282" s="25">
        <f>+SUMIFS('Data Co.op'!$M:$M,'Data Co.op'!$E:$E,'MT-Tracking Co.op'!$F282,'Data Co.op'!$N:$N,'MT-Tracking Co.op'!AC$6)</f>
        <v>180.59976</v>
      </c>
      <c r="AD282" s="25">
        <f>+SUMIFS('Data Co.op'!$M:$M,'Data Co.op'!$E:$E,'MT-Tracking Co.op'!$F282,'Data Co.op'!$N:$N,'MT-Tracking Co.op'!AD$6)</f>
        <v>0</v>
      </c>
      <c r="AE282" s="25">
        <f>+SUMIFS('Data Co.op'!$M:$M,'Data Co.op'!$E:$E,'MT-Tracking Co.op'!$F282,'Data Co.op'!$N:$N,'MT-Tracking Co.op'!AE$6)</f>
        <v>0</v>
      </c>
      <c r="AF282" s="25">
        <f>+SUMIFS('Data Co.op'!$M:$M,'Data Co.op'!$E:$E,'MT-Tracking Co.op'!$F282,'Data Co.op'!$N:$N,'MT-Tracking Co.op'!AF$6)</f>
        <v>0</v>
      </c>
      <c r="AG282" s="25">
        <f>+SUMIFS('Data Co.op'!$M:$M,'Data Co.op'!$E:$E,'MT-Tracking Co.op'!$F282,'Data Co.op'!$N:$N,'MT-Tracking Co.op'!AG$6)</f>
        <v>0</v>
      </c>
      <c r="AH282" s="25">
        <f>+SUMIFS('Data Co.op'!$M:$M,'Data Co.op'!$E:$E,'MT-Tracking Co.op'!$G282,'Data Co.op'!$N:$N,'MT-Tracking Co.op'!AH$6)</f>
        <v>0</v>
      </c>
      <c r="AI282" s="25">
        <f>+SUMIFS('Data Co.op'!$M:$M,'Data Co.op'!$E:$E,'MT-Tracking Co.op'!$G282,'Data Co.op'!$N:$N,'MT-Tracking Co.op'!AI$6)</f>
        <v>0</v>
      </c>
      <c r="AJ282" s="25">
        <f>+SUMIFS('Data Co.op'!$M:$M,'Data Co.op'!$E:$E,'MT-Tracking Co.op'!$G282,'Data Co.op'!$N:$N,'MT-Tracking Co.op'!AJ$6)</f>
        <v>0</v>
      </c>
      <c r="AK282" s="25">
        <f>+SUMIFS('Data Co.op'!$M:$M,'Data Co.op'!$E:$E,'MT-Tracking Co.op'!$G282,'Data Co.op'!$N:$N,'MT-Tracking Co.op'!AK$6)</f>
        <v>0</v>
      </c>
      <c r="AL282" s="25">
        <f>+SUMIFS('Data Co.op'!$M:$M,'Data Co.op'!$E:$E,'MT-Tracking Co.op'!$G282,'Data Co.op'!$N:$N,'MT-Tracking Co.op'!AL$6)</f>
        <v>0</v>
      </c>
      <c r="AM282" s="25">
        <f>+SUMIFS('Data Co.op'!$M:$M,'Data Co.op'!$E:$E,'MT-Tracking Co.op'!$G282,'Data Co.op'!$N:$N,'MT-Tracking Co.op'!AM$6)</f>
        <v>0</v>
      </c>
      <c r="AN282" s="25">
        <f>+SUMIFS('Data Co.op'!$M:$M,'Data Co.op'!$E:$E,'MT-Tracking Co.op'!$G282,'Data Co.op'!$N:$N,'MT-Tracking Co.op'!AN$6)</f>
        <v>772.29827999999998</v>
      </c>
      <c r="AO282" s="25">
        <f>+SUMIFS('Data Co.op'!$M:$M,'Data Co.op'!$E:$E,'MT-Tracking Co.op'!$G282,'Data Co.op'!$N:$N,'MT-Tracking Co.op'!AO$6)</f>
        <v>0</v>
      </c>
      <c r="AP282" s="25">
        <f>+SUMIFS('Data Co.op'!$M:$M,'Data Co.op'!$E:$E,'MT-Tracking Co.op'!$G282,'Data Co.op'!$N:$N,'MT-Tracking Co.op'!AP$6)</f>
        <v>0</v>
      </c>
      <c r="AQ282" s="25">
        <f>+SUMIFS('Data Co.op'!$M:$M,'Data Co.op'!$E:$E,'MT-Tracking Co.op'!$G282,'Data Co.op'!$N:$N,'MT-Tracking Co.op'!AQ$6)</f>
        <v>0</v>
      </c>
      <c r="AR282" s="25">
        <f>+SUMIFS('Data Co.op'!$M:$M,'Data Co.op'!$E:$E,'MT-Tracking Co.op'!$G282,'Data Co.op'!$N:$N,'MT-Tracking Co.op'!AR$6)</f>
        <v>0</v>
      </c>
      <c r="AS282" s="25">
        <f>+SUMIFS('Data Co.op'!$M:$M,'Data Co.op'!$E:$E,'MT-Tracking Co.op'!$G282,'Data Co.op'!$N:$N,'MT-Tracking Co.op'!AS$6)</f>
        <v>0</v>
      </c>
      <c r="AT282" s="25">
        <f>+SUMIFS('Data Co.op'!$M:$M,'Data Co.op'!$E:$E,'MT-Tracking Co.op'!$G282,'Data Co.op'!$N:$N,'MT-Tracking Co.op'!AT$6)</f>
        <v>0</v>
      </c>
      <c r="AU282" s="25">
        <f>+SUMIFS('Data Co.op'!$M:$M,'Data Co.op'!$E:$E,'MT-Tracking Co.op'!$G282,'Data Co.op'!$N:$N,'MT-Tracking Co.op'!AU$6)</f>
        <v>343.20024000000006</v>
      </c>
      <c r="AV282" s="25">
        <f>+SUMIFS('Data Co.op'!$M:$M,'Data Co.op'!$E:$E,'MT-Tracking Co.op'!$G282,'Data Co.op'!$N:$N,'MT-Tracking Co.op'!AV$6)</f>
        <v>0</v>
      </c>
      <c r="AW282" s="27">
        <f t="shared" si="42"/>
        <v>0</v>
      </c>
      <c r="AX282" t="str">
        <f t="shared" si="46"/>
        <v>Phạm Thị Bích Hạnh</v>
      </c>
      <c r="AY282" t="str">
        <f t="shared" si="45"/>
        <v>NBTS05367</v>
      </c>
      <c r="AZ282" s="27" t="str">
        <f t="shared" si="47"/>
        <v>Nguyễn Thị Kiều Diễm</v>
      </c>
    </row>
    <row r="283" spans="1:52" outlineLevel="1" x14ac:dyDescent="0.25">
      <c r="A283" s="4" t="s">
        <v>935</v>
      </c>
      <c r="B283" s="4" t="s">
        <v>1076</v>
      </c>
      <c r="C283" s="4" t="s">
        <v>356</v>
      </c>
      <c r="D283" s="95" t="s">
        <v>766</v>
      </c>
      <c r="E283" s="96" t="s">
        <v>421</v>
      </c>
      <c r="F283" s="35">
        <v>630</v>
      </c>
      <c r="G283" s="35">
        <f t="shared" si="48"/>
        <v>630</v>
      </c>
      <c r="H283" s="35" t="s">
        <v>2508</v>
      </c>
      <c r="I283" s="4"/>
      <c r="J283" s="4"/>
      <c r="K283" s="4"/>
      <c r="L283" s="4"/>
      <c r="M283" s="33"/>
      <c r="N283" s="38"/>
      <c r="O283" s="33"/>
      <c r="P283" s="33">
        <f t="shared" ref="P283:P346" si="49">SUM(R283:AV283)</f>
        <v>1487.6902799999998</v>
      </c>
      <c r="Q283" s="94">
        <f t="shared" si="40"/>
        <v>0</v>
      </c>
      <c r="R283" s="25">
        <f>+SUMIFS('Data Co.op'!$M:$M,'Data Co.op'!$E:$E,'MT-Tracking Co.op'!$F283,'Data Co.op'!$N:$N,'MT-Tracking Co.op'!R$6)</f>
        <v>0</v>
      </c>
      <c r="S283" s="25">
        <f>+SUMIFS('Data Co.op'!$M:$M,'Data Co.op'!$E:$E,'MT-Tracking Co.op'!$F283,'Data Co.op'!$N:$N,'MT-Tracking Co.op'!S$6)</f>
        <v>0</v>
      </c>
      <c r="T283" s="25">
        <f>+SUMIFS('Data Co.op'!$M:$M,'Data Co.op'!$E:$E,'MT-Tracking Co.op'!$F283,'Data Co.op'!$N:$N,'MT-Tracking Co.op'!T$6)</f>
        <v>0</v>
      </c>
      <c r="U283" s="25">
        <f>+SUMIFS('Data Co.op'!$M:$M,'Data Co.op'!$E:$E,'MT-Tracking Co.op'!$F283,'Data Co.op'!$N:$N,'MT-Tracking Co.op'!U$6)</f>
        <v>0</v>
      </c>
      <c r="V283" s="25">
        <f>+SUMIFS('Data Co.op'!$M:$M,'Data Co.op'!$E:$E,'MT-Tracking Co.op'!$F283,'Data Co.op'!$N:$N,'MT-Tracking Co.op'!V$6)</f>
        <v>0</v>
      </c>
      <c r="W283" s="25">
        <f>+SUMIFS('Data Co.op'!$M:$M,'Data Co.op'!$E:$E,'MT-Tracking Co.op'!$F283,'Data Co.op'!$N:$N,'MT-Tracking Co.op'!W$6)</f>
        <v>0</v>
      </c>
      <c r="X283" s="25">
        <f>+SUMIFS('Data Co.op'!$M:$M,'Data Co.op'!$E:$E,'MT-Tracking Co.op'!$F283,'Data Co.op'!$N:$N,'MT-Tracking Co.op'!X$6)</f>
        <v>238.46399999999994</v>
      </c>
      <c r="Y283" s="25">
        <f>+SUMIFS('Data Co.op'!$M:$M,'Data Co.op'!$E:$E,'MT-Tracking Co.op'!$F283,'Data Co.op'!$N:$N,'MT-Tracking Co.op'!Y$6)</f>
        <v>0</v>
      </c>
      <c r="Z283" s="25">
        <f>+SUMIFS('Data Co.op'!$M:$M,'Data Co.op'!$E:$E,'MT-Tracking Co.op'!$F283,'Data Co.op'!$N:$N,'MT-Tracking Co.op'!Z$6)</f>
        <v>0</v>
      </c>
      <c r="AA283" s="25">
        <f>+SUMIFS('Data Co.op'!$M:$M,'Data Co.op'!$E:$E,'MT-Tracking Co.op'!$F283,'Data Co.op'!$N:$N,'MT-Tracking Co.op'!AA$6)</f>
        <v>0</v>
      </c>
      <c r="AB283" s="25">
        <f>+SUMIFS('Data Co.op'!$M:$M,'Data Co.op'!$E:$E,'MT-Tracking Co.op'!$F283,'Data Co.op'!$N:$N,'MT-Tracking Co.op'!AB$6)</f>
        <v>0</v>
      </c>
      <c r="AC283" s="25">
        <f>+SUMIFS('Data Co.op'!$M:$M,'Data Co.op'!$E:$E,'MT-Tracking Co.op'!$F283,'Data Co.op'!$N:$N,'MT-Tracking Co.op'!AC$6)</f>
        <v>0</v>
      </c>
      <c r="AD283" s="25">
        <f>+SUMIFS('Data Co.op'!$M:$M,'Data Co.op'!$E:$E,'MT-Tracking Co.op'!$F283,'Data Co.op'!$N:$N,'MT-Tracking Co.op'!AD$6)</f>
        <v>0</v>
      </c>
      <c r="AE283" s="25">
        <f>+SUMIFS('Data Co.op'!$M:$M,'Data Co.op'!$E:$E,'MT-Tracking Co.op'!$F283,'Data Co.op'!$N:$N,'MT-Tracking Co.op'!AE$6)</f>
        <v>476.92799999999988</v>
      </c>
      <c r="AF283" s="25">
        <f>+SUMIFS('Data Co.op'!$M:$M,'Data Co.op'!$E:$E,'MT-Tracking Co.op'!$F283,'Data Co.op'!$N:$N,'MT-Tracking Co.op'!AF$6)</f>
        <v>0</v>
      </c>
      <c r="AG283" s="25">
        <f>+SUMIFS('Data Co.op'!$M:$M,'Data Co.op'!$E:$E,'MT-Tracking Co.op'!$F283,'Data Co.op'!$N:$N,'MT-Tracking Co.op'!AG$6)</f>
        <v>0</v>
      </c>
      <c r="AH283" s="25">
        <f>+SUMIFS('Data Co.op'!$M:$M,'Data Co.op'!$E:$E,'MT-Tracking Co.op'!$G283,'Data Co.op'!$N:$N,'MT-Tracking Co.op'!AH$6)</f>
        <v>0</v>
      </c>
      <c r="AI283" s="25">
        <f>+SUMIFS('Data Co.op'!$M:$M,'Data Co.op'!$E:$E,'MT-Tracking Co.op'!$G283,'Data Co.op'!$N:$N,'MT-Tracking Co.op'!AI$6)</f>
        <v>0</v>
      </c>
      <c r="AJ283" s="25">
        <f>+SUMIFS('Data Co.op'!$M:$M,'Data Co.op'!$E:$E,'MT-Tracking Co.op'!$G283,'Data Co.op'!$N:$N,'MT-Tracking Co.op'!AJ$6)</f>
        <v>0</v>
      </c>
      <c r="AK283" s="25">
        <f>+SUMIFS('Data Co.op'!$M:$M,'Data Co.op'!$E:$E,'MT-Tracking Co.op'!$G283,'Data Co.op'!$N:$N,'MT-Tracking Co.op'!AK$6)</f>
        <v>0</v>
      </c>
      <c r="AL283" s="25">
        <f>+SUMIFS('Data Co.op'!$M:$M,'Data Co.op'!$E:$E,'MT-Tracking Co.op'!$G283,'Data Co.op'!$N:$N,'MT-Tracking Co.op'!AL$6)</f>
        <v>772.29827999999998</v>
      </c>
      <c r="AM283" s="25">
        <f>+SUMIFS('Data Co.op'!$M:$M,'Data Co.op'!$E:$E,'MT-Tracking Co.op'!$G283,'Data Co.op'!$N:$N,'MT-Tracking Co.op'!AM$6)</f>
        <v>0</v>
      </c>
      <c r="AN283" s="25">
        <f>+SUMIFS('Data Co.op'!$M:$M,'Data Co.op'!$E:$E,'MT-Tracking Co.op'!$G283,'Data Co.op'!$N:$N,'MT-Tracking Co.op'!AN$6)</f>
        <v>0</v>
      </c>
      <c r="AO283" s="25">
        <f>+SUMIFS('Data Co.op'!$M:$M,'Data Co.op'!$E:$E,'MT-Tracking Co.op'!$G283,'Data Co.op'!$N:$N,'MT-Tracking Co.op'!AO$6)</f>
        <v>0</v>
      </c>
      <c r="AP283" s="25">
        <f>+SUMIFS('Data Co.op'!$M:$M,'Data Co.op'!$E:$E,'MT-Tracking Co.op'!$G283,'Data Co.op'!$N:$N,'MT-Tracking Co.op'!AP$6)</f>
        <v>0</v>
      </c>
      <c r="AQ283" s="25">
        <f>+SUMIFS('Data Co.op'!$M:$M,'Data Co.op'!$E:$E,'MT-Tracking Co.op'!$G283,'Data Co.op'!$N:$N,'MT-Tracking Co.op'!AQ$6)</f>
        <v>0</v>
      </c>
      <c r="AR283" s="25">
        <f>+SUMIFS('Data Co.op'!$M:$M,'Data Co.op'!$E:$E,'MT-Tracking Co.op'!$G283,'Data Co.op'!$N:$N,'MT-Tracking Co.op'!AR$6)</f>
        <v>0</v>
      </c>
      <c r="AS283" s="25">
        <f>+SUMIFS('Data Co.op'!$M:$M,'Data Co.op'!$E:$E,'MT-Tracking Co.op'!$G283,'Data Co.op'!$N:$N,'MT-Tracking Co.op'!AS$6)</f>
        <v>0</v>
      </c>
      <c r="AT283" s="25">
        <f>+SUMIFS('Data Co.op'!$M:$M,'Data Co.op'!$E:$E,'MT-Tracking Co.op'!$G283,'Data Co.op'!$N:$N,'MT-Tracking Co.op'!AT$6)</f>
        <v>0</v>
      </c>
      <c r="AU283" s="25">
        <f>+SUMIFS('Data Co.op'!$M:$M,'Data Co.op'!$E:$E,'MT-Tracking Co.op'!$G283,'Data Co.op'!$N:$N,'MT-Tracking Co.op'!AU$6)</f>
        <v>0</v>
      </c>
      <c r="AV283" s="25">
        <f>+SUMIFS('Data Co.op'!$M:$M,'Data Co.op'!$E:$E,'MT-Tracking Co.op'!$G283,'Data Co.op'!$N:$N,'MT-Tracking Co.op'!AV$6)</f>
        <v>0</v>
      </c>
      <c r="AW283" s="27">
        <f t="shared" si="42"/>
        <v>0</v>
      </c>
      <c r="AX283" t="str">
        <f t="shared" si="46"/>
        <v>Phạm Thị Bích Hạnh</v>
      </c>
      <c r="AY283" t="str">
        <f t="shared" si="45"/>
        <v>NBTS05367</v>
      </c>
      <c r="AZ283" s="27" t="str">
        <f t="shared" si="47"/>
        <v>Nguyễn Thị Kiều Diễm</v>
      </c>
    </row>
    <row r="284" spans="1:52" outlineLevel="1" x14ac:dyDescent="0.25">
      <c r="A284" s="4" t="s">
        <v>935</v>
      </c>
      <c r="B284" s="4" t="s">
        <v>1076</v>
      </c>
      <c r="C284" s="4" t="s">
        <v>356</v>
      </c>
      <c r="D284" s="95" t="s">
        <v>766</v>
      </c>
      <c r="E284" s="96" t="s">
        <v>421</v>
      </c>
      <c r="F284" s="35">
        <v>2052</v>
      </c>
      <c r="G284" s="35">
        <v>2052</v>
      </c>
      <c r="H284" s="4" t="s">
        <v>5204</v>
      </c>
      <c r="I284" s="4"/>
      <c r="J284" s="4"/>
      <c r="K284" s="4"/>
      <c r="L284" s="4"/>
      <c r="M284" s="33"/>
      <c r="N284" s="38"/>
      <c r="O284" s="33"/>
      <c r="P284" s="33">
        <f t="shared" si="49"/>
        <v>952.89804000000004</v>
      </c>
      <c r="Q284" s="94">
        <f t="shared" si="40"/>
        <v>0</v>
      </c>
      <c r="R284" s="25">
        <f>+SUMIFS('Data Co.op'!$M:$M,'Data Co.op'!$E:$E,'MT-Tracking Co.op'!$F284,'Data Co.op'!$N:$N,'MT-Tracking Co.op'!R$6)</f>
        <v>0</v>
      </c>
      <c r="S284" s="25">
        <f>+SUMIFS('Data Co.op'!$M:$M,'Data Co.op'!$E:$E,'MT-Tracking Co.op'!$F284,'Data Co.op'!$N:$N,'MT-Tracking Co.op'!S$6)</f>
        <v>0</v>
      </c>
      <c r="T284" s="25">
        <f>+SUMIFS('Data Co.op'!$M:$M,'Data Co.op'!$E:$E,'MT-Tracking Co.op'!$F284,'Data Co.op'!$N:$N,'MT-Tracking Co.op'!T$6)</f>
        <v>0</v>
      </c>
      <c r="U284" s="25">
        <f>+SUMIFS('Data Co.op'!$M:$M,'Data Co.op'!$E:$E,'MT-Tracking Co.op'!$F284,'Data Co.op'!$N:$N,'MT-Tracking Co.op'!U$6)</f>
        <v>0</v>
      </c>
      <c r="V284" s="25">
        <f>+SUMIFS('Data Co.op'!$M:$M,'Data Co.op'!$E:$E,'MT-Tracking Co.op'!$F284,'Data Co.op'!$N:$N,'MT-Tracking Co.op'!V$6)</f>
        <v>0</v>
      </c>
      <c r="W284" s="25">
        <f>+SUMIFS('Data Co.op'!$M:$M,'Data Co.op'!$E:$E,'MT-Tracking Co.op'!$F284,'Data Co.op'!$N:$N,'MT-Tracking Co.op'!W$6)</f>
        <v>0</v>
      </c>
      <c r="X284" s="25">
        <f>+SUMIFS('Data Co.op'!$M:$M,'Data Co.op'!$E:$E,'MT-Tracking Co.op'!$F284,'Data Co.op'!$N:$N,'MT-Tracking Co.op'!X$6)</f>
        <v>0</v>
      </c>
      <c r="Y284" s="25">
        <f>+SUMIFS('Data Co.op'!$M:$M,'Data Co.op'!$E:$E,'MT-Tracking Co.op'!$F284,'Data Co.op'!$N:$N,'MT-Tracking Co.op'!Y$6)</f>
        <v>0</v>
      </c>
      <c r="Z284" s="25">
        <f>+SUMIFS('Data Co.op'!$M:$M,'Data Co.op'!$E:$E,'MT-Tracking Co.op'!$F284,'Data Co.op'!$N:$N,'MT-Tracking Co.op'!Z$6)</f>
        <v>0</v>
      </c>
      <c r="AA284" s="25">
        <f>+SUMIFS('Data Co.op'!$M:$M,'Data Co.op'!$E:$E,'MT-Tracking Co.op'!$F284,'Data Co.op'!$N:$N,'MT-Tracking Co.op'!AA$6)</f>
        <v>0</v>
      </c>
      <c r="AB284" s="25">
        <f>+SUMIFS('Data Co.op'!$M:$M,'Data Co.op'!$E:$E,'MT-Tracking Co.op'!$F284,'Data Co.op'!$N:$N,'MT-Tracking Co.op'!AB$6)</f>
        <v>0</v>
      </c>
      <c r="AC284" s="25">
        <f>+SUMIFS('Data Co.op'!$M:$M,'Data Co.op'!$E:$E,'MT-Tracking Co.op'!$F284,'Data Co.op'!$N:$N,'MT-Tracking Co.op'!AC$6)</f>
        <v>0</v>
      </c>
      <c r="AD284" s="25">
        <f>+SUMIFS('Data Co.op'!$M:$M,'Data Co.op'!$E:$E,'MT-Tracking Co.op'!$F284,'Data Co.op'!$N:$N,'MT-Tracking Co.op'!AD$6)</f>
        <v>0</v>
      </c>
      <c r="AE284" s="25">
        <f>+SUMIFS('Data Co.op'!$M:$M,'Data Co.op'!$E:$E,'MT-Tracking Co.op'!$F284,'Data Co.op'!$N:$N,'MT-Tracking Co.op'!AE$6)</f>
        <v>0</v>
      </c>
      <c r="AF284" s="25">
        <f>+SUMIFS('Data Co.op'!$M:$M,'Data Co.op'!$E:$E,'MT-Tracking Co.op'!$F284,'Data Co.op'!$N:$N,'MT-Tracking Co.op'!AF$6)</f>
        <v>0</v>
      </c>
      <c r="AG284" s="25">
        <f>+SUMIFS('Data Co.op'!$M:$M,'Data Co.op'!$E:$E,'MT-Tracking Co.op'!$F284,'Data Co.op'!$N:$N,'MT-Tracking Co.op'!AG$6)</f>
        <v>772.29827999999998</v>
      </c>
      <c r="AH284" s="25">
        <f>+SUMIFS('Data Co.op'!$M:$M,'Data Co.op'!$E:$E,'MT-Tracking Co.op'!$G284,'Data Co.op'!$N:$N,'MT-Tracking Co.op'!AH$6)</f>
        <v>0</v>
      </c>
      <c r="AI284" s="25">
        <f>+SUMIFS('Data Co.op'!$M:$M,'Data Co.op'!$E:$E,'MT-Tracking Co.op'!$G284,'Data Co.op'!$N:$N,'MT-Tracking Co.op'!AI$6)</f>
        <v>0</v>
      </c>
      <c r="AJ284" s="25">
        <f>+SUMIFS('Data Co.op'!$M:$M,'Data Co.op'!$E:$E,'MT-Tracking Co.op'!$G284,'Data Co.op'!$N:$N,'MT-Tracking Co.op'!AJ$6)</f>
        <v>0</v>
      </c>
      <c r="AK284" s="25">
        <f>+SUMIFS('Data Co.op'!$M:$M,'Data Co.op'!$E:$E,'MT-Tracking Co.op'!$G284,'Data Co.op'!$N:$N,'MT-Tracking Co.op'!AK$6)</f>
        <v>0</v>
      </c>
      <c r="AL284" s="25">
        <f>+SUMIFS('Data Co.op'!$M:$M,'Data Co.op'!$E:$E,'MT-Tracking Co.op'!$G284,'Data Co.op'!$N:$N,'MT-Tracking Co.op'!AL$6)</f>
        <v>0</v>
      </c>
      <c r="AM284" s="25">
        <f>+SUMIFS('Data Co.op'!$M:$M,'Data Co.op'!$E:$E,'MT-Tracking Co.op'!$G284,'Data Co.op'!$N:$N,'MT-Tracking Co.op'!AM$6)</f>
        <v>0</v>
      </c>
      <c r="AN284" s="25">
        <f>+SUMIFS('Data Co.op'!$M:$M,'Data Co.op'!$E:$E,'MT-Tracking Co.op'!$G284,'Data Co.op'!$N:$N,'MT-Tracking Co.op'!AN$6)</f>
        <v>0</v>
      </c>
      <c r="AO284" s="25">
        <f>+SUMIFS('Data Co.op'!$M:$M,'Data Co.op'!$E:$E,'MT-Tracking Co.op'!$G284,'Data Co.op'!$N:$N,'MT-Tracking Co.op'!AO$6)</f>
        <v>0</v>
      </c>
      <c r="AP284" s="25">
        <f>+SUMIFS('Data Co.op'!$M:$M,'Data Co.op'!$E:$E,'MT-Tracking Co.op'!$G284,'Data Co.op'!$N:$N,'MT-Tracking Co.op'!AP$6)</f>
        <v>0</v>
      </c>
      <c r="AQ284" s="25">
        <f>+SUMIFS('Data Co.op'!$M:$M,'Data Co.op'!$E:$E,'MT-Tracking Co.op'!$G284,'Data Co.op'!$N:$N,'MT-Tracking Co.op'!AQ$6)</f>
        <v>0</v>
      </c>
      <c r="AR284" s="25">
        <f>+SUMIFS('Data Co.op'!$M:$M,'Data Co.op'!$E:$E,'MT-Tracking Co.op'!$G284,'Data Co.op'!$N:$N,'MT-Tracking Co.op'!AR$6)</f>
        <v>180.59976</v>
      </c>
      <c r="AS284" s="25">
        <f>+SUMIFS('Data Co.op'!$M:$M,'Data Co.op'!$E:$E,'MT-Tracking Co.op'!$G284,'Data Co.op'!$N:$N,'MT-Tracking Co.op'!AS$6)</f>
        <v>0</v>
      </c>
      <c r="AT284" s="25">
        <f>+SUMIFS('Data Co.op'!$M:$M,'Data Co.op'!$E:$E,'MT-Tracking Co.op'!$G284,'Data Co.op'!$N:$N,'MT-Tracking Co.op'!AT$6)</f>
        <v>0</v>
      </c>
      <c r="AU284" s="25">
        <f>+SUMIFS('Data Co.op'!$M:$M,'Data Co.op'!$E:$E,'MT-Tracking Co.op'!$G284,'Data Co.op'!$N:$N,'MT-Tracking Co.op'!AU$6)</f>
        <v>0</v>
      </c>
      <c r="AV284" s="25">
        <f>+SUMIFS('Data Co.op'!$M:$M,'Data Co.op'!$E:$E,'MT-Tracking Co.op'!$G284,'Data Co.op'!$N:$N,'MT-Tracking Co.op'!AV$6)</f>
        <v>0</v>
      </c>
      <c r="AW284" s="27">
        <f t="shared" si="42"/>
        <v>0</v>
      </c>
      <c r="AX284" t="str">
        <f t="shared" si="46"/>
        <v>Phạm Thị Bích Hạnh</v>
      </c>
      <c r="AY284" t="str">
        <f t="shared" si="45"/>
        <v>NBTS05367</v>
      </c>
      <c r="AZ284" s="27" t="str">
        <f t="shared" si="47"/>
        <v>Nguyễn Thị Kiều Diễm</v>
      </c>
    </row>
    <row r="285" spans="1:52" outlineLevel="1" x14ac:dyDescent="0.25">
      <c r="A285" s="4" t="s">
        <v>935</v>
      </c>
      <c r="B285" s="4" t="s">
        <v>1076</v>
      </c>
      <c r="C285" s="4" t="s">
        <v>356</v>
      </c>
      <c r="D285" s="95" t="s">
        <v>766</v>
      </c>
      <c r="E285" s="96" t="s">
        <v>421</v>
      </c>
      <c r="F285" s="35">
        <v>2107</v>
      </c>
      <c r="G285" s="35">
        <v>2107</v>
      </c>
      <c r="H285" s="4" t="s">
        <v>5211</v>
      </c>
      <c r="I285" s="4"/>
      <c r="J285" s="4"/>
      <c r="K285" s="4"/>
      <c r="L285" s="4"/>
      <c r="M285" s="33"/>
      <c r="N285" s="38"/>
      <c r="O285" s="33"/>
      <c r="P285" s="33">
        <f t="shared" si="49"/>
        <v>1778.1130800000001</v>
      </c>
      <c r="Q285" s="94">
        <f t="shared" si="40"/>
        <v>0</v>
      </c>
      <c r="R285" s="25">
        <f>+SUMIFS('Data Co.op'!$M:$M,'Data Co.op'!$E:$E,'MT-Tracking Co.op'!$F285,'Data Co.op'!$N:$N,'MT-Tracking Co.op'!R$6)</f>
        <v>0</v>
      </c>
      <c r="S285" s="25">
        <f>+SUMIFS('Data Co.op'!$M:$M,'Data Co.op'!$E:$E,'MT-Tracking Co.op'!$F285,'Data Co.op'!$N:$N,'MT-Tracking Co.op'!S$6)</f>
        <v>0</v>
      </c>
      <c r="T285" s="25">
        <f>+SUMIFS('Data Co.op'!$M:$M,'Data Co.op'!$E:$E,'MT-Tracking Co.op'!$F285,'Data Co.op'!$N:$N,'MT-Tracking Co.op'!T$6)</f>
        <v>0</v>
      </c>
      <c r="U285" s="25">
        <f>+SUMIFS('Data Co.op'!$M:$M,'Data Co.op'!$E:$E,'MT-Tracking Co.op'!$F285,'Data Co.op'!$N:$N,'MT-Tracking Co.op'!U$6)</f>
        <v>0</v>
      </c>
      <c r="V285" s="25">
        <f>+SUMIFS('Data Co.op'!$M:$M,'Data Co.op'!$E:$E,'MT-Tracking Co.op'!$F285,'Data Co.op'!$N:$N,'MT-Tracking Co.op'!V$6)</f>
        <v>0</v>
      </c>
      <c r="W285" s="25">
        <f>+SUMIFS('Data Co.op'!$M:$M,'Data Co.op'!$E:$E,'MT-Tracking Co.op'!$F285,'Data Co.op'!$N:$N,'MT-Tracking Co.op'!W$6)</f>
        <v>0</v>
      </c>
      <c r="X285" s="25">
        <f>+SUMIFS('Data Co.op'!$M:$M,'Data Co.op'!$E:$E,'MT-Tracking Co.op'!$F285,'Data Co.op'!$N:$N,'MT-Tracking Co.op'!X$6)</f>
        <v>0</v>
      </c>
      <c r="Y285" s="25">
        <f>+SUMIFS('Data Co.op'!$M:$M,'Data Co.op'!$E:$E,'MT-Tracking Co.op'!$F285,'Data Co.op'!$N:$N,'MT-Tracking Co.op'!Y$6)</f>
        <v>0</v>
      </c>
      <c r="Z285" s="25">
        <f>+SUMIFS('Data Co.op'!$M:$M,'Data Co.op'!$E:$E,'MT-Tracking Co.op'!$F285,'Data Co.op'!$N:$N,'MT-Tracking Co.op'!Z$6)</f>
        <v>0</v>
      </c>
      <c r="AA285" s="25">
        <f>+SUMIFS('Data Co.op'!$M:$M,'Data Co.op'!$E:$E,'MT-Tracking Co.op'!$F285,'Data Co.op'!$N:$N,'MT-Tracking Co.op'!AA$6)</f>
        <v>0</v>
      </c>
      <c r="AB285" s="25">
        <f>+SUMIFS('Data Co.op'!$M:$M,'Data Co.op'!$E:$E,'MT-Tracking Co.op'!$F285,'Data Co.op'!$N:$N,'MT-Tracking Co.op'!AB$6)</f>
        <v>0</v>
      </c>
      <c r="AC285" s="25">
        <f>+SUMIFS('Data Co.op'!$M:$M,'Data Co.op'!$E:$E,'MT-Tracking Co.op'!$F285,'Data Co.op'!$N:$N,'MT-Tracking Co.op'!AC$6)</f>
        <v>0</v>
      </c>
      <c r="AD285" s="25">
        <f>+SUMIFS('Data Co.op'!$M:$M,'Data Co.op'!$E:$E,'MT-Tracking Co.op'!$F285,'Data Co.op'!$N:$N,'MT-Tracking Co.op'!AD$6)</f>
        <v>0</v>
      </c>
      <c r="AE285" s="25">
        <f>+SUMIFS('Data Co.op'!$M:$M,'Data Co.op'!$E:$E,'MT-Tracking Co.op'!$F285,'Data Co.op'!$N:$N,'MT-Tracking Co.op'!AE$6)</f>
        <v>0</v>
      </c>
      <c r="AF285" s="25">
        <f>+SUMIFS('Data Co.op'!$M:$M,'Data Co.op'!$E:$E,'MT-Tracking Co.op'!$F285,'Data Co.op'!$N:$N,'MT-Tracking Co.op'!AF$6)</f>
        <v>0</v>
      </c>
      <c r="AG285" s="25">
        <f>+SUMIFS('Data Co.op'!$M:$M,'Data Co.op'!$E:$E,'MT-Tracking Co.op'!$F285,'Data Co.op'!$N:$N,'MT-Tracking Co.op'!AG$6)</f>
        <v>772.29827999999998</v>
      </c>
      <c r="AH285" s="25">
        <f>+SUMIFS('Data Co.op'!$M:$M,'Data Co.op'!$E:$E,'MT-Tracking Co.op'!$G285,'Data Co.op'!$N:$N,'MT-Tracking Co.op'!AH$6)</f>
        <v>0</v>
      </c>
      <c r="AI285" s="25">
        <f>+SUMIFS('Data Co.op'!$M:$M,'Data Co.op'!$E:$E,'MT-Tracking Co.op'!$G285,'Data Co.op'!$N:$N,'MT-Tracking Co.op'!AI$6)</f>
        <v>0</v>
      </c>
      <c r="AJ285" s="25">
        <f>+SUMIFS('Data Co.op'!$M:$M,'Data Co.op'!$E:$E,'MT-Tracking Co.op'!$G285,'Data Co.op'!$N:$N,'MT-Tracking Co.op'!AJ$6)</f>
        <v>0</v>
      </c>
      <c r="AK285" s="25">
        <f>+SUMIFS('Data Co.op'!$M:$M,'Data Co.op'!$E:$E,'MT-Tracking Co.op'!$G285,'Data Co.op'!$N:$N,'MT-Tracking Co.op'!AK$6)</f>
        <v>0</v>
      </c>
      <c r="AL285" s="25">
        <f>+SUMIFS('Data Co.op'!$M:$M,'Data Co.op'!$E:$E,'MT-Tracking Co.op'!$G285,'Data Co.op'!$N:$N,'MT-Tracking Co.op'!AL$6)</f>
        <v>0</v>
      </c>
      <c r="AM285" s="25">
        <f>+SUMIFS('Data Co.op'!$M:$M,'Data Co.op'!$E:$E,'MT-Tracking Co.op'!$G285,'Data Co.op'!$N:$N,'MT-Tracking Co.op'!AM$6)</f>
        <v>0</v>
      </c>
      <c r="AN285" s="25">
        <f>+SUMIFS('Data Co.op'!$M:$M,'Data Co.op'!$E:$E,'MT-Tracking Co.op'!$G285,'Data Co.op'!$N:$N,'MT-Tracking Co.op'!AN$6)</f>
        <v>0</v>
      </c>
      <c r="AO285" s="25">
        <f>+SUMIFS('Data Co.op'!$M:$M,'Data Co.op'!$E:$E,'MT-Tracking Co.op'!$G285,'Data Co.op'!$N:$N,'MT-Tracking Co.op'!AO$6)</f>
        <v>0</v>
      </c>
      <c r="AP285" s="25">
        <f>+SUMIFS('Data Co.op'!$M:$M,'Data Co.op'!$E:$E,'MT-Tracking Co.op'!$G285,'Data Co.op'!$N:$N,'MT-Tracking Co.op'!AP$6)</f>
        <v>0</v>
      </c>
      <c r="AQ285" s="25">
        <f>+SUMIFS('Data Co.op'!$M:$M,'Data Co.op'!$E:$E,'MT-Tracking Co.op'!$G285,'Data Co.op'!$N:$N,'MT-Tracking Co.op'!AQ$6)</f>
        <v>0</v>
      </c>
      <c r="AR285" s="25">
        <f>+SUMIFS('Data Co.op'!$M:$M,'Data Co.op'!$E:$E,'MT-Tracking Co.op'!$G285,'Data Co.op'!$N:$N,'MT-Tracking Co.op'!AR$6)</f>
        <v>0</v>
      </c>
      <c r="AS285" s="25">
        <f>+SUMIFS('Data Co.op'!$M:$M,'Data Co.op'!$E:$E,'MT-Tracking Co.op'!$G285,'Data Co.op'!$N:$N,'MT-Tracking Co.op'!AS$6)</f>
        <v>0</v>
      </c>
      <c r="AT285" s="25">
        <f>+SUMIFS('Data Co.op'!$M:$M,'Data Co.op'!$E:$E,'MT-Tracking Co.op'!$G285,'Data Co.op'!$N:$N,'MT-Tracking Co.op'!AT$6)</f>
        <v>0</v>
      </c>
      <c r="AU285" s="25">
        <f>+SUMIFS('Data Co.op'!$M:$M,'Data Co.op'!$E:$E,'MT-Tracking Co.op'!$G285,'Data Co.op'!$N:$N,'MT-Tracking Co.op'!AU$6)</f>
        <v>1005.8148</v>
      </c>
      <c r="AV285" s="25">
        <f>+SUMIFS('Data Co.op'!$M:$M,'Data Co.op'!$E:$E,'MT-Tracking Co.op'!$G285,'Data Co.op'!$N:$N,'MT-Tracking Co.op'!AV$6)</f>
        <v>0</v>
      </c>
      <c r="AW285" s="27">
        <f t="shared" si="42"/>
        <v>0</v>
      </c>
      <c r="AX285" t="str">
        <f t="shared" si="46"/>
        <v>Phạm Thị Bích Hạnh</v>
      </c>
      <c r="AY285" t="str">
        <f t="shared" si="45"/>
        <v>NBTS05367</v>
      </c>
      <c r="AZ285" s="27" t="str">
        <f t="shared" si="47"/>
        <v>Nguyễn Thị Kiều Diễm</v>
      </c>
    </row>
    <row r="286" spans="1:52" outlineLevel="1" x14ac:dyDescent="0.25">
      <c r="A286" s="4" t="s">
        <v>935</v>
      </c>
      <c r="B286" s="4" t="s">
        <v>1076</v>
      </c>
      <c r="C286" s="4" t="s">
        <v>356</v>
      </c>
      <c r="D286" s="95" t="s">
        <v>766</v>
      </c>
      <c r="E286" s="96" t="s">
        <v>421</v>
      </c>
      <c r="F286" s="35">
        <v>2150</v>
      </c>
      <c r="G286" s="35">
        <v>2150</v>
      </c>
      <c r="H286" s="4" t="s">
        <v>5218</v>
      </c>
      <c r="I286" s="4"/>
      <c r="J286" s="4"/>
      <c r="K286" s="4"/>
      <c r="L286" s="4"/>
      <c r="M286" s="33"/>
      <c r="N286" s="38"/>
      <c r="O286" s="33"/>
      <c r="P286" s="33">
        <f t="shared" si="49"/>
        <v>2642.5893599999999</v>
      </c>
      <c r="Q286" s="94">
        <f t="shared" si="40"/>
        <v>0</v>
      </c>
      <c r="R286" s="25">
        <f>+SUMIFS('Data Co.op'!$M:$M,'Data Co.op'!$E:$E,'MT-Tracking Co.op'!$F286,'Data Co.op'!$N:$N,'MT-Tracking Co.op'!R$6)</f>
        <v>0</v>
      </c>
      <c r="S286" s="25">
        <f>+SUMIFS('Data Co.op'!$M:$M,'Data Co.op'!$E:$E,'MT-Tracking Co.op'!$F286,'Data Co.op'!$N:$N,'MT-Tracking Co.op'!S$6)</f>
        <v>0</v>
      </c>
      <c r="T286" s="25">
        <f>+SUMIFS('Data Co.op'!$M:$M,'Data Co.op'!$E:$E,'MT-Tracking Co.op'!$F286,'Data Co.op'!$N:$N,'MT-Tracking Co.op'!T$6)</f>
        <v>0</v>
      </c>
      <c r="U286" s="25">
        <f>+SUMIFS('Data Co.op'!$M:$M,'Data Co.op'!$E:$E,'MT-Tracking Co.op'!$F286,'Data Co.op'!$N:$N,'MT-Tracking Co.op'!U$6)</f>
        <v>0</v>
      </c>
      <c r="V286" s="25">
        <f>+SUMIFS('Data Co.op'!$M:$M,'Data Co.op'!$E:$E,'MT-Tracking Co.op'!$F286,'Data Co.op'!$N:$N,'MT-Tracking Co.op'!V$6)</f>
        <v>0</v>
      </c>
      <c r="W286" s="25">
        <f>+SUMIFS('Data Co.op'!$M:$M,'Data Co.op'!$E:$E,'MT-Tracking Co.op'!$F286,'Data Co.op'!$N:$N,'MT-Tracking Co.op'!W$6)</f>
        <v>0</v>
      </c>
      <c r="X286" s="25">
        <f>+SUMIFS('Data Co.op'!$M:$M,'Data Co.op'!$E:$E,'MT-Tracking Co.op'!$F286,'Data Co.op'!$N:$N,'MT-Tracking Co.op'!X$6)</f>
        <v>0</v>
      </c>
      <c r="Y286" s="25">
        <f>+SUMIFS('Data Co.op'!$M:$M,'Data Co.op'!$E:$E,'MT-Tracking Co.op'!$F286,'Data Co.op'!$N:$N,'MT-Tracking Co.op'!Y$6)</f>
        <v>0</v>
      </c>
      <c r="Z286" s="25">
        <f>+SUMIFS('Data Co.op'!$M:$M,'Data Co.op'!$E:$E,'MT-Tracking Co.op'!$F286,'Data Co.op'!$N:$N,'MT-Tracking Co.op'!Z$6)</f>
        <v>0</v>
      </c>
      <c r="AA286" s="25">
        <f>+SUMIFS('Data Co.op'!$M:$M,'Data Co.op'!$E:$E,'MT-Tracking Co.op'!$F286,'Data Co.op'!$N:$N,'MT-Tracking Co.op'!AA$6)</f>
        <v>0</v>
      </c>
      <c r="AB286" s="25">
        <f>+SUMIFS('Data Co.op'!$M:$M,'Data Co.op'!$E:$E,'MT-Tracking Co.op'!$F286,'Data Co.op'!$N:$N,'MT-Tracking Co.op'!AB$6)</f>
        <v>0</v>
      </c>
      <c r="AC286" s="25">
        <f>+SUMIFS('Data Co.op'!$M:$M,'Data Co.op'!$E:$E,'MT-Tracking Co.op'!$F286,'Data Co.op'!$N:$N,'MT-Tracking Co.op'!AC$6)</f>
        <v>0</v>
      </c>
      <c r="AD286" s="25">
        <f>+SUMIFS('Data Co.op'!$M:$M,'Data Co.op'!$E:$E,'MT-Tracking Co.op'!$F286,'Data Co.op'!$N:$N,'MT-Tracking Co.op'!AD$6)</f>
        <v>0</v>
      </c>
      <c r="AE286" s="25">
        <f>+SUMIFS('Data Co.op'!$M:$M,'Data Co.op'!$E:$E,'MT-Tracking Co.op'!$F286,'Data Co.op'!$N:$N,'MT-Tracking Co.op'!AE$6)</f>
        <v>0</v>
      </c>
      <c r="AF286" s="25">
        <f>+SUMIFS('Data Co.op'!$M:$M,'Data Co.op'!$E:$E,'MT-Tracking Co.op'!$F286,'Data Co.op'!$N:$N,'MT-Tracking Co.op'!AF$6)</f>
        <v>0</v>
      </c>
      <c r="AG286" s="25">
        <f>+SUMIFS('Data Co.op'!$M:$M,'Data Co.op'!$E:$E,'MT-Tracking Co.op'!$F286,'Data Co.op'!$N:$N,'MT-Tracking Co.op'!AG$6)</f>
        <v>1010.76228</v>
      </c>
      <c r="AH286" s="25">
        <f>+SUMIFS('Data Co.op'!$M:$M,'Data Co.op'!$E:$E,'MT-Tracking Co.op'!$G286,'Data Co.op'!$N:$N,'MT-Tracking Co.op'!AH$6)</f>
        <v>0</v>
      </c>
      <c r="AI286" s="25">
        <f>+SUMIFS('Data Co.op'!$M:$M,'Data Co.op'!$E:$E,'MT-Tracking Co.op'!$G286,'Data Co.op'!$N:$N,'MT-Tracking Co.op'!AI$6)</f>
        <v>0</v>
      </c>
      <c r="AJ286" s="25">
        <f>+SUMIFS('Data Co.op'!$M:$M,'Data Co.op'!$E:$E,'MT-Tracking Co.op'!$G286,'Data Co.op'!$N:$N,'MT-Tracking Co.op'!AJ$6)</f>
        <v>0</v>
      </c>
      <c r="AK286" s="25">
        <f>+SUMIFS('Data Co.op'!$M:$M,'Data Co.op'!$E:$E,'MT-Tracking Co.op'!$G286,'Data Co.op'!$N:$N,'MT-Tracking Co.op'!AK$6)</f>
        <v>1631.82708</v>
      </c>
      <c r="AL286" s="25">
        <f>+SUMIFS('Data Co.op'!$M:$M,'Data Co.op'!$E:$E,'MT-Tracking Co.op'!$G286,'Data Co.op'!$N:$N,'MT-Tracking Co.op'!AL$6)</f>
        <v>0</v>
      </c>
      <c r="AM286" s="25">
        <f>+SUMIFS('Data Co.op'!$M:$M,'Data Co.op'!$E:$E,'MT-Tracking Co.op'!$G286,'Data Co.op'!$N:$N,'MT-Tracking Co.op'!AM$6)</f>
        <v>0</v>
      </c>
      <c r="AN286" s="25">
        <f>+SUMIFS('Data Co.op'!$M:$M,'Data Co.op'!$E:$E,'MT-Tracking Co.op'!$G286,'Data Co.op'!$N:$N,'MT-Tracking Co.op'!AN$6)</f>
        <v>0</v>
      </c>
      <c r="AO286" s="25">
        <f>+SUMIFS('Data Co.op'!$M:$M,'Data Co.op'!$E:$E,'MT-Tracking Co.op'!$G286,'Data Co.op'!$N:$N,'MT-Tracking Co.op'!AO$6)</f>
        <v>0</v>
      </c>
      <c r="AP286" s="25">
        <f>+SUMIFS('Data Co.op'!$M:$M,'Data Co.op'!$E:$E,'MT-Tracking Co.op'!$G286,'Data Co.op'!$N:$N,'MT-Tracking Co.op'!AP$6)</f>
        <v>0</v>
      </c>
      <c r="AQ286" s="25">
        <f>+SUMIFS('Data Co.op'!$M:$M,'Data Co.op'!$E:$E,'MT-Tracking Co.op'!$G286,'Data Co.op'!$N:$N,'MT-Tracking Co.op'!AQ$6)</f>
        <v>0</v>
      </c>
      <c r="AR286" s="25">
        <f>+SUMIFS('Data Co.op'!$M:$M,'Data Co.op'!$E:$E,'MT-Tracking Co.op'!$G286,'Data Co.op'!$N:$N,'MT-Tracking Co.op'!AR$6)</f>
        <v>0</v>
      </c>
      <c r="AS286" s="25">
        <f>+SUMIFS('Data Co.op'!$M:$M,'Data Co.op'!$E:$E,'MT-Tracking Co.op'!$G286,'Data Co.op'!$N:$N,'MT-Tracking Co.op'!AS$6)</f>
        <v>0</v>
      </c>
      <c r="AT286" s="25">
        <f>+SUMIFS('Data Co.op'!$M:$M,'Data Co.op'!$E:$E,'MT-Tracking Co.op'!$G286,'Data Co.op'!$N:$N,'MT-Tracking Co.op'!AT$6)</f>
        <v>0</v>
      </c>
      <c r="AU286" s="25">
        <f>+SUMIFS('Data Co.op'!$M:$M,'Data Co.op'!$E:$E,'MT-Tracking Co.op'!$G286,'Data Co.op'!$N:$N,'MT-Tracking Co.op'!AU$6)</f>
        <v>0</v>
      </c>
      <c r="AV286" s="25">
        <f>+SUMIFS('Data Co.op'!$M:$M,'Data Co.op'!$E:$E,'MT-Tracking Co.op'!$G286,'Data Co.op'!$N:$N,'MT-Tracking Co.op'!AV$6)</f>
        <v>0</v>
      </c>
      <c r="AW286" s="27"/>
      <c r="AX286" t="str">
        <f t="shared" si="46"/>
        <v>Phạm Thị Bích Hạnh</v>
      </c>
      <c r="AY286" t="str">
        <f t="shared" si="45"/>
        <v>NBTS05367</v>
      </c>
      <c r="AZ286" s="27" t="str">
        <f t="shared" si="47"/>
        <v>Nguyễn Thị Kiều Diễm</v>
      </c>
    </row>
    <row r="287" spans="1:52" outlineLevel="1" x14ac:dyDescent="0.25">
      <c r="A287" s="4" t="s">
        <v>935</v>
      </c>
      <c r="B287" s="4" t="s">
        <v>1076</v>
      </c>
      <c r="C287" s="4" t="s">
        <v>356</v>
      </c>
      <c r="D287" s="95" t="s">
        <v>766</v>
      </c>
      <c r="E287" s="96" t="s">
        <v>421</v>
      </c>
      <c r="F287" s="35">
        <v>2156</v>
      </c>
      <c r="G287" s="35">
        <v>2156</v>
      </c>
      <c r="H287" s="4" t="s">
        <v>5219</v>
      </c>
      <c r="I287" s="4"/>
      <c r="J287" s="4"/>
      <c r="K287" s="4"/>
      <c r="L287" s="4"/>
      <c r="M287" s="33"/>
      <c r="N287" s="38"/>
      <c r="O287" s="33"/>
      <c r="P287" s="33">
        <f t="shared" si="49"/>
        <v>772.29827999999998</v>
      </c>
      <c r="Q287" s="94">
        <f t="shared" si="40"/>
        <v>0</v>
      </c>
      <c r="R287" s="25">
        <f>+SUMIFS('Data Co.op'!$M:$M,'Data Co.op'!$E:$E,'MT-Tracking Co.op'!$F287,'Data Co.op'!$N:$N,'MT-Tracking Co.op'!R$6)</f>
        <v>0</v>
      </c>
      <c r="S287" s="25">
        <f>+SUMIFS('Data Co.op'!$M:$M,'Data Co.op'!$E:$E,'MT-Tracking Co.op'!$F287,'Data Co.op'!$N:$N,'MT-Tracking Co.op'!S$6)</f>
        <v>0</v>
      </c>
      <c r="T287" s="25">
        <f>+SUMIFS('Data Co.op'!$M:$M,'Data Co.op'!$E:$E,'MT-Tracking Co.op'!$F287,'Data Co.op'!$N:$N,'MT-Tracking Co.op'!T$6)</f>
        <v>0</v>
      </c>
      <c r="U287" s="25">
        <f>+SUMIFS('Data Co.op'!$M:$M,'Data Co.op'!$E:$E,'MT-Tracking Co.op'!$F287,'Data Co.op'!$N:$N,'MT-Tracking Co.op'!U$6)</f>
        <v>0</v>
      </c>
      <c r="V287" s="25">
        <f>+SUMIFS('Data Co.op'!$M:$M,'Data Co.op'!$E:$E,'MT-Tracking Co.op'!$F287,'Data Co.op'!$N:$N,'MT-Tracking Co.op'!V$6)</f>
        <v>0</v>
      </c>
      <c r="W287" s="25">
        <f>+SUMIFS('Data Co.op'!$M:$M,'Data Co.op'!$E:$E,'MT-Tracking Co.op'!$F287,'Data Co.op'!$N:$N,'MT-Tracking Co.op'!W$6)</f>
        <v>0</v>
      </c>
      <c r="X287" s="25">
        <f>+SUMIFS('Data Co.op'!$M:$M,'Data Co.op'!$E:$E,'MT-Tracking Co.op'!$F287,'Data Co.op'!$N:$N,'MT-Tracking Co.op'!X$6)</f>
        <v>0</v>
      </c>
      <c r="Y287" s="25">
        <f>+SUMIFS('Data Co.op'!$M:$M,'Data Co.op'!$E:$E,'MT-Tracking Co.op'!$F287,'Data Co.op'!$N:$N,'MT-Tracking Co.op'!Y$6)</f>
        <v>0</v>
      </c>
      <c r="Z287" s="25">
        <f>+SUMIFS('Data Co.op'!$M:$M,'Data Co.op'!$E:$E,'MT-Tracking Co.op'!$F287,'Data Co.op'!$N:$N,'MT-Tracking Co.op'!Z$6)</f>
        <v>0</v>
      </c>
      <c r="AA287" s="25">
        <f>+SUMIFS('Data Co.op'!$M:$M,'Data Co.op'!$E:$E,'MT-Tracking Co.op'!$F287,'Data Co.op'!$N:$N,'MT-Tracking Co.op'!AA$6)</f>
        <v>0</v>
      </c>
      <c r="AB287" s="25">
        <f>+SUMIFS('Data Co.op'!$M:$M,'Data Co.op'!$E:$E,'MT-Tracking Co.op'!$F287,'Data Co.op'!$N:$N,'MT-Tracking Co.op'!AB$6)</f>
        <v>0</v>
      </c>
      <c r="AC287" s="25">
        <f>+SUMIFS('Data Co.op'!$M:$M,'Data Co.op'!$E:$E,'MT-Tracking Co.op'!$F287,'Data Co.op'!$N:$N,'MT-Tracking Co.op'!AC$6)</f>
        <v>0</v>
      </c>
      <c r="AD287" s="25">
        <f>+SUMIFS('Data Co.op'!$M:$M,'Data Co.op'!$E:$E,'MT-Tracking Co.op'!$F287,'Data Co.op'!$N:$N,'MT-Tracking Co.op'!AD$6)</f>
        <v>0</v>
      </c>
      <c r="AE287" s="25">
        <f>+SUMIFS('Data Co.op'!$M:$M,'Data Co.op'!$E:$E,'MT-Tracking Co.op'!$F287,'Data Co.op'!$N:$N,'MT-Tracking Co.op'!AE$6)</f>
        <v>0</v>
      </c>
      <c r="AF287" s="25">
        <f>+SUMIFS('Data Co.op'!$M:$M,'Data Co.op'!$E:$E,'MT-Tracking Co.op'!$F287,'Data Co.op'!$N:$N,'MT-Tracking Co.op'!AF$6)</f>
        <v>0</v>
      </c>
      <c r="AG287" s="25">
        <f>+SUMIFS('Data Co.op'!$M:$M,'Data Co.op'!$E:$E,'MT-Tracking Co.op'!$F287,'Data Co.op'!$N:$N,'MT-Tracking Co.op'!AG$6)</f>
        <v>772.29827999999998</v>
      </c>
      <c r="AH287" s="25">
        <f>+SUMIFS('Data Co.op'!$M:$M,'Data Co.op'!$E:$E,'MT-Tracking Co.op'!$G287,'Data Co.op'!$N:$N,'MT-Tracking Co.op'!AH$6)</f>
        <v>0</v>
      </c>
      <c r="AI287" s="25">
        <f>+SUMIFS('Data Co.op'!$M:$M,'Data Co.op'!$E:$E,'MT-Tracking Co.op'!$G287,'Data Co.op'!$N:$N,'MT-Tracking Co.op'!AI$6)</f>
        <v>0</v>
      </c>
      <c r="AJ287" s="25">
        <f>+SUMIFS('Data Co.op'!$M:$M,'Data Co.op'!$E:$E,'MT-Tracking Co.op'!$G287,'Data Co.op'!$N:$N,'MT-Tracking Co.op'!AJ$6)</f>
        <v>0</v>
      </c>
      <c r="AK287" s="25">
        <f>+SUMIFS('Data Co.op'!$M:$M,'Data Co.op'!$E:$E,'MT-Tracking Co.op'!$G287,'Data Co.op'!$N:$N,'MT-Tracking Co.op'!AK$6)</f>
        <v>0</v>
      </c>
      <c r="AL287" s="25">
        <f>+SUMIFS('Data Co.op'!$M:$M,'Data Co.op'!$E:$E,'MT-Tracking Co.op'!$G287,'Data Co.op'!$N:$N,'MT-Tracking Co.op'!AL$6)</f>
        <v>0</v>
      </c>
      <c r="AM287" s="25">
        <f>+SUMIFS('Data Co.op'!$M:$M,'Data Co.op'!$E:$E,'MT-Tracking Co.op'!$G287,'Data Co.op'!$N:$N,'MT-Tracking Co.op'!AM$6)</f>
        <v>0</v>
      </c>
      <c r="AN287" s="25">
        <f>+SUMIFS('Data Co.op'!$M:$M,'Data Co.op'!$E:$E,'MT-Tracking Co.op'!$G287,'Data Co.op'!$N:$N,'MT-Tracking Co.op'!AN$6)</f>
        <v>0</v>
      </c>
      <c r="AO287" s="25">
        <f>+SUMIFS('Data Co.op'!$M:$M,'Data Co.op'!$E:$E,'MT-Tracking Co.op'!$G287,'Data Co.op'!$N:$N,'MT-Tracking Co.op'!AO$6)</f>
        <v>0</v>
      </c>
      <c r="AP287" s="25">
        <f>+SUMIFS('Data Co.op'!$M:$M,'Data Co.op'!$E:$E,'MT-Tracking Co.op'!$G287,'Data Co.op'!$N:$N,'MT-Tracking Co.op'!AP$6)</f>
        <v>0</v>
      </c>
      <c r="AQ287" s="25">
        <f>+SUMIFS('Data Co.op'!$M:$M,'Data Co.op'!$E:$E,'MT-Tracking Co.op'!$G287,'Data Co.op'!$N:$N,'MT-Tracking Co.op'!AQ$6)</f>
        <v>0</v>
      </c>
      <c r="AR287" s="25">
        <f>+SUMIFS('Data Co.op'!$M:$M,'Data Co.op'!$E:$E,'MT-Tracking Co.op'!$G287,'Data Co.op'!$N:$N,'MT-Tracking Co.op'!AR$6)</f>
        <v>0</v>
      </c>
      <c r="AS287" s="25">
        <f>+SUMIFS('Data Co.op'!$M:$M,'Data Co.op'!$E:$E,'MT-Tracking Co.op'!$G287,'Data Co.op'!$N:$N,'MT-Tracking Co.op'!AS$6)</f>
        <v>0</v>
      </c>
      <c r="AT287" s="25">
        <f>+SUMIFS('Data Co.op'!$M:$M,'Data Co.op'!$E:$E,'MT-Tracking Co.op'!$G287,'Data Co.op'!$N:$N,'MT-Tracking Co.op'!AT$6)</f>
        <v>0</v>
      </c>
      <c r="AU287" s="25">
        <f>+SUMIFS('Data Co.op'!$M:$M,'Data Co.op'!$E:$E,'MT-Tracking Co.op'!$G287,'Data Co.op'!$N:$N,'MT-Tracking Co.op'!AU$6)</f>
        <v>0</v>
      </c>
      <c r="AV287" s="25">
        <f>+SUMIFS('Data Co.op'!$M:$M,'Data Co.op'!$E:$E,'MT-Tracking Co.op'!$G287,'Data Co.op'!$N:$N,'MT-Tracking Co.op'!AV$6)</f>
        <v>0</v>
      </c>
      <c r="AW287" s="27"/>
      <c r="AX287" t="str">
        <f t="shared" si="46"/>
        <v>Phạm Thị Bích Hạnh</v>
      </c>
      <c r="AY287" t="str">
        <f t="shared" si="45"/>
        <v>NBTS05367</v>
      </c>
      <c r="AZ287" s="27" t="str">
        <f t="shared" si="47"/>
        <v>Nguyễn Thị Kiều Diễm</v>
      </c>
    </row>
    <row r="288" spans="1:52" outlineLevel="1" x14ac:dyDescent="0.25">
      <c r="A288" s="4" t="s">
        <v>935</v>
      </c>
      <c r="B288" s="4" t="s">
        <v>1076</v>
      </c>
      <c r="C288" s="4" t="s">
        <v>356</v>
      </c>
      <c r="D288" s="95" t="s">
        <v>766</v>
      </c>
      <c r="E288" s="96" t="s">
        <v>421</v>
      </c>
      <c r="F288" s="35">
        <v>230</v>
      </c>
      <c r="G288" s="35">
        <v>230</v>
      </c>
      <c r="H288" s="4" t="s">
        <v>5111</v>
      </c>
      <c r="I288" s="4"/>
      <c r="J288" s="4"/>
      <c r="K288" s="4"/>
      <c r="L288" s="4"/>
      <c r="M288" s="33"/>
      <c r="N288" s="38"/>
      <c r="O288" s="33"/>
      <c r="P288" s="33">
        <f t="shared" si="49"/>
        <v>1371.9618</v>
      </c>
      <c r="Q288" s="94">
        <f t="shared" si="40"/>
        <v>0</v>
      </c>
      <c r="R288" s="25">
        <f>+SUMIFS('Data Co.op'!$M:$M,'Data Co.op'!$E:$E,'MT-Tracking Co.op'!$F288,'Data Co.op'!$N:$N,'MT-Tracking Co.op'!R$6)</f>
        <v>0</v>
      </c>
      <c r="S288" s="25">
        <f>+SUMIFS('Data Co.op'!$M:$M,'Data Co.op'!$E:$E,'MT-Tracking Co.op'!$F288,'Data Co.op'!$N:$N,'MT-Tracking Co.op'!S$6)</f>
        <v>0</v>
      </c>
      <c r="T288" s="25">
        <f>+SUMIFS('Data Co.op'!$M:$M,'Data Co.op'!$E:$E,'MT-Tracking Co.op'!$F288,'Data Co.op'!$N:$N,'MT-Tracking Co.op'!T$6)</f>
        <v>0</v>
      </c>
      <c r="U288" s="25">
        <f>+SUMIFS('Data Co.op'!$M:$M,'Data Co.op'!$E:$E,'MT-Tracking Co.op'!$F288,'Data Co.op'!$N:$N,'MT-Tracking Co.op'!U$6)</f>
        <v>0</v>
      </c>
      <c r="V288" s="25">
        <f>+SUMIFS('Data Co.op'!$M:$M,'Data Co.op'!$E:$E,'MT-Tracking Co.op'!$F288,'Data Co.op'!$N:$N,'MT-Tracking Co.op'!V$6)</f>
        <v>0</v>
      </c>
      <c r="W288" s="25">
        <f>+SUMIFS('Data Co.op'!$M:$M,'Data Co.op'!$E:$E,'MT-Tracking Co.op'!$F288,'Data Co.op'!$N:$N,'MT-Tracking Co.op'!W$6)</f>
        <v>0</v>
      </c>
      <c r="X288" s="25">
        <f>+SUMIFS('Data Co.op'!$M:$M,'Data Co.op'!$E:$E,'MT-Tracking Co.op'!$F288,'Data Co.op'!$N:$N,'MT-Tracking Co.op'!X$6)</f>
        <v>0</v>
      </c>
      <c r="Y288" s="25">
        <f>+SUMIFS('Data Co.op'!$M:$M,'Data Co.op'!$E:$E,'MT-Tracking Co.op'!$F288,'Data Co.op'!$N:$N,'MT-Tracking Co.op'!Y$6)</f>
        <v>0</v>
      </c>
      <c r="Z288" s="25">
        <f>+SUMIFS('Data Co.op'!$M:$M,'Data Co.op'!$E:$E,'MT-Tracking Co.op'!$F288,'Data Co.op'!$N:$N,'MT-Tracking Co.op'!Z$6)</f>
        <v>0</v>
      </c>
      <c r="AA288" s="25">
        <f>+SUMIFS('Data Co.op'!$M:$M,'Data Co.op'!$E:$E,'MT-Tracking Co.op'!$F288,'Data Co.op'!$N:$N,'MT-Tracking Co.op'!AA$6)</f>
        <v>0</v>
      </c>
      <c r="AB288" s="25">
        <f>+SUMIFS('Data Co.op'!$M:$M,'Data Co.op'!$E:$E,'MT-Tracking Co.op'!$F288,'Data Co.op'!$N:$N,'MT-Tracking Co.op'!AB$6)</f>
        <v>0</v>
      </c>
      <c r="AC288" s="25">
        <f>+SUMIFS('Data Co.op'!$M:$M,'Data Co.op'!$E:$E,'MT-Tracking Co.op'!$F288,'Data Co.op'!$N:$N,'MT-Tracking Co.op'!AC$6)</f>
        <v>180.59976</v>
      </c>
      <c r="AD288" s="25">
        <f>+SUMIFS('Data Co.op'!$M:$M,'Data Co.op'!$E:$E,'MT-Tracking Co.op'!$F288,'Data Co.op'!$N:$N,'MT-Tracking Co.op'!AD$6)</f>
        <v>0</v>
      </c>
      <c r="AE288" s="25">
        <f>+SUMIFS('Data Co.op'!$M:$M,'Data Co.op'!$E:$E,'MT-Tracking Co.op'!$F288,'Data Co.op'!$N:$N,'MT-Tracking Co.op'!AE$6)</f>
        <v>0</v>
      </c>
      <c r="AF288" s="25">
        <f>+SUMIFS('Data Co.op'!$M:$M,'Data Co.op'!$E:$E,'MT-Tracking Co.op'!$F288,'Data Co.op'!$N:$N,'MT-Tracking Co.op'!AF$6)</f>
        <v>0</v>
      </c>
      <c r="AG288" s="25">
        <f>+SUMIFS('Data Co.op'!$M:$M,'Data Co.op'!$E:$E,'MT-Tracking Co.op'!$F288,'Data Co.op'!$N:$N,'MT-Tracking Co.op'!AG$6)</f>
        <v>0</v>
      </c>
      <c r="AH288" s="25">
        <f>+SUMIFS('Data Co.op'!$M:$M,'Data Co.op'!$E:$E,'MT-Tracking Co.op'!$G288,'Data Co.op'!$N:$N,'MT-Tracking Co.op'!AH$6)</f>
        <v>0</v>
      </c>
      <c r="AI288" s="25">
        <f>+SUMIFS('Data Co.op'!$M:$M,'Data Co.op'!$E:$E,'MT-Tracking Co.op'!$G288,'Data Co.op'!$N:$N,'MT-Tracking Co.op'!AI$6)</f>
        <v>0</v>
      </c>
      <c r="AJ288" s="25">
        <f>+SUMIFS('Data Co.op'!$M:$M,'Data Co.op'!$E:$E,'MT-Tracking Co.op'!$G288,'Data Co.op'!$N:$N,'MT-Tracking Co.op'!AJ$6)</f>
        <v>0</v>
      </c>
      <c r="AK288" s="25">
        <f>+SUMIFS('Data Co.op'!$M:$M,'Data Co.op'!$E:$E,'MT-Tracking Co.op'!$G288,'Data Co.op'!$N:$N,'MT-Tracking Co.op'!AK$6)</f>
        <v>0</v>
      </c>
      <c r="AL288" s="25">
        <f>+SUMIFS('Data Co.op'!$M:$M,'Data Co.op'!$E:$E,'MT-Tracking Co.op'!$G288,'Data Co.op'!$N:$N,'MT-Tracking Co.op'!AL$6)</f>
        <v>0</v>
      </c>
      <c r="AM288" s="25">
        <f>+SUMIFS('Data Co.op'!$M:$M,'Data Co.op'!$E:$E,'MT-Tracking Co.op'!$G288,'Data Co.op'!$N:$N,'MT-Tracking Co.op'!AM$6)</f>
        <v>772.29827999999998</v>
      </c>
      <c r="AN288" s="25">
        <f>+SUMIFS('Data Co.op'!$M:$M,'Data Co.op'!$E:$E,'MT-Tracking Co.op'!$G288,'Data Co.op'!$N:$N,'MT-Tracking Co.op'!AN$6)</f>
        <v>0</v>
      </c>
      <c r="AO288" s="25">
        <f>+SUMIFS('Data Co.op'!$M:$M,'Data Co.op'!$E:$E,'MT-Tracking Co.op'!$G288,'Data Co.op'!$N:$N,'MT-Tracking Co.op'!AO$6)</f>
        <v>0</v>
      </c>
      <c r="AP288" s="25">
        <f>+SUMIFS('Data Co.op'!$M:$M,'Data Co.op'!$E:$E,'MT-Tracking Co.op'!$G288,'Data Co.op'!$N:$N,'MT-Tracking Co.op'!AP$6)</f>
        <v>419.06375999999995</v>
      </c>
      <c r="AQ288" s="25">
        <f>+SUMIFS('Data Co.op'!$M:$M,'Data Co.op'!$E:$E,'MT-Tracking Co.op'!$G288,'Data Co.op'!$N:$N,'MT-Tracking Co.op'!AQ$6)</f>
        <v>0</v>
      </c>
      <c r="AR288" s="25">
        <f>+SUMIFS('Data Co.op'!$M:$M,'Data Co.op'!$E:$E,'MT-Tracking Co.op'!$G288,'Data Co.op'!$N:$N,'MT-Tracking Co.op'!AR$6)</f>
        <v>0</v>
      </c>
      <c r="AS288" s="25">
        <f>+SUMIFS('Data Co.op'!$M:$M,'Data Co.op'!$E:$E,'MT-Tracking Co.op'!$G288,'Data Co.op'!$N:$N,'MT-Tracking Co.op'!AS$6)</f>
        <v>0</v>
      </c>
      <c r="AT288" s="25">
        <f>+SUMIFS('Data Co.op'!$M:$M,'Data Co.op'!$E:$E,'MT-Tracking Co.op'!$G288,'Data Co.op'!$N:$N,'MT-Tracking Co.op'!AT$6)</f>
        <v>0</v>
      </c>
      <c r="AU288" s="25">
        <f>+SUMIFS('Data Co.op'!$M:$M,'Data Co.op'!$E:$E,'MT-Tracking Co.op'!$G288,'Data Co.op'!$N:$N,'MT-Tracking Co.op'!AU$6)</f>
        <v>0</v>
      </c>
      <c r="AV288" s="25">
        <f>+SUMIFS('Data Co.op'!$M:$M,'Data Co.op'!$E:$E,'MT-Tracking Co.op'!$G288,'Data Co.op'!$N:$N,'MT-Tracking Co.op'!AV$6)</f>
        <v>0</v>
      </c>
      <c r="AW288" s="27"/>
      <c r="AX288" t="str">
        <f t="shared" si="46"/>
        <v>Phạm Thị Bích Hạnh</v>
      </c>
      <c r="AY288" t="str">
        <f t="shared" si="45"/>
        <v>NBTS05367</v>
      </c>
      <c r="AZ288" s="27" t="str">
        <f t="shared" si="47"/>
        <v>Nguyễn Thị Kiều Diễm</v>
      </c>
    </row>
    <row r="289" spans="1:52" outlineLevel="1" x14ac:dyDescent="0.25">
      <c r="A289" s="4" t="s">
        <v>935</v>
      </c>
      <c r="B289" s="4" t="s">
        <v>1076</v>
      </c>
      <c r="C289" s="4" t="s">
        <v>356</v>
      </c>
      <c r="D289" s="95" t="s">
        <v>766</v>
      </c>
      <c r="E289" s="96" t="s">
        <v>421</v>
      </c>
      <c r="F289" s="35">
        <v>237</v>
      </c>
      <c r="G289" s="35">
        <v>237</v>
      </c>
      <c r="H289" s="4" t="s">
        <v>5113</v>
      </c>
      <c r="I289" s="4"/>
      <c r="J289" s="4"/>
      <c r="K289" s="4"/>
      <c r="L289" s="4"/>
      <c r="M289" s="33"/>
      <c r="N289" s="38"/>
      <c r="O289" s="33"/>
      <c r="P289" s="33">
        <f t="shared" si="49"/>
        <v>2878.5132000000003</v>
      </c>
      <c r="Q289" s="94">
        <f t="shared" si="40"/>
        <v>0</v>
      </c>
      <c r="R289" s="25">
        <f>+SUMIFS('Data Co.op'!$M:$M,'Data Co.op'!$E:$E,'MT-Tracking Co.op'!$F289,'Data Co.op'!$N:$N,'MT-Tracking Co.op'!R$6)</f>
        <v>0</v>
      </c>
      <c r="S289" s="25">
        <f>+SUMIFS('Data Co.op'!$M:$M,'Data Co.op'!$E:$E,'MT-Tracking Co.op'!$F289,'Data Co.op'!$N:$N,'MT-Tracking Co.op'!S$6)</f>
        <v>0</v>
      </c>
      <c r="T289" s="25">
        <f>+SUMIFS('Data Co.op'!$M:$M,'Data Co.op'!$E:$E,'MT-Tracking Co.op'!$F289,'Data Co.op'!$N:$N,'MT-Tracking Co.op'!T$6)</f>
        <v>0</v>
      </c>
      <c r="U289" s="25">
        <f>+SUMIFS('Data Co.op'!$M:$M,'Data Co.op'!$E:$E,'MT-Tracking Co.op'!$F289,'Data Co.op'!$N:$N,'MT-Tracking Co.op'!U$6)</f>
        <v>0</v>
      </c>
      <c r="V289" s="25">
        <f>+SUMIFS('Data Co.op'!$M:$M,'Data Co.op'!$E:$E,'MT-Tracking Co.op'!$F289,'Data Co.op'!$N:$N,'MT-Tracking Co.op'!V$6)</f>
        <v>0</v>
      </c>
      <c r="W289" s="25">
        <f>+SUMIFS('Data Co.op'!$M:$M,'Data Co.op'!$E:$E,'MT-Tracking Co.op'!$F289,'Data Co.op'!$N:$N,'MT-Tracking Co.op'!W$6)</f>
        <v>0</v>
      </c>
      <c r="X289" s="25">
        <f>+SUMIFS('Data Co.op'!$M:$M,'Data Co.op'!$E:$E,'MT-Tracking Co.op'!$F289,'Data Co.op'!$N:$N,'MT-Tracking Co.op'!X$6)</f>
        <v>0</v>
      </c>
      <c r="Y289" s="25">
        <f>+SUMIFS('Data Co.op'!$M:$M,'Data Co.op'!$E:$E,'MT-Tracking Co.op'!$F289,'Data Co.op'!$N:$N,'MT-Tracking Co.op'!Y$6)</f>
        <v>0</v>
      </c>
      <c r="Z289" s="25">
        <f>+SUMIFS('Data Co.op'!$M:$M,'Data Co.op'!$E:$E,'MT-Tracking Co.op'!$F289,'Data Co.op'!$N:$N,'MT-Tracking Co.op'!Z$6)</f>
        <v>0</v>
      </c>
      <c r="AA289" s="25">
        <f>+SUMIFS('Data Co.op'!$M:$M,'Data Co.op'!$E:$E,'MT-Tracking Co.op'!$F289,'Data Co.op'!$N:$N,'MT-Tracking Co.op'!AA$6)</f>
        <v>0</v>
      </c>
      <c r="AB289" s="25">
        <f>+SUMIFS('Data Co.op'!$M:$M,'Data Co.op'!$E:$E,'MT-Tracking Co.op'!$F289,'Data Co.op'!$N:$N,'MT-Tracking Co.op'!AB$6)</f>
        <v>0</v>
      </c>
      <c r="AC289" s="25">
        <f>+SUMIFS('Data Co.op'!$M:$M,'Data Co.op'!$E:$E,'MT-Tracking Co.op'!$F289,'Data Co.op'!$N:$N,'MT-Tracking Co.op'!AC$6)</f>
        <v>361.19952000000001</v>
      </c>
      <c r="AD289" s="25">
        <f>+SUMIFS('Data Co.op'!$M:$M,'Data Co.op'!$E:$E,'MT-Tracking Co.op'!$F289,'Data Co.op'!$N:$N,'MT-Tracking Co.op'!AD$6)</f>
        <v>0</v>
      </c>
      <c r="AE289" s="25">
        <f>+SUMIFS('Data Co.op'!$M:$M,'Data Co.op'!$E:$E,'MT-Tracking Co.op'!$F289,'Data Co.op'!$N:$N,'MT-Tracking Co.op'!AE$6)</f>
        <v>0</v>
      </c>
      <c r="AF289" s="25">
        <f>+SUMIFS('Data Co.op'!$M:$M,'Data Co.op'!$E:$E,'MT-Tracking Co.op'!$F289,'Data Co.op'!$N:$N,'MT-Tracking Co.op'!AF$6)</f>
        <v>0</v>
      </c>
      <c r="AG289" s="25">
        <f>+SUMIFS('Data Co.op'!$M:$M,'Data Co.op'!$E:$E,'MT-Tracking Co.op'!$F289,'Data Co.op'!$N:$N,'MT-Tracking Co.op'!AG$6)</f>
        <v>0</v>
      </c>
      <c r="AH289" s="25">
        <f>+SUMIFS('Data Co.op'!$M:$M,'Data Co.op'!$E:$E,'MT-Tracking Co.op'!$G289,'Data Co.op'!$N:$N,'MT-Tracking Co.op'!AH$6)</f>
        <v>0</v>
      </c>
      <c r="AI289" s="25">
        <f>+SUMIFS('Data Co.op'!$M:$M,'Data Co.op'!$E:$E,'MT-Tracking Co.op'!$G289,'Data Co.op'!$N:$N,'MT-Tracking Co.op'!AI$6)</f>
        <v>0</v>
      </c>
      <c r="AJ289" s="25">
        <f>+SUMIFS('Data Co.op'!$M:$M,'Data Co.op'!$E:$E,'MT-Tracking Co.op'!$G289,'Data Co.op'!$N:$N,'MT-Tracking Co.op'!AJ$6)</f>
        <v>0</v>
      </c>
      <c r="AK289" s="25">
        <f>+SUMIFS('Data Co.op'!$M:$M,'Data Co.op'!$E:$E,'MT-Tracking Co.op'!$G289,'Data Co.op'!$N:$N,'MT-Tracking Co.op'!AK$6)</f>
        <v>0</v>
      </c>
      <c r="AL289" s="25">
        <f>+SUMIFS('Data Co.op'!$M:$M,'Data Co.op'!$E:$E,'MT-Tracking Co.op'!$G289,'Data Co.op'!$N:$N,'MT-Tracking Co.op'!AL$6)</f>
        <v>0</v>
      </c>
      <c r="AM289" s="25">
        <f>+SUMIFS('Data Co.op'!$M:$M,'Data Co.op'!$E:$E,'MT-Tracking Co.op'!$G289,'Data Co.op'!$N:$N,'MT-Tracking Co.op'!AM$6)</f>
        <v>772.29827999999998</v>
      </c>
      <c r="AN289" s="25">
        <f>+SUMIFS('Data Co.op'!$M:$M,'Data Co.op'!$E:$E,'MT-Tracking Co.op'!$G289,'Data Co.op'!$N:$N,'MT-Tracking Co.op'!AN$6)</f>
        <v>0</v>
      </c>
      <c r="AO289" s="25">
        <f>+SUMIFS('Data Co.op'!$M:$M,'Data Co.op'!$E:$E,'MT-Tracking Co.op'!$G289,'Data Co.op'!$N:$N,'MT-Tracking Co.op'!AO$6)</f>
        <v>0</v>
      </c>
      <c r="AP289" s="25">
        <f>+SUMIFS('Data Co.op'!$M:$M,'Data Co.op'!$E:$E,'MT-Tracking Co.op'!$G289,'Data Co.op'!$N:$N,'MT-Tracking Co.op'!AP$6)</f>
        <v>0</v>
      </c>
      <c r="AQ289" s="25">
        <f>+SUMIFS('Data Co.op'!$M:$M,'Data Co.op'!$E:$E,'MT-Tracking Co.op'!$G289,'Data Co.op'!$N:$N,'MT-Tracking Co.op'!AQ$6)</f>
        <v>0</v>
      </c>
      <c r="AR289" s="25">
        <f>+SUMIFS('Data Co.op'!$M:$M,'Data Co.op'!$E:$E,'MT-Tracking Co.op'!$G289,'Data Co.op'!$N:$N,'MT-Tracking Co.op'!AR$6)</f>
        <v>0</v>
      </c>
      <c r="AS289" s="25">
        <f>+SUMIFS('Data Co.op'!$M:$M,'Data Co.op'!$E:$E,'MT-Tracking Co.op'!$G289,'Data Co.op'!$N:$N,'MT-Tracking Co.op'!AS$6)</f>
        <v>0</v>
      </c>
      <c r="AT289" s="25">
        <f>+SUMIFS('Data Co.op'!$M:$M,'Data Co.op'!$E:$E,'MT-Tracking Co.op'!$G289,'Data Co.op'!$N:$N,'MT-Tracking Co.op'!AT$6)</f>
        <v>1745.0154</v>
      </c>
      <c r="AU289" s="25">
        <f>+SUMIFS('Data Co.op'!$M:$M,'Data Co.op'!$E:$E,'MT-Tracking Co.op'!$G289,'Data Co.op'!$N:$N,'MT-Tracking Co.op'!AU$6)</f>
        <v>0</v>
      </c>
      <c r="AV289" s="25">
        <f>+SUMIFS('Data Co.op'!$M:$M,'Data Co.op'!$E:$E,'MT-Tracking Co.op'!$G289,'Data Co.op'!$N:$N,'MT-Tracking Co.op'!AV$6)</f>
        <v>0</v>
      </c>
      <c r="AW289" s="27"/>
      <c r="AX289" t="str">
        <f t="shared" si="46"/>
        <v>Phạm Thị Bích Hạnh</v>
      </c>
      <c r="AY289" t="str">
        <f t="shared" si="45"/>
        <v>NBTS05367</v>
      </c>
      <c r="AZ289" s="27" t="str">
        <f t="shared" si="47"/>
        <v>Nguyễn Thị Kiều Diễm</v>
      </c>
    </row>
    <row r="290" spans="1:52" outlineLevel="1" x14ac:dyDescent="0.25">
      <c r="A290" s="4" t="s">
        <v>935</v>
      </c>
      <c r="B290" s="4" t="s">
        <v>1076</v>
      </c>
      <c r="C290" s="4" t="s">
        <v>356</v>
      </c>
      <c r="D290" s="95" t="s">
        <v>766</v>
      </c>
      <c r="E290" s="96" t="s">
        <v>421</v>
      </c>
      <c r="F290" s="35">
        <v>634</v>
      </c>
      <c r="G290" s="35">
        <v>634</v>
      </c>
      <c r="H290" s="4" t="s">
        <v>5118</v>
      </c>
      <c r="I290" s="4"/>
      <c r="J290" s="4"/>
      <c r="K290" s="4"/>
      <c r="L290" s="4"/>
      <c r="M290" s="33"/>
      <c r="N290" s="38"/>
      <c r="O290" s="33"/>
      <c r="P290" s="33">
        <f t="shared" si="49"/>
        <v>890.17487999999992</v>
      </c>
      <c r="Q290" s="94">
        <f t="shared" si="40"/>
        <v>0</v>
      </c>
      <c r="R290" s="25">
        <f>+SUMIFS('Data Co.op'!$M:$M,'Data Co.op'!$E:$E,'MT-Tracking Co.op'!$F290,'Data Co.op'!$N:$N,'MT-Tracking Co.op'!R$6)</f>
        <v>0</v>
      </c>
      <c r="S290" s="25">
        <f>+SUMIFS('Data Co.op'!$M:$M,'Data Co.op'!$E:$E,'MT-Tracking Co.op'!$F290,'Data Co.op'!$N:$N,'MT-Tracking Co.op'!S$6)</f>
        <v>0</v>
      </c>
      <c r="T290" s="25">
        <f>+SUMIFS('Data Co.op'!$M:$M,'Data Co.op'!$E:$E,'MT-Tracking Co.op'!$F290,'Data Co.op'!$N:$N,'MT-Tracking Co.op'!T$6)</f>
        <v>0</v>
      </c>
      <c r="U290" s="25">
        <f>+SUMIFS('Data Co.op'!$M:$M,'Data Co.op'!$E:$E,'MT-Tracking Co.op'!$F290,'Data Co.op'!$N:$N,'MT-Tracking Co.op'!U$6)</f>
        <v>0</v>
      </c>
      <c r="V290" s="25">
        <f>+SUMIFS('Data Co.op'!$M:$M,'Data Co.op'!$E:$E,'MT-Tracking Co.op'!$F290,'Data Co.op'!$N:$N,'MT-Tracking Co.op'!V$6)</f>
        <v>0</v>
      </c>
      <c r="W290" s="25">
        <f>+SUMIFS('Data Co.op'!$M:$M,'Data Co.op'!$E:$E,'MT-Tracking Co.op'!$F290,'Data Co.op'!$N:$N,'MT-Tracking Co.op'!W$6)</f>
        <v>0</v>
      </c>
      <c r="X290" s="25">
        <f>+SUMIFS('Data Co.op'!$M:$M,'Data Co.op'!$E:$E,'MT-Tracking Co.op'!$F290,'Data Co.op'!$N:$N,'MT-Tracking Co.op'!X$6)</f>
        <v>0</v>
      </c>
      <c r="Y290" s="25">
        <f>+SUMIFS('Data Co.op'!$M:$M,'Data Co.op'!$E:$E,'MT-Tracking Co.op'!$F290,'Data Co.op'!$N:$N,'MT-Tracking Co.op'!Y$6)</f>
        <v>0</v>
      </c>
      <c r="Z290" s="25">
        <f>+SUMIFS('Data Co.op'!$M:$M,'Data Co.op'!$E:$E,'MT-Tracking Co.op'!$F290,'Data Co.op'!$N:$N,'MT-Tracking Co.op'!Z$6)</f>
        <v>0</v>
      </c>
      <c r="AA290" s="25">
        <f>+SUMIFS('Data Co.op'!$M:$M,'Data Co.op'!$E:$E,'MT-Tracking Co.op'!$F290,'Data Co.op'!$N:$N,'MT-Tracking Co.op'!AA$6)</f>
        <v>0</v>
      </c>
      <c r="AB290" s="25">
        <f>+SUMIFS('Data Co.op'!$M:$M,'Data Co.op'!$E:$E,'MT-Tracking Co.op'!$F290,'Data Co.op'!$N:$N,'MT-Tracking Co.op'!AB$6)</f>
        <v>0</v>
      </c>
      <c r="AC290" s="25">
        <f>+SUMIFS('Data Co.op'!$M:$M,'Data Co.op'!$E:$E,'MT-Tracking Co.op'!$F290,'Data Co.op'!$N:$N,'MT-Tracking Co.op'!AC$6)</f>
        <v>0</v>
      </c>
      <c r="AD290" s="25">
        <f>+SUMIFS('Data Co.op'!$M:$M,'Data Co.op'!$E:$E,'MT-Tracking Co.op'!$F290,'Data Co.op'!$N:$N,'MT-Tracking Co.op'!AD$6)</f>
        <v>0</v>
      </c>
      <c r="AE290" s="25">
        <f>+SUMIFS('Data Co.op'!$M:$M,'Data Co.op'!$E:$E,'MT-Tracking Co.op'!$F290,'Data Co.op'!$N:$N,'MT-Tracking Co.op'!AE$6)</f>
        <v>238.46399999999994</v>
      </c>
      <c r="AF290" s="25">
        <f>+SUMIFS('Data Co.op'!$M:$M,'Data Co.op'!$E:$E,'MT-Tracking Co.op'!$F290,'Data Co.op'!$N:$N,'MT-Tracking Co.op'!AF$6)</f>
        <v>0</v>
      </c>
      <c r="AG290" s="25">
        <f>+SUMIFS('Data Co.op'!$M:$M,'Data Co.op'!$E:$E,'MT-Tracking Co.op'!$F290,'Data Co.op'!$N:$N,'MT-Tracking Co.op'!AG$6)</f>
        <v>0</v>
      </c>
      <c r="AH290" s="25">
        <f>+SUMIFS('Data Co.op'!$M:$M,'Data Co.op'!$E:$E,'MT-Tracking Co.op'!$G290,'Data Co.op'!$N:$N,'MT-Tracking Co.op'!AH$6)</f>
        <v>0</v>
      </c>
      <c r="AI290" s="25">
        <f>+SUMIFS('Data Co.op'!$M:$M,'Data Co.op'!$E:$E,'MT-Tracking Co.op'!$G290,'Data Co.op'!$N:$N,'MT-Tracking Co.op'!AI$6)</f>
        <v>0</v>
      </c>
      <c r="AJ290" s="25">
        <f>+SUMIFS('Data Co.op'!$M:$M,'Data Co.op'!$E:$E,'MT-Tracking Co.op'!$G290,'Data Co.op'!$N:$N,'MT-Tracking Co.op'!AJ$6)</f>
        <v>0</v>
      </c>
      <c r="AK290" s="25">
        <f>+SUMIFS('Data Co.op'!$M:$M,'Data Co.op'!$E:$E,'MT-Tracking Co.op'!$G290,'Data Co.op'!$N:$N,'MT-Tracking Co.op'!AK$6)</f>
        <v>0</v>
      </c>
      <c r="AL290" s="25">
        <f>+SUMIFS('Data Co.op'!$M:$M,'Data Co.op'!$E:$E,'MT-Tracking Co.op'!$G290,'Data Co.op'!$N:$N,'MT-Tracking Co.op'!AL$6)</f>
        <v>651.71087999999997</v>
      </c>
      <c r="AM290" s="25">
        <f>+SUMIFS('Data Co.op'!$M:$M,'Data Co.op'!$E:$E,'MT-Tracking Co.op'!$G290,'Data Co.op'!$N:$N,'MT-Tracking Co.op'!AM$6)</f>
        <v>0</v>
      </c>
      <c r="AN290" s="25">
        <f>+SUMIFS('Data Co.op'!$M:$M,'Data Co.op'!$E:$E,'MT-Tracking Co.op'!$G290,'Data Co.op'!$N:$N,'MT-Tracking Co.op'!AN$6)</f>
        <v>0</v>
      </c>
      <c r="AO290" s="25">
        <f>+SUMIFS('Data Co.op'!$M:$M,'Data Co.op'!$E:$E,'MT-Tracking Co.op'!$G290,'Data Co.op'!$N:$N,'MT-Tracking Co.op'!AO$6)</f>
        <v>0</v>
      </c>
      <c r="AP290" s="25">
        <f>+SUMIFS('Data Co.op'!$M:$M,'Data Co.op'!$E:$E,'MT-Tracking Co.op'!$G290,'Data Co.op'!$N:$N,'MT-Tracking Co.op'!AP$6)</f>
        <v>0</v>
      </c>
      <c r="AQ290" s="25">
        <f>+SUMIFS('Data Co.op'!$M:$M,'Data Co.op'!$E:$E,'MT-Tracking Co.op'!$G290,'Data Co.op'!$N:$N,'MT-Tracking Co.op'!AQ$6)</f>
        <v>0</v>
      </c>
      <c r="AR290" s="25">
        <f>+SUMIFS('Data Co.op'!$M:$M,'Data Co.op'!$E:$E,'MT-Tracking Co.op'!$G290,'Data Co.op'!$N:$N,'MT-Tracking Co.op'!AR$6)</f>
        <v>0</v>
      </c>
      <c r="AS290" s="25">
        <f>+SUMIFS('Data Co.op'!$M:$M,'Data Co.op'!$E:$E,'MT-Tracking Co.op'!$G290,'Data Co.op'!$N:$N,'MT-Tracking Co.op'!AS$6)</f>
        <v>0</v>
      </c>
      <c r="AT290" s="25">
        <f>+SUMIFS('Data Co.op'!$M:$M,'Data Co.op'!$E:$E,'MT-Tracking Co.op'!$G290,'Data Co.op'!$N:$N,'MT-Tracking Co.op'!AT$6)</f>
        <v>0</v>
      </c>
      <c r="AU290" s="25">
        <f>+SUMIFS('Data Co.op'!$M:$M,'Data Co.op'!$E:$E,'MT-Tracking Co.op'!$G290,'Data Co.op'!$N:$N,'MT-Tracking Co.op'!AU$6)</f>
        <v>0</v>
      </c>
      <c r="AV290" s="25">
        <f>+SUMIFS('Data Co.op'!$M:$M,'Data Co.op'!$E:$E,'MT-Tracking Co.op'!$G290,'Data Co.op'!$N:$N,'MT-Tracking Co.op'!AV$6)</f>
        <v>0</v>
      </c>
      <c r="AW290" s="27"/>
      <c r="AX290" t="str">
        <f t="shared" si="46"/>
        <v>Phạm Thị Bích Hạnh</v>
      </c>
      <c r="AY290" t="str">
        <f t="shared" si="45"/>
        <v>NBTS05367</v>
      </c>
      <c r="AZ290" s="27" t="str">
        <f t="shared" si="47"/>
        <v>Nguyễn Thị Kiều Diễm</v>
      </c>
    </row>
    <row r="291" spans="1:52" outlineLevel="1" x14ac:dyDescent="0.25">
      <c r="A291" s="4" t="s">
        <v>935</v>
      </c>
      <c r="B291" s="4" t="s">
        <v>1076</v>
      </c>
      <c r="C291" s="4" t="s">
        <v>356</v>
      </c>
      <c r="D291" s="95" t="s">
        <v>766</v>
      </c>
      <c r="E291" s="96" t="s">
        <v>421</v>
      </c>
      <c r="F291" s="35">
        <v>654</v>
      </c>
      <c r="G291" s="35">
        <v>654</v>
      </c>
      <c r="H291" s="4" t="s">
        <v>5120</v>
      </c>
      <c r="I291" s="4"/>
      <c r="J291" s="4"/>
      <c r="K291" s="4"/>
      <c r="L291" s="4"/>
      <c r="M291" s="33"/>
      <c r="N291" s="38"/>
      <c r="O291" s="33"/>
      <c r="P291" s="33">
        <f t="shared" si="49"/>
        <v>2092.21272</v>
      </c>
      <c r="Q291" s="94">
        <f t="shared" si="40"/>
        <v>0</v>
      </c>
      <c r="R291" s="25">
        <f>+SUMIFS('Data Co.op'!$M:$M,'Data Co.op'!$E:$E,'MT-Tracking Co.op'!$F291,'Data Co.op'!$N:$N,'MT-Tracking Co.op'!R$6)</f>
        <v>0</v>
      </c>
      <c r="S291" s="25">
        <f>+SUMIFS('Data Co.op'!$M:$M,'Data Co.op'!$E:$E,'MT-Tracking Co.op'!$F291,'Data Co.op'!$N:$N,'MT-Tracking Co.op'!S$6)</f>
        <v>0</v>
      </c>
      <c r="T291" s="25">
        <f>+SUMIFS('Data Co.op'!$M:$M,'Data Co.op'!$E:$E,'MT-Tracking Co.op'!$F291,'Data Co.op'!$N:$N,'MT-Tracking Co.op'!T$6)</f>
        <v>0</v>
      </c>
      <c r="U291" s="25">
        <f>+SUMIFS('Data Co.op'!$M:$M,'Data Co.op'!$E:$E,'MT-Tracking Co.op'!$F291,'Data Co.op'!$N:$N,'MT-Tracking Co.op'!U$6)</f>
        <v>0</v>
      </c>
      <c r="V291" s="25">
        <f>+SUMIFS('Data Co.op'!$M:$M,'Data Co.op'!$E:$E,'MT-Tracking Co.op'!$F291,'Data Co.op'!$N:$N,'MT-Tracking Co.op'!V$6)</f>
        <v>0</v>
      </c>
      <c r="W291" s="25">
        <f>+SUMIFS('Data Co.op'!$M:$M,'Data Co.op'!$E:$E,'MT-Tracking Co.op'!$F291,'Data Co.op'!$N:$N,'MT-Tracking Co.op'!W$6)</f>
        <v>0</v>
      </c>
      <c r="X291" s="25">
        <f>+SUMIFS('Data Co.op'!$M:$M,'Data Co.op'!$E:$E,'MT-Tracking Co.op'!$F291,'Data Co.op'!$N:$N,'MT-Tracking Co.op'!X$6)</f>
        <v>0</v>
      </c>
      <c r="Y291" s="25">
        <f>+SUMIFS('Data Co.op'!$M:$M,'Data Co.op'!$E:$E,'MT-Tracking Co.op'!$F291,'Data Co.op'!$N:$N,'MT-Tracking Co.op'!Y$6)</f>
        <v>0</v>
      </c>
      <c r="Z291" s="25">
        <f>+SUMIFS('Data Co.op'!$M:$M,'Data Co.op'!$E:$E,'MT-Tracking Co.op'!$F291,'Data Co.op'!$N:$N,'MT-Tracking Co.op'!Z$6)</f>
        <v>0</v>
      </c>
      <c r="AA291" s="25">
        <f>+SUMIFS('Data Co.op'!$M:$M,'Data Co.op'!$E:$E,'MT-Tracking Co.op'!$F291,'Data Co.op'!$N:$N,'MT-Tracking Co.op'!AA$6)</f>
        <v>0</v>
      </c>
      <c r="AB291" s="25">
        <f>+SUMIFS('Data Co.op'!$M:$M,'Data Co.op'!$E:$E,'MT-Tracking Co.op'!$F291,'Data Co.op'!$N:$N,'MT-Tracking Co.op'!AB$6)</f>
        <v>0</v>
      </c>
      <c r="AC291" s="25">
        <f>+SUMIFS('Data Co.op'!$M:$M,'Data Co.op'!$E:$E,'MT-Tracking Co.op'!$F291,'Data Co.op'!$N:$N,'MT-Tracking Co.op'!AC$6)</f>
        <v>361.19952000000001</v>
      </c>
      <c r="AD291" s="25">
        <f>+SUMIFS('Data Co.op'!$M:$M,'Data Co.op'!$E:$E,'MT-Tracking Co.op'!$F291,'Data Co.op'!$N:$N,'MT-Tracking Co.op'!AD$6)</f>
        <v>0</v>
      </c>
      <c r="AE291" s="25">
        <f>+SUMIFS('Data Co.op'!$M:$M,'Data Co.op'!$E:$E,'MT-Tracking Co.op'!$F291,'Data Co.op'!$N:$N,'MT-Tracking Co.op'!AE$6)</f>
        <v>0</v>
      </c>
      <c r="AF291" s="25">
        <f>+SUMIFS('Data Co.op'!$M:$M,'Data Co.op'!$E:$E,'MT-Tracking Co.op'!$F291,'Data Co.op'!$N:$N,'MT-Tracking Co.op'!AF$6)</f>
        <v>0</v>
      </c>
      <c r="AG291" s="25">
        <f>+SUMIFS('Data Co.op'!$M:$M,'Data Co.op'!$E:$E,'MT-Tracking Co.op'!$F291,'Data Co.op'!$N:$N,'MT-Tracking Co.op'!AG$6)</f>
        <v>0</v>
      </c>
      <c r="AH291" s="25">
        <f>+SUMIFS('Data Co.op'!$M:$M,'Data Co.op'!$E:$E,'MT-Tracking Co.op'!$G291,'Data Co.op'!$N:$N,'MT-Tracking Co.op'!AH$6)</f>
        <v>0</v>
      </c>
      <c r="AI291" s="25">
        <f>+SUMIFS('Data Co.op'!$M:$M,'Data Co.op'!$E:$E,'MT-Tracking Co.op'!$G291,'Data Co.op'!$N:$N,'MT-Tracking Co.op'!AI$6)</f>
        <v>0</v>
      </c>
      <c r="AJ291" s="25">
        <f>+SUMIFS('Data Co.op'!$M:$M,'Data Co.op'!$E:$E,'MT-Tracking Co.op'!$G291,'Data Co.op'!$N:$N,'MT-Tracking Co.op'!AJ$6)</f>
        <v>0</v>
      </c>
      <c r="AK291" s="25">
        <f>+SUMIFS('Data Co.op'!$M:$M,'Data Co.op'!$E:$E,'MT-Tracking Co.op'!$G291,'Data Co.op'!$N:$N,'MT-Tracking Co.op'!AK$6)</f>
        <v>0</v>
      </c>
      <c r="AL291" s="25">
        <f>+SUMIFS('Data Co.op'!$M:$M,'Data Co.op'!$E:$E,'MT-Tracking Co.op'!$G291,'Data Co.op'!$N:$N,'MT-Tracking Co.op'!AL$6)</f>
        <v>772.29827999999998</v>
      </c>
      <c r="AM291" s="25">
        <f>+SUMIFS('Data Co.op'!$M:$M,'Data Co.op'!$E:$E,'MT-Tracking Co.op'!$G291,'Data Co.op'!$N:$N,'MT-Tracking Co.op'!AM$6)</f>
        <v>0</v>
      </c>
      <c r="AN291" s="25">
        <f>+SUMIFS('Data Co.op'!$M:$M,'Data Co.op'!$E:$E,'MT-Tracking Co.op'!$G291,'Data Co.op'!$N:$N,'MT-Tracking Co.op'!AN$6)</f>
        <v>0</v>
      </c>
      <c r="AO291" s="25">
        <f>+SUMIFS('Data Co.op'!$M:$M,'Data Co.op'!$E:$E,'MT-Tracking Co.op'!$G291,'Data Co.op'!$N:$N,'MT-Tracking Co.op'!AO$6)</f>
        <v>0</v>
      </c>
      <c r="AP291" s="25">
        <f>+SUMIFS('Data Co.op'!$M:$M,'Data Co.op'!$E:$E,'MT-Tracking Co.op'!$G291,'Data Co.op'!$N:$N,'MT-Tracking Co.op'!AP$6)</f>
        <v>0</v>
      </c>
      <c r="AQ291" s="25">
        <f>+SUMIFS('Data Co.op'!$M:$M,'Data Co.op'!$E:$E,'MT-Tracking Co.op'!$G291,'Data Co.op'!$N:$N,'MT-Tracking Co.op'!AQ$6)</f>
        <v>0</v>
      </c>
      <c r="AR291" s="25">
        <f>+SUMIFS('Data Co.op'!$M:$M,'Data Co.op'!$E:$E,'MT-Tracking Co.op'!$G291,'Data Co.op'!$N:$N,'MT-Tracking Co.op'!AR$6)</f>
        <v>720.25091999999995</v>
      </c>
      <c r="AS291" s="25">
        <f>+SUMIFS('Data Co.op'!$M:$M,'Data Co.op'!$E:$E,'MT-Tracking Co.op'!$G291,'Data Co.op'!$N:$N,'MT-Tracking Co.op'!AS$6)</f>
        <v>238.46399999999994</v>
      </c>
      <c r="AT291" s="25">
        <f>+SUMIFS('Data Co.op'!$M:$M,'Data Co.op'!$E:$E,'MT-Tracking Co.op'!$G291,'Data Co.op'!$N:$N,'MT-Tracking Co.op'!AT$6)</f>
        <v>0</v>
      </c>
      <c r="AU291" s="25">
        <f>+SUMIFS('Data Co.op'!$M:$M,'Data Co.op'!$E:$E,'MT-Tracking Co.op'!$G291,'Data Co.op'!$N:$N,'MT-Tracking Co.op'!AU$6)</f>
        <v>0</v>
      </c>
      <c r="AV291" s="25">
        <f>+SUMIFS('Data Co.op'!$M:$M,'Data Co.op'!$E:$E,'MT-Tracking Co.op'!$G291,'Data Co.op'!$N:$N,'MT-Tracking Co.op'!AV$6)</f>
        <v>0</v>
      </c>
      <c r="AW291" s="27"/>
      <c r="AX291" t="str">
        <f t="shared" si="46"/>
        <v>Phạm Thị Bích Hạnh</v>
      </c>
      <c r="AY291" t="str">
        <f t="shared" si="45"/>
        <v>NBTS05367</v>
      </c>
      <c r="AZ291" s="27" t="str">
        <f t="shared" si="47"/>
        <v>Nguyễn Thị Kiều Diễm</v>
      </c>
    </row>
    <row r="292" spans="1:52" outlineLevel="1" x14ac:dyDescent="0.25">
      <c r="A292" s="4" t="s">
        <v>935</v>
      </c>
      <c r="B292" s="4" t="s">
        <v>1076</v>
      </c>
      <c r="C292" s="4" t="s">
        <v>356</v>
      </c>
      <c r="D292" s="95" t="s">
        <v>766</v>
      </c>
      <c r="E292" s="96" t="s">
        <v>421</v>
      </c>
      <c r="F292" s="35">
        <v>2115</v>
      </c>
      <c r="G292" s="35">
        <v>2115</v>
      </c>
      <c r="H292" s="4" t="s">
        <v>5135</v>
      </c>
      <c r="I292" s="4"/>
      <c r="J292" s="4"/>
      <c r="K292" s="4"/>
      <c r="L292" s="4"/>
      <c r="M292" s="33"/>
      <c r="N292" s="38"/>
      <c r="O292" s="33"/>
      <c r="P292" s="33">
        <f t="shared" si="49"/>
        <v>2949.2899200000002</v>
      </c>
      <c r="Q292" s="94">
        <f t="shared" si="40"/>
        <v>0</v>
      </c>
      <c r="R292" s="25">
        <f>+SUMIFS('Data Co.op'!$M:$M,'Data Co.op'!$E:$E,'MT-Tracking Co.op'!$F292,'Data Co.op'!$N:$N,'MT-Tracking Co.op'!R$6)</f>
        <v>0</v>
      </c>
      <c r="S292" s="25">
        <f>+SUMIFS('Data Co.op'!$M:$M,'Data Co.op'!$E:$E,'MT-Tracking Co.op'!$F292,'Data Co.op'!$N:$N,'MT-Tracking Co.op'!S$6)</f>
        <v>0</v>
      </c>
      <c r="T292" s="25">
        <f>+SUMIFS('Data Co.op'!$M:$M,'Data Co.op'!$E:$E,'MT-Tracking Co.op'!$F292,'Data Co.op'!$N:$N,'MT-Tracking Co.op'!T$6)</f>
        <v>0</v>
      </c>
      <c r="U292" s="25">
        <f>+SUMIFS('Data Co.op'!$M:$M,'Data Co.op'!$E:$E,'MT-Tracking Co.op'!$F292,'Data Co.op'!$N:$N,'MT-Tracking Co.op'!U$6)</f>
        <v>0</v>
      </c>
      <c r="V292" s="25">
        <f>+SUMIFS('Data Co.op'!$M:$M,'Data Co.op'!$E:$E,'MT-Tracking Co.op'!$F292,'Data Co.op'!$N:$N,'MT-Tracking Co.op'!V$6)</f>
        <v>0</v>
      </c>
      <c r="W292" s="25">
        <f>+SUMIFS('Data Co.op'!$M:$M,'Data Co.op'!$E:$E,'MT-Tracking Co.op'!$F292,'Data Co.op'!$N:$N,'MT-Tracking Co.op'!W$6)</f>
        <v>0</v>
      </c>
      <c r="X292" s="25">
        <f>+SUMIFS('Data Co.op'!$M:$M,'Data Co.op'!$E:$E,'MT-Tracking Co.op'!$F292,'Data Co.op'!$N:$N,'MT-Tracking Co.op'!X$6)</f>
        <v>0</v>
      </c>
      <c r="Y292" s="25">
        <f>+SUMIFS('Data Co.op'!$M:$M,'Data Co.op'!$E:$E,'MT-Tracking Co.op'!$F292,'Data Co.op'!$N:$N,'MT-Tracking Co.op'!Y$6)</f>
        <v>0</v>
      </c>
      <c r="Z292" s="25">
        <f>+SUMIFS('Data Co.op'!$M:$M,'Data Co.op'!$E:$E,'MT-Tracking Co.op'!$F292,'Data Co.op'!$N:$N,'MT-Tracking Co.op'!Z$6)</f>
        <v>0</v>
      </c>
      <c r="AA292" s="25">
        <f>+SUMIFS('Data Co.op'!$M:$M,'Data Co.op'!$E:$E,'MT-Tracking Co.op'!$F292,'Data Co.op'!$N:$N,'MT-Tracking Co.op'!AA$6)</f>
        <v>0</v>
      </c>
      <c r="AB292" s="25">
        <f>+SUMIFS('Data Co.op'!$M:$M,'Data Co.op'!$E:$E,'MT-Tracking Co.op'!$F292,'Data Co.op'!$N:$N,'MT-Tracking Co.op'!AB$6)</f>
        <v>0</v>
      </c>
      <c r="AC292" s="25">
        <f>+SUMIFS('Data Co.op'!$M:$M,'Data Co.op'!$E:$E,'MT-Tracking Co.op'!$F292,'Data Co.op'!$N:$N,'MT-Tracking Co.op'!AC$6)</f>
        <v>361.19952000000001</v>
      </c>
      <c r="AD292" s="25">
        <f>+SUMIFS('Data Co.op'!$M:$M,'Data Co.op'!$E:$E,'MT-Tracking Co.op'!$F292,'Data Co.op'!$N:$N,'MT-Tracking Co.op'!AD$6)</f>
        <v>0</v>
      </c>
      <c r="AE292" s="25">
        <f>+SUMIFS('Data Co.op'!$M:$M,'Data Co.op'!$E:$E,'MT-Tracking Co.op'!$F292,'Data Co.op'!$N:$N,'MT-Tracking Co.op'!AE$6)</f>
        <v>0</v>
      </c>
      <c r="AF292" s="25">
        <f>+SUMIFS('Data Co.op'!$M:$M,'Data Co.op'!$E:$E,'MT-Tracking Co.op'!$F292,'Data Co.op'!$N:$N,'MT-Tracking Co.op'!AF$6)</f>
        <v>0</v>
      </c>
      <c r="AG292" s="25">
        <f>+SUMIFS('Data Co.op'!$M:$M,'Data Co.op'!$E:$E,'MT-Tracking Co.op'!$F292,'Data Co.op'!$N:$N,'MT-Tracking Co.op'!AG$6)</f>
        <v>0</v>
      </c>
      <c r="AH292" s="25">
        <f>+SUMIFS('Data Co.op'!$M:$M,'Data Co.op'!$E:$E,'MT-Tracking Co.op'!$G292,'Data Co.op'!$N:$N,'MT-Tracking Co.op'!AH$6)</f>
        <v>0</v>
      </c>
      <c r="AI292" s="25">
        <f>+SUMIFS('Data Co.op'!$M:$M,'Data Co.op'!$E:$E,'MT-Tracking Co.op'!$G292,'Data Co.op'!$N:$N,'MT-Tracking Co.op'!AI$6)</f>
        <v>1234.12788</v>
      </c>
      <c r="AJ292" s="25">
        <f>+SUMIFS('Data Co.op'!$M:$M,'Data Co.op'!$E:$E,'MT-Tracking Co.op'!$G292,'Data Co.op'!$N:$N,'MT-Tracking Co.op'!AJ$6)</f>
        <v>0</v>
      </c>
      <c r="AK292" s="25">
        <f>+SUMIFS('Data Co.op'!$M:$M,'Data Co.op'!$E:$E,'MT-Tracking Co.op'!$G292,'Data Co.op'!$N:$N,'MT-Tracking Co.op'!AK$6)</f>
        <v>0</v>
      </c>
      <c r="AL292" s="25">
        <f>+SUMIFS('Data Co.op'!$M:$M,'Data Co.op'!$E:$E,'MT-Tracking Co.op'!$G292,'Data Co.op'!$N:$N,'MT-Tracking Co.op'!AL$6)</f>
        <v>0</v>
      </c>
      <c r="AM292" s="25">
        <f>+SUMIFS('Data Co.op'!$M:$M,'Data Co.op'!$E:$E,'MT-Tracking Co.op'!$G292,'Data Co.op'!$N:$N,'MT-Tracking Co.op'!AM$6)</f>
        <v>772.29827999999998</v>
      </c>
      <c r="AN292" s="25">
        <f>+SUMIFS('Data Co.op'!$M:$M,'Data Co.op'!$E:$E,'MT-Tracking Co.op'!$G292,'Data Co.op'!$N:$N,'MT-Tracking Co.op'!AN$6)</f>
        <v>0</v>
      </c>
      <c r="AO292" s="25">
        <f>+SUMIFS('Data Co.op'!$M:$M,'Data Co.op'!$E:$E,'MT-Tracking Co.op'!$G292,'Data Co.op'!$N:$N,'MT-Tracking Co.op'!AO$6)</f>
        <v>0</v>
      </c>
      <c r="AP292" s="25">
        <f>+SUMIFS('Data Co.op'!$M:$M,'Data Co.op'!$E:$E,'MT-Tracking Co.op'!$G292,'Data Co.op'!$N:$N,'MT-Tracking Co.op'!AP$6)</f>
        <v>0</v>
      </c>
      <c r="AQ292" s="25">
        <f>+SUMIFS('Data Co.op'!$M:$M,'Data Co.op'!$E:$E,'MT-Tracking Co.op'!$G292,'Data Co.op'!$N:$N,'MT-Tracking Co.op'!AQ$6)</f>
        <v>0</v>
      </c>
      <c r="AR292" s="25">
        <f>+SUMIFS('Data Co.op'!$M:$M,'Data Co.op'!$E:$E,'MT-Tracking Co.op'!$G292,'Data Co.op'!$N:$N,'MT-Tracking Co.op'!AR$6)</f>
        <v>0</v>
      </c>
      <c r="AS292" s="25">
        <f>+SUMIFS('Data Co.op'!$M:$M,'Data Co.op'!$E:$E,'MT-Tracking Co.op'!$G292,'Data Co.op'!$N:$N,'MT-Tracking Co.op'!AS$6)</f>
        <v>581.66424000000006</v>
      </c>
      <c r="AT292" s="25">
        <f>+SUMIFS('Data Co.op'!$M:$M,'Data Co.op'!$E:$E,'MT-Tracking Co.op'!$G292,'Data Co.op'!$N:$N,'MT-Tracking Co.op'!AT$6)</f>
        <v>0</v>
      </c>
      <c r="AU292" s="25">
        <f>+SUMIFS('Data Co.op'!$M:$M,'Data Co.op'!$E:$E,'MT-Tracking Co.op'!$G292,'Data Co.op'!$N:$N,'MT-Tracking Co.op'!AU$6)</f>
        <v>0</v>
      </c>
      <c r="AV292" s="25">
        <f>+SUMIFS('Data Co.op'!$M:$M,'Data Co.op'!$E:$E,'MT-Tracking Co.op'!$G292,'Data Co.op'!$N:$N,'MT-Tracking Co.op'!AV$6)</f>
        <v>0</v>
      </c>
      <c r="AW292" s="27"/>
      <c r="AX292" t="str">
        <f t="shared" si="46"/>
        <v>Phạm Thị Bích Hạnh</v>
      </c>
      <c r="AY292" t="str">
        <f t="shared" si="45"/>
        <v>NBTS05367</v>
      </c>
      <c r="AZ292" s="27" t="str">
        <f t="shared" si="47"/>
        <v>Nguyễn Thị Kiều Diễm</v>
      </c>
    </row>
    <row r="293" spans="1:52" outlineLevel="1" x14ac:dyDescent="0.25">
      <c r="A293" s="4"/>
      <c r="B293" s="4"/>
      <c r="C293" s="4"/>
      <c r="D293" s="95"/>
      <c r="E293" s="96"/>
      <c r="F293" s="35"/>
      <c r="G293" s="35"/>
      <c r="H293" s="4"/>
      <c r="I293" s="4"/>
      <c r="J293" s="4"/>
      <c r="K293" s="4"/>
      <c r="L293" s="4"/>
      <c r="M293" s="33"/>
      <c r="N293" s="38"/>
      <c r="O293" s="33"/>
      <c r="P293" s="33">
        <f t="shared" si="49"/>
        <v>0</v>
      </c>
      <c r="Q293" s="94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>
        <f>+SUMIFS('Data Co.op'!$M:$M,'Data Co.op'!$E:$E,'MT-Tracking Co.op'!$G293,'Data Co.op'!$N:$N,'MT-Tracking Co.op'!AI$6)</f>
        <v>0</v>
      </c>
      <c r="AJ293" s="25">
        <f>+SUMIFS('Data Co.op'!$M:$M,'Data Co.op'!$E:$E,'MT-Tracking Co.op'!$G293,'Data Co.op'!$N:$N,'MT-Tracking Co.op'!AJ$6)</f>
        <v>0</v>
      </c>
      <c r="AK293" s="25">
        <f>+SUMIFS('Data Co.op'!$M:$M,'Data Co.op'!$E:$E,'MT-Tracking Co.op'!$G293,'Data Co.op'!$N:$N,'MT-Tracking Co.op'!AK$6)</f>
        <v>0</v>
      </c>
      <c r="AL293" s="25">
        <f>+SUMIFS('Data Co.op'!$M:$M,'Data Co.op'!$E:$E,'MT-Tracking Co.op'!$G293,'Data Co.op'!$N:$N,'MT-Tracking Co.op'!AL$6)</f>
        <v>0</v>
      </c>
      <c r="AM293" s="25">
        <f>+SUMIFS('Data Co.op'!$M:$M,'Data Co.op'!$E:$E,'MT-Tracking Co.op'!$G293,'Data Co.op'!$N:$N,'MT-Tracking Co.op'!AM$6)</f>
        <v>0</v>
      </c>
      <c r="AN293" s="25">
        <f>+SUMIFS('Data Co.op'!$M:$M,'Data Co.op'!$E:$E,'MT-Tracking Co.op'!$G293,'Data Co.op'!$N:$N,'MT-Tracking Co.op'!AN$6)</f>
        <v>0</v>
      </c>
      <c r="AO293" s="25">
        <f>+SUMIFS('Data Co.op'!$M:$M,'Data Co.op'!$E:$E,'MT-Tracking Co.op'!$G293,'Data Co.op'!$N:$N,'MT-Tracking Co.op'!AO$6)</f>
        <v>0</v>
      </c>
      <c r="AP293" s="25">
        <f>+SUMIFS('Data Co.op'!$M:$M,'Data Co.op'!$E:$E,'MT-Tracking Co.op'!$G293,'Data Co.op'!$N:$N,'MT-Tracking Co.op'!AP$6)</f>
        <v>0</v>
      </c>
      <c r="AQ293" s="25">
        <f>+SUMIFS('Data Co.op'!$M:$M,'Data Co.op'!$E:$E,'MT-Tracking Co.op'!$G293,'Data Co.op'!$N:$N,'MT-Tracking Co.op'!AQ$6)</f>
        <v>0</v>
      </c>
      <c r="AR293" s="25">
        <f>+SUMIFS('Data Co.op'!$M:$M,'Data Co.op'!$E:$E,'MT-Tracking Co.op'!$G293,'Data Co.op'!$N:$N,'MT-Tracking Co.op'!AR$6)</f>
        <v>0</v>
      </c>
      <c r="AS293" s="25">
        <f>+SUMIFS('Data Co.op'!$M:$M,'Data Co.op'!$E:$E,'MT-Tracking Co.op'!$G293,'Data Co.op'!$N:$N,'MT-Tracking Co.op'!AS$6)</f>
        <v>0</v>
      </c>
      <c r="AT293" s="25">
        <f>+SUMIFS('Data Co.op'!$M:$M,'Data Co.op'!$E:$E,'MT-Tracking Co.op'!$G293,'Data Co.op'!$N:$N,'MT-Tracking Co.op'!AT$6)</f>
        <v>0</v>
      </c>
      <c r="AU293" s="25">
        <f>+SUMIFS('Data Co.op'!$M:$M,'Data Co.op'!$E:$E,'MT-Tracking Co.op'!$G293,'Data Co.op'!$N:$N,'MT-Tracking Co.op'!AU$6)</f>
        <v>0</v>
      </c>
      <c r="AV293" s="25">
        <f>+SUMIFS('Data Co.op'!$M:$M,'Data Co.op'!$E:$E,'MT-Tracking Co.op'!$G293,'Data Co.op'!$N:$N,'MT-Tracking Co.op'!AV$6)</f>
        <v>0</v>
      </c>
      <c r="AW293" s="27"/>
      <c r="AX293">
        <f t="shared" si="46"/>
        <v>0</v>
      </c>
      <c r="AY293">
        <f t="shared" si="45"/>
        <v>0</v>
      </c>
      <c r="AZ293" s="27">
        <f t="shared" si="47"/>
        <v>0</v>
      </c>
    </row>
    <row r="294" spans="1:52" outlineLevel="1" x14ac:dyDescent="0.25">
      <c r="A294" s="4" t="s">
        <v>935</v>
      </c>
      <c r="B294" s="4" t="s">
        <v>1076</v>
      </c>
      <c r="C294" s="4" t="s">
        <v>356</v>
      </c>
      <c r="D294" s="107" t="s">
        <v>767</v>
      </c>
      <c r="E294" s="85" t="s">
        <v>437</v>
      </c>
      <c r="F294" s="86"/>
      <c r="G294" s="86"/>
      <c r="H294" s="57" t="s">
        <v>5056</v>
      </c>
      <c r="I294" s="4"/>
      <c r="J294" s="4"/>
      <c r="K294" s="4" t="s">
        <v>938</v>
      </c>
      <c r="L294" s="4">
        <v>57</v>
      </c>
      <c r="M294" s="33">
        <f t="shared" si="23"/>
        <v>68171.234876551724</v>
      </c>
      <c r="N294" s="38">
        <f t="shared" si="24"/>
        <v>0.21839080459770113</v>
      </c>
      <c r="O294" s="33">
        <f t="shared" si="25"/>
        <v>85835.022297215924</v>
      </c>
      <c r="P294" s="33">
        <f t="shared" si="49"/>
        <v>0</v>
      </c>
      <c r="Q294" s="94">
        <f t="shared" si="40"/>
        <v>0</v>
      </c>
      <c r="R294" s="25">
        <f>+SUMIFS('Data Co.op'!$M:$M,'Data Co.op'!$E:$E,'MT-Tracking Co.op'!$F294,'Data Co.op'!$N:$N,'MT-Tracking Co.op'!R$6)</f>
        <v>0</v>
      </c>
      <c r="S294" s="25">
        <f>+SUMIFS('Data Co.op'!$M:$M,'Data Co.op'!$E:$E,'MT-Tracking Co.op'!$F294,'Data Co.op'!$N:$N,'MT-Tracking Co.op'!S$6)</f>
        <v>0</v>
      </c>
      <c r="T294" s="25">
        <f>+SUMIFS('Data Co.op'!$M:$M,'Data Co.op'!$E:$E,'MT-Tracking Co.op'!$F294,'Data Co.op'!$N:$N,'MT-Tracking Co.op'!T$6)</f>
        <v>0</v>
      </c>
      <c r="U294" s="25">
        <f>+SUMIFS('Data Co.op'!$M:$M,'Data Co.op'!$E:$E,'MT-Tracking Co.op'!$F294,'Data Co.op'!$N:$N,'MT-Tracking Co.op'!U$6)</f>
        <v>0</v>
      </c>
      <c r="V294" s="25">
        <f>+SUMIFS('Data Co.op'!$M:$M,'Data Co.op'!$E:$E,'MT-Tracking Co.op'!$F294,'Data Co.op'!$N:$N,'MT-Tracking Co.op'!V$6)</f>
        <v>0</v>
      </c>
      <c r="W294" s="25">
        <f>+SUMIFS('Data Co.op'!$M:$M,'Data Co.op'!$E:$E,'MT-Tracking Co.op'!$F294,'Data Co.op'!$N:$N,'MT-Tracking Co.op'!W$6)</f>
        <v>0</v>
      </c>
      <c r="X294" s="25">
        <f>+SUMIFS('Data Co.op'!$M:$M,'Data Co.op'!$E:$E,'MT-Tracking Co.op'!$F294,'Data Co.op'!$N:$N,'MT-Tracking Co.op'!X$6)</f>
        <v>0</v>
      </c>
      <c r="Y294" s="25">
        <f>+SUMIFS('Data Co.op'!$M:$M,'Data Co.op'!$E:$E,'MT-Tracking Co.op'!$F294,'Data Co.op'!$N:$N,'MT-Tracking Co.op'!Y$6)</f>
        <v>0</v>
      </c>
      <c r="Z294" s="25">
        <f>+SUMIFS('Data Co.op'!$M:$M,'Data Co.op'!$E:$E,'MT-Tracking Co.op'!$F294,'Data Co.op'!$N:$N,'MT-Tracking Co.op'!Z$6)</f>
        <v>0</v>
      </c>
      <c r="AA294" s="25">
        <f>+SUMIFS('Data Co.op'!$M:$M,'Data Co.op'!$E:$E,'MT-Tracking Co.op'!$F294,'Data Co.op'!$N:$N,'MT-Tracking Co.op'!AA$6)</f>
        <v>0</v>
      </c>
      <c r="AB294" s="25">
        <f>+SUMIFS('Data Co.op'!$M:$M,'Data Co.op'!$E:$E,'MT-Tracking Co.op'!$F294,'Data Co.op'!$N:$N,'MT-Tracking Co.op'!AB$6)</f>
        <v>0</v>
      </c>
      <c r="AC294" s="25">
        <f>+SUMIFS('Data Co.op'!$M:$M,'Data Co.op'!$E:$E,'MT-Tracking Co.op'!$F294,'Data Co.op'!$N:$N,'MT-Tracking Co.op'!AC$6)</f>
        <v>0</v>
      </c>
      <c r="AD294" s="25">
        <f>+SUMIFS('Data Co.op'!$M:$M,'Data Co.op'!$E:$E,'MT-Tracking Co.op'!$F294,'Data Co.op'!$N:$N,'MT-Tracking Co.op'!AD$6)</f>
        <v>0</v>
      </c>
      <c r="AE294" s="25">
        <f>+SUMIFS('Data Co.op'!$M:$M,'Data Co.op'!$E:$E,'MT-Tracking Co.op'!$F294,'Data Co.op'!$N:$N,'MT-Tracking Co.op'!AE$6)</f>
        <v>0</v>
      </c>
      <c r="AF294" s="25">
        <f>+SUMIFS('Data Co.op'!$M:$M,'Data Co.op'!$E:$E,'MT-Tracking Co.op'!$F294,'Data Co.op'!$N:$N,'MT-Tracking Co.op'!AF$6)</f>
        <v>0</v>
      </c>
      <c r="AG294" s="25">
        <f>+SUMIFS('Data Co.op'!$M:$M,'Data Co.op'!$E:$E,'MT-Tracking Co.op'!$F294,'Data Co.op'!$N:$N,'MT-Tracking Co.op'!AG$6)</f>
        <v>0</v>
      </c>
      <c r="AH294" s="25">
        <f>+SUMIFS('Data Co.op'!$M:$M,'Data Co.op'!$E:$E,'MT-Tracking Co.op'!$G294,'Data Co.op'!$N:$N,'MT-Tracking Co.op'!AH$6)</f>
        <v>0</v>
      </c>
      <c r="AI294" s="25">
        <f>+SUMIFS('Data Co.op'!$M:$M,'Data Co.op'!$E:$E,'MT-Tracking Co.op'!$G294,'Data Co.op'!$N:$N,'MT-Tracking Co.op'!AI$6)</f>
        <v>0</v>
      </c>
      <c r="AJ294" s="25">
        <f>+SUMIFS('Data Co.op'!$M:$M,'Data Co.op'!$E:$E,'MT-Tracking Co.op'!$G294,'Data Co.op'!$N:$N,'MT-Tracking Co.op'!AJ$6)</f>
        <v>0</v>
      </c>
      <c r="AK294" s="25">
        <f>+SUMIFS('Data Co.op'!$M:$M,'Data Co.op'!$E:$E,'MT-Tracking Co.op'!$G294,'Data Co.op'!$N:$N,'MT-Tracking Co.op'!AK$6)</f>
        <v>0</v>
      </c>
      <c r="AL294" s="25">
        <f>+SUMIFS('Data Co.op'!$M:$M,'Data Co.op'!$E:$E,'MT-Tracking Co.op'!$G294,'Data Co.op'!$N:$N,'MT-Tracking Co.op'!AL$6)</f>
        <v>0</v>
      </c>
      <c r="AM294" s="25">
        <f>+SUMIFS('Data Co.op'!$M:$M,'Data Co.op'!$E:$E,'MT-Tracking Co.op'!$G294,'Data Co.op'!$N:$N,'MT-Tracking Co.op'!AM$6)</f>
        <v>0</v>
      </c>
      <c r="AN294" s="25">
        <f>+SUMIFS('Data Co.op'!$M:$M,'Data Co.op'!$E:$E,'MT-Tracking Co.op'!$G294,'Data Co.op'!$N:$N,'MT-Tracking Co.op'!AN$6)</f>
        <v>0</v>
      </c>
      <c r="AO294" s="25">
        <f>+SUMIFS('Data Co.op'!$M:$M,'Data Co.op'!$E:$E,'MT-Tracking Co.op'!$G294,'Data Co.op'!$N:$N,'MT-Tracking Co.op'!AO$6)</f>
        <v>0</v>
      </c>
      <c r="AP294" s="25">
        <f>+SUMIFS('Data Co.op'!$M:$M,'Data Co.op'!$E:$E,'MT-Tracking Co.op'!$G294,'Data Co.op'!$N:$N,'MT-Tracking Co.op'!AP$6)</f>
        <v>0</v>
      </c>
      <c r="AQ294" s="25">
        <f>+SUMIFS('Data Co.op'!$M:$M,'Data Co.op'!$E:$E,'MT-Tracking Co.op'!$G294,'Data Co.op'!$N:$N,'MT-Tracking Co.op'!AQ$6)</f>
        <v>0</v>
      </c>
      <c r="AR294" s="25">
        <f>+SUMIFS('Data Co.op'!$M:$M,'Data Co.op'!$E:$E,'MT-Tracking Co.op'!$G294,'Data Co.op'!$N:$N,'MT-Tracking Co.op'!AR$6)</f>
        <v>0</v>
      </c>
      <c r="AS294" s="25">
        <f>+SUMIFS('Data Co.op'!$M:$M,'Data Co.op'!$E:$E,'MT-Tracking Co.op'!$G294,'Data Co.op'!$N:$N,'MT-Tracking Co.op'!AS$6)</f>
        <v>0</v>
      </c>
      <c r="AT294" s="25">
        <f>+SUMIFS('Data Co.op'!$M:$M,'Data Co.op'!$E:$E,'MT-Tracking Co.op'!$G294,'Data Co.op'!$N:$N,'MT-Tracking Co.op'!AT$6)</f>
        <v>0</v>
      </c>
      <c r="AU294" s="25">
        <f>+SUMIFS('Data Co.op'!$M:$M,'Data Co.op'!$E:$E,'MT-Tracking Co.op'!$G294,'Data Co.op'!$N:$N,'MT-Tracking Co.op'!AU$6)</f>
        <v>0</v>
      </c>
      <c r="AV294" s="25">
        <f>+SUMIFS('Data Co.op'!$M:$M,'Data Co.op'!$E:$E,'MT-Tracking Co.op'!$G294,'Data Co.op'!$N:$N,'MT-Tracking Co.op'!AV$6)</f>
        <v>0</v>
      </c>
      <c r="AW294" s="27">
        <f t="shared" si="42"/>
        <v>0</v>
      </c>
      <c r="AX294" t="str">
        <f t="shared" si="46"/>
        <v>Phạm Thị Bích Hạnh</v>
      </c>
      <c r="AY294" t="str">
        <f t="shared" si="45"/>
        <v>NBTS04746</v>
      </c>
      <c r="AZ294" s="27" t="str">
        <f t="shared" si="47"/>
        <v>Phạm Hà Ngọc Diễm</v>
      </c>
    </row>
    <row r="295" spans="1:52" outlineLevel="1" x14ac:dyDescent="0.25">
      <c r="A295" s="4" t="s">
        <v>935</v>
      </c>
      <c r="B295" s="4" t="s">
        <v>1076</v>
      </c>
      <c r="C295" s="4" t="s">
        <v>356</v>
      </c>
      <c r="D295" s="4" t="s">
        <v>767</v>
      </c>
      <c r="E295" s="4" t="s">
        <v>437</v>
      </c>
      <c r="F295" s="35">
        <v>227</v>
      </c>
      <c r="G295" s="35">
        <f t="shared" ref="G295:G303" si="50">+F295*1</f>
        <v>227</v>
      </c>
      <c r="H295" s="4" t="s">
        <v>2500</v>
      </c>
      <c r="I295" s="4"/>
      <c r="J295" s="4"/>
      <c r="K295" s="4"/>
      <c r="L295" s="4"/>
      <c r="M295" s="4"/>
      <c r="N295" s="38"/>
      <c r="O295" s="33"/>
      <c r="P295" s="33">
        <f t="shared" si="49"/>
        <v>1953.6260400000001</v>
      </c>
      <c r="Q295" s="94">
        <f t="shared" si="40"/>
        <v>0</v>
      </c>
      <c r="R295" s="25">
        <f>+SUMIFS('Data Co.op'!$M:$M,'Data Co.op'!$E:$E,'MT-Tracking Co.op'!$F295,'Data Co.op'!$N:$N,'MT-Tracking Co.op'!R$6)</f>
        <v>0</v>
      </c>
      <c r="S295" s="25">
        <f>+SUMIFS('Data Co.op'!$M:$M,'Data Co.op'!$E:$E,'MT-Tracking Co.op'!$F295,'Data Co.op'!$N:$N,'MT-Tracking Co.op'!S$6)</f>
        <v>0</v>
      </c>
      <c r="T295" s="25">
        <f>+SUMIFS('Data Co.op'!$M:$M,'Data Co.op'!$E:$E,'MT-Tracking Co.op'!$F295,'Data Co.op'!$N:$N,'MT-Tracking Co.op'!T$6)</f>
        <v>0</v>
      </c>
      <c r="U295" s="25">
        <f>+SUMIFS('Data Co.op'!$M:$M,'Data Co.op'!$E:$E,'MT-Tracking Co.op'!$F295,'Data Co.op'!$N:$N,'MT-Tracking Co.op'!U$6)</f>
        <v>0</v>
      </c>
      <c r="V295" s="25">
        <f>+SUMIFS('Data Co.op'!$M:$M,'Data Co.op'!$E:$E,'MT-Tracking Co.op'!$F295,'Data Co.op'!$N:$N,'MT-Tracking Co.op'!V$6)</f>
        <v>0</v>
      </c>
      <c r="W295" s="25">
        <f>+SUMIFS('Data Co.op'!$M:$M,'Data Co.op'!$E:$E,'MT-Tracking Co.op'!$F295,'Data Co.op'!$N:$N,'MT-Tracking Co.op'!W$6)</f>
        <v>0</v>
      </c>
      <c r="X295" s="25">
        <f>+SUMIFS('Data Co.op'!$M:$M,'Data Co.op'!$E:$E,'MT-Tracking Co.op'!$F295,'Data Co.op'!$N:$N,'MT-Tracking Co.op'!X$6)</f>
        <v>238.46399999999994</v>
      </c>
      <c r="Y295" s="25">
        <f>+SUMIFS('Data Co.op'!$M:$M,'Data Co.op'!$E:$E,'MT-Tracking Co.op'!$F295,'Data Co.op'!$N:$N,'MT-Tracking Co.op'!Y$6)</f>
        <v>0</v>
      </c>
      <c r="Z295" s="25">
        <f>+SUMIFS('Data Co.op'!$M:$M,'Data Co.op'!$E:$E,'MT-Tracking Co.op'!$F295,'Data Co.op'!$N:$N,'MT-Tracking Co.op'!Z$6)</f>
        <v>0</v>
      </c>
      <c r="AA295" s="25">
        <f>+SUMIFS('Data Co.op'!$M:$M,'Data Co.op'!$E:$E,'MT-Tracking Co.op'!$F295,'Data Co.op'!$N:$N,'MT-Tracking Co.op'!AA$6)</f>
        <v>0</v>
      </c>
      <c r="AB295" s="25">
        <f>+SUMIFS('Data Co.op'!$M:$M,'Data Co.op'!$E:$E,'MT-Tracking Co.op'!$F295,'Data Co.op'!$N:$N,'MT-Tracking Co.op'!AB$6)</f>
        <v>0</v>
      </c>
      <c r="AC295" s="25">
        <f>+SUMIFS('Data Co.op'!$M:$M,'Data Co.op'!$E:$E,'MT-Tracking Co.op'!$F295,'Data Co.op'!$N:$N,'MT-Tracking Co.op'!AC$6)</f>
        <v>361.19952000000001</v>
      </c>
      <c r="AD295" s="25">
        <f>+SUMIFS('Data Co.op'!$M:$M,'Data Co.op'!$E:$E,'MT-Tracking Co.op'!$F295,'Data Co.op'!$N:$N,'MT-Tracking Co.op'!AD$6)</f>
        <v>0</v>
      </c>
      <c r="AE295" s="25">
        <f>+SUMIFS('Data Co.op'!$M:$M,'Data Co.op'!$E:$E,'MT-Tracking Co.op'!$F295,'Data Co.op'!$N:$N,'MT-Tracking Co.op'!AE$6)</f>
        <v>0</v>
      </c>
      <c r="AF295" s="25">
        <f>+SUMIFS('Data Co.op'!$M:$M,'Data Co.op'!$E:$E,'MT-Tracking Co.op'!$F295,'Data Co.op'!$N:$N,'MT-Tracking Co.op'!AF$6)</f>
        <v>0</v>
      </c>
      <c r="AG295" s="25">
        <f>+SUMIFS('Data Co.op'!$M:$M,'Data Co.op'!$E:$E,'MT-Tracking Co.op'!$F295,'Data Co.op'!$N:$N,'MT-Tracking Co.op'!AG$6)</f>
        <v>0</v>
      </c>
      <c r="AH295" s="25">
        <f>+SUMIFS('Data Co.op'!$M:$M,'Data Co.op'!$E:$E,'MT-Tracking Co.op'!$G295,'Data Co.op'!$N:$N,'MT-Tracking Co.op'!AH$6)</f>
        <v>0</v>
      </c>
      <c r="AI295" s="25">
        <f>+SUMIFS('Data Co.op'!$M:$M,'Data Co.op'!$E:$E,'MT-Tracking Co.op'!$G295,'Data Co.op'!$N:$N,'MT-Tracking Co.op'!AI$6)</f>
        <v>0</v>
      </c>
      <c r="AJ295" s="25">
        <f>+SUMIFS('Data Co.op'!$M:$M,'Data Co.op'!$E:$E,'MT-Tracking Co.op'!$G295,'Data Co.op'!$N:$N,'MT-Tracking Co.op'!AJ$6)</f>
        <v>0</v>
      </c>
      <c r="AK295" s="25">
        <f>+SUMIFS('Data Co.op'!$M:$M,'Data Co.op'!$E:$E,'MT-Tracking Co.op'!$G295,'Data Co.op'!$N:$N,'MT-Tracking Co.op'!AK$6)</f>
        <v>0</v>
      </c>
      <c r="AL295" s="25">
        <f>+SUMIFS('Data Co.op'!$M:$M,'Data Co.op'!$E:$E,'MT-Tracking Co.op'!$G295,'Data Co.op'!$N:$N,'MT-Tracking Co.op'!AL$6)</f>
        <v>0</v>
      </c>
      <c r="AM295" s="25">
        <f>+SUMIFS('Data Co.op'!$M:$M,'Data Co.op'!$E:$E,'MT-Tracking Co.op'!$G295,'Data Co.op'!$N:$N,'MT-Tracking Co.op'!AM$6)</f>
        <v>0</v>
      </c>
      <c r="AN295" s="25">
        <f>+SUMIFS('Data Co.op'!$M:$M,'Data Co.op'!$E:$E,'MT-Tracking Co.op'!$G295,'Data Co.op'!$N:$N,'MT-Tracking Co.op'!AN$6)</f>
        <v>0</v>
      </c>
      <c r="AO295" s="25">
        <f>+SUMIFS('Data Co.op'!$M:$M,'Data Co.op'!$E:$E,'MT-Tracking Co.op'!$G295,'Data Co.op'!$N:$N,'MT-Tracking Co.op'!AO$6)</f>
        <v>772.29827999999998</v>
      </c>
      <c r="AP295" s="25">
        <f>+SUMIFS('Data Co.op'!$M:$M,'Data Co.op'!$E:$E,'MT-Tracking Co.op'!$G295,'Data Co.op'!$N:$N,'MT-Tracking Co.op'!AP$6)</f>
        <v>0</v>
      </c>
      <c r="AQ295" s="25">
        <f>+SUMIFS('Data Co.op'!$M:$M,'Data Co.op'!$E:$E,'MT-Tracking Co.op'!$G295,'Data Co.op'!$N:$N,'MT-Tracking Co.op'!AQ$6)</f>
        <v>0</v>
      </c>
      <c r="AR295" s="25">
        <f>+SUMIFS('Data Co.op'!$M:$M,'Data Co.op'!$E:$E,'MT-Tracking Co.op'!$G295,'Data Co.op'!$N:$N,'MT-Tracking Co.op'!AR$6)</f>
        <v>0</v>
      </c>
      <c r="AS295" s="25">
        <f>+SUMIFS('Data Co.op'!$M:$M,'Data Co.op'!$E:$E,'MT-Tracking Co.op'!$G295,'Data Co.op'!$N:$N,'MT-Tracking Co.op'!AS$6)</f>
        <v>238.46399999999994</v>
      </c>
      <c r="AT295" s="25">
        <f>+SUMIFS('Data Co.op'!$M:$M,'Data Co.op'!$E:$E,'MT-Tracking Co.op'!$G295,'Data Co.op'!$N:$N,'MT-Tracking Co.op'!AT$6)</f>
        <v>343.20024000000006</v>
      </c>
      <c r="AU295" s="25">
        <f>+SUMIFS('Data Co.op'!$M:$M,'Data Co.op'!$E:$E,'MT-Tracking Co.op'!$G295,'Data Co.op'!$N:$N,'MT-Tracking Co.op'!AU$6)</f>
        <v>0</v>
      </c>
      <c r="AV295" s="25">
        <f>+SUMIFS('Data Co.op'!$M:$M,'Data Co.op'!$E:$E,'MT-Tracking Co.op'!$G295,'Data Co.op'!$N:$N,'MT-Tracking Co.op'!AV$6)</f>
        <v>0</v>
      </c>
      <c r="AW295" s="27">
        <f t="shared" si="42"/>
        <v>0</v>
      </c>
      <c r="AX295" t="str">
        <f t="shared" si="46"/>
        <v>Phạm Thị Bích Hạnh</v>
      </c>
      <c r="AY295" t="str">
        <f t="shared" si="45"/>
        <v>NBTS04746</v>
      </c>
      <c r="AZ295" s="27" t="str">
        <f t="shared" si="47"/>
        <v>Phạm Hà Ngọc Diễm</v>
      </c>
    </row>
    <row r="296" spans="1:52" outlineLevel="1" x14ac:dyDescent="0.25">
      <c r="A296" s="4" t="s">
        <v>935</v>
      </c>
      <c r="B296" s="4" t="s">
        <v>1076</v>
      </c>
      <c r="C296" s="4" t="s">
        <v>356</v>
      </c>
      <c r="D296" s="4" t="s">
        <v>767</v>
      </c>
      <c r="E296" s="4" t="s">
        <v>437</v>
      </c>
      <c r="F296" s="35">
        <v>238</v>
      </c>
      <c r="G296" s="35">
        <f t="shared" si="50"/>
        <v>238</v>
      </c>
      <c r="H296" s="4" t="s">
        <v>2502</v>
      </c>
      <c r="I296" s="4"/>
      <c r="J296" s="4"/>
      <c r="K296" s="4"/>
      <c r="L296" s="4"/>
      <c r="M296" s="4"/>
      <c r="N296" s="38"/>
      <c r="O296" s="33"/>
      <c r="P296" s="33">
        <f t="shared" si="49"/>
        <v>3727.40508</v>
      </c>
      <c r="Q296" s="94">
        <f t="shared" ref="Q296:Q317" si="51">+IFERROR(P296/O296,0)</f>
        <v>0</v>
      </c>
      <c r="R296" s="25">
        <f>+SUMIFS('Data Co.op'!$M:$M,'Data Co.op'!$E:$E,'MT-Tracking Co.op'!$F296,'Data Co.op'!$N:$N,'MT-Tracking Co.op'!R$6)</f>
        <v>396.00036</v>
      </c>
      <c r="S296" s="25">
        <f>+SUMIFS('Data Co.op'!$M:$M,'Data Co.op'!$E:$E,'MT-Tracking Co.op'!$F296,'Data Co.op'!$N:$N,'MT-Tracking Co.op'!S$6)</f>
        <v>0</v>
      </c>
      <c r="T296" s="25">
        <f>+SUMIFS('Data Co.op'!$M:$M,'Data Co.op'!$E:$E,'MT-Tracking Co.op'!$F296,'Data Co.op'!$N:$N,'MT-Tracking Co.op'!T$6)</f>
        <v>0</v>
      </c>
      <c r="U296" s="25">
        <f>+SUMIFS('Data Co.op'!$M:$M,'Data Co.op'!$E:$E,'MT-Tracking Co.op'!$F296,'Data Co.op'!$N:$N,'MT-Tracking Co.op'!U$6)</f>
        <v>0</v>
      </c>
      <c r="V296" s="25">
        <f>+SUMIFS('Data Co.op'!$M:$M,'Data Co.op'!$E:$E,'MT-Tracking Co.op'!$F296,'Data Co.op'!$N:$N,'MT-Tracking Co.op'!V$6)</f>
        <v>0</v>
      </c>
      <c r="W296" s="25">
        <f>+SUMIFS('Data Co.op'!$M:$M,'Data Co.op'!$E:$E,'MT-Tracking Co.op'!$F296,'Data Co.op'!$N:$N,'MT-Tracking Co.op'!W$6)</f>
        <v>0</v>
      </c>
      <c r="X296" s="25">
        <f>+SUMIFS('Data Co.op'!$M:$M,'Data Co.op'!$E:$E,'MT-Tracking Co.op'!$F296,'Data Co.op'!$N:$N,'MT-Tracking Co.op'!X$6)</f>
        <v>0</v>
      </c>
      <c r="Y296" s="25">
        <f>+SUMIFS('Data Co.op'!$M:$M,'Data Co.op'!$E:$E,'MT-Tracking Co.op'!$F296,'Data Co.op'!$N:$N,'MT-Tracking Co.op'!Y$6)</f>
        <v>0</v>
      </c>
      <c r="Z296" s="25">
        <f>+SUMIFS('Data Co.op'!$M:$M,'Data Co.op'!$E:$E,'MT-Tracking Co.op'!$F296,'Data Co.op'!$N:$N,'MT-Tracking Co.op'!Z$6)</f>
        <v>0</v>
      </c>
      <c r="AA296" s="25">
        <f>+SUMIFS('Data Co.op'!$M:$M,'Data Co.op'!$E:$E,'MT-Tracking Co.op'!$F296,'Data Co.op'!$N:$N,'MT-Tracking Co.op'!AA$6)</f>
        <v>0</v>
      </c>
      <c r="AB296" s="25">
        <f>+SUMIFS('Data Co.op'!$M:$M,'Data Co.op'!$E:$E,'MT-Tracking Co.op'!$F296,'Data Co.op'!$N:$N,'MT-Tracking Co.op'!AB$6)</f>
        <v>0</v>
      </c>
      <c r="AC296" s="25">
        <f>+SUMIFS('Data Co.op'!$M:$M,'Data Co.op'!$E:$E,'MT-Tracking Co.op'!$F296,'Data Co.op'!$N:$N,'MT-Tracking Co.op'!AC$6)</f>
        <v>361.19952000000001</v>
      </c>
      <c r="AD296" s="25">
        <f>+SUMIFS('Data Co.op'!$M:$M,'Data Co.op'!$E:$E,'MT-Tracking Co.op'!$F296,'Data Co.op'!$N:$N,'MT-Tracking Co.op'!AD$6)</f>
        <v>0</v>
      </c>
      <c r="AE296" s="25">
        <f>+SUMIFS('Data Co.op'!$M:$M,'Data Co.op'!$E:$E,'MT-Tracking Co.op'!$F296,'Data Co.op'!$N:$N,'MT-Tracking Co.op'!AE$6)</f>
        <v>238.46399999999994</v>
      </c>
      <c r="AF296" s="25">
        <f>+SUMIFS('Data Co.op'!$M:$M,'Data Co.op'!$E:$E,'MT-Tracking Co.op'!$F296,'Data Co.op'!$N:$N,'MT-Tracking Co.op'!AF$6)</f>
        <v>0</v>
      </c>
      <c r="AG296" s="25">
        <f>+SUMIFS('Data Co.op'!$M:$M,'Data Co.op'!$E:$E,'MT-Tracking Co.op'!$F296,'Data Co.op'!$N:$N,'MT-Tracking Co.op'!AG$6)</f>
        <v>0</v>
      </c>
      <c r="AH296" s="25">
        <f>+SUMIFS('Data Co.op'!$M:$M,'Data Co.op'!$E:$E,'MT-Tracking Co.op'!$G296,'Data Co.op'!$N:$N,'MT-Tracking Co.op'!AH$6)</f>
        <v>0</v>
      </c>
      <c r="AI296" s="25">
        <f>+SUMIFS('Data Co.op'!$M:$M,'Data Co.op'!$E:$E,'MT-Tracking Co.op'!$G296,'Data Co.op'!$N:$N,'MT-Tracking Co.op'!AI$6)</f>
        <v>0</v>
      </c>
      <c r="AJ296" s="25">
        <f>+SUMIFS('Data Co.op'!$M:$M,'Data Co.op'!$E:$E,'MT-Tracking Co.op'!$G296,'Data Co.op'!$N:$N,'MT-Tracking Co.op'!AJ$6)</f>
        <v>0</v>
      </c>
      <c r="AK296" s="25">
        <f>+SUMIFS('Data Co.op'!$M:$M,'Data Co.op'!$E:$E,'MT-Tracking Co.op'!$G296,'Data Co.op'!$N:$N,'MT-Tracking Co.op'!AK$6)</f>
        <v>0</v>
      </c>
      <c r="AL296" s="25">
        <f>+SUMIFS('Data Co.op'!$M:$M,'Data Co.op'!$E:$E,'MT-Tracking Co.op'!$G296,'Data Co.op'!$N:$N,'MT-Tracking Co.op'!AL$6)</f>
        <v>0</v>
      </c>
      <c r="AM296" s="25">
        <f>+SUMIFS('Data Co.op'!$M:$M,'Data Co.op'!$E:$E,'MT-Tracking Co.op'!$G296,'Data Co.op'!$N:$N,'MT-Tracking Co.op'!AM$6)</f>
        <v>702.25164000000007</v>
      </c>
      <c r="AN296" s="25">
        <f>+SUMIFS('Data Co.op'!$M:$M,'Data Co.op'!$E:$E,'MT-Tracking Co.op'!$G296,'Data Co.op'!$N:$N,'MT-Tracking Co.op'!AN$6)</f>
        <v>0</v>
      </c>
      <c r="AO296" s="25">
        <f>+SUMIFS('Data Co.op'!$M:$M,'Data Co.op'!$E:$E,'MT-Tracking Co.op'!$G296,'Data Co.op'!$N:$N,'MT-Tracking Co.op'!AO$6)</f>
        <v>772.29827999999998</v>
      </c>
      <c r="AP296" s="25">
        <f>+SUMIFS('Data Co.op'!$M:$M,'Data Co.op'!$E:$E,'MT-Tracking Co.op'!$G296,'Data Co.op'!$N:$N,'MT-Tracking Co.op'!AP$6)</f>
        <v>0</v>
      </c>
      <c r="AQ296" s="25">
        <f>+SUMIFS('Data Co.op'!$M:$M,'Data Co.op'!$E:$E,'MT-Tracking Co.op'!$G296,'Data Co.op'!$N:$N,'MT-Tracking Co.op'!AQ$6)</f>
        <v>0</v>
      </c>
      <c r="AR296" s="25">
        <f>+SUMIFS('Data Co.op'!$M:$M,'Data Co.op'!$E:$E,'MT-Tracking Co.op'!$G296,'Data Co.op'!$N:$N,'MT-Tracking Co.op'!AR$6)</f>
        <v>838.12751999999989</v>
      </c>
      <c r="AS296" s="25">
        <f>+SUMIFS('Data Co.op'!$M:$M,'Data Co.op'!$E:$E,'MT-Tracking Co.op'!$G296,'Data Co.op'!$N:$N,'MT-Tracking Co.op'!AS$6)</f>
        <v>0</v>
      </c>
      <c r="AT296" s="25">
        <f>+SUMIFS('Data Co.op'!$M:$M,'Data Co.op'!$E:$E,'MT-Tracking Co.op'!$G296,'Data Co.op'!$N:$N,'MT-Tracking Co.op'!AT$6)</f>
        <v>0</v>
      </c>
      <c r="AU296" s="25">
        <f>+SUMIFS('Data Co.op'!$M:$M,'Data Co.op'!$E:$E,'MT-Tracking Co.op'!$G296,'Data Co.op'!$N:$N,'MT-Tracking Co.op'!AU$6)</f>
        <v>419.06375999999995</v>
      </c>
      <c r="AV296" s="25">
        <f>+SUMIFS('Data Co.op'!$M:$M,'Data Co.op'!$E:$E,'MT-Tracking Co.op'!$G296,'Data Co.op'!$N:$N,'MT-Tracking Co.op'!AV$6)</f>
        <v>0</v>
      </c>
      <c r="AW296" s="27">
        <f t="shared" si="42"/>
        <v>0</v>
      </c>
      <c r="AX296" t="str">
        <f t="shared" si="46"/>
        <v>Phạm Thị Bích Hạnh</v>
      </c>
      <c r="AY296" t="str">
        <f t="shared" si="45"/>
        <v>NBTS04746</v>
      </c>
      <c r="AZ296" s="27" t="str">
        <f t="shared" si="47"/>
        <v>Phạm Hà Ngọc Diễm</v>
      </c>
    </row>
    <row r="297" spans="1:52" outlineLevel="1" x14ac:dyDescent="0.25">
      <c r="A297" s="4" t="s">
        <v>935</v>
      </c>
      <c r="B297" s="4" t="s">
        <v>1076</v>
      </c>
      <c r="C297" s="4" t="s">
        <v>356</v>
      </c>
      <c r="D297" s="4" t="s">
        <v>767</v>
      </c>
      <c r="E297" s="4" t="s">
        <v>437</v>
      </c>
      <c r="F297" s="35">
        <v>2021</v>
      </c>
      <c r="G297" s="35">
        <f t="shared" si="50"/>
        <v>2021</v>
      </c>
      <c r="H297" s="4" t="s">
        <v>2512</v>
      </c>
      <c r="I297" s="4"/>
      <c r="J297" s="4"/>
      <c r="K297" s="4"/>
      <c r="L297" s="4"/>
      <c r="M297" s="4"/>
      <c r="N297" s="38"/>
      <c r="O297" s="33"/>
      <c r="P297" s="33">
        <f t="shared" si="49"/>
        <v>2343.92616</v>
      </c>
      <c r="Q297" s="94">
        <f t="shared" si="51"/>
        <v>0</v>
      </c>
      <c r="R297" s="25">
        <f>+SUMIFS('Data Co.op'!$M:$M,'Data Co.op'!$E:$E,'MT-Tracking Co.op'!$F297,'Data Co.op'!$N:$N,'MT-Tracking Co.op'!R$6)</f>
        <v>343.20024000000006</v>
      </c>
      <c r="S297" s="25">
        <f>+SUMIFS('Data Co.op'!$M:$M,'Data Co.op'!$E:$E,'MT-Tracking Co.op'!$F297,'Data Co.op'!$N:$N,'MT-Tracking Co.op'!S$6)</f>
        <v>0</v>
      </c>
      <c r="T297" s="25">
        <f>+SUMIFS('Data Co.op'!$M:$M,'Data Co.op'!$E:$E,'MT-Tracking Co.op'!$F297,'Data Co.op'!$N:$N,'MT-Tracking Co.op'!T$6)</f>
        <v>0</v>
      </c>
      <c r="U297" s="25">
        <f>+SUMIFS('Data Co.op'!$M:$M,'Data Co.op'!$E:$E,'MT-Tracking Co.op'!$F297,'Data Co.op'!$N:$N,'MT-Tracking Co.op'!U$6)</f>
        <v>0</v>
      </c>
      <c r="V297" s="25">
        <f>+SUMIFS('Data Co.op'!$M:$M,'Data Co.op'!$E:$E,'MT-Tracking Co.op'!$F297,'Data Co.op'!$N:$N,'MT-Tracking Co.op'!V$6)</f>
        <v>0</v>
      </c>
      <c r="W297" s="25">
        <f>+SUMIFS('Data Co.op'!$M:$M,'Data Co.op'!$E:$E,'MT-Tracking Co.op'!$F297,'Data Co.op'!$N:$N,'MT-Tracking Co.op'!W$6)</f>
        <v>0</v>
      </c>
      <c r="X297" s="25">
        <f>+SUMIFS('Data Co.op'!$M:$M,'Data Co.op'!$E:$E,'MT-Tracking Co.op'!$F297,'Data Co.op'!$N:$N,'MT-Tracking Co.op'!X$6)</f>
        <v>0</v>
      </c>
      <c r="Y297" s="25">
        <f>+SUMIFS('Data Co.op'!$M:$M,'Data Co.op'!$E:$E,'MT-Tracking Co.op'!$F297,'Data Co.op'!$N:$N,'MT-Tracking Co.op'!Y$6)</f>
        <v>0</v>
      </c>
      <c r="Z297" s="25">
        <f>+SUMIFS('Data Co.op'!$M:$M,'Data Co.op'!$E:$E,'MT-Tracking Co.op'!$F297,'Data Co.op'!$N:$N,'MT-Tracking Co.op'!Z$6)</f>
        <v>0</v>
      </c>
      <c r="AA297" s="25">
        <f>+SUMIFS('Data Co.op'!$M:$M,'Data Co.op'!$E:$E,'MT-Tracking Co.op'!$F297,'Data Co.op'!$N:$N,'MT-Tracking Co.op'!AA$6)</f>
        <v>0</v>
      </c>
      <c r="AB297" s="25">
        <f>+SUMIFS('Data Co.op'!$M:$M,'Data Co.op'!$E:$E,'MT-Tracking Co.op'!$F297,'Data Co.op'!$N:$N,'MT-Tracking Co.op'!AB$6)</f>
        <v>0</v>
      </c>
      <c r="AC297" s="25">
        <f>+SUMIFS('Data Co.op'!$M:$M,'Data Co.op'!$E:$E,'MT-Tracking Co.op'!$F297,'Data Co.op'!$N:$N,'MT-Tracking Co.op'!AC$6)</f>
        <v>0</v>
      </c>
      <c r="AD297" s="25">
        <f>+SUMIFS('Data Co.op'!$M:$M,'Data Co.op'!$E:$E,'MT-Tracking Co.op'!$F297,'Data Co.op'!$N:$N,'MT-Tracking Co.op'!AD$6)</f>
        <v>0</v>
      </c>
      <c r="AE297" s="25">
        <f>+SUMIFS('Data Co.op'!$M:$M,'Data Co.op'!$E:$E,'MT-Tracking Co.op'!$F297,'Data Co.op'!$N:$N,'MT-Tracking Co.op'!AE$6)</f>
        <v>0</v>
      </c>
      <c r="AF297" s="25">
        <f>+SUMIFS('Data Co.op'!$M:$M,'Data Co.op'!$E:$E,'MT-Tracking Co.op'!$F297,'Data Co.op'!$N:$N,'MT-Tracking Co.op'!AF$6)</f>
        <v>0</v>
      </c>
      <c r="AG297" s="25">
        <f>+SUMIFS('Data Co.op'!$M:$M,'Data Co.op'!$E:$E,'MT-Tracking Co.op'!$F297,'Data Co.op'!$N:$N,'MT-Tracking Co.op'!AG$6)</f>
        <v>0</v>
      </c>
      <c r="AH297" s="25">
        <f>+SUMIFS('Data Co.op'!$M:$M,'Data Co.op'!$E:$E,'MT-Tracking Co.op'!$G297,'Data Co.op'!$N:$N,'MT-Tracking Co.op'!AH$6)</f>
        <v>0</v>
      </c>
      <c r="AI297" s="25">
        <f>+SUMIFS('Data Co.op'!$M:$M,'Data Co.op'!$E:$E,'MT-Tracking Co.op'!$G297,'Data Co.op'!$N:$N,'MT-Tracking Co.op'!AI$6)</f>
        <v>0</v>
      </c>
      <c r="AJ297" s="25">
        <f>+SUMIFS('Data Co.op'!$M:$M,'Data Co.op'!$E:$E,'MT-Tracking Co.op'!$G297,'Data Co.op'!$N:$N,'MT-Tracking Co.op'!AJ$6)</f>
        <v>0</v>
      </c>
      <c r="AK297" s="25">
        <f>+SUMIFS('Data Co.op'!$M:$M,'Data Co.op'!$E:$E,'MT-Tracking Co.op'!$G297,'Data Co.op'!$N:$N,'MT-Tracking Co.op'!AK$6)</f>
        <v>0</v>
      </c>
      <c r="AL297" s="25">
        <f>+SUMIFS('Data Co.op'!$M:$M,'Data Co.op'!$E:$E,'MT-Tracking Co.op'!$G297,'Data Co.op'!$N:$N,'MT-Tracking Co.op'!AL$6)</f>
        <v>0</v>
      </c>
      <c r="AM297" s="25">
        <f>+SUMIFS('Data Co.op'!$M:$M,'Data Co.op'!$E:$E,'MT-Tracking Co.op'!$G297,'Data Co.op'!$N:$N,'MT-Tracking Co.op'!AM$6)</f>
        <v>180.59976</v>
      </c>
      <c r="AN297" s="25">
        <f>+SUMIFS('Data Co.op'!$M:$M,'Data Co.op'!$E:$E,'MT-Tracking Co.op'!$G297,'Data Co.op'!$N:$N,'MT-Tracking Co.op'!AN$6)</f>
        <v>0</v>
      </c>
      <c r="AO297" s="25">
        <f>+SUMIFS('Data Co.op'!$M:$M,'Data Co.op'!$E:$E,'MT-Tracking Co.op'!$G297,'Data Co.op'!$N:$N,'MT-Tracking Co.op'!AO$6)</f>
        <v>772.29827999999998</v>
      </c>
      <c r="AP297" s="25">
        <f>+SUMIFS('Data Co.op'!$M:$M,'Data Co.op'!$E:$E,'MT-Tracking Co.op'!$G297,'Data Co.op'!$N:$N,'MT-Tracking Co.op'!AP$6)</f>
        <v>0</v>
      </c>
      <c r="AQ297" s="25">
        <f>+SUMIFS('Data Co.op'!$M:$M,'Data Co.op'!$E:$E,'MT-Tracking Co.op'!$G297,'Data Co.op'!$N:$N,'MT-Tracking Co.op'!AQ$6)</f>
        <v>809.36388000000011</v>
      </c>
      <c r="AR297" s="25">
        <f>+SUMIFS('Data Co.op'!$M:$M,'Data Co.op'!$E:$E,'MT-Tracking Co.op'!$G297,'Data Co.op'!$N:$N,'MT-Tracking Co.op'!AR$6)</f>
        <v>0</v>
      </c>
      <c r="AS297" s="25">
        <f>+SUMIFS('Data Co.op'!$M:$M,'Data Co.op'!$E:$E,'MT-Tracking Co.op'!$G297,'Data Co.op'!$N:$N,'MT-Tracking Co.op'!AS$6)</f>
        <v>0</v>
      </c>
      <c r="AT297" s="25">
        <f>+SUMIFS('Data Co.op'!$M:$M,'Data Co.op'!$E:$E,'MT-Tracking Co.op'!$G297,'Data Co.op'!$N:$N,'MT-Tracking Co.op'!AT$6)</f>
        <v>0</v>
      </c>
      <c r="AU297" s="25">
        <f>+SUMIFS('Data Co.op'!$M:$M,'Data Co.op'!$E:$E,'MT-Tracking Co.op'!$G297,'Data Co.op'!$N:$N,'MT-Tracking Co.op'!AU$6)</f>
        <v>238.46399999999994</v>
      </c>
      <c r="AV297" s="25">
        <f>+SUMIFS('Data Co.op'!$M:$M,'Data Co.op'!$E:$E,'MT-Tracking Co.op'!$G297,'Data Co.op'!$N:$N,'MT-Tracking Co.op'!AV$6)</f>
        <v>0</v>
      </c>
      <c r="AW297" s="27"/>
      <c r="AX297" t="str">
        <f t="shared" si="46"/>
        <v>Phạm Thị Bích Hạnh</v>
      </c>
      <c r="AY297" t="str">
        <f t="shared" si="45"/>
        <v>NBTS04746</v>
      </c>
      <c r="AZ297" s="27" t="str">
        <f t="shared" si="47"/>
        <v>Phạm Hà Ngọc Diễm</v>
      </c>
    </row>
    <row r="298" spans="1:52" outlineLevel="1" x14ac:dyDescent="0.25">
      <c r="A298" s="4" t="s">
        <v>935</v>
      </c>
      <c r="B298" s="4" t="s">
        <v>1076</v>
      </c>
      <c r="C298" s="4" t="s">
        <v>356</v>
      </c>
      <c r="D298" s="4" t="s">
        <v>767</v>
      </c>
      <c r="E298" s="4" t="s">
        <v>437</v>
      </c>
      <c r="F298" s="35">
        <v>2151</v>
      </c>
      <c r="G298" s="35">
        <f t="shared" si="50"/>
        <v>2151</v>
      </c>
      <c r="H298" s="4" t="s">
        <v>2521</v>
      </c>
      <c r="I298" s="4"/>
      <c r="J298" s="4"/>
      <c r="K298" s="4"/>
      <c r="L298" s="4"/>
      <c r="M298" s="4"/>
      <c r="N298" s="38"/>
      <c r="O298" s="33"/>
      <c r="P298" s="33">
        <f t="shared" si="49"/>
        <v>2207.9412000000002</v>
      </c>
      <c r="Q298" s="94">
        <f t="shared" si="51"/>
        <v>0</v>
      </c>
      <c r="R298" s="25">
        <f>+SUMIFS('Data Co.op'!$M:$M,'Data Co.op'!$E:$E,'MT-Tracking Co.op'!$F298,'Data Co.op'!$N:$N,'MT-Tracking Co.op'!R$6)</f>
        <v>0</v>
      </c>
      <c r="S298" s="25">
        <f>+SUMIFS('Data Co.op'!$M:$M,'Data Co.op'!$E:$E,'MT-Tracking Co.op'!$F298,'Data Co.op'!$N:$N,'MT-Tracking Co.op'!S$6)</f>
        <v>0</v>
      </c>
      <c r="T298" s="25">
        <f>+SUMIFS('Data Co.op'!$M:$M,'Data Co.op'!$E:$E,'MT-Tracking Co.op'!$F298,'Data Co.op'!$N:$N,'MT-Tracking Co.op'!T$6)</f>
        <v>0</v>
      </c>
      <c r="U298" s="25">
        <f>+SUMIFS('Data Co.op'!$M:$M,'Data Co.op'!$E:$E,'MT-Tracking Co.op'!$F298,'Data Co.op'!$N:$N,'MT-Tracking Co.op'!U$6)</f>
        <v>0</v>
      </c>
      <c r="V298" s="25">
        <f>+SUMIFS('Data Co.op'!$M:$M,'Data Co.op'!$E:$E,'MT-Tracking Co.op'!$F298,'Data Co.op'!$N:$N,'MT-Tracking Co.op'!V$6)</f>
        <v>0</v>
      </c>
      <c r="W298" s="25">
        <f>+SUMIFS('Data Co.op'!$M:$M,'Data Co.op'!$E:$E,'MT-Tracking Co.op'!$F298,'Data Co.op'!$N:$N,'MT-Tracking Co.op'!W$6)</f>
        <v>0</v>
      </c>
      <c r="X298" s="25">
        <f>+SUMIFS('Data Co.op'!$M:$M,'Data Co.op'!$E:$E,'MT-Tracking Co.op'!$F298,'Data Co.op'!$N:$N,'MT-Tracking Co.op'!X$6)</f>
        <v>0</v>
      </c>
      <c r="Y298" s="25">
        <f>+SUMIFS('Data Co.op'!$M:$M,'Data Co.op'!$E:$E,'MT-Tracking Co.op'!$F298,'Data Co.op'!$N:$N,'MT-Tracking Co.op'!Y$6)</f>
        <v>0</v>
      </c>
      <c r="Z298" s="25">
        <f>+SUMIFS('Data Co.op'!$M:$M,'Data Co.op'!$E:$E,'MT-Tracking Co.op'!$F298,'Data Co.op'!$N:$N,'MT-Tracking Co.op'!Z$6)</f>
        <v>0</v>
      </c>
      <c r="AA298" s="25">
        <f>+SUMIFS('Data Co.op'!$M:$M,'Data Co.op'!$E:$E,'MT-Tracking Co.op'!$F298,'Data Co.op'!$N:$N,'MT-Tracking Co.op'!AA$6)</f>
        <v>0</v>
      </c>
      <c r="AB298" s="25">
        <f>+SUMIFS('Data Co.op'!$M:$M,'Data Co.op'!$E:$E,'MT-Tracking Co.op'!$F298,'Data Co.op'!$N:$N,'MT-Tracking Co.op'!AB$6)</f>
        <v>0</v>
      </c>
      <c r="AC298" s="25">
        <f>+SUMIFS('Data Co.op'!$M:$M,'Data Co.op'!$E:$E,'MT-Tracking Co.op'!$F298,'Data Co.op'!$N:$N,'MT-Tracking Co.op'!AC$6)</f>
        <v>0</v>
      </c>
      <c r="AD298" s="25">
        <f>+SUMIFS('Data Co.op'!$M:$M,'Data Co.op'!$E:$E,'MT-Tracking Co.op'!$F298,'Data Co.op'!$N:$N,'MT-Tracking Co.op'!AD$6)</f>
        <v>0</v>
      </c>
      <c r="AE298" s="25">
        <f>+SUMIFS('Data Co.op'!$M:$M,'Data Co.op'!$E:$E,'MT-Tracking Co.op'!$F298,'Data Co.op'!$N:$N,'MT-Tracking Co.op'!AE$6)</f>
        <v>0</v>
      </c>
      <c r="AF298" s="25">
        <f>+SUMIFS('Data Co.op'!$M:$M,'Data Co.op'!$E:$E,'MT-Tracking Co.op'!$F298,'Data Co.op'!$N:$N,'MT-Tracking Co.op'!AF$6)</f>
        <v>0</v>
      </c>
      <c r="AG298" s="25">
        <f>+SUMIFS('Data Co.op'!$M:$M,'Data Co.op'!$E:$E,'MT-Tracking Co.op'!$F298,'Data Co.op'!$N:$N,'MT-Tracking Co.op'!AG$6)</f>
        <v>0</v>
      </c>
      <c r="AH298" s="25">
        <f>+SUMIFS('Data Co.op'!$M:$M,'Data Co.op'!$E:$E,'MT-Tracking Co.op'!$G298,'Data Co.op'!$N:$N,'MT-Tracking Co.op'!AH$6)</f>
        <v>1255.0431599999999</v>
      </c>
      <c r="AI298" s="25">
        <f>+SUMIFS('Data Co.op'!$M:$M,'Data Co.op'!$E:$E,'MT-Tracking Co.op'!$G298,'Data Co.op'!$N:$N,'MT-Tracking Co.op'!AI$6)</f>
        <v>0</v>
      </c>
      <c r="AJ298" s="25">
        <f>+SUMIFS('Data Co.op'!$M:$M,'Data Co.op'!$E:$E,'MT-Tracking Co.op'!$G298,'Data Co.op'!$N:$N,'MT-Tracking Co.op'!AJ$6)</f>
        <v>0</v>
      </c>
      <c r="AK298" s="25">
        <f>+SUMIFS('Data Co.op'!$M:$M,'Data Co.op'!$E:$E,'MT-Tracking Co.op'!$G298,'Data Co.op'!$N:$N,'MT-Tracking Co.op'!AK$6)</f>
        <v>0</v>
      </c>
      <c r="AL298" s="25">
        <f>+SUMIFS('Data Co.op'!$M:$M,'Data Co.op'!$E:$E,'MT-Tracking Co.op'!$G298,'Data Co.op'!$N:$N,'MT-Tracking Co.op'!AL$6)</f>
        <v>0</v>
      </c>
      <c r="AM298" s="25">
        <f>+SUMIFS('Data Co.op'!$M:$M,'Data Co.op'!$E:$E,'MT-Tracking Co.op'!$G298,'Data Co.op'!$N:$N,'MT-Tracking Co.op'!AM$6)</f>
        <v>952.89804000000004</v>
      </c>
      <c r="AN298" s="25">
        <f>+SUMIFS('Data Co.op'!$M:$M,'Data Co.op'!$E:$E,'MT-Tracking Co.op'!$G298,'Data Co.op'!$N:$N,'MT-Tracking Co.op'!AN$6)</f>
        <v>0</v>
      </c>
      <c r="AO298" s="25">
        <f>+SUMIFS('Data Co.op'!$M:$M,'Data Co.op'!$E:$E,'MT-Tracking Co.op'!$G298,'Data Co.op'!$N:$N,'MT-Tracking Co.op'!AO$6)</f>
        <v>0</v>
      </c>
      <c r="AP298" s="25">
        <f>+SUMIFS('Data Co.op'!$M:$M,'Data Co.op'!$E:$E,'MT-Tracking Co.op'!$G298,'Data Co.op'!$N:$N,'MT-Tracking Co.op'!AP$6)</f>
        <v>0</v>
      </c>
      <c r="AQ298" s="25">
        <f>+SUMIFS('Data Co.op'!$M:$M,'Data Co.op'!$E:$E,'MT-Tracking Co.op'!$G298,'Data Co.op'!$N:$N,'MT-Tracking Co.op'!AQ$6)</f>
        <v>0</v>
      </c>
      <c r="AR298" s="25">
        <f>+SUMIFS('Data Co.op'!$M:$M,'Data Co.op'!$E:$E,'MT-Tracking Co.op'!$G298,'Data Co.op'!$N:$N,'MT-Tracking Co.op'!AR$6)</f>
        <v>0</v>
      </c>
      <c r="AS298" s="25">
        <f>+SUMIFS('Data Co.op'!$M:$M,'Data Co.op'!$E:$E,'MT-Tracking Co.op'!$G298,'Data Co.op'!$N:$N,'MT-Tracking Co.op'!AS$6)</f>
        <v>0</v>
      </c>
      <c r="AT298" s="25">
        <f>+SUMIFS('Data Co.op'!$M:$M,'Data Co.op'!$E:$E,'MT-Tracking Co.op'!$G298,'Data Co.op'!$N:$N,'MT-Tracking Co.op'!AT$6)</f>
        <v>0</v>
      </c>
      <c r="AU298" s="25">
        <f>+SUMIFS('Data Co.op'!$M:$M,'Data Co.op'!$E:$E,'MT-Tracking Co.op'!$G298,'Data Co.op'!$N:$N,'MT-Tracking Co.op'!AU$6)</f>
        <v>0</v>
      </c>
      <c r="AV298" s="25">
        <f>+SUMIFS('Data Co.op'!$M:$M,'Data Co.op'!$E:$E,'MT-Tracking Co.op'!$G298,'Data Co.op'!$N:$N,'MT-Tracking Co.op'!AV$6)</f>
        <v>0</v>
      </c>
      <c r="AW298" s="27"/>
      <c r="AX298" t="str">
        <f t="shared" si="46"/>
        <v>Phạm Thị Bích Hạnh</v>
      </c>
      <c r="AY298" t="str">
        <f t="shared" si="45"/>
        <v>NBTS04746</v>
      </c>
      <c r="AZ298" s="27" t="str">
        <f t="shared" si="47"/>
        <v>Phạm Hà Ngọc Diễm</v>
      </c>
    </row>
    <row r="299" spans="1:52" outlineLevel="1" x14ac:dyDescent="0.25">
      <c r="A299" s="4" t="s">
        <v>935</v>
      </c>
      <c r="B299" s="4" t="s">
        <v>1076</v>
      </c>
      <c r="C299" s="4" t="s">
        <v>356</v>
      </c>
      <c r="D299" s="4" t="s">
        <v>767</v>
      </c>
      <c r="E299" s="4" t="s">
        <v>437</v>
      </c>
      <c r="F299" s="35">
        <v>659</v>
      </c>
      <c r="G299" s="35">
        <f t="shared" si="50"/>
        <v>659</v>
      </c>
      <c r="H299" s="4" t="s">
        <v>2567</v>
      </c>
      <c r="I299" s="4"/>
      <c r="J299" s="4"/>
      <c r="K299" s="4"/>
      <c r="L299" s="4"/>
      <c r="M299" s="4"/>
      <c r="N299" s="38"/>
      <c r="O299" s="33"/>
      <c r="P299" s="33">
        <f t="shared" si="49"/>
        <v>599.66351999999995</v>
      </c>
      <c r="Q299" s="94">
        <f t="shared" si="51"/>
        <v>0</v>
      </c>
      <c r="R299" s="25">
        <f>+SUMIFS('Data Co.op'!$M:$M,'Data Co.op'!$E:$E,'MT-Tracking Co.op'!$F299,'Data Co.op'!$N:$N,'MT-Tracking Co.op'!R$6)</f>
        <v>0</v>
      </c>
      <c r="S299" s="25">
        <f>+SUMIFS('Data Co.op'!$M:$M,'Data Co.op'!$E:$E,'MT-Tracking Co.op'!$F299,'Data Co.op'!$N:$N,'MT-Tracking Co.op'!S$6)</f>
        <v>0</v>
      </c>
      <c r="T299" s="25">
        <f>+SUMIFS('Data Co.op'!$M:$M,'Data Co.op'!$E:$E,'MT-Tracking Co.op'!$F299,'Data Co.op'!$N:$N,'MT-Tracking Co.op'!T$6)</f>
        <v>0</v>
      </c>
      <c r="U299" s="25">
        <f>+SUMIFS('Data Co.op'!$M:$M,'Data Co.op'!$E:$E,'MT-Tracking Co.op'!$F299,'Data Co.op'!$N:$N,'MT-Tracking Co.op'!U$6)</f>
        <v>0</v>
      </c>
      <c r="V299" s="25">
        <f>+SUMIFS('Data Co.op'!$M:$M,'Data Co.op'!$E:$E,'MT-Tracking Co.op'!$F299,'Data Co.op'!$N:$N,'MT-Tracking Co.op'!V$6)</f>
        <v>0</v>
      </c>
      <c r="W299" s="25">
        <f>+SUMIFS('Data Co.op'!$M:$M,'Data Co.op'!$E:$E,'MT-Tracking Co.op'!$F299,'Data Co.op'!$N:$N,'MT-Tracking Co.op'!W$6)</f>
        <v>0</v>
      </c>
      <c r="X299" s="25">
        <f>+SUMIFS('Data Co.op'!$M:$M,'Data Co.op'!$E:$E,'MT-Tracking Co.op'!$F299,'Data Co.op'!$N:$N,'MT-Tracking Co.op'!X$6)</f>
        <v>0</v>
      </c>
      <c r="Y299" s="25">
        <f>+SUMIFS('Data Co.op'!$M:$M,'Data Co.op'!$E:$E,'MT-Tracking Co.op'!$F299,'Data Co.op'!$N:$N,'MT-Tracking Co.op'!Y$6)</f>
        <v>238.46399999999994</v>
      </c>
      <c r="Z299" s="25">
        <f>+SUMIFS('Data Co.op'!$M:$M,'Data Co.op'!$E:$E,'MT-Tracking Co.op'!$F299,'Data Co.op'!$N:$N,'MT-Tracking Co.op'!Z$6)</f>
        <v>0</v>
      </c>
      <c r="AA299" s="25">
        <f>+SUMIFS('Data Co.op'!$M:$M,'Data Co.op'!$E:$E,'MT-Tracking Co.op'!$F299,'Data Co.op'!$N:$N,'MT-Tracking Co.op'!AA$6)</f>
        <v>0</v>
      </c>
      <c r="AB299" s="25">
        <f>+SUMIFS('Data Co.op'!$M:$M,'Data Co.op'!$E:$E,'MT-Tracking Co.op'!$F299,'Data Co.op'!$N:$N,'MT-Tracking Co.op'!AB$6)</f>
        <v>0</v>
      </c>
      <c r="AC299" s="25">
        <f>+SUMIFS('Data Co.op'!$M:$M,'Data Co.op'!$E:$E,'MT-Tracking Co.op'!$F299,'Data Co.op'!$N:$N,'MT-Tracking Co.op'!AC$6)</f>
        <v>0</v>
      </c>
      <c r="AD299" s="25">
        <f>+SUMIFS('Data Co.op'!$M:$M,'Data Co.op'!$E:$E,'MT-Tracking Co.op'!$F299,'Data Co.op'!$N:$N,'MT-Tracking Co.op'!AD$6)</f>
        <v>0</v>
      </c>
      <c r="AE299" s="25">
        <f>+SUMIFS('Data Co.op'!$M:$M,'Data Co.op'!$E:$E,'MT-Tracking Co.op'!$F299,'Data Co.op'!$N:$N,'MT-Tracking Co.op'!AE$6)</f>
        <v>0</v>
      </c>
      <c r="AF299" s="25">
        <f>+SUMIFS('Data Co.op'!$M:$M,'Data Co.op'!$E:$E,'MT-Tracking Co.op'!$F299,'Data Co.op'!$N:$N,'MT-Tracking Co.op'!AF$6)</f>
        <v>0</v>
      </c>
      <c r="AG299" s="25">
        <f>+SUMIFS('Data Co.op'!$M:$M,'Data Co.op'!$E:$E,'MT-Tracking Co.op'!$F299,'Data Co.op'!$N:$N,'MT-Tracking Co.op'!AG$6)</f>
        <v>0</v>
      </c>
      <c r="AH299" s="25">
        <f>+SUMIFS('Data Co.op'!$M:$M,'Data Co.op'!$E:$E,'MT-Tracking Co.op'!$G299,'Data Co.op'!$N:$N,'MT-Tracking Co.op'!AH$6)</f>
        <v>0</v>
      </c>
      <c r="AI299" s="25">
        <f>+SUMIFS('Data Co.op'!$M:$M,'Data Co.op'!$E:$E,'MT-Tracking Co.op'!$G299,'Data Co.op'!$N:$N,'MT-Tracking Co.op'!AI$6)</f>
        <v>0</v>
      </c>
      <c r="AJ299" s="25">
        <f>+SUMIFS('Data Co.op'!$M:$M,'Data Co.op'!$E:$E,'MT-Tracking Co.op'!$G299,'Data Co.op'!$N:$N,'MT-Tracking Co.op'!AJ$6)</f>
        <v>0</v>
      </c>
      <c r="AK299" s="25">
        <f>+SUMIFS('Data Co.op'!$M:$M,'Data Co.op'!$E:$E,'MT-Tracking Co.op'!$G299,'Data Co.op'!$N:$N,'MT-Tracking Co.op'!AK$6)</f>
        <v>0</v>
      </c>
      <c r="AL299" s="25">
        <f>+SUMIFS('Data Co.op'!$M:$M,'Data Co.op'!$E:$E,'MT-Tracking Co.op'!$G299,'Data Co.op'!$N:$N,'MT-Tracking Co.op'!AL$6)</f>
        <v>0</v>
      </c>
      <c r="AM299" s="25">
        <f>+SUMIFS('Data Co.op'!$M:$M,'Data Co.op'!$E:$E,'MT-Tracking Co.op'!$G299,'Data Co.op'!$N:$N,'MT-Tracking Co.op'!AM$6)</f>
        <v>180.59976</v>
      </c>
      <c r="AN299" s="25">
        <f>+SUMIFS('Data Co.op'!$M:$M,'Data Co.op'!$E:$E,'MT-Tracking Co.op'!$G299,'Data Co.op'!$N:$N,'MT-Tracking Co.op'!AN$6)</f>
        <v>0</v>
      </c>
      <c r="AO299" s="25">
        <f>+SUMIFS('Data Co.op'!$M:$M,'Data Co.op'!$E:$E,'MT-Tracking Co.op'!$G299,'Data Co.op'!$N:$N,'MT-Tracking Co.op'!AO$6)</f>
        <v>0</v>
      </c>
      <c r="AP299" s="25">
        <f>+SUMIFS('Data Co.op'!$M:$M,'Data Co.op'!$E:$E,'MT-Tracking Co.op'!$G299,'Data Co.op'!$N:$N,'MT-Tracking Co.op'!AP$6)</f>
        <v>0</v>
      </c>
      <c r="AQ299" s="25">
        <f>+SUMIFS('Data Co.op'!$M:$M,'Data Co.op'!$E:$E,'MT-Tracking Co.op'!$G299,'Data Co.op'!$N:$N,'MT-Tracking Co.op'!AQ$6)</f>
        <v>0</v>
      </c>
      <c r="AR299" s="25">
        <f>+SUMIFS('Data Co.op'!$M:$M,'Data Co.op'!$E:$E,'MT-Tracking Co.op'!$G299,'Data Co.op'!$N:$N,'MT-Tracking Co.op'!AR$6)</f>
        <v>0</v>
      </c>
      <c r="AS299" s="25">
        <f>+SUMIFS('Data Co.op'!$M:$M,'Data Co.op'!$E:$E,'MT-Tracking Co.op'!$G299,'Data Co.op'!$N:$N,'MT-Tracking Co.op'!AS$6)</f>
        <v>0</v>
      </c>
      <c r="AT299" s="25">
        <f>+SUMIFS('Data Co.op'!$M:$M,'Data Co.op'!$E:$E,'MT-Tracking Co.op'!$G299,'Data Co.op'!$N:$N,'MT-Tracking Co.op'!AT$6)</f>
        <v>0</v>
      </c>
      <c r="AU299" s="25">
        <f>+SUMIFS('Data Co.op'!$M:$M,'Data Co.op'!$E:$E,'MT-Tracking Co.op'!$G299,'Data Co.op'!$N:$N,'MT-Tracking Co.op'!AU$6)</f>
        <v>180.59976</v>
      </c>
      <c r="AV299" s="25">
        <f>+SUMIFS('Data Co.op'!$M:$M,'Data Co.op'!$E:$E,'MT-Tracking Co.op'!$G299,'Data Co.op'!$N:$N,'MT-Tracking Co.op'!AV$6)</f>
        <v>0</v>
      </c>
      <c r="AW299" s="27"/>
      <c r="AX299" t="str">
        <f t="shared" si="46"/>
        <v>Phạm Thị Bích Hạnh</v>
      </c>
      <c r="AY299" t="str">
        <f t="shared" si="45"/>
        <v>NBTS04746</v>
      </c>
      <c r="AZ299" s="27" t="str">
        <f t="shared" si="47"/>
        <v>Phạm Hà Ngọc Diễm</v>
      </c>
    </row>
    <row r="300" spans="1:52" outlineLevel="1" x14ac:dyDescent="0.25">
      <c r="A300" s="4" t="s">
        <v>935</v>
      </c>
      <c r="B300" s="4" t="s">
        <v>1076</v>
      </c>
      <c r="C300" s="4" t="s">
        <v>356</v>
      </c>
      <c r="D300" s="4" t="s">
        <v>767</v>
      </c>
      <c r="E300" s="4" t="s">
        <v>437</v>
      </c>
      <c r="F300" s="35">
        <v>674</v>
      </c>
      <c r="G300" s="35">
        <f t="shared" si="50"/>
        <v>674</v>
      </c>
      <c r="H300" s="35" t="s">
        <v>2511</v>
      </c>
      <c r="I300" s="4"/>
      <c r="J300" s="4"/>
      <c r="K300" s="4"/>
      <c r="L300" s="4"/>
      <c r="M300" s="4"/>
      <c r="N300" s="38"/>
      <c r="O300" s="33"/>
      <c r="P300" s="33">
        <f t="shared" si="49"/>
        <v>1791.02556</v>
      </c>
      <c r="Q300" s="94">
        <f t="shared" si="51"/>
        <v>0</v>
      </c>
      <c r="R300" s="25">
        <f>+SUMIFS('Data Co.op'!$M:$M,'Data Co.op'!$E:$E,'MT-Tracking Co.op'!$F300,'Data Co.op'!$N:$N,'MT-Tracking Co.op'!R$6)</f>
        <v>0</v>
      </c>
      <c r="S300" s="25">
        <f>+SUMIFS('Data Co.op'!$M:$M,'Data Co.op'!$E:$E,'MT-Tracking Co.op'!$F300,'Data Co.op'!$N:$N,'MT-Tracking Co.op'!S$6)</f>
        <v>0</v>
      </c>
      <c r="T300" s="25">
        <f>+SUMIFS('Data Co.op'!$M:$M,'Data Co.op'!$E:$E,'MT-Tracking Co.op'!$F300,'Data Co.op'!$N:$N,'MT-Tracking Co.op'!T$6)</f>
        <v>0</v>
      </c>
      <c r="U300" s="25">
        <f>+SUMIFS('Data Co.op'!$M:$M,'Data Co.op'!$E:$E,'MT-Tracking Co.op'!$F300,'Data Co.op'!$N:$N,'MT-Tracking Co.op'!U$6)</f>
        <v>0</v>
      </c>
      <c r="V300" s="25">
        <f>+SUMIFS('Data Co.op'!$M:$M,'Data Co.op'!$E:$E,'MT-Tracking Co.op'!$F300,'Data Co.op'!$N:$N,'MT-Tracking Co.op'!V$6)</f>
        <v>0</v>
      </c>
      <c r="W300" s="25">
        <f>+SUMIFS('Data Co.op'!$M:$M,'Data Co.op'!$E:$E,'MT-Tracking Co.op'!$F300,'Data Co.op'!$N:$N,'MT-Tracking Co.op'!W$6)</f>
        <v>0</v>
      </c>
      <c r="X300" s="25">
        <f>+SUMIFS('Data Co.op'!$M:$M,'Data Co.op'!$E:$E,'MT-Tracking Co.op'!$F300,'Data Co.op'!$N:$N,'MT-Tracking Co.op'!X$6)</f>
        <v>238.46399999999994</v>
      </c>
      <c r="Y300" s="25">
        <f>+SUMIFS('Data Co.op'!$M:$M,'Data Co.op'!$E:$E,'MT-Tracking Co.op'!$F300,'Data Co.op'!$N:$N,'MT-Tracking Co.op'!Y$6)</f>
        <v>0</v>
      </c>
      <c r="Z300" s="25">
        <f>+SUMIFS('Data Co.op'!$M:$M,'Data Co.op'!$E:$E,'MT-Tracking Co.op'!$F300,'Data Co.op'!$N:$N,'MT-Tracking Co.op'!Z$6)</f>
        <v>0</v>
      </c>
      <c r="AA300" s="25">
        <f>+SUMIFS('Data Co.op'!$M:$M,'Data Co.op'!$E:$E,'MT-Tracking Co.op'!$F300,'Data Co.op'!$N:$N,'MT-Tracking Co.op'!AA$6)</f>
        <v>0</v>
      </c>
      <c r="AB300" s="25">
        <f>+SUMIFS('Data Co.op'!$M:$M,'Data Co.op'!$E:$E,'MT-Tracking Co.op'!$F300,'Data Co.op'!$N:$N,'MT-Tracking Co.op'!AB$6)</f>
        <v>0</v>
      </c>
      <c r="AC300" s="25">
        <f>+SUMIFS('Data Co.op'!$M:$M,'Data Co.op'!$E:$E,'MT-Tracking Co.op'!$F300,'Data Co.op'!$N:$N,'MT-Tracking Co.op'!AC$6)</f>
        <v>361.19952000000001</v>
      </c>
      <c r="AD300" s="25">
        <f>+SUMIFS('Data Co.op'!$M:$M,'Data Co.op'!$E:$E,'MT-Tracking Co.op'!$F300,'Data Co.op'!$N:$N,'MT-Tracking Co.op'!AD$6)</f>
        <v>0</v>
      </c>
      <c r="AE300" s="25">
        <f>+SUMIFS('Data Co.op'!$M:$M,'Data Co.op'!$E:$E,'MT-Tracking Co.op'!$F300,'Data Co.op'!$N:$N,'MT-Tracking Co.op'!AE$6)</f>
        <v>0</v>
      </c>
      <c r="AF300" s="25">
        <f>+SUMIFS('Data Co.op'!$M:$M,'Data Co.op'!$E:$E,'MT-Tracking Co.op'!$F300,'Data Co.op'!$N:$N,'MT-Tracking Co.op'!AF$6)</f>
        <v>0</v>
      </c>
      <c r="AG300" s="25">
        <f>+SUMIFS('Data Co.op'!$M:$M,'Data Co.op'!$E:$E,'MT-Tracking Co.op'!$F300,'Data Co.op'!$N:$N,'MT-Tracking Co.op'!AG$6)</f>
        <v>0</v>
      </c>
      <c r="AH300" s="25">
        <f>+SUMIFS('Data Co.op'!$M:$M,'Data Co.op'!$E:$E,'MT-Tracking Co.op'!$G300,'Data Co.op'!$N:$N,'MT-Tracking Co.op'!AH$6)</f>
        <v>0</v>
      </c>
      <c r="AI300" s="25">
        <f>+SUMIFS('Data Co.op'!$M:$M,'Data Co.op'!$E:$E,'MT-Tracking Co.op'!$G300,'Data Co.op'!$N:$N,'MT-Tracking Co.op'!AI$6)</f>
        <v>0</v>
      </c>
      <c r="AJ300" s="25">
        <f>+SUMIFS('Data Co.op'!$M:$M,'Data Co.op'!$E:$E,'MT-Tracking Co.op'!$G300,'Data Co.op'!$N:$N,'MT-Tracking Co.op'!AJ$6)</f>
        <v>0</v>
      </c>
      <c r="AK300" s="25">
        <f>+SUMIFS('Data Co.op'!$M:$M,'Data Co.op'!$E:$E,'MT-Tracking Co.op'!$G300,'Data Co.op'!$N:$N,'MT-Tracking Co.op'!AK$6)</f>
        <v>0</v>
      </c>
      <c r="AL300" s="25">
        <f>+SUMIFS('Data Co.op'!$M:$M,'Data Co.op'!$E:$E,'MT-Tracking Co.op'!$G300,'Data Co.op'!$N:$N,'MT-Tracking Co.op'!AL$6)</f>
        <v>1010.7622799999999</v>
      </c>
      <c r="AM300" s="25">
        <f>+SUMIFS('Data Co.op'!$M:$M,'Data Co.op'!$E:$E,'MT-Tracking Co.op'!$G300,'Data Co.op'!$N:$N,'MT-Tracking Co.op'!AM$6)</f>
        <v>0</v>
      </c>
      <c r="AN300" s="25">
        <f>+SUMIFS('Data Co.op'!$M:$M,'Data Co.op'!$E:$E,'MT-Tracking Co.op'!$G300,'Data Co.op'!$N:$N,'MT-Tracking Co.op'!AN$6)</f>
        <v>0</v>
      </c>
      <c r="AO300" s="25">
        <f>+SUMIFS('Data Co.op'!$M:$M,'Data Co.op'!$E:$E,'MT-Tracking Co.op'!$G300,'Data Co.op'!$N:$N,'MT-Tracking Co.op'!AO$6)</f>
        <v>0</v>
      </c>
      <c r="AP300" s="25">
        <f>+SUMIFS('Data Co.op'!$M:$M,'Data Co.op'!$E:$E,'MT-Tracking Co.op'!$G300,'Data Co.op'!$N:$N,'MT-Tracking Co.op'!AP$6)</f>
        <v>0</v>
      </c>
      <c r="AQ300" s="25">
        <f>+SUMIFS('Data Co.op'!$M:$M,'Data Co.op'!$E:$E,'MT-Tracking Co.op'!$G300,'Data Co.op'!$N:$N,'MT-Tracking Co.op'!AQ$6)</f>
        <v>0</v>
      </c>
      <c r="AR300" s="25">
        <f>+SUMIFS('Data Co.op'!$M:$M,'Data Co.op'!$E:$E,'MT-Tracking Co.op'!$G300,'Data Co.op'!$N:$N,'MT-Tracking Co.op'!AR$6)</f>
        <v>0</v>
      </c>
      <c r="AS300" s="25">
        <f>+SUMIFS('Data Co.op'!$M:$M,'Data Co.op'!$E:$E,'MT-Tracking Co.op'!$G300,'Data Co.op'!$N:$N,'MT-Tracking Co.op'!AS$6)</f>
        <v>0</v>
      </c>
      <c r="AT300" s="25">
        <f>+SUMIFS('Data Co.op'!$M:$M,'Data Co.op'!$E:$E,'MT-Tracking Co.op'!$G300,'Data Co.op'!$N:$N,'MT-Tracking Co.op'!AT$6)</f>
        <v>180.59976</v>
      </c>
      <c r="AU300" s="25">
        <f>+SUMIFS('Data Co.op'!$M:$M,'Data Co.op'!$E:$E,'MT-Tracking Co.op'!$G300,'Data Co.op'!$N:$N,'MT-Tracking Co.op'!AU$6)</f>
        <v>0</v>
      </c>
      <c r="AV300" s="25">
        <f>+SUMIFS('Data Co.op'!$M:$M,'Data Co.op'!$E:$E,'MT-Tracking Co.op'!$G300,'Data Co.op'!$N:$N,'MT-Tracking Co.op'!AV$6)</f>
        <v>0</v>
      </c>
      <c r="AW300" s="27"/>
      <c r="AX300" t="str">
        <f t="shared" si="46"/>
        <v>Phạm Thị Bích Hạnh</v>
      </c>
      <c r="AY300" t="str">
        <f t="shared" si="45"/>
        <v>NBTS04746</v>
      </c>
      <c r="AZ300" s="27" t="str">
        <f t="shared" si="47"/>
        <v>Phạm Hà Ngọc Diễm</v>
      </c>
    </row>
    <row r="301" spans="1:52" outlineLevel="1" x14ac:dyDescent="0.25">
      <c r="A301" s="4" t="s">
        <v>935</v>
      </c>
      <c r="B301" s="4" t="s">
        <v>1076</v>
      </c>
      <c r="C301" s="4" t="s">
        <v>356</v>
      </c>
      <c r="D301" s="4" t="s">
        <v>767</v>
      </c>
      <c r="E301" s="4" t="s">
        <v>437</v>
      </c>
      <c r="F301" s="35">
        <v>2027</v>
      </c>
      <c r="G301" s="35">
        <f t="shared" si="50"/>
        <v>2027</v>
      </c>
      <c r="H301" s="35" t="s">
        <v>2513</v>
      </c>
      <c r="I301" s="4"/>
      <c r="J301" s="4"/>
      <c r="K301" s="4"/>
      <c r="L301" s="4"/>
      <c r="M301" s="4"/>
      <c r="N301" s="38"/>
      <c r="O301" s="33"/>
      <c r="P301" s="33">
        <f t="shared" si="49"/>
        <v>1951.47792</v>
      </c>
      <c r="Q301" s="94">
        <f t="shared" si="51"/>
        <v>0</v>
      </c>
      <c r="R301" s="25">
        <f>+SUMIFS('Data Co.op'!$M:$M,'Data Co.op'!$E:$E,'MT-Tracking Co.op'!$F301,'Data Co.op'!$N:$N,'MT-Tracking Co.op'!R$6)</f>
        <v>0</v>
      </c>
      <c r="S301" s="25">
        <f>+SUMIFS('Data Co.op'!$M:$M,'Data Co.op'!$E:$E,'MT-Tracking Co.op'!$F301,'Data Co.op'!$N:$N,'MT-Tracking Co.op'!S$6)</f>
        <v>238.46399999999994</v>
      </c>
      <c r="T301" s="25">
        <f>+SUMIFS('Data Co.op'!$M:$M,'Data Co.op'!$E:$E,'MT-Tracking Co.op'!$F301,'Data Co.op'!$N:$N,'MT-Tracking Co.op'!T$6)</f>
        <v>0</v>
      </c>
      <c r="U301" s="25">
        <f>+SUMIFS('Data Co.op'!$M:$M,'Data Co.op'!$E:$E,'MT-Tracking Co.op'!$F301,'Data Co.op'!$N:$N,'MT-Tracking Co.op'!U$6)</f>
        <v>0</v>
      </c>
      <c r="V301" s="25">
        <f>+SUMIFS('Data Co.op'!$M:$M,'Data Co.op'!$E:$E,'MT-Tracking Co.op'!$F301,'Data Co.op'!$N:$N,'MT-Tracking Co.op'!V$6)</f>
        <v>0</v>
      </c>
      <c r="W301" s="25">
        <f>+SUMIFS('Data Co.op'!$M:$M,'Data Co.op'!$E:$E,'MT-Tracking Co.op'!$F301,'Data Co.op'!$N:$N,'MT-Tracking Co.op'!W$6)</f>
        <v>0</v>
      </c>
      <c r="X301" s="25">
        <f>+SUMIFS('Data Co.op'!$M:$M,'Data Co.op'!$E:$E,'MT-Tracking Co.op'!$F301,'Data Co.op'!$N:$N,'MT-Tracking Co.op'!X$6)</f>
        <v>0</v>
      </c>
      <c r="Y301" s="25">
        <f>+SUMIFS('Data Co.op'!$M:$M,'Data Co.op'!$E:$E,'MT-Tracking Co.op'!$F301,'Data Co.op'!$N:$N,'MT-Tracking Co.op'!Y$6)</f>
        <v>0</v>
      </c>
      <c r="Z301" s="25">
        <f>+SUMIFS('Data Co.op'!$M:$M,'Data Co.op'!$E:$E,'MT-Tracking Co.op'!$F301,'Data Co.op'!$N:$N,'MT-Tracking Co.op'!Z$6)</f>
        <v>0</v>
      </c>
      <c r="AA301" s="25">
        <f>+SUMIFS('Data Co.op'!$M:$M,'Data Co.op'!$E:$E,'MT-Tracking Co.op'!$F301,'Data Co.op'!$N:$N,'MT-Tracking Co.op'!AA$6)</f>
        <v>0</v>
      </c>
      <c r="AB301" s="25">
        <f>+SUMIFS('Data Co.op'!$M:$M,'Data Co.op'!$E:$E,'MT-Tracking Co.op'!$F301,'Data Co.op'!$N:$N,'MT-Tracking Co.op'!AB$6)</f>
        <v>0</v>
      </c>
      <c r="AC301" s="25">
        <f>+SUMIFS('Data Co.op'!$M:$M,'Data Co.op'!$E:$E,'MT-Tracking Co.op'!$F301,'Data Co.op'!$N:$N,'MT-Tracking Co.op'!AC$6)</f>
        <v>0</v>
      </c>
      <c r="AD301" s="25">
        <f>+SUMIFS('Data Co.op'!$M:$M,'Data Co.op'!$E:$E,'MT-Tracking Co.op'!$F301,'Data Co.op'!$N:$N,'MT-Tracking Co.op'!AD$6)</f>
        <v>0</v>
      </c>
      <c r="AE301" s="25">
        <f>+SUMIFS('Data Co.op'!$M:$M,'Data Co.op'!$E:$E,'MT-Tracking Co.op'!$F301,'Data Co.op'!$N:$N,'MT-Tracking Co.op'!AE$6)</f>
        <v>0</v>
      </c>
      <c r="AF301" s="25">
        <f>+SUMIFS('Data Co.op'!$M:$M,'Data Co.op'!$E:$E,'MT-Tracking Co.op'!$F301,'Data Co.op'!$N:$N,'MT-Tracking Co.op'!AF$6)</f>
        <v>0</v>
      </c>
      <c r="AG301" s="25">
        <f>+SUMIFS('Data Co.op'!$M:$M,'Data Co.op'!$E:$E,'MT-Tracking Co.op'!$F301,'Data Co.op'!$N:$N,'MT-Tracking Co.op'!AG$6)</f>
        <v>238.46399999999994</v>
      </c>
      <c r="AH301" s="25">
        <f>+SUMIFS('Data Co.op'!$M:$M,'Data Co.op'!$E:$E,'MT-Tracking Co.op'!$G301,'Data Co.op'!$N:$N,'MT-Tracking Co.op'!AH$6)</f>
        <v>0</v>
      </c>
      <c r="AI301" s="25">
        <f>+SUMIFS('Data Co.op'!$M:$M,'Data Co.op'!$E:$E,'MT-Tracking Co.op'!$G301,'Data Co.op'!$N:$N,'MT-Tracking Co.op'!AI$6)</f>
        <v>0</v>
      </c>
      <c r="AJ301" s="25">
        <f>+SUMIFS('Data Co.op'!$M:$M,'Data Co.op'!$E:$E,'MT-Tracking Co.op'!$G301,'Data Co.op'!$N:$N,'MT-Tracking Co.op'!AJ$6)</f>
        <v>0</v>
      </c>
      <c r="AK301" s="25">
        <f>+SUMIFS('Data Co.op'!$M:$M,'Data Co.op'!$E:$E,'MT-Tracking Co.op'!$G301,'Data Co.op'!$N:$N,'MT-Tracking Co.op'!AK$6)</f>
        <v>0</v>
      </c>
      <c r="AL301" s="25">
        <f>+SUMIFS('Data Co.op'!$M:$M,'Data Co.op'!$E:$E,'MT-Tracking Co.op'!$G301,'Data Co.op'!$N:$N,'MT-Tracking Co.op'!AL$6)</f>
        <v>0</v>
      </c>
      <c r="AM301" s="25">
        <f>+SUMIFS('Data Co.op'!$M:$M,'Data Co.op'!$E:$E,'MT-Tracking Co.op'!$G301,'Data Co.op'!$N:$N,'MT-Tracking Co.op'!AM$6)</f>
        <v>0</v>
      </c>
      <c r="AN301" s="25">
        <f>+SUMIFS('Data Co.op'!$M:$M,'Data Co.op'!$E:$E,'MT-Tracking Co.op'!$G301,'Data Co.op'!$N:$N,'MT-Tracking Co.op'!AN$6)</f>
        <v>0</v>
      </c>
      <c r="AO301" s="25">
        <f>+SUMIFS('Data Co.op'!$M:$M,'Data Co.op'!$E:$E,'MT-Tracking Co.op'!$G301,'Data Co.op'!$N:$N,'MT-Tracking Co.op'!AO$6)</f>
        <v>1474.5499200000002</v>
      </c>
      <c r="AP301" s="25">
        <f>+SUMIFS('Data Co.op'!$M:$M,'Data Co.op'!$E:$E,'MT-Tracking Co.op'!$G301,'Data Co.op'!$N:$N,'MT-Tracking Co.op'!AP$6)</f>
        <v>0</v>
      </c>
      <c r="AQ301" s="25">
        <f>+SUMIFS('Data Co.op'!$M:$M,'Data Co.op'!$E:$E,'MT-Tracking Co.op'!$G301,'Data Co.op'!$N:$N,'MT-Tracking Co.op'!AQ$6)</f>
        <v>0</v>
      </c>
      <c r="AR301" s="25">
        <f>+SUMIFS('Data Co.op'!$M:$M,'Data Co.op'!$E:$E,'MT-Tracking Co.op'!$G301,'Data Co.op'!$N:$N,'MT-Tracking Co.op'!AR$6)</f>
        <v>0</v>
      </c>
      <c r="AS301" s="25">
        <f>+SUMIFS('Data Co.op'!$M:$M,'Data Co.op'!$E:$E,'MT-Tracking Co.op'!$G301,'Data Co.op'!$N:$N,'MT-Tracking Co.op'!AS$6)</f>
        <v>0</v>
      </c>
      <c r="AT301" s="25">
        <f>+SUMIFS('Data Co.op'!$M:$M,'Data Co.op'!$E:$E,'MT-Tracking Co.op'!$G301,'Data Co.op'!$N:$N,'MT-Tracking Co.op'!AT$6)</f>
        <v>0</v>
      </c>
      <c r="AU301" s="25">
        <f>+SUMIFS('Data Co.op'!$M:$M,'Data Co.op'!$E:$E,'MT-Tracking Co.op'!$G301,'Data Co.op'!$N:$N,'MT-Tracking Co.op'!AU$6)</f>
        <v>0</v>
      </c>
      <c r="AV301" s="25">
        <f>+SUMIFS('Data Co.op'!$M:$M,'Data Co.op'!$E:$E,'MT-Tracking Co.op'!$G301,'Data Co.op'!$N:$N,'MT-Tracking Co.op'!AV$6)</f>
        <v>0</v>
      </c>
      <c r="AW301" s="27"/>
      <c r="AX301" t="str">
        <f t="shared" si="46"/>
        <v>Phạm Thị Bích Hạnh</v>
      </c>
      <c r="AY301" t="str">
        <f t="shared" si="45"/>
        <v>NBTS04746</v>
      </c>
      <c r="AZ301" s="27" t="str">
        <f t="shared" si="47"/>
        <v>Phạm Hà Ngọc Diễm</v>
      </c>
    </row>
    <row r="302" spans="1:52" outlineLevel="1" x14ac:dyDescent="0.25">
      <c r="A302" s="4" t="s">
        <v>935</v>
      </c>
      <c r="B302" s="4" t="s">
        <v>1076</v>
      </c>
      <c r="C302" s="4" t="s">
        <v>356</v>
      </c>
      <c r="D302" s="4" t="s">
        <v>767</v>
      </c>
      <c r="E302" s="4" t="s">
        <v>437</v>
      </c>
      <c r="F302" s="35">
        <v>2065</v>
      </c>
      <c r="G302" s="35">
        <f t="shared" si="50"/>
        <v>2065</v>
      </c>
      <c r="H302" s="35" t="s">
        <v>2515</v>
      </c>
      <c r="I302" s="4"/>
      <c r="J302" s="4"/>
      <c r="K302" s="4"/>
      <c r="L302" s="4"/>
      <c r="M302" s="4"/>
      <c r="N302" s="38"/>
      <c r="O302" s="33"/>
      <c r="P302" s="33">
        <f t="shared" si="49"/>
        <v>238.46399999999994</v>
      </c>
      <c r="Q302" s="94">
        <f t="shared" si="51"/>
        <v>0</v>
      </c>
      <c r="R302" s="25">
        <f>+SUMIFS('Data Co.op'!$M:$M,'Data Co.op'!$E:$E,'MT-Tracking Co.op'!$F302,'Data Co.op'!$N:$N,'MT-Tracking Co.op'!R$6)</f>
        <v>238.46399999999994</v>
      </c>
      <c r="S302" s="25">
        <f>+SUMIFS('Data Co.op'!$M:$M,'Data Co.op'!$E:$E,'MT-Tracking Co.op'!$F302,'Data Co.op'!$N:$N,'MT-Tracking Co.op'!S$6)</f>
        <v>0</v>
      </c>
      <c r="T302" s="25">
        <f>+SUMIFS('Data Co.op'!$M:$M,'Data Co.op'!$E:$E,'MT-Tracking Co.op'!$F302,'Data Co.op'!$N:$N,'MT-Tracking Co.op'!T$6)</f>
        <v>0</v>
      </c>
      <c r="U302" s="25">
        <f>+SUMIFS('Data Co.op'!$M:$M,'Data Co.op'!$E:$E,'MT-Tracking Co.op'!$F302,'Data Co.op'!$N:$N,'MT-Tracking Co.op'!U$6)</f>
        <v>0</v>
      </c>
      <c r="V302" s="25">
        <f>+SUMIFS('Data Co.op'!$M:$M,'Data Co.op'!$E:$E,'MT-Tracking Co.op'!$F302,'Data Co.op'!$N:$N,'MT-Tracking Co.op'!V$6)</f>
        <v>0</v>
      </c>
      <c r="W302" s="25">
        <f>+SUMIFS('Data Co.op'!$M:$M,'Data Co.op'!$E:$E,'MT-Tracking Co.op'!$F302,'Data Co.op'!$N:$N,'MT-Tracking Co.op'!W$6)</f>
        <v>0</v>
      </c>
      <c r="X302" s="25">
        <f>+SUMIFS('Data Co.op'!$M:$M,'Data Co.op'!$E:$E,'MT-Tracking Co.op'!$F302,'Data Co.op'!$N:$N,'MT-Tracking Co.op'!X$6)</f>
        <v>0</v>
      </c>
      <c r="Y302" s="25">
        <f>+SUMIFS('Data Co.op'!$M:$M,'Data Co.op'!$E:$E,'MT-Tracking Co.op'!$F302,'Data Co.op'!$N:$N,'MT-Tracking Co.op'!Y$6)</f>
        <v>0</v>
      </c>
      <c r="Z302" s="25">
        <f>+SUMIFS('Data Co.op'!$M:$M,'Data Co.op'!$E:$E,'MT-Tracking Co.op'!$F302,'Data Co.op'!$N:$N,'MT-Tracking Co.op'!Z$6)</f>
        <v>0</v>
      </c>
      <c r="AA302" s="25">
        <f>+SUMIFS('Data Co.op'!$M:$M,'Data Co.op'!$E:$E,'MT-Tracking Co.op'!$F302,'Data Co.op'!$N:$N,'MT-Tracking Co.op'!AA$6)</f>
        <v>0</v>
      </c>
      <c r="AB302" s="25">
        <f>+SUMIFS('Data Co.op'!$M:$M,'Data Co.op'!$E:$E,'MT-Tracking Co.op'!$F302,'Data Co.op'!$N:$N,'MT-Tracking Co.op'!AB$6)</f>
        <v>0</v>
      </c>
      <c r="AC302" s="25">
        <f>+SUMIFS('Data Co.op'!$M:$M,'Data Co.op'!$E:$E,'MT-Tracking Co.op'!$F302,'Data Co.op'!$N:$N,'MT-Tracking Co.op'!AC$6)</f>
        <v>0</v>
      </c>
      <c r="AD302" s="25">
        <f>+SUMIFS('Data Co.op'!$M:$M,'Data Co.op'!$E:$E,'MT-Tracking Co.op'!$F302,'Data Co.op'!$N:$N,'MT-Tracking Co.op'!AD$6)</f>
        <v>0</v>
      </c>
      <c r="AE302" s="25">
        <f>+SUMIFS('Data Co.op'!$M:$M,'Data Co.op'!$E:$E,'MT-Tracking Co.op'!$F302,'Data Co.op'!$N:$N,'MT-Tracking Co.op'!AE$6)</f>
        <v>0</v>
      </c>
      <c r="AF302" s="25">
        <f>+SUMIFS('Data Co.op'!$M:$M,'Data Co.op'!$E:$E,'MT-Tracking Co.op'!$F302,'Data Co.op'!$N:$N,'MT-Tracking Co.op'!AF$6)</f>
        <v>0</v>
      </c>
      <c r="AG302" s="25">
        <f>+SUMIFS('Data Co.op'!$M:$M,'Data Co.op'!$E:$E,'MT-Tracking Co.op'!$F302,'Data Co.op'!$N:$N,'MT-Tracking Co.op'!AG$6)</f>
        <v>0</v>
      </c>
      <c r="AH302" s="25">
        <f>+SUMIFS('Data Co.op'!$M:$M,'Data Co.op'!$E:$E,'MT-Tracking Co.op'!$G302,'Data Co.op'!$N:$N,'MT-Tracking Co.op'!AH$6)</f>
        <v>0</v>
      </c>
      <c r="AI302" s="25">
        <f>+SUMIFS('Data Co.op'!$M:$M,'Data Co.op'!$E:$E,'MT-Tracking Co.op'!$G302,'Data Co.op'!$N:$N,'MT-Tracking Co.op'!AI$6)</f>
        <v>0</v>
      </c>
      <c r="AJ302" s="25">
        <f>+SUMIFS('Data Co.op'!$M:$M,'Data Co.op'!$E:$E,'MT-Tracking Co.op'!$G302,'Data Co.op'!$N:$N,'MT-Tracking Co.op'!AJ$6)</f>
        <v>0</v>
      </c>
      <c r="AK302" s="25">
        <f>+SUMIFS('Data Co.op'!$M:$M,'Data Co.op'!$E:$E,'MT-Tracking Co.op'!$G302,'Data Co.op'!$N:$N,'MT-Tracking Co.op'!AK$6)</f>
        <v>0</v>
      </c>
      <c r="AL302" s="25">
        <f>+SUMIFS('Data Co.op'!$M:$M,'Data Co.op'!$E:$E,'MT-Tracking Co.op'!$G302,'Data Co.op'!$N:$N,'MT-Tracking Co.op'!AL$6)</f>
        <v>0</v>
      </c>
      <c r="AM302" s="25">
        <f>+SUMIFS('Data Co.op'!$M:$M,'Data Co.op'!$E:$E,'MT-Tracking Co.op'!$G302,'Data Co.op'!$N:$N,'MT-Tracking Co.op'!AM$6)</f>
        <v>0</v>
      </c>
      <c r="AN302" s="25">
        <f>+SUMIFS('Data Co.op'!$M:$M,'Data Co.op'!$E:$E,'MT-Tracking Co.op'!$G302,'Data Co.op'!$N:$N,'MT-Tracking Co.op'!AN$6)</f>
        <v>0</v>
      </c>
      <c r="AO302" s="25">
        <f>+SUMIFS('Data Co.op'!$M:$M,'Data Co.op'!$E:$E,'MT-Tracking Co.op'!$G302,'Data Co.op'!$N:$N,'MT-Tracking Co.op'!AO$6)</f>
        <v>0</v>
      </c>
      <c r="AP302" s="25">
        <f>+SUMIFS('Data Co.op'!$M:$M,'Data Co.op'!$E:$E,'MT-Tracking Co.op'!$G302,'Data Co.op'!$N:$N,'MT-Tracking Co.op'!AP$6)</f>
        <v>0</v>
      </c>
      <c r="AQ302" s="25">
        <f>+SUMIFS('Data Co.op'!$M:$M,'Data Co.op'!$E:$E,'MT-Tracking Co.op'!$G302,'Data Co.op'!$N:$N,'MT-Tracking Co.op'!AQ$6)</f>
        <v>0</v>
      </c>
      <c r="AR302" s="25">
        <f>+SUMIFS('Data Co.op'!$M:$M,'Data Co.op'!$E:$E,'MT-Tracking Co.op'!$G302,'Data Co.op'!$N:$N,'MT-Tracking Co.op'!AR$6)</f>
        <v>0</v>
      </c>
      <c r="AS302" s="25">
        <f>+SUMIFS('Data Co.op'!$M:$M,'Data Co.op'!$E:$E,'MT-Tracking Co.op'!$G302,'Data Co.op'!$N:$N,'MT-Tracking Co.op'!AS$6)</f>
        <v>0</v>
      </c>
      <c r="AT302" s="25">
        <f>+SUMIFS('Data Co.op'!$M:$M,'Data Co.op'!$E:$E,'MT-Tracking Co.op'!$G302,'Data Co.op'!$N:$N,'MT-Tracking Co.op'!AT$6)</f>
        <v>0</v>
      </c>
      <c r="AU302" s="25">
        <f>+SUMIFS('Data Co.op'!$M:$M,'Data Co.op'!$E:$E,'MT-Tracking Co.op'!$G302,'Data Co.op'!$N:$N,'MT-Tracking Co.op'!AU$6)</f>
        <v>0</v>
      </c>
      <c r="AV302" s="25">
        <f>+SUMIFS('Data Co.op'!$M:$M,'Data Co.op'!$E:$E,'MT-Tracking Co.op'!$G302,'Data Co.op'!$N:$N,'MT-Tracking Co.op'!AV$6)</f>
        <v>0</v>
      </c>
      <c r="AW302" s="27"/>
      <c r="AX302" t="str">
        <f t="shared" si="46"/>
        <v>Phạm Thị Bích Hạnh</v>
      </c>
      <c r="AY302" t="str">
        <f t="shared" si="45"/>
        <v>NBTS04746</v>
      </c>
      <c r="AZ302" s="27" t="str">
        <f t="shared" si="47"/>
        <v>Phạm Hà Ngọc Diễm</v>
      </c>
    </row>
    <row r="303" spans="1:52" outlineLevel="1" x14ac:dyDescent="0.25">
      <c r="A303" s="4" t="s">
        <v>935</v>
      </c>
      <c r="B303" s="4" t="s">
        <v>1076</v>
      </c>
      <c r="C303" s="4" t="s">
        <v>356</v>
      </c>
      <c r="D303" s="4" t="s">
        <v>767</v>
      </c>
      <c r="E303" s="4" t="s">
        <v>437</v>
      </c>
      <c r="F303" s="35">
        <v>2092</v>
      </c>
      <c r="G303" s="35">
        <f t="shared" si="50"/>
        <v>2092</v>
      </c>
      <c r="H303" s="35" t="s">
        <v>2517</v>
      </c>
      <c r="I303" s="4"/>
      <c r="J303" s="4"/>
      <c r="K303" s="4"/>
      <c r="L303" s="4"/>
      <c r="M303" s="4"/>
      <c r="N303" s="38"/>
      <c r="O303" s="33"/>
      <c r="P303" s="33">
        <f t="shared" si="49"/>
        <v>2412.57744</v>
      </c>
      <c r="Q303" s="94">
        <f t="shared" si="51"/>
        <v>0</v>
      </c>
      <c r="R303" s="25">
        <f>+SUMIFS('Data Co.op'!$M:$M,'Data Co.op'!$E:$E,'MT-Tracking Co.op'!$F303,'Data Co.op'!$N:$N,'MT-Tracking Co.op'!R$6)</f>
        <v>0</v>
      </c>
      <c r="S303" s="25">
        <f>+SUMIFS('Data Co.op'!$M:$M,'Data Co.op'!$E:$E,'MT-Tracking Co.op'!$F303,'Data Co.op'!$N:$N,'MT-Tracking Co.op'!S$6)</f>
        <v>597.5154</v>
      </c>
      <c r="T303" s="25">
        <f>+SUMIFS('Data Co.op'!$M:$M,'Data Co.op'!$E:$E,'MT-Tracking Co.op'!$F303,'Data Co.op'!$N:$N,'MT-Tracking Co.op'!T$6)</f>
        <v>0</v>
      </c>
      <c r="U303" s="25">
        <f>+SUMIFS('Data Co.op'!$M:$M,'Data Co.op'!$E:$E,'MT-Tracking Co.op'!$F303,'Data Co.op'!$N:$N,'MT-Tracking Co.op'!U$6)</f>
        <v>0</v>
      </c>
      <c r="V303" s="25">
        <f>+SUMIFS('Data Co.op'!$M:$M,'Data Co.op'!$E:$E,'MT-Tracking Co.op'!$F303,'Data Co.op'!$N:$N,'MT-Tracking Co.op'!V$6)</f>
        <v>0</v>
      </c>
      <c r="W303" s="25">
        <f>+SUMIFS('Data Co.op'!$M:$M,'Data Co.op'!$E:$E,'MT-Tracking Co.op'!$F303,'Data Co.op'!$N:$N,'MT-Tracking Co.op'!W$6)</f>
        <v>0</v>
      </c>
      <c r="X303" s="25">
        <f>+SUMIFS('Data Co.op'!$M:$M,'Data Co.op'!$E:$E,'MT-Tracking Co.op'!$F303,'Data Co.op'!$N:$N,'MT-Tracking Co.op'!X$6)</f>
        <v>0</v>
      </c>
      <c r="Y303" s="25">
        <f>+SUMIFS('Data Co.op'!$M:$M,'Data Co.op'!$E:$E,'MT-Tracking Co.op'!$F303,'Data Co.op'!$N:$N,'MT-Tracking Co.op'!Y$6)</f>
        <v>0</v>
      </c>
      <c r="Z303" s="25">
        <f>+SUMIFS('Data Co.op'!$M:$M,'Data Co.op'!$E:$E,'MT-Tracking Co.op'!$F303,'Data Co.op'!$N:$N,'MT-Tracking Co.op'!Z$6)</f>
        <v>0</v>
      </c>
      <c r="AA303" s="25">
        <f>+SUMIFS('Data Co.op'!$M:$M,'Data Co.op'!$E:$E,'MT-Tracking Co.op'!$F303,'Data Co.op'!$N:$N,'MT-Tracking Co.op'!AA$6)</f>
        <v>0</v>
      </c>
      <c r="AB303" s="25">
        <f>+SUMIFS('Data Co.op'!$M:$M,'Data Co.op'!$E:$E,'MT-Tracking Co.op'!$F303,'Data Co.op'!$N:$N,'MT-Tracking Co.op'!AB$6)</f>
        <v>0</v>
      </c>
      <c r="AC303" s="25">
        <f>+SUMIFS('Data Co.op'!$M:$M,'Data Co.op'!$E:$E,'MT-Tracking Co.op'!$F303,'Data Co.op'!$N:$N,'MT-Tracking Co.op'!AC$6)</f>
        <v>0</v>
      </c>
      <c r="AD303" s="25">
        <f>+SUMIFS('Data Co.op'!$M:$M,'Data Co.op'!$E:$E,'MT-Tracking Co.op'!$F303,'Data Co.op'!$N:$N,'MT-Tracking Co.op'!AD$6)</f>
        <v>1042.76376</v>
      </c>
      <c r="AE303" s="25">
        <f>+SUMIFS('Data Co.op'!$M:$M,'Data Co.op'!$E:$E,'MT-Tracking Co.op'!$F303,'Data Co.op'!$N:$N,'MT-Tracking Co.op'!AE$6)</f>
        <v>0</v>
      </c>
      <c r="AF303" s="25">
        <f>+SUMIFS('Data Co.op'!$M:$M,'Data Co.op'!$E:$E,'MT-Tracking Co.op'!$F303,'Data Co.op'!$N:$N,'MT-Tracking Co.op'!AF$6)</f>
        <v>0</v>
      </c>
      <c r="AG303" s="25">
        <f>+SUMIFS('Data Co.op'!$M:$M,'Data Co.op'!$E:$E,'MT-Tracking Co.op'!$F303,'Data Co.op'!$N:$N,'MT-Tracking Co.op'!AG$6)</f>
        <v>0</v>
      </c>
      <c r="AH303" s="25">
        <f>+SUMIFS('Data Co.op'!$M:$M,'Data Co.op'!$E:$E,'MT-Tracking Co.op'!$G303,'Data Co.op'!$N:$N,'MT-Tracking Co.op'!AH$6)</f>
        <v>0</v>
      </c>
      <c r="AI303" s="25">
        <f>+SUMIFS('Data Co.op'!$M:$M,'Data Co.op'!$E:$E,'MT-Tracking Co.op'!$G303,'Data Co.op'!$N:$N,'MT-Tracking Co.op'!AI$6)</f>
        <v>0</v>
      </c>
      <c r="AJ303" s="25">
        <f>+SUMIFS('Data Co.op'!$M:$M,'Data Co.op'!$E:$E,'MT-Tracking Co.op'!$G303,'Data Co.op'!$N:$N,'MT-Tracking Co.op'!AJ$6)</f>
        <v>0</v>
      </c>
      <c r="AK303" s="25">
        <f>+SUMIFS('Data Co.op'!$M:$M,'Data Co.op'!$E:$E,'MT-Tracking Co.op'!$G303,'Data Co.op'!$N:$N,'MT-Tracking Co.op'!AK$6)</f>
        <v>0</v>
      </c>
      <c r="AL303" s="25">
        <f>+SUMIFS('Data Co.op'!$M:$M,'Data Co.op'!$E:$E,'MT-Tracking Co.op'!$G303,'Data Co.op'!$N:$N,'MT-Tracking Co.op'!AL$6)</f>
        <v>0</v>
      </c>
      <c r="AM303" s="25">
        <f>+SUMIFS('Data Co.op'!$M:$M,'Data Co.op'!$E:$E,'MT-Tracking Co.op'!$G303,'Data Co.op'!$N:$N,'MT-Tracking Co.op'!AM$6)</f>
        <v>0</v>
      </c>
      <c r="AN303" s="25">
        <f>+SUMIFS('Data Co.op'!$M:$M,'Data Co.op'!$E:$E,'MT-Tracking Co.op'!$G303,'Data Co.op'!$N:$N,'MT-Tracking Co.op'!AN$6)</f>
        <v>772.29827999999998</v>
      </c>
      <c r="AO303" s="25">
        <f>+SUMIFS('Data Co.op'!$M:$M,'Data Co.op'!$E:$E,'MT-Tracking Co.op'!$G303,'Data Co.op'!$N:$N,'MT-Tracking Co.op'!AO$6)</f>
        <v>0</v>
      </c>
      <c r="AP303" s="25">
        <f>+SUMIFS('Data Co.op'!$M:$M,'Data Co.op'!$E:$E,'MT-Tracking Co.op'!$G303,'Data Co.op'!$N:$N,'MT-Tracking Co.op'!AP$6)</f>
        <v>0</v>
      </c>
      <c r="AQ303" s="25">
        <f>+SUMIFS('Data Co.op'!$M:$M,'Data Co.op'!$E:$E,'MT-Tracking Co.op'!$G303,'Data Co.op'!$N:$N,'MT-Tracking Co.op'!AQ$6)</f>
        <v>0</v>
      </c>
      <c r="AR303" s="25">
        <f>+SUMIFS('Data Co.op'!$M:$M,'Data Co.op'!$E:$E,'MT-Tracking Co.op'!$G303,'Data Co.op'!$N:$N,'MT-Tracking Co.op'!AR$6)</f>
        <v>0</v>
      </c>
      <c r="AS303" s="25">
        <f>+SUMIFS('Data Co.op'!$M:$M,'Data Co.op'!$E:$E,'MT-Tracking Co.op'!$G303,'Data Co.op'!$N:$N,'MT-Tracking Co.op'!AS$6)</f>
        <v>0</v>
      </c>
      <c r="AT303" s="25">
        <f>+SUMIFS('Data Co.op'!$M:$M,'Data Co.op'!$E:$E,'MT-Tracking Co.op'!$G303,'Data Co.op'!$N:$N,'MT-Tracking Co.op'!AT$6)</f>
        <v>0</v>
      </c>
      <c r="AU303" s="25">
        <f>+SUMIFS('Data Co.op'!$M:$M,'Data Co.op'!$E:$E,'MT-Tracking Co.op'!$G303,'Data Co.op'!$N:$N,'MT-Tracking Co.op'!AU$6)</f>
        <v>0</v>
      </c>
      <c r="AV303" s="25">
        <f>+SUMIFS('Data Co.op'!$M:$M,'Data Co.op'!$E:$E,'MT-Tracking Co.op'!$G303,'Data Co.op'!$N:$N,'MT-Tracking Co.op'!AV$6)</f>
        <v>0</v>
      </c>
      <c r="AW303" s="27"/>
      <c r="AX303" t="str">
        <f t="shared" si="46"/>
        <v>Phạm Thị Bích Hạnh</v>
      </c>
      <c r="AY303" t="str">
        <f t="shared" si="45"/>
        <v>NBTS04746</v>
      </c>
      <c r="AZ303" s="27" t="str">
        <f t="shared" si="47"/>
        <v>Phạm Hà Ngọc Diễm</v>
      </c>
    </row>
    <row r="304" spans="1:52" outlineLevel="1" x14ac:dyDescent="0.25">
      <c r="A304" s="4" t="s">
        <v>935</v>
      </c>
      <c r="B304" s="4" t="s">
        <v>1076</v>
      </c>
      <c r="C304" s="4" t="s">
        <v>356</v>
      </c>
      <c r="D304" s="4" t="s">
        <v>767</v>
      </c>
      <c r="E304" s="4" t="s">
        <v>437</v>
      </c>
      <c r="F304" s="35">
        <v>221</v>
      </c>
      <c r="G304" s="35">
        <v>221</v>
      </c>
      <c r="H304" s="4" t="s">
        <v>5109</v>
      </c>
      <c r="I304" s="4"/>
      <c r="J304" s="4"/>
      <c r="K304" s="4"/>
      <c r="L304" s="4"/>
      <c r="M304" s="4"/>
      <c r="N304" s="38"/>
      <c r="O304" s="33"/>
      <c r="P304" s="33">
        <f t="shared" si="49"/>
        <v>1191.36204</v>
      </c>
      <c r="Q304" s="94">
        <f t="shared" si="51"/>
        <v>0</v>
      </c>
      <c r="R304" s="25">
        <f>+SUMIFS('Data Co.op'!$M:$M,'Data Co.op'!$E:$E,'MT-Tracking Co.op'!$F304,'Data Co.op'!$N:$N,'MT-Tracking Co.op'!R$6)</f>
        <v>0</v>
      </c>
      <c r="S304" s="25">
        <f>+SUMIFS('Data Co.op'!$M:$M,'Data Co.op'!$E:$E,'MT-Tracking Co.op'!$F304,'Data Co.op'!$N:$N,'MT-Tracking Co.op'!S$6)</f>
        <v>0</v>
      </c>
      <c r="T304" s="25">
        <f>+SUMIFS('Data Co.op'!$M:$M,'Data Co.op'!$E:$E,'MT-Tracking Co.op'!$F304,'Data Co.op'!$N:$N,'MT-Tracking Co.op'!T$6)</f>
        <v>0</v>
      </c>
      <c r="U304" s="25">
        <f>+SUMIFS('Data Co.op'!$M:$M,'Data Co.op'!$E:$E,'MT-Tracking Co.op'!$F304,'Data Co.op'!$N:$N,'MT-Tracking Co.op'!U$6)</f>
        <v>0</v>
      </c>
      <c r="V304" s="25">
        <f>+SUMIFS('Data Co.op'!$M:$M,'Data Co.op'!$E:$E,'MT-Tracking Co.op'!$F304,'Data Co.op'!$N:$N,'MT-Tracking Co.op'!V$6)</f>
        <v>0</v>
      </c>
      <c r="W304" s="25">
        <f>+SUMIFS('Data Co.op'!$M:$M,'Data Co.op'!$E:$E,'MT-Tracking Co.op'!$F304,'Data Co.op'!$N:$N,'MT-Tracking Co.op'!W$6)</f>
        <v>0</v>
      </c>
      <c r="X304" s="25">
        <f>+SUMIFS('Data Co.op'!$M:$M,'Data Co.op'!$E:$E,'MT-Tracking Co.op'!$F304,'Data Co.op'!$N:$N,'MT-Tracking Co.op'!X$6)</f>
        <v>0</v>
      </c>
      <c r="Y304" s="25">
        <f>+SUMIFS('Data Co.op'!$M:$M,'Data Co.op'!$E:$E,'MT-Tracking Co.op'!$F304,'Data Co.op'!$N:$N,'MT-Tracking Co.op'!Y$6)</f>
        <v>0</v>
      </c>
      <c r="Z304" s="25">
        <f>+SUMIFS('Data Co.op'!$M:$M,'Data Co.op'!$E:$E,'MT-Tracking Co.op'!$F304,'Data Co.op'!$N:$N,'MT-Tracking Co.op'!Z$6)</f>
        <v>0</v>
      </c>
      <c r="AA304" s="25">
        <f>+SUMIFS('Data Co.op'!$M:$M,'Data Co.op'!$E:$E,'MT-Tracking Co.op'!$F304,'Data Co.op'!$N:$N,'MT-Tracking Co.op'!AA$6)</f>
        <v>0</v>
      </c>
      <c r="AB304" s="25">
        <f>+SUMIFS('Data Co.op'!$M:$M,'Data Co.op'!$E:$E,'MT-Tracking Co.op'!$F304,'Data Co.op'!$N:$N,'MT-Tracking Co.op'!AB$6)</f>
        <v>0</v>
      </c>
      <c r="AC304" s="25">
        <f>+SUMIFS('Data Co.op'!$M:$M,'Data Co.op'!$E:$E,'MT-Tracking Co.op'!$F304,'Data Co.op'!$N:$N,'MT-Tracking Co.op'!AC$6)</f>
        <v>180.59976</v>
      </c>
      <c r="AD304" s="25">
        <f>+SUMIFS('Data Co.op'!$M:$M,'Data Co.op'!$E:$E,'MT-Tracking Co.op'!$F304,'Data Co.op'!$N:$N,'MT-Tracking Co.op'!AD$6)</f>
        <v>0</v>
      </c>
      <c r="AE304" s="25">
        <f>+SUMIFS('Data Co.op'!$M:$M,'Data Co.op'!$E:$E,'MT-Tracking Co.op'!$F304,'Data Co.op'!$N:$N,'MT-Tracking Co.op'!AE$6)</f>
        <v>0</v>
      </c>
      <c r="AF304" s="25">
        <f>+SUMIFS('Data Co.op'!$M:$M,'Data Co.op'!$E:$E,'MT-Tracking Co.op'!$F304,'Data Co.op'!$N:$N,'MT-Tracking Co.op'!AF$6)</f>
        <v>0</v>
      </c>
      <c r="AG304" s="25">
        <f>+SUMIFS('Data Co.op'!$M:$M,'Data Co.op'!$E:$E,'MT-Tracking Co.op'!$F304,'Data Co.op'!$N:$N,'MT-Tracking Co.op'!AG$6)</f>
        <v>0</v>
      </c>
      <c r="AH304" s="25">
        <f>+SUMIFS('Data Co.op'!$M:$M,'Data Co.op'!$E:$E,'MT-Tracking Co.op'!$G304,'Data Co.op'!$N:$N,'MT-Tracking Co.op'!AH$6)</f>
        <v>0</v>
      </c>
      <c r="AI304" s="25">
        <f>+SUMIFS('Data Co.op'!$M:$M,'Data Co.op'!$E:$E,'MT-Tracking Co.op'!$G304,'Data Co.op'!$N:$N,'MT-Tracking Co.op'!AI$6)</f>
        <v>0</v>
      </c>
      <c r="AJ304" s="25">
        <f>+SUMIFS('Data Co.op'!$M:$M,'Data Co.op'!$E:$E,'MT-Tracking Co.op'!$G304,'Data Co.op'!$N:$N,'MT-Tracking Co.op'!AJ$6)</f>
        <v>0</v>
      </c>
      <c r="AK304" s="25">
        <f>+SUMIFS('Data Co.op'!$M:$M,'Data Co.op'!$E:$E,'MT-Tracking Co.op'!$G304,'Data Co.op'!$N:$N,'MT-Tracking Co.op'!AK$6)</f>
        <v>0</v>
      </c>
      <c r="AL304" s="25">
        <f>+SUMIFS('Data Co.op'!$M:$M,'Data Co.op'!$E:$E,'MT-Tracking Co.op'!$G304,'Data Co.op'!$N:$N,'MT-Tracking Co.op'!AL$6)</f>
        <v>0</v>
      </c>
      <c r="AM304" s="25">
        <f>+SUMIFS('Data Co.op'!$M:$M,'Data Co.op'!$E:$E,'MT-Tracking Co.op'!$G304,'Data Co.op'!$N:$N,'MT-Tracking Co.op'!AM$6)</f>
        <v>238.46399999999994</v>
      </c>
      <c r="AN304" s="25">
        <f>+SUMIFS('Data Co.op'!$M:$M,'Data Co.op'!$E:$E,'MT-Tracking Co.op'!$G304,'Data Co.op'!$N:$N,'MT-Tracking Co.op'!AN$6)</f>
        <v>0</v>
      </c>
      <c r="AO304" s="25">
        <f>+SUMIFS('Data Co.op'!$M:$M,'Data Co.op'!$E:$E,'MT-Tracking Co.op'!$G304,'Data Co.op'!$N:$N,'MT-Tracking Co.op'!AO$6)</f>
        <v>772.29827999999998</v>
      </c>
      <c r="AP304" s="25">
        <f>+SUMIFS('Data Co.op'!$M:$M,'Data Co.op'!$E:$E,'MT-Tracking Co.op'!$G304,'Data Co.op'!$N:$N,'MT-Tracking Co.op'!AP$6)</f>
        <v>0</v>
      </c>
      <c r="AQ304" s="25">
        <f>+SUMIFS('Data Co.op'!$M:$M,'Data Co.op'!$E:$E,'MT-Tracking Co.op'!$G304,'Data Co.op'!$N:$N,'MT-Tracking Co.op'!AQ$6)</f>
        <v>0</v>
      </c>
      <c r="AR304" s="25">
        <f>+SUMIFS('Data Co.op'!$M:$M,'Data Co.op'!$E:$E,'MT-Tracking Co.op'!$G304,'Data Co.op'!$N:$N,'MT-Tracking Co.op'!AR$6)</f>
        <v>0</v>
      </c>
      <c r="AS304" s="25">
        <f>+SUMIFS('Data Co.op'!$M:$M,'Data Co.op'!$E:$E,'MT-Tracking Co.op'!$G304,'Data Co.op'!$N:$N,'MT-Tracking Co.op'!AS$6)</f>
        <v>0</v>
      </c>
      <c r="AT304" s="25">
        <f>+SUMIFS('Data Co.op'!$M:$M,'Data Co.op'!$E:$E,'MT-Tracking Co.op'!$G304,'Data Co.op'!$N:$N,'MT-Tracking Co.op'!AT$6)</f>
        <v>0</v>
      </c>
      <c r="AU304" s="25">
        <f>+SUMIFS('Data Co.op'!$M:$M,'Data Co.op'!$E:$E,'MT-Tracking Co.op'!$G304,'Data Co.op'!$N:$N,'MT-Tracking Co.op'!AU$6)</f>
        <v>0</v>
      </c>
      <c r="AV304" s="25">
        <f>+SUMIFS('Data Co.op'!$M:$M,'Data Co.op'!$E:$E,'MT-Tracking Co.op'!$G304,'Data Co.op'!$N:$N,'MT-Tracking Co.op'!AV$6)</f>
        <v>0</v>
      </c>
      <c r="AW304" s="27"/>
      <c r="AX304" t="str">
        <f t="shared" si="46"/>
        <v>Phạm Thị Bích Hạnh</v>
      </c>
      <c r="AY304" t="str">
        <f t="shared" si="45"/>
        <v>NBTS04746</v>
      </c>
      <c r="AZ304" s="27" t="str">
        <f t="shared" si="47"/>
        <v>Phạm Hà Ngọc Diễm</v>
      </c>
    </row>
    <row r="305" spans="1:52" outlineLevel="1" x14ac:dyDescent="0.25">
      <c r="A305" s="4" t="s">
        <v>935</v>
      </c>
      <c r="B305" s="4" t="s">
        <v>1076</v>
      </c>
      <c r="C305" s="4" t="s">
        <v>356</v>
      </c>
      <c r="D305" s="4" t="s">
        <v>767</v>
      </c>
      <c r="E305" s="4" t="s">
        <v>437</v>
      </c>
      <c r="F305" s="35">
        <v>267</v>
      </c>
      <c r="G305" s="35">
        <v>267</v>
      </c>
      <c r="H305" s="4" t="s">
        <v>5115</v>
      </c>
      <c r="I305" s="4"/>
      <c r="J305" s="4"/>
      <c r="K305" s="4"/>
      <c r="L305" s="4"/>
      <c r="M305" s="4"/>
      <c r="N305" s="38"/>
      <c r="O305" s="33"/>
      <c r="P305" s="33">
        <f t="shared" si="49"/>
        <v>2349.6264000000001</v>
      </c>
      <c r="Q305" s="94">
        <f t="shared" si="51"/>
        <v>0</v>
      </c>
      <c r="R305" s="25">
        <f>+SUMIFS('Data Co.op'!$M:$M,'Data Co.op'!$E:$E,'MT-Tracking Co.op'!$F305,'Data Co.op'!$N:$N,'MT-Tracking Co.op'!R$6)</f>
        <v>0</v>
      </c>
      <c r="S305" s="25">
        <f>+SUMIFS('Data Co.op'!$M:$M,'Data Co.op'!$E:$E,'MT-Tracking Co.op'!$F305,'Data Co.op'!$N:$N,'MT-Tracking Co.op'!S$6)</f>
        <v>0</v>
      </c>
      <c r="T305" s="25">
        <f>+SUMIFS('Data Co.op'!$M:$M,'Data Co.op'!$E:$E,'MT-Tracking Co.op'!$F305,'Data Co.op'!$N:$N,'MT-Tracking Co.op'!T$6)</f>
        <v>0</v>
      </c>
      <c r="U305" s="25">
        <f>+SUMIFS('Data Co.op'!$M:$M,'Data Co.op'!$E:$E,'MT-Tracking Co.op'!$F305,'Data Co.op'!$N:$N,'MT-Tracking Co.op'!U$6)</f>
        <v>0</v>
      </c>
      <c r="V305" s="25">
        <f>+SUMIFS('Data Co.op'!$M:$M,'Data Co.op'!$E:$E,'MT-Tracking Co.op'!$F305,'Data Co.op'!$N:$N,'MT-Tracking Co.op'!V$6)</f>
        <v>0</v>
      </c>
      <c r="W305" s="25">
        <f>+SUMIFS('Data Co.op'!$M:$M,'Data Co.op'!$E:$E,'MT-Tracking Co.op'!$F305,'Data Co.op'!$N:$N,'MT-Tracking Co.op'!W$6)</f>
        <v>0</v>
      </c>
      <c r="X305" s="25">
        <f>+SUMIFS('Data Co.op'!$M:$M,'Data Co.op'!$E:$E,'MT-Tracking Co.op'!$F305,'Data Co.op'!$N:$N,'MT-Tracking Co.op'!X$6)</f>
        <v>0</v>
      </c>
      <c r="Y305" s="25">
        <f>+SUMIFS('Data Co.op'!$M:$M,'Data Co.op'!$E:$E,'MT-Tracking Co.op'!$F305,'Data Co.op'!$N:$N,'MT-Tracking Co.op'!Y$6)</f>
        <v>0</v>
      </c>
      <c r="Z305" s="25">
        <f>+SUMIFS('Data Co.op'!$M:$M,'Data Co.op'!$E:$E,'MT-Tracking Co.op'!$F305,'Data Co.op'!$N:$N,'MT-Tracking Co.op'!Z$6)</f>
        <v>0</v>
      </c>
      <c r="AA305" s="25">
        <f>+SUMIFS('Data Co.op'!$M:$M,'Data Co.op'!$E:$E,'MT-Tracking Co.op'!$F305,'Data Co.op'!$N:$N,'MT-Tracking Co.op'!AA$6)</f>
        <v>0</v>
      </c>
      <c r="AB305" s="25">
        <f>+SUMIFS('Data Co.op'!$M:$M,'Data Co.op'!$E:$E,'MT-Tracking Co.op'!$F305,'Data Co.op'!$N:$N,'MT-Tracking Co.op'!AB$6)</f>
        <v>0</v>
      </c>
      <c r="AC305" s="25">
        <f>+SUMIFS('Data Co.op'!$M:$M,'Data Co.op'!$E:$E,'MT-Tracking Co.op'!$F305,'Data Co.op'!$N:$N,'MT-Tracking Co.op'!AC$6)</f>
        <v>180.59976</v>
      </c>
      <c r="AD305" s="25">
        <f>+SUMIFS('Data Co.op'!$M:$M,'Data Co.op'!$E:$E,'MT-Tracking Co.op'!$F305,'Data Co.op'!$N:$N,'MT-Tracking Co.op'!AD$6)</f>
        <v>238.46399999999994</v>
      </c>
      <c r="AE305" s="25">
        <f>+SUMIFS('Data Co.op'!$M:$M,'Data Co.op'!$E:$E,'MT-Tracking Co.op'!$F305,'Data Co.op'!$N:$N,'MT-Tracking Co.op'!AE$6)</f>
        <v>0</v>
      </c>
      <c r="AF305" s="25">
        <f>+SUMIFS('Data Co.op'!$M:$M,'Data Co.op'!$E:$E,'MT-Tracking Co.op'!$F305,'Data Co.op'!$N:$N,'MT-Tracking Co.op'!AF$6)</f>
        <v>0</v>
      </c>
      <c r="AG305" s="25">
        <f>+SUMIFS('Data Co.op'!$M:$M,'Data Co.op'!$E:$E,'MT-Tracking Co.op'!$F305,'Data Co.op'!$N:$N,'MT-Tracking Co.op'!AG$6)</f>
        <v>0</v>
      </c>
      <c r="AH305" s="25">
        <f>+SUMIFS('Data Co.op'!$M:$M,'Data Co.op'!$E:$E,'MT-Tracking Co.op'!$G305,'Data Co.op'!$N:$N,'MT-Tracking Co.op'!AH$6)</f>
        <v>0</v>
      </c>
      <c r="AI305" s="25">
        <f>+SUMIFS('Data Co.op'!$M:$M,'Data Co.op'!$E:$E,'MT-Tracking Co.op'!$G305,'Data Co.op'!$N:$N,'MT-Tracking Co.op'!AI$6)</f>
        <v>0</v>
      </c>
      <c r="AJ305" s="25">
        <f>+SUMIFS('Data Co.op'!$M:$M,'Data Co.op'!$E:$E,'MT-Tracking Co.op'!$G305,'Data Co.op'!$N:$N,'MT-Tracking Co.op'!AJ$6)</f>
        <v>0</v>
      </c>
      <c r="AK305" s="25">
        <f>+SUMIFS('Data Co.op'!$M:$M,'Data Co.op'!$E:$E,'MT-Tracking Co.op'!$G305,'Data Co.op'!$N:$N,'MT-Tracking Co.op'!AK$6)</f>
        <v>0</v>
      </c>
      <c r="AL305" s="25">
        <f>+SUMIFS('Data Co.op'!$M:$M,'Data Co.op'!$E:$E,'MT-Tracking Co.op'!$G305,'Data Co.op'!$N:$N,'MT-Tracking Co.op'!AL$6)</f>
        <v>0</v>
      </c>
      <c r="AM305" s="25">
        <f>+SUMIFS('Data Co.op'!$M:$M,'Data Co.op'!$E:$E,'MT-Tracking Co.op'!$G305,'Data Co.op'!$N:$N,'MT-Tracking Co.op'!AM$6)</f>
        <v>0</v>
      </c>
      <c r="AN305" s="25">
        <f>+SUMIFS('Data Co.op'!$M:$M,'Data Co.op'!$E:$E,'MT-Tracking Co.op'!$G305,'Data Co.op'!$N:$N,'MT-Tracking Co.op'!AN$6)</f>
        <v>0</v>
      </c>
      <c r="AO305" s="25">
        <f>+SUMIFS('Data Co.op'!$M:$M,'Data Co.op'!$E:$E,'MT-Tracking Co.op'!$G305,'Data Co.op'!$N:$N,'MT-Tracking Co.op'!AO$6)</f>
        <v>772.29827999999998</v>
      </c>
      <c r="AP305" s="25">
        <f>+SUMIFS('Data Co.op'!$M:$M,'Data Co.op'!$E:$E,'MT-Tracking Co.op'!$G305,'Data Co.op'!$N:$N,'MT-Tracking Co.op'!AP$6)</f>
        <v>0</v>
      </c>
      <c r="AQ305" s="25">
        <f>+SUMIFS('Data Co.op'!$M:$M,'Data Co.op'!$E:$E,'MT-Tracking Co.op'!$G305,'Data Co.op'!$N:$N,'MT-Tracking Co.op'!AQ$6)</f>
        <v>1158.2643600000001</v>
      </c>
      <c r="AR305" s="25">
        <f>+SUMIFS('Data Co.op'!$M:$M,'Data Co.op'!$E:$E,'MT-Tracking Co.op'!$G305,'Data Co.op'!$N:$N,'MT-Tracking Co.op'!AR$6)</f>
        <v>0</v>
      </c>
      <c r="AS305" s="25">
        <f>+SUMIFS('Data Co.op'!$M:$M,'Data Co.op'!$E:$E,'MT-Tracking Co.op'!$G305,'Data Co.op'!$N:$N,'MT-Tracking Co.op'!AS$6)</f>
        <v>0</v>
      </c>
      <c r="AT305" s="25">
        <f>+SUMIFS('Data Co.op'!$M:$M,'Data Co.op'!$E:$E,'MT-Tracking Co.op'!$G305,'Data Co.op'!$N:$N,'MT-Tracking Co.op'!AT$6)</f>
        <v>0</v>
      </c>
      <c r="AU305" s="25">
        <f>+SUMIFS('Data Co.op'!$M:$M,'Data Co.op'!$E:$E,'MT-Tracking Co.op'!$G305,'Data Co.op'!$N:$N,'MT-Tracking Co.op'!AU$6)</f>
        <v>0</v>
      </c>
      <c r="AV305" s="25">
        <f>+SUMIFS('Data Co.op'!$M:$M,'Data Co.op'!$E:$E,'MT-Tracking Co.op'!$G305,'Data Co.op'!$N:$N,'MT-Tracking Co.op'!AV$6)</f>
        <v>0</v>
      </c>
      <c r="AW305" s="27"/>
      <c r="AX305" t="str">
        <f t="shared" si="46"/>
        <v>Phạm Thị Bích Hạnh</v>
      </c>
      <c r="AY305" t="str">
        <f t="shared" si="45"/>
        <v>NBTS04746</v>
      </c>
      <c r="AZ305" s="27" t="str">
        <f t="shared" si="47"/>
        <v>Phạm Hà Ngọc Diễm</v>
      </c>
    </row>
    <row r="306" spans="1:52" outlineLevel="1" x14ac:dyDescent="0.25">
      <c r="A306" s="4" t="s">
        <v>935</v>
      </c>
      <c r="B306" s="4" t="s">
        <v>1076</v>
      </c>
      <c r="C306" s="4" t="s">
        <v>356</v>
      </c>
      <c r="D306" s="4" t="s">
        <v>767</v>
      </c>
      <c r="E306" s="4" t="s">
        <v>437</v>
      </c>
      <c r="F306" s="35">
        <v>409</v>
      </c>
      <c r="G306" s="35">
        <v>409</v>
      </c>
      <c r="H306" s="4" t="s">
        <v>5117</v>
      </c>
      <c r="I306" s="4"/>
      <c r="J306" s="4"/>
      <c r="K306" s="4"/>
      <c r="L306" s="4"/>
      <c r="M306" s="4"/>
      <c r="N306" s="38"/>
      <c r="O306" s="33"/>
      <c r="P306" s="33">
        <f t="shared" si="49"/>
        <v>1546.7446800000002</v>
      </c>
      <c r="Q306" s="94">
        <f t="shared" si="51"/>
        <v>0</v>
      </c>
      <c r="R306" s="25">
        <f>+SUMIFS('Data Co.op'!$M:$M,'Data Co.op'!$E:$E,'MT-Tracking Co.op'!$F306,'Data Co.op'!$N:$N,'MT-Tracking Co.op'!R$6)</f>
        <v>0</v>
      </c>
      <c r="S306" s="25">
        <f>+SUMIFS('Data Co.op'!$M:$M,'Data Co.op'!$E:$E,'MT-Tracking Co.op'!$F306,'Data Co.op'!$N:$N,'MT-Tracking Co.op'!S$6)</f>
        <v>0</v>
      </c>
      <c r="T306" s="25">
        <f>+SUMIFS('Data Co.op'!$M:$M,'Data Co.op'!$E:$E,'MT-Tracking Co.op'!$F306,'Data Co.op'!$N:$N,'MT-Tracking Co.op'!T$6)</f>
        <v>0</v>
      </c>
      <c r="U306" s="25">
        <f>+SUMIFS('Data Co.op'!$M:$M,'Data Co.op'!$E:$E,'MT-Tracking Co.op'!$F306,'Data Co.op'!$N:$N,'MT-Tracking Co.op'!U$6)</f>
        <v>0</v>
      </c>
      <c r="V306" s="25">
        <f>+SUMIFS('Data Co.op'!$M:$M,'Data Co.op'!$E:$E,'MT-Tracking Co.op'!$F306,'Data Co.op'!$N:$N,'MT-Tracking Co.op'!V$6)</f>
        <v>0</v>
      </c>
      <c r="W306" s="25">
        <f>+SUMIFS('Data Co.op'!$M:$M,'Data Co.op'!$E:$E,'MT-Tracking Co.op'!$F306,'Data Co.op'!$N:$N,'MT-Tracking Co.op'!W$6)</f>
        <v>0</v>
      </c>
      <c r="X306" s="25">
        <f>+SUMIFS('Data Co.op'!$M:$M,'Data Co.op'!$E:$E,'MT-Tracking Co.op'!$F306,'Data Co.op'!$N:$N,'MT-Tracking Co.op'!X$6)</f>
        <v>0</v>
      </c>
      <c r="Y306" s="25">
        <f>+SUMIFS('Data Co.op'!$M:$M,'Data Co.op'!$E:$E,'MT-Tracking Co.op'!$F306,'Data Co.op'!$N:$N,'MT-Tracking Co.op'!Y$6)</f>
        <v>0</v>
      </c>
      <c r="Z306" s="25">
        <f>+SUMIFS('Data Co.op'!$M:$M,'Data Co.op'!$E:$E,'MT-Tracking Co.op'!$F306,'Data Co.op'!$N:$N,'MT-Tracking Co.op'!Z$6)</f>
        <v>0</v>
      </c>
      <c r="AA306" s="25">
        <f>+SUMIFS('Data Co.op'!$M:$M,'Data Co.op'!$E:$E,'MT-Tracking Co.op'!$F306,'Data Co.op'!$N:$N,'MT-Tracking Co.op'!AA$6)</f>
        <v>0</v>
      </c>
      <c r="AB306" s="25">
        <f>+SUMIFS('Data Co.op'!$M:$M,'Data Co.op'!$E:$E,'MT-Tracking Co.op'!$F306,'Data Co.op'!$N:$N,'MT-Tracking Co.op'!AB$6)</f>
        <v>0</v>
      </c>
      <c r="AC306" s="25">
        <f>+SUMIFS('Data Co.op'!$M:$M,'Data Co.op'!$E:$E,'MT-Tracking Co.op'!$F306,'Data Co.op'!$N:$N,'MT-Tracking Co.op'!AC$6)</f>
        <v>180.59976</v>
      </c>
      <c r="AD306" s="25">
        <f>+SUMIFS('Data Co.op'!$M:$M,'Data Co.op'!$E:$E,'MT-Tracking Co.op'!$F306,'Data Co.op'!$N:$N,'MT-Tracking Co.op'!AD$6)</f>
        <v>0</v>
      </c>
      <c r="AE306" s="25">
        <f>+SUMIFS('Data Co.op'!$M:$M,'Data Co.op'!$E:$E,'MT-Tracking Co.op'!$F306,'Data Co.op'!$N:$N,'MT-Tracking Co.op'!AE$6)</f>
        <v>0</v>
      </c>
      <c r="AF306" s="25">
        <f>+SUMIFS('Data Co.op'!$M:$M,'Data Co.op'!$E:$E,'MT-Tracking Co.op'!$F306,'Data Co.op'!$N:$N,'MT-Tracking Co.op'!AF$6)</f>
        <v>0</v>
      </c>
      <c r="AG306" s="25">
        <f>+SUMIFS('Data Co.op'!$M:$M,'Data Co.op'!$E:$E,'MT-Tracking Co.op'!$F306,'Data Co.op'!$N:$N,'MT-Tracking Co.op'!AG$6)</f>
        <v>0</v>
      </c>
      <c r="AH306" s="25">
        <f>+SUMIFS('Data Co.op'!$M:$M,'Data Co.op'!$E:$E,'MT-Tracking Co.op'!$G306,'Data Co.op'!$N:$N,'MT-Tracking Co.op'!AH$6)</f>
        <v>0</v>
      </c>
      <c r="AI306" s="25">
        <f>+SUMIFS('Data Co.op'!$M:$M,'Data Co.op'!$E:$E,'MT-Tracking Co.op'!$G306,'Data Co.op'!$N:$N,'MT-Tracking Co.op'!AI$6)</f>
        <v>0</v>
      </c>
      <c r="AJ306" s="25">
        <f>+SUMIFS('Data Co.op'!$M:$M,'Data Co.op'!$E:$E,'MT-Tracking Co.op'!$G306,'Data Co.op'!$N:$N,'MT-Tracking Co.op'!AJ$6)</f>
        <v>0</v>
      </c>
      <c r="AK306" s="25">
        <f>+SUMIFS('Data Co.op'!$M:$M,'Data Co.op'!$E:$E,'MT-Tracking Co.op'!$G306,'Data Co.op'!$N:$N,'MT-Tracking Co.op'!AK$6)</f>
        <v>0</v>
      </c>
      <c r="AL306" s="25">
        <f>+SUMIFS('Data Co.op'!$M:$M,'Data Co.op'!$E:$E,'MT-Tracking Co.op'!$G306,'Data Co.op'!$N:$N,'MT-Tracking Co.op'!AL$6)</f>
        <v>0</v>
      </c>
      <c r="AM306" s="25">
        <f>+SUMIFS('Data Co.op'!$M:$M,'Data Co.op'!$E:$E,'MT-Tracking Co.op'!$G306,'Data Co.op'!$N:$N,'MT-Tracking Co.op'!AM$6)</f>
        <v>0</v>
      </c>
      <c r="AN306" s="25">
        <f>+SUMIFS('Data Co.op'!$M:$M,'Data Co.op'!$E:$E,'MT-Tracking Co.op'!$G306,'Data Co.op'!$N:$N,'MT-Tracking Co.op'!AN$6)</f>
        <v>0</v>
      </c>
      <c r="AO306" s="25">
        <f>+SUMIFS('Data Co.op'!$M:$M,'Data Co.op'!$E:$E,'MT-Tracking Co.op'!$G306,'Data Co.op'!$N:$N,'MT-Tracking Co.op'!AO$6)</f>
        <v>1185.5451600000001</v>
      </c>
      <c r="AP306" s="25">
        <f>+SUMIFS('Data Co.op'!$M:$M,'Data Co.op'!$E:$E,'MT-Tracking Co.op'!$G306,'Data Co.op'!$N:$N,'MT-Tracking Co.op'!AP$6)</f>
        <v>0</v>
      </c>
      <c r="AQ306" s="25">
        <f>+SUMIFS('Data Co.op'!$M:$M,'Data Co.op'!$E:$E,'MT-Tracking Co.op'!$G306,'Data Co.op'!$N:$N,'MT-Tracking Co.op'!AQ$6)</f>
        <v>0</v>
      </c>
      <c r="AR306" s="25">
        <f>+SUMIFS('Data Co.op'!$M:$M,'Data Co.op'!$E:$E,'MT-Tracking Co.op'!$G306,'Data Co.op'!$N:$N,'MT-Tracking Co.op'!AR$6)</f>
        <v>0</v>
      </c>
      <c r="AS306" s="25">
        <f>+SUMIFS('Data Co.op'!$M:$M,'Data Co.op'!$E:$E,'MT-Tracking Co.op'!$G306,'Data Co.op'!$N:$N,'MT-Tracking Co.op'!AS$6)</f>
        <v>180.59976</v>
      </c>
      <c r="AT306" s="25">
        <f>+SUMIFS('Data Co.op'!$M:$M,'Data Co.op'!$E:$E,'MT-Tracking Co.op'!$G306,'Data Co.op'!$N:$N,'MT-Tracking Co.op'!AT$6)</f>
        <v>0</v>
      </c>
      <c r="AU306" s="25">
        <f>+SUMIFS('Data Co.op'!$M:$M,'Data Co.op'!$E:$E,'MT-Tracking Co.op'!$G306,'Data Co.op'!$N:$N,'MT-Tracking Co.op'!AU$6)</f>
        <v>0</v>
      </c>
      <c r="AV306" s="25">
        <f>+SUMIFS('Data Co.op'!$M:$M,'Data Co.op'!$E:$E,'MT-Tracking Co.op'!$G306,'Data Co.op'!$N:$N,'MT-Tracking Co.op'!AV$6)</f>
        <v>0</v>
      </c>
      <c r="AW306" s="27"/>
      <c r="AX306" t="str">
        <f t="shared" si="46"/>
        <v>Phạm Thị Bích Hạnh</v>
      </c>
      <c r="AY306" t="str">
        <f t="shared" si="45"/>
        <v>NBTS04746</v>
      </c>
      <c r="AZ306" s="27" t="str">
        <f t="shared" si="47"/>
        <v>Phạm Hà Ngọc Diễm</v>
      </c>
    </row>
    <row r="307" spans="1:52" outlineLevel="1" x14ac:dyDescent="0.25">
      <c r="A307" s="4" t="s">
        <v>935</v>
      </c>
      <c r="B307" s="4" t="s">
        <v>1076</v>
      </c>
      <c r="C307" s="4" t="s">
        <v>356</v>
      </c>
      <c r="D307" s="4" t="s">
        <v>767</v>
      </c>
      <c r="E307" s="4" t="s">
        <v>437</v>
      </c>
      <c r="F307" s="35">
        <v>645</v>
      </c>
      <c r="G307" s="35">
        <v>645</v>
      </c>
      <c r="H307" s="4" t="s">
        <v>5119</v>
      </c>
      <c r="I307" s="4"/>
      <c r="J307" s="4"/>
      <c r="K307" s="4"/>
      <c r="L307" s="4"/>
      <c r="M307" s="4"/>
      <c r="N307" s="38"/>
      <c r="O307" s="33"/>
      <c r="P307" s="33">
        <f t="shared" si="49"/>
        <v>1773.02628</v>
      </c>
      <c r="Q307" s="94">
        <f t="shared" si="51"/>
        <v>0</v>
      </c>
      <c r="R307" s="25">
        <f>+SUMIFS('Data Co.op'!$M:$M,'Data Co.op'!$E:$E,'MT-Tracking Co.op'!$F307,'Data Co.op'!$N:$N,'MT-Tracking Co.op'!R$6)</f>
        <v>0</v>
      </c>
      <c r="S307" s="25">
        <f>+SUMIFS('Data Co.op'!$M:$M,'Data Co.op'!$E:$E,'MT-Tracking Co.op'!$F307,'Data Co.op'!$N:$N,'MT-Tracking Co.op'!S$6)</f>
        <v>0</v>
      </c>
      <c r="T307" s="25">
        <f>+SUMIFS('Data Co.op'!$M:$M,'Data Co.op'!$E:$E,'MT-Tracking Co.op'!$F307,'Data Co.op'!$N:$N,'MT-Tracking Co.op'!T$6)</f>
        <v>0</v>
      </c>
      <c r="U307" s="25">
        <f>+SUMIFS('Data Co.op'!$M:$M,'Data Co.op'!$E:$E,'MT-Tracking Co.op'!$F307,'Data Co.op'!$N:$N,'MT-Tracking Co.op'!U$6)</f>
        <v>0</v>
      </c>
      <c r="V307" s="25">
        <f>+SUMIFS('Data Co.op'!$M:$M,'Data Co.op'!$E:$E,'MT-Tracking Co.op'!$F307,'Data Co.op'!$N:$N,'MT-Tracking Co.op'!V$6)</f>
        <v>0</v>
      </c>
      <c r="W307" s="25">
        <f>+SUMIFS('Data Co.op'!$M:$M,'Data Co.op'!$E:$E,'MT-Tracking Co.op'!$F307,'Data Co.op'!$N:$N,'MT-Tracking Co.op'!W$6)</f>
        <v>0</v>
      </c>
      <c r="X307" s="25">
        <f>+SUMIFS('Data Co.op'!$M:$M,'Data Co.op'!$E:$E,'MT-Tracking Co.op'!$F307,'Data Co.op'!$N:$N,'MT-Tracking Co.op'!X$6)</f>
        <v>0</v>
      </c>
      <c r="Y307" s="25">
        <f>+SUMIFS('Data Co.op'!$M:$M,'Data Co.op'!$E:$E,'MT-Tracking Co.op'!$F307,'Data Co.op'!$N:$N,'MT-Tracking Co.op'!Y$6)</f>
        <v>0</v>
      </c>
      <c r="Z307" s="25">
        <f>+SUMIFS('Data Co.op'!$M:$M,'Data Co.op'!$E:$E,'MT-Tracking Co.op'!$F307,'Data Co.op'!$N:$N,'MT-Tracking Co.op'!Z$6)</f>
        <v>0</v>
      </c>
      <c r="AA307" s="25">
        <f>+SUMIFS('Data Co.op'!$M:$M,'Data Co.op'!$E:$E,'MT-Tracking Co.op'!$F307,'Data Co.op'!$N:$N,'MT-Tracking Co.op'!AA$6)</f>
        <v>0</v>
      </c>
      <c r="AB307" s="25">
        <f>+SUMIFS('Data Co.op'!$M:$M,'Data Co.op'!$E:$E,'MT-Tracking Co.op'!$F307,'Data Co.op'!$N:$N,'MT-Tracking Co.op'!AB$6)</f>
        <v>0</v>
      </c>
      <c r="AC307" s="25">
        <f>+SUMIFS('Data Co.op'!$M:$M,'Data Co.op'!$E:$E,'MT-Tracking Co.op'!$F307,'Data Co.op'!$N:$N,'MT-Tracking Co.op'!AC$6)</f>
        <v>0</v>
      </c>
      <c r="AD307" s="25">
        <f>+SUMIFS('Data Co.op'!$M:$M,'Data Co.op'!$E:$E,'MT-Tracking Co.op'!$F307,'Data Co.op'!$N:$N,'MT-Tracking Co.op'!AD$6)</f>
        <v>581.66424000000006</v>
      </c>
      <c r="AE307" s="25">
        <f>+SUMIFS('Data Co.op'!$M:$M,'Data Co.op'!$E:$E,'MT-Tracking Co.op'!$F307,'Data Co.op'!$N:$N,'MT-Tracking Co.op'!AE$6)</f>
        <v>0</v>
      </c>
      <c r="AF307" s="25">
        <f>+SUMIFS('Data Co.op'!$M:$M,'Data Co.op'!$E:$E,'MT-Tracking Co.op'!$F307,'Data Co.op'!$N:$N,'MT-Tracking Co.op'!AF$6)</f>
        <v>0</v>
      </c>
      <c r="AG307" s="25">
        <f>+SUMIFS('Data Co.op'!$M:$M,'Data Co.op'!$E:$E,'MT-Tracking Co.op'!$F307,'Data Co.op'!$N:$N,'MT-Tracking Co.op'!AG$6)</f>
        <v>0</v>
      </c>
      <c r="AH307" s="25">
        <f>+SUMIFS('Data Co.op'!$M:$M,'Data Co.op'!$E:$E,'MT-Tracking Co.op'!$G307,'Data Co.op'!$N:$N,'MT-Tracking Co.op'!AH$6)</f>
        <v>0</v>
      </c>
      <c r="AI307" s="25">
        <f>+SUMIFS('Data Co.op'!$M:$M,'Data Co.op'!$E:$E,'MT-Tracking Co.op'!$G307,'Data Co.op'!$N:$N,'MT-Tracking Co.op'!AI$6)</f>
        <v>0</v>
      </c>
      <c r="AJ307" s="25">
        <f>+SUMIFS('Data Co.op'!$M:$M,'Data Co.op'!$E:$E,'MT-Tracking Co.op'!$G307,'Data Co.op'!$N:$N,'MT-Tracking Co.op'!AJ$6)</f>
        <v>0</v>
      </c>
      <c r="AK307" s="25">
        <f>+SUMIFS('Data Co.op'!$M:$M,'Data Co.op'!$E:$E,'MT-Tracking Co.op'!$G307,'Data Co.op'!$N:$N,'MT-Tracking Co.op'!AK$6)</f>
        <v>0</v>
      </c>
      <c r="AL307" s="25">
        <f>+SUMIFS('Data Co.op'!$M:$M,'Data Co.op'!$E:$E,'MT-Tracking Co.op'!$G307,'Data Co.op'!$N:$N,'MT-Tracking Co.op'!AL$6)</f>
        <v>0</v>
      </c>
      <c r="AM307" s="25">
        <f>+SUMIFS('Data Co.op'!$M:$M,'Data Co.op'!$E:$E,'MT-Tracking Co.op'!$G307,'Data Co.op'!$N:$N,'MT-Tracking Co.op'!AM$6)</f>
        <v>0</v>
      </c>
      <c r="AN307" s="25">
        <f>+SUMIFS('Data Co.op'!$M:$M,'Data Co.op'!$E:$E,'MT-Tracking Co.op'!$G307,'Data Co.op'!$N:$N,'MT-Tracking Co.op'!AN$6)</f>
        <v>772.29827999999998</v>
      </c>
      <c r="AO307" s="25">
        <f>+SUMIFS('Data Co.op'!$M:$M,'Data Co.op'!$E:$E,'MT-Tracking Co.op'!$G307,'Data Co.op'!$N:$N,'MT-Tracking Co.op'!AO$6)</f>
        <v>0</v>
      </c>
      <c r="AP307" s="25">
        <f>+SUMIFS('Data Co.op'!$M:$M,'Data Co.op'!$E:$E,'MT-Tracking Co.op'!$G307,'Data Co.op'!$N:$N,'MT-Tracking Co.op'!AP$6)</f>
        <v>419.06375999999995</v>
      </c>
      <c r="AQ307" s="25">
        <f>+SUMIFS('Data Co.op'!$M:$M,'Data Co.op'!$E:$E,'MT-Tracking Co.op'!$G307,'Data Co.op'!$N:$N,'MT-Tracking Co.op'!AQ$6)</f>
        <v>0</v>
      </c>
      <c r="AR307" s="25">
        <f>+SUMIFS('Data Co.op'!$M:$M,'Data Co.op'!$E:$E,'MT-Tracking Co.op'!$G307,'Data Co.op'!$N:$N,'MT-Tracking Co.op'!AR$6)</f>
        <v>0</v>
      </c>
      <c r="AS307" s="25">
        <f>+SUMIFS('Data Co.op'!$M:$M,'Data Co.op'!$E:$E,'MT-Tracking Co.op'!$G307,'Data Co.op'!$N:$N,'MT-Tracking Co.op'!AS$6)</f>
        <v>0</v>
      </c>
      <c r="AT307" s="25">
        <f>+SUMIFS('Data Co.op'!$M:$M,'Data Co.op'!$E:$E,'MT-Tracking Co.op'!$G307,'Data Co.op'!$N:$N,'MT-Tracking Co.op'!AT$6)</f>
        <v>0</v>
      </c>
      <c r="AU307" s="25">
        <f>+SUMIFS('Data Co.op'!$M:$M,'Data Co.op'!$E:$E,'MT-Tracking Co.op'!$G307,'Data Co.op'!$N:$N,'MT-Tracking Co.op'!AU$6)</f>
        <v>0</v>
      </c>
      <c r="AV307" s="25">
        <f>+SUMIFS('Data Co.op'!$M:$M,'Data Co.op'!$E:$E,'MT-Tracking Co.op'!$G307,'Data Co.op'!$N:$N,'MT-Tracking Co.op'!AV$6)</f>
        <v>0</v>
      </c>
      <c r="AW307" s="27"/>
      <c r="AX307" t="str">
        <f t="shared" si="46"/>
        <v>Phạm Thị Bích Hạnh</v>
      </c>
      <c r="AY307" t="str">
        <f t="shared" si="45"/>
        <v>NBTS04746</v>
      </c>
      <c r="AZ307" s="27" t="str">
        <f t="shared" si="47"/>
        <v>Phạm Hà Ngọc Diễm</v>
      </c>
    </row>
    <row r="308" spans="1:52" outlineLevel="1" x14ac:dyDescent="0.25">
      <c r="A308" s="4" t="s">
        <v>935</v>
      </c>
      <c r="B308" s="4" t="s">
        <v>1076</v>
      </c>
      <c r="C308" s="4" t="s">
        <v>356</v>
      </c>
      <c r="D308" s="4" t="s">
        <v>767</v>
      </c>
      <c r="E308" s="4" t="s">
        <v>437</v>
      </c>
      <c r="F308" s="35">
        <v>658</v>
      </c>
      <c r="G308" s="35">
        <v>658</v>
      </c>
      <c r="H308" s="4" t="s">
        <v>5121</v>
      </c>
      <c r="I308" s="4"/>
      <c r="J308" s="4"/>
      <c r="K308" s="4"/>
      <c r="L308" s="4"/>
      <c r="M308" s="4"/>
      <c r="N308" s="38"/>
      <c r="O308" s="33"/>
      <c r="P308" s="33">
        <f t="shared" si="49"/>
        <v>5507.7829199999996</v>
      </c>
      <c r="Q308" s="94">
        <f t="shared" si="51"/>
        <v>0</v>
      </c>
      <c r="R308" s="25">
        <f>+SUMIFS('Data Co.op'!$M:$M,'Data Co.op'!$E:$E,'MT-Tracking Co.op'!$F308,'Data Co.op'!$N:$N,'MT-Tracking Co.op'!R$6)</f>
        <v>0</v>
      </c>
      <c r="S308" s="25">
        <f>+SUMIFS('Data Co.op'!$M:$M,'Data Co.op'!$E:$E,'MT-Tracking Co.op'!$F308,'Data Co.op'!$N:$N,'MT-Tracking Co.op'!S$6)</f>
        <v>0</v>
      </c>
      <c r="T308" s="25">
        <f>+SUMIFS('Data Co.op'!$M:$M,'Data Co.op'!$E:$E,'MT-Tracking Co.op'!$F308,'Data Co.op'!$N:$N,'MT-Tracking Co.op'!T$6)</f>
        <v>0</v>
      </c>
      <c r="U308" s="25">
        <f>+SUMIFS('Data Co.op'!$M:$M,'Data Co.op'!$E:$E,'MT-Tracking Co.op'!$F308,'Data Co.op'!$N:$N,'MT-Tracking Co.op'!U$6)</f>
        <v>0</v>
      </c>
      <c r="V308" s="25">
        <f>+SUMIFS('Data Co.op'!$M:$M,'Data Co.op'!$E:$E,'MT-Tracking Co.op'!$F308,'Data Co.op'!$N:$N,'MT-Tracking Co.op'!V$6)</f>
        <v>0</v>
      </c>
      <c r="W308" s="25">
        <f>+SUMIFS('Data Co.op'!$M:$M,'Data Co.op'!$E:$E,'MT-Tracking Co.op'!$F308,'Data Co.op'!$N:$N,'MT-Tracking Co.op'!W$6)</f>
        <v>0</v>
      </c>
      <c r="X308" s="25">
        <f>+SUMIFS('Data Co.op'!$M:$M,'Data Co.op'!$E:$E,'MT-Tracking Co.op'!$F308,'Data Co.op'!$N:$N,'MT-Tracking Co.op'!X$6)</f>
        <v>0</v>
      </c>
      <c r="Y308" s="25">
        <f>+SUMIFS('Data Co.op'!$M:$M,'Data Co.op'!$E:$E,'MT-Tracking Co.op'!$F308,'Data Co.op'!$N:$N,'MT-Tracking Co.op'!Y$6)</f>
        <v>0</v>
      </c>
      <c r="Z308" s="25">
        <f>+SUMIFS('Data Co.op'!$M:$M,'Data Co.op'!$E:$E,'MT-Tracking Co.op'!$F308,'Data Co.op'!$N:$N,'MT-Tracking Co.op'!Z$6)</f>
        <v>0</v>
      </c>
      <c r="AA308" s="25">
        <f>+SUMIFS('Data Co.op'!$M:$M,'Data Co.op'!$E:$E,'MT-Tracking Co.op'!$F308,'Data Co.op'!$N:$N,'MT-Tracking Co.op'!AA$6)</f>
        <v>0</v>
      </c>
      <c r="AB308" s="25">
        <f>+SUMIFS('Data Co.op'!$M:$M,'Data Co.op'!$E:$E,'MT-Tracking Co.op'!$F308,'Data Co.op'!$N:$N,'MT-Tracking Co.op'!AB$6)</f>
        <v>0</v>
      </c>
      <c r="AC308" s="25">
        <f>+SUMIFS('Data Co.op'!$M:$M,'Data Co.op'!$E:$E,'MT-Tracking Co.op'!$F308,'Data Co.op'!$N:$N,'MT-Tracking Co.op'!AC$6)</f>
        <v>361.19952000000001</v>
      </c>
      <c r="AD308" s="25">
        <f>+SUMIFS('Data Co.op'!$M:$M,'Data Co.op'!$E:$E,'MT-Tracking Co.op'!$F308,'Data Co.op'!$N:$N,'MT-Tracking Co.op'!AD$6)</f>
        <v>0</v>
      </c>
      <c r="AE308" s="25">
        <f>+SUMIFS('Data Co.op'!$M:$M,'Data Co.op'!$E:$E,'MT-Tracking Co.op'!$F308,'Data Co.op'!$N:$N,'MT-Tracking Co.op'!AE$6)</f>
        <v>0</v>
      </c>
      <c r="AF308" s="25">
        <f>+SUMIFS('Data Co.op'!$M:$M,'Data Co.op'!$E:$E,'MT-Tracking Co.op'!$F308,'Data Co.op'!$N:$N,'MT-Tracking Co.op'!AF$6)</f>
        <v>0</v>
      </c>
      <c r="AG308" s="25">
        <f>+SUMIFS('Data Co.op'!$M:$M,'Data Co.op'!$E:$E,'MT-Tracking Co.op'!$F308,'Data Co.op'!$N:$N,'MT-Tracking Co.op'!AG$6)</f>
        <v>0</v>
      </c>
      <c r="AH308" s="25">
        <f>+SUMIFS('Data Co.op'!$M:$M,'Data Co.op'!$E:$E,'MT-Tracking Co.op'!$G308,'Data Co.op'!$N:$N,'MT-Tracking Co.op'!AH$6)</f>
        <v>0</v>
      </c>
      <c r="AI308" s="25">
        <f>+SUMIFS('Data Co.op'!$M:$M,'Data Co.op'!$E:$E,'MT-Tracking Co.op'!$G308,'Data Co.op'!$N:$N,'MT-Tracking Co.op'!AI$6)</f>
        <v>0</v>
      </c>
      <c r="AJ308" s="25">
        <f>+SUMIFS('Data Co.op'!$M:$M,'Data Co.op'!$E:$E,'MT-Tracking Co.op'!$G308,'Data Co.op'!$N:$N,'MT-Tracking Co.op'!AJ$6)</f>
        <v>0</v>
      </c>
      <c r="AK308" s="25">
        <f>+SUMIFS('Data Co.op'!$M:$M,'Data Co.op'!$E:$E,'MT-Tracking Co.op'!$G308,'Data Co.op'!$N:$N,'MT-Tracking Co.op'!AK$6)</f>
        <v>0</v>
      </c>
      <c r="AL308" s="25">
        <f>+SUMIFS('Data Co.op'!$M:$M,'Data Co.op'!$E:$E,'MT-Tracking Co.op'!$G308,'Data Co.op'!$N:$N,'MT-Tracking Co.op'!AL$6)</f>
        <v>5146.5833999999995</v>
      </c>
      <c r="AM308" s="25">
        <f>+SUMIFS('Data Co.op'!$M:$M,'Data Co.op'!$E:$E,'MT-Tracking Co.op'!$G308,'Data Co.op'!$N:$N,'MT-Tracking Co.op'!AM$6)</f>
        <v>0</v>
      </c>
      <c r="AN308" s="25">
        <f>+SUMIFS('Data Co.op'!$M:$M,'Data Co.op'!$E:$E,'MT-Tracking Co.op'!$G308,'Data Co.op'!$N:$N,'MT-Tracking Co.op'!AN$6)</f>
        <v>0</v>
      </c>
      <c r="AO308" s="25">
        <f>+SUMIFS('Data Co.op'!$M:$M,'Data Co.op'!$E:$E,'MT-Tracking Co.op'!$G308,'Data Co.op'!$N:$N,'MT-Tracking Co.op'!AO$6)</f>
        <v>0</v>
      </c>
      <c r="AP308" s="25">
        <f>+SUMIFS('Data Co.op'!$M:$M,'Data Co.op'!$E:$E,'MT-Tracking Co.op'!$G308,'Data Co.op'!$N:$N,'MT-Tracking Co.op'!AP$6)</f>
        <v>0</v>
      </c>
      <c r="AQ308" s="25">
        <f>+SUMIFS('Data Co.op'!$M:$M,'Data Co.op'!$E:$E,'MT-Tracking Co.op'!$G308,'Data Co.op'!$N:$N,'MT-Tracking Co.op'!AQ$6)</f>
        <v>0</v>
      </c>
      <c r="AR308" s="25">
        <f>+SUMIFS('Data Co.op'!$M:$M,'Data Co.op'!$E:$E,'MT-Tracking Co.op'!$G308,'Data Co.op'!$N:$N,'MT-Tracking Co.op'!AR$6)</f>
        <v>0</v>
      </c>
      <c r="AS308" s="25">
        <f>+SUMIFS('Data Co.op'!$M:$M,'Data Co.op'!$E:$E,'MT-Tracking Co.op'!$G308,'Data Co.op'!$N:$N,'MT-Tracking Co.op'!AS$6)</f>
        <v>0</v>
      </c>
      <c r="AT308" s="25">
        <f>+SUMIFS('Data Co.op'!$M:$M,'Data Co.op'!$E:$E,'MT-Tracking Co.op'!$G308,'Data Co.op'!$N:$N,'MT-Tracking Co.op'!AT$6)</f>
        <v>0</v>
      </c>
      <c r="AU308" s="25">
        <f>+SUMIFS('Data Co.op'!$M:$M,'Data Co.op'!$E:$E,'MT-Tracking Co.op'!$G308,'Data Co.op'!$N:$N,'MT-Tracking Co.op'!AU$6)</f>
        <v>0</v>
      </c>
      <c r="AV308" s="25">
        <f>+SUMIFS('Data Co.op'!$M:$M,'Data Co.op'!$E:$E,'MT-Tracking Co.op'!$G308,'Data Co.op'!$N:$N,'MT-Tracking Co.op'!AV$6)</f>
        <v>0</v>
      </c>
      <c r="AW308" s="27"/>
      <c r="AX308" t="str">
        <f t="shared" si="46"/>
        <v>Phạm Thị Bích Hạnh</v>
      </c>
      <c r="AY308" t="str">
        <f t="shared" si="45"/>
        <v>NBTS04746</v>
      </c>
      <c r="AZ308" s="27" t="str">
        <f t="shared" si="47"/>
        <v>Phạm Hà Ngọc Diễm</v>
      </c>
    </row>
    <row r="309" spans="1:52" outlineLevel="1" x14ac:dyDescent="0.25">
      <c r="A309" s="4" t="s">
        <v>935</v>
      </c>
      <c r="B309" s="4" t="s">
        <v>1076</v>
      </c>
      <c r="C309" s="4" t="s">
        <v>356</v>
      </c>
      <c r="D309" s="4" t="s">
        <v>767</v>
      </c>
      <c r="E309" s="4" t="s">
        <v>437</v>
      </c>
      <c r="F309" s="35">
        <v>689</v>
      </c>
      <c r="G309" s="35">
        <v>689</v>
      </c>
      <c r="H309" s="4" t="s">
        <v>5125</v>
      </c>
      <c r="I309" s="4"/>
      <c r="J309" s="4"/>
      <c r="K309" s="4"/>
      <c r="L309" s="4"/>
      <c r="M309" s="4"/>
      <c r="N309" s="38"/>
      <c r="O309" s="33"/>
      <c r="P309" s="33">
        <f t="shared" si="49"/>
        <v>3867.6268800000007</v>
      </c>
      <c r="Q309" s="94">
        <f t="shared" si="51"/>
        <v>0</v>
      </c>
      <c r="R309" s="25">
        <f>+SUMIFS('Data Co.op'!$M:$M,'Data Co.op'!$E:$E,'MT-Tracking Co.op'!$F309,'Data Co.op'!$N:$N,'MT-Tracking Co.op'!R$6)</f>
        <v>0</v>
      </c>
      <c r="S309" s="25">
        <f>+SUMIFS('Data Co.op'!$M:$M,'Data Co.op'!$E:$E,'MT-Tracking Co.op'!$F309,'Data Co.op'!$N:$N,'MT-Tracking Co.op'!S$6)</f>
        <v>0</v>
      </c>
      <c r="T309" s="25">
        <f>+SUMIFS('Data Co.op'!$M:$M,'Data Co.op'!$E:$E,'MT-Tracking Co.op'!$F309,'Data Co.op'!$N:$N,'MT-Tracking Co.op'!T$6)</f>
        <v>0</v>
      </c>
      <c r="U309" s="25">
        <f>+SUMIFS('Data Co.op'!$M:$M,'Data Co.op'!$E:$E,'MT-Tracking Co.op'!$F309,'Data Co.op'!$N:$N,'MT-Tracking Co.op'!U$6)</f>
        <v>0</v>
      </c>
      <c r="V309" s="25">
        <f>+SUMIFS('Data Co.op'!$M:$M,'Data Co.op'!$E:$E,'MT-Tracking Co.op'!$F309,'Data Co.op'!$N:$N,'MT-Tracking Co.op'!V$6)</f>
        <v>0</v>
      </c>
      <c r="W309" s="25">
        <f>+SUMIFS('Data Co.op'!$M:$M,'Data Co.op'!$E:$E,'MT-Tracking Co.op'!$F309,'Data Co.op'!$N:$N,'MT-Tracking Co.op'!W$6)</f>
        <v>0</v>
      </c>
      <c r="X309" s="25">
        <f>+SUMIFS('Data Co.op'!$M:$M,'Data Co.op'!$E:$E,'MT-Tracking Co.op'!$F309,'Data Co.op'!$N:$N,'MT-Tracking Co.op'!X$6)</f>
        <v>0</v>
      </c>
      <c r="Y309" s="25">
        <f>+SUMIFS('Data Co.op'!$M:$M,'Data Co.op'!$E:$E,'MT-Tracking Co.op'!$F309,'Data Co.op'!$N:$N,'MT-Tracking Co.op'!Y$6)</f>
        <v>0</v>
      </c>
      <c r="Z309" s="25">
        <f>+SUMIFS('Data Co.op'!$M:$M,'Data Co.op'!$E:$E,'MT-Tracking Co.op'!$F309,'Data Co.op'!$N:$N,'MT-Tracking Co.op'!Z$6)</f>
        <v>0</v>
      </c>
      <c r="AA309" s="25">
        <f>+SUMIFS('Data Co.op'!$M:$M,'Data Co.op'!$E:$E,'MT-Tracking Co.op'!$F309,'Data Co.op'!$N:$N,'MT-Tracking Co.op'!AA$6)</f>
        <v>0</v>
      </c>
      <c r="AB309" s="25">
        <f>+SUMIFS('Data Co.op'!$M:$M,'Data Co.op'!$E:$E,'MT-Tracking Co.op'!$F309,'Data Co.op'!$N:$N,'MT-Tracking Co.op'!AB$6)</f>
        <v>0</v>
      </c>
      <c r="AC309" s="25">
        <f>+SUMIFS('Data Co.op'!$M:$M,'Data Co.op'!$E:$E,'MT-Tracking Co.op'!$F309,'Data Co.op'!$N:$N,'MT-Tracking Co.op'!AC$6)</f>
        <v>361.19952000000001</v>
      </c>
      <c r="AD309" s="25">
        <f>+SUMIFS('Data Co.op'!$M:$M,'Data Co.op'!$E:$E,'MT-Tracking Co.op'!$F309,'Data Co.op'!$N:$N,'MT-Tracking Co.op'!AD$6)</f>
        <v>0</v>
      </c>
      <c r="AE309" s="25">
        <f>+SUMIFS('Data Co.op'!$M:$M,'Data Co.op'!$E:$E,'MT-Tracking Co.op'!$F309,'Data Co.op'!$N:$N,'MT-Tracking Co.op'!AE$6)</f>
        <v>0</v>
      </c>
      <c r="AF309" s="25">
        <f>+SUMIFS('Data Co.op'!$M:$M,'Data Co.op'!$E:$E,'MT-Tracking Co.op'!$F309,'Data Co.op'!$N:$N,'MT-Tracking Co.op'!AF$6)</f>
        <v>0</v>
      </c>
      <c r="AG309" s="25">
        <f>+SUMIFS('Data Co.op'!$M:$M,'Data Co.op'!$E:$E,'MT-Tracking Co.op'!$F309,'Data Co.op'!$N:$N,'MT-Tracking Co.op'!AG$6)</f>
        <v>0</v>
      </c>
      <c r="AH309" s="25">
        <f>+SUMIFS('Data Co.op'!$M:$M,'Data Co.op'!$E:$E,'MT-Tracking Co.op'!$G309,'Data Co.op'!$N:$N,'MT-Tracking Co.op'!AH$6)</f>
        <v>0</v>
      </c>
      <c r="AI309" s="25">
        <f>+SUMIFS('Data Co.op'!$M:$M,'Data Co.op'!$E:$E,'MT-Tracking Co.op'!$G309,'Data Co.op'!$N:$N,'MT-Tracking Co.op'!AI$6)</f>
        <v>0</v>
      </c>
      <c r="AJ309" s="25">
        <f>+SUMIFS('Data Co.op'!$M:$M,'Data Co.op'!$E:$E,'MT-Tracking Co.op'!$G309,'Data Co.op'!$N:$N,'MT-Tracking Co.op'!AJ$6)</f>
        <v>0</v>
      </c>
      <c r="AK309" s="25">
        <f>+SUMIFS('Data Co.op'!$M:$M,'Data Co.op'!$E:$E,'MT-Tracking Co.op'!$G309,'Data Co.op'!$N:$N,'MT-Tracking Co.op'!AK$6)</f>
        <v>0</v>
      </c>
      <c r="AL309" s="25">
        <f>+SUMIFS('Data Co.op'!$M:$M,'Data Co.op'!$E:$E,'MT-Tracking Co.op'!$G309,'Data Co.op'!$N:$N,'MT-Tracking Co.op'!AL$6)</f>
        <v>3506.4273600000006</v>
      </c>
      <c r="AM309" s="25">
        <f>+SUMIFS('Data Co.op'!$M:$M,'Data Co.op'!$E:$E,'MT-Tracking Co.op'!$G309,'Data Co.op'!$N:$N,'MT-Tracking Co.op'!AM$6)</f>
        <v>0</v>
      </c>
      <c r="AN309" s="25">
        <f>+SUMIFS('Data Co.op'!$M:$M,'Data Co.op'!$E:$E,'MT-Tracking Co.op'!$G309,'Data Co.op'!$N:$N,'MT-Tracking Co.op'!AN$6)</f>
        <v>0</v>
      </c>
      <c r="AO309" s="25">
        <f>+SUMIFS('Data Co.op'!$M:$M,'Data Co.op'!$E:$E,'MT-Tracking Co.op'!$G309,'Data Co.op'!$N:$N,'MT-Tracking Co.op'!AO$6)</f>
        <v>0</v>
      </c>
      <c r="AP309" s="25">
        <f>+SUMIFS('Data Co.op'!$M:$M,'Data Co.op'!$E:$E,'MT-Tracking Co.op'!$G309,'Data Co.op'!$N:$N,'MT-Tracking Co.op'!AP$6)</f>
        <v>0</v>
      </c>
      <c r="AQ309" s="25">
        <f>+SUMIFS('Data Co.op'!$M:$M,'Data Co.op'!$E:$E,'MT-Tracking Co.op'!$G309,'Data Co.op'!$N:$N,'MT-Tracking Co.op'!AQ$6)</f>
        <v>0</v>
      </c>
      <c r="AR309" s="25">
        <f>+SUMIFS('Data Co.op'!$M:$M,'Data Co.op'!$E:$E,'MT-Tracking Co.op'!$G309,'Data Co.op'!$N:$N,'MT-Tracking Co.op'!AR$6)</f>
        <v>0</v>
      </c>
      <c r="AS309" s="25">
        <f>+SUMIFS('Data Co.op'!$M:$M,'Data Co.op'!$E:$E,'MT-Tracking Co.op'!$G309,'Data Co.op'!$N:$N,'MT-Tracking Co.op'!AS$6)</f>
        <v>0</v>
      </c>
      <c r="AT309" s="25">
        <f>+SUMIFS('Data Co.op'!$M:$M,'Data Co.op'!$E:$E,'MT-Tracking Co.op'!$G309,'Data Co.op'!$N:$N,'MT-Tracking Co.op'!AT$6)</f>
        <v>0</v>
      </c>
      <c r="AU309" s="25">
        <f>+SUMIFS('Data Co.op'!$M:$M,'Data Co.op'!$E:$E,'MT-Tracking Co.op'!$G309,'Data Co.op'!$N:$N,'MT-Tracking Co.op'!AU$6)</f>
        <v>0</v>
      </c>
      <c r="AV309" s="25">
        <f>+SUMIFS('Data Co.op'!$M:$M,'Data Co.op'!$E:$E,'MT-Tracking Co.op'!$G309,'Data Co.op'!$N:$N,'MT-Tracking Co.op'!AV$6)</f>
        <v>0</v>
      </c>
      <c r="AW309" s="27"/>
      <c r="AX309" t="str">
        <f t="shared" si="46"/>
        <v>Phạm Thị Bích Hạnh</v>
      </c>
      <c r="AY309" t="str">
        <f t="shared" si="45"/>
        <v>NBTS04746</v>
      </c>
      <c r="AZ309" s="27" t="str">
        <f t="shared" si="47"/>
        <v>Phạm Hà Ngọc Diễm</v>
      </c>
    </row>
    <row r="310" spans="1:52" outlineLevel="1" x14ac:dyDescent="0.25">
      <c r="A310" s="4" t="s">
        <v>935</v>
      </c>
      <c r="B310" s="4" t="s">
        <v>1076</v>
      </c>
      <c r="C310" s="4" t="s">
        <v>356</v>
      </c>
      <c r="D310" s="4" t="s">
        <v>767</v>
      </c>
      <c r="E310" s="4" t="s">
        <v>437</v>
      </c>
      <c r="F310" s="35">
        <v>2028</v>
      </c>
      <c r="G310" s="35">
        <v>2028</v>
      </c>
      <c r="H310" s="4" t="s">
        <v>5128</v>
      </c>
      <c r="I310" s="4"/>
      <c r="J310" s="4"/>
      <c r="K310" s="4"/>
      <c r="L310" s="4"/>
      <c r="M310" s="4"/>
      <c r="N310" s="38"/>
      <c r="O310" s="33"/>
      <c r="P310" s="33">
        <f t="shared" si="49"/>
        <v>3142.6444800000004</v>
      </c>
      <c r="Q310" s="94">
        <f t="shared" si="51"/>
        <v>0</v>
      </c>
      <c r="R310" s="25">
        <f>+SUMIFS('Data Co.op'!$M:$M,'Data Co.op'!$E:$E,'MT-Tracking Co.op'!$F310,'Data Co.op'!$N:$N,'MT-Tracking Co.op'!R$6)</f>
        <v>0</v>
      </c>
      <c r="S310" s="25">
        <f>+SUMIFS('Data Co.op'!$M:$M,'Data Co.op'!$E:$E,'MT-Tracking Co.op'!$F310,'Data Co.op'!$N:$N,'MT-Tracking Co.op'!S$6)</f>
        <v>0</v>
      </c>
      <c r="T310" s="25">
        <f>+SUMIFS('Data Co.op'!$M:$M,'Data Co.op'!$E:$E,'MT-Tracking Co.op'!$F310,'Data Co.op'!$N:$N,'MT-Tracking Co.op'!T$6)</f>
        <v>0</v>
      </c>
      <c r="U310" s="25">
        <f>+SUMIFS('Data Co.op'!$M:$M,'Data Co.op'!$E:$E,'MT-Tracking Co.op'!$F310,'Data Co.op'!$N:$N,'MT-Tracking Co.op'!U$6)</f>
        <v>0</v>
      </c>
      <c r="V310" s="25">
        <f>+SUMIFS('Data Co.op'!$M:$M,'Data Co.op'!$E:$E,'MT-Tracking Co.op'!$F310,'Data Co.op'!$N:$N,'MT-Tracking Co.op'!V$6)</f>
        <v>0</v>
      </c>
      <c r="W310" s="25">
        <f>+SUMIFS('Data Co.op'!$M:$M,'Data Co.op'!$E:$E,'MT-Tracking Co.op'!$F310,'Data Co.op'!$N:$N,'MT-Tracking Co.op'!W$6)</f>
        <v>0</v>
      </c>
      <c r="X310" s="25">
        <f>+SUMIFS('Data Co.op'!$M:$M,'Data Co.op'!$E:$E,'MT-Tracking Co.op'!$F310,'Data Co.op'!$N:$N,'MT-Tracking Co.op'!X$6)</f>
        <v>0</v>
      </c>
      <c r="Y310" s="25">
        <f>+SUMIFS('Data Co.op'!$M:$M,'Data Co.op'!$E:$E,'MT-Tracking Co.op'!$F310,'Data Co.op'!$N:$N,'MT-Tracking Co.op'!Y$6)</f>
        <v>0</v>
      </c>
      <c r="Z310" s="25">
        <f>+SUMIFS('Data Co.op'!$M:$M,'Data Co.op'!$E:$E,'MT-Tracking Co.op'!$F310,'Data Co.op'!$N:$N,'MT-Tracking Co.op'!Z$6)</f>
        <v>0</v>
      </c>
      <c r="AA310" s="25">
        <f>+SUMIFS('Data Co.op'!$M:$M,'Data Co.op'!$E:$E,'MT-Tracking Co.op'!$F310,'Data Co.op'!$N:$N,'MT-Tracking Co.op'!AA$6)</f>
        <v>0</v>
      </c>
      <c r="AB310" s="25">
        <f>+SUMIFS('Data Co.op'!$M:$M,'Data Co.op'!$E:$E,'MT-Tracking Co.op'!$F310,'Data Co.op'!$N:$N,'MT-Tracking Co.op'!AB$6)</f>
        <v>0</v>
      </c>
      <c r="AC310" s="25">
        <f>+SUMIFS('Data Co.op'!$M:$M,'Data Co.op'!$E:$E,'MT-Tracking Co.op'!$F310,'Data Co.op'!$N:$N,'MT-Tracking Co.op'!AC$6)</f>
        <v>361.19952000000001</v>
      </c>
      <c r="AD310" s="25">
        <f>+SUMIFS('Data Co.op'!$M:$M,'Data Co.op'!$E:$E,'MT-Tracking Co.op'!$F310,'Data Co.op'!$N:$N,'MT-Tracking Co.op'!AD$6)</f>
        <v>0</v>
      </c>
      <c r="AE310" s="25">
        <f>+SUMIFS('Data Co.op'!$M:$M,'Data Co.op'!$E:$E,'MT-Tracking Co.op'!$F310,'Data Co.op'!$N:$N,'MT-Tracking Co.op'!AE$6)</f>
        <v>0</v>
      </c>
      <c r="AF310" s="25">
        <f>+SUMIFS('Data Co.op'!$M:$M,'Data Co.op'!$E:$E,'MT-Tracking Co.op'!$F310,'Data Co.op'!$N:$N,'MT-Tracking Co.op'!AF$6)</f>
        <v>0</v>
      </c>
      <c r="AG310" s="25">
        <f>+SUMIFS('Data Co.op'!$M:$M,'Data Co.op'!$E:$E,'MT-Tracking Co.op'!$F310,'Data Co.op'!$N:$N,'MT-Tracking Co.op'!AG$6)</f>
        <v>0</v>
      </c>
      <c r="AH310" s="25">
        <f>+SUMIFS('Data Co.op'!$M:$M,'Data Co.op'!$E:$E,'MT-Tracking Co.op'!$G310,'Data Co.op'!$N:$N,'MT-Tracking Co.op'!AH$6)</f>
        <v>0</v>
      </c>
      <c r="AI310" s="25">
        <f>+SUMIFS('Data Co.op'!$M:$M,'Data Co.op'!$E:$E,'MT-Tracking Co.op'!$G310,'Data Co.op'!$N:$N,'MT-Tracking Co.op'!AI$6)</f>
        <v>0</v>
      </c>
      <c r="AJ310" s="25">
        <f>+SUMIFS('Data Co.op'!$M:$M,'Data Co.op'!$E:$E,'MT-Tracking Co.op'!$G310,'Data Co.op'!$N:$N,'MT-Tracking Co.op'!AJ$6)</f>
        <v>0</v>
      </c>
      <c r="AK310" s="25">
        <f>+SUMIFS('Data Co.op'!$M:$M,'Data Co.op'!$E:$E,'MT-Tracking Co.op'!$G310,'Data Co.op'!$N:$N,'MT-Tracking Co.op'!AK$6)</f>
        <v>0</v>
      </c>
      <c r="AL310" s="25">
        <f>+SUMIFS('Data Co.op'!$M:$M,'Data Co.op'!$E:$E,'MT-Tracking Co.op'!$G310,'Data Co.op'!$N:$N,'MT-Tracking Co.op'!AL$6)</f>
        <v>0</v>
      </c>
      <c r="AM310" s="25">
        <f>+SUMIFS('Data Co.op'!$M:$M,'Data Co.op'!$E:$E,'MT-Tracking Co.op'!$G310,'Data Co.op'!$N:$N,'MT-Tracking Co.op'!AM$6)</f>
        <v>2009.1466800000003</v>
      </c>
      <c r="AN310" s="25">
        <f>+SUMIFS('Data Co.op'!$M:$M,'Data Co.op'!$E:$E,'MT-Tracking Co.op'!$G310,'Data Co.op'!$N:$N,'MT-Tracking Co.op'!AN$6)</f>
        <v>0</v>
      </c>
      <c r="AO310" s="25">
        <f>+SUMIFS('Data Co.op'!$M:$M,'Data Co.op'!$E:$E,'MT-Tracking Co.op'!$G310,'Data Co.op'!$N:$N,'MT-Tracking Co.op'!AO$6)</f>
        <v>772.29827999999998</v>
      </c>
      <c r="AP310" s="25">
        <f>+SUMIFS('Data Co.op'!$M:$M,'Data Co.op'!$E:$E,'MT-Tracking Co.op'!$G310,'Data Co.op'!$N:$N,'MT-Tracking Co.op'!AP$6)</f>
        <v>0</v>
      </c>
      <c r="AQ310" s="25">
        <f>+SUMIFS('Data Co.op'!$M:$M,'Data Co.op'!$E:$E,'MT-Tracking Co.op'!$G310,'Data Co.op'!$N:$N,'MT-Tracking Co.op'!AQ$6)</f>
        <v>0</v>
      </c>
      <c r="AR310" s="25">
        <f>+SUMIFS('Data Co.op'!$M:$M,'Data Co.op'!$E:$E,'MT-Tracking Co.op'!$G310,'Data Co.op'!$N:$N,'MT-Tracking Co.op'!AR$6)</f>
        <v>0</v>
      </c>
      <c r="AS310" s="25">
        <f>+SUMIFS('Data Co.op'!$M:$M,'Data Co.op'!$E:$E,'MT-Tracking Co.op'!$G310,'Data Co.op'!$N:$N,'MT-Tracking Co.op'!AS$6)</f>
        <v>0</v>
      </c>
      <c r="AT310" s="25">
        <f>+SUMIFS('Data Co.op'!$M:$M,'Data Co.op'!$E:$E,'MT-Tracking Co.op'!$G310,'Data Co.op'!$N:$N,'MT-Tracking Co.op'!AT$6)</f>
        <v>0</v>
      </c>
      <c r="AU310" s="25">
        <f>+SUMIFS('Data Co.op'!$M:$M,'Data Co.op'!$E:$E,'MT-Tracking Co.op'!$G310,'Data Co.op'!$N:$N,'MT-Tracking Co.op'!AU$6)</f>
        <v>0</v>
      </c>
      <c r="AV310" s="25">
        <f>+SUMIFS('Data Co.op'!$M:$M,'Data Co.op'!$E:$E,'MT-Tracking Co.op'!$G310,'Data Co.op'!$N:$N,'MT-Tracking Co.op'!AV$6)</f>
        <v>0</v>
      </c>
      <c r="AW310" s="27"/>
      <c r="AX310" t="str">
        <f t="shared" si="46"/>
        <v>Phạm Thị Bích Hạnh</v>
      </c>
      <c r="AY310" t="str">
        <f t="shared" si="45"/>
        <v>NBTS04746</v>
      </c>
      <c r="AZ310" s="27" t="str">
        <f t="shared" si="47"/>
        <v>Phạm Hà Ngọc Diễm</v>
      </c>
    </row>
    <row r="311" spans="1:52" outlineLevel="1" x14ac:dyDescent="0.25">
      <c r="A311" s="4" t="s">
        <v>935</v>
      </c>
      <c r="B311" s="4" t="s">
        <v>1076</v>
      </c>
      <c r="C311" s="4" t="s">
        <v>356</v>
      </c>
      <c r="D311" s="4" t="s">
        <v>767</v>
      </c>
      <c r="E311" s="4" t="s">
        <v>437</v>
      </c>
      <c r="F311" s="35">
        <v>2048</v>
      </c>
      <c r="G311" s="35">
        <v>2048</v>
      </c>
      <c r="H311" s="4" t="s">
        <v>5130</v>
      </c>
      <c r="I311" s="4"/>
      <c r="J311" s="4"/>
      <c r="K311" s="4"/>
      <c r="L311" s="4"/>
      <c r="M311" s="4"/>
      <c r="N311" s="38"/>
      <c r="O311" s="33"/>
      <c r="P311" s="33">
        <f t="shared" si="49"/>
        <v>952.89804000000004</v>
      </c>
      <c r="Q311" s="94">
        <f t="shared" si="51"/>
        <v>0</v>
      </c>
      <c r="R311" s="25">
        <f>+SUMIFS('Data Co.op'!$M:$M,'Data Co.op'!$E:$E,'MT-Tracking Co.op'!$F311,'Data Co.op'!$N:$N,'MT-Tracking Co.op'!R$6)</f>
        <v>0</v>
      </c>
      <c r="S311" s="25">
        <f>+SUMIFS('Data Co.op'!$M:$M,'Data Co.op'!$E:$E,'MT-Tracking Co.op'!$F311,'Data Co.op'!$N:$N,'MT-Tracking Co.op'!S$6)</f>
        <v>0</v>
      </c>
      <c r="T311" s="25">
        <f>+SUMIFS('Data Co.op'!$M:$M,'Data Co.op'!$E:$E,'MT-Tracking Co.op'!$F311,'Data Co.op'!$N:$N,'MT-Tracking Co.op'!T$6)</f>
        <v>0</v>
      </c>
      <c r="U311" s="25">
        <f>+SUMIFS('Data Co.op'!$M:$M,'Data Co.op'!$E:$E,'MT-Tracking Co.op'!$F311,'Data Co.op'!$N:$N,'MT-Tracking Co.op'!U$6)</f>
        <v>0</v>
      </c>
      <c r="V311" s="25">
        <f>+SUMIFS('Data Co.op'!$M:$M,'Data Co.op'!$E:$E,'MT-Tracking Co.op'!$F311,'Data Co.op'!$N:$N,'MT-Tracking Co.op'!V$6)</f>
        <v>0</v>
      </c>
      <c r="W311" s="25">
        <f>+SUMIFS('Data Co.op'!$M:$M,'Data Co.op'!$E:$E,'MT-Tracking Co.op'!$F311,'Data Co.op'!$N:$N,'MT-Tracking Co.op'!W$6)</f>
        <v>0</v>
      </c>
      <c r="X311" s="25">
        <f>+SUMIFS('Data Co.op'!$M:$M,'Data Co.op'!$E:$E,'MT-Tracking Co.op'!$F311,'Data Co.op'!$N:$N,'MT-Tracking Co.op'!X$6)</f>
        <v>0</v>
      </c>
      <c r="Y311" s="25">
        <f>+SUMIFS('Data Co.op'!$M:$M,'Data Co.op'!$E:$E,'MT-Tracking Co.op'!$F311,'Data Co.op'!$N:$N,'MT-Tracking Co.op'!Y$6)</f>
        <v>0</v>
      </c>
      <c r="Z311" s="25">
        <f>+SUMIFS('Data Co.op'!$M:$M,'Data Co.op'!$E:$E,'MT-Tracking Co.op'!$F311,'Data Co.op'!$N:$N,'MT-Tracking Co.op'!Z$6)</f>
        <v>0</v>
      </c>
      <c r="AA311" s="25">
        <f>+SUMIFS('Data Co.op'!$M:$M,'Data Co.op'!$E:$E,'MT-Tracking Co.op'!$F311,'Data Co.op'!$N:$N,'MT-Tracking Co.op'!AA$6)</f>
        <v>0</v>
      </c>
      <c r="AB311" s="25">
        <f>+SUMIFS('Data Co.op'!$M:$M,'Data Co.op'!$E:$E,'MT-Tracking Co.op'!$F311,'Data Co.op'!$N:$N,'MT-Tracking Co.op'!AB$6)</f>
        <v>0</v>
      </c>
      <c r="AC311" s="25">
        <f>+SUMIFS('Data Co.op'!$M:$M,'Data Co.op'!$E:$E,'MT-Tracking Co.op'!$F311,'Data Co.op'!$N:$N,'MT-Tracking Co.op'!AC$6)</f>
        <v>180.59976</v>
      </c>
      <c r="AD311" s="25">
        <f>+SUMIFS('Data Co.op'!$M:$M,'Data Co.op'!$E:$E,'MT-Tracking Co.op'!$F311,'Data Co.op'!$N:$N,'MT-Tracking Co.op'!AD$6)</f>
        <v>0</v>
      </c>
      <c r="AE311" s="25">
        <f>+SUMIFS('Data Co.op'!$M:$M,'Data Co.op'!$E:$E,'MT-Tracking Co.op'!$F311,'Data Co.op'!$N:$N,'MT-Tracking Co.op'!AE$6)</f>
        <v>0</v>
      </c>
      <c r="AF311" s="25">
        <f>+SUMIFS('Data Co.op'!$M:$M,'Data Co.op'!$E:$E,'MT-Tracking Co.op'!$F311,'Data Co.op'!$N:$N,'MT-Tracking Co.op'!AF$6)</f>
        <v>0</v>
      </c>
      <c r="AG311" s="25">
        <f>+SUMIFS('Data Co.op'!$M:$M,'Data Co.op'!$E:$E,'MT-Tracking Co.op'!$F311,'Data Co.op'!$N:$N,'MT-Tracking Co.op'!AG$6)</f>
        <v>0</v>
      </c>
      <c r="AH311" s="25">
        <f>+SUMIFS('Data Co.op'!$M:$M,'Data Co.op'!$E:$E,'MT-Tracking Co.op'!$G311,'Data Co.op'!$N:$N,'MT-Tracking Co.op'!AH$6)</f>
        <v>0</v>
      </c>
      <c r="AI311" s="25">
        <f>+SUMIFS('Data Co.op'!$M:$M,'Data Co.op'!$E:$E,'MT-Tracking Co.op'!$G311,'Data Co.op'!$N:$N,'MT-Tracking Co.op'!AI$6)</f>
        <v>0</v>
      </c>
      <c r="AJ311" s="25">
        <f>+SUMIFS('Data Co.op'!$M:$M,'Data Co.op'!$E:$E,'MT-Tracking Co.op'!$G311,'Data Co.op'!$N:$N,'MT-Tracking Co.op'!AJ$6)</f>
        <v>0</v>
      </c>
      <c r="AK311" s="25">
        <f>+SUMIFS('Data Co.op'!$M:$M,'Data Co.op'!$E:$E,'MT-Tracking Co.op'!$G311,'Data Co.op'!$N:$N,'MT-Tracking Co.op'!AK$6)</f>
        <v>0</v>
      </c>
      <c r="AL311" s="25">
        <f>+SUMIFS('Data Co.op'!$M:$M,'Data Co.op'!$E:$E,'MT-Tracking Co.op'!$G311,'Data Co.op'!$N:$N,'MT-Tracking Co.op'!AL$6)</f>
        <v>0</v>
      </c>
      <c r="AM311" s="25">
        <f>+SUMIFS('Data Co.op'!$M:$M,'Data Co.op'!$E:$E,'MT-Tracking Co.op'!$G311,'Data Co.op'!$N:$N,'MT-Tracking Co.op'!AM$6)</f>
        <v>0</v>
      </c>
      <c r="AN311" s="25">
        <f>+SUMIFS('Data Co.op'!$M:$M,'Data Co.op'!$E:$E,'MT-Tracking Co.op'!$G311,'Data Co.op'!$N:$N,'MT-Tracking Co.op'!AN$6)</f>
        <v>0</v>
      </c>
      <c r="AO311" s="25">
        <f>+SUMIFS('Data Co.op'!$M:$M,'Data Co.op'!$E:$E,'MT-Tracking Co.op'!$G311,'Data Co.op'!$N:$N,'MT-Tracking Co.op'!AO$6)</f>
        <v>772.29827999999998</v>
      </c>
      <c r="AP311" s="25">
        <f>+SUMIFS('Data Co.op'!$M:$M,'Data Co.op'!$E:$E,'MT-Tracking Co.op'!$G311,'Data Co.op'!$N:$N,'MT-Tracking Co.op'!AP$6)</f>
        <v>0</v>
      </c>
      <c r="AQ311" s="25">
        <f>+SUMIFS('Data Co.op'!$M:$M,'Data Co.op'!$E:$E,'MT-Tracking Co.op'!$G311,'Data Co.op'!$N:$N,'MT-Tracking Co.op'!AQ$6)</f>
        <v>0</v>
      </c>
      <c r="AR311" s="25">
        <f>+SUMIFS('Data Co.op'!$M:$M,'Data Co.op'!$E:$E,'MT-Tracking Co.op'!$G311,'Data Co.op'!$N:$N,'MT-Tracking Co.op'!AR$6)</f>
        <v>0</v>
      </c>
      <c r="AS311" s="25">
        <f>+SUMIFS('Data Co.op'!$M:$M,'Data Co.op'!$E:$E,'MT-Tracking Co.op'!$G311,'Data Co.op'!$N:$N,'MT-Tracking Co.op'!AS$6)</f>
        <v>0</v>
      </c>
      <c r="AT311" s="25">
        <f>+SUMIFS('Data Co.op'!$M:$M,'Data Co.op'!$E:$E,'MT-Tracking Co.op'!$G311,'Data Co.op'!$N:$N,'MT-Tracking Co.op'!AT$6)</f>
        <v>0</v>
      </c>
      <c r="AU311" s="25">
        <f>+SUMIFS('Data Co.op'!$M:$M,'Data Co.op'!$E:$E,'MT-Tracking Co.op'!$G311,'Data Co.op'!$N:$N,'MT-Tracking Co.op'!AU$6)</f>
        <v>0</v>
      </c>
      <c r="AV311" s="25">
        <f>+SUMIFS('Data Co.op'!$M:$M,'Data Co.op'!$E:$E,'MT-Tracking Co.op'!$G311,'Data Co.op'!$N:$N,'MT-Tracking Co.op'!AV$6)</f>
        <v>0</v>
      </c>
      <c r="AW311" s="27"/>
      <c r="AX311" t="str">
        <f t="shared" si="46"/>
        <v>Phạm Thị Bích Hạnh</v>
      </c>
      <c r="AY311" t="str">
        <f t="shared" si="45"/>
        <v>NBTS04746</v>
      </c>
      <c r="AZ311" s="27" t="str">
        <f t="shared" si="47"/>
        <v>Phạm Hà Ngọc Diễm</v>
      </c>
    </row>
    <row r="312" spans="1:52" outlineLevel="1" x14ac:dyDescent="0.25">
      <c r="A312" s="4" t="s">
        <v>935</v>
      </c>
      <c r="B312" s="4" t="s">
        <v>1076</v>
      </c>
      <c r="C312" s="4" t="s">
        <v>356</v>
      </c>
      <c r="D312" s="4" t="s">
        <v>767</v>
      </c>
      <c r="E312" s="4" t="s">
        <v>437</v>
      </c>
      <c r="F312" s="35">
        <v>2075</v>
      </c>
      <c r="G312" s="35">
        <v>2075</v>
      </c>
      <c r="H312" s="4" t="s">
        <v>5131</v>
      </c>
      <c r="I312" s="4"/>
      <c r="J312" s="4"/>
      <c r="K312" s="4"/>
      <c r="L312" s="4"/>
      <c r="M312" s="4"/>
      <c r="N312" s="38"/>
      <c r="O312" s="33"/>
      <c r="P312" s="33">
        <f t="shared" si="49"/>
        <v>1371.9618</v>
      </c>
      <c r="Q312" s="94">
        <f t="shared" si="51"/>
        <v>0</v>
      </c>
      <c r="R312" s="25">
        <f>+SUMIFS('Data Co.op'!$M:$M,'Data Co.op'!$E:$E,'MT-Tracking Co.op'!$F312,'Data Co.op'!$N:$N,'MT-Tracking Co.op'!R$6)</f>
        <v>0</v>
      </c>
      <c r="S312" s="25">
        <f>+SUMIFS('Data Co.op'!$M:$M,'Data Co.op'!$E:$E,'MT-Tracking Co.op'!$F312,'Data Co.op'!$N:$N,'MT-Tracking Co.op'!S$6)</f>
        <v>0</v>
      </c>
      <c r="T312" s="25">
        <f>+SUMIFS('Data Co.op'!$M:$M,'Data Co.op'!$E:$E,'MT-Tracking Co.op'!$F312,'Data Co.op'!$N:$N,'MT-Tracking Co.op'!T$6)</f>
        <v>0</v>
      </c>
      <c r="U312" s="25">
        <f>+SUMIFS('Data Co.op'!$M:$M,'Data Co.op'!$E:$E,'MT-Tracking Co.op'!$F312,'Data Co.op'!$N:$N,'MT-Tracking Co.op'!U$6)</f>
        <v>0</v>
      </c>
      <c r="V312" s="25">
        <f>+SUMIFS('Data Co.op'!$M:$M,'Data Co.op'!$E:$E,'MT-Tracking Co.op'!$F312,'Data Co.op'!$N:$N,'MT-Tracking Co.op'!V$6)</f>
        <v>0</v>
      </c>
      <c r="W312" s="25">
        <f>+SUMIFS('Data Co.op'!$M:$M,'Data Co.op'!$E:$E,'MT-Tracking Co.op'!$F312,'Data Co.op'!$N:$N,'MT-Tracking Co.op'!W$6)</f>
        <v>0</v>
      </c>
      <c r="X312" s="25">
        <f>+SUMIFS('Data Co.op'!$M:$M,'Data Co.op'!$E:$E,'MT-Tracking Co.op'!$F312,'Data Co.op'!$N:$N,'MT-Tracking Co.op'!X$6)</f>
        <v>0</v>
      </c>
      <c r="Y312" s="25">
        <f>+SUMIFS('Data Co.op'!$M:$M,'Data Co.op'!$E:$E,'MT-Tracking Co.op'!$F312,'Data Co.op'!$N:$N,'MT-Tracking Co.op'!Y$6)</f>
        <v>0</v>
      </c>
      <c r="Z312" s="25">
        <f>+SUMIFS('Data Co.op'!$M:$M,'Data Co.op'!$E:$E,'MT-Tracking Co.op'!$F312,'Data Co.op'!$N:$N,'MT-Tracking Co.op'!Z$6)</f>
        <v>0</v>
      </c>
      <c r="AA312" s="25">
        <f>+SUMIFS('Data Co.op'!$M:$M,'Data Co.op'!$E:$E,'MT-Tracking Co.op'!$F312,'Data Co.op'!$N:$N,'MT-Tracking Co.op'!AA$6)</f>
        <v>0</v>
      </c>
      <c r="AB312" s="25">
        <f>+SUMIFS('Data Co.op'!$M:$M,'Data Co.op'!$E:$E,'MT-Tracking Co.op'!$F312,'Data Co.op'!$N:$N,'MT-Tracking Co.op'!AB$6)</f>
        <v>0</v>
      </c>
      <c r="AC312" s="25">
        <f>+SUMIFS('Data Co.op'!$M:$M,'Data Co.op'!$E:$E,'MT-Tracking Co.op'!$F312,'Data Co.op'!$N:$N,'MT-Tracking Co.op'!AC$6)</f>
        <v>361.19952000000001</v>
      </c>
      <c r="AD312" s="25">
        <f>+SUMIFS('Data Co.op'!$M:$M,'Data Co.op'!$E:$E,'MT-Tracking Co.op'!$F312,'Data Co.op'!$N:$N,'MT-Tracking Co.op'!AD$6)</f>
        <v>0</v>
      </c>
      <c r="AE312" s="25">
        <f>+SUMIFS('Data Co.op'!$M:$M,'Data Co.op'!$E:$E,'MT-Tracking Co.op'!$F312,'Data Co.op'!$N:$N,'MT-Tracking Co.op'!AE$6)</f>
        <v>0</v>
      </c>
      <c r="AF312" s="25">
        <f>+SUMIFS('Data Co.op'!$M:$M,'Data Co.op'!$E:$E,'MT-Tracking Co.op'!$F312,'Data Co.op'!$N:$N,'MT-Tracking Co.op'!AF$6)</f>
        <v>0</v>
      </c>
      <c r="AG312" s="25">
        <f>+SUMIFS('Data Co.op'!$M:$M,'Data Co.op'!$E:$E,'MT-Tracking Co.op'!$F312,'Data Co.op'!$N:$N,'MT-Tracking Co.op'!AG$6)</f>
        <v>0</v>
      </c>
      <c r="AH312" s="25">
        <f>+SUMIFS('Data Co.op'!$M:$M,'Data Co.op'!$E:$E,'MT-Tracking Co.op'!$G312,'Data Co.op'!$N:$N,'MT-Tracking Co.op'!AH$6)</f>
        <v>0</v>
      </c>
      <c r="AI312" s="25">
        <f>+SUMIFS('Data Co.op'!$M:$M,'Data Co.op'!$E:$E,'MT-Tracking Co.op'!$G312,'Data Co.op'!$N:$N,'MT-Tracking Co.op'!AI$6)</f>
        <v>0</v>
      </c>
      <c r="AJ312" s="25">
        <f>+SUMIFS('Data Co.op'!$M:$M,'Data Co.op'!$E:$E,'MT-Tracking Co.op'!$G312,'Data Co.op'!$N:$N,'MT-Tracking Co.op'!AJ$6)</f>
        <v>0</v>
      </c>
      <c r="AK312" s="25">
        <f>+SUMIFS('Data Co.op'!$M:$M,'Data Co.op'!$E:$E,'MT-Tracking Co.op'!$G312,'Data Co.op'!$N:$N,'MT-Tracking Co.op'!AK$6)</f>
        <v>0</v>
      </c>
      <c r="AL312" s="25">
        <f>+SUMIFS('Data Co.op'!$M:$M,'Data Co.op'!$E:$E,'MT-Tracking Co.op'!$G312,'Data Co.op'!$N:$N,'MT-Tracking Co.op'!AL$6)</f>
        <v>0</v>
      </c>
      <c r="AM312" s="25">
        <f>+SUMIFS('Data Co.op'!$M:$M,'Data Co.op'!$E:$E,'MT-Tracking Co.op'!$G312,'Data Co.op'!$N:$N,'MT-Tracking Co.op'!AM$6)</f>
        <v>0</v>
      </c>
      <c r="AN312" s="25">
        <f>+SUMIFS('Data Co.op'!$M:$M,'Data Co.op'!$E:$E,'MT-Tracking Co.op'!$G312,'Data Co.op'!$N:$N,'MT-Tracking Co.op'!AN$6)</f>
        <v>0</v>
      </c>
      <c r="AO312" s="25">
        <f>+SUMIFS('Data Co.op'!$M:$M,'Data Co.op'!$E:$E,'MT-Tracking Co.op'!$G312,'Data Co.op'!$N:$N,'MT-Tracking Co.op'!AO$6)</f>
        <v>1010.7622799999999</v>
      </c>
      <c r="AP312" s="25">
        <f>+SUMIFS('Data Co.op'!$M:$M,'Data Co.op'!$E:$E,'MT-Tracking Co.op'!$G312,'Data Co.op'!$N:$N,'MT-Tracking Co.op'!AP$6)</f>
        <v>0</v>
      </c>
      <c r="AQ312" s="25">
        <f>+SUMIFS('Data Co.op'!$M:$M,'Data Co.op'!$E:$E,'MT-Tracking Co.op'!$G312,'Data Co.op'!$N:$N,'MT-Tracking Co.op'!AQ$6)</f>
        <v>0</v>
      </c>
      <c r="AR312" s="25">
        <f>+SUMIFS('Data Co.op'!$M:$M,'Data Co.op'!$E:$E,'MT-Tracking Co.op'!$G312,'Data Co.op'!$N:$N,'MT-Tracking Co.op'!AR$6)</f>
        <v>0</v>
      </c>
      <c r="AS312" s="25">
        <f>+SUMIFS('Data Co.op'!$M:$M,'Data Co.op'!$E:$E,'MT-Tracking Co.op'!$G312,'Data Co.op'!$N:$N,'MT-Tracking Co.op'!AS$6)</f>
        <v>0</v>
      </c>
      <c r="AT312" s="25">
        <f>+SUMIFS('Data Co.op'!$M:$M,'Data Co.op'!$E:$E,'MT-Tracking Co.op'!$G312,'Data Co.op'!$N:$N,'MT-Tracking Co.op'!AT$6)</f>
        <v>0</v>
      </c>
      <c r="AU312" s="25">
        <f>+SUMIFS('Data Co.op'!$M:$M,'Data Co.op'!$E:$E,'MT-Tracking Co.op'!$G312,'Data Co.op'!$N:$N,'MT-Tracking Co.op'!AU$6)</f>
        <v>0</v>
      </c>
      <c r="AV312" s="25">
        <f>+SUMIFS('Data Co.op'!$M:$M,'Data Co.op'!$E:$E,'MT-Tracking Co.op'!$G312,'Data Co.op'!$N:$N,'MT-Tracking Co.op'!AV$6)</f>
        <v>0</v>
      </c>
      <c r="AW312" s="27"/>
      <c r="AX312" t="str">
        <f t="shared" si="46"/>
        <v>Phạm Thị Bích Hạnh</v>
      </c>
      <c r="AY312" t="str">
        <f t="shared" si="45"/>
        <v>NBTS04746</v>
      </c>
      <c r="AZ312" s="27" t="str">
        <f t="shared" si="47"/>
        <v>Phạm Hà Ngọc Diễm</v>
      </c>
    </row>
    <row r="313" spans="1:52" outlineLevel="1" x14ac:dyDescent="0.25">
      <c r="A313" s="4" t="s">
        <v>935</v>
      </c>
      <c r="B313" s="4" t="s">
        <v>1076</v>
      </c>
      <c r="C313" s="4" t="s">
        <v>356</v>
      </c>
      <c r="D313" s="4" t="s">
        <v>767</v>
      </c>
      <c r="E313" s="4" t="s">
        <v>437</v>
      </c>
      <c r="F313" s="35">
        <v>2089</v>
      </c>
      <c r="G313" s="35">
        <v>2089</v>
      </c>
      <c r="H313" s="4" t="s">
        <v>5132</v>
      </c>
      <c r="I313" s="4"/>
      <c r="J313" s="4"/>
      <c r="K313" s="4"/>
      <c r="L313" s="4"/>
      <c r="M313" s="4"/>
      <c r="N313" s="38"/>
      <c r="O313" s="33"/>
      <c r="P313" s="33">
        <f t="shared" si="49"/>
        <v>1133.4978000000001</v>
      </c>
      <c r="Q313" s="94">
        <f t="shared" si="51"/>
        <v>0</v>
      </c>
      <c r="R313" s="25">
        <f>+SUMIFS('Data Co.op'!$M:$M,'Data Co.op'!$E:$E,'MT-Tracking Co.op'!$F313,'Data Co.op'!$N:$N,'MT-Tracking Co.op'!R$6)</f>
        <v>0</v>
      </c>
      <c r="S313" s="25">
        <f>+SUMIFS('Data Co.op'!$M:$M,'Data Co.op'!$E:$E,'MT-Tracking Co.op'!$F313,'Data Co.op'!$N:$N,'MT-Tracking Co.op'!S$6)</f>
        <v>0</v>
      </c>
      <c r="T313" s="25">
        <f>+SUMIFS('Data Co.op'!$M:$M,'Data Co.op'!$E:$E,'MT-Tracking Co.op'!$F313,'Data Co.op'!$N:$N,'MT-Tracking Co.op'!T$6)</f>
        <v>0</v>
      </c>
      <c r="U313" s="25">
        <f>+SUMIFS('Data Co.op'!$M:$M,'Data Co.op'!$E:$E,'MT-Tracking Co.op'!$F313,'Data Co.op'!$N:$N,'MT-Tracking Co.op'!U$6)</f>
        <v>0</v>
      </c>
      <c r="V313" s="25">
        <f>+SUMIFS('Data Co.op'!$M:$M,'Data Co.op'!$E:$E,'MT-Tracking Co.op'!$F313,'Data Co.op'!$N:$N,'MT-Tracking Co.op'!V$6)</f>
        <v>0</v>
      </c>
      <c r="W313" s="25">
        <f>+SUMIFS('Data Co.op'!$M:$M,'Data Co.op'!$E:$E,'MT-Tracking Co.op'!$F313,'Data Co.op'!$N:$N,'MT-Tracking Co.op'!W$6)</f>
        <v>0</v>
      </c>
      <c r="X313" s="25">
        <f>+SUMIFS('Data Co.op'!$M:$M,'Data Co.op'!$E:$E,'MT-Tracking Co.op'!$F313,'Data Co.op'!$N:$N,'MT-Tracking Co.op'!X$6)</f>
        <v>0</v>
      </c>
      <c r="Y313" s="25">
        <f>+SUMIFS('Data Co.op'!$M:$M,'Data Co.op'!$E:$E,'MT-Tracking Co.op'!$F313,'Data Co.op'!$N:$N,'MT-Tracking Co.op'!Y$6)</f>
        <v>0</v>
      </c>
      <c r="Z313" s="25">
        <f>+SUMIFS('Data Co.op'!$M:$M,'Data Co.op'!$E:$E,'MT-Tracking Co.op'!$F313,'Data Co.op'!$N:$N,'MT-Tracking Co.op'!Z$6)</f>
        <v>0</v>
      </c>
      <c r="AA313" s="25">
        <f>+SUMIFS('Data Co.op'!$M:$M,'Data Co.op'!$E:$E,'MT-Tracking Co.op'!$F313,'Data Co.op'!$N:$N,'MT-Tracking Co.op'!AA$6)</f>
        <v>0</v>
      </c>
      <c r="AB313" s="25">
        <f>+SUMIFS('Data Co.op'!$M:$M,'Data Co.op'!$E:$E,'MT-Tracking Co.op'!$F313,'Data Co.op'!$N:$N,'MT-Tracking Co.op'!AB$6)</f>
        <v>0</v>
      </c>
      <c r="AC313" s="25">
        <f>+SUMIFS('Data Co.op'!$M:$M,'Data Co.op'!$E:$E,'MT-Tracking Co.op'!$F313,'Data Co.op'!$N:$N,'MT-Tracking Co.op'!AC$6)</f>
        <v>361.19952000000001</v>
      </c>
      <c r="AD313" s="25">
        <f>+SUMIFS('Data Co.op'!$M:$M,'Data Co.op'!$E:$E,'MT-Tracking Co.op'!$F313,'Data Co.op'!$N:$N,'MT-Tracking Co.op'!AD$6)</f>
        <v>0</v>
      </c>
      <c r="AE313" s="25">
        <f>+SUMIFS('Data Co.op'!$M:$M,'Data Co.op'!$E:$E,'MT-Tracking Co.op'!$F313,'Data Co.op'!$N:$N,'MT-Tracking Co.op'!AE$6)</f>
        <v>0</v>
      </c>
      <c r="AF313" s="25">
        <f>+SUMIFS('Data Co.op'!$M:$M,'Data Co.op'!$E:$E,'MT-Tracking Co.op'!$F313,'Data Co.op'!$N:$N,'MT-Tracking Co.op'!AF$6)</f>
        <v>0</v>
      </c>
      <c r="AG313" s="25">
        <f>+SUMIFS('Data Co.op'!$M:$M,'Data Co.op'!$E:$E,'MT-Tracking Co.op'!$F313,'Data Co.op'!$N:$N,'MT-Tracking Co.op'!AG$6)</f>
        <v>0</v>
      </c>
      <c r="AH313" s="25">
        <f>+SUMIFS('Data Co.op'!$M:$M,'Data Co.op'!$E:$E,'MT-Tracking Co.op'!$G313,'Data Co.op'!$N:$N,'MT-Tracking Co.op'!AH$6)</f>
        <v>0</v>
      </c>
      <c r="AI313" s="25">
        <f>+SUMIFS('Data Co.op'!$M:$M,'Data Co.op'!$E:$E,'MT-Tracking Co.op'!$G313,'Data Co.op'!$N:$N,'MT-Tracking Co.op'!AI$6)</f>
        <v>0</v>
      </c>
      <c r="AJ313" s="25">
        <f>+SUMIFS('Data Co.op'!$M:$M,'Data Co.op'!$E:$E,'MT-Tracking Co.op'!$G313,'Data Co.op'!$N:$N,'MT-Tracking Co.op'!AJ$6)</f>
        <v>0</v>
      </c>
      <c r="AK313" s="25">
        <f>+SUMIFS('Data Co.op'!$M:$M,'Data Co.op'!$E:$E,'MT-Tracking Co.op'!$G313,'Data Co.op'!$N:$N,'MT-Tracking Co.op'!AK$6)</f>
        <v>0</v>
      </c>
      <c r="AL313" s="25">
        <f>+SUMIFS('Data Co.op'!$M:$M,'Data Co.op'!$E:$E,'MT-Tracking Co.op'!$G313,'Data Co.op'!$N:$N,'MT-Tracking Co.op'!AL$6)</f>
        <v>0</v>
      </c>
      <c r="AM313" s="25">
        <f>+SUMIFS('Data Co.op'!$M:$M,'Data Co.op'!$E:$E,'MT-Tracking Co.op'!$G313,'Data Co.op'!$N:$N,'MT-Tracking Co.op'!AM$6)</f>
        <v>0</v>
      </c>
      <c r="AN313" s="25">
        <f>+SUMIFS('Data Co.op'!$M:$M,'Data Co.op'!$E:$E,'MT-Tracking Co.op'!$G313,'Data Co.op'!$N:$N,'MT-Tracking Co.op'!AN$6)</f>
        <v>772.29827999999998</v>
      </c>
      <c r="AO313" s="25">
        <f>+SUMIFS('Data Co.op'!$M:$M,'Data Co.op'!$E:$E,'MT-Tracking Co.op'!$G313,'Data Co.op'!$N:$N,'MT-Tracking Co.op'!AO$6)</f>
        <v>0</v>
      </c>
      <c r="AP313" s="25">
        <f>+SUMIFS('Data Co.op'!$M:$M,'Data Co.op'!$E:$E,'MT-Tracking Co.op'!$G313,'Data Co.op'!$N:$N,'MT-Tracking Co.op'!AP$6)</f>
        <v>0</v>
      </c>
      <c r="AQ313" s="25">
        <f>+SUMIFS('Data Co.op'!$M:$M,'Data Co.op'!$E:$E,'MT-Tracking Co.op'!$G313,'Data Co.op'!$N:$N,'MT-Tracking Co.op'!AQ$6)</f>
        <v>0</v>
      </c>
      <c r="AR313" s="25">
        <f>+SUMIFS('Data Co.op'!$M:$M,'Data Co.op'!$E:$E,'MT-Tracking Co.op'!$G313,'Data Co.op'!$N:$N,'MT-Tracking Co.op'!AR$6)</f>
        <v>0</v>
      </c>
      <c r="AS313" s="25">
        <f>+SUMIFS('Data Co.op'!$M:$M,'Data Co.op'!$E:$E,'MT-Tracking Co.op'!$G313,'Data Co.op'!$N:$N,'MT-Tracking Co.op'!AS$6)</f>
        <v>0</v>
      </c>
      <c r="AT313" s="25">
        <f>+SUMIFS('Data Co.op'!$M:$M,'Data Co.op'!$E:$E,'MT-Tracking Co.op'!$G313,'Data Co.op'!$N:$N,'MT-Tracking Co.op'!AT$6)</f>
        <v>0</v>
      </c>
      <c r="AU313" s="25">
        <f>+SUMIFS('Data Co.op'!$M:$M,'Data Co.op'!$E:$E,'MT-Tracking Co.op'!$G313,'Data Co.op'!$N:$N,'MT-Tracking Co.op'!AU$6)</f>
        <v>0</v>
      </c>
      <c r="AV313" s="25">
        <f>+SUMIFS('Data Co.op'!$M:$M,'Data Co.op'!$E:$E,'MT-Tracking Co.op'!$G313,'Data Co.op'!$N:$N,'MT-Tracking Co.op'!AV$6)</f>
        <v>0</v>
      </c>
      <c r="AW313" s="27"/>
      <c r="AX313" t="str">
        <f t="shared" si="46"/>
        <v>Phạm Thị Bích Hạnh</v>
      </c>
      <c r="AY313" t="str">
        <f t="shared" si="45"/>
        <v>NBTS04746</v>
      </c>
      <c r="AZ313" s="27" t="str">
        <f t="shared" si="47"/>
        <v>Phạm Hà Ngọc Diễm</v>
      </c>
    </row>
    <row r="314" spans="1:52" outlineLevel="1" x14ac:dyDescent="0.25">
      <c r="A314" s="4" t="s">
        <v>935</v>
      </c>
      <c r="B314" s="4" t="s">
        <v>1076</v>
      </c>
      <c r="C314" s="4" t="s">
        <v>356</v>
      </c>
      <c r="D314" s="4" t="s">
        <v>767</v>
      </c>
      <c r="E314" s="4" t="s">
        <v>437</v>
      </c>
      <c r="F314" s="35">
        <v>2102</v>
      </c>
      <c r="G314" s="35">
        <v>2102</v>
      </c>
      <c r="H314" s="4" t="s">
        <v>5133</v>
      </c>
      <c r="I314" s="4"/>
      <c r="J314" s="4"/>
      <c r="K314" s="4"/>
      <c r="L314" s="4"/>
      <c r="M314" s="4"/>
      <c r="N314" s="38"/>
      <c r="O314" s="33"/>
      <c r="P314" s="33">
        <f t="shared" si="49"/>
        <v>1969.4771999999998</v>
      </c>
      <c r="Q314" s="94">
        <f t="shared" si="51"/>
        <v>0</v>
      </c>
      <c r="R314" s="25">
        <f>+SUMIFS('Data Co.op'!$M:$M,'Data Co.op'!$E:$E,'MT-Tracking Co.op'!$F314,'Data Co.op'!$N:$N,'MT-Tracking Co.op'!R$6)</f>
        <v>0</v>
      </c>
      <c r="S314" s="25">
        <f>+SUMIFS('Data Co.op'!$M:$M,'Data Co.op'!$E:$E,'MT-Tracking Co.op'!$F314,'Data Co.op'!$N:$N,'MT-Tracking Co.op'!S$6)</f>
        <v>0</v>
      </c>
      <c r="T314" s="25">
        <f>+SUMIFS('Data Co.op'!$M:$M,'Data Co.op'!$E:$E,'MT-Tracking Co.op'!$F314,'Data Co.op'!$N:$N,'MT-Tracking Co.op'!T$6)</f>
        <v>0</v>
      </c>
      <c r="U314" s="25">
        <f>+SUMIFS('Data Co.op'!$M:$M,'Data Co.op'!$E:$E,'MT-Tracking Co.op'!$F314,'Data Co.op'!$N:$N,'MT-Tracking Co.op'!U$6)</f>
        <v>0</v>
      </c>
      <c r="V314" s="25">
        <f>+SUMIFS('Data Co.op'!$M:$M,'Data Co.op'!$E:$E,'MT-Tracking Co.op'!$F314,'Data Co.op'!$N:$N,'MT-Tracking Co.op'!V$6)</f>
        <v>0</v>
      </c>
      <c r="W314" s="25">
        <f>+SUMIFS('Data Co.op'!$M:$M,'Data Co.op'!$E:$E,'MT-Tracking Co.op'!$F314,'Data Co.op'!$N:$N,'MT-Tracking Co.op'!W$6)</f>
        <v>0</v>
      </c>
      <c r="X314" s="25">
        <f>+SUMIFS('Data Co.op'!$M:$M,'Data Co.op'!$E:$E,'MT-Tracking Co.op'!$F314,'Data Co.op'!$N:$N,'MT-Tracking Co.op'!X$6)</f>
        <v>0</v>
      </c>
      <c r="Y314" s="25">
        <f>+SUMIFS('Data Co.op'!$M:$M,'Data Co.op'!$E:$E,'MT-Tracking Co.op'!$F314,'Data Co.op'!$N:$N,'MT-Tracking Co.op'!Y$6)</f>
        <v>0</v>
      </c>
      <c r="Z314" s="25">
        <f>+SUMIFS('Data Co.op'!$M:$M,'Data Co.op'!$E:$E,'MT-Tracking Co.op'!$F314,'Data Co.op'!$N:$N,'MT-Tracking Co.op'!Z$6)</f>
        <v>0</v>
      </c>
      <c r="AA314" s="25">
        <f>+SUMIFS('Data Co.op'!$M:$M,'Data Co.op'!$E:$E,'MT-Tracking Co.op'!$F314,'Data Co.op'!$N:$N,'MT-Tracking Co.op'!AA$6)</f>
        <v>0</v>
      </c>
      <c r="AB314" s="25">
        <f>+SUMIFS('Data Co.op'!$M:$M,'Data Co.op'!$E:$E,'MT-Tracking Co.op'!$F314,'Data Co.op'!$N:$N,'MT-Tracking Co.op'!AB$6)</f>
        <v>0</v>
      </c>
      <c r="AC314" s="25">
        <f>+SUMIFS('Data Co.op'!$M:$M,'Data Co.op'!$E:$E,'MT-Tracking Co.op'!$F314,'Data Co.op'!$N:$N,'MT-Tracking Co.op'!AC$6)</f>
        <v>0</v>
      </c>
      <c r="AD314" s="25">
        <f>+SUMIFS('Data Co.op'!$M:$M,'Data Co.op'!$E:$E,'MT-Tracking Co.op'!$F314,'Data Co.op'!$N:$N,'MT-Tracking Co.op'!AD$6)</f>
        <v>0</v>
      </c>
      <c r="AE314" s="25">
        <f>+SUMIFS('Data Co.op'!$M:$M,'Data Co.op'!$E:$E,'MT-Tracking Co.op'!$F314,'Data Co.op'!$N:$N,'MT-Tracking Co.op'!AE$6)</f>
        <v>0</v>
      </c>
      <c r="AF314" s="25">
        <f>+SUMIFS('Data Co.op'!$M:$M,'Data Co.op'!$E:$E,'MT-Tracking Co.op'!$F314,'Data Co.op'!$N:$N,'MT-Tracking Co.op'!AF$6)</f>
        <v>0</v>
      </c>
      <c r="AG314" s="25">
        <f>+SUMIFS('Data Co.op'!$M:$M,'Data Co.op'!$E:$E,'MT-Tracking Co.op'!$F314,'Data Co.op'!$N:$N,'MT-Tracking Co.op'!AG$6)</f>
        <v>720.25091999999995</v>
      </c>
      <c r="AH314" s="25">
        <f>+SUMIFS('Data Co.op'!$M:$M,'Data Co.op'!$E:$E,'MT-Tracking Co.op'!$G314,'Data Co.op'!$N:$N,'MT-Tracking Co.op'!AH$6)</f>
        <v>0</v>
      </c>
      <c r="AI314" s="25">
        <f>+SUMIFS('Data Co.op'!$M:$M,'Data Co.op'!$E:$E,'MT-Tracking Co.op'!$G314,'Data Co.op'!$N:$N,'MT-Tracking Co.op'!AI$6)</f>
        <v>238.46399999999994</v>
      </c>
      <c r="AJ314" s="25">
        <f>+SUMIFS('Data Co.op'!$M:$M,'Data Co.op'!$E:$E,'MT-Tracking Co.op'!$G314,'Data Co.op'!$N:$N,'MT-Tracking Co.op'!AJ$6)</f>
        <v>0</v>
      </c>
      <c r="AK314" s="25">
        <f>+SUMIFS('Data Co.op'!$M:$M,'Data Co.op'!$E:$E,'MT-Tracking Co.op'!$G314,'Data Co.op'!$N:$N,'MT-Tracking Co.op'!AK$6)</f>
        <v>0</v>
      </c>
      <c r="AL314" s="25">
        <f>+SUMIFS('Data Co.op'!$M:$M,'Data Co.op'!$E:$E,'MT-Tracking Co.op'!$G314,'Data Co.op'!$N:$N,'MT-Tracking Co.op'!AL$6)</f>
        <v>0</v>
      </c>
      <c r="AM314" s="25">
        <f>+SUMIFS('Data Co.op'!$M:$M,'Data Co.op'!$E:$E,'MT-Tracking Co.op'!$G314,'Data Co.op'!$N:$N,'MT-Tracking Co.op'!AM$6)</f>
        <v>0</v>
      </c>
      <c r="AN314" s="25">
        <f>+SUMIFS('Data Co.op'!$M:$M,'Data Co.op'!$E:$E,'MT-Tracking Co.op'!$G314,'Data Co.op'!$N:$N,'MT-Tracking Co.op'!AN$6)</f>
        <v>772.29827999999998</v>
      </c>
      <c r="AO314" s="25">
        <f>+SUMIFS('Data Co.op'!$M:$M,'Data Co.op'!$E:$E,'MT-Tracking Co.op'!$G314,'Data Co.op'!$N:$N,'MT-Tracking Co.op'!AO$6)</f>
        <v>238.46399999999994</v>
      </c>
      <c r="AP314" s="25">
        <f>+SUMIFS('Data Co.op'!$M:$M,'Data Co.op'!$E:$E,'MT-Tracking Co.op'!$G314,'Data Co.op'!$N:$N,'MT-Tracking Co.op'!AP$6)</f>
        <v>0</v>
      </c>
      <c r="AQ314" s="25">
        <f>+SUMIFS('Data Co.op'!$M:$M,'Data Co.op'!$E:$E,'MT-Tracking Co.op'!$G314,'Data Co.op'!$N:$N,'MT-Tracking Co.op'!AQ$6)</f>
        <v>0</v>
      </c>
      <c r="AR314" s="25">
        <f>+SUMIFS('Data Co.op'!$M:$M,'Data Co.op'!$E:$E,'MT-Tracking Co.op'!$G314,'Data Co.op'!$N:$N,'MT-Tracking Co.op'!AR$6)</f>
        <v>0</v>
      </c>
      <c r="AS314" s="25">
        <f>+SUMIFS('Data Co.op'!$M:$M,'Data Co.op'!$E:$E,'MT-Tracking Co.op'!$G314,'Data Co.op'!$N:$N,'MT-Tracking Co.op'!AS$6)</f>
        <v>0</v>
      </c>
      <c r="AT314" s="25">
        <f>+SUMIFS('Data Co.op'!$M:$M,'Data Co.op'!$E:$E,'MT-Tracking Co.op'!$G314,'Data Co.op'!$N:$N,'MT-Tracking Co.op'!AT$6)</f>
        <v>0</v>
      </c>
      <c r="AU314" s="25">
        <f>+SUMIFS('Data Co.op'!$M:$M,'Data Co.op'!$E:$E,'MT-Tracking Co.op'!$G314,'Data Co.op'!$N:$N,'MT-Tracking Co.op'!AU$6)</f>
        <v>0</v>
      </c>
      <c r="AV314" s="25">
        <f>+SUMIFS('Data Co.op'!$M:$M,'Data Co.op'!$E:$E,'MT-Tracking Co.op'!$G314,'Data Co.op'!$N:$N,'MT-Tracking Co.op'!AV$6)</f>
        <v>0</v>
      </c>
      <c r="AW314" s="27"/>
      <c r="AX314" t="str">
        <f t="shared" si="46"/>
        <v>Phạm Thị Bích Hạnh</v>
      </c>
      <c r="AY314" t="str">
        <f t="shared" si="45"/>
        <v>NBTS04746</v>
      </c>
      <c r="AZ314" s="27" t="str">
        <f t="shared" si="47"/>
        <v>Phạm Hà Ngọc Diễm</v>
      </c>
    </row>
    <row r="315" spans="1:52" outlineLevel="1" x14ac:dyDescent="0.25">
      <c r="A315" s="4" t="s">
        <v>935</v>
      </c>
      <c r="B315" s="4" t="s">
        <v>1076</v>
      </c>
      <c r="C315" s="4" t="s">
        <v>356</v>
      </c>
      <c r="D315" s="4" t="s">
        <v>767</v>
      </c>
      <c r="E315" s="4" t="s">
        <v>437</v>
      </c>
      <c r="F315" s="35">
        <v>2108</v>
      </c>
      <c r="G315" s="35">
        <v>2108</v>
      </c>
      <c r="H315" s="4" t="s">
        <v>5134</v>
      </c>
      <c r="I315" s="4"/>
      <c r="J315" s="4"/>
      <c r="K315" s="4"/>
      <c r="L315" s="4"/>
      <c r="M315" s="4"/>
      <c r="N315" s="38"/>
      <c r="O315" s="33"/>
      <c r="P315" s="33">
        <f t="shared" si="49"/>
        <v>1191.36204</v>
      </c>
      <c r="Q315" s="94">
        <f t="shared" si="51"/>
        <v>0</v>
      </c>
      <c r="R315" s="25">
        <f>+SUMIFS('Data Co.op'!$M:$M,'Data Co.op'!$E:$E,'MT-Tracking Co.op'!$F315,'Data Co.op'!$N:$N,'MT-Tracking Co.op'!R$6)</f>
        <v>0</v>
      </c>
      <c r="S315" s="25">
        <f>+SUMIFS('Data Co.op'!$M:$M,'Data Co.op'!$E:$E,'MT-Tracking Co.op'!$F315,'Data Co.op'!$N:$N,'MT-Tracking Co.op'!S$6)</f>
        <v>0</v>
      </c>
      <c r="T315" s="25">
        <f>+SUMIFS('Data Co.op'!$M:$M,'Data Co.op'!$E:$E,'MT-Tracking Co.op'!$F315,'Data Co.op'!$N:$N,'MT-Tracking Co.op'!T$6)</f>
        <v>0</v>
      </c>
      <c r="U315" s="25">
        <f>+SUMIFS('Data Co.op'!$M:$M,'Data Co.op'!$E:$E,'MT-Tracking Co.op'!$F315,'Data Co.op'!$N:$N,'MT-Tracking Co.op'!U$6)</f>
        <v>0</v>
      </c>
      <c r="V315" s="25">
        <f>+SUMIFS('Data Co.op'!$M:$M,'Data Co.op'!$E:$E,'MT-Tracking Co.op'!$F315,'Data Co.op'!$N:$N,'MT-Tracking Co.op'!V$6)</f>
        <v>0</v>
      </c>
      <c r="W315" s="25">
        <f>+SUMIFS('Data Co.op'!$M:$M,'Data Co.op'!$E:$E,'MT-Tracking Co.op'!$F315,'Data Co.op'!$N:$N,'MT-Tracking Co.op'!W$6)</f>
        <v>0</v>
      </c>
      <c r="X315" s="25">
        <f>+SUMIFS('Data Co.op'!$M:$M,'Data Co.op'!$E:$E,'MT-Tracking Co.op'!$F315,'Data Co.op'!$N:$N,'MT-Tracking Co.op'!X$6)</f>
        <v>0</v>
      </c>
      <c r="Y315" s="25">
        <f>+SUMIFS('Data Co.op'!$M:$M,'Data Co.op'!$E:$E,'MT-Tracking Co.op'!$F315,'Data Co.op'!$N:$N,'MT-Tracking Co.op'!Y$6)</f>
        <v>0</v>
      </c>
      <c r="Z315" s="25">
        <f>+SUMIFS('Data Co.op'!$M:$M,'Data Co.op'!$E:$E,'MT-Tracking Co.op'!$F315,'Data Co.op'!$N:$N,'MT-Tracking Co.op'!Z$6)</f>
        <v>0</v>
      </c>
      <c r="AA315" s="25">
        <f>+SUMIFS('Data Co.op'!$M:$M,'Data Co.op'!$E:$E,'MT-Tracking Co.op'!$F315,'Data Co.op'!$N:$N,'MT-Tracking Co.op'!AA$6)</f>
        <v>0</v>
      </c>
      <c r="AB315" s="25">
        <f>+SUMIFS('Data Co.op'!$M:$M,'Data Co.op'!$E:$E,'MT-Tracking Co.op'!$F315,'Data Co.op'!$N:$N,'MT-Tracking Co.op'!AB$6)</f>
        <v>0</v>
      </c>
      <c r="AC315" s="25">
        <f>+SUMIFS('Data Co.op'!$M:$M,'Data Co.op'!$E:$E,'MT-Tracking Co.op'!$F315,'Data Co.op'!$N:$N,'MT-Tracking Co.op'!AC$6)</f>
        <v>180.59976</v>
      </c>
      <c r="AD315" s="25">
        <f>+SUMIFS('Data Co.op'!$M:$M,'Data Co.op'!$E:$E,'MT-Tracking Co.op'!$F315,'Data Co.op'!$N:$N,'MT-Tracking Co.op'!AD$6)</f>
        <v>0</v>
      </c>
      <c r="AE315" s="25">
        <f>+SUMIFS('Data Co.op'!$M:$M,'Data Co.op'!$E:$E,'MT-Tracking Co.op'!$F315,'Data Co.op'!$N:$N,'MT-Tracking Co.op'!AE$6)</f>
        <v>0</v>
      </c>
      <c r="AF315" s="25">
        <f>+SUMIFS('Data Co.op'!$M:$M,'Data Co.op'!$E:$E,'MT-Tracking Co.op'!$F315,'Data Co.op'!$N:$N,'MT-Tracking Co.op'!AF$6)</f>
        <v>0</v>
      </c>
      <c r="AG315" s="25">
        <f>+SUMIFS('Data Co.op'!$M:$M,'Data Co.op'!$E:$E,'MT-Tracking Co.op'!$F315,'Data Co.op'!$N:$N,'MT-Tracking Co.op'!AG$6)</f>
        <v>0</v>
      </c>
      <c r="AH315" s="25">
        <f>+SUMIFS('Data Co.op'!$M:$M,'Data Co.op'!$E:$E,'MT-Tracking Co.op'!$G315,'Data Co.op'!$N:$N,'MT-Tracking Co.op'!AH$6)</f>
        <v>0</v>
      </c>
      <c r="AI315" s="25">
        <f>+SUMIFS('Data Co.op'!$M:$M,'Data Co.op'!$E:$E,'MT-Tracking Co.op'!$G315,'Data Co.op'!$N:$N,'MT-Tracking Co.op'!AI$6)</f>
        <v>0</v>
      </c>
      <c r="AJ315" s="25">
        <f>+SUMIFS('Data Co.op'!$M:$M,'Data Co.op'!$E:$E,'MT-Tracking Co.op'!$G315,'Data Co.op'!$N:$N,'MT-Tracking Co.op'!AJ$6)</f>
        <v>0</v>
      </c>
      <c r="AK315" s="25">
        <f>+SUMIFS('Data Co.op'!$M:$M,'Data Co.op'!$E:$E,'MT-Tracking Co.op'!$G315,'Data Co.op'!$N:$N,'MT-Tracking Co.op'!AK$6)</f>
        <v>0</v>
      </c>
      <c r="AL315" s="25">
        <f>+SUMIFS('Data Co.op'!$M:$M,'Data Co.op'!$E:$E,'MT-Tracking Co.op'!$G315,'Data Co.op'!$N:$N,'MT-Tracking Co.op'!AL$6)</f>
        <v>0</v>
      </c>
      <c r="AM315" s="25">
        <f>+SUMIFS('Data Co.op'!$M:$M,'Data Co.op'!$E:$E,'MT-Tracking Co.op'!$G315,'Data Co.op'!$N:$N,'MT-Tracking Co.op'!AM$6)</f>
        <v>0</v>
      </c>
      <c r="AN315" s="25">
        <f>+SUMIFS('Data Co.op'!$M:$M,'Data Co.op'!$E:$E,'MT-Tracking Co.op'!$G315,'Data Co.op'!$N:$N,'MT-Tracking Co.op'!AN$6)</f>
        <v>772.29827999999998</v>
      </c>
      <c r="AO315" s="25">
        <f>+SUMIFS('Data Co.op'!$M:$M,'Data Co.op'!$E:$E,'MT-Tracking Co.op'!$G315,'Data Co.op'!$N:$N,'MT-Tracking Co.op'!AO$6)</f>
        <v>238.46399999999994</v>
      </c>
      <c r="AP315" s="25">
        <f>+SUMIFS('Data Co.op'!$M:$M,'Data Co.op'!$E:$E,'MT-Tracking Co.op'!$G315,'Data Co.op'!$N:$N,'MT-Tracking Co.op'!AP$6)</f>
        <v>0</v>
      </c>
      <c r="AQ315" s="25">
        <f>+SUMIFS('Data Co.op'!$M:$M,'Data Co.op'!$E:$E,'MT-Tracking Co.op'!$G315,'Data Co.op'!$N:$N,'MT-Tracking Co.op'!AQ$6)</f>
        <v>0</v>
      </c>
      <c r="AR315" s="25">
        <f>+SUMIFS('Data Co.op'!$M:$M,'Data Co.op'!$E:$E,'MT-Tracking Co.op'!$G315,'Data Co.op'!$N:$N,'MT-Tracking Co.op'!AR$6)</f>
        <v>0</v>
      </c>
      <c r="AS315" s="25">
        <f>+SUMIFS('Data Co.op'!$M:$M,'Data Co.op'!$E:$E,'MT-Tracking Co.op'!$G315,'Data Co.op'!$N:$N,'MT-Tracking Co.op'!AS$6)</f>
        <v>0</v>
      </c>
      <c r="AT315" s="25">
        <f>+SUMIFS('Data Co.op'!$M:$M,'Data Co.op'!$E:$E,'MT-Tracking Co.op'!$G315,'Data Co.op'!$N:$N,'MT-Tracking Co.op'!AT$6)</f>
        <v>0</v>
      </c>
      <c r="AU315" s="25">
        <f>+SUMIFS('Data Co.op'!$M:$M,'Data Co.op'!$E:$E,'MT-Tracking Co.op'!$G315,'Data Co.op'!$N:$N,'MT-Tracking Co.op'!AU$6)</f>
        <v>0</v>
      </c>
      <c r="AV315" s="25">
        <f>+SUMIFS('Data Co.op'!$M:$M,'Data Co.op'!$E:$E,'MT-Tracking Co.op'!$G315,'Data Co.op'!$N:$N,'MT-Tracking Co.op'!AV$6)</f>
        <v>0</v>
      </c>
      <c r="AW315" s="27"/>
      <c r="AX315" t="str">
        <f t="shared" si="46"/>
        <v>Phạm Thị Bích Hạnh</v>
      </c>
      <c r="AY315" t="str">
        <f t="shared" si="45"/>
        <v>NBTS04746</v>
      </c>
      <c r="AZ315" s="27" t="str">
        <f t="shared" si="47"/>
        <v>Phạm Hà Ngọc Diễm</v>
      </c>
    </row>
    <row r="316" spans="1:52" outlineLevel="1" x14ac:dyDescent="0.25">
      <c r="A316" s="4" t="s">
        <v>935</v>
      </c>
      <c r="B316" s="4" t="s">
        <v>1076</v>
      </c>
      <c r="C316" s="4" t="s">
        <v>356</v>
      </c>
      <c r="D316" s="4" t="s">
        <v>767</v>
      </c>
      <c r="E316" s="4" t="s">
        <v>437</v>
      </c>
      <c r="F316" s="35">
        <v>2178</v>
      </c>
      <c r="G316" s="35">
        <v>2178</v>
      </c>
      <c r="H316" s="4" t="s">
        <v>5139</v>
      </c>
      <c r="I316" s="4"/>
      <c r="J316" s="4"/>
      <c r="K316" s="4"/>
      <c r="L316" s="4"/>
      <c r="M316" s="4"/>
      <c r="N316" s="38"/>
      <c r="O316" s="33"/>
      <c r="P316" s="33">
        <f t="shared" si="49"/>
        <v>1550.4134399999998</v>
      </c>
      <c r="Q316" s="94">
        <f t="shared" si="51"/>
        <v>0</v>
      </c>
      <c r="R316" s="25">
        <f>+SUMIFS('Data Co.op'!$M:$M,'Data Co.op'!$E:$E,'MT-Tracking Co.op'!$F316,'Data Co.op'!$N:$N,'MT-Tracking Co.op'!R$6)</f>
        <v>0</v>
      </c>
      <c r="S316" s="25">
        <f>+SUMIFS('Data Co.op'!$M:$M,'Data Co.op'!$E:$E,'MT-Tracking Co.op'!$F316,'Data Co.op'!$N:$N,'MT-Tracking Co.op'!S$6)</f>
        <v>0</v>
      </c>
      <c r="T316" s="25">
        <f>+SUMIFS('Data Co.op'!$M:$M,'Data Co.op'!$E:$E,'MT-Tracking Co.op'!$F316,'Data Co.op'!$N:$N,'MT-Tracking Co.op'!T$6)</f>
        <v>0</v>
      </c>
      <c r="U316" s="25">
        <f>+SUMIFS('Data Co.op'!$M:$M,'Data Co.op'!$E:$E,'MT-Tracking Co.op'!$F316,'Data Co.op'!$N:$N,'MT-Tracking Co.op'!U$6)</f>
        <v>0</v>
      </c>
      <c r="V316" s="25">
        <f>+SUMIFS('Data Co.op'!$M:$M,'Data Co.op'!$E:$E,'MT-Tracking Co.op'!$F316,'Data Co.op'!$N:$N,'MT-Tracking Co.op'!V$6)</f>
        <v>0</v>
      </c>
      <c r="W316" s="25">
        <f>+SUMIFS('Data Co.op'!$M:$M,'Data Co.op'!$E:$E,'MT-Tracking Co.op'!$F316,'Data Co.op'!$N:$N,'MT-Tracking Co.op'!W$6)</f>
        <v>0</v>
      </c>
      <c r="X316" s="25">
        <f>+SUMIFS('Data Co.op'!$M:$M,'Data Co.op'!$E:$E,'MT-Tracking Co.op'!$F316,'Data Co.op'!$N:$N,'MT-Tracking Co.op'!X$6)</f>
        <v>0</v>
      </c>
      <c r="Y316" s="25">
        <f>+SUMIFS('Data Co.op'!$M:$M,'Data Co.op'!$E:$E,'MT-Tracking Co.op'!$F316,'Data Co.op'!$N:$N,'MT-Tracking Co.op'!Y$6)</f>
        <v>0</v>
      </c>
      <c r="Z316" s="25">
        <f>+SUMIFS('Data Co.op'!$M:$M,'Data Co.op'!$E:$E,'MT-Tracking Co.op'!$F316,'Data Co.op'!$N:$N,'MT-Tracking Co.op'!Z$6)</f>
        <v>0</v>
      </c>
      <c r="AA316" s="25">
        <f>+SUMIFS('Data Co.op'!$M:$M,'Data Co.op'!$E:$E,'MT-Tracking Co.op'!$F316,'Data Co.op'!$N:$N,'MT-Tracking Co.op'!AA$6)</f>
        <v>0</v>
      </c>
      <c r="AB316" s="25">
        <f>+SUMIFS('Data Co.op'!$M:$M,'Data Co.op'!$E:$E,'MT-Tracking Co.op'!$F316,'Data Co.op'!$N:$N,'MT-Tracking Co.op'!AB$6)</f>
        <v>0</v>
      </c>
      <c r="AC316" s="25">
        <f>+SUMIFS('Data Co.op'!$M:$M,'Data Co.op'!$E:$E,'MT-Tracking Co.op'!$F316,'Data Co.op'!$N:$N,'MT-Tracking Co.op'!AC$6)</f>
        <v>0</v>
      </c>
      <c r="AD316" s="25">
        <f>+SUMIFS('Data Co.op'!$M:$M,'Data Co.op'!$E:$E,'MT-Tracking Co.op'!$F316,'Data Co.op'!$N:$N,'MT-Tracking Co.op'!AD$6)</f>
        <v>0</v>
      </c>
      <c r="AE316" s="25">
        <f>+SUMIFS('Data Co.op'!$M:$M,'Data Co.op'!$E:$E,'MT-Tracking Co.op'!$F316,'Data Co.op'!$N:$N,'MT-Tracking Co.op'!AE$6)</f>
        <v>359.0514</v>
      </c>
      <c r="AF316" s="25">
        <f>+SUMIFS('Data Co.op'!$M:$M,'Data Co.op'!$E:$E,'MT-Tracking Co.op'!$F316,'Data Co.op'!$N:$N,'MT-Tracking Co.op'!AF$6)</f>
        <v>0</v>
      </c>
      <c r="AG316" s="25">
        <f>+SUMIFS('Data Co.op'!$M:$M,'Data Co.op'!$E:$E,'MT-Tracking Co.op'!$F316,'Data Co.op'!$N:$N,'MT-Tracking Co.op'!AG$6)</f>
        <v>0</v>
      </c>
      <c r="AH316" s="25">
        <f>+SUMIFS('Data Co.op'!$M:$M,'Data Co.op'!$E:$E,'MT-Tracking Co.op'!$G316,'Data Co.op'!$N:$N,'MT-Tracking Co.op'!AH$6)</f>
        <v>0</v>
      </c>
      <c r="AI316" s="25">
        <f>+SUMIFS('Data Co.op'!$M:$M,'Data Co.op'!$E:$E,'MT-Tracking Co.op'!$G316,'Data Co.op'!$N:$N,'MT-Tracking Co.op'!AI$6)</f>
        <v>0</v>
      </c>
      <c r="AJ316" s="25">
        <f>+SUMIFS('Data Co.op'!$M:$M,'Data Co.op'!$E:$E,'MT-Tracking Co.op'!$G316,'Data Co.op'!$N:$N,'MT-Tracking Co.op'!AJ$6)</f>
        <v>0</v>
      </c>
      <c r="AK316" s="25">
        <f>+SUMIFS('Data Co.op'!$M:$M,'Data Co.op'!$E:$E,'MT-Tracking Co.op'!$G316,'Data Co.op'!$N:$N,'MT-Tracking Co.op'!AK$6)</f>
        <v>0</v>
      </c>
      <c r="AL316" s="25">
        <f>+SUMIFS('Data Co.op'!$M:$M,'Data Co.op'!$E:$E,'MT-Tracking Co.op'!$G316,'Data Co.op'!$N:$N,'MT-Tracking Co.op'!AL$6)</f>
        <v>419.06375999999995</v>
      </c>
      <c r="AM316" s="25">
        <f>+SUMIFS('Data Co.op'!$M:$M,'Data Co.op'!$E:$E,'MT-Tracking Co.op'!$G316,'Data Co.op'!$N:$N,'MT-Tracking Co.op'!AM$6)</f>
        <v>0</v>
      </c>
      <c r="AN316" s="25">
        <f>+SUMIFS('Data Co.op'!$M:$M,'Data Co.op'!$E:$E,'MT-Tracking Co.op'!$G316,'Data Co.op'!$N:$N,'MT-Tracking Co.op'!AN$6)</f>
        <v>0</v>
      </c>
      <c r="AO316" s="25">
        <f>+SUMIFS('Data Co.op'!$M:$M,'Data Co.op'!$E:$E,'MT-Tracking Co.op'!$G316,'Data Co.op'!$N:$N,'MT-Tracking Co.op'!AO$6)</f>
        <v>772.29827999999998</v>
      </c>
      <c r="AP316" s="25">
        <f>+SUMIFS('Data Co.op'!$M:$M,'Data Co.op'!$E:$E,'MT-Tracking Co.op'!$G316,'Data Co.op'!$N:$N,'MT-Tracking Co.op'!AP$6)</f>
        <v>0</v>
      </c>
      <c r="AQ316" s="25">
        <f>+SUMIFS('Data Co.op'!$M:$M,'Data Co.op'!$E:$E,'MT-Tracking Co.op'!$G316,'Data Co.op'!$N:$N,'MT-Tracking Co.op'!AQ$6)</f>
        <v>0</v>
      </c>
      <c r="AR316" s="25">
        <f>+SUMIFS('Data Co.op'!$M:$M,'Data Co.op'!$E:$E,'MT-Tracking Co.op'!$G316,'Data Co.op'!$N:$N,'MT-Tracking Co.op'!AR$6)</f>
        <v>0</v>
      </c>
      <c r="AS316" s="25">
        <f>+SUMIFS('Data Co.op'!$M:$M,'Data Co.op'!$E:$E,'MT-Tracking Co.op'!$G316,'Data Co.op'!$N:$N,'MT-Tracking Co.op'!AS$6)</f>
        <v>0</v>
      </c>
      <c r="AT316" s="25">
        <f>+SUMIFS('Data Co.op'!$M:$M,'Data Co.op'!$E:$E,'MT-Tracking Co.op'!$G316,'Data Co.op'!$N:$N,'MT-Tracking Co.op'!AT$6)</f>
        <v>0</v>
      </c>
      <c r="AU316" s="25">
        <f>+SUMIFS('Data Co.op'!$M:$M,'Data Co.op'!$E:$E,'MT-Tracking Co.op'!$G316,'Data Co.op'!$N:$N,'MT-Tracking Co.op'!AU$6)</f>
        <v>0</v>
      </c>
      <c r="AV316" s="25">
        <f>+SUMIFS('Data Co.op'!$M:$M,'Data Co.op'!$E:$E,'MT-Tracking Co.op'!$G316,'Data Co.op'!$N:$N,'MT-Tracking Co.op'!AV$6)</f>
        <v>0</v>
      </c>
      <c r="AW316" s="27"/>
      <c r="AX316" t="str">
        <f t="shared" si="46"/>
        <v>Phạm Thị Bích Hạnh</v>
      </c>
      <c r="AY316" t="str">
        <f t="shared" si="45"/>
        <v>NBTS04746</v>
      </c>
      <c r="AZ316" s="27" t="str">
        <f t="shared" si="47"/>
        <v>Phạm Hà Ngọc Diễm</v>
      </c>
    </row>
    <row r="317" spans="1:52" outlineLevel="1" x14ac:dyDescent="0.25">
      <c r="A317" s="4" t="s">
        <v>935</v>
      </c>
      <c r="B317" s="4" t="s">
        <v>1076</v>
      </c>
      <c r="C317" s="4" t="s">
        <v>356</v>
      </c>
      <c r="D317" s="4" t="s">
        <v>767</v>
      </c>
      <c r="E317" s="4" t="s">
        <v>437</v>
      </c>
      <c r="F317" s="35">
        <v>2179</v>
      </c>
      <c r="G317" s="35">
        <v>2179</v>
      </c>
      <c r="H317" s="4" t="s">
        <v>5140</v>
      </c>
      <c r="I317" s="4"/>
      <c r="J317" s="4"/>
      <c r="K317" s="4"/>
      <c r="L317" s="4"/>
      <c r="M317" s="4"/>
      <c r="N317" s="38"/>
      <c r="O317" s="33"/>
      <c r="P317" s="33">
        <f t="shared" si="49"/>
        <v>1353.96252</v>
      </c>
      <c r="Q317" s="94">
        <f t="shared" si="51"/>
        <v>0</v>
      </c>
      <c r="R317" s="25">
        <f>+SUMIFS('Data Co.op'!$M:$M,'Data Co.op'!$E:$E,'MT-Tracking Co.op'!$F317,'Data Co.op'!$N:$N,'MT-Tracking Co.op'!R$6)</f>
        <v>0</v>
      </c>
      <c r="S317" s="25">
        <f>+SUMIFS('Data Co.op'!$M:$M,'Data Co.op'!$E:$E,'MT-Tracking Co.op'!$F317,'Data Co.op'!$N:$N,'MT-Tracking Co.op'!S$6)</f>
        <v>0</v>
      </c>
      <c r="T317" s="25">
        <f>+SUMIFS('Data Co.op'!$M:$M,'Data Co.op'!$E:$E,'MT-Tracking Co.op'!$F317,'Data Co.op'!$N:$N,'MT-Tracking Co.op'!T$6)</f>
        <v>0</v>
      </c>
      <c r="U317" s="25">
        <f>+SUMIFS('Data Co.op'!$M:$M,'Data Co.op'!$E:$E,'MT-Tracking Co.op'!$F317,'Data Co.op'!$N:$N,'MT-Tracking Co.op'!U$6)</f>
        <v>0</v>
      </c>
      <c r="V317" s="25">
        <f>+SUMIFS('Data Co.op'!$M:$M,'Data Co.op'!$E:$E,'MT-Tracking Co.op'!$F317,'Data Co.op'!$N:$N,'MT-Tracking Co.op'!V$6)</f>
        <v>0</v>
      </c>
      <c r="W317" s="25">
        <f>+SUMIFS('Data Co.op'!$M:$M,'Data Co.op'!$E:$E,'MT-Tracking Co.op'!$F317,'Data Co.op'!$N:$N,'MT-Tracking Co.op'!W$6)</f>
        <v>0</v>
      </c>
      <c r="X317" s="25">
        <f>+SUMIFS('Data Co.op'!$M:$M,'Data Co.op'!$E:$E,'MT-Tracking Co.op'!$F317,'Data Co.op'!$N:$N,'MT-Tracking Co.op'!X$6)</f>
        <v>0</v>
      </c>
      <c r="Y317" s="25">
        <f>+SUMIFS('Data Co.op'!$M:$M,'Data Co.op'!$E:$E,'MT-Tracking Co.op'!$F317,'Data Co.op'!$N:$N,'MT-Tracking Co.op'!Y$6)</f>
        <v>0</v>
      </c>
      <c r="Z317" s="25">
        <f>+SUMIFS('Data Co.op'!$M:$M,'Data Co.op'!$E:$E,'MT-Tracking Co.op'!$F317,'Data Co.op'!$N:$N,'MT-Tracking Co.op'!Z$6)</f>
        <v>0</v>
      </c>
      <c r="AA317" s="25">
        <f>+SUMIFS('Data Co.op'!$M:$M,'Data Co.op'!$E:$E,'MT-Tracking Co.op'!$F317,'Data Co.op'!$N:$N,'MT-Tracking Co.op'!AA$6)</f>
        <v>0</v>
      </c>
      <c r="AB317" s="25">
        <f>+SUMIFS('Data Co.op'!$M:$M,'Data Co.op'!$E:$E,'MT-Tracking Co.op'!$F317,'Data Co.op'!$N:$N,'MT-Tracking Co.op'!AB$6)</f>
        <v>0</v>
      </c>
      <c r="AC317" s="25">
        <f>+SUMIFS('Data Co.op'!$M:$M,'Data Co.op'!$E:$E,'MT-Tracking Co.op'!$F317,'Data Co.op'!$N:$N,'MT-Tracking Co.op'!AC$6)</f>
        <v>0</v>
      </c>
      <c r="AD317" s="25">
        <f>+SUMIFS('Data Co.op'!$M:$M,'Data Co.op'!$E:$E,'MT-Tracking Co.op'!$F317,'Data Co.op'!$N:$N,'MT-Tracking Co.op'!AD$6)</f>
        <v>0</v>
      </c>
      <c r="AE317" s="25">
        <f>+SUMIFS('Data Co.op'!$M:$M,'Data Co.op'!$E:$E,'MT-Tracking Co.op'!$F317,'Data Co.op'!$N:$N,'MT-Tracking Co.op'!AE$6)</f>
        <v>343.20024000000006</v>
      </c>
      <c r="AF317" s="25">
        <f>+SUMIFS('Data Co.op'!$M:$M,'Data Co.op'!$E:$E,'MT-Tracking Co.op'!$F317,'Data Co.op'!$N:$N,'MT-Tracking Co.op'!AF$6)</f>
        <v>0</v>
      </c>
      <c r="AG317" s="25">
        <f>+SUMIFS('Data Co.op'!$M:$M,'Data Co.op'!$E:$E,'MT-Tracking Co.op'!$F317,'Data Co.op'!$N:$N,'MT-Tracking Co.op'!AG$6)</f>
        <v>0</v>
      </c>
      <c r="AH317" s="25">
        <f>+SUMIFS('Data Co.op'!$M:$M,'Data Co.op'!$E:$E,'MT-Tracking Co.op'!$G317,'Data Co.op'!$N:$N,'MT-Tracking Co.op'!AH$6)</f>
        <v>0</v>
      </c>
      <c r="AI317" s="25">
        <f>+SUMIFS('Data Co.op'!$M:$M,'Data Co.op'!$E:$E,'MT-Tracking Co.op'!$G317,'Data Co.op'!$N:$N,'MT-Tracking Co.op'!AI$6)</f>
        <v>0</v>
      </c>
      <c r="AJ317" s="25">
        <f>+SUMIFS('Data Co.op'!$M:$M,'Data Co.op'!$E:$E,'MT-Tracking Co.op'!$G317,'Data Co.op'!$N:$N,'MT-Tracking Co.op'!AJ$6)</f>
        <v>0</v>
      </c>
      <c r="AK317" s="25">
        <f>+SUMIFS('Data Co.op'!$M:$M,'Data Co.op'!$E:$E,'MT-Tracking Co.op'!$G317,'Data Co.op'!$N:$N,'MT-Tracking Co.op'!AK$6)</f>
        <v>0</v>
      </c>
      <c r="AL317" s="25">
        <f>+SUMIFS('Data Co.op'!$M:$M,'Data Co.op'!$E:$E,'MT-Tracking Co.op'!$G317,'Data Co.op'!$N:$N,'MT-Tracking Co.op'!AL$6)</f>
        <v>0</v>
      </c>
      <c r="AM317" s="25">
        <f>+SUMIFS('Data Co.op'!$M:$M,'Data Co.op'!$E:$E,'MT-Tracking Co.op'!$G317,'Data Co.op'!$N:$N,'MT-Tracking Co.op'!AM$6)</f>
        <v>0</v>
      </c>
      <c r="AN317" s="25">
        <f>+SUMIFS('Data Co.op'!$M:$M,'Data Co.op'!$E:$E,'MT-Tracking Co.op'!$G317,'Data Co.op'!$N:$N,'MT-Tracking Co.op'!AN$6)</f>
        <v>0</v>
      </c>
      <c r="AO317" s="25">
        <f>+SUMIFS('Data Co.op'!$M:$M,'Data Co.op'!$E:$E,'MT-Tracking Co.op'!$G317,'Data Co.op'!$N:$N,'MT-Tracking Co.op'!AO$6)</f>
        <v>772.29827999999998</v>
      </c>
      <c r="AP317" s="25">
        <f>+SUMIFS('Data Co.op'!$M:$M,'Data Co.op'!$E:$E,'MT-Tracking Co.op'!$G317,'Data Co.op'!$N:$N,'MT-Tracking Co.op'!AP$6)</f>
        <v>0</v>
      </c>
      <c r="AQ317" s="25">
        <f>+SUMIFS('Data Co.op'!$M:$M,'Data Co.op'!$E:$E,'MT-Tracking Co.op'!$G317,'Data Co.op'!$N:$N,'MT-Tracking Co.op'!AQ$6)</f>
        <v>0</v>
      </c>
      <c r="AR317" s="25">
        <f>+SUMIFS('Data Co.op'!$M:$M,'Data Co.op'!$E:$E,'MT-Tracking Co.op'!$G317,'Data Co.op'!$N:$N,'MT-Tracking Co.op'!AR$6)</f>
        <v>0</v>
      </c>
      <c r="AS317" s="25">
        <f>+SUMIFS('Data Co.op'!$M:$M,'Data Co.op'!$E:$E,'MT-Tracking Co.op'!$G317,'Data Co.op'!$N:$N,'MT-Tracking Co.op'!AS$6)</f>
        <v>0</v>
      </c>
      <c r="AT317" s="25">
        <f>+SUMIFS('Data Co.op'!$M:$M,'Data Co.op'!$E:$E,'MT-Tracking Co.op'!$G317,'Data Co.op'!$N:$N,'MT-Tracking Co.op'!AT$6)</f>
        <v>238.46399999999994</v>
      </c>
      <c r="AU317" s="25">
        <f>+SUMIFS('Data Co.op'!$M:$M,'Data Co.op'!$E:$E,'MT-Tracking Co.op'!$G317,'Data Co.op'!$N:$N,'MT-Tracking Co.op'!AU$6)</f>
        <v>0</v>
      </c>
      <c r="AV317" s="25">
        <f>+SUMIFS('Data Co.op'!$M:$M,'Data Co.op'!$E:$E,'MT-Tracking Co.op'!$G317,'Data Co.op'!$N:$N,'MT-Tracking Co.op'!AV$6)</f>
        <v>0</v>
      </c>
      <c r="AW317" s="27"/>
      <c r="AX317" t="str">
        <f t="shared" si="46"/>
        <v>Phạm Thị Bích Hạnh</v>
      </c>
      <c r="AY317" t="str">
        <f t="shared" si="45"/>
        <v>NBTS04746</v>
      </c>
      <c r="AZ317" s="27" t="str">
        <f t="shared" si="47"/>
        <v>Phạm Hà Ngọc Diễm</v>
      </c>
    </row>
    <row r="318" spans="1:52" outlineLevel="1" x14ac:dyDescent="0.25">
      <c r="A318" s="4"/>
      <c r="B318" s="4"/>
      <c r="C318" s="4"/>
      <c r="D318" s="4"/>
      <c r="E318" s="4"/>
      <c r="F318" s="35"/>
      <c r="G318" s="35"/>
      <c r="H318" s="4"/>
      <c r="I318" s="4"/>
      <c r="J318" s="4"/>
      <c r="K318" s="4"/>
      <c r="L318" s="4"/>
      <c r="M318" s="4"/>
      <c r="N318" s="38"/>
      <c r="O318" s="33"/>
      <c r="P318" s="33">
        <f t="shared" si="49"/>
        <v>0</v>
      </c>
      <c r="Q318" s="94"/>
      <c r="R318" s="25">
        <f>+SUMIFS('Data Co.op'!$M:$M,'Data Co.op'!$E:$E,'MT-Tracking Co.op'!$F318,'Data Co.op'!$N:$N,'MT-Tracking Co.op'!R$6)</f>
        <v>0</v>
      </c>
      <c r="S318" s="25">
        <f>+SUMIFS('Data Co.op'!$M:$M,'Data Co.op'!$E:$E,'MT-Tracking Co.op'!$F318,'Data Co.op'!$N:$N,'MT-Tracking Co.op'!S$6)</f>
        <v>0</v>
      </c>
      <c r="T318" s="25">
        <f>+SUMIFS('Data Co.op'!$M:$M,'Data Co.op'!$E:$E,'MT-Tracking Co.op'!$F318,'Data Co.op'!$N:$N,'MT-Tracking Co.op'!T$6)</f>
        <v>0</v>
      </c>
      <c r="U318" s="25">
        <f>+SUMIFS('Data Co.op'!$M:$M,'Data Co.op'!$E:$E,'MT-Tracking Co.op'!$F318,'Data Co.op'!$N:$N,'MT-Tracking Co.op'!U$6)</f>
        <v>0</v>
      </c>
      <c r="V318" s="25">
        <f>+SUMIFS('Data Co.op'!$M:$M,'Data Co.op'!$E:$E,'MT-Tracking Co.op'!$F318,'Data Co.op'!$N:$N,'MT-Tracking Co.op'!V$6)</f>
        <v>0</v>
      </c>
      <c r="W318" s="25">
        <f>+SUMIFS('Data Co.op'!$M:$M,'Data Co.op'!$E:$E,'MT-Tracking Co.op'!$F318,'Data Co.op'!$N:$N,'MT-Tracking Co.op'!W$6)</f>
        <v>0</v>
      </c>
      <c r="X318" s="25">
        <f>+SUMIFS('Data Co.op'!$M:$M,'Data Co.op'!$E:$E,'MT-Tracking Co.op'!$F318,'Data Co.op'!$N:$N,'MT-Tracking Co.op'!X$6)</f>
        <v>0</v>
      </c>
      <c r="Y318" s="25">
        <f>+SUMIFS('Data Co.op'!$M:$M,'Data Co.op'!$E:$E,'MT-Tracking Co.op'!$F318,'Data Co.op'!$N:$N,'MT-Tracking Co.op'!Y$6)</f>
        <v>0</v>
      </c>
      <c r="Z318" s="25">
        <f>+SUMIFS('Data Co.op'!$M:$M,'Data Co.op'!$E:$E,'MT-Tracking Co.op'!$F318,'Data Co.op'!$N:$N,'MT-Tracking Co.op'!Z$6)</f>
        <v>0</v>
      </c>
      <c r="AA318" s="25">
        <f>+SUMIFS('Data Co.op'!$M:$M,'Data Co.op'!$E:$E,'MT-Tracking Co.op'!$F318,'Data Co.op'!$N:$N,'MT-Tracking Co.op'!AA$6)</f>
        <v>0</v>
      </c>
      <c r="AB318" s="25">
        <f>+SUMIFS('Data Co.op'!$M:$M,'Data Co.op'!$E:$E,'MT-Tracking Co.op'!$F318,'Data Co.op'!$N:$N,'MT-Tracking Co.op'!AB$6)</f>
        <v>0</v>
      </c>
      <c r="AC318" s="25">
        <f>+SUMIFS('Data Co.op'!$M:$M,'Data Co.op'!$E:$E,'MT-Tracking Co.op'!$F318,'Data Co.op'!$N:$N,'MT-Tracking Co.op'!AC$6)</f>
        <v>0</v>
      </c>
      <c r="AD318" s="25">
        <f>+SUMIFS('Data Co.op'!$M:$M,'Data Co.op'!$E:$E,'MT-Tracking Co.op'!$F318,'Data Co.op'!$N:$N,'MT-Tracking Co.op'!AD$6)</f>
        <v>0</v>
      </c>
      <c r="AE318" s="25">
        <f>+SUMIFS('Data Co.op'!$M:$M,'Data Co.op'!$E:$E,'MT-Tracking Co.op'!$F318,'Data Co.op'!$N:$N,'MT-Tracking Co.op'!AE$6)</f>
        <v>0</v>
      </c>
      <c r="AF318" s="25">
        <f>+SUMIFS('Data Co.op'!$M:$M,'Data Co.op'!$E:$E,'MT-Tracking Co.op'!$F318,'Data Co.op'!$N:$N,'MT-Tracking Co.op'!AF$6)</f>
        <v>0</v>
      </c>
      <c r="AG318" s="25">
        <f>+SUMIFS('Data Co.op'!$M:$M,'Data Co.op'!$E:$E,'MT-Tracking Co.op'!$F318,'Data Co.op'!$N:$N,'MT-Tracking Co.op'!AG$6)</f>
        <v>0</v>
      </c>
      <c r="AH318" s="25">
        <f>+SUMIFS('Data Co.op'!$M:$M,'Data Co.op'!$E:$E,'MT-Tracking Co.op'!$G318,'Data Co.op'!$N:$N,'MT-Tracking Co.op'!AH$6)</f>
        <v>0</v>
      </c>
      <c r="AI318" s="25">
        <f>+SUMIFS('Data Co.op'!$M:$M,'Data Co.op'!$E:$E,'MT-Tracking Co.op'!$G318,'Data Co.op'!$N:$N,'MT-Tracking Co.op'!AI$6)</f>
        <v>0</v>
      </c>
      <c r="AJ318" s="25">
        <f>+SUMIFS('Data Co.op'!$M:$M,'Data Co.op'!$E:$E,'MT-Tracking Co.op'!$G318,'Data Co.op'!$N:$N,'MT-Tracking Co.op'!AJ$6)</f>
        <v>0</v>
      </c>
      <c r="AK318" s="25">
        <f>+SUMIFS('Data Co.op'!$M:$M,'Data Co.op'!$E:$E,'MT-Tracking Co.op'!$G318,'Data Co.op'!$N:$N,'MT-Tracking Co.op'!AK$6)</f>
        <v>0</v>
      </c>
      <c r="AL318" s="25">
        <f>+SUMIFS('Data Co.op'!$M:$M,'Data Co.op'!$E:$E,'MT-Tracking Co.op'!$G318,'Data Co.op'!$N:$N,'MT-Tracking Co.op'!AL$6)</f>
        <v>0</v>
      </c>
      <c r="AM318" s="25">
        <f>+SUMIFS('Data Co.op'!$M:$M,'Data Co.op'!$E:$E,'MT-Tracking Co.op'!$G318,'Data Co.op'!$N:$N,'MT-Tracking Co.op'!AM$6)</f>
        <v>0</v>
      </c>
      <c r="AN318" s="25">
        <f>+SUMIFS('Data Co.op'!$M:$M,'Data Co.op'!$E:$E,'MT-Tracking Co.op'!$G318,'Data Co.op'!$N:$N,'MT-Tracking Co.op'!AN$6)</f>
        <v>0</v>
      </c>
      <c r="AO318" s="25">
        <f>+SUMIFS('Data Co.op'!$M:$M,'Data Co.op'!$E:$E,'MT-Tracking Co.op'!$G318,'Data Co.op'!$N:$N,'MT-Tracking Co.op'!AO$6)</f>
        <v>0</v>
      </c>
      <c r="AP318" s="25">
        <f>+SUMIFS('Data Co.op'!$M:$M,'Data Co.op'!$E:$E,'MT-Tracking Co.op'!$G318,'Data Co.op'!$N:$N,'MT-Tracking Co.op'!AP$6)</f>
        <v>0</v>
      </c>
      <c r="AQ318" s="25">
        <f>+SUMIFS('Data Co.op'!$M:$M,'Data Co.op'!$E:$E,'MT-Tracking Co.op'!$G318,'Data Co.op'!$N:$N,'MT-Tracking Co.op'!AQ$6)</f>
        <v>0</v>
      </c>
      <c r="AR318" s="25">
        <f>+SUMIFS('Data Co.op'!$M:$M,'Data Co.op'!$E:$E,'MT-Tracking Co.op'!$G318,'Data Co.op'!$N:$N,'MT-Tracking Co.op'!AR$6)</f>
        <v>0</v>
      </c>
      <c r="AS318" s="25">
        <f>+SUMIFS('Data Co.op'!$M:$M,'Data Co.op'!$E:$E,'MT-Tracking Co.op'!$G318,'Data Co.op'!$N:$N,'MT-Tracking Co.op'!AS$6)</f>
        <v>0</v>
      </c>
      <c r="AT318" s="25">
        <f>+SUMIFS('Data Co.op'!$M:$M,'Data Co.op'!$E:$E,'MT-Tracking Co.op'!$G318,'Data Co.op'!$N:$N,'MT-Tracking Co.op'!AT$6)</f>
        <v>0</v>
      </c>
      <c r="AU318" s="25">
        <f>+SUMIFS('Data Co.op'!$M:$M,'Data Co.op'!$E:$E,'MT-Tracking Co.op'!$G318,'Data Co.op'!$N:$N,'MT-Tracking Co.op'!AU$6)</f>
        <v>0</v>
      </c>
      <c r="AV318" s="25">
        <f>+SUMIFS('Data Co.op'!$M:$M,'Data Co.op'!$E:$E,'MT-Tracking Co.op'!$G318,'Data Co.op'!$N:$N,'MT-Tracking Co.op'!AV$6)</f>
        <v>0</v>
      </c>
      <c r="AW318" s="27"/>
      <c r="AX318">
        <f t="shared" si="46"/>
        <v>0</v>
      </c>
      <c r="AY318">
        <f t="shared" si="45"/>
        <v>0</v>
      </c>
      <c r="AZ318" s="27">
        <f t="shared" si="47"/>
        <v>0</v>
      </c>
    </row>
    <row r="319" spans="1:52" outlineLevel="1" x14ac:dyDescent="0.25">
      <c r="A319" s="4"/>
      <c r="B319" s="4"/>
      <c r="C319" s="4"/>
      <c r="D319" s="4"/>
      <c r="E319" s="4"/>
      <c r="F319" s="35"/>
      <c r="G319" s="35"/>
      <c r="H319" s="4"/>
      <c r="I319" s="4"/>
      <c r="J319" s="4"/>
      <c r="K319" s="4"/>
      <c r="L319" s="4"/>
      <c r="M319" s="4"/>
      <c r="N319" s="38"/>
      <c r="O319" s="33"/>
      <c r="P319" s="33">
        <f t="shared" si="49"/>
        <v>0</v>
      </c>
      <c r="Q319" s="94"/>
      <c r="R319" s="25">
        <f>+SUMIFS('Data Co.op'!$M:$M,'Data Co.op'!$E:$E,'MT-Tracking Co.op'!$F319,'Data Co.op'!$N:$N,'MT-Tracking Co.op'!R$6)</f>
        <v>0</v>
      </c>
      <c r="S319" s="25">
        <f>+SUMIFS('Data Co.op'!$M:$M,'Data Co.op'!$E:$E,'MT-Tracking Co.op'!$F319,'Data Co.op'!$N:$N,'MT-Tracking Co.op'!S$6)</f>
        <v>0</v>
      </c>
      <c r="T319" s="25">
        <f>+SUMIFS('Data Co.op'!$M:$M,'Data Co.op'!$E:$E,'MT-Tracking Co.op'!$F319,'Data Co.op'!$N:$N,'MT-Tracking Co.op'!T$6)</f>
        <v>0</v>
      </c>
      <c r="U319" s="25">
        <f>+SUMIFS('Data Co.op'!$M:$M,'Data Co.op'!$E:$E,'MT-Tracking Co.op'!$F319,'Data Co.op'!$N:$N,'MT-Tracking Co.op'!U$6)</f>
        <v>0</v>
      </c>
      <c r="V319" s="25">
        <f>+SUMIFS('Data Co.op'!$M:$M,'Data Co.op'!$E:$E,'MT-Tracking Co.op'!$F319,'Data Co.op'!$N:$N,'MT-Tracking Co.op'!V$6)</f>
        <v>0</v>
      </c>
      <c r="W319" s="25">
        <f>+SUMIFS('Data Co.op'!$M:$M,'Data Co.op'!$E:$E,'MT-Tracking Co.op'!$F319,'Data Co.op'!$N:$N,'MT-Tracking Co.op'!W$6)</f>
        <v>0</v>
      </c>
      <c r="X319" s="25">
        <f>+SUMIFS('Data Co.op'!$M:$M,'Data Co.op'!$E:$E,'MT-Tracking Co.op'!$F319,'Data Co.op'!$N:$N,'MT-Tracking Co.op'!X$6)</f>
        <v>0</v>
      </c>
      <c r="Y319" s="25">
        <f>+SUMIFS('Data Co.op'!$M:$M,'Data Co.op'!$E:$E,'MT-Tracking Co.op'!$F319,'Data Co.op'!$N:$N,'MT-Tracking Co.op'!Y$6)</f>
        <v>0</v>
      </c>
      <c r="Z319" s="25">
        <f>+SUMIFS('Data Co.op'!$M:$M,'Data Co.op'!$E:$E,'MT-Tracking Co.op'!$F319,'Data Co.op'!$N:$N,'MT-Tracking Co.op'!Z$6)</f>
        <v>0</v>
      </c>
      <c r="AA319" s="25">
        <f>+SUMIFS('Data Co.op'!$M:$M,'Data Co.op'!$E:$E,'MT-Tracking Co.op'!$F319,'Data Co.op'!$N:$N,'MT-Tracking Co.op'!AA$6)</f>
        <v>0</v>
      </c>
      <c r="AB319" s="25">
        <f>+SUMIFS('Data Co.op'!$M:$M,'Data Co.op'!$E:$E,'MT-Tracking Co.op'!$F319,'Data Co.op'!$N:$N,'MT-Tracking Co.op'!AB$6)</f>
        <v>0</v>
      </c>
      <c r="AC319" s="25">
        <f>+SUMIFS('Data Co.op'!$M:$M,'Data Co.op'!$E:$E,'MT-Tracking Co.op'!$F319,'Data Co.op'!$N:$N,'MT-Tracking Co.op'!AC$6)</f>
        <v>0</v>
      </c>
      <c r="AD319" s="25">
        <f>+SUMIFS('Data Co.op'!$M:$M,'Data Co.op'!$E:$E,'MT-Tracking Co.op'!$F319,'Data Co.op'!$N:$N,'MT-Tracking Co.op'!AD$6)</f>
        <v>0</v>
      </c>
      <c r="AE319" s="25">
        <f>+SUMIFS('Data Co.op'!$M:$M,'Data Co.op'!$E:$E,'MT-Tracking Co.op'!$F319,'Data Co.op'!$N:$N,'MT-Tracking Co.op'!AE$6)</f>
        <v>0</v>
      </c>
      <c r="AF319" s="25">
        <f>+SUMIFS('Data Co.op'!$M:$M,'Data Co.op'!$E:$E,'MT-Tracking Co.op'!$F319,'Data Co.op'!$N:$N,'MT-Tracking Co.op'!AF$6)</f>
        <v>0</v>
      </c>
      <c r="AG319" s="25">
        <f>+SUMIFS('Data Co.op'!$M:$M,'Data Co.op'!$E:$E,'MT-Tracking Co.op'!$F319,'Data Co.op'!$N:$N,'MT-Tracking Co.op'!AG$6)</f>
        <v>0</v>
      </c>
      <c r="AH319" s="25">
        <f>+SUMIFS('Data Co.op'!$M:$M,'Data Co.op'!$E:$E,'MT-Tracking Co.op'!$G319,'Data Co.op'!$N:$N,'MT-Tracking Co.op'!AH$6)</f>
        <v>0</v>
      </c>
      <c r="AI319" s="25">
        <f>+SUMIFS('Data Co.op'!$M:$M,'Data Co.op'!$E:$E,'MT-Tracking Co.op'!$G319,'Data Co.op'!$N:$N,'MT-Tracking Co.op'!AI$6)</f>
        <v>0</v>
      </c>
      <c r="AJ319" s="25">
        <f>+SUMIFS('Data Co.op'!$M:$M,'Data Co.op'!$E:$E,'MT-Tracking Co.op'!$G319,'Data Co.op'!$N:$N,'MT-Tracking Co.op'!AJ$6)</f>
        <v>0</v>
      </c>
      <c r="AK319" s="25">
        <f>+SUMIFS('Data Co.op'!$M:$M,'Data Co.op'!$E:$E,'MT-Tracking Co.op'!$G319,'Data Co.op'!$N:$N,'MT-Tracking Co.op'!AK$6)</f>
        <v>0</v>
      </c>
      <c r="AL319" s="25">
        <f>+SUMIFS('Data Co.op'!$M:$M,'Data Co.op'!$E:$E,'MT-Tracking Co.op'!$G319,'Data Co.op'!$N:$N,'MT-Tracking Co.op'!AL$6)</f>
        <v>0</v>
      </c>
      <c r="AM319" s="25">
        <f>+SUMIFS('Data Co.op'!$M:$M,'Data Co.op'!$E:$E,'MT-Tracking Co.op'!$G319,'Data Co.op'!$N:$N,'MT-Tracking Co.op'!AM$6)</f>
        <v>0</v>
      </c>
      <c r="AN319" s="25">
        <f>+SUMIFS('Data Co.op'!$M:$M,'Data Co.op'!$E:$E,'MT-Tracking Co.op'!$G319,'Data Co.op'!$N:$N,'MT-Tracking Co.op'!AN$6)</f>
        <v>0</v>
      </c>
      <c r="AO319" s="25">
        <f>+SUMIFS('Data Co.op'!$M:$M,'Data Co.op'!$E:$E,'MT-Tracking Co.op'!$G319,'Data Co.op'!$N:$N,'MT-Tracking Co.op'!AO$6)</f>
        <v>0</v>
      </c>
      <c r="AP319" s="25">
        <f>+SUMIFS('Data Co.op'!$M:$M,'Data Co.op'!$E:$E,'MT-Tracking Co.op'!$G319,'Data Co.op'!$N:$N,'MT-Tracking Co.op'!AP$6)</f>
        <v>0</v>
      </c>
      <c r="AQ319" s="25">
        <f>+SUMIFS('Data Co.op'!$M:$M,'Data Co.op'!$E:$E,'MT-Tracking Co.op'!$G319,'Data Co.op'!$N:$N,'MT-Tracking Co.op'!AQ$6)</f>
        <v>0</v>
      </c>
      <c r="AR319" s="25">
        <f>+SUMIFS('Data Co.op'!$M:$M,'Data Co.op'!$E:$E,'MT-Tracking Co.op'!$G319,'Data Co.op'!$N:$N,'MT-Tracking Co.op'!AR$6)</f>
        <v>0</v>
      </c>
      <c r="AS319" s="25">
        <f>+SUMIFS('Data Co.op'!$M:$M,'Data Co.op'!$E:$E,'MT-Tracking Co.op'!$G319,'Data Co.op'!$N:$N,'MT-Tracking Co.op'!AS$6)</f>
        <v>0</v>
      </c>
      <c r="AT319" s="25">
        <f>+SUMIFS('Data Co.op'!$M:$M,'Data Co.op'!$E:$E,'MT-Tracking Co.op'!$G319,'Data Co.op'!$N:$N,'MT-Tracking Co.op'!AT$6)</f>
        <v>0</v>
      </c>
      <c r="AU319" s="25">
        <f>+SUMIFS('Data Co.op'!$M:$M,'Data Co.op'!$E:$E,'MT-Tracking Co.op'!$G319,'Data Co.op'!$N:$N,'MT-Tracking Co.op'!AU$6)</f>
        <v>0</v>
      </c>
      <c r="AV319" s="25">
        <f>+SUMIFS('Data Co.op'!$M:$M,'Data Co.op'!$E:$E,'MT-Tracking Co.op'!$G319,'Data Co.op'!$N:$N,'MT-Tracking Co.op'!AV$6)</f>
        <v>0</v>
      </c>
      <c r="AW319" s="27"/>
      <c r="AX319">
        <f t="shared" si="46"/>
        <v>0</v>
      </c>
      <c r="AY319">
        <f t="shared" si="45"/>
        <v>0</v>
      </c>
      <c r="AZ319" s="27">
        <f t="shared" si="47"/>
        <v>0</v>
      </c>
    </row>
    <row r="320" spans="1:52" outlineLevel="1" x14ac:dyDescent="0.25">
      <c r="A320" s="4"/>
      <c r="B320" s="4"/>
      <c r="C320" s="4"/>
      <c r="D320" s="4"/>
      <c r="E320" s="4"/>
      <c r="F320" s="35"/>
      <c r="G320" s="35"/>
      <c r="H320" s="4"/>
      <c r="I320" s="4"/>
      <c r="J320" s="4"/>
      <c r="K320" s="4"/>
      <c r="L320" s="4"/>
      <c r="M320" s="4"/>
      <c r="N320" s="38"/>
      <c r="O320" s="33"/>
      <c r="P320" s="33">
        <f t="shared" si="49"/>
        <v>0</v>
      </c>
      <c r="Q320" s="94"/>
      <c r="R320" s="25">
        <f>+SUMIFS('Data Co.op'!$M:$M,'Data Co.op'!$E:$E,'MT-Tracking Co.op'!$F320,'Data Co.op'!$N:$N,'MT-Tracking Co.op'!R$6)</f>
        <v>0</v>
      </c>
      <c r="S320" s="25">
        <f>+SUMIFS('Data Co.op'!$M:$M,'Data Co.op'!$E:$E,'MT-Tracking Co.op'!$F320,'Data Co.op'!$N:$N,'MT-Tracking Co.op'!S$6)</f>
        <v>0</v>
      </c>
      <c r="T320" s="25">
        <f>+SUMIFS('Data Co.op'!$M:$M,'Data Co.op'!$E:$E,'MT-Tracking Co.op'!$F320,'Data Co.op'!$N:$N,'MT-Tracking Co.op'!T$6)</f>
        <v>0</v>
      </c>
      <c r="U320" s="25">
        <f>+SUMIFS('Data Co.op'!$M:$M,'Data Co.op'!$E:$E,'MT-Tracking Co.op'!$F320,'Data Co.op'!$N:$N,'MT-Tracking Co.op'!U$6)</f>
        <v>0</v>
      </c>
      <c r="V320" s="25">
        <f>+SUMIFS('Data Co.op'!$M:$M,'Data Co.op'!$E:$E,'MT-Tracking Co.op'!$F320,'Data Co.op'!$N:$N,'MT-Tracking Co.op'!V$6)</f>
        <v>0</v>
      </c>
      <c r="W320" s="25">
        <f>+SUMIFS('Data Co.op'!$M:$M,'Data Co.op'!$E:$E,'MT-Tracking Co.op'!$F320,'Data Co.op'!$N:$N,'MT-Tracking Co.op'!W$6)</f>
        <v>0</v>
      </c>
      <c r="X320" s="25">
        <f>+SUMIFS('Data Co.op'!$M:$M,'Data Co.op'!$E:$E,'MT-Tracking Co.op'!$F320,'Data Co.op'!$N:$N,'MT-Tracking Co.op'!X$6)</f>
        <v>0</v>
      </c>
      <c r="Y320" s="25">
        <f>+SUMIFS('Data Co.op'!$M:$M,'Data Co.op'!$E:$E,'MT-Tracking Co.op'!$F320,'Data Co.op'!$N:$N,'MT-Tracking Co.op'!Y$6)</f>
        <v>0</v>
      </c>
      <c r="Z320" s="25">
        <f>+SUMIFS('Data Co.op'!$M:$M,'Data Co.op'!$E:$E,'MT-Tracking Co.op'!$F320,'Data Co.op'!$N:$N,'MT-Tracking Co.op'!Z$6)</f>
        <v>0</v>
      </c>
      <c r="AA320" s="25">
        <f>+SUMIFS('Data Co.op'!$M:$M,'Data Co.op'!$E:$E,'MT-Tracking Co.op'!$F320,'Data Co.op'!$N:$N,'MT-Tracking Co.op'!AA$6)</f>
        <v>0</v>
      </c>
      <c r="AB320" s="25">
        <f>+SUMIFS('Data Co.op'!$M:$M,'Data Co.op'!$E:$E,'MT-Tracking Co.op'!$F320,'Data Co.op'!$N:$N,'MT-Tracking Co.op'!AB$6)</f>
        <v>0</v>
      </c>
      <c r="AC320" s="25">
        <f>+SUMIFS('Data Co.op'!$M:$M,'Data Co.op'!$E:$E,'MT-Tracking Co.op'!$F320,'Data Co.op'!$N:$N,'MT-Tracking Co.op'!AC$6)</f>
        <v>0</v>
      </c>
      <c r="AD320" s="25">
        <f>+SUMIFS('Data Co.op'!$M:$M,'Data Co.op'!$E:$E,'MT-Tracking Co.op'!$F320,'Data Co.op'!$N:$N,'MT-Tracking Co.op'!AD$6)</f>
        <v>0</v>
      </c>
      <c r="AE320" s="25">
        <f>+SUMIFS('Data Co.op'!$M:$M,'Data Co.op'!$E:$E,'MT-Tracking Co.op'!$F320,'Data Co.op'!$N:$N,'MT-Tracking Co.op'!AE$6)</f>
        <v>0</v>
      </c>
      <c r="AF320" s="25">
        <f>+SUMIFS('Data Co.op'!$M:$M,'Data Co.op'!$E:$E,'MT-Tracking Co.op'!$F320,'Data Co.op'!$N:$N,'MT-Tracking Co.op'!AF$6)</f>
        <v>0</v>
      </c>
      <c r="AG320" s="25">
        <f>+SUMIFS('Data Co.op'!$M:$M,'Data Co.op'!$E:$E,'MT-Tracking Co.op'!$F320,'Data Co.op'!$N:$N,'MT-Tracking Co.op'!AG$6)</f>
        <v>0</v>
      </c>
      <c r="AH320" s="25">
        <f>+SUMIFS('Data Co.op'!$M:$M,'Data Co.op'!$E:$E,'MT-Tracking Co.op'!$G320,'Data Co.op'!$N:$N,'MT-Tracking Co.op'!AH$6)</f>
        <v>0</v>
      </c>
      <c r="AI320" s="25">
        <f>+SUMIFS('Data Co.op'!$M:$M,'Data Co.op'!$E:$E,'MT-Tracking Co.op'!$G320,'Data Co.op'!$N:$N,'MT-Tracking Co.op'!AI$6)</f>
        <v>0</v>
      </c>
      <c r="AJ320" s="25">
        <f>+SUMIFS('Data Co.op'!$M:$M,'Data Co.op'!$E:$E,'MT-Tracking Co.op'!$G320,'Data Co.op'!$N:$N,'MT-Tracking Co.op'!AJ$6)</f>
        <v>0</v>
      </c>
      <c r="AK320" s="25">
        <f>+SUMIFS('Data Co.op'!$M:$M,'Data Co.op'!$E:$E,'MT-Tracking Co.op'!$G320,'Data Co.op'!$N:$N,'MT-Tracking Co.op'!AK$6)</f>
        <v>0</v>
      </c>
      <c r="AL320" s="25">
        <f>+SUMIFS('Data Co.op'!$M:$M,'Data Co.op'!$E:$E,'MT-Tracking Co.op'!$G320,'Data Co.op'!$N:$N,'MT-Tracking Co.op'!AL$6)</f>
        <v>0</v>
      </c>
      <c r="AM320" s="25">
        <f>+SUMIFS('Data Co.op'!$M:$M,'Data Co.op'!$E:$E,'MT-Tracking Co.op'!$G320,'Data Co.op'!$N:$N,'MT-Tracking Co.op'!AM$6)</f>
        <v>0</v>
      </c>
      <c r="AN320" s="25">
        <f>+SUMIFS('Data Co.op'!$M:$M,'Data Co.op'!$E:$E,'MT-Tracking Co.op'!$G320,'Data Co.op'!$N:$N,'MT-Tracking Co.op'!AN$6)</f>
        <v>0</v>
      </c>
      <c r="AO320" s="25">
        <f>+SUMIFS('Data Co.op'!$M:$M,'Data Co.op'!$E:$E,'MT-Tracking Co.op'!$G320,'Data Co.op'!$N:$N,'MT-Tracking Co.op'!AO$6)</f>
        <v>0</v>
      </c>
      <c r="AP320" s="25">
        <f>+SUMIFS('Data Co.op'!$M:$M,'Data Co.op'!$E:$E,'MT-Tracking Co.op'!$G320,'Data Co.op'!$N:$N,'MT-Tracking Co.op'!AP$6)</f>
        <v>0</v>
      </c>
      <c r="AQ320" s="25">
        <f>+SUMIFS('Data Co.op'!$M:$M,'Data Co.op'!$E:$E,'MT-Tracking Co.op'!$G320,'Data Co.op'!$N:$N,'MT-Tracking Co.op'!AQ$6)</f>
        <v>0</v>
      </c>
      <c r="AR320" s="25">
        <f>+SUMIFS('Data Co.op'!$M:$M,'Data Co.op'!$E:$E,'MT-Tracking Co.op'!$G320,'Data Co.op'!$N:$N,'MT-Tracking Co.op'!AR$6)</f>
        <v>0</v>
      </c>
      <c r="AS320" s="25">
        <f>+SUMIFS('Data Co.op'!$M:$M,'Data Co.op'!$E:$E,'MT-Tracking Co.op'!$G320,'Data Co.op'!$N:$N,'MT-Tracking Co.op'!AS$6)</f>
        <v>0</v>
      </c>
      <c r="AT320" s="25">
        <f>+SUMIFS('Data Co.op'!$M:$M,'Data Co.op'!$E:$E,'MT-Tracking Co.op'!$G320,'Data Co.op'!$N:$N,'MT-Tracking Co.op'!AT$6)</f>
        <v>0</v>
      </c>
      <c r="AU320" s="25">
        <f>+SUMIFS('Data Co.op'!$M:$M,'Data Co.op'!$E:$E,'MT-Tracking Co.op'!$G320,'Data Co.op'!$N:$N,'MT-Tracking Co.op'!AU$6)</f>
        <v>0</v>
      </c>
      <c r="AV320" s="25">
        <f>+SUMIFS('Data Co.op'!$M:$M,'Data Co.op'!$E:$E,'MT-Tracking Co.op'!$G320,'Data Co.op'!$N:$N,'MT-Tracking Co.op'!AV$6)</f>
        <v>0</v>
      </c>
      <c r="AW320" s="27"/>
      <c r="AX320">
        <f t="shared" si="46"/>
        <v>0</v>
      </c>
      <c r="AY320">
        <f t="shared" si="45"/>
        <v>0</v>
      </c>
      <c r="AZ320" s="27">
        <f t="shared" si="47"/>
        <v>0</v>
      </c>
    </row>
    <row r="321" spans="1:52" outlineLevel="1" x14ac:dyDescent="0.25">
      <c r="A321" s="4" t="s">
        <v>935</v>
      </c>
      <c r="B321" s="4" t="s">
        <v>1076</v>
      </c>
      <c r="C321" s="4" t="s">
        <v>959</v>
      </c>
      <c r="D321" s="107" t="s">
        <v>753</v>
      </c>
      <c r="E321" s="85" t="s">
        <v>817</v>
      </c>
      <c r="F321" s="86"/>
      <c r="G321" s="86"/>
      <c r="H321" s="57" t="s">
        <v>5057</v>
      </c>
      <c r="I321" s="4"/>
      <c r="J321" s="4"/>
      <c r="K321" s="4"/>
      <c r="L321" s="4"/>
      <c r="M321" s="4"/>
      <c r="N321" s="38"/>
      <c r="O321" s="33"/>
      <c r="P321" s="33">
        <f t="shared" si="49"/>
        <v>0</v>
      </c>
      <c r="Q321" s="94"/>
      <c r="R321" s="25">
        <f>+SUMIFS('Data Co.op'!$M:$M,'Data Co.op'!$E:$E,'MT-Tracking Co.op'!$F321,'Data Co.op'!$N:$N,'MT-Tracking Co.op'!R$6)</f>
        <v>0</v>
      </c>
      <c r="S321" s="25">
        <f>+SUMIFS('Data Co.op'!$M:$M,'Data Co.op'!$E:$E,'MT-Tracking Co.op'!$F321,'Data Co.op'!$N:$N,'MT-Tracking Co.op'!S$6)</f>
        <v>0</v>
      </c>
      <c r="T321" s="25">
        <f>+SUMIFS('Data Co.op'!$M:$M,'Data Co.op'!$E:$E,'MT-Tracking Co.op'!$F321,'Data Co.op'!$N:$N,'MT-Tracking Co.op'!T$6)</f>
        <v>0</v>
      </c>
      <c r="U321" s="25">
        <f>+SUMIFS('Data Co.op'!$M:$M,'Data Co.op'!$E:$E,'MT-Tracking Co.op'!$F321,'Data Co.op'!$N:$N,'MT-Tracking Co.op'!U$6)</f>
        <v>0</v>
      </c>
      <c r="V321" s="25">
        <f>+SUMIFS('Data Co.op'!$M:$M,'Data Co.op'!$E:$E,'MT-Tracking Co.op'!$F321,'Data Co.op'!$N:$N,'MT-Tracking Co.op'!V$6)</f>
        <v>0</v>
      </c>
      <c r="W321" s="25">
        <f>+SUMIFS('Data Co.op'!$M:$M,'Data Co.op'!$E:$E,'MT-Tracking Co.op'!$F321,'Data Co.op'!$N:$N,'MT-Tracking Co.op'!W$6)</f>
        <v>0</v>
      </c>
      <c r="X321" s="25">
        <f>+SUMIFS('Data Co.op'!$M:$M,'Data Co.op'!$E:$E,'MT-Tracking Co.op'!$F321,'Data Co.op'!$N:$N,'MT-Tracking Co.op'!X$6)</f>
        <v>0</v>
      </c>
      <c r="Y321" s="25">
        <f>+SUMIFS('Data Co.op'!$M:$M,'Data Co.op'!$E:$E,'MT-Tracking Co.op'!$F321,'Data Co.op'!$N:$N,'MT-Tracking Co.op'!Y$6)</f>
        <v>0</v>
      </c>
      <c r="Z321" s="25">
        <f>+SUMIFS('Data Co.op'!$M:$M,'Data Co.op'!$E:$E,'MT-Tracking Co.op'!$F321,'Data Co.op'!$N:$N,'MT-Tracking Co.op'!Z$6)</f>
        <v>0</v>
      </c>
      <c r="AA321" s="25">
        <f>+SUMIFS('Data Co.op'!$M:$M,'Data Co.op'!$E:$E,'MT-Tracking Co.op'!$F321,'Data Co.op'!$N:$N,'MT-Tracking Co.op'!AA$6)</f>
        <v>0</v>
      </c>
      <c r="AB321" s="25">
        <f>+SUMIFS('Data Co.op'!$M:$M,'Data Co.op'!$E:$E,'MT-Tracking Co.op'!$F321,'Data Co.op'!$N:$N,'MT-Tracking Co.op'!AB$6)</f>
        <v>0</v>
      </c>
      <c r="AC321" s="25">
        <f>+SUMIFS('Data Co.op'!$M:$M,'Data Co.op'!$E:$E,'MT-Tracking Co.op'!$F321,'Data Co.op'!$N:$N,'MT-Tracking Co.op'!AC$6)</f>
        <v>0</v>
      </c>
      <c r="AD321" s="25">
        <f>+SUMIFS('Data Co.op'!$M:$M,'Data Co.op'!$E:$E,'MT-Tracking Co.op'!$F321,'Data Co.op'!$N:$N,'MT-Tracking Co.op'!AD$6)</f>
        <v>0</v>
      </c>
      <c r="AE321" s="25">
        <f>+SUMIFS('Data Co.op'!$M:$M,'Data Co.op'!$E:$E,'MT-Tracking Co.op'!$F321,'Data Co.op'!$N:$N,'MT-Tracking Co.op'!AE$6)</f>
        <v>0</v>
      </c>
      <c r="AF321" s="25">
        <f>+SUMIFS('Data Co.op'!$M:$M,'Data Co.op'!$E:$E,'MT-Tracking Co.op'!$F321,'Data Co.op'!$N:$N,'MT-Tracking Co.op'!AF$6)</f>
        <v>0</v>
      </c>
      <c r="AG321" s="25">
        <f>+SUMIFS('Data Co.op'!$M:$M,'Data Co.op'!$E:$E,'MT-Tracking Co.op'!$F321,'Data Co.op'!$N:$N,'MT-Tracking Co.op'!AG$6)</f>
        <v>0</v>
      </c>
      <c r="AH321" s="25">
        <f>+SUMIFS('Data Co.op'!$M:$M,'Data Co.op'!$E:$E,'MT-Tracking Co.op'!$G321,'Data Co.op'!$N:$N,'MT-Tracking Co.op'!AH$6)</f>
        <v>0</v>
      </c>
      <c r="AI321" s="25">
        <f>+SUMIFS('Data Co.op'!$M:$M,'Data Co.op'!$E:$E,'MT-Tracking Co.op'!$G321,'Data Co.op'!$N:$N,'MT-Tracking Co.op'!AI$6)</f>
        <v>0</v>
      </c>
      <c r="AJ321" s="25">
        <f>+SUMIFS('Data Co.op'!$M:$M,'Data Co.op'!$E:$E,'MT-Tracking Co.op'!$G321,'Data Co.op'!$N:$N,'MT-Tracking Co.op'!AJ$6)</f>
        <v>0</v>
      </c>
      <c r="AK321" s="25">
        <f>+SUMIFS('Data Co.op'!$M:$M,'Data Co.op'!$E:$E,'MT-Tracking Co.op'!$G321,'Data Co.op'!$N:$N,'MT-Tracking Co.op'!AK$6)</f>
        <v>0</v>
      </c>
      <c r="AL321" s="25">
        <f>+SUMIFS('Data Co.op'!$M:$M,'Data Co.op'!$E:$E,'MT-Tracking Co.op'!$G321,'Data Co.op'!$N:$N,'MT-Tracking Co.op'!AL$6)</f>
        <v>0</v>
      </c>
      <c r="AM321" s="25">
        <f>+SUMIFS('Data Co.op'!$M:$M,'Data Co.op'!$E:$E,'MT-Tracking Co.op'!$G321,'Data Co.op'!$N:$N,'MT-Tracking Co.op'!AM$6)</f>
        <v>0</v>
      </c>
      <c r="AN321" s="25">
        <f>+SUMIFS('Data Co.op'!$M:$M,'Data Co.op'!$E:$E,'MT-Tracking Co.op'!$G321,'Data Co.op'!$N:$N,'MT-Tracking Co.op'!AN$6)</f>
        <v>0</v>
      </c>
      <c r="AO321" s="25">
        <f>+SUMIFS('Data Co.op'!$M:$M,'Data Co.op'!$E:$E,'MT-Tracking Co.op'!$G321,'Data Co.op'!$N:$N,'MT-Tracking Co.op'!AO$6)</f>
        <v>0</v>
      </c>
      <c r="AP321" s="25">
        <f>+SUMIFS('Data Co.op'!$M:$M,'Data Co.op'!$E:$E,'MT-Tracking Co.op'!$G321,'Data Co.op'!$N:$N,'MT-Tracking Co.op'!AP$6)</f>
        <v>0</v>
      </c>
      <c r="AQ321" s="25">
        <f>+SUMIFS('Data Co.op'!$M:$M,'Data Co.op'!$E:$E,'MT-Tracking Co.op'!$G321,'Data Co.op'!$N:$N,'MT-Tracking Co.op'!AQ$6)</f>
        <v>0</v>
      </c>
      <c r="AR321" s="25">
        <f>+SUMIFS('Data Co.op'!$M:$M,'Data Co.op'!$E:$E,'MT-Tracking Co.op'!$G321,'Data Co.op'!$N:$N,'MT-Tracking Co.op'!AR$6)</f>
        <v>0</v>
      </c>
      <c r="AS321" s="25">
        <f>+SUMIFS('Data Co.op'!$M:$M,'Data Co.op'!$E:$E,'MT-Tracking Co.op'!$G321,'Data Co.op'!$N:$N,'MT-Tracking Co.op'!AS$6)</f>
        <v>0</v>
      </c>
      <c r="AT321" s="25">
        <f>+SUMIFS('Data Co.op'!$M:$M,'Data Co.op'!$E:$E,'MT-Tracking Co.op'!$G321,'Data Co.op'!$N:$N,'MT-Tracking Co.op'!AT$6)</f>
        <v>0</v>
      </c>
      <c r="AU321" s="25">
        <f>+SUMIFS('Data Co.op'!$M:$M,'Data Co.op'!$E:$E,'MT-Tracking Co.op'!$G321,'Data Co.op'!$N:$N,'MT-Tracking Co.op'!AU$6)</f>
        <v>0</v>
      </c>
      <c r="AV321" s="25">
        <f>+SUMIFS('Data Co.op'!$M:$M,'Data Co.op'!$E:$E,'MT-Tracking Co.op'!$G321,'Data Co.op'!$N:$N,'MT-Tracking Co.op'!AV$6)</f>
        <v>0</v>
      </c>
      <c r="AW321" s="27"/>
      <c r="AX321" t="str">
        <f t="shared" si="46"/>
        <v>Nguyễn Thành Long</v>
      </c>
      <c r="AY321" t="str">
        <f t="shared" si="45"/>
        <v>NBTS05281</v>
      </c>
      <c r="AZ321" s="27" t="str">
        <f t="shared" si="47"/>
        <v>Trần Thị Cẩm Tiên</v>
      </c>
    </row>
    <row r="322" spans="1:52" outlineLevel="1" x14ac:dyDescent="0.25">
      <c r="A322" s="4" t="s">
        <v>935</v>
      </c>
      <c r="B322" s="4" t="s">
        <v>1076</v>
      </c>
      <c r="C322" s="4" t="s">
        <v>959</v>
      </c>
      <c r="D322" s="4" t="s">
        <v>753</v>
      </c>
      <c r="E322" s="4" t="s">
        <v>817</v>
      </c>
      <c r="F322" s="35">
        <v>9309</v>
      </c>
      <c r="G322" s="35">
        <f t="shared" ref="G322:G323" si="52">+F322*1</f>
        <v>9309</v>
      </c>
      <c r="H322" s="4" t="s">
        <v>2526</v>
      </c>
      <c r="I322" s="4"/>
      <c r="J322" s="4"/>
      <c r="K322" s="4"/>
      <c r="L322" s="4"/>
      <c r="M322" s="4"/>
      <c r="N322" s="38"/>
      <c r="O322" s="33"/>
      <c r="P322" s="33">
        <f t="shared" si="49"/>
        <v>2621.6600400000002</v>
      </c>
      <c r="Q322" s="94"/>
      <c r="R322" s="25">
        <f>+SUMIFS('Data Co.op'!$M:$M,'Data Co.op'!$E:$E,'MT-Tracking Co.op'!$F322,'Data Co.op'!$N:$N,'MT-Tracking Co.op'!R$6)</f>
        <v>0</v>
      </c>
      <c r="S322" s="25">
        <f>+SUMIFS('Data Co.op'!$M:$M,'Data Co.op'!$E:$E,'MT-Tracking Co.op'!$F322,'Data Co.op'!$N:$N,'MT-Tracking Co.op'!S$6)</f>
        <v>238.46399999999994</v>
      </c>
      <c r="T322" s="25">
        <f>+SUMIFS('Data Co.op'!$M:$M,'Data Co.op'!$E:$E,'MT-Tracking Co.op'!$F322,'Data Co.op'!$N:$N,'MT-Tracking Co.op'!T$6)</f>
        <v>0</v>
      </c>
      <c r="U322" s="25">
        <f>+SUMIFS('Data Co.op'!$M:$M,'Data Co.op'!$E:$E,'MT-Tracking Co.op'!$F322,'Data Co.op'!$N:$N,'MT-Tracking Co.op'!U$6)</f>
        <v>0</v>
      </c>
      <c r="V322" s="25">
        <f>+SUMIFS('Data Co.op'!$M:$M,'Data Co.op'!$E:$E,'MT-Tracking Co.op'!$F322,'Data Co.op'!$N:$N,'MT-Tracking Co.op'!V$6)</f>
        <v>0</v>
      </c>
      <c r="W322" s="25">
        <f>+SUMIFS('Data Co.op'!$M:$M,'Data Co.op'!$E:$E,'MT-Tracking Co.op'!$F322,'Data Co.op'!$N:$N,'MT-Tracking Co.op'!W$6)</f>
        <v>0</v>
      </c>
      <c r="X322" s="25">
        <f>+SUMIFS('Data Co.op'!$M:$M,'Data Co.op'!$E:$E,'MT-Tracking Co.op'!$F322,'Data Co.op'!$N:$N,'MT-Tracking Co.op'!X$6)</f>
        <v>0</v>
      </c>
      <c r="Y322" s="25">
        <f>+SUMIFS('Data Co.op'!$M:$M,'Data Co.op'!$E:$E,'MT-Tracking Co.op'!$F322,'Data Co.op'!$N:$N,'MT-Tracking Co.op'!Y$6)</f>
        <v>0</v>
      </c>
      <c r="Z322" s="25">
        <f>+SUMIFS('Data Co.op'!$M:$M,'Data Co.op'!$E:$E,'MT-Tracking Co.op'!$F322,'Data Co.op'!$N:$N,'MT-Tracking Co.op'!Z$6)</f>
        <v>0</v>
      </c>
      <c r="AA322" s="25">
        <f>+SUMIFS('Data Co.op'!$M:$M,'Data Co.op'!$E:$E,'MT-Tracking Co.op'!$F322,'Data Co.op'!$N:$N,'MT-Tracking Co.op'!AA$6)</f>
        <v>0</v>
      </c>
      <c r="AB322" s="25">
        <f>+SUMIFS('Data Co.op'!$M:$M,'Data Co.op'!$E:$E,'MT-Tracking Co.op'!$F322,'Data Co.op'!$N:$N,'MT-Tracking Co.op'!AB$6)</f>
        <v>0</v>
      </c>
      <c r="AC322" s="25">
        <f>+SUMIFS('Data Co.op'!$M:$M,'Data Co.op'!$E:$E,'MT-Tracking Co.op'!$F322,'Data Co.op'!$N:$N,'MT-Tracking Co.op'!AC$6)</f>
        <v>361.19952000000001</v>
      </c>
      <c r="AD322" s="25">
        <f>+SUMIFS('Data Co.op'!$M:$M,'Data Co.op'!$E:$E,'MT-Tracking Co.op'!$F322,'Data Co.op'!$N:$N,'MT-Tracking Co.op'!AD$6)</f>
        <v>0</v>
      </c>
      <c r="AE322" s="25">
        <f>+SUMIFS('Data Co.op'!$M:$M,'Data Co.op'!$E:$E,'MT-Tracking Co.op'!$F322,'Data Co.op'!$N:$N,'MT-Tracking Co.op'!AE$6)</f>
        <v>0</v>
      </c>
      <c r="AF322" s="25">
        <f>+SUMIFS('Data Co.op'!$M:$M,'Data Co.op'!$E:$E,'MT-Tracking Co.op'!$F322,'Data Co.op'!$N:$N,'MT-Tracking Co.op'!AF$6)</f>
        <v>238.46399999999994</v>
      </c>
      <c r="AG322" s="25">
        <f>+SUMIFS('Data Co.op'!$M:$M,'Data Co.op'!$E:$E,'MT-Tracking Co.op'!$F322,'Data Co.op'!$N:$N,'MT-Tracking Co.op'!AG$6)</f>
        <v>0</v>
      </c>
      <c r="AH322" s="25">
        <f>+SUMIFS('Data Co.op'!$M:$M,'Data Co.op'!$E:$E,'MT-Tracking Co.op'!$G322,'Data Co.op'!$N:$N,'MT-Tracking Co.op'!AH$6)</f>
        <v>0</v>
      </c>
      <c r="AI322" s="25">
        <f>+SUMIFS('Data Co.op'!$M:$M,'Data Co.op'!$E:$E,'MT-Tracking Co.op'!$G322,'Data Co.op'!$N:$N,'MT-Tracking Co.op'!AI$6)</f>
        <v>0</v>
      </c>
      <c r="AJ322" s="25">
        <f>+SUMIFS('Data Co.op'!$M:$M,'Data Co.op'!$E:$E,'MT-Tracking Co.op'!$G322,'Data Co.op'!$N:$N,'MT-Tracking Co.op'!AJ$6)</f>
        <v>0</v>
      </c>
      <c r="AK322" s="25">
        <f>+SUMIFS('Data Co.op'!$M:$M,'Data Co.op'!$E:$E,'MT-Tracking Co.op'!$G322,'Data Co.op'!$N:$N,'MT-Tracking Co.op'!AK$6)</f>
        <v>0</v>
      </c>
      <c r="AL322" s="25">
        <f>+SUMIFS('Data Co.op'!$M:$M,'Data Co.op'!$E:$E,'MT-Tracking Co.op'!$G322,'Data Co.op'!$N:$N,'MT-Tracking Co.op'!AL$6)</f>
        <v>0</v>
      </c>
      <c r="AM322" s="25">
        <f>+SUMIFS('Data Co.op'!$M:$M,'Data Co.op'!$E:$E,'MT-Tracking Co.op'!$G322,'Data Co.op'!$N:$N,'MT-Tracking Co.op'!AM$6)</f>
        <v>0</v>
      </c>
      <c r="AN322" s="25">
        <f>+SUMIFS('Data Co.op'!$M:$M,'Data Co.op'!$E:$E,'MT-Tracking Co.op'!$G322,'Data Co.op'!$N:$N,'MT-Tracking Co.op'!AN$6)</f>
        <v>1602.9327600000001</v>
      </c>
      <c r="AO322" s="25">
        <f>+SUMIFS('Data Co.op'!$M:$M,'Data Co.op'!$E:$E,'MT-Tracking Co.op'!$G322,'Data Co.op'!$N:$N,'MT-Tracking Co.op'!AO$6)</f>
        <v>0</v>
      </c>
      <c r="AP322" s="25">
        <f>+SUMIFS('Data Co.op'!$M:$M,'Data Co.op'!$E:$E,'MT-Tracking Co.op'!$G322,'Data Co.op'!$N:$N,'MT-Tracking Co.op'!AP$6)</f>
        <v>0</v>
      </c>
      <c r="AQ322" s="25">
        <f>+SUMIFS('Data Co.op'!$M:$M,'Data Co.op'!$E:$E,'MT-Tracking Co.op'!$G322,'Data Co.op'!$N:$N,'MT-Tracking Co.op'!AQ$6)</f>
        <v>0</v>
      </c>
      <c r="AR322" s="25">
        <f>+SUMIFS('Data Co.op'!$M:$M,'Data Co.op'!$E:$E,'MT-Tracking Co.op'!$G322,'Data Co.op'!$N:$N,'MT-Tracking Co.op'!AR$6)</f>
        <v>0</v>
      </c>
      <c r="AS322" s="25">
        <f>+SUMIFS('Data Co.op'!$M:$M,'Data Co.op'!$E:$E,'MT-Tracking Co.op'!$G322,'Data Co.op'!$N:$N,'MT-Tracking Co.op'!AS$6)</f>
        <v>0</v>
      </c>
      <c r="AT322" s="25">
        <f>+SUMIFS('Data Co.op'!$M:$M,'Data Co.op'!$E:$E,'MT-Tracking Co.op'!$G322,'Data Co.op'!$N:$N,'MT-Tracking Co.op'!AT$6)</f>
        <v>0</v>
      </c>
      <c r="AU322" s="25">
        <f>+SUMIFS('Data Co.op'!$M:$M,'Data Co.op'!$E:$E,'MT-Tracking Co.op'!$G322,'Data Co.op'!$N:$N,'MT-Tracking Co.op'!AU$6)</f>
        <v>180.59976</v>
      </c>
      <c r="AV322" s="25">
        <f>+SUMIFS('Data Co.op'!$M:$M,'Data Co.op'!$E:$E,'MT-Tracking Co.op'!$G322,'Data Co.op'!$N:$N,'MT-Tracking Co.op'!AV$6)</f>
        <v>0</v>
      </c>
      <c r="AW322" s="27"/>
      <c r="AX322" t="str">
        <f t="shared" si="46"/>
        <v>Nguyễn Thành Long</v>
      </c>
      <c r="AY322" t="str">
        <f t="shared" si="45"/>
        <v>NBTS05281</v>
      </c>
      <c r="AZ322" s="27" t="str">
        <f t="shared" si="47"/>
        <v>Trần Thị Cẩm Tiên</v>
      </c>
    </row>
    <row r="323" spans="1:52" outlineLevel="1" x14ac:dyDescent="0.25">
      <c r="A323" s="4" t="s">
        <v>935</v>
      </c>
      <c r="B323" s="4" t="s">
        <v>1076</v>
      </c>
      <c r="C323" s="4" t="s">
        <v>959</v>
      </c>
      <c r="D323" s="4" t="s">
        <v>753</v>
      </c>
      <c r="E323" s="4" t="s">
        <v>817</v>
      </c>
      <c r="F323" s="35">
        <v>9311</v>
      </c>
      <c r="G323" s="35">
        <f t="shared" si="52"/>
        <v>9311</v>
      </c>
      <c r="H323" s="4" t="s">
        <v>2527</v>
      </c>
      <c r="I323" s="4"/>
      <c r="J323" s="4"/>
      <c r="K323" s="4"/>
      <c r="L323" s="4"/>
      <c r="M323" s="4"/>
      <c r="N323" s="38"/>
      <c r="O323" s="33"/>
      <c r="P323" s="33">
        <f t="shared" si="49"/>
        <v>2087.3537999999999</v>
      </c>
      <c r="Q323" s="94"/>
      <c r="R323" s="25">
        <f>+SUMIFS('Data Co.op'!$M:$M,'Data Co.op'!$E:$E,'MT-Tracking Co.op'!$F323,'Data Co.op'!$N:$N,'MT-Tracking Co.op'!R$6)</f>
        <v>0</v>
      </c>
      <c r="S323" s="25">
        <f>+SUMIFS('Data Co.op'!$M:$M,'Data Co.op'!$E:$E,'MT-Tracking Co.op'!$F323,'Data Co.op'!$N:$N,'MT-Tracking Co.op'!S$6)</f>
        <v>0</v>
      </c>
      <c r="T323" s="25">
        <f>+SUMIFS('Data Co.op'!$M:$M,'Data Co.op'!$E:$E,'MT-Tracking Co.op'!$F323,'Data Co.op'!$N:$N,'MT-Tracking Co.op'!T$6)</f>
        <v>238.46399999999994</v>
      </c>
      <c r="U323" s="25">
        <f>+SUMIFS('Data Co.op'!$M:$M,'Data Co.op'!$E:$E,'MT-Tracking Co.op'!$F323,'Data Co.op'!$N:$N,'MT-Tracking Co.op'!U$6)</f>
        <v>0</v>
      </c>
      <c r="V323" s="25">
        <f>+SUMIFS('Data Co.op'!$M:$M,'Data Co.op'!$E:$E,'MT-Tracking Co.op'!$F323,'Data Co.op'!$N:$N,'MT-Tracking Co.op'!V$6)</f>
        <v>0</v>
      </c>
      <c r="W323" s="25">
        <f>+SUMIFS('Data Co.op'!$M:$M,'Data Co.op'!$E:$E,'MT-Tracking Co.op'!$F323,'Data Co.op'!$N:$N,'MT-Tracking Co.op'!W$6)</f>
        <v>0</v>
      </c>
      <c r="X323" s="25">
        <f>+SUMIFS('Data Co.op'!$M:$M,'Data Co.op'!$E:$E,'MT-Tracking Co.op'!$F323,'Data Co.op'!$N:$N,'MT-Tracking Co.op'!X$6)</f>
        <v>0</v>
      </c>
      <c r="Y323" s="25">
        <f>+SUMIFS('Data Co.op'!$M:$M,'Data Co.op'!$E:$E,'MT-Tracking Co.op'!$F323,'Data Co.op'!$N:$N,'MT-Tracking Co.op'!Y$6)</f>
        <v>0</v>
      </c>
      <c r="Z323" s="25">
        <f>+SUMIFS('Data Co.op'!$M:$M,'Data Co.op'!$E:$E,'MT-Tracking Co.op'!$F323,'Data Co.op'!$N:$N,'MT-Tracking Co.op'!Z$6)</f>
        <v>0</v>
      </c>
      <c r="AA323" s="25">
        <f>+SUMIFS('Data Co.op'!$M:$M,'Data Co.op'!$E:$E,'MT-Tracking Co.op'!$F323,'Data Co.op'!$N:$N,'MT-Tracking Co.op'!AA$6)</f>
        <v>0</v>
      </c>
      <c r="AB323" s="25">
        <f>+SUMIFS('Data Co.op'!$M:$M,'Data Co.op'!$E:$E,'MT-Tracking Co.op'!$F323,'Data Co.op'!$N:$N,'MT-Tracking Co.op'!AB$6)</f>
        <v>0</v>
      </c>
      <c r="AC323" s="25">
        <f>+SUMIFS('Data Co.op'!$M:$M,'Data Co.op'!$E:$E,'MT-Tracking Co.op'!$F323,'Data Co.op'!$N:$N,'MT-Tracking Co.op'!AC$6)</f>
        <v>0</v>
      </c>
      <c r="AD323" s="25">
        <f>+SUMIFS('Data Co.op'!$M:$M,'Data Co.op'!$E:$E,'MT-Tracking Co.op'!$F323,'Data Co.op'!$N:$N,'MT-Tracking Co.op'!AD$6)</f>
        <v>0</v>
      </c>
      <c r="AE323" s="25">
        <f>+SUMIFS('Data Co.op'!$M:$M,'Data Co.op'!$E:$E,'MT-Tracking Co.op'!$F323,'Data Co.op'!$N:$N,'MT-Tracking Co.op'!AE$6)</f>
        <v>0</v>
      </c>
      <c r="AF323" s="25">
        <f>+SUMIFS('Data Co.op'!$M:$M,'Data Co.op'!$E:$E,'MT-Tracking Co.op'!$F323,'Data Co.op'!$N:$N,'MT-Tracking Co.op'!AF$6)</f>
        <v>0</v>
      </c>
      <c r="AG323" s="25">
        <f>+SUMIFS('Data Co.op'!$M:$M,'Data Co.op'!$E:$E,'MT-Tracking Co.op'!$F323,'Data Co.op'!$N:$N,'MT-Tracking Co.op'!AG$6)</f>
        <v>0</v>
      </c>
      <c r="AH323" s="25">
        <f>+SUMIFS('Data Co.op'!$M:$M,'Data Co.op'!$E:$E,'MT-Tracking Co.op'!$G323,'Data Co.op'!$N:$N,'MT-Tracking Co.op'!AH$6)</f>
        <v>0</v>
      </c>
      <c r="AI323" s="25">
        <f>+SUMIFS('Data Co.op'!$M:$M,'Data Co.op'!$E:$E,'MT-Tracking Co.op'!$G323,'Data Co.op'!$N:$N,'MT-Tracking Co.op'!AI$6)</f>
        <v>419.06375999999995</v>
      </c>
      <c r="AJ323" s="25">
        <f>+SUMIFS('Data Co.op'!$M:$M,'Data Co.op'!$E:$E,'MT-Tracking Co.op'!$G323,'Data Co.op'!$N:$N,'MT-Tracking Co.op'!AJ$6)</f>
        <v>0</v>
      </c>
      <c r="AK323" s="25">
        <f>+SUMIFS('Data Co.op'!$M:$M,'Data Co.op'!$E:$E,'MT-Tracking Co.op'!$G323,'Data Co.op'!$N:$N,'MT-Tracking Co.op'!AK$6)</f>
        <v>0</v>
      </c>
      <c r="AL323" s="25">
        <f>+SUMIFS('Data Co.op'!$M:$M,'Data Co.op'!$E:$E,'MT-Tracking Co.op'!$G323,'Data Co.op'!$N:$N,'MT-Tracking Co.op'!AL$6)</f>
        <v>1249.2262799999999</v>
      </c>
      <c r="AM323" s="25">
        <f>+SUMIFS('Data Co.op'!$M:$M,'Data Co.op'!$E:$E,'MT-Tracking Co.op'!$G323,'Data Co.op'!$N:$N,'MT-Tracking Co.op'!AM$6)</f>
        <v>0</v>
      </c>
      <c r="AN323" s="25">
        <f>+SUMIFS('Data Co.op'!$M:$M,'Data Co.op'!$E:$E,'MT-Tracking Co.op'!$G323,'Data Co.op'!$N:$N,'MT-Tracking Co.op'!AN$6)</f>
        <v>0</v>
      </c>
      <c r="AO323" s="25">
        <f>+SUMIFS('Data Co.op'!$M:$M,'Data Co.op'!$E:$E,'MT-Tracking Co.op'!$G323,'Data Co.op'!$N:$N,'MT-Tracking Co.op'!AO$6)</f>
        <v>0</v>
      </c>
      <c r="AP323" s="25">
        <f>+SUMIFS('Data Co.op'!$M:$M,'Data Co.op'!$E:$E,'MT-Tracking Co.op'!$G323,'Data Co.op'!$N:$N,'MT-Tracking Co.op'!AP$6)</f>
        <v>180.59976</v>
      </c>
      <c r="AQ323" s="25">
        <f>+SUMIFS('Data Co.op'!$M:$M,'Data Co.op'!$E:$E,'MT-Tracking Co.op'!$G323,'Data Co.op'!$N:$N,'MT-Tracking Co.op'!AQ$6)</f>
        <v>0</v>
      </c>
      <c r="AR323" s="25">
        <f>+SUMIFS('Data Co.op'!$M:$M,'Data Co.op'!$E:$E,'MT-Tracking Co.op'!$G323,'Data Co.op'!$N:$N,'MT-Tracking Co.op'!AR$6)</f>
        <v>0</v>
      </c>
      <c r="AS323" s="25">
        <f>+SUMIFS('Data Co.op'!$M:$M,'Data Co.op'!$E:$E,'MT-Tracking Co.op'!$G323,'Data Co.op'!$N:$N,'MT-Tracking Co.op'!AS$6)</f>
        <v>0</v>
      </c>
      <c r="AT323" s="25">
        <f>+SUMIFS('Data Co.op'!$M:$M,'Data Co.op'!$E:$E,'MT-Tracking Co.op'!$G323,'Data Co.op'!$N:$N,'MT-Tracking Co.op'!AT$6)</f>
        <v>0</v>
      </c>
      <c r="AU323" s="25">
        <f>+SUMIFS('Data Co.op'!$M:$M,'Data Co.op'!$E:$E,'MT-Tracking Co.op'!$G323,'Data Co.op'!$N:$N,'MT-Tracking Co.op'!AU$6)</f>
        <v>0</v>
      </c>
      <c r="AV323" s="25">
        <f>+SUMIFS('Data Co.op'!$M:$M,'Data Co.op'!$E:$E,'MT-Tracking Co.op'!$G323,'Data Co.op'!$N:$N,'MT-Tracking Co.op'!AV$6)</f>
        <v>0</v>
      </c>
      <c r="AW323" s="27"/>
      <c r="AX323" t="str">
        <f t="shared" si="46"/>
        <v>Nguyễn Thành Long</v>
      </c>
      <c r="AY323" t="str">
        <f t="shared" si="45"/>
        <v>NBTS05281</v>
      </c>
      <c r="AZ323" s="27" t="str">
        <f t="shared" si="47"/>
        <v>Trần Thị Cẩm Tiên</v>
      </c>
    </row>
    <row r="324" spans="1:52" outlineLevel="1" x14ac:dyDescent="0.25">
      <c r="A324" s="4"/>
      <c r="B324" s="4"/>
      <c r="C324" s="4"/>
      <c r="D324" s="4"/>
      <c r="E324" s="4"/>
      <c r="F324" s="35"/>
      <c r="G324" s="35"/>
      <c r="H324" s="4"/>
      <c r="I324" s="4"/>
      <c r="J324" s="4"/>
      <c r="K324" s="4"/>
      <c r="L324" s="4"/>
      <c r="M324" s="4"/>
      <c r="N324" s="38"/>
      <c r="O324" s="33"/>
      <c r="P324" s="33">
        <f t="shared" si="49"/>
        <v>0</v>
      </c>
      <c r="Q324" s="94"/>
      <c r="R324" s="25">
        <f>+SUMIFS('Data Co.op'!$M:$M,'Data Co.op'!$E:$E,'MT-Tracking Co.op'!$F324,'Data Co.op'!$N:$N,'MT-Tracking Co.op'!R$6)</f>
        <v>0</v>
      </c>
      <c r="S324" s="25">
        <f>+SUMIFS('Data Co.op'!$M:$M,'Data Co.op'!$E:$E,'MT-Tracking Co.op'!$F324,'Data Co.op'!$N:$N,'MT-Tracking Co.op'!S$6)</f>
        <v>0</v>
      </c>
      <c r="T324" s="25">
        <f>+SUMIFS('Data Co.op'!$M:$M,'Data Co.op'!$E:$E,'MT-Tracking Co.op'!$F324,'Data Co.op'!$N:$N,'MT-Tracking Co.op'!T$6)</f>
        <v>0</v>
      </c>
      <c r="U324" s="25">
        <f>+SUMIFS('Data Co.op'!$M:$M,'Data Co.op'!$E:$E,'MT-Tracking Co.op'!$F324,'Data Co.op'!$N:$N,'MT-Tracking Co.op'!U$6)</f>
        <v>0</v>
      </c>
      <c r="V324" s="25">
        <f>+SUMIFS('Data Co.op'!$M:$M,'Data Co.op'!$E:$E,'MT-Tracking Co.op'!$F324,'Data Co.op'!$N:$N,'MT-Tracking Co.op'!V$6)</f>
        <v>0</v>
      </c>
      <c r="W324" s="25">
        <f>+SUMIFS('Data Co.op'!$M:$M,'Data Co.op'!$E:$E,'MT-Tracking Co.op'!$F324,'Data Co.op'!$N:$N,'MT-Tracking Co.op'!W$6)</f>
        <v>0</v>
      </c>
      <c r="X324" s="25">
        <f>+SUMIFS('Data Co.op'!$M:$M,'Data Co.op'!$E:$E,'MT-Tracking Co.op'!$F324,'Data Co.op'!$N:$N,'MT-Tracking Co.op'!X$6)</f>
        <v>0</v>
      </c>
      <c r="Y324" s="25">
        <f>+SUMIFS('Data Co.op'!$M:$M,'Data Co.op'!$E:$E,'MT-Tracking Co.op'!$F324,'Data Co.op'!$N:$N,'MT-Tracking Co.op'!Y$6)</f>
        <v>0</v>
      </c>
      <c r="Z324" s="25">
        <f>+SUMIFS('Data Co.op'!$M:$M,'Data Co.op'!$E:$E,'MT-Tracking Co.op'!$F324,'Data Co.op'!$N:$N,'MT-Tracking Co.op'!Z$6)</f>
        <v>0</v>
      </c>
      <c r="AA324" s="25">
        <f>+SUMIFS('Data Co.op'!$M:$M,'Data Co.op'!$E:$E,'MT-Tracking Co.op'!$F324,'Data Co.op'!$N:$N,'MT-Tracking Co.op'!AA$6)</f>
        <v>0</v>
      </c>
      <c r="AB324" s="25">
        <f>+SUMIFS('Data Co.op'!$M:$M,'Data Co.op'!$E:$E,'MT-Tracking Co.op'!$F324,'Data Co.op'!$N:$N,'MT-Tracking Co.op'!AB$6)</f>
        <v>0</v>
      </c>
      <c r="AC324" s="25">
        <f>+SUMIFS('Data Co.op'!$M:$M,'Data Co.op'!$E:$E,'MT-Tracking Co.op'!$F324,'Data Co.op'!$N:$N,'MT-Tracking Co.op'!AC$6)</f>
        <v>0</v>
      </c>
      <c r="AD324" s="25">
        <f>+SUMIFS('Data Co.op'!$M:$M,'Data Co.op'!$E:$E,'MT-Tracking Co.op'!$F324,'Data Co.op'!$N:$N,'MT-Tracking Co.op'!AD$6)</f>
        <v>0</v>
      </c>
      <c r="AE324" s="25">
        <f>+SUMIFS('Data Co.op'!$M:$M,'Data Co.op'!$E:$E,'MT-Tracking Co.op'!$F324,'Data Co.op'!$N:$N,'MT-Tracking Co.op'!AE$6)</f>
        <v>0</v>
      </c>
      <c r="AF324" s="25">
        <f>+SUMIFS('Data Co.op'!$M:$M,'Data Co.op'!$E:$E,'MT-Tracking Co.op'!$F324,'Data Co.op'!$N:$N,'MT-Tracking Co.op'!AF$6)</f>
        <v>0</v>
      </c>
      <c r="AG324" s="25">
        <f>+SUMIFS('Data Co.op'!$M:$M,'Data Co.op'!$E:$E,'MT-Tracking Co.op'!$F324,'Data Co.op'!$N:$N,'MT-Tracking Co.op'!AG$6)</f>
        <v>0</v>
      </c>
      <c r="AH324" s="25">
        <f>+SUMIFS('Data Co.op'!$M:$M,'Data Co.op'!$E:$E,'MT-Tracking Co.op'!$G324,'Data Co.op'!$N:$N,'MT-Tracking Co.op'!AH$6)</f>
        <v>0</v>
      </c>
      <c r="AI324" s="25">
        <f>+SUMIFS('Data Co.op'!$M:$M,'Data Co.op'!$E:$E,'MT-Tracking Co.op'!$G324,'Data Co.op'!$N:$N,'MT-Tracking Co.op'!AI$6)</f>
        <v>0</v>
      </c>
      <c r="AJ324" s="25">
        <f>+SUMIFS('Data Co.op'!$M:$M,'Data Co.op'!$E:$E,'MT-Tracking Co.op'!$G324,'Data Co.op'!$N:$N,'MT-Tracking Co.op'!AJ$6)</f>
        <v>0</v>
      </c>
      <c r="AK324" s="25">
        <f>+SUMIFS('Data Co.op'!$M:$M,'Data Co.op'!$E:$E,'MT-Tracking Co.op'!$G324,'Data Co.op'!$N:$N,'MT-Tracking Co.op'!AK$6)</f>
        <v>0</v>
      </c>
      <c r="AL324" s="25">
        <f>+SUMIFS('Data Co.op'!$M:$M,'Data Co.op'!$E:$E,'MT-Tracking Co.op'!$G324,'Data Co.op'!$N:$N,'MT-Tracking Co.op'!AL$6)</f>
        <v>0</v>
      </c>
      <c r="AM324" s="25">
        <f>+SUMIFS('Data Co.op'!$M:$M,'Data Co.op'!$E:$E,'MT-Tracking Co.op'!$G324,'Data Co.op'!$N:$N,'MT-Tracking Co.op'!AM$6)</f>
        <v>0</v>
      </c>
      <c r="AN324" s="25">
        <f>+SUMIFS('Data Co.op'!$M:$M,'Data Co.op'!$E:$E,'MT-Tracking Co.op'!$G324,'Data Co.op'!$N:$N,'MT-Tracking Co.op'!AN$6)</f>
        <v>0</v>
      </c>
      <c r="AO324" s="25">
        <f>+SUMIFS('Data Co.op'!$M:$M,'Data Co.op'!$E:$E,'MT-Tracking Co.op'!$G324,'Data Co.op'!$N:$N,'MT-Tracking Co.op'!AO$6)</f>
        <v>0</v>
      </c>
      <c r="AP324" s="25">
        <f>+SUMIFS('Data Co.op'!$M:$M,'Data Co.op'!$E:$E,'MT-Tracking Co.op'!$G324,'Data Co.op'!$N:$N,'MT-Tracking Co.op'!AP$6)</f>
        <v>0</v>
      </c>
      <c r="AQ324" s="25">
        <f>+SUMIFS('Data Co.op'!$M:$M,'Data Co.op'!$E:$E,'MT-Tracking Co.op'!$G324,'Data Co.op'!$N:$N,'MT-Tracking Co.op'!AQ$6)</f>
        <v>0</v>
      </c>
      <c r="AR324" s="25">
        <f>+SUMIFS('Data Co.op'!$M:$M,'Data Co.op'!$E:$E,'MT-Tracking Co.op'!$G324,'Data Co.op'!$N:$N,'MT-Tracking Co.op'!AR$6)</f>
        <v>0</v>
      </c>
      <c r="AS324" s="25">
        <f>+SUMIFS('Data Co.op'!$M:$M,'Data Co.op'!$E:$E,'MT-Tracking Co.op'!$G324,'Data Co.op'!$N:$N,'MT-Tracking Co.op'!AS$6)</f>
        <v>0</v>
      </c>
      <c r="AT324" s="25">
        <f>+SUMIFS('Data Co.op'!$M:$M,'Data Co.op'!$E:$E,'MT-Tracking Co.op'!$G324,'Data Co.op'!$N:$N,'MT-Tracking Co.op'!AT$6)</f>
        <v>0</v>
      </c>
      <c r="AU324" s="25">
        <f>+SUMIFS('Data Co.op'!$M:$M,'Data Co.op'!$E:$E,'MT-Tracking Co.op'!$G324,'Data Co.op'!$N:$N,'MT-Tracking Co.op'!AU$6)</f>
        <v>0</v>
      </c>
      <c r="AV324" s="25">
        <f>+SUMIFS('Data Co.op'!$M:$M,'Data Co.op'!$E:$E,'MT-Tracking Co.op'!$G324,'Data Co.op'!$N:$N,'MT-Tracking Co.op'!AV$6)</f>
        <v>0</v>
      </c>
      <c r="AW324" s="27"/>
      <c r="AX324">
        <f t="shared" si="46"/>
        <v>0</v>
      </c>
      <c r="AY324">
        <f t="shared" si="45"/>
        <v>0</v>
      </c>
      <c r="AZ324" s="27">
        <f t="shared" si="47"/>
        <v>0</v>
      </c>
    </row>
    <row r="325" spans="1:52" outlineLevel="1" x14ac:dyDescent="0.25">
      <c r="A325" s="4"/>
      <c r="B325" s="4"/>
      <c r="C325" s="4"/>
      <c r="D325" s="4"/>
      <c r="E325" s="4"/>
      <c r="F325" s="35"/>
      <c r="G325" s="35"/>
      <c r="H325" s="4"/>
      <c r="I325" s="4"/>
      <c r="J325" s="4"/>
      <c r="K325" s="4"/>
      <c r="L325" s="4"/>
      <c r="M325" s="4"/>
      <c r="N325" s="38"/>
      <c r="O325" s="33"/>
      <c r="P325" s="33">
        <f t="shared" si="49"/>
        <v>0</v>
      </c>
      <c r="Q325" s="94"/>
      <c r="R325" s="25">
        <f>+SUMIFS('Data Co.op'!$M:$M,'Data Co.op'!$E:$E,'MT-Tracking Co.op'!$F325,'Data Co.op'!$N:$N,'MT-Tracking Co.op'!R$6)</f>
        <v>0</v>
      </c>
      <c r="S325" s="25">
        <f>+SUMIFS('Data Co.op'!$M:$M,'Data Co.op'!$E:$E,'MT-Tracking Co.op'!$F325,'Data Co.op'!$N:$N,'MT-Tracking Co.op'!S$6)</f>
        <v>0</v>
      </c>
      <c r="T325" s="25">
        <f>+SUMIFS('Data Co.op'!$M:$M,'Data Co.op'!$E:$E,'MT-Tracking Co.op'!$F325,'Data Co.op'!$N:$N,'MT-Tracking Co.op'!T$6)</f>
        <v>0</v>
      </c>
      <c r="U325" s="25">
        <f>+SUMIFS('Data Co.op'!$M:$M,'Data Co.op'!$E:$E,'MT-Tracking Co.op'!$F325,'Data Co.op'!$N:$N,'MT-Tracking Co.op'!U$6)</f>
        <v>0</v>
      </c>
      <c r="V325" s="25">
        <f>+SUMIFS('Data Co.op'!$M:$M,'Data Co.op'!$E:$E,'MT-Tracking Co.op'!$F325,'Data Co.op'!$N:$N,'MT-Tracking Co.op'!V$6)</f>
        <v>0</v>
      </c>
      <c r="W325" s="25">
        <f>+SUMIFS('Data Co.op'!$M:$M,'Data Co.op'!$E:$E,'MT-Tracking Co.op'!$F325,'Data Co.op'!$N:$N,'MT-Tracking Co.op'!W$6)</f>
        <v>0</v>
      </c>
      <c r="X325" s="25">
        <f>+SUMIFS('Data Co.op'!$M:$M,'Data Co.op'!$E:$E,'MT-Tracking Co.op'!$F325,'Data Co.op'!$N:$N,'MT-Tracking Co.op'!X$6)</f>
        <v>0</v>
      </c>
      <c r="Y325" s="25">
        <f>+SUMIFS('Data Co.op'!$M:$M,'Data Co.op'!$E:$E,'MT-Tracking Co.op'!$F325,'Data Co.op'!$N:$N,'MT-Tracking Co.op'!Y$6)</f>
        <v>0</v>
      </c>
      <c r="Z325" s="25">
        <f>+SUMIFS('Data Co.op'!$M:$M,'Data Co.op'!$E:$E,'MT-Tracking Co.op'!$F325,'Data Co.op'!$N:$N,'MT-Tracking Co.op'!Z$6)</f>
        <v>0</v>
      </c>
      <c r="AA325" s="25">
        <f>+SUMIFS('Data Co.op'!$M:$M,'Data Co.op'!$E:$E,'MT-Tracking Co.op'!$F325,'Data Co.op'!$N:$N,'MT-Tracking Co.op'!AA$6)</f>
        <v>0</v>
      </c>
      <c r="AB325" s="25">
        <f>+SUMIFS('Data Co.op'!$M:$M,'Data Co.op'!$E:$E,'MT-Tracking Co.op'!$F325,'Data Co.op'!$N:$N,'MT-Tracking Co.op'!AB$6)</f>
        <v>0</v>
      </c>
      <c r="AC325" s="25">
        <f>+SUMIFS('Data Co.op'!$M:$M,'Data Co.op'!$E:$E,'MT-Tracking Co.op'!$F325,'Data Co.op'!$N:$N,'MT-Tracking Co.op'!AC$6)</f>
        <v>0</v>
      </c>
      <c r="AD325" s="25">
        <f>+SUMIFS('Data Co.op'!$M:$M,'Data Co.op'!$E:$E,'MT-Tracking Co.op'!$F325,'Data Co.op'!$N:$N,'MT-Tracking Co.op'!AD$6)</f>
        <v>0</v>
      </c>
      <c r="AE325" s="25">
        <f>+SUMIFS('Data Co.op'!$M:$M,'Data Co.op'!$E:$E,'MT-Tracking Co.op'!$F325,'Data Co.op'!$N:$N,'MT-Tracking Co.op'!AE$6)</f>
        <v>0</v>
      </c>
      <c r="AF325" s="25">
        <f>+SUMIFS('Data Co.op'!$M:$M,'Data Co.op'!$E:$E,'MT-Tracking Co.op'!$F325,'Data Co.op'!$N:$N,'MT-Tracking Co.op'!AF$6)</f>
        <v>0</v>
      </c>
      <c r="AG325" s="25">
        <f>+SUMIFS('Data Co.op'!$M:$M,'Data Co.op'!$E:$E,'MT-Tracking Co.op'!$F325,'Data Co.op'!$N:$N,'MT-Tracking Co.op'!AG$6)</f>
        <v>0</v>
      </c>
      <c r="AH325" s="25">
        <f>+SUMIFS('Data Co.op'!$M:$M,'Data Co.op'!$E:$E,'MT-Tracking Co.op'!$G325,'Data Co.op'!$N:$N,'MT-Tracking Co.op'!AH$6)</f>
        <v>0</v>
      </c>
      <c r="AI325" s="25">
        <f>+SUMIFS('Data Co.op'!$M:$M,'Data Co.op'!$E:$E,'MT-Tracking Co.op'!$G325,'Data Co.op'!$N:$N,'MT-Tracking Co.op'!AI$6)</f>
        <v>0</v>
      </c>
      <c r="AJ325" s="25">
        <f>+SUMIFS('Data Co.op'!$M:$M,'Data Co.op'!$E:$E,'MT-Tracking Co.op'!$G325,'Data Co.op'!$N:$N,'MT-Tracking Co.op'!AJ$6)</f>
        <v>0</v>
      </c>
      <c r="AK325" s="25">
        <f>+SUMIFS('Data Co.op'!$M:$M,'Data Co.op'!$E:$E,'MT-Tracking Co.op'!$G325,'Data Co.op'!$N:$N,'MT-Tracking Co.op'!AK$6)</f>
        <v>0</v>
      </c>
      <c r="AL325" s="25">
        <f>+SUMIFS('Data Co.op'!$M:$M,'Data Co.op'!$E:$E,'MT-Tracking Co.op'!$G325,'Data Co.op'!$N:$N,'MT-Tracking Co.op'!AL$6)</f>
        <v>0</v>
      </c>
      <c r="AM325" s="25">
        <f>+SUMIFS('Data Co.op'!$M:$M,'Data Co.op'!$E:$E,'MT-Tracking Co.op'!$G325,'Data Co.op'!$N:$N,'MT-Tracking Co.op'!AM$6)</f>
        <v>0</v>
      </c>
      <c r="AN325" s="25">
        <f>+SUMIFS('Data Co.op'!$M:$M,'Data Co.op'!$E:$E,'MT-Tracking Co.op'!$G325,'Data Co.op'!$N:$N,'MT-Tracking Co.op'!AN$6)</f>
        <v>0</v>
      </c>
      <c r="AO325" s="25">
        <f>+SUMIFS('Data Co.op'!$M:$M,'Data Co.op'!$E:$E,'MT-Tracking Co.op'!$G325,'Data Co.op'!$N:$N,'MT-Tracking Co.op'!AO$6)</f>
        <v>0</v>
      </c>
      <c r="AP325" s="25">
        <f>+SUMIFS('Data Co.op'!$M:$M,'Data Co.op'!$E:$E,'MT-Tracking Co.op'!$G325,'Data Co.op'!$N:$N,'MT-Tracking Co.op'!AP$6)</f>
        <v>0</v>
      </c>
      <c r="AQ325" s="25">
        <f>+SUMIFS('Data Co.op'!$M:$M,'Data Co.op'!$E:$E,'MT-Tracking Co.op'!$G325,'Data Co.op'!$N:$N,'MT-Tracking Co.op'!AQ$6)</f>
        <v>0</v>
      </c>
      <c r="AR325" s="25">
        <f>+SUMIFS('Data Co.op'!$M:$M,'Data Co.op'!$E:$E,'MT-Tracking Co.op'!$G325,'Data Co.op'!$N:$N,'MT-Tracking Co.op'!AR$6)</f>
        <v>0</v>
      </c>
      <c r="AS325" s="25">
        <f>+SUMIFS('Data Co.op'!$M:$M,'Data Co.op'!$E:$E,'MT-Tracking Co.op'!$G325,'Data Co.op'!$N:$N,'MT-Tracking Co.op'!AS$6)</f>
        <v>0</v>
      </c>
      <c r="AT325" s="25">
        <f>+SUMIFS('Data Co.op'!$M:$M,'Data Co.op'!$E:$E,'MT-Tracking Co.op'!$G325,'Data Co.op'!$N:$N,'MT-Tracking Co.op'!AT$6)</f>
        <v>0</v>
      </c>
      <c r="AU325" s="25">
        <f>+SUMIFS('Data Co.op'!$M:$M,'Data Co.op'!$E:$E,'MT-Tracking Co.op'!$G325,'Data Co.op'!$N:$N,'MT-Tracking Co.op'!AU$6)</f>
        <v>0</v>
      </c>
      <c r="AV325" s="25">
        <f>+SUMIFS('Data Co.op'!$M:$M,'Data Co.op'!$E:$E,'MT-Tracking Co.op'!$G325,'Data Co.op'!$N:$N,'MT-Tracking Co.op'!AV$6)</f>
        <v>0</v>
      </c>
      <c r="AW325" s="27"/>
      <c r="AX325">
        <f t="shared" si="46"/>
        <v>0</v>
      </c>
      <c r="AY325">
        <f t="shared" si="45"/>
        <v>0</v>
      </c>
      <c r="AZ325" s="27">
        <f t="shared" si="47"/>
        <v>0</v>
      </c>
    </row>
    <row r="326" spans="1:52" outlineLevel="1" x14ac:dyDescent="0.25">
      <c r="A326" s="4" t="s">
        <v>935</v>
      </c>
      <c r="B326" s="4" t="s">
        <v>1076</v>
      </c>
      <c r="C326" s="4" t="s">
        <v>959</v>
      </c>
      <c r="D326" s="107" t="s">
        <v>833</v>
      </c>
      <c r="E326" s="85" t="s">
        <v>825</v>
      </c>
      <c r="F326" s="86"/>
      <c r="G326" s="86"/>
      <c r="H326" s="57" t="s">
        <v>5058</v>
      </c>
      <c r="I326" s="4"/>
      <c r="J326" s="4"/>
      <c r="K326" s="4"/>
      <c r="L326" s="4"/>
      <c r="M326" s="4"/>
      <c r="N326" s="38"/>
      <c r="O326" s="33"/>
      <c r="P326" s="33">
        <f t="shared" si="49"/>
        <v>0</v>
      </c>
      <c r="Q326" s="94"/>
      <c r="R326" s="25">
        <f>+SUMIFS('Data Co.op'!$M:$M,'Data Co.op'!$E:$E,'MT-Tracking Co.op'!$F326,'Data Co.op'!$N:$N,'MT-Tracking Co.op'!R$6)</f>
        <v>0</v>
      </c>
      <c r="S326" s="25">
        <f>+SUMIFS('Data Co.op'!$M:$M,'Data Co.op'!$E:$E,'MT-Tracking Co.op'!$F326,'Data Co.op'!$N:$N,'MT-Tracking Co.op'!S$6)</f>
        <v>0</v>
      </c>
      <c r="T326" s="25">
        <f>+SUMIFS('Data Co.op'!$M:$M,'Data Co.op'!$E:$E,'MT-Tracking Co.op'!$F326,'Data Co.op'!$N:$N,'MT-Tracking Co.op'!T$6)</f>
        <v>0</v>
      </c>
      <c r="U326" s="25">
        <f>+SUMIFS('Data Co.op'!$M:$M,'Data Co.op'!$E:$E,'MT-Tracking Co.op'!$F326,'Data Co.op'!$N:$N,'MT-Tracking Co.op'!U$6)</f>
        <v>0</v>
      </c>
      <c r="V326" s="25">
        <f>+SUMIFS('Data Co.op'!$M:$M,'Data Co.op'!$E:$E,'MT-Tracking Co.op'!$F326,'Data Co.op'!$N:$N,'MT-Tracking Co.op'!V$6)</f>
        <v>0</v>
      </c>
      <c r="W326" s="25">
        <f>+SUMIFS('Data Co.op'!$M:$M,'Data Co.op'!$E:$E,'MT-Tracking Co.op'!$F326,'Data Co.op'!$N:$N,'MT-Tracking Co.op'!W$6)</f>
        <v>0</v>
      </c>
      <c r="X326" s="25">
        <f>+SUMIFS('Data Co.op'!$M:$M,'Data Co.op'!$E:$E,'MT-Tracking Co.op'!$F326,'Data Co.op'!$N:$N,'MT-Tracking Co.op'!X$6)</f>
        <v>0</v>
      </c>
      <c r="Y326" s="25">
        <f>+SUMIFS('Data Co.op'!$M:$M,'Data Co.op'!$E:$E,'MT-Tracking Co.op'!$F326,'Data Co.op'!$N:$N,'MT-Tracking Co.op'!Y$6)</f>
        <v>0</v>
      </c>
      <c r="Z326" s="25">
        <f>+SUMIFS('Data Co.op'!$M:$M,'Data Co.op'!$E:$E,'MT-Tracking Co.op'!$F326,'Data Co.op'!$N:$N,'MT-Tracking Co.op'!Z$6)</f>
        <v>0</v>
      </c>
      <c r="AA326" s="25">
        <f>+SUMIFS('Data Co.op'!$M:$M,'Data Co.op'!$E:$E,'MT-Tracking Co.op'!$F326,'Data Co.op'!$N:$N,'MT-Tracking Co.op'!AA$6)</f>
        <v>0</v>
      </c>
      <c r="AB326" s="25">
        <f>+SUMIFS('Data Co.op'!$M:$M,'Data Co.op'!$E:$E,'MT-Tracking Co.op'!$F326,'Data Co.op'!$N:$N,'MT-Tracking Co.op'!AB$6)</f>
        <v>0</v>
      </c>
      <c r="AC326" s="25">
        <f>+SUMIFS('Data Co.op'!$M:$M,'Data Co.op'!$E:$E,'MT-Tracking Co.op'!$F326,'Data Co.op'!$N:$N,'MT-Tracking Co.op'!AC$6)</f>
        <v>0</v>
      </c>
      <c r="AD326" s="25">
        <f>+SUMIFS('Data Co.op'!$M:$M,'Data Co.op'!$E:$E,'MT-Tracking Co.op'!$F326,'Data Co.op'!$N:$N,'MT-Tracking Co.op'!AD$6)</f>
        <v>0</v>
      </c>
      <c r="AE326" s="25">
        <f>+SUMIFS('Data Co.op'!$M:$M,'Data Co.op'!$E:$E,'MT-Tracking Co.op'!$F326,'Data Co.op'!$N:$N,'MT-Tracking Co.op'!AE$6)</f>
        <v>0</v>
      </c>
      <c r="AF326" s="25">
        <f>+SUMIFS('Data Co.op'!$M:$M,'Data Co.op'!$E:$E,'MT-Tracking Co.op'!$F326,'Data Co.op'!$N:$N,'MT-Tracking Co.op'!AF$6)</f>
        <v>0</v>
      </c>
      <c r="AG326" s="25">
        <f>+SUMIFS('Data Co.op'!$M:$M,'Data Co.op'!$E:$E,'MT-Tracking Co.op'!$F326,'Data Co.op'!$N:$N,'MT-Tracking Co.op'!AG$6)</f>
        <v>0</v>
      </c>
      <c r="AH326" s="25">
        <f>+SUMIFS('Data Co.op'!$M:$M,'Data Co.op'!$E:$E,'MT-Tracking Co.op'!$G326,'Data Co.op'!$N:$N,'MT-Tracking Co.op'!AH$6)</f>
        <v>0</v>
      </c>
      <c r="AI326" s="25">
        <f>+SUMIFS('Data Co.op'!$M:$M,'Data Co.op'!$E:$E,'MT-Tracking Co.op'!$G326,'Data Co.op'!$N:$N,'MT-Tracking Co.op'!AI$6)</f>
        <v>0</v>
      </c>
      <c r="AJ326" s="25">
        <f>+SUMIFS('Data Co.op'!$M:$M,'Data Co.op'!$E:$E,'MT-Tracking Co.op'!$G326,'Data Co.op'!$N:$N,'MT-Tracking Co.op'!AJ$6)</f>
        <v>0</v>
      </c>
      <c r="AK326" s="25">
        <f>+SUMIFS('Data Co.op'!$M:$M,'Data Co.op'!$E:$E,'MT-Tracking Co.op'!$G326,'Data Co.op'!$N:$N,'MT-Tracking Co.op'!AK$6)</f>
        <v>0</v>
      </c>
      <c r="AL326" s="25">
        <f>+SUMIFS('Data Co.op'!$M:$M,'Data Co.op'!$E:$E,'MT-Tracking Co.op'!$G326,'Data Co.op'!$N:$N,'MT-Tracking Co.op'!AL$6)</f>
        <v>0</v>
      </c>
      <c r="AM326" s="25">
        <f>+SUMIFS('Data Co.op'!$M:$M,'Data Co.op'!$E:$E,'MT-Tracking Co.op'!$G326,'Data Co.op'!$N:$N,'MT-Tracking Co.op'!AM$6)</f>
        <v>0</v>
      </c>
      <c r="AN326" s="25">
        <f>+SUMIFS('Data Co.op'!$M:$M,'Data Co.op'!$E:$E,'MT-Tracking Co.op'!$G326,'Data Co.op'!$N:$N,'MT-Tracking Co.op'!AN$6)</f>
        <v>0</v>
      </c>
      <c r="AO326" s="25">
        <f>+SUMIFS('Data Co.op'!$M:$M,'Data Co.op'!$E:$E,'MT-Tracking Co.op'!$G326,'Data Co.op'!$N:$N,'MT-Tracking Co.op'!AO$6)</f>
        <v>0</v>
      </c>
      <c r="AP326" s="25">
        <f>+SUMIFS('Data Co.op'!$M:$M,'Data Co.op'!$E:$E,'MT-Tracking Co.op'!$G326,'Data Co.op'!$N:$N,'MT-Tracking Co.op'!AP$6)</f>
        <v>0</v>
      </c>
      <c r="AQ326" s="25">
        <f>+SUMIFS('Data Co.op'!$M:$M,'Data Co.op'!$E:$E,'MT-Tracking Co.op'!$G326,'Data Co.op'!$N:$N,'MT-Tracking Co.op'!AQ$6)</f>
        <v>0</v>
      </c>
      <c r="AR326" s="25">
        <f>+SUMIFS('Data Co.op'!$M:$M,'Data Co.op'!$E:$E,'MT-Tracking Co.op'!$G326,'Data Co.op'!$N:$N,'MT-Tracking Co.op'!AR$6)</f>
        <v>0</v>
      </c>
      <c r="AS326" s="25">
        <f>+SUMIFS('Data Co.op'!$M:$M,'Data Co.op'!$E:$E,'MT-Tracking Co.op'!$G326,'Data Co.op'!$N:$N,'MT-Tracking Co.op'!AS$6)</f>
        <v>0</v>
      </c>
      <c r="AT326" s="25">
        <f>+SUMIFS('Data Co.op'!$M:$M,'Data Co.op'!$E:$E,'MT-Tracking Co.op'!$G326,'Data Co.op'!$N:$N,'MT-Tracking Co.op'!AT$6)</f>
        <v>0</v>
      </c>
      <c r="AU326" s="25">
        <f>+SUMIFS('Data Co.op'!$M:$M,'Data Co.op'!$E:$E,'MT-Tracking Co.op'!$G326,'Data Co.op'!$N:$N,'MT-Tracking Co.op'!AU$6)</f>
        <v>0</v>
      </c>
      <c r="AV326" s="25">
        <f>+SUMIFS('Data Co.op'!$M:$M,'Data Co.op'!$E:$E,'MT-Tracking Co.op'!$G326,'Data Co.op'!$N:$N,'MT-Tracking Co.op'!AV$6)</f>
        <v>0</v>
      </c>
      <c r="AW326" s="27"/>
      <c r="AX326" t="str">
        <f t="shared" si="46"/>
        <v>Nguyễn Thành Long</v>
      </c>
      <c r="AY326" t="str">
        <f t="shared" si="45"/>
        <v>NBTS05634</v>
      </c>
      <c r="AZ326" s="27" t="str">
        <f t="shared" si="47"/>
        <v>Trần Thị Cẩm Tú</v>
      </c>
    </row>
    <row r="327" spans="1:52" outlineLevel="1" x14ac:dyDescent="0.25">
      <c r="A327" s="4" t="s">
        <v>935</v>
      </c>
      <c r="B327" s="4" t="s">
        <v>1076</v>
      </c>
      <c r="C327" s="4" t="s">
        <v>959</v>
      </c>
      <c r="D327" s="4" t="s">
        <v>833</v>
      </c>
      <c r="E327" s="4" t="s">
        <v>825</v>
      </c>
      <c r="F327" s="35">
        <v>9319</v>
      </c>
      <c r="G327" s="35">
        <f t="shared" ref="G327" si="53">+F327*1</f>
        <v>9319</v>
      </c>
      <c r="H327" s="4" t="s">
        <v>2528</v>
      </c>
      <c r="I327" s="4"/>
      <c r="J327" s="4"/>
      <c r="K327" s="4"/>
      <c r="L327" s="4"/>
      <c r="M327" s="4"/>
      <c r="N327" s="38"/>
      <c r="O327" s="33"/>
      <c r="P327" s="33">
        <f t="shared" si="49"/>
        <v>3243.5445600000003</v>
      </c>
      <c r="Q327" s="94"/>
      <c r="R327" s="25">
        <f>+SUMIFS('Data Co.op'!$M:$M,'Data Co.op'!$E:$E,'MT-Tracking Co.op'!$F327,'Data Co.op'!$N:$N,'MT-Tracking Co.op'!R$6)</f>
        <v>977.66460000000006</v>
      </c>
      <c r="S327" s="25">
        <f>+SUMIFS('Data Co.op'!$M:$M,'Data Co.op'!$E:$E,'MT-Tracking Co.op'!$F327,'Data Co.op'!$N:$N,'MT-Tracking Co.op'!S$6)</f>
        <v>0</v>
      </c>
      <c r="T327" s="25">
        <f>+SUMIFS('Data Co.op'!$M:$M,'Data Co.op'!$E:$E,'MT-Tracking Co.op'!$F327,'Data Co.op'!$N:$N,'MT-Tracking Co.op'!T$6)</f>
        <v>0</v>
      </c>
      <c r="U327" s="25">
        <f>+SUMIFS('Data Co.op'!$M:$M,'Data Co.op'!$E:$E,'MT-Tracking Co.op'!$F327,'Data Co.op'!$N:$N,'MT-Tracking Co.op'!U$6)</f>
        <v>0</v>
      </c>
      <c r="V327" s="25">
        <f>+SUMIFS('Data Co.op'!$M:$M,'Data Co.op'!$E:$E,'MT-Tracking Co.op'!$F327,'Data Co.op'!$N:$N,'MT-Tracking Co.op'!V$6)</f>
        <v>0</v>
      </c>
      <c r="W327" s="25">
        <f>+SUMIFS('Data Co.op'!$M:$M,'Data Co.op'!$E:$E,'MT-Tracking Co.op'!$F327,'Data Co.op'!$N:$N,'MT-Tracking Co.op'!W$6)</f>
        <v>0</v>
      </c>
      <c r="X327" s="25">
        <f>+SUMIFS('Data Co.op'!$M:$M,'Data Co.op'!$E:$E,'MT-Tracking Co.op'!$F327,'Data Co.op'!$N:$N,'MT-Tracking Co.op'!X$6)</f>
        <v>0</v>
      </c>
      <c r="Y327" s="25">
        <f>+SUMIFS('Data Co.op'!$M:$M,'Data Co.op'!$E:$E,'MT-Tracking Co.op'!$F327,'Data Co.op'!$N:$N,'MT-Tracking Co.op'!Y$6)</f>
        <v>0</v>
      </c>
      <c r="Z327" s="25">
        <f>+SUMIFS('Data Co.op'!$M:$M,'Data Co.op'!$E:$E,'MT-Tracking Co.op'!$F327,'Data Co.op'!$N:$N,'MT-Tracking Co.op'!Z$6)</f>
        <v>0</v>
      </c>
      <c r="AA327" s="25">
        <f>+SUMIFS('Data Co.op'!$M:$M,'Data Co.op'!$E:$E,'MT-Tracking Co.op'!$F327,'Data Co.op'!$N:$N,'MT-Tracking Co.op'!AA$6)</f>
        <v>0</v>
      </c>
      <c r="AB327" s="25">
        <f>+SUMIFS('Data Co.op'!$M:$M,'Data Co.op'!$E:$E,'MT-Tracking Co.op'!$F327,'Data Co.op'!$N:$N,'MT-Tracking Co.op'!AB$6)</f>
        <v>0</v>
      </c>
      <c r="AC327" s="25">
        <f>+SUMIFS('Data Co.op'!$M:$M,'Data Co.op'!$E:$E,'MT-Tracking Co.op'!$F327,'Data Co.op'!$N:$N,'MT-Tracking Co.op'!AC$6)</f>
        <v>0</v>
      </c>
      <c r="AD327" s="25">
        <f>+SUMIFS('Data Co.op'!$M:$M,'Data Co.op'!$E:$E,'MT-Tracking Co.op'!$F327,'Data Co.op'!$N:$N,'MT-Tracking Co.op'!AD$6)</f>
        <v>0</v>
      </c>
      <c r="AE327" s="25">
        <f>+SUMIFS('Data Co.op'!$M:$M,'Data Co.op'!$E:$E,'MT-Tracking Co.op'!$F327,'Data Co.op'!$N:$N,'MT-Tracking Co.op'!AE$6)</f>
        <v>0</v>
      </c>
      <c r="AF327" s="25">
        <f>+SUMIFS('Data Co.op'!$M:$M,'Data Co.op'!$E:$E,'MT-Tracking Co.op'!$F327,'Data Co.op'!$N:$N,'MT-Tracking Co.op'!AF$6)</f>
        <v>0</v>
      </c>
      <c r="AG327" s="25">
        <f>+SUMIFS('Data Co.op'!$M:$M,'Data Co.op'!$E:$E,'MT-Tracking Co.op'!$F327,'Data Co.op'!$N:$N,'MT-Tracking Co.op'!AG$6)</f>
        <v>0</v>
      </c>
      <c r="AH327" s="25">
        <f>+SUMIFS('Data Co.op'!$M:$M,'Data Co.op'!$E:$E,'MT-Tracking Co.op'!$G327,'Data Co.op'!$N:$N,'MT-Tracking Co.op'!AH$6)</f>
        <v>0</v>
      </c>
      <c r="AI327" s="25">
        <f>+SUMIFS('Data Co.op'!$M:$M,'Data Co.op'!$E:$E,'MT-Tracking Co.op'!$G327,'Data Co.op'!$N:$N,'MT-Tracking Co.op'!AI$6)</f>
        <v>0</v>
      </c>
      <c r="AJ327" s="25">
        <f>+SUMIFS('Data Co.op'!$M:$M,'Data Co.op'!$E:$E,'MT-Tracking Co.op'!$G327,'Data Co.op'!$N:$N,'MT-Tracking Co.op'!AJ$6)</f>
        <v>0</v>
      </c>
      <c r="AK327" s="25">
        <f>+SUMIFS('Data Co.op'!$M:$M,'Data Co.op'!$E:$E,'MT-Tracking Co.op'!$G327,'Data Co.op'!$N:$N,'MT-Tracking Co.op'!AK$6)</f>
        <v>0</v>
      </c>
      <c r="AL327" s="25">
        <f>+SUMIFS('Data Co.op'!$M:$M,'Data Co.op'!$E:$E,'MT-Tracking Co.op'!$G327,'Data Co.op'!$N:$N,'MT-Tracking Co.op'!AL$6)</f>
        <v>0</v>
      </c>
      <c r="AM327" s="25">
        <f>+SUMIFS('Data Co.op'!$M:$M,'Data Co.op'!$E:$E,'MT-Tracking Co.op'!$G327,'Data Co.op'!$N:$N,'MT-Tracking Co.op'!AM$6)</f>
        <v>0</v>
      </c>
      <c r="AN327" s="25">
        <f>+SUMIFS('Data Co.op'!$M:$M,'Data Co.op'!$E:$E,'MT-Tracking Co.op'!$G327,'Data Co.op'!$N:$N,'MT-Tracking Co.op'!AN$6)</f>
        <v>1369.81368</v>
      </c>
      <c r="AO327" s="25">
        <f>+SUMIFS('Data Co.op'!$M:$M,'Data Co.op'!$E:$E,'MT-Tracking Co.op'!$G327,'Data Co.op'!$N:$N,'MT-Tracking Co.op'!AO$6)</f>
        <v>0</v>
      </c>
      <c r="AP327" s="25">
        <f>+SUMIFS('Data Co.op'!$M:$M,'Data Co.op'!$E:$E,'MT-Tracking Co.op'!$G327,'Data Co.op'!$N:$N,'MT-Tracking Co.op'!AP$6)</f>
        <v>0</v>
      </c>
      <c r="AQ327" s="25">
        <f>+SUMIFS('Data Co.op'!$M:$M,'Data Co.op'!$E:$E,'MT-Tracking Co.op'!$G327,'Data Co.op'!$N:$N,'MT-Tracking Co.op'!AQ$6)</f>
        <v>0</v>
      </c>
      <c r="AR327" s="25">
        <f>+SUMIFS('Data Co.op'!$M:$M,'Data Co.op'!$E:$E,'MT-Tracking Co.op'!$G327,'Data Co.op'!$N:$N,'MT-Tracking Co.op'!AR$6)</f>
        <v>0</v>
      </c>
      <c r="AS327" s="25">
        <f>+SUMIFS('Data Co.op'!$M:$M,'Data Co.op'!$E:$E,'MT-Tracking Co.op'!$G327,'Data Co.op'!$N:$N,'MT-Tracking Co.op'!AS$6)</f>
        <v>0</v>
      </c>
      <c r="AT327" s="25">
        <f>+SUMIFS('Data Co.op'!$M:$M,'Data Co.op'!$E:$E,'MT-Tracking Co.op'!$G327,'Data Co.op'!$N:$N,'MT-Tracking Co.op'!AT$6)</f>
        <v>896.06628000000001</v>
      </c>
      <c r="AU327" s="25">
        <f>+SUMIFS('Data Co.op'!$M:$M,'Data Co.op'!$E:$E,'MT-Tracking Co.op'!$G327,'Data Co.op'!$N:$N,'MT-Tracking Co.op'!AU$6)</f>
        <v>0</v>
      </c>
      <c r="AV327" s="25">
        <f>+SUMIFS('Data Co.op'!$M:$M,'Data Co.op'!$E:$E,'MT-Tracking Co.op'!$G327,'Data Co.op'!$N:$N,'MT-Tracking Co.op'!AV$6)</f>
        <v>0</v>
      </c>
      <c r="AW327" s="27"/>
      <c r="AX327" t="str">
        <f t="shared" si="46"/>
        <v>Nguyễn Thành Long</v>
      </c>
      <c r="AY327" t="str">
        <f t="shared" si="45"/>
        <v>NBTS05634</v>
      </c>
      <c r="AZ327" s="27" t="str">
        <f t="shared" si="47"/>
        <v>Trần Thị Cẩm Tú</v>
      </c>
    </row>
    <row r="328" spans="1:52" outlineLevel="1" x14ac:dyDescent="0.25">
      <c r="A328" s="4"/>
      <c r="B328" s="4"/>
      <c r="C328" s="4"/>
      <c r="D328" s="4"/>
      <c r="E328" s="4"/>
      <c r="F328" s="35"/>
      <c r="G328" s="35"/>
      <c r="H328" s="4"/>
      <c r="I328" s="4"/>
      <c r="J328" s="4"/>
      <c r="K328" s="4"/>
      <c r="L328" s="4"/>
      <c r="M328" s="4"/>
      <c r="N328" s="38"/>
      <c r="O328" s="33"/>
      <c r="P328" s="33">
        <f t="shared" si="49"/>
        <v>0</v>
      </c>
      <c r="Q328" s="94">
        <f t="shared" si="40"/>
        <v>0</v>
      </c>
      <c r="R328" s="25">
        <f>+SUMIFS('Data Co.op'!$M:$M,'Data Co.op'!$E:$E,'MT-Tracking Co.op'!$F328,'Data Co.op'!$N:$N,'MT-Tracking Co.op'!R$6)</f>
        <v>0</v>
      </c>
      <c r="S328" s="25">
        <f>+SUMIFS('Data Co.op'!$M:$M,'Data Co.op'!$E:$E,'MT-Tracking Co.op'!$F328,'Data Co.op'!$N:$N,'MT-Tracking Co.op'!S$6)</f>
        <v>0</v>
      </c>
      <c r="T328" s="25">
        <f>+SUMIFS('Data Co.op'!$M:$M,'Data Co.op'!$E:$E,'MT-Tracking Co.op'!$F328,'Data Co.op'!$N:$N,'MT-Tracking Co.op'!T$6)</f>
        <v>0</v>
      </c>
      <c r="U328" s="25">
        <f>+SUMIFS('Data Co.op'!$M:$M,'Data Co.op'!$E:$E,'MT-Tracking Co.op'!$F328,'Data Co.op'!$N:$N,'MT-Tracking Co.op'!U$6)</f>
        <v>0</v>
      </c>
      <c r="V328" s="25">
        <f>+SUMIFS('Data Co.op'!$M:$M,'Data Co.op'!$E:$E,'MT-Tracking Co.op'!$F328,'Data Co.op'!$N:$N,'MT-Tracking Co.op'!V$6)</f>
        <v>0</v>
      </c>
      <c r="W328" s="25">
        <f>+SUMIFS('Data Co.op'!$M:$M,'Data Co.op'!$E:$E,'MT-Tracking Co.op'!$F328,'Data Co.op'!$N:$N,'MT-Tracking Co.op'!W$6)</f>
        <v>0</v>
      </c>
      <c r="X328" s="25">
        <f>+SUMIFS('Data Co.op'!$M:$M,'Data Co.op'!$E:$E,'MT-Tracking Co.op'!$F328,'Data Co.op'!$N:$N,'MT-Tracking Co.op'!X$6)</f>
        <v>0</v>
      </c>
      <c r="Y328" s="25">
        <f>+SUMIFS('Data Co.op'!$M:$M,'Data Co.op'!$E:$E,'MT-Tracking Co.op'!$F328,'Data Co.op'!$N:$N,'MT-Tracking Co.op'!Y$6)</f>
        <v>0</v>
      </c>
      <c r="Z328" s="25">
        <f>+SUMIFS('Data Co.op'!$M:$M,'Data Co.op'!$E:$E,'MT-Tracking Co.op'!$F328,'Data Co.op'!$N:$N,'MT-Tracking Co.op'!Z$6)</f>
        <v>0</v>
      </c>
      <c r="AA328" s="25">
        <f>+SUMIFS('Data Co.op'!$M:$M,'Data Co.op'!$E:$E,'MT-Tracking Co.op'!$F328,'Data Co.op'!$N:$N,'MT-Tracking Co.op'!AA$6)</f>
        <v>0</v>
      </c>
      <c r="AB328" s="25">
        <f>+SUMIFS('Data Co.op'!$M:$M,'Data Co.op'!$E:$E,'MT-Tracking Co.op'!$F328,'Data Co.op'!$N:$N,'MT-Tracking Co.op'!AB$6)</f>
        <v>0</v>
      </c>
      <c r="AC328" s="25">
        <f>+SUMIFS('Data Co.op'!$M:$M,'Data Co.op'!$E:$E,'MT-Tracking Co.op'!$F328,'Data Co.op'!$N:$N,'MT-Tracking Co.op'!AC$6)</f>
        <v>0</v>
      </c>
      <c r="AD328" s="25">
        <f>+SUMIFS('Data Co.op'!$M:$M,'Data Co.op'!$E:$E,'MT-Tracking Co.op'!$F328,'Data Co.op'!$N:$N,'MT-Tracking Co.op'!AD$6)</f>
        <v>0</v>
      </c>
      <c r="AE328" s="25">
        <f>+SUMIFS('Data Co.op'!$M:$M,'Data Co.op'!$E:$E,'MT-Tracking Co.op'!$F328,'Data Co.op'!$N:$N,'MT-Tracking Co.op'!AE$6)</f>
        <v>0</v>
      </c>
      <c r="AF328" s="25">
        <f>+SUMIFS('Data Co.op'!$M:$M,'Data Co.op'!$E:$E,'MT-Tracking Co.op'!$F328,'Data Co.op'!$N:$N,'MT-Tracking Co.op'!AF$6)</f>
        <v>0</v>
      </c>
      <c r="AG328" s="25">
        <f>+SUMIFS('Data Co.op'!$M:$M,'Data Co.op'!$E:$E,'MT-Tracking Co.op'!$F328,'Data Co.op'!$N:$N,'MT-Tracking Co.op'!AG$6)</f>
        <v>0</v>
      </c>
      <c r="AH328" s="25">
        <f>+SUMIFS('Data Co.op'!$M:$M,'Data Co.op'!$E:$E,'MT-Tracking Co.op'!$G328,'Data Co.op'!$N:$N,'MT-Tracking Co.op'!AH$6)</f>
        <v>0</v>
      </c>
      <c r="AI328" s="25">
        <f>+SUMIFS('Data Co.op'!$M:$M,'Data Co.op'!$E:$E,'MT-Tracking Co.op'!$G328,'Data Co.op'!$N:$N,'MT-Tracking Co.op'!AI$6)</f>
        <v>0</v>
      </c>
      <c r="AJ328" s="25">
        <f>+SUMIFS('Data Co.op'!$M:$M,'Data Co.op'!$E:$E,'MT-Tracking Co.op'!$G328,'Data Co.op'!$N:$N,'MT-Tracking Co.op'!AJ$6)</f>
        <v>0</v>
      </c>
      <c r="AK328" s="25">
        <f>+SUMIFS('Data Co.op'!$M:$M,'Data Co.op'!$E:$E,'MT-Tracking Co.op'!$G328,'Data Co.op'!$N:$N,'MT-Tracking Co.op'!AK$6)</f>
        <v>0</v>
      </c>
      <c r="AL328" s="25">
        <f>+SUMIFS('Data Co.op'!$M:$M,'Data Co.op'!$E:$E,'MT-Tracking Co.op'!$G328,'Data Co.op'!$N:$N,'MT-Tracking Co.op'!AL$6)</f>
        <v>0</v>
      </c>
      <c r="AM328" s="25">
        <f>+SUMIFS('Data Co.op'!$M:$M,'Data Co.op'!$E:$E,'MT-Tracking Co.op'!$G328,'Data Co.op'!$N:$N,'MT-Tracking Co.op'!AM$6)</f>
        <v>0</v>
      </c>
      <c r="AN328" s="25">
        <f>+SUMIFS('Data Co.op'!$M:$M,'Data Co.op'!$E:$E,'MT-Tracking Co.op'!$G328,'Data Co.op'!$N:$N,'MT-Tracking Co.op'!AN$6)</f>
        <v>0</v>
      </c>
      <c r="AO328" s="25">
        <f>+SUMIFS('Data Co.op'!$M:$M,'Data Co.op'!$E:$E,'MT-Tracking Co.op'!$G328,'Data Co.op'!$N:$N,'MT-Tracking Co.op'!AO$6)</f>
        <v>0</v>
      </c>
      <c r="AP328" s="25">
        <f>+SUMIFS('Data Co.op'!$M:$M,'Data Co.op'!$E:$E,'MT-Tracking Co.op'!$G328,'Data Co.op'!$N:$N,'MT-Tracking Co.op'!AP$6)</f>
        <v>0</v>
      </c>
      <c r="AQ328" s="25">
        <f>+SUMIFS('Data Co.op'!$M:$M,'Data Co.op'!$E:$E,'MT-Tracking Co.op'!$G328,'Data Co.op'!$N:$N,'MT-Tracking Co.op'!AQ$6)</f>
        <v>0</v>
      </c>
      <c r="AR328" s="25">
        <f>+SUMIFS('Data Co.op'!$M:$M,'Data Co.op'!$E:$E,'MT-Tracking Co.op'!$G328,'Data Co.op'!$N:$N,'MT-Tracking Co.op'!AR$6)</f>
        <v>0</v>
      </c>
      <c r="AS328" s="25">
        <f>+SUMIFS('Data Co.op'!$M:$M,'Data Co.op'!$E:$E,'MT-Tracking Co.op'!$G328,'Data Co.op'!$N:$N,'MT-Tracking Co.op'!AS$6)</f>
        <v>0</v>
      </c>
      <c r="AT328" s="25">
        <f>+SUMIFS('Data Co.op'!$M:$M,'Data Co.op'!$E:$E,'MT-Tracking Co.op'!$G328,'Data Co.op'!$N:$N,'MT-Tracking Co.op'!AT$6)</f>
        <v>0</v>
      </c>
      <c r="AU328" s="25">
        <f>+SUMIFS('Data Co.op'!$M:$M,'Data Co.op'!$E:$E,'MT-Tracking Co.op'!$G328,'Data Co.op'!$N:$N,'MT-Tracking Co.op'!AU$6)</f>
        <v>0</v>
      </c>
      <c r="AV328" s="25">
        <f>+SUMIFS('Data Co.op'!$M:$M,'Data Co.op'!$E:$E,'MT-Tracking Co.op'!$G328,'Data Co.op'!$N:$N,'MT-Tracking Co.op'!AV$6)</f>
        <v>0</v>
      </c>
      <c r="AW328" s="27">
        <f t="shared" si="42"/>
        <v>0</v>
      </c>
      <c r="AX328">
        <f t="shared" si="46"/>
        <v>0</v>
      </c>
      <c r="AY328">
        <f t="shared" ref="AY328:AY391" si="54">+D328</f>
        <v>0</v>
      </c>
      <c r="AZ328" s="27">
        <f t="shared" si="47"/>
        <v>0</v>
      </c>
    </row>
    <row r="329" spans="1:52" outlineLevel="1" x14ac:dyDescent="0.25">
      <c r="A329" s="4"/>
      <c r="B329" s="4"/>
      <c r="C329" s="4"/>
      <c r="D329" s="4"/>
      <c r="E329" s="4"/>
      <c r="F329" s="35"/>
      <c r="G329" s="35"/>
      <c r="H329" s="4"/>
      <c r="I329" s="4"/>
      <c r="J329" s="4"/>
      <c r="K329" s="4"/>
      <c r="L329" s="4"/>
      <c r="M329" s="4"/>
      <c r="N329" s="38"/>
      <c r="O329" s="33"/>
      <c r="P329" s="33">
        <f t="shared" si="49"/>
        <v>0</v>
      </c>
      <c r="Q329" s="94">
        <f t="shared" ref="Q329:Q400" si="55">+IFERROR(P329/O329,0)</f>
        <v>0</v>
      </c>
      <c r="R329" s="25">
        <f>+SUMIFS('Data Co.op'!$M:$M,'Data Co.op'!$E:$E,'MT-Tracking Co.op'!$F329,'Data Co.op'!$N:$N,'MT-Tracking Co.op'!R$6)</f>
        <v>0</v>
      </c>
      <c r="S329" s="25">
        <f>+SUMIFS('Data Co.op'!$M:$M,'Data Co.op'!$E:$E,'MT-Tracking Co.op'!$F329,'Data Co.op'!$N:$N,'MT-Tracking Co.op'!S$6)</f>
        <v>0</v>
      </c>
      <c r="T329" s="25">
        <f>+SUMIFS('Data Co.op'!$M:$M,'Data Co.op'!$E:$E,'MT-Tracking Co.op'!$F329,'Data Co.op'!$N:$N,'MT-Tracking Co.op'!T$6)</f>
        <v>0</v>
      </c>
      <c r="U329" s="25">
        <f>+SUMIFS('Data Co.op'!$M:$M,'Data Co.op'!$E:$E,'MT-Tracking Co.op'!$F329,'Data Co.op'!$N:$N,'MT-Tracking Co.op'!U$6)</f>
        <v>0</v>
      </c>
      <c r="V329" s="25">
        <f>+SUMIFS('Data Co.op'!$M:$M,'Data Co.op'!$E:$E,'MT-Tracking Co.op'!$F329,'Data Co.op'!$N:$N,'MT-Tracking Co.op'!V$6)</f>
        <v>0</v>
      </c>
      <c r="W329" s="25">
        <f>+SUMIFS('Data Co.op'!$M:$M,'Data Co.op'!$E:$E,'MT-Tracking Co.op'!$F329,'Data Co.op'!$N:$N,'MT-Tracking Co.op'!W$6)</f>
        <v>0</v>
      </c>
      <c r="X329" s="25">
        <f>+SUMIFS('Data Co.op'!$M:$M,'Data Co.op'!$E:$E,'MT-Tracking Co.op'!$F329,'Data Co.op'!$N:$N,'MT-Tracking Co.op'!X$6)</f>
        <v>0</v>
      </c>
      <c r="Y329" s="25">
        <f>+SUMIFS('Data Co.op'!$M:$M,'Data Co.op'!$E:$E,'MT-Tracking Co.op'!$F329,'Data Co.op'!$N:$N,'MT-Tracking Co.op'!Y$6)</f>
        <v>0</v>
      </c>
      <c r="Z329" s="25">
        <f>+SUMIFS('Data Co.op'!$M:$M,'Data Co.op'!$E:$E,'MT-Tracking Co.op'!$F329,'Data Co.op'!$N:$N,'MT-Tracking Co.op'!Z$6)</f>
        <v>0</v>
      </c>
      <c r="AA329" s="25">
        <f>+SUMIFS('Data Co.op'!$M:$M,'Data Co.op'!$E:$E,'MT-Tracking Co.op'!$F329,'Data Co.op'!$N:$N,'MT-Tracking Co.op'!AA$6)</f>
        <v>0</v>
      </c>
      <c r="AB329" s="25">
        <f>+SUMIFS('Data Co.op'!$M:$M,'Data Co.op'!$E:$E,'MT-Tracking Co.op'!$F329,'Data Co.op'!$N:$N,'MT-Tracking Co.op'!AB$6)</f>
        <v>0</v>
      </c>
      <c r="AC329" s="25">
        <f>+SUMIFS('Data Co.op'!$M:$M,'Data Co.op'!$E:$E,'MT-Tracking Co.op'!$F329,'Data Co.op'!$N:$N,'MT-Tracking Co.op'!AC$6)</f>
        <v>0</v>
      </c>
      <c r="AD329" s="25">
        <f>+SUMIFS('Data Co.op'!$M:$M,'Data Co.op'!$E:$E,'MT-Tracking Co.op'!$F329,'Data Co.op'!$N:$N,'MT-Tracking Co.op'!AD$6)</f>
        <v>0</v>
      </c>
      <c r="AE329" s="25">
        <f>+SUMIFS('Data Co.op'!$M:$M,'Data Co.op'!$E:$E,'MT-Tracking Co.op'!$F329,'Data Co.op'!$N:$N,'MT-Tracking Co.op'!AE$6)</f>
        <v>0</v>
      </c>
      <c r="AF329" s="25">
        <f>+SUMIFS('Data Co.op'!$M:$M,'Data Co.op'!$E:$E,'MT-Tracking Co.op'!$F329,'Data Co.op'!$N:$N,'MT-Tracking Co.op'!AF$6)</f>
        <v>0</v>
      </c>
      <c r="AG329" s="25">
        <f>+SUMIFS('Data Co.op'!$M:$M,'Data Co.op'!$E:$E,'MT-Tracking Co.op'!$F329,'Data Co.op'!$N:$N,'MT-Tracking Co.op'!AG$6)</f>
        <v>0</v>
      </c>
      <c r="AH329" s="25">
        <f>+SUMIFS('Data Co.op'!$M:$M,'Data Co.op'!$E:$E,'MT-Tracking Co.op'!$G329,'Data Co.op'!$N:$N,'MT-Tracking Co.op'!AH$6)</f>
        <v>0</v>
      </c>
      <c r="AI329" s="25">
        <f>+SUMIFS('Data Co.op'!$M:$M,'Data Co.op'!$E:$E,'MT-Tracking Co.op'!$G329,'Data Co.op'!$N:$N,'MT-Tracking Co.op'!AI$6)</f>
        <v>0</v>
      </c>
      <c r="AJ329" s="25">
        <f>+SUMIFS('Data Co.op'!$M:$M,'Data Co.op'!$E:$E,'MT-Tracking Co.op'!$G329,'Data Co.op'!$N:$N,'MT-Tracking Co.op'!AJ$6)</f>
        <v>0</v>
      </c>
      <c r="AK329" s="25">
        <f>+SUMIFS('Data Co.op'!$M:$M,'Data Co.op'!$E:$E,'MT-Tracking Co.op'!$G329,'Data Co.op'!$N:$N,'MT-Tracking Co.op'!AK$6)</f>
        <v>0</v>
      </c>
      <c r="AL329" s="25">
        <f>+SUMIFS('Data Co.op'!$M:$M,'Data Co.op'!$E:$E,'MT-Tracking Co.op'!$G329,'Data Co.op'!$N:$N,'MT-Tracking Co.op'!AL$6)</f>
        <v>0</v>
      </c>
      <c r="AM329" s="25">
        <f>+SUMIFS('Data Co.op'!$M:$M,'Data Co.op'!$E:$E,'MT-Tracking Co.op'!$G329,'Data Co.op'!$N:$N,'MT-Tracking Co.op'!AM$6)</f>
        <v>0</v>
      </c>
      <c r="AN329" s="25">
        <f>+SUMIFS('Data Co.op'!$M:$M,'Data Co.op'!$E:$E,'MT-Tracking Co.op'!$G329,'Data Co.op'!$N:$N,'MT-Tracking Co.op'!AN$6)</f>
        <v>0</v>
      </c>
      <c r="AO329" s="25">
        <f>+SUMIFS('Data Co.op'!$M:$M,'Data Co.op'!$E:$E,'MT-Tracking Co.op'!$G329,'Data Co.op'!$N:$N,'MT-Tracking Co.op'!AO$6)</f>
        <v>0</v>
      </c>
      <c r="AP329" s="25">
        <f>+SUMIFS('Data Co.op'!$M:$M,'Data Co.op'!$E:$E,'MT-Tracking Co.op'!$G329,'Data Co.op'!$N:$N,'MT-Tracking Co.op'!AP$6)</f>
        <v>0</v>
      </c>
      <c r="AQ329" s="25">
        <f>+SUMIFS('Data Co.op'!$M:$M,'Data Co.op'!$E:$E,'MT-Tracking Co.op'!$G329,'Data Co.op'!$N:$N,'MT-Tracking Co.op'!AQ$6)</f>
        <v>0</v>
      </c>
      <c r="AR329" s="25">
        <f>+SUMIFS('Data Co.op'!$M:$M,'Data Co.op'!$E:$E,'MT-Tracking Co.op'!$G329,'Data Co.op'!$N:$N,'MT-Tracking Co.op'!AR$6)</f>
        <v>0</v>
      </c>
      <c r="AS329" s="25">
        <f>+SUMIFS('Data Co.op'!$M:$M,'Data Co.op'!$E:$E,'MT-Tracking Co.op'!$G329,'Data Co.op'!$N:$N,'MT-Tracking Co.op'!AS$6)</f>
        <v>0</v>
      </c>
      <c r="AT329" s="25">
        <f>+SUMIFS('Data Co.op'!$M:$M,'Data Co.op'!$E:$E,'MT-Tracking Co.op'!$G329,'Data Co.op'!$N:$N,'MT-Tracking Co.op'!AT$6)</f>
        <v>0</v>
      </c>
      <c r="AU329" s="25">
        <f>+SUMIFS('Data Co.op'!$M:$M,'Data Co.op'!$E:$E,'MT-Tracking Co.op'!$G329,'Data Co.op'!$N:$N,'MT-Tracking Co.op'!AU$6)</f>
        <v>0</v>
      </c>
      <c r="AV329" s="25">
        <f>+SUMIFS('Data Co.op'!$M:$M,'Data Co.op'!$E:$E,'MT-Tracking Co.op'!$G329,'Data Co.op'!$N:$N,'MT-Tracking Co.op'!AV$6)</f>
        <v>0</v>
      </c>
      <c r="AW329" s="27"/>
      <c r="AX329">
        <f t="shared" ref="AX329:AX392" si="56">+C329</f>
        <v>0</v>
      </c>
      <c r="AY329">
        <f t="shared" si="54"/>
        <v>0</v>
      </c>
      <c r="AZ329" s="27">
        <f t="shared" ref="AZ329:AZ392" si="57">+E329</f>
        <v>0</v>
      </c>
    </row>
    <row r="330" spans="1:52" outlineLevel="1" x14ac:dyDescent="0.25">
      <c r="A330" s="4"/>
      <c r="B330" s="4"/>
      <c r="C330" s="4"/>
      <c r="D330" s="4"/>
      <c r="E330" s="4"/>
      <c r="F330" s="35"/>
      <c r="G330" s="35"/>
      <c r="H330" s="4"/>
      <c r="I330" s="4"/>
      <c r="J330" s="4"/>
      <c r="K330" s="4"/>
      <c r="L330" s="4"/>
      <c r="M330" s="4"/>
      <c r="N330" s="38"/>
      <c r="O330" s="33"/>
      <c r="P330" s="33">
        <f t="shared" si="49"/>
        <v>0</v>
      </c>
      <c r="Q330" s="94"/>
      <c r="R330" s="25">
        <f>+SUMIFS('Data Co.op'!$M:$M,'Data Co.op'!$E:$E,'MT-Tracking Co.op'!$F330,'Data Co.op'!$N:$N,'MT-Tracking Co.op'!R$6)</f>
        <v>0</v>
      </c>
      <c r="S330" s="25">
        <f>+SUMIFS('Data Co.op'!$M:$M,'Data Co.op'!$E:$E,'MT-Tracking Co.op'!$F330,'Data Co.op'!$N:$N,'MT-Tracking Co.op'!S$6)</f>
        <v>0</v>
      </c>
      <c r="T330" s="25">
        <f>+SUMIFS('Data Co.op'!$M:$M,'Data Co.op'!$E:$E,'MT-Tracking Co.op'!$F330,'Data Co.op'!$N:$N,'MT-Tracking Co.op'!T$6)</f>
        <v>0</v>
      </c>
      <c r="U330" s="25">
        <f>+SUMIFS('Data Co.op'!$M:$M,'Data Co.op'!$E:$E,'MT-Tracking Co.op'!$F330,'Data Co.op'!$N:$N,'MT-Tracking Co.op'!U$6)</f>
        <v>0</v>
      </c>
      <c r="V330" s="25">
        <f>+SUMIFS('Data Co.op'!$M:$M,'Data Co.op'!$E:$E,'MT-Tracking Co.op'!$F330,'Data Co.op'!$N:$N,'MT-Tracking Co.op'!V$6)</f>
        <v>0</v>
      </c>
      <c r="W330" s="25">
        <f>+SUMIFS('Data Co.op'!$M:$M,'Data Co.op'!$E:$E,'MT-Tracking Co.op'!$F330,'Data Co.op'!$N:$N,'MT-Tracking Co.op'!W$6)</f>
        <v>0</v>
      </c>
      <c r="X330" s="25">
        <f>+SUMIFS('Data Co.op'!$M:$M,'Data Co.op'!$E:$E,'MT-Tracking Co.op'!$F330,'Data Co.op'!$N:$N,'MT-Tracking Co.op'!X$6)</f>
        <v>0</v>
      </c>
      <c r="Y330" s="25">
        <f>+SUMIFS('Data Co.op'!$M:$M,'Data Co.op'!$E:$E,'MT-Tracking Co.op'!$F330,'Data Co.op'!$N:$N,'MT-Tracking Co.op'!Y$6)</f>
        <v>0</v>
      </c>
      <c r="Z330" s="25">
        <f>+SUMIFS('Data Co.op'!$M:$M,'Data Co.op'!$E:$E,'MT-Tracking Co.op'!$F330,'Data Co.op'!$N:$N,'MT-Tracking Co.op'!Z$6)</f>
        <v>0</v>
      </c>
      <c r="AA330" s="25">
        <f>+SUMIFS('Data Co.op'!$M:$M,'Data Co.op'!$E:$E,'MT-Tracking Co.op'!$F330,'Data Co.op'!$N:$N,'MT-Tracking Co.op'!AA$6)</f>
        <v>0</v>
      </c>
      <c r="AB330" s="25">
        <f>+SUMIFS('Data Co.op'!$M:$M,'Data Co.op'!$E:$E,'MT-Tracking Co.op'!$F330,'Data Co.op'!$N:$N,'MT-Tracking Co.op'!AB$6)</f>
        <v>0</v>
      </c>
      <c r="AC330" s="25">
        <f>+SUMIFS('Data Co.op'!$M:$M,'Data Co.op'!$E:$E,'MT-Tracking Co.op'!$F330,'Data Co.op'!$N:$N,'MT-Tracking Co.op'!AC$6)</f>
        <v>0</v>
      </c>
      <c r="AD330" s="25">
        <f>+SUMIFS('Data Co.op'!$M:$M,'Data Co.op'!$E:$E,'MT-Tracking Co.op'!$F330,'Data Co.op'!$N:$N,'MT-Tracking Co.op'!AD$6)</f>
        <v>0</v>
      </c>
      <c r="AE330" s="25">
        <f>+SUMIFS('Data Co.op'!$M:$M,'Data Co.op'!$E:$E,'MT-Tracking Co.op'!$F330,'Data Co.op'!$N:$N,'MT-Tracking Co.op'!AE$6)</f>
        <v>0</v>
      </c>
      <c r="AF330" s="25">
        <f>+SUMIFS('Data Co.op'!$M:$M,'Data Co.op'!$E:$E,'MT-Tracking Co.op'!$F330,'Data Co.op'!$N:$N,'MT-Tracking Co.op'!AF$6)</f>
        <v>0</v>
      </c>
      <c r="AG330" s="25">
        <f>+SUMIFS('Data Co.op'!$M:$M,'Data Co.op'!$E:$E,'MT-Tracking Co.op'!$F330,'Data Co.op'!$N:$N,'MT-Tracking Co.op'!AG$6)</f>
        <v>0</v>
      </c>
      <c r="AH330" s="25">
        <f>+SUMIFS('Data Co.op'!$M:$M,'Data Co.op'!$E:$E,'MT-Tracking Co.op'!$G330,'Data Co.op'!$N:$N,'MT-Tracking Co.op'!AH$6)</f>
        <v>0</v>
      </c>
      <c r="AI330" s="25">
        <f>+SUMIFS('Data Co.op'!$M:$M,'Data Co.op'!$E:$E,'MT-Tracking Co.op'!$G330,'Data Co.op'!$N:$N,'MT-Tracking Co.op'!AI$6)</f>
        <v>0</v>
      </c>
      <c r="AJ330" s="25">
        <f>+SUMIFS('Data Co.op'!$M:$M,'Data Co.op'!$E:$E,'MT-Tracking Co.op'!$G330,'Data Co.op'!$N:$N,'MT-Tracking Co.op'!AJ$6)</f>
        <v>0</v>
      </c>
      <c r="AK330" s="25">
        <f>+SUMIFS('Data Co.op'!$M:$M,'Data Co.op'!$E:$E,'MT-Tracking Co.op'!$G330,'Data Co.op'!$N:$N,'MT-Tracking Co.op'!AK$6)</f>
        <v>0</v>
      </c>
      <c r="AL330" s="25">
        <f>+SUMIFS('Data Co.op'!$M:$M,'Data Co.op'!$E:$E,'MT-Tracking Co.op'!$G330,'Data Co.op'!$N:$N,'MT-Tracking Co.op'!AL$6)</f>
        <v>0</v>
      </c>
      <c r="AM330" s="25">
        <f>+SUMIFS('Data Co.op'!$M:$M,'Data Co.op'!$E:$E,'MT-Tracking Co.op'!$G330,'Data Co.op'!$N:$N,'MT-Tracking Co.op'!AM$6)</f>
        <v>0</v>
      </c>
      <c r="AN330" s="25">
        <f>+SUMIFS('Data Co.op'!$M:$M,'Data Co.op'!$E:$E,'MT-Tracking Co.op'!$G330,'Data Co.op'!$N:$N,'MT-Tracking Co.op'!AN$6)</f>
        <v>0</v>
      </c>
      <c r="AO330" s="25">
        <f>+SUMIFS('Data Co.op'!$M:$M,'Data Co.op'!$E:$E,'MT-Tracking Co.op'!$G330,'Data Co.op'!$N:$N,'MT-Tracking Co.op'!AO$6)</f>
        <v>0</v>
      </c>
      <c r="AP330" s="25">
        <f>+SUMIFS('Data Co.op'!$M:$M,'Data Co.op'!$E:$E,'MT-Tracking Co.op'!$G330,'Data Co.op'!$N:$N,'MT-Tracking Co.op'!AP$6)</f>
        <v>0</v>
      </c>
      <c r="AQ330" s="25">
        <f>+SUMIFS('Data Co.op'!$M:$M,'Data Co.op'!$E:$E,'MT-Tracking Co.op'!$G330,'Data Co.op'!$N:$N,'MT-Tracking Co.op'!AQ$6)</f>
        <v>0</v>
      </c>
      <c r="AR330" s="25">
        <f>+SUMIFS('Data Co.op'!$M:$M,'Data Co.op'!$E:$E,'MT-Tracking Co.op'!$G330,'Data Co.op'!$N:$N,'MT-Tracking Co.op'!AR$6)</f>
        <v>0</v>
      </c>
      <c r="AS330" s="25">
        <f>+SUMIFS('Data Co.op'!$M:$M,'Data Co.op'!$E:$E,'MT-Tracking Co.op'!$G330,'Data Co.op'!$N:$N,'MT-Tracking Co.op'!AS$6)</f>
        <v>0</v>
      </c>
      <c r="AT330" s="25">
        <f>+SUMIFS('Data Co.op'!$M:$M,'Data Co.op'!$E:$E,'MT-Tracking Co.op'!$G330,'Data Co.op'!$N:$N,'MT-Tracking Co.op'!AT$6)</f>
        <v>0</v>
      </c>
      <c r="AU330" s="25">
        <f>+SUMIFS('Data Co.op'!$M:$M,'Data Co.op'!$E:$E,'MT-Tracking Co.op'!$G330,'Data Co.op'!$N:$N,'MT-Tracking Co.op'!AU$6)</f>
        <v>0</v>
      </c>
      <c r="AV330" s="25">
        <f>+SUMIFS('Data Co.op'!$M:$M,'Data Co.op'!$E:$E,'MT-Tracking Co.op'!$G330,'Data Co.op'!$N:$N,'MT-Tracking Co.op'!AV$6)</f>
        <v>0</v>
      </c>
      <c r="AW330" s="27"/>
      <c r="AX330">
        <f t="shared" si="56"/>
        <v>0</v>
      </c>
      <c r="AY330">
        <f t="shared" si="54"/>
        <v>0</v>
      </c>
      <c r="AZ330" s="27">
        <f t="shared" si="57"/>
        <v>0</v>
      </c>
    </row>
    <row r="331" spans="1:52" outlineLevel="1" x14ac:dyDescent="0.25">
      <c r="A331" s="4" t="s">
        <v>935</v>
      </c>
      <c r="B331" s="4" t="s">
        <v>1076</v>
      </c>
      <c r="C331" s="4" t="s">
        <v>959</v>
      </c>
      <c r="D331" s="107" t="s">
        <v>752</v>
      </c>
      <c r="E331" s="85" t="s">
        <v>142</v>
      </c>
      <c r="F331" s="86"/>
      <c r="G331" s="86"/>
      <c r="H331" s="57" t="s">
        <v>146</v>
      </c>
      <c r="I331" s="4"/>
      <c r="J331" s="4"/>
      <c r="K331" s="4"/>
      <c r="L331" s="4"/>
      <c r="M331" s="4"/>
      <c r="N331" s="38"/>
      <c r="O331" s="33"/>
      <c r="P331" s="33">
        <f t="shared" si="49"/>
        <v>0</v>
      </c>
      <c r="Q331" s="94"/>
      <c r="R331" s="25">
        <f>+SUMIFS('Data Co.op'!$M:$M,'Data Co.op'!$E:$E,'MT-Tracking Co.op'!$F331,'Data Co.op'!$N:$N,'MT-Tracking Co.op'!R$6)</f>
        <v>0</v>
      </c>
      <c r="S331" s="25">
        <f>+SUMIFS('Data Co.op'!$M:$M,'Data Co.op'!$E:$E,'MT-Tracking Co.op'!$F331,'Data Co.op'!$N:$N,'MT-Tracking Co.op'!S$6)</f>
        <v>0</v>
      </c>
      <c r="T331" s="25">
        <f>+SUMIFS('Data Co.op'!$M:$M,'Data Co.op'!$E:$E,'MT-Tracking Co.op'!$F331,'Data Co.op'!$N:$N,'MT-Tracking Co.op'!T$6)</f>
        <v>0</v>
      </c>
      <c r="U331" s="25">
        <f>+SUMIFS('Data Co.op'!$M:$M,'Data Co.op'!$E:$E,'MT-Tracking Co.op'!$F331,'Data Co.op'!$N:$N,'MT-Tracking Co.op'!U$6)</f>
        <v>0</v>
      </c>
      <c r="V331" s="25">
        <f>+SUMIFS('Data Co.op'!$M:$M,'Data Co.op'!$E:$E,'MT-Tracking Co.op'!$F331,'Data Co.op'!$N:$N,'MT-Tracking Co.op'!V$6)</f>
        <v>0</v>
      </c>
      <c r="W331" s="25">
        <f>+SUMIFS('Data Co.op'!$M:$M,'Data Co.op'!$E:$E,'MT-Tracking Co.op'!$F331,'Data Co.op'!$N:$N,'MT-Tracking Co.op'!W$6)</f>
        <v>0</v>
      </c>
      <c r="X331" s="25">
        <f>+SUMIFS('Data Co.op'!$M:$M,'Data Co.op'!$E:$E,'MT-Tracking Co.op'!$F331,'Data Co.op'!$N:$N,'MT-Tracking Co.op'!X$6)</f>
        <v>0</v>
      </c>
      <c r="Y331" s="25">
        <f>+SUMIFS('Data Co.op'!$M:$M,'Data Co.op'!$E:$E,'MT-Tracking Co.op'!$F331,'Data Co.op'!$N:$N,'MT-Tracking Co.op'!Y$6)</f>
        <v>0</v>
      </c>
      <c r="Z331" s="25">
        <f>+SUMIFS('Data Co.op'!$M:$M,'Data Co.op'!$E:$E,'MT-Tracking Co.op'!$F331,'Data Co.op'!$N:$N,'MT-Tracking Co.op'!Z$6)</f>
        <v>0</v>
      </c>
      <c r="AA331" s="25">
        <f>+SUMIFS('Data Co.op'!$M:$M,'Data Co.op'!$E:$E,'MT-Tracking Co.op'!$F331,'Data Co.op'!$N:$N,'MT-Tracking Co.op'!AA$6)</f>
        <v>0</v>
      </c>
      <c r="AB331" s="25">
        <f>+SUMIFS('Data Co.op'!$M:$M,'Data Co.op'!$E:$E,'MT-Tracking Co.op'!$F331,'Data Co.op'!$N:$N,'MT-Tracking Co.op'!AB$6)</f>
        <v>0</v>
      </c>
      <c r="AC331" s="25">
        <f>+SUMIFS('Data Co.op'!$M:$M,'Data Co.op'!$E:$E,'MT-Tracking Co.op'!$F331,'Data Co.op'!$N:$N,'MT-Tracking Co.op'!AC$6)</f>
        <v>0</v>
      </c>
      <c r="AD331" s="25">
        <f>+SUMIFS('Data Co.op'!$M:$M,'Data Co.op'!$E:$E,'MT-Tracking Co.op'!$F331,'Data Co.op'!$N:$N,'MT-Tracking Co.op'!AD$6)</f>
        <v>0</v>
      </c>
      <c r="AE331" s="25">
        <f>+SUMIFS('Data Co.op'!$M:$M,'Data Co.op'!$E:$E,'MT-Tracking Co.op'!$F331,'Data Co.op'!$N:$N,'MT-Tracking Co.op'!AE$6)</f>
        <v>0</v>
      </c>
      <c r="AF331" s="25">
        <f>+SUMIFS('Data Co.op'!$M:$M,'Data Co.op'!$E:$E,'MT-Tracking Co.op'!$F331,'Data Co.op'!$N:$N,'MT-Tracking Co.op'!AF$6)</f>
        <v>0</v>
      </c>
      <c r="AG331" s="25">
        <f>+SUMIFS('Data Co.op'!$M:$M,'Data Co.op'!$E:$E,'MT-Tracking Co.op'!$F331,'Data Co.op'!$N:$N,'MT-Tracking Co.op'!AG$6)</f>
        <v>0</v>
      </c>
      <c r="AH331" s="25">
        <f>+SUMIFS('Data Co.op'!$M:$M,'Data Co.op'!$E:$E,'MT-Tracking Co.op'!$G331,'Data Co.op'!$N:$N,'MT-Tracking Co.op'!AH$6)</f>
        <v>0</v>
      </c>
      <c r="AI331" s="25">
        <f>+SUMIFS('Data Co.op'!$M:$M,'Data Co.op'!$E:$E,'MT-Tracking Co.op'!$G331,'Data Co.op'!$N:$N,'MT-Tracking Co.op'!AI$6)</f>
        <v>0</v>
      </c>
      <c r="AJ331" s="25">
        <f>+SUMIFS('Data Co.op'!$M:$M,'Data Co.op'!$E:$E,'MT-Tracking Co.op'!$G331,'Data Co.op'!$N:$N,'MT-Tracking Co.op'!AJ$6)</f>
        <v>0</v>
      </c>
      <c r="AK331" s="25">
        <f>+SUMIFS('Data Co.op'!$M:$M,'Data Co.op'!$E:$E,'MT-Tracking Co.op'!$G331,'Data Co.op'!$N:$N,'MT-Tracking Co.op'!AK$6)</f>
        <v>0</v>
      </c>
      <c r="AL331" s="25">
        <f>+SUMIFS('Data Co.op'!$M:$M,'Data Co.op'!$E:$E,'MT-Tracking Co.op'!$G331,'Data Co.op'!$N:$N,'MT-Tracking Co.op'!AL$6)</f>
        <v>0</v>
      </c>
      <c r="AM331" s="25">
        <f>+SUMIFS('Data Co.op'!$M:$M,'Data Co.op'!$E:$E,'MT-Tracking Co.op'!$G331,'Data Co.op'!$N:$N,'MT-Tracking Co.op'!AM$6)</f>
        <v>0</v>
      </c>
      <c r="AN331" s="25">
        <f>+SUMIFS('Data Co.op'!$M:$M,'Data Co.op'!$E:$E,'MT-Tracking Co.op'!$G331,'Data Co.op'!$N:$N,'MT-Tracking Co.op'!AN$6)</f>
        <v>0</v>
      </c>
      <c r="AO331" s="25">
        <f>+SUMIFS('Data Co.op'!$M:$M,'Data Co.op'!$E:$E,'MT-Tracking Co.op'!$G331,'Data Co.op'!$N:$N,'MT-Tracking Co.op'!AO$6)</f>
        <v>0</v>
      </c>
      <c r="AP331" s="25">
        <f>+SUMIFS('Data Co.op'!$M:$M,'Data Co.op'!$E:$E,'MT-Tracking Co.op'!$G331,'Data Co.op'!$N:$N,'MT-Tracking Co.op'!AP$6)</f>
        <v>0</v>
      </c>
      <c r="AQ331" s="25">
        <f>+SUMIFS('Data Co.op'!$M:$M,'Data Co.op'!$E:$E,'MT-Tracking Co.op'!$G331,'Data Co.op'!$N:$N,'MT-Tracking Co.op'!AQ$6)</f>
        <v>0</v>
      </c>
      <c r="AR331" s="25">
        <f>+SUMIFS('Data Co.op'!$M:$M,'Data Co.op'!$E:$E,'MT-Tracking Co.op'!$G331,'Data Co.op'!$N:$N,'MT-Tracking Co.op'!AR$6)</f>
        <v>0</v>
      </c>
      <c r="AS331" s="25">
        <f>+SUMIFS('Data Co.op'!$M:$M,'Data Co.op'!$E:$E,'MT-Tracking Co.op'!$G331,'Data Co.op'!$N:$N,'MT-Tracking Co.op'!AS$6)</f>
        <v>0</v>
      </c>
      <c r="AT331" s="25">
        <f>+SUMIFS('Data Co.op'!$M:$M,'Data Co.op'!$E:$E,'MT-Tracking Co.op'!$G331,'Data Co.op'!$N:$N,'MT-Tracking Co.op'!AT$6)</f>
        <v>0</v>
      </c>
      <c r="AU331" s="25">
        <f>+SUMIFS('Data Co.op'!$M:$M,'Data Co.op'!$E:$E,'MT-Tracking Co.op'!$G331,'Data Co.op'!$N:$N,'MT-Tracking Co.op'!AU$6)</f>
        <v>0</v>
      </c>
      <c r="AV331" s="25">
        <f>+SUMIFS('Data Co.op'!$M:$M,'Data Co.op'!$E:$E,'MT-Tracking Co.op'!$G331,'Data Co.op'!$N:$N,'MT-Tracking Co.op'!AV$6)</f>
        <v>0</v>
      </c>
      <c r="AW331" s="27"/>
      <c r="AX331" t="str">
        <f t="shared" si="56"/>
        <v>Nguyễn Thành Long</v>
      </c>
      <c r="AY331" t="str">
        <f t="shared" si="54"/>
        <v>NBTS04809</v>
      </c>
      <c r="AZ331" s="27" t="str">
        <f t="shared" si="57"/>
        <v>Đỗ Thị ALin</v>
      </c>
    </row>
    <row r="332" spans="1:52" outlineLevel="1" x14ac:dyDescent="0.25">
      <c r="A332" s="4" t="s">
        <v>935</v>
      </c>
      <c r="B332" s="4" t="s">
        <v>1076</v>
      </c>
      <c r="C332" s="4" t="s">
        <v>959</v>
      </c>
      <c r="D332" s="4" t="s">
        <v>752</v>
      </c>
      <c r="E332" s="4" t="s">
        <v>142</v>
      </c>
      <c r="F332" s="35">
        <v>9205</v>
      </c>
      <c r="G332" s="35">
        <f t="shared" ref="G332:G333" si="58">+F332*1</f>
        <v>9205</v>
      </c>
      <c r="H332" s="35" t="s">
        <v>2524</v>
      </c>
      <c r="I332" s="4"/>
      <c r="J332" s="4"/>
      <c r="K332" s="4"/>
      <c r="L332" s="4"/>
      <c r="M332" s="4"/>
      <c r="N332" s="38"/>
      <c r="O332" s="33"/>
      <c r="P332" s="33">
        <f t="shared" si="49"/>
        <v>1249.2262799999999</v>
      </c>
      <c r="Q332" s="94">
        <f t="shared" si="55"/>
        <v>0</v>
      </c>
      <c r="R332" s="25">
        <f>+SUMIFS('Data Co.op'!$M:$M,'Data Co.op'!$E:$E,'MT-Tracking Co.op'!$F332,'Data Co.op'!$N:$N,'MT-Tracking Co.op'!R$6)</f>
        <v>0</v>
      </c>
      <c r="S332" s="25">
        <f>+SUMIFS('Data Co.op'!$M:$M,'Data Co.op'!$E:$E,'MT-Tracking Co.op'!$F332,'Data Co.op'!$N:$N,'MT-Tracking Co.op'!S$6)</f>
        <v>0</v>
      </c>
      <c r="T332" s="25">
        <f>+SUMIFS('Data Co.op'!$M:$M,'Data Co.op'!$E:$E,'MT-Tracking Co.op'!$F332,'Data Co.op'!$N:$N,'MT-Tracking Co.op'!T$6)</f>
        <v>0</v>
      </c>
      <c r="U332" s="25">
        <f>+SUMIFS('Data Co.op'!$M:$M,'Data Co.op'!$E:$E,'MT-Tracking Co.op'!$F332,'Data Co.op'!$N:$N,'MT-Tracking Co.op'!U$6)</f>
        <v>0</v>
      </c>
      <c r="V332" s="25">
        <f>+SUMIFS('Data Co.op'!$M:$M,'Data Co.op'!$E:$E,'MT-Tracking Co.op'!$F332,'Data Co.op'!$N:$N,'MT-Tracking Co.op'!V$6)</f>
        <v>0</v>
      </c>
      <c r="W332" s="25">
        <f>+SUMIFS('Data Co.op'!$M:$M,'Data Co.op'!$E:$E,'MT-Tracking Co.op'!$F332,'Data Co.op'!$N:$N,'MT-Tracking Co.op'!W$6)</f>
        <v>238.46399999999994</v>
      </c>
      <c r="X332" s="25">
        <f>+SUMIFS('Data Co.op'!$M:$M,'Data Co.op'!$E:$E,'MT-Tracking Co.op'!$F332,'Data Co.op'!$N:$N,'MT-Tracking Co.op'!X$6)</f>
        <v>0</v>
      </c>
      <c r="Y332" s="25">
        <f>+SUMIFS('Data Co.op'!$M:$M,'Data Co.op'!$E:$E,'MT-Tracking Co.op'!$F332,'Data Co.op'!$N:$N,'MT-Tracking Co.op'!Y$6)</f>
        <v>0</v>
      </c>
      <c r="Z332" s="25">
        <f>+SUMIFS('Data Co.op'!$M:$M,'Data Co.op'!$E:$E,'MT-Tracking Co.op'!$F332,'Data Co.op'!$N:$N,'MT-Tracking Co.op'!Z$6)</f>
        <v>0</v>
      </c>
      <c r="AA332" s="25">
        <f>+SUMIFS('Data Co.op'!$M:$M,'Data Co.op'!$E:$E,'MT-Tracking Co.op'!$F332,'Data Co.op'!$N:$N,'MT-Tracking Co.op'!AA$6)</f>
        <v>0</v>
      </c>
      <c r="AB332" s="25">
        <f>+SUMIFS('Data Co.op'!$M:$M,'Data Co.op'!$E:$E,'MT-Tracking Co.op'!$F332,'Data Co.op'!$N:$N,'MT-Tracking Co.op'!AB$6)</f>
        <v>0</v>
      </c>
      <c r="AC332" s="25">
        <f>+SUMIFS('Data Co.op'!$M:$M,'Data Co.op'!$E:$E,'MT-Tracking Co.op'!$F332,'Data Co.op'!$N:$N,'MT-Tracking Co.op'!AC$6)</f>
        <v>0</v>
      </c>
      <c r="AD332" s="25">
        <f>+SUMIFS('Data Co.op'!$M:$M,'Data Co.op'!$E:$E,'MT-Tracking Co.op'!$F332,'Data Co.op'!$N:$N,'MT-Tracking Co.op'!AD$6)</f>
        <v>0</v>
      </c>
      <c r="AE332" s="25">
        <f>+SUMIFS('Data Co.op'!$M:$M,'Data Co.op'!$E:$E,'MT-Tracking Co.op'!$F332,'Data Co.op'!$N:$N,'MT-Tracking Co.op'!AE$6)</f>
        <v>0</v>
      </c>
      <c r="AF332" s="25">
        <f>+SUMIFS('Data Co.op'!$M:$M,'Data Co.op'!$E:$E,'MT-Tracking Co.op'!$F332,'Data Co.op'!$N:$N,'MT-Tracking Co.op'!AF$6)</f>
        <v>0</v>
      </c>
      <c r="AG332" s="25">
        <f>+SUMIFS('Data Co.op'!$M:$M,'Data Co.op'!$E:$E,'MT-Tracking Co.op'!$F332,'Data Co.op'!$N:$N,'MT-Tracking Co.op'!AG$6)</f>
        <v>0</v>
      </c>
      <c r="AH332" s="25">
        <f>+SUMIFS('Data Co.op'!$M:$M,'Data Co.op'!$E:$E,'MT-Tracking Co.op'!$G332,'Data Co.op'!$N:$N,'MT-Tracking Co.op'!AH$6)</f>
        <v>0</v>
      </c>
      <c r="AI332" s="25">
        <f>+SUMIFS('Data Co.op'!$M:$M,'Data Co.op'!$E:$E,'MT-Tracking Co.op'!$G332,'Data Co.op'!$N:$N,'MT-Tracking Co.op'!AI$6)</f>
        <v>0</v>
      </c>
      <c r="AJ332" s="25">
        <f>+SUMIFS('Data Co.op'!$M:$M,'Data Co.op'!$E:$E,'MT-Tracking Co.op'!$G332,'Data Co.op'!$N:$N,'MT-Tracking Co.op'!AJ$6)</f>
        <v>0</v>
      </c>
      <c r="AK332" s="25">
        <f>+SUMIFS('Data Co.op'!$M:$M,'Data Co.op'!$E:$E,'MT-Tracking Co.op'!$G332,'Data Co.op'!$N:$N,'MT-Tracking Co.op'!AK$6)</f>
        <v>0</v>
      </c>
      <c r="AL332" s="25">
        <f>+SUMIFS('Data Co.op'!$M:$M,'Data Co.op'!$E:$E,'MT-Tracking Co.op'!$G332,'Data Co.op'!$N:$N,'MT-Tracking Co.op'!AL$6)</f>
        <v>0</v>
      </c>
      <c r="AM332" s="25">
        <f>+SUMIFS('Data Co.op'!$M:$M,'Data Co.op'!$E:$E,'MT-Tracking Co.op'!$G332,'Data Co.op'!$N:$N,'MT-Tracking Co.op'!AM$6)</f>
        <v>772.29827999999998</v>
      </c>
      <c r="AN332" s="25">
        <f>+SUMIFS('Data Co.op'!$M:$M,'Data Co.op'!$E:$E,'MT-Tracking Co.op'!$G332,'Data Co.op'!$N:$N,'MT-Tracking Co.op'!AN$6)</f>
        <v>238.46399999999994</v>
      </c>
      <c r="AO332" s="25">
        <f>+SUMIFS('Data Co.op'!$M:$M,'Data Co.op'!$E:$E,'MT-Tracking Co.op'!$G332,'Data Co.op'!$N:$N,'MT-Tracking Co.op'!AO$6)</f>
        <v>0</v>
      </c>
      <c r="AP332" s="25">
        <f>+SUMIFS('Data Co.op'!$M:$M,'Data Co.op'!$E:$E,'MT-Tracking Co.op'!$G332,'Data Co.op'!$N:$N,'MT-Tracking Co.op'!AP$6)</f>
        <v>0</v>
      </c>
      <c r="AQ332" s="25">
        <f>+SUMIFS('Data Co.op'!$M:$M,'Data Co.op'!$E:$E,'MT-Tracking Co.op'!$G332,'Data Co.op'!$N:$N,'MT-Tracking Co.op'!AQ$6)</f>
        <v>0</v>
      </c>
      <c r="AR332" s="25">
        <f>+SUMIFS('Data Co.op'!$M:$M,'Data Co.op'!$E:$E,'MT-Tracking Co.op'!$G332,'Data Co.op'!$N:$N,'MT-Tracking Co.op'!AR$6)</f>
        <v>0</v>
      </c>
      <c r="AS332" s="25">
        <f>+SUMIFS('Data Co.op'!$M:$M,'Data Co.op'!$E:$E,'MT-Tracking Co.op'!$G332,'Data Co.op'!$N:$N,'MT-Tracking Co.op'!AS$6)</f>
        <v>0</v>
      </c>
      <c r="AT332" s="25">
        <f>+SUMIFS('Data Co.op'!$M:$M,'Data Co.op'!$E:$E,'MT-Tracking Co.op'!$G332,'Data Co.op'!$N:$N,'MT-Tracking Co.op'!AT$6)</f>
        <v>0</v>
      </c>
      <c r="AU332" s="25">
        <f>+SUMIFS('Data Co.op'!$M:$M,'Data Co.op'!$E:$E,'MT-Tracking Co.op'!$G332,'Data Co.op'!$N:$N,'MT-Tracking Co.op'!AU$6)</f>
        <v>0</v>
      </c>
      <c r="AV332" s="25">
        <f>+SUMIFS('Data Co.op'!$M:$M,'Data Co.op'!$E:$E,'MT-Tracking Co.op'!$G332,'Data Co.op'!$N:$N,'MT-Tracking Co.op'!AV$6)</f>
        <v>0</v>
      </c>
      <c r="AW332" s="27"/>
      <c r="AX332" t="str">
        <f t="shared" si="56"/>
        <v>Nguyễn Thành Long</v>
      </c>
      <c r="AY332" t="str">
        <f t="shared" si="54"/>
        <v>NBTS04809</v>
      </c>
      <c r="AZ332" s="27" t="str">
        <f t="shared" si="57"/>
        <v>Đỗ Thị ALin</v>
      </c>
    </row>
    <row r="333" spans="1:52" outlineLevel="1" x14ac:dyDescent="0.25">
      <c r="A333" s="4" t="s">
        <v>935</v>
      </c>
      <c r="B333" s="4" t="s">
        <v>1076</v>
      </c>
      <c r="C333" s="4" t="s">
        <v>959</v>
      </c>
      <c r="D333" s="4" t="s">
        <v>752</v>
      </c>
      <c r="E333" s="4" t="s">
        <v>142</v>
      </c>
      <c r="F333" s="35">
        <v>9210</v>
      </c>
      <c r="G333" s="35">
        <f t="shared" si="58"/>
        <v>9210</v>
      </c>
      <c r="H333" s="35" t="s">
        <v>2525</v>
      </c>
      <c r="I333" s="4"/>
      <c r="J333" s="4"/>
      <c r="K333" s="4"/>
      <c r="L333" s="4"/>
      <c r="M333" s="4"/>
      <c r="N333" s="38"/>
      <c r="O333" s="33"/>
      <c r="P333" s="33">
        <f t="shared" si="49"/>
        <v>5914.3575600000004</v>
      </c>
      <c r="Q333" s="94"/>
      <c r="R333" s="25">
        <f>+SUMIFS('Data Co.op'!$M:$M,'Data Co.op'!$E:$E,'MT-Tracking Co.op'!$F333,'Data Co.op'!$N:$N,'MT-Tracking Co.op'!R$6)</f>
        <v>0</v>
      </c>
      <c r="S333" s="25">
        <f>+SUMIFS('Data Co.op'!$M:$M,'Data Co.op'!$E:$E,'MT-Tracking Co.op'!$F333,'Data Co.op'!$N:$N,'MT-Tracking Co.op'!S$6)</f>
        <v>0</v>
      </c>
      <c r="T333" s="25">
        <f>+SUMIFS('Data Co.op'!$M:$M,'Data Co.op'!$E:$E,'MT-Tracking Co.op'!$F333,'Data Co.op'!$N:$N,'MT-Tracking Co.op'!T$6)</f>
        <v>0</v>
      </c>
      <c r="U333" s="25">
        <f>+SUMIFS('Data Co.op'!$M:$M,'Data Co.op'!$E:$E,'MT-Tracking Co.op'!$F333,'Data Co.op'!$N:$N,'MT-Tracking Co.op'!U$6)</f>
        <v>0</v>
      </c>
      <c r="V333" s="25">
        <f>+SUMIFS('Data Co.op'!$M:$M,'Data Co.op'!$E:$E,'MT-Tracking Co.op'!$F333,'Data Co.op'!$N:$N,'MT-Tracking Co.op'!V$6)</f>
        <v>0</v>
      </c>
      <c r="W333" s="25">
        <f>+SUMIFS('Data Co.op'!$M:$M,'Data Co.op'!$E:$E,'MT-Tracking Co.op'!$F333,'Data Co.op'!$N:$N,'MT-Tracking Co.op'!W$6)</f>
        <v>0</v>
      </c>
      <c r="X333" s="25">
        <f>+SUMIFS('Data Co.op'!$M:$M,'Data Co.op'!$E:$E,'MT-Tracking Co.op'!$F333,'Data Co.op'!$N:$N,'MT-Tracking Co.op'!X$6)</f>
        <v>238.46399999999994</v>
      </c>
      <c r="Y333" s="25">
        <f>+SUMIFS('Data Co.op'!$M:$M,'Data Co.op'!$E:$E,'MT-Tracking Co.op'!$F333,'Data Co.op'!$N:$N,'MT-Tracking Co.op'!Y$6)</f>
        <v>0</v>
      </c>
      <c r="Z333" s="25">
        <f>+SUMIFS('Data Co.op'!$M:$M,'Data Co.op'!$E:$E,'MT-Tracking Co.op'!$F333,'Data Co.op'!$N:$N,'MT-Tracking Co.op'!Z$6)</f>
        <v>0</v>
      </c>
      <c r="AA333" s="25">
        <f>+SUMIFS('Data Co.op'!$M:$M,'Data Co.op'!$E:$E,'MT-Tracking Co.op'!$F333,'Data Co.op'!$N:$N,'MT-Tracking Co.op'!AA$6)</f>
        <v>0</v>
      </c>
      <c r="AB333" s="25">
        <f>+SUMIFS('Data Co.op'!$M:$M,'Data Co.op'!$E:$E,'MT-Tracking Co.op'!$F333,'Data Co.op'!$N:$N,'MT-Tracking Co.op'!AB$6)</f>
        <v>0</v>
      </c>
      <c r="AC333" s="25">
        <f>+SUMIFS('Data Co.op'!$M:$M,'Data Co.op'!$E:$E,'MT-Tracking Co.op'!$F333,'Data Co.op'!$N:$N,'MT-Tracking Co.op'!AC$6)</f>
        <v>361.19952000000001</v>
      </c>
      <c r="AD333" s="25">
        <f>+SUMIFS('Data Co.op'!$M:$M,'Data Co.op'!$E:$E,'MT-Tracking Co.op'!$F333,'Data Co.op'!$N:$N,'MT-Tracking Co.op'!AD$6)</f>
        <v>0</v>
      </c>
      <c r="AE333" s="25">
        <f>+SUMIFS('Data Co.op'!$M:$M,'Data Co.op'!$E:$E,'MT-Tracking Co.op'!$F333,'Data Co.op'!$N:$N,'MT-Tracking Co.op'!AE$6)</f>
        <v>0</v>
      </c>
      <c r="AF333" s="25">
        <f>+SUMIFS('Data Co.op'!$M:$M,'Data Co.op'!$E:$E,'MT-Tracking Co.op'!$F333,'Data Co.op'!$N:$N,'MT-Tracking Co.op'!AF$6)</f>
        <v>0</v>
      </c>
      <c r="AG333" s="25">
        <f>+SUMIFS('Data Co.op'!$M:$M,'Data Co.op'!$E:$E,'MT-Tracking Co.op'!$F333,'Data Co.op'!$N:$N,'MT-Tracking Co.op'!AG$6)</f>
        <v>2061.6660000000002</v>
      </c>
      <c r="AH333" s="25">
        <f>+SUMIFS('Data Co.op'!$M:$M,'Data Co.op'!$E:$E,'MT-Tracking Co.op'!$G333,'Data Co.op'!$N:$N,'MT-Tracking Co.op'!AH$6)</f>
        <v>0</v>
      </c>
      <c r="AI333" s="25">
        <f>+SUMIFS('Data Co.op'!$M:$M,'Data Co.op'!$E:$E,'MT-Tracking Co.op'!$G333,'Data Co.op'!$N:$N,'MT-Tracking Co.op'!AI$6)</f>
        <v>0</v>
      </c>
      <c r="AJ333" s="25">
        <f>+SUMIFS('Data Co.op'!$M:$M,'Data Co.op'!$E:$E,'MT-Tracking Co.op'!$G333,'Data Co.op'!$N:$N,'MT-Tracking Co.op'!AJ$6)</f>
        <v>0</v>
      </c>
      <c r="AK333" s="25">
        <f>+SUMIFS('Data Co.op'!$M:$M,'Data Co.op'!$E:$E,'MT-Tracking Co.op'!$G333,'Data Co.op'!$N:$N,'MT-Tracking Co.op'!AK$6)</f>
        <v>0</v>
      </c>
      <c r="AL333" s="25">
        <f>+SUMIFS('Data Co.op'!$M:$M,'Data Co.op'!$E:$E,'MT-Tracking Co.op'!$G333,'Data Co.op'!$N:$N,'MT-Tracking Co.op'!AL$6)</f>
        <v>0</v>
      </c>
      <c r="AM333" s="25">
        <f>+SUMIFS('Data Co.op'!$M:$M,'Data Co.op'!$E:$E,'MT-Tracking Co.op'!$G333,'Data Co.op'!$N:$N,'MT-Tracking Co.op'!AM$6)</f>
        <v>3014.5640400000002</v>
      </c>
      <c r="AN333" s="25">
        <f>+SUMIFS('Data Co.op'!$M:$M,'Data Co.op'!$E:$E,'MT-Tracking Co.op'!$G333,'Data Co.op'!$N:$N,'MT-Tracking Co.op'!AN$6)</f>
        <v>0</v>
      </c>
      <c r="AO333" s="25">
        <f>+SUMIFS('Data Co.op'!$M:$M,'Data Co.op'!$E:$E,'MT-Tracking Co.op'!$G333,'Data Co.op'!$N:$N,'MT-Tracking Co.op'!AO$6)</f>
        <v>0</v>
      </c>
      <c r="AP333" s="25">
        <f>+SUMIFS('Data Co.op'!$M:$M,'Data Co.op'!$E:$E,'MT-Tracking Co.op'!$G333,'Data Co.op'!$N:$N,'MT-Tracking Co.op'!AP$6)</f>
        <v>0</v>
      </c>
      <c r="AQ333" s="25">
        <f>+SUMIFS('Data Co.op'!$M:$M,'Data Co.op'!$E:$E,'MT-Tracking Co.op'!$G333,'Data Co.op'!$N:$N,'MT-Tracking Co.op'!AQ$6)</f>
        <v>0</v>
      </c>
      <c r="AR333" s="25">
        <f>+SUMIFS('Data Co.op'!$M:$M,'Data Co.op'!$E:$E,'MT-Tracking Co.op'!$G333,'Data Co.op'!$N:$N,'MT-Tracking Co.op'!AR$6)</f>
        <v>0</v>
      </c>
      <c r="AS333" s="25">
        <f>+SUMIFS('Data Co.op'!$M:$M,'Data Co.op'!$E:$E,'MT-Tracking Co.op'!$G333,'Data Co.op'!$N:$N,'MT-Tracking Co.op'!AS$6)</f>
        <v>0</v>
      </c>
      <c r="AT333" s="25">
        <f>+SUMIFS('Data Co.op'!$M:$M,'Data Co.op'!$E:$E,'MT-Tracking Co.op'!$G333,'Data Co.op'!$N:$N,'MT-Tracking Co.op'!AT$6)</f>
        <v>238.46399999999994</v>
      </c>
      <c r="AU333" s="25">
        <f>+SUMIFS('Data Co.op'!$M:$M,'Data Co.op'!$E:$E,'MT-Tracking Co.op'!$G333,'Data Co.op'!$N:$N,'MT-Tracking Co.op'!AU$6)</f>
        <v>0</v>
      </c>
      <c r="AV333" s="25">
        <f>+SUMIFS('Data Co.op'!$M:$M,'Data Co.op'!$E:$E,'MT-Tracking Co.op'!$G333,'Data Co.op'!$N:$N,'MT-Tracking Co.op'!AV$6)</f>
        <v>0</v>
      </c>
      <c r="AW333" s="27"/>
      <c r="AX333" t="str">
        <f t="shared" si="56"/>
        <v>Nguyễn Thành Long</v>
      </c>
      <c r="AY333" t="str">
        <f t="shared" si="54"/>
        <v>NBTS04809</v>
      </c>
      <c r="AZ333" s="27" t="str">
        <f t="shared" si="57"/>
        <v>Đỗ Thị ALin</v>
      </c>
    </row>
    <row r="334" spans="1:52" outlineLevel="1" x14ac:dyDescent="0.25">
      <c r="A334" s="4"/>
      <c r="B334" s="4"/>
      <c r="C334" s="4"/>
      <c r="D334" s="4"/>
      <c r="E334" s="4"/>
      <c r="F334" s="35"/>
      <c r="G334" s="35"/>
      <c r="H334" s="4"/>
      <c r="I334" s="4"/>
      <c r="J334" s="4"/>
      <c r="K334" s="4"/>
      <c r="L334" s="4"/>
      <c r="M334" s="4"/>
      <c r="N334" s="38"/>
      <c r="O334" s="33"/>
      <c r="P334" s="33">
        <f t="shared" si="49"/>
        <v>0</v>
      </c>
      <c r="Q334" s="94"/>
      <c r="R334" s="25">
        <f>+SUMIFS('Data Co.op'!$M:$M,'Data Co.op'!$E:$E,'MT-Tracking Co.op'!$F334,'Data Co.op'!$N:$N,'MT-Tracking Co.op'!R$6)</f>
        <v>0</v>
      </c>
      <c r="S334" s="25">
        <f>+SUMIFS('Data Co.op'!$M:$M,'Data Co.op'!$E:$E,'MT-Tracking Co.op'!$F334,'Data Co.op'!$N:$N,'MT-Tracking Co.op'!S$6)</f>
        <v>0</v>
      </c>
      <c r="T334" s="25">
        <f>+SUMIFS('Data Co.op'!$M:$M,'Data Co.op'!$E:$E,'MT-Tracking Co.op'!$F334,'Data Co.op'!$N:$N,'MT-Tracking Co.op'!T$6)</f>
        <v>0</v>
      </c>
      <c r="U334" s="25">
        <f>+SUMIFS('Data Co.op'!$M:$M,'Data Co.op'!$E:$E,'MT-Tracking Co.op'!$F334,'Data Co.op'!$N:$N,'MT-Tracking Co.op'!U$6)</f>
        <v>0</v>
      </c>
      <c r="V334" s="25">
        <f>+SUMIFS('Data Co.op'!$M:$M,'Data Co.op'!$E:$E,'MT-Tracking Co.op'!$F334,'Data Co.op'!$N:$N,'MT-Tracking Co.op'!V$6)</f>
        <v>0</v>
      </c>
      <c r="W334" s="25">
        <f>+SUMIFS('Data Co.op'!$M:$M,'Data Co.op'!$E:$E,'MT-Tracking Co.op'!$F334,'Data Co.op'!$N:$N,'MT-Tracking Co.op'!W$6)</f>
        <v>0</v>
      </c>
      <c r="X334" s="25">
        <f>+SUMIFS('Data Co.op'!$M:$M,'Data Co.op'!$E:$E,'MT-Tracking Co.op'!$F334,'Data Co.op'!$N:$N,'MT-Tracking Co.op'!X$6)</f>
        <v>0</v>
      </c>
      <c r="Y334" s="25">
        <f>+SUMIFS('Data Co.op'!$M:$M,'Data Co.op'!$E:$E,'MT-Tracking Co.op'!$F334,'Data Co.op'!$N:$N,'MT-Tracking Co.op'!Y$6)</f>
        <v>0</v>
      </c>
      <c r="Z334" s="25">
        <f>+SUMIFS('Data Co.op'!$M:$M,'Data Co.op'!$E:$E,'MT-Tracking Co.op'!$F334,'Data Co.op'!$N:$N,'MT-Tracking Co.op'!Z$6)</f>
        <v>0</v>
      </c>
      <c r="AA334" s="25">
        <f>+SUMIFS('Data Co.op'!$M:$M,'Data Co.op'!$E:$E,'MT-Tracking Co.op'!$F334,'Data Co.op'!$N:$N,'MT-Tracking Co.op'!AA$6)</f>
        <v>0</v>
      </c>
      <c r="AB334" s="25">
        <f>+SUMIFS('Data Co.op'!$M:$M,'Data Co.op'!$E:$E,'MT-Tracking Co.op'!$F334,'Data Co.op'!$N:$N,'MT-Tracking Co.op'!AB$6)</f>
        <v>0</v>
      </c>
      <c r="AC334" s="25">
        <f>+SUMIFS('Data Co.op'!$M:$M,'Data Co.op'!$E:$E,'MT-Tracking Co.op'!$F334,'Data Co.op'!$N:$N,'MT-Tracking Co.op'!AC$6)</f>
        <v>0</v>
      </c>
      <c r="AD334" s="25">
        <f>+SUMIFS('Data Co.op'!$M:$M,'Data Co.op'!$E:$E,'MT-Tracking Co.op'!$F334,'Data Co.op'!$N:$N,'MT-Tracking Co.op'!AD$6)</f>
        <v>0</v>
      </c>
      <c r="AE334" s="25">
        <f>+SUMIFS('Data Co.op'!$M:$M,'Data Co.op'!$E:$E,'MT-Tracking Co.op'!$F334,'Data Co.op'!$N:$N,'MT-Tracking Co.op'!AE$6)</f>
        <v>0</v>
      </c>
      <c r="AF334" s="25">
        <f>+SUMIFS('Data Co.op'!$M:$M,'Data Co.op'!$E:$E,'MT-Tracking Co.op'!$F334,'Data Co.op'!$N:$N,'MT-Tracking Co.op'!AF$6)</f>
        <v>0</v>
      </c>
      <c r="AG334" s="25">
        <f>+SUMIFS('Data Co.op'!$M:$M,'Data Co.op'!$E:$E,'MT-Tracking Co.op'!$F334,'Data Co.op'!$N:$N,'MT-Tracking Co.op'!AG$6)</f>
        <v>0</v>
      </c>
      <c r="AH334" s="25">
        <f>+SUMIFS('Data Co.op'!$M:$M,'Data Co.op'!$E:$E,'MT-Tracking Co.op'!$G334,'Data Co.op'!$N:$N,'MT-Tracking Co.op'!AH$6)</f>
        <v>0</v>
      </c>
      <c r="AI334" s="25">
        <f>+SUMIFS('Data Co.op'!$M:$M,'Data Co.op'!$E:$E,'MT-Tracking Co.op'!$G334,'Data Co.op'!$N:$N,'MT-Tracking Co.op'!AI$6)</f>
        <v>0</v>
      </c>
      <c r="AJ334" s="25">
        <f>+SUMIFS('Data Co.op'!$M:$M,'Data Co.op'!$E:$E,'MT-Tracking Co.op'!$G334,'Data Co.op'!$N:$N,'MT-Tracking Co.op'!AJ$6)</f>
        <v>0</v>
      </c>
      <c r="AK334" s="25">
        <f>+SUMIFS('Data Co.op'!$M:$M,'Data Co.op'!$E:$E,'MT-Tracking Co.op'!$G334,'Data Co.op'!$N:$N,'MT-Tracking Co.op'!AK$6)</f>
        <v>0</v>
      </c>
      <c r="AL334" s="25">
        <f>+SUMIFS('Data Co.op'!$M:$M,'Data Co.op'!$E:$E,'MT-Tracking Co.op'!$G334,'Data Co.op'!$N:$N,'MT-Tracking Co.op'!AL$6)</f>
        <v>0</v>
      </c>
      <c r="AM334" s="25">
        <f>+SUMIFS('Data Co.op'!$M:$M,'Data Co.op'!$E:$E,'MT-Tracking Co.op'!$G334,'Data Co.op'!$N:$N,'MT-Tracking Co.op'!AM$6)</f>
        <v>0</v>
      </c>
      <c r="AN334" s="25">
        <f>+SUMIFS('Data Co.op'!$M:$M,'Data Co.op'!$E:$E,'MT-Tracking Co.op'!$G334,'Data Co.op'!$N:$N,'MT-Tracking Co.op'!AN$6)</f>
        <v>0</v>
      </c>
      <c r="AO334" s="25">
        <f>+SUMIFS('Data Co.op'!$M:$M,'Data Co.op'!$E:$E,'MT-Tracking Co.op'!$G334,'Data Co.op'!$N:$N,'MT-Tracking Co.op'!AO$6)</f>
        <v>0</v>
      </c>
      <c r="AP334" s="25">
        <f>+SUMIFS('Data Co.op'!$M:$M,'Data Co.op'!$E:$E,'MT-Tracking Co.op'!$G334,'Data Co.op'!$N:$N,'MT-Tracking Co.op'!AP$6)</f>
        <v>0</v>
      </c>
      <c r="AQ334" s="25">
        <f>+SUMIFS('Data Co.op'!$M:$M,'Data Co.op'!$E:$E,'MT-Tracking Co.op'!$G334,'Data Co.op'!$N:$N,'MT-Tracking Co.op'!AQ$6)</f>
        <v>0</v>
      </c>
      <c r="AR334" s="25">
        <f>+SUMIFS('Data Co.op'!$M:$M,'Data Co.op'!$E:$E,'MT-Tracking Co.op'!$G334,'Data Co.op'!$N:$N,'MT-Tracking Co.op'!AR$6)</f>
        <v>0</v>
      </c>
      <c r="AS334" s="25">
        <f>+SUMIFS('Data Co.op'!$M:$M,'Data Co.op'!$E:$E,'MT-Tracking Co.op'!$G334,'Data Co.op'!$N:$N,'MT-Tracking Co.op'!AS$6)</f>
        <v>0</v>
      </c>
      <c r="AT334" s="25">
        <f>+SUMIFS('Data Co.op'!$M:$M,'Data Co.op'!$E:$E,'MT-Tracking Co.op'!$G334,'Data Co.op'!$N:$N,'MT-Tracking Co.op'!AT$6)</f>
        <v>0</v>
      </c>
      <c r="AU334" s="25">
        <f>+SUMIFS('Data Co.op'!$M:$M,'Data Co.op'!$E:$E,'MT-Tracking Co.op'!$G334,'Data Co.op'!$N:$N,'MT-Tracking Co.op'!AU$6)</f>
        <v>0</v>
      </c>
      <c r="AV334" s="25">
        <f>+SUMIFS('Data Co.op'!$M:$M,'Data Co.op'!$E:$E,'MT-Tracking Co.op'!$G334,'Data Co.op'!$N:$N,'MT-Tracking Co.op'!AV$6)</f>
        <v>0</v>
      </c>
      <c r="AW334" s="27"/>
      <c r="AX334">
        <f t="shared" si="56"/>
        <v>0</v>
      </c>
      <c r="AY334">
        <f t="shared" si="54"/>
        <v>0</v>
      </c>
      <c r="AZ334" s="27">
        <f t="shared" si="57"/>
        <v>0</v>
      </c>
    </row>
    <row r="335" spans="1:52" outlineLevel="1" x14ac:dyDescent="0.25">
      <c r="A335" s="4"/>
      <c r="B335" s="4"/>
      <c r="C335" s="4"/>
      <c r="D335" s="4"/>
      <c r="E335" s="4"/>
      <c r="F335" s="35"/>
      <c r="G335" s="35"/>
      <c r="H335" s="4"/>
      <c r="I335" s="4"/>
      <c r="J335" s="4"/>
      <c r="K335" s="4"/>
      <c r="L335" s="4"/>
      <c r="M335" s="4"/>
      <c r="N335" s="38"/>
      <c r="O335" s="33"/>
      <c r="P335" s="33">
        <f t="shared" si="49"/>
        <v>0</v>
      </c>
      <c r="Q335" s="94"/>
      <c r="R335" s="25">
        <f>+SUMIFS('Data Co.op'!$M:$M,'Data Co.op'!$E:$E,'MT-Tracking Co.op'!$F335,'Data Co.op'!$N:$N,'MT-Tracking Co.op'!R$6)</f>
        <v>0</v>
      </c>
      <c r="S335" s="25">
        <f>+SUMIFS('Data Co.op'!$M:$M,'Data Co.op'!$E:$E,'MT-Tracking Co.op'!$F335,'Data Co.op'!$N:$N,'MT-Tracking Co.op'!S$6)</f>
        <v>0</v>
      </c>
      <c r="T335" s="25">
        <f>+SUMIFS('Data Co.op'!$M:$M,'Data Co.op'!$E:$E,'MT-Tracking Co.op'!$F335,'Data Co.op'!$N:$N,'MT-Tracking Co.op'!T$6)</f>
        <v>0</v>
      </c>
      <c r="U335" s="25">
        <f>+SUMIFS('Data Co.op'!$M:$M,'Data Co.op'!$E:$E,'MT-Tracking Co.op'!$F335,'Data Co.op'!$N:$N,'MT-Tracking Co.op'!U$6)</f>
        <v>0</v>
      </c>
      <c r="V335" s="25">
        <f>+SUMIFS('Data Co.op'!$M:$M,'Data Co.op'!$E:$E,'MT-Tracking Co.op'!$F335,'Data Co.op'!$N:$N,'MT-Tracking Co.op'!V$6)</f>
        <v>0</v>
      </c>
      <c r="W335" s="25">
        <f>+SUMIFS('Data Co.op'!$M:$M,'Data Co.op'!$E:$E,'MT-Tracking Co.op'!$F335,'Data Co.op'!$N:$N,'MT-Tracking Co.op'!W$6)</f>
        <v>0</v>
      </c>
      <c r="X335" s="25">
        <f>+SUMIFS('Data Co.op'!$M:$M,'Data Co.op'!$E:$E,'MT-Tracking Co.op'!$F335,'Data Co.op'!$N:$N,'MT-Tracking Co.op'!X$6)</f>
        <v>0</v>
      </c>
      <c r="Y335" s="25">
        <f>+SUMIFS('Data Co.op'!$M:$M,'Data Co.op'!$E:$E,'MT-Tracking Co.op'!$F335,'Data Co.op'!$N:$N,'MT-Tracking Co.op'!Y$6)</f>
        <v>0</v>
      </c>
      <c r="Z335" s="25">
        <f>+SUMIFS('Data Co.op'!$M:$M,'Data Co.op'!$E:$E,'MT-Tracking Co.op'!$F335,'Data Co.op'!$N:$N,'MT-Tracking Co.op'!Z$6)</f>
        <v>0</v>
      </c>
      <c r="AA335" s="25">
        <f>+SUMIFS('Data Co.op'!$M:$M,'Data Co.op'!$E:$E,'MT-Tracking Co.op'!$F335,'Data Co.op'!$N:$N,'MT-Tracking Co.op'!AA$6)</f>
        <v>0</v>
      </c>
      <c r="AB335" s="25">
        <f>+SUMIFS('Data Co.op'!$M:$M,'Data Co.op'!$E:$E,'MT-Tracking Co.op'!$F335,'Data Co.op'!$N:$N,'MT-Tracking Co.op'!AB$6)</f>
        <v>0</v>
      </c>
      <c r="AC335" s="25">
        <f>+SUMIFS('Data Co.op'!$M:$M,'Data Co.op'!$E:$E,'MT-Tracking Co.op'!$F335,'Data Co.op'!$N:$N,'MT-Tracking Co.op'!AC$6)</f>
        <v>0</v>
      </c>
      <c r="AD335" s="25">
        <f>+SUMIFS('Data Co.op'!$M:$M,'Data Co.op'!$E:$E,'MT-Tracking Co.op'!$F335,'Data Co.op'!$N:$N,'MT-Tracking Co.op'!AD$6)</f>
        <v>0</v>
      </c>
      <c r="AE335" s="25">
        <f>+SUMIFS('Data Co.op'!$M:$M,'Data Co.op'!$E:$E,'MT-Tracking Co.op'!$F335,'Data Co.op'!$N:$N,'MT-Tracking Co.op'!AE$6)</f>
        <v>0</v>
      </c>
      <c r="AF335" s="25">
        <f>+SUMIFS('Data Co.op'!$M:$M,'Data Co.op'!$E:$E,'MT-Tracking Co.op'!$F335,'Data Co.op'!$N:$N,'MT-Tracking Co.op'!AF$6)</f>
        <v>0</v>
      </c>
      <c r="AG335" s="25">
        <f>+SUMIFS('Data Co.op'!$M:$M,'Data Co.op'!$E:$E,'MT-Tracking Co.op'!$F335,'Data Co.op'!$N:$N,'MT-Tracking Co.op'!AG$6)</f>
        <v>0</v>
      </c>
      <c r="AH335" s="25">
        <f>+SUMIFS('Data Co.op'!$M:$M,'Data Co.op'!$E:$E,'MT-Tracking Co.op'!$G335,'Data Co.op'!$N:$N,'MT-Tracking Co.op'!AH$6)</f>
        <v>0</v>
      </c>
      <c r="AI335" s="25">
        <f>+SUMIFS('Data Co.op'!$M:$M,'Data Co.op'!$E:$E,'MT-Tracking Co.op'!$G335,'Data Co.op'!$N:$N,'MT-Tracking Co.op'!AI$6)</f>
        <v>0</v>
      </c>
      <c r="AJ335" s="25">
        <f>+SUMIFS('Data Co.op'!$M:$M,'Data Co.op'!$E:$E,'MT-Tracking Co.op'!$G335,'Data Co.op'!$N:$N,'MT-Tracking Co.op'!AJ$6)</f>
        <v>0</v>
      </c>
      <c r="AK335" s="25">
        <f>+SUMIFS('Data Co.op'!$M:$M,'Data Co.op'!$E:$E,'MT-Tracking Co.op'!$G335,'Data Co.op'!$N:$N,'MT-Tracking Co.op'!AK$6)</f>
        <v>0</v>
      </c>
      <c r="AL335" s="25">
        <f>+SUMIFS('Data Co.op'!$M:$M,'Data Co.op'!$E:$E,'MT-Tracking Co.op'!$G335,'Data Co.op'!$N:$N,'MT-Tracking Co.op'!AL$6)</f>
        <v>0</v>
      </c>
      <c r="AM335" s="25">
        <f>+SUMIFS('Data Co.op'!$M:$M,'Data Co.op'!$E:$E,'MT-Tracking Co.op'!$G335,'Data Co.op'!$N:$N,'MT-Tracking Co.op'!AM$6)</f>
        <v>0</v>
      </c>
      <c r="AN335" s="25">
        <f>+SUMIFS('Data Co.op'!$M:$M,'Data Co.op'!$E:$E,'MT-Tracking Co.op'!$G335,'Data Co.op'!$N:$N,'MT-Tracking Co.op'!AN$6)</f>
        <v>0</v>
      </c>
      <c r="AO335" s="25">
        <f>+SUMIFS('Data Co.op'!$M:$M,'Data Co.op'!$E:$E,'MT-Tracking Co.op'!$G335,'Data Co.op'!$N:$N,'MT-Tracking Co.op'!AO$6)</f>
        <v>0</v>
      </c>
      <c r="AP335" s="25">
        <f>+SUMIFS('Data Co.op'!$M:$M,'Data Co.op'!$E:$E,'MT-Tracking Co.op'!$G335,'Data Co.op'!$N:$N,'MT-Tracking Co.op'!AP$6)</f>
        <v>0</v>
      </c>
      <c r="AQ335" s="25">
        <f>+SUMIFS('Data Co.op'!$M:$M,'Data Co.op'!$E:$E,'MT-Tracking Co.op'!$G335,'Data Co.op'!$N:$N,'MT-Tracking Co.op'!AQ$6)</f>
        <v>0</v>
      </c>
      <c r="AR335" s="25">
        <f>+SUMIFS('Data Co.op'!$M:$M,'Data Co.op'!$E:$E,'MT-Tracking Co.op'!$G335,'Data Co.op'!$N:$N,'MT-Tracking Co.op'!AR$6)</f>
        <v>0</v>
      </c>
      <c r="AS335" s="25">
        <f>+SUMIFS('Data Co.op'!$M:$M,'Data Co.op'!$E:$E,'MT-Tracking Co.op'!$G335,'Data Co.op'!$N:$N,'MT-Tracking Co.op'!AS$6)</f>
        <v>0</v>
      </c>
      <c r="AT335" s="25">
        <f>+SUMIFS('Data Co.op'!$M:$M,'Data Co.op'!$E:$E,'MT-Tracking Co.op'!$G335,'Data Co.op'!$N:$N,'MT-Tracking Co.op'!AT$6)</f>
        <v>0</v>
      </c>
      <c r="AU335" s="25">
        <f>+SUMIFS('Data Co.op'!$M:$M,'Data Co.op'!$E:$E,'MT-Tracking Co.op'!$G335,'Data Co.op'!$N:$N,'MT-Tracking Co.op'!AU$6)</f>
        <v>0</v>
      </c>
      <c r="AV335" s="25">
        <f>+SUMIFS('Data Co.op'!$M:$M,'Data Co.op'!$E:$E,'MT-Tracking Co.op'!$G335,'Data Co.op'!$N:$N,'MT-Tracking Co.op'!AV$6)</f>
        <v>0</v>
      </c>
      <c r="AW335" s="27"/>
      <c r="AX335">
        <f t="shared" si="56"/>
        <v>0</v>
      </c>
      <c r="AY335">
        <f t="shared" si="54"/>
        <v>0</v>
      </c>
      <c r="AZ335" s="27">
        <f t="shared" si="57"/>
        <v>0</v>
      </c>
    </row>
    <row r="336" spans="1:52" outlineLevel="1" x14ac:dyDescent="0.25">
      <c r="A336" s="4" t="s">
        <v>935</v>
      </c>
      <c r="B336" s="4" t="s">
        <v>1076</v>
      </c>
      <c r="C336" s="4" t="s">
        <v>959</v>
      </c>
      <c r="D336" s="107" t="s">
        <v>748</v>
      </c>
      <c r="E336" s="85" t="s">
        <v>994</v>
      </c>
      <c r="F336" s="86"/>
      <c r="G336" s="86"/>
      <c r="H336" s="57" t="s">
        <v>5059</v>
      </c>
      <c r="I336" s="4"/>
      <c r="J336" s="4"/>
      <c r="K336" s="4"/>
      <c r="L336" s="4"/>
      <c r="M336" s="4"/>
      <c r="N336" s="38"/>
      <c r="O336" s="33"/>
      <c r="P336" s="33">
        <f t="shared" si="49"/>
        <v>0</v>
      </c>
      <c r="Q336" s="94"/>
      <c r="R336" s="25">
        <f>+SUMIFS('Data Co.op'!$M:$M,'Data Co.op'!$E:$E,'MT-Tracking Co.op'!$F336,'Data Co.op'!$N:$N,'MT-Tracking Co.op'!R$6)</f>
        <v>0</v>
      </c>
      <c r="S336" s="25">
        <f>+SUMIFS('Data Co.op'!$M:$M,'Data Co.op'!$E:$E,'MT-Tracking Co.op'!$F336,'Data Co.op'!$N:$N,'MT-Tracking Co.op'!S$6)</f>
        <v>0</v>
      </c>
      <c r="T336" s="25">
        <f>+SUMIFS('Data Co.op'!$M:$M,'Data Co.op'!$E:$E,'MT-Tracking Co.op'!$F336,'Data Co.op'!$N:$N,'MT-Tracking Co.op'!T$6)</f>
        <v>0</v>
      </c>
      <c r="U336" s="25">
        <f>+SUMIFS('Data Co.op'!$M:$M,'Data Co.op'!$E:$E,'MT-Tracking Co.op'!$F336,'Data Co.op'!$N:$N,'MT-Tracking Co.op'!U$6)</f>
        <v>0</v>
      </c>
      <c r="V336" s="25">
        <f>+SUMIFS('Data Co.op'!$M:$M,'Data Co.op'!$E:$E,'MT-Tracking Co.op'!$F336,'Data Co.op'!$N:$N,'MT-Tracking Co.op'!V$6)</f>
        <v>0</v>
      </c>
      <c r="W336" s="25">
        <f>+SUMIFS('Data Co.op'!$M:$M,'Data Co.op'!$E:$E,'MT-Tracking Co.op'!$F336,'Data Co.op'!$N:$N,'MT-Tracking Co.op'!W$6)</f>
        <v>0</v>
      </c>
      <c r="X336" s="25">
        <f>+SUMIFS('Data Co.op'!$M:$M,'Data Co.op'!$E:$E,'MT-Tracking Co.op'!$F336,'Data Co.op'!$N:$N,'MT-Tracking Co.op'!X$6)</f>
        <v>0</v>
      </c>
      <c r="Y336" s="25">
        <f>+SUMIFS('Data Co.op'!$M:$M,'Data Co.op'!$E:$E,'MT-Tracking Co.op'!$F336,'Data Co.op'!$N:$N,'MT-Tracking Co.op'!Y$6)</f>
        <v>0</v>
      </c>
      <c r="Z336" s="25">
        <f>+SUMIFS('Data Co.op'!$M:$M,'Data Co.op'!$E:$E,'MT-Tracking Co.op'!$F336,'Data Co.op'!$N:$N,'MT-Tracking Co.op'!Z$6)</f>
        <v>0</v>
      </c>
      <c r="AA336" s="25">
        <f>+SUMIFS('Data Co.op'!$M:$M,'Data Co.op'!$E:$E,'MT-Tracking Co.op'!$F336,'Data Co.op'!$N:$N,'MT-Tracking Co.op'!AA$6)</f>
        <v>0</v>
      </c>
      <c r="AB336" s="25">
        <f>+SUMIFS('Data Co.op'!$M:$M,'Data Co.op'!$E:$E,'MT-Tracking Co.op'!$F336,'Data Co.op'!$N:$N,'MT-Tracking Co.op'!AB$6)</f>
        <v>0</v>
      </c>
      <c r="AC336" s="25">
        <f>+SUMIFS('Data Co.op'!$M:$M,'Data Co.op'!$E:$E,'MT-Tracking Co.op'!$F336,'Data Co.op'!$N:$N,'MT-Tracking Co.op'!AC$6)</f>
        <v>0</v>
      </c>
      <c r="AD336" s="25">
        <f>+SUMIFS('Data Co.op'!$M:$M,'Data Co.op'!$E:$E,'MT-Tracking Co.op'!$F336,'Data Co.op'!$N:$N,'MT-Tracking Co.op'!AD$6)</f>
        <v>0</v>
      </c>
      <c r="AE336" s="25">
        <f>+SUMIFS('Data Co.op'!$M:$M,'Data Co.op'!$E:$E,'MT-Tracking Co.op'!$F336,'Data Co.op'!$N:$N,'MT-Tracking Co.op'!AE$6)</f>
        <v>0</v>
      </c>
      <c r="AF336" s="25">
        <f>+SUMIFS('Data Co.op'!$M:$M,'Data Co.op'!$E:$E,'MT-Tracking Co.op'!$F336,'Data Co.op'!$N:$N,'MT-Tracking Co.op'!AF$6)</f>
        <v>0</v>
      </c>
      <c r="AG336" s="25">
        <f>+SUMIFS('Data Co.op'!$M:$M,'Data Co.op'!$E:$E,'MT-Tracking Co.op'!$F336,'Data Co.op'!$N:$N,'MT-Tracking Co.op'!AG$6)</f>
        <v>0</v>
      </c>
      <c r="AH336" s="25">
        <f>+SUMIFS('Data Co.op'!$M:$M,'Data Co.op'!$E:$E,'MT-Tracking Co.op'!$G336,'Data Co.op'!$N:$N,'MT-Tracking Co.op'!AH$6)</f>
        <v>0</v>
      </c>
      <c r="AI336" s="25">
        <f>+SUMIFS('Data Co.op'!$M:$M,'Data Co.op'!$E:$E,'MT-Tracking Co.op'!$G336,'Data Co.op'!$N:$N,'MT-Tracking Co.op'!AI$6)</f>
        <v>0</v>
      </c>
      <c r="AJ336" s="25">
        <f>+SUMIFS('Data Co.op'!$M:$M,'Data Co.op'!$E:$E,'MT-Tracking Co.op'!$G336,'Data Co.op'!$N:$N,'MT-Tracking Co.op'!AJ$6)</f>
        <v>0</v>
      </c>
      <c r="AK336" s="25">
        <f>+SUMIFS('Data Co.op'!$M:$M,'Data Co.op'!$E:$E,'MT-Tracking Co.op'!$G336,'Data Co.op'!$N:$N,'MT-Tracking Co.op'!AK$6)</f>
        <v>0</v>
      </c>
      <c r="AL336" s="25">
        <f>+SUMIFS('Data Co.op'!$M:$M,'Data Co.op'!$E:$E,'MT-Tracking Co.op'!$G336,'Data Co.op'!$N:$N,'MT-Tracking Co.op'!AL$6)</f>
        <v>0</v>
      </c>
      <c r="AM336" s="25">
        <f>+SUMIFS('Data Co.op'!$M:$M,'Data Co.op'!$E:$E,'MT-Tracking Co.op'!$G336,'Data Co.op'!$N:$N,'MT-Tracking Co.op'!AM$6)</f>
        <v>0</v>
      </c>
      <c r="AN336" s="25">
        <f>+SUMIFS('Data Co.op'!$M:$M,'Data Co.op'!$E:$E,'MT-Tracking Co.op'!$G336,'Data Co.op'!$N:$N,'MT-Tracking Co.op'!AN$6)</f>
        <v>0</v>
      </c>
      <c r="AO336" s="25">
        <f>+SUMIFS('Data Co.op'!$M:$M,'Data Co.op'!$E:$E,'MT-Tracking Co.op'!$G336,'Data Co.op'!$N:$N,'MT-Tracking Co.op'!AO$6)</f>
        <v>0</v>
      </c>
      <c r="AP336" s="25">
        <f>+SUMIFS('Data Co.op'!$M:$M,'Data Co.op'!$E:$E,'MT-Tracking Co.op'!$G336,'Data Co.op'!$N:$N,'MT-Tracking Co.op'!AP$6)</f>
        <v>0</v>
      </c>
      <c r="AQ336" s="25">
        <f>+SUMIFS('Data Co.op'!$M:$M,'Data Co.op'!$E:$E,'MT-Tracking Co.op'!$G336,'Data Co.op'!$N:$N,'MT-Tracking Co.op'!AQ$6)</f>
        <v>0</v>
      </c>
      <c r="AR336" s="25">
        <f>+SUMIFS('Data Co.op'!$M:$M,'Data Co.op'!$E:$E,'MT-Tracking Co.op'!$G336,'Data Co.op'!$N:$N,'MT-Tracking Co.op'!AR$6)</f>
        <v>0</v>
      </c>
      <c r="AS336" s="25">
        <f>+SUMIFS('Data Co.op'!$M:$M,'Data Co.op'!$E:$E,'MT-Tracking Co.op'!$G336,'Data Co.op'!$N:$N,'MT-Tracking Co.op'!AS$6)</f>
        <v>0</v>
      </c>
      <c r="AT336" s="25">
        <f>+SUMIFS('Data Co.op'!$M:$M,'Data Co.op'!$E:$E,'MT-Tracking Co.op'!$G336,'Data Co.op'!$N:$N,'MT-Tracking Co.op'!AT$6)</f>
        <v>0</v>
      </c>
      <c r="AU336" s="25">
        <f>+SUMIFS('Data Co.op'!$M:$M,'Data Co.op'!$E:$E,'MT-Tracking Co.op'!$G336,'Data Co.op'!$N:$N,'MT-Tracking Co.op'!AU$6)</f>
        <v>0</v>
      </c>
      <c r="AV336" s="25">
        <f>+SUMIFS('Data Co.op'!$M:$M,'Data Co.op'!$E:$E,'MT-Tracking Co.op'!$G336,'Data Co.op'!$N:$N,'MT-Tracking Co.op'!AV$6)</f>
        <v>0</v>
      </c>
      <c r="AW336" s="27"/>
      <c r="AX336" t="str">
        <f t="shared" si="56"/>
        <v>Nguyễn Thành Long</v>
      </c>
      <c r="AY336" t="str">
        <f t="shared" si="54"/>
        <v>NBTS04854</v>
      </c>
      <c r="AZ336" s="27" t="str">
        <f t="shared" si="57"/>
        <v>Võ Thái Trâm</v>
      </c>
    </row>
    <row r="337" spans="1:52" outlineLevel="1" x14ac:dyDescent="0.25">
      <c r="A337" s="4" t="s">
        <v>935</v>
      </c>
      <c r="B337" s="4" t="s">
        <v>1076</v>
      </c>
      <c r="C337" s="4" t="s">
        <v>959</v>
      </c>
      <c r="D337" s="4" t="s">
        <v>748</v>
      </c>
      <c r="E337" s="4" t="s">
        <v>994</v>
      </c>
      <c r="F337" s="35">
        <v>9405</v>
      </c>
      <c r="G337" s="35">
        <f t="shared" ref="G337" si="59">+F337*1</f>
        <v>9405</v>
      </c>
      <c r="H337" s="35" t="s">
        <v>2539</v>
      </c>
      <c r="I337" s="4"/>
      <c r="J337" s="4"/>
      <c r="K337" s="4"/>
      <c r="L337" s="4"/>
      <c r="M337" s="4"/>
      <c r="N337" s="38"/>
      <c r="O337" s="33"/>
      <c r="P337" s="33">
        <f t="shared" si="49"/>
        <v>1343.1981600000001</v>
      </c>
      <c r="Q337" s="94"/>
      <c r="R337" s="25">
        <f>+SUMIFS('Data Co.op'!$M:$M,'Data Co.op'!$E:$E,'MT-Tracking Co.op'!$F337,'Data Co.op'!$N:$N,'MT-Tracking Co.op'!R$6)</f>
        <v>0</v>
      </c>
      <c r="S337" s="25">
        <f>+SUMIFS('Data Co.op'!$M:$M,'Data Co.op'!$E:$E,'MT-Tracking Co.op'!$F337,'Data Co.op'!$N:$N,'MT-Tracking Co.op'!S$6)</f>
        <v>0</v>
      </c>
      <c r="T337" s="25">
        <f>+SUMIFS('Data Co.op'!$M:$M,'Data Co.op'!$E:$E,'MT-Tracking Co.op'!$F337,'Data Co.op'!$N:$N,'MT-Tracking Co.op'!T$6)</f>
        <v>0</v>
      </c>
      <c r="U337" s="25">
        <f>+SUMIFS('Data Co.op'!$M:$M,'Data Co.op'!$E:$E,'MT-Tracking Co.op'!$F337,'Data Co.op'!$N:$N,'MT-Tracking Co.op'!U$6)</f>
        <v>0</v>
      </c>
      <c r="V337" s="25">
        <f>+SUMIFS('Data Co.op'!$M:$M,'Data Co.op'!$E:$E,'MT-Tracking Co.op'!$F337,'Data Co.op'!$N:$N,'MT-Tracking Co.op'!V$6)</f>
        <v>0</v>
      </c>
      <c r="W337" s="25">
        <f>+SUMIFS('Data Co.op'!$M:$M,'Data Co.op'!$E:$E,'MT-Tracking Co.op'!$F337,'Data Co.op'!$N:$N,'MT-Tracking Co.op'!W$6)</f>
        <v>0</v>
      </c>
      <c r="X337" s="25">
        <f>+SUMIFS('Data Co.op'!$M:$M,'Data Co.op'!$E:$E,'MT-Tracking Co.op'!$F337,'Data Co.op'!$N:$N,'MT-Tracking Co.op'!X$6)</f>
        <v>0</v>
      </c>
      <c r="Y337" s="25">
        <f>+SUMIFS('Data Co.op'!$M:$M,'Data Co.op'!$E:$E,'MT-Tracking Co.op'!$F337,'Data Co.op'!$N:$N,'MT-Tracking Co.op'!Y$6)</f>
        <v>0</v>
      </c>
      <c r="Z337" s="25">
        <f>+SUMIFS('Data Co.op'!$M:$M,'Data Co.op'!$E:$E,'MT-Tracking Co.op'!$F337,'Data Co.op'!$N:$N,'MT-Tracking Co.op'!Z$6)</f>
        <v>343.20024000000006</v>
      </c>
      <c r="AA337" s="25">
        <f>+SUMIFS('Data Co.op'!$M:$M,'Data Co.op'!$E:$E,'MT-Tracking Co.op'!$F337,'Data Co.op'!$N:$N,'MT-Tracking Co.op'!AA$6)</f>
        <v>0</v>
      </c>
      <c r="AB337" s="25">
        <f>+SUMIFS('Data Co.op'!$M:$M,'Data Co.op'!$E:$E,'MT-Tracking Co.op'!$F337,'Data Co.op'!$N:$N,'MT-Tracking Co.op'!AB$6)</f>
        <v>0</v>
      </c>
      <c r="AC337" s="25">
        <f>+SUMIFS('Data Co.op'!$M:$M,'Data Co.op'!$E:$E,'MT-Tracking Co.op'!$F337,'Data Co.op'!$N:$N,'MT-Tracking Co.op'!AC$6)</f>
        <v>0</v>
      </c>
      <c r="AD337" s="25">
        <f>+SUMIFS('Data Co.op'!$M:$M,'Data Co.op'!$E:$E,'MT-Tracking Co.op'!$F337,'Data Co.op'!$N:$N,'MT-Tracking Co.op'!AD$6)</f>
        <v>0</v>
      </c>
      <c r="AE337" s="25">
        <f>+SUMIFS('Data Co.op'!$M:$M,'Data Co.op'!$E:$E,'MT-Tracking Co.op'!$F337,'Data Co.op'!$N:$N,'MT-Tracking Co.op'!AE$6)</f>
        <v>0</v>
      </c>
      <c r="AF337" s="25">
        <f>+SUMIFS('Data Co.op'!$M:$M,'Data Co.op'!$E:$E,'MT-Tracking Co.op'!$F337,'Data Co.op'!$N:$N,'MT-Tracking Co.op'!AF$6)</f>
        <v>0</v>
      </c>
      <c r="AG337" s="25">
        <f>+SUMIFS('Data Co.op'!$M:$M,'Data Co.op'!$E:$E,'MT-Tracking Co.op'!$F337,'Data Co.op'!$N:$N,'MT-Tracking Co.op'!AG$6)</f>
        <v>772.29827999999998</v>
      </c>
      <c r="AH337" s="25">
        <f>+SUMIFS('Data Co.op'!$M:$M,'Data Co.op'!$E:$E,'MT-Tracking Co.op'!$G337,'Data Co.op'!$N:$N,'MT-Tracking Co.op'!AH$6)</f>
        <v>0</v>
      </c>
      <c r="AI337" s="25">
        <f>+SUMIFS('Data Co.op'!$M:$M,'Data Co.op'!$E:$E,'MT-Tracking Co.op'!$G337,'Data Co.op'!$N:$N,'MT-Tracking Co.op'!AI$6)</f>
        <v>0</v>
      </c>
      <c r="AJ337" s="25">
        <f>+SUMIFS('Data Co.op'!$M:$M,'Data Co.op'!$E:$E,'MT-Tracking Co.op'!$G337,'Data Co.op'!$N:$N,'MT-Tracking Co.op'!AJ$6)</f>
        <v>0</v>
      </c>
      <c r="AK337" s="25">
        <f>+SUMIFS('Data Co.op'!$M:$M,'Data Co.op'!$E:$E,'MT-Tracking Co.op'!$G337,'Data Co.op'!$N:$N,'MT-Tracking Co.op'!AK$6)</f>
        <v>0</v>
      </c>
      <c r="AL337" s="25">
        <f>+SUMIFS('Data Co.op'!$M:$M,'Data Co.op'!$E:$E,'MT-Tracking Co.op'!$G337,'Data Co.op'!$N:$N,'MT-Tracking Co.op'!AL$6)</f>
        <v>0</v>
      </c>
      <c r="AM337" s="25">
        <f>+SUMIFS('Data Co.op'!$M:$M,'Data Co.op'!$E:$E,'MT-Tracking Co.op'!$G337,'Data Co.op'!$N:$N,'MT-Tracking Co.op'!AM$6)</f>
        <v>0</v>
      </c>
      <c r="AN337" s="25">
        <f>+SUMIFS('Data Co.op'!$M:$M,'Data Co.op'!$E:$E,'MT-Tracking Co.op'!$G337,'Data Co.op'!$N:$N,'MT-Tracking Co.op'!AN$6)</f>
        <v>0</v>
      </c>
      <c r="AO337" s="25">
        <f>+SUMIFS('Data Co.op'!$M:$M,'Data Co.op'!$E:$E,'MT-Tracking Co.op'!$G337,'Data Co.op'!$N:$N,'MT-Tracking Co.op'!AO$6)</f>
        <v>0</v>
      </c>
      <c r="AP337" s="25">
        <f>+SUMIFS('Data Co.op'!$M:$M,'Data Co.op'!$E:$E,'MT-Tracking Co.op'!$G337,'Data Co.op'!$N:$N,'MT-Tracking Co.op'!AP$6)</f>
        <v>0</v>
      </c>
      <c r="AQ337" s="25">
        <f>+SUMIFS('Data Co.op'!$M:$M,'Data Co.op'!$E:$E,'MT-Tracking Co.op'!$G337,'Data Co.op'!$N:$N,'MT-Tracking Co.op'!AQ$6)</f>
        <v>0</v>
      </c>
      <c r="AR337" s="25">
        <f>+SUMIFS('Data Co.op'!$M:$M,'Data Co.op'!$E:$E,'MT-Tracking Co.op'!$G337,'Data Co.op'!$N:$N,'MT-Tracking Co.op'!AR$6)</f>
        <v>227.69964000000004</v>
      </c>
      <c r="AS337" s="25">
        <f>+SUMIFS('Data Co.op'!$M:$M,'Data Co.op'!$E:$E,'MT-Tracking Co.op'!$G337,'Data Co.op'!$N:$N,'MT-Tracking Co.op'!AS$6)</f>
        <v>0</v>
      </c>
      <c r="AT337" s="25">
        <f>+SUMIFS('Data Co.op'!$M:$M,'Data Co.op'!$E:$E,'MT-Tracking Co.op'!$G337,'Data Co.op'!$N:$N,'MT-Tracking Co.op'!AT$6)</f>
        <v>0</v>
      </c>
      <c r="AU337" s="25">
        <f>+SUMIFS('Data Co.op'!$M:$M,'Data Co.op'!$E:$E,'MT-Tracking Co.op'!$G337,'Data Co.op'!$N:$N,'MT-Tracking Co.op'!AU$6)</f>
        <v>0</v>
      </c>
      <c r="AV337" s="25">
        <f>+SUMIFS('Data Co.op'!$M:$M,'Data Co.op'!$E:$E,'MT-Tracking Co.op'!$G337,'Data Co.op'!$N:$N,'MT-Tracking Co.op'!AV$6)</f>
        <v>0</v>
      </c>
      <c r="AW337" s="27"/>
      <c r="AX337" t="str">
        <f t="shared" si="56"/>
        <v>Nguyễn Thành Long</v>
      </c>
      <c r="AY337" t="str">
        <f t="shared" si="54"/>
        <v>NBTS04854</v>
      </c>
      <c r="AZ337" s="27" t="str">
        <f t="shared" si="57"/>
        <v>Võ Thái Trâm</v>
      </c>
    </row>
    <row r="338" spans="1:52" outlineLevel="1" x14ac:dyDescent="0.25">
      <c r="A338" s="4"/>
      <c r="B338" s="4"/>
      <c r="C338" s="4"/>
      <c r="D338" s="4"/>
      <c r="E338" s="4"/>
      <c r="F338" s="35"/>
      <c r="G338" s="35"/>
      <c r="H338" s="4"/>
      <c r="I338" s="4"/>
      <c r="J338" s="4"/>
      <c r="K338" s="4"/>
      <c r="L338" s="4"/>
      <c r="M338" s="4"/>
      <c r="N338" s="38"/>
      <c r="O338" s="33"/>
      <c r="P338" s="33">
        <f t="shared" si="49"/>
        <v>0</v>
      </c>
      <c r="Q338" s="94"/>
      <c r="R338" s="25">
        <f>+SUMIFS('Data Co.op'!$M:$M,'Data Co.op'!$E:$E,'MT-Tracking Co.op'!$F338,'Data Co.op'!$N:$N,'MT-Tracking Co.op'!R$6)</f>
        <v>0</v>
      </c>
      <c r="S338" s="25">
        <f>+SUMIFS('Data Co.op'!$M:$M,'Data Co.op'!$E:$E,'MT-Tracking Co.op'!$F338,'Data Co.op'!$N:$N,'MT-Tracking Co.op'!S$6)</f>
        <v>0</v>
      </c>
      <c r="T338" s="25">
        <f>+SUMIFS('Data Co.op'!$M:$M,'Data Co.op'!$E:$E,'MT-Tracking Co.op'!$F338,'Data Co.op'!$N:$N,'MT-Tracking Co.op'!T$6)</f>
        <v>0</v>
      </c>
      <c r="U338" s="25">
        <f>+SUMIFS('Data Co.op'!$M:$M,'Data Co.op'!$E:$E,'MT-Tracking Co.op'!$F338,'Data Co.op'!$N:$N,'MT-Tracking Co.op'!U$6)</f>
        <v>0</v>
      </c>
      <c r="V338" s="25">
        <f>+SUMIFS('Data Co.op'!$M:$M,'Data Co.op'!$E:$E,'MT-Tracking Co.op'!$F338,'Data Co.op'!$N:$N,'MT-Tracking Co.op'!V$6)</f>
        <v>0</v>
      </c>
      <c r="W338" s="25">
        <f>+SUMIFS('Data Co.op'!$M:$M,'Data Co.op'!$E:$E,'MT-Tracking Co.op'!$F338,'Data Co.op'!$N:$N,'MT-Tracking Co.op'!W$6)</f>
        <v>0</v>
      </c>
      <c r="X338" s="25">
        <f>+SUMIFS('Data Co.op'!$M:$M,'Data Co.op'!$E:$E,'MT-Tracking Co.op'!$F338,'Data Co.op'!$N:$N,'MT-Tracking Co.op'!X$6)</f>
        <v>0</v>
      </c>
      <c r="Y338" s="25">
        <f>+SUMIFS('Data Co.op'!$M:$M,'Data Co.op'!$E:$E,'MT-Tracking Co.op'!$F338,'Data Co.op'!$N:$N,'MT-Tracking Co.op'!Y$6)</f>
        <v>0</v>
      </c>
      <c r="Z338" s="25">
        <f>+SUMIFS('Data Co.op'!$M:$M,'Data Co.op'!$E:$E,'MT-Tracking Co.op'!$F338,'Data Co.op'!$N:$N,'MT-Tracking Co.op'!Z$6)</f>
        <v>0</v>
      </c>
      <c r="AA338" s="25">
        <f>+SUMIFS('Data Co.op'!$M:$M,'Data Co.op'!$E:$E,'MT-Tracking Co.op'!$F338,'Data Co.op'!$N:$N,'MT-Tracking Co.op'!AA$6)</f>
        <v>0</v>
      </c>
      <c r="AB338" s="25">
        <f>+SUMIFS('Data Co.op'!$M:$M,'Data Co.op'!$E:$E,'MT-Tracking Co.op'!$F338,'Data Co.op'!$N:$N,'MT-Tracking Co.op'!AB$6)</f>
        <v>0</v>
      </c>
      <c r="AC338" s="25">
        <f>+SUMIFS('Data Co.op'!$M:$M,'Data Co.op'!$E:$E,'MT-Tracking Co.op'!$F338,'Data Co.op'!$N:$N,'MT-Tracking Co.op'!AC$6)</f>
        <v>0</v>
      </c>
      <c r="AD338" s="25">
        <f>+SUMIFS('Data Co.op'!$M:$M,'Data Co.op'!$E:$E,'MT-Tracking Co.op'!$F338,'Data Co.op'!$N:$N,'MT-Tracking Co.op'!AD$6)</f>
        <v>0</v>
      </c>
      <c r="AE338" s="25">
        <f>+SUMIFS('Data Co.op'!$M:$M,'Data Co.op'!$E:$E,'MT-Tracking Co.op'!$F338,'Data Co.op'!$N:$N,'MT-Tracking Co.op'!AE$6)</f>
        <v>0</v>
      </c>
      <c r="AF338" s="25">
        <f>+SUMIFS('Data Co.op'!$M:$M,'Data Co.op'!$E:$E,'MT-Tracking Co.op'!$F338,'Data Co.op'!$N:$N,'MT-Tracking Co.op'!AF$6)</f>
        <v>0</v>
      </c>
      <c r="AG338" s="25">
        <f>+SUMIFS('Data Co.op'!$M:$M,'Data Co.op'!$E:$E,'MT-Tracking Co.op'!$F338,'Data Co.op'!$N:$N,'MT-Tracking Co.op'!AG$6)</f>
        <v>0</v>
      </c>
      <c r="AH338" s="25">
        <f>+SUMIFS('Data Co.op'!$M:$M,'Data Co.op'!$E:$E,'MT-Tracking Co.op'!$G338,'Data Co.op'!$N:$N,'MT-Tracking Co.op'!AH$6)</f>
        <v>0</v>
      </c>
      <c r="AI338" s="25">
        <f>+SUMIFS('Data Co.op'!$M:$M,'Data Co.op'!$E:$E,'MT-Tracking Co.op'!$G338,'Data Co.op'!$N:$N,'MT-Tracking Co.op'!AI$6)</f>
        <v>0</v>
      </c>
      <c r="AJ338" s="25">
        <f>+SUMIFS('Data Co.op'!$M:$M,'Data Co.op'!$E:$E,'MT-Tracking Co.op'!$G338,'Data Co.op'!$N:$N,'MT-Tracking Co.op'!AJ$6)</f>
        <v>0</v>
      </c>
      <c r="AK338" s="25">
        <f>+SUMIFS('Data Co.op'!$M:$M,'Data Co.op'!$E:$E,'MT-Tracking Co.op'!$G338,'Data Co.op'!$N:$N,'MT-Tracking Co.op'!AK$6)</f>
        <v>0</v>
      </c>
      <c r="AL338" s="25">
        <f>+SUMIFS('Data Co.op'!$M:$M,'Data Co.op'!$E:$E,'MT-Tracking Co.op'!$G338,'Data Co.op'!$N:$N,'MT-Tracking Co.op'!AL$6)</f>
        <v>0</v>
      </c>
      <c r="AM338" s="25">
        <f>+SUMIFS('Data Co.op'!$M:$M,'Data Co.op'!$E:$E,'MT-Tracking Co.op'!$G338,'Data Co.op'!$N:$N,'MT-Tracking Co.op'!AM$6)</f>
        <v>0</v>
      </c>
      <c r="AN338" s="25">
        <f>+SUMIFS('Data Co.op'!$M:$M,'Data Co.op'!$E:$E,'MT-Tracking Co.op'!$G338,'Data Co.op'!$N:$N,'MT-Tracking Co.op'!AN$6)</f>
        <v>0</v>
      </c>
      <c r="AO338" s="25">
        <f>+SUMIFS('Data Co.op'!$M:$M,'Data Co.op'!$E:$E,'MT-Tracking Co.op'!$G338,'Data Co.op'!$N:$N,'MT-Tracking Co.op'!AO$6)</f>
        <v>0</v>
      </c>
      <c r="AP338" s="25">
        <f>+SUMIFS('Data Co.op'!$M:$M,'Data Co.op'!$E:$E,'MT-Tracking Co.op'!$G338,'Data Co.op'!$N:$N,'MT-Tracking Co.op'!AP$6)</f>
        <v>0</v>
      </c>
      <c r="AQ338" s="25">
        <f>+SUMIFS('Data Co.op'!$M:$M,'Data Co.op'!$E:$E,'MT-Tracking Co.op'!$G338,'Data Co.op'!$N:$N,'MT-Tracking Co.op'!AQ$6)</f>
        <v>0</v>
      </c>
      <c r="AR338" s="25">
        <f>+SUMIFS('Data Co.op'!$M:$M,'Data Co.op'!$E:$E,'MT-Tracking Co.op'!$G338,'Data Co.op'!$N:$N,'MT-Tracking Co.op'!AR$6)</f>
        <v>0</v>
      </c>
      <c r="AS338" s="25">
        <f>+SUMIFS('Data Co.op'!$M:$M,'Data Co.op'!$E:$E,'MT-Tracking Co.op'!$G338,'Data Co.op'!$N:$N,'MT-Tracking Co.op'!AS$6)</f>
        <v>0</v>
      </c>
      <c r="AT338" s="25">
        <f>+SUMIFS('Data Co.op'!$M:$M,'Data Co.op'!$E:$E,'MT-Tracking Co.op'!$G338,'Data Co.op'!$N:$N,'MT-Tracking Co.op'!AT$6)</f>
        <v>0</v>
      </c>
      <c r="AU338" s="25">
        <f>+SUMIFS('Data Co.op'!$M:$M,'Data Co.op'!$E:$E,'MT-Tracking Co.op'!$G338,'Data Co.op'!$N:$N,'MT-Tracking Co.op'!AU$6)</f>
        <v>0</v>
      </c>
      <c r="AV338" s="25">
        <f>+SUMIFS('Data Co.op'!$M:$M,'Data Co.op'!$E:$E,'MT-Tracking Co.op'!$G338,'Data Co.op'!$N:$N,'MT-Tracking Co.op'!AV$6)</f>
        <v>0</v>
      </c>
      <c r="AW338" s="27"/>
      <c r="AX338">
        <f t="shared" si="56"/>
        <v>0</v>
      </c>
      <c r="AY338">
        <f t="shared" si="54"/>
        <v>0</v>
      </c>
      <c r="AZ338" s="27">
        <f t="shared" si="57"/>
        <v>0</v>
      </c>
    </row>
    <row r="339" spans="1:52" outlineLevel="1" x14ac:dyDescent="0.25">
      <c r="A339" s="4"/>
      <c r="B339" s="4"/>
      <c r="C339" s="4"/>
      <c r="D339" s="4"/>
      <c r="E339" s="4"/>
      <c r="F339" s="35"/>
      <c r="G339" s="35"/>
      <c r="H339" s="4"/>
      <c r="I339" s="4"/>
      <c r="J339" s="4"/>
      <c r="K339" s="4"/>
      <c r="L339" s="4"/>
      <c r="M339" s="4"/>
      <c r="N339" s="38"/>
      <c r="O339" s="33"/>
      <c r="P339" s="33">
        <f t="shared" si="49"/>
        <v>0</v>
      </c>
      <c r="Q339" s="94"/>
      <c r="R339" s="25">
        <f>+SUMIFS('Data Co.op'!$M:$M,'Data Co.op'!$E:$E,'MT-Tracking Co.op'!$F339,'Data Co.op'!$N:$N,'MT-Tracking Co.op'!R$6)</f>
        <v>0</v>
      </c>
      <c r="S339" s="25">
        <f>+SUMIFS('Data Co.op'!$M:$M,'Data Co.op'!$E:$E,'MT-Tracking Co.op'!$F339,'Data Co.op'!$N:$N,'MT-Tracking Co.op'!S$6)</f>
        <v>0</v>
      </c>
      <c r="T339" s="25">
        <f>+SUMIFS('Data Co.op'!$M:$M,'Data Co.op'!$E:$E,'MT-Tracking Co.op'!$F339,'Data Co.op'!$N:$N,'MT-Tracking Co.op'!T$6)</f>
        <v>0</v>
      </c>
      <c r="U339" s="25">
        <f>+SUMIFS('Data Co.op'!$M:$M,'Data Co.op'!$E:$E,'MT-Tracking Co.op'!$F339,'Data Co.op'!$N:$N,'MT-Tracking Co.op'!U$6)</f>
        <v>0</v>
      </c>
      <c r="V339" s="25">
        <f>+SUMIFS('Data Co.op'!$M:$M,'Data Co.op'!$E:$E,'MT-Tracking Co.op'!$F339,'Data Co.op'!$N:$N,'MT-Tracking Co.op'!V$6)</f>
        <v>0</v>
      </c>
      <c r="W339" s="25">
        <f>+SUMIFS('Data Co.op'!$M:$M,'Data Co.op'!$E:$E,'MT-Tracking Co.op'!$F339,'Data Co.op'!$N:$N,'MT-Tracking Co.op'!W$6)</f>
        <v>0</v>
      </c>
      <c r="X339" s="25">
        <f>+SUMIFS('Data Co.op'!$M:$M,'Data Co.op'!$E:$E,'MT-Tracking Co.op'!$F339,'Data Co.op'!$N:$N,'MT-Tracking Co.op'!X$6)</f>
        <v>0</v>
      </c>
      <c r="Y339" s="25">
        <f>+SUMIFS('Data Co.op'!$M:$M,'Data Co.op'!$E:$E,'MT-Tracking Co.op'!$F339,'Data Co.op'!$N:$N,'MT-Tracking Co.op'!Y$6)</f>
        <v>0</v>
      </c>
      <c r="Z339" s="25">
        <f>+SUMIFS('Data Co.op'!$M:$M,'Data Co.op'!$E:$E,'MT-Tracking Co.op'!$F339,'Data Co.op'!$N:$N,'MT-Tracking Co.op'!Z$6)</f>
        <v>0</v>
      </c>
      <c r="AA339" s="25">
        <f>+SUMIFS('Data Co.op'!$M:$M,'Data Co.op'!$E:$E,'MT-Tracking Co.op'!$F339,'Data Co.op'!$N:$N,'MT-Tracking Co.op'!AA$6)</f>
        <v>0</v>
      </c>
      <c r="AB339" s="25">
        <f>+SUMIFS('Data Co.op'!$M:$M,'Data Co.op'!$E:$E,'MT-Tracking Co.op'!$F339,'Data Co.op'!$N:$N,'MT-Tracking Co.op'!AB$6)</f>
        <v>0</v>
      </c>
      <c r="AC339" s="25">
        <f>+SUMIFS('Data Co.op'!$M:$M,'Data Co.op'!$E:$E,'MT-Tracking Co.op'!$F339,'Data Co.op'!$N:$N,'MT-Tracking Co.op'!AC$6)</f>
        <v>0</v>
      </c>
      <c r="AD339" s="25">
        <f>+SUMIFS('Data Co.op'!$M:$M,'Data Co.op'!$E:$E,'MT-Tracking Co.op'!$F339,'Data Co.op'!$N:$N,'MT-Tracking Co.op'!AD$6)</f>
        <v>0</v>
      </c>
      <c r="AE339" s="25">
        <f>+SUMIFS('Data Co.op'!$M:$M,'Data Co.op'!$E:$E,'MT-Tracking Co.op'!$F339,'Data Co.op'!$N:$N,'MT-Tracking Co.op'!AE$6)</f>
        <v>0</v>
      </c>
      <c r="AF339" s="25">
        <f>+SUMIFS('Data Co.op'!$M:$M,'Data Co.op'!$E:$E,'MT-Tracking Co.op'!$F339,'Data Co.op'!$N:$N,'MT-Tracking Co.op'!AF$6)</f>
        <v>0</v>
      </c>
      <c r="AG339" s="25">
        <f>+SUMIFS('Data Co.op'!$M:$M,'Data Co.op'!$E:$E,'MT-Tracking Co.op'!$F339,'Data Co.op'!$N:$N,'MT-Tracking Co.op'!AG$6)</f>
        <v>0</v>
      </c>
      <c r="AH339" s="25">
        <f>+SUMIFS('Data Co.op'!$M:$M,'Data Co.op'!$E:$E,'MT-Tracking Co.op'!$G339,'Data Co.op'!$N:$N,'MT-Tracking Co.op'!AH$6)</f>
        <v>0</v>
      </c>
      <c r="AI339" s="25">
        <f>+SUMIFS('Data Co.op'!$M:$M,'Data Co.op'!$E:$E,'MT-Tracking Co.op'!$G339,'Data Co.op'!$N:$N,'MT-Tracking Co.op'!AI$6)</f>
        <v>0</v>
      </c>
      <c r="AJ339" s="25">
        <f>+SUMIFS('Data Co.op'!$M:$M,'Data Co.op'!$E:$E,'MT-Tracking Co.op'!$G339,'Data Co.op'!$N:$N,'MT-Tracking Co.op'!AJ$6)</f>
        <v>0</v>
      </c>
      <c r="AK339" s="25">
        <f>+SUMIFS('Data Co.op'!$M:$M,'Data Co.op'!$E:$E,'MT-Tracking Co.op'!$G339,'Data Co.op'!$N:$N,'MT-Tracking Co.op'!AK$6)</f>
        <v>0</v>
      </c>
      <c r="AL339" s="25">
        <f>+SUMIFS('Data Co.op'!$M:$M,'Data Co.op'!$E:$E,'MT-Tracking Co.op'!$G339,'Data Co.op'!$N:$N,'MT-Tracking Co.op'!AL$6)</f>
        <v>0</v>
      </c>
      <c r="AM339" s="25">
        <f>+SUMIFS('Data Co.op'!$M:$M,'Data Co.op'!$E:$E,'MT-Tracking Co.op'!$G339,'Data Co.op'!$N:$N,'MT-Tracking Co.op'!AM$6)</f>
        <v>0</v>
      </c>
      <c r="AN339" s="25">
        <f>+SUMIFS('Data Co.op'!$M:$M,'Data Co.op'!$E:$E,'MT-Tracking Co.op'!$G339,'Data Co.op'!$N:$N,'MT-Tracking Co.op'!AN$6)</f>
        <v>0</v>
      </c>
      <c r="AO339" s="25">
        <f>+SUMIFS('Data Co.op'!$M:$M,'Data Co.op'!$E:$E,'MT-Tracking Co.op'!$G339,'Data Co.op'!$N:$N,'MT-Tracking Co.op'!AO$6)</f>
        <v>0</v>
      </c>
      <c r="AP339" s="25">
        <f>+SUMIFS('Data Co.op'!$M:$M,'Data Co.op'!$E:$E,'MT-Tracking Co.op'!$G339,'Data Co.op'!$N:$N,'MT-Tracking Co.op'!AP$6)</f>
        <v>0</v>
      </c>
      <c r="AQ339" s="25">
        <f>+SUMIFS('Data Co.op'!$M:$M,'Data Co.op'!$E:$E,'MT-Tracking Co.op'!$G339,'Data Co.op'!$N:$N,'MT-Tracking Co.op'!AQ$6)</f>
        <v>0</v>
      </c>
      <c r="AR339" s="25">
        <f>+SUMIFS('Data Co.op'!$M:$M,'Data Co.op'!$E:$E,'MT-Tracking Co.op'!$G339,'Data Co.op'!$N:$N,'MT-Tracking Co.op'!AR$6)</f>
        <v>0</v>
      </c>
      <c r="AS339" s="25">
        <f>+SUMIFS('Data Co.op'!$M:$M,'Data Co.op'!$E:$E,'MT-Tracking Co.op'!$G339,'Data Co.op'!$N:$N,'MT-Tracking Co.op'!AS$6)</f>
        <v>0</v>
      </c>
      <c r="AT339" s="25">
        <f>+SUMIFS('Data Co.op'!$M:$M,'Data Co.op'!$E:$E,'MT-Tracking Co.op'!$G339,'Data Co.op'!$N:$N,'MT-Tracking Co.op'!AT$6)</f>
        <v>0</v>
      </c>
      <c r="AU339" s="25">
        <f>+SUMIFS('Data Co.op'!$M:$M,'Data Co.op'!$E:$E,'MT-Tracking Co.op'!$G339,'Data Co.op'!$N:$N,'MT-Tracking Co.op'!AU$6)</f>
        <v>0</v>
      </c>
      <c r="AV339" s="25">
        <f>+SUMIFS('Data Co.op'!$M:$M,'Data Co.op'!$E:$E,'MT-Tracking Co.op'!$G339,'Data Co.op'!$N:$N,'MT-Tracking Co.op'!AV$6)</f>
        <v>0</v>
      </c>
      <c r="AW339" s="27"/>
      <c r="AX339">
        <f t="shared" si="56"/>
        <v>0</v>
      </c>
      <c r="AY339">
        <f t="shared" si="54"/>
        <v>0</v>
      </c>
      <c r="AZ339" s="27">
        <f t="shared" si="57"/>
        <v>0</v>
      </c>
    </row>
    <row r="340" spans="1:52" outlineLevel="1" x14ac:dyDescent="0.25">
      <c r="A340" s="4"/>
      <c r="B340" s="4"/>
      <c r="C340" s="4"/>
      <c r="D340" s="4"/>
      <c r="E340" s="4"/>
      <c r="F340" s="35"/>
      <c r="G340" s="35"/>
      <c r="H340" s="4"/>
      <c r="I340" s="4"/>
      <c r="J340" s="4"/>
      <c r="K340" s="4"/>
      <c r="L340" s="4"/>
      <c r="M340" s="4"/>
      <c r="N340" s="38"/>
      <c r="O340" s="33"/>
      <c r="P340" s="33">
        <f t="shared" si="49"/>
        <v>0</v>
      </c>
      <c r="Q340" s="94">
        <f t="shared" si="55"/>
        <v>0</v>
      </c>
      <c r="R340" s="25">
        <f>+SUMIFS('Data Co.op'!$M:$M,'Data Co.op'!$E:$E,'MT-Tracking Co.op'!$F340,'Data Co.op'!$N:$N,'MT-Tracking Co.op'!R$6)</f>
        <v>0</v>
      </c>
      <c r="S340" s="25">
        <f>+SUMIFS('Data Co.op'!$M:$M,'Data Co.op'!$E:$E,'MT-Tracking Co.op'!$F340,'Data Co.op'!$N:$N,'MT-Tracking Co.op'!S$6)</f>
        <v>0</v>
      </c>
      <c r="T340" s="25">
        <f>+SUMIFS('Data Co.op'!$M:$M,'Data Co.op'!$E:$E,'MT-Tracking Co.op'!$F340,'Data Co.op'!$N:$N,'MT-Tracking Co.op'!T$6)</f>
        <v>0</v>
      </c>
      <c r="U340" s="25">
        <f>+SUMIFS('Data Co.op'!$M:$M,'Data Co.op'!$E:$E,'MT-Tracking Co.op'!$F340,'Data Co.op'!$N:$N,'MT-Tracking Co.op'!U$6)</f>
        <v>0</v>
      </c>
      <c r="V340" s="25">
        <f>+SUMIFS('Data Co.op'!$M:$M,'Data Co.op'!$E:$E,'MT-Tracking Co.op'!$F340,'Data Co.op'!$N:$N,'MT-Tracking Co.op'!V$6)</f>
        <v>0</v>
      </c>
      <c r="W340" s="25">
        <f>+SUMIFS('Data Co.op'!$M:$M,'Data Co.op'!$E:$E,'MT-Tracking Co.op'!$F340,'Data Co.op'!$N:$N,'MT-Tracking Co.op'!W$6)</f>
        <v>0</v>
      </c>
      <c r="X340" s="25">
        <f>+SUMIFS('Data Co.op'!$M:$M,'Data Co.op'!$E:$E,'MT-Tracking Co.op'!$F340,'Data Co.op'!$N:$N,'MT-Tracking Co.op'!X$6)</f>
        <v>0</v>
      </c>
      <c r="Y340" s="25">
        <f>+SUMIFS('Data Co.op'!$M:$M,'Data Co.op'!$E:$E,'MT-Tracking Co.op'!$F340,'Data Co.op'!$N:$N,'MT-Tracking Co.op'!Y$6)</f>
        <v>0</v>
      </c>
      <c r="Z340" s="25">
        <f>+SUMIFS('Data Co.op'!$M:$M,'Data Co.op'!$E:$E,'MT-Tracking Co.op'!$F340,'Data Co.op'!$N:$N,'MT-Tracking Co.op'!Z$6)</f>
        <v>0</v>
      </c>
      <c r="AA340" s="25">
        <f>+SUMIFS('Data Co.op'!$M:$M,'Data Co.op'!$E:$E,'MT-Tracking Co.op'!$F340,'Data Co.op'!$N:$N,'MT-Tracking Co.op'!AA$6)</f>
        <v>0</v>
      </c>
      <c r="AB340" s="25">
        <f>+SUMIFS('Data Co.op'!$M:$M,'Data Co.op'!$E:$E,'MT-Tracking Co.op'!$F340,'Data Co.op'!$N:$N,'MT-Tracking Co.op'!AB$6)</f>
        <v>0</v>
      </c>
      <c r="AC340" s="25">
        <f>+SUMIFS('Data Co.op'!$M:$M,'Data Co.op'!$E:$E,'MT-Tracking Co.op'!$F340,'Data Co.op'!$N:$N,'MT-Tracking Co.op'!AC$6)</f>
        <v>0</v>
      </c>
      <c r="AD340" s="25">
        <f>+SUMIFS('Data Co.op'!$M:$M,'Data Co.op'!$E:$E,'MT-Tracking Co.op'!$F340,'Data Co.op'!$N:$N,'MT-Tracking Co.op'!AD$6)</f>
        <v>0</v>
      </c>
      <c r="AE340" s="25">
        <f>+SUMIFS('Data Co.op'!$M:$M,'Data Co.op'!$E:$E,'MT-Tracking Co.op'!$F340,'Data Co.op'!$N:$N,'MT-Tracking Co.op'!AE$6)</f>
        <v>0</v>
      </c>
      <c r="AF340" s="25">
        <f>+SUMIFS('Data Co.op'!$M:$M,'Data Co.op'!$E:$E,'MT-Tracking Co.op'!$F340,'Data Co.op'!$N:$N,'MT-Tracking Co.op'!AF$6)</f>
        <v>0</v>
      </c>
      <c r="AG340" s="25">
        <f>+SUMIFS('Data Co.op'!$M:$M,'Data Co.op'!$E:$E,'MT-Tracking Co.op'!$F340,'Data Co.op'!$N:$N,'MT-Tracking Co.op'!AG$6)</f>
        <v>0</v>
      </c>
      <c r="AH340" s="25">
        <f>+SUMIFS('Data Co.op'!$M:$M,'Data Co.op'!$E:$E,'MT-Tracking Co.op'!$G340,'Data Co.op'!$N:$N,'MT-Tracking Co.op'!AH$6)</f>
        <v>0</v>
      </c>
      <c r="AI340" s="25">
        <f>+SUMIFS('Data Co.op'!$M:$M,'Data Co.op'!$E:$E,'MT-Tracking Co.op'!$G340,'Data Co.op'!$N:$N,'MT-Tracking Co.op'!AI$6)</f>
        <v>0</v>
      </c>
      <c r="AJ340" s="25">
        <f>+SUMIFS('Data Co.op'!$M:$M,'Data Co.op'!$E:$E,'MT-Tracking Co.op'!$G340,'Data Co.op'!$N:$N,'MT-Tracking Co.op'!AJ$6)</f>
        <v>0</v>
      </c>
      <c r="AK340" s="25">
        <f>+SUMIFS('Data Co.op'!$M:$M,'Data Co.op'!$E:$E,'MT-Tracking Co.op'!$G340,'Data Co.op'!$N:$N,'MT-Tracking Co.op'!AK$6)</f>
        <v>0</v>
      </c>
      <c r="AL340" s="25">
        <f>+SUMIFS('Data Co.op'!$M:$M,'Data Co.op'!$E:$E,'MT-Tracking Co.op'!$G340,'Data Co.op'!$N:$N,'MT-Tracking Co.op'!AL$6)</f>
        <v>0</v>
      </c>
      <c r="AM340" s="25">
        <f>+SUMIFS('Data Co.op'!$M:$M,'Data Co.op'!$E:$E,'MT-Tracking Co.op'!$G340,'Data Co.op'!$N:$N,'MT-Tracking Co.op'!AM$6)</f>
        <v>0</v>
      </c>
      <c r="AN340" s="25">
        <f>+SUMIFS('Data Co.op'!$M:$M,'Data Co.op'!$E:$E,'MT-Tracking Co.op'!$G340,'Data Co.op'!$N:$N,'MT-Tracking Co.op'!AN$6)</f>
        <v>0</v>
      </c>
      <c r="AO340" s="25">
        <f>+SUMIFS('Data Co.op'!$M:$M,'Data Co.op'!$E:$E,'MT-Tracking Co.op'!$G340,'Data Co.op'!$N:$N,'MT-Tracking Co.op'!AO$6)</f>
        <v>0</v>
      </c>
      <c r="AP340" s="25">
        <f>+SUMIFS('Data Co.op'!$M:$M,'Data Co.op'!$E:$E,'MT-Tracking Co.op'!$G340,'Data Co.op'!$N:$N,'MT-Tracking Co.op'!AP$6)</f>
        <v>0</v>
      </c>
      <c r="AQ340" s="25">
        <f>+SUMIFS('Data Co.op'!$M:$M,'Data Co.op'!$E:$E,'MT-Tracking Co.op'!$G340,'Data Co.op'!$N:$N,'MT-Tracking Co.op'!AQ$6)</f>
        <v>0</v>
      </c>
      <c r="AR340" s="25">
        <f>+SUMIFS('Data Co.op'!$M:$M,'Data Co.op'!$E:$E,'MT-Tracking Co.op'!$G340,'Data Co.op'!$N:$N,'MT-Tracking Co.op'!AR$6)</f>
        <v>0</v>
      </c>
      <c r="AS340" s="25">
        <f>+SUMIFS('Data Co.op'!$M:$M,'Data Co.op'!$E:$E,'MT-Tracking Co.op'!$G340,'Data Co.op'!$N:$N,'MT-Tracking Co.op'!AS$6)</f>
        <v>0</v>
      </c>
      <c r="AT340" s="25">
        <f>+SUMIFS('Data Co.op'!$M:$M,'Data Co.op'!$E:$E,'MT-Tracking Co.op'!$G340,'Data Co.op'!$N:$N,'MT-Tracking Co.op'!AT$6)</f>
        <v>0</v>
      </c>
      <c r="AU340" s="25">
        <f>+SUMIFS('Data Co.op'!$M:$M,'Data Co.op'!$E:$E,'MT-Tracking Co.op'!$G340,'Data Co.op'!$N:$N,'MT-Tracking Co.op'!AU$6)</f>
        <v>0</v>
      </c>
      <c r="AV340" s="25">
        <f>+SUMIFS('Data Co.op'!$M:$M,'Data Co.op'!$E:$E,'MT-Tracking Co.op'!$G340,'Data Co.op'!$N:$N,'MT-Tracking Co.op'!AV$6)</f>
        <v>0</v>
      </c>
      <c r="AW340" s="27"/>
      <c r="AX340">
        <f t="shared" si="56"/>
        <v>0</v>
      </c>
      <c r="AY340">
        <f t="shared" si="54"/>
        <v>0</v>
      </c>
      <c r="AZ340" s="27">
        <f t="shared" si="57"/>
        <v>0</v>
      </c>
    </row>
    <row r="341" spans="1:52" outlineLevel="1" x14ac:dyDescent="0.25">
      <c r="A341" s="4" t="s">
        <v>935</v>
      </c>
      <c r="B341" s="4" t="s">
        <v>1076</v>
      </c>
      <c r="C341" s="4" t="s">
        <v>451</v>
      </c>
      <c r="D341" s="107" t="s">
        <v>775</v>
      </c>
      <c r="E341" s="85" t="s">
        <v>540</v>
      </c>
      <c r="F341" s="86"/>
      <c r="G341" s="86"/>
      <c r="H341" s="57"/>
      <c r="I341" s="4"/>
      <c r="J341" s="4"/>
      <c r="K341" s="4"/>
      <c r="L341" s="4"/>
      <c r="M341" s="4"/>
      <c r="N341" s="38"/>
      <c r="O341" s="33"/>
      <c r="P341" s="33">
        <f t="shared" si="49"/>
        <v>0</v>
      </c>
      <c r="Q341" s="94">
        <f t="shared" si="55"/>
        <v>0</v>
      </c>
      <c r="R341" s="25">
        <f>+SUMIFS('Data Co.op'!$M:$M,'Data Co.op'!$E:$E,'MT-Tracking Co.op'!$F341,'Data Co.op'!$N:$N,'MT-Tracking Co.op'!R$6)</f>
        <v>0</v>
      </c>
      <c r="S341" s="25">
        <f>+SUMIFS('Data Co.op'!$M:$M,'Data Co.op'!$E:$E,'MT-Tracking Co.op'!$F341,'Data Co.op'!$N:$N,'MT-Tracking Co.op'!S$6)</f>
        <v>0</v>
      </c>
      <c r="T341" s="25">
        <f>+SUMIFS('Data Co.op'!$M:$M,'Data Co.op'!$E:$E,'MT-Tracking Co.op'!$F341,'Data Co.op'!$N:$N,'MT-Tracking Co.op'!T$6)</f>
        <v>0</v>
      </c>
      <c r="U341" s="25">
        <f>+SUMIFS('Data Co.op'!$M:$M,'Data Co.op'!$E:$E,'MT-Tracking Co.op'!$F341,'Data Co.op'!$N:$N,'MT-Tracking Co.op'!U$6)</f>
        <v>0</v>
      </c>
      <c r="V341" s="25">
        <f>+SUMIFS('Data Co.op'!$M:$M,'Data Co.op'!$E:$E,'MT-Tracking Co.op'!$F341,'Data Co.op'!$N:$N,'MT-Tracking Co.op'!V$6)</f>
        <v>0</v>
      </c>
      <c r="W341" s="25">
        <f>+SUMIFS('Data Co.op'!$M:$M,'Data Co.op'!$E:$E,'MT-Tracking Co.op'!$F341,'Data Co.op'!$N:$N,'MT-Tracking Co.op'!W$6)</f>
        <v>0</v>
      </c>
      <c r="X341" s="25">
        <f>+SUMIFS('Data Co.op'!$M:$M,'Data Co.op'!$E:$E,'MT-Tracking Co.op'!$F341,'Data Co.op'!$N:$N,'MT-Tracking Co.op'!X$6)</f>
        <v>0</v>
      </c>
      <c r="Y341" s="25">
        <f>+SUMIFS('Data Co.op'!$M:$M,'Data Co.op'!$E:$E,'MT-Tracking Co.op'!$F341,'Data Co.op'!$N:$N,'MT-Tracking Co.op'!Y$6)</f>
        <v>0</v>
      </c>
      <c r="Z341" s="25">
        <f>+SUMIFS('Data Co.op'!$M:$M,'Data Co.op'!$E:$E,'MT-Tracking Co.op'!$F341,'Data Co.op'!$N:$N,'MT-Tracking Co.op'!Z$6)</f>
        <v>0</v>
      </c>
      <c r="AA341" s="25">
        <f>+SUMIFS('Data Co.op'!$M:$M,'Data Co.op'!$E:$E,'MT-Tracking Co.op'!$F341,'Data Co.op'!$N:$N,'MT-Tracking Co.op'!AA$6)</f>
        <v>0</v>
      </c>
      <c r="AB341" s="25">
        <f>+SUMIFS('Data Co.op'!$M:$M,'Data Co.op'!$E:$E,'MT-Tracking Co.op'!$F341,'Data Co.op'!$N:$N,'MT-Tracking Co.op'!AB$6)</f>
        <v>0</v>
      </c>
      <c r="AC341" s="25">
        <f>+SUMIFS('Data Co.op'!$M:$M,'Data Co.op'!$E:$E,'MT-Tracking Co.op'!$F341,'Data Co.op'!$N:$N,'MT-Tracking Co.op'!AC$6)</f>
        <v>0</v>
      </c>
      <c r="AD341" s="25">
        <f>+SUMIFS('Data Co.op'!$M:$M,'Data Co.op'!$E:$E,'MT-Tracking Co.op'!$F341,'Data Co.op'!$N:$N,'MT-Tracking Co.op'!AD$6)</f>
        <v>0</v>
      </c>
      <c r="AE341" s="25">
        <f>+SUMIFS('Data Co.op'!$M:$M,'Data Co.op'!$E:$E,'MT-Tracking Co.op'!$F341,'Data Co.op'!$N:$N,'MT-Tracking Co.op'!AE$6)</f>
        <v>0</v>
      </c>
      <c r="AF341" s="25">
        <f>+SUMIFS('Data Co.op'!$M:$M,'Data Co.op'!$E:$E,'MT-Tracking Co.op'!$F341,'Data Co.op'!$N:$N,'MT-Tracking Co.op'!AF$6)</f>
        <v>0</v>
      </c>
      <c r="AG341" s="25">
        <f>+SUMIFS('Data Co.op'!$M:$M,'Data Co.op'!$E:$E,'MT-Tracking Co.op'!$F341,'Data Co.op'!$N:$N,'MT-Tracking Co.op'!AG$6)</f>
        <v>0</v>
      </c>
      <c r="AH341" s="25">
        <f>+SUMIFS('Data Co.op'!$M:$M,'Data Co.op'!$E:$E,'MT-Tracking Co.op'!$G341,'Data Co.op'!$N:$N,'MT-Tracking Co.op'!AH$6)</f>
        <v>0</v>
      </c>
      <c r="AI341" s="25">
        <f>+SUMIFS('Data Co.op'!$M:$M,'Data Co.op'!$E:$E,'MT-Tracking Co.op'!$G341,'Data Co.op'!$N:$N,'MT-Tracking Co.op'!AI$6)</f>
        <v>0</v>
      </c>
      <c r="AJ341" s="25">
        <f>+SUMIFS('Data Co.op'!$M:$M,'Data Co.op'!$E:$E,'MT-Tracking Co.op'!$G341,'Data Co.op'!$N:$N,'MT-Tracking Co.op'!AJ$6)</f>
        <v>0</v>
      </c>
      <c r="AK341" s="25">
        <f>+SUMIFS('Data Co.op'!$M:$M,'Data Co.op'!$E:$E,'MT-Tracking Co.op'!$G341,'Data Co.op'!$N:$N,'MT-Tracking Co.op'!AK$6)</f>
        <v>0</v>
      </c>
      <c r="AL341" s="25">
        <f>+SUMIFS('Data Co.op'!$M:$M,'Data Co.op'!$E:$E,'MT-Tracking Co.op'!$G341,'Data Co.op'!$N:$N,'MT-Tracking Co.op'!AL$6)</f>
        <v>0</v>
      </c>
      <c r="AM341" s="25">
        <f>+SUMIFS('Data Co.op'!$M:$M,'Data Co.op'!$E:$E,'MT-Tracking Co.op'!$G341,'Data Co.op'!$N:$N,'MT-Tracking Co.op'!AM$6)</f>
        <v>0</v>
      </c>
      <c r="AN341" s="25">
        <f>+SUMIFS('Data Co.op'!$M:$M,'Data Co.op'!$E:$E,'MT-Tracking Co.op'!$G341,'Data Co.op'!$N:$N,'MT-Tracking Co.op'!AN$6)</f>
        <v>0</v>
      </c>
      <c r="AO341" s="25">
        <f>+SUMIFS('Data Co.op'!$M:$M,'Data Co.op'!$E:$E,'MT-Tracking Co.op'!$G341,'Data Co.op'!$N:$N,'MT-Tracking Co.op'!AO$6)</f>
        <v>0</v>
      </c>
      <c r="AP341" s="25">
        <f>+SUMIFS('Data Co.op'!$M:$M,'Data Co.op'!$E:$E,'MT-Tracking Co.op'!$G341,'Data Co.op'!$N:$N,'MT-Tracking Co.op'!AP$6)</f>
        <v>0</v>
      </c>
      <c r="AQ341" s="25">
        <f>+SUMIFS('Data Co.op'!$M:$M,'Data Co.op'!$E:$E,'MT-Tracking Co.op'!$G341,'Data Co.op'!$N:$N,'MT-Tracking Co.op'!AQ$6)</f>
        <v>0</v>
      </c>
      <c r="AR341" s="25">
        <f>+SUMIFS('Data Co.op'!$M:$M,'Data Co.op'!$E:$E,'MT-Tracking Co.op'!$G341,'Data Co.op'!$N:$N,'MT-Tracking Co.op'!AR$6)</f>
        <v>0</v>
      </c>
      <c r="AS341" s="25">
        <f>+SUMIFS('Data Co.op'!$M:$M,'Data Co.op'!$E:$E,'MT-Tracking Co.op'!$G341,'Data Co.op'!$N:$N,'MT-Tracking Co.op'!AS$6)</f>
        <v>0</v>
      </c>
      <c r="AT341" s="25">
        <f>+SUMIFS('Data Co.op'!$M:$M,'Data Co.op'!$E:$E,'MT-Tracking Co.op'!$G341,'Data Co.op'!$N:$N,'MT-Tracking Co.op'!AT$6)</f>
        <v>0</v>
      </c>
      <c r="AU341" s="25">
        <f>+SUMIFS('Data Co.op'!$M:$M,'Data Co.op'!$E:$E,'MT-Tracking Co.op'!$G341,'Data Co.op'!$N:$N,'MT-Tracking Co.op'!AU$6)</f>
        <v>0</v>
      </c>
      <c r="AV341" s="25">
        <f>+SUMIFS('Data Co.op'!$M:$M,'Data Co.op'!$E:$E,'MT-Tracking Co.op'!$G341,'Data Co.op'!$N:$N,'MT-Tracking Co.op'!AV$6)</f>
        <v>0</v>
      </c>
      <c r="AW341" s="27"/>
      <c r="AX341" t="str">
        <f t="shared" si="56"/>
        <v>Phạm Thanh Hà</v>
      </c>
      <c r="AY341" t="str">
        <f t="shared" si="54"/>
        <v>NBTS05466</v>
      </c>
      <c r="AZ341" s="27" t="str">
        <f t="shared" si="57"/>
        <v xml:space="preserve">Đoàn Thị Trang </v>
      </c>
    </row>
    <row r="342" spans="1:52" outlineLevel="1" x14ac:dyDescent="0.25">
      <c r="A342" s="4" t="s">
        <v>935</v>
      </c>
      <c r="B342" s="4" t="s">
        <v>1076</v>
      </c>
      <c r="C342" s="4" t="s">
        <v>451</v>
      </c>
      <c r="D342" s="4" t="s">
        <v>775</v>
      </c>
      <c r="E342" s="4" t="s">
        <v>540</v>
      </c>
      <c r="F342" s="35">
        <v>9103</v>
      </c>
      <c r="G342" s="35">
        <f t="shared" ref="G342:G346" si="60">+F342*1</f>
        <v>9103</v>
      </c>
      <c r="H342" s="35" t="s">
        <v>2492</v>
      </c>
      <c r="I342" s="4"/>
      <c r="J342" s="4"/>
      <c r="K342" s="4"/>
      <c r="L342" s="4"/>
      <c r="M342" s="4"/>
      <c r="N342" s="38"/>
      <c r="O342" s="33"/>
      <c r="P342" s="33">
        <f t="shared" si="49"/>
        <v>3949.9239600000001</v>
      </c>
      <c r="Q342" s="94">
        <f t="shared" si="55"/>
        <v>0</v>
      </c>
      <c r="R342" s="25">
        <f>+SUMIFS('Data Co.op'!$M:$M,'Data Co.op'!$E:$E,'MT-Tracking Co.op'!$F342,'Data Co.op'!$N:$N,'MT-Tracking Co.op'!R$6)</f>
        <v>0</v>
      </c>
      <c r="S342" s="25">
        <f>+SUMIFS('Data Co.op'!$M:$M,'Data Co.op'!$E:$E,'MT-Tracking Co.op'!$F342,'Data Co.op'!$N:$N,'MT-Tracking Co.op'!S$6)</f>
        <v>0</v>
      </c>
      <c r="T342" s="25">
        <f>+SUMIFS('Data Co.op'!$M:$M,'Data Co.op'!$E:$E,'MT-Tracking Co.op'!$F342,'Data Co.op'!$N:$N,'MT-Tracking Co.op'!T$6)</f>
        <v>0</v>
      </c>
      <c r="U342" s="25">
        <f>+SUMIFS('Data Co.op'!$M:$M,'Data Co.op'!$E:$E,'MT-Tracking Co.op'!$F342,'Data Co.op'!$N:$N,'MT-Tracking Co.op'!U$6)</f>
        <v>0</v>
      </c>
      <c r="V342" s="25">
        <f>+SUMIFS('Data Co.op'!$M:$M,'Data Co.op'!$E:$E,'MT-Tracking Co.op'!$F342,'Data Co.op'!$N:$N,'MT-Tracking Co.op'!V$6)</f>
        <v>0</v>
      </c>
      <c r="W342" s="25">
        <f>+SUMIFS('Data Co.op'!$M:$M,'Data Co.op'!$E:$E,'MT-Tracking Co.op'!$F342,'Data Co.op'!$N:$N,'MT-Tracking Co.op'!W$6)</f>
        <v>238.46399999999994</v>
      </c>
      <c r="X342" s="25">
        <f>+SUMIFS('Data Co.op'!$M:$M,'Data Co.op'!$E:$E,'MT-Tracking Co.op'!$F342,'Data Co.op'!$N:$N,'MT-Tracking Co.op'!X$6)</f>
        <v>0</v>
      </c>
      <c r="Y342" s="25">
        <f>+SUMIFS('Data Co.op'!$M:$M,'Data Co.op'!$E:$E,'MT-Tracking Co.op'!$F342,'Data Co.op'!$N:$N,'MT-Tracking Co.op'!Y$6)</f>
        <v>0</v>
      </c>
      <c r="Z342" s="25">
        <f>+SUMIFS('Data Co.op'!$M:$M,'Data Co.op'!$E:$E,'MT-Tracking Co.op'!$F342,'Data Co.op'!$N:$N,'MT-Tracking Co.op'!Z$6)</f>
        <v>0</v>
      </c>
      <c r="AA342" s="25">
        <f>+SUMIFS('Data Co.op'!$M:$M,'Data Co.op'!$E:$E,'MT-Tracking Co.op'!$F342,'Data Co.op'!$N:$N,'MT-Tracking Co.op'!AA$6)</f>
        <v>0</v>
      </c>
      <c r="AB342" s="25">
        <f>+SUMIFS('Data Co.op'!$M:$M,'Data Co.op'!$E:$E,'MT-Tracking Co.op'!$F342,'Data Co.op'!$N:$N,'MT-Tracking Co.op'!AB$6)</f>
        <v>0</v>
      </c>
      <c r="AC342" s="25">
        <f>+SUMIFS('Data Co.op'!$M:$M,'Data Co.op'!$E:$E,'MT-Tracking Co.op'!$F342,'Data Co.op'!$N:$N,'MT-Tracking Co.op'!AC$6)</f>
        <v>0</v>
      </c>
      <c r="AD342" s="25">
        <f>+SUMIFS('Data Co.op'!$M:$M,'Data Co.op'!$E:$E,'MT-Tracking Co.op'!$F342,'Data Co.op'!$N:$N,'MT-Tracking Co.op'!AD$6)</f>
        <v>1516.0986000000003</v>
      </c>
      <c r="AE342" s="25">
        <f>+SUMIFS('Data Co.op'!$M:$M,'Data Co.op'!$E:$E,'MT-Tracking Co.op'!$F342,'Data Co.op'!$N:$N,'MT-Tracking Co.op'!AE$6)</f>
        <v>0</v>
      </c>
      <c r="AF342" s="25">
        <f>+SUMIFS('Data Co.op'!$M:$M,'Data Co.op'!$E:$E,'MT-Tracking Co.op'!$F342,'Data Co.op'!$N:$N,'MT-Tracking Co.op'!AF$6)</f>
        <v>0</v>
      </c>
      <c r="AG342" s="25">
        <f>+SUMIFS('Data Co.op'!$M:$M,'Data Co.op'!$E:$E,'MT-Tracking Co.op'!$F342,'Data Co.op'!$N:$N,'MT-Tracking Co.op'!AG$6)</f>
        <v>0</v>
      </c>
      <c r="AH342" s="25">
        <f>+SUMIFS('Data Co.op'!$M:$M,'Data Co.op'!$E:$E,'MT-Tracking Co.op'!$G342,'Data Co.op'!$N:$N,'MT-Tracking Co.op'!AH$6)</f>
        <v>0</v>
      </c>
      <c r="AI342" s="25">
        <f>+SUMIFS('Data Co.op'!$M:$M,'Data Co.op'!$E:$E,'MT-Tracking Co.op'!$G342,'Data Co.op'!$N:$N,'MT-Tracking Co.op'!AI$6)</f>
        <v>0</v>
      </c>
      <c r="AJ342" s="25">
        <f>+SUMIFS('Data Co.op'!$M:$M,'Data Co.op'!$E:$E,'MT-Tracking Co.op'!$G342,'Data Co.op'!$N:$N,'MT-Tracking Co.op'!AJ$6)</f>
        <v>0</v>
      </c>
      <c r="AK342" s="25">
        <f>+SUMIFS('Data Co.op'!$M:$M,'Data Co.op'!$E:$E,'MT-Tracking Co.op'!$G342,'Data Co.op'!$N:$N,'MT-Tracking Co.op'!AK$6)</f>
        <v>2195.3613599999999</v>
      </c>
      <c r="AL342" s="25">
        <f>+SUMIFS('Data Co.op'!$M:$M,'Data Co.op'!$E:$E,'MT-Tracking Co.op'!$G342,'Data Co.op'!$N:$N,'MT-Tracking Co.op'!AL$6)</f>
        <v>0</v>
      </c>
      <c r="AM342" s="25">
        <f>+SUMIFS('Data Co.op'!$M:$M,'Data Co.op'!$E:$E,'MT-Tracking Co.op'!$G342,'Data Co.op'!$N:$N,'MT-Tracking Co.op'!AM$6)</f>
        <v>0</v>
      </c>
      <c r="AN342" s="25">
        <f>+SUMIFS('Data Co.op'!$M:$M,'Data Co.op'!$E:$E,'MT-Tracking Co.op'!$G342,'Data Co.op'!$N:$N,'MT-Tracking Co.op'!AN$6)</f>
        <v>0</v>
      </c>
      <c r="AO342" s="25">
        <f>+SUMIFS('Data Co.op'!$M:$M,'Data Co.op'!$E:$E,'MT-Tracking Co.op'!$G342,'Data Co.op'!$N:$N,'MT-Tracking Co.op'!AO$6)</f>
        <v>0</v>
      </c>
      <c r="AP342" s="25">
        <f>+SUMIFS('Data Co.op'!$M:$M,'Data Co.op'!$E:$E,'MT-Tracking Co.op'!$G342,'Data Co.op'!$N:$N,'MT-Tracking Co.op'!AP$6)</f>
        <v>0</v>
      </c>
      <c r="AQ342" s="25">
        <f>+SUMIFS('Data Co.op'!$M:$M,'Data Co.op'!$E:$E,'MT-Tracking Co.op'!$G342,'Data Co.op'!$N:$N,'MT-Tracking Co.op'!AQ$6)</f>
        <v>0</v>
      </c>
      <c r="AR342" s="25">
        <f>+SUMIFS('Data Co.op'!$M:$M,'Data Co.op'!$E:$E,'MT-Tracking Co.op'!$G342,'Data Co.op'!$N:$N,'MT-Tracking Co.op'!AR$6)</f>
        <v>0</v>
      </c>
      <c r="AS342" s="25">
        <f>+SUMIFS('Data Co.op'!$M:$M,'Data Co.op'!$E:$E,'MT-Tracking Co.op'!$G342,'Data Co.op'!$N:$N,'MT-Tracking Co.op'!AS$6)</f>
        <v>0</v>
      </c>
      <c r="AT342" s="25">
        <f>+SUMIFS('Data Co.op'!$M:$M,'Data Co.op'!$E:$E,'MT-Tracking Co.op'!$G342,'Data Co.op'!$N:$N,'MT-Tracking Co.op'!AT$6)</f>
        <v>0</v>
      </c>
      <c r="AU342" s="25">
        <f>+SUMIFS('Data Co.op'!$M:$M,'Data Co.op'!$E:$E,'MT-Tracking Co.op'!$G342,'Data Co.op'!$N:$N,'MT-Tracking Co.op'!AU$6)</f>
        <v>0</v>
      </c>
      <c r="AV342" s="25">
        <f>+SUMIFS('Data Co.op'!$M:$M,'Data Co.op'!$E:$E,'MT-Tracking Co.op'!$G342,'Data Co.op'!$N:$N,'MT-Tracking Co.op'!AV$6)</f>
        <v>0</v>
      </c>
      <c r="AW342" s="27"/>
      <c r="AX342" t="str">
        <f t="shared" si="56"/>
        <v>Phạm Thanh Hà</v>
      </c>
      <c r="AY342" t="str">
        <f t="shared" si="54"/>
        <v>NBTS05466</v>
      </c>
      <c r="AZ342" s="27" t="str">
        <f t="shared" si="57"/>
        <v xml:space="preserve">Đoàn Thị Trang </v>
      </c>
    </row>
    <row r="343" spans="1:52" outlineLevel="1" x14ac:dyDescent="0.25">
      <c r="A343" s="4" t="s">
        <v>935</v>
      </c>
      <c r="B343" s="4" t="s">
        <v>1076</v>
      </c>
      <c r="C343" s="4" t="s">
        <v>451</v>
      </c>
      <c r="D343" s="4" t="s">
        <v>775</v>
      </c>
      <c r="E343" s="4" t="s">
        <v>540</v>
      </c>
      <c r="F343" s="35">
        <v>9105</v>
      </c>
      <c r="G343" s="35">
        <f t="shared" si="60"/>
        <v>9105</v>
      </c>
      <c r="H343" s="35" t="s">
        <v>2493</v>
      </c>
      <c r="I343" s="4"/>
      <c r="J343" s="4"/>
      <c r="K343" s="4"/>
      <c r="L343" s="4"/>
      <c r="M343" s="4"/>
      <c r="N343" s="38"/>
      <c r="O343" s="33"/>
      <c r="P343" s="33">
        <f t="shared" si="49"/>
        <v>1966.4445599999999</v>
      </c>
      <c r="Q343" s="94">
        <f t="shared" si="55"/>
        <v>0</v>
      </c>
      <c r="R343" s="25">
        <f>+SUMIFS('Data Co.op'!$M:$M,'Data Co.op'!$E:$E,'MT-Tracking Co.op'!$F343,'Data Co.op'!$N:$N,'MT-Tracking Co.op'!R$6)</f>
        <v>0</v>
      </c>
      <c r="S343" s="25">
        <f>+SUMIFS('Data Co.op'!$M:$M,'Data Co.op'!$E:$E,'MT-Tracking Co.op'!$F343,'Data Co.op'!$N:$N,'MT-Tracking Co.op'!S$6)</f>
        <v>238.46399999999994</v>
      </c>
      <c r="T343" s="25">
        <f>+SUMIFS('Data Co.op'!$M:$M,'Data Co.op'!$E:$E,'MT-Tracking Co.op'!$F343,'Data Co.op'!$N:$N,'MT-Tracking Co.op'!T$6)</f>
        <v>0</v>
      </c>
      <c r="U343" s="25">
        <f>+SUMIFS('Data Co.op'!$M:$M,'Data Co.op'!$E:$E,'MT-Tracking Co.op'!$F343,'Data Co.op'!$N:$N,'MT-Tracking Co.op'!U$6)</f>
        <v>0</v>
      </c>
      <c r="V343" s="25">
        <f>+SUMIFS('Data Co.op'!$M:$M,'Data Co.op'!$E:$E,'MT-Tracking Co.op'!$F343,'Data Co.op'!$N:$N,'MT-Tracking Co.op'!V$6)</f>
        <v>0</v>
      </c>
      <c r="W343" s="25">
        <f>+SUMIFS('Data Co.op'!$M:$M,'Data Co.op'!$E:$E,'MT-Tracking Co.op'!$F343,'Data Co.op'!$N:$N,'MT-Tracking Co.op'!W$6)</f>
        <v>0</v>
      </c>
      <c r="X343" s="25">
        <f>+SUMIFS('Data Co.op'!$M:$M,'Data Co.op'!$E:$E,'MT-Tracking Co.op'!$F343,'Data Co.op'!$N:$N,'MT-Tracking Co.op'!X$6)</f>
        <v>0</v>
      </c>
      <c r="Y343" s="25">
        <f>+SUMIFS('Data Co.op'!$M:$M,'Data Co.op'!$E:$E,'MT-Tracking Co.op'!$F343,'Data Co.op'!$N:$N,'MT-Tracking Co.op'!Y$6)</f>
        <v>0</v>
      </c>
      <c r="Z343" s="25">
        <f>+SUMIFS('Data Co.op'!$M:$M,'Data Co.op'!$E:$E,'MT-Tracking Co.op'!$F343,'Data Co.op'!$N:$N,'MT-Tracking Co.op'!Z$6)</f>
        <v>775.08252000000005</v>
      </c>
      <c r="AA343" s="25">
        <f>+SUMIFS('Data Co.op'!$M:$M,'Data Co.op'!$E:$E,'MT-Tracking Co.op'!$F343,'Data Co.op'!$N:$N,'MT-Tracking Co.op'!AA$6)</f>
        <v>0</v>
      </c>
      <c r="AB343" s="25">
        <f>+SUMIFS('Data Co.op'!$M:$M,'Data Co.op'!$E:$E,'MT-Tracking Co.op'!$F343,'Data Co.op'!$N:$N,'MT-Tracking Co.op'!AB$6)</f>
        <v>0</v>
      </c>
      <c r="AC343" s="25">
        <f>+SUMIFS('Data Co.op'!$M:$M,'Data Co.op'!$E:$E,'MT-Tracking Co.op'!$F343,'Data Co.op'!$N:$N,'MT-Tracking Co.op'!AC$6)</f>
        <v>0</v>
      </c>
      <c r="AD343" s="25">
        <f>+SUMIFS('Data Co.op'!$M:$M,'Data Co.op'!$E:$E,'MT-Tracking Co.op'!$F343,'Data Co.op'!$N:$N,'MT-Tracking Co.op'!AD$6)</f>
        <v>180.59976</v>
      </c>
      <c r="AE343" s="25">
        <f>+SUMIFS('Data Co.op'!$M:$M,'Data Co.op'!$E:$E,'MT-Tracking Co.op'!$F343,'Data Co.op'!$N:$N,'MT-Tracking Co.op'!AE$6)</f>
        <v>0</v>
      </c>
      <c r="AF343" s="25">
        <f>+SUMIFS('Data Co.op'!$M:$M,'Data Co.op'!$E:$E,'MT-Tracking Co.op'!$F343,'Data Co.op'!$N:$N,'MT-Tracking Co.op'!AF$6)</f>
        <v>0</v>
      </c>
      <c r="AG343" s="25">
        <f>+SUMIFS('Data Co.op'!$M:$M,'Data Co.op'!$E:$E,'MT-Tracking Co.op'!$F343,'Data Co.op'!$N:$N,'MT-Tracking Co.op'!AG$6)</f>
        <v>0</v>
      </c>
      <c r="AH343" s="25">
        <f>+SUMIFS('Data Co.op'!$M:$M,'Data Co.op'!$E:$E,'MT-Tracking Co.op'!$G343,'Data Co.op'!$N:$N,'MT-Tracking Co.op'!AH$6)</f>
        <v>0</v>
      </c>
      <c r="AI343" s="25">
        <f>+SUMIFS('Data Co.op'!$M:$M,'Data Co.op'!$E:$E,'MT-Tracking Co.op'!$G343,'Data Co.op'!$N:$N,'MT-Tracking Co.op'!AI$6)</f>
        <v>0</v>
      </c>
      <c r="AJ343" s="25">
        <f>+SUMIFS('Data Co.op'!$M:$M,'Data Co.op'!$E:$E,'MT-Tracking Co.op'!$G343,'Data Co.op'!$N:$N,'MT-Tracking Co.op'!AJ$6)</f>
        <v>0</v>
      </c>
      <c r="AK343" s="25">
        <f>+SUMIFS('Data Co.op'!$M:$M,'Data Co.op'!$E:$E,'MT-Tracking Co.op'!$G343,'Data Co.op'!$N:$N,'MT-Tracking Co.op'!AK$6)</f>
        <v>772.29827999999998</v>
      </c>
      <c r="AL343" s="25">
        <f>+SUMIFS('Data Co.op'!$M:$M,'Data Co.op'!$E:$E,'MT-Tracking Co.op'!$G343,'Data Co.op'!$N:$N,'MT-Tracking Co.op'!AL$6)</f>
        <v>0</v>
      </c>
      <c r="AM343" s="25">
        <f>+SUMIFS('Data Co.op'!$M:$M,'Data Co.op'!$E:$E,'MT-Tracking Co.op'!$G343,'Data Co.op'!$N:$N,'MT-Tracking Co.op'!AM$6)</f>
        <v>0</v>
      </c>
      <c r="AN343" s="25">
        <f>+SUMIFS('Data Co.op'!$M:$M,'Data Co.op'!$E:$E,'MT-Tracking Co.op'!$G343,'Data Co.op'!$N:$N,'MT-Tracking Co.op'!AN$6)</f>
        <v>0</v>
      </c>
      <c r="AO343" s="25">
        <f>+SUMIFS('Data Co.op'!$M:$M,'Data Co.op'!$E:$E,'MT-Tracking Co.op'!$G343,'Data Co.op'!$N:$N,'MT-Tracking Co.op'!AO$6)</f>
        <v>0</v>
      </c>
      <c r="AP343" s="25">
        <f>+SUMIFS('Data Co.op'!$M:$M,'Data Co.op'!$E:$E,'MT-Tracking Co.op'!$G343,'Data Co.op'!$N:$N,'MT-Tracking Co.op'!AP$6)</f>
        <v>0</v>
      </c>
      <c r="AQ343" s="25">
        <f>+SUMIFS('Data Co.op'!$M:$M,'Data Co.op'!$E:$E,'MT-Tracking Co.op'!$G343,'Data Co.op'!$N:$N,'MT-Tracking Co.op'!AQ$6)</f>
        <v>0</v>
      </c>
      <c r="AR343" s="25">
        <f>+SUMIFS('Data Co.op'!$M:$M,'Data Co.op'!$E:$E,'MT-Tracking Co.op'!$G343,'Data Co.op'!$N:$N,'MT-Tracking Co.op'!AR$6)</f>
        <v>0</v>
      </c>
      <c r="AS343" s="25">
        <f>+SUMIFS('Data Co.op'!$M:$M,'Data Co.op'!$E:$E,'MT-Tracking Co.op'!$G343,'Data Co.op'!$N:$N,'MT-Tracking Co.op'!AS$6)</f>
        <v>0</v>
      </c>
      <c r="AT343" s="25">
        <f>+SUMIFS('Data Co.op'!$M:$M,'Data Co.op'!$E:$E,'MT-Tracking Co.op'!$G343,'Data Co.op'!$N:$N,'MT-Tracking Co.op'!AT$6)</f>
        <v>0</v>
      </c>
      <c r="AU343" s="25">
        <f>+SUMIFS('Data Co.op'!$M:$M,'Data Co.op'!$E:$E,'MT-Tracking Co.op'!$G343,'Data Co.op'!$N:$N,'MT-Tracking Co.op'!AU$6)</f>
        <v>0</v>
      </c>
      <c r="AV343" s="25">
        <f>+SUMIFS('Data Co.op'!$M:$M,'Data Co.op'!$E:$E,'MT-Tracking Co.op'!$G343,'Data Co.op'!$N:$N,'MT-Tracking Co.op'!AV$6)</f>
        <v>0</v>
      </c>
      <c r="AW343" s="27"/>
      <c r="AX343" t="str">
        <f t="shared" si="56"/>
        <v>Phạm Thanh Hà</v>
      </c>
      <c r="AY343" t="str">
        <f t="shared" si="54"/>
        <v>NBTS05466</v>
      </c>
      <c r="AZ343" s="27" t="str">
        <f t="shared" si="57"/>
        <v xml:space="preserve">Đoàn Thị Trang </v>
      </c>
    </row>
    <row r="344" spans="1:52" outlineLevel="1" x14ac:dyDescent="0.25">
      <c r="A344" s="4" t="s">
        <v>935</v>
      </c>
      <c r="B344" s="4" t="s">
        <v>1076</v>
      </c>
      <c r="C344" s="4" t="s">
        <v>451</v>
      </c>
      <c r="D344" s="4" t="s">
        <v>775</v>
      </c>
      <c r="E344" s="4" t="s">
        <v>540</v>
      </c>
      <c r="F344" s="35">
        <v>9165</v>
      </c>
      <c r="G344" s="35">
        <f t="shared" si="60"/>
        <v>9165</v>
      </c>
      <c r="H344" s="4" t="s">
        <v>2496</v>
      </c>
      <c r="I344" s="4"/>
      <c r="J344" s="4"/>
      <c r="K344" s="4"/>
      <c r="L344" s="4"/>
      <c r="M344" s="4"/>
      <c r="N344" s="38"/>
      <c r="O344" s="33"/>
      <c r="P344" s="33">
        <f t="shared" si="49"/>
        <v>2842.59672</v>
      </c>
      <c r="Q344" s="94">
        <f t="shared" si="55"/>
        <v>0</v>
      </c>
      <c r="R344" s="25">
        <f>+SUMIFS('Data Co.op'!$M:$M,'Data Co.op'!$E:$E,'MT-Tracking Co.op'!$F344,'Data Co.op'!$N:$N,'MT-Tracking Co.op'!R$6)</f>
        <v>0</v>
      </c>
      <c r="S344" s="25">
        <f>+SUMIFS('Data Co.op'!$M:$M,'Data Co.op'!$E:$E,'MT-Tracking Co.op'!$F344,'Data Co.op'!$N:$N,'MT-Tracking Co.op'!S$6)</f>
        <v>180.59976</v>
      </c>
      <c r="T344" s="25">
        <f>+SUMIFS('Data Co.op'!$M:$M,'Data Co.op'!$E:$E,'MT-Tracking Co.op'!$F344,'Data Co.op'!$N:$N,'MT-Tracking Co.op'!T$6)</f>
        <v>0</v>
      </c>
      <c r="U344" s="25">
        <f>+SUMIFS('Data Co.op'!$M:$M,'Data Co.op'!$E:$E,'MT-Tracking Co.op'!$F344,'Data Co.op'!$N:$N,'MT-Tracking Co.op'!U$6)</f>
        <v>0</v>
      </c>
      <c r="V344" s="25">
        <f>+SUMIFS('Data Co.op'!$M:$M,'Data Co.op'!$E:$E,'MT-Tracking Co.op'!$F344,'Data Co.op'!$N:$N,'MT-Tracking Co.op'!V$6)</f>
        <v>0</v>
      </c>
      <c r="W344" s="25">
        <f>+SUMIFS('Data Co.op'!$M:$M,'Data Co.op'!$E:$E,'MT-Tracking Co.op'!$F344,'Data Co.op'!$N:$N,'MT-Tracking Co.op'!W$6)</f>
        <v>0</v>
      </c>
      <c r="X344" s="25">
        <f>+SUMIFS('Data Co.op'!$M:$M,'Data Co.op'!$E:$E,'MT-Tracking Co.op'!$F344,'Data Co.op'!$N:$N,'MT-Tracking Co.op'!X$6)</f>
        <v>0</v>
      </c>
      <c r="Y344" s="25">
        <f>+SUMIFS('Data Co.op'!$M:$M,'Data Co.op'!$E:$E,'MT-Tracking Co.op'!$F344,'Data Co.op'!$N:$N,'MT-Tracking Co.op'!Y$6)</f>
        <v>0</v>
      </c>
      <c r="Z344" s="25">
        <f>+SUMIFS('Data Co.op'!$M:$M,'Data Co.op'!$E:$E,'MT-Tracking Co.op'!$F344,'Data Co.op'!$N:$N,'MT-Tracking Co.op'!Z$6)</f>
        <v>2122.3458000000001</v>
      </c>
      <c r="AA344" s="25">
        <f>+SUMIFS('Data Co.op'!$M:$M,'Data Co.op'!$E:$E,'MT-Tracking Co.op'!$F344,'Data Co.op'!$N:$N,'MT-Tracking Co.op'!AA$6)</f>
        <v>0</v>
      </c>
      <c r="AB344" s="25">
        <f>+SUMIFS('Data Co.op'!$M:$M,'Data Co.op'!$E:$E,'MT-Tracking Co.op'!$F344,'Data Co.op'!$N:$N,'MT-Tracking Co.op'!AB$6)</f>
        <v>0</v>
      </c>
      <c r="AC344" s="25">
        <f>+SUMIFS('Data Co.op'!$M:$M,'Data Co.op'!$E:$E,'MT-Tracking Co.op'!$F344,'Data Co.op'!$N:$N,'MT-Tracking Co.op'!AC$6)</f>
        <v>0</v>
      </c>
      <c r="AD344" s="25">
        <f>+SUMIFS('Data Co.op'!$M:$M,'Data Co.op'!$E:$E,'MT-Tracking Co.op'!$F344,'Data Co.op'!$N:$N,'MT-Tracking Co.op'!AD$6)</f>
        <v>180.59976</v>
      </c>
      <c r="AE344" s="25">
        <f>+SUMIFS('Data Co.op'!$M:$M,'Data Co.op'!$E:$E,'MT-Tracking Co.op'!$F344,'Data Co.op'!$N:$N,'MT-Tracking Co.op'!AE$6)</f>
        <v>0</v>
      </c>
      <c r="AF344" s="25">
        <f>+SUMIFS('Data Co.op'!$M:$M,'Data Co.op'!$E:$E,'MT-Tracking Co.op'!$F344,'Data Co.op'!$N:$N,'MT-Tracking Co.op'!AF$6)</f>
        <v>0</v>
      </c>
      <c r="AG344" s="25">
        <f>+SUMIFS('Data Co.op'!$M:$M,'Data Co.op'!$E:$E,'MT-Tracking Co.op'!$F344,'Data Co.op'!$N:$N,'MT-Tracking Co.op'!AG$6)</f>
        <v>0</v>
      </c>
      <c r="AH344" s="25">
        <f>+SUMIFS('Data Co.op'!$M:$M,'Data Co.op'!$E:$E,'MT-Tracking Co.op'!$G344,'Data Co.op'!$N:$N,'MT-Tracking Co.op'!AH$6)</f>
        <v>0</v>
      </c>
      <c r="AI344" s="25">
        <f>+SUMIFS('Data Co.op'!$M:$M,'Data Co.op'!$E:$E,'MT-Tracking Co.op'!$G344,'Data Co.op'!$N:$N,'MT-Tracking Co.op'!AI$6)</f>
        <v>0</v>
      </c>
      <c r="AJ344" s="25">
        <f>+SUMIFS('Data Co.op'!$M:$M,'Data Co.op'!$E:$E,'MT-Tracking Co.op'!$G344,'Data Co.op'!$N:$N,'MT-Tracking Co.op'!AJ$6)</f>
        <v>0</v>
      </c>
      <c r="AK344" s="25">
        <f>+SUMIFS('Data Co.op'!$M:$M,'Data Co.op'!$E:$E,'MT-Tracking Co.op'!$G344,'Data Co.op'!$N:$N,'MT-Tracking Co.op'!AK$6)</f>
        <v>359.0514</v>
      </c>
      <c r="AL344" s="25">
        <f>+SUMIFS('Data Co.op'!$M:$M,'Data Co.op'!$E:$E,'MT-Tracking Co.op'!$G344,'Data Co.op'!$N:$N,'MT-Tracking Co.op'!AL$6)</f>
        <v>0</v>
      </c>
      <c r="AM344" s="25">
        <f>+SUMIFS('Data Co.op'!$M:$M,'Data Co.op'!$E:$E,'MT-Tracking Co.op'!$G344,'Data Co.op'!$N:$N,'MT-Tracking Co.op'!AM$6)</f>
        <v>0</v>
      </c>
      <c r="AN344" s="25">
        <f>+SUMIFS('Data Co.op'!$M:$M,'Data Co.op'!$E:$E,'MT-Tracking Co.op'!$G344,'Data Co.op'!$N:$N,'MT-Tracking Co.op'!AN$6)</f>
        <v>0</v>
      </c>
      <c r="AO344" s="25">
        <f>+SUMIFS('Data Co.op'!$M:$M,'Data Co.op'!$E:$E,'MT-Tracking Co.op'!$G344,'Data Co.op'!$N:$N,'MT-Tracking Co.op'!AO$6)</f>
        <v>0</v>
      </c>
      <c r="AP344" s="25">
        <f>+SUMIFS('Data Co.op'!$M:$M,'Data Co.op'!$E:$E,'MT-Tracking Co.op'!$G344,'Data Co.op'!$N:$N,'MT-Tracking Co.op'!AP$6)</f>
        <v>0</v>
      </c>
      <c r="AQ344" s="25">
        <f>+SUMIFS('Data Co.op'!$M:$M,'Data Co.op'!$E:$E,'MT-Tracking Co.op'!$G344,'Data Co.op'!$N:$N,'MT-Tracking Co.op'!AQ$6)</f>
        <v>0</v>
      </c>
      <c r="AR344" s="25">
        <f>+SUMIFS('Data Co.op'!$M:$M,'Data Co.op'!$E:$E,'MT-Tracking Co.op'!$G344,'Data Co.op'!$N:$N,'MT-Tracking Co.op'!AR$6)</f>
        <v>0</v>
      </c>
      <c r="AS344" s="25">
        <f>+SUMIFS('Data Co.op'!$M:$M,'Data Co.op'!$E:$E,'MT-Tracking Co.op'!$G344,'Data Co.op'!$N:$N,'MT-Tracking Co.op'!AS$6)</f>
        <v>0</v>
      </c>
      <c r="AT344" s="25">
        <f>+SUMIFS('Data Co.op'!$M:$M,'Data Co.op'!$E:$E,'MT-Tracking Co.op'!$G344,'Data Co.op'!$N:$N,'MT-Tracking Co.op'!AT$6)</f>
        <v>0</v>
      </c>
      <c r="AU344" s="25">
        <f>+SUMIFS('Data Co.op'!$M:$M,'Data Co.op'!$E:$E,'MT-Tracking Co.op'!$G344,'Data Co.op'!$N:$N,'MT-Tracking Co.op'!AU$6)</f>
        <v>0</v>
      </c>
      <c r="AV344" s="25">
        <f>+SUMIFS('Data Co.op'!$M:$M,'Data Co.op'!$E:$E,'MT-Tracking Co.op'!$G344,'Data Co.op'!$N:$N,'MT-Tracking Co.op'!AV$6)</f>
        <v>0</v>
      </c>
      <c r="AW344" s="27"/>
      <c r="AX344" t="str">
        <f t="shared" si="56"/>
        <v>Phạm Thanh Hà</v>
      </c>
      <c r="AY344" t="str">
        <f t="shared" si="54"/>
        <v>NBTS05466</v>
      </c>
      <c r="AZ344" s="27" t="str">
        <f t="shared" si="57"/>
        <v xml:space="preserve">Đoàn Thị Trang </v>
      </c>
    </row>
    <row r="345" spans="1:52" outlineLevel="1" x14ac:dyDescent="0.25">
      <c r="A345" s="4" t="s">
        <v>935</v>
      </c>
      <c r="B345" s="4" t="s">
        <v>1076</v>
      </c>
      <c r="C345" s="4" t="s">
        <v>451</v>
      </c>
      <c r="D345" s="4" t="s">
        <v>775</v>
      </c>
      <c r="E345" s="4" t="s">
        <v>540</v>
      </c>
      <c r="F345" s="35">
        <v>9108</v>
      </c>
      <c r="G345" s="35">
        <f t="shared" si="60"/>
        <v>9108</v>
      </c>
      <c r="H345" s="4" t="s">
        <v>2541</v>
      </c>
      <c r="I345" s="4"/>
      <c r="J345" s="4"/>
      <c r="K345" s="4"/>
      <c r="L345" s="4"/>
      <c r="M345" s="4"/>
      <c r="N345" s="38"/>
      <c r="O345" s="33"/>
      <c r="P345" s="33">
        <f t="shared" si="49"/>
        <v>2000.7259200000001</v>
      </c>
      <c r="Q345" s="94">
        <f t="shared" si="55"/>
        <v>0</v>
      </c>
      <c r="R345" s="25">
        <f>+SUMIFS('Data Co.op'!$M:$M,'Data Co.op'!$E:$E,'MT-Tracking Co.op'!$F345,'Data Co.op'!$N:$N,'MT-Tracking Co.op'!R$6)</f>
        <v>0</v>
      </c>
      <c r="S345" s="25">
        <f>+SUMIFS('Data Co.op'!$M:$M,'Data Co.op'!$E:$E,'MT-Tracking Co.op'!$F345,'Data Co.op'!$N:$N,'MT-Tracking Co.op'!S$6)</f>
        <v>0</v>
      </c>
      <c r="T345" s="25">
        <f>+SUMIFS('Data Co.op'!$M:$M,'Data Co.op'!$E:$E,'MT-Tracking Co.op'!$F345,'Data Co.op'!$N:$N,'MT-Tracking Co.op'!T$6)</f>
        <v>0</v>
      </c>
      <c r="U345" s="25">
        <f>+SUMIFS('Data Co.op'!$M:$M,'Data Co.op'!$E:$E,'MT-Tracking Co.op'!$F345,'Data Co.op'!$N:$N,'MT-Tracking Co.op'!U$6)</f>
        <v>0</v>
      </c>
      <c r="V345" s="25">
        <f>+SUMIFS('Data Co.op'!$M:$M,'Data Co.op'!$E:$E,'MT-Tracking Co.op'!$F345,'Data Co.op'!$N:$N,'MT-Tracking Co.op'!V$6)</f>
        <v>0</v>
      </c>
      <c r="W345" s="25">
        <f>+SUMIFS('Data Co.op'!$M:$M,'Data Co.op'!$E:$E,'MT-Tracking Co.op'!$F345,'Data Co.op'!$N:$N,'MT-Tracking Co.op'!W$6)</f>
        <v>0</v>
      </c>
      <c r="X345" s="25">
        <f>+SUMIFS('Data Co.op'!$M:$M,'Data Co.op'!$E:$E,'MT-Tracking Co.op'!$F345,'Data Co.op'!$N:$N,'MT-Tracking Co.op'!X$6)</f>
        <v>0</v>
      </c>
      <c r="Y345" s="25">
        <f>+SUMIFS('Data Co.op'!$M:$M,'Data Co.op'!$E:$E,'MT-Tracking Co.op'!$F345,'Data Co.op'!$N:$N,'MT-Tracking Co.op'!Y$6)</f>
        <v>0</v>
      </c>
      <c r="Z345" s="25">
        <f>+SUMIFS('Data Co.op'!$M:$M,'Data Co.op'!$E:$E,'MT-Tracking Co.op'!$F345,'Data Co.op'!$N:$N,'MT-Tracking Co.op'!Z$6)</f>
        <v>238.46399999999994</v>
      </c>
      <c r="AA345" s="25">
        <f>+SUMIFS('Data Co.op'!$M:$M,'Data Co.op'!$E:$E,'MT-Tracking Co.op'!$F345,'Data Co.op'!$N:$N,'MT-Tracking Co.op'!AA$6)</f>
        <v>0</v>
      </c>
      <c r="AB345" s="25">
        <f>+SUMIFS('Data Co.op'!$M:$M,'Data Co.op'!$E:$E,'MT-Tracking Co.op'!$F345,'Data Co.op'!$N:$N,'MT-Tracking Co.op'!AB$6)</f>
        <v>0</v>
      </c>
      <c r="AC345" s="25">
        <f>+SUMIFS('Data Co.op'!$M:$M,'Data Co.op'!$E:$E,'MT-Tracking Co.op'!$F345,'Data Co.op'!$N:$N,'MT-Tracking Co.op'!AC$6)</f>
        <v>0</v>
      </c>
      <c r="AD345" s="25">
        <f>+SUMIFS('Data Co.op'!$M:$M,'Data Co.op'!$E:$E,'MT-Tracking Co.op'!$F345,'Data Co.op'!$N:$N,'MT-Tracking Co.op'!AD$6)</f>
        <v>0</v>
      </c>
      <c r="AE345" s="25">
        <f>+SUMIFS('Data Co.op'!$M:$M,'Data Co.op'!$E:$E,'MT-Tracking Co.op'!$F345,'Data Co.op'!$N:$N,'MT-Tracking Co.op'!AE$6)</f>
        <v>0</v>
      </c>
      <c r="AF345" s="25">
        <f>+SUMIFS('Data Co.op'!$M:$M,'Data Co.op'!$E:$E,'MT-Tracking Co.op'!$F345,'Data Co.op'!$N:$N,'MT-Tracking Co.op'!AF$6)</f>
        <v>0</v>
      </c>
      <c r="AG345" s="25">
        <f>+SUMIFS('Data Co.op'!$M:$M,'Data Co.op'!$E:$E,'MT-Tracking Co.op'!$F345,'Data Co.op'!$N:$N,'MT-Tracking Co.op'!AG$6)</f>
        <v>0</v>
      </c>
      <c r="AH345" s="25">
        <f>+SUMIFS('Data Co.op'!$M:$M,'Data Co.op'!$E:$E,'MT-Tracking Co.op'!$G345,'Data Co.op'!$N:$N,'MT-Tracking Co.op'!AH$6)</f>
        <v>0</v>
      </c>
      <c r="AI345" s="25">
        <f>+SUMIFS('Data Co.op'!$M:$M,'Data Co.op'!$E:$E,'MT-Tracking Co.op'!$G345,'Data Co.op'!$N:$N,'MT-Tracking Co.op'!AI$6)</f>
        <v>0</v>
      </c>
      <c r="AJ345" s="25">
        <f>+SUMIFS('Data Co.op'!$M:$M,'Data Co.op'!$E:$E,'MT-Tracking Co.op'!$G345,'Data Co.op'!$N:$N,'MT-Tracking Co.op'!AJ$6)</f>
        <v>0</v>
      </c>
      <c r="AK345" s="25">
        <f>+SUMIFS('Data Co.op'!$M:$M,'Data Co.op'!$E:$E,'MT-Tracking Co.op'!$G345,'Data Co.op'!$N:$N,'MT-Tracking Co.op'!AK$6)</f>
        <v>1353.96252</v>
      </c>
      <c r="AL345" s="25">
        <f>+SUMIFS('Data Co.op'!$M:$M,'Data Co.op'!$E:$E,'MT-Tracking Co.op'!$G345,'Data Co.op'!$N:$N,'MT-Tracking Co.op'!AL$6)</f>
        <v>0</v>
      </c>
      <c r="AM345" s="25">
        <f>+SUMIFS('Data Co.op'!$M:$M,'Data Co.op'!$E:$E,'MT-Tracking Co.op'!$G345,'Data Co.op'!$N:$N,'MT-Tracking Co.op'!AM$6)</f>
        <v>0</v>
      </c>
      <c r="AN345" s="25">
        <f>+SUMIFS('Data Co.op'!$M:$M,'Data Co.op'!$E:$E,'MT-Tracking Co.op'!$G345,'Data Co.op'!$N:$N,'MT-Tracking Co.op'!AN$6)</f>
        <v>0</v>
      </c>
      <c r="AO345" s="25">
        <f>+SUMIFS('Data Co.op'!$M:$M,'Data Co.op'!$E:$E,'MT-Tracking Co.op'!$G345,'Data Co.op'!$N:$N,'MT-Tracking Co.op'!AO$6)</f>
        <v>0</v>
      </c>
      <c r="AP345" s="25">
        <f>+SUMIFS('Data Co.op'!$M:$M,'Data Co.op'!$E:$E,'MT-Tracking Co.op'!$G345,'Data Co.op'!$N:$N,'MT-Tracking Co.op'!AP$6)</f>
        <v>0</v>
      </c>
      <c r="AQ345" s="25">
        <f>+SUMIFS('Data Co.op'!$M:$M,'Data Co.op'!$E:$E,'MT-Tracking Co.op'!$G345,'Data Co.op'!$N:$N,'MT-Tracking Co.op'!AQ$6)</f>
        <v>0</v>
      </c>
      <c r="AR345" s="25">
        <f>+SUMIFS('Data Co.op'!$M:$M,'Data Co.op'!$E:$E,'MT-Tracking Co.op'!$G345,'Data Co.op'!$N:$N,'MT-Tracking Co.op'!AR$6)</f>
        <v>0</v>
      </c>
      <c r="AS345" s="25">
        <f>+SUMIFS('Data Co.op'!$M:$M,'Data Co.op'!$E:$E,'MT-Tracking Co.op'!$G345,'Data Co.op'!$N:$N,'MT-Tracking Co.op'!AS$6)</f>
        <v>0</v>
      </c>
      <c r="AT345" s="25">
        <f>+SUMIFS('Data Co.op'!$M:$M,'Data Co.op'!$E:$E,'MT-Tracking Co.op'!$G345,'Data Co.op'!$N:$N,'MT-Tracking Co.op'!AT$6)</f>
        <v>408.29940000000005</v>
      </c>
      <c r="AU345" s="25">
        <f>+SUMIFS('Data Co.op'!$M:$M,'Data Co.op'!$E:$E,'MT-Tracking Co.op'!$G345,'Data Co.op'!$N:$N,'MT-Tracking Co.op'!AU$6)</f>
        <v>0</v>
      </c>
      <c r="AV345" s="25">
        <f>+SUMIFS('Data Co.op'!$M:$M,'Data Co.op'!$E:$E,'MT-Tracking Co.op'!$G345,'Data Co.op'!$N:$N,'MT-Tracking Co.op'!AV$6)</f>
        <v>0</v>
      </c>
      <c r="AW345" s="27"/>
      <c r="AX345" t="str">
        <f t="shared" si="56"/>
        <v>Phạm Thanh Hà</v>
      </c>
      <c r="AY345" t="str">
        <f t="shared" si="54"/>
        <v>NBTS05466</v>
      </c>
      <c r="AZ345" s="27" t="str">
        <f t="shared" si="57"/>
        <v xml:space="preserve">Đoàn Thị Trang </v>
      </c>
    </row>
    <row r="346" spans="1:52" outlineLevel="1" x14ac:dyDescent="0.25">
      <c r="A346" s="4" t="s">
        <v>935</v>
      </c>
      <c r="B346" s="4" t="s">
        <v>1076</v>
      </c>
      <c r="C346" s="4" t="s">
        <v>451</v>
      </c>
      <c r="D346" s="4" t="s">
        <v>775</v>
      </c>
      <c r="E346" s="4" t="s">
        <v>540</v>
      </c>
      <c r="F346" s="35">
        <v>9114</v>
      </c>
      <c r="G346" s="35">
        <f t="shared" si="60"/>
        <v>9114</v>
      </c>
      <c r="H346" s="4" t="s">
        <v>2494</v>
      </c>
      <c r="I346" s="4"/>
      <c r="J346" s="4"/>
      <c r="K346" s="4"/>
      <c r="L346" s="4"/>
      <c r="M346" s="4"/>
      <c r="N346" s="38"/>
      <c r="O346" s="33"/>
      <c r="P346" s="33">
        <f t="shared" si="49"/>
        <v>1419.06168</v>
      </c>
      <c r="Q346" s="94">
        <f t="shared" si="55"/>
        <v>0</v>
      </c>
      <c r="R346" s="25">
        <f>+SUMIFS('Data Co.op'!$M:$M,'Data Co.op'!$E:$E,'MT-Tracking Co.op'!$F346,'Data Co.op'!$N:$N,'MT-Tracking Co.op'!R$6)</f>
        <v>0</v>
      </c>
      <c r="S346" s="25">
        <f>+SUMIFS('Data Co.op'!$M:$M,'Data Co.op'!$E:$E,'MT-Tracking Co.op'!$F346,'Data Co.op'!$N:$N,'MT-Tracking Co.op'!S$6)</f>
        <v>0</v>
      </c>
      <c r="T346" s="25">
        <f>+SUMIFS('Data Co.op'!$M:$M,'Data Co.op'!$E:$E,'MT-Tracking Co.op'!$F346,'Data Co.op'!$N:$N,'MT-Tracking Co.op'!T$6)</f>
        <v>0</v>
      </c>
      <c r="U346" s="25">
        <f>+SUMIFS('Data Co.op'!$M:$M,'Data Co.op'!$E:$E,'MT-Tracking Co.op'!$F346,'Data Co.op'!$N:$N,'MT-Tracking Co.op'!U$6)</f>
        <v>0</v>
      </c>
      <c r="V346" s="25">
        <f>+SUMIFS('Data Co.op'!$M:$M,'Data Co.op'!$E:$E,'MT-Tracking Co.op'!$F346,'Data Co.op'!$N:$N,'MT-Tracking Co.op'!V$6)</f>
        <v>0</v>
      </c>
      <c r="W346" s="25">
        <f>+SUMIFS('Data Co.op'!$M:$M,'Data Co.op'!$E:$E,'MT-Tracking Co.op'!$F346,'Data Co.op'!$N:$N,'MT-Tracking Co.op'!W$6)</f>
        <v>466.16363999999999</v>
      </c>
      <c r="X346" s="25">
        <f>+SUMIFS('Data Co.op'!$M:$M,'Data Co.op'!$E:$E,'MT-Tracking Co.op'!$F346,'Data Co.op'!$N:$N,'MT-Tracking Co.op'!X$6)</f>
        <v>0</v>
      </c>
      <c r="Y346" s="25">
        <f>+SUMIFS('Data Co.op'!$M:$M,'Data Co.op'!$E:$E,'MT-Tracking Co.op'!$F346,'Data Co.op'!$N:$N,'MT-Tracking Co.op'!Y$6)</f>
        <v>0</v>
      </c>
      <c r="Z346" s="25">
        <f>+SUMIFS('Data Co.op'!$M:$M,'Data Co.op'!$E:$E,'MT-Tracking Co.op'!$F346,'Data Co.op'!$N:$N,'MT-Tracking Co.op'!Z$6)</f>
        <v>180.59976</v>
      </c>
      <c r="AA346" s="25">
        <f>+SUMIFS('Data Co.op'!$M:$M,'Data Co.op'!$E:$E,'MT-Tracking Co.op'!$F346,'Data Co.op'!$N:$N,'MT-Tracking Co.op'!AA$6)</f>
        <v>0</v>
      </c>
      <c r="AB346" s="25">
        <f>+SUMIFS('Data Co.op'!$M:$M,'Data Co.op'!$E:$E,'MT-Tracking Co.op'!$F346,'Data Co.op'!$N:$N,'MT-Tracking Co.op'!AB$6)</f>
        <v>0</v>
      </c>
      <c r="AC346" s="25">
        <f>+SUMIFS('Data Co.op'!$M:$M,'Data Co.op'!$E:$E,'MT-Tracking Co.op'!$F346,'Data Co.op'!$N:$N,'MT-Tracking Co.op'!AC$6)</f>
        <v>0</v>
      </c>
      <c r="AD346" s="25">
        <f>+SUMIFS('Data Co.op'!$M:$M,'Data Co.op'!$E:$E,'MT-Tracking Co.op'!$F346,'Data Co.op'!$N:$N,'MT-Tracking Co.op'!AD$6)</f>
        <v>0</v>
      </c>
      <c r="AE346" s="25">
        <f>+SUMIFS('Data Co.op'!$M:$M,'Data Co.op'!$E:$E,'MT-Tracking Co.op'!$F346,'Data Co.op'!$N:$N,'MT-Tracking Co.op'!AE$6)</f>
        <v>0</v>
      </c>
      <c r="AF346" s="25">
        <f>+SUMIFS('Data Co.op'!$M:$M,'Data Co.op'!$E:$E,'MT-Tracking Co.op'!$F346,'Data Co.op'!$N:$N,'MT-Tracking Co.op'!AF$6)</f>
        <v>0</v>
      </c>
      <c r="AG346" s="25">
        <f>+SUMIFS('Data Co.op'!$M:$M,'Data Co.op'!$E:$E,'MT-Tracking Co.op'!$F346,'Data Co.op'!$N:$N,'MT-Tracking Co.op'!AG$6)</f>
        <v>0</v>
      </c>
      <c r="AH346" s="25">
        <f>+SUMIFS('Data Co.op'!$M:$M,'Data Co.op'!$E:$E,'MT-Tracking Co.op'!$G346,'Data Co.op'!$N:$N,'MT-Tracking Co.op'!AH$6)</f>
        <v>0</v>
      </c>
      <c r="AI346" s="25">
        <f>+SUMIFS('Data Co.op'!$M:$M,'Data Co.op'!$E:$E,'MT-Tracking Co.op'!$G346,'Data Co.op'!$N:$N,'MT-Tracking Co.op'!AI$6)</f>
        <v>0</v>
      </c>
      <c r="AJ346" s="25">
        <f>+SUMIFS('Data Co.op'!$M:$M,'Data Co.op'!$E:$E,'MT-Tracking Co.op'!$G346,'Data Co.op'!$N:$N,'MT-Tracking Co.op'!AJ$6)</f>
        <v>0</v>
      </c>
      <c r="AK346" s="25">
        <f>+SUMIFS('Data Co.op'!$M:$M,'Data Co.op'!$E:$E,'MT-Tracking Co.op'!$G346,'Data Co.op'!$N:$N,'MT-Tracking Co.op'!AK$6)</f>
        <v>772.29827999999998</v>
      </c>
      <c r="AL346" s="25">
        <f>+SUMIFS('Data Co.op'!$M:$M,'Data Co.op'!$E:$E,'MT-Tracking Co.op'!$G346,'Data Co.op'!$N:$N,'MT-Tracking Co.op'!AL$6)</f>
        <v>0</v>
      </c>
      <c r="AM346" s="25">
        <f>+SUMIFS('Data Co.op'!$M:$M,'Data Co.op'!$E:$E,'MT-Tracking Co.op'!$G346,'Data Co.op'!$N:$N,'MT-Tracking Co.op'!AM$6)</f>
        <v>0</v>
      </c>
      <c r="AN346" s="25">
        <f>+SUMIFS('Data Co.op'!$M:$M,'Data Co.op'!$E:$E,'MT-Tracking Co.op'!$G346,'Data Co.op'!$N:$N,'MT-Tracking Co.op'!AN$6)</f>
        <v>0</v>
      </c>
      <c r="AO346" s="25">
        <f>+SUMIFS('Data Co.op'!$M:$M,'Data Co.op'!$E:$E,'MT-Tracking Co.op'!$G346,'Data Co.op'!$N:$N,'MT-Tracking Co.op'!AO$6)</f>
        <v>0</v>
      </c>
      <c r="AP346" s="25">
        <f>+SUMIFS('Data Co.op'!$M:$M,'Data Co.op'!$E:$E,'MT-Tracking Co.op'!$G346,'Data Co.op'!$N:$N,'MT-Tracking Co.op'!AP$6)</f>
        <v>0</v>
      </c>
      <c r="AQ346" s="25">
        <f>+SUMIFS('Data Co.op'!$M:$M,'Data Co.op'!$E:$E,'MT-Tracking Co.op'!$G346,'Data Co.op'!$N:$N,'MT-Tracking Co.op'!AQ$6)</f>
        <v>0</v>
      </c>
      <c r="AR346" s="25">
        <f>+SUMIFS('Data Co.op'!$M:$M,'Data Co.op'!$E:$E,'MT-Tracking Co.op'!$G346,'Data Co.op'!$N:$N,'MT-Tracking Co.op'!AR$6)</f>
        <v>0</v>
      </c>
      <c r="AS346" s="25">
        <f>+SUMIFS('Data Co.op'!$M:$M,'Data Co.op'!$E:$E,'MT-Tracking Co.op'!$G346,'Data Co.op'!$N:$N,'MT-Tracking Co.op'!AS$6)</f>
        <v>0</v>
      </c>
      <c r="AT346" s="25">
        <f>+SUMIFS('Data Co.op'!$M:$M,'Data Co.op'!$E:$E,'MT-Tracking Co.op'!$G346,'Data Co.op'!$N:$N,'MT-Tracking Co.op'!AT$6)</f>
        <v>0</v>
      </c>
      <c r="AU346" s="25">
        <f>+SUMIFS('Data Co.op'!$M:$M,'Data Co.op'!$E:$E,'MT-Tracking Co.op'!$G346,'Data Co.op'!$N:$N,'MT-Tracking Co.op'!AU$6)</f>
        <v>0</v>
      </c>
      <c r="AV346" s="25">
        <f>+SUMIFS('Data Co.op'!$M:$M,'Data Co.op'!$E:$E,'MT-Tracking Co.op'!$G346,'Data Co.op'!$N:$N,'MT-Tracking Co.op'!AV$6)</f>
        <v>0</v>
      </c>
      <c r="AW346" s="27"/>
      <c r="AX346" t="str">
        <f t="shared" si="56"/>
        <v>Phạm Thanh Hà</v>
      </c>
      <c r="AY346" t="str">
        <f t="shared" si="54"/>
        <v>NBTS05466</v>
      </c>
      <c r="AZ346" s="27" t="str">
        <f t="shared" si="57"/>
        <v xml:space="preserve">Đoàn Thị Trang </v>
      </c>
    </row>
    <row r="347" spans="1:52" outlineLevel="1" x14ac:dyDescent="0.25">
      <c r="A347" s="4" t="s">
        <v>935</v>
      </c>
      <c r="B347" s="4" t="s">
        <v>1076</v>
      </c>
      <c r="C347" s="4" t="s">
        <v>451</v>
      </c>
      <c r="D347" s="4" t="s">
        <v>775</v>
      </c>
      <c r="E347" s="4" t="s">
        <v>540</v>
      </c>
      <c r="F347" s="35">
        <v>9104</v>
      </c>
      <c r="G347" s="35">
        <v>9104</v>
      </c>
      <c r="H347" s="35" t="s">
        <v>5147</v>
      </c>
      <c r="I347" s="4"/>
      <c r="J347" s="4"/>
      <c r="K347" s="4"/>
      <c r="L347" s="4"/>
      <c r="M347" s="4"/>
      <c r="N347" s="38"/>
      <c r="O347" s="33"/>
      <c r="P347" s="33">
        <f t="shared" ref="P347:P402" si="61">SUM(R347:AV347)</f>
        <v>1780.2611999999999</v>
      </c>
      <c r="Q347" s="94">
        <f t="shared" ref="Q347:Q355" si="62">+IFERROR(P347/O347,0)</f>
        <v>0</v>
      </c>
      <c r="R347" s="25">
        <f>+SUMIFS('Data Co.op'!$M:$M,'Data Co.op'!$E:$E,'MT-Tracking Co.op'!$F347,'Data Co.op'!$N:$N,'MT-Tracking Co.op'!R$6)</f>
        <v>0</v>
      </c>
      <c r="S347" s="25">
        <f>+SUMIFS('Data Co.op'!$M:$M,'Data Co.op'!$E:$E,'MT-Tracking Co.op'!$F347,'Data Co.op'!$N:$N,'MT-Tracking Co.op'!S$6)</f>
        <v>0</v>
      </c>
      <c r="T347" s="25">
        <f>+SUMIFS('Data Co.op'!$M:$M,'Data Co.op'!$E:$E,'MT-Tracking Co.op'!$F347,'Data Co.op'!$N:$N,'MT-Tracking Co.op'!T$6)</f>
        <v>0</v>
      </c>
      <c r="U347" s="25">
        <f>+SUMIFS('Data Co.op'!$M:$M,'Data Co.op'!$E:$E,'MT-Tracking Co.op'!$F347,'Data Co.op'!$N:$N,'MT-Tracking Co.op'!U$6)</f>
        <v>0</v>
      </c>
      <c r="V347" s="25">
        <f>+SUMIFS('Data Co.op'!$M:$M,'Data Co.op'!$E:$E,'MT-Tracking Co.op'!$F347,'Data Co.op'!$N:$N,'MT-Tracking Co.op'!V$6)</f>
        <v>0</v>
      </c>
      <c r="W347" s="25">
        <f>+SUMIFS('Data Co.op'!$M:$M,'Data Co.op'!$E:$E,'MT-Tracking Co.op'!$F347,'Data Co.op'!$N:$N,'MT-Tracking Co.op'!W$6)</f>
        <v>0</v>
      </c>
      <c r="X347" s="25">
        <f>+SUMIFS('Data Co.op'!$M:$M,'Data Co.op'!$E:$E,'MT-Tracking Co.op'!$F347,'Data Co.op'!$N:$N,'MT-Tracking Co.op'!X$6)</f>
        <v>0</v>
      </c>
      <c r="Y347" s="25">
        <f>+SUMIFS('Data Co.op'!$M:$M,'Data Co.op'!$E:$E,'MT-Tracking Co.op'!$F347,'Data Co.op'!$N:$N,'MT-Tracking Co.op'!Y$6)</f>
        <v>0</v>
      </c>
      <c r="Z347" s="25">
        <f>+SUMIFS('Data Co.op'!$M:$M,'Data Co.op'!$E:$E,'MT-Tracking Co.op'!$F347,'Data Co.op'!$N:$N,'MT-Tracking Co.op'!Z$6)</f>
        <v>0</v>
      </c>
      <c r="AA347" s="25">
        <f>+SUMIFS('Data Co.op'!$M:$M,'Data Co.op'!$E:$E,'MT-Tracking Co.op'!$F347,'Data Co.op'!$N:$N,'MT-Tracking Co.op'!AA$6)</f>
        <v>0</v>
      </c>
      <c r="AB347" s="25">
        <f>+SUMIFS('Data Co.op'!$M:$M,'Data Co.op'!$E:$E,'MT-Tracking Co.op'!$F347,'Data Co.op'!$N:$N,'MT-Tracking Co.op'!AB$6)</f>
        <v>0</v>
      </c>
      <c r="AC347" s="25">
        <f>+SUMIFS('Data Co.op'!$M:$M,'Data Co.op'!$E:$E,'MT-Tracking Co.op'!$F347,'Data Co.op'!$N:$N,'MT-Tracking Co.op'!AC$6)</f>
        <v>0</v>
      </c>
      <c r="AD347" s="25">
        <f>+SUMIFS('Data Co.op'!$M:$M,'Data Co.op'!$E:$E,'MT-Tracking Co.op'!$F347,'Data Co.op'!$N:$N,'MT-Tracking Co.op'!AD$6)</f>
        <v>361.19952000000001</v>
      </c>
      <c r="AE347" s="25">
        <f>+SUMIFS('Data Co.op'!$M:$M,'Data Co.op'!$E:$E,'MT-Tracking Co.op'!$F347,'Data Co.op'!$N:$N,'MT-Tracking Co.op'!AE$6)</f>
        <v>0</v>
      </c>
      <c r="AF347" s="25">
        <f>+SUMIFS('Data Co.op'!$M:$M,'Data Co.op'!$E:$E,'MT-Tracking Co.op'!$F347,'Data Co.op'!$N:$N,'MT-Tracking Co.op'!AF$6)</f>
        <v>0</v>
      </c>
      <c r="AG347" s="25">
        <f>+SUMIFS('Data Co.op'!$M:$M,'Data Co.op'!$E:$E,'MT-Tracking Co.op'!$F347,'Data Co.op'!$N:$N,'MT-Tracking Co.op'!AG$6)</f>
        <v>646.76340000000005</v>
      </c>
      <c r="AH347" s="25">
        <f>+SUMIFS('Data Co.op'!$M:$M,'Data Co.op'!$E:$E,'MT-Tracking Co.op'!$G347,'Data Co.op'!$N:$N,'MT-Tracking Co.op'!AH$6)</f>
        <v>0</v>
      </c>
      <c r="AI347" s="25">
        <f>+SUMIFS('Data Co.op'!$M:$M,'Data Co.op'!$E:$E,'MT-Tracking Co.op'!$G347,'Data Co.op'!$N:$N,'MT-Tracking Co.op'!AI$6)</f>
        <v>0</v>
      </c>
      <c r="AJ347" s="25">
        <f>+SUMIFS('Data Co.op'!$M:$M,'Data Co.op'!$E:$E,'MT-Tracking Co.op'!$G347,'Data Co.op'!$N:$N,'MT-Tracking Co.op'!AJ$6)</f>
        <v>0</v>
      </c>
      <c r="AK347" s="25">
        <f>+SUMIFS('Data Co.op'!$M:$M,'Data Co.op'!$E:$E,'MT-Tracking Co.op'!$G347,'Data Co.op'!$N:$N,'MT-Tracking Co.op'!AK$6)</f>
        <v>772.29827999999998</v>
      </c>
      <c r="AL347" s="25">
        <f>+SUMIFS('Data Co.op'!$M:$M,'Data Co.op'!$E:$E,'MT-Tracking Co.op'!$G347,'Data Co.op'!$N:$N,'MT-Tracking Co.op'!AL$6)</f>
        <v>0</v>
      </c>
      <c r="AM347" s="25">
        <f>+SUMIFS('Data Co.op'!$M:$M,'Data Co.op'!$E:$E,'MT-Tracking Co.op'!$G347,'Data Co.op'!$N:$N,'MT-Tracking Co.op'!AM$6)</f>
        <v>0</v>
      </c>
      <c r="AN347" s="25">
        <f>+SUMIFS('Data Co.op'!$M:$M,'Data Co.op'!$E:$E,'MT-Tracking Co.op'!$G347,'Data Co.op'!$N:$N,'MT-Tracking Co.op'!AN$6)</f>
        <v>0</v>
      </c>
      <c r="AO347" s="25">
        <f>+SUMIFS('Data Co.op'!$M:$M,'Data Co.op'!$E:$E,'MT-Tracking Co.op'!$G347,'Data Co.op'!$N:$N,'MT-Tracking Co.op'!AO$6)</f>
        <v>0</v>
      </c>
      <c r="AP347" s="25">
        <f>+SUMIFS('Data Co.op'!$M:$M,'Data Co.op'!$E:$E,'MT-Tracking Co.op'!$G347,'Data Co.op'!$N:$N,'MT-Tracking Co.op'!AP$6)</f>
        <v>0</v>
      </c>
      <c r="AQ347" s="25">
        <f>+SUMIFS('Data Co.op'!$M:$M,'Data Co.op'!$E:$E,'MT-Tracking Co.op'!$G347,'Data Co.op'!$N:$N,'MT-Tracking Co.op'!AQ$6)</f>
        <v>0</v>
      </c>
      <c r="AR347" s="25">
        <f>+SUMIFS('Data Co.op'!$M:$M,'Data Co.op'!$E:$E,'MT-Tracking Co.op'!$G347,'Data Co.op'!$N:$N,'MT-Tracking Co.op'!AR$6)</f>
        <v>0</v>
      </c>
      <c r="AS347" s="25">
        <f>+SUMIFS('Data Co.op'!$M:$M,'Data Co.op'!$E:$E,'MT-Tracking Co.op'!$G347,'Data Co.op'!$N:$N,'MT-Tracking Co.op'!AS$6)</f>
        <v>0</v>
      </c>
      <c r="AT347" s="25">
        <f>+SUMIFS('Data Co.op'!$M:$M,'Data Co.op'!$E:$E,'MT-Tracking Co.op'!$G347,'Data Co.op'!$N:$N,'MT-Tracking Co.op'!AT$6)</f>
        <v>0</v>
      </c>
      <c r="AU347" s="25">
        <f>+SUMIFS('Data Co.op'!$M:$M,'Data Co.op'!$E:$E,'MT-Tracking Co.op'!$G347,'Data Co.op'!$N:$N,'MT-Tracking Co.op'!AU$6)</f>
        <v>0</v>
      </c>
      <c r="AV347" s="25">
        <f>+SUMIFS('Data Co.op'!$M:$M,'Data Co.op'!$E:$E,'MT-Tracking Co.op'!$G347,'Data Co.op'!$N:$N,'MT-Tracking Co.op'!AV$6)</f>
        <v>0</v>
      </c>
      <c r="AW347" s="27"/>
      <c r="AX347" t="str">
        <f t="shared" si="56"/>
        <v>Phạm Thanh Hà</v>
      </c>
      <c r="AY347" t="str">
        <f t="shared" si="54"/>
        <v>NBTS05466</v>
      </c>
      <c r="AZ347" s="27" t="str">
        <f t="shared" si="57"/>
        <v xml:space="preserve">Đoàn Thị Trang </v>
      </c>
    </row>
    <row r="348" spans="1:52" outlineLevel="1" x14ac:dyDescent="0.25">
      <c r="A348" s="4" t="s">
        <v>935</v>
      </c>
      <c r="B348" s="4" t="s">
        <v>1076</v>
      </c>
      <c r="C348" s="4" t="s">
        <v>451</v>
      </c>
      <c r="D348" s="4" t="s">
        <v>775</v>
      </c>
      <c r="E348" s="4" t="s">
        <v>540</v>
      </c>
      <c r="F348" s="35">
        <v>9107</v>
      </c>
      <c r="G348" s="35">
        <v>9107</v>
      </c>
      <c r="H348" s="35" t="s">
        <v>5148</v>
      </c>
      <c r="I348" s="4"/>
      <c r="J348" s="4"/>
      <c r="K348" s="4"/>
      <c r="L348" s="4"/>
      <c r="M348" s="4"/>
      <c r="N348" s="38"/>
      <c r="O348" s="33"/>
      <c r="P348" s="33">
        <f t="shared" si="61"/>
        <v>1191.36204</v>
      </c>
      <c r="Q348" s="94">
        <f t="shared" si="62"/>
        <v>0</v>
      </c>
      <c r="R348" s="25">
        <f>+SUMIFS('Data Co.op'!$M:$M,'Data Co.op'!$E:$E,'MT-Tracking Co.op'!$F348,'Data Co.op'!$N:$N,'MT-Tracking Co.op'!R$6)</f>
        <v>0</v>
      </c>
      <c r="S348" s="25">
        <f>+SUMIFS('Data Co.op'!$M:$M,'Data Co.op'!$E:$E,'MT-Tracking Co.op'!$F348,'Data Co.op'!$N:$N,'MT-Tracking Co.op'!S$6)</f>
        <v>0</v>
      </c>
      <c r="T348" s="25">
        <f>+SUMIFS('Data Co.op'!$M:$M,'Data Co.op'!$E:$E,'MT-Tracking Co.op'!$F348,'Data Co.op'!$N:$N,'MT-Tracking Co.op'!T$6)</f>
        <v>0</v>
      </c>
      <c r="U348" s="25">
        <f>+SUMIFS('Data Co.op'!$M:$M,'Data Co.op'!$E:$E,'MT-Tracking Co.op'!$F348,'Data Co.op'!$N:$N,'MT-Tracking Co.op'!U$6)</f>
        <v>0</v>
      </c>
      <c r="V348" s="25">
        <f>+SUMIFS('Data Co.op'!$M:$M,'Data Co.op'!$E:$E,'MT-Tracking Co.op'!$F348,'Data Co.op'!$N:$N,'MT-Tracking Co.op'!V$6)</f>
        <v>0</v>
      </c>
      <c r="W348" s="25">
        <f>+SUMIFS('Data Co.op'!$M:$M,'Data Co.op'!$E:$E,'MT-Tracking Co.op'!$F348,'Data Co.op'!$N:$N,'MT-Tracking Co.op'!W$6)</f>
        <v>0</v>
      </c>
      <c r="X348" s="25">
        <f>+SUMIFS('Data Co.op'!$M:$M,'Data Co.op'!$E:$E,'MT-Tracking Co.op'!$F348,'Data Co.op'!$N:$N,'MT-Tracking Co.op'!X$6)</f>
        <v>0</v>
      </c>
      <c r="Y348" s="25">
        <f>+SUMIFS('Data Co.op'!$M:$M,'Data Co.op'!$E:$E,'MT-Tracking Co.op'!$F348,'Data Co.op'!$N:$N,'MT-Tracking Co.op'!Y$6)</f>
        <v>0</v>
      </c>
      <c r="Z348" s="25">
        <f>+SUMIFS('Data Co.op'!$M:$M,'Data Co.op'!$E:$E,'MT-Tracking Co.op'!$F348,'Data Co.op'!$N:$N,'MT-Tracking Co.op'!Z$6)</f>
        <v>0</v>
      </c>
      <c r="AA348" s="25">
        <f>+SUMIFS('Data Co.op'!$M:$M,'Data Co.op'!$E:$E,'MT-Tracking Co.op'!$F348,'Data Co.op'!$N:$N,'MT-Tracking Co.op'!AA$6)</f>
        <v>0</v>
      </c>
      <c r="AB348" s="25">
        <f>+SUMIFS('Data Co.op'!$M:$M,'Data Co.op'!$E:$E,'MT-Tracking Co.op'!$F348,'Data Co.op'!$N:$N,'MT-Tracking Co.op'!AB$6)</f>
        <v>0</v>
      </c>
      <c r="AC348" s="25">
        <f>+SUMIFS('Data Co.op'!$M:$M,'Data Co.op'!$E:$E,'MT-Tracking Co.op'!$F348,'Data Co.op'!$N:$N,'MT-Tracking Co.op'!AC$6)</f>
        <v>0</v>
      </c>
      <c r="AD348" s="25">
        <f>+SUMIFS('Data Co.op'!$M:$M,'Data Co.op'!$E:$E,'MT-Tracking Co.op'!$F348,'Data Co.op'!$N:$N,'MT-Tracking Co.op'!AD$6)</f>
        <v>180.59976</v>
      </c>
      <c r="AE348" s="25">
        <f>+SUMIFS('Data Co.op'!$M:$M,'Data Co.op'!$E:$E,'MT-Tracking Co.op'!$F348,'Data Co.op'!$N:$N,'MT-Tracking Co.op'!AE$6)</f>
        <v>0</v>
      </c>
      <c r="AF348" s="25">
        <f>+SUMIFS('Data Co.op'!$M:$M,'Data Co.op'!$E:$E,'MT-Tracking Co.op'!$F348,'Data Co.op'!$N:$N,'MT-Tracking Co.op'!AF$6)</f>
        <v>0</v>
      </c>
      <c r="AG348" s="25">
        <f>+SUMIFS('Data Co.op'!$M:$M,'Data Co.op'!$E:$E,'MT-Tracking Co.op'!$F348,'Data Co.op'!$N:$N,'MT-Tracking Co.op'!AG$6)</f>
        <v>0</v>
      </c>
      <c r="AH348" s="25">
        <f>+SUMIFS('Data Co.op'!$M:$M,'Data Co.op'!$E:$E,'MT-Tracking Co.op'!$G348,'Data Co.op'!$N:$N,'MT-Tracking Co.op'!AH$6)</f>
        <v>0</v>
      </c>
      <c r="AI348" s="25">
        <f>+SUMIFS('Data Co.op'!$M:$M,'Data Co.op'!$E:$E,'MT-Tracking Co.op'!$G348,'Data Co.op'!$N:$N,'MT-Tracking Co.op'!AI$6)</f>
        <v>0</v>
      </c>
      <c r="AJ348" s="25">
        <f>+SUMIFS('Data Co.op'!$M:$M,'Data Co.op'!$E:$E,'MT-Tracking Co.op'!$G348,'Data Co.op'!$N:$N,'MT-Tracking Co.op'!AJ$6)</f>
        <v>0</v>
      </c>
      <c r="AK348" s="25">
        <f>+SUMIFS('Data Co.op'!$M:$M,'Data Co.op'!$E:$E,'MT-Tracking Co.op'!$G348,'Data Co.op'!$N:$N,'MT-Tracking Co.op'!AK$6)</f>
        <v>772.29827999999998</v>
      </c>
      <c r="AL348" s="25">
        <f>+SUMIFS('Data Co.op'!$M:$M,'Data Co.op'!$E:$E,'MT-Tracking Co.op'!$G348,'Data Co.op'!$N:$N,'MT-Tracking Co.op'!AL$6)</f>
        <v>0</v>
      </c>
      <c r="AM348" s="25">
        <f>+SUMIFS('Data Co.op'!$M:$M,'Data Co.op'!$E:$E,'MT-Tracking Co.op'!$G348,'Data Co.op'!$N:$N,'MT-Tracking Co.op'!AM$6)</f>
        <v>0</v>
      </c>
      <c r="AN348" s="25">
        <f>+SUMIFS('Data Co.op'!$M:$M,'Data Co.op'!$E:$E,'MT-Tracking Co.op'!$G348,'Data Co.op'!$N:$N,'MT-Tracking Co.op'!AN$6)</f>
        <v>238.46399999999994</v>
      </c>
      <c r="AO348" s="25">
        <f>+SUMIFS('Data Co.op'!$M:$M,'Data Co.op'!$E:$E,'MT-Tracking Co.op'!$G348,'Data Co.op'!$N:$N,'MT-Tracking Co.op'!AO$6)</f>
        <v>0</v>
      </c>
      <c r="AP348" s="25">
        <f>+SUMIFS('Data Co.op'!$M:$M,'Data Co.op'!$E:$E,'MT-Tracking Co.op'!$G348,'Data Co.op'!$N:$N,'MT-Tracking Co.op'!AP$6)</f>
        <v>0</v>
      </c>
      <c r="AQ348" s="25">
        <f>+SUMIFS('Data Co.op'!$M:$M,'Data Co.op'!$E:$E,'MT-Tracking Co.op'!$G348,'Data Co.op'!$N:$N,'MT-Tracking Co.op'!AQ$6)</f>
        <v>0</v>
      </c>
      <c r="AR348" s="25">
        <f>+SUMIFS('Data Co.op'!$M:$M,'Data Co.op'!$E:$E,'MT-Tracking Co.op'!$G348,'Data Co.op'!$N:$N,'MT-Tracking Co.op'!AR$6)</f>
        <v>0</v>
      </c>
      <c r="AS348" s="25">
        <f>+SUMIFS('Data Co.op'!$M:$M,'Data Co.op'!$E:$E,'MT-Tracking Co.op'!$G348,'Data Co.op'!$N:$N,'MT-Tracking Co.op'!AS$6)</f>
        <v>0</v>
      </c>
      <c r="AT348" s="25">
        <f>+SUMIFS('Data Co.op'!$M:$M,'Data Co.op'!$E:$E,'MT-Tracking Co.op'!$G348,'Data Co.op'!$N:$N,'MT-Tracking Co.op'!AT$6)</f>
        <v>0</v>
      </c>
      <c r="AU348" s="25">
        <f>+SUMIFS('Data Co.op'!$M:$M,'Data Co.op'!$E:$E,'MT-Tracking Co.op'!$G348,'Data Co.op'!$N:$N,'MT-Tracking Co.op'!AU$6)</f>
        <v>0</v>
      </c>
      <c r="AV348" s="25">
        <f>+SUMIFS('Data Co.op'!$M:$M,'Data Co.op'!$E:$E,'MT-Tracking Co.op'!$G348,'Data Co.op'!$N:$N,'MT-Tracking Co.op'!AV$6)</f>
        <v>0</v>
      </c>
      <c r="AW348" s="27"/>
      <c r="AX348" t="str">
        <f t="shared" si="56"/>
        <v>Phạm Thanh Hà</v>
      </c>
      <c r="AY348" t="str">
        <f t="shared" si="54"/>
        <v>NBTS05466</v>
      </c>
      <c r="AZ348" s="27" t="str">
        <f t="shared" si="57"/>
        <v xml:space="preserve">Đoàn Thị Trang </v>
      </c>
    </row>
    <row r="349" spans="1:52" outlineLevel="1" x14ac:dyDescent="0.25">
      <c r="A349" s="4" t="s">
        <v>935</v>
      </c>
      <c r="B349" s="4" t="s">
        <v>1076</v>
      </c>
      <c r="C349" s="4" t="s">
        <v>451</v>
      </c>
      <c r="D349" s="4" t="s">
        <v>775</v>
      </c>
      <c r="E349" s="4" t="s">
        <v>540</v>
      </c>
      <c r="F349" s="35">
        <v>9109</v>
      </c>
      <c r="G349" s="35">
        <v>9109</v>
      </c>
      <c r="H349" s="35" t="s">
        <v>5149</v>
      </c>
      <c r="I349" s="4"/>
      <c r="J349" s="4"/>
      <c r="K349" s="4"/>
      <c r="L349" s="4"/>
      <c r="M349" s="4"/>
      <c r="N349" s="38"/>
      <c r="O349" s="33"/>
      <c r="P349" s="33">
        <f t="shared" si="61"/>
        <v>1738.7449200000001</v>
      </c>
      <c r="Q349" s="94">
        <f t="shared" si="62"/>
        <v>0</v>
      </c>
      <c r="R349" s="25">
        <f>+SUMIFS('Data Co.op'!$M:$M,'Data Co.op'!$E:$E,'MT-Tracking Co.op'!$F349,'Data Co.op'!$N:$N,'MT-Tracking Co.op'!R$6)</f>
        <v>0</v>
      </c>
      <c r="S349" s="25">
        <f>+SUMIFS('Data Co.op'!$M:$M,'Data Co.op'!$E:$E,'MT-Tracking Co.op'!$F349,'Data Co.op'!$N:$N,'MT-Tracking Co.op'!S$6)</f>
        <v>0</v>
      </c>
      <c r="T349" s="25">
        <f>+SUMIFS('Data Co.op'!$M:$M,'Data Co.op'!$E:$E,'MT-Tracking Co.op'!$F349,'Data Co.op'!$N:$N,'MT-Tracking Co.op'!T$6)</f>
        <v>0</v>
      </c>
      <c r="U349" s="25">
        <f>+SUMIFS('Data Co.op'!$M:$M,'Data Co.op'!$E:$E,'MT-Tracking Co.op'!$F349,'Data Co.op'!$N:$N,'MT-Tracking Co.op'!U$6)</f>
        <v>0</v>
      </c>
      <c r="V349" s="25">
        <f>+SUMIFS('Data Co.op'!$M:$M,'Data Co.op'!$E:$E,'MT-Tracking Co.op'!$F349,'Data Co.op'!$N:$N,'MT-Tracking Co.op'!V$6)</f>
        <v>0</v>
      </c>
      <c r="W349" s="25">
        <f>+SUMIFS('Data Co.op'!$M:$M,'Data Co.op'!$E:$E,'MT-Tracking Co.op'!$F349,'Data Co.op'!$N:$N,'MT-Tracking Co.op'!W$6)</f>
        <v>0</v>
      </c>
      <c r="X349" s="25">
        <f>+SUMIFS('Data Co.op'!$M:$M,'Data Co.op'!$E:$E,'MT-Tracking Co.op'!$F349,'Data Co.op'!$N:$N,'MT-Tracking Co.op'!X$6)</f>
        <v>0</v>
      </c>
      <c r="Y349" s="25">
        <f>+SUMIFS('Data Co.op'!$M:$M,'Data Co.op'!$E:$E,'MT-Tracking Co.op'!$F349,'Data Co.op'!$N:$N,'MT-Tracking Co.op'!Y$6)</f>
        <v>0</v>
      </c>
      <c r="Z349" s="25">
        <f>+SUMIFS('Data Co.op'!$M:$M,'Data Co.op'!$E:$E,'MT-Tracking Co.op'!$F349,'Data Co.op'!$N:$N,'MT-Tracking Co.op'!Z$6)</f>
        <v>0</v>
      </c>
      <c r="AA349" s="25">
        <f>+SUMIFS('Data Co.op'!$M:$M,'Data Co.op'!$E:$E,'MT-Tracking Co.op'!$F349,'Data Co.op'!$N:$N,'MT-Tracking Co.op'!AA$6)</f>
        <v>0</v>
      </c>
      <c r="AB349" s="25">
        <f>+SUMIFS('Data Co.op'!$M:$M,'Data Co.op'!$E:$E,'MT-Tracking Co.op'!$F349,'Data Co.op'!$N:$N,'MT-Tracking Co.op'!AB$6)</f>
        <v>0</v>
      </c>
      <c r="AC349" s="25">
        <f>+SUMIFS('Data Co.op'!$M:$M,'Data Co.op'!$E:$E,'MT-Tracking Co.op'!$F349,'Data Co.op'!$N:$N,'MT-Tracking Co.op'!AC$6)</f>
        <v>0</v>
      </c>
      <c r="AD349" s="25">
        <f>+SUMIFS('Data Co.op'!$M:$M,'Data Co.op'!$E:$E,'MT-Tracking Co.op'!$F349,'Data Co.op'!$N:$N,'MT-Tracking Co.op'!AD$6)</f>
        <v>180.59976</v>
      </c>
      <c r="AE349" s="25">
        <f>+SUMIFS('Data Co.op'!$M:$M,'Data Co.op'!$E:$E,'MT-Tracking Co.op'!$F349,'Data Co.op'!$N:$N,'MT-Tracking Co.op'!AE$6)</f>
        <v>0</v>
      </c>
      <c r="AF349" s="25">
        <f>+SUMIFS('Data Co.op'!$M:$M,'Data Co.op'!$E:$E,'MT-Tracking Co.op'!$F349,'Data Co.op'!$N:$N,'MT-Tracking Co.op'!AF$6)</f>
        <v>0</v>
      </c>
      <c r="AG349" s="25">
        <f>+SUMIFS('Data Co.op'!$M:$M,'Data Co.op'!$E:$E,'MT-Tracking Co.op'!$F349,'Data Co.op'!$N:$N,'MT-Tracking Co.op'!AG$6)</f>
        <v>482.34743999999995</v>
      </c>
      <c r="AH349" s="25">
        <f>+SUMIFS('Data Co.op'!$M:$M,'Data Co.op'!$E:$E,'MT-Tracking Co.op'!$G349,'Data Co.op'!$N:$N,'MT-Tracking Co.op'!AH$6)</f>
        <v>0</v>
      </c>
      <c r="AI349" s="25">
        <f>+SUMIFS('Data Co.op'!$M:$M,'Data Co.op'!$E:$E,'MT-Tracking Co.op'!$G349,'Data Co.op'!$N:$N,'MT-Tracking Co.op'!AI$6)</f>
        <v>0</v>
      </c>
      <c r="AJ349" s="25">
        <f>+SUMIFS('Data Co.op'!$M:$M,'Data Co.op'!$E:$E,'MT-Tracking Co.op'!$G349,'Data Co.op'!$N:$N,'MT-Tracking Co.op'!AJ$6)</f>
        <v>0</v>
      </c>
      <c r="AK349" s="25">
        <f>+SUMIFS('Data Co.op'!$M:$M,'Data Co.op'!$E:$E,'MT-Tracking Co.op'!$G349,'Data Co.op'!$N:$N,'MT-Tracking Co.op'!AK$6)</f>
        <v>772.29827999999998</v>
      </c>
      <c r="AL349" s="25">
        <f>+SUMIFS('Data Co.op'!$M:$M,'Data Co.op'!$E:$E,'MT-Tracking Co.op'!$G349,'Data Co.op'!$N:$N,'MT-Tracking Co.op'!AL$6)</f>
        <v>0</v>
      </c>
      <c r="AM349" s="25">
        <f>+SUMIFS('Data Co.op'!$M:$M,'Data Co.op'!$E:$E,'MT-Tracking Co.op'!$G349,'Data Co.op'!$N:$N,'MT-Tracking Co.op'!AM$6)</f>
        <v>0</v>
      </c>
      <c r="AN349" s="25">
        <f>+SUMIFS('Data Co.op'!$M:$M,'Data Co.op'!$E:$E,'MT-Tracking Co.op'!$G349,'Data Co.op'!$N:$N,'MT-Tracking Co.op'!AN$6)</f>
        <v>303.49943999999999</v>
      </c>
      <c r="AO349" s="25">
        <f>+SUMIFS('Data Co.op'!$M:$M,'Data Co.op'!$E:$E,'MT-Tracking Co.op'!$G349,'Data Co.op'!$N:$N,'MT-Tracking Co.op'!AO$6)</f>
        <v>0</v>
      </c>
      <c r="AP349" s="25">
        <f>+SUMIFS('Data Co.op'!$M:$M,'Data Co.op'!$E:$E,'MT-Tracking Co.op'!$G349,'Data Co.op'!$N:$N,'MT-Tracking Co.op'!AP$6)</f>
        <v>0</v>
      </c>
      <c r="AQ349" s="25">
        <f>+SUMIFS('Data Co.op'!$M:$M,'Data Co.op'!$E:$E,'MT-Tracking Co.op'!$G349,'Data Co.op'!$N:$N,'MT-Tracking Co.op'!AQ$6)</f>
        <v>0</v>
      </c>
      <c r="AR349" s="25">
        <f>+SUMIFS('Data Co.op'!$M:$M,'Data Co.op'!$E:$E,'MT-Tracking Co.op'!$G349,'Data Co.op'!$N:$N,'MT-Tracking Co.op'!AR$6)</f>
        <v>0</v>
      </c>
      <c r="AS349" s="25">
        <f>+SUMIFS('Data Co.op'!$M:$M,'Data Co.op'!$E:$E,'MT-Tracking Co.op'!$G349,'Data Co.op'!$N:$N,'MT-Tracking Co.op'!AS$6)</f>
        <v>0</v>
      </c>
      <c r="AT349" s="25">
        <f>+SUMIFS('Data Co.op'!$M:$M,'Data Co.op'!$E:$E,'MT-Tracking Co.op'!$G349,'Data Co.op'!$N:$N,'MT-Tracking Co.op'!AT$6)</f>
        <v>0</v>
      </c>
      <c r="AU349" s="25">
        <f>+SUMIFS('Data Co.op'!$M:$M,'Data Co.op'!$E:$E,'MT-Tracking Co.op'!$G349,'Data Co.op'!$N:$N,'MT-Tracking Co.op'!AU$6)</f>
        <v>0</v>
      </c>
      <c r="AV349" s="25">
        <f>+SUMIFS('Data Co.op'!$M:$M,'Data Co.op'!$E:$E,'MT-Tracking Co.op'!$G349,'Data Co.op'!$N:$N,'MT-Tracking Co.op'!AV$6)</f>
        <v>0</v>
      </c>
      <c r="AW349" s="27"/>
      <c r="AX349" t="str">
        <f t="shared" si="56"/>
        <v>Phạm Thanh Hà</v>
      </c>
      <c r="AY349" t="str">
        <f t="shared" si="54"/>
        <v>NBTS05466</v>
      </c>
      <c r="AZ349" s="27" t="str">
        <f t="shared" si="57"/>
        <v xml:space="preserve">Đoàn Thị Trang </v>
      </c>
    </row>
    <row r="350" spans="1:52" outlineLevel="1" x14ac:dyDescent="0.25">
      <c r="A350" s="4" t="s">
        <v>935</v>
      </c>
      <c r="B350" s="4" t="s">
        <v>1076</v>
      </c>
      <c r="C350" s="4" t="s">
        <v>451</v>
      </c>
      <c r="D350" s="4" t="s">
        <v>775</v>
      </c>
      <c r="E350" s="4" t="s">
        <v>540</v>
      </c>
      <c r="F350" s="35">
        <v>9124</v>
      </c>
      <c r="G350" s="35">
        <v>9124</v>
      </c>
      <c r="H350" s="35" t="s">
        <v>5151</v>
      </c>
      <c r="I350" s="4"/>
      <c r="J350" s="4"/>
      <c r="K350" s="4"/>
      <c r="L350" s="4"/>
      <c r="M350" s="4"/>
      <c r="N350" s="38"/>
      <c r="O350" s="33"/>
      <c r="P350" s="33">
        <f t="shared" si="61"/>
        <v>180.59976</v>
      </c>
      <c r="Q350" s="94">
        <f t="shared" si="62"/>
        <v>0</v>
      </c>
      <c r="R350" s="25">
        <f>+SUMIFS('Data Co.op'!$M:$M,'Data Co.op'!$E:$E,'MT-Tracking Co.op'!$F350,'Data Co.op'!$N:$N,'MT-Tracking Co.op'!R$6)</f>
        <v>0</v>
      </c>
      <c r="S350" s="25">
        <f>+SUMIFS('Data Co.op'!$M:$M,'Data Co.op'!$E:$E,'MT-Tracking Co.op'!$F350,'Data Co.op'!$N:$N,'MT-Tracking Co.op'!S$6)</f>
        <v>0</v>
      </c>
      <c r="T350" s="25">
        <f>+SUMIFS('Data Co.op'!$M:$M,'Data Co.op'!$E:$E,'MT-Tracking Co.op'!$F350,'Data Co.op'!$N:$N,'MT-Tracking Co.op'!T$6)</f>
        <v>0</v>
      </c>
      <c r="U350" s="25">
        <f>+SUMIFS('Data Co.op'!$M:$M,'Data Co.op'!$E:$E,'MT-Tracking Co.op'!$F350,'Data Co.op'!$N:$N,'MT-Tracking Co.op'!U$6)</f>
        <v>0</v>
      </c>
      <c r="V350" s="25">
        <f>+SUMIFS('Data Co.op'!$M:$M,'Data Co.op'!$E:$E,'MT-Tracking Co.op'!$F350,'Data Co.op'!$N:$N,'MT-Tracking Co.op'!V$6)</f>
        <v>0</v>
      </c>
      <c r="W350" s="25">
        <f>+SUMIFS('Data Co.op'!$M:$M,'Data Co.op'!$E:$E,'MT-Tracking Co.op'!$F350,'Data Co.op'!$N:$N,'MT-Tracking Co.op'!W$6)</f>
        <v>0</v>
      </c>
      <c r="X350" s="25">
        <f>+SUMIFS('Data Co.op'!$M:$M,'Data Co.op'!$E:$E,'MT-Tracking Co.op'!$F350,'Data Co.op'!$N:$N,'MT-Tracking Co.op'!X$6)</f>
        <v>0</v>
      </c>
      <c r="Y350" s="25">
        <f>+SUMIFS('Data Co.op'!$M:$M,'Data Co.op'!$E:$E,'MT-Tracking Co.op'!$F350,'Data Co.op'!$N:$N,'MT-Tracking Co.op'!Y$6)</f>
        <v>0</v>
      </c>
      <c r="Z350" s="25">
        <f>+SUMIFS('Data Co.op'!$M:$M,'Data Co.op'!$E:$E,'MT-Tracking Co.op'!$F350,'Data Co.op'!$N:$N,'MT-Tracking Co.op'!Z$6)</f>
        <v>0</v>
      </c>
      <c r="AA350" s="25">
        <f>+SUMIFS('Data Co.op'!$M:$M,'Data Co.op'!$E:$E,'MT-Tracking Co.op'!$F350,'Data Co.op'!$N:$N,'MT-Tracking Co.op'!AA$6)</f>
        <v>0</v>
      </c>
      <c r="AB350" s="25">
        <f>+SUMIFS('Data Co.op'!$M:$M,'Data Co.op'!$E:$E,'MT-Tracking Co.op'!$F350,'Data Co.op'!$N:$N,'MT-Tracking Co.op'!AB$6)</f>
        <v>0</v>
      </c>
      <c r="AC350" s="25">
        <f>+SUMIFS('Data Co.op'!$M:$M,'Data Co.op'!$E:$E,'MT-Tracking Co.op'!$F350,'Data Co.op'!$N:$N,'MT-Tracking Co.op'!AC$6)</f>
        <v>0</v>
      </c>
      <c r="AD350" s="25">
        <f>+SUMIFS('Data Co.op'!$M:$M,'Data Co.op'!$E:$E,'MT-Tracking Co.op'!$F350,'Data Co.op'!$N:$N,'MT-Tracking Co.op'!AD$6)</f>
        <v>180.59976</v>
      </c>
      <c r="AE350" s="25">
        <f>+SUMIFS('Data Co.op'!$M:$M,'Data Co.op'!$E:$E,'MT-Tracking Co.op'!$F350,'Data Co.op'!$N:$N,'MT-Tracking Co.op'!AE$6)</f>
        <v>0</v>
      </c>
      <c r="AF350" s="25">
        <f>+SUMIFS('Data Co.op'!$M:$M,'Data Co.op'!$E:$E,'MT-Tracking Co.op'!$F350,'Data Co.op'!$N:$N,'MT-Tracking Co.op'!AF$6)</f>
        <v>0</v>
      </c>
      <c r="AG350" s="25">
        <f>+SUMIFS('Data Co.op'!$M:$M,'Data Co.op'!$E:$E,'MT-Tracking Co.op'!$F350,'Data Co.op'!$N:$N,'MT-Tracking Co.op'!AG$6)</f>
        <v>0</v>
      </c>
      <c r="AH350" s="25">
        <f>+SUMIFS('Data Co.op'!$M:$M,'Data Co.op'!$E:$E,'MT-Tracking Co.op'!$G350,'Data Co.op'!$N:$N,'MT-Tracking Co.op'!AH$6)</f>
        <v>0</v>
      </c>
      <c r="AI350" s="25">
        <f>+SUMIFS('Data Co.op'!$M:$M,'Data Co.op'!$E:$E,'MT-Tracking Co.op'!$G350,'Data Co.op'!$N:$N,'MT-Tracking Co.op'!AI$6)</f>
        <v>0</v>
      </c>
      <c r="AJ350" s="25">
        <f>+SUMIFS('Data Co.op'!$M:$M,'Data Co.op'!$E:$E,'MT-Tracking Co.op'!$G350,'Data Co.op'!$N:$N,'MT-Tracking Co.op'!AJ$6)</f>
        <v>0</v>
      </c>
      <c r="AK350" s="25">
        <f>+SUMIFS('Data Co.op'!$M:$M,'Data Co.op'!$E:$E,'MT-Tracking Co.op'!$G350,'Data Co.op'!$N:$N,'MT-Tracking Co.op'!AK$6)</f>
        <v>0</v>
      </c>
      <c r="AL350" s="25">
        <f>+SUMIFS('Data Co.op'!$M:$M,'Data Co.op'!$E:$E,'MT-Tracking Co.op'!$G350,'Data Co.op'!$N:$N,'MT-Tracking Co.op'!AL$6)</f>
        <v>0</v>
      </c>
      <c r="AM350" s="25">
        <f>+SUMIFS('Data Co.op'!$M:$M,'Data Co.op'!$E:$E,'MT-Tracking Co.op'!$G350,'Data Co.op'!$N:$N,'MT-Tracking Co.op'!AM$6)</f>
        <v>0</v>
      </c>
      <c r="AN350" s="25">
        <f>+SUMIFS('Data Co.op'!$M:$M,'Data Co.op'!$E:$E,'MT-Tracking Co.op'!$G350,'Data Co.op'!$N:$N,'MT-Tracking Co.op'!AN$6)</f>
        <v>0</v>
      </c>
      <c r="AO350" s="25">
        <f>+SUMIFS('Data Co.op'!$M:$M,'Data Co.op'!$E:$E,'MT-Tracking Co.op'!$G350,'Data Co.op'!$N:$N,'MT-Tracking Co.op'!AO$6)</f>
        <v>0</v>
      </c>
      <c r="AP350" s="25">
        <f>+SUMIFS('Data Co.op'!$M:$M,'Data Co.op'!$E:$E,'MT-Tracking Co.op'!$G350,'Data Co.op'!$N:$N,'MT-Tracking Co.op'!AP$6)</f>
        <v>0</v>
      </c>
      <c r="AQ350" s="25">
        <f>+SUMIFS('Data Co.op'!$M:$M,'Data Co.op'!$E:$E,'MT-Tracking Co.op'!$G350,'Data Co.op'!$N:$N,'MT-Tracking Co.op'!AQ$6)</f>
        <v>0</v>
      </c>
      <c r="AR350" s="25">
        <f>+SUMIFS('Data Co.op'!$M:$M,'Data Co.op'!$E:$E,'MT-Tracking Co.op'!$G350,'Data Co.op'!$N:$N,'MT-Tracking Co.op'!AR$6)</f>
        <v>0</v>
      </c>
      <c r="AS350" s="25">
        <f>+SUMIFS('Data Co.op'!$M:$M,'Data Co.op'!$E:$E,'MT-Tracking Co.op'!$G350,'Data Co.op'!$N:$N,'MT-Tracking Co.op'!AS$6)</f>
        <v>0</v>
      </c>
      <c r="AT350" s="25">
        <f>+SUMIFS('Data Co.op'!$M:$M,'Data Co.op'!$E:$E,'MT-Tracking Co.op'!$G350,'Data Co.op'!$N:$N,'MT-Tracking Co.op'!AT$6)</f>
        <v>0</v>
      </c>
      <c r="AU350" s="25">
        <f>+SUMIFS('Data Co.op'!$M:$M,'Data Co.op'!$E:$E,'MT-Tracking Co.op'!$G350,'Data Co.op'!$N:$N,'MT-Tracking Co.op'!AU$6)</f>
        <v>0</v>
      </c>
      <c r="AV350" s="25">
        <f>+SUMIFS('Data Co.op'!$M:$M,'Data Co.op'!$E:$E,'MT-Tracking Co.op'!$G350,'Data Co.op'!$N:$N,'MT-Tracking Co.op'!AV$6)</f>
        <v>0</v>
      </c>
      <c r="AW350" s="27"/>
      <c r="AX350" t="str">
        <f t="shared" si="56"/>
        <v>Phạm Thanh Hà</v>
      </c>
      <c r="AY350" t="str">
        <f t="shared" si="54"/>
        <v>NBTS05466</v>
      </c>
      <c r="AZ350" s="27" t="str">
        <f t="shared" si="57"/>
        <v xml:space="preserve">Đoàn Thị Trang </v>
      </c>
    </row>
    <row r="351" spans="1:52" outlineLevel="1" x14ac:dyDescent="0.25">
      <c r="A351" s="4" t="s">
        <v>935</v>
      </c>
      <c r="B351" s="4" t="s">
        <v>1076</v>
      </c>
      <c r="C351" s="4" t="s">
        <v>451</v>
      </c>
      <c r="D351" s="4" t="s">
        <v>775</v>
      </c>
      <c r="E351" s="4" t="s">
        <v>540</v>
      </c>
      <c r="F351" s="35">
        <v>9126</v>
      </c>
      <c r="G351" s="35">
        <v>9126</v>
      </c>
      <c r="H351" s="35" t="s">
        <v>5152</v>
      </c>
      <c r="I351" s="4"/>
      <c r="J351" s="4"/>
      <c r="K351" s="4"/>
      <c r="L351" s="4"/>
      <c r="M351" s="4"/>
      <c r="N351" s="38"/>
      <c r="O351" s="33"/>
      <c r="P351" s="33">
        <f t="shared" si="61"/>
        <v>180.59976</v>
      </c>
      <c r="Q351" s="94">
        <f t="shared" si="62"/>
        <v>0</v>
      </c>
      <c r="R351" s="25">
        <f>+SUMIFS('Data Co.op'!$M:$M,'Data Co.op'!$E:$E,'MT-Tracking Co.op'!$F351,'Data Co.op'!$N:$N,'MT-Tracking Co.op'!R$6)</f>
        <v>0</v>
      </c>
      <c r="S351" s="25">
        <f>+SUMIFS('Data Co.op'!$M:$M,'Data Co.op'!$E:$E,'MT-Tracking Co.op'!$F351,'Data Co.op'!$N:$N,'MT-Tracking Co.op'!S$6)</f>
        <v>0</v>
      </c>
      <c r="T351" s="25">
        <f>+SUMIFS('Data Co.op'!$M:$M,'Data Co.op'!$E:$E,'MT-Tracking Co.op'!$F351,'Data Co.op'!$N:$N,'MT-Tracking Co.op'!T$6)</f>
        <v>0</v>
      </c>
      <c r="U351" s="25">
        <f>+SUMIFS('Data Co.op'!$M:$M,'Data Co.op'!$E:$E,'MT-Tracking Co.op'!$F351,'Data Co.op'!$N:$N,'MT-Tracking Co.op'!U$6)</f>
        <v>0</v>
      </c>
      <c r="V351" s="25">
        <f>+SUMIFS('Data Co.op'!$M:$M,'Data Co.op'!$E:$E,'MT-Tracking Co.op'!$F351,'Data Co.op'!$N:$N,'MT-Tracking Co.op'!V$6)</f>
        <v>0</v>
      </c>
      <c r="W351" s="25">
        <f>+SUMIFS('Data Co.op'!$M:$M,'Data Co.op'!$E:$E,'MT-Tracking Co.op'!$F351,'Data Co.op'!$N:$N,'MT-Tracking Co.op'!W$6)</f>
        <v>0</v>
      </c>
      <c r="X351" s="25">
        <f>+SUMIFS('Data Co.op'!$M:$M,'Data Co.op'!$E:$E,'MT-Tracking Co.op'!$F351,'Data Co.op'!$N:$N,'MT-Tracking Co.op'!X$6)</f>
        <v>0</v>
      </c>
      <c r="Y351" s="25">
        <f>+SUMIFS('Data Co.op'!$M:$M,'Data Co.op'!$E:$E,'MT-Tracking Co.op'!$F351,'Data Co.op'!$N:$N,'MT-Tracking Co.op'!Y$6)</f>
        <v>0</v>
      </c>
      <c r="Z351" s="25">
        <f>+SUMIFS('Data Co.op'!$M:$M,'Data Co.op'!$E:$E,'MT-Tracking Co.op'!$F351,'Data Co.op'!$N:$N,'MT-Tracking Co.op'!Z$6)</f>
        <v>0</v>
      </c>
      <c r="AA351" s="25">
        <f>+SUMIFS('Data Co.op'!$M:$M,'Data Co.op'!$E:$E,'MT-Tracking Co.op'!$F351,'Data Co.op'!$N:$N,'MT-Tracking Co.op'!AA$6)</f>
        <v>0</v>
      </c>
      <c r="AB351" s="25">
        <f>+SUMIFS('Data Co.op'!$M:$M,'Data Co.op'!$E:$E,'MT-Tracking Co.op'!$F351,'Data Co.op'!$N:$N,'MT-Tracking Co.op'!AB$6)</f>
        <v>0</v>
      </c>
      <c r="AC351" s="25">
        <f>+SUMIFS('Data Co.op'!$M:$M,'Data Co.op'!$E:$E,'MT-Tracking Co.op'!$F351,'Data Co.op'!$N:$N,'MT-Tracking Co.op'!AC$6)</f>
        <v>0</v>
      </c>
      <c r="AD351" s="25">
        <f>+SUMIFS('Data Co.op'!$M:$M,'Data Co.op'!$E:$E,'MT-Tracking Co.op'!$F351,'Data Co.op'!$N:$N,'MT-Tracking Co.op'!AD$6)</f>
        <v>180.59976</v>
      </c>
      <c r="AE351" s="25">
        <f>+SUMIFS('Data Co.op'!$M:$M,'Data Co.op'!$E:$E,'MT-Tracking Co.op'!$F351,'Data Co.op'!$N:$N,'MT-Tracking Co.op'!AE$6)</f>
        <v>0</v>
      </c>
      <c r="AF351" s="25">
        <f>+SUMIFS('Data Co.op'!$M:$M,'Data Co.op'!$E:$E,'MT-Tracking Co.op'!$F351,'Data Co.op'!$N:$N,'MT-Tracking Co.op'!AF$6)</f>
        <v>0</v>
      </c>
      <c r="AG351" s="25">
        <f>+SUMIFS('Data Co.op'!$M:$M,'Data Co.op'!$E:$E,'MT-Tracking Co.op'!$F351,'Data Co.op'!$N:$N,'MT-Tracking Co.op'!AG$6)</f>
        <v>0</v>
      </c>
      <c r="AH351" s="25">
        <f>+SUMIFS('Data Co.op'!$M:$M,'Data Co.op'!$E:$E,'MT-Tracking Co.op'!$G351,'Data Co.op'!$N:$N,'MT-Tracking Co.op'!AH$6)</f>
        <v>0</v>
      </c>
      <c r="AI351" s="25">
        <f>+SUMIFS('Data Co.op'!$M:$M,'Data Co.op'!$E:$E,'MT-Tracking Co.op'!$G351,'Data Co.op'!$N:$N,'MT-Tracking Co.op'!AI$6)</f>
        <v>0</v>
      </c>
      <c r="AJ351" s="25">
        <f>+SUMIFS('Data Co.op'!$M:$M,'Data Co.op'!$E:$E,'MT-Tracking Co.op'!$G351,'Data Co.op'!$N:$N,'MT-Tracking Co.op'!AJ$6)</f>
        <v>0</v>
      </c>
      <c r="AK351" s="25">
        <f>+SUMIFS('Data Co.op'!$M:$M,'Data Co.op'!$E:$E,'MT-Tracking Co.op'!$G351,'Data Co.op'!$N:$N,'MT-Tracking Co.op'!AK$6)</f>
        <v>0</v>
      </c>
      <c r="AL351" s="25">
        <f>+SUMIFS('Data Co.op'!$M:$M,'Data Co.op'!$E:$E,'MT-Tracking Co.op'!$G351,'Data Co.op'!$N:$N,'MT-Tracking Co.op'!AL$6)</f>
        <v>0</v>
      </c>
      <c r="AM351" s="25">
        <f>+SUMIFS('Data Co.op'!$M:$M,'Data Co.op'!$E:$E,'MT-Tracking Co.op'!$G351,'Data Co.op'!$N:$N,'MT-Tracking Co.op'!AM$6)</f>
        <v>0</v>
      </c>
      <c r="AN351" s="25">
        <f>+SUMIFS('Data Co.op'!$M:$M,'Data Co.op'!$E:$E,'MT-Tracking Co.op'!$G351,'Data Co.op'!$N:$N,'MT-Tracking Co.op'!AN$6)</f>
        <v>0</v>
      </c>
      <c r="AO351" s="25">
        <f>+SUMIFS('Data Co.op'!$M:$M,'Data Co.op'!$E:$E,'MT-Tracking Co.op'!$G351,'Data Co.op'!$N:$N,'MT-Tracking Co.op'!AO$6)</f>
        <v>0</v>
      </c>
      <c r="AP351" s="25">
        <f>+SUMIFS('Data Co.op'!$M:$M,'Data Co.op'!$E:$E,'MT-Tracking Co.op'!$G351,'Data Co.op'!$N:$N,'MT-Tracking Co.op'!AP$6)</f>
        <v>0</v>
      </c>
      <c r="AQ351" s="25">
        <f>+SUMIFS('Data Co.op'!$M:$M,'Data Co.op'!$E:$E,'MT-Tracking Co.op'!$G351,'Data Co.op'!$N:$N,'MT-Tracking Co.op'!AQ$6)</f>
        <v>0</v>
      </c>
      <c r="AR351" s="25">
        <f>+SUMIFS('Data Co.op'!$M:$M,'Data Co.op'!$E:$E,'MT-Tracking Co.op'!$G351,'Data Co.op'!$N:$N,'MT-Tracking Co.op'!AR$6)</f>
        <v>0</v>
      </c>
      <c r="AS351" s="25">
        <f>+SUMIFS('Data Co.op'!$M:$M,'Data Co.op'!$E:$E,'MT-Tracking Co.op'!$G351,'Data Co.op'!$N:$N,'MT-Tracking Co.op'!AS$6)</f>
        <v>0</v>
      </c>
      <c r="AT351" s="25">
        <f>+SUMIFS('Data Co.op'!$M:$M,'Data Co.op'!$E:$E,'MT-Tracking Co.op'!$G351,'Data Co.op'!$N:$N,'MT-Tracking Co.op'!AT$6)</f>
        <v>0</v>
      </c>
      <c r="AU351" s="25">
        <f>+SUMIFS('Data Co.op'!$M:$M,'Data Co.op'!$E:$E,'MT-Tracking Co.op'!$G351,'Data Co.op'!$N:$N,'MT-Tracking Co.op'!AU$6)</f>
        <v>0</v>
      </c>
      <c r="AV351" s="25">
        <f>+SUMIFS('Data Co.op'!$M:$M,'Data Co.op'!$E:$E,'MT-Tracking Co.op'!$G351,'Data Co.op'!$N:$N,'MT-Tracking Co.op'!AV$6)</f>
        <v>0</v>
      </c>
      <c r="AW351" s="27"/>
      <c r="AX351" t="str">
        <f t="shared" si="56"/>
        <v>Phạm Thanh Hà</v>
      </c>
      <c r="AY351" t="str">
        <f t="shared" si="54"/>
        <v>NBTS05466</v>
      </c>
      <c r="AZ351" s="27" t="str">
        <f t="shared" si="57"/>
        <v xml:space="preserve">Đoàn Thị Trang </v>
      </c>
    </row>
    <row r="352" spans="1:52" outlineLevel="1" x14ac:dyDescent="0.25">
      <c r="A352" s="4" t="s">
        <v>935</v>
      </c>
      <c r="B352" s="4" t="s">
        <v>1076</v>
      </c>
      <c r="C352" s="4" t="s">
        <v>451</v>
      </c>
      <c r="D352" s="4" t="s">
        <v>775</v>
      </c>
      <c r="E352" s="4" t="s">
        <v>540</v>
      </c>
      <c r="F352" s="35">
        <v>9134</v>
      </c>
      <c r="G352" s="35">
        <v>9134</v>
      </c>
      <c r="H352" s="35" t="s">
        <v>5153</v>
      </c>
      <c r="I352" s="4"/>
      <c r="J352" s="4"/>
      <c r="K352" s="4"/>
      <c r="L352" s="4"/>
      <c r="M352" s="4"/>
      <c r="N352" s="38"/>
      <c r="O352" s="33"/>
      <c r="P352" s="33">
        <f t="shared" si="61"/>
        <v>2247.7175999999999</v>
      </c>
      <c r="Q352" s="94">
        <f t="shared" si="62"/>
        <v>0</v>
      </c>
      <c r="R352" s="25">
        <f>+SUMIFS('Data Co.op'!$M:$M,'Data Co.op'!$E:$E,'MT-Tracking Co.op'!$F352,'Data Co.op'!$N:$N,'MT-Tracking Co.op'!R$6)</f>
        <v>0</v>
      </c>
      <c r="S352" s="25">
        <f>+SUMIFS('Data Co.op'!$M:$M,'Data Co.op'!$E:$E,'MT-Tracking Co.op'!$F352,'Data Co.op'!$N:$N,'MT-Tracking Co.op'!S$6)</f>
        <v>0</v>
      </c>
      <c r="T352" s="25">
        <f>+SUMIFS('Data Co.op'!$M:$M,'Data Co.op'!$E:$E,'MT-Tracking Co.op'!$F352,'Data Co.op'!$N:$N,'MT-Tracking Co.op'!T$6)</f>
        <v>0</v>
      </c>
      <c r="U352" s="25">
        <f>+SUMIFS('Data Co.op'!$M:$M,'Data Co.op'!$E:$E,'MT-Tracking Co.op'!$F352,'Data Co.op'!$N:$N,'MT-Tracking Co.op'!U$6)</f>
        <v>0</v>
      </c>
      <c r="V352" s="25">
        <f>+SUMIFS('Data Co.op'!$M:$M,'Data Co.op'!$E:$E,'MT-Tracking Co.op'!$F352,'Data Co.op'!$N:$N,'MT-Tracking Co.op'!V$6)</f>
        <v>0</v>
      </c>
      <c r="W352" s="25">
        <f>+SUMIFS('Data Co.op'!$M:$M,'Data Co.op'!$E:$E,'MT-Tracking Co.op'!$F352,'Data Co.op'!$N:$N,'MT-Tracking Co.op'!W$6)</f>
        <v>0</v>
      </c>
      <c r="X352" s="25">
        <f>+SUMIFS('Data Co.op'!$M:$M,'Data Co.op'!$E:$E,'MT-Tracking Co.op'!$F352,'Data Co.op'!$N:$N,'MT-Tracking Co.op'!X$6)</f>
        <v>0</v>
      </c>
      <c r="Y352" s="25">
        <f>+SUMIFS('Data Co.op'!$M:$M,'Data Co.op'!$E:$E,'MT-Tracking Co.op'!$F352,'Data Co.op'!$N:$N,'MT-Tracking Co.op'!Y$6)</f>
        <v>0</v>
      </c>
      <c r="Z352" s="25">
        <f>+SUMIFS('Data Co.op'!$M:$M,'Data Co.op'!$E:$E,'MT-Tracking Co.op'!$F352,'Data Co.op'!$N:$N,'MT-Tracking Co.op'!Z$6)</f>
        <v>0</v>
      </c>
      <c r="AA352" s="25">
        <f>+SUMIFS('Data Co.op'!$M:$M,'Data Co.op'!$E:$E,'MT-Tracking Co.op'!$F352,'Data Co.op'!$N:$N,'MT-Tracking Co.op'!AA$6)</f>
        <v>0</v>
      </c>
      <c r="AB352" s="25">
        <f>+SUMIFS('Data Co.op'!$M:$M,'Data Co.op'!$E:$E,'MT-Tracking Co.op'!$F352,'Data Co.op'!$N:$N,'MT-Tracking Co.op'!AB$6)</f>
        <v>0</v>
      </c>
      <c r="AC352" s="25">
        <f>+SUMIFS('Data Co.op'!$M:$M,'Data Co.op'!$E:$E,'MT-Tracking Co.op'!$F352,'Data Co.op'!$N:$N,'MT-Tracking Co.op'!AC$6)</f>
        <v>0</v>
      </c>
      <c r="AD352" s="25">
        <f>+SUMIFS('Data Co.op'!$M:$M,'Data Co.op'!$E:$E,'MT-Tracking Co.op'!$F352,'Data Co.op'!$N:$N,'MT-Tracking Co.op'!AD$6)</f>
        <v>180.59976</v>
      </c>
      <c r="AE352" s="25">
        <f>+SUMIFS('Data Co.op'!$M:$M,'Data Co.op'!$E:$E,'MT-Tracking Co.op'!$F352,'Data Co.op'!$N:$N,'MT-Tracking Co.op'!AE$6)</f>
        <v>0</v>
      </c>
      <c r="AF352" s="25">
        <f>+SUMIFS('Data Co.op'!$M:$M,'Data Co.op'!$E:$E,'MT-Tracking Co.op'!$F352,'Data Co.op'!$N:$N,'MT-Tracking Co.op'!AF$6)</f>
        <v>0</v>
      </c>
      <c r="AG352" s="25">
        <f>+SUMIFS('Data Co.op'!$M:$M,'Data Co.op'!$E:$E,'MT-Tracking Co.op'!$F352,'Data Co.op'!$N:$N,'MT-Tracking Co.op'!AG$6)</f>
        <v>0</v>
      </c>
      <c r="AH352" s="25">
        <f>+SUMIFS('Data Co.op'!$M:$M,'Data Co.op'!$E:$E,'MT-Tracking Co.op'!$G352,'Data Co.op'!$N:$N,'MT-Tracking Co.op'!AH$6)</f>
        <v>0</v>
      </c>
      <c r="AI352" s="25">
        <f>+SUMIFS('Data Co.op'!$M:$M,'Data Co.op'!$E:$E,'MT-Tracking Co.op'!$G352,'Data Co.op'!$N:$N,'MT-Tracking Co.op'!AI$6)</f>
        <v>0</v>
      </c>
      <c r="AJ352" s="25">
        <f>+SUMIFS('Data Co.op'!$M:$M,'Data Co.op'!$E:$E,'MT-Tracking Co.op'!$G352,'Data Co.op'!$N:$N,'MT-Tracking Co.op'!AJ$6)</f>
        <v>0</v>
      </c>
      <c r="AK352" s="25">
        <f>+SUMIFS('Data Co.op'!$M:$M,'Data Co.op'!$E:$E,'MT-Tracking Co.op'!$G352,'Data Co.op'!$N:$N,'MT-Tracking Co.op'!AK$6)</f>
        <v>0</v>
      </c>
      <c r="AL352" s="25">
        <f>+SUMIFS('Data Co.op'!$M:$M,'Data Co.op'!$E:$E,'MT-Tracking Co.op'!$G352,'Data Co.op'!$N:$N,'MT-Tracking Co.op'!AL$6)</f>
        <v>0</v>
      </c>
      <c r="AM352" s="25">
        <f>+SUMIFS('Data Co.op'!$M:$M,'Data Co.op'!$E:$E,'MT-Tracking Co.op'!$G352,'Data Co.op'!$N:$N,'MT-Tracking Co.op'!AM$6)</f>
        <v>0</v>
      </c>
      <c r="AN352" s="25">
        <f>+SUMIFS('Data Co.op'!$M:$M,'Data Co.op'!$E:$E,'MT-Tracking Co.op'!$G352,'Data Co.op'!$N:$N,'MT-Tracking Co.op'!AN$6)</f>
        <v>0</v>
      </c>
      <c r="AO352" s="25">
        <f>+SUMIFS('Data Co.op'!$M:$M,'Data Co.op'!$E:$E,'MT-Tracking Co.op'!$G352,'Data Co.op'!$N:$N,'MT-Tracking Co.op'!AO$6)</f>
        <v>0</v>
      </c>
      <c r="AP352" s="25">
        <f>+SUMIFS('Data Co.op'!$M:$M,'Data Co.op'!$E:$E,'MT-Tracking Co.op'!$G352,'Data Co.op'!$N:$N,'MT-Tracking Co.op'!AP$6)</f>
        <v>0</v>
      </c>
      <c r="AQ352" s="25">
        <f>+SUMIFS('Data Co.op'!$M:$M,'Data Co.op'!$E:$E,'MT-Tracking Co.op'!$G352,'Data Co.op'!$N:$N,'MT-Tracking Co.op'!AQ$6)</f>
        <v>0</v>
      </c>
      <c r="AR352" s="25">
        <f>+SUMIFS('Data Co.op'!$M:$M,'Data Co.op'!$E:$E,'MT-Tracking Co.op'!$G352,'Data Co.op'!$N:$N,'MT-Tracking Co.op'!AR$6)</f>
        <v>2067.1178399999999</v>
      </c>
      <c r="AS352" s="25">
        <f>+SUMIFS('Data Co.op'!$M:$M,'Data Co.op'!$E:$E,'MT-Tracking Co.op'!$G352,'Data Co.op'!$N:$N,'MT-Tracking Co.op'!AS$6)</f>
        <v>0</v>
      </c>
      <c r="AT352" s="25">
        <f>+SUMIFS('Data Co.op'!$M:$M,'Data Co.op'!$E:$E,'MT-Tracking Co.op'!$G352,'Data Co.op'!$N:$N,'MT-Tracking Co.op'!AT$6)</f>
        <v>0</v>
      </c>
      <c r="AU352" s="25">
        <f>+SUMIFS('Data Co.op'!$M:$M,'Data Co.op'!$E:$E,'MT-Tracking Co.op'!$G352,'Data Co.op'!$N:$N,'MT-Tracking Co.op'!AU$6)</f>
        <v>0</v>
      </c>
      <c r="AV352" s="25">
        <f>+SUMIFS('Data Co.op'!$M:$M,'Data Co.op'!$E:$E,'MT-Tracking Co.op'!$G352,'Data Co.op'!$N:$N,'MT-Tracking Co.op'!AV$6)</f>
        <v>0</v>
      </c>
      <c r="AW352" s="27"/>
      <c r="AX352" t="str">
        <f t="shared" si="56"/>
        <v>Phạm Thanh Hà</v>
      </c>
      <c r="AY352" t="str">
        <f t="shared" si="54"/>
        <v>NBTS05466</v>
      </c>
      <c r="AZ352" s="27" t="str">
        <f t="shared" si="57"/>
        <v xml:space="preserve">Đoàn Thị Trang </v>
      </c>
    </row>
    <row r="353" spans="1:52" outlineLevel="1" x14ac:dyDescent="0.25">
      <c r="A353" s="4" t="s">
        <v>935</v>
      </c>
      <c r="B353" s="4" t="s">
        <v>1076</v>
      </c>
      <c r="C353" s="4" t="s">
        <v>451</v>
      </c>
      <c r="D353" s="4" t="s">
        <v>775</v>
      </c>
      <c r="E353" s="4" t="s">
        <v>540</v>
      </c>
      <c r="F353" s="35">
        <v>9144</v>
      </c>
      <c r="G353" s="35">
        <v>9144</v>
      </c>
      <c r="H353" s="35" t="s">
        <v>5158</v>
      </c>
      <c r="I353" s="4"/>
      <c r="J353" s="4"/>
      <c r="K353" s="4"/>
      <c r="L353" s="4"/>
      <c r="M353" s="4"/>
      <c r="N353" s="38"/>
      <c r="O353" s="33"/>
      <c r="P353" s="33">
        <f t="shared" si="61"/>
        <v>1000.7280000000001</v>
      </c>
      <c r="Q353" s="94">
        <f t="shared" si="62"/>
        <v>0</v>
      </c>
      <c r="R353" s="25">
        <f>+SUMIFS('Data Co.op'!$M:$M,'Data Co.op'!$E:$E,'MT-Tracking Co.op'!$F353,'Data Co.op'!$N:$N,'MT-Tracking Co.op'!R$6)</f>
        <v>0</v>
      </c>
      <c r="S353" s="25">
        <f>+SUMIFS('Data Co.op'!$M:$M,'Data Co.op'!$E:$E,'MT-Tracking Co.op'!$F353,'Data Co.op'!$N:$N,'MT-Tracking Co.op'!S$6)</f>
        <v>0</v>
      </c>
      <c r="T353" s="25">
        <f>+SUMIFS('Data Co.op'!$M:$M,'Data Co.op'!$E:$E,'MT-Tracking Co.op'!$F353,'Data Co.op'!$N:$N,'MT-Tracking Co.op'!T$6)</f>
        <v>0</v>
      </c>
      <c r="U353" s="25">
        <f>+SUMIFS('Data Co.op'!$M:$M,'Data Co.op'!$E:$E,'MT-Tracking Co.op'!$F353,'Data Co.op'!$N:$N,'MT-Tracking Co.op'!U$6)</f>
        <v>0</v>
      </c>
      <c r="V353" s="25">
        <f>+SUMIFS('Data Co.op'!$M:$M,'Data Co.op'!$E:$E,'MT-Tracking Co.op'!$F353,'Data Co.op'!$N:$N,'MT-Tracking Co.op'!V$6)</f>
        <v>0</v>
      </c>
      <c r="W353" s="25">
        <f>+SUMIFS('Data Co.op'!$M:$M,'Data Co.op'!$E:$E,'MT-Tracking Co.op'!$F353,'Data Co.op'!$N:$N,'MT-Tracking Co.op'!W$6)</f>
        <v>0</v>
      </c>
      <c r="X353" s="25">
        <f>+SUMIFS('Data Co.op'!$M:$M,'Data Co.op'!$E:$E,'MT-Tracking Co.op'!$F353,'Data Co.op'!$N:$N,'MT-Tracking Co.op'!X$6)</f>
        <v>0</v>
      </c>
      <c r="Y353" s="25">
        <f>+SUMIFS('Data Co.op'!$M:$M,'Data Co.op'!$E:$E,'MT-Tracking Co.op'!$F353,'Data Co.op'!$N:$N,'MT-Tracking Co.op'!Y$6)</f>
        <v>0</v>
      </c>
      <c r="Z353" s="25">
        <f>+SUMIFS('Data Co.op'!$M:$M,'Data Co.op'!$E:$E,'MT-Tracking Co.op'!$F353,'Data Co.op'!$N:$N,'MT-Tracking Co.op'!Z$6)</f>
        <v>0</v>
      </c>
      <c r="AA353" s="25">
        <f>+SUMIFS('Data Co.op'!$M:$M,'Data Co.op'!$E:$E,'MT-Tracking Co.op'!$F353,'Data Co.op'!$N:$N,'MT-Tracking Co.op'!AA$6)</f>
        <v>0</v>
      </c>
      <c r="AB353" s="25">
        <f>+SUMIFS('Data Co.op'!$M:$M,'Data Co.op'!$E:$E,'MT-Tracking Co.op'!$F353,'Data Co.op'!$N:$N,'MT-Tracking Co.op'!AB$6)</f>
        <v>0</v>
      </c>
      <c r="AC353" s="25">
        <f>+SUMIFS('Data Co.op'!$M:$M,'Data Co.op'!$E:$E,'MT-Tracking Co.op'!$F353,'Data Co.op'!$N:$N,'MT-Tracking Co.op'!AC$6)</f>
        <v>0</v>
      </c>
      <c r="AD353" s="25">
        <f>+SUMIFS('Data Co.op'!$M:$M,'Data Co.op'!$E:$E,'MT-Tracking Co.op'!$F353,'Data Co.op'!$N:$N,'MT-Tracking Co.op'!AD$6)</f>
        <v>180.59976</v>
      </c>
      <c r="AE353" s="25">
        <f>+SUMIFS('Data Co.op'!$M:$M,'Data Co.op'!$E:$E,'MT-Tracking Co.op'!$F353,'Data Co.op'!$N:$N,'MT-Tracking Co.op'!AE$6)</f>
        <v>0</v>
      </c>
      <c r="AF353" s="25">
        <f>+SUMIFS('Data Co.op'!$M:$M,'Data Co.op'!$E:$E,'MT-Tracking Co.op'!$F353,'Data Co.op'!$N:$N,'MT-Tracking Co.op'!AF$6)</f>
        <v>0</v>
      </c>
      <c r="AG353" s="25">
        <f>+SUMIFS('Data Co.op'!$M:$M,'Data Co.op'!$E:$E,'MT-Tracking Co.op'!$F353,'Data Co.op'!$N:$N,'MT-Tracking Co.op'!AG$6)</f>
        <v>0</v>
      </c>
      <c r="AH353" s="25">
        <f>+SUMIFS('Data Co.op'!$M:$M,'Data Co.op'!$E:$E,'MT-Tracking Co.op'!$G353,'Data Co.op'!$N:$N,'MT-Tracking Co.op'!AH$6)</f>
        <v>0</v>
      </c>
      <c r="AI353" s="25">
        <f>+SUMIFS('Data Co.op'!$M:$M,'Data Co.op'!$E:$E,'MT-Tracking Co.op'!$G353,'Data Co.op'!$N:$N,'MT-Tracking Co.op'!AI$6)</f>
        <v>0</v>
      </c>
      <c r="AJ353" s="25">
        <f>+SUMIFS('Data Co.op'!$M:$M,'Data Co.op'!$E:$E,'MT-Tracking Co.op'!$G353,'Data Co.op'!$N:$N,'MT-Tracking Co.op'!AJ$6)</f>
        <v>0</v>
      </c>
      <c r="AK353" s="25">
        <f>+SUMIFS('Data Co.op'!$M:$M,'Data Co.op'!$E:$E,'MT-Tracking Co.op'!$G353,'Data Co.op'!$N:$N,'MT-Tracking Co.op'!AK$6)</f>
        <v>0</v>
      </c>
      <c r="AL353" s="25">
        <f>+SUMIFS('Data Co.op'!$M:$M,'Data Co.op'!$E:$E,'MT-Tracking Co.op'!$G353,'Data Co.op'!$N:$N,'MT-Tracking Co.op'!AL$6)</f>
        <v>0</v>
      </c>
      <c r="AM353" s="25">
        <f>+SUMIFS('Data Co.op'!$M:$M,'Data Co.op'!$E:$E,'MT-Tracking Co.op'!$G353,'Data Co.op'!$N:$N,'MT-Tracking Co.op'!AM$6)</f>
        <v>0</v>
      </c>
      <c r="AN353" s="25">
        <f>+SUMIFS('Data Co.op'!$M:$M,'Data Co.op'!$E:$E,'MT-Tracking Co.op'!$G353,'Data Co.op'!$N:$N,'MT-Tracking Co.op'!AN$6)</f>
        <v>0</v>
      </c>
      <c r="AO353" s="25">
        <f>+SUMIFS('Data Co.op'!$M:$M,'Data Co.op'!$E:$E,'MT-Tracking Co.op'!$G353,'Data Co.op'!$N:$N,'MT-Tracking Co.op'!AO$6)</f>
        <v>0</v>
      </c>
      <c r="AP353" s="25">
        <f>+SUMIFS('Data Co.op'!$M:$M,'Data Co.op'!$E:$E,'MT-Tracking Co.op'!$G353,'Data Co.op'!$N:$N,'MT-Tracking Co.op'!AP$6)</f>
        <v>0</v>
      </c>
      <c r="AQ353" s="25">
        <f>+SUMIFS('Data Co.op'!$M:$M,'Data Co.op'!$E:$E,'MT-Tracking Co.op'!$G353,'Data Co.op'!$N:$N,'MT-Tracking Co.op'!AQ$6)</f>
        <v>0</v>
      </c>
      <c r="AR353" s="25">
        <f>+SUMIFS('Data Co.op'!$M:$M,'Data Co.op'!$E:$E,'MT-Tracking Co.op'!$G353,'Data Co.op'!$N:$N,'MT-Tracking Co.op'!AR$6)</f>
        <v>820.12824000000001</v>
      </c>
      <c r="AS353" s="25">
        <f>+SUMIFS('Data Co.op'!$M:$M,'Data Co.op'!$E:$E,'MT-Tracking Co.op'!$G353,'Data Co.op'!$N:$N,'MT-Tracking Co.op'!AS$6)</f>
        <v>0</v>
      </c>
      <c r="AT353" s="25">
        <f>+SUMIFS('Data Co.op'!$M:$M,'Data Co.op'!$E:$E,'MT-Tracking Co.op'!$G353,'Data Co.op'!$N:$N,'MT-Tracking Co.op'!AT$6)</f>
        <v>0</v>
      </c>
      <c r="AU353" s="25">
        <f>+SUMIFS('Data Co.op'!$M:$M,'Data Co.op'!$E:$E,'MT-Tracking Co.op'!$G353,'Data Co.op'!$N:$N,'MT-Tracking Co.op'!AU$6)</f>
        <v>0</v>
      </c>
      <c r="AV353" s="25">
        <f>+SUMIFS('Data Co.op'!$M:$M,'Data Co.op'!$E:$E,'MT-Tracking Co.op'!$G353,'Data Co.op'!$N:$N,'MT-Tracking Co.op'!AV$6)</f>
        <v>0</v>
      </c>
      <c r="AW353" s="27"/>
      <c r="AX353" t="str">
        <f t="shared" si="56"/>
        <v>Phạm Thanh Hà</v>
      </c>
      <c r="AY353" t="str">
        <f t="shared" si="54"/>
        <v>NBTS05466</v>
      </c>
      <c r="AZ353" s="27" t="str">
        <f t="shared" si="57"/>
        <v xml:space="preserve">Đoàn Thị Trang </v>
      </c>
    </row>
    <row r="354" spans="1:52" outlineLevel="1" x14ac:dyDescent="0.25">
      <c r="A354" s="4" t="s">
        <v>935</v>
      </c>
      <c r="B354" s="4" t="s">
        <v>1076</v>
      </c>
      <c r="C354" s="4" t="s">
        <v>451</v>
      </c>
      <c r="D354" s="4" t="s">
        <v>775</v>
      </c>
      <c r="E354" s="4" t="s">
        <v>540</v>
      </c>
      <c r="F354" s="35">
        <v>9146</v>
      </c>
      <c r="G354" s="35">
        <v>9146</v>
      </c>
      <c r="H354" s="35" t="s">
        <v>5159</v>
      </c>
      <c r="I354" s="4"/>
      <c r="J354" s="4"/>
      <c r="K354" s="4"/>
      <c r="L354" s="4"/>
      <c r="M354" s="4"/>
      <c r="N354" s="38"/>
      <c r="O354" s="33"/>
      <c r="P354" s="33">
        <f t="shared" si="61"/>
        <v>1076.6660400000001</v>
      </c>
      <c r="Q354" s="94">
        <f t="shared" si="62"/>
        <v>0</v>
      </c>
      <c r="R354" s="25">
        <f>+SUMIFS('Data Co.op'!$M:$M,'Data Co.op'!$E:$E,'MT-Tracking Co.op'!$F354,'Data Co.op'!$N:$N,'MT-Tracking Co.op'!R$6)</f>
        <v>0</v>
      </c>
      <c r="S354" s="25">
        <f>+SUMIFS('Data Co.op'!$M:$M,'Data Co.op'!$E:$E,'MT-Tracking Co.op'!$F354,'Data Co.op'!$N:$N,'MT-Tracking Co.op'!S$6)</f>
        <v>0</v>
      </c>
      <c r="T354" s="25">
        <f>+SUMIFS('Data Co.op'!$M:$M,'Data Co.op'!$E:$E,'MT-Tracking Co.op'!$F354,'Data Co.op'!$N:$N,'MT-Tracking Co.op'!T$6)</f>
        <v>0</v>
      </c>
      <c r="U354" s="25">
        <f>+SUMIFS('Data Co.op'!$M:$M,'Data Co.op'!$E:$E,'MT-Tracking Co.op'!$F354,'Data Co.op'!$N:$N,'MT-Tracking Co.op'!U$6)</f>
        <v>0</v>
      </c>
      <c r="V354" s="25">
        <f>+SUMIFS('Data Co.op'!$M:$M,'Data Co.op'!$E:$E,'MT-Tracking Co.op'!$F354,'Data Co.op'!$N:$N,'MT-Tracking Co.op'!V$6)</f>
        <v>0</v>
      </c>
      <c r="W354" s="25">
        <f>+SUMIFS('Data Co.op'!$M:$M,'Data Co.op'!$E:$E,'MT-Tracking Co.op'!$F354,'Data Co.op'!$N:$N,'MT-Tracking Co.op'!W$6)</f>
        <v>0</v>
      </c>
      <c r="X354" s="25">
        <f>+SUMIFS('Data Co.op'!$M:$M,'Data Co.op'!$E:$E,'MT-Tracking Co.op'!$F354,'Data Co.op'!$N:$N,'MT-Tracking Co.op'!X$6)</f>
        <v>0</v>
      </c>
      <c r="Y354" s="25">
        <f>+SUMIFS('Data Co.op'!$M:$M,'Data Co.op'!$E:$E,'MT-Tracking Co.op'!$F354,'Data Co.op'!$N:$N,'MT-Tracking Co.op'!Y$6)</f>
        <v>0</v>
      </c>
      <c r="Z354" s="25">
        <f>+SUMIFS('Data Co.op'!$M:$M,'Data Co.op'!$E:$E,'MT-Tracking Co.op'!$F354,'Data Co.op'!$N:$N,'MT-Tracking Co.op'!Z$6)</f>
        <v>0</v>
      </c>
      <c r="AA354" s="25">
        <f>+SUMIFS('Data Co.op'!$M:$M,'Data Co.op'!$E:$E,'MT-Tracking Co.op'!$F354,'Data Co.op'!$N:$N,'MT-Tracking Co.op'!AA$6)</f>
        <v>0</v>
      </c>
      <c r="AB354" s="25">
        <f>+SUMIFS('Data Co.op'!$M:$M,'Data Co.op'!$E:$E,'MT-Tracking Co.op'!$F354,'Data Co.op'!$N:$N,'MT-Tracking Co.op'!AB$6)</f>
        <v>0</v>
      </c>
      <c r="AC354" s="25">
        <f>+SUMIFS('Data Co.op'!$M:$M,'Data Co.op'!$E:$E,'MT-Tracking Co.op'!$F354,'Data Co.op'!$N:$N,'MT-Tracking Co.op'!AC$6)</f>
        <v>0</v>
      </c>
      <c r="AD354" s="25">
        <f>+SUMIFS('Data Co.op'!$M:$M,'Data Co.op'!$E:$E,'MT-Tracking Co.op'!$F354,'Data Co.op'!$N:$N,'MT-Tracking Co.op'!AD$6)</f>
        <v>1076.6660400000001</v>
      </c>
      <c r="AE354" s="25">
        <f>+SUMIFS('Data Co.op'!$M:$M,'Data Co.op'!$E:$E,'MT-Tracking Co.op'!$F354,'Data Co.op'!$N:$N,'MT-Tracking Co.op'!AE$6)</f>
        <v>0</v>
      </c>
      <c r="AF354" s="25">
        <f>+SUMIFS('Data Co.op'!$M:$M,'Data Co.op'!$E:$E,'MT-Tracking Co.op'!$F354,'Data Co.op'!$N:$N,'MT-Tracking Co.op'!AF$6)</f>
        <v>0</v>
      </c>
      <c r="AG354" s="25">
        <f>+SUMIFS('Data Co.op'!$M:$M,'Data Co.op'!$E:$E,'MT-Tracking Co.op'!$F354,'Data Co.op'!$N:$N,'MT-Tracking Co.op'!AG$6)</f>
        <v>0</v>
      </c>
      <c r="AH354" s="25">
        <f>+SUMIFS('Data Co.op'!$M:$M,'Data Co.op'!$E:$E,'MT-Tracking Co.op'!$G354,'Data Co.op'!$N:$N,'MT-Tracking Co.op'!AH$6)</f>
        <v>0</v>
      </c>
      <c r="AI354" s="25">
        <f>+SUMIFS('Data Co.op'!$M:$M,'Data Co.op'!$E:$E,'MT-Tracking Co.op'!$G354,'Data Co.op'!$N:$N,'MT-Tracking Co.op'!AI$6)</f>
        <v>0</v>
      </c>
      <c r="AJ354" s="25">
        <f>+SUMIFS('Data Co.op'!$M:$M,'Data Co.op'!$E:$E,'MT-Tracking Co.op'!$G354,'Data Co.op'!$N:$N,'MT-Tracking Co.op'!AJ$6)</f>
        <v>0</v>
      </c>
      <c r="AK354" s="25">
        <f>+SUMIFS('Data Co.op'!$M:$M,'Data Co.op'!$E:$E,'MT-Tracking Co.op'!$G354,'Data Co.op'!$N:$N,'MT-Tracking Co.op'!AK$6)</f>
        <v>0</v>
      </c>
      <c r="AL354" s="25">
        <f>+SUMIFS('Data Co.op'!$M:$M,'Data Co.op'!$E:$E,'MT-Tracking Co.op'!$G354,'Data Co.op'!$N:$N,'MT-Tracking Co.op'!AL$6)</f>
        <v>0</v>
      </c>
      <c r="AM354" s="25">
        <f>+SUMIFS('Data Co.op'!$M:$M,'Data Co.op'!$E:$E,'MT-Tracking Co.op'!$G354,'Data Co.op'!$N:$N,'MT-Tracking Co.op'!AM$6)</f>
        <v>0</v>
      </c>
      <c r="AN354" s="25">
        <f>+SUMIFS('Data Co.op'!$M:$M,'Data Co.op'!$E:$E,'MT-Tracking Co.op'!$G354,'Data Co.op'!$N:$N,'MT-Tracking Co.op'!AN$6)</f>
        <v>0</v>
      </c>
      <c r="AO354" s="25">
        <f>+SUMIFS('Data Co.op'!$M:$M,'Data Co.op'!$E:$E,'MT-Tracking Co.op'!$G354,'Data Co.op'!$N:$N,'MT-Tracking Co.op'!AO$6)</f>
        <v>0</v>
      </c>
      <c r="AP354" s="25">
        <f>+SUMIFS('Data Co.op'!$M:$M,'Data Co.op'!$E:$E,'MT-Tracking Co.op'!$G354,'Data Co.op'!$N:$N,'MT-Tracking Co.op'!AP$6)</f>
        <v>0</v>
      </c>
      <c r="AQ354" s="25">
        <f>+SUMIFS('Data Co.op'!$M:$M,'Data Co.op'!$E:$E,'MT-Tracking Co.op'!$G354,'Data Co.op'!$N:$N,'MT-Tracking Co.op'!AQ$6)</f>
        <v>0</v>
      </c>
      <c r="AR354" s="25">
        <f>+SUMIFS('Data Co.op'!$M:$M,'Data Co.op'!$E:$E,'MT-Tracking Co.op'!$G354,'Data Co.op'!$N:$N,'MT-Tracking Co.op'!AR$6)</f>
        <v>0</v>
      </c>
      <c r="AS354" s="25">
        <f>+SUMIFS('Data Co.op'!$M:$M,'Data Co.op'!$E:$E,'MT-Tracking Co.op'!$G354,'Data Co.op'!$N:$N,'MT-Tracking Co.op'!AS$6)</f>
        <v>0</v>
      </c>
      <c r="AT354" s="25">
        <f>+SUMIFS('Data Co.op'!$M:$M,'Data Co.op'!$E:$E,'MT-Tracking Co.op'!$G354,'Data Co.op'!$N:$N,'MT-Tracking Co.op'!AT$6)</f>
        <v>0</v>
      </c>
      <c r="AU354" s="25">
        <f>+SUMIFS('Data Co.op'!$M:$M,'Data Co.op'!$E:$E,'MT-Tracking Co.op'!$G354,'Data Co.op'!$N:$N,'MT-Tracking Co.op'!AU$6)</f>
        <v>0</v>
      </c>
      <c r="AV354" s="25">
        <f>+SUMIFS('Data Co.op'!$M:$M,'Data Co.op'!$E:$E,'MT-Tracking Co.op'!$G354,'Data Co.op'!$N:$N,'MT-Tracking Co.op'!AV$6)</f>
        <v>0</v>
      </c>
      <c r="AW354" s="27"/>
      <c r="AX354" t="str">
        <f t="shared" si="56"/>
        <v>Phạm Thanh Hà</v>
      </c>
      <c r="AY354" t="str">
        <f t="shared" si="54"/>
        <v>NBTS05466</v>
      </c>
      <c r="AZ354" s="27" t="str">
        <f t="shared" si="57"/>
        <v xml:space="preserve">Đoàn Thị Trang </v>
      </c>
    </row>
    <row r="355" spans="1:52" outlineLevel="1" x14ac:dyDescent="0.25">
      <c r="A355" s="4" t="s">
        <v>935</v>
      </c>
      <c r="B355" s="4" t="s">
        <v>1076</v>
      </c>
      <c r="C355" s="4" t="s">
        <v>451</v>
      </c>
      <c r="D355" s="4" t="s">
        <v>775</v>
      </c>
      <c r="E355" s="4" t="s">
        <v>540</v>
      </c>
      <c r="F355" s="35">
        <v>9149</v>
      </c>
      <c r="G355" s="35">
        <v>9149</v>
      </c>
      <c r="H355" s="35" t="s">
        <v>5160</v>
      </c>
      <c r="I355" s="4"/>
      <c r="J355" s="4"/>
      <c r="K355" s="4"/>
      <c r="L355" s="4"/>
      <c r="M355" s="4"/>
      <c r="N355" s="38"/>
      <c r="O355" s="33"/>
      <c r="P355" s="33">
        <f t="shared" si="61"/>
        <v>1275.3655200000001</v>
      </c>
      <c r="Q355" s="94">
        <f t="shared" si="62"/>
        <v>0</v>
      </c>
      <c r="R355" s="25">
        <f>+SUMIFS('Data Co.op'!$M:$M,'Data Co.op'!$E:$E,'MT-Tracking Co.op'!$F355,'Data Co.op'!$N:$N,'MT-Tracking Co.op'!R$6)</f>
        <v>0</v>
      </c>
      <c r="S355" s="25">
        <f>+SUMIFS('Data Co.op'!$M:$M,'Data Co.op'!$E:$E,'MT-Tracking Co.op'!$F355,'Data Co.op'!$N:$N,'MT-Tracking Co.op'!S$6)</f>
        <v>0</v>
      </c>
      <c r="T355" s="25">
        <f>+SUMIFS('Data Co.op'!$M:$M,'Data Co.op'!$E:$E,'MT-Tracking Co.op'!$F355,'Data Co.op'!$N:$N,'MT-Tracking Co.op'!T$6)</f>
        <v>0</v>
      </c>
      <c r="U355" s="25">
        <f>+SUMIFS('Data Co.op'!$M:$M,'Data Co.op'!$E:$E,'MT-Tracking Co.op'!$F355,'Data Co.op'!$N:$N,'MT-Tracking Co.op'!U$6)</f>
        <v>0</v>
      </c>
      <c r="V355" s="25">
        <f>+SUMIFS('Data Co.op'!$M:$M,'Data Co.op'!$E:$E,'MT-Tracking Co.op'!$F355,'Data Co.op'!$N:$N,'MT-Tracking Co.op'!V$6)</f>
        <v>0</v>
      </c>
      <c r="W355" s="25">
        <f>+SUMIFS('Data Co.op'!$M:$M,'Data Co.op'!$E:$E,'MT-Tracking Co.op'!$F355,'Data Co.op'!$N:$N,'MT-Tracking Co.op'!W$6)</f>
        <v>0</v>
      </c>
      <c r="X355" s="25">
        <f>+SUMIFS('Data Co.op'!$M:$M,'Data Co.op'!$E:$E,'MT-Tracking Co.op'!$F355,'Data Co.op'!$N:$N,'MT-Tracking Co.op'!X$6)</f>
        <v>0</v>
      </c>
      <c r="Y355" s="25">
        <f>+SUMIFS('Data Co.op'!$M:$M,'Data Co.op'!$E:$E,'MT-Tracking Co.op'!$F355,'Data Co.op'!$N:$N,'MT-Tracking Co.op'!Y$6)</f>
        <v>0</v>
      </c>
      <c r="Z355" s="25">
        <f>+SUMIFS('Data Co.op'!$M:$M,'Data Co.op'!$E:$E,'MT-Tracking Co.op'!$F355,'Data Co.op'!$N:$N,'MT-Tracking Co.op'!Z$6)</f>
        <v>0</v>
      </c>
      <c r="AA355" s="25">
        <f>+SUMIFS('Data Co.op'!$M:$M,'Data Co.op'!$E:$E,'MT-Tracking Co.op'!$F355,'Data Co.op'!$N:$N,'MT-Tracking Co.op'!AA$6)</f>
        <v>0</v>
      </c>
      <c r="AB355" s="25">
        <f>+SUMIFS('Data Co.op'!$M:$M,'Data Co.op'!$E:$E,'MT-Tracking Co.op'!$F355,'Data Co.op'!$N:$N,'MT-Tracking Co.op'!AB$6)</f>
        <v>0</v>
      </c>
      <c r="AC355" s="25">
        <f>+SUMIFS('Data Co.op'!$M:$M,'Data Co.op'!$E:$E,'MT-Tracking Co.op'!$F355,'Data Co.op'!$N:$N,'MT-Tracking Co.op'!AC$6)</f>
        <v>0</v>
      </c>
      <c r="AD355" s="25">
        <f>+SUMIFS('Data Co.op'!$M:$M,'Data Co.op'!$E:$E,'MT-Tracking Co.op'!$F355,'Data Co.op'!$N:$N,'MT-Tracking Co.op'!AD$6)</f>
        <v>1275.3655200000001</v>
      </c>
      <c r="AE355" s="25">
        <f>+SUMIFS('Data Co.op'!$M:$M,'Data Co.op'!$E:$E,'MT-Tracking Co.op'!$F355,'Data Co.op'!$N:$N,'MT-Tracking Co.op'!AE$6)</f>
        <v>0</v>
      </c>
      <c r="AF355" s="25">
        <f>+SUMIFS('Data Co.op'!$M:$M,'Data Co.op'!$E:$E,'MT-Tracking Co.op'!$F355,'Data Co.op'!$N:$N,'MT-Tracking Co.op'!AF$6)</f>
        <v>0</v>
      </c>
      <c r="AG355" s="25">
        <f>+SUMIFS('Data Co.op'!$M:$M,'Data Co.op'!$E:$E,'MT-Tracking Co.op'!$F355,'Data Co.op'!$N:$N,'MT-Tracking Co.op'!AG$6)</f>
        <v>0</v>
      </c>
      <c r="AH355" s="25">
        <f>+SUMIFS('Data Co.op'!$M:$M,'Data Co.op'!$E:$E,'MT-Tracking Co.op'!$G355,'Data Co.op'!$N:$N,'MT-Tracking Co.op'!AH$6)</f>
        <v>0</v>
      </c>
      <c r="AI355" s="25">
        <f>+SUMIFS('Data Co.op'!$M:$M,'Data Co.op'!$E:$E,'MT-Tracking Co.op'!$G355,'Data Co.op'!$N:$N,'MT-Tracking Co.op'!AI$6)</f>
        <v>0</v>
      </c>
      <c r="AJ355" s="25">
        <f>+SUMIFS('Data Co.op'!$M:$M,'Data Co.op'!$E:$E,'MT-Tracking Co.op'!$G355,'Data Co.op'!$N:$N,'MT-Tracking Co.op'!AJ$6)</f>
        <v>0</v>
      </c>
      <c r="AK355" s="25">
        <f>+SUMIFS('Data Co.op'!$M:$M,'Data Co.op'!$E:$E,'MT-Tracking Co.op'!$G355,'Data Co.op'!$N:$N,'MT-Tracking Co.op'!AK$6)</f>
        <v>0</v>
      </c>
      <c r="AL355" s="25">
        <f>+SUMIFS('Data Co.op'!$M:$M,'Data Co.op'!$E:$E,'MT-Tracking Co.op'!$G355,'Data Co.op'!$N:$N,'MT-Tracking Co.op'!AL$6)</f>
        <v>0</v>
      </c>
      <c r="AM355" s="25">
        <f>+SUMIFS('Data Co.op'!$M:$M,'Data Co.op'!$E:$E,'MT-Tracking Co.op'!$G355,'Data Co.op'!$N:$N,'MT-Tracking Co.op'!AM$6)</f>
        <v>0</v>
      </c>
      <c r="AN355" s="25">
        <f>+SUMIFS('Data Co.op'!$M:$M,'Data Co.op'!$E:$E,'MT-Tracking Co.op'!$G355,'Data Co.op'!$N:$N,'MT-Tracking Co.op'!AN$6)</f>
        <v>0</v>
      </c>
      <c r="AO355" s="25">
        <f>+SUMIFS('Data Co.op'!$M:$M,'Data Co.op'!$E:$E,'MT-Tracking Co.op'!$G355,'Data Co.op'!$N:$N,'MT-Tracking Co.op'!AO$6)</f>
        <v>0</v>
      </c>
      <c r="AP355" s="25">
        <f>+SUMIFS('Data Co.op'!$M:$M,'Data Co.op'!$E:$E,'MT-Tracking Co.op'!$G355,'Data Co.op'!$N:$N,'MT-Tracking Co.op'!AP$6)</f>
        <v>0</v>
      </c>
      <c r="AQ355" s="25">
        <f>+SUMIFS('Data Co.op'!$M:$M,'Data Co.op'!$E:$E,'MT-Tracking Co.op'!$G355,'Data Co.op'!$N:$N,'MT-Tracking Co.op'!AQ$6)</f>
        <v>0</v>
      </c>
      <c r="AR355" s="25">
        <f>+SUMIFS('Data Co.op'!$M:$M,'Data Co.op'!$E:$E,'MT-Tracking Co.op'!$G355,'Data Co.op'!$N:$N,'MT-Tracking Co.op'!AR$6)</f>
        <v>0</v>
      </c>
      <c r="AS355" s="25">
        <f>+SUMIFS('Data Co.op'!$M:$M,'Data Co.op'!$E:$E,'MT-Tracking Co.op'!$G355,'Data Co.op'!$N:$N,'MT-Tracking Co.op'!AS$6)</f>
        <v>0</v>
      </c>
      <c r="AT355" s="25">
        <f>+SUMIFS('Data Co.op'!$M:$M,'Data Co.op'!$E:$E,'MT-Tracking Co.op'!$G355,'Data Co.op'!$N:$N,'MT-Tracking Co.op'!AT$6)</f>
        <v>0</v>
      </c>
      <c r="AU355" s="25">
        <f>+SUMIFS('Data Co.op'!$M:$M,'Data Co.op'!$E:$E,'MT-Tracking Co.op'!$G355,'Data Co.op'!$N:$N,'MT-Tracking Co.op'!AU$6)</f>
        <v>0</v>
      </c>
      <c r="AV355" s="25">
        <f>+SUMIFS('Data Co.op'!$M:$M,'Data Co.op'!$E:$E,'MT-Tracking Co.op'!$G355,'Data Co.op'!$N:$N,'MT-Tracking Co.op'!AV$6)</f>
        <v>0</v>
      </c>
      <c r="AW355" s="27"/>
      <c r="AX355" t="str">
        <f t="shared" si="56"/>
        <v>Phạm Thanh Hà</v>
      </c>
      <c r="AY355" t="str">
        <f t="shared" si="54"/>
        <v>NBTS05466</v>
      </c>
      <c r="AZ355" s="27" t="str">
        <f t="shared" si="57"/>
        <v xml:space="preserve">Đoàn Thị Trang </v>
      </c>
    </row>
    <row r="356" spans="1:52" outlineLevel="1" x14ac:dyDescent="0.25">
      <c r="A356" s="4"/>
      <c r="B356" s="4"/>
      <c r="C356" s="4"/>
      <c r="D356" s="4"/>
      <c r="E356" s="4"/>
      <c r="F356" s="35"/>
      <c r="G356" s="35"/>
      <c r="H356" s="4"/>
      <c r="I356" s="4"/>
      <c r="J356" s="4"/>
      <c r="K356" s="4"/>
      <c r="L356" s="4"/>
      <c r="M356" s="4"/>
      <c r="N356" s="38"/>
      <c r="O356" s="33"/>
      <c r="P356" s="33">
        <f t="shared" si="61"/>
        <v>0</v>
      </c>
      <c r="Q356" s="94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>
        <f>+SUMIFS('Data Co.op'!$M:$M,'Data Co.op'!$E:$E,'MT-Tracking Co.op'!$G356,'Data Co.op'!$N:$N,'MT-Tracking Co.op'!AI$6)</f>
        <v>0</v>
      </c>
      <c r="AJ356" s="25">
        <f>+SUMIFS('Data Co.op'!$M:$M,'Data Co.op'!$E:$E,'MT-Tracking Co.op'!$G356,'Data Co.op'!$N:$N,'MT-Tracking Co.op'!AJ$6)</f>
        <v>0</v>
      </c>
      <c r="AK356" s="25">
        <f>+SUMIFS('Data Co.op'!$M:$M,'Data Co.op'!$E:$E,'MT-Tracking Co.op'!$G356,'Data Co.op'!$N:$N,'MT-Tracking Co.op'!AK$6)</f>
        <v>0</v>
      </c>
      <c r="AL356" s="25">
        <f>+SUMIFS('Data Co.op'!$M:$M,'Data Co.op'!$E:$E,'MT-Tracking Co.op'!$G356,'Data Co.op'!$N:$N,'MT-Tracking Co.op'!AL$6)</f>
        <v>0</v>
      </c>
      <c r="AM356" s="25">
        <f>+SUMIFS('Data Co.op'!$M:$M,'Data Co.op'!$E:$E,'MT-Tracking Co.op'!$G356,'Data Co.op'!$N:$N,'MT-Tracking Co.op'!AM$6)</f>
        <v>0</v>
      </c>
      <c r="AN356" s="25">
        <f>+SUMIFS('Data Co.op'!$M:$M,'Data Co.op'!$E:$E,'MT-Tracking Co.op'!$G356,'Data Co.op'!$N:$N,'MT-Tracking Co.op'!AN$6)</f>
        <v>0</v>
      </c>
      <c r="AO356" s="25">
        <f>+SUMIFS('Data Co.op'!$M:$M,'Data Co.op'!$E:$E,'MT-Tracking Co.op'!$G356,'Data Co.op'!$N:$N,'MT-Tracking Co.op'!AO$6)</f>
        <v>0</v>
      </c>
      <c r="AP356" s="25">
        <f>+SUMIFS('Data Co.op'!$M:$M,'Data Co.op'!$E:$E,'MT-Tracking Co.op'!$G356,'Data Co.op'!$N:$N,'MT-Tracking Co.op'!AP$6)</f>
        <v>0</v>
      </c>
      <c r="AQ356" s="25">
        <f>+SUMIFS('Data Co.op'!$M:$M,'Data Co.op'!$E:$E,'MT-Tracking Co.op'!$G356,'Data Co.op'!$N:$N,'MT-Tracking Co.op'!AQ$6)</f>
        <v>0</v>
      </c>
      <c r="AR356" s="25">
        <f>+SUMIFS('Data Co.op'!$M:$M,'Data Co.op'!$E:$E,'MT-Tracking Co.op'!$G356,'Data Co.op'!$N:$N,'MT-Tracking Co.op'!AR$6)</f>
        <v>0</v>
      </c>
      <c r="AS356" s="25">
        <f>+SUMIFS('Data Co.op'!$M:$M,'Data Co.op'!$E:$E,'MT-Tracking Co.op'!$G356,'Data Co.op'!$N:$N,'MT-Tracking Co.op'!AS$6)</f>
        <v>0</v>
      </c>
      <c r="AT356" s="25">
        <f>+SUMIFS('Data Co.op'!$M:$M,'Data Co.op'!$E:$E,'MT-Tracking Co.op'!$G356,'Data Co.op'!$N:$N,'MT-Tracking Co.op'!AT$6)</f>
        <v>0</v>
      </c>
      <c r="AU356" s="25">
        <f>+SUMIFS('Data Co.op'!$M:$M,'Data Co.op'!$E:$E,'MT-Tracking Co.op'!$G356,'Data Co.op'!$N:$N,'MT-Tracking Co.op'!AU$6)</f>
        <v>0</v>
      </c>
      <c r="AV356" s="25">
        <f>+SUMIFS('Data Co.op'!$M:$M,'Data Co.op'!$E:$E,'MT-Tracking Co.op'!$G356,'Data Co.op'!$N:$N,'MT-Tracking Co.op'!AV$6)</f>
        <v>0</v>
      </c>
      <c r="AW356" s="27"/>
      <c r="AX356">
        <f t="shared" si="56"/>
        <v>0</v>
      </c>
      <c r="AY356">
        <f t="shared" si="54"/>
        <v>0</v>
      </c>
      <c r="AZ356" s="27">
        <f t="shared" si="57"/>
        <v>0</v>
      </c>
    </row>
    <row r="357" spans="1:52" outlineLevel="1" x14ac:dyDescent="0.25">
      <c r="A357" s="4"/>
      <c r="B357" s="4"/>
      <c r="C357" s="4"/>
      <c r="D357" s="4"/>
      <c r="E357" s="4"/>
      <c r="F357" s="35"/>
      <c r="G357" s="35"/>
      <c r="H357" s="4"/>
      <c r="I357" s="4"/>
      <c r="J357" s="4"/>
      <c r="K357" s="4"/>
      <c r="L357" s="4"/>
      <c r="M357" s="4"/>
      <c r="N357" s="38"/>
      <c r="O357" s="33"/>
      <c r="P357" s="33">
        <f t="shared" si="61"/>
        <v>0</v>
      </c>
      <c r="Q357" s="94">
        <f t="shared" si="55"/>
        <v>0</v>
      </c>
      <c r="R357" s="25">
        <f>+SUMIFS('Data Co.op'!$M:$M,'Data Co.op'!$E:$E,'MT-Tracking Co.op'!$F357,'Data Co.op'!$N:$N,'MT-Tracking Co.op'!R$6)</f>
        <v>0</v>
      </c>
      <c r="S357" s="25">
        <f>+SUMIFS('Data Co.op'!$M:$M,'Data Co.op'!$E:$E,'MT-Tracking Co.op'!$F357,'Data Co.op'!$N:$N,'MT-Tracking Co.op'!S$6)</f>
        <v>0</v>
      </c>
      <c r="T357" s="25">
        <f>+SUMIFS('Data Co.op'!$M:$M,'Data Co.op'!$E:$E,'MT-Tracking Co.op'!$F357,'Data Co.op'!$N:$N,'MT-Tracking Co.op'!T$6)</f>
        <v>0</v>
      </c>
      <c r="U357" s="25">
        <f>+SUMIFS('Data Co.op'!$M:$M,'Data Co.op'!$E:$E,'MT-Tracking Co.op'!$F357,'Data Co.op'!$N:$N,'MT-Tracking Co.op'!U$6)</f>
        <v>0</v>
      </c>
      <c r="V357" s="25">
        <f>+SUMIFS('Data Co.op'!$M:$M,'Data Co.op'!$E:$E,'MT-Tracking Co.op'!$F357,'Data Co.op'!$N:$N,'MT-Tracking Co.op'!V$6)</f>
        <v>0</v>
      </c>
      <c r="W357" s="25">
        <f>+SUMIFS('Data Co.op'!$M:$M,'Data Co.op'!$E:$E,'MT-Tracking Co.op'!$F357,'Data Co.op'!$N:$N,'MT-Tracking Co.op'!W$6)</f>
        <v>0</v>
      </c>
      <c r="X357" s="25">
        <f>+SUMIFS('Data Co.op'!$M:$M,'Data Co.op'!$E:$E,'MT-Tracking Co.op'!$F357,'Data Co.op'!$N:$N,'MT-Tracking Co.op'!X$6)</f>
        <v>0</v>
      </c>
      <c r="Y357" s="25">
        <f>+SUMIFS('Data Co.op'!$M:$M,'Data Co.op'!$E:$E,'MT-Tracking Co.op'!$F357,'Data Co.op'!$N:$N,'MT-Tracking Co.op'!Y$6)</f>
        <v>0</v>
      </c>
      <c r="Z357" s="25">
        <f>+SUMIFS('Data Co.op'!$M:$M,'Data Co.op'!$E:$E,'MT-Tracking Co.op'!$F357,'Data Co.op'!$N:$N,'MT-Tracking Co.op'!Z$6)</f>
        <v>0</v>
      </c>
      <c r="AA357" s="25">
        <f>+SUMIFS('Data Co.op'!$M:$M,'Data Co.op'!$E:$E,'MT-Tracking Co.op'!$F357,'Data Co.op'!$N:$N,'MT-Tracking Co.op'!AA$6)</f>
        <v>0</v>
      </c>
      <c r="AB357" s="25">
        <f>+SUMIFS('Data Co.op'!$M:$M,'Data Co.op'!$E:$E,'MT-Tracking Co.op'!$F357,'Data Co.op'!$N:$N,'MT-Tracking Co.op'!AB$6)</f>
        <v>0</v>
      </c>
      <c r="AC357" s="25">
        <f>+SUMIFS('Data Co.op'!$M:$M,'Data Co.op'!$E:$E,'MT-Tracking Co.op'!$F357,'Data Co.op'!$N:$N,'MT-Tracking Co.op'!AC$6)</f>
        <v>0</v>
      </c>
      <c r="AD357" s="25">
        <f>+SUMIFS('Data Co.op'!$M:$M,'Data Co.op'!$E:$E,'MT-Tracking Co.op'!$F357,'Data Co.op'!$N:$N,'MT-Tracking Co.op'!AD$6)</f>
        <v>0</v>
      </c>
      <c r="AE357" s="25">
        <f>+SUMIFS('Data Co.op'!$M:$M,'Data Co.op'!$E:$E,'MT-Tracking Co.op'!$F357,'Data Co.op'!$N:$N,'MT-Tracking Co.op'!AE$6)</f>
        <v>0</v>
      </c>
      <c r="AF357" s="25">
        <f>+SUMIFS('Data Co.op'!$M:$M,'Data Co.op'!$E:$E,'MT-Tracking Co.op'!$F357,'Data Co.op'!$N:$N,'MT-Tracking Co.op'!AF$6)</f>
        <v>0</v>
      </c>
      <c r="AG357" s="25">
        <f>+SUMIFS('Data Co.op'!$M:$M,'Data Co.op'!$E:$E,'MT-Tracking Co.op'!$F357,'Data Co.op'!$N:$N,'MT-Tracking Co.op'!AG$6)</f>
        <v>0</v>
      </c>
      <c r="AH357" s="25">
        <f>+SUMIFS('Data Co.op'!$M:$M,'Data Co.op'!$E:$E,'MT-Tracking Co.op'!$G357,'Data Co.op'!$N:$N,'MT-Tracking Co.op'!AH$6)</f>
        <v>0</v>
      </c>
      <c r="AI357" s="25">
        <f>+SUMIFS('Data Co.op'!$M:$M,'Data Co.op'!$E:$E,'MT-Tracking Co.op'!$G357,'Data Co.op'!$N:$N,'MT-Tracking Co.op'!AI$6)</f>
        <v>0</v>
      </c>
      <c r="AJ357" s="25">
        <f>+SUMIFS('Data Co.op'!$M:$M,'Data Co.op'!$E:$E,'MT-Tracking Co.op'!$G357,'Data Co.op'!$N:$N,'MT-Tracking Co.op'!AJ$6)</f>
        <v>0</v>
      </c>
      <c r="AK357" s="25">
        <f>+SUMIFS('Data Co.op'!$M:$M,'Data Co.op'!$E:$E,'MT-Tracking Co.op'!$G357,'Data Co.op'!$N:$N,'MT-Tracking Co.op'!AK$6)</f>
        <v>0</v>
      </c>
      <c r="AL357" s="25">
        <f>+SUMIFS('Data Co.op'!$M:$M,'Data Co.op'!$E:$E,'MT-Tracking Co.op'!$G357,'Data Co.op'!$N:$N,'MT-Tracking Co.op'!AL$6)</f>
        <v>0</v>
      </c>
      <c r="AM357" s="25">
        <f>+SUMIFS('Data Co.op'!$M:$M,'Data Co.op'!$E:$E,'MT-Tracking Co.op'!$G357,'Data Co.op'!$N:$N,'MT-Tracking Co.op'!AM$6)</f>
        <v>0</v>
      </c>
      <c r="AN357" s="25">
        <f>+SUMIFS('Data Co.op'!$M:$M,'Data Co.op'!$E:$E,'MT-Tracking Co.op'!$G357,'Data Co.op'!$N:$N,'MT-Tracking Co.op'!AN$6)</f>
        <v>0</v>
      </c>
      <c r="AO357" s="25">
        <f>+SUMIFS('Data Co.op'!$M:$M,'Data Co.op'!$E:$E,'MT-Tracking Co.op'!$G357,'Data Co.op'!$N:$N,'MT-Tracking Co.op'!AO$6)</f>
        <v>0</v>
      </c>
      <c r="AP357" s="25">
        <f>+SUMIFS('Data Co.op'!$M:$M,'Data Co.op'!$E:$E,'MT-Tracking Co.op'!$G357,'Data Co.op'!$N:$N,'MT-Tracking Co.op'!AP$6)</f>
        <v>0</v>
      </c>
      <c r="AQ357" s="25">
        <f>+SUMIFS('Data Co.op'!$M:$M,'Data Co.op'!$E:$E,'MT-Tracking Co.op'!$G357,'Data Co.op'!$N:$N,'MT-Tracking Co.op'!AQ$6)</f>
        <v>0</v>
      </c>
      <c r="AR357" s="25">
        <f>+SUMIFS('Data Co.op'!$M:$M,'Data Co.op'!$E:$E,'MT-Tracking Co.op'!$G357,'Data Co.op'!$N:$N,'MT-Tracking Co.op'!AR$6)</f>
        <v>0</v>
      </c>
      <c r="AS357" s="25">
        <f>+SUMIFS('Data Co.op'!$M:$M,'Data Co.op'!$E:$E,'MT-Tracking Co.op'!$G357,'Data Co.op'!$N:$N,'MT-Tracking Co.op'!AS$6)</f>
        <v>0</v>
      </c>
      <c r="AT357" s="25">
        <f>+SUMIFS('Data Co.op'!$M:$M,'Data Co.op'!$E:$E,'MT-Tracking Co.op'!$G357,'Data Co.op'!$N:$N,'MT-Tracking Co.op'!AT$6)</f>
        <v>0</v>
      </c>
      <c r="AU357" s="25">
        <f>+SUMIFS('Data Co.op'!$M:$M,'Data Co.op'!$E:$E,'MT-Tracking Co.op'!$G357,'Data Co.op'!$N:$N,'MT-Tracking Co.op'!AU$6)</f>
        <v>0</v>
      </c>
      <c r="AV357" s="25">
        <f>+SUMIFS('Data Co.op'!$M:$M,'Data Co.op'!$E:$E,'MT-Tracking Co.op'!$G357,'Data Co.op'!$N:$N,'MT-Tracking Co.op'!AV$6)</f>
        <v>0</v>
      </c>
      <c r="AW357" s="27"/>
      <c r="AX357">
        <f t="shared" si="56"/>
        <v>0</v>
      </c>
      <c r="AY357">
        <f t="shared" si="54"/>
        <v>0</v>
      </c>
      <c r="AZ357" s="27">
        <f t="shared" si="57"/>
        <v>0</v>
      </c>
    </row>
    <row r="358" spans="1:52" outlineLevel="1" x14ac:dyDescent="0.25">
      <c r="A358" s="4"/>
      <c r="B358" s="4"/>
      <c r="C358" s="4"/>
      <c r="D358" s="4"/>
      <c r="E358" s="4"/>
      <c r="F358" s="35"/>
      <c r="G358" s="35"/>
      <c r="H358" s="4"/>
      <c r="I358" s="4"/>
      <c r="J358" s="4"/>
      <c r="K358" s="4"/>
      <c r="L358" s="4"/>
      <c r="M358" s="4"/>
      <c r="N358" s="38"/>
      <c r="O358" s="33"/>
      <c r="P358" s="33">
        <f t="shared" si="61"/>
        <v>0</v>
      </c>
      <c r="Q358" s="94">
        <f t="shared" si="55"/>
        <v>0</v>
      </c>
      <c r="R358" s="25">
        <f>+SUMIFS('Data Co.op'!$M:$M,'Data Co.op'!$E:$E,'MT-Tracking Co.op'!$F358,'Data Co.op'!$N:$N,'MT-Tracking Co.op'!R$6)</f>
        <v>0</v>
      </c>
      <c r="S358" s="25">
        <f>+SUMIFS('Data Co.op'!$M:$M,'Data Co.op'!$E:$E,'MT-Tracking Co.op'!$F358,'Data Co.op'!$N:$N,'MT-Tracking Co.op'!S$6)</f>
        <v>0</v>
      </c>
      <c r="T358" s="25">
        <f>+SUMIFS('Data Co.op'!$M:$M,'Data Co.op'!$E:$E,'MT-Tracking Co.op'!$F358,'Data Co.op'!$N:$N,'MT-Tracking Co.op'!T$6)</f>
        <v>0</v>
      </c>
      <c r="U358" s="25">
        <f>+SUMIFS('Data Co.op'!$M:$M,'Data Co.op'!$E:$E,'MT-Tracking Co.op'!$F358,'Data Co.op'!$N:$N,'MT-Tracking Co.op'!U$6)</f>
        <v>0</v>
      </c>
      <c r="V358" s="25">
        <f>+SUMIFS('Data Co.op'!$M:$M,'Data Co.op'!$E:$E,'MT-Tracking Co.op'!$F358,'Data Co.op'!$N:$N,'MT-Tracking Co.op'!V$6)</f>
        <v>0</v>
      </c>
      <c r="W358" s="25">
        <f>+SUMIFS('Data Co.op'!$M:$M,'Data Co.op'!$E:$E,'MT-Tracking Co.op'!$F358,'Data Co.op'!$N:$N,'MT-Tracking Co.op'!W$6)</f>
        <v>0</v>
      </c>
      <c r="X358" s="25">
        <f>+SUMIFS('Data Co.op'!$M:$M,'Data Co.op'!$E:$E,'MT-Tracking Co.op'!$F358,'Data Co.op'!$N:$N,'MT-Tracking Co.op'!X$6)</f>
        <v>0</v>
      </c>
      <c r="Y358" s="25">
        <f>+SUMIFS('Data Co.op'!$M:$M,'Data Co.op'!$E:$E,'MT-Tracking Co.op'!$F358,'Data Co.op'!$N:$N,'MT-Tracking Co.op'!Y$6)</f>
        <v>0</v>
      </c>
      <c r="Z358" s="25">
        <f>+SUMIFS('Data Co.op'!$M:$M,'Data Co.op'!$E:$E,'MT-Tracking Co.op'!$F358,'Data Co.op'!$N:$N,'MT-Tracking Co.op'!Z$6)</f>
        <v>0</v>
      </c>
      <c r="AA358" s="25">
        <f>+SUMIFS('Data Co.op'!$M:$M,'Data Co.op'!$E:$E,'MT-Tracking Co.op'!$F358,'Data Co.op'!$N:$N,'MT-Tracking Co.op'!AA$6)</f>
        <v>0</v>
      </c>
      <c r="AB358" s="25">
        <f>+SUMIFS('Data Co.op'!$M:$M,'Data Co.op'!$E:$E,'MT-Tracking Co.op'!$F358,'Data Co.op'!$N:$N,'MT-Tracking Co.op'!AB$6)</f>
        <v>0</v>
      </c>
      <c r="AC358" s="25">
        <f>+SUMIFS('Data Co.op'!$M:$M,'Data Co.op'!$E:$E,'MT-Tracking Co.op'!$F358,'Data Co.op'!$N:$N,'MT-Tracking Co.op'!AC$6)</f>
        <v>0</v>
      </c>
      <c r="AD358" s="25">
        <f>+SUMIFS('Data Co.op'!$M:$M,'Data Co.op'!$E:$E,'MT-Tracking Co.op'!$F358,'Data Co.op'!$N:$N,'MT-Tracking Co.op'!AD$6)</f>
        <v>0</v>
      </c>
      <c r="AE358" s="25">
        <f>+SUMIFS('Data Co.op'!$M:$M,'Data Co.op'!$E:$E,'MT-Tracking Co.op'!$F358,'Data Co.op'!$N:$N,'MT-Tracking Co.op'!AE$6)</f>
        <v>0</v>
      </c>
      <c r="AF358" s="25">
        <f>+SUMIFS('Data Co.op'!$M:$M,'Data Co.op'!$E:$E,'MT-Tracking Co.op'!$F358,'Data Co.op'!$N:$N,'MT-Tracking Co.op'!AF$6)</f>
        <v>0</v>
      </c>
      <c r="AG358" s="25">
        <f>+SUMIFS('Data Co.op'!$M:$M,'Data Co.op'!$E:$E,'MT-Tracking Co.op'!$F358,'Data Co.op'!$N:$N,'MT-Tracking Co.op'!AG$6)</f>
        <v>0</v>
      </c>
      <c r="AH358" s="25">
        <f>+SUMIFS('Data Co.op'!$M:$M,'Data Co.op'!$E:$E,'MT-Tracking Co.op'!$G358,'Data Co.op'!$N:$N,'MT-Tracking Co.op'!AH$6)</f>
        <v>0</v>
      </c>
      <c r="AI358" s="25">
        <f>+SUMIFS('Data Co.op'!$M:$M,'Data Co.op'!$E:$E,'MT-Tracking Co.op'!$G358,'Data Co.op'!$N:$N,'MT-Tracking Co.op'!AI$6)</f>
        <v>0</v>
      </c>
      <c r="AJ358" s="25">
        <f>+SUMIFS('Data Co.op'!$M:$M,'Data Co.op'!$E:$E,'MT-Tracking Co.op'!$G358,'Data Co.op'!$N:$N,'MT-Tracking Co.op'!AJ$6)</f>
        <v>0</v>
      </c>
      <c r="AK358" s="25">
        <f>+SUMIFS('Data Co.op'!$M:$M,'Data Co.op'!$E:$E,'MT-Tracking Co.op'!$G358,'Data Co.op'!$N:$N,'MT-Tracking Co.op'!AK$6)</f>
        <v>0</v>
      </c>
      <c r="AL358" s="25">
        <f>+SUMIFS('Data Co.op'!$M:$M,'Data Co.op'!$E:$E,'MT-Tracking Co.op'!$G358,'Data Co.op'!$N:$N,'MT-Tracking Co.op'!AL$6)</f>
        <v>0</v>
      </c>
      <c r="AM358" s="25">
        <f>+SUMIFS('Data Co.op'!$M:$M,'Data Co.op'!$E:$E,'MT-Tracking Co.op'!$G358,'Data Co.op'!$N:$N,'MT-Tracking Co.op'!AM$6)</f>
        <v>0</v>
      </c>
      <c r="AN358" s="25">
        <f>+SUMIFS('Data Co.op'!$M:$M,'Data Co.op'!$E:$E,'MT-Tracking Co.op'!$G358,'Data Co.op'!$N:$N,'MT-Tracking Co.op'!AN$6)</f>
        <v>0</v>
      </c>
      <c r="AO358" s="25">
        <f>+SUMIFS('Data Co.op'!$M:$M,'Data Co.op'!$E:$E,'MT-Tracking Co.op'!$G358,'Data Co.op'!$N:$N,'MT-Tracking Co.op'!AO$6)</f>
        <v>0</v>
      </c>
      <c r="AP358" s="25">
        <f>+SUMIFS('Data Co.op'!$M:$M,'Data Co.op'!$E:$E,'MT-Tracking Co.op'!$G358,'Data Co.op'!$N:$N,'MT-Tracking Co.op'!AP$6)</f>
        <v>0</v>
      </c>
      <c r="AQ358" s="25">
        <f>+SUMIFS('Data Co.op'!$M:$M,'Data Co.op'!$E:$E,'MT-Tracking Co.op'!$G358,'Data Co.op'!$N:$N,'MT-Tracking Co.op'!AQ$6)</f>
        <v>0</v>
      </c>
      <c r="AR358" s="25">
        <f>+SUMIFS('Data Co.op'!$M:$M,'Data Co.op'!$E:$E,'MT-Tracking Co.op'!$G358,'Data Co.op'!$N:$N,'MT-Tracking Co.op'!AR$6)</f>
        <v>0</v>
      </c>
      <c r="AS358" s="25">
        <f>+SUMIFS('Data Co.op'!$M:$M,'Data Co.op'!$E:$E,'MT-Tracking Co.op'!$G358,'Data Co.op'!$N:$N,'MT-Tracking Co.op'!AS$6)</f>
        <v>0</v>
      </c>
      <c r="AT358" s="25">
        <f>+SUMIFS('Data Co.op'!$M:$M,'Data Co.op'!$E:$E,'MT-Tracking Co.op'!$G358,'Data Co.op'!$N:$N,'MT-Tracking Co.op'!AT$6)</f>
        <v>0</v>
      </c>
      <c r="AU358" s="25">
        <f>+SUMIFS('Data Co.op'!$M:$M,'Data Co.op'!$E:$E,'MT-Tracking Co.op'!$G358,'Data Co.op'!$N:$N,'MT-Tracking Co.op'!AU$6)</f>
        <v>0</v>
      </c>
      <c r="AV358" s="25">
        <f>+SUMIFS('Data Co.op'!$M:$M,'Data Co.op'!$E:$E,'MT-Tracking Co.op'!$G358,'Data Co.op'!$N:$N,'MT-Tracking Co.op'!AV$6)</f>
        <v>0</v>
      </c>
      <c r="AW358" s="27"/>
      <c r="AX358">
        <f t="shared" si="56"/>
        <v>0</v>
      </c>
      <c r="AY358">
        <f t="shared" si="54"/>
        <v>0</v>
      </c>
      <c r="AZ358" s="27">
        <f t="shared" si="57"/>
        <v>0</v>
      </c>
    </row>
    <row r="359" spans="1:52" outlineLevel="1" x14ac:dyDescent="0.25">
      <c r="A359" s="4" t="s">
        <v>935</v>
      </c>
      <c r="B359" s="4" t="s">
        <v>1076</v>
      </c>
      <c r="C359" s="4" t="s">
        <v>451</v>
      </c>
      <c r="D359" s="107" t="s">
        <v>776</v>
      </c>
      <c r="E359" s="85" t="s">
        <v>574</v>
      </c>
      <c r="F359" s="86"/>
      <c r="G359" s="86"/>
      <c r="H359" s="57"/>
      <c r="I359" s="4"/>
      <c r="J359" s="4"/>
      <c r="K359" s="4"/>
      <c r="L359" s="4"/>
      <c r="M359" s="4"/>
      <c r="N359" s="38"/>
      <c r="O359" s="33"/>
      <c r="P359" s="33">
        <f t="shared" si="61"/>
        <v>0</v>
      </c>
      <c r="Q359" s="94">
        <f t="shared" si="55"/>
        <v>0</v>
      </c>
      <c r="R359" s="25">
        <f>+SUMIFS('Data Co.op'!$M:$M,'Data Co.op'!$E:$E,'MT-Tracking Co.op'!$F359,'Data Co.op'!$N:$N,'MT-Tracking Co.op'!R$6)</f>
        <v>0</v>
      </c>
      <c r="S359" s="25">
        <f>+SUMIFS('Data Co.op'!$M:$M,'Data Co.op'!$E:$E,'MT-Tracking Co.op'!$F359,'Data Co.op'!$N:$N,'MT-Tracking Co.op'!S$6)</f>
        <v>0</v>
      </c>
      <c r="T359" s="25">
        <f>+SUMIFS('Data Co.op'!$M:$M,'Data Co.op'!$E:$E,'MT-Tracking Co.op'!$F359,'Data Co.op'!$N:$N,'MT-Tracking Co.op'!T$6)</f>
        <v>0</v>
      </c>
      <c r="U359" s="25">
        <f>+SUMIFS('Data Co.op'!$M:$M,'Data Co.op'!$E:$E,'MT-Tracking Co.op'!$F359,'Data Co.op'!$N:$N,'MT-Tracking Co.op'!U$6)</f>
        <v>0</v>
      </c>
      <c r="V359" s="25">
        <f>+SUMIFS('Data Co.op'!$M:$M,'Data Co.op'!$E:$E,'MT-Tracking Co.op'!$F359,'Data Co.op'!$N:$N,'MT-Tracking Co.op'!V$6)</f>
        <v>0</v>
      </c>
      <c r="W359" s="25">
        <f>+SUMIFS('Data Co.op'!$M:$M,'Data Co.op'!$E:$E,'MT-Tracking Co.op'!$F359,'Data Co.op'!$N:$N,'MT-Tracking Co.op'!W$6)</f>
        <v>0</v>
      </c>
      <c r="X359" s="25">
        <f>+SUMIFS('Data Co.op'!$M:$M,'Data Co.op'!$E:$E,'MT-Tracking Co.op'!$F359,'Data Co.op'!$N:$N,'MT-Tracking Co.op'!X$6)</f>
        <v>0</v>
      </c>
      <c r="Y359" s="25">
        <f>+SUMIFS('Data Co.op'!$M:$M,'Data Co.op'!$E:$E,'MT-Tracking Co.op'!$F359,'Data Co.op'!$N:$N,'MT-Tracking Co.op'!Y$6)</f>
        <v>0</v>
      </c>
      <c r="Z359" s="25">
        <f>+SUMIFS('Data Co.op'!$M:$M,'Data Co.op'!$E:$E,'MT-Tracking Co.op'!$F359,'Data Co.op'!$N:$N,'MT-Tracking Co.op'!Z$6)</f>
        <v>0</v>
      </c>
      <c r="AA359" s="25">
        <f>+SUMIFS('Data Co.op'!$M:$M,'Data Co.op'!$E:$E,'MT-Tracking Co.op'!$F359,'Data Co.op'!$N:$N,'MT-Tracking Co.op'!AA$6)</f>
        <v>0</v>
      </c>
      <c r="AB359" s="25">
        <f>+SUMIFS('Data Co.op'!$M:$M,'Data Co.op'!$E:$E,'MT-Tracking Co.op'!$F359,'Data Co.op'!$N:$N,'MT-Tracking Co.op'!AB$6)</f>
        <v>0</v>
      </c>
      <c r="AC359" s="25">
        <f>+SUMIFS('Data Co.op'!$M:$M,'Data Co.op'!$E:$E,'MT-Tracking Co.op'!$F359,'Data Co.op'!$N:$N,'MT-Tracking Co.op'!AC$6)</f>
        <v>0</v>
      </c>
      <c r="AD359" s="25">
        <f>+SUMIFS('Data Co.op'!$M:$M,'Data Co.op'!$E:$E,'MT-Tracking Co.op'!$F359,'Data Co.op'!$N:$N,'MT-Tracking Co.op'!AD$6)</f>
        <v>0</v>
      </c>
      <c r="AE359" s="25">
        <f>+SUMIFS('Data Co.op'!$M:$M,'Data Co.op'!$E:$E,'MT-Tracking Co.op'!$F359,'Data Co.op'!$N:$N,'MT-Tracking Co.op'!AE$6)</f>
        <v>0</v>
      </c>
      <c r="AF359" s="25">
        <f>+SUMIFS('Data Co.op'!$M:$M,'Data Co.op'!$E:$E,'MT-Tracking Co.op'!$F359,'Data Co.op'!$N:$N,'MT-Tracking Co.op'!AF$6)</f>
        <v>0</v>
      </c>
      <c r="AG359" s="25">
        <f>+SUMIFS('Data Co.op'!$M:$M,'Data Co.op'!$E:$E,'MT-Tracking Co.op'!$F359,'Data Co.op'!$N:$N,'MT-Tracking Co.op'!AG$6)</f>
        <v>0</v>
      </c>
      <c r="AH359" s="25">
        <f>+SUMIFS('Data Co.op'!$M:$M,'Data Co.op'!$E:$E,'MT-Tracking Co.op'!$G359,'Data Co.op'!$N:$N,'MT-Tracking Co.op'!AH$6)</f>
        <v>0</v>
      </c>
      <c r="AI359" s="25">
        <f>+SUMIFS('Data Co.op'!$M:$M,'Data Co.op'!$E:$E,'MT-Tracking Co.op'!$G359,'Data Co.op'!$N:$N,'MT-Tracking Co.op'!AI$6)</f>
        <v>0</v>
      </c>
      <c r="AJ359" s="25">
        <f>+SUMIFS('Data Co.op'!$M:$M,'Data Co.op'!$E:$E,'MT-Tracking Co.op'!$G359,'Data Co.op'!$N:$N,'MT-Tracking Co.op'!AJ$6)</f>
        <v>0</v>
      </c>
      <c r="AK359" s="25">
        <f>+SUMIFS('Data Co.op'!$M:$M,'Data Co.op'!$E:$E,'MT-Tracking Co.op'!$G359,'Data Co.op'!$N:$N,'MT-Tracking Co.op'!AK$6)</f>
        <v>0</v>
      </c>
      <c r="AL359" s="25">
        <f>+SUMIFS('Data Co.op'!$M:$M,'Data Co.op'!$E:$E,'MT-Tracking Co.op'!$G359,'Data Co.op'!$N:$N,'MT-Tracking Co.op'!AL$6)</f>
        <v>0</v>
      </c>
      <c r="AM359" s="25">
        <f>+SUMIFS('Data Co.op'!$M:$M,'Data Co.op'!$E:$E,'MT-Tracking Co.op'!$G359,'Data Co.op'!$N:$N,'MT-Tracking Co.op'!AM$6)</f>
        <v>0</v>
      </c>
      <c r="AN359" s="25">
        <f>+SUMIFS('Data Co.op'!$M:$M,'Data Co.op'!$E:$E,'MT-Tracking Co.op'!$G359,'Data Co.op'!$N:$N,'MT-Tracking Co.op'!AN$6)</f>
        <v>0</v>
      </c>
      <c r="AO359" s="25">
        <f>+SUMIFS('Data Co.op'!$M:$M,'Data Co.op'!$E:$E,'MT-Tracking Co.op'!$G359,'Data Co.op'!$N:$N,'MT-Tracking Co.op'!AO$6)</f>
        <v>0</v>
      </c>
      <c r="AP359" s="25">
        <f>+SUMIFS('Data Co.op'!$M:$M,'Data Co.op'!$E:$E,'MT-Tracking Co.op'!$G359,'Data Co.op'!$N:$N,'MT-Tracking Co.op'!AP$6)</f>
        <v>0</v>
      </c>
      <c r="AQ359" s="25">
        <f>+SUMIFS('Data Co.op'!$M:$M,'Data Co.op'!$E:$E,'MT-Tracking Co.op'!$G359,'Data Co.op'!$N:$N,'MT-Tracking Co.op'!AQ$6)</f>
        <v>0</v>
      </c>
      <c r="AR359" s="25">
        <f>+SUMIFS('Data Co.op'!$M:$M,'Data Co.op'!$E:$E,'MT-Tracking Co.op'!$G359,'Data Co.op'!$N:$N,'MT-Tracking Co.op'!AR$6)</f>
        <v>0</v>
      </c>
      <c r="AS359" s="25">
        <f>+SUMIFS('Data Co.op'!$M:$M,'Data Co.op'!$E:$E,'MT-Tracking Co.op'!$G359,'Data Co.op'!$N:$N,'MT-Tracking Co.op'!AS$6)</f>
        <v>0</v>
      </c>
      <c r="AT359" s="25">
        <f>+SUMIFS('Data Co.op'!$M:$M,'Data Co.op'!$E:$E,'MT-Tracking Co.op'!$G359,'Data Co.op'!$N:$N,'MT-Tracking Co.op'!AT$6)</f>
        <v>0</v>
      </c>
      <c r="AU359" s="25">
        <f>+SUMIFS('Data Co.op'!$M:$M,'Data Co.op'!$E:$E,'MT-Tracking Co.op'!$G359,'Data Co.op'!$N:$N,'MT-Tracking Co.op'!AU$6)</f>
        <v>0</v>
      </c>
      <c r="AV359" s="25">
        <f>+SUMIFS('Data Co.op'!$M:$M,'Data Co.op'!$E:$E,'MT-Tracking Co.op'!$G359,'Data Co.op'!$N:$N,'MT-Tracking Co.op'!AV$6)</f>
        <v>0</v>
      </c>
      <c r="AW359" s="27"/>
      <c r="AX359" t="str">
        <f t="shared" si="56"/>
        <v>Phạm Thanh Hà</v>
      </c>
      <c r="AY359" t="str">
        <f t="shared" si="54"/>
        <v>NBTS03961</v>
      </c>
      <c r="AZ359" s="27" t="str">
        <f t="shared" si="57"/>
        <v xml:space="preserve">Trần Thị Thúy Quỳnh </v>
      </c>
    </row>
    <row r="360" spans="1:52" outlineLevel="1" x14ac:dyDescent="0.25">
      <c r="A360" s="4" t="s">
        <v>935</v>
      </c>
      <c r="B360" s="4" t="s">
        <v>1076</v>
      </c>
      <c r="C360" s="4" t="s">
        <v>451</v>
      </c>
      <c r="D360" s="4" t="s">
        <v>776</v>
      </c>
      <c r="E360" s="4" t="s">
        <v>574</v>
      </c>
      <c r="F360" s="35">
        <v>9160</v>
      </c>
      <c r="G360" s="35">
        <f t="shared" ref="G360" si="63">+F360*1</f>
        <v>9160</v>
      </c>
      <c r="H360" s="35" t="s">
        <v>2495</v>
      </c>
      <c r="I360" s="4"/>
      <c r="J360" s="4"/>
      <c r="K360" s="4"/>
      <c r="L360" s="4"/>
      <c r="M360" s="4"/>
      <c r="N360" s="38"/>
      <c r="O360" s="33"/>
      <c r="P360" s="33">
        <f t="shared" si="61"/>
        <v>2600.3894399999999</v>
      </c>
      <c r="Q360" s="94">
        <f t="shared" si="55"/>
        <v>0</v>
      </c>
      <c r="R360" s="25">
        <f>+SUMIFS('Data Co.op'!$M:$M,'Data Co.op'!$E:$E,'MT-Tracking Co.op'!$F360,'Data Co.op'!$N:$N,'MT-Tracking Co.op'!R$6)</f>
        <v>0</v>
      </c>
      <c r="S360" s="25">
        <f>+SUMIFS('Data Co.op'!$M:$M,'Data Co.op'!$E:$E,'MT-Tracking Co.op'!$F360,'Data Co.op'!$N:$N,'MT-Tracking Co.op'!S$6)</f>
        <v>0</v>
      </c>
      <c r="T360" s="25">
        <f>+SUMIFS('Data Co.op'!$M:$M,'Data Co.op'!$E:$E,'MT-Tracking Co.op'!$F360,'Data Co.op'!$N:$N,'MT-Tracking Co.op'!T$6)</f>
        <v>0</v>
      </c>
      <c r="U360" s="25">
        <f>+SUMIFS('Data Co.op'!$M:$M,'Data Co.op'!$E:$E,'MT-Tracking Co.op'!$F360,'Data Co.op'!$N:$N,'MT-Tracking Co.op'!U$6)</f>
        <v>0</v>
      </c>
      <c r="V360" s="25">
        <f>+SUMIFS('Data Co.op'!$M:$M,'Data Co.op'!$E:$E,'MT-Tracking Co.op'!$F360,'Data Co.op'!$N:$N,'MT-Tracking Co.op'!V$6)</f>
        <v>0</v>
      </c>
      <c r="W360" s="25">
        <f>+SUMIFS('Data Co.op'!$M:$M,'Data Co.op'!$E:$E,'MT-Tracking Co.op'!$F360,'Data Co.op'!$N:$N,'MT-Tracking Co.op'!W$6)</f>
        <v>238.46399999999994</v>
      </c>
      <c r="X360" s="25">
        <f>+SUMIFS('Data Co.op'!$M:$M,'Data Co.op'!$E:$E,'MT-Tracking Co.op'!$F360,'Data Co.op'!$N:$N,'MT-Tracking Co.op'!X$6)</f>
        <v>0</v>
      </c>
      <c r="Y360" s="25">
        <f>+SUMIFS('Data Co.op'!$M:$M,'Data Co.op'!$E:$E,'MT-Tracking Co.op'!$F360,'Data Co.op'!$N:$N,'MT-Tracking Co.op'!Y$6)</f>
        <v>0</v>
      </c>
      <c r="Z360" s="25">
        <f>+SUMIFS('Data Co.op'!$M:$M,'Data Co.op'!$E:$E,'MT-Tracking Co.op'!$F360,'Data Co.op'!$N:$N,'MT-Tracking Co.op'!Z$6)</f>
        <v>0</v>
      </c>
      <c r="AA360" s="25">
        <f>+SUMIFS('Data Co.op'!$M:$M,'Data Co.op'!$E:$E,'MT-Tracking Co.op'!$F360,'Data Co.op'!$N:$N,'MT-Tracking Co.op'!AA$6)</f>
        <v>0</v>
      </c>
      <c r="AB360" s="25">
        <f>+SUMIFS('Data Co.op'!$M:$M,'Data Co.op'!$E:$E,'MT-Tracking Co.op'!$F360,'Data Co.op'!$N:$N,'MT-Tracking Co.op'!AB$6)</f>
        <v>0</v>
      </c>
      <c r="AC360" s="25">
        <f>+SUMIFS('Data Co.op'!$M:$M,'Data Co.op'!$E:$E,'MT-Tracking Co.op'!$F360,'Data Co.op'!$N:$N,'MT-Tracking Co.op'!AC$6)</f>
        <v>0</v>
      </c>
      <c r="AD360" s="25">
        <f>+SUMIFS('Data Co.op'!$M:$M,'Data Co.op'!$E:$E,'MT-Tracking Co.op'!$F360,'Data Co.op'!$N:$N,'MT-Tracking Co.op'!AD$6)</f>
        <v>180.59976</v>
      </c>
      <c r="AE360" s="25">
        <f>+SUMIFS('Data Co.op'!$M:$M,'Data Co.op'!$E:$E,'MT-Tracking Co.op'!$F360,'Data Co.op'!$N:$N,'MT-Tracking Co.op'!AE$6)</f>
        <v>0</v>
      </c>
      <c r="AF360" s="25">
        <f>+SUMIFS('Data Co.op'!$M:$M,'Data Co.op'!$E:$E,'MT-Tracking Co.op'!$F360,'Data Co.op'!$N:$N,'MT-Tracking Co.op'!AF$6)</f>
        <v>0</v>
      </c>
      <c r="AG360" s="25">
        <f>+SUMIFS('Data Co.op'!$M:$M,'Data Co.op'!$E:$E,'MT-Tracking Co.op'!$F360,'Data Co.op'!$N:$N,'MT-Tracking Co.op'!AG$6)</f>
        <v>0</v>
      </c>
      <c r="AH360" s="25">
        <f>+SUMIFS('Data Co.op'!$M:$M,'Data Co.op'!$E:$E,'MT-Tracking Co.op'!$G360,'Data Co.op'!$N:$N,'MT-Tracking Co.op'!AH$6)</f>
        <v>0</v>
      </c>
      <c r="AI360" s="25">
        <f>+SUMIFS('Data Co.op'!$M:$M,'Data Co.op'!$E:$E,'MT-Tracking Co.op'!$G360,'Data Co.op'!$N:$N,'MT-Tracking Co.op'!AI$6)</f>
        <v>0</v>
      </c>
      <c r="AJ360" s="25">
        <f>+SUMIFS('Data Co.op'!$M:$M,'Data Co.op'!$E:$E,'MT-Tracking Co.op'!$G360,'Data Co.op'!$N:$N,'MT-Tracking Co.op'!AJ$6)</f>
        <v>0</v>
      </c>
      <c r="AK360" s="25">
        <f>+SUMIFS('Data Co.op'!$M:$M,'Data Co.op'!$E:$E,'MT-Tracking Co.op'!$G360,'Data Co.op'!$N:$N,'MT-Tracking Co.op'!AK$6)</f>
        <v>772.29827999999998</v>
      </c>
      <c r="AL360" s="25">
        <f>+SUMIFS('Data Co.op'!$M:$M,'Data Co.op'!$E:$E,'MT-Tracking Co.op'!$G360,'Data Co.op'!$N:$N,'MT-Tracking Co.op'!AL$6)</f>
        <v>0</v>
      </c>
      <c r="AM360" s="25">
        <f>+SUMIFS('Data Co.op'!$M:$M,'Data Co.op'!$E:$E,'MT-Tracking Co.op'!$G360,'Data Co.op'!$N:$N,'MT-Tracking Co.op'!AM$6)</f>
        <v>0</v>
      </c>
      <c r="AN360" s="25">
        <f>+SUMIFS('Data Co.op'!$M:$M,'Data Co.op'!$E:$E,'MT-Tracking Co.op'!$G360,'Data Co.op'!$N:$N,'MT-Tracking Co.op'!AN$6)</f>
        <v>0</v>
      </c>
      <c r="AO360" s="25">
        <f>+SUMIFS('Data Co.op'!$M:$M,'Data Co.op'!$E:$E,'MT-Tracking Co.op'!$G360,'Data Co.op'!$N:$N,'MT-Tracking Co.op'!AO$6)</f>
        <v>0</v>
      </c>
      <c r="AP360" s="25">
        <f>+SUMIFS('Data Co.op'!$M:$M,'Data Co.op'!$E:$E,'MT-Tracking Co.op'!$G360,'Data Co.op'!$N:$N,'MT-Tracking Co.op'!AP$6)</f>
        <v>0</v>
      </c>
      <c r="AQ360" s="25">
        <f>+SUMIFS('Data Co.op'!$M:$M,'Data Co.op'!$E:$E,'MT-Tracking Co.op'!$G360,'Data Co.op'!$N:$N,'MT-Tracking Co.op'!AQ$6)</f>
        <v>0</v>
      </c>
      <c r="AR360" s="25">
        <f>+SUMIFS('Data Co.op'!$M:$M,'Data Co.op'!$E:$E,'MT-Tracking Co.op'!$G360,'Data Co.op'!$N:$N,'MT-Tracking Co.op'!AR$6)</f>
        <v>1409.0273999999999</v>
      </c>
      <c r="AS360" s="25">
        <f>+SUMIFS('Data Co.op'!$M:$M,'Data Co.op'!$E:$E,'MT-Tracking Co.op'!$G360,'Data Co.op'!$N:$N,'MT-Tracking Co.op'!AS$6)</f>
        <v>0</v>
      </c>
      <c r="AT360" s="25">
        <f>+SUMIFS('Data Co.op'!$M:$M,'Data Co.op'!$E:$E,'MT-Tracking Co.op'!$G360,'Data Co.op'!$N:$N,'MT-Tracking Co.op'!AT$6)</f>
        <v>0</v>
      </c>
      <c r="AU360" s="25">
        <f>+SUMIFS('Data Co.op'!$M:$M,'Data Co.op'!$E:$E,'MT-Tracking Co.op'!$G360,'Data Co.op'!$N:$N,'MT-Tracking Co.op'!AU$6)</f>
        <v>0</v>
      </c>
      <c r="AV360" s="25">
        <f>+SUMIFS('Data Co.op'!$M:$M,'Data Co.op'!$E:$E,'MT-Tracking Co.op'!$G360,'Data Co.op'!$N:$N,'MT-Tracking Co.op'!AV$6)</f>
        <v>0</v>
      </c>
      <c r="AW360" s="27"/>
      <c r="AX360" t="str">
        <f t="shared" si="56"/>
        <v>Phạm Thanh Hà</v>
      </c>
      <c r="AY360" t="str">
        <f t="shared" si="54"/>
        <v>NBTS03961</v>
      </c>
      <c r="AZ360" s="27" t="str">
        <f t="shared" si="57"/>
        <v xml:space="preserve">Trần Thị Thúy Quỳnh </v>
      </c>
    </row>
    <row r="361" spans="1:52" outlineLevel="1" x14ac:dyDescent="0.25">
      <c r="A361" s="4" t="s">
        <v>935</v>
      </c>
      <c r="B361" s="4" t="s">
        <v>1076</v>
      </c>
      <c r="C361" s="4" t="s">
        <v>451</v>
      </c>
      <c r="D361" s="4" t="s">
        <v>776</v>
      </c>
      <c r="E361" s="4" t="s">
        <v>574</v>
      </c>
      <c r="F361" s="35">
        <v>9141</v>
      </c>
      <c r="G361" s="35">
        <v>9141</v>
      </c>
      <c r="H361" s="35" t="s">
        <v>5156</v>
      </c>
      <c r="I361" s="4"/>
      <c r="J361" s="4"/>
      <c r="K361" s="4"/>
      <c r="L361" s="4"/>
      <c r="M361" s="4"/>
      <c r="N361" s="38"/>
      <c r="O361" s="33"/>
      <c r="P361" s="33">
        <f t="shared" si="61"/>
        <v>1893.6136800000002</v>
      </c>
      <c r="Q361" s="94">
        <f t="shared" si="55"/>
        <v>0</v>
      </c>
      <c r="R361" s="25">
        <f>+SUMIFS('Data Co.op'!$M:$M,'Data Co.op'!$E:$E,'MT-Tracking Co.op'!$F361,'Data Co.op'!$N:$N,'MT-Tracking Co.op'!R$6)</f>
        <v>0</v>
      </c>
      <c r="S361" s="25">
        <f>+SUMIFS('Data Co.op'!$M:$M,'Data Co.op'!$E:$E,'MT-Tracking Co.op'!$F361,'Data Co.op'!$N:$N,'MT-Tracking Co.op'!S$6)</f>
        <v>0</v>
      </c>
      <c r="T361" s="25">
        <f>+SUMIFS('Data Co.op'!$M:$M,'Data Co.op'!$E:$E,'MT-Tracking Co.op'!$F361,'Data Co.op'!$N:$N,'MT-Tracking Co.op'!T$6)</f>
        <v>0</v>
      </c>
      <c r="U361" s="25">
        <f>+SUMIFS('Data Co.op'!$M:$M,'Data Co.op'!$E:$E,'MT-Tracking Co.op'!$F361,'Data Co.op'!$N:$N,'MT-Tracking Co.op'!U$6)</f>
        <v>0</v>
      </c>
      <c r="V361" s="25">
        <f>+SUMIFS('Data Co.op'!$M:$M,'Data Co.op'!$E:$E,'MT-Tracking Co.op'!$F361,'Data Co.op'!$N:$N,'MT-Tracking Co.op'!V$6)</f>
        <v>0</v>
      </c>
      <c r="W361" s="25">
        <f>+SUMIFS('Data Co.op'!$M:$M,'Data Co.op'!$E:$E,'MT-Tracking Co.op'!$F361,'Data Co.op'!$N:$N,'MT-Tracking Co.op'!W$6)</f>
        <v>0</v>
      </c>
      <c r="X361" s="25">
        <f>+SUMIFS('Data Co.op'!$M:$M,'Data Co.op'!$E:$E,'MT-Tracking Co.op'!$F361,'Data Co.op'!$N:$N,'MT-Tracking Co.op'!X$6)</f>
        <v>0</v>
      </c>
      <c r="Y361" s="25">
        <f>+SUMIFS('Data Co.op'!$M:$M,'Data Co.op'!$E:$E,'MT-Tracking Co.op'!$F361,'Data Co.op'!$N:$N,'MT-Tracking Co.op'!Y$6)</f>
        <v>0</v>
      </c>
      <c r="Z361" s="25">
        <f>+SUMIFS('Data Co.op'!$M:$M,'Data Co.op'!$E:$E,'MT-Tracking Co.op'!$F361,'Data Co.op'!$N:$N,'MT-Tracking Co.op'!Z$6)</f>
        <v>0</v>
      </c>
      <c r="AA361" s="25">
        <f>+SUMIFS('Data Co.op'!$M:$M,'Data Co.op'!$E:$E,'MT-Tracking Co.op'!$F361,'Data Co.op'!$N:$N,'MT-Tracking Co.op'!AA$6)</f>
        <v>0</v>
      </c>
      <c r="AB361" s="25">
        <f>+SUMIFS('Data Co.op'!$M:$M,'Data Co.op'!$E:$E,'MT-Tracking Co.op'!$F361,'Data Co.op'!$N:$N,'MT-Tracking Co.op'!AB$6)</f>
        <v>0</v>
      </c>
      <c r="AC361" s="25">
        <f>+SUMIFS('Data Co.op'!$M:$M,'Data Co.op'!$E:$E,'MT-Tracking Co.op'!$F361,'Data Co.op'!$N:$N,'MT-Tracking Co.op'!AC$6)</f>
        <v>0</v>
      </c>
      <c r="AD361" s="25">
        <f>+SUMIFS('Data Co.op'!$M:$M,'Data Co.op'!$E:$E,'MT-Tracking Co.op'!$F361,'Data Co.op'!$N:$N,'MT-Tracking Co.op'!AD$6)</f>
        <v>180.59976</v>
      </c>
      <c r="AE361" s="25">
        <f>+SUMIFS('Data Co.op'!$M:$M,'Data Co.op'!$E:$E,'MT-Tracking Co.op'!$F361,'Data Co.op'!$N:$N,'MT-Tracking Co.op'!AE$6)</f>
        <v>0</v>
      </c>
      <c r="AF361" s="25">
        <f>+SUMIFS('Data Co.op'!$M:$M,'Data Co.op'!$E:$E,'MT-Tracking Co.op'!$F361,'Data Co.op'!$N:$N,'MT-Tracking Co.op'!AF$6)</f>
        <v>0</v>
      </c>
      <c r="AG361" s="25">
        <f>+SUMIFS('Data Co.op'!$M:$M,'Data Co.op'!$E:$E,'MT-Tracking Co.op'!$F361,'Data Co.op'!$N:$N,'MT-Tracking Co.op'!AG$6)</f>
        <v>0</v>
      </c>
      <c r="AH361" s="25">
        <f>+SUMIFS('Data Co.op'!$M:$M,'Data Co.op'!$E:$E,'MT-Tracking Co.op'!$G361,'Data Co.op'!$N:$N,'MT-Tracking Co.op'!AH$6)</f>
        <v>0</v>
      </c>
      <c r="AI361" s="25">
        <f>+SUMIFS('Data Co.op'!$M:$M,'Data Co.op'!$E:$E,'MT-Tracking Co.op'!$G361,'Data Co.op'!$N:$N,'MT-Tracking Co.op'!AI$6)</f>
        <v>0</v>
      </c>
      <c r="AJ361" s="25">
        <f>+SUMIFS('Data Co.op'!$M:$M,'Data Co.op'!$E:$E,'MT-Tracking Co.op'!$G361,'Data Co.op'!$N:$N,'MT-Tracking Co.op'!AJ$6)</f>
        <v>0</v>
      </c>
      <c r="AK361" s="25">
        <f>+SUMIFS('Data Co.op'!$M:$M,'Data Co.op'!$E:$E,'MT-Tracking Co.op'!$G361,'Data Co.op'!$N:$N,'MT-Tracking Co.op'!AK$6)</f>
        <v>772.29827999999998</v>
      </c>
      <c r="AL361" s="25">
        <f>+SUMIFS('Data Co.op'!$M:$M,'Data Co.op'!$E:$E,'MT-Tracking Co.op'!$G361,'Data Co.op'!$N:$N,'MT-Tracking Co.op'!AL$6)</f>
        <v>0</v>
      </c>
      <c r="AM361" s="25">
        <f>+SUMIFS('Data Co.op'!$M:$M,'Data Co.op'!$E:$E,'MT-Tracking Co.op'!$G361,'Data Co.op'!$N:$N,'MT-Tracking Co.op'!AM$6)</f>
        <v>0</v>
      </c>
      <c r="AN361" s="25">
        <f>+SUMIFS('Data Co.op'!$M:$M,'Data Co.op'!$E:$E,'MT-Tracking Co.op'!$G361,'Data Co.op'!$N:$N,'MT-Tracking Co.op'!AN$6)</f>
        <v>0</v>
      </c>
      <c r="AO361" s="25">
        <f>+SUMIFS('Data Co.op'!$M:$M,'Data Co.op'!$E:$E,'MT-Tracking Co.op'!$G361,'Data Co.op'!$N:$N,'MT-Tracking Co.op'!AO$6)</f>
        <v>0</v>
      </c>
      <c r="AP361" s="25">
        <f>+SUMIFS('Data Co.op'!$M:$M,'Data Co.op'!$E:$E,'MT-Tracking Co.op'!$G361,'Data Co.op'!$N:$N,'MT-Tracking Co.op'!AP$6)</f>
        <v>0</v>
      </c>
      <c r="AQ361" s="25">
        <f>+SUMIFS('Data Co.op'!$M:$M,'Data Co.op'!$E:$E,'MT-Tracking Co.op'!$G361,'Data Co.op'!$N:$N,'MT-Tracking Co.op'!AQ$6)</f>
        <v>0</v>
      </c>
      <c r="AR361" s="25">
        <f>+SUMIFS('Data Co.op'!$M:$M,'Data Co.op'!$E:$E,'MT-Tracking Co.op'!$G361,'Data Co.op'!$N:$N,'MT-Tracking Co.op'!AR$6)</f>
        <v>940.71564000000012</v>
      </c>
      <c r="AS361" s="25">
        <f>+SUMIFS('Data Co.op'!$M:$M,'Data Co.op'!$E:$E,'MT-Tracking Co.op'!$G361,'Data Co.op'!$N:$N,'MT-Tracking Co.op'!AS$6)</f>
        <v>0</v>
      </c>
      <c r="AT361" s="25">
        <f>+SUMIFS('Data Co.op'!$M:$M,'Data Co.op'!$E:$E,'MT-Tracking Co.op'!$G361,'Data Co.op'!$N:$N,'MT-Tracking Co.op'!AT$6)</f>
        <v>0</v>
      </c>
      <c r="AU361" s="25">
        <f>+SUMIFS('Data Co.op'!$M:$M,'Data Co.op'!$E:$E,'MT-Tracking Co.op'!$G361,'Data Co.op'!$N:$N,'MT-Tracking Co.op'!AU$6)</f>
        <v>0</v>
      </c>
      <c r="AV361" s="25">
        <f>+SUMIFS('Data Co.op'!$M:$M,'Data Co.op'!$E:$E,'MT-Tracking Co.op'!$G361,'Data Co.op'!$N:$N,'MT-Tracking Co.op'!AV$6)</f>
        <v>0</v>
      </c>
      <c r="AW361" s="27"/>
      <c r="AX361" t="str">
        <f t="shared" si="56"/>
        <v>Phạm Thanh Hà</v>
      </c>
      <c r="AY361" t="str">
        <f t="shared" si="54"/>
        <v>NBTS03961</v>
      </c>
      <c r="AZ361" s="27" t="str">
        <f t="shared" si="57"/>
        <v xml:space="preserve">Trần Thị Thúy Quỳnh </v>
      </c>
    </row>
    <row r="362" spans="1:52" outlineLevel="1" x14ac:dyDescent="0.25">
      <c r="A362" s="4" t="s">
        <v>935</v>
      </c>
      <c r="B362" s="4" t="s">
        <v>1076</v>
      </c>
      <c r="C362" s="4" t="s">
        <v>451</v>
      </c>
      <c r="D362" s="4" t="s">
        <v>776</v>
      </c>
      <c r="E362" s="4" t="s">
        <v>574</v>
      </c>
      <c r="F362" s="35">
        <v>9152</v>
      </c>
      <c r="G362" s="35">
        <v>9152</v>
      </c>
      <c r="H362" s="35" t="s">
        <v>5162</v>
      </c>
      <c r="I362" s="4"/>
      <c r="J362" s="4"/>
      <c r="K362" s="4"/>
      <c r="L362" s="4"/>
      <c r="M362" s="4"/>
      <c r="N362" s="38"/>
      <c r="O362" s="33"/>
      <c r="P362" s="33">
        <f t="shared" si="61"/>
        <v>2186.3487600000003</v>
      </c>
      <c r="Q362" s="94">
        <f t="shared" si="55"/>
        <v>0</v>
      </c>
      <c r="R362" s="25">
        <f>+SUMIFS('Data Co.op'!$M:$M,'Data Co.op'!$E:$E,'MT-Tracking Co.op'!$F362,'Data Co.op'!$N:$N,'MT-Tracking Co.op'!R$6)</f>
        <v>0</v>
      </c>
      <c r="S362" s="25">
        <f>+SUMIFS('Data Co.op'!$M:$M,'Data Co.op'!$E:$E,'MT-Tracking Co.op'!$F362,'Data Co.op'!$N:$N,'MT-Tracking Co.op'!S$6)</f>
        <v>0</v>
      </c>
      <c r="T362" s="25">
        <f>+SUMIFS('Data Co.op'!$M:$M,'Data Co.op'!$E:$E,'MT-Tracking Co.op'!$F362,'Data Co.op'!$N:$N,'MT-Tracking Co.op'!T$6)</f>
        <v>0</v>
      </c>
      <c r="U362" s="25">
        <f>+SUMIFS('Data Co.op'!$M:$M,'Data Co.op'!$E:$E,'MT-Tracking Co.op'!$F362,'Data Co.op'!$N:$N,'MT-Tracking Co.op'!U$6)</f>
        <v>0</v>
      </c>
      <c r="V362" s="25">
        <f>+SUMIFS('Data Co.op'!$M:$M,'Data Co.op'!$E:$E,'MT-Tracking Co.op'!$F362,'Data Co.op'!$N:$N,'MT-Tracking Co.op'!V$6)</f>
        <v>0</v>
      </c>
      <c r="W362" s="25">
        <f>+SUMIFS('Data Co.op'!$M:$M,'Data Co.op'!$E:$E,'MT-Tracking Co.op'!$F362,'Data Co.op'!$N:$N,'MT-Tracking Co.op'!W$6)</f>
        <v>0</v>
      </c>
      <c r="X362" s="25">
        <f>+SUMIFS('Data Co.op'!$M:$M,'Data Co.op'!$E:$E,'MT-Tracking Co.op'!$F362,'Data Co.op'!$N:$N,'MT-Tracking Co.op'!X$6)</f>
        <v>0</v>
      </c>
      <c r="Y362" s="25">
        <f>+SUMIFS('Data Co.op'!$M:$M,'Data Co.op'!$E:$E,'MT-Tracking Co.op'!$F362,'Data Co.op'!$N:$N,'MT-Tracking Co.op'!Y$6)</f>
        <v>0</v>
      </c>
      <c r="Z362" s="25">
        <f>+SUMIFS('Data Co.op'!$M:$M,'Data Co.op'!$E:$E,'MT-Tracking Co.op'!$F362,'Data Co.op'!$N:$N,'MT-Tracking Co.op'!Z$6)</f>
        <v>0</v>
      </c>
      <c r="AA362" s="25">
        <f>+SUMIFS('Data Co.op'!$M:$M,'Data Co.op'!$E:$E,'MT-Tracking Co.op'!$F362,'Data Co.op'!$N:$N,'MT-Tracking Co.op'!AA$6)</f>
        <v>0</v>
      </c>
      <c r="AB362" s="25">
        <f>+SUMIFS('Data Co.op'!$M:$M,'Data Co.op'!$E:$E,'MT-Tracking Co.op'!$F362,'Data Co.op'!$N:$N,'MT-Tracking Co.op'!AB$6)</f>
        <v>0</v>
      </c>
      <c r="AC362" s="25">
        <f>+SUMIFS('Data Co.op'!$M:$M,'Data Co.op'!$E:$E,'MT-Tracking Co.op'!$F362,'Data Co.op'!$N:$N,'MT-Tracking Co.op'!AC$6)</f>
        <v>0</v>
      </c>
      <c r="AD362" s="25">
        <f>+SUMIFS('Data Co.op'!$M:$M,'Data Co.op'!$E:$E,'MT-Tracking Co.op'!$F362,'Data Co.op'!$N:$N,'MT-Tracking Co.op'!AD$6)</f>
        <v>343.20024000000006</v>
      </c>
      <c r="AE362" s="25">
        <f>+SUMIFS('Data Co.op'!$M:$M,'Data Co.op'!$E:$E,'MT-Tracking Co.op'!$F362,'Data Co.op'!$N:$N,'MT-Tracking Co.op'!AE$6)</f>
        <v>0</v>
      </c>
      <c r="AF362" s="25">
        <f>+SUMIFS('Data Co.op'!$M:$M,'Data Co.op'!$E:$E,'MT-Tracking Co.op'!$F362,'Data Co.op'!$N:$N,'MT-Tracking Co.op'!AF$6)</f>
        <v>0</v>
      </c>
      <c r="AG362" s="25">
        <f>+SUMIFS('Data Co.op'!$M:$M,'Data Co.op'!$E:$E,'MT-Tracking Co.op'!$F362,'Data Co.op'!$N:$N,'MT-Tracking Co.op'!AG$6)</f>
        <v>227.69964000000004</v>
      </c>
      <c r="AH362" s="25">
        <f>+SUMIFS('Data Co.op'!$M:$M,'Data Co.op'!$E:$E,'MT-Tracking Co.op'!$G362,'Data Co.op'!$N:$N,'MT-Tracking Co.op'!AH$6)</f>
        <v>0</v>
      </c>
      <c r="AI362" s="25">
        <f>+SUMIFS('Data Co.op'!$M:$M,'Data Co.op'!$E:$E,'MT-Tracking Co.op'!$G362,'Data Co.op'!$N:$N,'MT-Tracking Co.op'!AI$6)</f>
        <v>0</v>
      </c>
      <c r="AJ362" s="25">
        <f>+SUMIFS('Data Co.op'!$M:$M,'Data Co.op'!$E:$E,'MT-Tracking Co.op'!$G362,'Data Co.op'!$N:$N,'MT-Tracking Co.op'!AJ$6)</f>
        <v>0</v>
      </c>
      <c r="AK362" s="25">
        <f>+SUMIFS('Data Co.op'!$M:$M,'Data Co.op'!$E:$E,'MT-Tracking Co.op'!$G362,'Data Co.op'!$N:$N,'MT-Tracking Co.op'!AK$6)</f>
        <v>772.29827999999998</v>
      </c>
      <c r="AL362" s="25">
        <f>+SUMIFS('Data Co.op'!$M:$M,'Data Co.op'!$E:$E,'MT-Tracking Co.op'!$G362,'Data Co.op'!$N:$N,'MT-Tracking Co.op'!AL$6)</f>
        <v>0</v>
      </c>
      <c r="AM362" s="25">
        <f>+SUMIFS('Data Co.op'!$M:$M,'Data Co.op'!$E:$E,'MT-Tracking Co.op'!$G362,'Data Co.op'!$N:$N,'MT-Tracking Co.op'!AM$6)</f>
        <v>0</v>
      </c>
      <c r="AN362" s="25">
        <f>+SUMIFS('Data Co.op'!$M:$M,'Data Co.op'!$E:$E,'MT-Tracking Co.op'!$G362,'Data Co.op'!$N:$N,'MT-Tracking Co.op'!AN$6)</f>
        <v>662.55083999999999</v>
      </c>
      <c r="AO362" s="25">
        <f>+SUMIFS('Data Co.op'!$M:$M,'Data Co.op'!$E:$E,'MT-Tracking Co.op'!$G362,'Data Co.op'!$N:$N,'MT-Tracking Co.op'!AO$6)</f>
        <v>0</v>
      </c>
      <c r="AP362" s="25">
        <f>+SUMIFS('Data Co.op'!$M:$M,'Data Co.op'!$E:$E,'MT-Tracking Co.op'!$G362,'Data Co.op'!$N:$N,'MT-Tracking Co.op'!AP$6)</f>
        <v>0</v>
      </c>
      <c r="AQ362" s="25">
        <f>+SUMIFS('Data Co.op'!$M:$M,'Data Co.op'!$E:$E,'MT-Tracking Co.op'!$G362,'Data Co.op'!$N:$N,'MT-Tracking Co.op'!AQ$6)</f>
        <v>0</v>
      </c>
      <c r="AR362" s="25">
        <f>+SUMIFS('Data Co.op'!$M:$M,'Data Co.op'!$E:$E,'MT-Tracking Co.op'!$G362,'Data Co.op'!$N:$N,'MT-Tracking Co.op'!AR$6)</f>
        <v>180.59976</v>
      </c>
      <c r="AS362" s="25">
        <f>+SUMIFS('Data Co.op'!$M:$M,'Data Co.op'!$E:$E,'MT-Tracking Co.op'!$G362,'Data Co.op'!$N:$N,'MT-Tracking Co.op'!AS$6)</f>
        <v>0</v>
      </c>
      <c r="AT362" s="25">
        <f>+SUMIFS('Data Co.op'!$M:$M,'Data Co.op'!$E:$E,'MT-Tracking Co.op'!$G362,'Data Co.op'!$N:$N,'MT-Tracking Co.op'!AT$6)</f>
        <v>0</v>
      </c>
      <c r="AU362" s="25">
        <f>+SUMIFS('Data Co.op'!$M:$M,'Data Co.op'!$E:$E,'MT-Tracking Co.op'!$G362,'Data Co.op'!$N:$N,'MT-Tracking Co.op'!AU$6)</f>
        <v>0</v>
      </c>
      <c r="AV362" s="25">
        <f>+SUMIFS('Data Co.op'!$M:$M,'Data Co.op'!$E:$E,'MT-Tracking Co.op'!$G362,'Data Co.op'!$N:$N,'MT-Tracking Co.op'!AV$6)</f>
        <v>0</v>
      </c>
      <c r="AW362" s="27"/>
      <c r="AX362" t="str">
        <f t="shared" si="56"/>
        <v>Phạm Thanh Hà</v>
      </c>
      <c r="AY362" t="str">
        <f t="shared" si="54"/>
        <v>NBTS03961</v>
      </c>
      <c r="AZ362" s="27" t="str">
        <f t="shared" si="57"/>
        <v xml:space="preserve">Trần Thị Thúy Quỳnh </v>
      </c>
    </row>
    <row r="363" spans="1:52" outlineLevel="1" x14ac:dyDescent="0.25">
      <c r="A363" s="4"/>
      <c r="B363" s="4"/>
      <c r="C363" s="4"/>
      <c r="D363" s="4"/>
      <c r="E363" s="4"/>
      <c r="F363" s="35"/>
      <c r="G363" s="35"/>
      <c r="H363" s="4"/>
      <c r="I363" s="4"/>
      <c r="J363" s="4"/>
      <c r="K363" s="4"/>
      <c r="L363" s="4"/>
      <c r="M363" s="4"/>
      <c r="N363" s="38"/>
      <c r="O363" s="33"/>
      <c r="P363" s="33">
        <f t="shared" si="61"/>
        <v>0</v>
      </c>
      <c r="Q363" s="94">
        <f t="shared" si="55"/>
        <v>0</v>
      </c>
      <c r="R363" s="25">
        <f>+SUMIFS('Data Co.op'!$M:$M,'Data Co.op'!$E:$E,'MT-Tracking Co.op'!$F363,'Data Co.op'!$N:$N,'MT-Tracking Co.op'!R$6)</f>
        <v>0</v>
      </c>
      <c r="S363" s="25">
        <f>+SUMIFS('Data Co.op'!$M:$M,'Data Co.op'!$E:$E,'MT-Tracking Co.op'!$F363,'Data Co.op'!$N:$N,'MT-Tracking Co.op'!S$6)</f>
        <v>0</v>
      </c>
      <c r="T363" s="25">
        <f>+SUMIFS('Data Co.op'!$M:$M,'Data Co.op'!$E:$E,'MT-Tracking Co.op'!$F363,'Data Co.op'!$N:$N,'MT-Tracking Co.op'!T$6)</f>
        <v>0</v>
      </c>
      <c r="U363" s="25">
        <f>+SUMIFS('Data Co.op'!$M:$M,'Data Co.op'!$E:$E,'MT-Tracking Co.op'!$F363,'Data Co.op'!$N:$N,'MT-Tracking Co.op'!U$6)</f>
        <v>0</v>
      </c>
      <c r="V363" s="25">
        <f>+SUMIFS('Data Co.op'!$M:$M,'Data Co.op'!$E:$E,'MT-Tracking Co.op'!$F363,'Data Co.op'!$N:$N,'MT-Tracking Co.op'!V$6)</f>
        <v>0</v>
      </c>
      <c r="W363" s="25">
        <f>+SUMIFS('Data Co.op'!$M:$M,'Data Co.op'!$E:$E,'MT-Tracking Co.op'!$F363,'Data Co.op'!$N:$N,'MT-Tracking Co.op'!W$6)</f>
        <v>0</v>
      </c>
      <c r="X363" s="25">
        <f>+SUMIFS('Data Co.op'!$M:$M,'Data Co.op'!$E:$E,'MT-Tracking Co.op'!$F363,'Data Co.op'!$N:$N,'MT-Tracking Co.op'!X$6)</f>
        <v>0</v>
      </c>
      <c r="Y363" s="25">
        <f>+SUMIFS('Data Co.op'!$M:$M,'Data Co.op'!$E:$E,'MT-Tracking Co.op'!$F363,'Data Co.op'!$N:$N,'MT-Tracking Co.op'!Y$6)</f>
        <v>0</v>
      </c>
      <c r="Z363" s="25">
        <f>+SUMIFS('Data Co.op'!$M:$M,'Data Co.op'!$E:$E,'MT-Tracking Co.op'!$F363,'Data Co.op'!$N:$N,'MT-Tracking Co.op'!Z$6)</f>
        <v>0</v>
      </c>
      <c r="AA363" s="25">
        <f>+SUMIFS('Data Co.op'!$M:$M,'Data Co.op'!$E:$E,'MT-Tracking Co.op'!$F363,'Data Co.op'!$N:$N,'MT-Tracking Co.op'!AA$6)</f>
        <v>0</v>
      </c>
      <c r="AB363" s="25">
        <f>+SUMIFS('Data Co.op'!$M:$M,'Data Co.op'!$E:$E,'MT-Tracking Co.op'!$F363,'Data Co.op'!$N:$N,'MT-Tracking Co.op'!AB$6)</f>
        <v>0</v>
      </c>
      <c r="AC363" s="25">
        <f>+SUMIFS('Data Co.op'!$M:$M,'Data Co.op'!$E:$E,'MT-Tracking Co.op'!$F363,'Data Co.op'!$N:$N,'MT-Tracking Co.op'!AC$6)</f>
        <v>0</v>
      </c>
      <c r="AD363" s="25">
        <f>+SUMIFS('Data Co.op'!$M:$M,'Data Co.op'!$E:$E,'MT-Tracking Co.op'!$F363,'Data Co.op'!$N:$N,'MT-Tracking Co.op'!AD$6)</f>
        <v>0</v>
      </c>
      <c r="AE363" s="25">
        <f>+SUMIFS('Data Co.op'!$M:$M,'Data Co.op'!$E:$E,'MT-Tracking Co.op'!$F363,'Data Co.op'!$N:$N,'MT-Tracking Co.op'!AE$6)</f>
        <v>0</v>
      </c>
      <c r="AF363" s="25">
        <f>+SUMIFS('Data Co.op'!$M:$M,'Data Co.op'!$E:$E,'MT-Tracking Co.op'!$F363,'Data Co.op'!$N:$N,'MT-Tracking Co.op'!AF$6)</f>
        <v>0</v>
      </c>
      <c r="AG363" s="25">
        <f>+SUMIFS('Data Co.op'!$M:$M,'Data Co.op'!$E:$E,'MT-Tracking Co.op'!$F363,'Data Co.op'!$N:$N,'MT-Tracking Co.op'!AG$6)</f>
        <v>0</v>
      </c>
      <c r="AH363" s="25">
        <f>+SUMIFS('Data Co.op'!$M:$M,'Data Co.op'!$E:$E,'MT-Tracking Co.op'!$G363,'Data Co.op'!$N:$N,'MT-Tracking Co.op'!AH$6)</f>
        <v>0</v>
      </c>
      <c r="AI363" s="25">
        <f>+SUMIFS('Data Co.op'!$M:$M,'Data Co.op'!$E:$E,'MT-Tracking Co.op'!$G363,'Data Co.op'!$N:$N,'MT-Tracking Co.op'!AI$6)</f>
        <v>0</v>
      </c>
      <c r="AJ363" s="25">
        <f>+SUMIFS('Data Co.op'!$M:$M,'Data Co.op'!$E:$E,'MT-Tracking Co.op'!$G363,'Data Co.op'!$N:$N,'MT-Tracking Co.op'!AJ$6)</f>
        <v>0</v>
      </c>
      <c r="AK363" s="25">
        <f>+SUMIFS('Data Co.op'!$M:$M,'Data Co.op'!$E:$E,'MT-Tracking Co.op'!$G363,'Data Co.op'!$N:$N,'MT-Tracking Co.op'!AK$6)</f>
        <v>0</v>
      </c>
      <c r="AL363" s="25">
        <f>+SUMIFS('Data Co.op'!$M:$M,'Data Co.op'!$E:$E,'MT-Tracking Co.op'!$G363,'Data Co.op'!$N:$N,'MT-Tracking Co.op'!AL$6)</f>
        <v>0</v>
      </c>
      <c r="AM363" s="25">
        <f>+SUMIFS('Data Co.op'!$M:$M,'Data Co.op'!$E:$E,'MT-Tracking Co.op'!$G363,'Data Co.op'!$N:$N,'MT-Tracking Co.op'!AM$6)</f>
        <v>0</v>
      </c>
      <c r="AN363" s="25">
        <f>+SUMIFS('Data Co.op'!$M:$M,'Data Co.op'!$E:$E,'MT-Tracking Co.op'!$G363,'Data Co.op'!$N:$N,'MT-Tracking Co.op'!AN$6)</f>
        <v>0</v>
      </c>
      <c r="AO363" s="25">
        <f>+SUMIFS('Data Co.op'!$M:$M,'Data Co.op'!$E:$E,'MT-Tracking Co.op'!$G363,'Data Co.op'!$N:$N,'MT-Tracking Co.op'!AO$6)</f>
        <v>0</v>
      </c>
      <c r="AP363" s="25">
        <f>+SUMIFS('Data Co.op'!$M:$M,'Data Co.op'!$E:$E,'MT-Tracking Co.op'!$G363,'Data Co.op'!$N:$N,'MT-Tracking Co.op'!AP$6)</f>
        <v>0</v>
      </c>
      <c r="AQ363" s="25">
        <f>+SUMIFS('Data Co.op'!$M:$M,'Data Co.op'!$E:$E,'MT-Tracking Co.op'!$G363,'Data Co.op'!$N:$N,'MT-Tracking Co.op'!AQ$6)</f>
        <v>0</v>
      </c>
      <c r="AR363" s="25">
        <f>+SUMIFS('Data Co.op'!$M:$M,'Data Co.op'!$E:$E,'MT-Tracking Co.op'!$G363,'Data Co.op'!$N:$N,'MT-Tracking Co.op'!AR$6)</f>
        <v>0</v>
      </c>
      <c r="AS363" s="25">
        <f>+SUMIFS('Data Co.op'!$M:$M,'Data Co.op'!$E:$E,'MT-Tracking Co.op'!$G363,'Data Co.op'!$N:$N,'MT-Tracking Co.op'!AS$6)</f>
        <v>0</v>
      </c>
      <c r="AT363" s="25">
        <f>+SUMIFS('Data Co.op'!$M:$M,'Data Co.op'!$E:$E,'MT-Tracking Co.op'!$G363,'Data Co.op'!$N:$N,'MT-Tracking Co.op'!AT$6)</f>
        <v>0</v>
      </c>
      <c r="AU363" s="25">
        <f>+SUMIFS('Data Co.op'!$M:$M,'Data Co.op'!$E:$E,'MT-Tracking Co.op'!$G363,'Data Co.op'!$N:$N,'MT-Tracking Co.op'!AU$6)</f>
        <v>0</v>
      </c>
      <c r="AV363" s="25">
        <f>+SUMIFS('Data Co.op'!$M:$M,'Data Co.op'!$E:$E,'MT-Tracking Co.op'!$G363,'Data Co.op'!$N:$N,'MT-Tracking Co.op'!AV$6)</f>
        <v>0</v>
      </c>
      <c r="AW363" s="27"/>
      <c r="AX363">
        <f t="shared" si="56"/>
        <v>0</v>
      </c>
      <c r="AY363">
        <f t="shared" si="54"/>
        <v>0</v>
      </c>
      <c r="AZ363" s="27">
        <f t="shared" si="57"/>
        <v>0</v>
      </c>
    </row>
    <row r="364" spans="1:52" outlineLevel="1" x14ac:dyDescent="0.25">
      <c r="A364" s="4"/>
      <c r="B364" s="4"/>
      <c r="C364" s="4"/>
      <c r="D364" s="4"/>
      <c r="E364" s="4"/>
      <c r="F364" s="35"/>
      <c r="G364" s="35"/>
      <c r="H364" s="4"/>
      <c r="I364" s="4"/>
      <c r="J364" s="4"/>
      <c r="K364" s="4"/>
      <c r="L364" s="4"/>
      <c r="M364" s="4"/>
      <c r="N364" s="38"/>
      <c r="O364" s="33"/>
      <c r="P364" s="33">
        <f t="shared" si="61"/>
        <v>0</v>
      </c>
      <c r="Q364" s="94">
        <f t="shared" si="55"/>
        <v>0</v>
      </c>
      <c r="R364" s="25">
        <f>+SUMIFS('Data Co.op'!$M:$M,'Data Co.op'!$E:$E,'MT-Tracking Co.op'!$F364,'Data Co.op'!$N:$N,'MT-Tracking Co.op'!R$6)</f>
        <v>0</v>
      </c>
      <c r="S364" s="25">
        <f>+SUMIFS('Data Co.op'!$M:$M,'Data Co.op'!$E:$E,'MT-Tracking Co.op'!$F364,'Data Co.op'!$N:$N,'MT-Tracking Co.op'!S$6)</f>
        <v>0</v>
      </c>
      <c r="T364" s="25">
        <f>+SUMIFS('Data Co.op'!$M:$M,'Data Co.op'!$E:$E,'MT-Tracking Co.op'!$F364,'Data Co.op'!$N:$N,'MT-Tracking Co.op'!T$6)</f>
        <v>0</v>
      </c>
      <c r="U364" s="25">
        <f>+SUMIFS('Data Co.op'!$M:$M,'Data Co.op'!$E:$E,'MT-Tracking Co.op'!$F364,'Data Co.op'!$N:$N,'MT-Tracking Co.op'!U$6)</f>
        <v>0</v>
      </c>
      <c r="V364" s="25">
        <f>+SUMIFS('Data Co.op'!$M:$M,'Data Co.op'!$E:$E,'MT-Tracking Co.op'!$F364,'Data Co.op'!$N:$N,'MT-Tracking Co.op'!V$6)</f>
        <v>0</v>
      </c>
      <c r="W364" s="25">
        <f>+SUMIFS('Data Co.op'!$M:$M,'Data Co.op'!$E:$E,'MT-Tracking Co.op'!$F364,'Data Co.op'!$N:$N,'MT-Tracking Co.op'!W$6)</f>
        <v>0</v>
      </c>
      <c r="X364" s="25">
        <f>+SUMIFS('Data Co.op'!$M:$M,'Data Co.op'!$E:$E,'MT-Tracking Co.op'!$F364,'Data Co.op'!$N:$N,'MT-Tracking Co.op'!X$6)</f>
        <v>0</v>
      </c>
      <c r="Y364" s="25">
        <f>+SUMIFS('Data Co.op'!$M:$M,'Data Co.op'!$E:$E,'MT-Tracking Co.op'!$F364,'Data Co.op'!$N:$N,'MT-Tracking Co.op'!Y$6)</f>
        <v>0</v>
      </c>
      <c r="Z364" s="25">
        <f>+SUMIFS('Data Co.op'!$M:$M,'Data Co.op'!$E:$E,'MT-Tracking Co.op'!$F364,'Data Co.op'!$N:$N,'MT-Tracking Co.op'!Z$6)</f>
        <v>0</v>
      </c>
      <c r="AA364" s="25">
        <f>+SUMIFS('Data Co.op'!$M:$M,'Data Co.op'!$E:$E,'MT-Tracking Co.op'!$F364,'Data Co.op'!$N:$N,'MT-Tracking Co.op'!AA$6)</f>
        <v>0</v>
      </c>
      <c r="AB364" s="25">
        <f>+SUMIFS('Data Co.op'!$M:$M,'Data Co.op'!$E:$E,'MT-Tracking Co.op'!$F364,'Data Co.op'!$N:$N,'MT-Tracking Co.op'!AB$6)</f>
        <v>0</v>
      </c>
      <c r="AC364" s="25">
        <f>+SUMIFS('Data Co.op'!$M:$M,'Data Co.op'!$E:$E,'MT-Tracking Co.op'!$F364,'Data Co.op'!$N:$N,'MT-Tracking Co.op'!AC$6)</f>
        <v>0</v>
      </c>
      <c r="AD364" s="25">
        <f>+SUMIFS('Data Co.op'!$M:$M,'Data Co.op'!$E:$E,'MT-Tracking Co.op'!$F364,'Data Co.op'!$N:$N,'MT-Tracking Co.op'!AD$6)</f>
        <v>0</v>
      </c>
      <c r="AE364" s="25">
        <f>+SUMIFS('Data Co.op'!$M:$M,'Data Co.op'!$E:$E,'MT-Tracking Co.op'!$F364,'Data Co.op'!$N:$N,'MT-Tracking Co.op'!AE$6)</f>
        <v>0</v>
      </c>
      <c r="AF364" s="25">
        <f>+SUMIFS('Data Co.op'!$M:$M,'Data Co.op'!$E:$E,'MT-Tracking Co.op'!$F364,'Data Co.op'!$N:$N,'MT-Tracking Co.op'!AF$6)</f>
        <v>0</v>
      </c>
      <c r="AG364" s="25">
        <f>+SUMIFS('Data Co.op'!$M:$M,'Data Co.op'!$E:$E,'MT-Tracking Co.op'!$F364,'Data Co.op'!$N:$N,'MT-Tracking Co.op'!AG$6)</f>
        <v>0</v>
      </c>
      <c r="AH364" s="25">
        <f>+SUMIFS('Data Co.op'!$M:$M,'Data Co.op'!$E:$E,'MT-Tracking Co.op'!$G364,'Data Co.op'!$N:$N,'MT-Tracking Co.op'!AH$6)</f>
        <v>0</v>
      </c>
      <c r="AI364" s="25">
        <f>+SUMIFS('Data Co.op'!$M:$M,'Data Co.op'!$E:$E,'MT-Tracking Co.op'!$G364,'Data Co.op'!$N:$N,'MT-Tracking Co.op'!AI$6)</f>
        <v>0</v>
      </c>
      <c r="AJ364" s="25">
        <f>+SUMIFS('Data Co.op'!$M:$M,'Data Co.op'!$E:$E,'MT-Tracking Co.op'!$G364,'Data Co.op'!$N:$N,'MT-Tracking Co.op'!AJ$6)</f>
        <v>0</v>
      </c>
      <c r="AK364" s="25">
        <f>+SUMIFS('Data Co.op'!$M:$M,'Data Co.op'!$E:$E,'MT-Tracking Co.op'!$G364,'Data Co.op'!$N:$N,'MT-Tracking Co.op'!AK$6)</f>
        <v>0</v>
      </c>
      <c r="AL364" s="25">
        <f>+SUMIFS('Data Co.op'!$M:$M,'Data Co.op'!$E:$E,'MT-Tracking Co.op'!$G364,'Data Co.op'!$N:$N,'MT-Tracking Co.op'!AL$6)</f>
        <v>0</v>
      </c>
      <c r="AM364" s="25">
        <f>+SUMIFS('Data Co.op'!$M:$M,'Data Co.op'!$E:$E,'MT-Tracking Co.op'!$G364,'Data Co.op'!$N:$N,'MT-Tracking Co.op'!AM$6)</f>
        <v>0</v>
      </c>
      <c r="AN364" s="25">
        <f>+SUMIFS('Data Co.op'!$M:$M,'Data Co.op'!$E:$E,'MT-Tracking Co.op'!$G364,'Data Co.op'!$N:$N,'MT-Tracking Co.op'!AN$6)</f>
        <v>0</v>
      </c>
      <c r="AO364" s="25">
        <f>+SUMIFS('Data Co.op'!$M:$M,'Data Co.op'!$E:$E,'MT-Tracking Co.op'!$G364,'Data Co.op'!$N:$N,'MT-Tracking Co.op'!AO$6)</f>
        <v>0</v>
      </c>
      <c r="AP364" s="25">
        <f>+SUMIFS('Data Co.op'!$M:$M,'Data Co.op'!$E:$E,'MT-Tracking Co.op'!$G364,'Data Co.op'!$N:$N,'MT-Tracking Co.op'!AP$6)</f>
        <v>0</v>
      </c>
      <c r="AQ364" s="25">
        <f>+SUMIFS('Data Co.op'!$M:$M,'Data Co.op'!$E:$E,'MT-Tracking Co.op'!$G364,'Data Co.op'!$N:$N,'MT-Tracking Co.op'!AQ$6)</f>
        <v>0</v>
      </c>
      <c r="AR364" s="25">
        <f>+SUMIFS('Data Co.op'!$M:$M,'Data Co.op'!$E:$E,'MT-Tracking Co.op'!$G364,'Data Co.op'!$N:$N,'MT-Tracking Co.op'!AR$6)</f>
        <v>0</v>
      </c>
      <c r="AS364" s="25">
        <f>+SUMIFS('Data Co.op'!$M:$M,'Data Co.op'!$E:$E,'MT-Tracking Co.op'!$G364,'Data Co.op'!$N:$N,'MT-Tracking Co.op'!AS$6)</f>
        <v>0</v>
      </c>
      <c r="AT364" s="25">
        <f>+SUMIFS('Data Co.op'!$M:$M,'Data Co.op'!$E:$E,'MT-Tracking Co.op'!$G364,'Data Co.op'!$N:$N,'MT-Tracking Co.op'!AT$6)</f>
        <v>0</v>
      </c>
      <c r="AU364" s="25">
        <f>+SUMIFS('Data Co.op'!$M:$M,'Data Co.op'!$E:$E,'MT-Tracking Co.op'!$G364,'Data Co.op'!$N:$N,'MT-Tracking Co.op'!AU$6)</f>
        <v>0</v>
      </c>
      <c r="AV364" s="25">
        <f>+SUMIFS('Data Co.op'!$M:$M,'Data Co.op'!$E:$E,'MT-Tracking Co.op'!$G364,'Data Co.op'!$N:$N,'MT-Tracking Co.op'!AV$6)</f>
        <v>0</v>
      </c>
      <c r="AW364" s="27"/>
      <c r="AX364">
        <f t="shared" si="56"/>
        <v>0</v>
      </c>
      <c r="AY364">
        <f t="shared" si="54"/>
        <v>0</v>
      </c>
      <c r="AZ364" s="27">
        <f t="shared" si="57"/>
        <v>0</v>
      </c>
    </row>
    <row r="365" spans="1:52" outlineLevel="1" x14ac:dyDescent="0.25">
      <c r="A365" s="4"/>
      <c r="B365" s="4"/>
      <c r="C365" s="4"/>
      <c r="D365" s="107" t="s">
        <v>779</v>
      </c>
      <c r="E365" s="85" t="s">
        <v>683</v>
      </c>
      <c r="F365" s="86"/>
      <c r="G365" s="86"/>
      <c r="H365" s="57"/>
      <c r="I365" s="4"/>
      <c r="J365" s="4"/>
      <c r="K365" s="4"/>
      <c r="L365" s="4"/>
      <c r="M365" s="4"/>
      <c r="N365" s="38"/>
      <c r="O365" s="33"/>
      <c r="P365" s="33">
        <f t="shared" si="61"/>
        <v>0</v>
      </c>
      <c r="Q365" s="94">
        <f t="shared" ref="Q365:Q372" si="64">+IFERROR(P365/O365,0)</f>
        <v>0</v>
      </c>
      <c r="R365" s="25">
        <f>+SUMIFS('Data Co.op'!$M:$M,'Data Co.op'!$E:$E,'MT-Tracking Co.op'!$F365,'Data Co.op'!$N:$N,'MT-Tracking Co.op'!R$6)</f>
        <v>0</v>
      </c>
      <c r="S365" s="25">
        <f>+SUMIFS('Data Co.op'!$M:$M,'Data Co.op'!$E:$E,'MT-Tracking Co.op'!$F365,'Data Co.op'!$N:$N,'MT-Tracking Co.op'!S$6)</f>
        <v>0</v>
      </c>
      <c r="T365" s="25">
        <f>+SUMIFS('Data Co.op'!$M:$M,'Data Co.op'!$E:$E,'MT-Tracking Co.op'!$F365,'Data Co.op'!$N:$N,'MT-Tracking Co.op'!T$6)</f>
        <v>0</v>
      </c>
      <c r="U365" s="25">
        <f>+SUMIFS('Data Co.op'!$M:$M,'Data Co.op'!$E:$E,'MT-Tracking Co.op'!$F365,'Data Co.op'!$N:$N,'MT-Tracking Co.op'!U$6)</f>
        <v>0</v>
      </c>
      <c r="V365" s="25">
        <f>+SUMIFS('Data Co.op'!$M:$M,'Data Co.op'!$E:$E,'MT-Tracking Co.op'!$F365,'Data Co.op'!$N:$N,'MT-Tracking Co.op'!V$6)</f>
        <v>0</v>
      </c>
      <c r="W365" s="25">
        <f>+SUMIFS('Data Co.op'!$M:$M,'Data Co.op'!$E:$E,'MT-Tracking Co.op'!$F365,'Data Co.op'!$N:$N,'MT-Tracking Co.op'!W$6)</f>
        <v>0</v>
      </c>
      <c r="X365" s="25">
        <f>+SUMIFS('Data Co.op'!$M:$M,'Data Co.op'!$E:$E,'MT-Tracking Co.op'!$F365,'Data Co.op'!$N:$N,'MT-Tracking Co.op'!X$6)</f>
        <v>0</v>
      </c>
      <c r="Y365" s="25">
        <f>+SUMIFS('Data Co.op'!$M:$M,'Data Co.op'!$E:$E,'MT-Tracking Co.op'!$F365,'Data Co.op'!$N:$N,'MT-Tracking Co.op'!Y$6)</f>
        <v>0</v>
      </c>
      <c r="Z365" s="25">
        <f>+SUMIFS('Data Co.op'!$M:$M,'Data Co.op'!$E:$E,'MT-Tracking Co.op'!$F365,'Data Co.op'!$N:$N,'MT-Tracking Co.op'!Z$6)</f>
        <v>0</v>
      </c>
      <c r="AA365" s="25">
        <f>+SUMIFS('Data Co.op'!$M:$M,'Data Co.op'!$E:$E,'MT-Tracking Co.op'!$F365,'Data Co.op'!$N:$N,'MT-Tracking Co.op'!AA$6)</f>
        <v>0</v>
      </c>
      <c r="AB365" s="25">
        <f>+SUMIFS('Data Co.op'!$M:$M,'Data Co.op'!$E:$E,'MT-Tracking Co.op'!$F365,'Data Co.op'!$N:$N,'MT-Tracking Co.op'!AB$6)</f>
        <v>0</v>
      </c>
      <c r="AC365" s="25">
        <f>+SUMIFS('Data Co.op'!$M:$M,'Data Co.op'!$E:$E,'MT-Tracking Co.op'!$F365,'Data Co.op'!$N:$N,'MT-Tracking Co.op'!AC$6)</f>
        <v>0</v>
      </c>
      <c r="AD365" s="25">
        <f>+SUMIFS('Data Co.op'!$M:$M,'Data Co.op'!$E:$E,'MT-Tracking Co.op'!$F365,'Data Co.op'!$N:$N,'MT-Tracking Co.op'!AD$6)</f>
        <v>0</v>
      </c>
      <c r="AE365" s="25">
        <f>+SUMIFS('Data Co.op'!$M:$M,'Data Co.op'!$E:$E,'MT-Tracking Co.op'!$F365,'Data Co.op'!$N:$N,'MT-Tracking Co.op'!AE$6)</f>
        <v>0</v>
      </c>
      <c r="AF365" s="25">
        <f>+SUMIFS('Data Co.op'!$M:$M,'Data Co.op'!$E:$E,'MT-Tracking Co.op'!$F365,'Data Co.op'!$N:$N,'MT-Tracking Co.op'!AF$6)</f>
        <v>0</v>
      </c>
      <c r="AG365" s="25">
        <f>+SUMIFS('Data Co.op'!$M:$M,'Data Co.op'!$E:$E,'MT-Tracking Co.op'!$F365,'Data Co.op'!$N:$N,'MT-Tracking Co.op'!AG$6)</f>
        <v>0</v>
      </c>
      <c r="AH365" s="25">
        <f>+SUMIFS('Data Co.op'!$M:$M,'Data Co.op'!$E:$E,'MT-Tracking Co.op'!$G365,'Data Co.op'!$N:$N,'MT-Tracking Co.op'!AH$6)</f>
        <v>0</v>
      </c>
      <c r="AI365" s="25">
        <f>+SUMIFS('Data Co.op'!$M:$M,'Data Co.op'!$E:$E,'MT-Tracking Co.op'!$G365,'Data Co.op'!$N:$N,'MT-Tracking Co.op'!AI$6)</f>
        <v>0</v>
      </c>
      <c r="AJ365" s="25">
        <f>+SUMIFS('Data Co.op'!$M:$M,'Data Co.op'!$E:$E,'MT-Tracking Co.op'!$G365,'Data Co.op'!$N:$N,'MT-Tracking Co.op'!AJ$6)</f>
        <v>0</v>
      </c>
      <c r="AK365" s="25">
        <f>+SUMIFS('Data Co.op'!$M:$M,'Data Co.op'!$E:$E,'MT-Tracking Co.op'!$G365,'Data Co.op'!$N:$N,'MT-Tracking Co.op'!AK$6)</f>
        <v>0</v>
      </c>
      <c r="AL365" s="25">
        <f>+SUMIFS('Data Co.op'!$M:$M,'Data Co.op'!$E:$E,'MT-Tracking Co.op'!$G365,'Data Co.op'!$N:$N,'MT-Tracking Co.op'!AL$6)</f>
        <v>0</v>
      </c>
      <c r="AM365" s="25">
        <f>+SUMIFS('Data Co.op'!$M:$M,'Data Co.op'!$E:$E,'MT-Tracking Co.op'!$G365,'Data Co.op'!$N:$N,'MT-Tracking Co.op'!AM$6)</f>
        <v>0</v>
      </c>
      <c r="AN365" s="25">
        <f>+SUMIFS('Data Co.op'!$M:$M,'Data Co.op'!$E:$E,'MT-Tracking Co.op'!$G365,'Data Co.op'!$N:$N,'MT-Tracking Co.op'!AN$6)</f>
        <v>0</v>
      </c>
      <c r="AO365" s="25">
        <f>+SUMIFS('Data Co.op'!$M:$M,'Data Co.op'!$E:$E,'MT-Tracking Co.op'!$G365,'Data Co.op'!$N:$N,'MT-Tracking Co.op'!AO$6)</f>
        <v>0</v>
      </c>
      <c r="AP365" s="25">
        <f>+SUMIFS('Data Co.op'!$M:$M,'Data Co.op'!$E:$E,'MT-Tracking Co.op'!$G365,'Data Co.op'!$N:$N,'MT-Tracking Co.op'!AP$6)</f>
        <v>0</v>
      </c>
      <c r="AQ365" s="25">
        <f>+SUMIFS('Data Co.op'!$M:$M,'Data Co.op'!$E:$E,'MT-Tracking Co.op'!$G365,'Data Co.op'!$N:$N,'MT-Tracking Co.op'!AQ$6)</f>
        <v>0</v>
      </c>
      <c r="AR365" s="25">
        <f>+SUMIFS('Data Co.op'!$M:$M,'Data Co.op'!$E:$E,'MT-Tracking Co.op'!$G365,'Data Co.op'!$N:$N,'MT-Tracking Co.op'!AR$6)</f>
        <v>0</v>
      </c>
      <c r="AS365" s="25">
        <f>+SUMIFS('Data Co.op'!$M:$M,'Data Co.op'!$E:$E,'MT-Tracking Co.op'!$G365,'Data Co.op'!$N:$N,'MT-Tracking Co.op'!AS$6)</f>
        <v>0</v>
      </c>
      <c r="AT365" s="25">
        <f>+SUMIFS('Data Co.op'!$M:$M,'Data Co.op'!$E:$E,'MT-Tracking Co.op'!$G365,'Data Co.op'!$N:$N,'MT-Tracking Co.op'!AT$6)</f>
        <v>0</v>
      </c>
      <c r="AU365" s="25">
        <f>+SUMIFS('Data Co.op'!$M:$M,'Data Co.op'!$E:$E,'MT-Tracking Co.op'!$G365,'Data Co.op'!$N:$N,'MT-Tracking Co.op'!AU$6)</f>
        <v>0</v>
      </c>
      <c r="AV365" s="25">
        <f>+SUMIFS('Data Co.op'!$M:$M,'Data Co.op'!$E:$E,'MT-Tracking Co.op'!$G365,'Data Co.op'!$N:$N,'MT-Tracking Co.op'!AV$6)</f>
        <v>0</v>
      </c>
      <c r="AW365" s="27"/>
      <c r="AX365">
        <f t="shared" si="56"/>
        <v>0</v>
      </c>
      <c r="AY365" t="str">
        <f t="shared" si="54"/>
        <v>NBTS05467</v>
      </c>
      <c r="AZ365" s="27" t="str">
        <f t="shared" si="57"/>
        <v>Hoàng Phương Lê</v>
      </c>
    </row>
    <row r="366" spans="1:52" outlineLevel="1" x14ac:dyDescent="0.25">
      <c r="A366" s="4" t="s">
        <v>935</v>
      </c>
      <c r="B366" s="4" t="s">
        <v>1076</v>
      </c>
      <c r="C366" s="4" t="s">
        <v>451</v>
      </c>
      <c r="D366" s="4" t="s">
        <v>779</v>
      </c>
      <c r="E366" s="4" t="s">
        <v>683</v>
      </c>
      <c r="F366" s="35">
        <v>9120</v>
      </c>
      <c r="G366" s="35">
        <v>9120</v>
      </c>
      <c r="H366" s="35" t="s">
        <v>5150</v>
      </c>
      <c r="I366" s="4"/>
      <c r="J366" s="4"/>
      <c r="K366" s="4"/>
      <c r="L366" s="4"/>
      <c r="M366" s="4"/>
      <c r="N366" s="38"/>
      <c r="O366" s="33"/>
      <c r="P366" s="33">
        <f t="shared" si="61"/>
        <v>180.59976</v>
      </c>
      <c r="Q366" s="94">
        <f t="shared" si="64"/>
        <v>0</v>
      </c>
      <c r="R366" s="25">
        <f>+SUMIFS('Data Co.op'!$M:$M,'Data Co.op'!$E:$E,'MT-Tracking Co.op'!$F366,'Data Co.op'!$N:$N,'MT-Tracking Co.op'!R$6)</f>
        <v>0</v>
      </c>
      <c r="S366" s="25">
        <f>+SUMIFS('Data Co.op'!$M:$M,'Data Co.op'!$E:$E,'MT-Tracking Co.op'!$F366,'Data Co.op'!$N:$N,'MT-Tracking Co.op'!S$6)</f>
        <v>0</v>
      </c>
      <c r="T366" s="25">
        <f>+SUMIFS('Data Co.op'!$M:$M,'Data Co.op'!$E:$E,'MT-Tracking Co.op'!$F366,'Data Co.op'!$N:$N,'MT-Tracking Co.op'!T$6)</f>
        <v>0</v>
      </c>
      <c r="U366" s="25">
        <f>+SUMIFS('Data Co.op'!$M:$M,'Data Co.op'!$E:$E,'MT-Tracking Co.op'!$F366,'Data Co.op'!$N:$N,'MT-Tracking Co.op'!U$6)</f>
        <v>0</v>
      </c>
      <c r="V366" s="25">
        <f>+SUMIFS('Data Co.op'!$M:$M,'Data Co.op'!$E:$E,'MT-Tracking Co.op'!$F366,'Data Co.op'!$N:$N,'MT-Tracking Co.op'!V$6)</f>
        <v>0</v>
      </c>
      <c r="W366" s="25">
        <f>+SUMIFS('Data Co.op'!$M:$M,'Data Co.op'!$E:$E,'MT-Tracking Co.op'!$F366,'Data Co.op'!$N:$N,'MT-Tracking Co.op'!W$6)</f>
        <v>0</v>
      </c>
      <c r="X366" s="25">
        <f>+SUMIFS('Data Co.op'!$M:$M,'Data Co.op'!$E:$E,'MT-Tracking Co.op'!$F366,'Data Co.op'!$N:$N,'MT-Tracking Co.op'!X$6)</f>
        <v>0</v>
      </c>
      <c r="Y366" s="25">
        <f>+SUMIFS('Data Co.op'!$M:$M,'Data Co.op'!$E:$E,'MT-Tracking Co.op'!$F366,'Data Co.op'!$N:$N,'MT-Tracking Co.op'!Y$6)</f>
        <v>0</v>
      </c>
      <c r="Z366" s="25">
        <f>+SUMIFS('Data Co.op'!$M:$M,'Data Co.op'!$E:$E,'MT-Tracking Co.op'!$F366,'Data Co.op'!$N:$N,'MT-Tracking Co.op'!Z$6)</f>
        <v>0</v>
      </c>
      <c r="AA366" s="25">
        <f>+SUMIFS('Data Co.op'!$M:$M,'Data Co.op'!$E:$E,'MT-Tracking Co.op'!$F366,'Data Co.op'!$N:$N,'MT-Tracking Co.op'!AA$6)</f>
        <v>0</v>
      </c>
      <c r="AB366" s="25">
        <f>+SUMIFS('Data Co.op'!$M:$M,'Data Co.op'!$E:$E,'MT-Tracking Co.op'!$F366,'Data Co.op'!$N:$N,'MT-Tracking Co.op'!AB$6)</f>
        <v>0</v>
      </c>
      <c r="AC366" s="25">
        <f>+SUMIFS('Data Co.op'!$M:$M,'Data Co.op'!$E:$E,'MT-Tracking Co.op'!$F366,'Data Co.op'!$N:$N,'MT-Tracking Co.op'!AC$6)</f>
        <v>0</v>
      </c>
      <c r="AD366" s="25">
        <f>+SUMIFS('Data Co.op'!$M:$M,'Data Co.op'!$E:$E,'MT-Tracking Co.op'!$F366,'Data Co.op'!$N:$N,'MT-Tracking Co.op'!AD$6)</f>
        <v>180.59976</v>
      </c>
      <c r="AE366" s="25">
        <f>+SUMIFS('Data Co.op'!$M:$M,'Data Co.op'!$E:$E,'MT-Tracking Co.op'!$F366,'Data Co.op'!$N:$N,'MT-Tracking Co.op'!AE$6)</f>
        <v>0</v>
      </c>
      <c r="AF366" s="25">
        <f>+SUMIFS('Data Co.op'!$M:$M,'Data Co.op'!$E:$E,'MT-Tracking Co.op'!$F366,'Data Co.op'!$N:$N,'MT-Tracking Co.op'!AF$6)</f>
        <v>0</v>
      </c>
      <c r="AG366" s="25">
        <f>+SUMIFS('Data Co.op'!$M:$M,'Data Co.op'!$E:$E,'MT-Tracking Co.op'!$F366,'Data Co.op'!$N:$N,'MT-Tracking Co.op'!AG$6)</f>
        <v>0</v>
      </c>
      <c r="AH366" s="25">
        <f>+SUMIFS('Data Co.op'!$M:$M,'Data Co.op'!$E:$E,'MT-Tracking Co.op'!$G366,'Data Co.op'!$N:$N,'MT-Tracking Co.op'!AH$6)</f>
        <v>0</v>
      </c>
      <c r="AI366" s="25">
        <f>+SUMIFS('Data Co.op'!$M:$M,'Data Co.op'!$E:$E,'MT-Tracking Co.op'!$G366,'Data Co.op'!$N:$N,'MT-Tracking Co.op'!AI$6)</f>
        <v>0</v>
      </c>
      <c r="AJ366" s="25">
        <f>+SUMIFS('Data Co.op'!$M:$M,'Data Co.op'!$E:$E,'MT-Tracking Co.op'!$G366,'Data Co.op'!$N:$N,'MT-Tracking Co.op'!AJ$6)</f>
        <v>0</v>
      </c>
      <c r="AK366" s="25">
        <f>+SUMIFS('Data Co.op'!$M:$M,'Data Co.op'!$E:$E,'MT-Tracking Co.op'!$G366,'Data Co.op'!$N:$N,'MT-Tracking Co.op'!AK$6)</f>
        <v>0</v>
      </c>
      <c r="AL366" s="25">
        <f>+SUMIFS('Data Co.op'!$M:$M,'Data Co.op'!$E:$E,'MT-Tracking Co.op'!$G366,'Data Co.op'!$N:$N,'MT-Tracking Co.op'!AL$6)</f>
        <v>0</v>
      </c>
      <c r="AM366" s="25">
        <f>+SUMIFS('Data Co.op'!$M:$M,'Data Co.op'!$E:$E,'MT-Tracking Co.op'!$G366,'Data Co.op'!$N:$N,'MT-Tracking Co.op'!AM$6)</f>
        <v>0</v>
      </c>
      <c r="AN366" s="25">
        <f>+SUMIFS('Data Co.op'!$M:$M,'Data Co.op'!$E:$E,'MT-Tracking Co.op'!$G366,'Data Co.op'!$N:$N,'MT-Tracking Co.op'!AN$6)</f>
        <v>0</v>
      </c>
      <c r="AO366" s="25">
        <f>+SUMIFS('Data Co.op'!$M:$M,'Data Co.op'!$E:$E,'MT-Tracking Co.op'!$G366,'Data Co.op'!$N:$N,'MT-Tracking Co.op'!AO$6)</f>
        <v>0</v>
      </c>
      <c r="AP366" s="25">
        <f>+SUMIFS('Data Co.op'!$M:$M,'Data Co.op'!$E:$E,'MT-Tracking Co.op'!$G366,'Data Co.op'!$N:$N,'MT-Tracking Co.op'!AP$6)</f>
        <v>0</v>
      </c>
      <c r="AQ366" s="25">
        <f>+SUMIFS('Data Co.op'!$M:$M,'Data Co.op'!$E:$E,'MT-Tracking Co.op'!$G366,'Data Co.op'!$N:$N,'MT-Tracking Co.op'!AQ$6)</f>
        <v>0</v>
      </c>
      <c r="AR366" s="25">
        <f>+SUMIFS('Data Co.op'!$M:$M,'Data Co.op'!$E:$E,'MT-Tracking Co.op'!$G366,'Data Co.op'!$N:$N,'MT-Tracking Co.op'!AR$6)</f>
        <v>0</v>
      </c>
      <c r="AS366" s="25">
        <f>+SUMIFS('Data Co.op'!$M:$M,'Data Co.op'!$E:$E,'MT-Tracking Co.op'!$G366,'Data Co.op'!$N:$N,'MT-Tracking Co.op'!AS$6)</f>
        <v>0</v>
      </c>
      <c r="AT366" s="25">
        <f>+SUMIFS('Data Co.op'!$M:$M,'Data Co.op'!$E:$E,'MT-Tracking Co.op'!$G366,'Data Co.op'!$N:$N,'MT-Tracking Co.op'!AT$6)</f>
        <v>0</v>
      </c>
      <c r="AU366" s="25">
        <f>+SUMIFS('Data Co.op'!$M:$M,'Data Co.op'!$E:$E,'MT-Tracking Co.op'!$G366,'Data Co.op'!$N:$N,'MT-Tracking Co.op'!AU$6)</f>
        <v>0</v>
      </c>
      <c r="AV366" s="25">
        <f>+SUMIFS('Data Co.op'!$M:$M,'Data Co.op'!$E:$E,'MT-Tracking Co.op'!$G366,'Data Co.op'!$N:$N,'MT-Tracking Co.op'!AV$6)</f>
        <v>0</v>
      </c>
      <c r="AW366" s="27"/>
      <c r="AX366" t="str">
        <f t="shared" si="56"/>
        <v>Phạm Thanh Hà</v>
      </c>
      <c r="AY366" t="str">
        <f t="shared" si="54"/>
        <v>NBTS05467</v>
      </c>
      <c r="AZ366" s="27" t="str">
        <f t="shared" si="57"/>
        <v>Hoàng Phương Lê</v>
      </c>
    </row>
    <row r="367" spans="1:52" outlineLevel="1" x14ac:dyDescent="0.25">
      <c r="A367" s="4" t="s">
        <v>935</v>
      </c>
      <c r="B367" s="4" t="s">
        <v>1076</v>
      </c>
      <c r="C367" s="4" t="s">
        <v>451</v>
      </c>
      <c r="D367" s="4" t="s">
        <v>779</v>
      </c>
      <c r="E367" s="4" t="s">
        <v>683</v>
      </c>
      <c r="F367" s="35">
        <v>9139</v>
      </c>
      <c r="G367" s="35">
        <v>9139</v>
      </c>
      <c r="H367" s="35" t="s">
        <v>5155</v>
      </c>
      <c r="I367" s="4"/>
      <c r="J367" s="4"/>
      <c r="K367" s="4"/>
      <c r="L367" s="4"/>
      <c r="M367" s="4"/>
      <c r="N367" s="38"/>
      <c r="O367" s="33"/>
      <c r="P367" s="33">
        <f t="shared" si="61"/>
        <v>180.59976</v>
      </c>
      <c r="Q367" s="94">
        <f t="shared" si="64"/>
        <v>0</v>
      </c>
      <c r="R367" s="25">
        <f>+SUMIFS('Data Co.op'!$M:$M,'Data Co.op'!$E:$E,'MT-Tracking Co.op'!$F367,'Data Co.op'!$N:$N,'MT-Tracking Co.op'!R$6)</f>
        <v>0</v>
      </c>
      <c r="S367" s="25">
        <f>+SUMIFS('Data Co.op'!$M:$M,'Data Co.op'!$E:$E,'MT-Tracking Co.op'!$F367,'Data Co.op'!$N:$N,'MT-Tracking Co.op'!S$6)</f>
        <v>0</v>
      </c>
      <c r="T367" s="25">
        <f>+SUMIFS('Data Co.op'!$M:$M,'Data Co.op'!$E:$E,'MT-Tracking Co.op'!$F367,'Data Co.op'!$N:$N,'MT-Tracking Co.op'!T$6)</f>
        <v>0</v>
      </c>
      <c r="U367" s="25">
        <f>+SUMIFS('Data Co.op'!$M:$M,'Data Co.op'!$E:$E,'MT-Tracking Co.op'!$F367,'Data Co.op'!$N:$N,'MT-Tracking Co.op'!U$6)</f>
        <v>0</v>
      </c>
      <c r="V367" s="25">
        <f>+SUMIFS('Data Co.op'!$M:$M,'Data Co.op'!$E:$E,'MT-Tracking Co.op'!$F367,'Data Co.op'!$N:$N,'MT-Tracking Co.op'!V$6)</f>
        <v>0</v>
      </c>
      <c r="W367" s="25">
        <f>+SUMIFS('Data Co.op'!$M:$M,'Data Co.op'!$E:$E,'MT-Tracking Co.op'!$F367,'Data Co.op'!$N:$N,'MT-Tracking Co.op'!W$6)</f>
        <v>0</v>
      </c>
      <c r="X367" s="25">
        <f>+SUMIFS('Data Co.op'!$M:$M,'Data Co.op'!$E:$E,'MT-Tracking Co.op'!$F367,'Data Co.op'!$N:$N,'MT-Tracking Co.op'!X$6)</f>
        <v>0</v>
      </c>
      <c r="Y367" s="25">
        <f>+SUMIFS('Data Co.op'!$M:$M,'Data Co.op'!$E:$E,'MT-Tracking Co.op'!$F367,'Data Co.op'!$N:$N,'MT-Tracking Co.op'!Y$6)</f>
        <v>0</v>
      </c>
      <c r="Z367" s="25">
        <f>+SUMIFS('Data Co.op'!$M:$M,'Data Co.op'!$E:$E,'MT-Tracking Co.op'!$F367,'Data Co.op'!$N:$N,'MT-Tracking Co.op'!Z$6)</f>
        <v>0</v>
      </c>
      <c r="AA367" s="25">
        <f>+SUMIFS('Data Co.op'!$M:$M,'Data Co.op'!$E:$E,'MT-Tracking Co.op'!$F367,'Data Co.op'!$N:$N,'MT-Tracking Co.op'!AA$6)</f>
        <v>0</v>
      </c>
      <c r="AB367" s="25">
        <f>+SUMIFS('Data Co.op'!$M:$M,'Data Co.op'!$E:$E,'MT-Tracking Co.op'!$F367,'Data Co.op'!$N:$N,'MT-Tracking Co.op'!AB$6)</f>
        <v>0</v>
      </c>
      <c r="AC367" s="25">
        <f>+SUMIFS('Data Co.op'!$M:$M,'Data Co.op'!$E:$E,'MT-Tracking Co.op'!$F367,'Data Co.op'!$N:$N,'MT-Tracking Co.op'!AC$6)</f>
        <v>0</v>
      </c>
      <c r="AD367" s="25">
        <f>+SUMIFS('Data Co.op'!$M:$M,'Data Co.op'!$E:$E,'MT-Tracking Co.op'!$F367,'Data Co.op'!$N:$N,'MT-Tracking Co.op'!AD$6)</f>
        <v>180.59976</v>
      </c>
      <c r="AE367" s="25">
        <f>+SUMIFS('Data Co.op'!$M:$M,'Data Co.op'!$E:$E,'MT-Tracking Co.op'!$F367,'Data Co.op'!$N:$N,'MT-Tracking Co.op'!AE$6)</f>
        <v>0</v>
      </c>
      <c r="AF367" s="25">
        <f>+SUMIFS('Data Co.op'!$M:$M,'Data Co.op'!$E:$E,'MT-Tracking Co.op'!$F367,'Data Co.op'!$N:$N,'MT-Tracking Co.op'!AF$6)</f>
        <v>0</v>
      </c>
      <c r="AG367" s="25">
        <f>+SUMIFS('Data Co.op'!$M:$M,'Data Co.op'!$E:$E,'MT-Tracking Co.op'!$F367,'Data Co.op'!$N:$N,'MT-Tracking Co.op'!AG$6)</f>
        <v>0</v>
      </c>
      <c r="AH367" s="25">
        <f>+SUMIFS('Data Co.op'!$M:$M,'Data Co.op'!$E:$E,'MT-Tracking Co.op'!$G367,'Data Co.op'!$N:$N,'MT-Tracking Co.op'!AH$6)</f>
        <v>0</v>
      </c>
      <c r="AI367" s="25">
        <f>+SUMIFS('Data Co.op'!$M:$M,'Data Co.op'!$E:$E,'MT-Tracking Co.op'!$G367,'Data Co.op'!$N:$N,'MT-Tracking Co.op'!AI$6)</f>
        <v>0</v>
      </c>
      <c r="AJ367" s="25">
        <f>+SUMIFS('Data Co.op'!$M:$M,'Data Co.op'!$E:$E,'MT-Tracking Co.op'!$G367,'Data Co.op'!$N:$N,'MT-Tracking Co.op'!AJ$6)</f>
        <v>0</v>
      </c>
      <c r="AK367" s="25">
        <f>+SUMIFS('Data Co.op'!$M:$M,'Data Co.op'!$E:$E,'MT-Tracking Co.op'!$G367,'Data Co.op'!$N:$N,'MT-Tracking Co.op'!AK$6)</f>
        <v>0</v>
      </c>
      <c r="AL367" s="25">
        <f>+SUMIFS('Data Co.op'!$M:$M,'Data Co.op'!$E:$E,'MT-Tracking Co.op'!$G367,'Data Co.op'!$N:$N,'MT-Tracking Co.op'!AL$6)</f>
        <v>0</v>
      </c>
      <c r="AM367" s="25">
        <f>+SUMIFS('Data Co.op'!$M:$M,'Data Co.op'!$E:$E,'MT-Tracking Co.op'!$G367,'Data Co.op'!$N:$N,'MT-Tracking Co.op'!AM$6)</f>
        <v>0</v>
      </c>
      <c r="AN367" s="25">
        <f>+SUMIFS('Data Co.op'!$M:$M,'Data Co.op'!$E:$E,'MT-Tracking Co.op'!$G367,'Data Co.op'!$N:$N,'MT-Tracking Co.op'!AN$6)</f>
        <v>0</v>
      </c>
      <c r="AO367" s="25">
        <f>+SUMIFS('Data Co.op'!$M:$M,'Data Co.op'!$E:$E,'MT-Tracking Co.op'!$G367,'Data Co.op'!$N:$N,'MT-Tracking Co.op'!AO$6)</f>
        <v>0</v>
      </c>
      <c r="AP367" s="25">
        <f>+SUMIFS('Data Co.op'!$M:$M,'Data Co.op'!$E:$E,'MT-Tracking Co.op'!$G367,'Data Co.op'!$N:$N,'MT-Tracking Co.op'!AP$6)</f>
        <v>0</v>
      </c>
      <c r="AQ367" s="25">
        <f>+SUMIFS('Data Co.op'!$M:$M,'Data Co.op'!$E:$E,'MT-Tracking Co.op'!$G367,'Data Co.op'!$N:$N,'MT-Tracking Co.op'!AQ$6)</f>
        <v>0</v>
      </c>
      <c r="AR367" s="25">
        <f>+SUMIFS('Data Co.op'!$M:$M,'Data Co.op'!$E:$E,'MT-Tracking Co.op'!$G367,'Data Co.op'!$N:$N,'MT-Tracking Co.op'!AR$6)</f>
        <v>0</v>
      </c>
      <c r="AS367" s="25">
        <f>+SUMIFS('Data Co.op'!$M:$M,'Data Co.op'!$E:$E,'MT-Tracking Co.op'!$G367,'Data Co.op'!$N:$N,'MT-Tracking Co.op'!AS$6)</f>
        <v>0</v>
      </c>
      <c r="AT367" s="25">
        <f>+SUMIFS('Data Co.op'!$M:$M,'Data Co.op'!$E:$E,'MT-Tracking Co.op'!$G367,'Data Co.op'!$N:$N,'MT-Tracking Co.op'!AT$6)</f>
        <v>0</v>
      </c>
      <c r="AU367" s="25">
        <f>+SUMIFS('Data Co.op'!$M:$M,'Data Co.op'!$E:$E,'MT-Tracking Co.op'!$G367,'Data Co.op'!$N:$N,'MT-Tracking Co.op'!AU$6)</f>
        <v>0</v>
      </c>
      <c r="AV367" s="25">
        <f>+SUMIFS('Data Co.op'!$M:$M,'Data Co.op'!$E:$E,'MT-Tracking Co.op'!$G367,'Data Co.op'!$N:$N,'MT-Tracking Co.op'!AV$6)</f>
        <v>0</v>
      </c>
      <c r="AW367" s="27"/>
      <c r="AX367" t="str">
        <f t="shared" si="56"/>
        <v>Phạm Thanh Hà</v>
      </c>
      <c r="AY367" t="str">
        <f t="shared" si="54"/>
        <v>NBTS05467</v>
      </c>
      <c r="AZ367" s="27" t="str">
        <f t="shared" si="57"/>
        <v>Hoàng Phương Lê</v>
      </c>
    </row>
    <row r="368" spans="1:52" outlineLevel="1" x14ac:dyDescent="0.25">
      <c r="A368" s="4" t="s">
        <v>935</v>
      </c>
      <c r="B368" s="4" t="s">
        <v>1076</v>
      </c>
      <c r="C368" s="4" t="s">
        <v>451</v>
      </c>
      <c r="D368" s="4" t="s">
        <v>779</v>
      </c>
      <c r="E368" s="4" t="s">
        <v>683</v>
      </c>
      <c r="F368" s="35">
        <v>9143</v>
      </c>
      <c r="G368" s="35">
        <v>9143</v>
      </c>
      <c r="H368" s="35" t="s">
        <v>5157</v>
      </c>
      <c r="I368" s="4"/>
      <c r="J368" s="4"/>
      <c r="K368" s="4"/>
      <c r="L368" s="4"/>
      <c r="M368" s="4"/>
      <c r="N368" s="38"/>
      <c r="O368" s="33"/>
      <c r="P368" s="33">
        <f t="shared" si="61"/>
        <v>238.46399999999994</v>
      </c>
      <c r="Q368" s="94">
        <f t="shared" si="64"/>
        <v>0</v>
      </c>
      <c r="R368" s="25">
        <f>+SUMIFS('Data Co.op'!$M:$M,'Data Co.op'!$E:$E,'MT-Tracking Co.op'!$F368,'Data Co.op'!$N:$N,'MT-Tracking Co.op'!R$6)</f>
        <v>0</v>
      </c>
      <c r="S368" s="25">
        <f>+SUMIFS('Data Co.op'!$M:$M,'Data Co.op'!$E:$E,'MT-Tracking Co.op'!$F368,'Data Co.op'!$N:$N,'MT-Tracking Co.op'!S$6)</f>
        <v>0</v>
      </c>
      <c r="T368" s="25">
        <f>+SUMIFS('Data Co.op'!$M:$M,'Data Co.op'!$E:$E,'MT-Tracking Co.op'!$F368,'Data Co.op'!$N:$N,'MT-Tracking Co.op'!T$6)</f>
        <v>0</v>
      </c>
      <c r="U368" s="25">
        <f>+SUMIFS('Data Co.op'!$M:$M,'Data Co.op'!$E:$E,'MT-Tracking Co.op'!$F368,'Data Co.op'!$N:$N,'MT-Tracking Co.op'!U$6)</f>
        <v>0</v>
      </c>
      <c r="V368" s="25">
        <f>+SUMIFS('Data Co.op'!$M:$M,'Data Co.op'!$E:$E,'MT-Tracking Co.op'!$F368,'Data Co.op'!$N:$N,'MT-Tracking Co.op'!V$6)</f>
        <v>0</v>
      </c>
      <c r="W368" s="25">
        <f>+SUMIFS('Data Co.op'!$M:$M,'Data Co.op'!$E:$E,'MT-Tracking Co.op'!$F368,'Data Co.op'!$N:$N,'MT-Tracking Co.op'!W$6)</f>
        <v>0</v>
      </c>
      <c r="X368" s="25">
        <f>+SUMIFS('Data Co.op'!$M:$M,'Data Co.op'!$E:$E,'MT-Tracking Co.op'!$F368,'Data Co.op'!$N:$N,'MT-Tracking Co.op'!X$6)</f>
        <v>0</v>
      </c>
      <c r="Y368" s="25">
        <f>+SUMIFS('Data Co.op'!$M:$M,'Data Co.op'!$E:$E,'MT-Tracking Co.op'!$F368,'Data Co.op'!$N:$N,'MT-Tracking Co.op'!Y$6)</f>
        <v>0</v>
      </c>
      <c r="Z368" s="25">
        <f>+SUMIFS('Data Co.op'!$M:$M,'Data Co.op'!$E:$E,'MT-Tracking Co.op'!$F368,'Data Co.op'!$N:$N,'MT-Tracking Co.op'!Z$6)</f>
        <v>0</v>
      </c>
      <c r="AA368" s="25">
        <f>+SUMIFS('Data Co.op'!$M:$M,'Data Co.op'!$E:$E,'MT-Tracking Co.op'!$F368,'Data Co.op'!$N:$N,'MT-Tracking Co.op'!AA$6)</f>
        <v>0</v>
      </c>
      <c r="AB368" s="25">
        <f>+SUMIFS('Data Co.op'!$M:$M,'Data Co.op'!$E:$E,'MT-Tracking Co.op'!$F368,'Data Co.op'!$N:$N,'MT-Tracking Co.op'!AB$6)</f>
        <v>0</v>
      </c>
      <c r="AC368" s="25">
        <f>+SUMIFS('Data Co.op'!$M:$M,'Data Co.op'!$E:$E,'MT-Tracking Co.op'!$F368,'Data Co.op'!$N:$N,'MT-Tracking Co.op'!AC$6)</f>
        <v>0</v>
      </c>
      <c r="AD368" s="25">
        <f>+SUMIFS('Data Co.op'!$M:$M,'Data Co.op'!$E:$E,'MT-Tracking Co.op'!$F368,'Data Co.op'!$N:$N,'MT-Tracking Co.op'!AD$6)</f>
        <v>238.46399999999994</v>
      </c>
      <c r="AE368" s="25">
        <f>+SUMIFS('Data Co.op'!$M:$M,'Data Co.op'!$E:$E,'MT-Tracking Co.op'!$F368,'Data Co.op'!$N:$N,'MT-Tracking Co.op'!AE$6)</f>
        <v>0</v>
      </c>
      <c r="AF368" s="25">
        <f>+SUMIFS('Data Co.op'!$M:$M,'Data Co.op'!$E:$E,'MT-Tracking Co.op'!$F368,'Data Co.op'!$N:$N,'MT-Tracking Co.op'!AF$6)</f>
        <v>0</v>
      </c>
      <c r="AG368" s="25">
        <f>+SUMIFS('Data Co.op'!$M:$M,'Data Co.op'!$E:$E,'MT-Tracking Co.op'!$F368,'Data Co.op'!$N:$N,'MT-Tracking Co.op'!AG$6)</f>
        <v>0</v>
      </c>
      <c r="AH368" s="25">
        <f>+SUMIFS('Data Co.op'!$M:$M,'Data Co.op'!$E:$E,'MT-Tracking Co.op'!$G368,'Data Co.op'!$N:$N,'MT-Tracking Co.op'!AH$6)</f>
        <v>0</v>
      </c>
      <c r="AI368" s="25">
        <f>+SUMIFS('Data Co.op'!$M:$M,'Data Co.op'!$E:$E,'MT-Tracking Co.op'!$G368,'Data Co.op'!$N:$N,'MT-Tracking Co.op'!AI$6)</f>
        <v>0</v>
      </c>
      <c r="AJ368" s="25">
        <f>+SUMIFS('Data Co.op'!$M:$M,'Data Co.op'!$E:$E,'MT-Tracking Co.op'!$G368,'Data Co.op'!$N:$N,'MT-Tracking Co.op'!AJ$6)</f>
        <v>0</v>
      </c>
      <c r="AK368" s="25">
        <f>+SUMIFS('Data Co.op'!$M:$M,'Data Co.op'!$E:$E,'MT-Tracking Co.op'!$G368,'Data Co.op'!$N:$N,'MT-Tracking Co.op'!AK$6)</f>
        <v>0</v>
      </c>
      <c r="AL368" s="25">
        <f>+SUMIFS('Data Co.op'!$M:$M,'Data Co.op'!$E:$E,'MT-Tracking Co.op'!$G368,'Data Co.op'!$N:$N,'MT-Tracking Co.op'!AL$6)</f>
        <v>0</v>
      </c>
      <c r="AM368" s="25">
        <f>+SUMIFS('Data Co.op'!$M:$M,'Data Co.op'!$E:$E,'MT-Tracking Co.op'!$G368,'Data Co.op'!$N:$N,'MT-Tracking Co.op'!AM$6)</f>
        <v>0</v>
      </c>
      <c r="AN368" s="25">
        <f>+SUMIFS('Data Co.op'!$M:$M,'Data Co.op'!$E:$E,'MT-Tracking Co.op'!$G368,'Data Co.op'!$N:$N,'MT-Tracking Co.op'!AN$6)</f>
        <v>0</v>
      </c>
      <c r="AO368" s="25">
        <f>+SUMIFS('Data Co.op'!$M:$M,'Data Co.op'!$E:$E,'MT-Tracking Co.op'!$G368,'Data Co.op'!$N:$N,'MT-Tracking Co.op'!AO$6)</f>
        <v>0</v>
      </c>
      <c r="AP368" s="25">
        <f>+SUMIFS('Data Co.op'!$M:$M,'Data Co.op'!$E:$E,'MT-Tracking Co.op'!$G368,'Data Co.op'!$N:$N,'MT-Tracking Co.op'!AP$6)</f>
        <v>0</v>
      </c>
      <c r="AQ368" s="25">
        <f>+SUMIFS('Data Co.op'!$M:$M,'Data Co.op'!$E:$E,'MT-Tracking Co.op'!$G368,'Data Co.op'!$N:$N,'MT-Tracking Co.op'!AQ$6)</f>
        <v>0</v>
      </c>
      <c r="AR368" s="25">
        <f>+SUMIFS('Data Co.op'!$M:$M,'Data Co.op'!$E:$E,'MT-Tracking Co.op'!$G368,'Data Co.op'!$N:$N,'MT-Tracking Co.op'!AR$6)</f>
        <v>0</v>
      </c>
      <c r="AS368" s="25">
        <f>+SUMIFS('Data Co.op'!$M:$M,'Data Co.op'!$E:$E,'MT-Tracking Co.op'!$G368,'Data Co.op'!$N:$N,'MT-Tracking Co.op'!AS$6)</f>
        <v>0</v>
      </c>
      <c r="AT368" s="25">
        <f>+SUMIFS('Data Co.op'!$M:$M,'Data Co.op'!$E:$E,'MT-Tracking Co.op'!$G368,'Data Co.op'!$N:$N,'MT-Tracking Co.op'!AT$6)</f>
        <v>0</v>
      </c>
      <c r="AU368" s="25">
        <f>+SUMIFS('Data Co.op'!$M:$M,'Data Co.op'!$E:$E,'MT-Tracking Co.op'!$G368,'Data Co.op'!$N:$N,'MT-Tracking Co.op'!AU$6)</f>
        <v>0</v>
      </c>
      <c r="AV368" s="25">
        <f>+SUMIFS('Data Co.op'!$M:$M,'Data Co.op'!$E:$E,'MT-Tracking Co.op'!$G368,'Data Co.op'!$N:$N,'MT-Tracking Co.op'!AV$6)</f>
        <v>0</v>
      </c>
      <c r="AW368" s="27"/>
      <c r="AX368" t="str">
        <f t="shared" si="56"/>
        <v>Phạm Thanh Hà</v>
      </c>
      <c r="AY368" t="str">
        <f t="shared" si="54"/>
        <v>NBTS05467</v>
      </c>
      <c r="AZ368" s="27" t="str">
        <f t="shared" si="57"/>
        <v>Hoàng Phương Lê</v>
      </c>
    </row>
    <row r="369" spans="1:52" outlineLevel="1" x14ac:dyDescent="0.25">
      <c r="A369" s="4" t="s">
        <v>935</v>
      </c>
      <c r="B369" s="4" t="s">
        <v>1076</v>
      </c>
      <c r="C369" s="4" t="s">
        <v>451</v>
      </c>
      <c r="D369" s="4" t="s">
        <v>779</v>
      </c>
      <c r="E369" s="4" t="s">
        <v>683</v>
      </c>
      <c r="F369" s="35">
        <v>9151</v>
      </c>
      <c r="G369" s="35">
        <v>9151</v>
      </c>
      <c r="H369" s="35" t="s">
        <v>5161</v>
      </c>
      <c r="I369" s="4"/>
      <c r="J369" s="4"/>
      <c r="K369" s="4"/>
      <c r="L369" s="4"/>
      <c r="M369" s="4"/>
      <c r="N369" s="38"/>
      <c r="O369" s="33"/>
      <c r="P369" s="33">
        <f t="shared" si="61"/>
        <v>952.89804000000004</v>
      </c>
      <c r="Q369" s="94">
        <f t="shared" si="64"/>
        <v>0</v>
      </c>
      <c r="R369" s="25">
        <f>+SUMIFS('Data Co.op'!$M:$M,'Data Co.op'!$E:$E,'MT-Tracking Co.op'!$F369,'Data Co.op'!$N:$N,'MT-Tracking Co.op'!R$6)</f>
        <v>0</v>
      </c>
      <c r="S369" s="25">
        <f>+SUMIFS('Data Co.op'!$M:$M,'Data Co.op'!$E:$E,'MT-Tracking Co.op'!$F369,'Data Co.op'!$N:$N,'MT-Tracking Co.op'!S$6)</f>
        <v>0</v>
      </c>
      <c r="T369" s="25">
        <f>+SUMIFS('Data Co.op'!$M:$M,'Data Co.op'!$E:$E,'MT-Tracking Co.op'!$F369,'Data Co.op'!$N:$N,'MT-Tracking Co.op'!T$6)</f>
        <v>0</v>
      </c>
      <c r="U369" s="25">
        <f>+SUMIFS('Data Co.op'!$M:$M,'Data Co.op'!$E:$E,'MT-Tracking Co.op'!$F369,'Data Co.op'!$N:$N,'MT-Tracking Co.op'!U$6)</f>
        <v>0</v>
      </c>
      <c r="V369" s="25">
        <f>+SUMIFS('Data Co.op'!$M:$M,'Data Co.op'!$E:$E,'MT-Tracking Co.op'!$F369,'Data Co.op'!$N:$N,'MT-Tracking Co.op'!V$6)</f>
        <v>0</v>
      </c>
      <c r="W369" s="25">
        <f>+SUMIFS('Data Co.op'!$M:$M,'Data Co.op'!$E:$E,'MT-Tracking Co.op'!$F369,'Data Co.op'!$N:$N,'MT-Tracking Co.op'!W$6)</f>
        <v>0</v>
      </c>
      <c r="X369" s="25">
        <f>+SUMIFS('Data Co.op'!$M:$M,'Data Co.op'!$E:$E,'MT-Tracking Co.op'!$F369,'Data Co.op'!$N:$N,'MT-Tracking Co.op'!X$6)</f>
        <v>0</v>
      </c>
      <c r="Y369" s="25">
        <f>+SUMIFS('Data Co.op'!$M:$M,'Data Co.op'!$E:$E,'MT-Tracking Co.op'!$F369,'Data Co.op'!$N:$N,'MT-Tracking Co.op'!Y$6)</f>
        <v>0</v>
      </c>
      <c r="Z369" s="25">
        <f>+SUMIFS('Data Co.op'!$M:$M,'Data Co.op'!$E:$E,'MT-Tracking Co.op'!$F369,'Data Co.op'!$N:$N,'MT-Tracking Co.op'!Z$6)</f>
        <v>0</v>
      </c>
      <c r="AA369" s="25">
        <f>+SUMIFS('Data Co.op'!$M:$M,'Data Co.op'!$E:$E,'MT-Tracking Co.op'!$F369,'Data Co.op'!$N:$N,'MT-Tracking Co.op'!AA$6)</f>
        <v>0</v>
      </c>
      <c r="AB369" s="25">
        <f>+SUMIFS('Data Co.op'!$M:$M,'Data Co.op'!$E:$E,'MT-Tracking Co.op'!$F369,'Data Co.op'!$N:$N,'MT-Tracking Co.op'!AB$6)</f>
        <v>0</v>
      </c>
      <c r="AC369" s="25">
        <f>+SUMIFS('Data Co.op'!$M:$M,'Data Co.op'!$E:$E,'MT-Tracking Co.op'!$F369,'Data Co.op'!$N:$N,'MT-Tracking Co.op'!AC$6)</f>
        <v>0</v>
      </c>
      <c r="AD369" s="25">
        <f>+SUMIFS('Data Co.op'!$M:$M,'Data Co.op'!$E:$E,'MT-Tracking Co.op'!$F369,'Data Co.op'!$N:$N,'MT-Tracking Co.op'!AD$6)</f>
        <v>180.59976</v>
      </c>
      <c r="AE369" s="25">
        <f>+SUMIFS('Data Co.op'!$M:$M,'Data Co.op'!$E:$E,'MT-Tracking Co.op'!$F369,'Data Co.op'!$N:$N,'MT-Tracking Co.op'!AE$6)</f>
        <v>0</v>
      </c>
      <c r="AF369" s="25">
        <f>+SUMIFS('Data Co.op'!$M:$M,'Data Co.op'!$E:$E,'MT-Tracking Co.op'!$F369,'Data Co.op'!$N:$N,'MT-Tracking Co.op'!AF$6)</f>
        <v>0</v>
      </c>
      <c r="AG369" s="25">
        <f>+SUMIFS('Data Co.op'!$M:$M,'Data Co.op'!$E:$E,'MT-Tracking Co.op'!$F369,'Data Co.op'!$N:$N,'MT-Tracking Co.op'!AG$6)</f>
        <v>0</v>
      </c>
      <c r="AH369" s="25">
        <f>+SUMIFS('Data Co.op'!$M:$M,'Data Co.op'!$E:$E,'MT-Tracking Co.op'!$G369,'Data Co.op'!$N:$N,'MT-Tracking Co.op'!AH$6)</f>
        <v>0</v>
      </c>
      <c r="AI369" s="25">
        <f>+SUMIFS('Data Co.op'!$M:$M,'Data Co.op'!$E:$E,'MT-Tracking Co.op'!$G369,'Data Co.op'!$N:$N,'MT-Tracking Co.op'!AI$6)</f>
        <v>0</v>
      </c>
      <c r="AJ369" s="25">
        <f>+SUMIFS('Data Co.op'!$M:$M,'Data Co.op'!$E:$E,'MT-Tracking Co.op'!$G369,'Data Co.op'!$N:$N,'MT-Tracking Co.op'!AJ$6)</f>
        <v>0</v>
      </c>
      <c r="AK369" s="25">
        <f>+SUMIFS('Data Co.op'!$M:$M,'Data Co.op'!$E:$E,'MT-Tracking Co.op'!$G369,'Data Co.op'!$N:$N,'MT-Tracking Co.op'!AK$6)</f>
        <v>772.29827999999998</v>
      </c>
      <c r="AL369" s="25">
        <f>+SUMIFS('Data Co.op'!$M:$M,'Data Co.op'!$E:$E,'MT-Tracking Co.op'!$G369,'Data Co.op'!$N:$N,'MT-Tracking Co.op'!AL$6)</f>
        <v>0</v>
      </c>
      <c r="AM369" s="25">
        <f>+SUMIFS('Data Co.op'!$M:$M,'Data Co.op'!$E:$E,'MT-Tracking Co.op'!$G369,'Data Co.op'!$N:$N,'MT-Tracking Co.op'!AM$6)</f>
        <v>0</v>
      </c>
      <c r="AN369" s="25">
        <f>+SUMIFS('Data Co.op'!$M:$M,'Data Co.op'!$E:$E,'MT-Tracking Co.op'!$G369,'Data Co.op'!$N:$N,'MT-Tracking Co.op'!AN$6)</f>
        <v>0</v>
      </c>
      <c r="AO369" s="25">
        <f>+SUMIFS('Data Co.op'!$M:$M,'Data Co.op'!$E:$E,'MT-Tracking Co.op'!$G369,'Data Co.op'!$N:$N,'MT-Tracking Co.op'!AO$6)</f>
        <v>0</v>
      </c>
      <c r="AP369" s="25">
        <f>+SUMIFS('Data Co.op'!$M:$M,'Data Co.op'!$E:$E,'MT-Tracking Co.op'!$G369,'Data Co.op'!$N:$N,'MT-Tracking Co.op'!AP$6)</f>
        <v>0</v>
      </c>
      <c r="AQ369" s="25">
        <f>+SUMIFS('Data Co.op'!$M:$M,'Data Co.op'!$E:$E,'MT-Tracking Co.op'!$G369,'Data Co.op'!$N:$N,'MT-Tracking Co.op'!AQ$6)</f>
        <v>0</v>
      </c>
      <c r="AR369" s="25">
        <f>+SUMIFS('Data Co.op'!$M:$M,'Data Co.op'!$E:$E,'MT-Tracking Co.op'!$G369,'Data Co.op'!$N:$N,'MT-Tracking Co.op'!AR$6)</f>
        <v>0</v>
      </c>
      <c r="AS369" s="25">
        <f>+SUMIFS('Data Co.op'!$M:$M,'Data Co.op'!$E:$E,'MT-Tracking Co.op'!$G369,'Data Co.op'!$N:$N,'MT-Tracking Co.op'!AS$6)</f>
        <v>0</v>
      </c>
      <c r="AT369" s="25">
        <f>+SUMIFS('Data Co.op'!$M:$M,'Data Co.op'!$E:$E,'MT-Tracking Co.op'!$G369,'Data Co.op'!$N:$N,'MT-Tracking Co.op'!AT$6)</f>
        <v>0</v>
      </c>
      <c r="AU369" s="25">
        <f>+SUMIFS('Data Co.op'!$M:$M,'Data Co.op'!$E:$E,'MT-Tracking Co.op'!$G369,'Data Co.op'!$N:$N,'MT-Tracking Co.op'!AU$6)</f>
        <v>0</v>
      </c>
      <c r="AV369" s="25">
        <f>+SUMIFS('Data Co.op'!$M:$M,'Data Co.op'!$E:$E,'MT-Tracking Co.op'!$G369,'Data Co.op'!$N:$N,'MT-Tracking Co.op'!AV$6)</f>
        <v>0</v>
      </c>
      <c r="AW369" s="27"/>
      <c r="AX369" t="str">
        <f t="shared" si="56"/>
        <v>Phạm Thanh Hà</v>
      </c>
      <c r="AY369" t="str">
        <f t="shared" si="54"/>
        <v>NBTS05467</v>
      </c>
      <c r="AZ369" s="27" t="str">
        <f t="shared" si="57"/>
        <v>Hoàng Phương Lê</v>
      </c>
    </row>
    <row r="370" spans="1:52" outlineLevel="1" x14ac:dyDescent="0.25">
      <c r="A370" s="4" t="s">
        <v>935</v>
      </c>
      <c r="B370" s="4" t="s">
        <v>1076</v>
      </c>
      <c r="C370" s="4" t="s">
        <v>451</v>
      </c>
      <c r="D370" s="4" t="s">
        <v>779</v>
      </c>
      <c r="E370" s="4" t="s">
        <v>683</v>
      </c>
      <c r="F370" s="35">
        <v>9158</v>
      </c>
      <c r="G370" s="35">
        <v>9158</v>
      </c>
      <c r="H370" s="35" t="s">
        <v>5164</v>
      </c>
      <c r="I370" s="4"/>
      <c r="J370" s="4"/>
      <c r="K370" s="4"/>
      <c r="L370" s="4"/>
      <c r="M370" s="4"/>
      <c r="N370" s="38"/>
      <c r="O370" s="33"/>
      <c r="P370" s="33">
        <f t="shared" si="61"/>
        <v>2301.9130800000003</v>
      </c>
      <c r="Q370" s="94">
        <f t="shared" si="64"/>
        <v>0</v>
      </c>
      <c r="R370" s="25">
        <f>+SUMIFS('Data Co.op'!$M:$M,'Data Co.op'!$E:$E,'MT-Tracking Co.op'!$F370,'Data Co.op'!$N:$N,'MT-Tracking Co.op'!R$6)</f>
        <v>0</v>
      </c>
      <c r="S370" s="25">
        <f>+SUMIFS('Data Co.op'!$M:$M,'Data Co.op'!$E:$E,'MT-Tracking Co.op'!$F370,'Data Co.op'!$N:$N,'MT-Tracking Co.op'!S$6)</f>
        <v>0</v>
      </c>
      <c r="T370" s="25">
        <f>+SUMIFS('Data Co.op'!$M:$M,'Data Co.op'!$E:$E,'MT-Tracking Co.op'!$F370,'Data Co.op'!$N:$N,'MT-Tracking Co.op'!T$6)</f>
        <v>0</v>
      </c>
      <c r="U370" s="25">
        <f>+SUMIFS('Data Co.op'!$M:$M,'Data Co.op'!$E:$E,'MT-Tracking Co.op'!$F370,'Data Co.op'!$N:$N,'MT-Tracking Co.op'!U$6)</f>
        <v>0</v>
      </c>
      <c r="V370" s="25">
        <f>+SUMIFS('Data Co.op'!$M:$M,'Data Co.op'!$E:$E,'MT-Tracking Co.op'!$F370,'Data Co.op'!$N:$N,'MT-Tracking Co.op'!V$6)</f>
        <v>0</v>
      </c>
      <c r="W370" s="25">
        <f>+SUMIFS('Data Co.op'!$M:$M,'Data Co.op'!$E:$E,'MT-Tracking Co.op'!$F370,'Data Co.op'!$N:$N,'MT-Tracking Co.op'!W$6)</f>
        <v>0</v>
      </c>
      <c r="X370" s="25">
        <f>+SUMIFS('Data Co.op'!$M:$M,'Data Co.op'!$E:$E,'MT-Tracking Co.op'!$F370,'Data Co.op'!$N:$N,'MT-Tracking Co.op'!X$6)</f>
        <v>0</v>
      </c>
      <c r="Y370" s="25">
        <f>+SUMIFS('Data Co.op'!$M:$M,'Data Co.op'!$E:$E,'MT-Tracking Co.op'!$F370,'Data Co.op'!$N:$N,'MT-Tracking Co.op'!Y$6)</f>
        <v>0</v>
      </c>
      <c r="Z370" s="25">
        <f>+SUMIFS('Data Co.op'!$M:$M,'Data Co.op'!$E:$E,'MT-Tracking Co.op'!$F370,'Data Co.op'!$N:$N,'MT-Tracking Co.op'!Z$6)</f>
        <v>0</v>
      </c>
      <c r="AA370" s="25">
        <f>+SUMIFS('Data Co.op'!$M:$M,'Data Co.op'!$E:$E,'MT-Tracking Co.op'!$F370,'Data Co.op'!$N:$N,'MT-Tracking Co.op'!AA$6)</f>
        <v>0</v>
      </c>
      <c r="AB370" s="25">
        <f>+SUMIFS('Data Co.op'!$M:$M,'Data Co.op'!$E:$E,'MT-Tracking Co.op'!$F370,'Data Co.op'!$N:$N,'MT-Tracking Co.op'!AB$6)</f>
        <v>0</v>
      </c>
      <c r="AC370" s="25">
        <f>+SUMIFS('Data Co.op'!$M:$M,'Data Co.op'!$E:$E,'MT-Tracking Co.op'!$F370,'Data Co.op'!$N:$N,'MT-Tracking Co.op'!AC$6)</f>
        <v>0</v>
      </c>
      <c r="AD370" s="25">
        <f>+SUMIFS('Data Co.op'!$M:$M,'Data Co.op'!$E:$E,'MT-Tracking Co.op'!$F370,'Data Co.op'!$N:$N,'MT-Tracking Co.op'!AD$6)</f>
        <v>180.59976</v>
      </c>
      <c r="AE370" s="25">
        <f>+SUMIFS('Data Co.op'!$M:$M,'Data Co.op'!$E:$E,'MT-Tracking Co.op'!$F370,'Data Co.op'!$N:$N,'MT-Tracking Co.op'!AE$6)</f>
        <v>0</v>
      </c>
      <c r="AF370" s="25">
        <f>+SUMIFS('Data Co.op'!$M:$M,'Data Co.op'!$E:$E,'MT-Tracking Co.op'!$F370,'Data Co.op'!$N:$N,'MT-Tracking Co.op'!AF$6)</f>
        <v>0</v>
      </c>
      <c r="AG370" s="25">
        <f>+SUMIFS('Data Co.op'!$M:$M,'Data Co.op'!$E:$E,'MT-Tracking Co.op'!$F370,'Data Co.op'!$N:$N,'MT-Tracking Co.op'!AG$6)</f>
        <v>0</v>
      </c>
      <c r="AH370" s="25">
        <f>+SUMIFS('Data Co.op'!$M:$M,'Data Co.op'!$E:$E,'MT-Tracking Co.op'!$G370,'Data Co.op'!$N:$N,'MT-Tracking Co.op'!AH$6)</f>
        <v>0</v>
      </c>
      <c r="AI370" s="25">
        <f>+SUMIFS('Data Co.op'!$M:$M,'Data Co.op'!$E:$E,'MT-Tracking Co.op'!$G370,'Data Co.op'!$N:$N,'MT-Tracking Co.op'!AI$6)</f>
        <v>0</v>
      </c>
      <c r="AJ370" s="25">
        <f>+SUMIFS('Data Co.op'!$M:$M,'Data Co.op'!$E:$E,'MT-Tracking Co.op'!$G370,'Data Co.op'!$N:$N,'MT-Tracking Co.op'!AJ$6)</f>
        <v>0</v>
      </c>
      <c r="AK370" s="25">
        <f>+SUMIFS('Data Co.op'!$M:$M,'Data Co.op'!$E:$E,'MT-Tracking Co.op'!$G370,'Data Co.op'!$N:$N,'MT-Tracking Co.op'!AK$6)</f>
        <v>1940.7135600000001</v>
      </c>
      <c r="AL370" s="25">
        <f>+SUMIFS('Data Co.op'!$M:$M,'Data Co.op'!$E:$E,'MT-Tracking Co.op'!$G370,'Data Co.op'!$N:$N,'MT-Tracking Co.op'!AL$6)</f>
        <v>0</v>
      </c>
      <c r="AM370" s="25">
        <f>+SUMIFS('Data Co.op'!$M:$M,'Data Co.op'!$E:$E,'MT-Tracking Co.op'!$G370,'Data Co.op'!$N:$N,'MT-Tracking Co.op'!AM$6)</f>
        <v>0</v>
      </c>
      <c r="AN370" s="25">
        <f>+SUMIFS('Data Co.op'!$M:$M,'Data Co.op'!$E:$E,'MT-Tracking Co.op'!$G370,'Data Co.op'!$N:$N,'MT-Tracking Co.op'!AN$6)</f>
        <v>0</v>
      </c>
      <c r="AO370" s="25">
        <f>+SUMIFS('Data Co.op'!$M:$M,'Data Co.op'!$E:$E,'MT-Tracking Co.op'!$G370,'Data Co.op'!$N:$N,'MT-Tracking Co.op'!AO$6)</f>
        <v>0</v>
      </c>
      <c r="AP370" s="25">
        <f>+SUMIFS('Data Co.op'!$M:$M,'Data Co.op'!$E:$E,'MT-Tracking Co.op'!$G370,'Data Co.op'!$N:$N,'MT-Tracking Co.op'!AP$6)</f>
        <v>0</v>
      </c>
      <c r="AQ370" s="25">
        <f>+SUMIFS('Data Co.op'!$M:$M,'Data Co.op'!$E:$E,'MT-Tracking Co.op'!$G370,'Data Co.op'!$N:$N,'MT-Tracking Co.op'!AQ$6)</f>
        <v>0</v>
      </c>
      <c r="AR370" s="25">
        <f>+SUMIFS('Data Co.op'!$M:$M,'Data Co.op'!$E:$E,'MT-Tracking Co.op'!$G370,'Data Co.op'!$N:$N,'MT-Tracking Co.op'!AR$6)</f>
        <v>180.59976</v>
      </c>
      <c r="AS370" s="25">
        <f>+SUMIFS('Data Co.op'!$M:$M,'Data Co.op'!$E:$E,'MT-Tracking Co.op'!$G370,'Data Co.op'!$N:$N,'MT-Tracking Co.op'!AS$6)</f>
        <v>0</v>
      </c>
      <c r="AT370" s="25">
        <f>+SUMIFS('Data Co.op'!$M:$M,'Data Co.op'!$E:$E,'MT-Tracking Co.op'!$G370,'Data Co.op'!$N:$N,'MT-Tracking Co.op'!AT$6)</f>
        <v>0</v>
      </c>
      <c r="AU370" s="25">
        <f>+SUMIFS('Data Co.op'!$M:$M,'Data Co.op'!$E:$E,'MT-Tracking Co.op'!$G370,'Data Co.op'!$N:$N,'MT-Tracking Co.op'!AU$6)</f>
        <v>0</v>
      </c>
      <c r="AV370" s="25">
        <f>+SUMIFS('Data Co.op'!$M:$M,'Data Co.op'!$E:$E,'MT-Tracking Co.op'!$G370,'Data Co.op'!$N:$N,'MT-Tracking Co.op'!AV$6)</f>
        <v>0</v>
      </c>
      <c r="AW370" s="27"/>
      <c r="AX370" t="str">
        <f t="shared" si="56"/>
        <v>Phạm Thanh Hà</v>
      </c>
      <c r="AY370" t="str">
        <f t="shared" si="54"/>
        <v>NBTS05467</v>
      </c>
      <c r="AZ370" s="27" t="str">
        <f t="shared" si="57"/>
        <v>Hoàng Phương Lê</v>
      </c>
    </row>
    <row r="371" spans="1:52" outlineLevel="1" x14ac:dyDescent="0.25">
      <c r="A371" s="4"/>
      <c r="B371" s="4"/>
      <c r="C371" s="4"/>
      <c r="D371" s="4"/>
      <c r="E371" s="4"/>
      <c r="F371" s="35"/>
      <c r="G371" s="35"/>
      <c r="H371" s="4"/>
      <c r="I371" s="4"/>
      <c r="J371" s="4"/>
      <c r="K371" s="4"/>
      <c r="L371" s="4"/>
      <c r="M371" s="4"/>
      <c r="N371" s="38"/>
      <c r="O371" s="33"/>
      <c r="P371" s="33">
        <f t="shared" si="61"/>
        <v>0</v>
      </c>
      <c r="Q371" s="94">
        <f t="shared" si="64"/>
        <v>0</v>
      </c>
      <c r="R371" s="25">
        <f>+SUMIFS('Data Co.op'!$M:$M,'Data Co.op'!$E:$E,'MT-Tracking Co.op'!$F371,'Data Co.op'!$N:$N,'MT-Tracking Co.op'!R$6)</f>
        <v>0</v>
      </c>
      <c r="S371" s="25">
        <f>+SUMIFS('Data Co.op'!$M:$M,'Data Co.op'!$E:$E,'MT-Tracking Co.op'!$F371,'Data Co.op'!$N:$N,'MT-Tracking Co.op'!S$6)</f>
        <v>0</v>
      </c>
      <c r="T371" s="25">
        <f>+SUMIFS('Data Co.op'!$M:$M,'Data Co.op'!$E:$E,'MT-Tracking Co.op'!$F371,'Data Co.op'!$N:$N,'MT-Tracking Co.op'!T$6)</f>
        <v>0</v>
      </c>
      <c r="U371" s="25">
        <f>+SUMIFS('Data Co.op'!$M:$M,'Data Co.op'!$E:$E,'MT-Tracking Co.op'!$F371,'Data Co.op'!$N:$N,'MT-Tracking Co.op'!U$6)</f>
        <v>0</v>
      </c>
      <c r="V371" s="25">
        <f>+SUMIFS('Data Co.op'!$M:$M,'Data Co.op'!$E:$E,'MT-Tracking Co.op'!$F371,'Data Co.op'!$N:$N,'MT-Tracking Co.op'!V$6)</f>
        <v>0</v>
      </c>
      <c r="W371" s="25">
        <f>+SUMIFS('Data Co.op'!$M:$M,'Data Co.op'!$E:$E,'MT-Tracking Co.op'!$F371,'Data Co.op'!$N:$N,'MT-Tracking Co.op'!W$6)</f>
        <v>0</v>
      </c>
      <c r="X371" s="25">
        <f>+SUMIFS('Data Co.op'!$M:$M,'Data Co.op'!$E:$E,'MT-Tracking Co.op'!$F371,'Data Co.op'!$N:$N,'MT-Tracking Co.op'!X$6)</f>
        <v>0</v>
      </c>
      <c r="Y371" s="25">
        <f>+SUMIFS('Data Co.op'!$M:$M,'Data Co.op'!$E:$E,'MT-Tracking Co.op'!$F371,'Data Co.op'!$N:$N,'MT-Tracking Co.op'!Y$6)</f>
        <v>0</v>
      </c>
      <c r="Z371" s="25">
        <f>+SUMIFS('Data Co.op'!$M:$M,'Data Co.op'!$E:$E,'MT-Tracking Co.op'!$F371,'Data Co.op'!$N:$N,'MT-Tracking Co.op'!Z$6)</f>
        <v>0</v>
      </c>
      <c r="AA371" s="25">
        <f>+SUMIFS('Data Co.op'!$M:$M,'Data Co.op'!$E:$E,'MT-Tracking Co.op'!$F371,'Data Co.op'!$N:$N,'MT-Tracking Co.op'!AA$6)</f>
        <v>0</v>
      </c>
      <c r="AB371" s="25">
        <f>+SUMIFS('Data Co.op'!$M:$M,'Data Co.op'!$E:$E,'MT-Tracking Co.op'!$F371,'Data Co.op'!$N:$N,'MT-Tracking Co.op'!AB$6)</f>
        <v>0</v>
      </c>
      <c r="AC371" s="25">
        <f>+SUMIFS('Data Co.op'!$M:$M,'Data Co.op'!$E:$E,'MT-Tracking Co.op'!$F371,'Data Co.op'!$N:$N,'MT-Tracking Co.op'!AC$6)</f>
        <v>0</v>
      </c>
      <c r="AD371" s="25">
        <f>+SUMIFS('Data Co.op'!$M:$M,'Data Co.op'!$E:$E,'MT-Tracking Co.op'!$F371,'Data Co.op'!$N:$N,'MT-Tracking Co.op'!AD$6)</f>
        <v>0</v>
      </c>
      <c r="AE371" s="25">
        <f>+SUMIFS('Data Co.op'!$M:$M,'Data Co.op'!$E:$E,'MT-Tracking Co.op'!$F371,'Data Co.op'!$N:$N,'MT-Tracking Co.op'!AE$6)</f>
        <v>0</v>
      </c>
      <c r="AF371" s="25">
        <f>+SUMIFS('Data Co.op'!$M:$M,'Data Co.op'!$E:$E,'MT-Tracking Co.op'!$F371,'Data Co.op'!$N:$N,'MT-Tracking Co.op'!AF$6)</f>
        <v>0</v>
      </c>
      <c r="AG371" s="25">
        <f>+SUMIFS('Data Co.op'!$M:$M,'Data Co.op'!$E:$E,'MT-Tracking Co.op'!$F371,'Data Co.op'!$N:$N,'MT-Tracking Co.op'!AG$6)</f>
        <v>0</v>
      </c>
      <c r="AH371" s="25">
        <f>+SUMIFS('Data Co.op'!$M:$M,'Data Co.op'!$E:$E,'MT-Tracking Co.op'!$G371,'Data Co.op'!$N:$N,'MT-Tracking Co.op'!AH$6)</f>
        <v>0</v>
      </c>
      <c r="AI371" s="25">
        <f>+SUMIFS('Data Co.op'!$M:$M,'Data Co.op'!$E:$E,'MT-Tracking Co.op'!$G371,'Data Co.op'!$N:$N,'MT-Tracking Co.op'!AI$6)</f>
        <v>0</v>
      </c>
      <c r="AJ371" s="25">
        <f>+SUMIFS('Data Co.op'!$M:$M,'Data Co.op'!$E:$E,'MT-Tracking Co.op'!$G371,'Data Co.op'!$N:$N,'MT-Tracking Co.op'!AJ$6)</f>
        <v>0</v>
      </c>
      <c r="AK371" s="25">
        <f>+SUMIFS('Data Co.op'!$M:$M,'Data Co.op'!$E:$E,'MT-Tracking Co.op'!$G371,'Data Co.op'!$N:$N,'MT-Tracking Co.op'!AK$6)</f>
        <v>0</v>
      </c>
      <c r="AL371" s="25">
        <f>+SUMIFS('Data Co.op'!$M:$M,'Data Co.op'!$E:$E,'MT-Tracking Co.op'!$G371,'Data Co.op'!$N:$N,'MT-Tracking Co.op'!AL$6)</f>
        <v>0</v>
      </c>
      <c r="AM371" s="25">
        <f>+SUMIFS('Data Co.op'!$M:$M,'Data Co.op'!$E:$E,'MT-Tracking Co.op'!$G371,'Data Co.op'!$N:$N,'MT-Tracking Co.op'!AM$6)</f>
        <v>0</v>
      </c>
      <c r="AN371" s="25">
        <f>+SUMIFS('Data Co.op'!$M:$M,'Data Co.op'!$E:$E,'MT-Tracking Co.op'!$G371,'Data Co.op'!$N:$N,'MT-Tracking Co.op'!AN$6)</f>
        <v>0</v>
      </c>
      <c r="AO371" s="25">
        <f>+SUMIFS('Data Co.op'!$M:$M,'Data Co.op'!$E:$E,'MT-Tracking Co.op'!$G371,'Data Co.op'!$N:$N,'MT-Tracking Co.op'!AO$6)</f>
        <v>0</v>
      </c>
      <c r="AP371" s="25">
        <f>+SUMIFS('Data Co.op'!$M:$M,'Data Co.op'!$E:$E,'MT-Tracking Co.op'!$G371,'Data Co.op'!$N:$N,'MT-Tracking Co.op'!AP$6)</f>
        <v>0</v>
      </c>
      <c r="AQ371" s="25">
        <f>+SUMIFS('Data Co.op'!$M:$M,'Data Co.op'!$E:$E,'MT-Tracking Co.op'!$G371,'Data Co.op'!$N:$N,'MT-Tracking Co.op'!AQ$6)</f>
        <v>0</v>
      </c>
      <c r="AR371" s="25">
        <f>+SUMIFS('Data Co.op'!$M:$M,'Data Co.op'!$E:$E,'MT-Tracking Co.op'!$G371,'Data Co.op'!$N:$N,'MT-Tracking Co.op'!AR$6)</f>
        <v>0</v>
      </c>
      <c r="AS371" s="25">
        <f>+SUMIFS('Data Co.op'!$M:$M,'Data Co.op'!$E:$E,'MT-Tracking Co.op'!$G371,'Data Co.op'!$N:$N,'MT-Tracking Co.op'!AS$6)</f>
        <v>0</v>
      </c>
      <c r="AT371" s="25">
        <f>+SUMIFS('Data Co.op'!$M:$M,'Data Co.op'!$E:$E,'MT-Tracking Co.op'!$G371,'Data Co.op'!$N:$N,'MT-Tracking Co.op'!AT$6)</f>
        <v>0</v>
      </c>
      <c r="AU371" s="25">
        <f>+SUMIFS('Data Co.op'!$M:$M,'Data Co.op'!$E:$E,'MT-Tracking Co.op'!$G371,'Data Co.op'!$N:$N,'MT-Tracking Co.op'!AU$6)</f>
        <v>0</v>
      </c>
      <c r="AV371" s="25">
        <f>+SUMIFS('Data Co.op'!$M:$M,'Data Co.op'!$E:$E,'MT-Tracking Co.op'!$G371,'Data Co.op'!$N:$N,'MT-Tracking Co.op'!AV$6)</f>
        <v>0</v>
      </c>
      <c r="AW371" s="27"/>
      <c r="AX371">
        <f t="shared" si="56"/>
        <v>0</v>
      </c>
      <c r="AY371">
        <f t="shared" si="54"/>
        <v>0</v>
      </c>
      <c r="AZ371" s="27">
        <f t="shared" si="57"/>
        <v>0</v>
      </c>
    </row>
    <row r="372" spans="1:52" outlineLevel="1" x14ac:dyDescent="0.25">
      <c r="A372" s="4"/>
      <c r="B372" s="4"/>
      <c r="C372" s="4"/>
      <c r="D372" s="4"/>
      <c r="E372" s="4"/>
      <c r="F372" s="35"/>
      <c r="G372" s="35"/>
      <c r="H372" s="4"/>
      <c r="I372" s="4"/>
      <c r="J372" s="4"/>
      <c r="K372" s="4"/>
      <c r="L372" s="4"/>
      <c r="M372" s="4"/>
      <c r="N372" s="38"/>
      <c r="O372" s="33"/>
      <c r="P372" s="33">
        <f t="shared" si="61"/>
        <v>0</v>
      </c>
      <c r="Q372" s="94">
        <f t="shared" si="64"/>
        <v>0</v>
      </c>
      <c r="R372" s="25">
        <f>+SUMIFS('Data Co.op'!$M:$M,'Data Co.op'!$E:$E,'MT-Tracking Co.op'!$F372,'Data Co.op'!$N:$N,'MT-Tracking Co.op'!R$6)</f>
        <v>0</v>
      </c>
      <c r="S372" s="25">
        <f>+SUMIFS('Data Co.op'!$M:$M,'Data Co.op'!$E:$E,'MT-Tracking Co.op'!$F372,'Data Co.op'!$N:$N,'MT-Tracking Co.op'!S$6)</f>
        <v>0</v>
      </c>
      <c r="T372" s="25">
        <f>+SUMIFS('Data Co.op'!$M:$M,'Data Co.op'!$E:$E,'MT-Tracking Co.op'!$F372,'Data Co.op'!$N:$N,'MT-Tracking Co.op'!T$6)</f>
        <v>0</v>
      </c>
      <c r="U372" s="25">
        <f>+SUMIFS('Data Co.op'!$M:$M,'Data Co.op'!$E:$E,'MT-Tracking Co.op'!$F372,'Data Co.op'!$N:$N,'MT-Tracking Co.op'!U$6)</f>
        <v>0</v>
      </c>
      <c r="V372" s="25">
        <f>+SUMIFS('Data Co.op'!$M:$M,'Data Co.op'!$E:$E,'MT-Tracking Co.op'!$F372,'Data Co.op'!$N:$N,'MT-Tracking Co.op'!V$6)</f>
        <v>0</v>
      </c>
      <c r="W372" s="25">
        <f>+SUMIFS('Data Co.op'!$M:$M,'Data Co.op'!$E:$E,'MT-Tracking Co.op'!$F372,'Data Co.op'!$N:$N,'MT-Tracking Co.op'!W$6)</f>
        <v>0</v>
      </c>
      <c r="X372" s="25">
        <f>+SUMIFS('Data Co.op'!$M:$M,'Data Co.op'!$E:$E,'MT-Tracking Co.op'!$F372,'Data Co.op'!$N:$N,'MT-Tracking Co.op'!X$6)</f>
        <v>0</v>
      </c>
      <c r="Y372" s="25">
        <f>+SUMIFS('Data Co.op'!$M:$M,'Data Co.op'!$E:$E,'MT-Tracking Co.op'!$F372,'Data Co.op'!$N:$N,'MT-Tracking Co.op'!Y$6)</f>
        <v>0</v>
      </c>
      <c r="Z372" s="25">
        <f>+SUMIFS('Data Co.op'!$M:$M,'Data Co.op'!$E:$E,'MT-Tracking Co.op'!$F372,'Data Co.op'!$N:$N,'MT-Tracking Co.op'!Z$6)</f>
        <v>0</v>
      </c>
      <c r="AA372" s="25">
        <f>+SUMIFS('Data Co.op'!$M:$M,'Data Co.op'!$E:$E,'MT-Tracking Co.op'!$F372,'Data Co.op'!$N:$N,'MT-Tracking Co.op'!AA$6)</f>
        <v>0</v>
      </c>
      <c r="AB372" s="25">
        <f>+SUMIFS('Data Co.op'!$M:$M,'Data Co.op'!$E:$E,'MT-Tracking Co.op'!$F372,'Data Co.op'!$N:$N,'MT-Tracking Co.op'!AB$6)</f>
        <v>0</v>
      </c>
      <c r="AC372" s="25">
        <f>+SUMIFS('Data Co.op'!$M:$M,'Data Co.op'!$E:$E,'MT-Tracking Co.op'!$F372,'Data Co.op'!$N:$N,'MT-Tracking Co.op'!AC$6)</f>
        <v>0</v>
      </c>
      <c r="AD372" s="25">
        <f>+SUMIFS('Data Co.op'!$M:$M,'Data Co.op'!$E:$E,'MT-Tracking Co.op'!$F372,'Data Co.op'!$N:$N,'MT-Tracking Co.op'!AD$6)</f>
        <v>0</v>
      </c>
      <c r="AE372" s="25">
        <f>+SUMIFS('Data Co.op'!$M:$M,'Data Co.op'!$E:$E,'MT-Tracking Co.op'!$F372,'Data Co.op'!$N:$N,'MT-Tracking Co.op'!AE$6)</f>
        <v>0</v>
      </c>
      <c r="AF372" s="25">
        <f>+SUMIFS('Data Co.op'!$M:$M,'Data Co.op'!$E:$E,'MT-Tracking Co.op'!$F372,'Data Co.op'!$N:$N,'MT-Tracking Co.op'!AF$6)</f>
        <v>0</v>
      </c>
      <c r="AG372" s="25">
        <f>+SUMIFS('Data Co.op'!$M:$M,'Data Co.op'!$E:$E,'MT-Tracking Co.op'!$F372,'Data Co.op'!$N:$N,'MT-Tracking Co.op'!AG$6)</f>
        <v>0</v>
      </c>
      <c r="AH372" s="25">
        <f>+SUMIFS('Data Co.op'!$M:$M,'Data Co.op'!$E:$E,'MT-Tracking Co.op'!$G372,'Data Co.op'!$N:$N,'MT-Tracking Co.op'!AH$6)</f>
        <v>0</v>
      </c>
      <c r="AI372" s="25">
        <f>+SUMIFS('Data Co.op'!$M:$M,'Data Co.op'!$E:$E,'MT-Tracking Co.op'!$G372,'Data Co.op'!$N:$N,'MT-Tracking Co.op'!AI$6)</f>
        <v>0</v>
      </c>
      <c r="AJ372" s="25">
        <f>+SUMIFS('Data Co.op'!$M:$M,'Data Co.op'!$E:$E,'MT-Tracking Co.op'!$G372,'Data Co.op'!$N:$N,'MT-Tracking Co.op'!AJ$6)</f>
        <v>0</v>
      </c>
      <c r="AK372" s="25">
        <f>+SUMIFS('Data Co.op'!$M:$M,'Data Co.op'!$E:$E,'MT-Tracking Co.op'!$G372,'Data Co.op'!$N:$N,'MT-Tracking Co.op'!AK$6)</f>
        <v>0</v>
      </c>
      <c r="AL372" s="25">
        <f>+SUMIFS('Data Co.op'!$M:$M,'Data Co.op'!$E:$E,'MT-Tracking Co.op'!$G372,'Data Co.op'!$N:$N,'MT-Tracking Co.op'!AL$6)</f>
        <v>0</v>
      </c>
      <c r="AM372" s="25">
        <f>+SUMIFS('Data Co.op'!$M:$M,'Data Co.op'!$E:$E,'MT-Tracking Co.op'!$G372,'Data Co.op'!$N:$N,'MT-Tracking Co.op'!AM$6)</f>
        <v>0</v>
      </c>
      <c r="AN372" s="25">
        <f>+SUMIFS('Data Co.op'!$M:$M,'Data Co.op'!$E:$E,'MT-Tracking Co.op'!$G372,'Data Co.op'!$N:$N,'MT-Tracking Co.op'!AN$6)</f>
        <v>0</v>
      </c>
      <c r="AO372" s="25">
        <f>+SUMIFS('Data Co.op'!$M:$M,'Data Co.op'!$E:$E,'MT-Tracking Co.op'!$G372,'Data Co.op'!$N:$N,'MT-Tracking Co.op'!AO$6)</f>
        <v>0</v>
      </c>
      <c r="AP372" s="25">
        <f>+SUMIFS('Data Co.op'!$M:$M,'Data Co.op'!$E:$E,'MT-Tracking Co.op'!$G372,'Data Co.op'!$N:$N,'MT-Tracking Co.op'!AP$6)</f>
        <v>0</v>
      </c>
      <c r="AQ372" s="25">
        <f>+SUMIFS('Data Co.op'!$M:$M,'Data Co.op'!$E:$E,'MT-Tracking Co.op'!$G372,'Data Co.op'!$N:$N,'MT-Tracking Co.op'!AQ$6)</f>
        <v>0</v>
      </c>
      <c r="AR372" s="25">
        <f>+SUMIFS('Data Co.op'!$M:$M,'Data Co.op'!$E:$E,'MT-Tracking Co.op'!$G372,'Data Co.op'!$N:$N,'MT-Tracking Co.op'!AR$6)</f>
        <v>0</v>
      </c>
      <c r="AS372" s="25">
        <f>+SUMIFS('Data Co.op'!$M:$M,'Data Co.op'!$E:$E,'MT-Tracking Co.op'!$G372,'Data Co.op'!$N:$N,'MT-Tracking Co.op'!AS$6)</f>
        <v>0</v>
      </c>
      <c r="AT372" s="25">
        <f>+SUMIFS('Data Co.op'!$M:$M,'Data Co.op'!$E:$E,'MT-Tracking Co.op'!$G372,'Data Co.op'!$N:$N,'MT-Tracking Co.op'!AT$6)</f>
        <v>0</v>
      </c>
      <c r="AU372" s="25">
        <f>+SUMIFS('Data Co.op'!$M:$M,'Data Co.op'!$E:$E,'MT-Tracking Co.op'!$G372,'Data Co.op'!$N:$N,'MT-Tracking Co.op'!AU$6)</f>
        <v>0</v>
      </c>
      <c r="AV372" s="25">
        <f>+SUMIFS('Data Co.op'!$M:$M,'Data Co.op'!$E:$E,'MT-Tracking Co.op'!$G372,'Data Co.op'!$N:$N,'MT-Tracking Co.op'!AV$6)</f>
        <v>0</v>
      </c>
      <c r="AW372" s="27"/>
      <c r="AX372">
        <f t="shared" si="56"/>
        <v>0</v>
      </c>
      <c r="AY372">
        <f t="shared" si="54"/>
        <v>0</v>
      </c>
      <c r="AZ372" s="27">
        <f t="shared" si="57"/>
        <v>0</v>
      </c>
    </row>
    <row r="373" spans="1:52" outlineLevel="1" x14ac:dyDescent="0.25">
      <c r="A373" s="4" t="s">
        <v>935</v>
      </c>
      <c r="B373" s="4" t="s">
        <v>1076</v>
      </c>
      <c r="C373" s="4" t="s">
        <v>451</v>
      </c>
      <c r="D373" s="107" t="s">
        <v>778</v>
      </c>
      <c r="E373" s="85" t="s">
        <v>5248</v>
      </c>
      <c r="F373" s="86"/>
      <c r="G373" s="86"/>
      <c r="H373" s="57"/>
      <c r="I373" s="4"/>
      <c r="J373" s="4"/>
      <c r="K373" s="4"/>
      <c r="L373" s="4"/>
      <c r="M373" s="4"/>
      <c r="N373" s="38"/>
      <c r="O373" s="33"/>
      <c r="P373" s="33">
        <f t="shared" si="61"/>
        <v>0</v>
      </c>
      <c r="Q373" s="94">
        <f t="shared" ref="Q373" si="65">+IFERROR(P373/O373,0)</f>
        <v>0</v>
      </c>
      <c r="R373" s="25">
        <f>+SUMIFS('Data Co.op'!$M:$M,'Data Co.op'!$E:$E,'MT-Tracking Co.op'!$F373,'Data Co.op'!$N:$N,'MT-Tracking Co.op'!R$6)</f>
        <v>0</v>
      </c>
      <c r="S373" s="25">
        <f>+SUMIFS('Data Co.op'!$M:$M,'Data Co.op'!$E:$E,'MT-Tracking Co.op'!$F373,'Data Co.op'!$N:$N,'MT-Tracking Co.op'!S$6)</f>
        <v>0</v>
      </c>
      <c r="T373" s="25">
        <f>+SUMIFS('Data Co.op'!$M:$M,'Data Co.op'!$E:$E,'MT-Tracking Co.op'!$F373,'Data Co.op'!$N:$N,'MT-Tracking Co.op'!T$6)</f>
        <v>0</v>
      </c>
      <c r="U373" s="25">
        <f>+SUMIFS('Data Co.op'!$M:$M,'Data Co.op'!$E:$E,'MT-Tracking Co.op'!$F373,'Data Co.op'!$N:$N,'MT-Tracking Co.op'!U$6)</f>
        <v>0</v>
      </c>
      <c r="V373" s="25">
        <f>+SUMIFS('Data Co.op'!$M:$M,'Data Co.op'!$E:$E,'MT-Tracking Co.op'!$F373,'Data Co.op'!$N:$N,'MT-Tracking Co.op'!V$6)</f>
        <v>0</v>
      </c>
      <c r="W373" s="25">
        <f>+SUMIFS('Data Co.op'!$M:$M,'Data Co.op'!$E:$E,'MT-Tracking Co.op'!$F373,'Data Co.op'!$N:$N,'MT-Tracking Co.op'!W$6)</f>
        <v>0</v>
      </c>
      <c r="X373" s="25">
        <f>+SUMIFS('Data Co.op'!$M:$M,'Data Co.op'!$E:$E,'MT-Tracking Co.op'!$F373,'Data Co.op'!$N:$N,'MT-Tracking Co.op'!X$6)</f>
        <v>0</v>
      </c>
      <c r="Y373" s="25">
        <f>+SUMIFS('Data Co.op'!$M:$M,'Data Co.op'!$E:$E,'MT-Tracking Co.op'!$F373,'Data Co.op'!$N:$N,'MT-Tracking Co.op'!Y$6)</f>
        <v>0</v>
      </c>
      <c r="Z373" s="25">
        <f>+SUMIFS('Data Co.op'!$M:$M,'Data Co.op'!$E:$E,'MT-Tracking Co.op'!$F373,'Data Co.op'!$N:$N,'MT-Tracking Co.op'!Z$6)</f>
        <v>0</v>
      </c>
      <c r="AA373" s="25">
        <f>+SUMIFS('Data Co.op'!$M:$M,'Data Co.op'!$E:$E,'MT-Tracking Co.op'!$F373,'Data Co.op'!$N:$N,'MT-Tracking Co.op'!AA$6)</f>
        <v>0</v>
      </c>
      <c r="AB373" s="25">
        <f>+SUMIFS('Data Co.op'!$M:$M,'Data Co.op'!$E:$E,'MT-Tracking Co.op'!$F373,'Data Co.op'!$N:$N,'MT-Tracking Co.op'!AB$6)</f>
        <v>0</v>
      </c>
      <c r="AC373" s="25">
        <f>+SUMIFS('Data Co.op'!$M:$M,'Data Co.op'!$E:$E,'MT-Tracking Co.op'!$F373,'Data Co.op'!$N:$N,'MT-Tracking Co.op'!AC$6)</f>
        <v>0</v>
      </c>
      <c r="AD373" s="25">
        <f>+SUMIFS('Data Co.op'!$M:$M,'Data Co.op'!$E:$E,'MT-Tracking Co.op'!$F373,'Data Co.op'!$N:$N,'MT-Tracking Co.op'!AD$6)</f>
        <v>0</v>
      </c>
      <c r="AE373" s="25">
        <f>+SUMIFS('Data Co.op'!$M:$M,'Data Co.op'!$E:$E,'MT-Tracking Co.op'!$F373,'Data Co.op'!$N:$N,'MT-Tracking Co.op'!AE$6)</f>
        <v>0</v>
      </c>
      <c r="AF373" s="25">
        <f>+SUMIFS('Data Co.op'!$M:$M,'Data Co.op'!$E:$E,'MT-Tracking Co.op'!$F373,'Data Co.op'!$N:$N,'MT-Tracking Co.op'!AF$6)</f>
        <v>0</v>
      </c>
      <c r="AG373" s="25">
        <f>+SUMIFS('Data Co.op'!$M:$M,'Data Co.op'!$E:$E,'MT-Tracking Co.op'!$F373,'Data Co.op'!$N:$N,'MT-Tracking Co.op'!AG$6)</f>
        <v>0</v>
      </c>
      <c r="AH373" s="25">
        <f>+SUMIFS('Data Co.op'!$M:$M,'Data Co.op'!$E:$E,'MT-Tracking Co.op'!$G373,'Data Co.op'!$N:$N,'MT-Tracking Co.op'!AH$6)</f>
        <v>0</v>
      </c>
      <c r="AI373" s="25">
        <f>+SUMIFS('Data Co.op'!$M:$M,'Data Co.op'!$E:$E,'MT-Tracking Co.op'!$G373,'Data Co.op'!$N:$N,'MT-Tracking Co.op'!AI$6)</f>
        <v>0</v>
      </c>
      <c r="AJ373" s="25">
        <f>+SUMIFS('Data Co.op'!$M:$M,'Data Co.op'!$E:$E,'MT-Tracking Co.op'!$G373,'Data Co.op'!$N:$N,'MT-Tracking Co.op'!AJ$6)</f>
        <v>0</v>
      </c>
      <c r="AK373" s="25">
        <f>+SUMIFS('Data Co.op'!$M:$M,'Data Co.op'!$E:$E,'MT-Tracking Co.op'!$G373,'Data Co.op'!$N:$N,'MT-Tracking Co.op'!AK$6)</f>
        <v>0</v>
      </c>
      <c r="AL373" s="25">
        <f>+SUMIFS('Data Co.op'!$M:$M,'Data Co.op'!$E:$E,'MT-Tracking Co.op'!$G373,'Data Co.op'!$N:$N,'MT-Tracking Co.op'!AL$6)</f>
        <v>0</v>
      </c>
      <c r="AM373" s="25">
        <f>+SUMIFS('Data Co.op'!$M:$M,'Data Co.op'!$E:$E,'MT-Tracking Co.op'!$G373,'Data Co.op'!$N:$N,'MT-Tracking Co.op'!AM$6)</f>
        <v>0</v>
      </c>
      <c r="AN373" s="25">
        <f>+SUMIFS('Data Co.op'!$M:$M,'Data Co.op'!$E:$E,'MT-Tracking Co.op'!$G373,'Data Co.op'!$N:$N,'MT-Tracking Co.op'!AN$6)</f>
        <v>0</v>
      </c>
      <c r="AO373" s="25">
        <f>+SUMIFS('Data Co.op'!$M:$M,'Data Co.op'!$E:$E,'MT-Tracking Co.op'!$G373,'Data Co.op'!$N:$N,'MT-Tracking Co.op'!AO$6)</f>
        <v>0</v>
      </c>
      <c r="AP373" s="25">
        <f>+SUMIFS('Data Co.op'!$M:$M,'Data Co.op'!$E:$E,'MT-Tracking Co.op'!$G373,'Data Co.op'!$N:$N,'MT-Tracking Co.op'!AP$6)</f>
        <v>0</v>
      </c>
      <c r="AQ373" s="25">
        <f>+SUMIFS('Data Co.op'!$M:$M,'Data Co.op'!$E:$E,'MT-Tracking Co.op'!$G373,'Data Co.op'!$N:$N,'MT-Tracking Co.op'!AQ$6)</f>
        <v>0</v>
      </c>
      <c r="AR373" s="25">
        <f>+SUMIFS('Data Co.op'!$M:$M,'Data Co.op'!$E:$E,'MT-Tracking Co.op'!$G373,'Data Co.op'!$N:$N,'MT-Tracking Co.op'!AR$6)</f>
        <v>0</v>
      </c>
      <c r="AS373" s="25">
        <f>+SUMIFS('Data Co.op'!$M:$M,'Data Co.op'!$E:$E,'MT-Tracking Co.op'!$G373,'Data Co.op'!$N:$N,'MT-Tracking Co.op'!AS$6)</f>
        <v>0</v>
      </c>
      <c r="AT373" s="25">
        <f>+SUMIFS('Data Co.op'!$M:$M,'Data Co.op'!$E:$E,'MT-Tracking Co.op'!$G373,'Data Co.op'!$N:$N,'MT-Tracking Co.op'!AT$6)</f>
        <v>0</v>
      </c>
      <c r="AU373" s="25">
        <f>+SUMIFS('Data Co.op'!$M:$M,'Data Co.op'!$E:$E,'MT-Tracking Co.op'!$G373,'Data Co.op'!$N:$N,'MT-Tracking Co.op'!AU$6)</f>
        <v>0</v>
      </c>
      <c r="AV373" s="25">
        <f>+SUMIFS('Data Co.op'!$M:$M,'Data Co.op'!$E:$E,'MT-Tracking Co.op'!$G373,'Data Co.op'!$N:$N,'MT-Tracking Co.op'!AV$6)</f>
        <v>0</v>
      </c>
      <c r="AW373" s="27"/>
      <c r="AX373" t="str">
        <f t="shared" si="56"/>
        <v>Phạm Thanh Hà</v>
      </c>
      <c r="AY373" t="str">
        <f t="shared" si="54"/>
        <v>NBTS05561</v>
      </c>
      <c r="AZ373" s="27" t="str">
        <f t="shared" si="57"/>
        <v>Vương Thị Thu Phương _OFF 07/08</v>
      </c>
    </row>
    <row r="374" spans="1:52" outlineLevel="1" x14ac:dyDescent="0.25">
      <c r="A374" s="4" t="s">
        <v>935</v>
      </c>
      <c r="B374" s="4" t="s">
        <v>1076</v>
      </c>
      <c r="C374" s="4" t="s">
        <v>451</v>
      </c>
      <c r="D374" s="4" t="s">
        <v>778</v>
      </c>
      <c r="E374" s="4" t="s">
        <v>5248</v>
      </c>
      <c r="F374" s="35">
        <v>9138</v>
      </c>
      <c r="G374" s="35">
        <v>9138</v>
      </c>
      <c r="H374" s="35" t="s">
        <v>5154</v>
      </c>
      <c r="I374" s="4"/>
      <c r="J374" s="4"/>
      <c r="K374" s="4"/>
      <c r="L374" s="4"/>
      <c r="M374" s="4"/>
      <c r="N374" s="38"/>
      <c r="O374" s="33"/>
      <c r="P374" s="33">
        <f t="shared" si="61"/>
        <v>408.29940000000005</v>
      </c>
      <c r="Q374" s="94">
        <f t="shared" ref="Q374:Q380" si="66">+IFERROR(P374/O374,0)</f>
        <v>0</v>
      </c>
      <c r="R374" s="25">
        <f>+SUMIFS('Data Co.op'!$M:$M,'Data Co.op'!$E:$E,'MT-Tracking Co.op'!$F374,'Data Co.op'!$N:$N,'MT-Tracking Co.op'!R$6)</f>
        <v>0</v>
      </c>
      <c r="S374" s="25">
        <f>+SUMIFS('Data Co.op'!$M:$M,'Data Co.op'!$E:$E,'MT-Tracking Co.op'!$F374,'Data Co.op'!$N:$N,'MT-Tracking Co.op'!S$6)</f>
        <v>0</v>
      </c>
      <c r="T374" s="25">
        <f>+SUMIFS('Data Co.op'!$M:$M,'Data Co.op'!$E:$E,'MT-Tracking Co.op'!$F374,'Data Co.op'!$N:$N,'MT-Tracking Co.op'!T$6)</f>
        <v>0</v>
      </c>
      <c r="U374" s="25">
        <f>+SUMIFS('Data Co.op'!$M:$M,'Data Co.op'!$E:$E,'MT-Tracking Co.op'!$F374,'Data Co.op'!$N:$N,'MT-Tracking Co.op'!U$6)</f>
        <v>0</v>
      </c>
      <c r="V374" s="25">
        <f>+SUMIFS('Data Co.op'!$M:$M,'Data Co.op'!$E:$E,'MT-Tracking Co.op'!$F374,'Data Co.op'!$N:$N,'MT-Tracking Co.op'!V$6)</f>
        <v>0</v>
      </c>
      <c r="W374" s="25">
        <f>+SUMIFS('Data Co.op'!$M:$M,'Data Co.op'!$E:$E,'MT-Tracking Co.op'!$F374,'Data Co.op'!$N:$N,'MT-Tracking Co.op'!W$6)</f>
        <v>0</v>
      </c>
      <c r="X374" s="25">
        <f>+SUMIFS('Data Co.op'!$M:$M,'Data Co.op'!$E:$E,'MT-Tracking Co.op'!$F374,'Data Co.op'!$N:$N,'MT-Tracking Co.op'!X$6)</f>
        <v>0</v>
      </c>
      <c r="Y374" s="25">
        <f>+SUMIFS('Data Co.op'!$M:$M,'Data Co.op'!$E:$E,'MT-Tracking Co.op'!$F374,'Data Co.op'!$N:$N,'MT-Tracking Co.op'!Y$6)</f>
        <v>0</v>
      </c>
      <c r="Z374" s="25">
        <f>+SUMIFS('Data Co.op'!$M:$M,'Data Co.op'!$E:$E,'MT-Tracking Co.op'!$F374,'Data Co.op'!$N:$N,'MT-Tracking Co.op'!Z$6)</f>
        <v>0</v>
      </c>
      <c r="AA374" s="25">
        <f>+SUMIFS('Data Co.op'!$M:$M,'Data Co.op'!$E:$E,'MT-Tracking Co.op'!$F374,'Data Co.op'!$N:$N,'MT-Tracking Co.op'!AA$6)</f>
        <v>0</v>
      </c>
      <c r="AB374" s="25">
        <f>+SUMIFS('Data Co.op'!$M:$M,'Data Co.op'!$E:$E,'MT-Tracking Co.op'!$F374,'Data Co.op'!$N:$N,'MT-Tracking Co.op'!AB$6)</f>
        <v>0</v>
      </c>
      <c r="AC374" s="25">
        <f>+SUMIFS('Data Co.op'!$M:$M,'Data Co.op'!$E:$E,'MT-Tracking Co.op'!$F374,'Data Co.op'!$N:$N,'MT-Tracking Co.op'!AC$6)</f>
        <v>0</v>
      </c>
      <c r="AD374" s="25">
        <f>+SUMIFS('Data Co.op'!$M:$M,'Data Co.op'!$E:$E,'MT-Tracking Co.op'!$F374,'Data Co.op'!$N:$N,'MT-Tracking Co.op'!AD$6)</f>
        <v>0</v>
      </c>
      <c r="AE374" s="25">
        <f>+SUMIFS('Data Co.op'!$M:$M,'Data Co.op'!$E:$E,'MT-Tracking Co.op'!$F374,'Data Co.op'!$N:$N,'MT-Tracking Co.op'!AE$6)</f>
        <v>0</v>
      </c>
      <c r="AF374" s="25">
        <f>+SUMIFS('Data Co.op'!$M:$M,'Data Co.op'!$E:$E,'MT-Tracking Co.op'!$F374,'Data Co.op'!$N:$N,'MT-Tracking Co.op'!AF$6)</f>
        <v>0</v>
      </c>
      <c r="AG374" s="25">
        <f>+SUMIFS('Data Co.op'!$M:$M,'Data Co.op'!$E:$E,'MT-Tracking Co.op'!$F374,'Data Co.op'!$N:$N,'MT-Tracking Co.op'!AG$6)</f>
        <v>408.29940000000005</v>
      </c>
      <c r="AH374" s="25">
        <f>+SUMIFS('Data Co.op'!$M:$M,'Data Co.op'!$E:$E,'MT-Tracking Co.op'!$G374,'Data Co.op'!$N:$N,'MT-Tracking Co.op'!AH$6)</f>
        <v>0</v>
      </c>
      <c r="AI374" s="25">
        <f>+SUMIFS('Data Co.op'!$M:$M,'Data Co.op'!$E:$E,'MT-Tracking Co.op'!$G374,'Data Co.op'!$N:$N,'MT-Tracking Co.op'!AI$6)</f>
        <v>0</v>
      </c>
      <c r="AJ374" s="25">
        <f>+SUMIFS('Data Co.op'!$M:$M,'Data Co.op'!$E:$E,'MT-Tracking Co.op'!$G374,'Data Co.op'!$N:$N,'MT-Tracking Co.op'!AJ$6)</f>
        <v>0</v>
      </c>
      <c r="AK374" s="25">
        <f>+SUMIFS('Data Co.op'!$M:$M,'Data Co.op'!$E:$E,'MT-Tracking Co.op'!$G374,'Data Co.op'!$N:$N,'MT-Tracking Co.op'!AK$6)</f>
        <v>0</v>
      </c>
      <c r="AL374" s="25">
        <f>+SUMIFS('Data Co.op'!$M:$M,'Data Co.op'!$E:$E,'MT-Tracking Co.op'!$G374,'Data Co.op'!$N:$N,'MT-Tracking Co.op'!AL$6)</f>
        <v>0</v>
      </c>
      <c r="AM374" s="25">
        <f>+SUMIFS('Data Co.op'!$M:$M,'Data Co.op'!$E:$E,'MT-Tracking Co.op'!$G374,'Data Co.op'!$N:$N,'MT-Tracking Co.op'!AM$6)</f>
        <v>0</v>
      </c>
      <c r="AN374" s="25">
        <f>+SUMIFS('Data Co.op'!$M:$M,'Data Co.op'!$E:$E,'MT-Tracking Co.op'!$G374,'Data Co.op'!$N:$N,'MT-Tracking Co.op'!AN$6)</f>
        <v>0</v>
      </c>
      <c r="AO374" s="25">
        <f>+SUMIFS('Data Co.op'!$M:$M,'Data Co.op'!$E:$E,'MT-Tracking Co.op'!$G374,'Data Co.op'!$N:$N,'MT-Tracking Co.op'!AO$6)</f>
        <v>0</v>
      </c>
      <c r="AP374" s="25">
        <f>+SUMIFS('Data Co.op'!$M:$M,'Data Co.op'!$E:$E,'MT-Tracking Co.op'!$G374,'Data Co.op'!$N:$N,'MT-Tracking Co.op'!AP$6)</f>
        <v>0</v>
      </c>
      <c r="AQ374" s="25">
        <f>+SUMIFS('Data Co.op'!$M:$M,'Data Co.op'!$E:$E,'MT-Tracking Co.op'!$G374,'Data Co.op'!$N:$N,'MT-Tracking Co.op'!AQ$6)</f>
        <v>0</v>
      </c>
      <c r="AR374" s="25">
        <f>+SUMIFS('Data Co.op'!$M:$M,'Data Co.op'!$E:$E,'MT-Tracking Co.op'!$G374,'Data Co.op'!$N:$N,'MT-Tracking Co.op'!AR$6)</f>
        <v>0</v>
      </c>
      <c r="AS374" s="25">
        <f>+SUMIFS('Data Co.op'!$M:$M,'Data Co.op'!$E:$E,'MT-Tracking Co.op'!$G374,'Data Co.op'!$N:$N,'MT-Tracking Co.op'!AS$6)</f>
        <v>0</v>
      </c>
      <c r="AT374" s="25">
        <f>+SUMIFS('Data Co.op'!$M:$M,'Data Co.op'!$E:$E,'MT-Tracking Co.op'!$G374,'Data Co.op'!$N:$N,'MT-Tracking Co.op'!AT$6)</f>
        <v>0</v>
      </c>
      <c r="AU374" s="25">
        <f>+SUMIFS('Data Co.op'!$M:$M,'Data Co.op'!$E:$E,'MT-Tracking Co.op'!$G374,'Data Co.op'!$N:$N,'MT-Tracking Co.op'!AU$6)</f>
        <v>0</v>
      </c>
      <c r="AV374" s="25">
        <f>+SUMIFS('Data Co.op'!$M:$M,'Data Co.op'!$E:$E,'MT-Tracking Co.op'!$G374,'Data Co.op'!$N:$N,'MT-Tracking Co.op'!AV$6)</f>
        <v>0</v>
      </c>
      <c r="AW374" s="27"/>
      <c r="AX374" t="str">
        <f t="shared" si="56"/>
        <v>Phạm Thanh Hà</v>
      </c>
      <c r="AY374" t="str">
        <f t="shared" si="54"/>
        <v>NBTS05561</v>
      </c>
      <c r="AZ374" s="27" t="str">
        <f t="shared" si="57"/>
        <v>Vương Thị Thu Phương _OFF 07/08</v>
      </c>
    </row>
    <row r="375" spans="1:52" outlineLevel="1" x14ac:dyDescent="0.25">
      <c r="A375" s="4" t="s">
        <v>935</v>
      </c>
      <c r="B375" s="4" t="s">
        <v>1076</v>
      </c>
      <c r="C375" s="4" t="s">
        <v>451</v>
      </c>
      <c r="D375" s="4" t="s">
        <v>778</v>
      </c>
      <c r="E375" s="4" t="s">
        <v>5248</v>
      </c>
      <c r="F375" s="35">
        <v>9154</v>
      </c>
      <c r="G375" s="35">
        <v>9154</v>
      </c>
      <c r="H375" s="35" t="s">
        <v>5163</v>
      </c>
      <c r="I375" s="4"/>
      <c r="J375" s="4"/>
      <c r="K375" s="4"/>
      <c r="L375" s="4"/>
      <c r="M375" s="4"/>
      <c r="N375" s="38"/>
      <c r="O375" s="33"/>
      <c r="P375" s="33">
        <f t="shared" si="61"/>
        <v>180.59976</v>
      </c>
      <c r="Q375" s="94">
        <f t="shared" si="66"/>
        <v>0</v>
      </c>
      <c r="R375" s="25">
        <f>+SUMIFS('Data Co.op'!$M:$M,'Data Co.op'!$E:$E,'MT-Tracking Co.op'!$F375,'Data Co.op'!$N:$N,'MT-Tracking Co.op'!R$6)</f>
        <v>0</v>
      </c>
      <c r="S375" s="25">
        <f>+SUMIFS('Data Co.op'!$M:$M,'Data Co.op'!$E:$E,'MT-Tracking Co.op'!$F375,'Data Co.op'!$N:$N,'MT-Tracking Co.op'!S$6)</f>
        <v>0</v>
      </c>
      <c r="T375" s="25">
        <f>+SUMIFS('Data Co.op'!$M:$M,'Data Co.op'!$E:$E,'MT-Tracking Co.op'!$F375,'Data Co.op'!$N:$N,'MT-Tracking Co.op'!T$6)</f>
        <v>0</v>
      </c>
      <c r="U375" s="25">
        <f>+SUMIFS('Data Co.op'!$M:$M,'Data Co.op'!$E:$E,'MT-Tracking Co.op'!$F375,'Data Co.op'!$N:$N,'MT-Tracking Co.op'!U$6)</f>
        <v>0</v>
      </c>
      <c r="V375" s="25">
        <f>+SUMIFS('Data Co.op'!$M:$M,'Data Co.op'!$E:$E,'MT-Tracking Co.op'!$F375,'Data Co.op'!$N:$N,'MT-Tracking Co.op'!V$6)</f>
        <v>0</v>
      </c>
      <c r="W375" s="25">
        <f>+SUMIFS('Data Co.op'!$M:$M,'Data Co.op'!$E:$E,'MT-Tracking Co.op'!$F375,'Data Co.op'!$N:$N,'MT-Tracking Co.op'!W$6)</f>
        <v>0</v>
      </c>
      <c r="X375" s="25">
        <f>+SUMIFS('Data Co.op'!$M:$M,'Data Co.op'!$E:$E,'MT-Tracking Co.op'!$F375,'Data Co.op'!$N:$N,'MT-Tracking Co.op'!X$6)</f>
        <v>0</v>
      </c>
      <c r="Y375" s="25">
        <f>+SUMIFS('Data Co.op'!$M:$M,'Data Co.op'!$E:$E,'MT-Tracking Co.op'!$F375,'Data Co.op'!$N:$N,'MT-Tracking Co.op'!Y$6)</f>
        <v>0</v>
      </c>
      <c r="Z375" s="25">
        <f>+SUMIFS('Data Co.op'!$M:$M,'Data Co.op'!$E:$E,'MT-Tracking Co.op'!$F375,'Data Co.op'!$N:$N,'MT-Tracking Co.op'!Z$6)</f>
        <v>0</v>
      </c>
      <c r="AA375" s="25">
        <f>+SUMIFS('Data Co.op'!$M:$M,'Data Co.op'!$E:$E,'MT-Tracking Co.op'!$F375,'Data Co.op'!$N:$N,'MT-Tracking Co.op'!AA$6)</f>
        <v>0</v>
      </c>
      <c r="AB375" s="25">
        <f>+SUMIFS('Data Co.op'!$M:$M,'Data Co.op'!$E:$E,'MT-Tracking Co.op'!$F375,'Data Co.op'!$N:$N,'MT-Tracking Co.op'!AB$6)</f>
        <v>0</v>
      </c>
      <c r="AC375" s="25">
        <f>+SUMIFS('Data Co.op'!$M:$M,'Data Co.op'!$E:$E,'MT-Tracking Co.op'!$F375,'Data Co.op'!$N:$N,'MT-Tracking Co.op'!AC$6)</f>
        <v>0</v>
      </c>
      <c r="AD375" s="25">
        <f>+SUMIFS('Data Co.op'!$M:$M,'Data Co.op'!$E:$E,'MT-Tracking Co.op'!$F375,'Data Co.op'!$N:$N,'MT-Tracking Co.op'!AD$6)</f>
        <v>180.59976</v>
      </c>
      <c r="AE375" s="25">
        <f>+SUMIFS('Data Co.op'!$M:$M,'Data Co.op'!$E:$E,'MT-Tracking Co.op'!$F375,'Data Co.op'!$N:$N,'MT-Tracking Co.op'!AE$6)</f>
        <v>0</v>
      </c>
      <c r="AF375" s="25">
        <f>+SUMIFS('Data Co.op'!$M:$M,'Data Co.op'!$E:$E,'MT-Tracking Co.op'!$F375,'Data Co.op'!$N:$N,'MT-Tracking Co.op'!AF$6)</f>
        <v>0</v>
      </c>
      <c r="AG375" s="25">
        <f>+SUMIFS('Data Co.op'!$M:$M,'Data Co.op'!$E:$E,'MT-Tracking Co.op'!$F375,'Data Co.op'!$N:$N,'MT-Tracking Co.op'!AG$6)</f>
        <v>0</v>
      </c>
      <c r="AH375" s="25">
        <f>+SUMIFS('Data Co.op'!$M:$M,'Data Co.op'!$E:$E,'MT-Tracking Co.op'!$G375,'Data Co.op'!$N:$N,'MT-Tracking Co.op'!AH$6)</f>
        <v>0</v>
      </c>
      <c r="AI375" s="25">
        <f>+SUMIFS('Data Co.op'!$M:$M,'Data Co.op'!$E:$E,'MT-Tracking Co.op'!$G375,'Data Co.op'!$N:$N,'MT-Tracking Co.op'!AI$6)</f>
        <v>0</v>
      </c>
      <c r="AJ375" s="25">
        <f>+SUMIFS('Data Co.op'!$M:$M,'Data Co.op'!$E:$E,'MT-Tracking Co.op'!$G375,'Data Co.op'!$N:$N,'MT-Tracking Co.op'!AJ$6)</f>
        <v>0</v>
      </c>
      <c r="AK375" s="25">
        <f>+SUMIFS('Data Co.op'!$M:$M,'Data Co.op'!$E:$E,'MT-Tracking Co.op'!$G375,'Data Co.op'!$N:$N,'MT-Tracking Co.op'!AK$6)</f>
        <v>0</v>
      </c>
      <c r="AL375" s="25">
        <f>+SUMIFS('Data Co.op'!$M:$M,'Data Co.op'!$E:$E,'MT-Tracking Co.op'!$G375,'Data Co.op'!$N:$N,'MT-Tracking Co.op'!AL$6)</f>
        <v>0</v>
      </c>
      <c r="AM375" s="25">
        <f>+SUMIFS('Data Co.op'!$M:$M,'Data Co.op'!$E:$E,'MT-Tracking Co.op'!$G375,'Data Co.op'!$N:$N,'MT-Tracking Co.op'!AM$6)</f>
        <v>0</v>
      </c>
      <c r="AN375" s="25">
        <f>+SUMIFS('Data Co.op'!$M:$M,'Data Co.op'!$E:$E,'MT-Tracking Co.op'!$G375,'Data Co.op'!$N:$N,'MT-Tracking Co.op'!AN$6)</f>
        <v>0</v>
      </c>
      <c r="AO375" s="25">
        <f>+SUMIFS('Data Co.op'!$M:$M,'Data Co.op'!$E:$E,'MT-Tracking Co.op'!$G375,'Data Co.op'!$N:$N,'MT-Tracking Co.op'!AO$6)</f>
        <v>0</v>
      </c>
      <c r="AP375" s="25">
        <f>+SUMIFS('Data Co.op'!$M:$M,'Data Co.op'!$E:$E,'MT-Tracking Co.op'!$G375,'Data Co.op'!$N:$N,'MT-Tracking Co.op'!AP$6)</f>
        <v>0</v>
      </c>
      <c r="AQ375" s="25">
        <f>+SUMIFS('Data Co.op'!$M:$M,'Data Co.op'!$E:$E,'MT-Tracking Co.op'!$G375,'Data Co.op'!$N:$N,'MT-Tracking Co.op'!AQ$6)</f>
        <v>0</v>
      </c>
      <c r="AR375" s="25">
        <f>+SUMIFS('Data Co.op'!$M:$M,'Data Co.op'!$E:$E,'MT-Tracking Co.op'!$G375,'Data Co.op'!$N:$N,'MT-Tracking Co.op'!AR$6)</f>
        <v>0</v>
      </c>
      <c r="AS375" s="25">
        <f>+SUMIFS('Data Co.op'!$M:$M,'Data Co.op'!$E:$E,'MT-Tracking Co.op'!$G375,'Data Co.op'!$N:$N,'MT-Tracking Co.op'!AS$6)</f>
        <v>0</v>
      </c>
      <c r="AT375" s="25">
        <f>+SUMIFS('Data Co.op'!$M:$M,'Data Co.op'!$E:$E,'MT-Tracking Co.op'!$G375,'Data Co.op'!$N:$N,'MT-Tracking Co.op'!AT$6)</f>
        <v>0</v>
      </c>
      <c r="AU375" s="25">
        <f>+SUMIFS('Data Co.op'!$M:$M,'Data Co.op'!$E:$E,'MT-Tracking Co.op'!$G375,'Data Co.op'!$N:$N,'MT-Tracking Co.op'!AU$6)</f>
        <v>0</v>
      </c>
      <c r="AV375" s="25">
        <f>+SUMIFS('Data Co.op'!$M:$M,'Data Co.op'!$E:$E,'MT-Tracking Co.op'!$G375,'Data Co.op'!$N:$N,'MT-Tracking Co.op'!AV$6)</f>
        <v>0</v>
      </c>
      <c r="AW375" s="27"/>
      <c r="AX375" t="str">
        <f t="shared" si="56"/>
        <v>Phạm Thanh Hà</v>
      </c>
      <c r="AY375" t="str">
        <f t="shared" si="54"/>
        <v>NBTS05561</v>
      </c>
      <c r="AZ375" s="27" t="str">
        <f t="shared" si="57"/>
        <v>Vương Thị Thu Phương _OFF 07/08</v>
      </c>
    </row>
    <row r="376" spans="1:52" outlineLevel="1" x14ac:dyDescent="0.25">
      <c r="A376" s="4" t="s">
        <v>935</v>
      </c>
      <c r="B376" s="4" t="s">
        <v>1076</v>
      </c>
      <c r="C376" s="4" t="s">
        <v>451</v>
      </c>
      <c r="D376" s="4" t="s">
        <v>778</v>
      </c>
      <c r="E376" s="4" t="s">
        <v>5248</v>
      </c>
      <c r="F376" s="35">
        <v>9161</v>
      </c>
      <c r="G376" s="35">
        <v>9161</v>
      </c>
      <c r="H376" s="35" t="s">
        <v>5165</v>
      </c>
      <c r="I376" s="4"/>
      <c r="J376" s="4"/>
      <c r="K376" s="4"/>
      <c r="L376" s="4"/>
      <c r="M376" s="4"/>
      <c r="N376" s="38"/>
      <c r="O376" s="33"/>
      <c r="P376" s="33">
        <f t="shared" si="61"/>
        <v>2335.3131600000002</v>
      </c>
      <c r="Q376" s="94">
        <f t="shared" si="66"/>
        <v>0</v>
      </c>
      <c r="R376" s="25">
        <f>+SUMIFS('Data Co.op'!$M:$M,'Data Co.op'!$E:$E,'MT-Tracking Co.op'!$F376,'Data Co.op'!$N:$N,'MT-Tracking Co.op'!R$6)</f>
        <v>0</v>
      </c>
      <c r="S376" s="25">
        <f>+SUMIFS('Data Co.op'!$M:$M,'Data Co.op'!$E:$E,'MT-Tracking Co.op'!$F376,'Data Co.op'!$N:$N,'MT-Tracking Co.op'!S$6)</f>
        <v>0</v>
      </c>
      <c r="T376" s="25">
        <f>+SUMIFS('Data Co.op'!$M:$M,'Data Co.op'!$E:$E,'MT-Tracking Co.op'!$F376,'Data Co.op'!$N:$N,'MT-Tracking Co.op'!T$6)</f>
        <v>0</v>
      </c>
      <c r="U376" s="25">
        <f>+SUMIFS('Data Co.op'!$M:$M,'Data Co.op'!$E:$E,'MT-Tracking Co.op'!$F376,'Data Co.op'!$N:$N,'MT-Tracking Co.op'!U$6)</f>
        <v>0</v>
      </c>
      <c r="V376" s="25">
        <f>+SUMIFS('Data Co.op'!$M:$M,'Data Co.op'!$E:$E,'MT-Tracking Co.op'!$F376,'Data Co.op'!$N:$N,'MT-Tracking Co.op'!V$6)</f>
        <v>0</v>
      </c>
      <c r="W376" s="25">
        <f>+SUMIFS('Data Co.op'!$M:$M,'Data Co.op'!$E:$E,'MT-Tracking Co.op'!$F376,'Data Co.op'!$N:$N,'MT-Tracking Co.op'!W$6)</f>
        <v>0</v>
      </c>
      <c r="X376" s="25">
        <f>+SUMIFS('Data Co.op'!$M:$M,'Data Co.op'!$E:$E,'MT-Tracking Co.op'!$F376,'Data Co.op'!$N:$N,'MT-Tracking Co.op'!X$6)</f>
        <v>0</v>
      </c>
      <c r="Y376" s="25">
        <f>+SUMIFS('Data Co.op'!$M:$M,'Data Co.op'!$E:$E,'MT-Tracking Co.op'!$F376,'Data Co.op'!$N:$N,'MT-Tracking Co.op'!Y$6)</f>
        <v>0</v>
      </c>
      <c r="Z376" s="25">
        <f>+SUMIFS('Data Co.op'!$M:$M,'Data Co.op'!$E:$E,'MT-Tracking Co.op'!$F376,'Data Co.op'!$N:$N,'MT-Tracking Co.op'!Z$6)</f>
        <v>0</v>
      </c>
      <c r="AA376" s="25">
        <f>+SUMIFS('Data Co.op'!$M:$M,'Data Co.op'!$E:$E,'MT-Tracking Co.op'!$F376,'Data Co.op'!$N:$N,'MT-Tracking Co.op'!AA$6)</f>
        <v>0</v>
      </c>
      <c r="AB376" s="25">
        <f>+SUMIFS('Data Co.op'!$M:$M,'Data Co.op'!$E:$E,'MT-Tracking Co.op'!$F376,'Data Co.op'!$N:$N,'MT-Tracking Co.op'!AB$6)</f>
        <v>0</v>
      </c>
      <c r="AC376" s="25">
        <f>+SUMIFS('Data Co.op'!$M:$M,'Data Co.op'!$E:$E,'MT-Tracking Co.op'!$F376,'Data Co.op'!$N:$N,'MT-Tracking Co.op'!AC$6)</f>
        <v>0</v>
      </c>
      <c r="AD376" s="25">
        <f>+SUMIFS('Data Co.op'!$M:$M,'Data Co.op'!$E:$E,'MT-Tracking Co.op'!$F376,'Data Co.op'!$N:$N,'MT-Tracking Co.op'!AD$6)</f>
        <v>419.06375999999995</v>
      </c>
      <c r="AE376" s="25">
        <f>+SUMIFS('Data Co.op'!$M:$M,'Data Co.op'!$E:$E,'MT-Tracking Co.op'!$F376,'Data Co.op'!$N:$N,'MT-Tracking Co.op'!AE$6)</f>
        <v>0</v>
      </c>
      <c r="AF376" s="25">
        <f>+SUMIFS('Data Co.op'!$M:$M,'Data Co.op'!$E:$E,'MT-Tracking Co.op'!$F376,'Data Co.op'!$N:$N,'MT-Tracking Co.op'!AF$6)</f>
        <v>0</v>
      </c>
      <c r="AG376" s="25">
        <f>+SUMIFS('Data Co.op'!$M:$M,'Data Co.op'!$E:$E,'MT-Tracking Co.op'!$F376,'Data Co.op'!$N:$N,'MT-Tracking Co.op'!AG$6)</f>
        <v>0</v>
      </c>
      <c r="AH376" s="25">
        <f>+SUMIFS('Data Co.op'!$M:$M,'Data Co.op'!$E:$E,'MT-Tracking Co.op'!$G376,'Data Co.op'!$N:$N,'MT-Tracking Co.op'!AH$6)</f>
        <v>0</v>
      </c>
      <c r="AI376" s="25">
        <f>+SUMIFS('Data Co.op'!$M:$M,'Data Co.op'!$E:$E,'MT-Tracking Co.op'!$G376,'Data Co.op'!$N:$N,'MT-Tracking Co.op'!AI$6)</f>
        <v>0</v>
      </c>
      <c r="AJ376" s="25">
        <f>+SUMIFS('Data Co.op'!$M:$M,'Data Co.op'!$E:$E,'MT-Tracking Co.op'!$G376,'Data Co.op'!$N:$N,'MT-Tracking Co.op'!AJ$6)</f>
        <v>0</v>
      </c>
      <c r="AK376" s="25">
        <f>+SUMIFS('Data Co.op'!$M:$M,'Data Co.op'!$E:$E,'MT-Tracking Co.op'!$G376,'Data Co.op'!$N:$N,'MT-Tracking Co.op'!AK$6)</f>
        <v>0</v>
      </c>
      <c r="AL376" s="25">
        <f>+SUMIFS('Data Co.op'!$M:$M,'Data Co.op'!$E:$E,'MT-Tracking Co.op'!$G376,'Data Co.op'!$N:$N,'MT-Tracking Co.op'!AL$6)</f>
        <v>0</v>
      </c>
      <c r="AM376" s="25">
        <f>+SUMIFS('Data Co.op'!$M:$M,'Data Co.op'!$E:$E,'MT-Tracking Co.op'!$G376,'Data Co.op'!$N:$N,'MT-Tracking Co.op'!AM$6)</f>
        <v>0</v>
      </c>
      <c r="AN376" s="25">
        <f>+SUMIFS('Data Co.op'!$M:$M,'Data Co.op'!$E:$E,'MT-Tracking Co.op'!$G376,'Data Co.op'!$N:$N,'MT-Tracking Co.op'!AN$6)</f>
        <v>0</v>
      </c>
      <c r="AO376" s="25">
        <f>+SUMIFS('Data Co.op'!$M:$M,'Data Co.op'!$E:$E,'MT-Tracking Co.op'!$G376,'Data Co.op'!$N:$N,'MT-Tracking Co.op'!AO$6)</f>
        <v>0</v>
      </c>
      <c r="AP376" s="25">
        <f>+SUMIFS('Data Co.op'!$M:$M,'Data Co.op'!$E:$E,'MT-Tracking Co.op'!$G376,'Data Co.op'!$N:$N,'MT-Tracking Co.op'!AP$6)</f>
        <v>0</v>
      </c>
      <c r="AQ376" s="25">
        <f>+SUMIFS('Data Co.op'!$M:$M,'Data Co.op'!$E:$E,'MT-Tracking Co.op'!$G376,'Data Co.op'!$N:$N,'MT-Tracking Co.op'!AQ$6)</f>
        <v>0</v>
      </c>
      <c r="AR376" s="25">
        <f>+SUMIFS('Data Co.op'!$M:$M,'Data Co.op'!$E:$E,'MT-Tracking Co.op'!$G376,'Data Co.op'!$N:$N,'MT-Tracking Co.op'!AR$6)</f>
        <v>1916.2494000000002</v>
      </c>
      <c r="AS376" s="25">
        <f>+SUMIFS('Data Co.op'!$M:$M,'Data Co.op'!$E:$E,'MT-Tracking Co.op'!$G376,'Data Co.op'!$N:$N,'MT-Tracking Co.op'!AS$6)</f>
        <v>0</v>
      </c>
      <c r="AT376" s="25">
        <f>+SUMIFS('Data Co.op'!$M:$M,'Data Co.op'!$E:$E,'MT-Tracking Co.op'!$G376,'Data Co.op'!$N:$N,'MT-Tracking Co.op'!AT$6)</f>
        <v>0</v>
      </c>
      <c r="AU376" s="25">
        <f>+SUMIFS('Data Co.op'!$M:$M,'Data Co.op'!$E:$E,'MT-Tracking Co.op'!$G376,'Data Co.op'!$N:$N,'MT-Tracking Co.op'!AU$6)</f>
        <v>0</v>
      </c>
      <c r="AV376" s="25">
        <f>+SUMIFS('Data Co.op'!$M:$M,'Data Co.op'!$E:$E,'MT-Tracking Co.op'!$G376,'Data Co.op'!$N:$N,'MT-Tracking Co.op'!AV$6)</f>
        <v>0</v>
      </c>
      <c r="AW376" s="27"/>
      <c r="AX376" t="str">
        <f t="shared" si="56"/>
        <v>Phạm Thanh Hà</v>
      </c>
      <c r="AY376" t="str">
        <f t="shared" si="54"/>
        <v>NBTS05561</v>
      </c>
      <c r="AZ376" s="27" t="str">
        <f t="shared" si="57"/>
        <v>Vương Thị Thu Phương _OFF 07/08</v>
      </c>
    </row>
    <row r="377" spans="1:52" outlineLevel="1" x14ac:dyDescent="0.25">
      <c r="A377" s="4"/>
      <c r="B377" s="4"/>
      <c r="C377" s="4"/>
      <c r="D377" s="4"/>
      <c r="E377" s="4"/>
      <c r="F377" s="35"/>
      <c r="G377" s="35"/>
      <c r="H377" s="4"/>
      <c r="I377" s="4"/>
      <c r="J377" s="4"/>
      <c r="K377" s="4"/>
      <c r="L377" s="4"/>
      <c r="M377" s="4"/>
      <c r="N377" s="38"/>
      <c r="O377" s="33"/>
      <c r="P377" s="33">
        <f t="shared" si="61"/>
        <v>0</v>
      </c>
      <c r="Q377" s="94">
        <f t="shared" si="66"/>
        <v>0</v>
      </c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>
        <f>+SUMIFS('Data Co.op'!$M:$M,'Data Co.op'!$E:$E,'MT-Tracking Co.op'!$G377,'Data Co.op'!$N:$N,'MT-Tracking Co.op'!AI$6)</f>
        <v>0</v>
      </c>
      <c r="AJ377" s="25">
        <f>+SUMIFS('Data Co.op'!$M:$M,'Data Co.op'!$E:$E,'MT-Tracking Co.op'!$G377,'Data Co.op'!$N:$N,'MT-Tracking Co.op'!AJ$6)</f>
        <v>0</v>
      </c>
      <c r="AK377" s="25">
        <f>+SUMIFS('Data Co.op'!$M:$M,'Data Co.op'!$E:$E,'MT-Tracking Co.op'!$G377,'Data Co.op'!$N:$N,'MT-Tracking Co.op'!AK$6)</f>
        <v>0</v>
      </c>
      <c r="AL377" s="25">
        <f>+SUMIFS('Data Co.op'!$M:$M,'Data Co.op'!$E:$E,'MT-Tracking Co.op'!$G377,'Data Co.op'!$N:$N,'MT-Tracking Co.op'!AL$6)</f>
        <v>0</v>
      </c>
      <c r="AM377" s="25">
        <f>+SUMIFS('Data Co.op'!$M:$M,'Data Co.op'!$E:$E,'MT-Tracking Co.op'!$G377,'Data Co.op'!$N:$N,'MT-Tracking Co.op'!AM$6)</f>
        <v>0</v>
      </c>
      <c r="AN377" s="25">
        <f>+SUMIFS('Data Co.op'!$M:$M,'Data Co.op'!$E:$E,'MT-Tracking Co.op'!$G377,'Data Co.op'!$N:$N,'MT-Tracking Co.op'!AN$6)</f>
        <v>0</v>
      </c>
      <c r="AO377" s="25">
        <f>+SUMIFS('Data Co.op'!$M:$M,'Data Co.op'!$E:$E,'MT-Tracking Co.op'!$G377,'Data Co.op'!$N:$N,'MT-Tracking Co.op'!AO$6)</f>
        <v>0</v>
      </c>
      <c r="AP377" s="25">
        <f>+SUMIFS('Data Co.op'!$M:$M,'Data Co.op'!$E:$E,'MT-Tracking Co.op'!$G377,'Data Co.op'!$N:$N,'MT-Tracking Co.op'!AP$6)</f>
        <v>0</v>
      </c>
      <c r="AQ377" s="25">
        <f>+SUMIFS('Data Co.op'!$M:$M,'Data Co.op'!$E:$E,'MT-Tracking Co.op'!$G377,'Data Co.op'!$N:$N,'MT-Tracking Co.op'!AQ$6)</f>
        <v>0</v>
      </c>
      <c r="AR377" s="25">
        <f>+SUMIFS('Data Co.op'!$M:$M,'Data Co.op'!$E:$E,'MT-Tracking Co.op'!$G377,'Data Co.op'!$N:$N,'MT-Tracking Co.op'!AR$6)</f>
        <v>0</v>
      </c>
      <c r="AS377" s="25">
        <f>+SUMIFS('Data Co.op'!$M:$M,'Data Co.op'!$E:$E,'MT-Tracking Co.op'!$G377,'Data Co.op'!$N:$N,'MT-Tracking Co.op'!AS$6)</f>
        <v>0</v>
      </c>
      <c r="AT377" s="25">
        <f>+SUMIFS('Data Co.op'!$M:$M,'Data Co.op'!$E:$E,'MT-Tracking Co.op'!$G377,'Data Co.op'!$N:$N,'MT-Tracking Co.op'!AT$6)</f>
        <v>0</v>
      </c>
      <c r="AU377" s="25">
        <f>+SUMIFS('Data Co.op'!$M:$M,'Data Co.op'!$E:$E,'MT-Tracking Co.op'!$G377,'Data Co.op'!$N:$N,'MT-Tracking Co.op'!AU$6)</f>
        <v>0</v>
      </c>
      <c r="AV377" s="25">
        <f>+SUMIFS('Data Co.op'!$M:$M,'Data Co.op'!$E:$E,'MT-Tracking Co.op'!$G377,'Data Co.op'!$N:$N,'MT-Tracking Co.op'!AV$6)</f>
        <v>0</v>
      </c>
      <c r="AW377" s="27"/>
      <c r="AX377">
        <f t="shared" si="56"/>
        <v>0</v>
      </c>
      <c r="AY377">
        <f t="shared" si="54"/>
        <v>0</v>
      </c>
      <c r="AZ377" s="27">
        <f t="shared" si="57"/>
        <v>0</v>
      </c>
    </row>
    <row r="378" spans="1:52" outlineLevel="1" x14ac:dyDescent="0.25">
      <c r="A378" s="4"/>
      <c r="B378" s="4"/>
      <c r="C378" s="4"/>
      <c r="D378" s="4"/>
      <c r="E378" s="4"/>
      <c r="F378" s="35"/>
      <c r="G378" s="35"/>
      <c r="H378" s="4"/>
      <c r="I378" s="4"/>
      <c r="J378" s="4"/>
      <c r="K378" s="4"/>
      <c r="L378" s="4"/>
      <c r="M378" s="4"/>
      <c r="N378" s="38"/>
      <c r="O378" s="33"/>
      <c r="P378" s="33">
        <f t="shared" si="61"/>
        <v>0</v>
      </c>
      <c r="Q378" s="94">
        <f t="shared" si="66"/>
        <v>0</v>
      </c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>
        <f>+SUMIFS('Data Co.op'!$M:$M,'Data Co.op'!$E:$E,'MT-Tracking Co.op'!$G378,'Data Co.op'!$N:$N,'MT-Tracking Co.op'!AI$6)</f>
        <v>0</v>
      </c>
      <c r="AJ378" s="25">
        <f>+SUMIFS('Data Co.op'!$M:$M,'Data Co.op'!$E:$E,'MT-Tracking Co.op'!$G378,'Data Co.op'!$N:$N,'MT-Tracking Co.op'!AJ$6)</f>
        <v>0</v>
      </c>
      <c r="AK378" s="25">
        <f>+SUMIFS('Data Co.op'!$M:$M,'Data Co.op'!$E:$E,'MT-Tracking Co.op'!$G378,'Data Co.op'!$N:$N,'MT-Tracking Co.op'!AK$6)</f>
        <v>0</v>
      </c>
      <c r="AL378" s="25">
        <f>+SUMIFS('Data Co.op'!$M:$M,'Data Co.op'!$E:$E,'MT-Tracking Co.op'!$G378,'Data Co.op'!$N:$N,'MT-Tracking Co.op'!AL$6)</f>
        <v>0</v>
      </c>
      <c r="AM378" s="25">
        <f>+SUMIFS('Data Co.op'!$M:$M,'Data Co.op'!$E:$E,'MT-Tracking Co.op'!$G378,'Data Co.op'!$N:$N,'MT-Tracking Co.op'!AM$6)</f>
        <v>0</v>
      </c>
      <c r="AN378" s="25">
        <f>+SUMIFS('Data Co.op'!$M:$M,'Data Co.op'!$E:$E,'MT-Tracking Co.op'!$G378,'Data Co.op'!$N:$N,'MT-Tracking Co.op'!AN$6)</f>
        <v>0</v>
      </c>
      <c r="AO378" s="25">
        <f>+SUMIFS('Data Co.op'!$M:$M,'Data Co.op'!$E:$E,'MT-Tracking Co.op'!$G378,'Data Co.op'!$N:$N,'MT-Tracking Co.op'!AO$6)</f>
        <v>0</v>
      </c>
      <c r="AP378" s="25">
        <f>+SUMIFS('Data Co.op'!$M:$M,'Data Co.op'!$E:$E,'MT-Tracking Co.op'!$G378,'Data Co.op'!$N:$N,'MT-Tracking Co.op'!AP$6)</f>
        <v>0</v>
      </c>
      <c r="AQ378" s="25">
        <f>+SUMIFS('Data Co.op'!$M:$M,'Data Co.op'!$E:$E,'MT-Tracking Co.op'!$G378,'Data Co.op'!$N:$N,'MT-Tracking Co.op'!AQ$6)</f>
        <v>0</v>
      </c>
      <c r="AR378" s="25">
        <f>+SUMIFS('Data Co.op'!$M:$M,'Data Co.op'!$E:$E,'MT-Tracking Co.op'!$G378,'Data Co.op'!$N:$N,'MT-Tracking Co.op'!AR$6)</f>
        <v>0</v>
      </c>
      <c r="AS378" s="25">
        <f>+SUMIFS('Data Co.op'!$M:$M,'Data Co.op'!$E:$E,'MT-Tracking Co.op'!$G378,'Data Co.op'!$N:$N,'MT-Tracking Co.op'!AS$6)</f>
        <v>0</v>
      </c>
      <c r="AT378" s="25">
        <f>+SUMIFS('Data Co.op'!$M:$M,'Data Co.op'!$E:$E,'MT-Tracking Co.op'!$G378,'Data Co.op'!$N:$N,'MT-Tracking Co.op'!AT$6)</f>
        <v>0</v>
      </c>
      <c r="AU378" s="25">
        <f>+SUMIFS('Data Co.op'!$M:$M,'Data Co.op'!$E:$E,'MT-Tracking Co.op'!$G378,'Data Co.op'!$N:$N,'MT-Tracking Co.op'!AU$6)</f>
        <v>0</v>
      </c>
      <c r="AV378" s="25">
        <f>+SUMIFS('Data Co.op'!$M:$M,'Data Co.op'!$E:$E,'MT-Tracking Co.op'!$G378,'Data Co.op'!$N:$N,'MT-Tracking Co.op'!AV$6)</f>
        <v>0</v>
      </c>
      <c r="AW378" s="27"/>
      <c r="AX378">
        <f t="shared" si="56"/>
        <v>0</v>
      </c>
      <c r="AY378">
        <f t="shared" si="54"/>
        <v>0</v>
      </c>
      <c r="AZ378" s="27">
        <f t="shared" si="57"/>
        <v>0</v>
      </c>
    </row>
    <row r="379" spans="1:52" outlineLevel="1" x14ac:dyDescent="0.25">
      <c r="A379" s="4"/>
      <c r="B379" s="4"/>
      <c r="C379" s="4"/>
      <c r="D379" s="4"/>
      <c r="E379" s="4"/>
      <c r="F379" s="35"/>
      <c r="G379" s="35"/>
      <c r="H379" s="4"/>
      <c r="I379" s="4"/>
      <c r="J379" s="4"/>
      <c r="K379" s="4"/>
      <c r="L379" s="4"/>
      <c r="M379" s="4"/>
      <c r="N379" s="38"/>
      <c r="O379" s="33"/>
      <c r="P379" s="33">
        <f t="shared" si="61"/>
        <v>0</v>
      </c>
      <c r="Q379" s="94">
        <f t="shared" si="66"/>
        <v>0</v>
      </c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>
        <f>+SUMIFS('Data Co.op'!$M:$M,'Data Co.op'!$E:$E,'MT-Tracking Co.op'!$G379,'Data Co.op'!$N:$N,'MT-Tracking Co.op'!AI$6)</f>
        <v>0</v>
      </c>
      <c r="AJ379" s="25">
        <f>+SUMIFS('Data Co.op'!$M:$M,'Data Co.op'!$E:$E,'MT-Tracking Co.op'!$G379,'Data Co.op'!$N:$N,'MT-Tracking Co.op'!AJ$6)</f>
        <v>0</v>
      </c>
      <c r="AK379" s="25">
        <f>+SUMIFS('Data Co.op'!$M:$M,'Data Co.op'!$E:$E,'MT-Tracking Co.op'!$G379,'Data Co.op'!$N:$N,'MT-Tracking Co.op'!AK$6)</f>
        <v>0</v>
      </c>
      <c r="AL379" s="25">
        <f>+SUMIFS('Data Co.op'!$M:$M,'Data Co.op'!$E:$E,'MT-Tracking Co.op'!$G379,'Data Co.op'!$N:$N,'MT-Tracking Co.op'!AL$6)</f>
        <v>0</v>
      </c>
      <c r="AM379" s="25">
        <f>+SUMIFS('Data Co.op'!$M:$M,'Data Co.op'!$E:$E,'MT-Tracking Co.op'!$G379,'Data Co.op'!$N:$N,'MT-Tracking Co.op'!AM$6)</f>
        <v>0</v>
      </c>
      <c r="AN379" s="25">
        <f>+SUMIFS('Data Co.op'!$M:$M,'Data Co.op'!$E:$E,'MT-Tracking Co.op'!$G379,'Data Co.op'!$N:$N,'MT-Tracking Co.op'!AN$6)</f>
        <v>0</v>
      </c>
      <c r="AO379" s="25">
        <f>+SUMIFS('Data Co.op'!$M:$M,'Data Co.op'!$E:$E,'MT-Tracking Co.op'!$G379,'Data Co.op'!$N:$N,'MT-Tracking Co.op'!AO$6)</f>
        <v>0</v>
      </c>
      <c r="AP379" s="25">
        <f>+SUMIFS('Data Co.op'!$M:$M,'Data Co.op'!$E:$E,'MT-Tracking Co.op'!$G379,'Data Co.op'!$N:$N,'MT-Tracking Co.op'!AP$6)</f>
        <v>0</v>
      </c>
      <c r="AQ379" s="25">
        <f>+SUMIFS('Data Co.op'!$M:$M,'Data Co.op'!$E:$E,'MT-Tracking Co.op'!$G379,'Data Co.op'!$N:$N,'MT-Tracking Co.op'!AQ$6)</f>
        <v>0</v>
      </c>
      <c r="AR379" s="25">
        <f>+SUMIFS('Data Co.op'!$M:$M,'Data Co.op'!$E:$E,'MT-Tracking Co.op'!$G379,'Data Co.op'!$N:$N,'MT-Tracking Co.op'!AR$6)</f>
        <v>0</v>
      </c>
      <c r="AS379" s="25">
        <f>+SUMIFS('Data Co.op'!$M:$M,'Data Co.op'!$E:$E,'MT-Tracking Co.op'!$G379,'Data Co.op'!$N:$N,'MT-Tracking Co.op'!AS$6)</f>
        <v>0</v>
      </c>
      <c r="AT379" s="25">
        <f>+SUMIFS('Data Co.op'!$M:$M,'Data Co.op'!$E:$E,'MT-Tracking Co.op'!$G379,'Data Co.op'!$N:$N,'MT-Tracking Co.op'!AT$6)</f>
        <v>0</v>
      </c>
      <c r="AU379" s="25">
        <f>+SUMIFS('Data Co.op'!$M:$M,'Data Co.op'!$E:$E,'MT-Tracking Co.op'!$G379,'Data Co.op'!$N:$N,'MT-Tracking Co.op'!AU$6)</f>
        <v>0</v>
      </c>
      <c r="AV379" s="25">
        <f>+SUMIFS('Data Co.op'!$M:$M,'Data Co.op'!$E:$E,'MT-Tracking Co.op'!$G379,'Data Co.op'!$N:$N,'MT-Tracking Co.op'!AV$6)</f>
        <v>0</v>
      </c>
      <c r="AW379" s="27"/>
      <c r="AX379">
        <f t="shared" si="56"/>
        <v>0</v>
      </c>
      <c r="AY379">
        <f t="shared" si="54"/>
        <v>0</v>
      </c>
      <c r="AZ379" s="27">
        <f t="shared" si="57"/>
        <v>0</v>
      </c>
    </row>
    <row r="380" spans="1:52" outlineLevel="1" x14ac:dyDescent="0.25">
      <c r="A380" s="4"/>
      <c r="B380" s="4"/>
      <c r="C380" s="4"/>
      <c r="D380" s="4"/>
      <c r="E380" s="4"/>
      <c r="F380" s="35"/>
      <c r="G380" s="35"/>
      <c r="H380" s="4"/>
      <c r="I380" s="4"/>
      <c r="J380" s="4"/>
      <c r="K380" s="4"/>
      <c r="L380" s="4"/>
      <c r="M380" s="4"/>
      <c r="N380" s="38"/>
      <c r="O380" s="33"/>
      <c r="P380" s="33">
        <f t="shared" si="61"/>
        <v>0</v>
      </c>
      <c r="Q380" s="94">
        <f t="shared" si="66"/>
        <v>0</v>
      </c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>
        <f>+SUMIFS('Data Co.op'!$M:$M,'Data Co.op'!$E:$E,'MT-Tracking Co.op'!$G380,'Data Co.op'!$N:$N,'MT-Tracking Co.op'!AI$6)</f>
        <v>0</v>
      </c>
      <c r="AJ380" s="25">
        <f>+SUMIFS('Data Co.op'!$M:$M,'Data Co.op'!$E:$E,'MT-Tracking Co.op'!$G380,'Data Co.op'!$N:$N,'MT-Tracking Co.op'!AJ$6)</f>
        <v>0</v>
      </c>
      <c r="AK380" s="25">
        <f>+SUMIFS('Data Co.op'!$M:$M,'Data Co.op'!$E:$E,'MT-Tracking Co.op'!$G380,'Data Co.op'!$N:$N,'MT-Tracking Co.op'!AK$6)</f>
        <v>0</v>
      </c>
      <c r="AL380" s="25">
        <f>+SUMIFS('Data Co.op'!$M:$M,'Data Co.op'!$E:$E,'MT-Tracking Co.op'!$G380,'Data Co.op'!$N:$N,'MT-Tracking Co.op'!AL$6)</f>
        <v>0</v>
      </c>
      <c r="AM380" s="25">
        <f>+SUMIFS('Data Co.op'!$M:$M,'Data Co.op'!$E:$E,'MT-Tracking Co.op'!$G380,'Data Co.op'!$N:$N,'MT-Tracking Co.op'!AM$6)</f>
        <v>0</v>
      </c>
      <c r="AN380" s="25">
        <f>+SUMIFS('Data Co.op'!$M:$M,'Data Co.op'!$E:$E,'MT-Tracking Co.op'!$G380,'Data Co.op'!$N:$N,'MT-Tracking Co.op'!AN$6)</f>
        <v>0</v>
      </c>
      <c r="AO380" s="25">
        <f>+SUMIFS('Data Co.op'!$M:$M,'Data Co.op'!$E:$E,'MT-Tracking Co.op'!$G380,'Data Co.op'!$N:$N,'MT-Tracking Co.op'!AO$6)</f>
        <v>0</v>
      </c>
      <c r="AP380" s="25">
        <f>+SUMIFS('Data Co.op'!$M:$M,'Data Co.op'!$E:$E,'MT-Tracking Co.op'!$G380,'Data Co.op'!$N:$N,'MT-Tracking Co.op'!AP$6)</f>
        <v>0</v>
      </c>
      <c r="AQ380" s="25">
        <f>+SUMIFS('Data Co.op'!$M:$M,'Data Co.op'!$E:$E,'MT-Tracking Co.op'!$G380,'Data Co.op'!$N:$N,'MT-Tracking Co.op'!AQ$6)</f>
        <v>0</v>
      </c>
      <c r="AR380" s="25">
        <f>+SUMIFS('Data Co.op'!$M:$M,'Data Co.op'!$E:$E,'MT-Tracking Co.op'!$G380,'Data Co.op'!$N:$N,'MT-Tracking Co.op'!AR$6)</f>
        <v>0</v>
      </c>
      <c r="AS380" s="25">
        <f>+SUMIFS('Data Co.op'!$M:$M,'Data Co.op'!$E:$E,'MT-Tracking Co.op'!$G380,'Data Co.op'!$N:$N,'MT-Tracking Co.op'!AS$6)</f>
        <v>0</v>
      </c>
      <c r="AT380" s="25">
        <f>+SUMIFS('Data Co.op'!$M:$M,'Data Co.op'!$E:$E,'MT-Tracking Co.op'!$G380,'Data Co.op'!$N:$N,'MT-Tracking Co.op'!AT$6)</f>
        <v>0</v>
      </c>
      <c r="AU380" s="25">
        <f>+SUMIFS('Data Co.op'!$M:$M,'Data Co.op'!$E:$E,'MT-Tracking Co.op'!$G380,'Data Co.op'!$N:$N,'MT-Tracking Co.op'!AU$6)</f>
        <v>0</v>
      </c>
      <c r="AV380" s="25">
        <f>+SUMIFS('Data Co.op'!$M:$M,'Data Co.op'!$E:$E,'MT-Tracking Co.op'!$G380,'Data Co.op'!$N:$N,'MT-Tracking Co.op'!AV$6)</f>
        <v>0</v>
      </c>
      <c r="AW380" s="27"/>
      <c r="AX380">
        <f t="shared" si="56"/>
        <v>0</v>
      </c>
      <c r="AY380">
        <f t="shared" si="54"/>
        <v>0</v>
      </c>
      <c r="AZ380" s="27">
        <f t="shared" si="57"/>
        <v>0</v>
      </c>
    </row>
    <row r="381" spans="1:52" outlineLevel="1" x14ac:dyDescent="0.25">
      <c r="A381" s="4"/>
      <c r="B381" s="4"/>
      <c r="C381" s="4"/>
      <c r="D381" s="4"/>
      <c r="E381" s="4"/>
      <c r="F381" s="35"/>
      <c r="G381" s="35"/>
      <c r="H381" s="4"/>
      <c r="I381" s="4"/>
      <c r="J381" s="4"/>
      <c r="K381" s="4"/>
      <c r="L381" s="4"/>
      <c r="M381" s="4"/>
      <c r="N381" s="38"/>
      <c r="O381" s="33"/>
      <c r="P381" s="33">
        <f t="shared" si="61"/>
        <v>0</v>
      </c>
      <c r="Q381" s="94">
        <f t="shared" si="55"/>
        <v>0</v>
      </c>
      <c r="R381" s="25">
        <f>+SUMIFS('Data Co.op'!$M:$M,'Data Co.op'!$E:$E,'MT-Tracking Co.op'!$F381,'Data Co.op'!$N:$N,'MT-Tracking Co.op'!R$6)</f>
        <v>0</v>
      </c>
      <c r="S381" s="25">
        <f>+SUMIFS('Data Co.op'!$M:$M,'Data Co.op'!$E:$E,'MT-Tracking Co.op'!$F381,'Data Co.op'!$N:$N,'MT-Tracking Co.op'!S$6)</f>
        <v>0</v>
      </c>
      <c r="T381" s="25">
        <f>+SUMIFS('Data Co.op'!$M:$M,'Data Co.op'!$E:$E,'MT-Tracking Co.op'!$F381,'Data Co.op'!$N:$N,'MT-Tracking Co.op'!T$6)</f>
        <v>0</v>
      </c>
      <c r="U381" s="25">
        <f>+SUMIFS('Data Co.op'!$M:$M,'Data Co.op'!$E:$E,'MT-Tracking Co.op'!$F381,'Data Co.op'!$N:$N,'MT-Tracking Co.op'!U$6)</f>
        <v>0</v>
      </c>
      <c r="V381" s="25">
        <f>+SUMIFS('Data Co.op'!$M:$M,'Data Co.op'!$E:$E,'MT-Tracking Co.op'!$F381,'Data Co.op'!$N:$N,'MT-Tracking Co.op'!V$6)</f>
        <v>0</v>
      </c>
      <c r="W381" s="25">
        <f>+SUMIFS('Data Co.op'!$M:$M,'Data Co.op'!$E:$E,'MT-Tracking Co.op'!$F381,'Data Co.op'!$N:$N,'MT-Tracking Co.op'!W$6)</f>
        <v>0</v>
      </c>
      <c r="X381" s="25">
        <f>+SUMIFS('Data Co.op'!$M:$M,'Data Co.op'!$E:$E,'MT-Tracking Co.op'!$F381,'Data Co.op'!$N:$N,'MT-Tracking Co.op'!X$6)</f>
        <v>0</v>
      </c>
      <c r="Y381" s="25">
        <f>+SUMIFS('Data Co.op'!$M:$M,'Data Co.op'!$E:$E,'MT-Tracking Co.op'!$F381,'Data Co.op'!$N:$N,'MT-Tracking Co.op'!Y$6)</f>
        <v>0</v>
      </c>
      <c r="Z381" s="25">
        <f>+SUMIFS('Data Co.op'!$M:$M,'Data Co.op'!$E:$E,'MT-Tracking Co.op'!$F381,'Data Co.op'!$N:$N,'MT-Tracking Co.op'!Z$6)</f>
        <v>0</v>
      </c>
      <c r="AA381" s="25">
        <f>+SUMIFS('Data Co.op'!$M:$M,'Data Co.op'!$E:$E,'MT-Tracking Co.op'!$F381,'Data Co.op'!$N:$N,'MT-Tracking Co.op'!AA$6)</f>
        <v>0</v>
      </c>
      <c r="AB381" s="25">
        <f>+SUMIFS('Data Co.op'!$M:$M,'Data Co.op'!$E:$E,'MT-Tracking Co.op'!$F381,'Data Co.op'!$N:$N,'MT-Tracking Co.op'!AB$6)</f>
        <v>0</v>
      </c>
      <c r="AC381" s="25">
        <f>+SUMIFS('Data Co.op'!$M:$M,'Data Co.op'!$E:$E,'MT-Tracking Co.op'!$F381,'Data Co.op'!$N:$N,'MT-Tracking Co.op'!AC$6)</f>
        <v>0</v>
      </c>
      <c r="AD381" s="25">
        <f>+SUMIFS('Data Co.op'!$M:$M,'Data Co.op'!$E:$E,'MT-Tracking Co.op'!$F381,'Data Co.op'!$N:$N,'MT-Tracking Co.op'!AD$6)</f>
        <v>0</v>
      </c>
      <c r="AE381" s="25">
        <f>+SUMIFS('Data Co.op'!$M:$M,'Data Co.op'!$E:$E,'MT-Tracking Co.op'!$F381,'Data Co.op'!$N:$N,'MT-Tracking Co.op'!AE$6)</f>
        <v>0</v>
      </c>
      <c r="AF381" s="25">
        <f>+SUMIFS('Data Co.op'!$M:$M,'Data Co.op'!$E:$E,'MT-Tracking Co.op'!$F381,'Data Co.op'!$N:$N,'MT-Tracking Co.op'!AF$6)</f>
        <v>0</v>
      </c>
      <c r="AG381" s="25">
        <f>+SUMIFS('Data Co.op'!$M:$M,'Data Co.op'!$E:$E,'MT-Tracking Co.op'!$F381,'Data Co.op'!$N:$N,'MT-Tracking Co.op'!AG$6)</f>
        <v>0</v>
      </c>
      <c r="AH381" s="25">
        <f>+SUMIFS('Data Co.op'!$M:$M,'Data Co.op'!$E:$E,'MT-Tracking Co.op'!$G381,'Data Co.op'!$N:$N,'MT-Tracking Co.op'!AH$6)</f>
        <v>0</v>
      </c>
      <c r="AI381" s="25">
        <f>+SUMIFS('Data Co.op'!$M:$M,'Data Co.op'!$E:$E,'MT-Tracking Co.op'!$G381,'Data Co.op'!$N:$N,'MT-Tracking Co.op'!AI$6)</f>
        <v>0</v>
      </c>
      <c r="AJ381" s="25">
        <f>+SUMIFS('Data Co.op'!$M:$M,'Data Co.op'!$E:$E,'MT-Tracking Co.op'!$G381,'Data Co.op'!$N:$N,'MT-Tracking Co.op'!AJ$6)</f>
        <v>0</v>
      </c>
      <c r="AK381" s="25">
        <f>+SUMIFS('Data Co.op'!$M:$M,'Data Co.op'!$E:$E,'MT-Tracking Co.op'!$G381,'Data Co.op'!$N:$N,'MT-Tracking Co.op'!AK$6)</f>
        <v>0</v>
      </c>
      <c r="AL381" s="25">
        <f>+SUMIFS('Data Co.op'!$M:$M,'Data Co.op'!$E:$E,'MT-Tracking Co.op'!$G381,'Data Co.op'!$N:$N,'MT-Tracking Co.op'!AL$6)</f>
        <v>0</v>
      </c>
      <c r="AM381" s="25">
        <f>+SUMIFS('Data Co.op'!$M:$M,'Data Co.op'!$E:$E,'MT-Tracking Co.op'!$G381,'Data Co.op'!$N:$N,'MT-Tracking Co.op'!AM$6)</f>
        <v>0</v>
      </c>
      <c r="AN381" s="25">
        <f>+SUMIFS('Data Co.op'!$M:$M,'Data Co.op'!$E:$E,'MT-Tracking Co.op'!$G381,'Data Co.op'!$N:$N,'MT-Tracking Co.op'!AN$6)</f>
        <v>0</v>
      </c>
      <c r="AO381" s="25">
        <f>+SUMIFS('Data Co.op'!$M:$M,'Data Co.op'!$E:$E,'MT-Tracking Co.op'!$G381,'Data Co.op'!$N:$N,'MT-Tracking Co.op'!AO$6)</f>
        <v>0</v>
      </c>
      <c r="AP381" s="25">
        <f>+SUMIFS('Data Co.op'!$M:$M,'Data Co.op'!$E:$E,'MT-Tracking Co.op'!$G381,'Data Co.op'!$N:$N,'MT-Tracking Co.op'!AP$6)</f>
        <v>0</v>
      </c>
      <c r="AQ381" s="25">
        <f>+SUMIFS('Data Co.op'!$M:$M,'Data Co.op'!$E:$E,'MT-Tracking Co.op'!$G381,'Data Co.op'!$N:$N,'MT-Tracking Co.op'!AQ$6)</f>
        <v>0</v>
      </c>
      <c r="AR381" s="25">
        <f>+SUMIFS('Data Co.op'!$M:$M,'Data Co.op'!$E:$E,'MT-Tracking Co.op'!$G381,'Data Co.op'!$N:$N,'MT-Tracking Co.op'!AR$6)</f>
        <v>0</v>
      </c>
      <c r="AS381" s="25">
        <f>+SUMIFS('Data Co.op'!$M:$M,'Data Co.op'!$E:$E,'MT-Tracking Co.op'!$G381,'Data Co.op'!$N:$N,'MT-Tracking Co.op'!AS$6)</f>
        <v>0</v>
      </c>
      <c r="AT381" s="25">
        <f>+SUMIFS('Data Co.op'!$M:$M,'Data Co.op'!$E:$E,'MT-Tracking Co.op'!$G381,'Data Co.op'!$N:$N,'MT-Tracking Co.op'!AT$6)</f>
        <v>0</v>
      </c>
      <c r="AU381" s="25">
        <f>+SUMIFS('Data Co.op'!$M:$M,'Data Co.op'!$E:$E,'MT-Tracking Co.op'!$G381,'Data Co.op'!$N:$N,'MT-Tracking Co.op'!AU$6)</f>
        <v>0</v>
      </c>
      <c r="AV381" s="25">
        <f>+SUMIFS('Data Co.op'!$M:$M,'Data Co.op'!$E:$E,'MT-Tracking Co.op'!$G381,'Data Co.op'!$N:$N,'MT-Tracking Co.op'!AV$6)</f>
        <v>0</v>
      </c>
      <c r="AW381" s="27"/>
      <c r="AX381">
        <f t="shared" si="56"/>
        <v>0</v>
      </c>
      <c r="AY381">
        <f t="shared" si="54"/>
        <v>0</v>
      </c>
      <c r="AZ381" s="27">
        <f t="shared" si="57"/>
        <v>0</v>
      </c>
    </row>
    <row r="382" spans="1:52" outlineLevel="1" x14ac:dyDescent="0.25">
      <c r="A382" s="4"/>
      <c r="B382" s="4"/>
      <c r="C382" s="4"/>
      <c r="D382" s="4"/>
      <c r="E382" s="4"/>
      <c r="F382" s="35"/>
      <c r="G382" s="35"/>
      <c r="H382" s="4"/>
      <c r="I382" s="4"/>
      <c r="J382" s="4"/>
      <c r="K382" s="4"/>
      <c r="L382" s="4"/>
      <c r="M382" s="4"/>
      <c r="N382" s="38"/>
      <c r="O382" s="33"/>
      <c r="P382" s="33">
        <f t="shared" si="61"/>
        <v>0</v>
      </c>
      <c r="Q382" s="94">
        <f t="shared" si="55"/>
        <v>0</v>
      </c>
      <c r="R382" s="25">
        <f>+SUMIFS('Data Co.op'!$M:$M,'Data Co.op'!$E:$E,'MT-Tracking Co.op'!$F382,'Data Co.op'!$N:$N,'MT-Tracking Co.op'!R$6)</f>
        <v>0</v>
      </c>
      <c r="S382" s="25">
        <f>+SUMIFS('Data Co.op'!$M:$M,'Data Co.op'!$E:$E,'MT-Tracking Co.op'!$F382,'Data Co.op'!$N:$N,'MT-Tracking Co.op'!S$6)</f>
        <v>0</v>
      </c>
      <c r="T382" s="25">
        <f>+SUMIFS('Data Co.op'!$M:$M,'Data Co.op'!$E:$E,'MT-Tracking Co.op'!$F382,'Data Co.op'!$N:$N,'MT-Tracking Co.op'!T$6)</f>
        <v>0</v>
      </c>
      <c r="U382" s="25">
        <f>+SUMIFS('Data Co.op'!$M:$M,'Data Co.op'!$E:$E,'MT-Tracking Co.op'!$F382,'Data Co.op'!$N:$N,'MT-Tracking Co.op'!U$6)</f>
        <v>0</v>
      </c>
      <c r="V382" s="25">
        <f>+SUMIFS('Data Co.op'!$M:$M,'Data Co.op'!$E:$E,'MT-Tracking Co.op'!$F382,'Data Co.op'!$N:$N,'MT-Tracking Co.op'!V$6)</f>
        <v>0</v>
      </c>
      <c r="W382" s="25">
        <f>+SUMIFS('Data Co.op'!$M:$M,'Data Co.op'!$E:$E,'MT-Tracking Co.op'!$F382,'Data Co.op'!$N:$N,'MT-Tracking Co.op'!W$6)</f>
        <v>0</v>
      </c>
      <c r="X382" s="25">
        <f>+SUMIFS('Data Co.op'!$M:$M,'Data Co.op'!$E:$E,'MT-Tracking Co.op'!$F382,'Data Co.op'!$N:$N,'MT-Tracking Co.op'!X$6)</f>
        <v>0</v>
      </c>
      <c r="Y382" s="25">
        <f>+SUMIFS('Data Co.op'!$M:$M,'Data Co.op'!$E:$E,'MT-Tracking Co.op'!$F382,'Data Co.op'!$N:$N,'MT-Tracking Co.op'!Y$6)</f>
        <v>0</v>
      </c>
      <c r="Z382" s="25">
        <f>+SUMIFS('Data Co.op'!$M:$M,'Data Co.op'!$E:$E,'MT-Tracking Co.op'!$F382,'Data Co.op'!$N:$N,'MT-Tracking Co.op'!Z$6)</f>
        <v>0</v>
      </c>
      <c r="AA382" s="25">
        <f>+SUMIFS('Data Co.op'!$M:$M,'Data Co.op'!$E:$E,'MT-Tracking Co.op'!$F382,'Data Co.op'!$N:$N,'MT-Tracking Co.op'!AA$6)</f>
        <v>0</v>
      </c>
      <c r="AB382" s="25">
        <f>+SUMIFS('Data Co.op'!$M:$M,'Data Co.op'!$E:$E,'MT-Tracking Co.op'!$F382,'Data Co.op'!$N:$N,'MT-Tracking Co.op'!AB$6)</f>
        <v>0</v>
      </c>
      <c r="AC382" s="25">
        <f>+SUMIFS('Data Co.op'!$M:$M,'Data Co.op'!$E:$E,'MT-Tracking Co.op'!$F382,'Data Co.op'!$N:$N,'MT-Tracking Co.op'!AC$6)</f>
        <v>0</v>
      </c>
      <c r="AD382" s="25">
        <f>+SUMIFS('Data Co.op'!$M:$M,'Data Co.op'!$E:$E,'MT-Tracking Co.op'!$F382,'Data Co.op'!$N:$N,'MT-Tracking Co.op'!AD$6)</f>
        <v>0</v>
      </c>
      <c r="AE382" s="25">
        <f>+SUMIFS('Data Co.op'!$M:$M,'Data Co.op'!$E:$E,'MT-Tracking Co.op'!$F382,'Data Co.op'!$N:$N,'MT-Tracking Co.op'!AE$6)</f>
        <v>0</v>
      </c>
      <c r="AF382" s="25">
        <f>+SUMIFS('Data Co.op'!$M:$M,'Data Co.op'!$E:$E,'MT-Tracking Co.op'!$F382,'Data Co.op'!$N:$N,'MT-Tracking Co.op'!AF$6)</f>
        <v>0</v>
      </c>
      <c r="AG382" s="25">
        <f>+SUMIFS('Data Co.op'!$M:$M,'Data Co.op'!$E:$E,'MT-Tracking Co.op'!$F382,'Data Co.op'!$N:$N,'MT-Tracking Co.op'!AG$6)</f>
        <v>0</v>
      </c>
      <c r="AH382" s="25">
        <f>+SUMIFS('Data Co.op'!$M:$M,'Data Co.op'!$E:$E,'MT-Tracking Co.op'!$G382,'Data Co.op'!$N:$N,'MT-Tracking Co.op'!AH$6)</f>
        <v>0</v>
      </c>
      <c r="AI382" s="25">
        <f>+SUMIFS('Data Co.op'!$M:$M,'Data Co.op'!$E:$E,'MT-Tracking Co.op'!$G382,'Data Co.op'!$N:$N,'MT-Tracking Co.op'!AI$6)</f>
        <v>0</v>
      </c>
      <c r="AJ382" s="25">
        <f>+SUMIFS('Data Co.op'!$M:$M,'Data Co.op'!$E:$E,'MT-Tracking Co.op'!$G382,'Data Co.op'!$N:$N,'MT-Tracking Co.op'!AJ$6)</f>
        <v>0</v>
      </c>
      <c r="AK382" s="25">
        <f>+SUMIFS('Data Co.op'!$M:$M,'Data Co.op'!$E:$E,'MT-Tracking Co.op'!$G382,'Data Co.op'!$N:$N,'MT-Tracking Co.op'!AK$6)</f>
        <v>0</v>
      </c>
      <c r="AL382" s="25">
        <f>+SUMIFS('Data Co.op'!$M:$M,'Data Co.op'!$E:$E,'MT-Tracking Co.op'!$G382,'Data Co.op'!$N:$N,'MT-Tracking Co.op'!AL$6)</f>
        <v>0</v>
      </c>
      <c r="AM382" s="25">
        <f>+SUMIFS('Data Co.op'!$M:$M,'Data Co.op'!$E:$E,'MT-Tracking Co.op'!$G382,'Data Co.op'!$N:$N,'MT-Tracking Co.op'!AM$6)</f>
        <v>0</v>
      </c>
      <c r="AN382" s="25">
        <f>+SUMIFS('Data Co.op'!$M:$M,'Data Co.op'!$E:$E,'MT-Tracking Co.op'!$G382,'Data Co.op'!$N:$N,'MT-Tracking Co.op'!AN$6)</f>
        <v>0</v>
      </c>
      <c r="AO382" s="25">
        <f>+SUMIFS('Data Co.op'!$M:$M,'Data Co.op'!$E:$E,'MT-Tracking Co.op'!$G382,'Data Co.op'!$N:$N,'MT-Tracking Co.op'!AO$6)</f>
        <v>0</v>
      </c>
      <c r="AP382" s="25">
        <f>+SUMIFS('Data Co.op'!$M:$M,'Data Co.op'!$E:$E,'MT-Tracking Co.op'!$G382,'Data Co.op'!$N:$N,'MT-Tracking Co.op'!AP$6)</f>
        <v>0</v>
      </c>
      <c r="AQ382" s="25">
        <f>+SUMIFS('Data Co.op'!$M:$M,'Data Co.op'!$E:$E,'MT-Tracking Co.op'!$G382,'Data Co.op'!$N:$N,'MT-Tracking Co.op'!AQ$6)</f>
        <v>0</v>
      </c>
      <c r="AR382" s="25">
        <f>+SUMIFS('Data Co.op'!$M:$M,'Data Co.op'!$E:$E,'MT-Tracking Co.op'!$G382,'Data Co.op'!$N:$N,'MT-Tracking Co.op'!AR$6)</f>
        <v>0</v>
      </c>
      <c r="AS382" s="25">
        <f>+SUMIFS('Data Co.op'!$M:$M,'Data Co.op'!$E:$E,'MT-Tracking Co.op'!$G382,'Data Co.op'!$N:$N,'MT-Tracking Co.op'!AS$6)</f>
        <v>0</v>
      </c>
      <c r="AT382" s="25">
        <f>+SUMIFS('Data Co.op'!$M:$M,'Data Co.op'!$E:$E,'MT-Tracking Co.op'!$G382,'Data Co.op'!$N:$N,'MT-Tracking Co.op'!AT$6)</f>
        <v>0</v>
      </c>
      <c r="AU382" s="25">
        <f>+SUMIFS('Data Co.op'!$M:$M,'Data Co.op'!$E:$E,'MT-Tracking Co.op'!$G382,'Data Co.op'!$N:$N,'MT-Tracking Co.op'!AU$6)</f>
        <v>0</v>
      </c>
      <c r="AV382" s="25">
        <f>+SUMIFS('Data Co.op'!$M:$M,'Data Co.op'!$E:$E,'MT-Tracking Co.op'!$G382,'Data Co.op'!$N:$N,'MT-Tracking Co.op'!AV$6)</f>
        <v>0</v>
      </c>
      <c r="AW382" s="27"/>
      <c r="AX382">
        <f t="shared" si="56"/>
        <v>0</v>
      </c>
      <c r="AY382">
        <f t="shared" si="54"/>
        <v>0</v>
      </c>
      <c r="AZ382" s="27">
        <f t="shared" si="57"/>
        <v>0</v>
      </c>
    </row>
    <row r="383" spans="1:52" outlineLevel="1" x14ac:dyDescent="0.25">
      <c r="A383" s="4" t="s">
        <v>935</v>
      </c>
      <c r="B383" s="4" t="s">
        <v>1076</v>
      </c>
      <c r="C383" s="4" t="s">
        <v>356</v>
      </c>
      <c r="D383" s="107" t="s">
        <v>2329</v>
      </c>
      <c r="E383" s="85" t="s">
        <v>356</v>
      </c>
      <c r="F383" s="86"/>
      <c r="G383" s="86"/>
      <c r="H383" s="57"/>
      <c r="I383" s="4"/>
      <c r="J383" s="4"/>
      <c r="K383" s="4"/>
      <c r="L383" s="4"/>
      <c r="M383" s="4"/>
      <c r="N383" s="38"/>
      <c r="O383" s="33"/>
      <c r="P383" s="33">
        <f t="shared" si="61"/>
        <v>0</v>
      </c>
      <c r="Q383" s="94">
        <f t="shared" si="55"/>
        <v>0</v>
      </c>
      <c r="R383" s="25">
        <f>+SUMIFS('Data Co.op'!$M:$M,'Data Co.op'!$E:$E,'MT-Tracking Co.op'!$F383,'Data Co.op'!$N:$N,'MT-Tracking Co.op'!R$6)</f>
        <v>0</v>
      </c>
      <c r="S383" s="25">
        <f>+SUMIFS('Data Co.op'!$M:$M,'Data Co.op'!$E:$E,'MT-Tracking Co.op'!$F383,'Data Co.op'!$N:$N,'MT-Tracking Co.op'!S$6)</f>
        <v>0</v>
      </c>
      <c r="T383" s="25">
        <f>+SUMIFS('Data Co.op'!$M:$M,'Data Co.op'!$E:$E,'MT-Tracking Co.op'!$F383,'Data Co.op'!$N:$N,'MT-Tracking Co.op'!T$6)</f>
        <v>0</v>
      </c>
      <c r="U383" s="25">
        <f>+SUMIFS('Data Co.op'!$M:$M,'Data Co.op'!$E:$E,'MT-Tracking Co.op'!$F383,'Data Co.op'!$N:$N,'MT-Tracking Co.op'!U$6)</f>
        <v>0</v>
      </c>
      <c r="V383" s="25">
        <f>+SUMIFS('Data Co.op'!$M:$M,'Data Co.op'!$E:$E,'MT-Tracking Co.op'!$F383,'Data Co.op'!$N:$N,'MT-Tracking Co.op'!V$6)</f>
        <v>0</v>
      </c>
      <c r="W383" s="25">
        <f>+SUMIFS('Data Co.op'!$M:$M,'Data Co.op'!$E:$E,'MT-Tracking Co.op'!$F383,'Data Co.op'!$N:$N,'MT-Tracking Co.op'!W$6)</f>
        <v>0</v>
      </c>
      <c r="X383" s="25">
        <f>+SUMIFS('Data Co.op'!$M:$M,'Data Co.op'!$E:$E,'MT-Tracking Co.op'!$F383,'Data Co.op'!$N:$N,'MT-Tracking Co.op'!X$6)</f>
        <v>0</v>
      </c>
      <c r="Y383" s="25">
        <f>+SUMIFS('Data Co.op'!$M:$M,'Data Co.op'!$E:$E,'MT-Tracking Co.op'!$F383,'Data Co.op'!$N:$N,'MT-Tracking Co.op'!Y$6)</f>
        <v>0</v>
      </c>
      <c r="Z383" s="25">
        <f>+SUMIFS('Data Co.op'!$M:$M,'Data Co.op'!$E:$E,'MT-Tracking Co.op'!$F383,'Data Co.op'!$N:$N,'MT-Tracking Co.op'!Z$6)</f>
        <v>0</v>
      </c>
      <c r="AA383" s="25">
        <f>+SUMIFS('Data Co.op'!$M:$M,'Data Co.op'!$E:$E,'MT-Tracking Co.op'!$F383,'Data Co.op'!$N:$N,'MT-Tracking Co.op'!AA$6)</f>
        <v>0</v>
      </c>
      <c r="AB383" s="25">
        <f>+SUMIFS('Data Co.op'!$M:$M,'Data Co.op'!$E:$E,'MT-Tracking Co.op'!$F383,'Data Co.op'!$N:$N,'MT-Tracking Co.op'!AB$6)</f>
        <v>0</v>
      </c>
      <c r="AC383" s="25">
        <f>+SUMIFS('Data Co.op'!$M:$M,'Data Co.op'!$E:$E,'MT-Tracking Co.op'!$F383,'Data Co.op'!$N:$N,'MT-Tracking Co.op'!AC$6)</f>
        <v>0</v>
      </c>
      <c r="AD383" s="25">
        <f>+SUMIFS('Data Co.op'!$M:$M,'Data Co.op'!$E:$E,'MT-Tracking Co.op'!$F383,'Data Co.op'!$N:$N,'MT-Tracking Co.op'!AD$6)</f>
        <v>0</v>
      </c>
      <c r="AE383" s="25">
        <f>+SUMIFS('Data Co.op'!$M:$M,'Data Co.op'!$E:$E,'MT-Tracking Co.op'!$F383,'Data Co.op'!$N:$N,'MT-Tracking Co.op'!AE$6)</f>
        <v>0</v>
      </c>
      <c r="AF383" s="25">
        <f>+SUMIFS('Data Co.op'!$M:$M,'Data Co.op'!$E:$E,'MT-Tracking Co.op'!$F383,'Data Co.op'!$N:$N,'MT-Tracking Co.op'!AF$6)</f>
        <v>0</v>
      </c>
      <c r="AG383" s="25">
        <f>+SUMIFS('Data Co.op'!$M:$M,'Data Co.op'!$E:$E,'MT-Tracking Co.op'!$F383,'Data Co.op'!$N:$N,'MT-Tracking Co.op'!AG$6)</f>
        <v>0</v>
      </c>
      <c r="AH383" s="25">
        <f>+SUMIFS('Data Co.op'!$M:$M,'Data Co.op'!$E:$E,'MT-Tracking Co.op'!$G383,'Data Co.op'!$N:$N,'MT-Tracking Co.op'!AH$6)</f>
        <v>0</v>
      </c>
      <c r="AI383" s="25">
        <f>+SUMIFS('Data Co.op'!$M:$M,'Data Co.op'!$E:$E,'MT-Tracking Co.op'!$G383,'Data Co.op'!$N:$N,'MT-Tracking Co.op'!AI$6)</f>
        <v>0</v>
      </c>
      <c r="AJ383" s="25">
        <f>+SUMIFS('Data Co.op'!$M:$M,'Data Co.op'!$E:$E,'MT-Tracking Co.op'!$G383,'Data Co.op'!$N:$N,'MT-Tracking Co.op'!AJ$6)</f>
        <v>0</v>
      </c>
      <c r="AK383" s="25">
        <f>+SUMIFS('Data Co.op'!$M:$M,'Data Co.op'!$E:$E,'MT-Tracking Co.op'!$G383,'Data Co.op'!$N:$N,'MT-Tracking Co.op'!AK$6)</f>
        <v>0</v>
      </c>
      <c r="AL383" s="25">
        <f>+SUMIFS('Data Co.op'!$M:$M,'Data Co.op'!$E:$E,'MT-Tracking Co.op'!$G383,'Data Co.op'!$N:$N,'MT-Tracking Co.op'!AL$6)</f>
        <v>0</v>
      </c>
      <c r="AM383" s="25">
        <f>+SUMIFS('Data Co.op'!$M:$M,'Data Co.op'!$E:$E,'MT-Tracking Co.op'!$G383,'Data Co.op'!$N:$N,'MT-Tracking Co.op'!AM$6)</f>
        <v>0</v>
      </c>
      <c r="AN383" s="25">
        <f>+SUMIFS('Data Co.op'!$M:$M,'Data Co.op'!$E:$E,'MT-Tracking Co.op'!$G383,'Data Co.op'!$N:$N,'MT-Tracking Co.op'!AN$6)</f>
        <v>0</v>
      </c>
      <c r="AO383" s="25">
        <f>+SUMIFS('Data Co.op'!$M:$M,'Data Co.op'!$E:$E,'MT-Tracking Co.op'!$G383,'Data Co.op'!$N:$N,'MT-Tracking Co.op'!AO$6)</f>
        <v>0</v>
      </c>
      <c r="AP383" s="25">
        <f>+SUMIFS('Data Co.op'!$M:$M,'Data Co.op'!$E:$E,'MT-Tracking Co.op'!$G383,'Data Co.op'!$N:$N,'MT-Tracking Co.op'!AP$6)</f>
        <v>0</v>
      </c>
      <c r="AQ383" s="25">
        <f>+SUMIFS('Data Co.op'!$M:$M,'Data Co.op'!$E:$E,'MT-Tracking Co.op'!$G383,'Data Co.op'!$N:$N,'MT-Tracking Co.op'!AQ$6)</f>
        <v>0</v>
      </c>
      <c r="AR383" s="25">
        <f>+SUMIFS('Data Co.op'!$M:$M,'Data Co.op'!$E:$E,'MT-Tracking Co.op'!$G383,'Data Co.op'!$N:$N,'MT-Tracking Co.op'!AR$6)</f>
        <v>0</v>
      </c>
      <c r="AS383" s="25">
        <f>+SUMIFS('Data Co.op'!$M:$M,'Data Co.op'!$E:$E,'MT-Tracking Co.op'!$G383,'Data Co.op'!$N:$N,'MT-Tracking Co.op'!AS$6)</f>
        <v>0</v>
      </c>
      <c r="AT383" s="25">
        <f>+SUMIFS('Data Co.op'!$M:$M,'Data Co.op'!$E:$E,'MT-Tracking Co.op'!$G383,'Data Co.op'!$N:$N,'MT-Tracking Co.op'!AT$6)</f>
        <v>0</v>
      </c>
      <c r="AU383" s="25">
        <f>+SUMIFS('Data Co.op'!$M:$M,'Data Co.op'!$E:$E,'MT-Tracking Co.op'!$G383,'Data Co.op'!$N:$N,'MT-Tracking Co.op'!AU$6)</f>
        <v>0</v>
      </c>
      <c r="AV383" s="25">
        <f>+SUMIFS('Data Co.op'!$M:$M,'Data Co.op'!$E:$E,'MT-Tracking Co.op'!$G383,'Data Co.op'!$N:$N,'MT-Tracking Co.op'!AV$6)</f>
        <v>0</v>
      </c>
      <c r="AW383" s="27"/>
      <c r="AX383" t="str">
        <f t="shared" si="56"/>
        <v>Phạm Thị Bích Hạnh</v>
      </c>
      <c r="AY383" t="str">
        <f t="shared" si="54"/>
        <v>NBTS05338</v>
      </c>
      <c r="AZ383" s="27" t="str">
        <f t="shared" si="57"/>
        <v>Phạm Thị Bích Hạnh</v>
      </c>
    </row>
    <row r="384" spans="1:52" outlineLevel="1" x14ac:dyDescent="0.25">
      <c r="A384" s="4" t="s">
        <v>935</v>
      </c>
      <c r="B384" s="4" t="s">
        <v>1076</v>
      </c>
      <c r="C384" s="4" t="s">
        <v>356</v>
      </c>
      <c r="D384" s="4" t="s">
        <v>2329</v>
      </c>
      <c r="E384" s="4" t="s">
        <v>356</v>
      </c>
      <c r="F384" s="35">
        <v>399</v>
      </c>
      <c r="G384" s="35">
        <f t="shared" ref="G384:G387" si="67">+F384*1</f>
        <v>399</v>
      </c>
      <c r="H384" s="4" t="s">
        <v>2412</v>
      </c>
      <c r="I384" s="4"/>
      <c r="J384" s="4"/>
      <c r="K384" s="4"/>
      <c r="L384" s="4"/>
      <c r="M384" s="4"/>
      <c r="N384" s="38"/>
      <c r="O384" s="33"/>
      <c r="P384" s="33">
        <f t="shared" si="61"/>
        <v>2861.7407999999996</v>
      </c>
      <c r="Q384" s="94">
        <f t="shared" si="55"/>
        <v>0</v>
      </c>
      <c r="R384" s="25">
        <f>+SUMIFS('Data Co.op'!$M:$M,'Data Co.op'!$E:$E,'MT-Tracking Co.op'!$F384,'Data Co.op'!$N:$N,'MT-Tracking Co.op'!R$6)</f>
        <v>476.92799999999988</v>
      </c>
      <c r="S384" s="25">
        <f>+SUMIFS('Data Co.op'!$M:$M,'Data Co.op'!$E:$E,'MT-Tracking Co.op'!$F384,'Data Co.op'!$N:$N,'MT-Tracking Co.op'!S$6)</f>
        <v>0</v>
      </c>
      <c r="T384" s="25">
        <f>+SUMIFS('Data Co.op'!$M:$M,'Data Co.op'!$E:$E,'MT-Tracking Co.op'!$F384,'Data Co.op'!$N:$N,'MT-Tracking Co.op'!T$6)</f>
        <v>0</v>
      </c>
      <c r="U384" s="25">
        <f>+SUMIFS('Data Co.op'!$M:$M,'Data Co.op'!$E:$E,'MT-Tracking Co.op'!$F384,'Data Co.op'!$N:$N,'MT-Tracking Co.op'!U$6)</f>
        <v>0</v>
      </c>
      <c r="V384" s="25">
        <f>+SUMIFS('Data Co.op'!$M:$M,'Data Co.op'!$E:$E,'MT-Tracking Co.op'!$F384,'Data Co.op'!$N:$N,'MT-Tracking Co.op'!V$6)</f>
        <v>0</v>
      </c>
      <c r="W384" s="25">
        <f>+SUMIFS('Data Co.op'!$M:$M,'Data Co.op'!$E:$E,'MT-Tracking Co.op'!$F384,'Data Co.op'!$N:$N,'MT-Tracking Co.op'!W$6)</f>
        <v>0</v>
      </c>
      <c r="X384" s="25">
        <f>+SUMIFS('Data Co.op'!$M:$M,'Data Co.op'!$E:$E,'MT-Tracking Co.op'!$F384,'Data Co.op'!$N:$N,'MT-Tracking Co.op'!X$6)</f>
        <v>0</v>
      </c>
      <c r="Y384" s="25">
        <f>+SUMIFS('Data Co.op'!$M:$M,'Data Co.op'!$E:$E,'MT-Tracking Co.op'!$F384,'Data Co.op'!$N:$N,'MT-Tracking Co.op'!Y$6)</f>
        <v>0</v>
      </c>
      <c r="Z384" s="25">
        <f>+SUMIFS('Data Co.op'!$M:$M,'Data Co.op'!$E:$E,'MT-Tracking Co.op'!$F384,'Data Co.op'!$N:$N,'MT-Tracking Co.op'!Z$6)</f>
        <v>0</v>
      </c>
      <c r="AA384" s="25">
        <f>+SUMIFS('Data Co.op'!$M:$M,'Data Co.op'!$E:$E,'MT-Tracking Co.op'!$F384,'Data Co.op'!$N:$N,'MT-Tracking Co.op'!AA$6)</f>
        <v>238.46399999999994</v>
      </c>
      <c r="AB384" s="25">
        <f>+SUMIFS('Data Co.op'!$M:$M,'Data Co.op'!$E:$E,'MT-Tracking Co.op'!$F384,'Data Co.op'!$N:$N,'MT-Tracking Co.op'!AB$6)</f>
        <v>0</v>
      </c>
      <c r="AC384" s="25">
        <f>+SUMIFS('Data Co.op'!$M:$M,'Data Co.op'!$E:$E,'MT-Tracking Co.op'!$F384,'Data Co.op'!$N:$N,'MT-Tracking Co.op'!AC$6)</f>
        <v>0</v>
      </c>
      <c r="AD384" s="25">
        <f>+SUMIFS('Data Co.op'!$M:$M,'Data Co.op'!$E:$E,'MT-Tracking Co.op'!$F384,'Data Co.op'!$N:$N,'MT-Tracking Co.op'!AD$6)</f>
        <v>0</v>
      </c>
      <c r="AE384" s="25">
        <f>+SUMIFS('Data Co.op'!$M:$M,'Data Co.op'!$E:$E,'MT-Tracking Co.op'!$F384,'Data Co.op'!$N:$N,'MT-Tracking Co.op'!AE$6)</f>
        <v>0</v>
      </c>
      <c r="AF384" s="25">
        <f>+SUMIFS('Data Co.op'!$M:$M,'Data Co.op'!$E:$E,'MT-Tracking Co.op'!$F384,'Data Co.op'!$N:$N,'MT-Tracking Co.op'!AF$6)</f>
        <v>0</v>
      </c>
      <c r="AG384" s="25">
        <f>+SUMIFS('Data Co.op'!$M:$M,'Data Co.op'!$E:$E,'MT-Tracking Co.op'!$F384,'Data Co.op'!$N:$N,'MT-Tracking Co.op'!AG$6)</f>
        <v>702.52055999999993</v>
      </c>
      <c r="AH384" s="25">
        <f>+SUMIFS('Data Co.op'!$M:$M,'Data Co.op'!$E:$E,'MT-Tracking Co.op'!$G384,'Data Co.op'!$N:$N,'MT-Tracking Co.op'!AH$6)</f>
        <v>0</v>
      </c>
      <c r="AI384" s="25">
        <f>+SUMIFS('Data Co.op'!$M:$M,'Data Co.op'!$E:$E,'MT-Tracking Co.op'!$G384,'Data Co.op'!$N:$N,'MT-Tracking Co.op'!AI$6)</f>
        <v>0</v>
      </c>
      <c r="AJ384" s="25">
        <f>+SUMIFS('Data Co.op'!$M:$M,'Data Co.op'!$E:$E,'MT-Tracking Co.op'!$G384,'Data Co.op'!$N:$N,'MT-Tracking Co.op'!AJ$6)</f>
        <v>0</v>
      </c>
      <c r="AK384" s="25">
        <f>+SUMIFS('Data Co.op'!$M:$M,'Data Co.op'!$E:$E,'MT-Tracking Co.op'!$G384,'Data Co.op'!$N:$N,'MT-Tracking Co.op'!AK$6)</f>
        <v>0</v>
      </c>
      <c r="AL384" s="25">
        <f>+SUMIFS('Data Co.op'!$M:$M,'Data Co.op'!$E:$E,'MT-Tracking Co.op'!$G384,'Data Co.op'!$N:$N,'MT-Tracking Co.op'!AL$6)</f>
        <v>0</v>
      </c>
      <c r="AM384" s="25">
        <f>+SUMIFS('Data Co.op'!$M:$M,'Data Co.op'!$E:$E,'MT-Tracking Co.op'!$G384,'Data Co.op'!$N:$N,'MT-Tracking Co.op'!AM$6)</f>
        <v>0</v>
      </c>
      <c r="AN384" s="25">
        <f>+SUMIFS('Data Co.op'!$M:$M,'Data Co.op'!$E:$E,'MT-Tracking Co.op'!$G384,'Data Co.op'!$N:$N,'MT-Tracking Co.op'!AN$6)</f>
        <v>0</v>
      </c>
      <c r="AO384" s="25">
        <f>+SUMIFS('Data Co.op'!$M:$M,'Data Co.op'!$E:$E,'MT-Tracking Co.op'!$G384,'Data Co.op'!$N:$N,'MT-Tracking Co.op'!AO$6)</f>
        <v>0</v>
      </c>
      <c r="AP384" s="25">
        <f>+SUMIFS('Data Co.op'!$M:$M,'Data Co.op'!$E:$E,'MT-Tracking Co.op'!$G384,'Data Co.op'!$N:$N,'MT-Tracking Co.op'!AP$6)</f>
        <v>0</v>
      </c>
      <c r="AQ384" s="25">
        <f>+SUMIFS('Data Co.op'!$M:$M,'Data Co.op'!$E:$E,'MT-Tracking Co.op'!$G384,'Data Co.op'!$N:$N,'MT-Tracking Co.op'!AQ$6)</f>
        <v>581.66424000000006</v>
      </c>
      <c r="AR384" s="25">
        <f>+SUMIFS('Data Co.op'!$M:$M,'Data Co.op'!$E:$E,'MT-Tracking Co.op'!$G384,'Data Co.op'!$N:$N,'MT-Tracking Co.op'!AR$6)</f>
        <v>0</v>
      </c>
      <c r="AS384" s="25">
        <f>+SUMIFS('Data Co.op'!$M:$M,'Data Co.op'!$E:$E,'MT-Tracking Co.op'!$G384,'Data Co.op'!$N:$N,'MT-Tracking Co.op'!AS$6)</f>
        <v>0</v>
      </c>
      <c r="AT384" s="25">
        <f>+SUMIFS('Data Co.op'!$M:$M,'Data Co.op'!$E:$E,'MT-Tracking Co.op'!$G384,'Data Co.op'!$N:$N,'MT-Tracking Co.op'!AT$6)</f>
        <v>862.16399999999999</v>
      </c>
      <c r="AU384" s="25">
        <f>+SUMIFS('Data Co.op'!$M:$M,'Data Co.op'!$E:$E,'MT-Tracking Co.op'!$G384,'Data Co.op'!$N:$N,'MT-Tracking Co.op'!AU$6)</f>
        <v>0</v>
      </c>
      <c r="AV384" s="25">
        <f>+SUMIFS('Data Co.op'!$M:$M,'Data Co.op'!$E:$E,'MT-Tracking Co.op'!$G384,'Data Co.op'!$N:$N,'MT-Tracking Co.op'!AV$6)</f>
        <v>0</v>
      </c>
      <c r="AW384" s="27"/>
      <c r="AX384" t="str">
        <f t="shared" si="56"/>
        <v>Phạm Thị Bích Hạnh</v>
      </c>
      <c r="AY384" t="str">
        <f t="shared" si="54"/>
        <v>NBTS05338</v>
      </c>
      <c r="AZ384" s="27" t="str">
        <f t="shared" si="57"/>
        <v>Phạm Thị Bích Hạnh</v>
      </c>
    </row>
    <row r="385" spans="1:52" outlineLevel="1" x14ac:dyDescent="0.25">
      <c r="A385" s="4" t="s">
        <v>935</v>
      </c>
      <c r="B385" s="4" t="s">
        <v>1076</v>
      </c>
      <c r="C385" s="4" t="s">
        <v>356</v>
      </c>
      <c r="D385" s="4" t="s">
        <v>2329</v>
      </c>
      <c r="E385" s="4" t="s">
        <v>356</v>
      </c>
      <c r="F385" s="35">
        <v>4201</v>
      </c>
      <c r="G385" s="35">
        <f t="shared" si="67"/>
        <v>4201</v>
      </c>
      <c r="H385" s="4" t="s">
        <v>2456</v>
      </c>
      <c r="I385" s="4"/>
      <c r="J385" s="4"/>
      <c r="K385" s="4"/>
      <c r="L385" s="4"/>
      <c r="M385" s="4"/>
      <c r="N385" s="38"/>
      <c r="O385" s="33"/>
      <c r="P385" s="33">
        <f t="shared" si="61"/>
        <v>1197.1789200000001</v>
      </c>
      <c r="Q385" s="94">
        <f t="shared" si="55"/>
        <v>0</v>
      </c>
      <c r="R385" s="25">
        <f>+SUMIFS('Data Co.op'!$M:$M,'Data Co.op'!$E:$E,'MT-Tracking Co.op'!$F385,'Data Co.op'!$N:$N,'MT-Tracking Co.op'!R$6)</f>
        <v>359.0514</v>
      </c>
      <c r="S385" s="25">
        <f>+SUMIFS('Data Co.op'!$M:$M,'Data Co.op'!$E:$E,'MT-Tracking Co.op'!$F385,'Data Co.op'!$N:$N,'MT-Tracking Co.op'!S$6)</f>
        <v>0</v>
      </c>
      <c r="T385" s="25">
        <f>+SUMIFS('Data Co.op'!$M:$M,'Data Co.op'!$E:$E,'MT-Tracking Co.op'!$F385,'Data Co.op'!$N:$N,'MT-Tracking Co.op'!T$6)</f>
        <v>0</v>
      </c>
      <c r="U385" s="25">
        <f>+SUMIFS('Data Co.op'!$M:$M,'Data Co.op'!$E:$E,'MT-Tracking Co.op'!$F385,'Data Co.op'!$N:$N,'MT-Tracking Co.op'!U$6)</f>
        <v>0</v>
      </c>
      <c r="V385" s="25">
        <f>+SUMIFS('Data Co.op'!$M:$M,'Data Co.op'!$E:$E,'MT-Tracking Co.op'!$F385,'Data Co.op'!$N:$N,'MT-Tracking Co.op'!V$6)</f>
        <v>0</v>
      </c>
      <c r="W385" s="25">
        <f>+SUMIFS('Data Co.op'!$M:$M,'Data Co.op'!$E:$E,'MT-Tracking Co.op'!$F385,'Data Co.op'!$N:$N,'MT-Tracking Co.op'!W$6)</f>
        <v>0</v>
      </c>
      <c r="X385" s="25">
        <f>+SUMIFS('Data Co.op'!$M:$M,'Data Co.op'!$E:$E,'MT-Tracking Co.op'!$F385,'Data Co.op'!$N:$N,'MT-Tracking Co.op'!X$6)</f>
        <v>238.46399999999994</v>
      </c>
      <c r="Y385" s="25">
        <f>+SUMIFS('Data Co.op'!$M:$M,'Data Co.op'!$E:$E,'MT-Tracking Co.op'!$F385,'Data Co.op'!$N:$N,'MT-Tracking Co.op'!Y$6)</f>
        <v>0</v>
      </c>
      <c r="Z385" s="25">
        <f>+SUMIFS('Data Co.op'!$M:$M,'Data Co.op'!$E:$E,'MT-Tracking Co.op'!$F385,'Data Co.op'!$N:$N,'MT-Tracking Co.op'!Z$6)</f>
        <v>0</v>
      </c>
      <c r="AA385" s="25">
        <f>+SUMIFS('Data Co.op'!$M:$M,'Data Co.op'!$E:$E,'MT-Tracking Co.op'!$F385,'Data Co.op'!$N:$N,'MT-Tracking Co.op'!AA$6)</f>
        <v>0</v>
      </c>
      <c r="AB385" s="25">
        <f>+SUMIFS('Data Co.op'!$M:$M,'Data Co.op'!$E:$E,'MT-Tracking Co.op'!$F385,'Data Co.op'!$N:$N,'MT-Tracking Co.op'!AB$6)</f>
        <v>0</v>
      </c>
      <c r="AC385" s="25">
        <f>+SUMIFS('Data Co.op'!$M:$M,'Data Co.op'!$E:$E,'MT-Tracking Co.op'!$F385,'Data Co.op'!$N:$N,'MT-Tracking Co.op'!AC$6)</f>
        <v>0</v>
      </c>
      <c r="AD385" s="25">
        <f>+SUMIFS('Data Co.op'!$M:$M,'Data Co.op'!$E:$E,'MT-Tracking Co.op'!$F385,'Data Co.op'!$N:$N,'MT-Tracking Co.op'!AD$6)</f>
        <v>0</v>
      </c>
      <c r="AE385" s="25">
        <f>+SUMIFS('Data Co.op'!$M:$M,'Data Co.op'!$E:$E,'MT-Tracking Co.op'!$F385,'Data Co.op'!$N:$N,'MT-Tracking Co.op'!AE$6)</f>
        <v>0</v>
      </c>
      <c r="AF385" s="25">
        <f>+SUMIFS('Data Co.op'!$M:$M,'Data Co.op'!$E:$E,'MT-Tracking Co.op'!$F385,'Data Co.op'!$N:$N,'MT-Tracking Co.op'!AF$6)</f>
        <v>0</v>
      </c>
      <c r="AG385" s="25">
        <f>+SUMIFS('Data Co.op'!$M:$M,'Data Co.op'!$E:$E,'MT-Tracking Co.op'!$F385,'Data Co.op'!$N:$N,'MT-Tracking Co.op'!AG$6)</f>
        <v>0</v>
      </c>
      <c r="AH385" s="25">
        <f>+SUMIFS('Data Co.op'!$M:$M,'Data Co.op'!$E:$E,'MT-Tracking Co.op'!$G385,'Data Co.op'!$N:$N,'MT-Tracking Co.op'!AH$6)</f>
        <v>0</v>
      </c>
      <c r="AI385" s="25">
        <f>+SUMIFS('Data Co.op'!$M:$M,'Data Co.op'!$E:$E,'MT-Tracking Co.op'!$G385,'Data Co.op'!$N:$N,'MT-Tracking Co.op'!AI$6)</f>
        <v>0</v>
      </c>
      <c r="AJ385" s="25">
        <f>+SUMIFS('Data Co.op'!$M:$M,'Data Co.op'!$E:$E,'MT-Tracking Co.op'!$G385,'Data Co.op'!$N:$N,'MT-Tracking Co.op'!AJ$6)</f>
        <v>180.59976</v>
      </c>
      <c r="AK385" s="25">
        <f>+SUMIFS('Data Co.op'!$M:$M,'Data Co.op'!$E:$E,'MT-Tracking Co.op'!$G385,'Data Co.op'!$N:$N,'MT-Tracking Co.op'!AK$6)</f>
        <v>0</v>
      </c>
      <c r="AL385" s="25">
        <f>+SUMIFS('Data Co.op'!$M:$M,'Data Co.op'!$E:$E,'MT-Tracking Co.op'!$G385,'Data Co.op'!$N:$N,'MT-Tracking Co.op'!AL$6)</f>
        <v>0</v>
      </c>
      <c r="AM385" s="25">
        <f>+SUMIFS('Data Co.op'!$M:$M,'Data Co.op'!$E:$E,'MT-Tracking Co.op'!$G385,'Data Co.op'!$N:$N,'MT-Tracking Co.op'!AM$6)</f>
        <v>0</v>
      </c>
      <c r="AN385" s="25">
        <f>+SUMIFS('Data Co.op'!$M:$M,'Data Co.op'!$E:$E,'MT-Tracking Co.op'!$G385,'Data Co.op'!$N:$N,'MT-Tracking Co.op'!AN$6)</f>
        <v>0</v>
      </c>
      <c r="AO385" s="25">
        <f>+SUMIFS('Data Co.op'!$M:$M,'Data Co.op'!$E:$E,'MT-Tracking Co.op'!$G385,'Data Co.op'!$N:$N,'MT-Tracking Co.op'!AO$6)</f>
        <v>0</v>
      </c>
      <c r="AP385" s="25">
        <f>+SUMIFS('Data Co.op'!$M:$M,'Data Co.op'!$E:$E,'MT-Tracking Co.op'!$G385,'Data Co.op'!$N:$N,'MT-Tracking Co.op'!AP$6)</f>
        <v>0</v>
      </c>
      <c r="AQ385" s="25">
        <f>+SUMIFS('Data Co.op'!$M:$M,'Data Co.op'!$E:$E,'MT-Tracking Co.op'!$G385,'Data Co.op'!$N:$N,'MT-Tracking Co.op'!AQ$6)</f>
        <v>0</v>
      </c>
      <c r="AR385" s="25">
        <f>+SUMIFS('Data Co.op'!$M:$M,'Data Co.op'!$E:$E,'MT-Tracking Co.op'!$G385,'Data Co.op'!$N:$N,'MT-Tracking Co.op'!AR$6)</f>
        <v>0</v>
      </c>
      <c r="AS385" s="25">
        <f>+SUMIFS('Data Co.op'!$M:$M,'Data Co.op'!$E:$E,'MT-Tracking Co.op'!$G385,'Data Co.op'!$N:$N,'MT-Tracking Co.op'!AS$6)</f>
        <v>0</v>
      </c>
      <c r="AT385" s="25">
        <f>+SUMIFS('Data Co.op'!$M:$M,'Data Co.op'!$E:$E,'MT-Tracking Co.op'!$G385,'Data Co.op'!$N:$N,'MT-Tracking Co.op'!AT$6)</f>
        <v>419.06375999999995</v>
      </c>
      <c r="AU385" s="25">
        <f>+SUMIFS('Data Co.op'!$M:$M,'Data Co.op'!$E:$E,'MT-Tracking Co.op'!$G385,'Data Co.op'!$N:$N,'MT-Tracking Co.op'!AU$6)</f>
        <v>0</v>
      </c>
      <c r="AV385" s="25">
        <f>+SUMIFS('Data Co.op'!$M:$M,'Data Co.op'!$E:$E,'MT-Tracking Co.op'!$G385,'Data Co.op'!$N:$N,'MT-Tracking Co.op'!AV$6)</f>
        <v>0</v>
      </c>
      <c r="AW385" s="27"/>
      <c r="AX385" t="str">
        <f t="shared" si="56"/>
        <v>Phạm Thị Bích Hạnh</v>
      </c>
      <c r="AY385" t="str">
        <f t="shared" si="54"/>
        <v>NBTS05338</v>
      </c>
      <c r="AZ385" s="27" t="str">
        <f t="shared" si="57"/>
        <v>Phạm Thị Bích Hạnh</v>
      </c>
    </row>
    <row r="386" spans="1:52" outlineLevel="1" x14ac:dyDescent="0.25">
      <c r="A386" s="4" t="s">
        <v>935</v>
      </c>
      <c r="B386" s="4" t="s">
        <v>1076</v>
      </c>
      <c r="C386" s="4" t="s">
        <v>356</v>
      </c>
      <c r="D386" s="4" t="s">
        <v>2329</v>
      </c>
      <c r="E386" s="4" t="s">
        <v>356</v>
      </c>
      <c r="F386" s="35">
        <v>4202</v>
      </c>
      <c r="G386" s="35">
        <f t="shared" si="67"/>
        <v>4202</v>
      </c>
      <c r="H386" s="4" t="s">
        <v>2457</v>
      </c>
      <c r="I386" s="4"/>
      <c r="J386" s="4"/>
      <c r="K386" s="4"/>
      <c r="L386" s="4"/>
      <c r="M386" s="4"/>
      <c r="N386" s="38"/>
      <c r="O386" s="33"/>
      <c r="P386" s="33">
        <f t="shared" si="61"/>
        <v>1422.0630000000001</v>
      </c>
      <c r="Q386" s="94">
        <f t="shared" si="55"/>
        <v>0</v>
      </c>
      <c r="R386" s="25">
        <f>+SUMIFS('Data Co.op'!$M:$M,'Data Co.op'!$E:$E,'MT-Tracking Co.op'!$F386,'Data Co.op'!$N:$N,'MT-Tracking Co.op'!R$6)</f>
        <v>0</v>
      </c>
      <c r="S386" s="25">
        <f>+SUMIFS('Data Co.op'!$M:$M,'Data Co.op'!$E:$E,'MT-Tracking Co.op'!$F386,'Data Co.op'!$N:$N,'MT-Tracking Co.op'!S$6)</f>
        <v>0</v>
      </c>
      <c r="T386" s="25">
        <f>+SUMIFS('Data Co.op'!$M:$M,'Data Co.op'!$E:$E,'MT-Tracking Co.op'!$F386,'Data Co.op'!$N:$N,'MT-Tracking Co.op'!T$6)</f>
        <v>0</v>
      </c>
      <c r="U386" s="25">
        <f>+SUMIFS('Data Co.op'!$M:$M,'Data Co.op'!$E:$E,'MT-Tracking Co.op'!$F386,'Data Co.op'!$N:$N,'MT-Tracking Co.op'!U$6)</f>
        <v>0</v>
      </c>
      <c r="V386" s="25">
        <f>+SUMIFS('Data Co.op'!$M:$M,'Data Co.op'!$E:$E,'MT-Tracking Co.op'!$F386,'Data Co.op'!$N:$N,'MT-Tracking Co.op'!V$6)</f>
        <v>0</v>
      </c>
      <c r="W386" s="25">
        <f>+SUMIFS('Data Co.op'!$M:$M,'Data Co.op'!$E:$E,'MT-Tracking Co.op'!$F386,'Data Co.op'!$N:$N,'MT-Tracking Co.op'!W$6)</f>
        <v>0</v>
      </c>
      <c r="X386" s="25">
        <f>+SUMIFS('Data Co.op'!$M:$M,'Data Co.op'!$E:$E,'MT-Tracking Co.op'!$F386,'Data Co.op'!$N:$N,'MT-Tracking Co.op'!X$6)</f>
        <v>1422.0630000000001</v>
      </c>
      <c r="Y386" s="25">
        <f>+SUMIFS('Data Co.op'!$M:$M,'Data Co.op'!$E:$E,'MT-Tracking Co.op'!$F386,'Data Co.op'!$N:$N,'MT-Tracking Co.op'!Y$6)</f>
        <v>0</v>
      </c>
      <c r="Z386" s="25">
        <f>+SUMIFS('Data Co.op'!$M:$M,'Data Co.op'!$E:$E,'MT-Tracking Co.op'!$F386,'Data Co.op'!$N:$N,'MT-Tracking Co.op'!Z$6)</f>
        <v>0</v>
      </c>
      <c r="AA386" s="25">
        <f>+SUMIFS('Data Co.op'!$M:$M,'Data Co.op'!$E:$E,'MT-Tracking Co.op'!$F386,'Data Co.op'!$N:$N,'MT-Tracking Co.op'!AA$6)</f>
        <v>0</v>
      </c>
      <c r="AB386" s="25">
        <f>+SUMIFS('Data Co.op'!$M:$M,'Data Co.op'!$E:$E,'MT-Tracking Co.op'!$F386,'Data Co.op'!$N:$N,'MT-Tracking Co.op'!AB$6)</f>
        <v>0</v>
      </c>
      <c r="AC386" s="25">
        <f>+SUMIFS('Data Co.op'!$M:$M,'Data Co.op'!$E:$E,'MT-Tracking Co.op'!$F386,'Data Co.op'!$N:$N,'MT-Tracking Co.op'!AC$6)</f>
        <v>0</v>
      </c>
      <c r="AD386" s="25">
        <f>+SUMIFS('Data Co.op'!$M:$M,'Data Co.op'!$E:$E,'MT-Tracking Co.op'!$F386,'Data Co.op'!$N:$N,'MT-Tracking Co.op'!AD$6)</f>
        <v>0</v>
      </c>
      <c r="AE386" s="25">
        <f>+SUMIFS('Data Co.op'!$M:$M,'Data Co.op'!$E:$E,'MT-Tracking Co.op'!$F386,'Data Co.op'!$N:$N,'MT-Tracking Co.op'!AE$6)</f>
        <v>0</v>
      </c>
      <c r="AF386" s="25">
        <f>+SUMIFS('Data Co.op'!$M:$M,'Data Co.op'!$E:$E,'MT-Tracking Co.op'!$F386,'Data Co.op'!$N:$N,'MT-Tracking Co.op'!AF$6)</f>
        <v>0</v>
      </c>
      <c r="AG386" s="25">
        <f>+SUMIFS('Data Co.op'!$M:$M,'Data Co.op'!$E:$E,'MT-Tracking Co.op'!$F386,'Data Co.op'!$N:$N,'MT-Tracking Co.op'!AG$6)</f>
        <v>0</v>
      </c>
      <c r="AH386" s="25">
        <f>+SUMIFS('Data Co.op'!$M:$M,'Data Co.op'!$E:$E,'MT-Tracking Co.op'!$G386,'Data Co.op'!$N:$N,'MT-Tracking Co.op'!AH$6)</f>
        <v>0</v>
      </c>
      <c r="AI386" s="25">
        <f>+SUMIFS('Data Co.op'!$M:$M,'Data Co.op'!$E:$E,'MT-Tracking Co.op'!$G386,'Data Co.op'!$N:$N,'MT-Tracking Co.op'!AI$6)</f>
        <v>0</v>
      </c>
      <c r="AJ386" s="25">
        <f>+SUMIFS('Data Co.op'!$M:$M,'Data Co.op'!$E:$E,'MT-Tracking Co.op'!$G386,'Data Co.op'!$N:$N,'MT-Tracking Co.op'!AJ$6)</f>
        <v>0</v>
      </c>
      <c r="AK386" s="25">
        <f>+SUMIFS('Data Co.op'!$M:$M,'Data Co.op'!$E:$E,'MT-Tracking Co.op'!$G386,'Data Co.op'!$N:$N,'MT-Tracking Co.op'!AK$6)</f>
        <v>0</v>
      </c>
      <c r="AL386" s="25">
        <f>+SUMIFS('Data Co.op'!$M:$M,'Data Co.op'!$E:$E,'MT-Tracking Co.op'!$G386,'Data Co.op'!$N:$N,'MT-Tracking Co.op'!AL$6)</f>
        <v>0</v>
      </c>
      <c r="AM386" s="25">
        <f>+SUMIFS('Data Co.op'!$M:$M,'Data Co.op'!$E:$E,'MT-Tracking Co.op'!$G386,'Data Co.op'!$N:$N,'MT-Tracking Co.op'!AM$6)</f>
        <v>0</v>
      </c>
      <c r="AN386" s="25">
        <f>+SUMIFS('Data Co.op'!$M:$M,'Data Co.op'!$E:$E,'MT-Tracking Co.op'!$G386,'Data Co.op'!$N:$N,'MT-Tracking Co.op'!AN$6)</f>
        <v>0</v>
      </c>
      <c r="AO386" s="25">
        <f>+SUMIFS('Data Co.op'!$M:$M,'Data Co.op'!$E:$E,'MT-Tracking Co.op'!$G386,'Data Co.op'!$N:$N,'MT-Tracking Co.op'!AO$6)</f>
        <v>0</v>
      </c>
      <c r="AP386" s="25">
        <f>+SUMIFS('Data Co.op'!$M:$M,'Data Co.op'!$E:$E,'MT-Tracking Co.op'!$G386,'Data Co.op'!$N:$N,'MT-Tracking Co.op'!AP$6)</f>
        <v>0</v>
      </c>
      <c r="AQ386" s="25">
        <f>+SUMIFS('Data Co.op'!$M:$M,'Data Co.op'!$E:$E,'MT-Tracking Co.op'!$G386,'Data Co.op'!$N:$N,'MT-Tracking Co.op'!AQ$6)</f>
        <v>0</v>
      </c>
      <c r="AR386" s="25">
        <f>+SUMIFS('Data Co.op'!$M:$M,'Data Co.op'!$E:$E,'MT-Tracking Co.op'!$G386,'Data Co.op'!$N:$N,'MT-Tracking Co.op'!AR$6)</f>
        <v>0</v>
      </c>
      <c r="AS386" s="25">
        <f>+SUMIFS('Data Co.op'!$M:$M,'Data Co.op'!$E:$E,'MT-Tracking Co.op'!$G386,'Data Co.op'!$N:$N,'MT-Tracking Co.op'!AS$6)</f>
        <v>0</v>
      </c>
      <c r="AT386" s="25">
        <f>+SUMIFS('Data Co.op'!$M:$M,'Data Co.op'!$E:$E,'MT-Tracking Co.op'!$G386,'Data Co.op'!$N:$N,'MT-Tracking Co.op'!AT$6)</f>
        <v>0</v>
      </c>
      <c r="AU386" s="25">
        <f>+SUMIFS('Data Co.op'!$M:$M,'Data Co.op'!$E:$E,'MT-Tracking Co.op'!$G386,'Data Co.op'!$N:$N,'MT-Tracking Co.op'!AU$6)</f>
        <v>0</v>
      </c>
      <c r="AV386" s="25">
        <f>+SUMIFS('Data Co.op'!$M:$M,'Data Co.op'!$E:$E,'MT-Tracking Co.op'!$G386,'Data Co.op'!$N:$N,'MT-Tracking Co.op'!AV$6)</f>
        <v>0</v>
      </c>
      <c r="AW386" s="27"/>
      <c r="AX386" t="str">
        <f t="shared" si="56"/>
        <v>Phạm Thị Bích Hạnh</v>
      </c>
      <c r="AY386" t="str">
        <f t="shared" si="54"/>
        <v>NBTS05338</v>
      </c>
      <c r="AZ386" s="27" t="str">
        <f t="shared" si="57"/>
        <v>Phạm Thị Bích Hạnh</v>
      </c>
    </row>
    <row r="387" spans="1:52" outlineLevel="1" x14ac:dyDescent="0.25">
      <c r="A387" s="4" t="s">
        <v>935</v>
      </c>
      <c r="B387" s="4" t="s">
        <v>1076</v>
      </c>
      <c r="C387" s="4" t="s">
        <v>356</v>
      </c>
      <c r="D387" s="4" t="s">
        <v>2329</v>
      </c>
      <c r="E387" s="4" t="s">
        <v>356</v>
      </c>
      <c r="F387" s="35">
        <v>811</v>
      </c>
      <c r="G387" s="35">
        <f t="shared" si="67"/>
        <v>811</v>
      </c>
      <c r="H387" s="4" t="s">
        <v>2480</v>
      </c>
      <c r="I387" s="4"/>
      <c r="J387" s="4"/>
      <c r="K387" s="4"/>
      <c r="L387" s="4"/>
      <c r="M387" s="4"/>
      <c r="N387" s="38"/>
      <c r="O387" s="33"/>
      <c r="P387" s="33">
        <f t="shared" si="61"/>
        <v>509.89707000000004</v>
      </c>
      <c r="Q387" s="94">
        <f t="shared" si="55"/>
        <v>0</v>
      </c>
      <c r="R387" s="25">
        <f>+SUMIFS('Data Co.op'!$M:$M,'Data Co.op'!$E:$E,'MT-Tracking Co.op'!$F387,'Data Co.op'!$N:$N,'MT-Tracking Co.op'!R$6)</f>
        <v>0</v>
      </c>
      <c r="S387" s="25">
        <f>+SUMIFS('Data Co.op'!$M:$M,'Data Co.op'!$E:$E,'MT-Tracking Co.op'!$F387,'Data Co.op'!$N:$N,'MT-Tracking Co.op'!S$6)</f>
        <v>0</v>
      </c>
      <c r="T387" s="25">
        <f>+SUMIFS('Data Co.op'!$M:$M,'Data Co.op'!$E:$E,'MT-Tracking Co.op'!$F387,'Data Co.op'!$N:$N,'MT-Tracking Co.op'!T$6)</f>
        <v>509.89707000000004</v>
      </c>
      <c r="U387" s="25">
        <f>+SUMIFS('Data Co.op'!$M:$M,'Data Co.op'!$E:$E,'MT-Tracking Co.op'!$F387,'Data Co.op'!$N:$N,'MT-Tracking Co.op'!U$6)</f>
        <v>0</v>
      </c>
      <c r="V387" s="25">
        <f>+SUMIFS('Data Co.op'!$M:$M,'Data Co.op'!$E:$E,'MT-Tracking Co.op'!$F387,'Data Co.op'!$N:$N,'MT-Tracking Co.op'!V$6)</f>
        <v>0</v>
      </c>
      <c r="W387" s="25">
        <f>+SUMIFS('Data Co.op'!$M:$M,'Data Co.op'!$E:$E,'MT-Tracking Co.op'!$F387,'Data Co.op'!$N:$N,'MT-Tracking Co.op'!W$6)</f>
        <v>0</v>
      </c>
      <c r="X387" s="25">
        <f>+SUMIFS('Data Co.op'!$M:$M,'Data Co.op'!$E:$E,'MT-Tracking Co.op'!$F387,'Data Co.op'!$N:$N,'MT-Tracking Co.op'!X$6)</f>
        <v>0</v>
      </c>
      <c r="Y387" s="25">
        <f>+SUMIFS('Data Co.op'!$M:$M,'Data Co.op'!$E:$E,'MT-Tracking Co.op'!$F387,'Data Co.op'!$N:$N,'MT-Tracking Co.op'!Y$6)</f>
        <v>0</v>
      </c>
      <c r="Z387" s="25">
        <f>+SUMIFS('Data Co.op'!$M:$M,'Data Co.op'!$E:$E,'MT-Tracking Co.op'!$F387,'Data Co.op'!$N:$N,'MT-Tracking Co.op'!Z$6)</f>
        <v>0</v>
      </c>
      <c r="AA387" s="25">
        <f>+SUMIFS('Data Co.op'!$M:$M,'Data Co.op'!$E:$E,'MT-Tracking Co.op'!$F387,'Data Co.op'!$N:$N,'MT-Tracking Co.op'!AA$6)</f>
        <v>0</v>
      </c>
      <c r="AB387" s="25">
        <f>+SUMIFS('Data Co.op'!$M:$M,'Data Co.op'!$E:$E,'MT-Tracking Co.op'!$F387,'Data Co.op'!$N:$N,'MT-Tracking Co.op'!AB$6)</f>
        <v>0</v>
      </c>
      <c r="AC387" s="25">
        <f>+SUMIFS('Data Co.op'!$M:$M,'Data Co.op'!$E:$E,'MT-Tracking Co.op'!$F387,'Data Co.op'!$N:$N,'MT-Tracking Co.op'!AC$6)</f>
        <v>0</v>
      </c>
      <c r="AD387" s="25">
        <f>+SUMIFS('Data Co.op'!$M:$M,'Data Co.op'!$E:$E,'MT-Tracking Co.op'!$F387,'Data Co.op'!$N:$N,'MT-Tracking Co.op'!AD$6)</f>
        <v>0</v>
      </c>
      <c r="AE387" s="25">
        <f>+SUMIFS('Data Co.op'!$M:$M,'Data Co.op'!$E:$E,'MT-Tracking Co.op'!$F387,'Data Co.op'!$N:$N,'MT-Tracking Co.op'!AE$6)</f>
        <v>0</v>
      </c>
      <c r="AF387" s="25">
        <f>+SUMIFS('Data Co.op'!$M:$M,'Data Co.op'!$E:$E,'MT-Tracking Co.op'!$F387,'Data Co.op'!$N:$N,'MT-Tracking Co.op'!AF$6)</f>
        <v>0</v>
      </c>
      <c r="AG387" s="25">
        <f>+SUMIFS('Data Co.op'!$M:$M,'Data Co.op'!$E:$E,'MT-Tracking Co.op'!$F387,'Data Co.op'!$N:$N,'MT-Tracking Co.op'!AG$6)</f>
        <v>0</v>
      </c>
      <c r="AH387" s="25">
        <f>+SUMIFS('Data Co.op'!$M:$M,'Data Co.op'!$E:$E,'MT-Tracking Co.op'!$G387,'Data Co.op'!$N:$N,'MT-Tracking Co.op'!AH$6)</f>
        <v>0</v>
      </c>
      <c r="AI387" s="25">
        <f>+SUMIFS('Data Co.op'!$M:$M,'Data Co.op'!$E:$E,'MT-Tracking Co.op'!$G387,'Data Co.op'!$N:$N,'MT-Tracking Co.op'!AI$6)</f>
        <v>0</v>
      </c>
      <c r="AJ387" s="25">
        <f>+SUMIFS('Data Co.op'!$M:$M,'Data Co.op'!$E:$E,'MT-Tracking Co.op'!$G387,'Data Co.op'!$N:$N,'MT-Tracking Co.op'!AJ$6)</f>
        <v>0</v>
      </c>
      <c r="AK387" s="25">
        <f>+SUMIFS('Data Co.op'!$M:$M,'Data Co.op'!$E:$E,'MT-Tracking Co.op'!$G387,'Data Co.op'!$N:$N,'MT-Tracking Co.op'!AK$6)</f>
        <v>0</v>
      </c>
      <c r="AL387" s="25">
        <f>+SUMIFS('Data Co.op'!$M:$M,'Data Co.op'!$E:$E,'MT-Tracking Co.op'!$G387,'Data Co.op'!$N:$N,'MT-Tracking Co.op'!AL$6)</f>
        <v>0</v>
      </c>
      <c r="AM387" s="25">
        <f>+SUMIFS('Data Co.op'!$M:$M,'Data Co.op'!$E:$E,'MT-Tracking Co.op'!$G387,'Data Co.op'!$N:$N,'MT-Tracking Co.op'!AM$6)</f>
        <v>0</v>
      </c>
      <c r="AN387" s="25">
        <f>+SUMIFS('Data Co.op'!$M:$M,'Data Co.op'!$E:$E,'MT-Tracking Co.op'!$G387,'Data Co.op'!$N:$N,'MT-Tracking Co.op'!AN$6)</f>
        <v>0</v>
      </c>
      <c r="AO387" s="25">
        <f>+SUMIFS('Data Co.op'!$M:$M,'Data Co.op'!$E:$E,'MT-Tracking Co.op'!$G387,'Data Co.op'!$N:$N,'MT-Tracking Co.op'!AO$6)</f>
        <v>0</v>
      </c>
      <c r="AP387" s="25">
        <f>+SUMIFS('Data Co.op'!$M:$M,'Data Co.op'!$E:$E,'MT-Tracking Co.op'!$G387,'Data Co.op'!$N:$N,'MT-Tracking Co.op'!AP$6)</f>
        <v>0</v>
      </c>
      <c r="AQ387" s="25">
        <f>+SUMIFS('Data Co.op'!$M:$M,'Data Co.op'!$E:$E,'MT-Tracking Co.op'!$G387,'Data Co.op'!$N:$N,'MT-Tracking Co.op'!AQ$6)</f>
        <v>0</v>
      </c>
      <c r="AR387" s="25">
        <f>+SUMIFS('Data Co.op'!$M:$M,'Data Co.op'!$E:$E,'MT-Tracking Co.op'!$G387,'Data Co.op'!$N:$N,'MT-Tracking Co.op'!AR$6)</f>
        <v>0</v>
      </c>
      <c r="AS387" s="25">
        <f>+SUMIFS('Data Co.op'!$M:$M,'Data Co.op'!$E:$E,'MT-Tracking Co.op'!$G387,'Data Co.op'!$N:$N,'MT-Tracking Co.op'!AS$6)</f>
        <v>0</v>
      </c>
      <c r="AT387" s="25">
        <f>+SUMIFS('Data Co.op'!$M:$M,'Data Co.op'!$E:$E,'MT-Tracking Co.op'!$G387,'Data Co.op'!$N:$N,'MT-Tracking Co.op'!AT$6)</f>
        <v>0</v>
      </c>
      <c r="AU387" s="25">
        <f>+SUMIFS('Data Co.op'!$M:$M,'Data Co.op'!$E:$E,'MT-Tracking Co.op'!$G387,'Data Co.op'!$N:$N,'MT-Tracking Co.op'!AU$6)</f>
        <v>0</v>
      </c>
      <c r="AV387" s="25">
        <f>+SUMIFS('Data Co.op'!$M:$M,'Data Co.op'!$E:$E,'MT-Tracking Co.op'!$G387,'Data Co.op'!$N:$N,'MT-Tracking Co.op'!AV$6)</f>
        <v>0</v>
      </c>
      <c r="AW387" s="27"/>
      <c r="AX387" t="str">
        <f t="shared" si="56"/>
        <v>Phạm Thị Bích Hạnh</v>
      </c>
      <c r="AY387" t="str">
        <f t="shared" si="54"/>
        <v>NBTS05338</v>
      </c>
      <c r="AZ387" s="27" t="str">
        <f t="shared" si="57"/>
        <v>Phạm Thị Bích Hạnh</v>
      </c>
    </row>
    <row r="388" spans="1:52" outlineLevel="1" x14ac:dyDescent="0.25">
      <c r="A388" s="4" t="s">
        <v>935</v>
      </c>
      <c r="B388" s="4" t="s">
        <v>1076</v>
      </c>
      <c r="C388" s="4" t="s">
        <v>356</v>
      </c>
      <c r="D388" s="4" t="s">
        <v>2329</v>
      </c>
      <c r="E388" s="4" t="s">
        <v>356</v>
      </c>
      <c r="F388" s="35">
        <v>9502</v>
      </c>
      <c r="G388" s="35">
        <v>9502</v>
      </c>
      <c r="H388" s="35" t="s">
        <v>5223</v>
      </c>
      <c r="I388" s="4"/>
      <c r="J388" s="4"/>
      <c r="K388" s="4"/>
      <c r="L388" s="4"/>
      <c r="M388" s="4"/>
      <c r="N388" s="38"/>
      <c r="O388" s="33"/>
      <c r="P388" s="33">
        <f t="shared" si="61"/>
        <v>2186.3487599999999</v>
      </c>
      <c r="Q388" s="94">
        <f t="shared" si="55"/>
        <v>0</v>
      </c>
      <c r="R388" s="25">
        <f>+SUMIFS('Data Co.op'!$M:$M,'Data Co.op'!$E:$E,'MT-Tracking Co.op'!$F388,'Data Co.op'!$N:$N,'MT-Tracking Co.op'!R$6)</f>
        <v>0</v>
      </c>
      <c r="S388" s="25">
        <f>+SUMIFS('Data Co.op'!$M:$M,'Data Co.op'!$E:$E,'MT-Tracking Co.op'!$F388,'Data Co.op'!$N:$N,'MT-Tracking Co.op'!S$6)</f>
        <v>0</v>
      </c>
      <c r="T388" s="25">
        <f>+SUMIFS('Data Co.op'!$M:$M,'Data Co.op'!$E:$E,'MT-Tracking Co.op'!$F388,'Data Co.op'!$N:$N,'MT-Tracking Co.op'!T$6)</f>
        <v>0</v>
      </c>
      <c r="U388" s="25">
        <f>+SUMIFS('Data Co.op'!$M:$M,'Data Co.op'!$E:$E,'MT-Tracking Co.op'!$F388,'Data Co.op'!$N:$N,'MT-Tracking Co.op'!U$6)</f>
        <v>0</v>
      </c>
      <c r="V388" s="25">
        <f>+SUMIFS('Data Co.op'!$M:$M,'Data Co.op'!$E:$E,'MT-Tracking Co.op'!$F388,'Data Co.op'!$N:$N,'MT-Tracking Co.op'!V$6)</f>
        <v>0</v>
      </c>
      <c r="W388" s="25">
        <f>+SUMIFS('Data Co.op'!$M:$M,'Data Co.op'!$E:$E,'MT-Tracking Co.op'!$F388,'Data Co.op'!$N:$N,'MT-Tracking Co.op'!W$6)</f>
        <v>0</v>
      </c>
      <c r="X388" s="25">
        <f>+SUMIFS('Data Co.op'!$M:$M,'Data Co.op'!$E:$E,'MT-Tracking Co.op'!$F388,'Data Co.op'!$N:$N,'MT-Tracking Co.op'!X$6)</f>
        <v>0</v>
      </c>
      <c r="Y388" s="25">
        <f>+SUMIFS('Data Co.op'!$M:$M,'Data Co.op'!$E:$E,'MT-Tracking Co.op'!$F388,'Data Co.op'!$N:$N,'MT-Tracking Co.op'!Y$6)</f>
        <v>0</v>
      </c>
      <c r="Z388" s="25">
        <f>+SUMIFS('Data Co.op'!$M:$M,'Data Co.op'!$E:$E,'MT-Tracking Co.op'!$F388,'Data Co.op'!$N:$N,'MT-Tracking Co.op'!Z$6)</f>
        <v>0</v>
      </c>
      <c r="AA388" s="25">
        <f>+SUMIFS('Data Co.op'!$M:$M,'Data Co.op'!$E:$E,'MT-Tracking Co.op'!$F388,'Data Co.op'!$N:$N,'MT-Tracking Co.op'!AA$6)</f>
        <v>0</v>
      </c>
      <c r="AB388" s="25">
        <f>+SUMIFS('Data Co.op'!$M:$M,'Data Co.op'!$E:$E,'MT-Tracking Co.op'!$F388,'Data Co.op'!$N:$N,'MT-Tracking Co.op'!AB$6)</f>
        <v>0</v>
      </c>
      <c r="AC388" s="25">
        <f>+SUMIFS('Data Co.op'!$M:$M,'Data Co.op'!$E:$E,'MT-Tracking Co.op'!$F388,'Data Co.op'!$N:$N,'MT-Tracking Co.op'!AC$6)</f>
        <v>0</v>
      </c>
      <c r="AD388" s="25">
        <f>+SUMIFS('Data Co.op'!$M:$M,'Data Co.op'!$E:$E,'MT-Tracking Co.op'!$F388,'Data Co.op'!$N:$N,'MT-Tracking Co.op'!AD$6)</f>
        <v>0</v>
      </c>
      <c r="AE388" s="25">
        <f>+SUMIFS('Data Co.op'!$M:$M,'Data Co.op'!$E:$E,'MT-Tracking Co.op'!$F388,'Data Co.op'!$N:$N,'MT-Tracking Co.op'!AE$6)</f>
        <v>1414.0504800000001</v>
      </c>
      <c r="AF388" s="25">
        <f>+SUMIFS('Data Co.op'!$M:$M,'Data Co.op'!$E:$E,'MT-Tracking Co.op'!$F388,'Data Co.op'!$N:$N,'MT-Tracking Co.op'!AF$6)</f>
        <v>0</v>
      </c>
      <c r="AG388" s="25">
        <f>+SUMIFS('Data Co.op'!$M:$M,'Data Co.op'!$E:$E,'MT-Tracking Co.op'!$F388,'Data Co.op'!$N:$N,'MT-Tracking Co.op'!AG$6)</f>
        <v>772.29827999999998</v>
      </c>
      <c r="AH388" s="25">
        <f>+SUMIFS('Data Co.op'!$M:$M,'Data Co.op'!$E:$E,'MT-Tracking Co.op'!$G388,'Data Co.op'!$N:$N,'MT-Tracking Co.op'!AH$6)</f>
        <v>0</v>
      </c>
      <c r="AI388" s="25">
        <f>+SUMIFS('Data Co.op'!$M:$M,'Data Co.op'!$E:$E,'MT-Tracking Co.op'!$G388,'Data Co.op'!$N:$N,'MT-Tracking Co.op'!AI$6)</f>
        <v>0</v>
      </c>
      <c r="AJ388" s="25">
        <f>+SUMIFS('Data Co.op'!$M:$M,'Data Co.op'!$E:$E,'MT-Tracking Co.op'!$G388,'Data Co.op'!$N:$N,'MT-Tracking Co.op'!AJ$6)</f>
        <v>0</v>
      </c>
      <c r="AK388" s="25">
        <f>+SUMIFS('Data Co.op'!$M:$M,'Data Co.op'!$E:$E,'MT-Tracking Co.op'!$G388,'Data Co.op'!$N:$N,'MT-Tracking Co.op'!AK$6)</f>
        <v>0</v>
      </c>
      <c r="AL388" s="25">
        <f>+SUMIFS('Data Co.op'!$M:$M,'Data Co.op'!$E:$E,'MT-Tracking Co.op'!$G388,'Data Co.op'!$N:$N,'MT-Tracking Co.op'!AL$6)</f>
        <v>0</v>
      </c>
      <c r="AM388" s="25">
        <f>+SUMIFS('Data Co.op'!$M:$M,'Data Co.op'!$E:$E,'MT-Tracking Co.op'!$G388,'Data Co.op'!$N:$N,'MT-Tracking Co.op'!AM$6)</f>
        <v>0</v>
      </c>
      <c r="AN388" s="25">
        <f>+SUMIFS('Data Co.op'!$M:$M,'Data Co.op'!$E:$E,'MT-Tracking Co.op'!$G388,'Data Co.op'!$N:$N,'MT-Tracking Co.op'!AN$6)</f>
        <v>0</v>
      </c>
      <c r="AO388" s="25">
        <f>+SUMIFS('Data Co.op'!$M:$M,'Data Co.op'!$E:$E,'MT-Tracking Co.op'!$G388,'Data Co.op'!$N:$N,'MT-Tracking Co.op'!AO$6)</f>
        <v>0</v>
      </c>
      <c r="AP388" s="25">
        <f>+SUMIFS('Data Co.op'!$M:$M,'Data Co.op'!$E:$E,'MT-Tracking Co.op'!$G388,'Data Co.op'!$N:$N,'MT-Tracking Co.op'!AP$6)</f>
        <v>0</v>
      </c>
      <c r="AQ388" s="25">
        <f>+SUMIFS('Data Co.op'!$M:$M,'Data Co.op'!$E:$E,'MT-Tracking Co.op'!$G388,'Data Co.op'!$N:$N,'MT-Tracking Co.op'!AQ$6)</f>
        <v>0</v>
      </c>
      <c r="AR388" s="25">
        <f>+SUMIFS('Data Co.op'!$M:$M,'Data Co.op'!$E:$E,'MT-Tracking Co.op'!$G388,'Data Co.op'!$N:$N,'MT-Tracking Co.op'!AR$6)</f>
        <v>0</v>
      </c>
      <c r="AS388" s="25">
        <f>+SUMIFS('Data Co.op'!$M:$M,'Data Co.op'!$E:$E,'MT-Tracking Co.op'!$G388,'Data Co.op'!$N:$N,'MT-Tracking Co.op'!AS$6)</f>
        <v>0</v>
      </c>
      <c r="AT388" s="25">
        <f>+SUMIFS('Data Co.op'!$M:$M,'Data Co.op'!$E:$E,'MT-Tracking Co.op'!$G388,'Data Co.op'!$N:$N,'MT-Tracking Co.op'!AT$6)</f>
        <v>0</v>
      </c>
      <c r="AU388" s="25">
        <f>+SUMIFS('Data Co.op'!$M:$M,'Data Co.op'!$E:$E,'MT-Tracking Co.op'!$G388,'Data Co.op'!$N:$N,'MT-Tracking Co.op'!AU$6)</f>
        <v>0</v>
      </c>
      <c r="AV388" s="25">
        <f>+SUMIFS('Data Co.op'!$M:$M,'Data Co.op'!$E:$E,'MT-Tracking Co.op'!$G388,'Data Co.op'!$N:$N,'MT-Tracking Co.op'!AV$6)</f>
        <v>0</v>
      </c>
      <c r="AW388" s="27"/>
      <c r="AX388" t="str">
        <f t="shared" si="56"/>
        <v>Phạm Thị Bích Hạnh</v>
      </c>
      <c r="AY388" t="str">
        <f t="shared" si="54"/>
        <v>NBTS05338</v>
      </c>
      <c r="AZ388" s="27" t="str">
        <f t="shared" si="57"/>
        <v>Phạm Thị Bích Hạnh</v>
      </c>
    </row>
    <row r="389" spans="1:52" outlineLevel="1" x14ac:dyDescent="0.25">
      <c r="A389" s="4" t="s">
        <v>935</v>
      </c>
      <c r="B389" s="4" t="s">
        <v>1076</v>
      </c>
      <c r="C389" s="4" t="s">
        <v>356</v>
      </c>
      <c r="D389" s="4" t="s">
        <v>2329</v>
      </c>
      <c r="E389" s="4" t="s">
        <v>356</v>
      </c>
      <c r="F389" s="35">
        <v>9503</v>
      </c>
      <c r="G389" s="35">
        <v>9503</v>
      </c>
      <c r="H389" s="35" t="s">
        <v>5224</v>
      </c>
      <c r="I389" s="4"/>
      <c r="J389" s="4"/>
      <c r="K389" s="4"/>
      <c r="L389" s="4"/>
      <c r="M389" s="4"/>
      <c r="N389" s="38"/>
      <c r="O389" s="33"/>
      <c r="P389" s="33">
        <f t="shared" si="61"/>
        <v>1115.4985200000001</v>
      </c>
      <c r="Q389" s="94">
        <f t="shared" si="55"/>
        <v>0</v>
      </c>
      <c r="R389" s="25">
        <f>+SUMIFS('Data Co.op'!$M:$M,'Data Co.op'!$E:$E,'MT-Tracking Co.op'!$F389,'Data Co.op'!$N:$N,'MT-Tracking Co.op'!R$6)</f>
        <v>0</v>
      </c>
      <c r="S389" s="25">
        <f>+SUMIFS('Data Co.op'!$M:$M,'Data Co.op'!$E:$E,'MT-Tracking Co.op'!$F389,'Data Co.op'!$N:$N,'MT-Tracking Co.op'!S$6)</f>
        <v>0</v>
      </c>
      <c r="T389" s="25">
        <f>+SUMIFS('Data Co.op'!$M:$M,'Data Co.op'!$E:$E,'MT-Tracking Co.op'!$F389,'Data Co.op'!$N:$N,'MT-Tracking Co.op'!T$6)</f>
        <v>0</v>
      </c>
      <c r="U389" s="25">
        <f>+SUMIFS('Data Co.op'!$M:$M,'Data Co.op'!$E:$E,'MT-Tracking Co.op'!$F389,'Data Co.op'!$N:$N,'MT-Tracking Co.op'!U$6)</f>
        <v>0</v>
      </c>
      <c r="V389" s="25">
        <f>+SUMIFS('Data Co.op'!$M:$M,'Data Co.op'!$E:$E,'MT-Tracking Co.op'!$F389,'Data Co.op'!$N:$N,'MT-Tracking Co.op'!V$6)</f>
        <v>0</v>
      </c>
      <c r="W389" s="25">
        <f>+SUMIFS('Data Co.op'!$M:$M,'Data Co.op'!$E:$E,'MT-Tracking Co.op'!$F389,'Data Co.op'!$N:$N,'MT-Tracking Co.op'!W$6)</f>
        <v>0</v>
      </c>
      <c r="X389" s="25">
        <f>+SUMIFS('Data Co.op'!$M:$M,'Data Co.op'!$E:$E,'MT-Tracking Co.op'!$F389,'Data Co.op'!$N:$N,'MT-Tracking Co.op'!X$6)</f>
        <v>0</v>
      </c>
      <c r="Y389" s="25">
        <f>+SUMIFS('Data Co.op'!$M:$M,'Data Co.op'!$E:$E,'MT-Tracking Co.op'!$F389,'Data Co.op'!$N:$N,'MT-Tracking Co.op'!Y$6)</f>
        <v>0</v>
      </c>
      <c r="Z389" s="25">
        <f>+SUMIFS('Data Co.op'!$M:$M,'Data Co.op'!$E:$E,'MT-Tracking Co.op'!$F389,'Data Co.op'!$N:$N,'MT-Tracking Co.op'!Z$6)</f>
        <v>0</v>
      </c>
      <c r="AA389" s="25">
        <f>+SUMIFS('Data Co.op'!$M:$M,'Data Co.op'!$E:$E,'MT-Tracking Co.op'!$F389,'Data Co.op'!$N:$N,'MT-Tracking Co.op'!AA$6)</f>
        <v>0</v>
      </c>
      <c r="AB389" s="25">
        <f>+SUMIFS('Data Co.op'!$M:$M,'Data Co.op'!$E:$E,'MT-Tracking Co.op'!$F389,'Data Co.op'!$N:$N,'MT-Tracking Co.op'!AB$6)</f>
        <v>0</v>
      </c>
      <c r="AC389" s="25">
        <f>+SUMIFS('Data Co.op'!$M:$M,'Data Co.op'!$E:$E,'MT-Tracking Co.op'!$F389,'Data Co.op'!$N:$N,'MT-Tracking Co.op'!AC$6)</f>
        <v>0</v>
      </c>
      <c r="AD389" s="25">
        <f>+SUMIFS('Data Co.op'!$M:$M,'Data Co.op'!$E:$E,'MT-Tracking Co.op'!$F389,'Data Co.op'!$N:$N,'MT-Tracking Co.op'!AD$6)</f>
        <v>0</v>
      </c>
      <c r="AE389" s="25">
        <f>+SUMIFS('Data Co.op'!$M:$M,'Data Co.op'!$E:$E,'MT-Tracking Co.op'!$F389,'Data Co.op'!$N:$N,'MT-Tracking Co.op'!AE$6)</f>
        <v>0</v>
      </c>
      <c r="AF389" s="25">
        <f>+SUMIFS('Data Co.op'!$M:$M,'Data Co.op'!$E:$E,'MT-Tracking Co.op'!$F389,'Data Co.op'!$N:$N,'MT-Tracking Co.op'!AF$6)</f>
        <v>0</v>
      </c>
      <c r="AG389" s="25">
        <f>+SUMIFS('Data Co.op'!$M:$M,'Data Co.op'!$E:$E,'MT-Tracking Co.op'!$F389,'Data Co.op'!$N:$N,'MT-Tracking Co.op'!AG$6)</f>
        <v>772.29827999999998</v>
      </c>
      <c r="AH389" s="25">
        <f>+SUMIFS('Data Co.op'!$M:$M,'Data Co.op'!$E:$E,'MT-Tracking Co.op'!$G389,'Data Co.op'!$N:$N,'MT-Tracking Co.op'!AH$6)</f>
        <v>0</v>
      </c>
      <c r="AI389" s="25">
        <f>+SUMIFS('Data Co.op'!$M:$M,'Data Co.op'!$E:$E,'MT-Tracking Co.op'!$G389,'Data Co.op'!$N:$N,'MT-Tracking Co.op'!AI$6)</f>
        <v>0</v>
      </c>
      <c r="AJ389" s="25">
        <f>+SUMIFS('Data Co.op'!$M:$M,'Data Co.op'!$E:$E,'MT-Tracking Co.op'!$G389,'Data Co.op'!$N:$N,'MT-Tracking Co.op'!AJ$6)</f>
        <v>0</v>
      </c>
      <c r="AK389" s="25">
        <f>+SUMIFS('Data Co.op'!$M:$M,'Data Co.op'!$E:$E,'MT-Tracking Co.op'!$G389,'Data Co.op'!$N:$N,'MT-Tracking Co.op'!AK$6)</f>
        <v>0</v>
      </c>
      <c r="AL389" s="25">
        <f>+SUMIFS('Data Co.op'!$M:$M,'Data Co.op'!$E:$E,'MT-Tracking Co.op'!$G389,'Data Co.op'!$N:$N,'MT-Tracking Co.op'!AL$6)</f>
        <v>343.20024000000006</v>
      </c>
      <c r="AM389" s="25">
        <f>+SUMIFS('Data Co.op'!$M:$M,'Data Co.op'!$E:$E,'MT-Tracking Co.op'!$G389,'Data Co.op'!$N:$N,'MT-Tracking Co.op'!AM$6)</f>
        <v>0</v>
      </c>
      <c r="AN389" s="25">
        <f>+SUMIFS('Data Co.op'!$M:$M,'Data Co.op'!$E:$E,'MT-Tracking Co.op'!$G389,'Data Co.op'!$N:$N,'MT-Tracking Co.op'!AN$6)</f>
        <v>0</v>
      </c>
      <c r="AO389" s="25">
        <f>+SUMIFS('Data Co.op'!$M:$M,'Data Co.op'!$E:$E,'MT-Tracking Co.op'!$G389,'Data Co.op'!$N:$N,'MT-Tracking Co.op'!AO$6)</f>
        <v>0</v>
      </c>
      <c r="AP389" s="25">
        <f>+SUMIFS('Data Co.op'!$M:$M,'Data Co.op'!$E:$E,'MT-Tracking Co.op'!$G389,'Data Co.op'!$N:$N,'MT-Tracking Co.op'!AP$6)</f>
        <v>0</v>
      </c>
      <c r="AQ389" s="25">
        <f>+SUMIFS('Data Co.op'!$M:$M,'Data Co.op'!$E:$E,'MT-Tracking Co.op'!$G389,'Data Co.op'!$N:$N,'MT-Tracking Co.op'!AQ$6)</f>
        <v>0</v>
      </c>
      <c r="AR389" s="25">
        <f>+SUMIFS('Data Co.op'!$M:$M,'Data Co.op'!$E:$E,'MT-Tracking Co.op'!$G389,'Data Co.op'!$N:$N,'MT-Tracking Co.op'!AR$6)</f>
        <v>0</v>
      </c>
      <c r="AS389" s="25">
        <f>+SUMIFS('Data Co.op'!$M:$M,'Data Co.op'!$E:$E,'MT-Tracking Co.op'!$G389,'Data Co.op'!$N:$N,'MT-Tracking Co.op'!AS$6)</f>
        <v>0</v>
      </c>
      <c r="AT389" s="25">
        <f>+SUMIFS('Data Co.op'!$M:$M,'Data Co.op'!$E:$E,'MT-Tracking Co.op'!$G389,'Data Co.op'!$N:$N,'MT-Tracking Co.op'!AT$6)</f>
        <v>0</v>
      </c>
      <c r="AU389" s="25">
        <f>+SUMIFS('Data Co.op'!$M:$M,'Data Co.op'!$E:$E,'MT-Tracking Co.op'!$G389,'Data Co.op'!$N:$N,'MT-Tracking Co.op'!AU$6)</f>
        <v>0</v>
      </c>
      <c r="AV389" s="25">
        <f>+SUMIFS('Data Co.op'!$M:$M,'Data Co.op'!$E:$E,'MT-Tracking Co.op'!$G389,'Data Co.op'!$N:$N,'MT-Tracking Co.op'!AV$6)</f>
        <v>0</v>
      </c>
      <c r="AW389" s="27"/>
      <c r="AX389" t="str">
        <f t="shared" si="56"/>
        <v>Phạm Thị Bích Hạnh</v>
      </c>
      <c r="AY389" t="str">
        <f t="shared" si="54"/>
        <v>NBTS05338</v>
      </c>
      <c r="AZ389" s="27" t="str">
        <f t="shared" si="57"/>
        <v>Phạm Thị Bích Hạnh</v>
      </c>
    </row>
    <row r="390" spans="1:52" outlineLevel="1" x14ac:dyDescent="0.25">
      <c r="A390" s="4" t="s">
        <v>935</v>
      </c>
      <c r="B390" s="4" t="s">
        <v>1076</v>
      </c>
      <c r="C390" s="4" t="s">
        <v>356</v>
      </c>
      <c r="D390" s="4" t="s">
        <v>2329</v>
      </c>
      <c r="E390" s="4" t="s">
        <v>356</v>
      </c>
      <c r="F390" s="35">
        <v>9402</v>
      </c>
      <c r="G390" s="35">
        <v>9402</v>
      </c>
      <c r="H390" s="35" t="s">
        <v>2482</v>
      </c>
      <c r="I390" s="4"/>
      <c r="J390" s="4"/>
      <c r="K390" s="4"/>
      <c r="L390" s="4"/>
      <c r="M390" s="4"/>
      <c r="N390" s="38"/>
      <c r="O390" s="33"/>
      <c r="P390" s="33">
        <f t="shared" si="61"/>
        <v>772.29827999999998</v>
      </c>
      <c r="Q390" s="94">
        <f t="shared" si="55"/>
        <v>0</v>
      </c>
      <c r="R390" s="25">
        <f>+SUMIFS('Data Co.op'!$M:$M,'Data Co.op'!$E:$E,'MT-Tracking Co.op'!$F390,'Data Co.op'!$N:$N,'MT-Tracking Co.op'!R$6)</f>
        <v>0</v>
      </c>
      <c r="S390" s="25">
        <f>+SUMIFS('Data Co.op'!$M:$M,'Data Co.op'!$E:$E,'MT-Tracking Co.op'!$F390,'Data Co.op'!$N:$N,'MT-Tracking Co.op'!S$6)</f>
        <v>0</v>
      </c>
      <c r="T390" s="25">
        <f>+SUMIFS('Data Co.op'!$M:$M,'Data Co.op'!$E:$E,'MT-Tracking Co.op'!$F390,'Data Co.op'!$N:$N,'MT-Tracking Co.op'!T$6)</f>
        <v>0</v>
      </c>
      <c r="U390" s="25">
        <f>+SUMIFS('Data Co.op'!$M:$M,'Data Co.op'!$E:$E,'MT-Tracking Co.op'!$F390,'Data Co.op'!$N:$N,'MT-Tracking Co.op'!U$6)</f>
        <v>0</v>
      </c>
      <c r="V390" s="25">
        <f>+SUMIFS('Data Co.op'!$M:$M,'Data Co.op'!$E:$E,'MT-Tracking Co.op'!$F390,'Data Co.op'!$N:$N,'MT-Tracking Co.op'!V$6)</f>
        <v>0</v>
      </c>
      <c r="W390" s="25">
        <f>+SUMIFS('Data Co.op'!$M:$M,'Data Co.op'!$E:$E,'MT-Tracking Co.op'!$F390,'Data Co.op'!$N:$N,'MT-Tracking Co.op'!W$6)</f>
        <v>0</v>
      </c>
      <c r="X390" s="25">
        <f>+SUMIFS('Data Co.op'!$M:$M,'Data Co.op'!$E:$E,'MT-Tracking Co.op'!$F390,'Data Co.op'!$N:$N,'MT-Tracking Co.op'!X$6)</f>
        <v>0</v>
      </c>
      <c r="Y390" s="25">
        <f>+SUMIFS('Data Co.op'!$M:$M,'Data Co.op'!$E:$E,'MT-Tracking Co.op'!$F390,'Data Co.op'!$N:$N,'MT-Tracking Co.op'!Y$6)</f>
        <v>0</v>
      </c>
      <c r="Z390" s="25">
        <f>+SUMIFS('Data Co.op'!$M:$M,'Data Co.op'!$E:$E,'MT-Tracking Co.op'!$F390,'Data Co.op'!$N:$N,'MT-Tracking Co.op'!Z$6)</f>
        <v>0</v>
      </c>
      <c r="AA390" s="25">
        <f>+SUMIFS('Data Co.op'!$M:$M,'Data Co.op'!$E:$E,'MT-Tracking Co.op'!$F390,'Data Co.op'!$N:$N,'MT-Tracking Co.op'!AA$6)</f>
        <v>0</v>
      </c>
      <c r="AB390" s="25">
        <f>+SUMIFS('Data Co.op'!$M:$M,'Data Co.op'!$E:$E,'MT-Tracking Co.op'!$F390,'Data Co.op'!$N:$N,'MT-Tracking Co.op'!AB$6)</f>
        <v>0</v>
      </c>
      <c r="AC390" s="25">
        <f>+SUMIFS('Data Co.op'!$M:$M,'Data Co.op'!$E:$E,'MT-Tracking Co.op'!$F390,'Data Co.op'!$N:$N,'MT-Tracking Co.op'!AC$6)</f>
        <v>0</v>
      </c>
      <c r="AD390" s="25">
        <f>+SUMIFS('Data Co.op'!$M:$M,'Data Co.op'!$E:$E,'MT-Tracking Co.op'!$F390,'Data Co.op'!$N:$N,'MT-Tracking Co.op'!AD$6)</f>
        <v>0</v>
      </c>
      <c r="AE390" s="25">
        <f>+SUMIFS('Data Co.op'!$M:$M,'Data Co.op'!$E:$E,'MT-Tracking Co.op'!$F390,'Data Co.op'!$N:$N,'MT-Tracking Co.op'!AE$6)</f>
        <v>0</v>
      </c>
      <c r="AF390" s="25">
        <f>+SUMIFS('Data Co.op'!$M:$M,'Data Co.op'!$E:$E,'MT-Tracking Co.op'!$F390,'Data Co.op'!$N:$N,'MT-Tracking Co.op'!AF$6)</f>
        <v>0</v>
      </c>
      <c r="AG390" s="25">
        <f>+SUMIFS('Data Co.op'!$M:$M,'Data Co.op'!$E:$E,'MT-Tracking Co.op'!$F390,'Data Co.op'!$N:$N,'MT-Tracking Co.op'!AG$6)</f>
        <v>772.29827999999998</v>
      </c>
      <c r="AH390" s="25">
        <f>+SUMIFS('Data Co.op'!$M:$M,'Data Co.op'!$E:$E,'MT-Tracking Co.op'!$G390,'Data Co.op'!$N:$N,'MT-Tracking Co.op'!AH$6)</f>
        <v>0</v>
      </c>
      <c r="AI390" s="25">
        <f>+SUMIFS('Data Co.op'!$M:$M,'Data Co.op'!$E:$E,'MT-Tracking Co.op'!$G390,'Data Co.op'!$N:$N,'MT-Tracking Co.op'!AI$6)</f>
        <v>0</v>
      </c>
      <c r="AJ390" s="25">
        <f>+SUMIFS('Data Co.op'!$M:$M,'Data Co.op'!$E:$E,'MT-Tracking Co.op'!$G390,'Data Co.op'!$N:$N,'MT-Tracking Co.op'!AJ$6)</f>
        <v>0</v>
      </c>
      <c r="AK390" s="25">
        <f>+SUMIFS('Data Co.op'!$M:$M,'Data Co.op'!$E:$E,'MT-Tracking Co.op'!$G390,'Data Co.op'!$N:$N,'MT-Tracking Co.op'!AK$6)</f>
        <v>0</v>
      </c>
      <c r="AL390" s="25">
        <f>+SUMIFS('Data Co.op'!$M:$M,'Data Co.op'!$E:$E,'MT-Tracking Co.op'!$G390,'Data Co.op'!$N:$N,'MT-Tracking Co.op'!AL$6)</f>
        <v>0</v>
      </c>
      <c r="AM390" s="25">
        <f>+SUMIFS('Data Co.op'!$M:$M,'Data Co.op'!$E:$E,'MT-Tracking Co.op'!$G390,'Data Co.op'!$N:$N,'MT-Tracking Co.op'!AM$6)</f>
        <v>0</v>
      </c>
      <c r="AN390" s="25">
        <f>+SUMIFS('Data Co.op'!$M:$M,'Data Co.op'!$E:$E,'MT-Tracking Co.op'!$G390,'Data Co.op'!$N:$N,'MT-Tracking Co.op'!AN$6)</f>
        <v>0</v>
      </c>
      <c r="AO390" s="25">
        <f>+SUMIFS('Data Co.op'!$M:$M,'Data Co.op'!$E:$E,'MT-Tracking Co.op'!$G390,'Data Co.op'!$N:$N,'MT-Tracking Co.op'!AO$6)</f>
        <v>0</v>
      </c>
      <c r="AP390" s="25">
        <f>+SUMIFS('Data Co.op'!$M:$M,'Data Co.op'!$E:$E,'MT-Tracking Co.op'!$G390,'Data Co.op'!$N:$N,'MT-Tracking Co.op'!AP$6)</f>
        <v>0</v>
      </c>
      <c r="AQ390" s="25">
        <f>+SUMIFS('Data Co.op'!$M:$M,'Data Co.op'!$E:$E,'MT-Tracking Co.op'!$G390,'Data Co.op'!$N:$N,'MT-Tracking Co.op'!AQ$6)</f>
        <v>0</v>
      </c>
      <c r="AR390" s="25">
        <f>+SUMIFS('Data Co.op'!$M:$M,'Data Co.op'!$E:$E,'MT-Tracking Co.op'!$G390,'Data Co.op'!$N:$N,'MT-Tracking Co.op'!AR$6)</f>
        <v>0</v>
      </c>
      <c r="AS390" s="25">
        <f>+SUMIFS('Data Co.op'!$M:$M,'Data Co.op'!$E:$E,'MT-Tracking Co.op'!$G390,'Data Co.op'!$N:$N,'MT-Tracking Co.op'!AS$6)</f>
        <v>0</v>
      </c>
      <c r="AT390" s="25">
        <f>+SUMIFS('Data Co.op'!$M:$M,'Data Co.op'!$E:$E,'MT-Tracking Co.op'!$G390,'Data Co.op'!$N:$N,'MT-Tracking Co.op'!AT$6)</f>
        <v>0</v>
      </c>
      <c r="AU390" s="25">
        <f>+SUMIFS('Data Co.op'!$M:$M,'Data Co.op'!$E:$E,'MT-Tracking Co.op'!$G390,'Data Co.op'!$N:$N,'MT-Tracking Co.op'!AU$6)</f>
        <v>0</v>
      </c>
      <c r="AV390" s="25">
        <f>+SUMIFS('Data Co.op'!$M:$M,'Data Co.op'!$E:$E,'MT-Tracking Co.op'!$G390,'Data Co.op'!$N:$N,'MT-Tracking Co.op'!AV$6)</f>
        <v>0</v>
      </c>
      <c r="AW390" s="27"/>
      <c r="AX390" t="str">
        <f t="shared" si="56"/>
        <v>Phạm Thị Bích Hạnh</v>
      </c>
      <c r="AY390" t="str">
        <f t="shared" si="54"/>
        <v>NBTS05338</v>
      </c>
      <c r="AZ390" s="27" t="str">
        <f t="shared" si="57"/>
        <v>Phạm Thị Bích Hạnh</v>
      </c>
    </row>
    <row r="391" spans="1:52" outlineLevel="1" x14ac:dyDescent="0.25">
      <c r="A391" s="4" t="s">
        <v>935</v>
      </c>
      <c r="B391" s="4" t="s">
        <v>1076</v>
      </c>
      <c r="C391" s="4" t="s">
        <v>356</v>
      </c>
      <c r="D391" s="4" t="s">
        <v>2329</v>
      </c>
      <c r="E391" s="4" t="s">
        <v>356</v>
      </c>
      <c r="F391" s="35">
        <v>9406</v>
      </c>
      <c r="G391" s="35">
        <v>9406</v>
      </c>
      <c r="H391" s="35" t="s">
        <v>5102</v>
      </c>
      <c r="I391" s="4"/>
      <c r="J391" s="4"/>
      <c r="K391" s="4"/>
      <c r="L391" s="4"/>
      <c r="M391" s="4"/>
      <c r="N391" s="38"/>
      <c r="O391" s="33"/>
      <c r="P391" s="33">
        <f t="shared" si="61"/>
        <v>772.29827999999998</v>
      </c>
      <c r="Q391" s="94">
        <f t="shared" si="55"/>
        <v>0</v>
      </c>
      <c r="R391" s="25">
        <f>+SUMIFS('Data Co.op'!$M:$M,'Data Co.op'!$E:$E,'MT-Tracking Co.op'!$F391,'Data Co.op'!$N:$N,'MT-Tracking Co.op'!R$6)</f>
        <v>0</v>
      </c>
      <c r="S391" s="25">
        <f>+SUMIFS('Data Co.op'!$M:$M,'Data Co.op'!$E:$E,'MT-Tracking Co.op'!$F391,'Data Co.op'!$N:$N,'MT-Tracking Co.op'!S$6)</f>
        <v>0</v>
      </c>
      <c r="T391" s="25">
        <f>+SUMIFS('Data Co.op'!$M:$M,'Data Co.op'!$E:$E,'MT-Tracking Co.op'!$F391,'Data Co.op'!$N:$N,'MT-Tracking Co.op'!T$6)</f>
        <v>0</v>
      </c>
      <c r="U391" s="25">
        <f>+SUMIFS('Data Co.op'!$M:$M,'Data Co.op'!$E:$E,'MT-Tracking Co.op'!$F391,'Data Co.op'!$N:$N,'MT-Tracking Co.op'!U$6)</f>
        <v>0</v>
      </c>
      <c r="V391" s="25">
        <f>+SUMIFS('Data Co.op'!$M:$M,'Data Co.op'!$E:$E,'MT-Tracking Co.op'!$F391,'Data Co.op'!$N:$N,'MT-Tracking Co.op'!V$6)</f>
        <v>0</v>
      </c>
      <c r="W391" s="25">
        <f>+SUMIFS('Data Co.op'!$M:$M,'Data Co.op'!$E:$E,'MT-Tracking Co.op'!$F391,'Data Co.op'!$N:$N,'MT-Tracking Co.op'!W$6)</f>
        <v>0</v>
      </c>
      <c r="X391" s="25">
        <f>+SUMIFS('Data Co.op'!$M:$M,'Data Co.op'!$E:$E,'MT-Tracking Co.op'!$F391,'Data Co.op'!$N:$N,'MT-Tracking Co.op'!X$6)</f>
        <v>0</v>
      </c>
      <c r="Y391" s="25">
        <f>+SUMIFS('Data Co.op'!$M:$M,'Data Co.op'!$E:$E,'MT-Tracking Co.op'!$F391,'Data Co.op'!$N:$N,'MT-Tracking Co.op'!Y$6)</f>
        <v>0</v>
      </c>
      <c r="Z391" s="25">
        <f>+SUMIFS('Data Co.op'!$M:$M,'Data Co.op'!$E:$E,'MT-Tracking Co.op'!$F391,'Data Co.op'!$N:$N,'MT-Tracking Co.op'!Z$6)</f>
        <v>0</v>
      </c>
      <c r="AA391" s="25">
        <f>+SUMIFS('Data Co.op'!$M:$M,'Data Co.op'!$E:$E,'MT-Tracking Co.op'!$F391,'Data Co.op'!$N:$N,'MT-Tracking Co.op'!AA$6)</f>
        <v>0</v>
      </c>
      <c r="AB391" s="25">
        <f>+SUMIFS('Data Co.op'!$M:$M,'Data Co.op'!$E:$E,'MT-Tracking Co.op'!$F391,'Data Co.op'!$N:$N,'MT-Tracking Co.op'!AB$6)</f>
        <v>0</v>
      </c>
      <c r="AC391" s="25">
        <f>+SUMIFS('Data Co.op'!$M:$M,'Data Co.op'!$E:$E,'MT-Tracking Co.op'!$F391,'Data Co.op'!$N:$N,'MT-Tracking Co.op'!AC$6)</f>
        <v>0</v>
      </c>
      <c r="AD391" s="25">
        <f>+SUMIFS('Data Co.op'!$M:$M,'Data Co.op'!$E:$E,'MT-Tracking Co.op'!$F391,'Data Co.op'!$N:$N,'MT-Tracking Co.op'!AD$6)</f>
        <v>0</v>
      </c>
      <c r="AE391" s="25">
        <f>+SUMIFS('Data Co.op'!$M:$M,'Data Co.op'!$E:$E,'MT-Tracking Co.op'!$F391,'Data Co.op'!$N:$N,'MT-Tracking Co.op'!AE$6)</f>
        <v>0</v>
      </c>
      <c r="AF391" s="25">
        <f>+SUMIFS('Data Co.op'!$M:$M,'Data Co.op'!$E:$E,'MT-Tracking Co.op'!$F391,'Data Co.op'!$N:$N,'MT-Tracking Co.op'!AF$6)</f>
        <v>0</v>
      </c>
      <c r="AG391" s="25">
        <f>+SUMIFS('Data Co.op'!$M:$M,'Data Co.op'!$E:$E,'MT-Tracking Co.op'!$F391,'Data Co.op'!$N:$N,'MT-Tracking Co.op'!AG$6)</f>
        <v>772.29827999999998</v>
      </c>
      <c r="AH391" s="25">
        <f>+SUMIFS('Data Co.op'!$M:$M,'Data Co.op'!$E:$E,'MT-Tracking Co.op'!$G391,'Data Co.op'!$N:$N,'MT-Tracking Co.op'!AH$6)</f>
        <v>0</v>
      </c>
      <c r="AI391" s="25">
        <f>+SUMIFS('Data Co.op'!$M:$M,'Data Co.op'!$E:$E,'MT-Tracking Co.op'!$G391,'Data Co.op'!$N:$N,'MT-Tracking Co.op'!AI$6)</f>
        <v>0</v>
      </c>
      <c r="AJ391" s="25">
        <f>+SUMIFS('Data Co.op'!$M:$M,'Data Co.op'!$E:$E,'MT-Tracking Co.op'!$G391,'Data Co.op'!$N:$N,'MT-Tracking Co.op'!AJ$6)</f>
        <v>0</v>
      </c>
      <c r="AK391" s="25">
        <f>+SUMIFS('Data Co.op'!$M:$M,'Data Co.op'!$E:$E,'MT-Tracking Co.op'!$G391,'Data Co.op'!$N:$N,'MT-Tracking Co.op'!AK$6)</f>
        <v>0</v>
      </c>
      <c r="AL391" s="25">
        <f>+SUMIFS('Data Co.op'!$M:$M,'Data Co.op'!$E:$E,'MT-Tracking Co.op'!$G391,'Data Co.op'!$N:$N,'MT-Tracking Co.op'!AL$6)</f>
        <v>0</v>
      </c>
      <c r="AM391" s="25">
        <f>+SUMIFS('Data Co.op'!$M:$M,'Data Co.op'!$E:$E,'MT-Tracking Co.op'!$G391,'Data Co.op'!$N:$N,'MT-Tracking Co.op'!AM$6)</f>
        <v>0</v>
      </c>
      <c r="AN391" s="25">
        <f>+SUMIFS('Data Co.op'!$M:$M,'Data Co.op'!$E:$E,'MT-Tracking Co.op'!$G391,'Data Co.op'!$N:$N,'MT-Tracking Co.op'!AN$6)</f>
        <v>0</v>
      </c>
      <c r="AO391" s="25">
        <f>+SUMIFS('Data Co.op'!$M:$M,'Data Co.op'!$E:$E,'MT-Tracking Co.op'!$G391,'Data Co.op'!$N:$N,'MT-Tracking Co.op'!AO$6)</f>
        <v>0</v>
      </c>
      <c r="AP391" s="25">
        <f>+SUMIFS('Data Co.op'!$M:$M,'Data Co.op'!$E:$E,'MT-Tracking Co.op'!$G391,'Data Co.op'!$N:$N,'MT-Tracking Co.op'!AP$6)</f>
        <v>0</v>
      </c>
      <c r="AQ391" s="25">
        <f>+SUMIFS('Data Co.op'!$M:$M,'Data Co.op'!$E:$E,'MT-Tracking Co.op'!$G391,'Data Co.op'!$N:$N,'MT-Tracking Co.op'!AQ$6)</f>
        <v>0</v>
      </c>
      <c r="AR391" s="25">
        <f>+SUMIFS('Data Co.op'!$M:$M,'Data Co.op'!$E:$E,'MT-Tracking Co.op'!$G391,'Data Co.op'!$N:$N,'MT-Tracking Co.op'!AR$6)</f>
        <v>0</v>
      </c>
      <c r="AS391" s="25">
        <f>+SUMIFS('Data Co.op'!$M:$M,'Data Co.op'!$E:$E,'MT-Tracking Co.op'!$G391,'Data Co.op'!$N:$N,'MT-Tracking Co.op'!AS$6)</f>
        <v>0</v>
      </c>
      <c r="AT391" s="25">
        <f>+SUMIFS('Data Co.op'!$M:$M,'Data Co.op'!$E:$E,'MT-Tracking Co.op'!$G391,'Data Co.op'!$N:$N,'MT-Tracking Co.op'!AT$6)</f>
        <v>0</v>
      </c>
      <c r="AU391" s="25">
        <f>+SUMIFS('Data Co.op'!$M:$M,'Data Co.op'!$E:$E,'MT-Tracking Co.op'!$G391,'Data Co.op'!$N:$N,'MT-Tracking Co.op'!AU$6)</f>
        <v>0</v>
      </c>
      <c r="AV391" s="25">
        <f>+SUMIFS('Data Co.op'!$M:$M,'Data Co.op'!$E:$E,'MT-Tracking Co.op'!$G391,'Data Co.op'!$N:$N,'MT-Tracking Co.op'!AV$6)</f>
        <v>0</v>
      </c>
      <c r="AW391" s="27"/>
      <c r="AX391" t="str">
        <f t="shared" si="56"/>
        <v>Phạm Thị Bích Hạnh</v>
      </c>
      <c r="AY391" t="str">
        <f t="shared" si="54"/>
        <v>NBTS05338</v>
      </c>
      <c r="AZ391" s="27" t="str">
        <f t="shared" si="57"/>
        <v>Phạm Thị Bích Hạnh</v>
      </c>
    </row>
    <row r="392" spans="1:52" outlineLevel="1" x14ac:dyDescent="0.25">
      <c r="A392" s="4" t="s">
        <v>935</v>
      </c>
      <c r="B392" s="4" t="s">
        <v>1076</v>
      </c>
      <c r="C392" s="4" t="s">
        <v>356</v>
      </c>
      <c r="D392" s="4" t="s">
        <v>2329</v>
      </c>
      <c r="E392" s="4" t="s">
        <v>356</v>
      </c>
      <c r="F392" s="35">
        <v>9409</v>
      </c>
      <c r="G392" s="35">
        <v>9409</v>
      </c>
      <c r="H392" s="35" t="s">
        <v>5103</v>
      </c>
      <c r="I392" s="4"/>
      <c r="J392" s="4"/>
      <c r="K392" s="4"/>
      <c r="L392" s="4"/>
      <c r="M392" s="4"/>
      <c r="N392" s="38"/>
      <c r="O392" s="33"/>
      <c r="P392" s="33">
        <f t="shared" si="61"/>
        <v>1657.2978000000003</v>
      </c>
      <c r="Q392" s="94">
        <f t="shared" si="55"/>
        <v>0</v>
      </c>
      <c r="R392" s="25">
        <f>+SUMIFS('Data Co.op'!$M:$M,'Data Co.op'!$E:$E,'MT-Tracking Co.op'!$F392,'Data Co.op'!$N:$N,'MT-Tracking Co.op'!R$6)</f>
        <v>0</v>
      </c>
      <c r="S392" s="25">
        <f>+SUMIFS('Data Co.op'!$M:$M,'Data Co.op'!$E:$E,'MT-Tracking Co.op'!$F392,'Data Co.op'!$N:$N,'MT-Tracking Co.op'!S$6)</f>
        <v>0</v>
      </c>
      <c r="T392" s="25">
        <f>+SUMIFS('Data Co.op'!$M:$M,'Data Co.op'!$E:$E,'MT-Tracking Co.op'!$F392,'Data Co.op'!$N:$N,'MT-Tracking Co.op'!T$6)</f>
        <v>0</v>
      </c>
      <c r="U392" s="25">
        <f>+SUMIFS('Data Co.op'!$M:$M,'Data Co.op'!$E:$E,'MT-Tracking Co.op'!$F392,'Data Co.op'!$N:$N,'MT-Tracking Co.op'!U$6)</f>
        <v>0</v>
      </c>
      <c r="V392" s="25">
        <f>+SUMIFS('Data Co.op'!$M:$M,'Data Co.op'!$E:$E,'MT-Tracking Co.op'!$F392,'Data Co.op'!$N:$N,'MT-Tracking Co.op'!V$6)</f>
        <v>0</v>
      </c>
      <c r="W392" s="25">
        <f>+SUMIFS('Data Co.op'!$M:$M,'Data Co.op'!$E:$E,'MT-Tracking Co.op'!$F392,'Data Co.op'!$N:$N,'MT-Tracking Co.op'!W$6)</f>
        <v>0</v>
      </c>
      <c r="X392" s="25">
        <f>+SUMIFS('Data Co.op'!$M:$M,'Data Co.op'!$E:$E,'MT-Tracking Co.op'!$F392,'Data Co.op'!$N:$N,'MT-Tracking Co.op'!X$6)</f>
        <v>0</v>
      </c>
      <c r="Y392" s="25">
        <f>+SUMIFS('Data Co.op'!$M:$M,'Data Co.op'!$E:$E,'MT-Tracking Co.op'!$F392,'Data Co.op'!$N:$N,'MT-Tracking Co.op'!Y$6)</f>
        <v>0</v>
      </c>
      <c r="Z392" s="25">
        <f>+SUMIFS('Data Co.op'!$M:$M,'Data Co.op'!$E:$E,'MT-Tracking Co.op'!$F392,'Data Co.op'!$N:$N,'MT-Tracking Co.op'!Z$6)</f>
        <v>0</v>
      </c>
      <c r="AA392" s="25">
        <f>+SUMIFS('Data Co.op'!$M:$M,'Data Co.op'!$E:$E,'MT-Tracking Co.op'!$F392,'Data Co.op'!$N:$N,'MT-Tracking Co.op'!AA$6)</f>
        <v>0</v>
      </c>
      <c r="AB392" s="25">
        <f>+SUMIFS('Data Co.op'!$M:$M,'Data Co.op'!$E:$E,'MT-Tracking Co.op'!$F392,'Data Co.op'!$N:$N,'MT-Tracking Co.op'!AB$6)</f>
        <v>0</v>
      </c>
      <c r="AC392" s="25">
        <f>+SUMIFS('Data Co.op'!$M:$M,'Data Co.op'!$E:$E,'MT-Tracking Co.op'!$F392,'Data Co.op'!$N:$N,'MT-Tracking Co.op'!AC$6)</f>
        <v>0</v>
      </c>
      <c r="AD392" s="25">
        <f>+SUMIFS('Data Co.op'!$M:$M,'Data Co.op'!$E:$E,'MT-Tracking Co.op'!$F392,'Data Co.op'!$N:$N,'MT-Tracking Co.op'!AD$6)</f>
        <v>0</v>
      </c>
      <c r="AE392" s="25">
        <f>+SUMIFS('Data Co.op'!$M:$M,'Data Co.op'!$E:$E,'MT-Tracking Co.op'!$F392,'Data Co.op'!$N:$N,'MT-Tracking Co.op'!AE$6)</f>
        <v>0</v>
      </c>
      <c r="AF392" s="25">
        <f>+SUMIFS('Data Co.op'!$M:$M,'Data Co.op'!$E:$E,'MT-Tracking Co.op'!$F392,'Data Co.op'!$N:$N,'MT-Tracking Co.op'!AF$6)</f>
        <v>0</v>
      </c>
      <c r="AG392" s="25">
        <f>+SUMIFS('Data Co.op'!$M:$M,'Data Co.op'!$E:$E,'MT-Tracking Co.op'!$F392,'Data Co.op'!$N:$N,'MT-Tracking Co.op'!AG$6)</f>
        <v>772.29827999999998</v>
      </c>
      <c r="AH392" s="25">
        <f>+SUMIFS('Data Co.op'!$M:$M,'Data Co.op'!$E:$E,'MT-Tracking Co.op'!$G392,'Data Co.op'!$N:$N,'MT-Tracking Co.op'!AH$6)</f>
        <v>0</v>
      </c>
      <c r="AI392" s="25">
        <f>+SUMIFS('Data Co.op'!$M:$M,'Data Co.op'!$E:$E,'MT-Tracking Co.op'!$G392,'Data Co.op'!$N:$N,'MT-Tracking Co.op'!AI$6)</f>
        <v>0</v>
      </c>
      <c r="AJ392" s="25">
        <f>+SUMIFS('Data Co.op'!$M:$M,'Data Co.op'!$E:$E,'MT-Tracking Co.op'!$G392,'Data Co.op'!$N:$N,'MT-Tracking Co.op'!AJ$6)</f>
        <v>0</v>
      </c>
      <c r="AK392" s="25">
        <f>+SUMIFS('Data Co.op'!$M:$M,'Data Co.op'!$E:$E,'MT-Tracking Co.op'!$G392,'Data Co.op'!$N:$N,'MT-Tracking Co.op'!AK$6)</f>
        <v>0</v>
      </c>
      <c r="AL392" s="25">
        <f>+SUMIFS('Data Co.op'!$M:$M,'Data Co.op'!$E:$E,'MT-Tracking Co.op'!$G392,'Data Co.op'!$N:$N,'MT-Tracking Co.op'!AL$6)</f>
        <v>0</v>
      </c>
      <c r="AM392" s="25">
        <f>+SUMIFS('Data Co.op'!$M:$M,'Data Co.op'!$E:$E,'MT-Tracking Co.op'!$G392,'Data Co.op'!$N:$N,'MT-Tracking Co.op'!AM$6)</f>
        <v>0</v>
      </c>
      <c r="AN392" s="25">
        <f>+SUMIFS('Data Co.op'!$M:$M,'Data Co.op'!$E:$E,'MT-Tracking Co.op'!$G392,'Data Co.op'!$N:$N,'MT-Tracking Co.op'!AN$6)</f>
        <v>0</v>
      </c>
      <c r="AO392" s="25">
        <f>+SUMIFS('Data Co.op'!$M:$M,'Data Co.op'!$E:$E,'MT-Tracking Co.op'!$G392,'Data Co.op'!$N:$N,'MT-Tracking Co.op'!AO$6)</f>
        <v>361.19952000000001</v>
      </c>
      <c r="AP392" s="25">
        <f>+SUMIFS('Data Co.op'!$M:$M,'Data Co.op'!$E:$E,'MT-Tracking Co.op'!$G392,'Data Co.op'!$N:$N,'MT-Tracking Co.op'!AP$6)</f>
        <v>0</v>
      </c>
      <c r="AQ392" s="25">
        <f>+SUMIFS('Data Co.op'!$M:$M,'Data Co.op'!$E:$E,'MT-Tracking Co.op'!$G392,'Data Co.op'!$N:$N,'MT-Tracking Co.op'!AQ$6)</f>
        <v>0</v>
      </c>
      <c r="AR392" s="25">
        <f>+SUMIFS('Data Co.op'!$M:$M,'Data Co.op'!$E:$E,'MT-Tracking Co.op'!$G392,'Data Co.op'!$N:$N,'MT-Tracking Co.op'!AR$6)</f>
        <v>523.80000000000007</v>
      </c>
      <c r="AS392" s="25">
        <f>+SUMIFS('Data Co.op'!$M:$M,'Data Co.op'!$E:$E,'MT-Tracking Co.op'!$G392,'Data Co.op'!$N:$N,'MT-Tracking Co.op'!AS$6)</f>
        <v>0</v>
      </c>
      <c r="AT392" s="25">
        <f>+SUMIFS('Data Co.op'!$M:$M,'Data Co.op'!$E:$E,'MT-Tracking Co.op'!$G392,'Data Co.op'!$N:$N,'MT-Tracking Co.op'!AT$6)</f>
        <v>0</v>
      </c>
      <c r="AU392" s="25">
        <f>+SUMIFS('Data Co.op'!$M:$M,'Data Co.op'!$E:$E,'MT-Tracking Co.op'!$G392,'Data Co.op'!$N:$N,'MT-Tracking Co.op'!AU$6)</f>
        <v>0</v>
      </c>
      <c r="AV392" s="25">
        <f>+SUMIFS('Data Co.op'!$M:$M,'Data Co.op'!$E:$E,'MT-Tracking Co.op'!$G392,'Data Co.op'!$N:$N,'MT-Tracking Co.op'!AV$6)</f>
        <v>0</v>
      </c>
      <c r="AW392" s="27"/>
      <c r="AX392" t="str">
        <f t="shared" si="56"/>
        <v>Phạm Thị Bích Hạnh</v>
      </c>
      <c r="AY392" t="str">
        <f t="shared" ref="AY392:AY403" si="68">+D392</f>
        <v>NBTS05338</v>
      </c>
      <c r="AZ392" s="27" t="str">
        <f t="shared" si="57"/>
        <v>Phạm Thị Bích Hạnh</v>
      </c>
    </row>
    <row r="393" spans="1:52" outlineLevel="1" x14ac:dyDescent="0.25">
      <c r="A393" s="4" t="s">
        <v>935</v>
      </c>
      <c r="B393" s="4" t="s">
        <v>1076</v>
      </c>
      <c r="C393" s="4" t="s">
        <v>356</v>
      </c>
      <c r="D393" s="4" t="s">
        <v>2329</v>
      </c>
      <c r="E393" s="4" t="s">
        <v>356</v>
      </c>
      <c r="F393" s="35">
        <v>9413</v>
      </c>
      <c r="G393" s="35">
        <v>9413</v>
      </c>
      <c r="H393" s="35" t="s">
        <v>5104</v>
      </c>
      <c r="I393" s="4"/>
      <c r="J393" s="4"/>
      <c r="K393" s="4"/>
      <c r="L393" s="4"/>
      <c r="M393" s="4"/>
      <c r="N393" s="38"/>
      <c r="O393" s="33"/>
      <c r="P393" s="33">
        <f t="shared" si="61"/>
        <v>772.29827999999998</v>
      </c>
      <c r="Q393" s="94">
        <f t="shared" si="55"/>
        <v>0</v>
      </c>
      <c r="R393" s="25">
        <f>+SUMIFS('Data Co.op'!$M:$M,'Data Co.op'!$E:$E,'MT-Tracking Co.op'!$F393,'Data Co.op'!$N:$N,'MT-Tracking Co.op'!R$6)</f>
        <v>0</v>
      </c>
      <c r="S393" s="25">
        <f>+SUMIFS('Data Co.op'!$M:$M,'Data Co.op'!$E:$E,'MT-Tracking Co.op'!$F393,'Data Co.op'!$N:$N,'MT-Tracking Co.op'!S$6)</f>
        <v>0</v>
      </c>
      <c r="T393" s="25">
        <f>+SUMIFS('Data Co.op'!$M:$M,'Data Co.op'!$E:$E,'MT-Tracking Co.op'!$F393,'Data Co.op'!$N:$N,'MT-Tracking Co.op'!T$6)</f>
        <v>0</v>
      </c>
      <c r="U393" s="25">
        <f>+SUMIFS('Data Co.op'!$M:$M,'Data Co.op'!$E:$E,'MT-Tracking Co.op'!$F393,'Data Co.op'!$N:$N,'MT-Tracking Co.op'!U$6)</f>
        <v>0</v>
      </c>
      <c r="V393" s="25">
        <f>+SUMIFS('Data Co.op'!$M:$M,'Data Co.op'!$E:$E,'MT-Tracking Co.op'!$F393,'Data Co.op'!$N:$N,'MT-Tracking Co.op'!V$6)</f>
        <v>0</v>
      </c>
      <c r="W393" s="25">
        <f>+SUMIFS('Data Co.op'!$M:$M,'Data Co.op'!$E:$E,'MT-Tracking Co.op'!$F393,'Data Co.op'!$N:$N,'MT-Tracking Co.op'!W$6)</f>
        <v>0</v>
      </c>
      <c r="X393" s="25">
        <f>+SUMIFS('Data Co.op'!$M:$M,'Data Co.op'!$E:$E,'MT-Tracking Co.op'!$F393,'Data Co.op'!$N:$N,'MT-Tracking Co.op'!X$6)</f>
        <v>0</v>
      </c>
      <c r="Y393" s="25">
        <f>+SUMIFS('Data Co.op'!$M:$M,'Data Co.op'!$E:$E,'MT-Tracking Co.op'!$F393,'Data Co.op'!$N:$N,'MT-Tracking Co.op'!Y$6)</f>
        <v>0</v>
      </c>
      <c r="Z393" s="25">
        <f>+SUMIFS('Data Co.op'!$M:$M,'Data Co.op'!$E:$E,'MT-Tracking Co.op'!$F393,'Data Co.op'!$N:$N,'MT-Tracking Co.op'!Z$6)</f>
        <v>0</v>
      </c>
      <c r="AA393" s="25">
        <f>+SUMIFS('Data Co.op'!$M:$M,'Data Co.op'!$E:$E,'MT-Tracking Co.op'!$F393,'Data Co.op'!$N:$N,'MT-Tracking Co.op'!AA$6)</f>
        <v>0</v>
      </c>
      <c r="AB393" s="25">
        <f>+SUMIFS('Data Co.op'!$M:$M,'Data Co.op'!$E:$E,'MT-Tracking Co.op'!$F393,'Data Co.op'!$N:$N,'MT-Tracking Co.op'!AB$6)</f>
        <v>0</v>
      </c>
      <c r="AC393" s="25">
        <f>+SUMIFS('Data Co.op'!$M:$M,'Data Co.op'!$E:$E,'MT-Tracking Co.op'!$F393,'Data Co.op'!$N:$N,'MT-Tracking Co.op'!AC$6)</f>
        <v>0</v>
      </c>
      <c r="AD393" s="25">
        <f>+SUMIFS('Data Co.op'!$M:$M,'Data Co.op'!$E:$E,'MT-Tracking Co.op'!$F393,'Data Co.op'!$N:$N,'MT-Tracking Co.op'!AD$6)</f>
        <v>0</v>
      </c>
      <c r="AE393" s="25">
        <f>+SUMIFS('Data Co.op'!$M:$M,'Data Co.op'!$E:$E,'MT-Tracking Co.op'!$F393,'Data Co.op'!$N:$N,'MT-Tracking Co.op'!AE$6)</f>
        <v>0</v>
      </c>
      <c r="AF393" s="25">
        <f>+SUMIFS('Data Co.op'!$M:$M,'Data Co.op'!$E:$E,'MT-Tracking Co.op'!$F393,'Data Co.op'!$N:$N,'MT-Tracking Co.op'!AF$6)</f>
        <v>0</v>
      </c>
      <c r="AG393" s="25">
        <f>+SUMIFS('Data Co.op'!$M:$M,'Data Co.op'!$E:$E,'MT-Tracking Co.op'!$F393,'Data Co.op'!$N:$N,'MT-Tracking Co.op'!AG$6)</f>
        <v>772.29827999999998</v>
      </c>
      <c r="AH393" s="25">
        <f>+SUMIFS('Data Co.op'!$M:$M,'Data Co.op'!$E:$E,'MT-Tracking Co.op'!$G393,'Data Co.op'!$N:$N,'MT-Tracking Co.op'!AH$6)</f>
        <v>0</v>
      </c>
      <c r="AI393" s="25">
        <f>+SUMIFS('Data Co.op'!$M:$M,'Data Co.op'!$E:$E,'MT-Tracking Co.op'!$G393,'Data Co.op'!$N:$N,'MT-Tracking Co.op'!AI$6)</f>
        <v>0</v>
      </c>
      <c r="AJ393" s="25">
        <f>+SUMIFS('Data Co.op'!$M:$M,'Data Co.op'!$E:$E,'MT-Tracking Co.op'!$G393,'Data Co.op'!$N:$N,'MT-Tracking Co.op'!AJ$6)</f>
        <v>0</v>
      </c>
      <c r="AK393" s="25">
        <f>+SUMIFS('Data Co.op'!$M:$M,'Data Co.op'!$E:$E,'MT-Tracking Co.op'!$G393,'Data Co.op'!$N:$N,'MT-Tracking Co.op'!AK$6)</f>
        <v>0</v>
      </c>
      <c r="AL393" s="25">
        <f>+SUMIFS('Data Co.op'!$M:$M,'Data Co.op'!$E:$E,'MT-Tracking Co.op'!$G393,'Data Co.op'!$N:$N,'MT-Tracking Co.op'!AL$6)</f>
        <v>0</v>
      </c>
      <c r="AM393" s="25">
        <f>+SUMIFS('Data Co.op'!$M:$M,'Data Co.op'!$E:$E,'MT-Tracking Co.op'!$G393,'Data Co.op'!$N:$N,'MT-Tracking Co.op'!AM$6)</f>
        <v>0</v>
      </c>
      <c r="AN393" s="25">
        <f>+SUMIFS('Data Co.op'!$M:$M,'Data Co.op'!$E:$E,'MT-Tracking Co.op'!$G393,'Data Co.op'!$N:$N,'MT-Tracking Co.op'!AN$6)</f>
        <v>0</v>
      </c>
      <c r="AO393" s="25">
        <f>+SUMIFS('Data Co.op'!$M:$M,'Data Co.op'!$E:$E,'MT-Tracking Co.op'!$G393,'Data Co.op'!$N:$N,'MT-Tracking Co.op'!AO$6)</f>
        <v>0</v>
      </c>
      <c r="AP393" s="25">
        <f>+SUMIFS('Data Co.op'!$M:$M,'Data Co.op'!$E:$E,'MT-Tracking Co.op'!$G393,'Data Co.op'!$N:$N,'MT-Tracking Co.op'!AP$6)</f>
        <v>0</v>
      </c>
      <c r="AQ393" s="25">
        <f>+SUMIFS('Data Co.op'!$M:$M,'Data Co.op'!$E:$E,'MT-Tracking Co.op'!$G393,'Data Co.op'!$N:$N,'MT-Tracking Co.op'!AQ$6)</f>
        <v>0</v>
      </c>
      <c r="AR393" s="25">
        <f>+SUMIFS('Data Co.op'!$M:$M,'Data Co.op'!$E:$E,'MT-Tracking Co.op'!$G393,'Data Co.op'!$N:$N,'MT-Tracking Co.op'!AR$6)</f>
        <v>0</v>
      </c>
      <c r="AS393" s="25">
        <f>+SUMIFS('Data Co.op'!$M:$M,'Data Co.op'!$E:$E,'MT-Tracking Co.op'!$G393,'Data Co.op'!$N:$N,'MT-Tracking Co.op'!AS$6)</f>
        <v>0</v>
      </c>
      <c r="AT393" s="25">
        <f>+SUMIFS('Data Co.op'!$M:$M,'Data Co.op'!$E:$E,'MT-Tracking Co.op'!$G393,'Data Co.op'!$N:$N,'MT-Tracking Co.op'!AT$6)</f>
        <v>0</v>
      </c>
      <c r="AU393" s="25">
        <f>+SUMIFS('Data Co.op'!$M:$M,'Data Co.op'!$E:$E,'MT-Tracking Co.op'!$G393,'Data Co.op'!$N:$N,'MT-Tracking Co.op'!AU$6)</f>
        <v>0</v>
      </c>
      <c r="AV393" s="25">
        <f>+SUMIFS('Data Co.op'!$M:$M,'Data Co.op'!$E:$E,'MT-Tracking Co.op'!$G393,'Data Co.op'!$N:$N,'MT-Tracking Co.op'!AV$6)</f>
        <v>0</v>
      </c>
      <c r="AW393" s="27"/>
      <c r="AX393" t="str">
        <f t="shared" ref="AX393:AX403" si="69">+C393</f>
        <v>Phạm Thị Bích Hạnh</v>
      </c>
      <c r="AY393" t="str">
        <f t="shared" si="68"/>
        <v>NBTS05338</v>
      </c>
      <c r="AZ393" s="27" t="str">
        <f t="shared" ref="AZ393:AZ402" si="70">+E393</f>
        <v>Phạm Thị Bích Hạnh</v>
      </c>
    </row>
    <row r="394" spans="1:52" outlineLevel="1" x14ac:dyDescent="0.25">
      <c r="A394" s="4" t="s">
        <v>935</v>
      </c>
      <c r="B394" s="4" t="s">
        <v>1076</v>
      </c>
      <c r="C394" s="4" t="s">
        <v>356</v>
      </c>
      <c r="D394" s="4" t="s">
        <v>2329</v>
      </c>
      <c r="E394" s="4" t="s">
        <v>356</v>
      </c>
      <c r="F394" s="35">
        <v>9419</v>
      </c>
      <c r="G394" s="35">
        <v>9419</v>
      </c>
      <c r="H394" s="35" t="s">
        <v>5105</v>
      </c>
      <c r="I394" s="4"/>
      <c r="J394" s="4"/>
      <c r="K394" s="4"/>
      <c r="L394" s="4"/>
      <c r="M394" s="4"/>
      <c r="N394" s="38"/>
      <c r="O394" s="33"/>
      <c r="P394" s="33">
        <f t="shared" si="61"/>
        <v>359.0514</v>
      </c>
      <c r="Q394" s="94">
        <f t="shared" si="55"/>
        <v>0</v>
      </c>
      <c r="R394" s="25">
        <f>+SUMIFS('Data Co.op'!$M:$M,'Data Co.op'!$E:$E,'MT-Tracking Co.op'!$F394,'Data Co.op'!$N:$N,'MT-Tracking Co.op'!R$6)</f>
        <v>0</v>
      </c>
      <c r="S394" s="25">
        <f>+SUMIFS('Data Co.op'!$M:$M,'Data Co.op'!$E:$E,'MT-Tracking Co.op'!$F394,'Data Co.op'!$N:$N,'MT-Tracking Co.op'!S$6)</f>
        <v>0</v>
      </c>
      <c r="T394" s="25">
        <f>+SUMIFS('Data Co.op'!$M:$M,'Data Co.op'!$E:$E,'MT-Tracking Co.op'!$F394,'Data Co.op'!$N:$N,'MT-Tracking Co.op'!T$6)</f>
        <v>0</v>
      </c>
      <c r="U394" s="25">
        <f>+SUMIFS('Data Co.op'!$M:$M,'Data Co.op'!$E:$E,'MT-Tracking Co.op'!$F394,'Data Co.op'!$N:$N,'MT-Tracking Co.op'!U$6)</f>
        <v>0</v>
      </c>
      <c r="V394" s="25">
        <f>+SUMIFS('Data Co.op'!$M:$M,'Data Co.op'!$E:$E,'MT-Tracking Co.op'!$F394,'Data Co.op'!$N:$N,'MT-Tracking Co.op'!V$6)</f>
        <v>0</v>
      </c>
      <c r="W394" s="25">
        <f>+SUMIFS('Data Co.op'!$M:$M,'Data Co.op'!$E:$E,'MT-Tracking Co.op'!$F394,'Data Co.op'!$N:$N,'MT-Tracking Co.op'!W$6)</f>
        <v>0</v>
      </c>
      <c r="X394" s="25">
        <f>+SUMIFS('Data Co.op'!$M:$M,'Data Co.op'!$E:$E,'MT-Tracking Co.op'!$F394,'Data Co.op'!$N:$N,'MT-Tracking Co.op'!X$6)</f>
        <v>0</v>
      </c>
      <c r="Y394" s="25">
        <f>+SUMIFS('Data Co.op'!$M:$M,'Data Co.op'!$E:$E,'MT-Tracking Co.op'!$F394,'Data Co.op'!$N:$N,'MT-Tracking Co.op'!Y$6)</f>
        <v>0</v>
      </c>
      <c r="Z394" s="25">
        <f>+SUMIFS('Data Co.op'!$M:$M,'Data Co.op'!$E:$E,'MT-Tracking Co.op'!$F394,'Data Co.op'!$N:$N,'MT-Tracking Co.op'!Z$6)</f>
        <v>0</v>
      </c>
      <c r="AA394" s="25">
        <f>+SUMIFS('Data Co.op'!$M:$M,'Data Co.op'!$E:$E,'MT-Tracking Co.op'!$F394,'Data Co.op'!$N:$N,'MT-Tracking Co.op'!AA$6)</f>
        <v>0</v>
      </c>
      <c r="AB394" s="25">
        <f>+SUMIFS('Data Co.op'!$M:$M,'Data Co.op'!$E:$E,'MT-Tracking Co.op'!$F394,'Data Co.op'!$N:$N,'MT-Tracking Co.op'!AB$6)</f>
        <v>0</v>
      </c>
      <c r="AC394" s="25">
        <f>+SUMIFS('Data Co.op'!$M:$M,'Data Co.op'!$E:$E,'MT-Tracking Co.op'!$F394,'Data Co.op'!$N:$N,'MT-Tracking Co.op'!AC$6)</f>
        <v>0</v>
      </c>
      <c r="AD394" s="25">
        <f>+SUMIFS('Data Co.op'!$M:$M,'Data Co.op'!$E:$E,'MT-Tracking Co.op'!$F394,'Data Co.op'!$N:$N,'MT-Tracking Co.op'!AD$6)</f>
        <v>0</v>
      </c>
      <c r="AE394" s="25">
        <f>+SUMIFS('Data Co.op'!$M:$M,'Data Co.op'!$E:$E,'MT-Tracking Co.op'!$F394,'Data Co.op'!$N:$N,'MT-Tracking Co.op'!AE$6)</f>
        <v>0</v>
      </c>
      <c r="AF394" s="25">
        <f>+SUMIFS('Data Co.op'!$M:$M,'Data Co.op'!$E:$E,'MT-Tracking Co.op'!$F394,'Data Co.op'!$N:$N,'MT-Tracking Co.op'!AF$6)</f>
        <v>0</v>
      </c>
      <c r="AG394" s="25">
        <f>+SUMIFS('Data Co.op'!$M:$M,'Data Co.op'!$E:$E,'MT-Tracking Co.op'!$F394,'Data Co.op'!$N:$N,'MT-Tracking Co.op'!AG$6)</f>
        <v>359.0514</v>
      </c>
      <c r="AH394" s="25">
        <f>+SUMIFS('Data Co.op'!$M:$M,'Data Co.op'!$E:$E,'MT-Tracking Co.op'!$G394,'Data Co.op'!$N:$N,'MT-Tracking Co.op'!AH$6)</f>
        <v>0</v>
      </c>
      <c r="AI394" s="25">
        <f>+SUMIFS('Data Co.op'!$M:$M,'Data Co.op'!$E:$E,'MT-Tracking Co.op'!$G394,'Data Co.op'!$N:$N,'MT-Tracking Co.op'!AI$6)</f>
        <v>0</v>
      </c>
      <c r="AJ394" s="25">
        <f>+SUMIFS('Data Co.op'!$M:$M,'Data Co.op'!$E:$E,'MT-Tracking Co.op'!$G394,'Data Co.op'!$N:$N,'MT-Tracking Co.op'!AJ$6)</f>
        <v>0</v>
      </c>
      <c r="AK394" s="25">
        <f>+SUMIFS('Data Co.op'!$M:$M,'Data Co.op'!$E:$E,'MT-Tracking Co.op'!$G394,'Data Co.op'!$N:$N,'MT-Tracking Co.op'!AK$6)</f>
        <v>0</v>
      </c>
      <c r="AL394" s="25">
        <f>+SUMIFS('Data Co.op'!$M:$M,'Data Co.op'!$E:$E,'MT-Tracking Co.op'!$G394,'Data Co.op'!$N:$N,'MT-Tracking Co.op'!AL$6)</f>
        <v>0</v>
      </c>
      <c r="AM394" s="25">
        <f>+SUMIFS('Data Co.op'!$M:$M,'Data Co.op'!$E:$E,'MT-Tracking Co.op'!$G394,'Data Co.op'!$N:$N,'MT-Tracking Co.op'!AM$6)</f>
        <v>0</v>
      </c>
      <c r="AN394" s="25">
        <f>+SUMIFS('Data Co.op'!$M:$M,'Data Co.op'!$E:$E,'MT-Tracking Co.op'!$G394,'Data Co.op'!$N:$N,'MT-Tracking Co.op'!AN$6)</f>
        <v>0</v>
      </c>
      <c r="AO394" s="25">
        <f>+SUMIFS('Data Co.op'!$M:$M,'Data Co.op'!$E:$E,'MT-Tracking Co.op'!$G394,'Data Co.op'!$N:$N,'MT-Tracking Co.op'!AO$6)</f>
        <v>0</v>
      </c>
      <c r="AP394" s="25">
        <f>+SUMIFS('Data Co.op'!$M:$M,'Data Co.op'!$E:$E,'MT-Tracking Co.op'!$G394,'Data Co.op'!$N:$N,'MT-Tracking Co.op'!AP$6)</f>
        <v>0</v>
      </c>
      <c r="AQ394" s="25">
        <f>+SUMIFS('Data Co.op'!$M:$M,'Data Co.op'!$E:$E,'MT-Tracking Co.op'!$G394,'Data Co.op'!$N:$N,'MT-Tracking Co.op'!AQ$6)</f>
        <v>0</v>
      </c>
      <c r="AR394" s="25">
        <f>+SUMIFS('Data Co.op'!$M:$M,'Data Co.op'!$E:$E,'MT-Tracking Co.op'!$G394,'Data Co.op'!$N:$N,'MT-Tracking Co.op'!AR$6)</f>
        <v>0</v>
      </c>
      <c r="AS394" s="25">
        <f>+SUMIFS('Data Co.op'!$M:$M,'Data Co.op'!$E:$E,'MT-Tracking Co.op'!$G394,'Data Co.op'!$N:$N,'MT-Tracking Co.op'!AS$6)</f>
        <v>0</v>
      </c>
      <c r="AT394" s="25">
        <f>+SUMIFS('Data Co.op'!$M:$M,'Data Co.op'!$E:$E,'MT-Tracking Co.op'!$G394,'Data Co.op'!$N:$N,'MT-Tracking Co.op'!AT$6)</f>
        <v>0</v>
      </c>
      <c r="AU394" s="25">
        <f>+SUMIFS('Data Co.op'!$M:$M,'Data Co.op'!$E:$E,'MT-Tracking Co.op'!$G394,'Data Co.op'!$N:$N,'MT-Tracking Co.op'!AU$6)</f>
        <v>0</v>
      </c>
      <c r="AV394" s="25">
        <f>+SUMIFS('Data Co.op'!$M:$M,'Data Co.op'!$E:$E,'MT-Tracking Co.op'!$G394,'Data Co.op'!$N:$N,'MT-Tracking Co.op'!AV$6)</f>
        <v>0</v>
      </c>
      <c r="AW394" s="27"/>
      <c r="AX394" t="str">
        <f t="shared" si="69"/>
        <v>Phạm Thị Bích Hạnh</v>
      </c>
      <c r="AY394" t="str">
        <f t="shared" si="68"/>
        <v>NBTS05338</v>
      </c>
      <c r="AZ394" s="27" t="str">
        <f t="shared" si="70"/>
        <v>Phạm Thị Bích Hạnh</v>
      </c>
    </row>
    <row r="395" spans="1:52" outlineLevel="1" x14ac:dyDescent="0.25">
      <c r="A395" s="4" t="s">
        <v>935</v>
      </c>
      <c r="B395" s="4" t="s">
        <v>1076</v>
      </c>
      <c r="C395" s="4" t="s">
        <v>356</v>
      </c>
      <c r="D395" s="4" t="s">
        <v>2329</v>
      </c>
      <c r="E395" s="4" t="s">
        <v>356</v>
      </c>
      <c r="F395" s="35">
        <v>9421</v>
      </c>
      <c r="G395" s="35">
        <v>9421</v>
      </c>
      <c r="H395" s="35" t="s">
        <v>5106</v>
      </c>
      <c r="I395" s="4"/>
      <c r="J395" s="4"/>
      <c r="K395" s="4"/>
      <c r="L395" s="4"/>
      <c r="M395" s="4"/>
      <c r="N395" s="38"/>
      <c r="O395" s="33"/>
      <c r="P395" s="33">
        <f t="shared" si="61"/>
        <v>1652.51448</v>
      </c>
      <c r="Q395" s="94">
        <f t="shared" si="55"/>
        <v>0</v>
      </c>
      <c r="R395" s="25">
        <f>+SUMIFS('Data Co.op'!$M:$M,'Data Co.op'!$E:$E,'MT-Tracking Co.op'!$F395,'Data Co.op'!$N:$N,'MT-Tracking Co.op'!R$6)</f>
        <v>0</v>
      </c>
      <c r="S395" s="25">
        <f>+SUMIFS('Data Co.op'!$M:$M,'Data Co.op'!$E:$E,'MT-Tracking Co.op'!$F395,'Data Co.op'!$N:$N,'MT-Tracking Co.op'!S$6)</f>
        <v>0</v>
      </c>
      <c r="T395" s="25">
        <f>+SUMIFS('Data Co.op'!$M:$M,'Data Co.op'!$E:$E,'MT-Tracking Co.op'!$F395,'Data Co.op'!$N:$N,'MT-Tracking Co.op'!T$6)</f>
        <v>0</v>
      </c>
      <c r="U395" s="25">
        <f>+SUMIFS('Data Co.op'!$M:$M,'Data Co.op'!$E:$E,'MT-Tracking Co.op'!$F395,'Data Co.op'!$N:$N,'MT-Tracking Co.op'!U$6)</f>
        <v>0</v>
      </c>
      <c r="V395" s="25">
        <f>+SUMIFS('Data Co.op'!$M:$M,'Data Co.op'!$E:$E,'MT-Tracking Co.op'!$F395,'Data Co.op'!$N:$N,'MT-Tracking Co.op'!V$6)</f>
        <v>0</v>
      </c>
      <c r="W395" s="25">
        <f>+SUMIFS('Data Co.op'!$M:$M,'Data Co.op'!$E:$E,'MT-Tracking Co.op'!$F395,'Data Co.op'!$N:$N,'MT-Tracking Co.op'!W$6)</f>
        <v>0</v>
      </c>
      <c r="X395" s="25">
        <f>+SUMIFS('Data Co.op'!$M:$M,'Data Co.op'!$E:$E,'MT-Tracking Co.op'!$F395,'Data Co.op'!$N:$N,'MT-Tracking Co.op'!X$6)</f>
        <v>0</v>
      </c>
      <c r="Y395" s="25">
        <f>+SUMIFS('Data Co.op'!$M:$M,'Data Co.op'!$E:$E,'MT-Tracking Co.op'!$F395,'Data Co.op'!$N:$N,'MT-Tracking Co.op'!Y$6)</f>
        <v>0</v>
      </c>
      <c r="Z395" s="25">
        <f>+SUMIFS('Data Co.op'!$M:$M,'Data Co.op'!$E:$E,'MT-Tracking Co.op'!$F395,'Data Co.op'!$N:$N,'MT-Tracking Co.op'!Z$6)</f>
        <v>0</v>
      </c>
      <c r="AA395" s="25">
        <f>+SUMIFS('Data Co.op'!$M:$M,'Data Co.op'!$E:$E,'MT-Tracking Co.op'!$F395,'Data Co.op'!$N:$N,'MT-Tracking Co.op'!AA$6)</f>
        <v>0</v>
      </c>
      <c r="AB395" s="25">
        <f>+SUMIFS('Data Co.op'!$M:$M,'Data Co.op'!$E:$E,'MT-Tracking Co.op'!$F395,'Data Co.op'!$N:$N,'MT-Tracking Co.op'!AB$6)</f>
        <v>0</v>
      </c>
      <c r="AC395" s="25">
        <f>+SUMIFS('Data Co.op'!$M:$M,'Data Co.op'!$E:$E,'MT-Tracking Co.op'!$F395,'Data Co.op'!$N:$N,'MT-Tracking Co.op'!AC$6)</f>
        <v>0</v>
      </c>
      <c r="AD395" s="25">
        <f>+SUMIFS('Data Co.op'!$M:$M,'Data Co.op'!$E:$E,'MT-Tracking Co.op'!$F395,'Data Co.op'!$N:$N,'MT-Tracking Co.op'!AD$6)</f>
        <v>0</v>
      </c>
      <c r="AE395" s="25">
        <f>+SUMIFS('Data Co.op'!$M:$M,'Data Co.op'!$E:$E,'MT-Tracking Co.op'!$F395,'Data Co.op'!$N:$N,'MT-Tracking Co.op'!AE$6)</f>
        <v>227.69964000000004</v>
      </c>
      <c r="AF395" s="25">
        <f>+SUMIFS('Data Co.op'!$M:$M,'Data Co.op'!$E:$E,'MT-Tracking Co.op'!$F395,'Data Co.op'!$N:$N,'MT-Tracking Co.op'!AF$6)</f>
        <v>0</v>
      </c>
      <c r="AG395" s="25">
        <f>+SUMIFS('Data Co.op'!$M:$M,'Data Co.op'!$E:$E,'MT-Tracking Co.op'!$F395,'Data Co.op'!$N:$N,'MT-Tracking Co.op'!AG$6)</f>
        <v>0</v>
      </c>
      <c r="AH395" s="25">
        <f>+SUMIFS('Data Co.op'!$M:$M,'Data Co.op'!$E:$E,'MT-Tracking Co.op'!$G395,'Data Co.op'!$N:$N,'MT-Tracking Co.op'!AH$6)</f>
        <v>0</v>
      </c>
      <c r="AI395" s="25">
        <f>+SUMIFS('Data Co.op'!$M:$M,'Data Co.op'!$E:$E,'MT-Tracking Co.op'!$G395,'Data Co.op'!$N:$N,'MT-Tracking Co.op'!AI$6)</f>
        <v>0</v>
      </c>
      <c r="AJ395" s="25">
        <f>+SUMIFS('Data Co.op'!$M:$M,'Data Co.op'!$E:$E,'MT-Tracking Co.op'!$G395,'Data Co.op'!$N:$N,'MT-Tracking Co.op'!AJ$6)</f>
        <v>0</v>
      </c>
      <c r="AK395" s="25">
        <f>+SUMIFS('Data Co.op'!$M:$M,'Data Co.op'!$E:$E,'MT-Tracking Co.op'!$G395,'Data Co.op'!$N:$N,'MT-Tracking Co.op'!AK$6)</f>
        <v>0</v>
      </c>
      <c r="AL395" s="25">
        <f>+SUMIFS('Data Co.op'!$M:$M,'Data Co.op'!$E:$E,'MT-Tracking Co.op'!$G395,'Data Co.op'!$N:$N,'MT-Tracking Co.op'!AL$6)</f>
        <v>0</v>
      </c>
      <c r="AM395" s="25">
        <f>+SUMIFS('Data Co.op'!$M:$M,'Data Co.op'!$E:$E,'MT-Tracking Co.op'!$G395,'Data Co.op'!$N:$N,'MT-Tracking Co.op'!AM$6)</f>
        <v>0</v>
      </c>
      <c r="AN395" s="25">
        <f>+SUMIFS('Data Co.op'!$M:$M,'Data Co.op'!$E:$E,'MT-Tracking Co.op'!$G395,'Data Co.op'!$N:$N,'MT-Tracking Co.op'!AN$6)</f>
        <v>0</v>
      </c>
      <c r="AO395" s="25">
        <f>+SUMIFS('Data Co.op'!$M:$M,'Data Co.op'!$E:$E,'MT-Tracking Co.op'!$G395,'Data Co.op'!$N:$N,'MT-Tracking Co.op'!AO$6)</f>
        <v>0</v>
      </c>
      <c r="AP395" s="25">
        <f>+SUMIFS('Data Co.op'!$M:$M,'Data Co.op'!$E:$E,'MT-Tracking Co.op'!$G395,'Data Co.op'!$N:$N,'MT-Tracking Co.op'!AP$6)</f>
        <v>0</v>
      </c>
      <c r="AQ395" s="25">
        <f>+SUMIFS('Data Co.op'!$M:$M,'Data Co.op'!$E:$E,'MT-Tracking Co.op'!$G395,'Data Co.op'!$N:$N,'MT-Tracking Co.op'!AQ$6)</f>
        <v>0</v>
      </c>
      <c r="AR395" s="25">
        <f>+SUMIFS('Data Co.op'!$M:$M,'Data Co.op'!$E:$E,'MT-Tracking Co.op'!$G395,'Data Co.op'!$N:$N,'MT-Tracking Co.op'!AR$6)</f>
        <v>0</v>
      </c>
      <c r="AS395" s="25">
        <f>+SUMIFS('Data Co.op'!$M:$M,'Data Co.op'!$E:$E,'MT-Tracking Co.op'!$G395,'Data Co.op'!$N:$N,'MT-Tracking Co.op'!AS$6)</f>
        <v>0</v>
      </c>
      <c r="AT395" s="25">
        <f>+SUMIFS('Data Co.op'!$M:$M,'Data Co.op'!$E:$E,'MT-Tracking Co.op'!$G395,'Data Co.op'!$N:$N,'MT-Tracking Co.op'!AT$6)</f>
        <v>0</v>
      </c>
      <c r="AU395" s="25">
        <f>+SUMIFS('Data Co.op'!$M:$M,'Data Co.op'!$E:$E,'MT-Tracking Co.op'!$G395,'Data Co.op'!$N:$N,'MT-Tracking Co.op'!AU$6)</f>
        <v>0</v>
      </c>
      <c r="AV395" s="25">
        <f>+SUMIFS('Data Co.op'!$M:$M,'Data Co.op'!$E:$E,'MT-Tracking Co.op'!$G395,'Data Co.op'!$N:$N,'MT-Tracking Co.op'!AV$6)</f>
        <v>1424.81484</v>
      </c>
      <c r="AW395" s="27"/>
      <c r="AX395" t="str">
        <f t="shared" si="69"/>
        <v>Phạm Thị Bích Hạnh</v>
      </c>
      <c r="AY395" t="str">
        <f t="shared" si="68"/>
        <v>NBTS05338</v>
      </c>
      <c r="AZ395" s="27" t="str">
        <f t="shared" si="70"/>
        <v>Phạm Thị Bích Hạnh</v>
      </c>
    </row>
    <row r="396" spans="1:52" outlineLevel="1" x14ac:dyDescent="0.25">
      <c r="A396" s="4" t="s">
        <v>935</v>
      </c>
      <c r="B396" s="4" t="s">
        <v>1076</v>
      </c>
      <c r="C396" s="4" t="s">
        <v>356</v>
      </c>
      <c r="D396" s="4" t="s">
        <v>2329</v>
      </c>
      <c r="E396" s="4" t="s">
        <v>356</v>
      </c>
      <c r="F396" s="35">
        <v>9422</v>
      </c>
      <c r="G396" s="35">
        <v>9422</v>
      </c>
      <c r="H396" s="35" t="s">
        <v>5107</v>
      </c>
      <c r="I396" s="4"/>
      <c r="J396" s="4"/>
      <c r="K396" s="4"/>
      <c r="L396" s="4"/>
      <c r="M396" s="4"/>
      <c r="N396" s="38"/>
      <c r="O396" s="33"/>
      <c r="P396" s="33">
        <f t="shared" si="61"/>
        <v>413.24688000000003</v>
      </c>
      <c r="Q396" s="94">
        <f t="shared" si="55"/>
        <v>0</v>
      </c>
      <c r="R396" s="25">
        <f>+SUMIFS('Data Co.op'!$M:$M,'Data Co.op'!$E:$E,'MT-Tracking Co.op'!$F396,'Data Co.op'!$N:$N,'MT-Tracking Co.op'!R$6)</f>
        <v>0</v>
      </c>
      <c r="S396" s="25">
        <f>+SUMIFS('Data Co.op'!$M:$M,'Data Co.op'!$E:$E,'MT-Tracking Co.op'!$F396,'Data Co.op'!$N:$N,'MT-Tracking Co.op'!S$6)</f>
        <v>0</v>
      </c>
      <c r="T396" s="25">
        <f>+SUMIFS('Data Co.op'!$M:$M,'Data Co.op'!$E:$E,'MT-Tracking Co.op'!$F396,'Data Co.op'!$N:$N,'MT-Tracking Co.op'!T$6)</f>
        <v>0</v>
      </c>
      <c r="U396" s="25">
        <f>+SUMIFS('Data Co.op'!$M:$M,'Data Co.op'!$E:$E,'MT-Tracking Co.op'!$F396,'Data Co.op'!$N:$N,'MT-Tracking Co.op'!U$6)</f>
        <v>0</v>
      </c>
      <c r="V396" s="25">
        <f>+SUMIFS('Data Co.op'!$M:$M,'Data Co.op'!$E:$E,'MT-Tracking Co.op'!$F396,'Data Co.op'!$N:$N,'MT-Tracking Co.op'!V$6)</f>
        <v>0</v>
      </c>
      <c r="W396" s="25">
        <f>+SUMIFS('Data Co.op'!$M:$M,'Data Co.op'!$E:$E,'MT-Tracking Co.op'!$F396,'Data Co.op'!$N:$N,'MT-Tracking Co.op'!W$6)</f>
        <v>0</v>
      </c>
      <c r="X396" s="25">
        <f>+SUMIFS('Data Co.op'!$M:$M,'Data Co.op'!$E:$E,'MT-Tracking Co.op'!$F396,'Data Co.op'!$N:$N,'MT-Tracking Co.op'!X$6)</f>
        <v>0</v>
      </c>
      <c r="Y396" s="25">
        <f>+SUMIFS('Data Co.op'!$M:$M,'Data Co.op'!$E:$E,'MT-Tracking Co.op'!$F396,'Data Co.op'!$N:$N,'MT-Tracking Co.op'!Y$6)</f>
        <v>0</v>
      </c>
      <c r="Z396" s="25">
        <f>+SUMIFS('Data Co.op'!$M:$M,'Data Co.op'!$E:$E,'MT-Tracking Co.op'!$F396,'Data Co.op'!$N:$N,'MT-Tracking Co.op'!Z$6)</f>
        <v>0</v>
      </c>
      <c r="AA396" s="25">
        <f>+SUMIFS('Data Co.op'!$M:$M,'Data Co.op'!$E:$E,'MT-Tracking Co.op'!$F396,'Data Co.op'!$N:$N,'MT-Tracking Co.op'!AA$6)</f>
        <v>0</v>
      </c>
      <c r="AB396" s="25">
        <f>+SUMIFS('Data Co.op'!$M:$M,'Data Co.op'!$E:$E,'MT-Tracking Co.op'!$F396,'Data Co.op'!$N:$N,'MT-Tracking Co.op'!AB$6)</f>
        <v>0</v>
      </c>
      <c r="AC396" s="25">
        <f>+SUMIFS('Data Co.op'!$M:$M,'Data Co.op'!$E:$E,'MT-Tracking Co.op'!$F396,'Data Co.op'!$N:$N,'MT-Tracking Co.op'!AC$6)</f>
        <v>0</v>
      </c>
      <c r="AD396" s="25">
        <f>+SUMIFS('Data Co.op'!$M:$M,'Data Co.op'!$E:$E,'MT-Tracking Co.op'!$F396,'Data Co.op'!$N:$N,'MT-Tracking Co.op'!AD$6)</f>
        <v>0</v>
      </c>
      <c r="AE396" s="25">
        <f>+SUMIFS('Data Co.op'!$M:$M,'Data Co.op'!$E:$E,'MT-Tracking Co.op'!$F396,'Data Co.op'!$N:$N,'MT-Tracking Co.op'!AE$6)</f>
        <v>0</v>
      </c>
      <c r="AF396" s="25">
        <f>+SUMIFS('Data Co.op'!$M:$M,'Data Co.op'!$E:$E,'MT-Tracking Co.op'!$F396,'Data Co.op'!$N:$N,'MT-Tracking Co.op'!AF$6)</f>
        <v>0</v>
      </c>
      <c r="AG396" s="25">
        <f>+SUMIFS('Data Co.op'!$M:$M,'Data Co.op'!$E:$E,'MT-Tracking Co.op'!$F396,'Data Co.op'!$N:$N,'MT-Tracking Co.op'!AG$6)</f>
        <v>413.24688000000003</v>
      </c>
      <c r="AH396" s="25">
        <f>+SUMIFS('Data Co.op'!$M:$M,'Data Co.op'!$E:$E,'MT-Tracking Co.op'!$G396,'Data Co.op'!$N:$N,'MT-Tracking Co.op'!AH$6)</f>
        <v>0</v>
      </c>
      <c r="AI396" s="25">
        <f>+SUMIFS('Data Co.op'!$M:$M,'Data Co.op'!$E:$E,'MT-Tracking Co.op'!$G396,'Data Co.op'!$N:$N,'MT-Tracking Co.op'!AI$6)</f>
        <v>0</v>
      </c>
      <c r="AJ396" s="25">
        <f>+SUMIFS('Data Co.op'!$M:$M,'Data Co.op'!$E:$E,'MT-Tracking Co.op'!$G396,'Data Co.op'!$N:$N,'MT-Tracking Co.op'!AJ$6)</f>
        <v>0</v>
      </c>
      <c r="AK396" s="25">
        <f>+SUMIFS('Data Co.op'!$M:$M,'Data Co.op'!$E:$E,'MT-Tracking Co.op'!$G396,'Data Co.op'!$N:$N,'MT-Tracking Co.op'!AK$6)</f>
        <v>0</v>
      </c>
      <c r="AL396" s="25">
        <f>+SUMIFS('Data Co.op'!$M:$M,'Data Co.op'!$E:$E,'MT-Tracking Co.op'!$G396,'Data Co.op'!$N:$N,'MT-Tracking Co.op'!AL$6)</f>
        <v>0</v>
      </c>
      <c r="AM396" s="25">
        <f>+SUMIFS('Data Co.op'!$M:$M,'Data Co.op'!$E:$E,'MT-Tracking Co.op'!$G396,'Data Co.op'!$N:$N,'MT-Tracking Co.op'!AM$6)</f>
        <v>0</v>
      </c>
      <c r="AN396" s="25">
        <f>+SUMIFS('Data Co.op'!$M:$M,'Data Co.op'!$E:$E,'MT-Tracking Co.op'!$G396,'Data Co.op'!$N:$N,'MT-Tracking Co.op'!AN$6)</f>
        <v>0</v>
      </c>
      <c r="AO396" s="25">
        <f>+SUMIFS('Data Co.op'!$M:$M,'Data Co.op'!$E:$E,'MT-Tracking Co.op'!$G396,'Data Co.op'!$N:$N,'MT-Tracking Co.op'!AO$6)</f>
        <v>0</v>
      </c>
      <c r="AP396" s="25">
        <f>+SUMIFS('Data Co.op'!$M:$M,'Data Co.op'!$E:$E,'MT-Tracking Co.op'!$G396,'Data Co.op'!$N:$N,'MT-Tracking Co.op'!AP$6)</f>
        <v>0</v>
      </c>
      <c r="AQ396" s="25">
        <f>+SUMIFS('Data Co.op'!$M:$M,'Data Co.op'!$E:$E,'MT-Tracking Co.op'!$G396,'Data Co.op'!$N:$N,'MT-Tracking Co.op'!AQ$6)</f>
        <v>0</v>
      </c>
      <c r="AR396" s="25">
        <f>+SUMIFS('Data Co.op'!$M:$M,'Data Co.op'!$E:$E,'MT-Tracking Co.op'!$G396,'Data Co.op'!$N:$N,'MT-Tracking Co.op'!AR$6)</f>
        <v>0</v>
      </c>
      <c r="AS396" s="25">
        <f>+SUMIFS('Data Co.op'!$M:$M,'Data Co.op'!$E:$E,'MT-Tracking Co.op'!$G396,'Data Co.op'!$N:$N,'MT-Tracking Co.op'!AS$6)</f>
        <v>0</v>
      </c>
      <c r="AT396" s="25">
        <f>+SUMIFS('Data Co.op'!$M:$M,'Data Co.op'!$E:$E,'MT-Tracking Co.op'!$G396,'Data Co.op'!$N:$N,'MT-Tracking Co.op'!AT$6)</f>
        <v>0</v>
      </c>
      <c r="AU396" s="25">
        <f>+SUMIFS('Data Co.op'!$M:$M,'Data Co.op'!$E:$E,'MT-Tracking Co.op'!$G396,'Data Co.op'!$N:$N,'MT-Tracking Co.op'!AU$6)</f>
        <v>0</v>
      </c>
      <c r="AV396" s="25">
        <f>+SUMIFS('Data Co.op'!$M:$M,'Data Co.op'!$E:$E,'MT-Tracking Co.op'!$G396,'Data Co.op'!$N:$N,'MT-Tracking Co.op'!AV$6)</f>
        <v>0</v>
      </c>
      <c r="AW396" s="27"/>
      <c r="AX396" t="str">
        <f t="shared" si="69"/>
        <v>Phạm Thị Bích Hạnh</v>
      </c>
      <c r="AY396" t="str">
        <f t="shared" si="68"/>
        <v>NBTS05338</v>
      </c>
      <c r="AZ396" s="27" t="str">
        <f t="shared" si="70"/>
        <v>Phạm Thị Bích Hạnh</v>
      </c>
    </row>
    <row r="397" spans="1:52" outlineLevel="1" x14ac:dyDescent="0.25">
      <c r="A397" s="4" t="s">
        <v>935</v>
      </c>
      <c r="B397" s="4" t="s">
        <v>1076</v>
      </c>
      <c r="C397" s="4" t="s">
        <v>356</v>
      </c>
      <c r="D397" s="4" t="s">
        <v>2329</v>
      </c>
      <c r="E397" s="4" t="s">
        <v>356</v>
      </c>
      <c r="F397" s="35">
        <v>9303</v>
      </c>
      <c r="G397" s="35">
        <v>9303</v>
      </c>
      <c r="H397" s="35" t="s">
        <v>5141</v>
      </c>
      <c r="I397" s="4"/>
      <c r="J397" s="4"/>
      <c r="K397" s="4"/>
      <c r="L397" s="4"/>
      <c r="M397" s="4"/>
      <c r="N397" s="38"/>
      <c r="O397" s="33"/>
      <c r="P397" s="33">
        <f t="shared" si="61"/>
        <v>952.89804000000004</v>
      </c>
      <c r="Q397" s="94">
        <f t="shared" si="55"/>
        <v>0</v>
      </c>
      <c r="R397" s="25">
        <f>+SUMIFS('Data Co.op'!$M:$M,'Data Co.op'!$E:$E,'MT-Tracking Co.op'!$F397,'Data Co.op'!$N:$N,'MT-Tracking Co.op'!R$6)</f>
        <v>0</v>
      </c>
      <c r="S397" s="25">
        <f>+SUMIFS('Data Co.op'!$M:$M,'Data Co.op'!$E:$E,'MT-Tracking Co.op'!$F397,'Data Co.op'!$N:$N,'MT-Tracking Co.op'!S$6)</f>
        <v>0</v>
      </c>
      <c r="T397" s="25">
        <f>+SUMIFS('Data Co.op'!$M:$M,'Data Co.op'!$E:$E,'MT-Tracking Co.op'!$F397,'Data Co.op'!$N:$N,'MT-Tracking Co.op'!T$6)</f>
        <v>0</v>
      </c>
      <c r="U397" s="25">
        <f>+SUMIFS('Data Co.op'!$M:$M,'Data Co.op'!$E:$E,'MT-Tracking Co.op'!$F397,'Data Co.op'!$N:$N,'MT-Tracking Co.op'!U$6)</f>
        <v>0</v>
      </c>
      <c r="V397" s="25">
        <f>+SUMIFS('Data Co.op'!$M:$M,'Data Co.op'!$E:$E,'MT-Tracking Co.op'!$F397,'Data Co.op'!$N:$N,'MT-Tracking Co.op'!V$6)</f>
        <v>0</v>
      </c>
      <c r="W397" s="25">
        <f>+SUMIFS('Data Co.op'!$M:$M,'Data Co.op'!$E:$E,'MT-Tracking Co.op'!$F397,'Data Co.op'!$N:$N,'MT-Tracking Co.op'!W$6)</f>
        <v>0</v>
      </c>
      <c r="X397" s="25">
        <f>+SUMIFS('Data Co.op'!$M:$M,'Data Co.op'!$E:$E,'MT-Tracking Co.op'!$F397,'Data Co.op'!$N:$N,'MT-Tracking Co.op'!X$6)</f>
        <v>0</v>
      </c>
      <c r="Y397" s="25">
        <f>+SUMIFS('Data Co.op'!$M:$M,'Data Co.op'!$E:$E,'MT-Tracking Co.op'!$F397,'Data Co.op'!$N:$N,'MT-Tracking Co.op'!Y$6)</f>
        <v>0</v>
      </c>
      <c r="Z397" s="25">
        <f>+SUMIFS('Data Co.op'!$M:$M,'Data Co.op'!$E:$E,'MT-Tracking Co.op'!$F397,'Data Co.op'!$N:$N,'MT-Tracking Co.op'!Z$6)</f>
        <v>0</v>
      </c>
      <c r="AA397" s="25">
        <f>+SUMIFS('Data Co.op'!$M:$M,'Data Co.op'!$E:$E,'MT-Tracking Co.op'!$F397,'Data Co.op'!$N:$N,'MT-Tracking Co.op'!AA$6)</f>
        <v>0</v>
      </c>
      <c r="AB397" s="25">
        <f>+SUMIFS('Data Co.op'!$M:$M,'Data Co.op'!$E:$E,'MT-Tracking Co.op'!$F397,'Data Co.op'!$N:$N,'MT-Tracking Co.op'!AB$6)</f>
        <v>0</v>
      </c>
      <c r="AC397" s="25">
        <f>+SUMIFS('Data Co.op'!$M:$M,'Data Co.op'!$E:$E,'MT-Tracking Co.op'!$F397,'Data Co.op'!$N:$N,'MT-Tracking Co.op'!AC$6)</f>
        <v>180.59976</v>
      </c>
      <c r="AD397" s="25">
        <f>+SUMIFS('Data Co.op'!$M:$M,'Data Co.op'!$E:$E,'MT-Tracking Co.op'!$F397,'Data Co.op'!$N:$N,'MT-Tracking Co.op'!AD$6)</f>
        <v>0</v>
      </c>
      <c r="AE397" s="25">
        <f>+SUMIFS('Data Co.op'!$M:$M,'Data Co.op'!$E:$E,'MT-Tracking Co.op'!$F397,'Data Co.op'!$N:$N,'MT-Tracking Co.op'!AE$6)</f>
        <v>0</v>
      </c>
      <c r="AF397" s="25">
        <f>+SUMIFS('Data Co.op'!$M:$M,'Data Co.op'!$E:$E,'MT-Tracking Co.op'!$F397,'Data Co.op'!$N:$N,'MT-Tracking Co.op'!AF$6)</f>
        <v>0</v>
      </c>
      <c r="AG397" s="25">
        <f>+SUMIFS('Data Co.op'!$M:$M,'Data Co.op'!$E:$E,'MT-Tracking Co.op'!$F397,'Data Co.op'!$N:$N,'MT-Tracking Co.op'!AG$6)</f>
        <v>0</v>
      </c>
      <c r="AH397" s="25">
        <f>+SUMIFS('Data Co.op'!$M:$M,'Data Co.op'!$E:$E,'MT-Tracking Co.op'!$G397,'Data Co.op'!$N:$N,'MT-Tracking Co.op'!AH$6)</f>
        <v>0</v>
      </c>
      <c r="AI397" s="25">
        <f>+SUMIFS('Data Co.op'!$M:$M,'Data Co.op'!$E:$E,'MT-Tracking Co.op'!$G397,'Data Co.op'!$N:$N,'MT-Tracking Co.op'!AI$6)</f>
        <v>0</v>
      </c>
      <c r="AJ397" s="25">
        <f>+SUMIFS('Data Co.op'!$M:$M,'Data Co.op'!$E:$E,'MT-Tracking Co.op'!$G397,'Data Co.op'!$N:$N,'MT-Tracking Co.op'!AJ$6)</f>
        <v>0</v>
      </c>
      <c r="AK397" s="25">
        <f>+SUMIFS('Data Co.op'!$M:$M,'Data Co.op'!$E:$E,'MT-Tracking Co.op'!$G397,'Data Co.op'!$N:$N,'MT-Tracking Co.op'!AK$6)</f>
        <v>0</v>
      </c>
      <c r="AL397" s="25">
        <f>+SUMIFS('Data Co.op'!$M:$M,'Data Co.op'!$E:$E,'MT-Tracking Co.op'!$G397,'Data Co.op'!$N:$N,'MT-Tracking Co.op'!AL$6)</f>
        <v>0</v>
      </c>
      <c r="AM397" s="25">
        <f>+SUMIFS('Data Co.op'!$M:$M,'Data Co.op'!$E:$E,'MT-Tracking Co.op'!$G397,'Data Co.op'!$N:$N,'MT-Tracking Co.op'!AM$6)</f>
        <v>0</v>
      </c>
      <c r="AN397" s="25">
        <f>+SUMIFS('Data Co.op'!$M:$M,'Data Co.op'!$E:$E,'MT-Tracking Co.op'!$G397,'Data Co.op'!$N:$N,'MT-Tracking Co.op'!AN$6)</f>
        <v>772.29827999999998</v>
      </c>
      <c r="AO397" s="25">
        <f>+SUMIFS('Data Co.op'!$M:$M,'Data Co.op'!$E:$E,'MT-Tracking Co.op'!$G397,'Data Co.op'!$N:$N,'MT-Tracking Co.op'!AO$6)</f>
        <v>0</v>
      </c>
      <c r="AP397" s="25">
        <f>+SUMIFS('Data Co.op'!$M:$M,'Data Co.op'!$E:$E,'MT-Tracking Co.op'!$G397,'Data Co.op'!$N:$N,'MT-Tracking Co.op'!AP$6)</f>
        <v>0</v>
      </c>
      <c r="AQ397" s="25">
        <f>+SUMIFS('Data Co.op'!$M:$M,'Data Co.op'!$E:$E,'MT-Tracking Co.op'!$G397,'Data Co.op'!$N:$N,'MT-Tracking Co.op'!AQ$6)</f>
        <v>0</v>
      </c>
      <c r="AR397" s="25">
        <f>+SUMIFS('Data Co.op'!$M:$M,'Data Co.op'!$E:$E,'MT-Tracking Co.op'!$G397,'Data Co.op'!$N:$N,'MT-Tracking Co.op'!AR$6)</f>
        <v>0</v>
      </c>
      <c r="AS397" s="25">
        <f>+SUMIFS('Data Co.op'!$M:$M,'Data Co.op'!$E:$E,'MT-Tracking Co.op'!$G397,'Data Co.op'!$N:$N,'MT-Tracking Co.op'!AS$6)</f>
        <v>0</v>
      </c>
      <c r="AT397" s="25">
        <f>+SUMIFS('Data Co.op'!$M:$M,'Data Co.op'!$E:$E,'MT-Tracking Co.op'!$G397,'Data Co.op'!$N:$N,'MT-Tracking Co.op'!AT$6)</f>
        <v>0</v>
      </c>
      <c r="AU397" s="25">
        <f>+SUMIFS('Data Co.op'!$M:$M,'Data Co.op'!$E:$E,'MT-Tracking Co.op'!$G397,'Data Co.op'!$N:$N,'MT-Tracking Co.op'!AU$6)</f>
        <v>0</v>
      </c>
      <c r="AV397" s="25">
        <f>+SUMIFS('Data Co.op'!$M:$M,'Data Co.op'!$E:$E,'MT-Tracking Co.op'!$G397,'Data Co.op'!$N:$N,'MT-Tracking Co.op'!AV$6)</f>
        <v>0</v>
      </c>
      <c r="AW397" s="27"/>
      <c r="AX397" t="str">
        <f t="shared" si="69"/>
        <v>Phạm Thị Bích Hạnh</v>
      </c>
      <c r="AY397" t="str">
        <f t="shared" si="68"/>
        <v>NBTS05338</v>
      </c>
      <c r="AZ397" s="27" t="str">
        <f t="shared" si="70"/>
        <v>Phạm Thị Bích Hạnh</v>
      </c>
    </row>
    <row r="398" spans="1:52" outlineLevel="1" x14ac:dyDescent="0.25">
      <c r="A398" s="4" t="s">
        <v>935</v>
      </c>
      <c r="B398" s="4" t="s">
        <v>1076</v>
      </c>
      <c r="C398" s="4" t="s">
        <v>356</v>
      </c>
      <c r="D398" s="4" t="s">
        <v>2329</v>
      </c>
      <c r="E398" s="4" t="s">
        <v>356</v>
      </c>
      <c r="F398" s="35">
        <v>9315</v>
      </c>
      <c r="G398" s="35">
        <v>9315</v>
      </c>
      <c r="H398" s="35" t="s">
        <v>5142</v>
      </c>
      <c r="I398" s="4"/>
      <c r="J398" s="4"/>
      <c r="K398" s="4"/>
      <c r="L398" s="4"/>
      <c r="M398" s="4"/>
      <c r="N398" s="38"/>
      <c r="O398" s="33"/>
      <c r="P398" s="33">
        <f t="shared" si="61"/>
        <v>1615.09716</v>
      </c>
      <c r="Q398" s="94">
        <f t="shared" si="55"/>
        <v>0</v>
      </c>
      <c r="R398" s="25">
        <f>+SUMIFS('Data Co.op'!$M:$M,'Data Co.op'!$E:$E,'MT-Tracking Co.op'!$F398,'Data Co.op'!$N:$N,'MT-Tracking Co.op'!R$6)</f>
        <v>0</v>
      </c>
      <c r="S398" s="25">
        <f>+SUMIFS('Data Co.op'!$M:$M,'Data Co.op'!$E:$E,'MT-Tracking Co.op'!$F398,'Data Co.op'!$N:$N,'MT-Tracking Co.op'!S$6)</f>
        <v>0</v>
      </c>
      <c r="T398" s="25">
        <f>+SUMIFS('Data Co.op'!$M:$M,'Data Co.op'!$E:$E,'MT-Tracking Co.op'!$F398,'Data Co.op'!$N:$N,'MT-Tracking Co.op'!T$6)</f>
        <v>0</v>
      </c>
      <c r="U398" s="25">
        <f>+SUMIFS('Data Co.op'!$M:$M,'Data Co.op'!$E:$E,'MT-Tracking Co.op'!$F398,'Data Co.op'!$N:$N,'MT-Tracking Co.op'!U$6)</f>
        <v>0</v>
      </c>
      <c r="V398" s="25">
        <f>+SUMIFS('Data Co.op'!$M:$M,'Data Co.op'!$E:$E,'MT-Tracking Co.op'!$F398,'Data Co.op'!$N:$N,'MT-Tracking Co.op'!V$6)</f>
        <v>0</v>
      </c>
      <c r="W398" s="25">
        <f>+SUMIFS('Data Co.op'!$M:$M,'Data Co.op'!$E:$E,'MT-Tracking Co.op'!$F398,'Data Co.op'!$N:$N,'MT-Tracking Co.op'!W$6)</f>
        <v>0</v>
      </c>
      <c r="X398" s="25">
        <f>+SUMIFS('Data Co.op'!$M:$M,'Data Co.op'!$E:$E,'MT-Tracking Co.op'!$F398,'Data Co.op'!$N:$N,'MT-Tracking Co.op'!X$6)</f>
        <v>0</v>
      </c>
      <c r="Y398" s="25">
        <f>+SUMIFS('Data Co.op'!$M:$M,'Data Co.op'!$E:$E,'MT-Tracking Co.op'!$F398,'Data Co.op'!$N:$N,'MT-Tracking Co.op'!Y$6)</f>
        <v>0</v>
      </c>
      <c r="Z398" s="25">
        <f>+SUMIFS('Data Co.op'!$M:$M,'Data Co.op'!$E:$E,'MT-Tracking Co.op'!$F398,'Data Co.op'!$N:$N,'MT-Tracking Co.op'!Z$6)</f>
        <v>0</v>
      </c>
      <c r="AA398" s="25">
        <f>+SUMIFS('Data Co.op'!$M:$M,'Data Co.op'!$E:$E,'MT-Tracking Co.op'!$F398,'Data Co.op'!$N:$N,'MT-Tracking Co.op'!AA$6)</f>
        <v>0</v>
      </c>
      <c r="AB398" s="25">
        <f>+SUMIFS('Data Co.op'!$M:$M,'Data Co.op'!$E:$E,'MT-Tracking Co.op'!$F398,'Data Co.op'!$N:$N,'MT-Tracking Co.op'!AB$6)</f>
        <v>0</v>
      </c>
      <c r="AC398" s="25">
        <f>+SUMIFS('Data Co.op'!$M:$M,'Data Co.op'!$E:$E,'MT-Tracking Co.op'!$F398,'Data Co.op'!$N:$N,'MT-Tracking Co.op'!AC$6)</f>
        <v>0</v>
      </c>
      <c r="AD398" s="25">
        <f>+SUMIFS('Data Co.op'!$M:$M,'Data Co.op'!$E:$E,'MT-Tracking Co.op'!$F398,'Data Co.op'!$N:$N,'MT-Tracking Co.op'!AD$6)</f>
        <v>0</v>
      </c>
      <c r="AE398" s="25">
        <f>+SUMIFS('Data Co.op'!$M:$M,'Data Co.op'!$E:$E,'MT-Tracking Co.op'!$F398,'Data Co.op'!$N:$N,'MT-Tracking Co.op'!AE$6)</f>
        <v>0</v>
      </c>
      <c r="AF398" s="25">
        <f>+SUMIFS('Data Co.op'!$M:$M,'Data Co.op'!$E:$E,'MT-Tracking Co.op'!$F398,'Data Co.op'!$N:$N,'MT-Tracking Co.op'!AF$6)</f>
        <v>0</v>
      </c>
      <c r="AG398" s="25">
        <f>+SUMIFS('Data Co.op'!$M:$M,'Data Co.op'!$E:$E,'MT-Tracking Co.op'!$F398,'Data Co.op'!$N:$N,'MT-Tracking Co.op'!AG$6)</f>
        <v>180.59976</v>
      </c>
      <c r="AH398" s="25">
        <f>+SUMIFS('Data Co.op'!$M:$M,'Data Co.op'!$E:$E,'MT-Tracking Co.op'!$G398,'Data Co.op'!$N:$N,'MT-Tracking Co.op'!AH$6)</f>
        <v>0</v>
      </c>
      <c r="AI398" s="25">
        <f>+SUMIFS('Data Co.op'!$M:$M,'Data Co.op'!$E:$E,'MT-Tracking Co.op'!$G398,'Data Co.op'!$N:$N,'MT-Tracking Co.op'!AI$6)</f>
        <v>361.19952000000001</v>
      </c>
      <c r="AJ398" s="25">
        <f>+SUMIFS('Data Co.op'!$M:$M,'Data Co.op'!$E:$E,'MT-Tracking Co.op'!$G398,'Data Co.op'!$N:$N,'MT-Tracking Co.op'!AJ$6)</f>
        <v>0</v>
      </c>
      <c r="AK398" s="25">
        <f>+SUMIFS('Data Co.op'!$M:$M,'Data Co.op'!$E:$E,'MT-Tracking Co.op'!$G398,'Data Co.op'!$N:$N,'MT-Tracking Co.op'!AK$6)</f>
        <v>0</v>
      </c>
      <c r="AL398" s="25">
        <f>+SUMIFS('Data Co.op'!$M:$M,'Data Co.op'!$E:$E,'MT-Tracking Co.op'!$G398,'Data Co.op'!$N:$N,'MT-Tracking Co.op'!AL$6)</f>
        <v>0</v>
      </c>
      <c r="AM398" s="25">
        <f>+SUMIFS('Data Co.op'!$M:$M,'Data Co.op'!$E:$E,'MT-Tracking Co.op'!$G398,'Data Co.op'!$N:$N,'MT-Tracking Co.op'!AM$6)</f>
        <v>0</v>
      </c>
      <c r="AN398" s="25">
        <f>+SUMIFS('Data Co.op'!$M:$M,'Data Co.op'!$E:$E,'MT-Tracking Co.op'!$G398,'Data Co.op'!$N:$N,'MT-Tracking Co.op'!AN$6)</f>
        <v>1073.2978800000001</v>
      </c>
      <c r="AO398" s="25">
        <f>+SUMIFS('Data Co.op'!$M:$M,'Data Co.op'!$E:$E,'MT-Tracking Co.op'!$G398,'Data Co.op'!$N:$N,'MT-Tracking Co.op'!AO$6)</f>
        <v>0</v>
      </c>
      <c r="AP398" s="25">
        <f>+SUMIFS('Data Co.op'!$M:$M,'Data Co.op'!$E:$E,'MT-Tracking Co.op'!$G398,'Data Co.op'!$N:$N,'MT-Tracking Co.op'!AP$6)</f>
        <v>0</v>
      </c>
      <c r="AQ398" s="25">
        <f>+SUMIFS('Data Co.op'!$M:$M,'Data Co.op'!$E:$E,'MT-Tracking Co.op'!$G398,'Data Co.op'!$N:$N,'MT-Tracking Co.op'!AQ$6)</f>
        <v>0</v>
      </c>
      <c r="AR398" s="25">
        <f>+SUMIFS('Data Co.op'!$M:$M,'Data Co.op'!$E:$E,'MT-Tracking Co.op'!$G398,'Data Co.op'!$N:$N,'MT-Tracking Co.op'!AR$6)</f>
        <v>0</v>
      </c>
      <c r="AS398" s="25">
        <f>+SUMIFS('Data Co.op'!$M:$M,'Data Co.op'!$E:$E,'MT-Tracking Co.op'!$G398,'Data Co.op'!$N:$N,'MT-Tracking Co.op'!AS$6)</f>
        <v>0</v>
      </c>
      <c r="AT398" s="25">
        <f>+SUMIFS('Data Co.op'!$M:$M,'Data Co.op'!$E:$E,'MT-Tracking Co.op'!$G398,'Data Co.op'!$N:$N,'MT-Tracking Co.op'!AT$6)</f>
        <v>0</v>
      </c>
      <c r="AU398" s="25">
        <f>+SUMIFS('Data Co.op'!$M:$M,'Data Co.op'!$E:$E,'MT-Tracking Co.op'!$G398,'Data Co.op'!$N:$N,'MT-Tracking Co.op'!AU$6)</f>
        <v>0</v>
      </c>
      <c r="AV398" s="25">
        <f>+SUMIFS('Data Co.op'!$M:$M,'Data Co.op'!$E:$E,'MT-Tracking Co.op'!$G398,'Data Co.op'!$N:$N,'MT-Tracking Co.op'!AV$6)</f>
        <v>0</v>
      </c>
      <c r="AW398" s="27"/>
      <c r="AX398" t="str">
        <f t="shared" si="69"/>
        <v>Phạm Thị Bích Hạnh</v>
      </c>
      <c r="AY398" t="str">
        <f t="shared" si="68"/>
        <v>NBTS05338</v>
      </c>
      <c r="AZ398" s="27" t="str">
        <f t="shared" si="70"/>
        <v>Phạm Thị Bích Hạnh</v>
      </c>
    </row>
    <row r="399" spans="1:52" outlineLevel="1" x14ac:dyDescent="0.25">
      <c r="A399" s="4" t="s">
        <v>935</v>
      </c>
      <c r="B399" s="4" t="s">
        <v>1076</v>
      </c>
      <c r="C399" s="4" t="s">
        <v>356</v>
      </c>
      <c r="D399" s="4" t="s">
        <v>2329</v>
      </c>
      <c r="E399" s="4" t="s">
        <v>356</v>
      </c>
      <c r="F399" s="35">
        <v>9318</v>
      </c>
      <c r="G399" s="35">
        <v>9318</v>
      </c>
      <c r="H399" s="35" t="s">
        <v>5143</v>
      </c>
      <c r="I399" s="4"/>
      <c r="J399" s="4"/>
      <c r="K399" s="4"/>
      <c r="L399" s="4"/>
      <c r="M399" s="4"/>
      <c r="N399" s="38"/>
      <c r="O399" s="33"/>
      <c r="P399" s="33">
        <f t="shared" si="61"/>
        <v>2074.2134400000004</v>
      </c>
      <c r="Q399" s="94">
        <f t="shared" si="55"/>
        <v>0</v>
      </c>
      <c r="R399" s="25">
        <f>+SUMIFS('Data Co.op'!$M:$M,'Data Co.op'!$E:$E,'MT-Tracking Co.op'!$F399,'Data Co.op'!$N:$N,'MT-Tracking Co.op'!R$6)</f>
        <v>0</v>
      </c>
      <c r="S399" s="25">
        <f>+SUMIFS('Data Co.op'!$M:$M,'Data Co.op'!$E:$E,'MT-Tracking Co.op'!$F399,'Data Co.op'!$N:$N,'MT-Tracking Co.op'!S$6)</f>
        <v>0</v>
      </c>
      <c r="T399" s="25">
        <f>+SUMIFS('Data Co.op'!$M:$M,'Data Co.op'!$E:$E,'MT-Tracking Co.op'!$F399,'Data Co.op'!$N:$N,'MT-Tracking Co.op'!T$6)</f>
        <v>0</v>
      </c>
      <c r="U399" s="25">
        <f>+SUMIFS('Data Co.op'!$M:$M,'Data Co.op'!$E:$E,'MT-Tracking Co.op'!$F399,'Data Co.op'!$N:$N,'MT-Tracking Co.op'!U$6)</f>
        <v>0</v>
      </c>
      <c r="V399" s="25">
        <f>+SUMIFS('Data Co.op'!$M:$M,'Data Co.op'!$E:$E,'MT-Tracking Co.op'!$F399,'Data Co.op'!$N:$N,'MT-Tracking Co.op'!V$6)</f>
        <v>0</v>
      </c>
      <c r="W399" s="25">
        <f>+SUMIFS('Data Co.op'!$M:$M,'Data Co.op'!$E:$E,'MT-Tracking Co.op'!$F399,'Data Co.op'!$N:$N,'MT-Tracking Co.op'!W$6)</f>
        <v>0</v>
      </c>
      <c r="X399" s="25">
        <f>+SUMIFS('Data Co.op'!$M:$M,'Data Co.op'!$E:$E,'MT-Tracking Co.op'!$F399,'Data Co.op'!$N:$N,'MT-Tracking Co.op'!X$6)</f>
        <v>0</v>
      </c>
      <c r="Y399" s="25">
        <f>+SUMIFS('Data Co.op'!$M:$M,'Data Co.op'!$E:$E,'MT-Tracking Co.op'!$F399,'Data Co.op'!$N:$N,'MT-Tracking Co.op'!Y$6)</f>
        <v>0</v>
      </c>
      <c r="Z399" s="25">
        <f>+SUMIFS('Data Co.op'!$M:$M,'Data Co.op'!$E:$E,'MT-Tracking Co.op'!$F399,'Data Co.op'!$N:$N,'MT-Tracking Co.op'!Z$6)</f>
        <v>0</v>
      </c>
      <c r="AA399" s="25">
        <f>+SUMIFS('Data Co.op'!$M:$M,'Data Co.op'!$E:$E,'MT-Tracking Co.op'!$F399,'Data Co.op'!$N:$N,'MT-Tracking Co.op'!AA$6)</f>
        <v>0</v>
      </c>
      <c r="AB399" s="25">
        <f>+SUMIFS('Data Co.op'!$M:$M,'Data Co.op'!$E:$E,'MT-Tracking Co.op'!$F399,'Data Co.op'!$N:$N,'MT-Tracking Co.op'!AB$6)</f>
        <v>0</v>
      </c>
      <c r="AC399" s="25">
        <f>+SUMIFS('Data Co.op'!$M:$M,'Data Co.op'!$E:$E,'MT-Tracking Co.op'!$F399,'Data Co.op'!$N:$N,'MT-Tracking Co.op'!AC$6)</f>
        <v>361.19952000000001</v>
      </c>
      <c r="AD399" s="25">
        <f>+SUMIFS('Data Co.op'!$M:$M,'Data Co.op'!$E:$E,'MT-Tracking Co.op'!$F399,'Data Co.op'!$N:$N,'MT-Tracking Co.op'!AD$6)</f>
        <v>0</v>
      </c>
      <c r="AE399" s="25">
        <f>+SUMIFS('Data Co.op'!$M:$M,'Data Co.op'!$E:$E,'MT-Tracking Co.op'!$F399,'Data Co.op'!$N:$N,'MT-Tracking Co.op'!AE$6)</f>
        <v>0</v>
      </c>
      <c r="AF399" s="25">
        <f>+SUMIFS('Data Co.op'!$M:$M,'Data Co.op'!$E:$E,'MT-Tracking Co.op'!$F399,'Data Co.op'!$N:$N,'MT-Tracking Co.op'!AF$6)</f>
        <v>0</v>
      </c>
      <c r="AG399" s="25">
        <f>+SUMIFS('Data Co.op'!$M:$M,'Data Co.op'!$E:$E,'MT-Tracking Co.op'!$F399,'Data Co.op'!$N:$N,'MT-Tracking Co.op'!AG$6)</f>
        <v>0</v>
      </c>
      <c r="AH399" s="25">
        <f>+SUMIFS('Data Co.op'!$M:$M,'Data Co.op'!$E:$E,'MT-Tracking Co.op'!$G399,'Data Co.op'!$N:$N,'MT-Tracking Co.op'!AH$6)</f>
        <v>0</v>
      </c>
      <c r="AI399" s="25">
        <f>+SUMIFS('Data Co.op'!$M:$M,'Data Co.op'!$E:$E,'MT-Tracking Co.op'!$G399,'Data Co.op'!$N:$N,'MT-Tracking Co.op'!AI$6)</f>
        <v>0</v>
      </c>
      <c r="AJ399" s="25">
        <f>+SUMIFS('Data Co.op'!$M:$M,'Data Co.op'!$E:$E,'MT-Tracking Co.op'!$G399,'Data Co.op'!$N:$N,'MT-Tracking Co.op'!AJ$6)</f>
        <v>0</v>
      </c>
      <c r="AK399" s="25">
        <f>+SUMIFS('Data Co.op'!$M:$M,'Data Co.op'!$E:$E,'MT-Tracking Co.op'!$G399,'Data Co.op'!$N:$N,'MT-Tracking Co.op'!AK$6)</f>
        <v>0</v>
      </c>
      <c r="AL399" s="25">
        <f>+SUMIFS('Data Co.op'!$M:$M,'Data Co.op'!$E:$E,'MT-Tracking Co.op'!$G399,'Data Co.op'!$N:$N,'MT-Tracking Co.op'!AL$6)</f>
        <v>0</v>
      </c>
      <c r="AM399" s="25">
        <f>+SUMIFS('Data Co.op'!$M:$M,'Data Co.op'!$E:$E,'MT-Tracking Co.op'!$G399,'Data Co.op'!$N:$N,'MT-Tracking Co.op'!AM$6)</f>
        <v>0</v>
      </c>
      <c r="AN399" s="25">
        <f>+SUMIFS('Data Co.op'!$M:$M,'Data Co.op'!$E:$E,'MT-Tracking Co.op'!$G399,'Data Co.op'!$N:$N,'MT-Tracking Co.op'!AN$6)</f>
        <v>772.29827999999998</v>
      </c>
      <c r="AO399" s="25">
        <f>+SUMIFS('Data Co.op'!$M:$M,'Data Co.op'!$E:$E,'MT-Tracking Co.op'!$G399,'Data Co.op'!$N:$N,'MT-Tracking Co.op'!AO$6)</f>
        <v>0</v>
      </c>
      <c r="AP399" s="25">
        <f>+SUMIFS('Data Co.op'!$M:$M,'Data Co.op'!$E:$E,'MT-Tracking Co.op'!$G399,'Data Co.op'!$N:$N,'MT-Tracking Co.op'!AP$6)</f>
        <v>940.71564000000012</v>
      </c>
      <c r="AQ399" s="25">
        <f>+SUMIFS('Data Co.op'!$M:$M,'Data Co.op'!$E:$E,'MT-Tracking Co.op'!$G399,'Data Co.op'!$N:$N,'MT-Tracking Co.op'!AQ$6)</f>
        <v>0</v>
      </c>
      <c r="AR399" s="25">
        <f>+SUMIFS('Data Co.op'!$M:$M,'Data Co.op'!$E:$E,'MT-Tracking Co.op'!$G399,'Data Co.op'!$N:$N,'MT-Tracking Co.op'!AR$6)</f>
        <v>0</v>
      </c>
      <c r="AS399" s="25">
        <f>+SUMIFS('Data Co.op'!$M:$M,'Data Co.op'!$E:$E,'MT-Tracking Co.op'!$G399,'Data Co.op'!$N:$N,'MT-Tracking Co.op'!AS$6)</f>
        <v>0</v>
      </c>
      <c r="AT399" s="25">
        <f>+SUMIFS('Data Co.op'!$M:$M,'Data Co.op'!$E:$E,'MT-Tracking Co.op'!$G399,'Data Co.op'!$N:$N,'MT-Tracking Co.op'!AT$6)</f>
        <v>0</v>
      </c>
      <c r="AU399" s="25">
        <f>+SUMIFS('Data Co.op'!$M:$M,'Data Co.op'!$E:$E,'MT-Tracking Co.op'!$G399,'Data Co.op'!$N:$N,'MT-Tracking Co.op'!AU$6)</f>
        <v>0</v>
      </c>
      <c r="AV399" s="25">
        <f>+SUMIFS('Data Co.op'!$M:$M,'Data Co.op'!$E:$E,'MT-Tracking Co.op'!$G399,'Data Co.op'!$N:$N,'MT-Tracking Co.op'!AV$6)</f>
        <v>0</v>
      </c>
      <c r="AW399" s="27"/>
      <c r="AX399" t="str">
        <f t="shared" si="69"/>
        <v>Phạm Thị Bích Hạnh</v>
      </c>
      <c r="AY399" t="str">
        <f t="shared" si="68"/>
        <v>NBTS05338</v>
      </c>
      <c r="AZ399" s="27" t="str">
        <f t="shared" si="70"/>
        <v>Phạm Thị Bích Hạnh</v>
      </c>
    </row>
    <row r="400" spans="1:52" outlineLevel="1" x14ac:dyDescent="0.25">
      <c r="A400" s="4" t="s">
        <v>935</v>
      </c>
      <c r="B400" s="4" t="s">
        <v>1076</v>
      </c>
      <c r="C400" s="4" t="s">
        <v>356</v>
      </c>
      <c r="D400" s="4" t="s">
        <v>2329</v>
      </c>
      <c r="E400" s="4" t="s">
        <v>356</v>
      </c>
      <c r="F400" s="35">
        <v>9326</v>
      </c>
      <c r="G400" s="35">
        <v>9326</v>
      </c>
      <c r="H400" s="4" t="s">
        <v>5144</v>
      </c>
      <c r="I400" s="4"/>
      <c r="J400" s="4"/>
      <c r="K400" s="4"/>
      <c r="L400" s="4"/>
      <c r="M400" s="4"/>
      <c r="N400" s="38"/>
      <c r="O400" s="33"/>
      <c r="P400" s="33">
        <f t="shared" si="61"/>
        <v>952.89804000000004</v>
      </c>
      <c r="Q400" s="94">
        <f t="shared" si="55"/>
        <v>0</v>
      </c>
      <c r="R400" s="25">
        <f>+SUMIFS('Data Co.op'!$M:$M,'Data Co.op'!$E:$E,'MT-Tracking Co.op'!$F400,'Data Co.op'!$N:$N,'MT-Tracking Co.op'!R$6)</f>
        <v>0</v>
      </c>
      <c r="S400" s="25">
        <f>+SUMIFS('Data Co.op'!$M:$M,'Data Co.op'!$E:$E,'MT-Tracking Co.op'!$F400,'Data Co.op'!$N:$N,'MT-Tracking Co.op'!S$6)</f>
        <v>0</v>
      </c>
      <c r="T400" s="25">
        <f>+SUMIFS('Data Co.op'!$M:$M,'Data Co.op'!$E:$E,'MT-Tracking Co.op'!$F400,'Data Co.op'!$N:$N,'MT-Tracking Co.op'!T$6)</f>
        <v>0</v>
      </c>
      <c r="U400" s="25">
        <f>+SUMIFS('Data Co.op'!$M:$M,'Data Co.op'!$E:$E,'MT-Tracking Co.op'!$F400,'Data Co.op'!$N:$N,'MT-Tracking Co.op'!U$6)</f>
        <v>0</v>
      </c>
      <c r="V400" s="25">
        <f>+SUMIFS('Data Co.op'!$M:$M,'Data Co.op'!$E:$E,'MT-Tracking Co.op'!$F400,'Data Co.op'!$N:$N,'MT-Tracking Co.op'!V$6)</f>
        <v>0</v>
      </c>
      <c r="W400" s="25">
        <f>+SUMIFS('Data Co.op'!$M:$M,'Data Co.op'!$E:$E,'MT-Tracking Co.op'!$F400,'Data Co.op'!$N:$N,'MT-Tracking Co.op'!W$6)</f>
        <v>0</v>
      </c>
      <c r="X400" s="25">
        <f>+SUMIFS('Data Co.op'!$M:$M,'Data Co.op'!$E:$E,'MT-Tracking Co.op'!$F400,'Data Co.op'!$N:$N,'MT-Tracking Co.op'!X$6)</f>
        <v>0</v>
      </c>
      <c r="Y400" s="25">
        <f>+SUMIFS('Data Co.op'!$M:$M,'Data Co.op'!$E:$E,'MT-Tracking Co.op'!$F400,'Data Co.op'!$N:$N,'MT-Tracking Co.op'!Y$6)</f>
        <v>0</v>
      </c>
      <c r="Z400" s="25">
        <f>+SUMIFS('Data Co.op'!$M:$M,'Data Co.op'!$E:$E,'MT-Tracking Co.op'!$F400,'Data Co.op'!$N:$N,'MT-Tracking Co.op'!Z$6)</f>
        <v>0</v>
      </c>
      <c r="AA400" s="25">
        <f>+SUMIFS('Data Co.op'!$M:$M,'Data Co.op'!$E:$E,'MT-Tracking Co.op'!$F400,'Data Co.op'!$N:$N,'MT-Tracking Co.op'!AA$6)</f>
        <v>0</v>
      </c>
      <c r="AB400" s="25">
        <f>+SUMIFS('Data Co.op'!$M:$M,'Data Co.op'!$E:$E,'MT-Tracking Co.op'!$F400,'Data Co.op'!$N:$N,'MT-Tracking Co.op'!AB$6)</f>
        <v>0</v>
      </c>
      <c r="AC400" s="25">
        <f>+SUMIFS('Data Co.op'!$M:$M,'Data Co.op'!$E:$E,'MT-Tracking Co.op'!$F400,'Data Co.op'!$N:$N,'MT-Tracking Co.op'!AC$6)</f>
        <v>180.59976</v>
      </c>
      <c r="AD400" s="25">
        <f>+SUMIFS('Data Co.op'!$M:$M,'Data Co.op'!$E:$E,'MT-Tracking Co.op'!$F400,'Data Co.op'!$N:$N,'MT-Tracking Co.op'!AD$6)</f>
        <v>0</v>
      </c>
      <c r="AE400" s="25">
        <f>+SUMIFS('Data Co.op'!$M:$M,'Data Co.op'!$E:$E,'MT-Tracking Co.op'!$F400,'Data Co.op'!$N:$N,'MT-Tracking Co.op'!AE$6)</f>
        <v>0</v>
      </c>
      <c r="AF400" s="25">
        <f>+SUMIFS('Data Co.op'!$M:$M,'Data Co.op'!$E:$E,'MT-Tracking Co.op'!$F400,'Data Co.op'!$N:$N,'MT-Tracking Co.op'!AF$6)</f>
        <v>0</v>
      </c>
      <c r="AG400" s="25">
        <f>+SUMIFS('Data Co.op'!$M:$M,'Data Co.op'!$E:$E,'MT-Tracking Co.op'!$F400,'Data Co.op'!$N:$N,'MT-Tracking Co.op'!AG$6)</f>
        <v>0</v>
      </c>
      <c r="AH400" s="25">
        <f>+SUMIFS('Data Co.op'!$M:$M,'Data Co.op'!$E:$E,'MT-Tracking Co.op'!$G400,'Data Co.op'!$N:$N,'MT-Tracking Co.op'!AH$6)</f>
        <v>0</v>
      </c>
      <c r="AI400" s="25">
        <f>+SUMIFS('Data Co.op'!$M:$M,'Data Co.op'!$E:$E,'MT-Tracking Co.op'!$G400,'Data Co.op'!$N:$N,'MT-Tracking Co.op'!AI$6)</f>
        <v>0</v>
      </c>
      <c r="AJ400" s="25">
        <f>+SUMIFS('Data Co.op'!$M:$M,'Data Co.op'!$E:$E,'MT-Tracking Co.op'!$G400,'Data Co.op'!$N:$N,'MT-Tracking Co.op'!AJ$6)</f>
        <v>0</v>
      </c>
      <c r="AK400" s="25">
        <f>+SUMIFS('Data Co.op'!$M:$M,'Data Co.op'!$E:$E,'MT-Tracking Co.op'!$G400,'Data Co.op'!$N:$N,'MT-Tracking Co.op'!AK$6)</f>
        <v>0</v>
      </c>
      <c r="AL400" s="25">
        <f>+SUMIFS('Data Co.op'!$M:$M,'Data Co.op'!$E:$E,'MT-Tracking Co.op'!$G400,'Data Co.op'!$N:$N,'MT-Tracking Co.op'!AL$6)</f>
        <v>0</v>
      </c>
      <c r="AM400" s="25">
        <f>+SUMIFS('Data Co.op'!$M:$M,'Data Co.op'!$E:$E,'MT-Tracking Co.op'!$G400,'Data Co.op'!$N:$N,'MT-Tracking Co.op'!AM$6)</f>
        <v>0</v>
      </c>
      <c r="AN400" s="25">
        <f>+SUMIFS('Data Co.op'!$M:$M,'Data Co.op'!$E:$E,'MT-Tracking Co.op'!$G400,'Data Co.op'!$N:$N,'MT-Tracking Co.op'!AN$6)</f>
        <v>772.29827999999998</v>
      </c>
      <c r="AO400" s="25">
        <f>+SUMIFS('Data Co.op'!$M:$M,'Data Co.op'!$E:$E,'MT-Tracking Co.op'!$G400,'Data Co.op'!$N:$N,'MT-Tracking Co.op'!AO$6)</f>
        <v>0</v>
      </c>
      <c r="AP400" s="25">
        <f>+SUMIFS('Data Co.op'!$M:$M,'Data Co.op'!$E:$E,'MT-Tracking Co.op'!$G400,'Data Co.op'!$N:$N,'MT-Tracking Co.op'!AP$6)</f>
        <v>0</v>
      </c>
      <c r="AQ400" s="25">
        <f>+SUMIFS('Data Co.op'!$M:$M,'Data Co.op'!$E:$E,'MT-Tracking Co.op'!$G400,'Data Co.op'!$N:$N,'MT-Tracking Co.op'!AQ$6)</f>
        <v>0</v>
      </c>
      <c r="AR400" s="25">
        <f>+SUMIFS('Data Co.op'!$M:$M,'Data Co.op'!$E:$E,'MT-Tracking Co.op'!$G400,'Data Co.op'!$N:$N,'MT-Tracking Co.op'!AR$6)</f>
        <v>0</v>
      </c>
      <c r="AS400" s="25">
        <f>+SUMIFS('Data Co.op'!$M:$M,'Data Co.op'!$E:$E,'MT-Tracking Co.op'!$G400,'Data Co.op'!$N:$N,'MT-Tracking Co.op'!AS$6)</f>
        <v>0</v>
      </c>
      <c r="AT400" s="25">
        <f>+SUMIFS('Data Co.op'!$M:$M,'Data Co.op'!$E:$E,'MT-Tracking Co.op'!$G400,'Data Co.op'!$N:$N,'MT-Tracking Co.op'!AT$6)</f>
        <v>0</v>
      </c>
      <c r="AU400" s="25">
        <f>+SUMIFS('Data Co.op'!$M:$M,'Data Co.op'!$E:$E,'MT-Tracking Co.op'!$G400,'Data Co.op'!$N:$N,'MT-Tracking Co.op'!AU$6)</f>
        <v>0</v>
      </c>
      <c r="AV400" s="25">
        <f>+SUMIFS('Data Co.op'!$M:$M,'Data Co.op'!$E:$E,'MT-Tracking Co.op'!$G400,'Data Co.op'!$N:$N,'MT-Tracking Co.op'!AV$6)</f>
        <v>0</v>
      </c>
      <c r="AW400" s="27">
        <f t="shared" si="42"/>
        <v>0</v>
      </c>
      <c r="AX400" t="str">
        <f t="shared" si="69"/>
        <v>Phạm Thị Bích Hạnh</v>
      </c>
      <c r="AY400" t="str">
        <f t="shared" si="68"/>
        <v>NBTS05338</v>
      </c>
      <c r="AZ400" s="27" t="str">
        <f t="shared" si="70"/>
        <v>Phạm Thị Bích Hạnh</v>
      </c>
    </row>
    <row r="401" spans="1:52" outlineLevel="1" x14ac:dyDescent="0.25">
      <c r="A401" s="4" t="s">
        <v>935</v>
      </c>
      <c r="B401" s="4" t="s">
        <v>1076</v>
      </c>
      <c r="C401" s="4" t="s">
        <v>451</v>
      </c>
      <c r="D401" s="4" t="s">
        <v>1326</v>
      </c>
      <c r="E401" s="4" t="s">
        <v>451</v>
      </c>
      <c r="F401" s="35">
        <v>9102</v>
      </c>
      <c r="G401" s="35">
        <v>9102</v>
      </c>
      <c r="H401" s="4" t="s">
        <v>5146</v>
      </c>
      <c r="I401" s="4"/>
      <c r="J401" s="4"/>
      <c r="K401" s="4"/>
      <c r="L401" s="4"/>
      <c r="M401" s="4"/>
      <c r="N401" s="38"/>
      <c r="O401" s="33"/>
      <c r="P401" s="33">
        <f t="shared" si="61"/>
        <v>1133.4978000000001</v>
      </c>
      <c r="Q401" s="94">
        <f t="shared" ref="Q401:Q402" si="71">+IFERROR(P401/O401,0)</f>
        <v>0</v>
      </c>
      <c r="R401" s="25">
        <f>+SUMIFS('Data Co.op'!$M:$M,'Data Co.op'!$E:$E,'MT-Tracking Co.op'!$F401,'Data Co.op'!$N:$N,'MT-Tracking Co.op'!R$6)</f>
        <v>0</v>
      </c>
      <c r="S401" s="25">
        <f>+SUMIFS('Data Co.op'!$M:$M,'Data Co.op'!$E:$E,'MT-Tracking Co.op'!$F401,'Data Co.op'!$N:$N,'MT-Tracking Co.op'!S$6)</f>
        <v>0</v>
      </c>
      <c r="T401" s="25">
        <f>+SUMIFS('Data Co.op'!$M:$M,'Data Co.op'!$E:$E,'MT-Tracking Co.op'!$F401,'Data Co.op'!$N:$N,'MT-Tracking Co.op'!T$6)</f>
        <v>0</v>
      </c>
      <c r="U401" s="25">
        <f>+SUMIFS('Data Co.op'!$M:$M,'Data Co.op'!$E:$E,'MT-Tracking Co.op'!$F401,'Data Co.op'!$N:$N,'MT-Tracking Co.op'!U$6)</f>
        <v>0</v>
      </c>
      <c r="V401" s="25">
        <f>+SUMIFS('Data Co.op'!$M:$M,'Data Co.op'!$E:$E,'MT-Tracking Co.op'!$F401,'Data Co.op'!$N:$N,'MT-Tracking Co.op'!V$6)</f>
        <v>0</v>
      </c>
      <c r="W401" s="25">
        <f>+SUMIFS('Data Co.op'!$M:$M,'Data Co.op'!$E:$E,'MT-Tracking Co.op'!$F401,'Data Co.op'!$N:$N,'MT-Tracking Co.op'!W$6)</f>
        <v>0</v>
      </c>
      <c r="X401" s="25">
        <f>+SUMIFS('Data Co.op'!$M:$M,'Data Co.op'!$E:$E,'MT-Tracking Co.op'!$F401,'Data Co.op'!$N:$N,'MT-Tracking Co.op'!X$6)</f>
        <v>0</v>
      </c>
      <c r="Y401" s="25">
        <f>+SUMIFS('Data Co.op'!$M:$M,'Data Co.op'!$E:$E,'MT-Tracking Co.op'!$F401,'Data Co.op'!$N:$N,'MT-Tracking Co.op'!Y$6)</f>
        <v>0</v>
      </c>
      <c r="Z401" s="25">
        <f>+SUMIFS('Data Co.op'!$M:$M,'Data Co.op'!$E:$E,'MT-Tracking Co.op'!$F401,'Data Co.op'!$N:$N,'MT-Tracking Co.op'!Z$6)</f>
        <v>0</v>
      </c>
      <c r="AA401" s="25">
        <f>+SUMIFS('Data Co.op'!$M:$M,'Data Co.op'!$E:$E,'MT-Tracking Co.op'!$F401,'Data Co.op'!$N:$N,'MT-Tracking Co.op'!AA$6)</f>
        <v>0</v>
      </c>
      <c r="AB401" s="25">
        <f>+SUMIFS('Data Co.op'!$M:$M,'Data Co.op'!$E:$E,'MT-Tracking Co.op'!$F401,'Data Co.op'!$N:$N,'MT-Tracking Co.op'!AB$6)</f>
        <v>0</v>
      </c>
      <c r="AC401" s="25">
        <f>+SUMIFS('Data Co.op'!$M:$M,'Data Co.op'!$E:$E,'MT-Tracking Co.op'!$F401,'Data Co.op'!$N:$N,'MT-Tracking Co.op'!AC$6)</f>
        <v>0</v>
      </c>
      <c r="AD401" s="25">
        <f>+SUMIFS('Data Co.op'!$M:$M,'Data Co.op'!$E:$E,'MT-Tracking Co.op'!$F401,'Data Co.op'!$N:$N,'MT-Tracking Co.op'!AD$6)</f>
        <v>361.19952000000001</v>
      </c>
      <c r="AE401" s="25">
        <f>+SUMIFS('Data Co.op'!$M:$M,'Data Co.op'!$E:$E,'MT-Tracking Co.op'!$F401,'Data Co.op'!$N:$N,'MT-Tracking Co.op'!AE$6)</f>
        <v>0</v>
      </c>
      <c r="AF401" s="25">
        <f>+SUMIFS('Data Co.op'!$M:$M,'Data Co.op'!$E:$E,'MT-Tracking Co.op'!$F401,'Data Co.op'!$N:$N,'MT-Tracking Co.op'!AF$6)</f>
        <v>0</v>
      </c>
      <c r="AG401" s="25">
        <f>+SUMIFS('Data Co.op'!$M:$M,'Data Co.op'!$E:$E,'MT-Tracking Co.op'!$F401,'Data Co.op'!$N:$N,'MT-Tracking Co.op'!AG$6)</f>
        <v>0</v>
      </c>
      <c r="AH401" s="25">
        <f>+SUMIFS('Data Co.op'!$M:$M,'Data Co.op'!$E:$E,'MT-Tracking Co.op'!$G401,'Data Co.op'!$N:$N,'MT-Tracking Co.op'!AH$6)</f>
        <v>0</v>
      </c>
      <c r="AI401" s="25">
        <f>+SUMIFS('Data Co.op'!$M:$M,'Data Co.op'!$E:$E,'MT-Tracking Co.op'!$G401,'Data Co.op'!$N:$N,'MT-Tracking Co.op'!AI$6)</f>
        <v>0</v>
      </c>
      <c r="AJ401" s="25">
        <f>+SUMIFS('Data Co.op'!$M:$M,'Data Co.op'!$E:$E,'MT-Tracking Co.op'!$G401,'Data Co.op'!$N:$N,'MT-Tracking Co.op'!AJ$6)</f>
        <v>0</v>
      </c>
      <c r="AK401" s="25">
        <f>+SUMIFS('Data Co.op'!$M:$M,'Data Co.op'!$E:$E,'MT-Tracking Co.op'!$G401,'Data Co.op'!$N:$N,'MT-Tracking Co.op'!AK$6)</f>
        <v>772.29827999999998</v>
      </c>
      <c r="AL401" s="25">
        <f>+SUMIFS('Data Co.op'!$M:$M,'Data Co.op'!$E:$E,'MT-Tracking Co.op'!$G401,'Data Co.op'!$N:$N,'MT-Tracking Co.op'!AL$6)</f>
        <v>0</v>
      </c>
      <c r="AM401" s="25">
        <f>+SUMIFS('Data Co.op'!$M:$M,'Data Co.op'!$E:$E,'MT-Tracking Co.op'!$G401,'Data Co.op'!$N:$N,'MT-Tracking Co.op'!AM$6)</f>
        <v>0</v>
      </c>
      <c r="AN401" s="25">
        <f>+SUMIFS('Data Co.op'!$M:$M,'Data Co.op'!$E:$E,'MT-Tracking Co.op'!$G401,'Data Co.op'!$N:$N,'MT-Tracking Co.op'!AN$6)</f>
        <v>0</v>
      </c>
      <c r="AO401" s="25">
        <f>+SUMIFS('Data Co.op'!$M:$M,'Data Co.op'!$E:$E,'MT-Tracking Co.op'!$G401,'Data Co.op'!$N:$N,'MT-Tracking Co.op'!AO$6)</f>
        <v>0</v>
      </c>
      <c r="AP401" s="25">
        <f>+SUMIFS('Data Co.op'!$M:$M,'Data Co.op'!$E:$E,'MT-Tracking Co.op'!$G401,'Data Co.op'!$N:$N,'MT-Tracking Co.op'!AP$6)</f>
        <v>0</v>
      </c>
      <c r="AQ401" s="25">
        <f>+SUMIFS('Data Co.op'!$M:$M,'Data Co.op'!$E:$E,'MT-Tracking Co.op'!$G401,'Data Co.op'!$N:$N,'MT-Tracking Co.op'!AQ$6)</f>
        <v>0</v>
      </c>
      <c r="AR401" s="25">
        <f>+SUMIFS('Data Co.op'!$M:$M,'Data Co.op'!$E:$E,'MT-Tracking Co.op'!$G401,'Data Co.op'!$N:$N,'MT-Tracking Co.op'!AR$6)</f>
        <v>0</v>
      </c>
      <c r="AS401" s="25">
        <f>+SUMIFS('Data Co.op'!$M:$M,'Data Co.op'!$E:$E,'MT-Tracking Co.op'!$G401,'Data Co.op'!$N:$N,'MT-Tracking Co.op'!AS$6)</f>
        <v>0</v>
      </c>
      <c r="AT401" s="25">
        <f>+SUMIFS('Data Co.op'!$M:$M,'Data Co.op'!$E:$E,'MT-Tracking Co.op'!$G401,'Data Co.op'!$N:$N,'MT-Tracking Co.op'!AT$6)</f>
        <v>0</v>
      </c>
      <c r="AU401" s="25">
        <f>+SUMIFS('Data Co.op'!$M:$M,'Data Co.op'!$E:$E,'MT-Tracking Co.op'!$G401,'Data Co.op'!$N:$N,'MT-Tracking Co.op'!AU$6)</f>
        <v>0</v>
      </c>
      <c r="AV401" s="25">
        <f>+SUMIFS('Data Co.op'!$M:$M,'Data Co.op'!$E:$E,'MT-Tracking Co.op'!$G401,'Data Co.op'!$N:$N,'MT-Tracking Co.op'!AV$6)</f>
        <v>0</v>
      </c>
      <c r="AW401" s="27"/>
      <c r="AX401" t="str">
        <f t="shared" si="69"/>
        <v>Phạm Thanh Hà</v>
      </c>
      <c r="AY401" t="str">
        <f t="shared" si="68"/>
        <v>NBTS05339</v>
      </c>
      <c r="AZ401" s="27" t="str">
        <f t="shared" si="70"/>
        <v>Phạm Thanh Hà</v>
      </c>
    </row>
    <row r="402" spans="1:52" x14ac:dyDescent="0.25">
      <c r="A402" s="4" t="s">
        <v>935</v>
      </c>
      <c r="B402" s="4" t="s">
        <v>1076</v>
      </c>
      <c r="C402" s="4" t="s">
        <v>356</v>
      </c>
      <c r="D402" s="4" t="s">
        <v>2329</v>
      </c>
      <c r="E402" s="4" t="s">
        <v>356</v>
      </c>
      <c r="F402" s="35">
        <v>2030</v>
      </c>
      <c r="G402" s="35">
        <v>2030</v>
      </c>
      <c r="H402" s="4" t="s">
        <v>5129</v>
      </c>
      <c r="I402" s="4"/>
      <c r="J402" s="4"/>
      <c r="K402" s="4"/>
      <c r="L402" s="4"/>
      <c r="M402" s="4"/>
      <c r="N402" s="38"/>
      <c r="O402" s="4"/>
      <c r="P402" s="33">
        <f t="shared" si="61"/>
        <v>1133.4978000000001</v>
      </c>
      <c r="Q402" s="94">
        <f t="shared" si="71"/>
        <v>0</v>
      </c>
      <c r="R402" s="25">
        <f>+SUMIFS('Data Co.op'!$M:$M,'Data Co.op'!$E:$E,'MT-Tracking Co.op'!$F402,'Data Co.op'!$N:$N,'MT-Tracking Co.op'!R$6)</f>
        <v>0</v>
      </c>
      <c r="S402" s="25">
        <f>+SUMIFS('Data Co.op'!$M:$M,'Data Co.op'!$E:$E,'MT-Tracking Co.op'!$F402,'Data Co.op'!$N:$N,'MT-Tracking Co.op'!S$6)</f>
        <v>0</v>
      </c>
      <c r="T402" s="25">
        <f>+SUMIFS('Data Co.op'!$M:$M,'Data Co.op'!$E:$E,'MT-Tracking Co.op'!$F402,'Data Co.op'!$N:$N,'MT-Tracking Co.op'!T$6)</f>
        <v>0</v>
      </c>
      <c r="U402" s="25">
        <f>+SUMIFS('Data Co.op'!$M:$M,'Data Co.op'!$E:$E,'MT-Tracking Co.op'!$F402,'Data Co.op'!$N:$N,'MT-Tracking Co.op'!U$6)</f>
        <v>0</v>
      </c>
      <c r="V402" s="25">
        <f>+SUMIFS('Data Co.op'!$M:$M,'Data Co.op'!$E:$E,'MT-Tracking Co.op'!$F402,'Data Co.op'!$N:$N,'MT-Tracking Co.op'!V$6)</f>
        <v>0</v>
      </c>
      <c r="W402" s="25">
        <f>+SUMIFS('Data Co.op'!$M:$M,'Data Co.op'!$E:$E,'MT-Tracking Co.op'!$F402,'Data Co.op'!$N:$N,'MT-Tracking Co.op'!W$6)</f>
        <v>0</v>
      </c>
      <c r="X402" s="25">
        <f>+SUMIFS('Data Co.op'!$M:$M,'Data Co.op'!$E:$E,'MT-Tracking Co.op'!$F402,'Data Co.op'!$N:$N,'MT-Tracking Co.op'!X$6)</f>
        <v>0</v>
      </c>
      <c r="Y402" s="25">
        <f>+SUMIFS('Data Co.op'!$M:$M,'Data Co.op'!$E:$E,'MT-Tracking Co.op'!$F402,'Data Co.op'!$N:$N,'MT-Tracking Co.op'!Y$6)</f>
        <v>0</v>
      </c>
      <c r="Z402" s="25">
        <f>+SUMIFS('Data Co.op'!$M:$M,'Data Co.op'!$E:$E,'MT-Tracking Co.op'!$F402,'Data Co.op'!$N:$N,'MT-Tracking Co.op'!Z$6)</f>
        <v>0</v>
      </c>
      <c r="AA402" s="25">
        <f>+SUMIFS('Data Co.op'!$M:$M,'Data Co.op'!$E:$E,'MT-Tracking Co.op'!$F402,'Data Co.op'!$N:$N,'MT-Tracking Co.op'!AA$6)</f>
        <v>0</v>
      </c>
      <c r="AB402" s="25">
        <f>+SUMIFS('Data Co.op'!$M:$M,'Data Co.op'!$E:$E,'MT-Tracking Co.op'!$F402,'Data Co.op'!$N:$N,'MT-Tracking Co.op'!AB$6)</f>
        <v>0</v>
      </c>
      <c r="AC402" s="25">
        <f>+SUMIFS('Data Co.op'!$M:$M,'Data Co.op'!$E:$E,'MT-Tracking Co.op'!$F402,'Data Co.op'!$N:$N,'MT-Tracking Co.op'!AC$6)</f>
        <v>361.19952000000001</v>
      </c>
      <c r="AD402" s="25">
        <f>+SUMIFS('Data Co.op'!$M:$M,'Data Co.op'!$E:$E,'MT-Tracking Co.op'!$F402,'Data Co.op'!$N:$N,'MT-Tracking Co.op'!AD$6)</f>
        <v>0</v>
      </c>
      <c r="AE402" s="25">
        <f>+SUMIFS('Data Co.op'!$M:$M,'Data Co.op'!$E:$E,'MT-Tracking Co.op'!$F402,'Data Co.op'!$N:$N,'MT-Tracking Co.op'!AE$6)</f>
        <v>0</v>
      </c>
      <c r="AF402" s="25">
        <f>+SUMIFS('Data Co.op'!$M:$M,'Data Co.op'!$E:$E,'MT-Tracking Co.op'!$F402,'Data Co.op'!$N:$N,'MT-Tracking Co.op'!AF$6)</f>
        <v>0</v>
      </c>
      <c r="AG402" s="25">
        <f>+SUMIFS('Data Co.op'!$M:$M,'Data Co.op'!$E:$E,'MT-Tracking Co.op'!$F402,'Data Co.op'!$N:$N,'MT-Tracking Co.op'!AG$6)</f>
        <v>0</v>
      </c>
      <c r="AH402" s="25">
        <f>+SUMIFS('Data Co.op'!$M:$M,'Data Co.op'!$E:$E,'MT-Tracking Co.op'!$G402,'Data Co.op'!$N:$N,'MT-Tracking Co.op'!AH$6)</f>
        <v>0</v>
      </c>
      <c r="AI402" s="25">
        <f>+SUMIFS('Data Co.op'!$M:$M,'Data Co.op'!$E:$E,'MT-Tracking Co.op'!$G402,'Data Co.op'!$N:$N,'MT-Tracking Co.op'!AI$6)</f>
        <v>0</v>
      </c>
      <c r="AJ402" s="25">
        <f>+SUMIFS('Data Co.op'!$M:$M,'Data Co.op'!$E:$E,'MT-Tracking Co.op'!$G402,'Data Co.op'!$N:$N,'MT-Tracking Co.op'!AJ$6)</f>
        <v>0</v>
      </c>
      <c r="AK402" s="25">
        <f>+SUMIFS('Data Co.op'!$M:$M,'Data Co.op'!$E:$E,'MT-Tracking Co.op'!$G402,'Data Co.op'!$N:$N,'MT-Tracking Co.op'!AK$6)</f>
        <v>0</v>
      </c>
      <c r="AL402" s="25">
        <f>+SUMIFS('Data Co.op'!$M:$M,'Data Co.op'!$E:$E,'MT-Tracking Co.op'!$G402,'Data Co.op'!$N:$N,'MT-Tracking Co.op'!AL$6)</f>
        <v>0</v>
      </c>
      <c r="AM402" s="25">
        <f>+SUMIFS('Data Co.op'!$M:$M,'Data Co.op'!$E:$E,'MT-Tracking Co.op'!$G402,'Data Co.op'!$N:$N,'MT-Tracking Co.op'!AM$6)</f>
        <v>772.29827999999998</v>
      </c>
      <c r="AN402" s="25">
        <f>+SUMIFS('Data Co.op'!$M:$M,'Data Co.op'!$E:$E,'MT-Tracking Co.op'!$G402,'Data Co.op'!$N:$N,'MT-Tracking Co.op'!AN$6)</f>
        <v>0</v>
      </c>
      <c r="AO402" s="25">
        <f>+SUMIFS('Data Co.op'!$M:$M,'Data Co.op'!$E:$E,'MT-Tracking Co.op'!$G402,'Data Co.op'!$N:$N,'MT-Tracking Co.op'!AO$6)</f>
        <v>0</v>
      </c>
      <c r="AP402" s="25">
        <f>+SUMIFS('Data Co.op'!$M:$M,'Data Co.op'!$E:$E,'MT-Tracking Co.op'!$G402,'Data Co.op'!$N:$N,'MT-Tracking Co.op'!AP$6)</f>
        <v>0</v>
      </c>
      <c r="AQ402" s="25">
        <f>+SUMIFS('Data Co.op'!$M:$M,'Data Co.op'!$E:$E,'MT-Tracking Co.op'!$G402,'Data Co.op'!$N:$N,'MT-Tracking Co.op'!AQ$6)</f>
        <v>0</v>
      </c>
      <c r="AR402" s="25">
        <f>+SUMIFS('Data Co.op'!$M:$M,'Data Co.op'!$E:$E,'MT-Tracking Co.op'!$G402,'Data Co.op'!$N:$N,'MT-Tracking Co.op'!AR$6)</f>
        <v>0</v>
      </c>
      <c r="AS402" s="25">
        <f>+SUMIFS('Data Co.op'!$M:$M,'Data Co.op'!$E:$E,'MT-Tracking Co.op'!$G402,'Data Co.op'!$N:$N,'MT-Tracking Co.op'!AS$6)</f>
        <v>0</v>
      </c>
      <c r="AT402" s="25">
        <f>+SUMIFS('Data Co.op'!$M:$M,'Data Co.op'!$E:$E,'MT-Tracking Co.op'!$G402,'Data Co.op'!$N:$N,'MT-Tracking Co.op'!AT$6)</f>
        <v>0</v>
      </c>
      <c r="AU402" s="25">
        <f>+SUMIFS('Data Co.op'!$M:$M,'Data Co.op'!$E:$E,'MT-Tracking Co.op'!$G402,'Data Co.op'!$N:$N,'MT-Tracking Co.op'!AU$6)</f>
        <v>0</v>
      </c>
      <c r="AV402" s="25">
        <f>+SUMIFS('Data Co.op'!$M:$M,'Data Co.op'!$E:$E,'MT-Tracking Co.op'!$G402,'Data Co.op'!$N:$N,'MT-Tracking Co.op'!AV$6)</f>
        <v>0</v>
      </c>
      <c r="AW402" s="27">
        <f t="shared" si="42"/>
        <v>0</v>
      </c>
      <c r="AX402" t="str">
        <f t="shared" si="69"/>
        <v>Phạm Thị Bích Hạnh</v>
      </c>
      <c r="AY402" t="str">
        <f t="shared" si="68"/>
        <v>NBTS05338</v>
      </c>
      <c r="AZ402" s="27" t="str">
        <f t="shared" si="70"/>
        <v>Phạm Thị Bích Hạnh</v>
      </c>
    </row>
    <row r="403" spans="1:52" x14ac:dyDescent="0.25">
      <c r="A403" t="s">
        <v>745</v>
      </c>
      <c r="B403" t="s">
        <v>745</v>
      </c>
      <c r="D403" t="s">
        <v>745</v>
      </c>
      <c r="E403" s="1" t="s">
        <v>745</v>
      </c>
      <c r="F403" s="1" t="s">
        <v>745</v>
      </c>
      <c r="H403" t="s">
        <v>745</v>
      </c>
      <c r="I403" t="s">
        <v>745</v>
      </c>
      <c r="J403" t="s">
        <v>745</v>
      </c>
      <c r="K403" t="s">
        <v>745</v>
      </c>
      <c r="L403" t="s">
        <v>745</v>
      </c>
      <c r="M403" t="s">
        <v>745</v>
      </c>
      <c r="N403" s="26" t="s">
        <v>745</v>
      </c>
      <c r="O403" t="s">
        <v>745</v>
      </c>
      <c r="P403" t="s">
        <v>745</v>
      </c>
      <c r="Q403" t="s">
        <v>745</v>
      </c>
      <c r="R403" t="s">
        <v>745</v>
      </c>
      <c r="S403" t="s">
        <v>745</v>
      </c>
      <c r="T403" t="s">
        <v>745</v>
      </c>
      <c r="U403" t="s">
        <v>745</v>
      </c>
      <c r="V403" t="s">
        <v>745</v>
      </c>
      <c r="W403" t="s">
        <v>745</v>
      </c>
      <c r="X403" t="s">
        <v>745</v>
      </c>
      <c r="Y403" t="s">
        <v>745</v>
      </c>
      <c r="Z403" t="s">
        <v>745</v>
      </c>
      <c r="AA403" t="s">
        <v>745</v>
      </c>
      <c r="AB403" t="s">
        <v>745</v>
      </c>
      <c r="AC403" t="s">
        <v>745</v>
      </c>
      <c r="AD403" t="s">
        <v>745</v>
      </c>
      <c r="AE403" t="s">
        <v>745</v>
      </c>
      <c r="AF403" t="s">
        <v>745</v>
      </c>
      <c r="AG403" t="s">
        <v>745</v>
      </c>
      <c r="AH403" t="s">
        <v>745</v>
      </c>
      <c r="AI403" t="s">
        <v>745</v>
      </c>
      <c r="AJ403" t="s">
        <v>745</v>
      </c>
      <c r="AK403" t="s">
        <v>745</v>
      </c>
      <c r="AL403" t="s">
        <v>745</v>
      </c>
      <c r="AM403" t="s">
        <v>745</v>
      </c>
      <c r="AN403" t="s">
        <v>745</v>
      </c>
      <c r="AO403" t="s">
        <v>745</v>
      </c>
      <c r="AP403" t="s">
        <v>745</v>
      </c>
      <c r="AQ403" t="s">
        <v>745</v>
      </c>
      <c r="AR403" t="s">
        <v>745</v>
      </c>
      <c r="AS403" t="s">
        <v>745</v>
      </c>
      <c r="AT403" t="s">
        <v>745</v>
      </c>
      <c r="AU403" t="s">
        <v>745</v>
      </c>
      <c r="AV403" t="s">
        <v>745</v>
      </c>
      <c r="AX403">
        <f t="shared" si="69"/>
        <v>0</v>
      </c>
      <c r="AY403" t="str">
        <f t="shared" si="68"/>
        <v>End</v>
      </c>
    </row>
    <row r="404" spans="1:52" x14ac:dyDescent="0.25">
      <c r="P404" s="47">
        <v>1065391.8776459983</v>
      </c>
      <c r="R404" s="70">
        <v>59404.827599999902</v>
      </c>
      <c r="S404" s="70">
        <v>50839.300079999965</v>
      </c>
      <c r="T404" s="70">
        <v>19825.654049999997</v>
      </c>
      <c r="U404" s="70">
        <v>17060.140079999997</v>
      </c>
      <c r="V404" s="70">
        <v>32661.513359999997</v>
      </c>
      <c r="W404" s="70">
        <v>50502.429395999956</v>
      </c>
      <c r="X404" s="70">
        <v>81344.216519999958</v>
      </c>
      <c r="Y404" s="70">
        <v>67497.762239999953</v>
      </c>
      <c r="Z404" s="70">
        <v>64094.054759999985</v>
      </c>
      <c r="AA404" s="70">
        <v>34869.08735999999</v>
      </c>
      <c r="AB404" s="70">
        <v>23652.501119999997</v>
      </c>
      <c r="AC404" s="70">
        <v>0</v>
      </c>
    </row>
    <row r="405" spans="1:52" x14ac:dyDescent="0.25">
      <c r="M405" s="27"/>
      <c r="O405" s="27"/>
      <c r="P405" s="27">
        <f>+P404-P7</f>
        <v>-1049845.1191740017</v>
      </c>
      <c r="Y405" s="27"/>
      <c r="Z405" s="27"/>
      <c r="AA405" s="27"/>
      <c r="AB405" s="27"/>
    </row>
    <row r="406" spans="1:52" x14ac:dyDescent="0.25">
      <c r="P406" s="27"/>
      <c r="R406" s="27">
        <f t="shared" ref="R406:AB406" si="72">+R404-R7</f>
        <v>-7.2759576141834259E-11</v>
      </c>
      <c r="S406" s="27">
        <f t="shared" si="72"/>
        <v>0</v>
      </c>
      <c r="T406" s="27">
        <f t="shared" si="72"/>
        <v>0</v>
      </c>
      <c r="U406" s="27">
        <f t="shared" si="72"/>
        <v>0</v>
      </c>
      <c r="V406" s="27">
        <f t="shared" si="72"/>
        <v>0</v>
      </c>
      <c r="W406" s="27">
        <f t="shared" si="72"/>
        <v>0</v>
      </c>
      <c r="X406" s="27">
        <f t="shared" si="72"/>
        <v>0</v>
      </c>
      <c r="Y406" s="27">
        <f t="shared" si="72"/>
        <v>0</v>
      </c>
      <c r="Z406" s="27">
        <f t="shared" si="72"/>
        <v>0</v>
      </c>
      <c r="AA406" s="27">
        <f t="shared" si="72"/>
        <v>0</v>
      </c>
      <c r="AB406" s="27">
        <f t="shared" si="72"/>
        <v>0</v>
      </c>
    </row>
    <row r="407" spans="1:52" x14ac:dyDescent="0.25">
      <c r="P407" s="27"/>
    </row>
  </sheetData>
  <autoFilter ref="A6:AY406" xr:uid="{00000000-0009-0000-0000-000004000000}"/>
  <mergeCells count="1">
    <mergeCell ref="R5:AV5"/>
  </mergeCells>
  <conditionalFormatting sqref="F387:F400 F360:F364 F342:F358 F1:F161 F322:F323 F325 F327:F330 F332:F335 F337:F340 F271:F320 F176:F251 F366:F372 F374:F382 F403:F1048576">
    <cfRule type="duplicateValues" dxfId="102" priority="109"/>
    <cfRule type="duplicateValues" dxfId="101" priority="174"/>
  </conditionalFormatting>
  <conditionalFormatting sqref="Q136:Q372 Q374:Q400 Q8:Q134">
    <cfRule type="cellIs" dxfId="100" priority="110" operator="equal">
      <formula>0</formula>
    </cfRule>
  </conditionalFormatting>
  <conditionalFormatting sqref="F341">
    <cfRule type="duplicateValues" dxfId="99" priority="107"/>
    <cfRule type="duplicateValues" dxfId="98" priority="108"/>
  </conditionalFormatting>
  <conditionalFormatting sqref="H342:H343">
    <cfRule type="duplicateValues" dxfId="97" priority="105"/>
    <cfRule type="duplicateValues" dxfId="96" priority="106"/>
  </conditionalFormatting>
  <conditionalFormatting sqref="F359">
    <cfRule type="duplicateValues" dxfId="95" priority="103"/>
    <cfRule type="duplicateValues" dxfId="94" priority="104"/>
  </conditionalFormatting>
  <conditionalFormatting sqref="H360">
    <cfRule type="duplicateValues" dxfId="93" priority="101"/>
    <cfRule type="duplicateValues" dxfId="92" priority="102"/>
  </conditionalFormatting>
  <conditionalFormatting sqref="G282:G283">
    <cfRule type="duplicateValues" dxfId="91" priority="99"/>
    <cfRule type="duplicateValues" dxfId="90" priority="100"/>
  </conditionalFormatting>
  <conditionalFormatting sqref="G300:G303">
    <cfRule type="duplicateValues" dxfId="89" priority="97"/>
    <cfRule type="duplicateValues" dxfId="88" priority="98"/>
  </conditionalFormatting>
  <conditionalFormatting sqref="F321">
    <cfRule type="duplicateValues" dxfId="87" priority="95"/>
    <cfRule type="duplicateValues" dxfId="86" priority="96"/>
  </conditionalFormatting>
  <conditionalFormatting sqref="F326">
    <cfRule type="duplicateValues" dxfId="85" priority="91"/>
    <cfRule type="duplicateValues" dxfId="84" priority="92"/>
  </conditionalFormatting>
  <conditionalFormatting sqref="F331">
    <cfRule type="duplicateValues" dxfId="83" priority="89"/>
    <cfRule type="duplicateValues" dxfId="82" priority="90"/>
  </conditionalFormatting>
  <conditionalFormatting sqref="H332">
    <cfRule type="duplicateValues" dxfId="81" priority="85"/>
    <cfRule type="duplicateValues" dxfId="80" priority="86"/>
  </conditionalFormatting>
  <conditionalFormatting sqref="F336">
    <cfRule type="duplicateValues" dxfId="79" priority="83"/>
    <cfRule type="duplicateValues" dxfId="78" priority="84"/>
  </conditionalFormatting>
  <conditionalFormatting sqref="G337">
    <cfRule type="duplicateValues" dxfId="77" priority="63"/>
    <cfRule type="duplicateValues" dxfId="76" priority="64"/>
  </conditionalFormatting>
  <conditionalFormatting sqref="G295:G303">
    <cfRule type="duplicateValues" dxfId="75" priority="77"/>
    <cfRule type="duplicateValues" dxfId="74" priority="78"/>
  </conditionalFormatting>
  <conditionalFormatting sqref="G322:G323">
    <cfRule type="duplicateValues" dxfId="73" priority="75"/>
    <cfRule type="duplicateValues" dxfId="72" priority="76"/>
  </conditionalFormatting>
  <conditionalFormatting sqref="G322:G323">
    <cfRule type="duplicateValues" dxfId="71" priority="73"/>
    <cfRule type="duplicateValues" dxfId="70" priority="74"/>
  </conditionalFormatting>
  <conditionalFormatting sqref="G327">
    <cfRule type="duplicateValues" dxfId="69" priority="71"/>
    <cfRule type="duplicateValues" dxfId="68" priority="72"/>
  </conditionalFormatting>
  <conditionalFormatting sqref="G327">
    <cfRule type="duplicateValues" dxfId="67" priority="69"/>
    <cfRule type="duplicateValues" dxfId="66" priority="70"/>
  </conditionalFormatting>
  <conditionalFormatting sqref="G332:G333">
    <cfRule type="duplicateValues" dxfId="65" priority="67"/>
    <cfRule type="duplicateValues" dxfId="64" priority="68"/>
  </conditionalFormatting>
  <conditionalFormatting sqref="G332:G333">
    <cfRule type="duplicateValues" dxfId="63" priority="65"/>
    <cfRule type="duplicateValues" dxfId="62" priority="66"/>
  </conditionalFormatting>
  <conditionalFormatting sqref="G337">
    <cfRule type="duplicateValues" dxfId="61" priority="61"/>
    <cfRule type="duplicateValues" dxfId="60" priority="62"/>
  </conditionalFormatting>
  <conditionalFormatting sqref="G342:G346 G356">
    <cfRule type="duplicateValues" dxfId="59" priority="59"/>
    <cfRule type="duplicateValues" dxfId="58" priority="60"/>
  </conditionalFormatting>
  <conditionalFormatting sqref="G342:G346">
    <cfRule type="duplicateValues" dxfId="57" priority="57"/>
    <cfRule type="duplicateValues" dxfId="56" priority="58"/>
  </conditionalFormatting>
  <conditionalFormatting sqref="G360">
    <cfRule type="duplicateValues" dxfId="55" priority="55"/>
    <cfRule type="duplicateValues" dxfId="54" priority="56"/>
  </conditionalFormatting>
  <conditionalFormatting sqref="G360">
    <cfRule type="duplicateValues" dxfId="53" priority="53"/>
    <cfRule type="duplicateValues" dxfId="52" priority="54"/>
  </conditionalFormatting>
  <conditionalFormatting sqref="F383">
    <cfRule type="duplicateValues" dxfId="51" priority="51"/>
    <cfRule type="duplicateValues" dxfId="50" priority="52"/>
  </conditionalFormatting>
  <conditionalFormatting sqref="G384:G387">
    <cfRule type="duplicateValues" dxfId="49" priority="49"/>
    <cfRule type="duplicateValues" dxfId="48" priority="50"/>
  </conditionalFormatting>
  <conditionalFormatting sqref="G384:G387">
    <cfRule type="duplicateValues" dxfId="47" priority="47"/>
    <cfRule type="duplicateValues" dxfId="46" priority="48"/>
  </conditionalFormatting>
  <conditionalFormatting sqref="G135">
    <cfRule type="duplicateValues" dxfId="45" priority="45"/>
    <cfRule type="duplicateValues" dxfId="44" priority="46"/>
  </conditionalFormatting>
  <conditionalFormatting sqref="Q135">
    <cfRule type="cellIs" dxfId="43" priority="44" operator="equal">
      <formula>0</formula>
    </cfRule>
  </conditionalFormatting>
  <conditionalFormatting sqref="G284:G292">
    <cfRule type="duplicateValues" dxfId="42" priority="42"/>
    <cfRule type="duplicateValues" dxfId="41" priority="43"/>
  </conditionalFormatting>
  <conditionalFormatting sqref="G402:G1048576 G318:G346 G1:G139 G145:G219 G233:G303 G356:G360 G363:G364 G371:G372 G377:G387">
    <cfRule type="duplicateValues" dxfId="40" priority="41"/>
  </conditionalFormatting>
  <conditionalFormatting sqref="F162:F175">
    <cfRule type="duplicateValues" dxfId="39" priority="40"/>
  </conditionalFormatting>
  <conditionalFormatting sqref="G304:G317">
    <cfRule type="duplicateValues" dxfId="38" priority="38"/>
    <cfRule type="duplicateValues" dxfId="37" priority="39"/>
  </conditionalFormatting>
  <conditionalFormatting sqref="H140:H144">
    <cfRule type="duplicateValues" dxfId="36" priority="37"/>
  </conditionalFormatting>
  <conditionalFormatting sqref="G140:G144">
    <cfRule type="duplicateValues" dxfId="35" priority="35"/>
    <cfRule type="duplicateValues" dxfId="34" priority="36"/>
  </conditionalFormatting>
  <conditionalFormatting sqref="H220:H232">
    <cfRule type="duplicateValues" dxfId="33" priority="34"/>
  </conditionalFormatting>
  <conditionalFormatting sqref="G220:G232">
    <cfRule type="duplicateValues" dxfId="32" priority="32"/>
    <cfRule type="duplicateValues" dxfId="31" priority="33"/>
  </conditionalFormatting>
  <conditionalFormatting sqref="H388:H401">
    <cfRule type="duplicateValues" dxfId="30" priority="31"/>
  </conditionalFormatting>
  <conditionalFormatting sqref="G388:G401">
    <cfRule type="duplicateValues" dxfId="29" priority="29"/>
    <cfRule type="duplicateValues" dxfId="28" priority="30"/>
  </conditionalFormatting>
  <conditionalFormatting sqref="H347:H355">
    <cfRule type="duplicateValues" dxfId="27" priority="27"/>
    <cfRule type="duplicateValues" dxfId="26" priority="28"/>
  </conditionalFormatting>
  <conditionalFormatting sqref="H347:H355">
    <cfRule type="duplicateValues" dxfId="25" priority="25"/>
    <cfRule type="duplicateValues" dxfId="24" priority="26"/>
  </conditionalFormatting>
  <conditionalFormatting sqref="H347:H355">
    <cfRule type="duplicateValues" dxfId="23" priority="24"/>
  </conditionalFormatting>
  <conditionalFormatting sqref="G347:G355">
    <cfRule type="duplicateValues" dxfId="22" priority="22"/>
    <cfRule type="duplicateValues" dxfId="21" priority="23"/>
  </conditionalFormatting>
  <conditionalFormatting sqref="H361:H362">
    <cfRule type="duplicateValues" dxfId="20" priority="21"/>
  </conditionalFormatting>
  <conditionalFormatting sqref="G361:G362">
    <cfRule type="duplicateValues" dxfId="19" priority="19"/>
    <cfRule type="duplicateValues" dxfId="18" priority="20"/>
  </conditionalFormatting>
  <conditionalFormatting sqref="F365">
    <cfRule type="duplicateValues" dxfId="17" priority="17"/>
    <cfRule type="duplicateValues" dxfId="16" priority="18"/>
  </conditionalFormatting>
  <conditionalFormatting sqref="G365">
    <cfRule type="duplicateValues" dxfId="15" priority="16"/>
  </conditionalFormatting>
  <conditionalFormatting sqref="H366:H370">
    <cfRule type="duplicateValues" dxfId="14" priority="15"/>
  </conditionalFormatting>
  <conditionalFormatting sqref="G366:G370">
    <cfRule type="duplicateValues" dxfId="13" priority="13"/>
    <cfRule type="duplicateValues" dxfId="12" priority="14"/>
  </conditionalFormatting>
  <conditionalFormatting sqref="F373">
    <cfRule type="duplicateValues" dxfId="11" priority="11"/>
    <cfRule type="duplicateValues" dxfId="10" priority="12"/>
  </conditionalFormatting>
  <conditionalFormatting sqref="G373">
    <cfRule type="duplicateValues" dxfId="9" priority="10"/>
  </conditionalFormatting>
  <conditionalFormatting sqref="H374:H376">
    <cfRule type="duplicateValues" dxfId="8" priority="9"/>
  </conditionalFormatting>
  <conditionalFormatting sqref="G374:G376">
    <cfRule type="duplicateValues" dxfId="7" priority="7"/>
    <cfRule type="duplicateValues" dxfId="6" priority="8"/>
  </conditionalFormatting>
  <conditionalFormatting sqref="Q373:Q380">
    <cfRule type="cellIs" dxfId="5" priority="6" operator="equal">
      <formula>0</formula>
    </cfRule>
  </conditionalFormatting>
  <conditionalFormatting sqref="F401">
    <cfRule type="duplicateValues" dxfId="4" priority="4"/>
    <cfRule type="duplicateValues" dxfId="3" priority="5"/>
  </conditionalFormatting>
  <conditionalFormatting sqref="Q401">
    <cfRule type="cellIs" dxfId="2" priority="3" operator="equal">
      <formula>0</formula>
    </cfRule>
  </conditionalFormatting>
  <conditionalFormatting sqref="F402">
    <cfRule type="duplicateValues" dxfId="1" priority="2"/>
  </conditionalFormatting>
  <conditionalFormatting sqref="Q402">
    <cfRule type="cellIs" dxfId="0" priority="1" operator="equal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454"/>
  <sheetViews>
    <sheetView showGridLines="0" zoomScale="70" zoomScaleNormal="70" workbookViewId="0">
      <pane xSplit="8" ySplit="4" topLeftCell="I3416" activePane="bottomRight" state="frozen"/>
      <selection pane="topRight" activeCell="G1" sqref="G1"/>
      <selection pane="bottomLeft" activeCell="A5" sqref="A5"/>
      <selection pane="bottomRight" activeCell="F3444" sqref="F3444"/>
    </sheetView>
  </sheetViews>
  <sheetFormatPr defaultRowHeight="15" x14ac:dyDescent="0.25"/>
  <cols>
    <col min="1" max="1" width="16.140625" customWidth="1"/>
    <col min="2" max="2" width="14.28515625" customWidth="1"/>
    <col min="3" max="3" width="15.42578125" bestFit="1" customWidth="1"/>
    <col min="4" max="4" width="15.28515625" style="98" customWidth="1"/>
    <col min="5" max="5" width="9.140625" style="1"/>
    <col min="6" max="6" width="41.28515625" customWidth="1"/>
    <col min="7" max="7" width="15.42578125" style="1" bestFit="1" customWidth="1"/>
    <col min="8" max="8" width="40.140625" customWidth="1"/>
    <col min="9" max="9" width="13.140625" style="88" bestFit="1" customWidth="1"/>
    <col min="10" max="10" width="20.7109375" style="88" bestFit="1" customWidth="1"/>
    <col min="11" max="11" width="18.7109375" style="88" bestFit="1" customWidth="1"/>
    <col min="12" max="12" width="12.28515625" customWidth="1"/>
    <col min="13" max="13" width="16.42578125" bestFit="1" customWidth="1"/>
    <col min="16" max="16" width="13.85546875" bestFit="1" customWidth="1"/>
  </cols>
  <sheetData>
    <row r="1" spans="1:14" s="22" customFormat="1" ht="45" x14ac:dyDescent="0.25">
      <c r="A1" s="89" t="s">
        <v>2330</v>
      </c>
      <c r="B1" s="91" t="s">
        <v>2536</v>
      </c>
      <c r="C1" s="89" t="s">
        <v>2331</v>
      </c>
      <c r="D1" s="105" t="s">
        <v>1633</v>
      </c>
      <c r="E1" s="99" t="s">
        <v>2332</v>
      </c>
      <c r="F1" s="89" t="s">
        <v>2333</v>
      </c>
      <c r="G1" s="99" t="s">
        <v>2334</v>
      </c>
      <c r="H1" s="89" t="s">
        <v>2335</v>
      </c>
      <c r="I1" s="90" t="s">
        <v>2336</v>
      </c>
      <c r="J1" s="90" t="s">
        <v>5540</v>
      </c>
      <c r="K1" s="90" t="s">
        <v>5541</v>
      </c>
      <c r="L1" s="91" t="s">
        <v>2337</v>
      </c>
      <c r="M1" s="91" t="s">
        <v>2338</v>
      </c>
      <c r="N1" s="89" t="s">
        <v>1633</v>
      </c>
    </row>
    <row r="2" spans="1:14" x14ac:dyDescent="0.25">
      <c r="A2" t="s">
        <v>2339</v>
      </c>
      <c r="B2" t="s">
        <v>2537</v>
      </c>
      <c r="C2" t="s">
        <v>2340</v>
      </c>
      <c r="D2" s="98">
        <v>45506</v>
      </c>
      <c r="E2" s="1">
        <v>112</v>
      </c>
      <c r="F2" t="s">
        <v>2341</v>
      </c>
      <c r="G2" s="1">
        <v>3565351</v>
      </c>
      <c r="H2" t="s">
        <v>2342</v>
      </c>
      <c r="I2" s="120">
        <v>24</v>
      </c>
      <c r="J2" s="120"/>
      <c r="K2" s="120"/>
      <c r="L2" s="47">
        <v>12.645809999999999</v>
      </c>
      <c r="M2" s="47">
        <f>+I2*L2</f>
        <v>303.49943999999999</v>
      </c>
      <c r="N2">
        <f>+DAY(D2)</f>
        <v>2</v>
      </c>
    </row>
    <row r="3" spans="1:14" x14ac:dyDescent="0.25">
      <c r="A3" t="s">
        <v>2339</v>
      </c>
      <c r="B3" t="s">
        <v>2537</v>
      </c>
      <c r="C3" t="s">
        <v>2340</v>
      </c>
      <c r="D3" s="98">
        <v>45509</v>
      </c>
      <c r="E3" s="1">
        <v>112</v>
      </c>
      <c r="F3" t="s">
        <v>2341</v>
      </c>
      <c r="G3" s="1">
        <v>3284683</v>
      </c>
      <c r="H3" t="s">
        <v>2343</v>
      </c>
      <c r="I3" s="120">
        <v>18</v>
      </c>
      <c r="J3" s="120"/>
      <c r="K3" s="120"/>
      <c r="L3" s="47">
        <v>30.099959999999999</v>
      </c>
      <c r="M3" s="47">
        <f t="shared" ref="M3:M65" si="0">+I3*L3</f>
        <v>541.79927999999995</v>
      </c>
      <c r="N3">
        <f t="shared" ref="N3:N66" si="1">+DAY(D3)</f>
        <v>5</v>
      </c>
    </row>
    <row r="4" spans="1:14" x14ac:dyDescent="0.25">
      <c r="A4" t="s">
        <v>2339</v>
      </c>
      <c r="B4" t="s">
        <v>2537</v>
      </c>
      <c r="C4" t="s">
        <v>2340</v>
      </c>
      <c r="D4" s="98">
        <v>45506</v>
      </c>
      <c r="E4" s="1">
        <v>114</v>
      </c>
      <c r="F4" t="s">
        <v>2344</v>
      </c>
      <c r="G4" s="1">
        <v>3284683</v>
      </c>
      <c r="H4" t="s">
        <v>2343</v>
      </c>
      <c r="I4" s="120">
        <v>30</v>
      </c>
      <c r="J4" s="120"/>
      <c r="K4" s="120"/>
      <c r="L4" s="47">
        <v>30.099959999999999</v>
      </c>
      <c r="M4" s="47">
        <f t="shared" si="0"/>
        <v>902.99879999999996</v>
      </c>
      <c r="N4">
        <f t="shared" si="1"/>
        <v>2</v>
      </c>
    </row>
    <row r="5" spans="1:14" x14ac:dyDescent="0.25">
      <c r="A5" t="s">
        <v>2339</v>
      </c>
      <c r="B5" t="s">
        <v>2537</v>
      </c>
      <c r="C5" t="s">
        <v>2340</v>
      </c>
      <c r="D5" s="98">
        <v>45506</v>
      </c>
      <c r="E5" s="1">
        <v>114</v>
      </c>
      <c r="F5" t="s">
        <v>2344</v>
      </c>
      <c r="G5" s="1">
        <v>3384347</v>
      </c>
      <c r="H5" t="s">
        <v>2345</v>
      </c>
      <c r="I5" s="120">
        <v>60</v>
      </c>
      <c r="J5" s="120"/>
      <c r="K5" s="120"/>
      <c r="L5" s="47">
        <v>5.7200040000000012</v>
      </c>
      <c r="M5" s="47">
        <f t="shared" si="0"/>
        <v>343.20024000000006</v>
      </c>
      <c r="N5">
        <f t="shared" si="1"/>
        <v>2</v>
      </c>
    </row>
    <row r="6" spans="1:14" x14ac:dyDescent="0.25">
      <c r="A6" t="s">
        <v>2339</v>
      </c>
      <c r="B6" t="s">
        <v>2537</v>
      </c>
      <c r="C6" t="s">
        <v>2340</v>
      </c>
      <c r="D6" s="98">
        <v>45506</v>
      </c>
      <c r="E6" s="1">
        <v>114</v>
      </c>
      <c r="F6" t="s">
        <v>2344</v>
      </c>
      <c r="G6" s="1">
        <v>3408152</v>
      </c>
      <c r="H6" t="s">
        <v>2346</v>
      </c>
      <c r="I6" s="120">
        <v>20</v>
      </c>
      <c r="J6" s="120"/>
      <c r="K6" s="120"/>
      <c r="L6" s="47">
        <v>19.800018000000001</v>
      </c>
      <c r="M6" s="47">
        <f t="shared" si="0"/>
        <v>396.00036</v>
      </c>
      <c r="N6">
        <f t="shared" si="1"/>
        <v>2</v>
      </c>
    </row>
    <row r="7" spans="1:14" x14ac:dyDescent="0.25">
      <c r="A7" t="s">
        <v>2339</v>
      </c>
      <c r="B7" t="s">
        <v>2537</v>
      </c>
      <c r="C7" t="s">
        <v>2340</v>
      </c>
      <c r="D7" s="98">
        <v>45506</v>
      </c>
      <c r="E7" s="1">
        <v>114</v>
      </c>
      <c r="F7" t="s">
        <v>2344</v>
      </c>
      <c r="G7" s="1">
        <v>3564667</v>
      </c>
      <c r="H7" t="s">
        <v>2347</v>
      </c>
      <c r="I7" s="120">
        <v>12</v>
      </c>
      <c r="J7" s="120"/>
      <c r="K7" s="120"/>
      <c r="L7" s="47">
        <v>20.323620000000002</v>
      </c>
      <c r="M7" s="47">
        <f t="shared" si="0"/>
        <v>243.88344000000001</v>
      </c>
      <c r="N7">
        <f t="shared" si="1"/>
        <v>2</v>
      </c>
    </row>
    <row r="8" spans="1:14" x14ac:dyDescent="0.25">
      <c r="A8" t="s">
        <v>2339</v>
      </c>
      <c r="B8" t="s">
        <v>2537</v>
      </c>
      <c r="C8" t="s">
        <v>2340</v>
      </c>
      <c r="D8" s="98">
        <v>45505</v>
      </c>
      <c r="E8" s="1">
        <v>118</v>
      </c>
      <c r="F8" t="s">
        <v>2348</v>
      </c>
      <c r="G8" s="1">
        <v>3284683</v>
      </c>
      <c r="H8" t="s">
        <v>2343</v>
      </c>
      <c r="I8" s="120">
        <v>18</v>
      </c>
      <c r="J8" s="120"/>
      <c r="K8" s="120"/>
      <c r="L8" s="47">
        <v>30.099959999999999</v>
      </c>
      <c r="M8" s="47">
        <f t="shared" si="0"/>
        <v>541.79927999999995</v>
      </c>
      <c r="N8">
        <f t="shared" si="1"/>
        <v>1</v>
      </c>
    </row>
    <row r="9" spans="1:14" x14ac:dyDescent="0.25">
      <c r="A9" t="s">
        <v>2339</v>
      </c>
      <c r="B9" t="s">
        <v>2537</v>
      </c>
      <c r="C9" t="s">
        <v>2340</v>
      </c>
      <c r="D9" s="98">
        <v>45505</v>
      </c>
      <c r="E9" s="1">
        <v>118</v>
      </c>
      <c r="F9" t="s">
        <v>2348</v>
      </c>
      <c r="G9" s="1">
        <v>3580595</v>
      </c>
      <c r="H9" t="s">
        <v>2349</v>
      </c>
      <c r="I9" s="120">
        <v>6</v>
      </c>
      <c r="J9" s="120"/>
      <c r="K9" s="120"/>
      <c r="L9" s="47">
        <v>18.065520000000003</v>
      </c>
      <c r="M9" s="47">
        <f t="shared" si="0"/>
        <v>108.39312000000001</v>
      </c>
      <c r="N9">
        <f t="shared" si="1"/>
        <v>1</v>
      </c>
    </row>
    <row r="10" spans="1:14" x14ac:dyDescent="0.25">
      <c r="A10" t="s">
        <v>2339</v>
      </c>
      <c r="B10" t="s">
        <v>2537</v>
      </c>
      <c r="C10" t="s">
        <v>2340</v>
      </c>
      <c r="D10" s="98">
        <v>45505</v>
      </c>
      <c r="E10" s="1">
        <v>118</v>
      </c>
      <c r="F10" t="s">
        <v>2348</v>
      </c>
      <c r="G10" s="1">
        <v>3572153</v>
      </c>
      <c r="H10" t="s">
        <v>2350</v>
      </c>
      <c r="I10" s="120">
        <v>6</v>
      </c>
      <c r="J10" s="120"/>
      <c r="K10" s="120"/>
      <c r="L10" s="47">
        <v>30.099959999999999</v>
      </c>
      <c r="M10" s="47">
        <f t="shared" si="0"/>
        <v>180.59976</v>
      </c>
      <c r="N10">
        <f t="shared" si="1"/>
        <v>1</v>
      </c>
    </row>
    <row r="11" spans="1:14" x14ac:dyDescent="0.25">
      <c r="A11" t="s">
        <v>2339</v>
      </c>
      <c r="B11" t="s">
        <v>2537</v>
      </c>
      <c r="C11" t="s">
        <v>2340</v>
      </c>
      <c r="D11" s="98">
        <v>45511</v>
      </c>
      <c r="E11" s="1">
        <v>123</v>
      </c>
      <c r="F11" t="s">
        <v>2351</v>
      </c>
      <c r="G11" s="1">
        <v>3352387</v>
      </c>
      <c r="H11" t="s">
        <v>2352</v>
      </c>
      <c r="I11" s="120">
        <v>120</v>
      </c>
      <c r="J11" s="120"/>
      <c r="K11" s="120"/>
      <c r="L11" s="47">
        <v>39.743999999999993</v>
      </c>
      <c r="M11" s="47">
        <f t="shared" si="0"/>
        <v>4769.2799999999988</v>
      </c>
      <c r="N11">
        <f t="shared" si="1"/>
        <v>7</v>
      </c>
    </row>
    <row r="12" spans="1:14" x14ac:dyDescent="0.25">
      <c r="A12" t="s">
        <v>2339</v>
      </c>
      <c r="B12" t="s">
        <v>2537</v>
      </c>
      <c r="C12" t="s">
        <v>2340</v>
      </c>
      <c r="D12" s="98">
        <v>45511</v>
      </c>
      <c r="E12" s="1">
        <v>123</v>
      </c>
      <c r="F12" t="s">
        <v>2351</v>
      </c>
      <c r="G12" s="1">
        <v>3373113</v>
      </c>
      <c r="H12" t="s">
        <v>2353</v>
      </c>
      <c r="I12" s="120">
        <v>300</v>
      </c>
      <c r="J12" s="120"/>
      <c r="K12" s="120"/>
      <c r="L12" s="47">
        <v>5.9841899999999999</v>
      </c>
      <c r="M12" s="47">
        <f t="shared" si="0"/>
        <v>1795.2570000000001</v>
      </c>
      <c r="N12">
        <f t="shared" si="1"/>
        <v>7</v>
      </c>
    </row>
    <row r="13" spans="1:14" x14ac:dyDescent="0.25">
      <c r="A13" t="s">
        <v>2339</v>
      </c>
      <c r="B13" t="s">
        <v>2537</v>
      </c>
      <c r="C13" t="s">
        <v>2340</v>
      </c>
      <c r="D13" s="98">
        <v>45511</v>
      </c>
      <c r="E13" s="1">
        <v>123</v>
      </c>
      <c r="F13" t="s">
        <v>2351</v>
      </c>
      <c r="G13" s="1">
        <v>3408152</v>
      </c>
      <c r="H13" t="s">
        <v>2346</v>
      </c>
      <c r="I13" s="120">
        <v>200</v>
      </c>
      <c r="J13" s="120"/>
      <c r="K13" s="120"/>
      <c r="L13" s="47">
        <v>19.800018000000001</v>
      </c>
      <c r="M13" s="47">
        <f t="shared" si="0"/>
        <v>3960.0036000000005</v>
      </c>
      <c r="N13">
        <f t="shared" si="1"/>
        <v>7</v>
      </c>
    </row>
    <row r="14" spans="1:14" x14ac:dyDescent="0.25">
      <c r="A14" t="s">
        <v>2339</v>
      </c>
      <c r="B14" t="s">
        <v>2537</v>
      </c>
      <c r="C14" t="s">
        <v>2340</v>
      </c>
      <c r="D14" s="98">
        <v>45511</v>
      </c>
      <c r="E14" s="1">
        <v>123</v>
      </c>
      <c r="F14" t="s">
        <v>2351</v>
      </c>
      <c r="G14" s="1">
        <v>3284683</v>
      </c>
      <c r="H14" t="s">
        <v>2343</v>
      </c>
      <c r="I14" s="120">
        <v>60</v>
      </c>
      <c r="J14" s="120"/>
      <c r="K14" s="120"/>
      <c r="L14" s="47">
        <v>30.099959999999999</v>
      </c>
      <c r="M14" s="47">
        <f t="shared" si="0"/>
        <v>1805.9975999999999</v>
      </c>
      <c r="N14">
        <f t="shared" si="1"/>
        <v>7</v>
      </c>
    </row>
    <row r="15" spans="1:14" x14ac:dyDescent="0.25">
      <c r="A15" t="s">
        <v>2339</v>
      </c>
      <c r="B15" t="s">
        <v>2537</v>
      </c>
      <c r="C15" t="s">
        <v>2340</v>
      </c>
      <c r="D15" s="98">
        <v>45511</v>
      </c>
      <c r="E15" s="1">
        <v>123</v>
      </c>
      <c r="F15" t="s">
        <v>2351</v>
      </c>
      <c r="G15" s="1">
        <v>3384346</v>
      </c>
      <c r="H15" t="s">
        <v>2354</v>
      </c>
      <c r="I15" s="120">
        <v>60</v>
      </c>
      <c r="J15" s="120"/>
      <c r="K15" s="120"/>
      <c r="L15" s="47">
        <v>37.949940000000005</v>
      </c>
      <c r="M15" s="47">
        <f t="shared" si="0"/>
        <v>2276.9964000000004</v>
      </c>
      <c r="N15">
        <f t="shared" si="1"/>
        <v>7</v>
      </c>
    </row>
    <row r="16" spans="1:14" x14ac:dyDescent="0.25">
      <c r="A16" t="s">
        <v>2339</v>
      </c>
      <c r="B16" t="s">
        <v>2537</v>
      </c>
      <c r="C16" t="s">
        <v>2340</v>
      </c>
      <c r="D16" s="98">
        <v>45511</v>
      </c>
      <c r="E16" s="1">
        <v>123</v>
      </c>
      <c r="F16" t="s">
        <v>2351</v>
      </c>
      <c r="G16" s="1">
        <v>3384347</v>
      </c>
      <c r="H16" t="s">
        <v>2345</v>
      </c>
      <c r="I16" s="120">
        <v>300</v>
      </c>
      <c r="J16" s="120"/>
      <c r="K16" s="120"/>
      <c r="L16" s="47">
        <v>5.7200040000000012</v>
      </c>
      <c r="M16" s="47">
        <f t="shared" si="0"/>
        <v>1716.0012000000004</v>
      </c>
      <c r="N16">
        <f t="shared" si="1"/>
        <v>7</v>
      </c>
    </row>
    <row r="17" spans="1:14" x14ac:dyDescent="0.25">
      <c r="A17" t="s">
        <v>2339</v>
      </c>
      <c r="B17" t="s">
        <v>2537</v>
      </c>
      <c r="C17" t="s">
        <v>2340</v>
      </c>
      <c r="D17" s="98">
        <v>45511</v>
      </c>
      <c r="E17" s="1">
        <v>123</v>
      </c>
      <c r="F17" t="s">
        <v>2351</v>
      </c>
      <c r="G17" s="1">
        <v>3564667</v>
      </c>
      <c r="H17" t="s">
        <v>2347</v>
      </c>
      <c r="I17" s="120">
        <v>60</v>
      </c>
      <c r="J17" s="120"/>
      <c r="K17" s="120"/>
      <c r="L17" s="47">
        <v>20.323620000000002</v>
      </c>
      <c r="M17" s="47">
        <f t="shared" si="0"/>
        <v>1219.4172000000001</v>
      </c>
      <c r="N17">
        <f t="shared" si="1"/>
        <v>7</v>
      </c>
    </row>
    <row r="18" spans="1:14" x14ac:dyDescent="0.25">
      <c r="A18" t="s">
        <v>2339</v>
      </c>
      <c r="B18" t="s">
        <v>2537</v>
      </c>
      <c r="C18" t="s">
        <v>2340</v>
      </c>
      <c r="D18" s="98">
        <v>45507</v>
      </c>
      <c r="E18" s="1">
        <v>124</v>
      </c>
      <c r="F18" t="s">
        <v>2355</v>
      </c>
      <c r="G18" s="1">
        <v>3352387</v>
      </c>
      <c r="H18" t="s">
        <v>2352</v>
      </c>
      <c r="I18" s="120">
        <v>30</v>
      </c>
      <c r="J18" s="120"/>
      <c r="K18" s="120"/>
      <c r="L18" s="47">
        <v>39.743999999999993</v>
      </c>
      <c r="M18" s="47">
        <f t="shared" si="0"/>
        <v>1192.3199999999997</v>
      </c>
      <c r="N18">
        <f t="shared" si="1"/>
        <v>3</v>
      </c>
    </row>
    <row r="19" spans="1:14" x14ac:dyDescent="0.25">
      <c r="A19" t="s">
        <v>2339</v>
      </c>
      <c r="B19" t="s">
        <v>2537</v>
      </c>
      <c r="C19" t="s">
        <v>2340</v>
      </c>
      <c r="D19" s="98">
        <v>45511</v>
      </c>
      <c r="E19" s="1">
        <v>124</v>
      </c>
      <c r="F19" t="s">
        <v>2355</v>
      </c>
      <c r="G19" s="1">
        <v>3580230</v>
      </c>
      <c r="H19" t="s">
        <v>2356</v>
      </c>
      <c r="I19" s="120">
        <v>6</v>
      </c>
      <c r="J19" s="120"/>
      <c r="K19" s="120"/>
      <c r="L19" s="47">
        <v>36.695520000000002</v>
      </c>
      <c r="M19" s="47">
        <f t="shared" si="0"/>
        <v>220.17312000000001</v>
      </c>
      <c r="N19">
        <f t="shared" si="1"/>
        <v>7</v>
      </c>
    </row>
    <row r="20" spans="1:14" x14ac:dyDescent="0.25">
      <c r="A20" t="s">
        <v>2339</v>
      </c>
      <c r="B20" t="s">
        <v>2537</v>
      </c>
      <c r="C20" t="s">
        <v>2340</v>
      </c>
      <c r="D20" s="98">
        <v>45511</v>
      </c>
      <c r="E20" s="1">
        <v>124</v>
      </c>
      <c r="F20" t="s">
        <v>2355</v>
      </c>
      <c r="G20" s="1">
        <v>3584240</v>
      </c>
      <c r="H20" t="s">
        <v>2357</v>
      </c>
      <c r="I20" s="120">
        <v>60</v>
      </c>
      <c r="J20" s="120"/>
      <c r="K20" s="120"/>
      <c r="L20" s="47">
        <v>5.9841899999999999</v>
      </c>
      <c r="M20" s="47">
        <f t="shared" si="0"/>
        <v>359.0514</v>
      </c>
      <c r="N20">
        <f t="shared" si="1"/>
        <v>7</v>
      </c>
    </row>
    <row r="21" spans="1:14" x14ac:dyDescent="0.25">
      <c r="A21" t="s">
        <v>2339</v>
      </c>
      <c r="B21" t="s">
        <v>2537</v>
      </c>
      <c r="C21" t="s">
        <v>2340</v>
      </c>
      <c r="D21" s="98">
        <v>45511</v>
      </c>
      <c r="E21" s="1">
        <v>124</v>
      </c>
      <c r="F21" t="s">
        <v>2355</v>
      </c>
      <c r="G21" s="1">
        <v>3584241</v>
      </c>
      <c r="H21" t="s">
        <v>2358</v>
      </c>
      <c r="I21" s="120">
        <v>20</v>
      </c>
      <c r="J21" s="120"/>
      <c r="K21" s="120"/>
      <c r="L21" s="47">
        <v>20.662344000000001</v>
      </c>
      <c r="M21" s="47">
        <f t="shared" si="0"/>
        <v>413.24688000000003</v>
      </c>
      <c r="N21">
        <f t="shared" si="1"/>
        <v>7</v>
      </c>
    </row>
    <row r="22" spans="1:14" x14ac:dyDescent="0.25">
      <c r="A22" t="s">
        <v>2339</v>
      </c>
      <c r="B22" t="s">
        <v>2537</v>
      </c>
      <c r="C22" t="s">
        <v>2340</v>
      </c>
      <c r="D22" s="98">
        <v>45505</v>
      </c>
      <c r="E22" s="1">
        <v>130</v>
      </c>
      <c r="F22" t="s">
        <v>2359</v>
      </c>
      <c r="G22" s="1">
        <v>3580230</v>
      </c>
      <c r="H22" t="s">
        <v>2356</v>
      </c>
      <c r="I22" s="120">
        <v>12</v>
      </c>
      <c r="J22" s="120"/>
      <c r="K22" s="120"/>
      <c r="L22" s="47">
        <v>36.695520000000002</v>
      </c>
      <c r="M22" s="47">
        <f t="shared" si="0"/>
        <v>440.34624000000002</v>
      </c>
      <c r="N22">
        <f t="shared" si="1"/>
        <v>1</v>
      </c>
    </row>
    <row r="23" spans="1:14" x14ac:dyDescent="0.25">
      <c r="A23" t="s">
        <v>2339</v>
      </c>
      <c r="B23" t="s">
        <v>2537</v>
      </c>
      <c r="C23" t="s">
        <v>2340</v>
      </c>
      <c r="D23" s="98">
        <v>45505</v>
      </c>
      <c r="E23" s="1">
        <v>130</v>
      </c>
      <c r="F23" t="s">
        <v>2359</v>
      </c>
      <c r="G23" s="1">
        <v>3580595</v>
      </c>
      <c r="H23" t="s">
        <v>2349</v>
      </c>
      <c r="I23" s="120">
        <v>12</v>
      </c>
      <c r="J23" s="120"/>
      <c r="K23" s="120"/>
      <c r="L23" s="47">
        <v>18.065520000000003</v>
      </c>
      <c r="M23" s="47">
        <f t="shared" si="0"/>
        <v>216.78624000000002</v>
      </c>
      <c r="N23">
        <f t="shared" si="1"/>
        <v>1</v>
      </c>
    </row>
    <row r="24" spans="1:14" x14ac:dyDescent="0.25">
      <c r="A24" t="s">
        <v>2339</v>
      </c>
      <c r="B24" t="s">
        <v>2537</v>
      </c>
      <c r="C24" t="s">
        <v>2340</v>
      </c>
      <c r="D24" s="98">
        <v>45505</v>
      </c>
      <c r="E24" s="1">
        <v>130</v>
      </c>
      <c r="F24" t="s">
        <v>2359</v>
      </c>
      <c r="G24" s="1">
        <v>3373113</v>
      </c>
      <c r="H24" t="s">
        <v>2353</v>
      </c>
      <c r="I24" s="120">
        <v>60</v>
      </c>
      <c r="J24" s="120"/>
      <c r="K24" s="120"/>
      <c r="L24" s="47">
        <v>5.9841899999999999</v>
      </c>
      <c r="M24" s="47">
        <f t="shared" si="0"/>
        <v>359.0514</v>
      </c>
      <c r="N24">
        <f t="shared" si="1"/>
        <v>1</v>
      </c>
    </row>
    <row r="25" spans="1:14" x14ac:dyDescent="0.25">
      <c r="A25" t="s">
        <v>2339</v>
      </c>
      <c r="B25" t="s">
        <v>2537</v>
      </c>
      <c r="C25" t="s">
        <v>2340</v>
      </c>
      <c r="D25" s="98">
        <v>45508</v>
      </c>
      <c r="E25" s="1">
        <v>130</v>
      </c>
      <c r="F25" t="s">
        <v>2359</v>
      </c>
      <c r="G25" s="1">
        <v>3352387</v>
      </c>
      <c r="H25" t="s">
        <v>2352</v>
      </c>
      <c r="I25" s="120">
        <v>42</v>
      </c>
      <c r="J25" s="120"/>
      <c r="K25" s="120"/>
      <c r="L25" s="47">
        <v>39.743999999999993</v>
      </c>
      <c r="M25" s="47">
        <f t="shared" si="0"/>
        <v>1669.2479999999996</v>
      </c>
      <c r="N25">
        <f t="shared" si="1"/>
        <v>4</v>
      </c>
    </row>
    <row r="26" spans="1:14" x14ac:dyDescent="0.25">
      <c r="A26" t="s">
        <v>2339</v>
      </c>
      <c r="B26" t="s">
        <v>2537</v>
      </c>
      <c r="C26" t="s">
        <v>2340</v>
      </c>
      <c r="D26" s="98">
        <v>45508</v>
      </c>
      <c r="E26" s="1">
        <v>130</v>
      </c>
      <c r="F26" t="s">
        <v>2359</v>
      </c>
      <c r="G26" s="1">
        <v>3384347</v>
      </c>
      <c r="H26" t="s">
        <v>2345</v>
      </c>
      <c r="I26" s="120">
        <v>60</v>
      </c>
      <c r="J26" s="120"/>
      <c r="K26" s="120"/>
      <c r="L26" s="47">
        <v>5.7200040000000012</v>
      </c>
      <c r="M26" s="47">
        <f t="shared" si="0"/>
        <v>343.20024000000006</v>
      </c>
      <c r="N26">
        <f t="shared" si="1"/>
        <v>4</v>
      </c>
    </row>
    <row r="27" spans="1:14" x14ac:dyDescent="0.25">
      <c r="A27" t="s">
        <v>2339</v>
      </c>
      <c r="B27" t="s">
        <v>2537</v>
      </c>
      <c r="C27" t="s">
        <v>2340</v>
      </c>
      <c r="D27" s="98">
        <v>45509</v>
      </c>
      <c r="E27" s="1">
        <v>130</v>
      </c>
      <c r="F27" t="s">
        <v>2359</v>
      </c>
      <c r="G27" s="1">
        <v>3384346</v>
      </c>
      <c r="H27" t="s">
        <v>2354</v>
      </c>
      <c r="I27" s="120">
        <v>18</v>
      </c>
      <c r="J27" s="120"/>
      <c r="K27" s="120"/>
      <c r="L27" s="47">
        <v>37.949940000000005</v>
      </c>
      <c r="M27" s="47">
        <f t="shared" si="0"/>
        <v>683.09892000000013</v>
      </c>
      <c r="N27">
        <f t="shared" si="1"/>
        <v>5</v>
      </c>
    </row>
    <row r="28" spans="1:14" x14ac:dyDescent="0.25">
      <c r="A28" t="s">
        <v>2339</v>
      </c>
      <c r="B28" t="s">
        <v>2537</v>
      </c>
      <c r="C28" t="s">
        <v>2340</v>
      </c>
      <c r="D28" s="98">
        <v>45509</v>
      </c>
      <c r="E28" s="1">
        <v>130</v>
      </c>
      <c r="F28" t="s">
        <v>2359</v>
      </c>
      <c r="G28" s="1">
        <v>3408152</v>
      </c>
      <c r="H28" t="s">
        <v>2346</v>
      </c>
      <c r="I28" s="120">
        <v>40</v>
      </c>
      <c r="J28" s="120"/>
      <c r="K28" s="120"/>
      <c r="L28" s="47">
        <v>19.800018000000001</v>
      </c>
      <c r="M28" s="47">
        <f t="shared" si="0"/>
        <v>792.00072</v>
      </c>
      <c r="N28">
        <f t="shared" si="1"/>
        <v>5</v>
      </c>
    </row>
    <row r="29" spans="1:14" x14ac:dyDescent="0.25">
      <c r="A29" t="s">
        <v>2339</v>
      </c>
      <c r="B29" t="s">
        <v>2537</v>
      </c>
      <c r="C29" t="s">
        <v>2340</v>
      </c>
      <c r="D29" s="98">
        <v>45510</v>
      </c>
      <c r="E29" s="1">
        <v>131</v>
      </c>
      <c r="F29" t="s">
        <v>2360</v>
      </c>
      <c r="G29" s="1">
        <v>3284683</v>
      </c>
      <c r="H29" t="s">
        <v>2343</v>
      </c>
      <c r="I29" s="120">
        <v>18</v>
      </c>
      <c r="J29" s="120"/>
      <c r="K29" s="120"/>
      <c r="L29" s="47">
        <v>30.099959999999999</v>
      </c>
      <c r="M29" s="47">
        <f t="shared" si="0"/>
        <v>541.79927999999995</v>
      </c>
      <c r="N29">
        <f t="shared" si="1"/>
        <v>6</v>
      </c>
    </row>
    <row r="30" spans="1:14" x14ac:dyDescent="0.25">
      <c r="A30" t="s">
        <v>2339</v>
      </c>
      <c r="B30" t="s">
        <v>2537</v>
      </c>
      <c r="C30" t="s">
        <v>2340</v>
      </c>
      <c r="D30" s="98">
        <v>45510</v>
      </c>
      <c r="E30" s="1">
        <v>131</v>
      </c>
      <c r="F30" t="s">
        <v>2360</v>
      </c>
      <c r="G30" s="1">
        <v>3384346</v>
      </c>
      <c r="H30" t="s">
        <v>2354</v>
      </c>
      <c r="I30" s="120">
        <v>30</v>
      </c>
      <c r="J30" s="120"/>
      <c r="K30" s="120"/>
      <c r="L30" s="47">
        <v>37.949940000000005</v>
      </c>
      <c r="M30" s="47">
        <f t="shared" si="0"/>
        <v>1138.4982000000002</v>
      </c>
      <c r="N30">
        <f t="shared" si="1"/>
        <v>6</v>
      </c>
    </row>
    <row r="31" spans="1:14" x14ac:dyDescent="0.25">
      <c r="A31" t="s">
        <v>2339</v>
      </c>
      <c r="B31" t="s">
        <v>2537</v>
      </c>
      <c r="C31" t="s">
        <v>2340</v>
      </c>
      <c r="D31" s="98">
        <v>45510</v>
      </c>
      <c r="E31" s="1">
        <v>131</v>
      </c>
      <c r="F31" t="s">
        <v>2360</v>
      </c>
      <c r="G31" s="1">
        <v>3568860</v>
      </c>
      <c r="H31" t="s">
        <v>2361</v>
      </c>
      <c r="I31" s="120">
        <v>48</v>
      </c>
      <c r="J31" s="120"/>
      <c r="K31" s="120"/>
      <c r="L31" s="47">
        <v>12.645809999999999</v>
      </c>
      <c r="M31" s="47">
        <f t="shared" si="0"/>
        <v>606.99887999999999</v>
      </c>
      <c r="N31">
        <f t="shared" si="1"/>
        <v>6</v>
      </c>
    </row>
    <row r="32" spans="1:14" x14ac:dyDescent="0.25">
      <c r="A32" t="s">
        <v>2339</v>
      </c>
      <c r="B32" t="s">
        <v>2537</v>
      </c>
      <c r="C32" t="s">
        <v>2340</v>
      </c>
      <c r="D32" s="98">
        <v>45510</v>
      </c>
      <c r="E32" s="1">
        <v>131</v>
      </c>
      <c r="F32" t="s">
        <v>2360</v>
      </c>
      <c r="G32" s="1">
        <v>3580230</v>
      </c>
      <c r="H32" t="s">
        <v>2356</v>
      </c>
      <c r="I32" s="120">
        <v>18</v>
      </c>
      <c r="J32" s="120"/>
      <c r="K32" s="120"/>
      <c r="L32" s="47">
        <v>36.695520000000002</v>
      </c>
      <c r="M32" s="47">
        <f t="shared" si="0"/>
        <v>660.51936000000001</v>
      </c>
      <c r="N32">
        <f t="shared" si="1"/>
        <v>6</v>
      </c>
    </row>
    <row r="33" spans="1:14" x14ac:dyDescent="0.25">
      <c r="A33" t="s">
        <v>2339</v>
      </c>
      <c r="B33" t="s">
        <v>2537</v>
      </c>
      <c r="C33" t="s">
        <v>2340</v>
      </c>
      <c r="D33" s="98">
        <v>45510</v>
      </c>
      <c r="E33" s="1">
        <v>131</v>
      </c>
      <c r="F33" t="s">
        <v>2360</v>
      </c>
      <c r="G33" s="1">
        <v>3580595</v>
      </c>
      <c r="H33" t="s">
        <v>2349</v>
      </c>
      <c r="I33" s="120">
        <v>18</v>
      </c>
      <c r="J33" s="120"/>
      <c r="K33" s="120"/>
      <c r="L33" s="47">
        <v>18.065520000000003</v>
      </c>
      <c r="M33" s="47">
        <f t="shared" si="0"/>
        <v>325.17936000000003</v>
      </c>
      <c r="N33">
        <f t="shared" si="1"/>
        <v>6</v>
      </c>
    </row>
    <row r="34" spans="1:14" x14ac:dyDescent="0.25">
      <c r="A34" t="s">
        <v>2339</v>
      </c>
      <c r="B34" t="s">
        <v>2537</v>
      </c>
      <c r="C34" t="s">
        <v>2340</v>
      </c>
      <c r="D34" s="98">
        <v>45510</v>
      </c>
      <c r="E34" s="1">
        <v>131</v>
      </c>
      <c r="F34" t="s">
        <v>2360</v>
      </c>
      <c r="G34" s="1">
        <v>3564666</v>
      </c>
      <c r="H34" t="s">
        <v>2362</v>
      </c>
      <c r="I34" s="120">
        <v>24</v>
      </c>
      <c r="J34" s="120"/>
      <c r="K34" s="120"/>
      <c r="L34" s="47">
        <v>20.323620000000002</v>
      </c>
      <c r="M34" s="47">
        <f t="shared" si="0"/>
        <v>487.76688000000001</v>
      </c>
      <c r="N34">
        <f t="shared" si="1"/>
        <v>6</v>
      </c>
    </row>
    <row r="35" spans="1:14" x14ac:dyDescent="0.25">
      <c r="A35" t="s">
        <v>2339</v>
      </c>
      <c r="B35" t="s">
        <v>2537</v>
      </c>
      <c r="C35" t="s">
        <v>2340</v>
      </c>
      <c r="D35" s="98">
        <v>45510</v>
      </c>
      <c r="E35" s="1">
        <v>131</v>
      </c>
      <c r="F35" t="s">
        <v>2360</v>
      </c>
      <c r="G35" s="1">
        <v>3564667</v>
      </c>
      <c r="H35" t="s">
        <v>2347</v>
      </c>
      <c r="I35" s="120">
        <v>24</v>
      </c>
      <c r="J35" s="120"/>
      <c r="K35" s="120"/>
      <c r="L35" s="47">
        <v>20.323620000000002</v>
      </c>
      <c r="M35" s="47">
        <f t="shared" si="0"/>
        <v>487.76688000000001</v>
      </c>
      <c r="N35">
        <f t="shared" si="1"/>
        <v>6</v>
      </c>
    </row>
    <row r="36" spans="1:14" x14ac:dyDescent="0.25">
      <c r="A36" t="s">
        <v>2339</v>
      </c>
      <c r="B36" t="s">
        <v>2537</v>
      </c>
      <c r="C36" t="s">
        <v>2340</v>
      </c>
      <c r="D36" s="98">
        <v>45510</v>
      </c>
      <c r="E36" s="1">
        <v>131</v>
      </c>
      <c r="F36" t="s">
        <v>2360</v>
      </c>
      <c r="G36" s="1">
        <v>3572153</v>
      </c>
      <c r="H36" t="s">
        <v>2350</v>
      </c>
      <c r="I36" s="120">
        <v>18</v>
      </c>
      <c r="J36" s="120"/>
      <c r="K36" s="120"/>
      <c r="L36" s="47">
        <v>30.099959999999999</v>
      </c>
      <c r="M36" s="47">
        <f t="shared" si="0"/>
        <v>541.79927999999995</v>
      </c>
      <c r="N36">
        <f t="shared" si="1"/>
        <v>6</v>
      </c>
    </row>
    <row r="37" spans="1:14" x14ac:dyDescent="0.25">
      <c r="A37" t="s">
        <v>2339</v>
      </c>
      <c r="B37" t="s">
        <v>2537</v>
      </c>
      <c r="C37" t="s">
        <v>2340</v>
      </c>
      <c r="D37" s="98">
        <v>45507</v>
      </c>
      <c r="E37" s="1">
        <v>132</v>
      </c>
      <c r="F37" t="s">
        <v>2363</v>
      </c>
      <c r="G37" s="1">
        <v>3373113</v>
      </c>
      <c r="H37" t="s">
        <v>2353</v>
      </c>
      <c r="I37" s="120">
        <v>120</v>
      </c>
      <c r="J37" s="120"/>
      <c r="K37" s="120"/>
      <c r="L37" s="47">
        <v>5.9841899999999999</v>
      </c>
      <c r="M37" s="47">
        <f t="shared" si="0"/>
        <v>718.1028</v>
      </c>
      <c r="N37">
        <f t="shared" si="1"/>
        <v>3</v>
      </c>
    </row>
    <row r="38" spans="1:14" x14ac:dyDescent="0.25">
      <c r="A38" t="s">
        <v>2339</v>
      </c>
      <c r="B38" t="s">
        <v>2537</v>
      </c>
      <c r="C38" t="s">
        <v>2340</v>
      </c>
      <c r="D38" s="98">
        <v>45507</v>
      </c>
      <c r="E38" s="1">
        <v>132</v>
      </c>
      <c r="F38" t="s">
        <v>2363</v>
      </c>
      <c r="G38" s="1">
        <v>3565350</v>
      </c>
      <c r="H38" t="s">
        <v>2364</v>
      </c>
      <c r="I38" s="120">
        <v>24</v>
      </c>
      <c r="J38" s="120"/>
      <c r="K38" s="120"/>
      <c r="L38" s="47">
        <v>12.645809999999999</v>
      </c>
      <c r="M38" s="47">
        <f t="shared" si="0"/>
        <v>303.49943999999999</v>
      </c>
      <c r="N38">
        <f t="shared" si="1"/>
        <v>3</v>
      </c>
    </row>
    <row r="39" spans="1:14" x14ac:dyDescent="0.25">
      <c r="A39" t="s">
        <v>2339</v>
      </c>
      <c r="B39" t="s">
        <v>2537</v>
      </c>
      <c r="C39" t="s">
        <v>2340</v>
      </c>
      <c r="D39" s="98">
        <v>45507</v>
      </c>
      <c r="E39" s="1">
        <v>132</v>
      </c>
      <c r="F39" t="s">
        <v>2363</v>
      </c>
      <c r="G39" s="1">
        <v>3566457</v>
      </c>
      <c r="H39" t="s">
        <v>2365</v>
      </c>
      <c r="I39" s="120">
        <v>24</v>
      </c>
      <c r="J39" s="120"/>
      <c r="K39" s="120"/>
      <c r="L39" s="47">
        <v>12.645809999999999</v>
      </c>
      <c r="M39" s="47">
        <f t="shared" si="0"/>
        <v>303.49943999999999</v>
      </c>
      <c r="N39">
        <f t="shared" si="1"/>
        <v>3</v>
      </c>
    </row>
    <row r="40" spans="1:14" x14ac:dyDescent="0.25">
      <c r="A40" t="s">
        <v>2339</v>
      </c>
      <c r="B40" t="s">
        <v>2537</v>
      </c>
      <c r="C40" t="s">
        <v>2340</v>
      </c>
      <c r="D40" s="98">
        <v>45510</v>
      </c>
      <c r="E40" s="1">
        <v>132</v>
      </c>
      <c r="F40" t="s">
        <v>2363</v>
      </c>
      <c r="G40" s="1">
        <v>3408152</v>
      </c>
      <c r="H40" t="s">
        <v>2346</v>
      </c>
      <c r="I40" s="120">
        <v>20</v>
      </c>
      <c r="J40" s="120"/>
      <c r="K40" s="120"/>
      <c r="L40" s="47">
        <v>19.800018000000001</v>
      </c>
      <c r="M40" s="47">
        <f t="shared" si="0"/>
        <v>396.00036</v>
      </c>
      <c r="N40">
        <f t="shared" si="1"/>
        <v>6</v>
      </c>
    </row>
    <row r="41" spans="1:14" x14ac:dyDescent="0.25">
      <c r="A41" t="s">
        <v>2339</v>
      </c>
      <c r="B41" t="s">
        <v>2537</v>
      </c>
      <c r="C41" t="s">
        <v>2340</v>
      </c>
      <c r="D41" s="98">
        <v>45510</v>
      </c>
      <c r="E41" s="1">
        <v>132</v>
      </c>
      <c r="F41" t="s">
        <v>2363</v>
      </c>
      <c r="G41" s="1">
        <v>3584240</v>
      </c>
      <c r="H41" t="s">
        <v>2357</v>
      </c>
      <c r="I41" s="120">
        <v>60</v>
      </c>
      <c r="J41" s="120"/>
      <c r="K41" s="120"/>
      <c r="L41" s="47">
        <v>5.9841899999999999</v>
      </c>
      <c r="M41" s="47">
        <f t="shared" si="0"/>
        <v>359.0514</v>
      </c>
      <c r="N41">
        <f t="shared" si="1"/>
        <v>6</v>
      </c>
    </row>
    <row r="42" spans="1:14" x14ac:dyDescent="0.25">
      <c r="A42" t="s">
        <v>2339</v>
      </c>
      <c r="B42" t="s">
        <v>2537</v>
      </c>
      <c r="C42" t="s">
        <v>2340</v>
      </c>
      <c r="D42" s="98">
        <v>45510</v>
      </c>
      <c r="E42" s="1">
        <v>132</v>
      </c>
      <c r="F42" t="s">
        <v>2363</v>
      </c>
      <c r="G42" s="1">
        <v>3584241</v>
      </c>
      <c r="H42" t="s">
        <v>2358</v>
      </c>
      <c r="I42" s="120">
        <v>20</v>
      </c>
      <c r="J42" s="120"/>
      <c r="K42" s="120"/>
      <c r="L42" s="47">
        <v>20.662344000000001</v>
      </c>
      <c r="M42" s="47">
        <f t="shared" si="0"/>
        <v>413.24688000000003</v>
      </c>
      <c r="N42">
        <f t="shared" si="1"/>
        <v>6</v>
      </c>
    </row>
    <row r="43" spans="1:14" x14ac:dyDescent="0.25">
      <c r="A43" t="s">
        <v>2339</v>
      </c>
      <c r="B43" t="s">
        <v>2537</v>
      </c>
      <c r="C43" t="s">
        <v>2340</v>
      </c>
      <c r="D43" s="98">
        <v>45510</v>
      </c>
      <c r="E43" s="1">
        <v>132</v>
      </c>
      <c r="F43" t="s">
        <v>2363</v>
      </c>
      <c r="G43" s="1">
        <v>3408152</v>
      </c>
      <c r="H43" t="s">
        <v>2346</v>
      </c>
      <c r="I43" s="120">
        <v>20</v>
      </c>
      <c r="J43" s="120"/>
      <c r="K43" s="120"/>
      <c r="L43" s="47">
        <v>19.800018000000001</v>
      </c>
      <c r="M43" s="47">
        <f t="shared" si="0"/>
        <v>396.00036</v>
      </c>
      <c r="N43">
        <f t="shared" si="1"/>
        <v>6</v>
      </c>
    </row>
    <row r="44" spans="1:14" x14ac:dyDescent="0.25">
      <c r="A44" t="s">
        <v>2339</v>
      </c>
      <c r="B44" t="s">
        <v>2537</v>
      </c>
      <c r="C44" t="s">
        <v>2340</v>
      </c>
      <c r="D44" s="98">
        <v>45510</v>
      </c>
      <c r="E44" s="1">
        <v>132</v>
      </c>
      <c r="F44" t="s">
        <v>2363</v>
      </c>
      <c r="G44" s="1">
        <v>3580595</v>
      </c>
      <c r="H44" t="s">
        <v>2349</v>
      </c>
      <c r="I44" s="120">
        <v>6</v>
      </c>
      <c r="J44" s="120"/>
      <c r="K44" s="120"/>
      <c r="L44" s="47">
        <v>18.065520000000003</v>
      </c>
      <c r="M44" s="47">
        <f t="shared" si="0"/>
        <v>108.39312000000001</v>
      </c>
      <c r="N44">
        <f t="shared" si="1"/>
        <v>6</v>
      </c>
    </row>
    <row r="45" spans="1:14" x14ac:dyDescent="0.25">
      <c r="A45" t="s">
        <v>2339</v>
      </c>
      <c r="B45" t="s">
        <v>2537</v>
      </c>
      <c r="C45" t="s">
        <v>2340</v>
      </c>
      <c r="D45" s="98">
        <v>45507</v>
      </c>
      <c r="E45" s="1">
        <v>133</v>
      </c>
      <c r="F45" t="s">
        <v>2366</v>
      </c>
      <c r="G45" s="1">
        <v>3373113</v>
      </c>
      <c r="H45" t="s">
        <v>2353</v>
      </c>
      <c r="I45" s="120">
        <v>120</v>
      </c>
      <c r="J45" s="120"/>
      <c r="K45" s="120"/>
      <c r="L45" s="47">
        <v>5.9841899999999999</v>
      </c>
      <c r="M45" s="47">
        <f t="shared" si="0"/>
        <v>718.1028</v>
      </c>
      <c r="N45">
        <f t="shared" si="1"/>
        <v>3</v>
      </c>
    </row>
    <row r="46" spans="1:14" x14ac:dyDescent="0.25">
      <c r="A46" t="s">
        <v>2339</v>
      </c>
      <c r="B46" t="s">
        <v>2537</v>
      </c>
      <c r="C46" t="s">
        <v>2340</v>
      </c>
      <c r="D46" s="98">
        <v>45507</v>
      </c>
      <c r="E46" s="1">
        <v>133</v>
      </c>
      <c r="F46" t="s">
        <v>2366</v>
      </c>
      <c r="G46" s="1">
        <v>3565350</v>
      </c>
      <c r="H46" t="s">
        <v>2364</v>
      </c>
      <c r="I46" s="120">
        <v>24</v>
      </c>
      <c r="J46" s="120"/>
      <c r="K46" s="120"/>
      <c r="L46" s="47">
        <v>12.645809999999999</v>
      </c>
      <c r="M46" s="47">
        <f t="shared" si="0"/>
        <v>303.49943999999999</v>
      </c>
      <c r="N46">
        <f t="shared" si="1"/>
        <v>3</v>
      </c>
    </row>
    <row r="47" spans="1:14" x14ac:dyDescent="0.25">
      <c r="A47" t="s">
        <v>2339</v>
      </c>
      <c r="B47" t="s">
        <v>2537</v>
      </c>
      <c r="C47" t="s">
        <v>2340</v>
      </c>
      <c r="D47" s="98">
        <v>45507</v>
      </c>
      <c r="E47" s="1">
        <v>133</v>
      </c>
      <c r="F47" t="s">
        <v>2366</v>
      </c>
      <c r="G47" s="1">
        <v>3580595</v>
      </c>
      <c r="H47" t="s">
        <v>2349</v>
      </c>
      <c r="I47" s="120">
        <v>12</v>
      </c>
      <c r="J47" s="120"/>
      <c r="K47" s="120"/>
      <c r="L47" s="47">
        <v>18.065520000000003</v>
      </c>
      <c r="M47" s="47">
        <f t="shared" si="0"/>
        <v>216.78624000000002</v>
      </c>
      <c r="N47">
        <f t="shared" si="1"/>
        <v>3</v>
      </c>
    </row>
    <row r="48" spans="1:14" x14ac:dyDescent="0.25">
      <c r="A48" t="s">
        <v>2339</v>
      </c>
      <c r="B48" t="s">
        <v>2537</v>
      </c>
      <c r="C48" t="s">
        <v>2340</v>
      </c>
      <c r="D48" s="98">
        <v>45507</v>
      </c>
      <c r="E48" s="1">
        <v>133</v>
      </c>
      <c r="F48" t="s">
        <v>2366</v>
      </c>
      <c r="G48" s="1">
        <v>3565351</v>
      </c>
      <c r="H48" t="s">
        <v>2342</v>
      </c>
      <c r="I48" s="120">
        <v>24</v>
      </c>
      <c r="J48" s="120"/>
      <c r="K48" s="120"/>
      <c r="L48" s="47">
        <v>12.645809999999999</v>
      </c>
      <c r="M48" s="47">
        <f t="shared" si="0"/>
        <v>303.49943999999999</v>
      </c>
      <c r="N48">
        <f t="shared" si="1"/>
        <v>3</v>
      </c>
    </row>
    <row r="49" spans="1:14" x14ac:dyDescent="0.25">
      <c r="A49" t="s">
        <v>2339</v>
      </c>
      <c r="B49" t="s">
        <v>2537</v>
      </c>
      <c r="C49" t="s">
        <v>2340</v>
      </c>
      <c r="D49" s="98">
        <v>45507</v>
      </c>
      <c r="E49" s="1">
        <v>133</v>
      </c>
      <c r="F49" t="s">
        <v>2366</v>
      </c>
      <c r="G49" s="1">
        <v>3584240</v>
      </c>
      <c r="H49" t="s">
        <v>2357</v>
      </c>
      <c r="I49" s="120">
        <v>120</v>
      </c>
      <c r="J49" s="120"/>
      <c r="K49" s="120"/>
      <c r="L49" s="47">
        <v>5.9841899999999999</v>
      </c>
      <c r="M49" s="47">
        <f t="shared" si="0"/>
        <v>718.1028</v>
      </c>
      <c r="N49">
        <f t="shared" si="1"/>
        <v>3</v>
      </c>
    </row>
    <row r="50" spans="1:14" x14ac:dyDescent="0.25">
      <c r="A50" t="s">
        <v>2339</v>
      </c>
      <c r="B50" t="s">
        <v>2537</v>
      </c>
      <c r="C50" t="s">
        <v>2340</v>
      </c>
      <c r="D50" s="98">
        <v>45507</v>
      </c>
      <c r="E50" s="1">
        <v>133</v>
      </c>
      <c r="F50" t="s">
        <v>2366</v>
      </c>
      <c r="G50" s="1">
        <v>3584241</v>
      </c>
      <c r="H50" t="s">
        <v>2358</v>
      </c>
      <c r="I50" s="120">
        <v>60</v>
      </c>
      <c r="J50" s="120"/>
      <c r="K50" s="120"/>
      <c r="L50" s="47">
        <v>20.662344000000001</v>
      </c>
      <c r="M50" s="47">
        <f t="shared" si="0"/>
        <v>1239.74064</v>
      </c>
      <c r="N50">
        <f t="shared" si="1"/>
        <v>3</v>
      </c>
    </row>
    <row r="51" spans="1:14" x14ac:dyDescent="0.25">
      <c r="A51" t="s">
        <v>2339</v>
      </c>
      <c r="B51" t="s">
        <v>2537</v>
      </c>
      <c r="C51" t="s">
        <v>2340</v>
      </c>
      <c r="D51" s="98">
        <v>45507</v>
      </c>
      <c r="E51" s="1">
        <v>134</v>
      </c>
      <c r="F51" t="s">
        <v>2367</v>
      </c>
      <c r="G51" s="1">
        <v>3284683</v>
      </c>
      <c r="H51" t="s">
        <v>2343</v>
      </c>
      <c r="I51" s="120">
        <v>12</v>
      </c>
      <c r="J51" s="120"/>
      <c r="K51" s="120"/>
      <c r="L51" s="47">
        <v>30.099959999999999</v>
      </c>
      <c r="M51" s="47">
        <f t="shared" si="0"/>
        <v>361.19952000000001</v>
      </c>
      <c r="N51">
        <f t="shared" si="1"/>
        <v>3</v>
      </c>
    </row>
    <row r="52" spans="1:14" x14ac:dyDescent="0.25">
      <c r="A52" t="s">
        <v>2339</v>
      </c>
      <c r="B52" t="s">
        <v>2537</v>
      </c>
      <c r="C52" t="s">
        <v>2340</v>
      </c>
      <c r="D52" s="98">
        <v>45510</v>
      </c>
      <c r="E52" s="1">
        <v>134</v>
      </c>
      <c r="F52" t="s">
        <v>2367</v>
      </c>
      <c r="G52" s="1">
        <v>3373113</v>
      </c>
      <c r="H52" t="s">
        <v>2353</v>
      </c>
      <c r="I52" s="120">
        <v>60</v>
      </c>
      <c r="J52" s="120"/>
      <c r="K52" s="120"/>
      <c r="L52" s="47">
        <v>5.9841899999999999</v>
      </c>
      <c r="M52" s="47">
        <f t="shared" si="0"/>
        <v>359.0514</v>
      </c>
      <c r="N52">
        <f t="shared" si="1"/>
        <v>6</v>
      </c>
    </row>
    <row r="53" spans="1:14" x14ac:dyDescent="0.25">
      <c r="A53" t="s">
        <v>2339</v>
      </c>
      <c r="B53" t="s">
        <v>2537</v>
      </c>
      <c r="C53" t="s">
        <v>2340</v>
      </c>
      <c r="D53" s="98">
        <v>45510</v>
      </c>
      <c r="E53" s="1">
        <v>134</v>
      </c>
      <c r="F53" t="s">
        <v>2367</v>
      </c>
      <c r="G53" s="1">
        <v>3408152</v>
      </c>
      <c r="H53" t="s">
        <v>2346</v>
      </c>
      <c r="I53" s="120">
        <v>20</v>
      </c>
      <c r="J53" s="120"/>
      <c r="K53" s="120"/>
      <c r="L53" s="47">
        <v>19.800018000000001</v>
      </c>
      <c r="M53" s="47">
        <f t="shared" si="0"/>
        <v>396.00036</v>
      </c>
      <c r="N53">
        <f t="shared" si="1"/>
        <v>6</v>
      </c>
    </row>
    <row r="54" spans="1:14" x14ac:dyDescent="0.25">
      <c r="A54" t="s">
        <v>2339</v>
      </c>
      <c r="B54" t="s">
        <v>2537</v>
      </c>
      <c r="C54" t="s">
        <v>2340</v>
      </c>
      <c r="D54" s="98">
        <v>45505</v>
      </c>
      <c r="E54" s="1">
        <v>135</v>
      </c>
      <c r="F54" t="s">
        <v>2368</v>
      </c>
      <c r="G54" s="1">
        <v>3373113</v>
      </c>
      <c r="H54" t="s">
        <v>2353</v>
      </c>
      <c r="I54" s="120">
        <v>60</v>
      </c>
      <c r="J54" s="120"/>
      <c r="K54" s="120"/>
      <c r="L54" s="47">
        <v>5.9841899999999999</v>
      </c>
      <c r="M54" s="47">
        <f t="shared" si="0"/>
        <v>359.0514</v>
      </c>
      <c r="N54">
        <f t="shared" si="1"/>
        <v>1</v>
      </c>
    </row>
    <row r="55" spans="1:14" x14ac:dyDescent="0.25">
      <c r="A55" t="s">
        <v>2339</v>
      </c>
      <c r="B55" t="s">
        <v>2537</v>
      </c>
      <c r="C55" t="s">
        <v>2340</v>
      </c>
      <c r="D55" s="98">
        <v>45505</v>
      </c>
      <c r="E55" s="1">
        <v>136</v>
      </c>
      <c r="F55" t="s">
        <v>2369</v>
      </c>
      <c r="G55" s="1">
        <v>3284683</v>
      </c>
      <c r="H55" t="s">
        <v>2343</v>
      </c>
      <c r="I55" s="120">
        <v>18</v>
      </c>
      <c r="J55" s="120"/>
      <c r="K55" s="120"/>
      <c r="L55" s="47">
        <v>30.099959999999999</v>
      </c>
      <c r="M55" s="47">
        <f t="shared" si="0"/>
        <v>541.79927999999995</v>
      </c>
      <c r="N55">
        <f t="shared" si="1"/>
        <v>1</v>
      </c>
    </row>
    <row r="56" spans="1:14" x14ac:dyDescent="0.25">
      <c r="A56" t="s">
        <v>2339</v>
      </c>
      <c r="B56" t="s">
        <v>2537</v>
      </c>
      <c r="C56" t="s">
        <v>2340</v>
      </c>
      <c r="D56" s="98">
        <v>45505</v>
      </c>
      <c r="E56" s="1">
        <v>136</v>
      </c>
      <c r="F56" t="s">
        <v>2369</v>
      </c>
      <c r="G56" s="1">
        <v>3580595</v>
      </c>
      <c r="H56" t="s">
        <v>2349</v>
      </c>
      <c r="I56" s="120">
        <v>12</v>
      </c>
      <c r="J56" s="120"/>
      <c r="K56" s="120"/>
      <c r="L56" s="47">
        <v>18.065520000000003</v>
      </c>
      <c r="M56" s="47">
        <f t="shared" si="0"/>
        <v>216.78624000000002</v>
      </c>
      <c r="N56">
        <f t="shared" si="1"/>
        <v>1</v>
      </c>
    </row>
    <row r="57" spans="1:14" x14ac:dyDescent="0.25">
      <c r="A57" t="s">
        <v>2339</v>
      </c>
      <c r="B57" t="s">
        <v>2537</v>
      </c>
      <c r="C57" t="s">
        <v>2340</v>
      </c>
      <c r="D57" s="98">
        <v>45505</v>
      </c>
      <c r="E57" s="1">
        <v>136</v>
      </c>
      <c r="F57" t="s">
        <v>2369</v>
      </c>
      <c r="G57" s="1">
        <v>3284683</v>
      </c>
      <c r="H57" t="s">
        <v>2343</v>
      </c>
      <c r="I57" s="120">
        <v>18</v>
      </c>
      <c r="J57" s="120"/>
      <c r="K57" s="120"/>
      <c r="L57" s="47">
        <v>30.099959999999999</v>
      </c>
      <c r="M57" s="47">
        <f t="shared" si="0"/>
        <v>541.79927999999995</v>
      </c>
      <c r="N57">
        <f t="shared" si="1"/>
        <v>1</v>
      </c>
    </row>
    <row r="58" spans="1:14" x14ac:dyDescent="0.25">
      <c r="A58" t="s">
        <v>2339</v>
      </c>
      <c r="B58" t="s">
        <v>2537</v>
      </c>
      <c r="C58" t="s">
        <v>2340</v>
      </c>
      <c r="D58" s="98">
        <v>45505</v>
      </c>
      <c r="E58" s="1">
        <v>136</v>
      </c>
      <c r="F58" t="s">
        <v>2369</v>
      </c>
      <c r="G58" s="1">
        <v>3352387</v>
      </c>
      <c r="H58" t="s">
        <v>2352</v>
      </c>
      <c r="I58" s="120">
        <v>12</v>
      </c>
      <c r="J58" s="120"/>
      <c r="K58" s="120"/>
      <c r="L58" s="47">
        <v>39.743999999999993</v>
      </c>
      <c r="M58" s="47">
        <f t="shared" si="0"/>
        <v>476.92799999999988</v>
      </c>
      <c r="N58">
        <f t="shared" si="1"/>
        <v>1</v>
      </c>
    </row>
    <row r="59" spans="1:14" x14ac:dyDescent="0.25">
      <c r="A59" t="s">
        <v>2339</v>
      </c>
      <c r="B59" t="s">
        <v>2537</v>
      </c>
      <c r="C59" t="s">
        <v>2340</v>
      </c>
      <c r="D59" s="98">
        <v>45511</v>
      </c>
      <c r="E59" s="1">
        <v>137</v>
      </c>
      <c r="F59" t="s">
        <v>2370</v>
      </c>
      <c r="G59" s="1">
        <v>3384346</v>
      </c>
      <c r="H59" t="s">
        <v>2354</v>
      </c>
      <c r="I59" s="120">
        <v>6</v>
      </c>
      <c r="J59" s="120"/>
      <c r="K59" s="120"/>
      <c r="L59" s="47">
        <v>37.949940000000005</v>
      </c>
      <c r="M59" s="47">
        <f t="shared" si="0"/>
        <v>227.69964000000004</v>
      </c>
      <c r="N59">
        <f t="shared" si="1"/>
        <v>7</v>
      </c>
    </row>
    <row r="60" spans="1:14" x14ac:dyDescent="0.25">
      <c r="A60" t="s">
        <v>2339</v>
      </c>
      <c r="B60" t="s">
        <v>2537</v>
      </c>
      <c r="C60" t="s">
        <v>2340</v>
      </c>
      <c r="D60" s="98">
        <v>45511</v>
      </c>
      <c r="E60" s="1">
        <v>138</v>
      </c>
      <c r="F60" t="s">
        <v>2371</v>
      </c>
      <c r="G60" s="1">
        <v>3352387</v>
      </c>
      <c r="H60" t="s">
        <v>2352</v>
      </c>
      <c r="I60" s="120">
        <v>48</v>
      </c>
      <c r="J60" s="120"/>
      <c r="K60" s="120"/>
      <c r="L60" s="47">
        <v>39.743999999999993</v>
      </c>
      <c r="M60" s="47">
        <f t="shared" si="0"/>
        <v>1907.7119999999995</v>
      </c>
      <c r="N60">
        <f t="shared" si="1"/>
        <v>7</v>
      </c>
    </row>
    <row r="61" spans="1:14" x14ac:dyDescent="0.25">
      <c r="A61" t="s">
        <v>2339</v>
      </c>
      <c r="B61" t="s">
        <v>2537</v>
      </c>
      <c r="C61" t="s">
        <v>2340</v>
      </c>
      <c r="D61" s="98">
        <v>45511</v>
      </c>
      <c r="E61" s="1">
        <v>140</v>
      </c>
      <c r="F61" t="s">
        <v>2372</v>
      </c>
      <c r="G61" s="1">
        <v>3564666</v>
      </c>
      <c r="H61" t="s">
        <v>2362</v>
      </c>
      <c r="I61" s="120">
        <v>12</v>
      </c>
      <c r="J61" s="120"/>
      <c r="K61" s="120"/>
      <c r="L61" s="47">
        <v>20.323620000000002</v>
      </c>
      <c r="M61" s="47">
        <f t="shared" si="0"/>
        <v>243.88344000000001</v>
      </c>
      <c r="N61">
        <f t="shared" si="1"/>
        <v>7</v>
      </c>
    </row>
    <row r="62" spans="1:14" x14ac:dyDescent="0.25">
      <c r="A62" t="s">
        <v>2339</v>
      </c>
      <c r="B62" t="s">
        <v>2537</v>
      </c>
      <c r="C62" t="s">
        <v>2340</v>
      </c>
      <c r="D62" s="98">
        <v>45511</v>
      </c>
      <c r="E62" s="1">
        <v>140</v>
      </c>
      <c r="F62" t="s">
        <v>2372</v>
      </c>
      <c r="G62" s="1">
        <v>3572153</v>
      </c>
      <c r="H62" t="s">
        <v>2350</v>
      </c>
      <c r="I62" s="120">
        <v>6</v>
      </c>
      <c r="J62" s="120"/>
      <c r="K62" s="120"/>
      <c r="L62" s="47">
        <v>30.099959999999999</v>
      </c>
      <c r="M62" s="47">
        <f t="shared" si="0"/>
        <v>180.59976</v>
      </c>
      <c r="N62">
        <f t="shared" si="1"/>
        <v>7</v>
      </c>
    </row>
    <row r="63" spans="1:14" x14ac:dyDescent="0.25">
      <c r="A63" t="s">
        <v>2339</v>
      </c>
      <c r="B63" t="s">
        <v>2537</v>
      </c>
      <c r="C63" t="s">
        <v>2340</v>
      </c>
      <c r="D63" s="98">
        <v>45511</v>
      </c>
      <c r="E63" s="1">
        <v>140</v>
      </c>
      <c r="F63" t="s">
        <v>2372</v>
      </c>
      <c r="G63" s="1">
        <v>3352387</v>
      </c>
      <c r="H63" t="s">
        <v>2352</v>
      </c>
      <c r="I63" s="120">
        <v>30</v>
      </c>
      <c r="J63" s="120"/>
      <c r="K63" s="120"/>
      <c r="L63" s="47">
        <v>39.743999999999993</v>
      </c>
      <c r="M63" s="47">
        <f t="shared" si="0"/>
        <v>1192.3199999999997</v>
      </c>
      <c r="N63">
        <f t="shared" si="1"/>
        <v>7</v>
      </c>
    </row>
    <row r="64" spans="1:14" x14ac:dyDescent="0.25">
      <c r="A64" t="s">
        <v>2339</v>
      </c>
      <c r="B64" t="s">
        <v>2537</v>
      </c>
      <c r="C64" t="s">
        <v>2340</v>
      </c>
      <c r="D64" s="98">
        <v>45511</v>
      </c>
      <c r="E64" s="1">
        <v>140</v>
      </c>
      <c r="F64" t="s">
        <v>2372</v>
      </c>
      <c r="G64" s="1">
        <v>3408152</v>
      </c>
      <c r="H64" t="s">
        <v>2346</v>
      </c>
      <c r="I64" s="120">
        <v>20</v>
      </c>
      <c r="J64" s="120"/>
      <c r="K64" s="120"/>
      <c r="L64" s="47">
        <v>19.800018000000001</v>
      </c>
      <c r="M64" s="47">
        <f t="shared" si="0"/>
        <v>396.00036</v>
      </c>
      <c r="N64">
        <f t="shared" si="1"/>
        <v>7</v>
      </c>
    </row>
    <row r="65" spans="1:14" x14ac:dyDescent="0.25">
      <c r="A65" t="s">
        <v>2339</v>
      </c>
      <c r="B65" t="s">
        <v>2537</v>
      </c>
      <c r="C65" t="s">
        <v>2340</v>
      </c>
      <c r="D65" s="98">
        <v>45511</v>
      </c>
      <c r="E65" s="1">
        <v>140</v>
      </c>
      <c r="F65" t="s">
        <v>2372</v>
      </c>
      <c r="G65" s="1">
        <v>3580230</v>
      </c>
      <c r="H65" t="s">
        <v>2356</v>
      </c>
      <c r="I65" s="120">
        <v>30</v>
      </c>
      <c r="J65" s="120"/>
      <c r="K65" s="120"/>
      <c r="L65" s="47">
        <v>36.695520000000002</v>
      </c>
      <c r="M65" s="47">
        <f t="shared" si="0"/>
        <v>1100.8656000000001</v>
      </c>
      <c r="N65">
        <f t="shared" si="1"/>
        <v>7</v>
      </c>
    </row>
    <row r="66" spans="1:14" x14ac:dyDescent="0.25">
      <c r="A66" t="s">
        <v>2339</v>
      </c>
      <c r="B66" t="s">
        <v>2537</v>
      </c>
      <c r="C66" t="s">
        <v>2340</v>
      </c>
      <c r="D66" s="98">
        <v>45511</v>
      </c>
      <c r="E66" s="1">
        <v>140</v>
      </c>
      <c r="F66" t="s">
        <v>2372</v>
      </c>
      <c r="G66" s="1">
        <v>3580595</v>
      </c>
      <c r="H66" t="s">
        <v>2349</v>
      </c>
      <c r="I66" s="120">
        <v>18</v>
      </c>
      <c r="J66" s="120"/>
      <c r="K66" s="120"/>
      <c r="L66" s="47">
        <v>18.065520000000003</v>
      </c>
      <c r="M66" s="47">
        <f t="shared" ref="M66:M129" si="2">+I66*L66</f>
        <v>325.17936000000003</v>
      </c>
      <c r="N66">
        <f t="shared" si="1"/>
        <v>7</v>
      </c>
    </row>
    <row r="67" spans="1:14" x14ac:dyDescent="0.25">
      <c r="A67" t="s">
        <v>2339</v>
      </c>
      <c r="B67" t="s">
        <v>2537</v>
      </c>
      <c r="C67" t="s">
        <v>2340</v>
      </c>
      <c r="D67" s="98">
        <v>45506</v>
      </c>
      <c r="E67" s="1">
        <v>141</v>
      </c>
      <c r="F67" t="s">
        <v>2373</v>
      </c>
      <c r="G67" s="1">
        <v>3352387</v>
      </c>
      <c r="H67" t="s">
        <v>2352</v>
      </c>
      <c r="I67" s="120">
        <v>30</v>
      </c>
      <c r="J67" s="120"/>
      <c r="K67" s="120"/>
      <c r="L67" s="47">
        <v>39.743999999999993</v>
      </c>
      <c r="M67" s="47">
        <f t="shared" si="2"/>
        <v>1192.3199999999997</v>
      </c>
      <c r="N67">
        <f t="shared" ref="N67:N130" si="3">+DAY(D67)</f>
        <v>2</v>
      </c>
    </row>
    <row r="68" spans="1:14" x14ac:dyDescent="0.25">
      <c r="A68" t="s">
        <v>2339</v>
      </c>
      <c r="B68" t="s">
        <v>2537</v>
      </c>
      <c r="C68" t="s">
        <v>2340</v>
      </c>
      <c r="D68" s="98">
        <v>45506</v>
      </c>
      <c r="E68" s="1">
        <v>141</v>
      </c>
      <c r="F68" t="s">
        <v>2373</v>
      </c>
      <c r="G68" s="1">
        <v>3408152</v>
      </c>
      <c r="H68" t="s">
        <v>2346</v>
      </c>
      <c r="I68" s="120">
        <v>60</v>
      </c>
      <c r="J68" s="120"/>
      <c r="K68" s="120"/>
      <c r="L68" s="47">
        <v>19.800018000000001</v>
      </c>
      <c r="M68" s="47">
        <f t="shared" si="2"/>
        <v>1188.00108</v>
      </c>
      <c r="N68">
        <f t="shared" si="3"/>
        <v>2</v>
      </c>
    </row>
    <row r="69" spans="1:14" x14ac:dyDescent="0.25">
      <c r="A69" t="s">
        <v>2339</v>
      </c>
      <c r="B69" t="s">
        <v>2537</v>
      </c>
      <c r="C69" t="s">
        <v>2340</v>
      </c>
      <c r="D69" s="98">
        <v>45506</v>
      </c>
      <c r="E69" s="1">
        <v>141</v>
      </c>
      <c r="F69" t="s">
        <v>2373</v>
      </c>
      <c r="G69" s="1">
        <v>3580595</v>
      </c>
      <c r="H69" t="s">
        <v>2349</v>
      </c>
      <c r="I69" s="120">
        <v>30</v>
      </c>
      <c r="J69" s="120"/>
      <c r="K69" s="120"/>
      <c r="L69" s="47">
        <v>18.065520000000003</v>
      </c>
      <c r="M69" s="47">
        <f t="shared" si="2"/>
        <v>541.96560000000011</v>
      </c>
      <c r="N69">
        <f t="shared" si="3"/>
        <v>2</v>
      </c>
    </row>
    <row r="70" spans="1:14" x14ac:dyDescent="0.25">
      <c r="A70" t="s">
        <v>2339</v>
      </c>
      <c r="B70" t="s">
        <v>2537</v>
      </c>
      <c r="C70" t="s">
        <v>2340</v>
      </c>
      <c r="D70" s="98">
        <v>45506</v>
      </c>
      <c r="E70" s="1">
        <v>141</v>
      </c>
      <c r="F70" t="s">
        <v>2373</v>
      </c>
      <c r="G70" s="1">
        <v>3572153</v>
      </c>
      <c r="H70" t="s">
        <v>2350</v>
      </c>
      <c r="I70" s="120">
        <v>30</v>
      </c>
      <c r="J70" s="120"/>
      <c r="K70" s="120"/>
      <c r="L70" s="47">
        <v>30.099959999999999</v>
      </c>
      <c r="M70" s="47">
        <f t="shared" si="2"/>
        <v>902.99879999999996</v>
      </c>
      <c r="N70">
        <f t="shared" si="3"/>
        <v>2</v>
      </c>
    </row>
    <row r="71" spans="1:14" x14ac:dyDescent="0.25">
      <c r="A71" t="s">
        <v>2339</v>
      </c>
      <c r="B71" t="s">
        <v>2537</v>
      </c>
      <c r="C71" t="s">
        <v>2340</v>
      </c>
      <c r="D71" s="98">
        <v>45506</v>
      </c>
      <c r="E71" s="1">
        <v>141</v>
      </c>
      <c r="F71" t="s">
        <v>2373</v>
      </c>
      <c r="G71" s="1">
        <v>3584241</v>
      </c>
      <c r="H71" t="s">
        <v>2358</v>
      </c>
      <c r="I71" s="120">
        <v>60</v>
      </c>
      <c r="J71" s="120"/>
      <c r="K71" s="120"/>
      <c r="L71" s="47">
        <v>20.662344000000001</v>
      </c>
      <c r="M71" s="47">
        <f t="shared" si="2"/>
        <v>1239.74064</v>
      </c>
      <c r="N71">
        <f t="shared" si="3"/>
        <v>2</v>
      </c>
    </row>
    <row r="72" spans="1:14" x14ac:dyDescent="0.25">
      <c r="A72" t="s">
        <v>2339</v>
      </c>
      <c r="B72" t="s">
        <v>2537</v>
      </c>
      <c r="C72" t="s">
        <v>2340</v>
      </c>
      <c r="D72" s="98">
        <v>45510</v>
      </c>
      <c r="E72" s="1">
        <v>145</v>
      </c>
      <c r="F72" t="s">
        <v>2374</v>
      </c>
      <c r="G72" s="1">
        <v>3373113</v>
      </c>
      <c r="H72" t="s">
        <v>2353</v>
      </c>
      <c r="I72" s="120">
        <v>60</v>
      </c>
      <c r="J72" s="120"/>
      <c r="K72" s="120"/>
      <c r="L72" s="47">
        <v>5.9841899999999999</v>
      </c>
      <c r="M72" s="47">
        <f t="shared" si="2"/>
        <v>359.0514</v>
      </c>
      <c r="N72">
        <f t="shared" si="3"/>
        <v>6</v>
      </c>
    </row>
    <row r="73" spans="1:14" x14ac:dyDescent="0.25">
      <c r="A73" t="s">
        <v>2339</v>
      </c>
      <c r="B73" t="s">
        <v>2537</v>
      </c>
      <c r="C73" t="s">
        <v>2340</v>
      </c>
      <c r="D73" s="98">
        <v>45510</v>
      </c>
      <c r="E73" s="1">
        <v>145</v>
      </c>
      <c r="F73" t="s">
        <v>2374</v>
      </c>
      <c r="G73" s="1">
        <v>3352387</v>
      </c>
      <c r="H73" t="s">
        <v>2352</v>
      </c>
      <c r="I73" s="120">
        <v>30</v>
      </c>
      <c r="J73" s="120"/>
      <c r="K73" s="120"/>
      <c r="L73" s="47">
        <v>39.743999999999993</v>
      </c>
      <c r="M73" s="47">
        <f t="shared" si="2"/>
        <v>1192.3199999999997</v>
      </c>
      <c r="N73">
        <f t="shared" si="3"/>
        <v>6</v>
      </c>
    </row>
    <row r="74" spans="1:14" x14ac:dyDescent="0.25">
      <c r="A74" t="s">
        <v>2339</v>
      </c>
      <c r="B74" t="s">
        <v>2537</v>
      </c>
      <c r="C74" t="s">
        <v>2340</v>
      </c>
      <c r="D74" s="98">
        <v>45510</v>
      </c>
      <c r="E74" s="1">
        <v>145</v>
      </c>
      <c r="F74" t="s">
        <v>2374</v>
      </c>
      <c r="G74" s="1">
        <v>3373113</v>
      </c>
      <c r="H74" t="s">
        <v>2353</v>
      </c>
      <c r="I74" s="120">
        <v>120</v>
      </c>
      <c r="J74" s="120"/>
      <c r="K74" s="120"/>
      <c r="L74" s="47">
        <v>5.9841899999999999</v>
      </c>
      <c r="M74" s="47">
        <f t="shared" si="2"/>
        <v>718.1028</v>
      </c>
      <c r="N74">
        <f t="shared" si="3"/>
        <v>6</v>
      </c>
    </row>
    <row r="75" spans="1:14" x14ac:dyDescent="0.25">
      <c r="A75" t="s">
        <v>2339</v>
      </c>
      <c r="B75" t="s">
        <v>2537</v>
      </c>
      <c r="C75" t="s">
        <v>2340</v>
      </c>
      <c r="D75" s="98">
        <v>45510</v>
      </c>
      <c r="E75" s="1">
        <v>145</v>
      </c>
      <c r="F75" t="s">
        <v>2374</v>
      </c>
      <c r="G75" s="1">
        <v>3384346</v>
      </c>
      <c r="H75" t="s">
        <v>2354</v>
      </c>
      <c r="I75" s="120">
        <v>12</v>
      </c>
      <c r="J75" s="120"/>
      <c r="K75" s="120"/>
      <c r="L75" s="47">
        <v>37.949940000000005</v>
      </c>
      <c r="M75" s="47">
        <f t="shared" si="2"/>
        <v>455.39928000000009</v>
      </c>
      <c r="N75">
        <f t="shared" si="3"/>
        <v>6</v>
      </c>
    </row>
    <row r="76" spans="1:14" x14ac:dyDescent="0.25">
      <c r="A76" t="s">
        <v>2339</v>
      </c>
      <c r="B76" t="s">
        <v>2537</v>
      </c>
      <c r="C76" t="s">
        <v>2340</v>
      </c>
      <c r="D76" s="98">
        <v>45510</v>
      </c>
      <c r="E76" s="1">
        <v>145</v>
      </c>
      <c r="F76" t="s">
        <v>2374</v>
      </c>
      <c r="G76" s="1">
        <v>3408152</v>
      </c>
      <c r="H76" t="s">
        <v>2346</v>
      </c>
      <c r="I76" s="120">
        <v>20</v>
      </c>
      <c r="J76" s="120"/>
      <c r="K76" s="120"/>
      <c r="L76" s="47">
        <v>19.800018000000001</v>
      </c>
      <c r="M76" s="47">
        <f t="shared" si="2"/>
        <v>396.00036</v>
      </c>
      <c r="N76">
        <f t="shared" si="3"/>
        <v>6</v>
      </c>
    </row>
    <row r="77" spans="1:14" x14ac:dyDescent="0.25">
      <c r="A77" t="s">
        <v>2339</v>
      </c>
      <c r="B77" t="s">
        <v>2537</v>
      </c>
      <c r="C77" t="s">
        <v>2340</v>
      </c>
      <c r="D77" s="98">
        <v>45508</v>
      </c>
      <c r="E77" s="1">
        <v>148</v>
      </c>
      <c r="F77" t="s">
        <v>2375</v>
      </c>
      <c r="G77" s="1">
        <v>3564667</v>
      </c>
      <c r="H77" t="s">
        <v>2347</v>
      </c>
      <c r="I77" s="120">
        <v>12</v>
      </c>
      <c r="J77" s="120"/>
      <c r="K77" s="120"/>
      <c r="L77" s="47">
        <v>20.323620000000002</v>
      </c>
      <c r="M77" s="47">
        <f t="shared" si="2"/>
        <v>243.88344000000001</v>
      </c>
      <c r="N77">
        <f t="shared" si="3"/>
        <v>4</v>
      </c>
    </row>
    <row r="78" spans="1:14" x14ac:dyDescent="0.25">
      <c r="A78" t="s">
        <v>2339</v>
      </c>
      <c r="B78" t="s">
        <v>2537</v>
      </c>
      <c r="C78" t="s">
        <v>2340</v>
      </c>
      <c r="D78" s="98">
        <v>45511</v>
      </c>
      <c r="E78" s="1">
        <v>148</v>
      </c>
      <c r="F78" t="s">
        <v>2375</v>
      </c>
      <c r="G78" s="1">
        <v>3352387</v>
      </c>
      <c r="H78" t="s">
        <v>2352</v>
      </c>
      <c r="I78" s="120">
        <v>30</v>
      </c>
      <c r="J78" s="120"/>
      <c r="K78" s="120"/>
      <c r="L78" s="47">
        <v>39.743999999999993</v>
      </c>
      <c r="M78" s="47">
        <f t="shared" si="2"/>
        <v>1192.3199999999997</v>
      </c>
      <c r="N78">
        <f t="shared" si="3"/>
        <v>7</v>
      </c>
    </row>
    <row r="79" spans="1:14" x14ac:dyDescent="0.25">
      <c r="A79" t="s">
        <v>2339</v>
      </c>
      <c r="B79" t="s">
        <v>2537</v>
      </c>
      <c r="C79" t="s">
        <v>2340</v>
      </c>
      <c r="D79" s="98">
        <v>45511</v>
      </c>
      <c r="E79" s="1">
        <v>148</v>
      </c>
      <c r="F79" t="s">
        <v>2375</v>
      </c>
      <c r="G79" s="1">
        <v>3373113</v>
      </c>
      <c r="H79" t="s">
        <v>2353</v>
      </c>
      <c r="I79" s="120">
        <v>120</v>
      </c>
      <c r="J79" s="120"/>
      <c r="K79" s="120"/>
      <c r="L79" s="47">
        <v>5.9841899999999999</v>
      </c>
      <c r="M79" s="47">
        <f t="shared" si="2"/>
        <v>718.1028</v>
      </c>
      <c r="N79">
        <f t="shared" si="3"/>
        <v>7</v>
      </c>
    </row>
    <row r="80" spans="1:14" x14ac:dyDescent="0.25">
      <c r="A80" t="s">
        <v>2339</v>
      </c>
      <c r="B80" t="s">
        <v>2537</v>
      </c>
      <c r="C80" t="s">
        <v>2340</v>
      </c>
      <c r="D80" s="98">
        <v>45511</v>
      </c>
      <c r="E80" s="1">
        <v>148</v>
      </c>
      <c r="F80" t="s">
        <v>2375</v>
      </c>
      <c r="G80" s="1">
        <v>3384346</v>
      </c>
      <c r="H80" t="s">
        <v>2354</v>
      </c>
      <c r="I80" s="120">
        <v>30</v>
      </c>
      <c r="J80" s="120"/>
      <c r="K80" s="120"/>
      <c r="L80" s="47">
        <v>37.949940000000005</v>
      </c>
      <c r="M80" s="47">
        <f t="shared" si="2"/>
        <v>1138.4982000000002</v>
      </c>
      <c r="N80">
        <f t="shared" si="3"/>
        <v>7</v>
      </c>
    </row>
    <row r="81" spans="1:14" x14ac:dyDescent="0.25">
      <c r="A81" t="s">
        <v>2339</v>
      </c>
      <c r="B81" t="s">
        <v>2537</v>
      </c>
      <c r="C81" t="s">
        <v>2340</v>
      </c>
      <c r="D81" s="98">
        <v>45511</v>
      </c>
      <c r="E81" s="1">
        <v>148</v>
      </c>
      <c r="F81" t="s">
        <v>2375</v>
      </c>
      <c r="G81" s="1">
        <v>3408152</v>
      </c>
      <c r="H81" t="s">
        <v>2346</v>
      </c>
      <c r="I81" s="120">
        <v>40</v>
      </c>
      <c r="J81" s="120"/>
      <c r="K81" s="120"/>
      <c r="L81" s="47">
        <v>19.800018000000001</v>
      </c>
      <c r="M81" s="47">
        <f t="shared" si="2"/>
        <v>792.00072</v>
      </c>
      <c r="N81">
        <f t="shared" si="3"/>
        <v>7</v>
      </c>
    </row>
    <row r="82" spans="1:14" x14ac:dyDescent="0.25">
      <c r="A82" t="s">
        <v>2339</v>
      </c>
      <c r="B82" t="s">
        <v>2537</v>
      </c>
      <c r="C82" t="s">
        <v>2340</v>
      </c>
      <c r="D82" s="98">
        <v>45511</v>
      </c>
      <c r="E82" s="1">
        <v>148</v>
      </c>
      <c r="F82" t="s">
        <v>2375</v>
      </c>
      <c r="G82" s="1">
        <v>3564666</v>
      </c>
      <c r="H82" t="s">
        <v>2362</v>
      </c>
      <c r="I82" s="120">
        <v>24</v>
      </c>
      <c r="J82" s="120"/>
      <c r="K82" s="120"/>
      <c r="L82" s="47">
        <v>20.323620000000002</v>
      </c>
      <c r="M82" s="47">
        <f t="shared" si="2"/>
        <v>487.76688000000001</v>
      </c>
      <c r="N82">
        <f t="shared" si="3"/>
        <v>7</v>
      </c>
    </row>
    <row r="83" spans="1:14" x14ac:dyDescent="0.25">
      <c r="A83" t="s">
        <v>2339</v>
      </c>
      <c r="B83" t="s">
        <v>2537</v>
      </c>
      <c r="C83" t="s">
        <v>2340</v>
      </c>
      <c r="D83" s="98">
        <v>45511</v>
      </c>
      <c r="E83" s="1">
        <v>148</v>
      </c>
      <c r="F83" t="s">
        <v>2375</v>
      </c>
      <c r="G83" s="1">
        <v>3564667</v>
      </c>
      <c r="H83" t="s">
        <v>2347</v>
      </c>
      <c r="I83" s="120">
        <v>24</v>
      </c>
      <c r="J83" s="120"/>
      <c r="K83" s="120"/>
      <c r="L83" s="47">
        <v>20.323620000000002</v>
      </c>
      <c r="M83" s="47">
        <f t="shared" si="2"/>
        <v>487.76688000000001</v>
      </c>
      <c r="N83">
        <f t="shared" si="3"/>
        <v>7</v>
      </c>
    </row>
    <row r="84" spans="1:14" x14ac:dyDescent="0.25">
      <c r="A84" t="s">
        <v>2339</v>
      </c>
      <c r="B84" t="s">
        <v>2537</v>
      </c>
      <c r="C84" t="s">
        <v>2340</v>
      </c>
      <c r="D84" s="98">
        <v>45505</v>
      </c>
      <c r="E84" s="1">
        <v>151</v>
      </c>
      <c r="F84" t="s">
        <v>2376</v>
      </c>
      <c r="G84" s="1">
        <v>3352387</v>
      </c>
      <c r="H84" t="s">
        <v>2352</v>
      </c>
      <c r="I84" s="120">
        <v>60</v>
      </c>
      <c r="J84" s="120"/>
      <c r="K84" s="120"/>
      <c r="L84" s="47">
        <v>39.743999999999993</v>
      </c>
      <c r="M84" s="47">
        <f t="shared" si="2"/>
        <v>2384.6399999999994</v>
      </c>
      <c r="N84">
        <f t="shared" si="3"/>
        <v>1</v>
      </c>
    </row>
    <row r="85" spans="1:14" x14ac:dyDescent="0.25">
      <c r="A85" t="s">
        <v>2339</v>
      </c>
      <c r="B85" t="s">
        <v>2537</v>
      </c>
      <c r="C85" t="s">
        <v>2340</v>
      </c>
      <c r="D85" s="98">
        <v>45505</v>
      </c>
      <c r="E85" s="1">
        <v>151</v>
      </c>
      <c r="F85" t="s">
        <v>2376</v>
      </c>
      <c r="G85" s="1">
        <v>3373113</v>
      </c>
      <c r="H85" t="s">
        <v>2353</v>
      </c>
      <c r="I85" s="120">
        <v>60</v>
      </c>
      <c r="J85" s="120"/>
      <c r="K85" s="120"/>
      <c r="L85" s="47">
        <v>5.9841899999999999</v>
      </c>
      <c r="M85" s="47">
        <f t="shared" si="2"/>
        <v>359.0514</v>
      </c>
      <c r="N85">
        <f t="shared" si="3"/>
        <v>1</v>
      </c>
    </row>
    <row r="86" spans="1:14" x14ac:dyDescent="0.25">
      <c r="A86" t="s">
        <v>2339</v>
      </c>
      <c r="B86" t="s">
        <v>2537</v>
      </c>
      <c r="C86" t="s">
        <v>2340</v>
      </c>
      <c r="D86" s="98">
        <v>45505</v>
      </c>
      <c r="E86" s="1">
        <v>151</v>
      </c>
      <c r="F86" t="s">
        <v>2376</v>
      </c>
      <c r="G86" s="1">
        <v>3384346</v>
      </c>
      <c r="H86" t="s">
        <v>2354</v>
      </c>
      <c r="I86" s="120">
        <v>60</v>
      </c>
      <c r="J86" s="120"/>
      <c r="K86" s="120"/>
      <c r="L86" s="47">
        <v>37.949940000000005</v>
      </c>
      <c r="M86" s="47">
        <f t="shared" si="2"/>
        <v>2276.9964000000004</v>
      </c>
      <c r="N86">
        <f t="shared" si="3"/>
        <v>1</v>
      </c>
    </row>
    <row r="87" spans="1:14" x14ac:dyDescent="0.25">
      <c r="A87" t="s">
        <v>2339</v>
      </c>
      <c r="B87" t="s">
        <v>2537</v>
      </c>
      <c r="C87" t="s">
        <v>2340</v>
      </c>
      <c r="D87" s="98">
        <v>45505</v>
      </c>
      <c r="E87" s="1">
        <v>151</v>
      </c>
      <c r="F87" t="s">
        <v>2376</v>
      </c>
      <c r="G87" s="1">
        <v>3584240</v>
      </c>
      <c r="H87" t="s">
        <v>2357</v>
      </c>
      <c r="I87" s="120">
        <v>60</v>
      </c>
      <c r="J87" s="120"/>
      <c r="K87" s="120"/>
      <c r="L87" s="47">
        <v>5.9841899999999999</v>
      </c>
      <c r="M87" s="47">
        <f t="shared" si="2"/>
        <v>359.0514</v>
      </c>
      <c r="N87">
        <f t="shared" si="3"/>
        <v>1</v>
      </c>
    </row>
    <row r="88" spans="1:14" x14ac:dyDescent="0.25">
      <c r="A88" t="s">
        <v>2339</v>
      </c>
      <c r="B88" t="s">
        <v>2537</v>
      </c>
      <c r="C88" t="s">
        <v>2340</v>
      </c>
      <c r="D88" s="98">
        <v>45505</v>
      </c>
      <c r="E88" s="1">
        <v>151</v>
      </c>
      <c r="F88" t="s">
        <v>2376</v>
      </c>
      <c r="G88" s="1">
        <v>3584241</v>
      </c>
      <c r="H88" t="s">
        <v>2358</v>
      </c>
      <c r="I88" s="120">
        <v>60</v>
      </c>
      <c r="J88" s="120"/>
      <c r="K88" s="120"/>
      <c r="L88" s="47">
        <v>20.662344000000001</v>
      </c>
      <c r="M88" s="47">
        <f t="shared" si="2"/>
        <v>1239.74064</v>
      </c>
      <c r="N88">
        <f t="shared" si="3"/>
        <v>1</v>
      </c>
    </row>
    <row r="89" spans="1:14" x14ac:dyDescent="0.25">
      <c r="A89" t="s">
        <v>2339</v>
      </c>
      <c r="B89" t="s">
        <v>2537</v>
      </c>
      <c r="C89" t="s">
        <v>2340</v>
      </c>
      <c r="D89" s="98">
        <v>45508</v>
      </c>
      <c r="E89" s="1">
        <v>151</v>
      </c>
      <c r="F89" t="s">
        <v>2376</v>
      </c>
      <c r="G89" s="1">
        <v>3384347</v>
      </c>
      <c r="H89" t="s">
        <v>2345</v>
      </c>
      <c r="I89" s="120">
        <v>60</v>
      </c>
      <c r="J89" s="120"/>
      <c r="K89" s="120"/>
      <c r="L89" s="47">
        <v>5.7200040000000012</v>
      </c>
      <c r="M89" s="47">
        <f t="shared" si="2"/>
        <v>343.20024000000006</v>
      </c>
      <c r="N89">
        <f t="shared" si="3"/>
        <v>4</v>
      </c>
    </row>
    <row r="90" spans="1:14" x14ac:dyDescent="0.25">
      <c r="A90" t="s">
        <v>2339</v>
      </c>
      <c r="B90" t="s">
        <v>2537</v>
      </c>
      <c r="C90" t="s">
        <v>2340</v>
      </c>
      <c r="D90" s="98">
        <v>45507</v>
      </c>
      <c r="E90" s="1">
        <v>152</v>
      </c>
      <c r="F90" t="s">
        <v>2377</v>
      </c>
      <c r="G90" s="1">
        <v>3564667</v>
      </c>
      <c r="H90" t="s">
        <v>2347</v>
      </c>
      <c r="I90" s="120">
        <v>12</v>
      </c>
      <c r="J90" s="120"/>
      <c r="K90" s="120"/>
      <c r="L90" s="47">
        <v>20.323620000000002</v>
      </c>
      <c r="M90" s="47">
        <f t="shared" si="2"/>
        <v>243.88344000000001</v>
      </c>
      <c r="N90">
        <f t="shared" si="3"/>
        <v>3</v>
      </c>
    </row>
    <row r="91" spans="1:14" x14ac:dyDescent="0.25">
      <c r="A91" t="s">
        <v>2339</v>
      </c>
      <c r="B91" t="s">
        <v>2537</v>
      </c>
      <c r="C91" t="s">
        <v>2340</v>
      </c>
      <c r="D91" s="98">
        <v>45507</v>
      </c>
      <c r="E91" s="1">
        <v>152</v>
      </c>
      <c r="F91" t="s">
        <v>2377</v>
      </c>
      <c r="G91" s="1">
        <v>3572153</v>
      </c>
      <c r="H91" t="s">
        <v>2350</v>
      </c>
      <c r="I91" s="120">
        <v>6</v>
      </c>
      <c r="J91" s="120"/>
      <c r="K91" s="120"/>
      <c r="L91" s="47">
        <v>30.099959999999999</v>
      </c>
      <c r="M91" s="47">
        <f t="shared" si="2"/>
        <v>180.59976</v>
      </c>
      <c r="N91">
        <f t="shared" si="3"/>
        <v>3</v>
      </c>
    </row>
    <row r="92" spans="1:14" x14ac:dyDescent="0.25">
      <c r="A92" t="s">
        <v>2339</v>
      </c>
      <c r="B92" t="s">
        <v>2537</v>
      </c>
      <c r="C92" t="s">
        <v>2340</v>
      </c>
      <c r="D92" s="98">
        <v>45507</v>
      </c>
      <c r="E92" s="1">
        <v>152</v>
      </c>
      <c r="F92" t="s">
        <v>2377</v>
      </c>
      <c r="G92" s="1">
        <v>3564666</v>
      </c>
      <c r="H92" t="s">
        <v>2362</v>
      </c>
      <c r="I92" s="120">
        <v>12</v>
      </c>
      <c r="J92" s="120"/>
      <c r="K92" s="120"/>
      <c r="L92" s="47">
        <v>20.323620000000002</v>
      </c>
      <c r="M92" s="47">
        <f t="shared" si="2"/>
        <v>243.88344000000001</v>
      </c>
      <c r="N92">
        <f t="shared" si="3"/>
        <v>3</v>
      </c>
    </row>
    <row r="93" spans="1:14" x14ac:dyDescent="0.25">
      <c r="A93" t="s">
        <v>2339</v>
      </c>
      <c r="B93" t="s">
        <v>2537</v>
      </c>
      <c r="C93" t="s">
        <v>2340</v>
      </c>
      <c r="D93" s="98">
        <v>45511</v>
      </c>
      <c r="E93" s="1">
        <v>152</v>
      </c>
      <c r="F93" t="s">
        <v>2377</v>
      </c>
      <c r="G93" s="1">
        <v>3284683</v>
      </c>
      <c r="H93" t="s">
        <v>2343</v>
      </c>
      <c r="I93" s="120">
        <v>12</v>
      </c>
      <c r="J93" s="120"/>
      <c r="K93" s="120"/>
      <c r="L93" s="47">
        <v>30.099959999999999</v>
      </c>
      <c r="M93" s="47">
        <f t="shared" si="2"/>
        <v>361.19952000000001</v>
      </c>
      <c r="N93">
        <f t="shared" si="3"/>
        <v>7</v>
      </c>
    </row>
    <row r="94" spans="1:14" x14ac:dyDescent="0.25">
      <c r="A94" t="s">
        <v>2339</v>
      </c>
      <c r="B94" t="s">
        <v>2537</v>
      </c>
      <c r="C94" t="s">
        <v>2340</v>
      </c>
      <c r="D94" s="98">
        <v>45511</v>
      </c>
      <c r="E94" s="1">
        <v>152</v>
      </c>
      <c r="F94" t="s">
        <v>2377</v>
      </c>
      <c r="G94" s="1">
        <v>3352387</v>
      </c>
      <c r="H94" t="s">
        <v>2352</v>
      </c>
      <c r="I94" s="120">
        <v>18</v>
      </c>
      <c r="J94" s="120"/>
      <c r="K94" s="120"/>
      <c r="L94" s="47">
        <v>39.743999999999993</v>
      </c>
      <c r="M94" s="47">
        <f t="shared" si="2"/>
        <v>715.39199999999983</v>
      </c>
      <c r="N94">
        <f t="shared" si="3"/>
        <v>7</v>
      </c>
    </row>
    <row r="95" spans="1:14" x14ac:dyDescent="0.25">
      <c r="A95" t="s">
        <v>2339</v>
      </c>
      <c r="B95" t="s">
        <v>2537</v>
      </c>
      <c r="C95" t="s">
        <v>2340</v>
      </c>
      <c r="D95" s="98">
        <v>45511</v>
      </c>
      <c r="E95" s="1">
        <v>152</v>
      </c>
      <c r="F95" t="s">
        <v>2377</v>
      </c>
      <c r="G95" s="1">
        <v>3373113</v>
      </c>
      <c r="H95" t="s">
        <v>2353</v>
      </c>
      <c r="I95" s="120">
        <v>120</v>
      </c>
      <c r="J95" s="120"/>
      <c r="K95" s="120"/>
      <c r="L95" s="47">
        <v>5.9841899999999999</v>
      </c>
      <c r="M95" s="47">
        <f t="shared" si="2"/>
        <v>718.1028</v>
      </c>
      <c r="N95">
        <f t="shared" si="3"/>
        <v>7</v>
      </c>
    </row>
    <row r="96" spans="1:14" x14ac:dyDescent="0.25">
      <c r="A96" t="s">
        <v>2339</v>
      </c>
      <c r="B96" t="s">
        <v>2537</v>
      </c>
      <c r="C96" t="s">
        <v>2340</v>
      </c>
      <c r="D96" s="98">
        <v>45511</v>
      </c>
      <c r="E96" s="1">
        <v>152</v>
      </c>
      <c r="F96" t="s">
        <v>2377</v>
      </c>
      <c r="G96" s="1">
        <v>3384347</v>
      </c>
      <c r="H96" t="s">
        <v>2345</v>
      </c>
      <c r="I96" s="120">
        <v>60</v>
      </c>
      <c r="J96" s="120"/>
      <c r="K96" s="120"/>
      <c r="L96" s="47">
        <v>5.7200040000000012</v>
      </c>
      <c r="M96" s="47">
        <f t="shared" si="2"/>
        <v>343.20024000000006</v>
      </c>
      <c r="N96">
        <f t="shared" si="3"/>
        <v>7</v>
      </c>
    </row>
    <row r="97" spans="1:14" x14ac:dyDescent="0.25">
      <c r="A97" t="s">
        <v>2339</v>
      </c>
      <c r="B97" t="s">
        <v>2537</v>
      </c>
      <c r="C97" t="s">
        <v>2340</v>
      </c>
      <c r="D97" s="98">
        <v>45509</v>
      </c>
      <c r="E97" s="1">
        <v>153</v>
      </c>
      <c r="F97" t="s">
        <v>2378</v>
      </c>
      <c r="G97" s="1">
        <v>3373113</v>
      </c>
      <c r="H97" t="s">
        <v>2353</v>
      </c>
      <c r="I97" s="120">
        <v>60</v>
      </c>
      <c r="J97" s="120"/>
      <c r="K97" s="120"/>
      <c r="L97" s="47">
        <v>5.9841899999999999</v>
      </c>
      <c r="M97" s="47">
        <f t="shared" si="2"/>
        <v>359.0514</v>
      </c>
      <c r="N97">
        <f t="shared" si="3"/>
        <v>5</v>
      </c>
    </row>
    <row r="98" spans="1:14" x14ac:dyDescent="0.25">
      <c r="A98" t="s">
        <v>2339</v>
      </c>
      <c r="B98" t="s">
        <v>2537</v>
      </c>
      <c r="C98" t="s">
        <v>2340</v>
      </c>
      <c r="D98" s="98">
        <v>45506</v>
      </c>
      <c r="E98" s="1">
        <v>154</v>
      </c>
      <c r="F98" t="s">
        <v>2379</v>
      </c>
      <c r="G98" s="1">
        <v>3284683</v>
      </c>
      <c r="H98" t="s">
        <v>2343</v>
      </c>
      <c r="I98" s="120">
        <v>60</v>
      </c>
      <c r="J98" s="120"/>
      <c r="K98" s="120"/>
      <c r="L98" s="47">
        <v>30.099959999999999</v>
      </c>
      <c r="M98" s="47">
        <f t="shared" si="2"/>
        <v>1805.9975999999999</v>
      </c>
      <c r="N98">
        <f t="shared" si="3"/>
        <v>2</v>
      </c>
    </row>
    <row r="99" spans="1:14" x14ac:dyDescent="0.25">
      <c r="A99" t="s">
        <v>2339</v>
      </c>
      <c r="B99" t="s">
        <v>2537</v>
      </c>
      <c r="C99" t="s">
        <v>2340</v>
      </c>
      <c r="D99" s="98">
        <v>45506</v>
      </c>
      <c r="E99" s="1">
        <v>155</v>
      </c>
      <c r="F99" t="s">
        <v>2380</v>
      </c>
      <c r="G99" s="1">
        <v>3352387</v>
      </c>
      <c r="H99" t="s">
        <v>2352</v>
      </c>
      <c r="I99" s="120">
        <v>60</v>
      </c>
      <c r="J99" s="120"/>
      <c r="K99" s="120"/>
      <c r="L99" s="47">
        <v>39.743999999999993</v>
      </c>
      <c r="M99" s="47">
        <f t="shared" si="2"/>
        <v>2384.6399999999994</v>
      </c>
      <c r="N99">
        <f t="shared" si="3"/>
        <v>2</v>
      </c>
    </row>
    <row r="100" spans="1:14" x14ac:dyDescent="0.25">
      <c r="A100" t="s">
        <v>2339</v>
      </c>
      <c r="B100" t="s">
        <v>2537</v>
      </c>
      <c r="C100" t="s">
        <v>2340</v>
      </c>
      <c r="D100" s="98">
        <v>45506</v>
      </c>
      <c r="E100" s="1">
        <v>155</v>
      </c>
      <c r="F100" t="s">
        <v>2380</v>
      </c>
      <c r="G100" s="1">
        <v>3384346</v>
      </c>
      <c r="H100" t="s">
        <v>2354</v>
      </c>
      <c r="I100" s="120">
        <v>30</v>
      </c>
      <c r="J100" s="120"/>
      <c r="K100" s="120"/>
      <c r="L100" s="47">
        <v>37.949940000000005</v>
      </c>
      <c r="M100" s="47">
        <f t="shared" si="2"/>
        <v>1138.4982000000002</v>
      </c>
      <c r="N100">
        <f t="shared" si="3"/>
        <v>2</v>
      </c>
    </row>
    <row r="101" spans="1:14" x14ac:dyDescent="0.25">
      <c r="A101" t="s">
        <v>2339</v>
      </c>
      <c r="B101" t="s">
        <v>2537</v>
      </c>
      <c r="C101" t="s">
        <v>2340</v>
      </c>
      <c r="D101" s="98">
        <v>45506</v>
      </c>
      <c r="E101" s="1">
        <v>155</v>
      </c>
      <c r="F101" t="s">
        <v>2380</v>
      </c>
      <c r="G101" s="1">
        <v>3384347</v>
      </c>
      <c r="H101" t="s">
        <v>2345</v>
      </c>
      <c r="I101" s="120">
        <v>60</v>
      </c>
      <c r="J101" s="120"/>
      <c r="K101" s="120"/>
      <c r="L101" s="47">
        <v>5.7200040000000012</v>
      </c>
      <c r="M101" s="47">
        <f t="shared" si="2"/>
        <v>343.20024000000006</v>
      </c>
      <c r="N101">
        <f t="shared" si="3"/>
        <v>2</v>
      </c>
    </row>
    <row r="102" spans="1:14" x14ac:dyDescent="0.25">
      <c r="A102" t="s">
        <v>2339</v>
      </c>
      <c r="B102" t="s">
        <v>2537</v>
      </c>
      <c r="C102" t="s">
        <v>2340</v>
      </c>
      <c r="D102" s="98">
        <v>45508</v>
      </c>
      <c r="E102" s="1">
        <v>155</v>
      </c>
      <c r="F102" t="s">
        <v>2380</v>
      </c>
      <c r="G102" s="1">
        <v>3284683</v>
      </c>
      <c r="H102" t="s">
        <v>2343</v>
      </c>
      <c r="I102" s="120">
        <v>30</v>
      </c>
      <c r="J102" s="120"/>
      <c r="K102" s="120"/>
      <c r="L102" s="47">
        <v>30.099959999999999</v>
      </c>
      <c r="M102" s="47">
        <f t="shared" si="2"/>
        <v>902.99879999999996</v>
      </c>
      <c r="N102">
        <f t="shared" si="3"/>
        <v>4</v>
      </c>
    </row>
    <row r="103" spans="1:14" x14ac:dyDescent="0.25">
      <c r="A103" t="s">
        <v>2339</v>
      </c>
      <c r="B103" t="s">
        <v>2537</v>
      </c>
      <c r="C103" t="s">
        <v>2340</v>
      </c>
      <c r="D103" s="98">
        <v>45508</v>
      </c>
      <c r="E103" s="1">
        <v>155</v>
      </c>
      <c r="F103" t="s">
        <v>2380</v>
      </c>
      <c r="G103" s="1">
        <v>3352387</v>
      </c>
      <c r="H103" t="s">
        <v>2352</v>
      </c>
      <c r="I103" s="120">
        <v>30</v>
      </c>
      <c r="J103" s="120"/>
      <c r="K103" s="120"/>
      <c r="L103" s="47">
        <v>39.743999999999993</v>
      </c>
      <c r="M103" s="47">
        <f t="shared" si="2"/>
        <v>1192.3199999999997</v>
      </c>
      <c r="N103">
        <f t="shared" si="3"/>
        <v>4</v>
      </c>
    </row>
    <row r="104" spans="1:14" x14ac:dyDescent="0.25">
      <c r="A104" t="s">
        <v>2339</v>
      </c>
      <c r="B104" t="s">
        <v>2537</v>
      </c>
      <c r="C104" t="s">
        <v>2340</v>
      </c>
      <c r="D104" s="98">
        <v>45510</v>
      </c>
      <c r="E104" s="1">
        <v>155</v>
      </c>
      <c r="F104" t="s">
        <v>2380</v>
      </c>
      <c r="G104" s="1">
        <v>3564667</v>
      </c>
      <c r="H104" t="s">
        <v>2347</v>
      </c>
      <c r="I104" s="120">
        <v>60</v>
      </c>
      <c r="J104" s="120"/>
      <c r="K104" s="120"/>
      <c r="L104" s="47">
        <v>20.323620000000002</v>
      </c>
      <c r="M104" s="47">
        <f t="shared" si="2"/>
        <v>1219.4172000000001</v>
      </c>
      <c r="N104">
        <f t="shared" si="3"/>
        <v>6</v>
      </c>
    </row>
    <row r="105" spans="1:14" x14ac:dyDescent="0.25">
      <c r="A105" t="s">
        <v>2339</v>
      </c>
      <c r="B105" t="s">
        <v>2537</v>
      </c>
      <c r="C105" t="s">
        <v>2340</v>
      </c>
      <c r="D105" s="98">
        <v>45505</v>
      </c>
      <c r="E105" s="1">
        <v>157</v>
      </c>
      <c r="F105" t="s">
        <v>2381</v>
      </c>
      <c r="G105" s="1">
        <v>3565351</v>
      </c>
      <c r="H105" t="s">
        <v>2342</v>
      </c>
      <c r="I105" s="120">
        <v>24</v>
      </c>
      <c r="J105" s="120"/>
      <c r="K105" s="120"/>
      <c r="L105" s="47">
        <v>12.645809999999999</v>
      </c>
      <c r="M105" s="47">
        <f t="shared" si="2"/>
        <v>303.49943999999999</v>
      </c>
      <c r="N105">
        <f t="shared" si="3"/>
        <v>1</v>
      </c>
    </row>
    <row r="106" spans="1:14" x14ac:dyDescent="0.25">
      <c r="A106" t="s">
        <v>2339</v>
      </c>
      <c r="B106" t="s">
        <v>2537</v>
      </c>
      <c r="C106" t="s">
        <v>2340</v>
      </c>
      <c r="D106" s="98">
        <v>45505</v>
      </c>
      <c r="E106" s="1">
        <v>157</v>
      </c>
      <c r="F106" t="s">
        <v>2381</v>
      </c>
      <c r="G106" s="1">
        <v>3572153</v>
      </c>
      <c r="H106" t="s">
        <v>2350</v>
      </c>
      <c r="I106" s="120">
        <v>12</v>
      </c>
      <c r="J106" s="120"/>
      <c r="K106" s="120"/>
      <c r="L106" s="47">
        <v>30.099959999999999</v>
      </c>
      <c r="M106" s="47">
        <f t="shared" si="2"/>
        <v>361.19952000000001</v>
      </c>
      <c r="N106">
        <f t="shared" si="3"/>
        <v>1</v>
      </c>
    </row>
    <row r="107" spans="1:14" x14ac:dyDescent="0.25">
      <c r="A107" t="s">
        <v>2339</v>
      </c>
      <c r="B107" t="s">
        <v>2537</v>
      </c>
      <c r="C107" t="s">
        <v>2340</v>
      </c>
      <c r="D107" s="98">
        <v>45505</v>
      </c>
      <c r="E107" s="1">
        <v>157</v>
      </c>
      <c r="F107" t="s">
        <v>2381</v>
      </c>
      <c r="G107" s="1">
        <v>3284683</v>
      </c>
      <c r="H107" t="s">
        <v>2343</v>
      </c>
      <c r="I107" s="120">
        <v>30</v>
      </c>
      <c r="J107" s="120"/>
      <c r="K107" s="120"/>
      <c r="L107" s="47">
        <v>30.099959999999999</v>
      </c>
      <c r="M107" s="47">
        <f t="shared" si="2"/>
        <v>902.99879999999996</v>
      </c>
      <c r="N107">
        <f t="shared" si="3"/>
        <v>1</v>
      </c>
    </row>
    <row r="108" spans="1:14" x14ac:dyDescent="0.25">
      <c r="A108" t="s">
        <v>2339</v>
      </c>
      <c r="B108" t="s">
        <v>2537</v>
      </c>
      <c r="C108" t="s">
        <v>2340</v>
      </c>
      <c r="D108" s="98">
        <v>45505</v>
      </c>
      <c r="E108" s="1">
        <v>157</v>
      </c>
      <c r="F108" t="s">
        <v>2381</v>
      </c>
      <c r="G108" s="1">
        <v>3408152</v>
      </c>
      <c r="H108" t="s">
        <v>2346</v>
      </c>
      <c r="I108" s="120">
        <v>20</v>
      </c>
      <c r="J108" s="120"/>
      <c r="K108" s="120"/>
      <c r="L108" s="47">
        <v>19.800018000000001</v>
      </c>
      <c r="M108" s="47">
        <f t="shared" si="2"/>
        <v>396.00036</v>
      </c>
      <c r="N108">
        <f t="shared" si="3"/>
        <v>1</v>
      </c>
    </row>
    <row r="109" spans="1:14" x14ac:dyDescent="0.25">
      <c r="A109" t="s">
        <v>2339</v>
      </c>
      <c r="B109" t="s">
        <v>2537</v>
      </c>
      <c r="C109" t="s">
        <v>2340</v>
      </c>
      <c r="D109" s="98">
        <v>45505</v>
      </c>
      <c r="E109" s="1">
        <v>157</v>
      </c>
      <c r="F109" t="s">
        <v>2381</v>
      </c>
      <c r="G109" s="1">
        <v>3566457</v>
      </c>
      <c r="H109" t="s">
        <v>2365</v>
      </c>
      <c r="I109" s="120">
        <v>24</v>
      </c>
      <c r="J109" s="120"/>
      <c r="K109" s="120"/>
      <c r="L109" s="47">
        <v>12.645809999999999</v>
      </c>
      <c r="M109" s="47">
        <f t="shared" si="2"/>
        <v>303.49943999999999</v>
      </c>
      <c r="N109">
        <f t="shared" si="3"/>
        <v>1</v>
      </c>
    </row>
    <row r="110" spans="1:14" x14ac:dyDescent="0.25">
      <c r="A110" t="s">
        <v>2339</v>
      </c>
      <c r="B110" t="s">
        <v>2537</v>
      </c>
      <c r="C110" t="s">
        <v>2340</v>
      </c>
      <c r="D110" s="98">
        <v>45506</v>
      </c>
      <c r="E110" s="1">
        <v>158</v>
      </c>
      <c r="F110" t="s">
        <v>2382</v>
      </c>
      <c r="G110" s="1">
        <v>3284683</v>
      </c>
      <c r="H110" t="s">
        <v>2343</v>
      </c>
      <c r="I110" s="120">
        <v>30</v>
      </c>
      <c r="J110" s="120"/>
      <c r="K110" s="120"/>
      <c r="L110" s="47">
        <v>30.099959999999999</v>
      </c>
      <c r="M110" s="47">
        <f t="shared" si="2"/>
        <v>902.99879999999996</v>
      </c>
      <c r="N110">
        <f t="shared" si="3"/>
        <v>2</v>
      </c>
    </row>
    <row r="111" spans="1:14" x14ac:dyDescent="0.25">
      <c r="A111" t="s">
        <v>2339</v>
      </c>
      <c r="B111" t="s">
        <v>2537</v>
      </c>
      <c r="C111" t="s">
        <v>2340</v>
      </c>
      <c r="D111" s="98">
        <v>45506</v>
      </c>
      <c r="E111" s="1">
        <v>158</v>
      </c>
      <c r="F111" t="s">
        <v>2382</v>
      </c>
      <c r="G111" s="1">
        <v>3373113</v>
      </c>
      <c r="H111" t="s">
        <v>2353</v>
      </c>
      <c r="I111" s="120">
        <v>120</v>
      </c>
      <c r="J111" s="120"/>
      <c r="K111" s="120"/>
      <c r="L111" s="47">
        <v>5.9841899999999999</v>
      </c>
      <c r="M111" s="47">
        <f t="shared" si="2"/>
        <v>718.1028</v>
      </c>
      <c r="N111">
        <f t="shared" si="3"/>
        <v>2</v>
      </c>
    </row>
    <row r="112" spans="1:14" x14ac:dyDescent="0.25">
      <c r="A112" t="s">
        <v>2339</v>
      </c>
      <c r="B112" t="s">
        <v>2537</v>
      </c>
      <c r="C112" t="s">
        <v>2340</v>
      </c>
      <c r="D112" s="98">
        <v>45506</v>
      </c>
      <c r="E112" s="1">
        <v>158</v>
      </c>
      <c r="F112" t="s">
        <v>2382</v>
      </c>
      <c r="G112" s="1">
        <v>3384347</v>
      </c>
      <c r="H112" t="s">
        <v>2345</v>
      </c>
      <c r="I112" s="120">
        <v>60</v>
      </c>
      <c r="J112" s="120"/>
      <c r="K112" s="120"/>
      <c r="L112" s="47">
        <v>5.7200040000000012</v>
      </c>
      <c r="M112" s="47">
        <f t="shared" si="2"/>
        <v>343.20024000000006</v>
      </c>
      <c r="N112">
        <f t="shared" si="3"/>
        <v>2</v>
      </c>
    </row>
    <row r="113" spans="1:14" x14ac:dyDescent="0.25">
      <c r="A113" t="s">
        <v>2339</v>
      </c>
      <c r="B113" t="s">
        <v>2537</v>
      </c>
      <c r="C113" t="s">
        <v>2340</v>
      </c>
      <c r="D113" s="98">
        <v>45506</v>
      </c>
      <c r="E113" s="1">
        <v>158</v>
      </c>
      <c r="F113" t="s">
        <v>2382</v>
      </c>
      <c r="G113" s="1">
        <v>3568860</v>
      </c>
      <c r="H113" t="s">
        <v>2361</v>
      </c>
      <c r="I113" s="120">
        <v>48</v>
      </c>
      <c r="J113" s="120"/>
      <c r="K113" s="120"/>
      <c r="L113" s="47">
        <v>12.645809999999999</v>
      </c>
      <c r="M113" s="47">
        <f t="shared" si="2"/>
        <v>606.99887999999999</v>
      </c>
      <c r="N113">
        <f t="shared" si="3"/>
        <v>2</v>
      </c>
    </row>
    <row r="114" spans="1:14" x14ac:dyDescent="0.25">
      <c r="A114" t="s">
        <v>2339</v>
      </c>
      <c r="B114" t="s">
        <v>2537</v>
      </c>
      <c r="C114" t="s">
        <v>2340</v>
      </c>
      <c r="D114" s="98">
        <v>45506</v>
      </c>
      <c r="E114" s="1">
        <v>158</v>
      </c>
      <c r="F114" t="s">
        <v>2382</v>
      </c>
      <c r="G114" s="1">
        <v>3564666</v>
      </c>
      <c r="H114" t="s">
        <v>2362</v>
      </c>
      <c r="I114" s="120">
        <v>12</v>
      </c>
      <c r="J114" s="120"/>
      <c r="K114" s="120"/>
      <c r="L114" s="47">
        <v>20.323620000000002</v>
      </c>
      <c r="M114" s="47">
        <f t="shared" si="2"/>
        <v>243.88344000000001</v>
      </c>
      <c r="N114">
        <f t="shared" si="3"/>
        <v>2</v>
      </c>
    </row>
    <row r="115" spans="1:14" x14ac:dyDescent="0.25">
      <c r="A115" t="s">
        <v>2339</v>
      </c>
      <c r="B115" t="s">
        <v>2537</v>
      </c>
      <c r="C115" t="s">
        <v>2340</v>
      </c>
      <c r="D115" s="98">
        <v>45506</v>
      </c>
      <c r="E115" s="1">
        <v>158</v>
      </c>
      <c r="F115" t="s">
        <v>2382</v>
      </c>
      <c r="G115" s="1">
        <v>3564667</v>
      </c>
      <c r="H115" t="s">
        <v>2347</v>
      </c>
      <c r="I115" s="120">
        <v>24</v>
      </c>
      <c r="J115" s="120"/>
      <c r="K115" s="120"/>
      <c r="L115" s="47">
        <v>20.323620000000002</v>
      </c>
      <c r="M115" s="47">
        <f t="shared" si="2"/>
        <v>487.76688000000001</v>
      </c>
      <c r="N115">
        <f t="shared" si="3"/>
        <v>2</v>
      </c>
    </row>
    <row r="116" spans="1:14" x14ac:dyDescent="0.25">
      <c r="A116" t="s">
        <v>2339</v>
      </c>
      <c r="B116" t="s">
        <v>2537</v>
      </c>
      <c r="C116" t="s">
        <v>2340</v>
      </c>
      <c r="D116" s="98">
        <v>45506</v>
      </c>
      <c r="E116" s="1">
        <v>158</v>
      </c>
      <c r="F116" t="s">
        <v>2382</v>
      </c>
      <c r="G116" s="1">
        <v>3572153</v>
      </c>
      <c r="H116" t="s">
        <v>2350</v>
      </c>
      <c r="I116" s="120">
        <v>12</v>
      </c>
      <c r="J116" s="120"/>
      <c r="K116" s="120"/>
      <c r="L116" s="47">
        <v>30.099959999999999</v>
      </c>
      <c r="M116" s="47">
        <f t="shared" si="2"/>
        <v>361.19952000000001</v>
      </c>
      <c r="N116">
        <f t="shared" si="3"/>
        <v>2</v>
      </c>
    </row>
    <row r="117" spans="1:14" x14ac:dyDescent="0.25">
      <c r="A117" t="s">
        <v>2339</v>
      </c>
      <c r="B117" t="s">
        <v>2537</v>
      </c>
      <c r="C117" t="s">
        <v>2340</v>
      </c>
      <c r="D117" s="98">
        <v>45506</v>
      </c>
      <c r="E117" s="1">
        <v>158</v>
      </c>
      <c r="F117" t="s">
        <v>2382</v>
      </c>
      <c r="G117" s="1">
        <v>3584240</v>
      </c>
      <c r="H117" t="s">
        <v>2357</v>
      </c>
      <c r="I117" s="120">
        <v>120</v>
      </c>
      <c r="J117" s="120"/>
      <c r="K117" s="120"/>
      <c r="L117" s="47">
        <v>5.9841899999999999</v>
      </c>
      <c r="M117" s="47">
        <f t="shared" si="2"/>
        <v>718.1028</v>
      </c>
      <c r="N117">
        <f t="shared" si="3"/>
        <v>2</v>
      </c>
    </row>
    <row r="118" spans="1:14" x14ac:dyDescent="0.25">
      <c r="A118" t="s">
        <v>2339</v>
      </c>
      <c r="B118" t="s">
        <v>2537</v>
      </c>
      <c r="C118" t="s">
        <v>2340</v>
      </c>
      <c r="D118" s="98">
        <v>45506</v>
      </c>
      <c r="E118" s="1">
        <v>158</v>
      </c>
      <c r="F118" t="s">
        <v>2382</v>
      </c>
      <c r="G118" s="1">
        <v>3584241</v>
      </c>
      <c r="H118" t="s">
        <v>2358</v>
      </c>
      <c r="I118" s="120">
        <v>100</v>
      </c>
      <c r="J118" s="120"/>
      <c r="K118" s="120"/>
      <c r="L118" s="47">
        <v>20.662344000000001</v>
      </c>
      <c r="M118" s="47">
        <f t="shared" si="2"/>
        <v>2066.2344000000003</v>
      </c>
      <c r="N118">
        <f t="shared" si="3"/>
        <v>2</v>
      </c>
    </row>
    <row r="119" spans="1:14" x14ac:dyDescent="0.25">
      <c r="A119" t="s">
        <v>2339</v>
      </c>
      <c r="B119" t="s">
        <v>2537</v>
      </c>
      <c r="C119" t="s">
        <v>2340</v>
      </c>
      <c r="D119" s="98">
        <v>45506</v>
      </c>
      <c r="E119" s="1">
        <v>159</v>
      </c>
      <c r="F119" t="s">
        <v>2383</v>
      </c>
      <c r="G119" s="1">
        <v>3284683</v>
      </c>
      <c r="H119" t="s">
        <v>2343</v>
      </c>
      <c r="I119" s="120">
        <v>30</v>
      </c>
      <c r="J119" s="120"/>
      <c r="K119" s="120"/>
      <c r="L119" s="47">
        <v>30.099959999999999</v>
      </c>
      <c r="M119" s="47">
        <f t="shared" si="2"/>
        <v>902.99879999999996</v>
      </c>
      <c r="N119">
        <f t="shared" si="3"/>
        <v>2</v>
      </c>
    </row>
    <row r="120" spans="1:14" x14ac:dyDescent="0.25">
      <c r="A120" t="s">
        <v>2339</v>
      </c>
      <c r="B120" t="s">
        <v>2537</v>
      </c>
      <c r="C120" t="s">
        <v>2340</v>
      </c>
      <c r="D120" s="98">
        <v>45506</v>
      </c>
      <c r="E120" s="1">
        <v>159</v>
      </c>
      <c r="F120" t="s">
        <v>2383</v>
      </c>
      <c r="G120" s="1">
        <v>3408152</v>
      </c>
      <c r="H120" t="s">
        <v>2346</v>
      </c>
      <c r="I120" s="120">
        <v>20</v>
      </c>
      <c r="J120" s="120"/>
      <c r="K120" s="120"/>
      <c r="L120" s="47">
        <v>19.800018000000001</v>
      </c>
      <c r="M120" s="47">
        <f t="shared" si="2"/>
        <v>396.00036</v>
      </c>
      <c r="N120">
        <f t="shared" si="3"/>
        <v>2</v>
      </c>
    </row>
    <row r="121" spans="1:14" x14ac:dyDescent="0.25">
      <c r="A121" t="s">
        <v>2339</v>
      </c>
      <c r="B121" t="s">
        <v>2537</v>
      </c>
      <c r="C121" t="s">
        <v>2340</v>
      </c>
      <c r="D121" s="98">
        <v>45506</v>
      </c>
      <c r="E121" s="1">
        <v>159</v>
      </c>
      <c r="F121" t="s">
        <v>2383</v>
      </c>
      <c r="G121" s="1">
        <v>3566457</v>
      </c>
      <c r="H121" t="s">
        <v>2365</v>
      </c>
      <c r="I121" s="120">
        <v>24</v>
      </c>
      <c r="J121" s="120"/>
      <c r="K121" s="120"/>
      <c r="L121" s="47">
        <v>12.645809999999999</v>
      </c>
      <c r="M121" s="47">
        <f t="shared" si="2"/>
        <v>303.49943999999999</v>
      </c>
      <c r="N121">
        <f t="shared" si="3"/>
        <v>2</v>
      </c>
    </row>
    <row r="122" spans="1:14" x14ac:dyDescent="0.25">
      <c r="A122" t="s">
        <v>2339</v>
      </c>
      <c r="B122" t="s">
        <v>2537</v>
      </c>
      <c r="C122" t="s">
        <v>2340</v>
      </c>
      <c r="D122" s="98">
        <v>45506</v>
      </c>
      <c r="E122" s="1">
        <v>159</v>
      </c>
      <c r="F122" t="s">
        <v>2383</v>
      </c>
      <c r="G122" s="1">
        <v>3564666</v>
      </c>
      <c r="H122" t="s">
        <v>2362</v>
      </c>
      <c r="I122" s="120">
        <v>12</v>
      </c>
      <c r="J122" s="120"/>
      <c r="K122" s="120"/>
      <c r="L122" s="47">
        <v>20.323620000000002</v>
      </c>
      <c r="M122" s="47">
        <f t="shared" si="2"/>
        <v>243.88344000000001</v>
      </c>
      <c r="N122">
        <f t="shared" si="3"/>
        <v>2</v>
      </c>
    </row>
    <row r="123" spans="1:14" x14ac:dyDescent="0.25">
      <c r="A123" t="s">
        <v>2339</v>
      </c>
      <c r="B123" t="s">
        <v>2537</v>
      </c>
      <c r="C123" t="s">
        <v>2340</v>
      </c>
      <c r="D123" s="98">
        <v>45506</v>
      </c>
      <c r="E123" s="1">
        <v>159</v>
      </c>
      <c r="F123" t="s">
        <v>2383</v>
      </c>
      <c r="G123" s="1">
        <v>3565351</v>
      </c>
      <c r="H123" t="s">
        <v>2342</v>
      </c>
      <c r="I123" s="120">
        <v>24</v>
      </c>
      <c r="J123" s="120"/>
      <c r="K123" s="120"/>
      <c r="L123" s="47">
        <v>12.645809999999999</v>
      </c>
      <c r="M123" s="47">
        <f t="shared" si="2"/>
        <v>303.49943999999999</v>
      </c>
      <c r="N123">
        <f t="shared" si="3"/>
        <v>2</v>
      </c>
    </row>
    <row r="124" spans="1:14" x14ac:dyDescent="0.25">
      <c r="A124" t="s">
        <v>2339</v>
      </c>
      <c r="B124" t="s">
        <v>2537</v>
      </c>
      <c r="C124" t="s">
        <v>2340</v>
      </c>
      <c r="D124" s="98">
        <v>45506</v>
      </c>
      <c r="E124" s="1">
        <v>159</v>
      </c>
      <c r="F124" t="s">
        <v>2383</v>
      </c>
      <c r="G124" s="1">
        <v>3572153</v>
      </c>
      <c r="H124" t="s">
        <v>2350</v>
      </c>
      <c r="I124" s="120">
        <v>12</v>
      </c>
      <c r="J124" s="120"/>
      <c r="K124" s="120"/>
      <c r="L124" s="47">
        <v>30.099959999999999</v>
      </c>
      <c r="M124" s="47">
        <f t="shared" si="2"/>
        <v>361.19952000000001</v>
      </c>
      <c r="N124">
        <f t="shared" si="3"/>
        <v>2</v>
      </c>
    </row>
    <row r="125" spans="1:14" x14ac:dyDescent="0.25">
      <c r="A125" t="s">
        <v>2339</v>
      </c>
      <c r="B125" t="s">
        <v>2537</v>
      </c>
      <c r="C125" t="s">
        <v>2340</v>
      </c>
      <c r="D125" s="98">
        <v>45506</v>
      </c>
      <c r="E125" s="1">
        <v>159</v>
      </c>
      <c r="F125" t="s">
        <v>2383</v>
      </c>
      <c r="G125" s="1">
        <v>3584241</v>
      </c>
      <c r="H125" t="s">
        <v>2358</v>
      </c>
      <c r="I125" s="120">
        <v>40</v>
      </c>
      <c r="J125" s="120"/>
      <c r="K125" s="120"/>
      <c r="L125" s="47">
        <v>20.662344000000001</v>
      </c>
      <c r="M125" s="47">
        <f t="shared" si="2"/>
        <v>826.49376000000007</v>
      </c>
      <c r="N125">
        <f t="shared" si="3"/>
        <v>2</v>
      </c>
    </row>
    <row r="126" spans="1:14" x14ac:dyDescent="0.25">
      <c r="A126" t="s">
        <v>2339</v>
      </c>
      <c r="B126" t="s">
        <v>2537</v>
      </c>
      <c r="C126" t="s">
        <v>2340</v>
      </c>
      <c r="D126" s="98">
        <v>45509</v>
      </c>
      <c r="E126" s="1">
        <v>159</v>
      </c>
      <c r="F126" t="s">
        <v>2383</v>
      </c>
      <c r="G126" s="1">
        <v>3384347</v>
      </c>
      <c r="H126" t="s">
        <v>2345</v>
      </c>
      <c r="I126" s="120">
        <v>60</v>
      </c>
      <c r="J126" s="120"/>
      <c r="K126" s="120"/>
      <c r="L126" s="47">
        <v>5.7200040000000012</v>
      </c>
      <c r="M126" s="47">
        <f t="shared" si="2"/>
        <v>343.20024000000006</v>
      </c>
      <c r="N126">
        <f t="shared" si="3"/>
        <v>5</v>
      </c>
    </row>
    <row r="127" spans="1:14" x14ac:dyDescent="0.25">
      <c r="A127" t="s">
        <v>2339</v>
      </c>
      <c r="B127" t="s">
        <v>2537</v>
      </c>
      <c r="C127" t="s">
        <v>2340</v>
      </c>
      <c r="D127" s="98">
        <v>45509</v>
      </c>
      <c r="E127" s="1">
        <v>159</v>
      </c>
      <c r="F127" t="s">
        <v>2383</v>
      </c>
      <c r="G127" s="1">
        <v>3584240</v>
      </c>
      <c r="H127" t="s">
        <v>2357</v>
      </c>
      <c r="I127" s="120">
        <v>120</v>
      </c>
      <c r="J127" s="120"/>
      <c r="K127" s="120"/>
      <c r="L127" s="47">
        <v>5.9841899999999999</v>
      </c>
      <c r="M127" s="47">
        <f t="shared" si="2"/>
        <v>718.1028</v>
      </c>
      <c r="N127">
        <f t="shared" si="3"/>
        <v>5</v>
      </c>
    </row>
    <row r="128" spans="1:14" x14ac:dyDescent="0.25">
      <c r="A128" t="s">
        <v>2339</v>
      </c>
      <c r="B128" t="s">
        <v>2537</v>
      </c>
      <c r="C128" t="s">
        <v>2340</v>
      </c>
      <c r="D128" s="98">
        <v>45511</v>
      </c>
      <c r="E128" s="1">
        <v>159</v>
      </c>
      <c r="F128" t="s">
        <v>2383</v>
      </c>
      <c r="G128" s="1">
        <v>3373113</v>
      </c>
      <c r="H128" t="s">
        <v>2353</v>
      </c>
      <c r="I128" s="120">
        <v>120</v>
      </c>
      <c r="J128" s="120"/>
      <c r="K128" s="120"/>
      <c r="L128" s="47">
        <v>5.9841899999999999</v>
      </c>
      <c r="M128" s="47">
        <f t="shared" si="2"/>
        <v>718.1028</v>
      </c>
      <c r="N128">
        <f t="shared" si="3"/>
        <v>7</v>
      </c>
    </row>
    <row r="129" spans="1:14" x14ac:dyDescent="0.25">
      <c r="A129" t="s">
        <v>2339</v>
      </c>
      <c r="B129" t="s">
        <v>2537</v>
      </c>
      <c r="C129" t="s">
        <v>2340</v>
      </c>
      <c r="D129" s="98">
        <v>45511</v>
      </c>
      <c r="E129" s="1">
        <v>159</v>
      </c>
      <c r="F129" t="s">
        <v>2383</v>
      </c>
      <c r="G129" s="1">
        <v>3565350</v>
      </c>
      <c r="H129" t="s">
        <v>2364</v>
      </c>
      <c r="I129" s="120">
        <v>48</v>
      </c>
      <c r="J129" s="120"/>
      <c r="K129" s="120"/>
      <c r="L129" s="47">
        <v>12.645809999999999</v>
      </c>
      <c r="M129" s="47">
        <f t="shared" si="2"/>
        <v>606.99887999999999</v>
      </c>
      <c r="N129">
        <f t="shared" si="3"/>
        <v>7</v>
      </c>
    </row>
    <row r="130" spans="1:14" x14ac:dyDescent="0.25">
      <c r="A130" t="s">
        <v>2339</v>
      </c>
      <c r="B130" t="s">
        <v>2537</v>
      </c>
      <c r="C130" t="s">
        <v>2340</v>
      </c>
      <c r="D130" s="98">
        <v>45505</v>
      </c>
      <c r="E130" s="1">
        <v>160</v>
      </c>
      <c r="F130" t="s">
        <v>2384</v>
      </c>
      <c r="G130" s="1">
        <v>3584241</v>
      </c>
      <c r="H130" t="s">
        <v>2358</v>
      </c>
      <c r="I130" s="120">
        <v>20</v>
      </c>
      <c r="J130" s="120"/>
      <c r="K130" s="120"/>
      <c r="L130" s="47">
        <v>20.662344000000001</v>
      </c>
      <c r="M130" s="47">
        <f t="shared" ref="M130:M191" si="4">+I130*L130</f>
        <v>413.24688000000003</v>
      </c>
      <c r="N130">
        <f t="shared" si="3"/>
        <v>1</v>
      </c>
    </row>
    <row r="131" spans="1:14" x14ac:dyDescent="0.25">
      <c r="A131" t="s">
        <v>2339</v>
      </c>
      <c r="B131" t="s">
        <v>2537</v>
      </c>
      <c r="C131" t="s">
        <v>2340</v>
      </c>
      <c r="D131" s="98">
        <v>45508</v>
      </c>
      <c r="E131" s="1">
        <v>161</v>
      </c>
      <c r="F131" t="s">
        <v>2385</v>
      </c>
      <c r="G131" s="1">
        <v>3373113</v>
      </c>
      <c r="H131" t="s">
        <v>2353</v>
      </c>
      <c r="I131" s="120">
        <v>120</v>
      </c>
      <c r="J131" s="120"/>
      <c r="K131" s="120"/>
      <c r="L131" s="47">
        <v>5.9841899999999999</v>
      </c>
      <c r="M131" s="47">
        <f t="shared" si="4"/>
        <v>718.1028</v>
      </c>
      <c r="N131">
        <f t="shared" ref="N131:N194" si="5">+DAY(D131)</f>
        <v>4</v>
      </c>
    </row>
    <row r="132" spans="1:14" x14ac:dyDescent="0.25">
      <c r="A132" t="s">
        <v>2339</v>
      </c>
      <c r="B132" t="s">
        <v>2537</v>
      </c>
      <c r="C132" t="s">
        <v>2340</v>
      </c>
      <c r="D132" s="98">
        <v>45508</v>
      </c>
      <c r="E132" s="1">
        <v>161</v>
      </c>
      <c r="F132" t="s">
        <v>2385</v>
      </c>
      <c r="G132" s="1">
        <v>3384347</v>
      </c>
      <c r="H132" t="s">
        <v>2345</v>
      </c>
      <c r="I132" s="120">
        <v>60</v>
      </c>
      <c r="J132" s="120"/>
      <c r="K132" s="120"/>
      <c r="L132" s="47">
        <v>5.7200040000000012</v>
      </c>
      <c r="M132" s="47">
        <f t="shared" si="4"/>
        <v>343.20024000000006</v>
      </c>
      <c r="N132">
        <f t="shared" si="5"/>
        <v>4</v>
      </c>
    </row>
    <row r="133" spans="1:14" x14ac:dyDescent="0.25">
      <c r="A133" t="s">
        <v>2339</v>
      </c>
      <c r="B133" t="s">
        <v>2537</v>
      </c>
      <c r="C133" t="s">
        <v>2340</v>
      </c>
      <c r="D133" s="98">
        <v>45508</v>
      </c>
      <c r="E133" s="1">
        <v>161</v>
      </c>
      <c r="F133" t="s">
        <v>2385</v>
      </c>
      <c r="G133" s="1">
        <v>3568860</v>
      </c>
      <c r="H133" t="s">
        <v>2361</v>
      </c>
      <c r="I133" s="120">
        <v>24</v>
      </c>
      <c r="J133" s="120"/>
      <c r="K133" s="120"/>
      <c r="L133" s="47">
        <v>12.645809999999999</v>
      </c>
      <c r="M133" s="47">
        <f t="shared" si="4"/>
        <v>303.49943999999999</v>
      </c>
      <c r="N133">
        <f t="shared" si="5"/>
        <v>4</v>
      </c>
    </row>
    <row r="134" spans="1:14" x14ac:dyDescent="0.25">
      <c r="A134" t="s">
        <v>2339</v>
      </c>
      <c r="B134" t="s">
        <v>2537</v>
      </c>
      <c r="C134" t="s">
        <v>2340</v>
      </c>
      <c r="D134" s="98">
        <v>45508</v>
      </c>
      <c r="E134" s="1">
        <v>161</v>
      </c>
      <c r="F134" t="s">
        <v>2385</v>
      </c>
      <c r="G134" s="1">
        <v>3564667</v>
      </c>
      <c r="H134" t="s">
        <v>2347</v>
      </c>
      <c r="I134" s="120">
        <v>12</v>
      </c>
      <c r="J134" s="120"/>
      <c r="K134" s="120"/>
      <c r="L134" s="47">
        <v>20.323620000000002</v>
      </c>
      <c r="M134" s="47">
        <f t="shared" si="4"/>
        <v>243.88344000000001</v>
      </c>
      <c r="N134">
        <f t="shared" si="5"/>
        <v>4</v>
      </c>
    </row>
    <row r="135" spans="1:14" x14ac:dyDescent="0.25">
      <c r="A135" t="s">
        <v>2339</v>
      </c>
      <c r="B135" t="s">
        <v>2537</v>
      </c>
      <c r="C135" t="s">
        <v>2340</v>
      </c>
      <c r="D135" s="98">
        <v>45509</v>
      </c>
      <c r="E135" s="1">
        <v>161</v>
      </c>
      <c r="F135" t="s">
        <v>2385</v>
      </c>
      <c r="G135" s="1">
        <v>3566457</v>
      </c>
      <c r="H135" t="s">
        <v>2365</v>
      </c>
      <c r="I135" s="120">
        <v>24</v>
      </c>
      <c r="J135" s="120"/>
      <c r="K135" s="120"/>
      <c r="L135" s="47">
        <v>12.645809999999999</v>
      </c>
      <c r="M135" s="47">
        <f t="shared" si="4"/>
        <v>303.49943999999999</v>
      </c>
      <c r="N135">
        <f t="shared" si="5"/>
        <v>5</v>
      </c>
    </row>
    <row r="136" spans="1:14" x14ac:dyDescent="0.25">
      <c r="A136" t="s">
        <v>2339</v>
      </c>
      <c r="B136" t="s">
        <v>2537</v>
      </c>
      <c r="C136" t="s">
        <v>2340</v>
      </c>
      <c r="D136" s="98">
        <v>45509</v>
      </c>
      <c r="E136" s="1">
        <v>161</v>
      </c>
      <c r="F136" t="s">
        <v>2385</v>
      </c>
      <c r="G136" s="1">
        <v>3565351</v>
      </c>
      <c r="H136" t="s">
        <v>2342</v>
      </c>
      <c r="I136" s="120">
        <v>24</v>
      </c>
      <c r="J136" s="120"/>
      <c r="K136" s="120"/>
      <c r="L136" s="47">
        <v>12.645809999999999</v>
      </c>
      <c r="M136" s="47">
        <f t="shared" si="4"/>
        <v>303.49943999999999</v>
      </c>
      <c r="N136">
        <f t="shared" si="5"/>
        <v>5</v>
      </c>
    </row>
    <row r="137" spans="1:14" x14ac:dyDescent="0.25">
      <c r="A137" t="s">
        <v>2339</v>
      </c>
      <c r="B137" t="s">
        <v>2537</v>
      </c>
      <c r="C137" t="s">
        <v>2340</v>
      </c>
      <c r="D137" s="98">
        <v>45509</v>
      </c>
      <c r="E137" s="1">
        <v>161</v>
      </c>
      <c r="F137" t="s">
        <v>2385</v>
      </c>
      <c r="G137" s="1">
        <v>3584240</v>
      </c>
      <c r="H137" t="s">
        <v>2357</v>
      </c>
      <c r="I137" s="120">
        <v>180</v>
      </c>
      <c r="J137" s="120"/>
      <c r="K137" s="120"/>
      <c r="L137" s="47">
        <v>5.9841899999999999</v>
      </c>
      <c r="M137" s="47">
        <f t="shared" si="4"/>
        <v>1077.1541999999999</v>
      </c>
      <c r="N137">
        <f t="shared" si="5"/>
        <v>5</v>
      </c>
    </row>
    <row r="138" spans="1:14" x14ac:dyDescent="0.25">
      <c r="A138" t="s">
        <v>2339</v>
      </c>
      <c r="B138" t="s">
        <v>2537</v>
      </c>
      <c r="C138" t="s">
        <v>2340</v>
      </c>
      <c r="D138" s="98">
        <v>45509</v>
      </c>
      <c r="E138" s="1">
        <v>161</v>
      </c>
      <c r="F138" t="s">
        <v>2385</v>
      </c>
      <c r="G138" s="1">
        <v>3584241</v>
      </c>
      <c r="H138" t="s">
        <v>2358</v>
      </c>
      <c r="I138" s="120">
        <v>60</v>
      </c>
      <c r="J138" s="120"/>
      <c r="K138" s="120"/>
      <c r="L138" s="47">
        <v>20.662344000000001</v>
      </c>
      <c r="M138" s="47">
        <f t="shared" si="4"/>
        <v>1239.74064</v>
      </c>
      <c r="N138">
        <f t="shared" si="5"/>
        <v>5</v>
      </c>
    </row>
    <row r="139" spans="1:14" x14ac:dyDescent="0.25">
      <c r="A139" t="s">
        <v>2339</v>
      </c>
      <c r="B139" t="s">
        <v>2537</v>
      </c>
      <c r="C139" t="s">
        <v>2340</v>
      </c>
      <c r="D139" s="98">
        <v>45508</v>
      </c>
      <c r="E139" s="1">
        <v>162</v>
      </c>
      <c r="F139" t="s">
        <v>2386</v>
      </c>
      <c r="G139" s="1">
        <v>3352387</v>
      </c>
      <c r="H139" t="s">
        <v>2352</v>
      </c>
      <c r="I139" s="120">
        <v>18</v>
      </c>
      <c r="J139" s="120"/>
      <c r="K139" s="120"/>
      <c r="L139" s="47">
        <v>39.743999999999993</v>
      </c>
      <c r="M139" s="47">
        <f t="shared" si="4"/>
        <v>715.39199999999983</v>
      </c>
      <c r="N139">
        <f t="shared" si="5"/>
        <v>4</v>
      </c>
    </row>
    <row r="140" spans="1:14" x14ac:dyDescent="0.25">
      <c r="A140" t="s">
        <v>2339</v>
      </c>
      <c r="B140" t="s">
        <v>2537</v>
      </c>
      <c r="C140" t="s">
        <v>2340</v>
      </c>
      <c r="D140" s="98">
        <v>45508</v>
      </c>
      <c r="E140" s="1">
        <v>162</v>
      </c>
      <c r="F140" t="s">
        <v>2386</v>
      </c>
      <c r="G140" s="1">
        <v>3373113</v>
      </c>
      <c r="H140" t="s">
        <v>2353</v>
      </c>
      <c r="I140" s="120">
        <v>120</v>
      </c>
      <c r="J140" s="120"/>
      <c r="K140" s="120"/>
      <c r="L140" s="47">
        <v>5.9841899999999999</v>
      </c>
      <c r="M140" s="47">
        <f t="shared" si="4"/>
        <v>718.1028</v>
      </c>
      <c r="N140">
        <f t="shared" si="5"/>
        <v>4</v>
      </c>
    </row>
    <row r="141" spans="1:14" x14ac:dyDescent="0.25">
      <c r="A141" t="s">
        <v>2339</v>
      </c>
      <c r="B141" t="s">
        <v>2537</v>
      </c>
      <c r="C141" t="s">
        <v>2340</v>
      </c>
      <c r="D141" s="98">
        <v>45508</v>
      </c>
      <c r="E141" s="1">
        <v>162</v>
      </c>
      <c r="F141" t="s">
        <v>2386</v>
      </c>
      <c r="G141" s="1">
        <v>3384346</v>
      </c>
      <c r="H141" t="s">
        <v>2354</v>
      </c>
      <c r="I141" s="120">
        <v>12</v>
      </c>
      <c r="J141" s="120"/>
      <c r="K141" s="120"/>
      <c r="L141" s="47">
        <v>37.949940000000005</v>
      </c>
      <c r="M141" s="47">
        <f t="shared" si="4"/>
        <v>455.39928000000009</v>
      </c>
      <c r="N141">
        <f t="shared" si="5"/>
        <v>4</v>
      </c>
    </row>
    <row r="142" spans="1:14" x14ac:dyDescent="0.25">
      <c r="A142" t="s">
        <v>2339</v>
      </c>
      <c r="B142" t="s">
        <v>2537</v>
      </c>
      <c r="C142" t="s">
        <v>2340</v>
      </c>
      <c r="D142" s="98">
        <v>45508</v>
      </c>
      <c r="E142" s="1">
        <v>162</v>
      </c>
      <c r="F142" t="s">
        <v>2386</v>
      </c>
      <c r="G142" s="1">
        <v>3408152</v>
      </c>
      <c r="H142" t="s">
        <v>2346</v>
      </c>
      <c r="I142" s="120">
        <v>20</v>
      </c>
      <c r="J142" s="120"/>
      <c r="K142" s="120"/>
      <c r="L142" s="47">
        <v>19.800018000000001</v>
      </c>
      <c r="M142" s="47">
        <f t="shared" si="4"/>
        <v>396.00036</v>
      </c>
      <c r="N142">
        <f t="shared" si="5"/>
        <v>4</v>
      </c>
    </row>
    <row r="143" spans="1:14" x14ac:dyDescent="0.25">
      <c r="A143" t="s">
        <v>2339</v>
      </c>
      <c r="B143" t="s">
        <v>2537</v>
      </c>
      <c r="C143" t="s">
        <v>2340</v>
      </c>
      <c r="D143" s="98">
        <v>45508</v>
      </c>
      <c r="E143" s="1">
        <v>162</v>
      </c>
      <c r="F143" t="s">
        <v>2386</v>
      </c>
      <c r="G143" s="1">
        <v>3568860</v>
      </c>
      <c r="H143" t="s">
        <v>2361</v>
      </c>
      <c r="I143" s="120">
        <v>24</v>
      </c>
      <c r="J143" s="120"/>
      <c r="K143" s="120"/>
      <c r="L143" s="47">
        <v>12.645809999999999</v>
      </c>
      <c r="M143" s="47">
        <f t="shared" si="4"/>
        <v>303.49943999999999</v>
      </c>
      <c r="N143">
        <f t="shared" si="5"/>
        <v>4</v>
      </c>
    </row>
    <row r="144" spans="1:14" x14ac:dyDescent="0.25">
      <c r="A144" t="s">
        <v>2339</v>
      </c>
      <c r="B144" t="s">
        <v>2537</v>
      </c>
      <c r="C144" t="s">
        <v>2340</v>
      </c>
      <c r="D144" s="98">
        <v>45508</v>
      </c>
      <c r="E144" s="1">
        <v>162</v>
      </c>
      <c r="F144" t="s">
        <v>2386</v>
      </c>
      <c r="G144" s="1">
        <v>3584241</v>
      </c>
      <c r="H144" t="s">
        <v>2358</v>
      </c>
      <c r="I144" s="120">
        <v>20</v>
      </c>
      <c r="J144" s="120"/>
      <c r="K144" s="120"/>
      <c r="L144" s="47">
        <v>20.662344000000001</v>
      </c>
      <c r="M144" s="47">
        <f t="shared" si="4"/>
        <v>413.24688000000003</v>
      </c>
      <c r="N144">
        <f t="shared" si="5"/>
        <v>4</v>
      </c>
    </row>
    <row r="145" spans="1:14" x14ac:dyDescent="0.25">
      <c r="A145" t="s">
        <v>2339</v>
      </c>
      <c r="B145" t="s">
        <v>2537</v>
      </c>
      <c r="C145" t="s">
        <v>2340</v>
      </c>
      <c r="D145" s="98">
        <v>45509</v>
      </c>
      <c r="E145" s="1">
        <v>162</v>
      </c>
      <c r="F145" t="s">
        <v>2386</v>
      </c>
      <c r="G145" s="1">
        <v>3352387</v>
      </c>
      <c r="H145" t="s">
        <v>2352</v>
      </c>
      <c r="I145" s="120">
        <v>18</v>
      </c>
      <c r="J145" s="120"/>
      <c r="K145" s="120"/>
      <c r="L145" s="47">
        <v>39.743999999999993</v>
      </c>
      <c r="M145" s="47">
        <f t="shared" si="4"/>
        <v>715.39199999999983</v>
      </c>
      <c r="N145">
        <f t="shared" si="5"/>
        <v>5</v>
      </c>
    </row>
    <row r="146" spans="1:14" x14ac:dyDescent="0.25">
      <c r="A146" t="s">
        <v>2339</v>
      </c>
      <c r="B146" t="s">
        <v>2537</v>
      </c>
      <c r="C146" t="s">
        <v>2340</v>
      </c>
      <c r="D146" s="98">
        <v>45510</v>
      </c>
      <c r="E146" s="1">
        <v>167</v>
      </c>
      <c r="F146" t="s">
        <v>2389</v>
      </c>
      <c r="G146" s="1">
        <v>3284683</v>
      </c>
      <c r="H146" t="s">
        <v>2343</v>
      </c>
      <c r="I146" s="120">
        <v>6</v>
      </c>
      <c r="J146" s="120"/>
      <c r="K146" s="120"/>
      <c r="L146" s="47">
        <v>30.099959999999999</v>
      </c>
      <c r="M146" s="47">
        <f t="shared" si="4"/>
        <v>180.59976</v>
      </c>
      <c r="N146">
        <f t="shared" si="5"/>
        <v>6</v>
      </c>
    </row>
    <row r="147" spans="1:14" x14ac:dyDescent="0.25">
      <c r="A147" t="s">
        <v>2339</v>
      </c>
      <c r="B147" t="s">
        <v>2537</v>
      </c>
      <c r="C147" t="s">
        <v>2340</v>
      </c>
      <c r="D147" s="98">
        <v>45506</v>
      </c>
      <c r="E147" s="1">
        <v>173</v>
      </c>
      <c r="F147" t="s">
        <v>2390</v>
      </c>
      <c r="G147" s="1">
        <v>3408152</v>
      </c>
      <c r="H147" t="s">
        <v>2346</v>
      </c>
      <c r="I147" s="120">
        <v>20</v>
      </c>
      <c r="J147" s="120"/>
      <c r="K147" s="120"/>
      <c r="L147" s="47">
        <v>19.800018000000001</v>
      </c>
      <c r="M147" s="47">
        <f t="shared" si="4"/>
        <v>396.00036</v>
      </c>
      <c r="N147">
        <f t="shared" si="5"/>
        <v>2</v>
      </c>
    </row>
    <row r="148" spans="1:14" x14ac:dyDescent="0.25">
      <c r="A148" t="s">
        <v>2339</v>
      </c>
      <c r="B148" t="s">
        <v>2537</v>
      </c>
      <c r="C148" t="s">
        <v>2340</v>
      </c>
      <c r="D148" s="98">
        <v>45510</v>
      </c>
      <c r="E148" s="1">
        <v>173</v>
      </c>
      <c r="F148" t="s">
        <v>2390</v>
      </c>
      <c r="G148" s="1">
        <v>3568860</v>
      </c>
      <c r="H148" t="s">
        <v>2361</v>
      </c>
      <c r="I148" s="120">
        <v>24</v>
      </c>
      <c r="J148" s="120"/>
      <c r="K148" s="120"/>
      <c r="L148" s="47">
        <v>12.645809999999999</v>
      </c>
      <c r="M148" s="47">
        <f t="shared" si="4"/>
        <v>303.49943999999999</v>
      </c>
      <c r="N148">
        <f t="shared" si="5"/>
        <v>6</v>
      </c>
    </row>
    <row r="149" spans="1:14" x14ac:dyDescent="0.25">
      <c r="A149" t="s">
        <v>2339</v>
      </c>
      <c r="B149" t="s">
        <v>2537</v>
      </c>
      <c r="C149" t="s">
        <v>2340</v>
      </c>
      <c r="D149" s="98">
        <v>45511</v>
      </c>
      <c r="E149" s="1">
        <v>174</v>
      </c>
      <c r="F149" t="s">
        <v>2391</v>
      </c>
      <c r="G149" s="1">
        <v>3373113</v>
      </c>
      <c r="H149" t="s">
        <v>2353</v>
      </c>
      <c r="I149" s="120">
        <v>60</v>
      </c>
      <c r="J149" s="120"/>
      <c r="K149" s="120"/>
      <c r="L149" s="47">
        <v>5.9841899999999999</v>
      </c>
      <c r="M149" s="47">
        <f t="shared" si="4"/>
        <v>359.0514</v>
      </c>
      <c r="N149">
        <f t="shared" si="5"/>
        <v>7</v>
      </c>
    </row>
    <row r="150" spans="1:14" x14ac:dyDescent="0.25">
      <c r="A150" t="s">
        <v>2339</v>
      </c>
      <c r="B150" t="s">
        <v>2537</v>
      </c>
      <c r="C150" t="s">
        <v>2340</v>
      </c>
      <c r="D150" s="98">
        <v>45511</v>
      </c>
      <c r="E150" s="1">
        <v>174</v>
      </c>
      <c r="F150" t="s">
        <v>2391</v>
      </c>
      <c r="G150" s="1">
        <v>3408152</v>
      </c>
      <c r="H150" t="s">
        <v>2346</v>
      </c>
      <c r="I150" s="120">
        <v>60</v>
      </c>
      <c r="J150" s="120"/>
      <c r="K150" s="120"/>
      <c r="L150" s="47">
        <v>19.800018000000001</v>
      </c>
      <c r="M150" s="47">
        <f t="shared" si="4"/>
        <v>1188.00108</v>
      </c>
      <c r="N150">
        <f t="shared" si="5"/>
        <v>7</v>
      </c>
    </row>
    <row r="151" spans="1:14" x14ac:dyDescent="0.25">
      <c r="A151" t="s">
        <v>2339</v>
      </c>
      <c r="B151" t="s">
        <v>2537</v>
      </c>
      <c r="C151" t="s">
        <v>2340</v>
      </c>
      <c r="D151" s="98">
        <v>45510</v>
      </c>
      <c r="E151" s="1">
        <v>175</v>
      </c>
      <c r="F151" t="s">
        <v>2392</v>
      </c>
      <c r="G151" s="1">
        <v>3352387</v>
      </c>
      <c r="H151" t="s">
        <v>2352</v>
      </c>
      <c r="I151" s="120">
        <v>30</v>
      </c>
      <c r="J151" s="120"/>
      <c r="K151" s="120"/>
      <c r="L151" s="47">
        <v>39.743999999999993</v>
      </c>
      <c r="M151" s="47">
        <f t="shared" si="4"/>
        <v>1192.3199999999997</v>
      </c>
      <c r="N151">
        <f t="shared" si="5"/>
        <v>6</v>
      </c>
    </row>
    <row r="152" spans="1:14" x14ac:dyDescent="0.25">
      <c r="A152" t="s">
        <v>2339</v>
      </c>
      <c r="B152" t="s">
        <v>2537</v>
      </c>
      <c r="C152" t="s">
        <v>2340</v>
      </c>
      <c r="D152" s="98">
        <v>45511</v>
      </c>
      <c r="E152" s="1">
        <v>175</v>
      </c>
      <c r="F152" t="s">
        <v>2392</v>
      </c>
      <c r="G152" s="1">
        <v>3565351</v>
      </c>
      <c r="H152" t="s">
        <v>2342</v>
      </c>
      <c r="I152" s="120">
        <v>24</v>
      </c>
      <c r="J152" s="120"/>
      <c r="K152" s="120"/>
      <c r="L152" s="47">
        <v>12.645809999999999</v>
      </c>
      <c r="M152" s="47">
        <f t="shared" si="4"/>
        <v>303.49943999999999</v>
      </c>
      <c r="N152">
        <f t="shared" si="5"/>
        <v>7</v>
      </c>
    </row>
    <row r="153" spans="1:14" x14ac:dyDescent="0.25">
      <c r="A153" t="s">
        <v>2339</v>
      </c>
      <c r="B153" t="s">
        <v>2537</v>
      </c>
      <c r="C153" t="s">
        <v>2340</v>
      </c>
      <c r="D153" s="98">
        <v>45511</v>
      </c>
      <c r="E153" s="1">
        <v>175</v>
      </c>
      <c r="F153" t="s">
        <v>2392</v>
      </c>
      <c r="G153" s="1">
        <v>3373113</v>
      </c>
      <c r="H153" t="s">
        <v>2353</v>
      </c>
      <c r="I153" s="120">
        <v>180</v>
      </c>
      <c r="J153" s="120"/>
      <c r="K153" s="120"/>
      <c r="L153" s="47">
        <v>5.9841899999999999</v>
      </c>
      <c r="M153" s="47">
        <f t="shared" si="4"/>
        <v>1077.1541999999999</v>
      </c>
      <c r="N153">
        <f t="shared" si="5"/>
        <v>7</v>
      </c>
    </row>
    <row r="154" spans="1:14" x14ac:dyDescent="0.25">
      <c r="A154" t="s">
        <v>2339</v>
      </c>
      <c r="B154" t="s">
        <v>2537</v>
      </c>
      <c r="C154" t="s">
        <v>2340</v>
      </c>
      <c r="D154" s="98">
        <v>45505</v>
      </c>
      <c r="E154" s="1">
        <v>176</v>
      </c>
      <c r="F154" t="s">
        <v>2393</v>
      </c>
      <c r="G154" s="1">
        <v>3352387</v>
      </c>
      <c r="H154" t="s">
        <v>2352</v>
      </c>
      <c r="I154" s="120">
        <v>30</v>
      </c>
      <c r="J154" s="120"/>
      <c r="K154" s="120"/>
      <c r="L154" s="47">
        <v>39.743999999999993</v>
      </c>
      <c r="M154" s="47">
        <f t="shared" si="4"/>
        <v>1192.3199999999997</v>
      </c>
      <c r="N154">
        <f t="shared" si="5"/>
        <v>1</v>
      </c>
    </row>
    <row r="155" spans="1:14" x14ac:dyDescent="0.25">
      <c r="A155" t="s">
        <v>2339</v>
      </c>
      <c r="B155" t="s">
        <v>2537</v>
      </c>
      <c r="C155" t="s">
        <v>2340</v>
      </c>
      <c r="D155" s="98">
        <v>45505</v>
      </c>
      <c r="E155" s="1">
        <v>176</v>
      </c>
      <c r="F155" t="s">
        <v>2393</v>
      </c>
      <c r="G155" s="1">
        <v>3373113</v>
      </c>
      <c r="H155" t="s">
        <v>2353</v>
      </c>
      <c r="I155" s="120">
        <v>120</v>
      </c>
      <c r="J155" s="120"/>
      <c r="K155" s="120"/>
      <c r="L155" s="47">
        <v>5.9841899999999999</v>
      </c>
      <c r="M155" s="47">
        <f t="shared" si="4"/>
        <v>718.1028</v>
      </c>
      <c r="N155">
        <f t="shared" si="5"/>
        <v>1</v>
      </c>
    </row>
    <row r="156" spans="1:14" x14ac:dyDescent="0.25">
      <c r="A156" t="s">
        <v>2339</v>
      </c>
      <c r="B156" t="s">
        <v>2537</v>
      </c>
      <c r="C156" t="s">
        <v>2340</v>
      </c>
      <c r="D156" s="98">
        <v>45511</v>
      </c>
      <c r="E156" s="1">
        <v>176</v>
      </c>
      <c r="F156" t="s">
        <v>2393</v>
      </c>
      <c r="G156" s="1">
        <v>3408152</v>
      </c>
      <c r="H156" t="s">
        <v>2346</v>
      </c>
      <c r="I156" s="120">
        <v>40</v>
      </c>
      <c r="J156" s="120"/>
      <c r="K156" s="120"/>
      <c r="L156" s="47">
        <v>19.800018000000001</v>
      </c>
      <c r="M156" s="47">
        <f t="shared" si="4"/>
        <v>792.00072</v>
      </c>
      <c r="N156">
        <f t="shared" si="5"/>
        <v>7</v>
      </c>
    </row>
    <row r="157" spans="1:14" x14ac:dyDescent="0.25">
      <c r="A157" t="s">
        <v>2339</v>
      </c>
      <c r="B157" t="s">
        <v>2537</v>
      </c>
      <c r="C157" t="s">
        <v>2340</v>
      </c>
      <c r="D157" s="98">
        <v>45509</v>
      </c>
      <c r="E157" s="1">
        <v>178</v>
      </c>
      <c r="F157" t="s">
        <v>2394</v>
      </c>
      <c r="G157" s="1">
        <v>3352387</v>
      </c>
      <c r="H157" t="s">
        <v>2352</v>
      </c>
      <c r="I157" s="120">
        <v>18</v>
      </c>
      <c r="J157" s="120"/>
      <c r="K157" s="120"/>
      <c r="L157" s="47">
        <v>39.743999999999993</v>
      </c>
      <c r="M157" s="47">
        <f t="shared" si="4"/>
        <v>715.39199999999983</v>
      </c>
      <c r="N157">
        <f t="shared" si="5"/>
        <v>5</v>
      </c>
    </row>
    <row r="158" spans="1:14" x14ac:dyDescent="0.25">
      <c r="A158" t="s">
        <v>2339</v>
      </c>
      <c r="B158" t="s">
        <v>2537</v>
      </c>
      <c r="C158" t="s">
        <v>2340</v>
      </c>
      <c r="D158" s="98">
        <v>45509</v>
      </c>
      <c r="E158" s="1">
        <v>178</v>
      </c>
      <c r="F158" t="s">
        <v>2394</v>
      </c>
      <c r="G158" s="1">
        <v>3373113</v>
      </c>
      <c r="H158" t="s">
        <v>2353</v>
      </c>
      <c r="I158" s="120">
        <v>180</v>
      </c>
      <c r="J158" s="120"/>
      <c r="K158" s="120"/>
      <c r="L158" s="47">
        <v>5.9841899999999999</v>
      </c>
      <c r="M158" s="47">
        <f t="shared" si="4"/>
        <v>1077.1541999999999</v>
      </c>
      <c r="N158">
        <f t="shared" si="5"/>
        <v>5</v>
      </c>
    </row>
    <row r="159" spans="1:14" x14ac:dyDescent="0.25">
      <c r="A159" t="s">
        <v>2339</v>
      </c>
      <c r="B159" t="s">
        <v>2537</v>
      </c>
      <c r="C159" t="s">
        <v>2340</v>
      </c>
      <c r="D159" s="98">
        <v>45509</v>
      </c>
      <c r="E159" s="1">
        <v>178</v>
      </c>
      <c r="F159" t="s">
        <v>2394</v>
      </c>
      <c r="G159" s="1">
        <v>3568860</v>
      </c>
      <c r="H159" t="s">
        <v>2361</v>
      </c>
      <c r="I159" s="120">
        <v>72</v>
      </c>
      <c r="J159" s="120"/>
      <c r="K159" s="120"/>
      <c r="L159" s="47">
        <v>12.645809999999999</v>
      </c>
      <c r="M159" s="47">
        <f t="shared" si="4"/>
        <v>910.49831999999992</v>
      </c>
      <c r="N159">
        <f t="shared" si="5"/>
        <v>5</v>
      </c>
    </row>
    <row r="160" spans="1:14" x14ac:dyDescent="0.25">
      <c r="A160" t="s">
        <v>2339</v>
      </c>
      <c r="B160" t="s">
        <v>2537</v>
      </c>
      <c r="C160" t="s">
        <v>2340</v>
      </c>
      <c r="D160" s="98">
        <v>45509</v>
      </c>
      <c r="E160" s="1">
        <v>178</v>
      </c>
      <c r="F160" t="s">
        <v>2394</v>
      </c>
      <c r="G160" s="1">
        <v>3584241</v>
      </c>
      <c r="H160" t="s">
        <v>2358</v>
      </c>
      <c r="I160" s="120">
        <v>60</v>
      </c>
      <c r="J160" s="120"/>
      <c r="K160" s="120"/>
      <c r="L160" s="47">
        <v>20.662344000000001</v>
      </c>
      <c r="M160" s="47">
        <f t="shared" si="4"/>
        <v>1239.74064</v>
      </c>
      <c r="N160">
        <f t="shared" si="5"/>
        <v>5</v>
      </c>
    </row>
    <row r="161" spans="1:14" x14ac:dyDescent="0.25">
      <c r="A161" t="s">
        <v>2339</v>
      </c>
      <c r="B161" t="s">
        <v>2537</v>
      </c>
      <c r="C161" t="s">
        <v>2340</v>
      </c>
      <c r="D161" s="98">
        <v>45506</v>
      </c>
      <c r="E161" s="1">
        <v>180</v>
      </c>
      <c r="F161" t="s">
        <v>2395</v>
      </c>
      <c r="G161" s="1">
        <v>3373113</v>
      </c>
      <c r="H161" t="s">
        <v>2353</v>
      </c>
      <c r="I161" s="120">
        <v>120</v>
      </c>
      <c r="J161" s="120"/>
      <c r="K161" s="120"/>
      <c r="L161" s="47">
        <v>5.9841899999999999</v>
      </c>
      <c r="M161" s="47">
        <f t="shared" si="4"/>
        <v>718.1028</v>
      </c>
      <c r="N161">
        <f t="shared" si="5"/>
        <v>2</v>
      </c>
    </row>
    <row r="162" spans="1:14" x14ac:dyDescent="0.25">
      <c r="A162" t="s">
        <v>2339</v>
      </c>
      <c r="B162" t="s">
        <v>2537</v>
      </c>
      <c r="C162" t="s">
        <v>2340</v>
      </c>
      <c r="D162" s="98">
        <v>45506</v>
      </c>
      <c r="E162" s="1">
        <v>180</v>
      </c>
      <c r="F162" t="s">
        <v>2395</v>
      </c>
      <c r="G162" s="1">
        <v>3408152</v>
      </c>
      <c r="H162" t="s">
        <v>2346</v>
      </c>
      <c r="I162" s="120">
        <v>40</v>
      </c>
      <c r="J162" s="120"/>
      <c r="K162" s="120"/>
      <c r="L162" s="47">
        <v>19.800018000000001</v>
      </c>
      <c r="M162" s="47">
        <f t="shared" si="4"/>
        <v>792.00072</v>
      </c>
      <c r="N162">
        <f t="shared" si="5"/>
        <v>2</v>
      </c>
    </row>
    <row r="163" spans="1:14" x14ac:dyDescent="0.25">
      <c r="A163" t="s">
        <v>2339</v>
      </c>
      <c r="B163" t="s">
        <v>2537</v>
      </c>
      <c r="C163" t="s">
        <v>2340</v>
      </c>
      <c r="D163" s="98">
        <v>45511</v>
      </c>
      <c r="E163" s="1">
        <v>180</v>
      </c>
      <c r="F163" t="s">
        <v>2395</v>
      </c>
      <c r="G163" s="1">
        <v>3284683</v>
      </c>
      <c r="H163" t="s">
        <v>2343</v>
      </c>
      <c r="I163" s="120">
        <v>18</v>
      </c>
      <c r="J163" s="120"/>
      <c r="K163" s="120"/>
      <c r="L163" s="47">
        <v>30.099959999999999</v>
      </c>
      <c r="M163" s="47">
        <f t="shared" si="4"/>
        <v>541.79927999999995</v>
      </c>
      <c r="N163">
        <f t="shared" si="5"/>
        <v>7</v>
      </c>
    </row>
    <row r="164" spans="1:14" x14ac:dyDescent="0.25">
      <c r="A164" t="s">
        <v>2339</v>
      </c>
      <c r="B164" t="s">
        <v>2537</v>
      </c>
      <c r="C164" t="s">
        <v>2340</v>
      </c>
      <c r="D164" s="98">
        <v>45511</v>
      </c>
      <c r="E164" s="1">
        <v>180</v>
      </c>
      <c r="F164" t="s">
        <v>2395</v>
      </c>
      <c r="G164" s="1">
        <v>3384347</v>
      </c>
      <c r="H164" t="s">
        <v>2345</v>
      </c>
      <c r="I164" s="120">
        <v>60</v>
      </c>
      <c r="J164" s="120"/>
      <c r="K164" s="120"/>
      <c r="L164" s="47">
        <v>5.7200040000000012</v>
      </c>
      <c r="M164" s="47">
        <f t="shared" si="4"/>
        <v>343.20024000000006</v>
      </c>
      <c r="N164">
        <f t="shared" si="5"/>
        <v>7</v>
      </c>
    </row>
    <row r="165" spans="1:14" x14ac:dyDescent="0.25">
      <c r="A165" t="s">
        <v>2339</v>
      </c>
      <c r="B165" t="s">
        <v>2537</v>
      </c>
      <c r="C165" t="s">
        <v>2340</v>
      </c>
      <c r="D165" s="98">
        <v>45505</v>
      </c>
      <c r="E165" s="1">
        <v>189</v>
      </c>
      <c r="F165" t="s">
        <v>2396</v>
      </c>
      <c r="G165" s="1">
        <v>3373113</v>
      </c>
      <c r="H165" t="s">
        <v>2353</v>
      </c>
      <c r="I165" s="120">
        <v>120</v>
      </c>
      <c r="J165" s="120"/>
      <c r="K165" s="120"/>
      <c r="L165" s="47">
        <v>5.9841899999999999</v>
      </c>
      <c r="M165" s="47">
        <f t="shared" si="4"/>
        <v>718.1028</v>
      </c>
      <c r="N165">
        <f t="shared" si="5"/>
        <v>1</v>
      </c>
    </row>
    <row r="166" spans="1:14" x14ac:dyDescent="0.25">
      <c r="A166" t="s">
        <v>2339</v>
      </c>
      <c r="B166" t="s">
        <v>2537</v>
      </c>
      <c r="C166" t="s">
        <v>2340</v>
      </c>
      <c r="D166" s="98">
        <v>45510</v>
      </c>
      <c r="E166" s="1">
        <v>189</v>
      </c>
      <c r="F166" t="s">
        <v>2396</v>
      </c>
      <c r="G166" s="1">
        <v>3284683</v>
      </c>
      <c r="H166" t="s">
        <v>2343</v>
      </c>
      <c r="I166" s="120">
        <v>18</v>
      </c>
      <c r="J166" s="120"/>
      <c r="K166" s="120"/>
      <c r="L166" s="47">
        <v>30.099959999999999</v>
      </c>
      <c r="M166" s="47">
        <f t="shared" si="4"/>
        <v>541.79927999999995</v>
      </c>
      <c r="N166">
        <f t="shared" si="5"/>
        <v>6</v>
      </c>
    </row>
    <row r="167" spans="1:14" x14ac:dyDescent="0.25">
      <c r="A167" t="s">
        <v>2339</v>
      </c>
      <c r="B167" t="s">
        <v>2537</v>
      </c>
      <c r="C167" t="s">
        <v>2340</v>
      </c>
      <c r="D167" s="98">
        <v>45510</v>
      </c>
      <c r="E167" s="1">
        <v>189</v>
      </c>
      <c r="F167" t="s">
        <v>2396</v>
      </c>
      <c r="G167" s="1">
        <v>3284683</v>
      </c>
      <c r="H167" t="s">
        <v>2343</v>
      </c>
      <c r="I167" s="120">
        <v>30</v>
      </c>
      <c r="J167" s="120"/>
      <c r="K167" s="120"/>
      <c r="L167" s="47">
        <v>30.099959999999999</v>
      </c>
      <c r="M167" s="47">
        <f t="shared" si="4"/>
        <v>902.99879999999996</v>
      </c>
      <c r="N167">
        <f t="shared" si="5"/>
        <v>6</v>
      </c>
    </row>
    <row r="168" spans="1:14" x14ac:dyDescent="0.25">
      <c r="A168" t="s">
        <v>2339</v>
      </c>
      <c r="B168" t="s">
        <v>2537</v>
      </c>
      <c r="C168" t="s">
        <v>2340</v>
      </c>
      <c r="D168" s="98">
        <v>45510</v>
      </c>
      <c r="E168" s="1">
        <v>189</v>
      </c>
      <c r="F168" t="s">
        <v>2396</v>
      </c>
      <c r="G168" s="1">
        <v>3352387</v>
      </c>
      <c r="H168" t="s">
        <v>2352</v>
      </c>
      <c r="I168" s="120">
        <v>30</v>
      </c>
      <c r="J168" s="120"/>
      <c r="K168" s="120"/>
      <c r="L168" s="47">
        <v>39.743999999999993</v>
      </c>
      <c r="M168" s="47">
        <f t="shared" si="4"/>
        <v>1192.3199999999997</v>
      </c>
      <c r="N168">
        <f t="shared" si="5"/>
        <v>6</v>
      </c>
    </row>
    <row r="169" spans="1:14" x14ac:dyDescent="0.25">
      <c r="A169" t="s">
        <v>2339</v>
      </c>
      <c r="B169" t="s">
        <v>2537</v>
      </c>
      <c r="C169" t="s">
        <v>2340</v>
      </c>
      <c r="D169" s="98">
        <v>45510</v>
      </c>
      <c r="E169" s="1">
        <v>189</v>
      </c>
      <c r="F169" t="s">
        <v>2396</v>
      </c>
      <c r="G169" s="1">
        <v>3373113</v>
      </c>
      <c r="H169" t="s">
        <v>2353</v>
      </c>
      <c r="I169" s="120">
        <v>180</v>
      </c>
      <c r="J169" s="120"/>
      <c r="K169" s="120"/>
      <c r="L169" s="47">
        <v>5.9841899999999999</v>
      </c>
      <c r="M169" s="47">
        <f t="shared" si="4"/>
        <v>1077.1541999999999</v>
      </c>
      <c r="N169">
        <f t="shared" si="5"/>
        <v>6</v>
      </c>
    </row>
    <row r="170" spans="1:14" x14ac:dyDescent="0.25">
      <c r="A170" t="s">
        <v>2339</v>
      </c>
      <c r="B170" t="s">
        <v>2537</v>
      </c>
      <c r="C170" t="s">
        <v>2340</v>
      </c>
      <c r="D170" s="98">
        <v>45510</v>
      </c>
      <c r="E170" s="1">
        <v>189</v>
      </c>
      <c r="F170" t="s">
        <v>2396</v>
      </c>
      <c r="G170" s="1">
        <v>3384347</v>
      </c>
      <c r="H170" t="s">
        <v>2345</v>
      </c>
      <c r="I170" s="120">
        <v>120</v>
      </c>
      <c r="J170" s="120"/>
      <c r="K170" s="120"/>
      <c r="L170" s="47">
        <v>5.7200040000000012</v>
      </c>
      <c r="M170" s="47">
        <f t="shared" si="4"/>
        <v>686.40048000000013</v>
      </c>
      <c r="N170">
        <f t="shared" si="5"/>
        <v>6</v>
      </c>
    </row>
    <row r="171" spans="1:14" x14ac:dyDescent="0.25">
      <c r="A171" t="s">
        <v>2339</v>
      </c>
      <c r="B171" t="s">
        <v>2537</v>
      </c>
      <c r="C171" t="s">
        <v>2340</v>
      </c>
      <c r="D171" s="98">
        <v>45510</v>
      </c>
      <c r="E171" s="1">
        <v>189</v>
      </c>
      <c r="F171" t="s">
        <v>2396</v>
      </c>
      <c r="G171" s="1">
        <v>3566457</v>
      </c>
      <c r="H171" t="s">
        <v>2365</v>
      </c>
      <c r="I171" s="120">
        <v>24</v>
      </c>
      <c r="J171" s="120"/>
      <c r="K171" s="120"/>
      <c r="L171" s="47">
        <v>12.645809999999999</v>
      </c>
      <c r="M171" s="47">
        <f t="shared" si="4"/>
        <v>303.49943999999999</v>
      </c>
      <c r="N171">
        <f t="shared" si="5"/>
        <v>6</v>
      </c>
    </row>
    <row r="172" spans="1:14" x14ac:dyDescent="0.25">
      <c r="A172" t="s">
        <v>2339</v>
      </c>
      <c r="B172" t="s">
        <v>2537</v>
      </c>
      <c r="C172" t="s">
        <v>2340</v>
      </c>
      <c r="D172" s="98">
        <v>45510</v>
      </c>
      <c r="E172" s="1">
        <v>189</v>
      </c>
      <c r="F172" t="s">
        <v>2396</v>
      </c>
      <c r="G172" s="1">
        <v>3580595</v>
      </c>
      <c r="H172" t="s">
        <v>2349</v>
      </c>
      <c r="I172" s="120">
        <v>6</v>
      </c>
      <c r="J172" s="120"/>
      <c r="K172" s="120"/>
      <c r="L172" s="47">
        <v>18.065520000000003</v>
      </c>
      <c r="M172" s="47">
        <f t="shared" si="4"/>
        <v>108.39312000000001</v>
      </c>
      <c r="N172">
        <f t="shared" si="5"/>
        <v>6</v>
      </c>
    </row>
    <row r="173" spans="1:14" x14ac:dyDescent="0.25">
      <c r="A173" t="s">
        <v>2339</v>
      </c>
      <c r="B173" t="s">
        <v>2537</v>
      </c>
      <c r="C173" t="s">
        <v>2340</v>
      </c>
      <c r="D173" s="98">
        <v>45510</v>
      </c>
      <c r="E173" s="1">
        <v>189</v>
      </c>
      <c r="F173" t="s">
        <v>2396</v>
      </c>
      <c r="G173" s="1">
        <v>3564666</v>
      </c>
      <c r="H173" t="s">
        <v>2362</v>
      </c>
      <c r="I173" s="120">
        <v>24</v>
      </c>
      <c r="J173" s="120"/>
      <c r="K173" s="120"/>
      <c r="L173" s="47">
        <v>20.323620000000002</v>
      </c>
      <c r="M173" s="47">
        <f t="shared" si="4"/>
        <v>487.76688000000001</v>
      </c>
      <c r="N173">
        <f t="shared" si="5"/>
        <v>6</v>
      </c>
    </row>
    <row r="174" spans="1:14" x14ac:dyDescent="0.25">
      <c r="A174" t="s">
        <v>2339</v>
      </c>
      <c r="B174" t="s">
        <v>2537</v>
      </c>
      <c r="C174" t="s">
        <v>2340</v>
      </c>
      <c r="D174" s="98">
        <v>45510</v>
      </c>
      <c r="E174" s="1">
        <v>189</v>
      </c>
      <c r="F174" t="s">
        <v>2396</v>
      </c>
      <c r="G174" s="1">
        <v>3584241</v>
      </c>
      <c r="H174" t="s">
        <v>2358</v>
      </c>
      <c r="I174" s="120">
        <v>20</v>
      </c>
      <c r="J174" s="120"/>
      <c r="K174" s="120"/>
      <c r="L174" s="47">
        <v>20.662344000000001</v>
      </c>
      <c r="M174" s="47">
        <f t="shared" si="4"/>
        <v>413.24688000000003</v>
      </c>
      <c r="N174">
        <f t="shared" si="5"/>
        <v>6</v>
      </c>
    </row>
    <row r="175" spans="1:14" x14ac:dyDescent="0.25">
      <c r="A175" t="s">
        <v>2339</v>
      </c>
      <c r="B175" t="s">
        <v>2537</v>
      </c>
      <c r="C175" t="s">
        <v>2340</v>
      </c>
      <c r="D175" s="98">
        <v>45510</v>
      </c>
      <c r="E175" s="1">
        <v>196</v>
      </c>
      <c r="F175" t="s">
        <v>2397</v>
      </c>
      <c r="G175" s="1">
        <v>3568860</v>
      </c>
      <c r="H175" t="s">
        <v>2361</v>
      </c>
      <c r="I175" s="120">
        <v>24</v>
      </c>
      <c r="J175" s="120"/>
      <c r="K175" s="120"/>
      <c r="L175" s="47">
        <v>12.645809999999999</v>
      </c>
      <c r="M175" s="47">
        <f t="shared" si="4"/>
        <v>303.49943999999999</v>
      </c>
      <c r="N175">
        <f t="shared" si="5"/>
        <v>6</v>
      </c>
    </row>
    <row r="176" spans="1:14" x14ac:dyDescent="0.25">
      <c r="A176" t="s">
        <v>2339</v>
      </c>
      <c r="B176" t="s">
        <v>2537</v>
      </c>
      <c r="C176" t="s">
        <v>2340</v>
      </c>
      <c r="D176" s="98">
        <v>45510</v>
      </c>
      <c r="E176" s="1">
        <v>196</v>
      </c>
      <c r="F176" t="s">
        <v>2397</v>
      </c>
      <c r="G176" s="1">
        <v>3284683</v>
      </c>
      <c r="H176" t="s">
        <v>2343</v>
      </c>
      <c r="I176" s="120">
        <v>60</v>
      </c>
      <c r="J176" s="120"/>
      <c r="K176" s="120"/>
      <c r="L176" s="47">
        <v>30.099959999999999</v>
      </c>
      <c r="M176" s="47">
        <f t="shared" si="4"/>
        <v>1805.9975999999999</v>
      </c>
      <c r="N176">
        <f t="shared" si="5"/>
        <v>6</v>
      </c>
    </row>
    <row r="177" spans="1:14" x14ac:dyDescent="0.25">
      <c r="A177" t="s">
        <v>2339</v>
      </c>
      <c r="B177" t="s">
        <v>2537</v>
      </c>
      <c r="C177" t="s">
        <v>2340</v>
      </c>
      <c r="D177" s="98">
        <v>45508</v>
      </c>
      <c r="E177" s="1">
        <v>199</v>
      </c>
      <c r="F177" t="s">
        <v>2398</v>
      </c>
      <c r="G177" s="1">
        <v>3284683</v>
      </c>
      <c r="H177" t="s">
        <v>2343</v>
      </c>
      <c r="I177" s="120">
        <v>30</v>
      </c>
      <c r="J177" s="120"/>
      <c r="K177" s="120"/>
      <c r="L177" s="47">
        <v>30.099959999999999</v>
      </c>
      <c r="M177" s="47">
        <f t="shared" si="4"/>
        <v>902.99879999999996</v>
      </c>
      <c r="N177">
        <f t="shared" si="5"/>
        <v>4</v>
      </c>
    </row>
    <row r="178" spans="1:14" x14ac:dyDescent="0.25">
      <c r="A178" t="s">
        <v>2339</v>
      </c>
      <c r="B178" t="s">
        <v>2537</v>
      </c>
      <c r="C178" t="s">
        <v>2340</v>
      </c>
      <c r="D178" s="98">
        <v>45508</v>
      </c>
      <c r="E178" s="1">
        <v>199</v>
      </c>
      <c r="F178" t="s">
        <v>2398</v>
      </c>
      <c r="G178" s="1">
        <v>3564666</v>
      </c>
      <c r="H178" t="s">
        <v>2362</v>
      </c>
      <c r="I178" s="120">
        <v>24</v>
      </c>
      <c r="J178" s="120"/>
      <c r="K178" s="120"/>
      <c r="L178" s="47">
        <v>20.323620000000002</v>
      </c>
      <c r="M178" s="47">
        <f t="shared" si="4"/>
        <v>487.76688000000001</v>
      </c>
      <c r="N178">
        <f t="shared" si="5"/>
        <v>4</v>
      </c>
    </row>
    <row r="179" spans="1:14" x14ac:dyDescent="0.25">
      <c r="A179" t="s">
        <v>2339</v>
      </c>
      <c r="B179" t="s">
        <v>2537</v>
      </c>
      <c r="C179" t="s">
        <v>2340</v>
      </c>
      <c r="D179" s="98">
        <v>45508</v>
      </c>
      <c r="E179" s="1">
        <v>199</v>
      </c>
      <c r="F179" t="s">
        <v>2398</v>
      </c>
      <c r="G179" s="1">
        <v>3584240</v>
      </c>
      <c r="H179" t="s">
        <v>2357</v>
      </c>
      <c r="I179" s="120">
        <v>120</v>
      </c>
      <c r="J179" s="120"/>
      <c r="K179" s="120"/>
      <c r="L179" s="47">
        <v>5.9841899999999999</v>
      </c>
      <c r="M179" s="47">
        <f t="shared" si="4"/>
        <v>718.1028</v>
      </c>
      <c r="N179">
        <f t="shared" si="5"/>
        <v>4</v>
      </c>
    </row>
    <row r="180" spans="1:14" x14ac:dyDescent="0.25">
      <c r="A180" t="s">
        <v>2339</v>
      </c>
      <c r="B180" t="s">
        <v>2537</v>
      </c>
      <c r="C180" t="s">
        <v>2340</v>
      </c>
      <c r="D180" s="98">
        <v>45508</v>
      </c>
      <c r="E180" s="1">
        <v>199</v>
      </c>
      <c r="F180" t="s">
        <v>2398</v>
      </c>
      <c r="G180" s="1">
        <v>3584241</v>
      </c>
      <c r="H180" t="s">
        <v>2358</v>
      </c>
      <c r="I180" s="120">
        <v>40</v>
      </c>
      <c r="J180" s="120"/>
      <c r="K180" s="120"/>
      <c r="L180" s="47">
        <v>20.662344000000001</v>
      </c>
      <c r="M180" s="47">
        <f t="shared" si="4"/>
        <v>826.49376000000007</v>
      </c>
      <c r="N180">
        <f t="shared" si="5"/>
        <v>4</v>
      </c>
    </row>
    <row r="181" spans="1:14" x14ac:dyDescent="0.25">
      <c r="A181" t="s">
        <v>2339</v>
      </c>
      <c r="B181" t="s">
        <v>2537</v>
      </c>
      <c r="C181" t="s">
        <v>2399</v>
      </c>
      <c r="D181" s="98">
        <v>45506</v>
      </c>
      <c r="E181" s="1">
        <v>211</v>
      </c>
      <c r="F181" t="s">
        <v>2400</v>
      </c>
      <c r="G181" s="1">
        <v>3373113</v>
      </c>
      <c r="H181" t="s">
        <v>2353</v>
      </c>
      <c r="I181" s="120">
        <v>300</v>
      </c>
      <c r="J181" s="120"/>
      <c r="K181" s="120"/>
      <c r="L181" s="47">
        <v>5.9841899999999999</v>
      </c>
      <c r="M181" s="47">
        <f t="shared" si="4"/>
        <v>1795.2570000000001</v>
      </c>
      <c r="N181">
        <f t="shared" si="5"/>
        <v>2</v>
      </c>
    </row>
    <row r="182" spans="1:14" x14ac:dyDescent="0.25">
      <c r="A182" t="s">
        <v>2339</v>
      </c>
      <c r="B182" t="s">
        <v>2537</v>
      </c>
      <c r="C182" t="s">
        <v>2399</v>
      </c>
      <c r="D182" s="98">
        <v>45506</v>
      </c>
      <c r="E182" s="1">
        <v>211</v>
      </c>
      <c r="F182" t="s">
        <v>2400</v>
      </c>
      <c r="G182" s="1">
        <v>3384347</v>
      </c>
      <c r="H182" t="s">
        <v>2345</v>
      </c>
      <c r="I182" s="120">
        <v>300</v>
      </c>
      <c r="J182" s="120"/>
      <c r="K182" s="120"/>
      <c r="L182" s="47">
        <v>5.7200040000000012</v>
      </c>
      <c r="M182" s="47">
        <f t="shared" si="4"/>
        <v>1716.0012000000004</v>
      </c>
      <c r="N182">
        <f t="shared" si="5"/>
        <v>2</v>
      </c>
    </row>
    <row r="183" spans="1:14" x14ac:dyDescent="0.25">
      <c r="A183" t="s">
        <v>2339</v>
      </c>
      <c r="B183" t="s">
        <v>2537</v>
      </c>
      <c r="C183" t="s">
        <v>2399</v>
      </c>
      <c r="D183" s="98">
        <v>45507</v>
      </c>
      <c r="E183" s="1">
        <v>211</v>
      </c>
      <c r="F183" t="s">
        <v>2400</v>
      </c>
      <c r="G183" s="1">
        <v>3352387</v>
      </c>
      <c r="H183" t="s">
        <v>2352</v>
      </c>
      <c r="I183" s="120">
        <v>6</v>
      </c>
      <c r="J183" s="120"/>
      <c r="K183" s="120"/>
      <c r="L183" s="47">
        <v>39.743999999999993</v>
      </c>
      <c r="M183" s="47">
        <f t="shared" si="4"/>
        <v>238.46399999999994</v>
      </c>
      <c r="N183">
        <f t="shared" si="5"/>
        <v>3</v>
      </c>
    </row>
    <row r="184" spans="1:14" x14ac:dyDescent="0.25">
      <c r="A184" t="s">
        <v>2339</v>
      </c>
      <c r="B184" t="s">
        <v>2537</v>
      </c>
      <c r="C184" t="s">
        <v>2399</v>
      </c>
      <c r="D184" s="98">
        <v>45511</v>
      </c>
      <c r="E184" s="1">
        <v>218</v>
      </c>
      <c r="F184" t="s">
        <v>2401</v>
      </c>
      <c r="G184" s="1">
        <v>3352387</v>
      </c>
      <c r="H184" t="s">
        <v>2352</v>
      </c>
      <c r="I184" s="120">
        <v>12</v>
      </c>
      <c r="J184" s="120"/>
      <c r="K184" s="120"/>
      <c r="L184" s="47">
        <v>39.743999999999993</v>
      </c>
      <c r="M184" s="47">
        <f t="shared" si="4"/>
        <v>476.92799999999988</v>
      </c>
      <c r="N184">
        <f t="shared" si="5"/>
        <v>7</v>
      </c>
    </row>
    <row r="185" spans="1:14" x14ac:dyDescent="0.25">
      <c r="A185" t="s">
        <v>2339</v>
      </c>
      <c r="B185" t="s">
        <v>2537</v>
      </c>
      <c r="C185" t="s">
        <v>2399</v>
      </c>
      <c r="D185" s="98">
        <v>45511</v>
      </c>
      <c r="E185" s="1">
        <v>218</v>
      </c>
      <c r="F185" t="s">
        <v>2401</v>
      </c>
      <c r="G185" s="1">
        <v>3408152</v>
      </c>
      <c r="H185" t="s">
        <v>2346</v>
      </c>
      <c r="I185" s="120">
        <v>20</v>
      </c>
      <c r="J185" s="120"/>
      <c r="K185" s="120"/>
      <c r="L185" s="47">
        <v>19.800018000000001</v>
      </c>
      <c r="M185" s="47">
        <f t="shared" si="4"/>
        <v>396.00036</v>
      </c>
      <c r="N185">
        <f t="shared" si="5"/>
        <v>7</v>
      </c>
    </row>
    <row r="186" spans="1:14" x14ac:dyDescent="0.25">
      <c r="A186" t="s">
        <v>2339</v>
      </c>
      <c r="B186" t="s">
        <v>2537</v>
      </c>
      <c r="C186" t="s">
        <v>2399</v>
      </c>
      <c r="D186" s="98">
        <v>45505</v>
      </c>
      <c r="E186" s="1">
        <v>239</v>
      </c>
      <c r="F186" t="s">
        <v>2402</v>
      </c>
      <c r="G186" s="1">
        <v>3564666</v>
      </c>
      <c r="H186" t="s">
        <v>2362</v>
      </c>
      <c r="I186" s="120">
        <v>12</v>
      </c>
      <c r="J186" s="120"/>
      <c r="K186" s="120"/>
      <c r="L186" s="47">
        <v>20.323620000000002</v>
      </c>
      <c r="M186" s="47">
        <f t="shared" si="4"/>
        <v>243.88344000000001</v>
      </c>
      <c r="N186">
        <f t="shared" si="5"/>
        <v>1</v>
      </c>
    </row>
    <row r="187" spans="1:14" x14ac:dyDescent="0.25">
      <c r="A187" t="s">
        <v>2339</v>
      </c>
      <c r="B187" t="s">
        <v>2537</v>
      </c>
      <c r="C187" t="s">
        <v>2399</v>
      </c>
      <c r="D187" s="98">
        <v>45505</v>
      </c>
      <c r="E187" s="1">
        <v>239</v>
      </c>
      <c r="F187" t="s">
        <v>2402</v>
      </c>
      <c r="G187" s="1">
        <v>3564667</v>
      </c>
      <c r="H187" t="s">
        <v>2347</v>
      </c>
      <c r="I187" s="120">
        <v>12</v>
      </c>
      <c r="J187" s="120"/>
      <c r="K187" s="120"/>
      <c r="L187" s="47">
        <v>20.323620000000002</v>
      </c>
      <c r="M187" s="47">
        <f t="shared" si="4"/>
        <v>243.88344000000001</v>
      </c>
      <c r="N187">
        <f t="shared" si="5"/>
        <v>1</v>
      </c>
    </row>
    <row r="188" spans="1:14" x14ac:dyDescent="0.25">
      <c r="A188" t="s">
        <v>2339</v>
      </c>
      <c r="B188" t="s">
        <v>2537</v>
      </c>
      <c r="C188" t="s">
        <v>2399</v>
      </c>
      <c r="D188" s="98">
        <v>45505</v>
      </c>
      <c r="E188" s="1">
        <v>239</v>
      </c>
      <c r="F188" t="s">
        <v>2402</v>
      </c>
      <c r="G188" s="1">
        <v>3284683</v>
      </c>
      <c r="H188" t="s">
        <v>2343</v>
      </c>
      <c r="I188" s="120">
        <v>6</v>
      </c>
      <c r="J188" s="120"/>
      <c r="K188" s="120"/>
      <c r="L188" s="47">
        <v>30.099959999999999</v>
      </c>
      <c r="M188" s="47">
        <f t="shared" si="4"/>
        <v>180.59976</v>
      </c>
      <c r="N188">
        <f t="shared" si="5"/>
        <v>1</v>
      </c>
    </row>
    <row r="189" spans="1:14" x14ac:dyDescent="0.25">
      <c r="A189" t="s">
        <v>2339</v>
      </c>
      <c r="B189" t="s">
        <v>2537</v>
      </c>
      <c r="C189" t="s">
        <v>2399</v>
      </c>
      <c r="D189" s="98">
        <v>45505</v>
      </c>
      <c r="E189" s="1">
        <v>239</v>
      </c>
      <c r="F189" t="s">
        <v>2402</v>
      </c>
      <c r="G189" s="1">
        <v>3373113</v>
      </c>
      <c r="H189" t="s">
        <v>2353</v>
      </c>
      <c r="I189" s="120">
        <v>60</v>
      </c>
      <c r="J189" s="120"/>
      <c r="K189" s="120"/>
      <c r="L189" s="47">
        <v>5.9841899999999999</v>
      </c>
      <c r="M189" s="47">
        <f t="shared" si="4"/>
        <v>359.0514</v>
      </c>
      <c r="N189">
        <f t="shared" si="5"/>
        <v>1</v>
      </c>
    </row>
    <row r="190" spans="1:14" x14ac:dyDescent="0.25">
      <c r="A190" t="s">
        <v>2339</v>
      </c>
      <c r="B190" t="s">
        <v>2537</v>
      </c>
      <c r="C190" t="s">
        <v>2399</v>
      </c>
      <c r="D190" s="98">
        <v>45505</v>
      </c>
      <c r="E190" s="1">
        <v>239</v>
      </c>
      <c r="F190" t="s">
        <v>2402</v>
      </c>
      <c r="G190" s="1">
        <v>3384347</v>
      </c>
      <c r="H190" t="s">
        <v>2345</v>
      </c>
      <c r="I190" s="120">
        <v>60</v>
      </c>
      <c r="J190" s="120"/>
      <c r="K190" s="120"/>
      <c r="L190" s="47">
        <v>5.7200040000000012</v>
      </c>
      <c r="M190" s="47">
        <f t="shared" si="4"/>
        <v>343.20024000000006</v>
      </c>
      <c r="N190">
        <f t="shared" si="5"/>
        <v>1</v>
      </c>
    </row>
    <row r="191" spans="1:14" x14ac:dyDescent="0.25">
      <c r="A191" t="s">
        <v>2339</v>
      </c>
      <c r="B191" t="s">
        <v>2537</v>
      </c>
      <c r="C191" t="s">
        <v>2399</v>
      </c>
      <c r="D191" s="98">
        <v>45505</v>
      </c>
      <c r="E191" s="1">
        <v>239</v>
      </c>
      <c r="F191" t="s">
        <v>2402</v>
      </c>
      <c r="G191" s="1">
        <v>3568860</v>
      </c>
      <c r="H191" t="s">
        <v>2361</v>
      </c>
      <c r="I191" s="120">
        <v>24</v>
      </c>
      <c r="J191" s="120"/>
      <c r="K191" s="120"/>
      <c r="L191" s="47">
        <v>12.645809999999999</v>
      </c>
      <c r="M191" s="47">
        <f t="shared" si="4"/>
        <v>303.49943999999999</v>
      </c>
      <c r="N191">
        <f t="shared" si="5"/>
        <v>1</v>
      </c>
    </row>
    <row r="192" spans="1:14" x14ac:dyDescent="0.25">
      <c r="A192" t="s">
        <v>2339</v>
      </c>
      <c r="B192" t="s">
        <v>2537</v>
      </c>
      <c r="C192" t="s">
        <v>2399</v>
      </c>
      <c r="D192" s="98">
        <v>45506</v>
      </c>
      <c r="E192" s="1">
        <v>247</v>
      </c>
      <c r="F192" t="s">
        <v>2403</v>
      </c>
      <c r="G192" s="1">
        <v>3352387</v>
      </c>
      <c r="H192" t="s">
        <v>2352</v>
      </c>
      <c r="I192" s="120">
        <v>12</v>
      </c>
      <c r="J192" s="120"/>
      <c r="K192" s="120"/>
      <c r="L192" s="47">
        <v>39.743999999999993</v>
      </c>
      <c r="M192" s="47">
        <f t="shared" ref="M192:M255" si="6">+I192*L192</f>
        <v>476.92799999999988</v>
      </c>
      <c r="N192">
        <f t="shared" si="5"/>
        <v>2</v>
      </c>
    </row>
    <row r="193" spans="1:14" x14ac:dyDescent="0.25">
      <c r="A193" t="s">
        <v>2339</v>
      </c>
      <c r="B193" t="s">
        <v>2537</v>
      </c>
      <c r="C193" t="s">
        <v>2399</v>
      </c>
      <c r="D193" s="98">
        <v>45506</v>
      </c>
      <c r="E193" s="1">
        <v>247</v>
      </c>
      <c r="F193" t="s">
        <v>2403</v>
      </c>
      <c r="G193" s="1">
        <v>3408152</v>
      </c>
      <c r="H193" t="s">
        <v>2346</v>
      </c>
      <c r="I193" s="120">
        <v>20</v>
      </c>
      <c r="J193" s="120"/>
      <c r="K193" s="120"/>
      <c r="L193" s="47">
        <v>19.800018000000001</v>
      </c>
      <c r="M193" s="47">
        <f t="shared" si="6"/>
        <v>396.00036</v>
      </c>
      <c r="N193">
        <f t="shared" si="5"/>
        <v>2</v>
      </c>
    </row>
    <row r="194" spans="1:14" x14ac:dyDescent="0.25">
      <c r="A194" t="s">
        <v>2339</v>
      </c>
      <c r="B194" t="s">
        <v>2537</v>
      </c>
      <c r="C194" t="s">
        <v>2399</v>
      </c>
      <c r="D194" s="98">
        <v>45506</v>
      </c>
      <c r="E194" s="1">
        <v>247</v>
      </c>
      <c r="F194" t="s">
        <v>2403</v>
      </c>
      <c r="G194" s="1">
        <v>3568860</v>
      </c>
      <c r="H194" t="s">
        <v>2361</v>
      </c>
      <c r="I194" s="120">
        <v>24</v>
      </c>
      <c r="J194" s="120"/>
      <c r="K194" s="120"/>
      <c r="L194" s="47">
        <v>12.645809999999999</v>
      </c>
      <c r="M194" s="47">
        <f t="shared" si="6"/>
        <v>303.49943999999999</v>
      </c>
      <c r="N194">
        <f t="shared" si="5"/>
        <v>2</v>
      </c>
    </row>
    <row r="195" spans="1:14" x14ac:dyDescent="0.25">
      <c r="A195" t="s">
        <v>2339</v>
      </c>
      <c r="B195" t="s">
        <v>2537</v>
      </c>
      <c r="C195" t="s">
        <v>2399</v>
      </c>
      <c r="D195" s="98">
        <v>45505</v>
      </c>
      <c r="E195" s="1">
        <v>275</v>
      </c>
      <c r="F195" t="s">
        <v>2404</v>
      </c>
      <c r="G195" s="1">
        <v>3284683</v>
      </c>
      <c r="H195" t="s">
        <v>2343</v>
      </c>
      <c r="I195" s="120">
        <v>6</v>
      </c>
      <c r="J195" s="120"/>
      <c r="K195" s="120"/>
      <c r="L195" s="47">
        <v>30.099959999999999</v>
      </c>
      <c r="M195" s="47">
        <f t="shared" si="6"/>
        <v>180.59976</v>
      </c>
      <c r="N195">
        <f t="shared" ref="N195:N258" si="7">+DAY(D195)</f>
        <v>1</v>
      </c>
    </row>
    <row r="196" spans="1:14" x14ac:dyDescent="0.25">
      <c r="A196" t="s">
        <v>2339</v>
      </c>
      <c r="B196" t="s">
        <v>2537</v>
      </c>
      <c r="C196" t="s">
        <v>2399</v>
      </c>
      <c r="D196" s="98">
        <v>45505</v>
      </c>
      <c r="E196" s="1">
        <v>282</v>
      </c>
      <c r="F196" t="s">
        <v>2405</v>
      </c>
      <c r="G196" s="1">
        <v>3564666</v>
      </c>
      <c r="H196" t="s">
        <v>2362</v>
      </c>
      <c r="I196" s="120">
        <v>12</v>
      </c>
      <c r="J196" s="120"/>
      <c r="K196" s="120"/>
      <c r="L196" s="47">
        <v>20.323620000000002</v>
      </c>
      <c r="M196" s="47">
        <f t="shared" si="6"/>
        <v>243.88344000000001</v>
      </c>
      <c r="N196">
        <f t="shared" si="7"/>
        <v>1</v>
      </c>
    </row>
    <row r="197" spans="1:14" x14ac:dyDescent="0.25">
      <c r="A197" t="s">
        <v>2339</v>
      </c>
      <c r="B197" t="s">
        <v>2537</v>
      </c>
      <c r="C197" t="s">
        <v>2399</v>
      </c>
      <c r="D197" s="98">
        <v>45505</v>
      </c>
      <c r="E197" s="1">
        <v>282</v>
      </c>
      <c r="F197" t="s">
        <v>2405</v>
      </c>
      <c r="G197" s="1">
        <v>3352387</v>
      </c>
      <c r="H197" t="s">
        <v>2352</v>
      </c>
      <c r="I197" s="120">
        <v>6</v>
      </c>
      <c r="J197" s="120"/>
      <c r="K197" s="120"/>
      <c r="L197" s="47">
        <v>39.743999999999993</v>
      </c>
      <c r="M197" s="47">
        <f t="shared" si="6"/>
        <v>238.46399999999994</v>
      </c>
      <c r="N197">
        <f t="shared" si="7"/>
        <v>1</v>
      </c>
    </row>
    <row r="198" spans="1:14" x14ac:dyDescent="0.25">
      <c r="A198" t="s">
        <v>2339</v>
      </c>
      <c r="B198" t="s">
        <v>2537</v>
      </c>
      <c r="C198" t="s">
        <v>2399</v>
      </c>
      <c r="D198" s="98">
        <v>45505</v>
      </c>
      <c r="E198" s="1">
        <v>282</v>
      </c>
      <c r="F198" t="s">
        <v>2405</v>
      </c>
      <c r="G198" s="1">
        <v>3384346</v>
      </c>
      <c r="H198" t="s">
        <v>2354</v>
      </c>
      <c r="I198" s="120">
        <v>6</v>
      </c>
      <c r="J198" s="120"/>
      <c r="K198" s="120"/>
      <c r="L198" s="47">
        <v>37.949940000000005</v>
      </c>
      <c r="M198" s="47">
        <f t="shared" si="6"/>
        <v>227.69964000000004</v>
      </c>
      <c r="N198">
        <f t="shared" si="7"/>
        <v>1</v>
      </c>
    </row>
    <row r="199" spans="1:14" x14ac:dyDescent="0.25">
      <c r="A199" t="s">
        <v>2339</v>
      </c>
      <c r="B199" t="s">
        <v>2537</v>
      </c>
      <c r="C199" t="s">
        <v>2399</v>
      </c>
      <c r="D199" s="98">
        <v>45506</v>
      </c>
      <c r="E199" s="1">
        <v>298</v>
      </c>
      <c r="F199" t="s">
        <v>2406</v>
      </c>
      <c r="G199" s="1">
        <v>3352387</v>
      </c>
      <c r="H199" t="s">
        <v>2352</v>
      </c>
      <c r="I199" s="120">
        <v>6</v>
      </c>
      <c r="J199" s="120"/>
      <c r="K199" s="120"/>
      <c r="L199" s="47">
        <v>39.743999999999993</v>
      </c>
      <c r="M199" s="47">
        <f t="shared" si="6"/>
        <v>238.46399999999994</v>
      </c>
      <c r="N199">
        <f t="shared" si="7"/>
        <v>2</v>
      </c>
    </row>
    <row r="200" spans="1:14" x14ac:dyDescent="0.25">
      <c r="A200" t="s">
        <v>2339</v>
      </c>
      <c r="B200" t="s">
        <v>2537</v>
      </c>
      <c r="C200" t="s">
        <v>2340</v>
      </c>
      <c r="D200" s="98">
        <v>45505</v>
      </c>
      <c r="E200" s="1">
        <v>301</v>
      </c>
      <c r="F200" t="s">
        <v>2407</v>
      </c>
      <c r="G200" s="1">
        <v>3284683</v>
      </c>
      <c r="H200" t="s">
        <v>2343</v>
      </c>
      <c r="I200" s="120">
        <v>30</v>
      </c>
      <c r="J200" s="120"/>
      <c r="K200" s="120"/>
      <c r="L200" s="47">
        <v>30.099959999999999</v>
      </c>
      <c r="M200" s="47">
        <f t="shared" si="6"/>
        <v>902.99879999999996</v>
      </c>
      <c r="N200">
        <f t="shared" si="7"/>
        <v>1</v>
      </c>
    </row>
    <row r="201" spans="1:14" x14ac:dyDescent="0.25">
      <c r="A201" t="s">
        <v>2339</v>
      </c>
      <c r="B201" t="s">
        <v>2537</v>
      </c>
      <c r="C201" t="s">
        <v>2340</v>
      </c>
      <c r="D201" s="98">
        <v>45505</v>
      </c>
      <c r="E201" s="1">
        <v>301</v>
      </c>
      <c r="F201" t="s">
        <v>2407</v>
      </c>
      <c r="G201" s="1">
        <v>3373113</v>
      </c>
      <c r="H201" t="s">
        <v>2353</v>
      </c>
      <c r="I201" s="120">
        <v>120</v>
      </c>
      <c r="J201" s="120"/>
      <c r="K201" s="120"/>
      <c r="L201" s="47">
        <v>5.9841899999999999</v>
      </c>
      <c r="M201" s="47">
        <f t="shared" si="6"/>
        <v>718.1028</v>
      </c>
      <c r="N201">
        <f t="shared" si="7"/>
        <v>1</v>
      </c>
    </row>
    <row r="202" spans="1:14" x14ac:dyDescent="0.25">
      <c r="A202" t="s">
        <v>2339</v>
      </c>
      <c r="B202" t="s">
        <v>2537</v>
      </c>
      <c r="C202" t="s">
        <v>2340</v>
      </c>
      <c r="D202" s="98">
        <v>45505</v>
      </c>
      <c r="E202" s="1">
        <v>301</v>
      </c>
      <c r="F202" t="s">
        <v>2407</v>
      </c>
      <c r="G202" s="1">
        <v>3566457</v>
      </c>
      <c r="H202" t="s">
        <v>2365</v>
      </c>
      <c r="I202" s="120">
        <v>24</v>
      </c>
      <c r="J202" s="120"/>
      <c r="K202" s="120"/>
      <c r="L202" s="47">
        <v>12.645809999999999</v>
      </c>
      <c r="M202" s="47">
        <f t="shared" si="6"/>
        <v>303.49943999999999</v>
      </c>
      <c r="N202">
        <f t="shared" si="7"/>
        <v>1</v>
      </c>
    </row>
    <row r="203" spans="1:14" x14ac:dyDescent="0.25">
      <c r="A203" t="s">
        <v>2339</v>
      </c>
      <c r="B203" t="s">
        <v>2537</v>
      </c>
      <c r="C203" t="s">
        <v>2340</v>
      </c>
      <c r="D203" s="98">
        <v>45505</v>
      </c>
      <c r="E203" s="1">
        <v>301</v>
      </c>
      <c r="F203" t="s">
        <v>2407</v>
      </c>
      <c r="G203" s="1">
        <v>3568860</v>
      </c>
      <c r="H203" t="s">
        <v>2361</v>
      </c>
      <c r="I203" s="120">
        <v>48</v>
      </c>
      <c r="J203" s="120"/>
      <c r="K203" s="120"/>
      <c r="L203" s="47">
        <v>12.645809999999999</v>
      </c>
      <c r="M203" s="47">
        <f t="shared" si="6"/>
        <v>606.99887999999999</v>
      </c>
      <c r="N203">
        <f t="shared" si="7"/>
        <v>1</v>
      </c>
    </row>
    <row r="204" spans="1:14" x14ac:dyDescent="0.25">
      <c r="A204" t="s">
        <v>2339</v>
      </c>
      <c r="B204" t="s">
        <v>2537</v>
      </c>
      <c r="C204" t="s">
        <v>2340</v>
      </c>
      <c r="D204" s="98">
        <v>45505</v>
      </c>
      <c r="E204" s="1">
        <v>301</v>
      </c>
      <c r="F204" t="s">
        <v>2407</v>
      </c>
      <c r="G204" s="1">
        <v>3564667</v>
      </c>
      <c r="H204" t="s">
        <v>2347</v>
      </c>
      <c r="I204" s="120">
        <v>12</v>
      </c>
      <c r="J204" s="120"/>
      <c r="K204" s="120"/>
      <c r="L204" s="47">
        <v>20.323620000000002</v>
      </c>
      <c r="M204" s="47">
        <f t="shared" si="6"/>
        <v>243.88344000000001</v>
      </c>
      <c r="N204">
        <f t="shared" si="7"/>
        <v>1</v>
      </c>
    </row>
    <row r="205" spans="1:14" x14ac:dyDescent="0.25">
      <c r="A205" t="s">
        <v>2339</v>
      </c>
      <c r="B205" t="s">
        <v>2537</v>
      </c>
      <c r="C205" t="s">
        <v>2340</v>
      </c>
      <c r="D205" s="98">
        <v>45505</v>
      </c>
      <c r="E205" s="1">
        <v>301</v>
      </c>
      <c r="F205" t="s">
        <v>2407</v>
      </c>
      <c r="G205" s="1">
        <v>3565351</v>
      </c>
      <c r="H205" t="s">
        <v>2342</v>
      </c>
      <c r="I205" s="120">
        <v>24</v>
      </c>
      <c r="J205" s="120"/>
      <c r="K205" s="120"/>
      <c r="L205" s="47">
        <v>12.645809999999999</v>
      </c>
      <c r="M205" s="47">
        <f t="shared" si="6"/>
        <v>303.49943999999999</v>
      </c>
      <c r="N205">
        <f t="shared" si="7"/>
        <v>1</v>
      </c>
    </row>
    <row r="206" spans="1:14" x14ac:dyDescent="0.25">
      <c r="A206" t="s">
        <v>2339</v>
      </c>
      <c r="B206" t="s">
        <v>2537</v>
      </c>
      <c r="C206" t="s">
        <v>2340</v>
      </c>
      <c r="D206" s="98">
        <v>45507</v>
      </c>
      <c r="E206" s="1">
        <v>301</v>
      </c>
      <c r="F206" t="s">
        <v>2407</v>
      </c>
      <c r="G206" s="1">
        <v>3568860</v>
      </c>
      <c r="H206" t="s">
        <v>2361</v>
      </c>
      <c r="I206" s="120">
        <v>24</v>
      </c>
      <c r="J206" s="120"/>
      <c r="K206" s="120"/>
      <c r="L206" s="47">
        <v>12.645809999999999</v>
      </c>
      <c r="M206" s="47">
        <f t="shared" si="6"/>
        <v>303.49943999999999</v>
      </c>
      <c r="N206">
        <f t="shared" si="7"/>
        <v>3</v>
      </c>
    </row>
    <row r="207" spans="1:14" x14ac:dyDescent="0.25">
      <c r="A207" t="s">
        <v>2339</v>
      </c>
      <c r="B207" t="s">
        <v>2537</v>
      </c>
      <c r="C207" t="s">
        <v>2340</v>
      </c>
      <c r="D207" s="98">
        <v>45511</v>
      </c>
      <c r="E207" s="1">
        <v>301</v>
      </c>
      <c r="F207" t="s">
        <v>2407</v>
      </c>
      <c r="G207" s="1">
        <v>3564666</v>
      </c>
      <c r="H207" t="s">
        <v>2362</v>
      </c>
      <c r="I207" s="120">
        <v>24</v>
      </c>
      <c r="J207" s="120"/>
      <c r="K207" s="120"/>
      <c r="L207" s="47">
        <v>20.323620000000002</v>
      </c>
      <c r="M207" s="47">
        <f t="shared" si="6"/>
        <v>487.76688000000001</v>
      </c>
      <c r="N207">
        <f t="shared" si="7"/>
        <v>7</v>
      </c>
    </row>
    <row r="208" spans="1:14" x14ac:dyDescent="0.25">
      <c r="A208" t="s">
        <v>2339</v>
      </c>
      <c r="B208" t="s">
        <v>2537</v>
      </c>
      <c r="C208" t="s">
        <v>2340</v>
      </c>
      <c r="D208" s="98">
        <v>45511</v>
      </c>
      <c r="E208" s="1">
        <v>301</v>
      </c>
      <c r="F208" t="s">
        <v>2407</v>
      </c>
      <c r="G208" s="1">
        <v>3564667</v>
      </c>
      <c r="H208" t="s">
        <v>2347</v>
      </c>
      <c r="I208" s="120">
        <v>24</v>
      </c>
      <c r="J208" s="120"/>
      <c r="K208" s="120"/>
      <c r="L208" s="47">
        <v>20.323620000000002</v>
      </c>
      <c r="M208" s="47">
        <f t="shared" si="6"/>
        <v>487.76688000000001</v>
      </c>
      <c r="N208">
        <f t="shared" si="7"/>
        <v>7</v>
      </c>
    </row>
    <row r="209" spans="1:14" x14ac:dyDescent="0.25">
      <c r="A209" t="s">
        <v>2339</v>
      </c>
      <c r="B209" t="s">
        <v>2537</v>
      </c>
      <c r="C209" t="s">
        <v>2340</v>
      </c>
      <c r="D209" s="98">
        <v>45511</v>
      </c>
      <c r="E209" s="1">
        <v>301</v>
      </c>
      <c r="F209" t="s">
        <v>2407</v>
      </c>
      <c r="G209" s="1">
        <v>3565351</v>
      </c>
      <c r="H209" t="s">
        <v>2342</v>
      </c>
      <c r="I209" s="120">
        <v>72</v>
      </c>
      <c r="J209" s="120"/>
      <c r="K209" s="120"/>
      <c r="L209" s="47">
        <v>12.645809999999999</v>
      </c>
      <c r="M209" s="47">
        <f t="shared" si="6"/>
        <v>910.49831999999992</v>
      </c>
      <c r="N209">
        <f t="shared" si="7"/>
        <v>7</v>
      </c>
    </row>
    <row r="210" spans="1:14" x14ac:dyDescent="0.25">
      <c r="A210" t="s">
        <v>2339</v>
      </c>
      <c r="B210" t="s">
        <v>2537</v>
      </c>
      <c r="C210" t="s">
        <v>2340</v>
      </c>
      <c r="D210" s="98">
        <v>45510</v>
      </c>
      <c r="E210" s="1">
        <v>304</v>
      </c>
      <c r="F210" t="s">
        <v>2408</v>
      </c>
      <c r="G210" s="1">
        <v>3284683</v>
      </c>
      <c r="H210" t="s">
        <v>2343</v>
      </c>
      <c r="I210" s="120">
        <v>30</v>
      </c>
      <c r="J210" s="120"/>
      <c r="K210" s="120"/>
      <c r="L210" s="47">
        <v>30.099959999999999</v>
      </c>
      <c r="M210" s="47">
        <f t="shared" si="6"/>
        <v>902.99879999999996</v>
      </c>
      <c r="N210">
        <f t="shared" si="7"/>
        <v>6</v>
      </c>
    </row>
    <row r="211" spans="1:14" x14ac:dyDescent="0.25">
      <c r="A211" t="s">
        <v>2339</v>
      </c>
      <c r="B211" t="s">
        <v>2537</v>
      </c>
      <c r="C211" t="s">
        <v>2340</v>
      </c>
      <c r="D211" s="98">
        <v>45510</v>
      </c>
      <c r="E211" s="1">
        <v>304</v>
      </c>
      <c r="F211" t="s">
        <v>2408</v>
      </c>
      <c r="G211" s="1">
        <v>3352387</v>
      </c>
      <c r="H211" t="s">
        <v>2352</v>
      </c>
      <c r="I211" s="120">
        <v>30</v>
      </c>
      <c r="J211" s="120"/>
      <c r="K211" s="120"/>
      <c r="L211" s="47">
        <v>39.743999999999993</v>
      </c>
      <c r="M211" s="47">
        <f t="shared" si="6"/>
        <v>1192.3199999999997</v>
      </c>
      <c r="N211">
        <f t="shared" si="7"/>
        <v>6</v>
      </c>
    </row>
    <row r="212" spans="1:14" x14ac:dyDescent="0.25">
      <c r="A212" t="s">
        <v>2339</v>
      </c>
      <c r="B212" t="s">
        <v>2537</v>
      </c>
      <c r="C212" t="s">
        <v>2340</v>
      </c>
      <c r="D212" s="98">
        <v>45510</v>
      </c>
      <c r="E212" s="1">
        <v>304</v>
      </c>
      <c r="F212" t="s">
        <v>2408</v>
      </c>
      <c r="G212" s="1">
        <v>3373113</v>
      </c>
      <c r="H212" t="s">
        <v>2353</v>
      </c>
      <c r="I212" s="120">
        <v>180</v>
      </c>
      <c r="J212" s="120"/>
      <c r="K212" s="120"/>
      <c r="L212" s="47">
        <v>5.9841899999999999</v>
      </c>
      <c r="M212" s="47">
        <f t="shared" si="6"/>
        <v>1077.1541999999999</v>
      </c>
      <c r="N212">
        <f t="shared" si="7"/>
        <v>6</v>
      </c>
    </row>
    <row r="213" spans="1:14" x14ac:dyDescent="0.25">
      <c r="A213" t="s">
        <v>2339</v>
      </c>
      <c r="B213" t="s">
        <v>2537</v>
      </c>
      <c r="C213" t="s">
        <v>2340</v>
      </c>
      <c r="D213" s="98">
        <v>45510</v>
      </c>
      <c r="E213" s="1">
        <v>304</v>
      </c>
      <c r="F213" t="s">
        <v>2408</v>
      </c>
      <c r="G213" s="1">
        <v>3384347</v>
      </c>
      <c r="H213" t="s">
        <v>2345</v>
      </c>
      <c r="I213" s="120">
        <v>180</v>
      </c>
      <c r="J213" s="120"/>
      <c r="K213" s="120"/>
      <c r="L213" s="47">
        <v>5.7200040000000012</v>
      </c>
      <c r="M213" s="47">
        <f t="shared" si="6"/>
        <v>1029.6007200000001</v>
      </c>
      <c r="N213">
        <f t="shared" si="7"/>
        <v>6</v>
      </c>
    </row>
    <row r="214" spans="1:14" x14ac:dyDescent="0.25">
      <c r="A214" t="s">
        <v>2339</v>
      </c>
      <c r="B214" t="s">
        <v>2537</v>
      </c>
      <c r="C214" t="s">
        <v>2340</v>
      </c>
      <c r="D214" s="98">
        <v>45510</v>
      </c>
      <c r="E214" s="1">
        <v>304</v>
      </c>
      <c r="F214" t="s">
        <v>2408</v>
      </c>
      <c r="G214" s="1">
        <v>3408152</v>
      </c>
      <c r="H214" t="s">
        <v>2346</v>
      </c>
      <c r="I214" s="120">
        <v>100</v>
      </c>
      <c r="J214" s="120"/>
      <c r="K214" s="120"/>
      <c r="L214" s="47">
        <v>19.800018000000001</v>
      </c>
      <c r="M214" s="47">
        <f t="shared" si="6"/>
        <v>1980.0018000000002</v>
      </c>
      <c r="N214">
        <f t="shared" si="7"/>
        <v>6</v>
      </c>
    </row>
    <row r="215" spans="1:14" x14ac:dyDescent="0.25">
      <c r="A215" t="s">
        <v>2339</v>
      </c>
      <c r="B215" t="s">
        <v>2537</v>
      </c>
      <c r="C215" t="s">
        <v>2340</v>
      </c>
      <c r="D215" s="98">
        <v>45508</v>
      </c>
      <c r="E215" s="1">
        <v>305</v>
      </c>
      <c r="F215" t="s">
        <v>2409</v>
      </c>
      <c r="G215" s="1">
        <v>3564666</v>
      </c>
      <c r="H215" t="s">
        <v>2362</v>
      </c>
      <c r="I215" s="120">
        <v>24</v>
      </c>
      <c r="J215" s="120"/>
      <c r="K215" s="120"/>
      <c r="L215" s="47">
        <v>20.323620000000002</v>
      </c>
      <c r="M215" s="47">
        <f t="shared" si="6"/>
        <v>487.76688000000001</v>
      </c>
      <c r="N215">
        <f t="shared" si="7"/>
        <v>4</v>
      </c>
    </row>
    <row r="216" spans="1:14" x14ac:dyDescent="0.25">
      <c r="A216" t="s">
        <v>2339</v>
      </c>
      <c r="B216" t="s">
        <v>2537</v>
      </c>
      <c r="C216" t="s">
        <v>2340</v>
      </c>
      <c r="D216" s="98">
        <v>45508</v>
      </c>
      <c r="E216" s="1">
        <v>305</v>
      </c>
      <c r="F216" t="s">
        <v>2409</v>
      </c>
      <c r="G216" s="1">
        <v>3565351</v>
      </c>
      <c r="H216" t="s">
        <v>2342</v>
      </c>
      <c r="I216" s="120">
        <v>48</v>
      </c>
      <c r="J216" s="120"/>
      <c r="K216" s="120"/>
      <c r="L216" s="47">
        <v>12.645809999999999</v>
      </c>
      <c r="M216" s="47">
        <f t="shared" si="6"/>
        <v>606.99887999999999</v>
      </c>
      <c r="N216">
        <f t="shared" si="7"/>
        <v>4</v>
      </c>
    </row>
    <row r="217" spans="1:14" x14ac:dyDescent="0.25">
      <c r="A217" t="s">
        <v>2339</v>
      </c>
      <c r="B217" t="s">
        <v>2537</v>
      </c>
      <c r="C217" t="s">
        <v>2340</v>
      </c>
      <c r="D217" s="98">
        <v>45505</v>
      </c>
      <c r="E217" s="1">
        <v>306</v>
      </c>
      <c r="F217" t="s">
        <v>2410</v>
      </c>
      <c r="G217" s="1">
        <v>3284683</v>
      </c>
      <c r="H217" t="s">
        <v>2343</v>
      </c>
      <c r="I217" s="120">
        <v>78</v>
      </c>
      <c r="J217" s="120"/>
      <c r="K217" s="120"/>
      <c r="L217" s="47">
        <v>30.099959999999999</v>
      </c>
      <c r="M217" s="47">
        <f t="shared" si="6"/>
        <v>2347.7968799999999</v>
      </c>
      <c r="N217">
        <f t="shared" si="7"/>
        <v>1</v>
      </c>
    </row>
    <row r="218" spans="1:14" x14ac:dyDescent="0.25">
      <c r="A218" t="s">
        <v>2339</v>
      </c>
      <c r="B218" t="s">
        <v>2537</v>
      </c>
      <c r="C218" t="s">
        <v>2340</v>
      </c>
      <c r="D218" s="98">
        <v>45505</v>
      </c>
      <c r="E218" s="1">
        <v>306</v>
      </c>
      <c r="F218" t="s">
        <v>2410</v>
      </c>
      <c r="G218" s="1">
        <v>3284683</v>
      </c>
      <c r="H218" t="s">
        <v>2343</v>
      </c>
      <c r="I218" s="120">
        <v>60</v>
      </c>
      <c r="J218" s="120"/>
      <c r="K218" s="120"/>
      <c r="L218" s="47">
        <v>30.099959999999999</v>
      </c>
      <c r="M218" s="47">
        <f t="shared" si="6"/>
        <v>1805.9975999999999</v>
      </c>
      <c r="N218">
        <f t="shared" si="7"/>
        <v>1</v>
      </c>
    </row>
    <row r="219" spans="1:14" x14ac:dyDescent="0.25">
      <c r="A219" t="s">
        <v>2339</v>
      </c>
      <c r="B219" t="s">
        <v>2537</v>
      </c>
      <c r="C219" t="s">
        <v>2340</v>
      </c>
      <c r="D219" s="98">
        <v>45505</v>
      </c>
      <c r="E219" s="1">
        <v>306</v>
      </c>
      <c r="F219" t="s">
        <v>2410</v>
      </c>
      <c r="G219" s="1">
        <v>3352387</v>
      </c>
      <c r="H219" t="s">
        <v>2352</v>
      </c>
      <c r="I219" s="120">
        <v>60</v>
      </c>
      <c r="J219" s="120"/>
      <c r="K219" s="120"/>
      <c r="L219" s="47">
        <v>39.743999999999993</v>
      </c>
      <c r="M219" s="47">
        <f t="shared" si="6"/>
        <v>2384.6399999999994</v>
      </c>
      <c r="N219">
        <f t="shared" si="7"/>
        <v>1</v>
      </c>
    </row>
    <row r="220" spans="1:14" x14ac:dyDescent="0.25">
      <c r="A220" t="s">
        <v>2339</v>
      </c>
      <c r="B220" t="s">
        <v>2537</v>
      </c>
      <c r="C220" t="s">
        <v>2340</v>
      </c>
      <c r="D220" s="98">
        <v>45505</v>
      </c>
      <c r="E220" s="1">
        <v>306</v>
      </c>
      <c r="F220" t="s">
        <v>2410</v>
      </c>
      <c r="G220" s="1">
        <v>3384347</v>
      </c>
      <c r="H220" t="s">
        <v>2345</v>
      </c>
      <c r="I220" s="120">
        <v>60</v>
      </c>
      <c r="J220" s="120"/>
      <c r="K220" s="120"/>
      <c r="L220" s="47">
        <v>5.7200040000000012</v>
      </c>
      <c r="M220" s="47">
        <f t="shared" si="6"/>
        <v>343.20024000000006</v>
      </c>
      <c r="N220">
        <f t="shared" si="7"/>
        <v>1</v>
      </c>
    </row>
    <row r="221" spans="1:14" x14ac:dyDescent="0.25">
      <c r="A221" t="s">
        <v>2339</v>
      </c>
      <c r="B221" t="s">
        <v>2537</v>
      </c>
      <c r="C221" t="s">
        <v>2340</v>
      </c>
      <c r="D221" s="98">
        <v>45505</v>
      </c>
      <c r="E221" s="1">
        <v>306</v>
      </c>
      <c r="F221" t="s">
        <v>2410</v>
      </c>
      <c r="G221" s="1">
        <v>3408152</v>
      </c>
      <c r="H221" t="s">
        <v>2346</v>
      </c>
      <c r="I221" s="120">
        <v>60</v>
      </c>
      <c r="J221" s="120"/>
      <c r="K221" s="120"/>
      <c r="L221" s="47">
        <v>19.800018000000001</v>
      </c>
      <c r="M221" s="47">
        <f t="shared" si="6"/>
        <v>1188.00108</v>
      </c>
      <c r="N221">
        <f t="shared" si="7"/>
        <v>1</v>
      </c>
    </row>
    <row r="222" spans="1:14" x14ac:dyDescent="0.25">
      <c r="A222" t="s">
        <v>2339</v>
      </c>
      <c r="B222" t="s">
        <v>2537</v>
      </c>
      <c r="C222" t="s">
        <v>2340</v>
      </c>
      <c r="D222" s="98">
        <v>45505</v>
      </c>
      <c r="E222" s="1">
        <v>306</v>
      </c>
      <c r="F222" t="s">
        <v>2410</v>
      </c>
      <c r="G222" s="1">
        <v>3566457</v>
      </c>
      <c r="H222" t="s">
        <v>2365</v>
      </c>
      <c r="I222" s="120">
        <v>48</v>
      </c>
      <c r="J222" s="120"/>
      <c r="K222" s="120"/>
      <c r="L222" s="47">
        <v>12.645809999999999</v>
      </c>
      <c r="M222" s="47">
        <f t="shared" si="6"/>
        <v>606.99887999999999</v>
      </c>
      <c r="N222">
        <f t="shared" si="7"/>
        <v>1</v>
      </c>
    </row>
    <row r="223" spans="1:14" x14ac:dyDescent="0.25">
      <c r="A223" t="s">
        <v>2339</v>
      </c>
      <c r="B223" t="s">
        <v>2537</v>
      </c>
      <c r="C223" t="s">
        <v>2340</v>
      </c>
      <c r="D223" s="98">
        <v>45505</v>
      </c>
      <c r="E223" s="1">
        <v>306</v>
      </c>
      <c r="F223" t="s">
        <v>2410</v>
      </c>
      <c r="G223" s="1">
        <v>3568860</v>
      </c>
      <c r="H223" t="s">
        <v>2361</v>
      </c>
      <c r="I223" s="120">
        <v>120</v>
      </c>
      <c r="J223" s="120"/>
      <c r="K223" s="120"/>
      <c r="L223" s="47">
        <v>12.645809999999999</v>
      </c>
      <c r="M223" s="47">
        <f t="shared" si="6"/>
        <v>1517.4971999999998</v>
      </c>
      <c r="N223">
        <f t="shared" si="7"/>
        <v>1</v>
      </c>
    </row>
    <row r="224" spans="1:14" x14ac:dyDescent="0.25">
      <c r="A224" t="s">
        <v>2339</v>
      </c>
      <c r="B224" t="s">
        <v>2537</v>
      </c>
      <c r="C224" t="s">
        <v>2340</v>
      </c>
      <c r="D224" s="98">
        <v>45505</v>
      </c>
      <c r="E224" s="1">
        <v>306</v>
      </c>
      <c r="F224" t="s">
        <v>2410</v>
      </c>
      <c r="G224" s="1">
        <v>3580595</v>
      </c>
      <c r="H224" t="s">
        <v>2349</v>
      </c>
      <c r="I224" s="120">
        <v>12</v>
      </c>
      <c r="J224" s="120"/>
      <c r="K224" s="120"/>
      <c r="L224" s="47">
        <v>18.065520000000003</v>
      </c>
      <c r="M224" s="47">
        <f t="shared" si="6"/>
        <v>216.78624000000002</v>
      </c>
      <c r="N224">
        <f t="shared" si="7"/>
        <v>1</v>
      </c>
    </row>
    <row r="225" spans="1:14" x14ac:dyDescent="0.25">
      <c r="A225" t="s">
        <v>2339</v>
      </c>
      <c r="B225" t="s">
        <v>2537</v>
      </c>
      <c r="C225" t="s">
        <v>2340</v>
      </c>
      <c r="D225" s="98">
        <v>45511</v>
      </c>
      <c r="E225" s="1">
        <v>306</v>
      </c>
      <c r="F225" t="s">
        <v>2410</v>
      </c>
      <c r="G225" s="1">
        <v>3384347</v>
      </c>
      <c r="H225" t="s">
        <v>2345</v>
      </c>
      <c r="I225" s="120">
        <v>60</v>
      </c>
      <c r="J225" s="120"/>
      <c r="K225" s="120"/>
      <c r="L225" s="47">
        <v>5.7200040000000012</v>
      </c>
      <c r="M225" s="47">
        <f t="shared" si="6"/>
        <v>343.20024000000006</v>
      </c>
      <c r="N225">
        <f t="shared" si="7"/>
        <v>7</v>
      </c>
    </row>
    <row r="226" spans="1:14" x14ac:dyDescent="0.25">
      <c r="A226" t="s">
        <v>2339</v>
      </c>
      <c r="B226" t="s">
        <v>2537</v>
      </c>
      <c r="C226" t="s">
        <v>2340</v>
      </c>
      <c r="D226" s="98">
        <v>45511</v>
      </c>
      <c r="E226" s="1">
        <v>306</v>
      </c>
      <c r="F226" t="s">
        <v>2410</v>
      </c>
      <c r="G226" s="1">
        <v>3408152</v>
      </c>
      <c r="H226" t="s">
        <v>2346</v>
      </c>
      <c r="I226" s="120">
        <v>60</v>
      </c>
      <c r="J226" s="120"/>
      <c r="K226" s="120"/>
      <c r="L226" s="47">
        <v>19.800018000000001</v>
      </c>
      <c r="M226" s="47">
        <f t="shared" si="6"/>
        <v>1188.00108</v>
      </c>
      <c r="N226">
        <f t="shared" si="7"/>
        <v>7</v>
      </c>
    </row>
    <row r="227" spans="1:14" x14ac:dyDescent="0.25">
      <c r="A227" t="s">
        <v>2339</v>
      </c>
      <c r="B227" t="s">
        <v>2537</v>
      </c>
      <c r="C227" t="s">
        <v>2411</v>
      </c>
      <c r="D227" s="98">
        <v>45505</v>
      </c>
      <c r="E227" s="1">
        <v>399</v>
      </c>
      <c r="F227" t="s">
        <v>2412</v>
      </c>
      <c r="G227" s="1">
        <v>3352387</v>
      </c>
      <c r="H227" t="s">
        <v>2352</v>
      </c>
      <c r="I227" s="120">
        <v>12</v>
      </c>
      <c r="J227" s="120"/>
      <c r="K227" s="120"/>
      <c r="L227" s="47">
        <v>39.743999999999993</v>
      </c>
      <c r="M227" s="47">
        <f t="shared" si="6"/>
        <v>476.92799999999988</v>
      </c>
      <c r="N227">
        <f t="shared" si="7"/>
        <v>1</v>
      </c>
    </row>
    <row r="228" spans="1:14" x14ac:dyDescent="0.25">
      <c r="A228" t="s">
        <v>2339</v>
      </c>
      <c r="B228" t="s">
        <v>2537</v>
      </c>
      <c r="C228" t="s">
        <v>2399</v>
      </c>
      <c r="D228" s="98">
        <v>45505</v>
      </c>
      <c r="E228" s="1">
        <v>403</v>
      </c>
      <c r="F228" t="s">
        <v>2413</v>
      </c>
      <c r="G228" s="1">
        <v>3564666</v>
      </c>
      <c r="H228" t="s">
        <v>2362</v>
      </c>
      <c r="I228" s="120">
        <v>12</v>
      </c>
      <c r="J228" s="120"/>
      <c r="K228" s="120"/>
      <c r="L228" s="47">
        <v>20.323620000000002</v>
      </c>
      <c r="M228" s="47">
        <f t="shared" si="6"/>
        <v>243.88344000000001</v>
      </c>
      <c r="N228">
        <f t="shared" si="7"/>
        <v>1</v>
      </c>
    </row>
    <row r="229" spans="1:14" x14ac:dyDescent="0.25">
      <c r="A229" t="s">
        <v>2339</v>
      </c>
      <c r="B229" t="s">
        <v>2537</v>
      </c>
      <c r="C229" t="s">
        <v>2399</v>
      </c>
      <c r="D229" s="98">
        <v>45505</v>
      </c>
      <c r="E229" s="1">
        <v>403</v>
      </c>
      <c r="F229" t="s">
        <v>2413</v>
      </c>
      <c r="G229" s="1">
        <v>3564667</v>
      </c>
      <c r="H229" t="s">
        <v>2347</v>
      </c>
      <c r="I229" s="120">
        <v>12</v>
      </c>
      <c r="J229" s="120"/>
      <c r="K229" s="120"/>
      <c r="L229" s="47">
        <v>20.323620000000002</v>
      </c>
      <c r="M229" s="47">
        <f t="shared" si="6"/>
        <v>243.88344000000001</v>
      </c>
      <c r="N229">
        <f t="shared" si="7"/>
        <v>1</v>
      </c>
    </row>
    <row r="230" spans="1:14" x14ac:dyDescent="0.25">
      <c r="A230" t="s">
        <v>2339</v>
      </c>
      <c r="B230" t="s">
        <v>2537</v>
      </c>
      <c r="C230" t="s">
        <v>2399</v>
      </c>
      <c r="D230" s="98">
        <v>45505</v>
      </c>
      <c r="E230" s="1">
        <v>405</v>
      </c>
      <c r="F230" t="s">
        <v>2414</v>
      </c>
      <c r="G230" s="1">
        <v>3284683</v>
      </c>
      <c r="H230" t="s">
        <v>2343</v>
      </c>
      <c r="I230" s="120">
        <v>6</v>
      </c>
      <c r="J230" s="120"/>
      <c r="K230" s="120"/>
      <c r="L230" s="47">
        <v>30.099959999999999</v>
      </c>
      <c r="M230" s="47">
        <f t="shared" si="6"/>
        <v>180.59976</v>
      </c>
      <c r="N230">
        <f t="shared" si="7"/>
        <v>1</v>
      </c>
    </row>
    <row r="231" spans="1:14" x14ac:dyDescent="0.25">
      <c r="A231" t="s">
        <v>2339</v>
      </c>
      <c r="B231" t="s">
        <v>2537</v>
      </c>
      <c r="C231" t="s">
        <v>2340</v>
      </c>
      <c r="D231" s="98">
        <v>45505</v>
      </c>
      <c r="E231" s="1">
        <v>503</v>
      </c>
      <c r="F231" t="s">
        <v>2415</v>
      </c>
      <c r="G231" s="1">
        <v>3284683</v>
      </c>
      <c r="H231" t="s">
        <v>2343</v>
      </c>
      <c r="I231" s="120">
        <v>30</v>
      </c>
      <c r="J231" s="120"/>
      <c r="K231" s="120"/>
      <c r="L231" s="47">
        <v>30.099959999999999</v>
      </c>
      <c r="M231" s="47">
        <f t="shared" si="6"/>
        <v>902.99879999999996</v>
      </c>
      <c r="N231">
        <f t="shared" si="7"/>
        <v>1</v>
      </c>
    </row>
    <row r="232" spans="1:14" x14ac:dyDescent="0.25">
      <c r="A232" t="s">
        <v>2339</v>
      </c>
      <c r="B232" t="s">
        <v>2537</v>
      </c>
      <c r="C232" t="s">
        <v>2340</v>
      </c>
      <c r="D232" s="98">
        <v>45508</v>
      </c>
      <c r="E232" s="1">
        <v>503</v>
      </c>
      <c r="F232" t="s">
        <v>2415</v>
      </c>
      <c r="G232" s="1">
        <v>3373113</v>
      </c>
      <c r="H232" t="s">
        <v>2353</v>
      </c>
      <c r="I232" s="120">
        <v>180</v>
      </c>
      <c r="J232" s="120"/>
      <c r="K232" s="120"/>
      <c r="L232" s="47">
        <v>5.9841899999999999</v>
      </c>
      <c r="M232" s="47">
        <f t="shared" si="6"/>
        <v>1077.1541999999999</v>
      </c>
      <c r="N232">
        <f t="shared" si="7"/>
        <v>4</v>
      </c>
    </row>
    <row r="233" spans="1:14" x14ac:dyDescent="0.25">
      <c r="A233" t="s">
        <v>2339</v>
      </c>
      <c r="B233" t="s">
        <v>2537</v>
      </c>
      <c r="C233" t="s">
        <v>2340</v>
      </c>
      <c r="D233" s="98">
        <v>45506</v>
      </c>
      <c r="E233" s="1">
        <v>505</v>
      </c>
      <c r="F233" t="s">
        <v>2416</v>
      </c>
      <c r="G233" s="1">
        <v>3572153</v>
      </c>
      <c r="H233" t="s">
        <v>2350</v>
      </c>
      <c r="I233" s="120">
        <v>30</v>
      </c>
      <c r="J233" s="120"/>
      <c r="K233" s="120"/>
      <c r="L233" s="47">
        <v>30.099959999999999</v>
      </c>
      <c r="M233" s="47">
        <f t="shared" si="6"/>
        <v>902.99879999999996</v>
      </c>
      <c r="N233">
        <f t="shared" si="7"/>
        <v>2</v>
      </c>
    </row>
    <row r="234" spans="1:14" x14ac:dyDescent="0.25">
      <c r="A234" t="s">
        <v>2339</v>
      </c>
      <c r="B234" t="s">
        <v>2537</v>
      </c>
      <c r="C234" t="s">
        <v>2340</v>
      </c>
      <c r="D234" s="98">
        <v>45506</v>
      </c>
      <c r="E234" s="1">
        <v>505</v>
      </c>
      <c r="F234" t="s">
        <v>2416</v>
      </c>
      <c r="G234" s="1">
        <v>3584240</v>
      </c>
      <c r="H234" t="s">
        <v>2357</v>
      </c>
      <c r="I234" s="120">
        <v>180</v>
      </c>
      <c r="J234" s="120"/>
      <c r="K234" s="120"/>
      <c r="L234" s="47">
        <v>5.9841899999999999</v>
      </c>
      <c r="M234" s="47">
        <f t="shared" si="6"/>
        <v>1077.1541999999999</v>
      </c>
      <c r="N234">
        <f t="shared" si="7"/>
        <v>2</v>
      </c>
    </row>
    <row r="235" spans="1:14" x14ac:dyDescent="0.25">
      <c r="A235" t="s">
        <v>2339</v>
      </c>
      <c r="B235" t="s">
        <v>2537</v>
      </c>
      <c r="C235" t="s">
        <v>2340</v>
      </c>
      <c r="D235" s="98">
        <v>45506</v>
      </c>
      <c r="E235" s="1">
        <v>505</v>
      </c>
      <c r="F235" t="s">
        <v>2416</v>
      </c>
      <c r="G235" s="1">
        <v>3584241</v>
      </c>
      <c r="H235" t="s">
        <v>2358</v>
      </c>
      <c r="I235" s="120">
        <v>60</v>
      </c>
      <c r="J235" s="120"/>
      <c r="K235" s="120"/>
      <c r="L235" s="47">
        <v>20.662344000000001</v>
      </c>
      <c r="M235" s="47">
        <f t="shared" si="6"/>
        <v>1239.74064</v>
      </c>
      <c r="N235">
        <f t="shared" si="7"/>
        <v>2</v>
      </c>
    </row>
    <row r="236" spans="1:14" x14ac:dyDescent="0.25">
      <c r="A236" t="s">
        <v>2339</v>
      </c>
      <c r="B236" t="s">
        <v>2537</v>
      </c>
      <c r="C236" t="s">
        <v>2340</v>
      </c>
      <c r="D236" s="98">
        <v>45506</v>
      </c>
      <c r="E236" s="1">
        <v>505</v>
      </c>
      <c r="F236" t="s">
        <v>2416</v>
      </c>
      <c r="G236" s="1">
        <v>3384347</v>
      </c>
      <c r="H236" t="s">
        <v>2345</v>
      </c>
      <c r="I236" s="120">
        <v>120</v>
      </c>
      <c r="J236" s="120"/>
      <c r="K236" s="120"/>
      <c r="L236" s="47">
        <v>5.7200040000000012</v>
      </c>
      <c r="M236" s="47">
        <f t="shared" si="6"/>
        <v>686.40048000000013</v>
      </c>
      <c r="N236">
        <f t="shared" si="7"/>
        <v>2</v>
      </c>
    </row>
    <row r="237" spans="1:14" x14ac:dyDescent="0.25">
      <c r="A237" t="s">
        <v>2339</v>
      </c>
      <c r="B237" t="s">
        <v>2537</v>
      </c>
      <c r="C237" t="s">
        <v>2340</v>
      </c>
      <c r="D237" s="98">
        <v>45506</v>
      </c>
      <c r="E237" s="1">
        <v>505</v>
      </c>
      <c r="F237" t="s">
        <v>2416</v>
      </c>
      <c r="G237" s="1">
        <v>3565351</v>
      </c>
      <c r="H237" t="s">
        <v>2342</v>
      </c>
      <c r="I237" s="120">
        <v>24</v>
      </c>
      <c r="J237" s="120"/>
      <c r="K237" s="120"/>
      <c r="L237" s="47">
        <v>12.645809999999999</v>
      </c>
      <c r="M237" s="47">
        <f t="shared" si="6"/>
        <v>303.49943999999999</v>
      </c>
      <c r="N237">
        <f t="shared" si="7"/>
        <v>2</v>
      </c>
    </row>
    <row r="238" spans="1:14" x14ac:dyDescent="0.25">
      <c r="A238" t="s">
        <v>2339</v>
      </c>
      <c r="B238" t="s">
        <v>2537</v>
      </c>
      <c r="C238" t="s">
        <v>2340</v>
      </c>
      <c r="D238" s="98">
        <v>45508</v>
      </c>
      <c r="E238" s="1">
        <v>505</v>
      </c>
      <c r="F238" t="s">
        <v>2416</v>
      </c>
      <c r="G238" s="1">
        <v>3408152</v>
      </c>
      <c r="H238" t="s">
        <v>2346</v>
      </c>
      <c r="I238" s="120">
        <v>60</v>
      </c>
      <c r="J238" s="120"/>
      <c r="K238" s="120"/>
      <c r="L238" s="47">
        <v>19.800018000000001</v>
      </c>
      <c r="M238" s="47">
        <f t="shared" si="6"/>
        <v>1188.00108</v>
      </c>
      <c r="N238">
        <f t="shared" si="7"/>
        <v>4</v>
      </c>
    </row>
    <row r="239" spans="1:14" x14ac:dyDescent="0.25">
      <c r="A239" t="s">
        <v>2339</v>
      </c>
      <c r="B239" t="s">
        <v>2537</v>
      </c>
      <c r="C239" t="s">
        <v>2340</v>
      </c>
      <c r="D239" s="98">
        <v>45509</v>
      </c>
      <c r="E239" s="1">
        <v>505</v>
      </c>
      <c r="F239" t="s">
        <v>2416</v>
      </c>
      <c r="G239" s="1">
        <v>3352387</v>
      </c>
      <c r="H239" t="s">
        <v>2352</v>
      </c>
      <c r="I239" s="120">
        <v>30</v>
      </c>
      <c r="J239" s="120"/>
      <c r="K239" s="120"/>
      <c r="L239" s="47">
        <v>39.743999999999993</v>
      </c>
      <c r="M239" s="47">
        <f t="shared" si="6"/>
        <v>1192.3199999999997</v>
      </c>
      <c r="N239">
        <f t="shared" si="7"/>
        <v>5</v>
      </c>
    </row>
    <row r="240" spans="1:14" x14ac:dyDescent="0.25">
      <c r="A240" t="s">
        <v>2339</v>
      </c>
      <c r="B240" t="s">
        <v>2537</v>
      </c>
      <c r="C240" t="s">
        <v>2340</v>
      </c>
      <c r="D240" s="98">
        <v>45509</v>
      </c>
      <c r="E240" s="1">
        <v>505</v>
      </c>
      <c r="F240" t="s">
        <v>2416</v>
      </c>
      <c r="G240" s="1">
        <v>3373113</v>
      </c>
      <c r="H240" t="s">
        <v>2353</v>
      </c>
      <c r="I240" s="120">
        <v>180</v>
      </c>
      <c r="J240" s="120"/>
      <c r="K240" s="120"/>
      <c r="L240" s="47">
        <v>5.9841899999999999</v>
      </c>
      <c r="M240" s="47">
        <f t="shared" si="6"/>
        <v>1077.1541999999999</v>
      </c>
      <c r="N240">
        <f t="shared" si="7"/>
        <v>5</v>
      </c>
    </row>
    <row r="241" spans="1:14" x14ac:dyDescent="0.25">
      <c r="A241" t="s">
        <v>2339</v>
      </c>
      <c r="B241" t="s">
        <v>2537</v>
      </c>
      <c r="C241" t="s">
        <v>2340</v>
      </c>
      <c r="D241" s="98">
        <v>45511</v>
      </c>
      <c r="E241" s="1">
        <v>505</v>
      </c>
      <c r="F241" t="s">
        <v>2416</v>
      </c>
      <c r="G241" s="1">
        <v>3384346</v>
      </c>
      <c r="H241" t="s">
        <v>2354</v>
      </c>
      <c r="I241" s="120">
        <v>30</v>
      </c>
      <c r="J241" s="120"/>
      <c r="K241" s="120"/>
      <c r="L241" s="47">
        <v>37.949940000000005</v>
      </c>
      <c r="M241" s="47">
        <f t="shared" si="6"/>
        <v>1138.4982000000002</v>
      </c>
      <c r="N241">
        <f t="shared" si="7"/>
        <v>7</v>
      </c>
    </row>
    <row r="242" spans="1:14" x14ac:dyDescent="0.25">
      <c r="A242" t="s">
        <v>2339</v>
      </c>
      <c r="B242" t="s">
        <v>2537</v>
      </c>
      <c r="C242" t="s">
        <v>2340</v>
      </c>
      <c r="D242" s="98">
        <v>45511</v>
      </c>
      <c r="E242" s="1">
        <v>505</v>
      </c>
      <c r="F242" t="s">
        <v>2416</v>
      </c>
      <c r="G242" s="1">
        <v>3384347</v>
      </c>
      <c r="H242" t="s">
        <v>2345</v>
      </c>
      <c r="I242" s="120">
        <v>120</v>
      </c>
      <c r="J242" s="120"/>
      <c r="K242" s="120"/>
      <c r="L242" s="47">
        <v>5.7200040000000012</v>
      </c>
      <c r="M242" s="47">
        <f t="shared" si="6"/>
        <v>686.40048000000013</v>
      </c>
      <c r="N242">
        <f t="shared" si="7"/>
        <v>7</v>
      </c>
    </row>
    <row r="243" spans="1:14" x14ac:dyDescent="0.25">
      <c r="A243" t="s">
        <v>2339</v>
      </c>
      <c r="B243" t="s">
        <v>2537</v>
      </c>
      <c r="C243" t="s">
        <v>2340</v>
      </c>
      <c r="D243" s="98">
        <v>45511</v>
      </c>
      <c r="E243" s="1">
        <v>505</v>
      </c>
      <c r="F243" t="s">
        <v>2416</v>
      </c>
      <c r="G243" s="1">
        <v>3408152</v>
      </c>
      <c r="H243" t="s">
        <v>2346</v>
      </c>
      <c r="I243" s="120">
        <v>40</v>
      </c>
      <c r="J243" s="120"/>
      <c r="K243" s="120"/>
      <c r="L243" s="47">
        <v>19.800018000000001</v>
      </c>
      <c r="M243" s="47">
        <f t="shared" si="6"/>
        <v>792.00072</v>
      </c>
      <c r="N243">
        <f t="shared" si="7"/>
        <v>7</v>
      </c>
    </row>
    <row r="244" spans="1:14" x14ac:dyDescent="0.25">
      <c r="A244" t="s">
        <v>2339</v>
      </c>
      <c r="B244" t="s">
        <v>2537</v>
      </c>
      <c r="C244" t="s">
        <v>2340</v>
      </c>
      <c r="D244" s="98">
        <v>45506</v>
      </c>
      <c r="E244" s="1">
        <v>506</v>
      </c>
      <c r="F244" t="s">
        <v>2417</v>
      </c>
      <c r="G244" s="1">
        <v>3284683</v>
      </c>
      <c r="H244" t="s">
        <v>2343</v>
      </c>
      <c r="I244" s="120">
        <v>12</v>
      </c>
      <c r="J244" s="120"/>
      <c r="K244" s="120"/>
      <c r="L244" s="47">
        <v>30.099959999999999</v>
      </c>
      <c r="M244" s="47">
        <f t="shared" si="6"/>
        <v>361.19952000000001</v>
      </c>
      <c r="N244">
        <f t="shared" si="7"/>
        <v>2</v>
      </c>
    </row>
    <row r="245" spans="1:14" x14ac:dyDescent="0.25">
      <c r="A245" t="s">
        <v>2339</v>
      </c>
      <c r="B245" t="s">
        <v>2537</v>
      </c>
      <c r="C245" t="s">
        <v>2340</v>
      </c>
      <c r="D245" s="98">
        <v>45506</v>
      </c>
      <c r="E245" s="1">
        <v>506</v>
      </c>
      <c r="F245" t="s">
        <v>2417</v>
      </c>
      <c r="G245" s="1">
        <v>3352387</v>
      </c>
      <c r="H245" t="s">
        <v>2352</v>
      </c>
      <c r="I245" s="120">
        <v>30</v>
      </c>
      <c r="J245" s="120"/>
      <c r="K245" s="120"/>
      <c r="L245" s="47">
        <v>39.743999999999993</v>
      </c>
      <c r="M245" s="47">
        <f t="shared" si="6"/>
        <v>1192.3199999999997</v>
      </c>
      <c r="N245">
        <f t="shared" si="7"/>
        <v>2</v>
      </c>
    </row>
    <row r="246" spans="1:14" x14ac:dyDescent="0.25">
      <c r="A246" t="s">
        <v>2339</v>
      </c>
      <c r="B246" t="s">
        <v>2537</v>
      </c>
      <c r="C246" t="s">
        <v>2340</v>
      </c>
      <c r="D246" s="98">
        <v>45506</v>
      </c>
      <c r="E246" s="1">
        <v>506</v>
      </c>
      <c r="F246" t="s">
        <v>2417</v>
      </c>
      <c r="G246" s="1">
        <v>3373113</v>
      </c>
      <c r="H246" t="s">
        <v>2353</v>
      </c>
      <c r="I246" s="120">
        <v>60</v>
      </c>
      <c r="J246" s="120"/>
      <c r="K246" s="120"/>
      <c r="L246" s="47">
        <v>5.9841899999999999</v>
      </c>
      <c r="M246" s="47">
        <f t="shared" si="6"/>
        <v>359.0514</v>
      </c>
      <c r="N246">
        <f t="shared" si="7"/>
        <v>2</v>
      </c>
    </row>
    <row r="247" spans="1:14" x14ac:dyDescent="0.25">
      <c r="A247" t="s">
        <v>2339</v>
      </c>
      <c r="B247" t="s">
        <v>2537</v>
      </c>
      <c r="C247" t="s">
        <v>2340</v>
      </c>
      <c r="D247" s="98">
        <v>45510</v>
      </c>
      <c r="E247" s="1">
        <v>506</v>
      </c>
      <c r="F247" t="s">
        <v>2417</v>
      </c>
      <c r="G247" s="1">
        <v>3384346</v>
      </c>
      <c r="H247" t="s">
        <v>2354</v>
      </c>
      <c r="I247" s="120">
        <v>12</v>
      </c>
      <c r="J247" s="120"/>
      <c r="K247" s="120"/>
      <c r="L247" s="47">
        <v>37.949940000000005</v>
      </c>
      <c r="M247" s="47">
        <f t="shared" si="6"/>
        <v>455.39928000000009</v>
      </c>
      <c r="N247">
        <f t="shared" si="7"/>
        <v>6</v>
      </c>
    </row>
    <row r="248" spans="1:14" x14ac:dyDescent="0.25">
      <c r="A248" t="s">
        <v>2339</v>
      </c>
      <c r="B248" t="s">
        <v>2537</v>
      </c>
      <c r="C248" t="s">
        <v>2340</v>
      </c>
      <c r="D248" s="98">
        <v>45505</v>
      </c>
      <c r="E248" s="1">
        <v>507</v>
      </c>
      <c r="F248" t="s">
        <v>2418</v>
      </c>
      <c r="G248" s="1">
        <v>3373113</v>
      </c>
      <c r="H248" t="s">
        <v>2353</v>
      </c>
      <c r="I248" s="120">
        <v>120</v>
      </c>
      <c r="J248" s="120"/>
      <c r="K248" s="120"/>
      <c r="L248" s="47">
        <v>5.9841899999999999</v>
      </c>
      <c r="M248" s="47">
        <f t="shared" si="6"/>
        <v>718.1028</v>
      </c>
      <c r="N248">
        <f t="shared" si="7"/>
        <v>1</v>
      </c>
    </row>
    <row r="249" spans="1:14" x14ac:dyDescent="0.25">
      <c r="A249" t="s">
        <v>2339</v>
      </c>
      <c r="B249" t="s">
        <v>2537</v>
      </c>
      <c r="C249" t="s">
        <v>2340</v>
      </c>
      <c r="D249" s="98">
        <v>45505</v>
      </c>
      <c r="E249" s="1">
        <v>507</v>
      </c>
      <c r="F249" t="s">
        <v>2418</v>
      </c>
      <c r="G249" s="1">
        <v>3384347</v>
      </c>
      <c r="H249" t="s">
        <v>2345</v>
      </c>
      <c r="I249" s="120">
        <v>60</v>
      </c>
      <c r="J249" s="120"/>
      <c r="K249" s="120"/>
      <c r="L249" s="47">
        <v>5.7200040000000012</v>
      </c>
      <c r="M249" s="47">
        <f t="shared" si="6"/>
        <v>343.20024000000006</v>
      </c>
      <c r="N249">
        <f t="shared" si="7"/>
        <v>1</v>
      </c>
    </row>
    <row r="250" spans="1:14" x14ac:dyDescent="0.25">
      <c r="A250" t="s">
        <v>2339</v>
      </c>
      <c r="B250" t="s">
        <v>2537</v>
      </c>
      <c r="C250" t="s">
        <v>2340</v>
      </c>
      <c r="D250" s="98">
        <v>45505</v>
      </c>
      <c r="E250" s="1">
        <v>507</v>
      </c>
      <c r="F250" t="s">
        <v>2418</v>
      </c>
      <c r="G250" s="1">
        <v>3408152</v>
      </c>
      <c r="H250" t="s">
        <v>2346</v>
      </c>
      <c r="I250" s="120">
        <v>60</v>
      </c>
      <c r="J250" s="120"/>
      <c r="K250" s="120"/>
      <c r="L250" s="47">
        <v>19.800018000000001</v>
      </c>
      <c r="M250" s="47">
        <f t="shared" si="6"/>
        <v>1188.00108</v>
      </c>
      <c r="N250">
        <f t="shared" si="7"/>
        <v>1</v>
      </c>
    </row>
    <row r="251" spans="1:14" x14ac:dyDescent="0.25">
      <c r="A251" t="s">
        <v>2339</v>
      </c>
      <c r="B251" t="s">
        <v>2537</v>
      </c>
      <c r="C251" t="s">
        <v>2340</v>
      </c>
      <c r="D251" s="98">
        <v>45509</v>
      </c>
      <c r="E251" s="1">
        <v>507</v>
      </c>
      <c r="F251" t="s">
        <v>2418</v>
      </c>
      <c r="G251" s="1">
        <v>3565350</v>
      </c>
      <c r="H251" t="s">
        <v>2364</v>
      </c>
      <c r="I251" s="120">
        <v>24</v>
      </c>
      <c r="J251" s="120"/>
      <c r="K251" s="120"/>
      <c r="L251" s="47">
        <v>12.645809999999999</v>
      </c>
      <c r="M251" s="47">
        <f t="shared" si="6"/>
        <v>303.49943999999999</v>
      </c>
      <c r="N251">
        <f t="shared" si="7"/>
        <v>5</v>
      </c>
    </row>
    <row r="252" spans="1:14" x14ac:dyDescent="0.25">
      <c r="A252" t="s">
        <v>2339</v>
      </c>
      <c r="B252" t="s">
        <v>2537</v>
      </c>
      <c r="C252" t="s">
        <v>2340</v>
      </c>
      <c r="D252" s="98">
        <v>45509</v>
      </c>
      <c r="E252" s="1">
        <v>509</v>
      </c>
      <c r="F252" t="s">
        <v>2419</v>
      </c>
      <c r="G252" s="1">
        <v>3564666</v>
      </c>
      <c r="H252" t="s">
        <v>2362</v>
      </c>
      <c r="I252" s="120">
        <v>12</v>
      </c>
      <c r="J252" s="120"/>
      <c r="K252" s="120"/>
      <c r="L252" s="47">
        <v>20.323620000000002</v>
      </c>
      <c r="M252" s="47">
        <f t="shared" si="6"/>
        <v>243.88344000000001</v>
      </c>
      <c r="N252">
        <f t="shared" si="7"/>
        <v>5</v>
      </c>
    </row>
    <row r="253" spans="1:14" x14ac:dyDescent="0.25">
      <c r="A253" t="s">
        <v>2339</v>
      </c>
      <c r="B253" t="s">
        <v>2537</v>
      </c>
      <c r="C253" t="s">
        <v>2340</v>
      </c>
      <c r="D253" s="98">
        <v>45505</v>
      </c>
      <c r="E253" s="1">
        <v>510</v>
      </c>
      <c r="F253" t="s">
        <v>2420</v>
      </c>
      <c r="G253" s="1">
        <v>3352387</v>
      </c>
      <c r="H253" t="s">
        <v>2352</v>
      </c>
      <c r="I253" s="120">
        <v>30</v>
      </c>
      <c r="J253" s="120"/>
      <c r="K253" s="120"/>
      <c r="L253" s="47">
        <v>39.743999999999993</v>
      </c>
      <c r="M253" s="47">
        <f t="shared" si="6"/>
        <v>1192.3199999999997</v>
      </c>
      <c r="N253">
        <f t="shared" si="7"/>
        <v>1</v>
      </c>
    </row>
    <row r="254" spans="1:14" x14ac:dyDescent="0.25">
      <c r="A254" t="s">
        <v>2339</v>
      </c>
      <c r="B254" t="s">
        <v>2537</v>
      </c>
      <c r="C254" t="s">
        <v>2340</v>
      </c>
      <c r="D254" s="98">
        <v>45505</v>
      </c>
      <c r="E254" s="1">
        <v>510</v>
      </c>
      <c r="F254" t="s">
        <v>2420</v>
      </c>
      <c r="G254" s="1">
        <v>3373113</v>
      </c>
      <c r="H254" t="s">
        <v>2353</v>
      </c>
      <c r="I254" s="120">
        <v>60</v>
      </c>
      <c r="J254" s="120"/>
      <c r="K254" s="120"/>
      <c r="L254" s="47">
        <v>5.9841899999999999</v>
      </c>
      <c r="M254" s="47">
        <f t="shared" si="6"/>
        <v>359.0514</v>
      </c>
      <c r="N254">
        <f t="shared" si="7"/>
        <v>1</v>
      </c>
    </row>
    <row r="255" spans="1:14" x14ac:dyDescent="0.25">
      <c r="A255" t="s">
        <v>2339</v>
      </c>
      <c r="B255" t="s">
        <v>2537</v>
      </c>
      <c r="C255" t="s">
        <v>2340</v>
      </c>
      <c r="D255" s="98">
        <v>45505</v>
      </c>
      <c r="E255" s="1">
        <v>510</v>
      </c>
      <c r="F255" t="s">
        <v>2420</v>
      </c>
      <c r="G255" s="1">
        <v>3384346</v>
      </c>
      <c r="H255" t="s">
        <v>2354</v>
      </c>
      <c r="I255" s="120">
        <v>6</v>
      </c>
      <c r="J255" s="120"/>
      <c r="K255" s="120"/>
      <c r="L255" s="47">
        <v>37.949940000000005</v>
      </c>
      <c r="M255" s="47">
        <f t="shared" si="6"/>
        <v>227.69964000000004</v>
      </c>
      <c r="N255">
        <f t="shared" si="7"/>
        <v>1</v>
      </c>
    </row>
    <row r="256" spans="1:14" x14ac:dyDescent="0.25">
      <c r="A256" t="s">
        <v>2339</v>
      </c>
      <c r="B256" t="s">
        <v>2537</v>
      </c>
      <c r="C256" t="s">
        <v>2340</v>
      </c>
      <c r="D256" s="98">
        <v>45505</v>
      </c>
      <c r="E256" s="1">
        <v>510</v>
      </c>
      <c r="F256" t="s">
        <v>2420</v>
      </c>
      <c r="G256" s="1">
        <v>3384347</v>
      </c>
      <c r="H256" t="s">
        <v>2345</v>
      </c>
      <c r="I256" s="120">
        <v>60</v>
      </c>
      <c r="J256" s="120"/>
      <c r="K256" s="120"/>
      <c r="L256" s="47">
        <v>5.7200040000000012</v>
      </c>
      <c r="M256" s="47">
        <f t="shared" ref="M256:M318" si="8">+I256*L256</f>
        <v>343.20024000000006</v>
      </c>
      <c r="N256">
        <f t="shared" si="7"/>
        <v>1</v>
      </c>
    </row>
    <row r="257" spans="1:14" x14ac:dyDescent="0.25">
      <c r="A257" t="s">
        <v>2339</v>
      </c>
      <c r="B257" t="s">
        <v>2537</v>
      </c>
      <c r="C257" t="s">
        <v>2340</v>
      </c>
      <c r="D257" s="98">
        <v>45505</v>
      </c>
      <c r="E257" s="1">
        <v>510</v>
      </c>
      <c r="F257" t="s">
        <v>2420</v>
      </c>
      <c r="G257" s="1">
        <v>3408152</v>
      </c>
      <c r="H257" t="s">
        <v>2346</v>
      </c>
      <c r="I257" s="120">
        <v>20</v>
      </c>
      <c r="J257" s="120"/>
      <c r="K257" s="120"/>
      <c r="L257" s="47">
        <v>19.800018000000001</v>
      </c>
      <c r="M257" s="47">
        <f t="shared" si="8"/>
        <v>396.00036</v>
      </c>
      <c r="N257">
        <f t="shared" si="7"/>
        <v>1</v>
      </c>
    </row>
    <row r="258" spans="1:14" x14ac:dyDescent="0.25">
      <c r="A258" t="s">
        <v>2339</v>
      </c>
      <c r="B258" t="s">
        <v>2537</v>
      </c>
      <c r="C258" t="s">
        <v>2340</v>
      </c>
      <c r="D258" s="98">
        <v>45505</v>
      </c>
      <c r="E258" s="1">
        <v>510</v>
      </c>
      <c r="F258" t="s">
        <v>2420</v>
      </c>
      <c r="G258" s="1">
        <v>3408152</v>
      </c>
      <c r="H258" t="s">
        <v>2346</v>
      </c>
      <c r="I258" s="120">
        <v>20</v>
      </c>
      <c r="J258" s="120"/>
      <c r="K258" s="120"/>
      <c r="L258" s="47">
        <v>19.800018000000001</v>
      </c>
      <c r="M258" s="47">
        <f t="shared" si="8"/>
        <v>396.00036</v>
      </c>
      <c r="N258">
        <f t="shared" si="7"/>
        <v>1</v>
      </c>
    </row>
    <row r="259" spans="1:14" x14ac:dyDescent="0.25">
      <c r="A259" t="s">
        <v>2339</v>
      </c>
      <c r="B259" t="s">
        <v>2537</v>
      </c>
      <c r="C259" t="s">
        <v>2340</v>
      </c>
      <c r="D259" s="98">
        <v>45505</v>
      </c>
      <c r="E259" s="1">
        <v>510</v>
      </c>
      <c r="F259" t="s">
        <v>2420</v>
      </c>
      <c r="G259" s="1">
        <v>3384346</v>
      </c>
      <c r="H259" t="s">
        <v>2354</v>
      </c>
      <c r="I259" s="120">
        <v>6</v>
      </c>
      <c r="J259" s="120"/>
      <c r="K259" s="120"/>
      <c r="L259" s="47">
        <v>37.949940000000005</v>
      </c>
      <c r="M259" s="47">
        <f t="shared" si="8"/>
        <v>227.69964000000004</v>
      </c>
      <c r="N259">
        <f t="shared" ref="N259:N322" si="9">+DAY(D259)</f>
        <v>1</v>
      </c>
    </row>
    <row r="260" spans="1:14" x14ac:dyDescent="0.25">
      <c r="A260" t="s">
        <v>2339</v>
      </c>
      <c r="B260" t="s">
        <v>2537</v>
      </c>
      <c r="C260" t="s">
        <v>2340</v>
      </c>
      <c r="D260" s="98">
        <v>45505</v>
      </c>
      <c r="E260" s="1">
        <v>510</v>
      </c>
      <c r="F260" t="s">
        <v>2420</v>
      </c>
      <c r="G260" s="1">
        <v>3384347</v>
      </c>
      <c r="H260" t="s">
        <v>2345</v>
      </c>
      <c r="I260" s="120">
        <v>60</v>
      </c>
      <c r="J260" s="120"/>
      <c r="K260" s="120"/>
      <c r="L260" s="47">
        <v>5.7200040000000012</v>
      </c>
      <c r="M260" s="47">
        <f t="shared" si="8"/>
        <v>343.20024000000006</v>
      </c>
      <c r="N260">
        <f t="shared" si="9"/>
        <v>1</v>
      </c>
    </row>
    <row r="261" spans="1:14" x14ac:dyDescent="0.25">
      <c r="A261" t="s">
        <v>2339</v>
      </c>
      <c r="B261" t="s">
        <v>2537</v>
      </c>
      <c r="C261" t="s">
        <v>2340</v>
      </c>
      <c r="D261" s="98">
        <v>45510</v>
      </c>
      <c r="E261" s="1">
        <v>511</v>
      </c>
      <c r="F261" t="s">
        <v>2421</v>
      </c>
      <c r="G261" s="1">
        <v>3352387</v>
      </c>
      <c r="H261" t="s">
        <v>2352</v>
      </c>
      <c r="I261" s="120">
        <v>12</v>
      </c>
      <c r="J261" s="120"/>
      <c r="K261" s="120"/>
      <c r="L261" s="47">
        <v>39.743999999999993</v>
      </c>
      <c r="M261" s="47">
        <f t="shared" si="8"/>
        <v>476.92799999999988</v>
      </c>
      <c r="N261">
        <f t="shared" si="9"/>
        <v>6</v>
      </c>
    </row>
    <row r="262" spans="1:14" x14ac:dyDescent="0.25">
      <c r="A262" t="s">
        <v>2339</v>
      </c>
      <c r="B262" t="s">
        <v>2537</v>
      </c>
      <c r="C262" t="s">
        <v>2340</v>
      </c>
      <c r="D262" s="98">
        <v>45506</v>
      </c>
      <c r="E262" s="1">
        <v>512</v>
      </c>
      <c r="F262" t="s">
        <v>2422</v>
      </c>
      <c r="G262" s="1">
        <v>3373113</v>
      </c>
      <c r="H262" t="s">
        <v>2353</v>
      </c>
      <c r="I262" s="120">
        <v>60</v>
      </c>
      <c r="J262" s="120"/>
      <c r="K262" s="120"/>
      <c r="L262" s="47">
        <v>5.9841899999999999</v>
      </c>
      <c r="M262" s="47">
        <f t="shared" si="8"/>
        <v>359.0514</v>
      </c>
      <c r="N262">
        <f t="shared" si="9"/>
        <v>2</v>
      </c>
    </row>
    <row r="263" spans="1:14" x14ac:dyDescent="0.25">
      <c r="A263" t="s">
        <v>2339</v>
      </c>
      <c r="B263" t="s">
        <v>2537</v>
      </c>
      <c r="C263" t="s">
        <v>2340</v>
      </c>
      <c r="D263" s="98">
        <v>45506</v>
      </c>
      <c r="E263" s="1">
        <v>512</v>
      </c>
      <c r="F263" t="s">
        <v>2422</v>
      </c>
      <c r="G263" s="1">
        <v>3408152</v>
      </c>
      <c r="H263" t="s">
        <v>2346</v>
      </c>
      <c r="I263" s="120">
        <v>60</v>
      </c>
      <c r="J263" s="120"/>
      <c r="K263" s="120"/>
      <c r="L263" s="47">
        <v>19.800018000000001</v>
      </c>
      <c r="M263" s="47">
        <f t="shared" si="8"/>
        <v>1188.00108</v>
      </c>
      <c r="N263">
        <f t="shared" si="9"/>
        <v>2</v>
      </c>
    </row>
    <row r="264" spans="1:14" x14ac:dyDescent="0.25">
      <c r="A264" t="s">
        <v>2339</v>
      </c>
      <c r="B264" t="s">
        <v>2537</v>
      </c>
      <c r="C264" t="s">
        <v>2340</v>
      </c>
      <c r="D264" s="98">
        <v>45506</v>
      </c>
      <c r="E264" s="1">
        <v>512</v>
      </c>
      <c r="F264" t="s">
        <v>2422</v>
      </c>
      <c r="G264" s="1">
        <v>3565350</v>
      </c>
      <c r="H264" t="s">
        <v>2364</v>
      </c>
      <c r="I264" s="120">
        <v>72</v>
      </c>
      <c r="J264" s="120"/>
      <c r="K264" s="120"/>
      <c r="L264" s="47">
        <v>12.645809999999999</v>
      </c>
      <c r="M264" s="47">
        <f t="shared" si="8"/>
        <v>910.49831999999992</v>
      </c>
      <c r="N264">
        <f t="shared" si="9"/>
        <v>2</v>
      </c>
    </row>
    <row r="265" spans="1:14" x14ac:dyDescent="0.25">
      <c r="A265" t="s">
        <v>2339</v>
      </c>
      <c r="B265" t="s">
        <v>2537</v>
      </c>
      <c r="C265" t="s">
        <v>2340</v>
      </c>
      <c r="D265" s="98">
        <v>45506</v>
      </c>
      <c r="E265" s="1">
        <v>512</v>
      </c>
      <c r="F265" t="s">
        <v>2422</v>
      </c>
      <c r="G265" s="1">
        <v>3568860</v>
      </c>
      <c r="H265" t="s">
        <v>2361</v>
      </c>
      <c r="I265" s="120">
        <v>72</v>
      </c>
      <c r="J265" s="120"/>
      <c r="K265" s="120"/>
      <c r="L265" s="47">
        <v>12.645809999999999</v>
      </c>
      <c r="M265" s="47">
        <f t="shared" si="8"/>
        <v>910.49831999999992</v>
      </c>
      <c r="N265">
        <f t="shared" si="9"/>
        <v>2</v>
      </c>
    </row>
    <row r="266" spans="1:14" x14ac:dyDescent="0.25">
      <c r="A266" t="s">
        <v>2339</v>
      </c>
      <c r="B266" t="s">
        <v>2537</v>
      </c>
      <c r="C266" t="s">
        <v>2340</v>
      </c>
      <c r="D266" s="98">
        <v>45506</v>
      </c>
      <c r="E266" s="1">
        <v>512</v>
      </c>
      <c r="F266" t="s">
        <v>2422</v>
      </c>
      <c r="G266" s="1">
        <v>3564667</v>
      </c>
      <c r="H266" t="s">
        <v>2347</v>
      </c>
      <c r="I266" s="120">
        <v>36</v>
      </c>
      <c r="J266" s="120"/>
      <c r="K266" s="120"/>
      <c r="L266" s="47">
        <v>20.323620000000002</v>
      </c>
      <c r="M266" s="47">
        <f t="shared" si="8"/>
        <v>731.65032000000008</v>
      </c>
      <c r="N266">
        <f t="shared" si="9"/>
        <v>2</v>
      </c>
    </row>
    <row r="267" spans="1:14" x14ac:dyDescent="0.25">
      <c r="A267" t="s">
        <v>2339</v>
      </c>
      <c r="B267" t="s">
        <v>2537</v>
      </c>
      <c r="C267" t="s">
        <v>2340</v>
      </c>
      <c r="D267" s="98">
        <v>45506</v>
      </c>
      <c r="E267" s="1">
        <v>512</v>
      </c>
      <c r="F267" t="s">
        <v>2422</v>
      </c>
      <c r="G267" s="1">
        <v>3584240</v>
      </c>
      <c r="H267" t="s">
        <v>2357</v>
      </c>
      <c r="I267" s="120">
        <v>180</v>
      </c>
      <c r="J267" s="120"/>
      <c r="K267" s="120"/>
      <c r="L267" s="47">
        <v>5.9841899999999999</v>
      </c>
      <c r="M267" s="47">
        <f t="shared" si="8"/>
        <v>1077.1541999999999</v>
      </c>
      <c r="N267">
        <f t="shared" si="9"/>
        <v>2</v>
      </c>
    </row>
    <row r="268" spans="1:14" x14ac:dyDescent="0.25">
      <c r="A268" t="s">
        <v>2339</v>
      </c>
      <c r="B268" t="s">
        <v>2537</v>
      </c>
      <c r="C268" t="s">
        <v>2340</v>
      </c>
      <c r="D268" s="98">
        <v>45506</v>
      </c>
      <c r="E268" s="1">
        <v>512</v>
      </c>
      <c r="F268" t="s">
        <v>2422</v>
      </c>
      <c r="G268" s="1">
        <v>3584241</v>
      </c>
      <c r="H268" t="s">
        <v>2358</v>
      </c>
      <c r="I268" s="120">
        <v>40</v>
      </c>
      <c r="J268" s="120"/>
      <c r="K268" s="120"/>
      <c r="L268" s="47">
        <v>20.662344000000001</v>
      </c>
      <c r="M268" s="47">
        <f t="shared" si="8"/>
        <v>826.49376000000007</v>
      </c>
      <c r="N268">
        <f t="shared" si="9"/>
        <v>2</v>
      </c>
    </row>
    <row r="269" spans="1:14" x14ac:dyDescent="0.25">
      <c r="A269" t="s">
        <v>2339</v>
      </c>
      <c r="B269" t="s">
        <v>2537</v>
      </c>
      <c r="C269" t="s">
        <v>2340</v>
      </c>
      <c r="D269" s="98">
        <v>45511</v>
      </c>
      <c r="E269" s="1">
        <v>512</v>
      </c>
      <c r="F269" t="s">
        <v>2422</v>
      </c>
      <c r="G269" s="1">
        <v>3284683</v>
      </c>
      <c r="H269" t="s">
        <v>2343</v>
      </c>
      <c r="I269" s="120">
        <v>120</v>
      </c>
      <c r="J269" s="120"/>
      <c r="K269" s="120"/>
      <c r="L269" s="47">
        <v>30.099959999999999</v>
      </c>
      <c r="M269" s="47">
        <f t="shared" si="8"/>
        <v>3611.9951999999998</v>
      </c>
      <c r="N269">
        <f t="shared" si="9"/>
        <v>7</v>
      </c>
    </row>
    <row r="270" spans="1:14" x14ac:dyDescent="0.25">
      <c r="A270" t="s">
        <v>2339</v>
      </c>
      <c r="B270" t="s">
        <v>2537</v>
      </c>
      <c r="C270" t="s">
        <v>2340</v>
      </c>
      <c r="D270" s="98">
        <v>45511</v>
      </c>
      <c r="E270" s="1">
        <v>512</v>
      </c>
      <c r="F270" t="s">
        <v>2422</v>
      </c>
      <c r="G270" s="1">
        <v>3373113</v>
      </c>
      <c r="H270" t="s">
        <v>2353</v>
      </c>
      <c r="I270" s="120">
        <v>120</v>
      </c>
      <c r="J270" s="120"/>
      <c r="K270" s="120"/>
      <c r="L270" s="47">
        <v>5.9841899999999999</v>
      </c>
      <c r="M270" s="47">
        <f t="shared" si="8"/>
        <v>718.1028</v>
      </c>
      <c r="N270">
        <f t="shared" si="9"/>
        <v>7</v>
      </c>
    </row>
    <row r="271" spans="1:14" x14ac:dyDescent="0.25">
      <c r="A271" t="s">
        <v>2339</v>
      </c>
      <c r="B271" t="s">
        <v>2537</v>
      </c>
      <c r="C271" t="s">
        <v>2340</v>
      </c>
      <c r="D271" s="98">
        <v>45511</v>
      </c>
      <c r="E271" s="1">
        <v>512</v>
      </c>
      <c r="F271" t="s">
        <v>2422</v>
      </c>
      <c r="G271" s="1">
        <v>3384347</v>
      </c>
      <c r="H271" t="s">
        <v>2345</v>
      </c>
      <c r="I271" s="120">
        <v>120</v>
      </c>
      <c r="J271" s="120"/>
      <c r="K271" s="120"/>
      <c r="L271" s="47">
        <v>5.7200040000000012</v>
      </c>
      <c r="M271" s="47">
        <f t="shared" si="8"/>
        <v>686.40048000000013</v>
      </c>
      <c r="N271">
        <f t="shared" si="9"/>
        <v>7</v>
      </c>
    </row>
    <row r="272" spans="1:14" x14ac:dyDescent="0.25">
      <c r="A272" t="s">
        <v>2339</v>
      </c>
      <c r="B272" t="s">
        <v>2537</v>
      </c>
      <c r="C272" t="s">
        <v>2340</v>
      </c>
      <c r="D272" s="98">
        <v>45510</v>
      </c>
      <c r="E272" s="1">
        <v>512</v>
      </c>
      <c r="F272" t="s">
        <v>2422</v>
      </c>
      <c r="G272" s="1">
        <v>3565351</v>
      </c>
      <c r="H272" t="s">
        <v>2342</v>
      </c>
      <c r="I272" s="120">
        <v>24</v>
      </c>
      <c r="J272" s="120"/>
      <c r="K272" s="120"/>
      <c r="L272" s="47">
        <v>12.645809999999999</v>
      </c>
      <c r="M272" s="47">
        <f t="shared" si="8"/>
        <v>303.49943999999999</v>
      </c>
      <c r="N272">
        <f t="shared" si="9"/>
        <v>6</v>
      </c>
    </row>
    <row r="273" spans="1:14" x14ac:dyDescent="0.25">
      <c r="A273" t="s">
        <v>2339</v>
      </c>
      <c r="B273" t="s">
        <v>2537</v>
      </c>
      <c r="C273" t="s">
        <v>2340</v>
      </c>
      <c r="D273" s="98">
        <v>45510</v>
      </c>
      <c r="E273" s="1">
        <v>512</v>
      </c>
      <c r="F273" t="s">
        <v>2422</v>
      </c>
      <c r="G273" s="1">
        <v>3572153</v>
      </c>
      <c r="H273" t="s">
        <v>2350</v>
      </c>
      <c r="I273" s="120">
        <v>120</v>
      </c>
      <c r="J273" s="120"/>
      <c r="K273" s="120"/>
      <c r="L273" s="47">
        <v>30.099959999999999</v>
      </c>
      <c r="M273" s="47">
        <f t="shared" si="8"/>
        <v>3611.9951999999998</v>
      </c>
      <c r="N273">
        <f t="shared" si="9"/>
        <v>6</v>
      </c>
    </row>
    <row r="274" spans="1:14" x14ac:dyDescent="0.25">
      <c r="A274" t="s">
        <v>2339</v>
      </c>
      <c r="B274" t="s">
        <v>2537</v>
      </c>
      <c r="C274" t="s">
        <v>2340</v>
      </c>
      <c r="D274" s="98">
        <v>45510</v>
      </c>
      <c r="E274" s="1">
        <v>512</v>
      </c>
      <c r="F274" t="s">
        <v>2422</v>
      </c>
      <c r="G274" s="1">
        <v>3584240</v>
      </c>
      <c r="H274" t="s">
        <v>2357</v>
      </c>
      <c r="I274" s="120">
        <v>180</v>
      </c>
      <c r="J274" s="120"/>
      <c r="K274" s="120"/>
      <c r="L274" s="47">
        <v>5.9841899999999999</v>
      </c>
      <c r="M274" s="47">
        <f t="shared" si="8"/>
        <v>1077.1541999999999</v>
      </c>
      <c r="N274">
        <f t="shared" si="9"/>
        <v>6</v>
      </c>
    </row>
    <row r="275" spans="1:14" x14ac:dyDescent="0.25">
      <c r="A275" t="s">
        <v>2339</v>
      </c>
      <c r="B275" t="s">
        <v>2537</v>
      </c>
      <c r="C275" t="s">
        <v>2340</v>
      </c>
      <c r="D275" s="98">
        <v>45510</v>
      </c>
      <c r="E275" s="1">
        <v>513</v>
      </c>
      <c r="F275" t="s">
        <v>2423</v>
      </c>
      <c r="G275" s="1">
        <v>3373113</v>
      </c>
      <c r="H275" t="s">
        <v>2353</v>
      </c>
      <c r="I275" s="120">
        <v>120</v>
      </c>
      <c r="J275" s="120"/>
      <c r="K275" s="120"/>
      <c r="L275" s="47">
        <v>5.9841899999999999</v>
      </c>
      <c r="M275" s="47">
        <f t="shared" si="8"/>
        <v>718.1028</v>
      </c>
      <c r="N275">
        <f t="shared" si="9"/>
        <v>6</v>
      </c>
    </row>
    <row r="276" spans="1:14" x14ac:dyDescent="0.25">
      <c r="A276" t="s">
        <v>2339</v>
      </c>
      <c r="B276" t="s">
        <v>2537</v>
      </c>
      <c r="C276" t="s">
        <v>2340</v>
      </c>
      <c r="D276" s="98">
        <v>45510</v>
      </c>
      <c r="E276" s="1">
        <v>513</v>
      </c>
      <c r="F276" t="s">
        <v>2423</v>
      </c>
      <c r="G276" s="1">
        <v>3384347</v>
      </c>
      <c r="H276" t="s">
        <v>2345</v>
      </c>
      <c r="I276" s="120">
        <v>120</v>
      </c>
      <c r="J276" s="120"/>
      <c r="K276" s="120"/>
      <c r="L276" s="47">
        <v>5.7200040000000012</v>
      </c>
      <c r="M276" s="47">
        <f t="shared" si="8"/>
        <v>686.40048000000013</v>
      </c>
      <c r="N276">
        <f t="shared" si="9"/>
        <v>6</v>
      </c>
    </row>
    <row r="277" spans="1:14" x14ac:dyDescent="0.25">
      <c r="A277" t="s">
        <v>2339</v>
      </c>
      <c r="B277" t="s">
        <v>2537</v>
      </c>
      <c r="C277" t="s">
        <v>2340</v>
      </c>
      <c r="D277" s="98">
        <v>45510</v>
      </c>
      <c r="E277" s="1">
        <v>513</v>
      </c>
      <c r="F277" t="s">
        <v>2423</v>
      </c>
      <c r="G277" s="1">
        <v>3584240</v>
      </c>
      <c r="H277" t="s">
        <v>2357</v>
      </c>
      <c r="I277" s="120">
        <v>120</v>
      </c>
      <c r="J277" s="120"/>
      <c r="K277" s="120"/>
      <c r="L277" s="47">
        <v>5.9841899999999999</v>
      </c>
      <c r="M277" s="47">
        <f t="shared" si="8"/>
        <v>718.1028</v>
      </c>
      <c r="N277">
        <f t="shared" si="9"/>
        <v>6</v>
      </c>
    </row>
    <row r="278" spans="1:14" x14ac:dyDescent="0.25">
      <c r="A278" t="s">
        <v>2339</v>
      </c>
      <c r="B278" t="s">
        <v>2537</v>
      </c>
      <c r="C278" t="s">
        <v>2340</v>
      </c>
      <c r="D278" s="98">
        <v>45505</v>
      </c>
      <c r="E278" s="1">
        <v>516</v>
      </c>
      <c r="F278" t="s">
        <v>2424</v>
      </c>
      <c r="G278" s="1">
        <v>3384347</v>
      </c>
      <c r="H278" t="s">
        <v>2345</v>
      </c>
      <c r="I278" s="120">
        <v>300</v>
      </c>
      <c r="J278" s="120"/>
      <c r="K278" s="120"/>
      <c r="L278" s="47">
        <v>5.7200040000000012</v>
      </c>
      <c r="M278" s="47">
        <f t="shared" si="8"/>
        <v>1716.0012000000004</v>
      </c>
      <c r="N278">
        <f t="shared" si="9"/>
        <v>1</v>
      </c>
    </row>
    <row r="279" spans="1:14" x14ac:dyDescent="0.25">
      <c r="A279" t="s">
        <v>2339</v>
      </c>
      <c r="B279" t="s">
        <v>2537</v>
      </c>
      <c r="C279" t="s">
        <v>2340</v>
      </c>
      <c r="D279" s="98">
        <v>45511</v>
      </c>
      <c r="E279" s="1">
        <v>516</v>
      </c>
      <c r="F279" t="s">
        <v>2424</v>
      </c>
      <c r="G279" s="1">
        <v>3284683</v>
      </c>
      <c r="H279" t="s">
        <v>2343</v>
      </c>
      <c r="I279" s="120">
        <v>60</v>
      </c>
      <c r="J279" s="120"/>
      <c r="K279" s="120"/>
      <c r="L279" s="47">
        <v>30.099959999999999</v>
      </c>
      <c r="M279" s="47">
        <f t="shared" si="8"/>
        <v>1805.9975999999999</v>
      </c>
      <c r="N279">
        <f t="shared" si="9"/>
        <v>7</v>
      </c>
    </row>
    <row r="280" spans="1:14" x14ac:dyDescent="0.25">
      <c r="A280" t="s">
        <v>2339</v>
      </c>
      <c r="B280" t="s">
        <v>2537</v>
      </c>
      <c r="C280" t="s">
        <v>2340</v>
      </c>
      <c r="D280" s="98">
        <v>45511</v>
      </c>
      <c r="E280" s="1">
        <v>516</v>
      </c>
      <c r="F280" t="s">
        <v>2424</v>
      </c>
      <c r="G280" s="1">
        <v>3384346</v>
      </c>
      <c r="H280" t="s">
        <v>2354</v>
      </c>
      <c r="I280" s="120">
        <v>60</v>
      </c>
      <c r="J280" s="120"/>
      <c r="K280" s="120"/>
      <c r="L280" s="47">
        <v>37.949940000000005</v>
      </c>
      <c r="M280" s="47">
        <f t="shared" si="8"/>
        <v>2276.9964000000004</v>
      </c>
      <c r="N280">
        <f t="shared" si="9"/>
        <v>7</v>
      </c>
    </row>
    <row r="281" spans="1:14" x14ac:dyDescent="0.25">
      <c r="A281" t="s">
        <v>2339</v>
      </c>
      <c r="B281" t="s">
        <v>2537</v>
      </c>
      <c r="C281" t="s">
        <v>2340</v>
      </c>
      <c r="D281" s="98">
        <v>45511</v>
      </c>
      <c r="E281" s="1">
        <v>518</v>
      </c>
      <c r="F281" t="s">
        <v>2425</v>
      </c>
      <c r="G281" s="1">
        <v>3564667</v>
      </c>
      <c r="H281" t="s">
        <v>2347</v>
      </c>
      <c r="I281" s="120">
        <v>12</v>
      </c>
      <c r="J281" s="120"/>
      <c r="K281" s="120"/>
      <c r="L281" s="47">
        <v>20.323620000000002</v>
      </c>
      <c r="M281" s="47">
        <f t="shared" si="8"/>
        <v>243.88344000000001</v>
      </c>
      <c r="N281">
        <f t="shared" si="9"/>
        <v>7</v>
      </c>
    </row>
    <row r="282" spans="1:14" x14ac:dyDescent="0.25">
      <c r="A282" t="s">
        <v>2339</v>
      </c>
      <c r="B282" t="s">
        <v>2537</v>
      </c>
      <c r="C282" t="s">
        <v>2340</v>
      </c>
      <c r="D282" s="98">
        <v>45511</v>
      </c>
      <c r="E282" s="1">
        <v>518</v>
      </c>
      <c r="F282" t="s">
        <v>2425</v>
      </c>
      <c r="G282" s="1">
        <v>3384346</v>
      </c>
      <c r="H282" t="s">
        <v>2354</v>
      </c>
      <c r="I282" s="120">
        <v>12</v>
      </c>
      <c r="J282" s="120"/>
      <c r="K282" s="120"/>
      <c r="L282" s="47">
        <v>37.949940000000005</v>
      </c>
      <c r="M282" s="47">
        <f t="shared" si="8"/>
        <v>455.39928000000009</v>
      </c>
      <c r="N282">
        <f t="shared" si="9"/>
        <v>7</v>
      </c>
    </row>
    <row r="283" spans="1:14" x14ac:dyDescent="0.25">
      <c r="A283" t="s">
        <v>2339</v>
      </c>
      <c r="B283" t="s">
        <v>2537</v>
      </c>
      <c r="C283" t="s">
        <v>2340</v>
      </c>
      <c r="D283" s="98">
        <v>45511</v>
      </c>
      <c r="E283" s="1">
        <v>518</v>
      </c>
      <c r="F283" t="s">
        <v>2425</v>
      </c>
      <c r="G283" s="1">
        <v>3566457</v>
      </c>
      <c r="H283" t="s">
        <v>2365</v>
      </c>
      <c r="I283" s="120">
        <v>24</v>
      </c>
      <c r="J283" s="120"/>
      <c r="K283" s="120"/>
      <c r="L283" s="47">
        <v>12.645809999999999</v>
      </c>
      <c r="M283" s="47">
        <f t="shared" si="8"/>
        <v>303.49943999999999</v>
      </c>
      <c r="N283">
        <f t="shared" si="9"/>
        <v>7</v>
      </c>
    </row>
    <row r="284" spans="1:14" x14ac:dyDescent="0.25">
      <c r="A284" t="s">
        <v>2339</v>
      </c>
      <c r="B284" t="s">
        <v>2537</v>
      </c>
      <c r="C284" t="s">
        <v>2340</v>
      </c>
      <c r="D284" s="98">
        <v>45511</v>
      </c>
      <c r="E284" s="1">
        <v>518</v>
      </c>
      <c r="F284" t="s">
        <v>2425</v>
      </c>
      <c r="G284" s="1">
        <v>3564666</v>
      </c>
      <c r="H284" t="s">
        <v>2362</v>
      </c>
      <c r="I284" s="120">
        <v>12</v>
      </c>
      <c r="J284" s="120"/>
      <c r="K284" s="120"/>
      <c r="L284" s="47">
        <v>20.323620000000002</v>
      </c>
      <c r="M284" s="47">
        <f t="shared" si="8"/>
        <v>243.88344000000001</v>
      </c>
      <c r="N284">
        <f t="shared" si="9"/>
        <v>7</v>
      </c>
    </row>
    <row r="285" spans="1:14" x14ac:dyDescent="0.25">
      <c r="A285" t="s">
        <v>2339</v>
      </c>
      <c r="B285" t="s">
        <v>2537</v>
      </c>
      <c r="C285" t="s">
        <v>2340</v>
      </c>
      <c r="D285" s="98">
        <v>45511</v>
      </c>
      <c r="E285" s="1">
        <v>518</v>
      </c>
      <c r="F285" t="s">
        <v>2425</v>
      </c>
      <c r="G285" s="1">
        <v>3564667</v>
      </c>
      <c r="H285" t="s">
        <v>2347</v>
      </c>
      <c r="I285" s="120">
        <v>12</v>
      </c>
      <c r="J285" s="120"/>
      <c r="K285" s="120"/>
      <c r="L285" s="47">
        <v>20.323620000000002</v>
      </c>
      <c r="M285" s="47">
        <f t="shared" si="8"/>
        <v>243.88344000000001</v>
      </c>
      <c r="N285">
        <f t="shared" si="9"/>
        <v>7</v>
      </c>
    </row>
    <row r="286" spans="1:14" x14ac:dyDescent="0.25">
      <c r="A286" t="s">
        <v>2339</v>
      </c>
      <c r="B286" t="s">
        <v>2537</v>
      </c>
      <c r="C286" t="s">
        <v>2340</v>
      </c>
      <c r="D286" s="98">
        <v>45511</v>
      </c>
      <c r="E286" s="1">
        <v>518</v>
      </c>
      <c r="F286" t="s">
        <v>2425</v>
      </c>
      <c r="G286" s="1">
        <v>3572153</v>
      </c>
      <c r="H286" t="s">
        <v>2350</v>
      </c>
      <c r="I286" s="120">
        <v>18</v>
      </c>
      <c r="J286" s="120"/>
      <c r="K286" s="120"/>
      <c r="L286" s="47">
        <v>30.099959999999999</v>
      </c>
      <c r="M286" s="47">
        <f t="shared" si="8"/>
        <v>541.79927999999995</v>
      </c>
      <c r="N286">
        <f t="shared" si="9"/>
        <v>7</v>
      </c>
    </row>
    <row r="287" spans="1:14" x14ac:dyDescent="0.25">
      <c r="A287" t="s">
        <v>2339</v>
      </c>
      <c r="B287" t="s">
        <v>2537</v>
      </c>
      <c r="C287" t="s">
        <v>2340</v>
      </c>
      <c r="D287" s="98">
        <v>45510</v>
      </c>
      <c r="E287" s="1">
        <v>524</v>
      </c>
      <c r="F287" t="s">
        <v>2426</v>
      </c>
      <c r="G287" s="1">
        <v>3373113</v>
      </c>
      <c r="H287" t="s">
        <v>2353</v>
      </c>
      <c r="I287" s="120">
        <v>60</v>
      </c>
      <c r="J287" s="120"/>
      <c r="K287" s="120"/>
      <c r="L287" s="47">
        <v>5.9841899999999999</v>
      </c>
      <c r="M287" s="47">
        <f t="shared" si="8"/>
        <v>359.0514</v>
      </c>
      <c r="N287">
        <f t="shared" si="9"/>
        <v>6</v>
      </c>
    </row>
    <row r="288" spans="1:14" x14ac:dyDescent="0.25">
      <c r="A288" t="s">
        <v>2339</v>
      </c>
      <c r="B288" t="s">
        <v>2537</v>
      </c>
      <c r="C288" t="s">
        <v>2340</v>
      </c>
      <c r="D288" s="98">
        <v>45510</v>
      </c>
      <c r="E288" s="1">
        <v>524</v>
      </c>
      <c r="F288" t="s">
        <v>2426</v>
      </c>
      <c r="G288" s="1">
        <v>3384346</v>
      </c>
      <c r="H288" t="s">
        <v>2354</v>
      </c>
      <c r="I288" s="120">
        <v>12</v>
      </c>
      <c r="J288" s="120"/>
      <c r="K288" s="120"/>
      <c r="L288" s="47">
        <v>37.949940000000005</v>
      </c>
      <c r="M288" s="47">
        <f t="shared" si="8"/>
        <v>455.39928000000009</v>
      </c>
      <c r="N288">
        <f t="shared" si="9"/>
        <v>6</v>
      </c>
    </row>
    <row r="289" spans="1:14" x14ac:dyDescent="0.25">
      <c r="A289" t="s">
        <v>2339</v>
      </c>
      <c r="B289" t="s">
        <v>2537</v>
      </c>
      <c r="C289" t="s">
        <v>2340</v>
      </c>
      <c r="D289" s="98">
        <v>45510</v>
      </c>
      <c r="E289" s="1">
        <v>524</v>
      </c>
      <c r="F289" t="s">
        <v>2426</v>
      </c>
      <c r="G289" s="1">
        <v>3408152</v>
      </c>
      <c r="H289" t="s">
        <v>2346</v>
      </c>
      <c r="I289" s="120">
        <v>20</v>
      </c>
      <c r="J289" s="120"/>
      <c r="K289" s="120"/>
      <c r="L289" s="47">
        <v>19.800018000000001</v>
      </c>
      <c r="M289" s="47">
        <f t="shared" si="8"/>
        <v>396.00036</v>
      </c>
      <c r="N289">
        <f t="shared" si="9"/>
        <v>6</v>
      </c>
    </row>
    <row r="290" spans="1:14" x14ac:dyDescent="0.25">
      <c r="A290" t="s">
        <v>2339</v>
      </c>
      <c r="B290" t="s">
        <v>2537</v>
      </c>
      <c r="C290" t="s">
        <v>2340</v>
      </c>
      <c r="D290" s="98">
        <v>45510</v>
      </c>
      <c r="E290" s="1">
        <v>524</v>
      </c>
      <c r="F290" t="s">
        <v>2426</v>
      </c>
      <c r="G290" s="1">
        <v>3565350</v>
      </c>
      <c r="H290" t="s">
        <v>2364</v>
      </c>
      <c r="I290" s="120">
        <v>24</v>
      </c>
      <c r="J290" s="120"/>
      <c r="K290" s="120"/>
      <c r="L290" s="47">
        <v>12.645809999999999</v>
      </c>
      <c r="M290" s="47">
        <f t="shared" si="8"/>
        <v>303.49943999999999</v>
      </c>
      <c r="N290">
        <f t="shared" si="9"/>
        <v>6</v>
      </c>
    </row>
    <row r="291" spans="1:14" x14ac:dyDescent="0.25">
      <c r="A291" t="s">
        <v>2339</v>
      </c>
      <c r="B291" t="s">
        <v>2537</v>
      </c>
      <c r="C291" t="s">
        <v>2340</v>
      </c>
      <c r="D291" s="98">
        <v>45510</v>
      </c>
      <c r="E291" s="1">
        <v>524</v>
      </c>
      <c r="F291" t="s">
        <v>2426</v>
      </c>
      <c r="G291" s="1">
        <v>3568860</v>
      </c>
      <c r="H291" t="s">
        <v>2361</v>
      </c>
      <c r="I291" s="120">
        <v>24</v>
      </c>
      <c r="J291" s="120"/>
      <c r="K291" s="120"/>
      <c r="L291" s="47">
        <v>12.645809999999999</v>
      </c>
      <c r="M291" s="47">
        <f t="shared" si="8"/>
        <v>303.49943999999999</v>
      </c>
      <c r="N291">
        <f t="shared" si="9"/>
        <v>6</v>
      </c>
    </row>
    <row r="292" spans="1:14" x14ac:dyDescent="0.25">
      <c r="A292" t="s">
        <v>2339</v>
      </c>
      <c r="B292" t="s">
        <v>2537</v>
      </c>
      <c r="C292" t="s">
        <v>2340</v>
      </c>
      <c r="D292" s="98">
        <v>45509</v>
      </c>
      <c r="E292" s="1">
        <v>524</v>
      </c>
      <c r="F292" t="s">
        <v>2426</v>
      </c>
      <c r="G292" s="1">
        <v>3564666</v>
      </c>
      <c r="H292" t="s">
        <v>2362</v>
      </c>
      <c r="I292" s="120">
        <v>12</v>
      </c>
      <c r="J292" s="120"/>
      <c r="K292" s="120"/>
      <c r="L292" s="47">
        <v>20.323620000000002</v>
      </c>
      <c r="M292" s="47">
        <f t="shared" si="8"/>
        <v>243.88344000000001</v>
      </c>
      <c r="N292">
        <f t="shared" si="9"/>
        <v>5</v>
      </c>
    </row>
    <row r="293" spans="1:14" x14ac:dyDescent="0.25">
      <c r="A293" t="s">
        <v>2339</v>
      </c>
      <c r="B293" t="s">
        <v>2537</v>
      </c>
      <c r="C293" t="s">
        <v>2340</v>
      </c>
      <c r="D293" s="98">
        <v>45506</v>
      </c>
      <c r="E293" s="1">
        <v>526</v>
      </c>
      <c r="F293" t="s">
        <v>2427</v>
      </c>
      <c r="G293" s="1">
        <v>3373113</v>
      </c>
      <c r="H293" t="s">
        <v>2353</v>
      </c>
      <c r="I293" s="120">
        <v>60</v>
      </c>
      <c r="J293" s="120"/>
      <c r="K293" s="120"/>
      <c r="L293" s="47">
        <v>5.9841899999999999</v>
      </c>
      <c r="M293" s="47">
        <f t="shared" si="8"/>
        <v>359.0514</v>
      </c>
      <c r="N293">
        <f t="shared" si="9"/>
        <v>2</v>
      </c>
    </row>
    <row r="294" spans="1:14" x14ac:dyDescent="0.25">
      <c r="A294" t="s">
        <v>2339</v>
      </c>
      <c r="B294" t="s">
        <v>2537</v>
      </c>
      <c r="C294" t="s">
        <v>2340</v>
      </c>
      <c r="D294" s="98">
        <v>45511</v>
      </c>
      <c r="E294" s="1">
        <v>528</v>
      </c>
      <c r="F294" t="s">
        <v>2428</v>
      </c>
      <c r="G294" s="1">
        <v>3572153</v>
      </c>
      <c r="H294" t="s">
        <v>2350</v>
      </c>
      <c r="I294" s="120">
        <v>6</v>
      </c>
      <c r="J294" s="120"/>
      <c r="K294" s="120"/>
      <c r="L294" s="47">
        <v>30.099959999999999</v>
      </c>
      <c r="M294" s="47">
        <f t="shared" si="8"/>
        <v>180.59976</v>
      </c>
      <c r="N294">
        <f t="shared" si="9"/>
        <v>7</v>
      </c>
    </row>
    <row r="295" spans="1:14" x14ac:dyDescent="0.25">
      <c r="A295" t="s">
        <v>2339</v>
      </c>
      <c r="B295" t="s">
        <v>2537</v>
      </c>
      <c r="C295" t="s">
        <v>2340</v>
      </c>
      <c r="D295" s="98">
        <v>45511</v>
      </c>
      <c r="E295" s="1">
        <v>528</v>
      </c>
      <c r="F295" t="s">
        <v>2428</v>
      </c>
      <c r="G295" s="1">
        <v>3572153</v>
      </c>
      <c r="H295" t="s">
        <v>2350</v>
      </c>
      <c r="I295" s="120">
        <v>36</v>
      </c>
      <c r="J295" s="120"/>
      <c r="K295" s="120"/>
      <c r="L295" s="47">
        <v>30.099959999999999</v>
      </c>
      <c r="M295" s="47">
        <f t="shared" si="8"/>
        <v>1083.5985599999999</v>
      </c>
      <c r="N295">
        <f t="shared" si="9"/>
        <v>7</v>
      </c>
    </row>
    <row r="296" spans="1:14" x14ac:dyDescent="0.25">
      <c r="A296" t="s">
        <v>2339</v>
      </c>
      <c r="B296" t="s">
        <v>2537</v>
      </c>
      <c r="C296" t="s">
        <v>2340</v>
      </c>
      <c r="D296" s="98">
        <v>45509</v>
      </c>
      <c r="E296" s="1">
        <v>529</v>
      </c>
      <c r="F296" t="s">
        <v>2429</v>
      </c>
      <c r="G296" s="1">
        <v>3584240</v>
      </c>
      <c r="H296" t="s">
        <v>2357</v>
      </c>
      <c r="I296" s="120">
        <v>60</v>
      </c>
      <c r="J296" s="120"/>
      <c r="K296" s="120"/>
      <c r="L296" s="47">
        <v>5.9841899999999999</v>
      </c>
      <c r="M296" s="47">
        <f t="shared" si="8"/>
        <v>359.0514</v>
      </c>
      <c r="N296">
        <f t="shared" si="9"/>
        <v>5</v>
      </c>
    </row>
    <row r="297" spans="1:14" x14ac:dyDescent="0.25">
      <c r="A297" t="s">
        <v>2339</v>
      </c>
      <c r="B297" t="s">
        <v>2537</v>
      </c>
      <c r="C297" t="s">
        <v>2340</v>
      </c>
      <c r="D297" s="98">
        <v>45509</v>
      </c>
      <c r="E297" s="1">
        <v>529</v>
      </c>
      <c r="F297" t="s">
        <v>2429</v>
      </c>
      <c r="G297" s="1">
        <v>3584241</v>
      </c>
      <c r="H297" t="s">
        <v>2358</v>
      </c>
      <c r="I297" s="120">
        <v>20</v>
      </c>
      <c r="J297" s="120"/>
      <c r="K297" s="120"/>
      <c r="L297" s="47">
        <v>20.662344000000001</v>
      </c>
      <c r="M297" s="47">
        <f t="shared" si="8"/>
        <v>413.24688000000003</v>
      </c>
      <c r="N297">
        <f t="shared" si="9"/>
        <v>5</v>
      </c>
    </row>
    <row r="298" spans="1:14" x14ac:dyDescent="0.25">
      <c r="A298" t="s">
        <v>2339</v>
      </c>
      <c r="B298" t="s">
        <v>2537</v>
      </c>
      <c r="C298" t="s">
        <v>2340</v>
      </c>
      <c r="D298" s="98">
        <v>45505</v>
      </c>
      <c r="E298" s="1">
        <v>532</v>
      </c>
      <c r="F298" t="s">
        <v>2430</v>
      </c>
      <c r="G298" s="1">
        <v>3373113</v>
      </c>
      <c r="H298" t="s">
        <v>2353</v>
      </c>
      <c r="I298" s="120">
        <v>60</v>
      </c>
      <c r="J298" s="120"/>
      <c r="K298" s="120"/>
      <c r="L298" s="47">
        <v>5.9841899999999999</v>
      </c>
      <c r="M298" s="47">
        <f t="shared" si="8"/>
        <v>359.0514</v>
      </c>
      <c r="N298">
        <f t="shared" si="9"/>
        <v>1</v>
      </c>
    </row>
    <row r="299" spans="1:14" x14ac:dyDescent="0.25">
      <c r="A299" t="s">
        <v>2339</v>
      </c>
      <c r="B299" t="s">
        <v>2537</v>
      </c>
      <c r="C299" t="s">
        <v>2340</v>
      </c>
      <c r="D299" s="98">
        <v>45509</v>
      </c>
      <c r="E299" s="1">
        <v>532</v>
      </c>
      <c r="F299" t="s">
        <v>2430</v>
      </c>
      <c r="G299" s="1">
        <v>3352387</v>
      </c>
      <c r="H299" t="s">
        <v>2352</v>
      </c>
      <c r="I299" s="120">
        <v>12</v>
      </c>
      <c r="J299" s="120"/>
      <c r="K299" s="120"/>
      <c r="L299" s="47">
        <v>39.743999999999993</v>
      </c>
      <c r="M299" s="47">
        <f t="shared" si="8"/>
        <v>476.92799999999988</v>
      </c>
      <c r="N299">
        <f t="shared" si="9"/>
        <v>5</v>
      </c>
    </row>
    <row r="300" spans="1:14" x14ac:dyDescent="0.25">
      <c r="A300" t="s">
        <v>2339</v>
      </c>
      <c r="B300" t="s">
        <v>2537</v>
      </c>
      <c r="C300" t="s">
        <v>2340</v>
      </c>
      <c r="D300" s="98">
        <v>45510</v>
      </c>
      <c r="E300" s="1">
        <v>532</v>
      </c>
      <c r="F300" t="s">
        <v>2430</v>
      </c>
      <c r="G300" s="1">
        <v>3568860</v>
      </c>
      <c r="H300" t="s">
        <v>2361</v>
      </c>
      <c r="I300" s="120">
        <v>24</v>
      </c>
      <c r="J300" s="120"/>
      <c r="K300" s="120"/>
      <c r="L300" s="47">
        <v>12.645809999999999</v>
      </c>
      <c r="M300" s="47">
        <f t="shared" si="8"/>
        <v>303.49943999999999</v>
      </c>
      <c r="N300">
        <f t="shared" si="9"/>
        <v>6</v>
      </c>
    </row>
    <row r="301" spans="1:14" x14ac:dyDescent="0.25">
      <c r="A301" t="s">
        <v>2339</v>
      </c>
      <c r="B301" t="s">
        <v>2537</v>
      </c>
      <c r="C301" t="s">
        <v>2340</v>
      </c>
      <c r="D301" s="98">
        <v>45505</v>
      </c>
      <c r="E301" s="1">
        <v>538</v>
      </c>
      <c r="F301" t="s">
        <v>2431</v>
      </c>
      <c r="G301" s="1">
        <v>3384347</v>
      </c>
      <c r="H301" t="s">
        <v>2345</v>
      </c>
      <c r="I301" s="120">
        <v>60</v>
      </c>
      <c r="J301" s="120"/>
      <c r="K301" s="120"/>
      <c r="L301" s="47">
        <v>5.7200040000000012</v>
      </c>
      <c r="M301" s="47">
        <f t="shared" si="8"/>
        <v>343.20024000000006</v>
      </c>
      <c r="N301">
        <f t="shared" si="9"/>
        <v>1</v>
      </c>
    </row>
    <row r="302" spans="1:14" x14ac:dyDescent="0.25">
      <c r="A302" t="s">
        <v>2339</v>
      </c>
      <c r="B302" t="s">
        <v>2537</v>
      </c>
      <c r="C302" t="s">
        <v>2340</v>
      </c>
      <c r="D302" s="98">
        <v>45505</v>
      </c>
      <c r="E302" s="1">
        <v>538</v>
      </c>
      <c r="F302" t="s">
        <v>2431</v>
      </c>
      <c r="G302" s="1">
        <v>3564667</v>
      </c>
      <c r="H302" t="s">
        <v>2347</v>
      </c>
      <c r="I302" s="120">
        <v>12</v>
      </c>
      <c r="J302" s="120"/>
      <c r="K302" s="120"/>
      <c r="L302" s="47">
        <v>20.323620000000002</v>
      </c>
      <c r="M302" s="47">
        <f t="shared" si="8"/>
        <v>243.88344000000001</v>
      </c>
      <c r="N302">
        <f t="shared" si="9"/>
        <v>1</v>
      </c>
    </row>
    <row r="303" spans="1:14" x14ac:dyDescent="0.25">
      <c r="A303" t="s">
        <v>2339</v>
      </c>
      <c r="B303" t="s">
        <v>2537</v>
      </c>
      <c r="C303" t="s">
        <v>2340</v>
      </c>
      <c r="D303" s="98">
        <v>45509</v>
      </c>
      <c r="E303" s="1">
        <v>539</v>
      </c>
      <c r="F303" t="s">
        <v>2432</v>
      </c>
      <c r="G303" s="1">
        <v>3373113</v>
      </c>
      <c r="H303" t="s">
        <v>2353</v>
      </c>
      <c r="I303" s="120">
        <v>60</v>
      </c>
      <c r="J303" s="120"/>
      <c r="K303" s="120"/>
      <c r="L303" s="47">
        <v>5.9841899999999999</v>
      </c>
      <c r="M303" s="47">
        <f t="shared" si="8"/>
        <v>359.0514</v>
      </c>
      <c r="N303">
        <f t="shared" si="9"/>
        <v>5</v>
      </c>
    </row>
    <row r="304" spans="1:14" x14ac:dyDescent="0.25">
      <c r="A304" t="s">
        <v>2339</v>
      </c>
      <c r="B304" t="s">
        <v>2537</v>
      </c>
      <c r="C304" t="s">
        <v>2340</v>
      </c>
      <c r="D304" s="98">
        <v>45509</v>
      </c>
      <c r="E304" s="1">
        <v>539</v>
      </c>
      <c r="F304" t="s">
        <v>2432</v>
      </c>
      <c r="G304" s="1">
        <v>3384347</v>
      </c>
      <c r="H304" t="s">
        <v>2345</v>
      </c>
      <c r="I304" s="120">
        <v>60</v>
      </c>
      <c r="J304" s="120"/>
      <c r="K304" s="120"/>
      <c r="L304" s="47">
        <v>5.7200040000000012</v>
      </c>
      <c r="M304" s="47">
        <f t="shared" si="8"/>
        <v>343.20024000000006</v>
      </c>
      <c r="N304">
        <f t="shared" si="9"/>
        <v>5</v>
      </c>
    </row>
    <row r="305" spans="1:14" x14ac:dyDescent="0.25">
      <c r="A305" t="s">
        <v>2339</v>
      </c>
      <c r="B305" t="s">
        <v>2537</v>
      </c>
      <c r="C305" t="s">
        <v>2340</v>
      </c>
      <c r="D305" s="98">
        <v>45509</v>
      </c>
      <c r="E305" s="1">
        <v>539</v>
      </c>
      <c r="F305" t="s">
        <v>2432</v>
      </c>
      <c r="G305" s="1">
        <v>3408152</v>
      </c>
      <c r="H305" t="s">
        <v>2346</v>
      </c>
      <c r="I305" s="120">
        <v>20</v>
      </c>
      <c r="J305" s="120"/>
      <c r="K305" s="120"/>
      <c r="L305" s="47">
        <v>19.800018000000001</v>
      </c>
      <c r="M305" s="47">
        <f t="shared" si="8"/>
        <v>396.00036</v>
      </c>
      <c r="N305">
        <f t="shared" si="9"/>
        <v>5</v>
      </c>
    </row>
    <row r="306" spans="1:14" x14ac:dyDescent="0.25">
      <c r="A306" t="s">
        <v>2339</v>
      </c>
      <c r="B306" t="s">
        <v>2537</v>
      </c>
      <c r="C306" t="s">
        <v>2340</v>
      </c>
      <c r="D306" s="98">
        <v>45509</v>
      </c>
      <c r="E306" s="1">
        <v>539</v>
      </c>
      <c r="F306" t="s">
        <v>2432</v>
      </c>
      <c r="G306" s="1">
        <v>3565350</v>
      </c>
      <c r="H306" t="s">
        <v>2364</v>
      </c>
      <c r="I306" s="120">
        <v>24</v>
      </c>
      <c r="J306" s="120"/>
      <c r="K306" s="120"/>
      <c r="L306" s="47">
        <v>12.645809999999999</v>
      </c>
      <c r="M306" s="47">
        <f t="shared" si="8"/>
        <v>303.49943999999999</v>
      </c>
      <c r="N306">
        <f t="shared" si="9"/>
        <v>5</v>
      </c>
    </row>
    <row r="307" spans="1:14" x14ac:dyDescent="0.25">
      <c r="A307" t="s">
        <v>2339</v>
      </c>
      <c r="B307" t="s">
        <v>2537</v>
      </c>
      <c r="C307" t="s">
        <v>2340</v>
      </c>
      <c r="D307" s="98">
        <v>45509</v>
      </c>
      <c r="E307" s="1">
        <v>539</v>
      </c>
      <c r="F307" t="s">
        <v>2432</v>
      </c>
      <c r="G307" s="1">
        <v>3566457</v>
      </c>
      <c r="H307" t="s">
        <v>2365</v>
      </c>
      <c r="I307" s="120">
        <v>24</v>
      </c>
      <c r="J307" s="120"/>
      <c r="K307" s="120"/>
      <c r="L307" s="47">
        <v>12.645809999999999</v>
      </c>
      <c r="M307" s="47">
        <f t="shared" si="8"/>
        <v>303.49943999999999</v>
      </c>
      <c r="N307">
        <f t="shared" si="9"/>
        <v>5</v>
      </c>
    </row>
    <row r="308" spans="1:14" x14ac:dyDescent="0.25">
      <c r="A308" t="s">
        <v>2339</v>
      </c>
      <c r="B308" t="s">
        <v>2537</v>
      </c>
      <c r="C308" t="s">
        <v>2340</v>
      </c>
      <c r="D308" s="98">
        <v>45509</v>
      </c>
      <c r="E308" s="1">
        <v>539</v>
      </c>
      <c r="F308" t="s">
        <v>2432</v>
      </c>
      <c r="G308" s="1">
        <v>3564666</v>
      </c>
      <c r="H308" t="s">
        <v>2362</v>
      </c>
      <c r="I308" s="120">
        <v>12</v>
      </c>
      <c r="J308" s="120"/>
      <c r="K308" s="120"/>
      <c r="L308" s="47">
        <v>20.323620000000002</v>
      </c>
      <c r="M308" s="47">
        <f t="shared" si="8"/>
        <v>243.88344000000001</v>
      </c>
      <c r="N308">
        <f t="shared" si="9"/>
        <v>5</v>
      </c>
    </row>
    <row r="309" spans="1:14" x14ac:dyDescent="0.25">
      <c r="A309" t="s">
        <v>2339</v>
      </c>
      <c r="B309" t="s">
        <v>2537</v>
      </c>
      <c r="C309" t="s">
        <v>2340</v>
      </c>
      <c r="D309" s="98">
        <v>45509</v>
      </c>
      <c r="E309" s="1">
        <v>539</v>
      </c>
      <c r="F309" t="s">
        <v>2432</v>
      </c>
      <c r="G309" s="1">
        <v>3584240</v>
      </c>
      <c r="H309" t="s">
        <v>2357</v>
      </c>
      <c r="I309" s="120">
        <v>60</v>
      </c>
      <c r="J309" s="120"/>
      <c r="K309" s="120"/>
      <c r="L309" s="47">
        <v>5.9841899999999999</v>
      </c>
      <c r="M309" s="47">
        <f t="shared" si="8"/>
        <v>359.0514</v>
      </c>
      <c r="N309">
        <f t="shared" si="9"/>
        <v>5</v>
      </c>
    </row>
    <row r="310" spans="1:14" x14ac:dyDescent="0.25">
      <c r="A310" t="s">
        <v>2339</v>
      </c>
      <c r="B310" t="s">
        <v>2537</v>
      </c>
      <c r="C310" t="s">
        <v>2340</v>
      </c>
      <c r="D310" s="98">
        <v>45511</v>
      </c>
      <c r="E310" s="1">
        <v>539</v>
      </c>
      <c r="F310" t="s">
        <v>2432</v>
      </c>
      <c r="G310" s="1">
        <v>3564667</v>
      </c>
      <c r="H310" t="s">
        <v>2347</v>
      </c>
      <c r="I310" s="120">
        <v>12</v>
      </c>
      <c r="J310" s="120"/>
      <c r="K310" s="120"/>
      <c r="L310" s="47">
        <v>20.323620000000002</v>
      </c>
      <c r="M310" s="47">
        <f t="shared" si="8"/>
        <v>243.88344000000001</v>
      </c>
      <c r="N310">
        <f t="shared" si="9"/>
        <v>7</v>
      </c>
    </row>
    <row r="311" spans="1:14" x14ac:dyDescent="0.25">
      <c r="A311" t="s">
        <v>2339</v>
      </c>
      <c r="B311" t="s">
        <v>2537</v>
      </c>
      <c r="C311" t="s">
        <v>2340</v>
      </c>
      <c r="D311" s="98">
        <v>45508</v>
      </c>
      <c r="E311" s="1">
        <v>540</v>
      </c>
      <c r="F311" t="s">
        <v>2433</v>
      </c>
      <c r="G311" s="1">
        <v>3373113</v>
      </c>
      <c r="H311" t="s">
        <v>2353</v>
      </c>
      <c r="I311" s="120">
        <v>60</v>
      </c>
      <c r="J311" s="120"/>
      <c r="K311" s="120"/>
      <c r="L311" s="47">
        <v>5.9841899999999999</v>
      </c>
      <c r="M311" s="47">
        <f t="shared" si="8"/>
        <v>359.0514</v>
      </c>
      <c r="N311">
        <f t="shared" si="9"/>
        <v>4</v>
      </c>
    </row>
    <row r="312" spans="1:14" x14ac:dyDescent="0.25">
      <c r="A312" t="s">
        <v>2339</v>
      </c>
      <c r="B312" t="s">
        <v>2537</v>
      </c>
      <c r="C312" t="s">
        <v>2340</v>
      </c>
      <c r="D312" s="98">
        <v>45511</v>
      </c>
      <c r="E312" s="1">
        <v>540</v>
      </c>
      <c r="F312" t="s">
        <v>2433</v>
      </c>
      <c r="G312" s="1">
        <v>3352387</v>
      </c>
      <c r="H312" t="s">
        <v>2352</v>
      </c>
      <c r="I312" s="120">
        <v>24</v>
      </c>
      <c r="J312" s="120"/>
      <c r="K312" s="120"/>
      <c r="L312" s="47">
        <v>39.743999999999993</v>
      </c>
      <c r="M312" s="47">
        <f t="shared" si="8"/>
        <v>953.85599999999977</v>
      </c>
      <c r="N312">
        <f t="shared" si="9"/>
        <v>7</v>
      </c>
    </row>
    <row r="313" spans="1:14" x14ac:dyDescent="0.25">
      <c r="A313" t="s">
        <v>2339</v>
      </c>
      <c r="B313" t="s">
        <v>2537</v>
      </c>
      <c r="C313" t="s">
        <v>2340</v>
      </c>
      <c r="D313" s="98">
        <v>45511</v>
      </c>
      <c r="E313" s="1">
        <v>540</v>
      </c>
      <c r="F313" t="s">
        <v>2433</v>
      </c>
      <c r="G313" s="1">
        <v>3564666</v>
      </c>
      <c r="H313" t="s">
        <v>2362</v>
      </c>
      <c r="I313" s="120">
        <v>12</v>
      </c>
      <c r="J313" s="120"/>
      <c r="K313" s="120"/>
      <c r="L313" s="47">
        <v>20.323620000000002</v>
      </c>
      <c r="M313" s="47">
        <f t="shared" si="8"/>
        <v>243.88344000000001</v>
      </c>
      <c r="N313">
        <f t="shared" si="9"/>
        <v>7</v>
      </c>
    </row>
    <row r="314" spans="1:14" x14ac:dyDescent="0.25">
      <c r="A314" t="s">
        <v>2339</v>
      </c>
      <c r="B314" t="s">
        <v>2537</v>
      </c>
      <c r="C314" t="s">
        <v>2340</v>
      </c>
      <c r="D314" s="98">
        <v>45511</v>
      </c>
      <c r="E314" s="1">
        <v>540</v>
      </c>
      <c r="F314" t="s">
        <v>2433</v>
      </c>
      <c r="G314" s="1">
        <v>3373113</v>
      </c>
      <c r="H314" t="s">
        <v>2353</v>
      </c>
      <c r="I314" s="120">
        <v>60</v>
      </c>
      <c r="J314" s="120"/>
      <c r="K314" s="120"/>
      <c r="L314" s="47">
        <v>5.9841899999999999</v>
      </c>
      <c r="M314" s="47">
        <f t="shared" si="8"/>
        <v>359.0514</v>
      </c>
      <c r="N314">
        <f t="shared" si="9"/>
        <v>7</v>
      </c>
    </row>
    <row r="315" spans="1:14" x14ac:dyDescent="0.25">
      <c r="A315" t="s">
        <v>2339</v>
      </c>
      <c r="B315" t="s">
        <v>2537</v>
      </c>
      <c r="C315" t="s">
        <v>2340</v>
      </c>
      <c r="D315" s="98">
        <v>45511</v>
      </c>
      <c r="E315" s="1">
        <v>540</v>
      </c>
      <c r="F315" t="s">
        <v>2433</v>
      </c>
      <c r="G315" s="1">
        <v>3384347</v>
      </c>
      <c r="H315" t="s">
        <v>2345</v>
      </c>
      <c r="I315" s="120">
        <v>60</v>
      </c>
      <c r="J315" s="120"/>
      <c r="K315" s="120"/>
      <c r="L315" s="47">
        <v>5.7200040000000012</v>
      </c>
      <c r="M315" s="47">
        <f t="shared" si="8"/>
        <v>343.20024000000006</v>
      </c>
      <c r="N315">
        <f t="shared" si="9"/>
        <v>7</v>
      </c>
    </row>
    <row r="316" spans="1:14" x14ac:dyDescent="0.25">
      <c r="A316" t="s">
        <v>2339</v>
      </c>
      <c r="B316" t="s">
        <v>2537</v>
      </c>
      <c r="C316" t="s">
        <v>2340</v>
      </c>
      <c r="D316" s="98">
        <v>45505</v>
      </c>
      <c r="E316" s="1">
        <v>541</v>
      </c>
      <c r="F316" t="s">
        <v>2434</v>
      </c>
      <c r="G316" s="1">
        <v>3565351</v>
      </c>
      <c r="H316" t="s">
        <v>2342</v>
      </c>
      <c r="I316" s="120">
        <v>24</v>
      </c>
      <c r="J316" s="120"/>
      <c r="K316" s="120"/>
      <c r="L316" s="47">
        <v>12.645809999999999</v>
      </c>
      <c r="M316" s="47">
        <f t="shared" si="8"/>
        <v>303.49943999999999</v>
      </c>
      <c r="N316">
        <f t="shared" si="9"/>
        <v>1</v>
      </c>
    </row>
    <row r="317" spans="1:14" x14ac:dyDescent="0.25">
      <c r="A317" t="s">
        <v>2339</v>
      </c>
      <c r="B317" t="s">
        <v>2537</v>
      </c>
      <c r="C317" t="s">
        <v>2340</v>
      </c>
      <c r="D317" s="98">
        <v>45505</v>
      </c>
      <c r="E317" s="1">
        <v>541</v>
      </c>
      <c r="F317" t="s">
        <v>2434</v>
      </c>
      <c r="G317" s="1">
        <v>3384346</v>
      </c>
      <c r="H317" t="s">
        <v>2354</v>
      </c>
      <c r="I317" s="120">
        <v>12</v>
      </c>
      <c r="J317" s="120"/>
      <c r="K317" s="120"/>
      <c r="L317" s="47">
        <v>37.949940000000005</v>
      </c>
      <c r="M317" s="47">
        <f t="shared" si="8"/>
        <v>455.39928000000009</v>
      </c>
      <c r="N317">
        <f t="shared" si="9"/>
        <v>1</v>
      </c>
    </row>
    <row r="318" spans="1:14" x14ac:dyDescent="0.25">
      <c r="A318" t="s">
        <v>2339</v>
      </c>
      <c r="B318" t="s">
        <v>2537</v>
      </c>
      <c r="C318" t="s">
        <v>2340</v>
      </c>
      <c r="D318" s="98">
        <v>45505</v>
      </c>
      <c r="E318" s="1">
        <v>541</v>
      </c>
      <c r="F318" t="s">
        <v>2434</v>
      </c>
      <c r="G318" s="1">
        <v>3580230</v>
      </c>
      <c r="H318" t="s">
        <v>2356</v>
      </c>
      <c r="I318" s="120">
        <v>6</v>
      </c>
      <c r="J318" s="120"/>
      <c r="K318" s="120"/>
      <c r="L318" s="47">
        <v>36.695520000000002</v>
      </c>
      <c r="M318" s="47">
        <f t="shared" si="8"/>
        <v>220.17312000000001</v>
      </c>
      <c r="N318">
        <f t="shared" si="9"/>
        <v>1</v>
      </c>
    </row>
    <row r="319" spans="1:14" x14ac:dyDescent="0.25">
      <c r="A319" t="s">
        <v>2339</v>
      </c>
      <c r="B319" t="s">
        <v>2537</v>
      </c>
      <c r="C319" t="s">
        <v>2340</v>
      </c>
      <c r="D319" s="98">
        <v>45506</v>
      </c>
      <c r="E319" s="1">
        <v>547</v>
      </c>
      <c r="F319" t="s">
        <v>2435</v>
      </c>
      <c r="G319" s="1">
        <v>3352387</v>
      </c>
      <c r="H319" t="s">
        <v>2352</v>
      </c>
      <c r="I319" s="120">
        <v>6</v>
      </c>
      <c r="J319" s="120"/>
      <c r="K319" s="120"/>
      <c r="L319" s="47">
        <v>39.743999999999993</v>
      </c>
      <c r="M319" s="47">
        <f t="shared" ref="M319:M380" si="10">+I319*L319</f>
        <v>238.46399999999994</v>
      </c>
      <c r="N319">
        <f t="shared" si="9"/>
        <v>2</v>
      </c>
    </row>
    <row r="320" spans="1:14" x14ac:dyDescent="0.25">
      <c r="A320" t="s">
        <v>2339</v>
      </c>
      <c r="B320" t="s">
        <v>2537</v>
      </c>
      <c r="C320" t="s">
        <v>2340</v>
      </c>
      <c r="D320" s="98">
        <v>45506</v>
      </c>
      <c r="E320" s="1">
        <v>547</v>
      </c>
      <c r="F320" t="s">
        <v>2435</v>
      </c>
      <c r="G320" s="1">
        <v>3408152</v>
      </c>
      <c r="H320" t="s">
        <v>2346</v>
      </c>
      <c r="I320" s="120">
        <v>20</v>
      </c>
      <c r="J320" s="120"/>
      <c r="K320" s="120"/>
      <c r="L320" s="47">
        <v>19.800018000000001</v>
      </c>
      <c r="M320" s="47">
        <f t="shared" si="10"/>
        <v>396.00036</v>
      </c>
      <c r="N320">
        <f t="shared" si="9"/>
        <v>2</v>
      </c>
    </row>
    <row r="321" spans="1:14" x14ac:dyDescent="0.25">
      <c r="A321" t="s">
        <v>2339</v>
      </c>
      <c r="B321" t="s">
        <v>2537</v>
      </c>
      <c r="C321" t="s">
        <v>2340</v>
      </c>
      <c r="D321" s="98">
        <v>45511</v>
      </c>
      <c r="E321" s="1">
        <v>547</v>
      </c>
      <c r="F321" t="s">
        <v>2435</v>
      </c>
      <c r="G321" s="1">
        <v>3584241</v>
      </c>
      <c r="H321" t="s">
        <v>2358</v>
      </c>
      <c r="I321" s="120">
        <v>20</v>
      </c>
      <c r="J321" s="120"/>
      <c r="K321" s="120"/>
      <c r="L321" s="47">
        <v>20.662344000000001</v>
      </c>
      <c r="M321" s="47">
        <f t="shared" si="10"/>
        <v>413.24688000000003</v>
      </c>
      <c r="N321">
        <f t="shared" si="9"/>
        <v>7</v>
      </c>
    </row>
    <row r="322" spans="1:14" x14ac:dyDescent="0.25">
      <c r="A322" t="s">
        <v>2339</v>
      </c>
      <c r="B322" t="s">
        <v>2537</v>
      </c>
      <c r="C322" t="s">
        <v>2340</v>
      </c>
      <c r="D322" s="98">
        <v>45511</v>
      </c>
      <c r="E322" s="1">
        <v>552</v>
      </c>
      <c r="F322" t="s">
        <v>2436</v>
      </c>
      <c r="G322" s="1">
        <v>3373113</v>
      </c>
      <c r="H322" t="s">
        <v>2353</v>
      </c>
      <c r="I322" s="120">
        <v>60</v>
      </c>
      <c r="J322" s="120"/>
      <c r="K322" s="120"/>
      <c r="L322" s="47">
        <v>5.9841899999999999</v>
      </c>
      <c r="M322" s="47">
        <f t="shared" si="10"/>
        <v>359.0514</v>
      </c>
      <c r="N322">
        <f t="shared" si="9"/>
        <v>7</v>
      </c>
    </row>
    <row r="323" spans="1:14" x14ac:dyDescent="0.25">
      <c r="A323" t="s">
        <v>2339</v>
      </c>
      <c r="B323" t="s">
        <v>2537</v>
      </c>
      <c r="C323" t="s">
        <v>2340</v>
      </c>
      <c r="D323" s="98">
        <v>45505</v>
      </c>
      <c r="E323" s="1">
        <v>556</v>
      </c>
      <c r="F323" t="s">
        <v>2437</v>
      </c>
      <c r="G323" s="1">
        <v>3284683</v>
      </c>
      <c r="H323" t="s">
        <v>2343</v>
      </c>
      <c r="I323" s="120">
        <v>12</v>
      </c>
      <c r="J323" s="120"/>
      <c r="K323" s="120"/>
      <c r="L323" s="47">
        <v>30.099959999999999</v>
      </c>
      <c r="M323" s="47">
        <f t="shared" si="10"/>
        <v>361.19952000000001</v>
      </c>
      <c r="N323">
        <f t="shared" ref="N323:N386" si="11">+DAY(D323)</f>
        <v>1</v>
      </c>
    </row>
    <row r="324" spans="1:14" x14ac:dyDescent="0.25">
      <c r="A324" t="s">
        <v>2339</v>
      </c>
      <c r="B324" t="s">
        <v>2537</v>
      </c>
      <c r="C324" t="s">
        <v>2340</v>
      </c>
      <c r="D324" s="98">
        <v>45505</v>
      </c>
      <c r="E324" s="1">
        <v>556</v>
      </c>
      <c r="F324" t="s">
        <v>2437</v>
      </c>
      <c r="G324" s="1">
        <v>3384346</v>
      </c>
      <c r="H324" t="s">
        <v>2354</v>
      </c>
      <c r="I324" s="120">
        <v>6</v>
      </c>
      <c r="J324" s="120"/>
      <c r="K324" s="120"/>
      <c r="L324" s="47">
        <v>37.949940000000005</v>
      </c>
      <c r="M324" s="47">
        <f t="shared" si="10"/>
        <v>227.69964000000004</v>
      </c>
      <c r="N324">
        <f t="shared" si="11"/>
        <v>1</v>
      </c>
    </row>
    <row r="325" spans="1:14" x14ac:dyDescent="0.25">
      <c r="A325" t="s">
        <v>2339</v>
      </c>
      <c r="B325" t="s">
        <v>2537</v>
      </c>
      <c r="C325" t="s">
        <v>2340</v>
      </c>
      <c r="D325" s="98">
        <v>45505</v>
      </c>
      <c r="E325" s="1">
        <v>556</v>
      </c>
      <c r="F325" t="s">
        <v>2437</v>
      </c>
      <c r="G325" s="1">
        <v>3408152</v>
      </c>
      <c r="H325" t="s">
        <v>2346</v>
      </c>
      <c r="I325" s="120">
        <v>20</v>
      </c>
      <c r="J325" s="120"/>
      <c r="K325" s="120"/>
      <c r="L325" s="47">
        <v>19.800018000000001</v>
      </c>
      <c r="M325" s="47">
        <f t="shared" si="10"/>
        <v>396.00036</v>
      </c>
      <c r="N325">
        <f t="shared" si="11"/>
        <v>1</v>
      </c>
    </row>
    <row r="326" spans="1:14" x14ac:dyDescent="0.25">
      <c r="A326" t="s">
        <v>2339</v>
      </c>
      <c r="B326" t="s">
        <v>2537</v>
      </c>
      <c r="C326" t="s">
        <v>2340</v>
      </c>
      <c r="D326" s="98">
        <v>45505</v>
      </c>
      <c r="E326" s="1">
        <v>556</v>
      </c>
      <c r="F326" t="s">
        <v>2437</v>
      </c>
      <c r="G326" s="1">
        <v>3568860</v>
      </c>
      <c r="H326" t="s">
        <v>2361</v>
      </c>
      <c r="I326" s="120">
        <v>24</v>
      </c>
      <c r="J326" s="120"/>
      <c r="K326" s="120"/>
      <c r="L326" s="47">
        <v>12.645809999999999</v>
      </c>
      <c r="M326" s="47">
        <f t="shared" si="10"/>
        <v>303.49943999999999</v>
      </c>
      <c r="N326">
        <f t="shared" si="11"/>
        <v>1</v>
      </c>
    </row>
    <row r="327" spans="1:14" x14ac:dyDescent="0.25">
      <c r="A327" t="s">
        <v>2339</v>
      </c>
      <c r="B327" t="s">
        <v>2537</v>
      </c>
      <c r="C327" t="s">
        <v>2340</v>
      </c>
      <c r="D327" s="98">
        <v>45505</v>
      </c>
      <c r="E327" s="1">
        <v>556</v>
      </c>
      <c r="F327" t="s">
        <v>2437</v>
      </c>
      <c r="G327" s="1">
        <v>3580595</v>
      </c>
      <c r="H327" t="s">
        <v>2349</v>
      </c>
      <c r="I327" s="120">
        <v>6</v>
      </c>
      <c r="J327" s="120"/>
      <c r="K327" s="120"/>
      <c r="L327" s="47">
        <v>18.065520000000003</v>
      </c>
      <c r="M327" s="47">
        <f t="shared" si="10"/>
        <v>108.39312000000001</v>
      </c>
      <c r="N327">
        <f t="shared" si="11"/>
        <v>1</v>
      </c>
    </row>
    <row r="328" spans="1:14" x14ac:dyDescent="0.25">
      <c r="A328" t="s">
        <v>2339</v>
      </c>
      <c r="B328" t="s">
        <v>2537</v>
      </c>
      <c r="C328" t="s">
        <v>2340</v>
      </c>
      <c r="D328" s="98">
        <v>45505</v>
      </c>
      <c r="E328" s="1">
        <v>556</v>
      </c>
      <c r="F328" t="s">
        <v>2437</v>
      </c>
      <c r="G328" s="1">
        <v>3572153</v>
      </c>
      <c r="H328" t="s">
        <v>2350</v>
      </c>
      <c r="I328" s="120">
        <v>12</v>
      </c>
      <c r="J328" s="120"/>
      <c r="K328" s="120"/>
      <c r="L328" s="47">
        <v>30.099959999999999</v>
      </c>
      <c r="M328" s="47">
        <f t="shared" si="10"/>
        <v>361.19952000000001</v>
      </c>
      <c r="N328">
        <f t="shared" si="11"/>
        <v>1</v>
      </c>
    </row>
    <row r="329" spans="1:14" x14ac:dyDescent="0.25">
      <c r="A329" t="s">
        <v>2339</v>
      </c>
      <c r="B329" t="s">
        <v>2537</v>
      </c>
      <c r="C329" t="s">
        <v>2340</v>
      </c>
      <c r="D329" s="98">
        <v>45507</v>
      </c>
      <c r="E329" s="1">
        <v>556</v>
      </c>
      <c r="F329" t="s">
        <v>2437</v>
      </c>
      <c r="G329" s="1">
        <v>3565350</v>
      </c>
      <c r="H329" t="s">
        <v>2364</v>
      </c>
      <c r="I329" s="120">
        <v>24</v>
      </c>
      <c r="J329" s="120"/>
      <c r="K329" s="120"/>
      <c r="L329" s="47">
        <v>12.645809999999999</v>
      </c>
      <c r="M329" s="47">
        <f t="shared" si="10"/>
        <v>303.49943999999999</v>
      </c>
      <c r="N329">
        <f t="shared" si="11"/>
        <v>3</v>
      </c>
    </row>
    <row r="330" spans="1:14" x14ac:dyDescent="0.25">
      <c r="A330" t="s">
        <v>2339</v>
      </c>
      <c r="B330" t="s">
        <v>2537</v>
      </c>
      <c r="C330" t="s">
        <v>2340</v>
      </c>
      <c r="D330" s="98">
        <v>45505</v>
      </c>
      <c r="E330" s="1">
        <v>561</v>
      </c>
      <c r="F330" t="s">
        <v>2438</v>
      </c>
      <c r="G330" s="1">
        <v>3584240</v>
      </c>
      <c r="H330" t="s">
        <v>2357</v>
      </c>
      <c r="I330" s="120">
        <v>60</v>
      </c>
      <c r="J330" s="120"/>
      <c r="K330" s="120"/>
      <c r="L330" s="47">
        <v>5.9841899999999999</v>
      </c>
      <c r="M330" s="47">
        <f t="shared" si="10"/>
        <v>359.0514</v>
      </c>
      <c r="N330">
        <f t="shared" si="11"/>
        <v>1</v>
      </c>
    </row>
    <row r="331" spans="1:14" x14ac:dyDescent="0.25">
      <c r="A331" t="s">
        <v>2339</v>
      </c>
      <c r="B331" t="s">
        <v>2537</v>
      </c>
      <c r="C331" t="s">
        <v>2340</v>
      </c>
      <c r="D331" s="98">
        <v>45505</v>
      </c>
      <c r="E331" s="1">
        <v>561</v>
      </c>
      <c r="F331" t="s">
        <v>2438</v>
      </c>
      <c r="G331" s="1">
        <v>3584241</v>
      </c>
      <c r="H331" t="s">
        <v>2358</v>
      </c>
      <c r="I331" s="120">
        <v>40</v>
      </c>
      <c r="J331" s="120"/>
      <c r="K331" s="120"/>
      <c r="L331" s="47">
        <v>20.662344000000001</v>
      </c>
      <c r="M331" s="47">
        <f t="shared" si="10"/>
        <v>826.49376000000007</v>
      </c>
      <c r="N331">
        <f t="shared" si="11"/>
        <v>1</v>
      </c>
    </row>
    <row r="332" spans="1:14" x14ac:dyDescent="0.25">
      <c r="A332" t="s">
        <v>2339</v>
      </c>
      <c r="B332" t="s">
        <v>2537</v>
      </c>
      <c r="C332" t="s">
        <v>2340</v>
      </c>
      <c r="D332" s="98">
        <v>45511</v>
      </c>
      <c r="E332" s="1">
        <v>561</v>
      </c>
      <c r="F332" t="s">
        <v>2438</v>
      </c>
      <c r="G332" s="1">
        <v>3284683</v>
      </c>
      <c r="H332" t="s">
        <v>2343</v>
      </c>
      <c r="I332" s="120">
        <v>48</v>
      </c>
      <c r="J332" s="120"/>
      <c r="K332" s="120"/>
      <c r="L332" s="47">
        <v>30.099959999999999</v>
      </c>
      <c r="M332" s="47">
        <f t="shared" si="10"/>
        <v>1444.79808</v>
      </c>
      <c r="N332">
        <f t="shared" si="11"/>
        <v>7</v>
      </c>
    </row>
    <row r="333" spans="1:14" x14ac:dyDescent="0.25">
      <c r="A333" t="s">
        <v>2339</v>
      </c>
      <c r="B333" t="s">
        <v>2537</v>
      </c>
      <c r="C333" t="s">
        <v>2340</v>
      </c>
      <c r="D333" s="98">
        <v>45511</v>
      </c>
      <c r="E333" s="1">
        <v>561</v>
      </c>
      <c r="F333" t="s">
        <v>2438</v>
      </c>
      <c r="G333" s="1">
        <v>3384346</v>
      </c>
      <c r="H333" t="s">
        <v>2354</v>
      </c>
      <c r="I333" s="120">
        <v>18</v>
      </c>
      <c r="J333" s="120"/>
      <c r="K333" s="120"/>
      <c r="L333" s="47">
        <v>37.949940000000005</v>
      </c>
      <c r="M333" s="47">
        <f t="shared" si="10"/>
        <v>683.09892000000013</v>
      </c>
      <c r="N333">
        <f t="shared" si="11"/>
        <v>7</v>
      </c>
    </row>
    <row r="334" spans="1:14" x14ac:dyDescent="0.25">
      <c r="A334" t="s">
        <v>2339</v>
      </c>
      <c r="B334" t="s">
        <v>2537</v>
      </c>
      <c r="C334" t="s">
        <v>2340</v>
      </c>
      <c r="D334" s="98">
        <v>45511</v>
      </c>
      <c r="E334" s="1">
        <v>561</v>
      </c>
      <c r="F334" t="s">
        <v>2438</v>
      </c>
      <c r="G334" s="1">
        <v>3408152</v>
      </c>
      <c r="H334" t="s">
        <v>2346</v>
      </c>
      <c r="I334" s="120">
        <v>20</v>
      </c>
      <c r="J334" s="120"/>
      <c r="K334" s="120"/>
      <c r="L334" s="47">
        <v>19.800018000000001</v>
      </c>
      <c r="M334" s="47">
        <f t="shared" si="10"/>
        <v>396.00036</v>
      </c>
      <c r="N334">
        <f t="shared" si="11"/>
        <v>7</v>
      </c>
    </row>
    <row r="335" spans="1:14" x14ac:dyDescent="0.25">
      <c r="A335" t="s">
        <v>2339</v>
      </c>
      <c r="B335" t="s">
        <v>2537</v>
      </c>
      <c r="C335" t="s">
        <v>2340</v>
      </c>
      <c r="D335" s="98">
        <v>45511</v>
      </c>
      <c r="E335" s="1">
        <v>561</v>
      </c>
      <c r="F335" t="s">
        <v>2438</v>
      </c>
      <c r="G335" s="1">
        <v>3568860</v>
      </c>
      <c r="H335" t="s">
        <v>2361</v>
      </c>
      <c r="I335" s="120">
        <v>24</v>
      </c>
      <c r="J335" s="120"/>
      <c r="K335" s="120"/>
      <c r="L335" s="47">
        <v>12.645809999999999</v>
      </c>
      <c r="M335" s="47">
        <f t="shared" si="10"/>
        <v>303.49943999999999</v>
      </c>
      <c r="N335">
        <f t="shared" si="11"/>
        <v>7</v>
      </c>
    </row>
    <row r="336" spans="1:14" x14ac:dyDescent="0.25">
      <c r="A336" t="s">
        <v>2339</v>
      </c>
      <c r="B336" t="s">
        <v>2537</v>
      </c>
      <c r="C336" t="s">
        <v>2340</v>
      </c>
      <c r="D336" s="98">
        <v>45511</v>
      </c>
      <c r="E336" s="1">
        <v>561</v>
      </c>
      <c r="F336" t="s">
        <v>2438</v>
      </c>
      <c r="G336" s="1">
        <v>3564666</v>
      </c>
      <c r="H336" t="s">
        <v>2362</v>
      </c>
      <c r="I336" s="120">
        <v>24</v>
      </c>
      <c r="J336" s="120"/>
      <c r="K336" s="120"/>
      <c r="L336" s="47">
        <v>20.323620000000002</v>
      </c>
      <c r="M336" s="47">
        <f t="shared" si="10"/>
        <v>487.76688000000001</v>
      </c>
      <c r="N336">
        <f t="shared" si="11"/>
        <v>7</v>
      </c>
    </row>
    <row r="337" spans="1:14" x14ac:dyDescent="0.25">
      <c r="A337" t="s">
        <v>2339</v>
      </c>
      <c r="B337" t="s">
        <v>2537</v>
      </c>
      <c r="C337" t="s">
        <v>2340</v>
      </c>
      <c r="D337" s="98">
        <v>45511</v>
      </c>
      <c r="E337" s="1">
        <v>561</v>
      </c>
      <c r="F337" t="s">
        <v>2438</v>
      </c>
      <c r="G337" s="1">
        <v>3564667</v>
      </c>
      <c r="H337" t="s">
        <v>2347</v>
      </c>
      <c r="I337" s="120">
        <v>24</v>
      </c>
      <c r="J337" s="120"/>
      <c r="K337" s="120"/>
      <c r="L337" s="47">
        <v>20.323620000000002</v>
      </c>
      <c r="M337" s="47">
        <f t="shared" si="10"/>
        <v>487.76688000000001</v>
      </c>
      <c r="N337">
        <f t="shared" si="11"/>
        <v>7</v>
      </c>
    </row>
    <row r="338" spans="1:14" x14ac:dyDescent="0.25">
      <c r="A338" t="s">
        <v>2339</v>
      </c>
      <c r="B338" t="s">
        <v>2537</v>
      </c>
      <c r="C338" t="s">
        <v>2340</v>
      </c>
      <c r="D338" s="98">
        <v>45506</v>
      </c>
      <c r="E338" s="1">
        <v>563</v>
      </c>
      <c r="F338" t="s">
        <v>2439</v>
      </c>
      <c r="G338" s="1">
        <v>3284683</v>
      </c>
      <c r="H338" t="s">
        <v>2343</v>
      </c>
      <c r="I338" s="120">
        <v>6</v>
      </c>
      <c r="J338" s="120"/>
      <c r="K338" s="120"/>
      <c r="L338" s="47">
        <v>30.099959999999999</v>
      </c>
      <c r="M338" s="47">
        <f t="shared" si="10"/>
        <v>180.59976</v>
      </c>
      <c r="N338">
        <f t="shared" si="11"/>
        <v>2</v>
      </c>
    </row>
    <row r="339" spans="1:14" x14ac:dyDescent="0.25">
      <c r="A339" t="s">
        <v>2339</v>
      </c>
      <c r="B339" t="s">
        <v>2537</v>
      </c>
      <c r="C339" t="s">
        <v>2340</v>
      </c>
      <c r="D339" s="98">
        <v>45506</v>
      </c>
      <c r="E339" s="1">
        <v>563</v>
      </c>
      <c r="F339" t="s">
        <v>2439</v>
      </c>
      <c r="G339" s="1">
        <v>3352387</v>
      </c>
      <c r="H339" t="s">
        <v>2352</v>
      </c>
      <c r="I339" s="120">
        <v>6</v>
      </c>
      <c r="J339" s="120"/>
      <c r="K339" s="120"/>
      <c r="L339" s="47">
        <v>39.743999999999993</v>
      </c>
      <c r="M339" s="47">
        <f t="shared" si="10"/>
        <v>238.46399999999994</v>
      </c>
      <c r="N339">
        <f t="shared" si="11"/>
        <v>2</v>
      </c>
    </row>
    <row r="340" spans="1:14" x14ac:dyDescent="0.25">
      <c r="A340" t="s">
        <v>2339</v>
      </c>
      <c r="B340" t="s">
        <v>2537</v>
      </c>
      <c r="C340" t="s">
        <v>2340</v>
      </c>
      <c r="D340" s="98">
        <v>45506</v>
      </c>
      <c r="E340" s="1">
        <v>563</v>
      </c>
      <c r="F340" t="s">
        <v>2439</v>
      </c>
      <c r="G340" s="1">
        <v>3408152</v>
      </c>
      <c r="H340" t="s">
        <v>2346</v>
      </c>
      <c r="I340" s="120">
        <v>20</v>
      </c>
      <c r="J340" s="120"/>
      <c r="K340" s="120"/>
      <c r="L340" s="47">
        <v>19.800018000000001</v>
      </c>
      <c r="M340" s="47">
        <f t="shared" si="10"/>
        <v>396.00036</v>
      </c>
      <c r="N340">
        <f t="shared" si="11"/>
        <v>2</v>
      </c>
    </row>
    <row r="341" spans="1:14" x14ac:dyDescent="0.25">
      <c r="A341" t="s">
        <v>2339</v>
      </c>
      <c r="B341" t="s">
        <v>2537</v>
      </c>
      <c r="C341" t="s">
        <v>2340</v>
      </c>
      <c r="D341" s="98">
        <v>45505</v>
      </c>
      <c r="E341" s="1">
        <v>565</v>
      </c>
      <c r="F341" t="s">
        <v>2440</v>
      </c>
      <c r="G341" s="1">
        <v>3384346</v>
      </c>
      <c r="H341" t="s">
        <v>2354</v>
      </c>
      <c r="I341" s="120">
        <v>6</v>
      </c>
      <c r="J341" s="120"/>
      <c r="K341" s="120"/>
      <c r="L341" s="47">
        <v>37.949940000000005</v>
      </c>
      <c r="M341" s="47">
        <f t="shared" si="10"/>
        <v>227.69964000000004</v>
      </c>
      <c r="N341">
        <f t="shared" si="11"/>
        <v>1</v>
      </c>
    </row>
    <row r="342" spans="1:14" x14ac:dyDescent="0.25">
      <c r="A342" t="s">
        <v>2339</v>
      </c>
      <c r="B342" t="s">
        <v>2537</v>
      </c>
      <c r="C342" t="s">
        <v>2340</v>
      </c>
      <c r="D342" s="98">
        <v>45505</v>
      </c>
      <c r="E342" s="1">
        <v>565</v>
      </c>
      <c r="F342" t="s">
        <v>2440</v>
      </c>
      <c r="G342" s="1">
        <v>3408152</v>
      </c>
      <c r="H342" t="s">
        <v>2346</v>
      </c>
      <c r="I342" s="120">
        <v>20</v>
      </c>
      <c r="J342" s="120"/>
      <c r="K342" s="120"/>
      <c r="L342" s="47">
        <v>19.800018000000001</v>
      </c>
      <c r="M342" s="47">
        <f t="shared" si="10"/>
        <v>396.00036</v>
      </c>
      <c r="N342">
        <f t="shared" si="11"/>
        <v>1</v>
      </c>
    </row>
    <row r="343" spans="1:14" x14ac:dyDescent="0.25">
      <c r="A343" t="s">
        <v>2339</v>
      </c>
      <c r="B343" t="s">
        <v>2537</v>
      </c>
      <c r="C343" t="s">
        <v>2340</v>
      </c>
      <c r="D343" s="98">
        <v>45511</v>
      </c>
      <c r="E343" s="1">
        <v>566</v>
      </c>
      <c r="F343" t="s">
        <v>2441</v>
      </c>
      <c r="G343" s="1">
        <v>3373113</v>
      </c>
      <c r="H343" t="s">
        <v>2353</v>
      </c>
      <c r="I343" s="120">
        <v>60</v>
      </c>
      <c r="J343" s="120"/>
      <c r="K343" s="120"/>
      <c r="L343" s="47">
        <v>5.9841899999999999</v>
      </c>
      <c r="M343" s="47">
        <f t="shared" si="10"/>
        <v>359.0514</v>
      </c>
      <c r="N343">
        <f t="shared" si="11"/>
        <v>7</v>
      </c>
    </row>
    <row r="344" spans="1:14" x14ac:dyDescent="0.25">
      <c r="A344" t="s">
        <v>2339</v>
      </c>
      <c r="B344" t="s">
        <v>2537</v>
      </c>
      <c r="C344" t="s">
        <v>2340</v>
      </c>
      <c r="D344" s="98">
        <v>45510</v>
      </c>
      <c r="E344" s="1">
        <v>570</v>
      </c>
      <c r="F344" t="s">
        <v>2442</v>
      </c>
      <c r="G344" s="1">
        <v>3408152</v>
      </c>
      <c r="H344" t="s">
        <v>2346</v>
      </c>
      <c r="I344" s="120">
        <v>40</v>
      </c>
      <c r="J344" s="120"/>
      <c r="K344" s="120"/>
      <c r="L344" s="47">
        <v>19.800018000000001</v>
      </c>
      <c r="M344" s="47">
        <f t="shared" si="10"/>
        <v>792.00072</v>
      </c>
      <c r="N344">
        <f t="shared" si="11"/>
        <v>6</v>
      </c>
    </row>
    <row r="345" spans="1:14" x14ac:dyDescent="0.25">
      <c r="A345" t="s">
        <v>2339</v>
      </c>
      <c r="B345" t="s">
        <v>2537</v>
      </c>
      <c r="C345" t="s">
        <v>2340</v>
      </c>
      <c r="D345" s="98">
        <v>45510</v>
      </c>
      <c r="E345" s="1">
        <v>570</v>
      </c>
      <c r="F345" t="s">
        <v>2442</v>
      </c>
      <c r="G345" s="1">
        <v>3565350</v>
      </c>
      <c r="H345" t="s">
        <v>2364</v>
      </c>
      <c r="I345" s="120">
        <v>24</v>
      </c>
      <c r="J345" s="120"/>
      <c r="K345" s="120"/>
      <c r="L345" s="47">
        <v>12.645809999999999</v>
      </c>
      <c r="M345" s="47">
        <f t="shared" si="10"/>
        <v>303.49943999999999</v>
      </c>
      <c r="N345">
        <f t="shared" si="11"/>
        <v>6</v>
      </c>
    </row>
    <row r="346" spans="1:14" x14ac:dyDescent="0.25">
      <c r="A346" t="s">
        <v>2339</v>
      </c>
      <c r="B346" t="s">
        <v>2537</v>
      </c>
      <c r="C346" t="s">
        <v>2340</v>
      </c>
      <c r="D346" s="98">
        <v>45510</v>
      </c>
      <c r="E346" s="1">
        <v>570</v>
      </c>
      <c r="F346" t="s">
        <v>2442</v>
      </c>
      <c r="G346" s="1">
        <v>3566457</v>
      </c>
      <c r="H346" t="s">
        <v>2365</v>
      </c>
      <c r="I346" s="120">
        <v>24</v>
      </c>
      <c r="J346" s="120"/>
      <c r="K346" s="120"/>
      <c r="L346" s="47">
        <v>12.645809999999999</v>
      </c>
      <c r="M346" s="47">
        <f t="shared" si="10"/>
        <v>303.49943999999999</v>
      </c>
      <c r="N346">
        <f t="shared" si="11"/>
        <v>6</v>
      </c>
    </row>
    <row r="347" spans="1:14" x14ac:dyDescent="0.25">
      <c r="A347" t="s">
        <v>2339</v>
      </c>
      <c r="B347" t="s">
        <v>2537</v>
      </c>
      <c r="C347" t="s">
        <v>2340</v>
      </c>
      <c r="D347" s="98">
        <v>45510</v>
      </c>
      <c r="E347" s="1">
        <v>570</v>
      </c>
      <c r="F347" t="s">
        <v>2442</v>
      </c>
      <c r="G347" s="1">
        <v>3565351</v>
      </c>
      <c r="H347" t="s">
        <v>2342</v>
      </c>
      <c r="I347" s="120">
        <v>24</v>
      </c>
      <c r="J347" s="120"/>
      <c r="K347" s="120"/>
      <c r="L347" s="47">
        <v>12.645809999999999</v>
      </c>
      <c r="M347" s="47">
        <f t="shared" si="10"/>
        <v>303.49943999999999</v>
      </c>
      <c r="N347">
        <f t="shared" si="11"/>
        <v>6</v>
      </c>
    </row>
    <row r="348" spans="1:14" x14ac:dyDescent="0.25">
      <c r="A348" t="s">
        <v>2339</v>
      </c>
      <c r="B348" t="s">
        <v>2537</v>
      </c>
      <c r="C348" t="s">
        <v>2340</v>
      </c>
      <c r="D348" s="98">
        <v>45507</v>
      </c>
      <c r="E348" s="1">
        <v>571</v>
      </c>
      <c r="F348" t="s">
        <v>2443</v>
      </c>
      <c r="G348" s="1">
        <v>3565351</v>
      </c>
      <c r="H348" t="s">
        <v>2342</v>
      </c>
      <c r="I348" s="120">
        <v>24</v>
      </c>
      <c r="J348" s="120"/>
      <c r="K348" s="120"/>
      <c r="L348" s="47">
        <v>12.645809999999999</v>
      </c>
      <c r="M348" s="47">
        <f t="shared" si="10"/>
        <v>303.49943999999999</v>
      </c>
      <c r="N348">
        <f t="shared" si="11"/>
        <v>3</v>
      </c>
    </row>
    <row r="349" spans="1:14" x14ac:dyDescent="0.25">
      <c r="A349" t="s">
        <v>2339</v>
      </c>
      <c r="B349" t="s">
        <v>2537</v>
      </c>
      <c r="C349" t="s">
        <v>2340</v>
      </c>
      <c r="D349" s="98">
        <v>45507</v>
      </c>
      <c r="E349" s="1">
        <v>571</v>
      </c>
      <c r="F349" t="s">
        <v>2443</v>
      </c>
      <c r="G349" s="1">
        <v>3284683</v>
      </c>
      <c r="H349" t="s">
        <v>2343</v>
      </c>
      <c r="I349" s="120">
        <v>12</v>
      </c>
      <c r="J349" s="120"/>
      <c r="K349" s="120"/>
      <c r="L349" s="47">
        <v>30.099959999999999</v>
      </c>
      <c r="M349" s="47">
        <f t="shared" si="10"/>
        <v>361.19952000000001</v>
      </c>
      <c r="N349">
        <f t="shared" si="11"/>
        <v>3</v>
      </c>
    </row>
    <row r="350" spans="1:14" x14ac:dyDescent="0.25">
      <c r="A350" t="s">
        <v>2339</v>
      </c>
      <c r="B350" t="s">
        <v>2537</v>
      </c>
      <c r="C350" t="s">
        <v>2340</v>
      </c>
      <c r="D350" s="98">
        <v>45507</v>
      </c>
      <c r="E350" s="1">
        <v>571</v>
      </c>
      <c r="F350" t="s">
        <v>2443</v>
      </c>
      <c r="G350" s="1">
        <v>3384347</v>
      </c>
      <c r="H350" t="s">
        <v>2345</v>
      </c>
      <c r="I350" s="120">
        <v>60</v>
      </c>
      <c r="J350" s="120"/>
      <c r="K350" s="120"/>
      <c r="L350" s="47">
        <v>5.7200040000000012</v>
      </c>
      <c r="M350" s="47">
        <f t="shared" si="10"/>
        <v>343.20024000000006</v>
      </c>
      <c r="N350">
        <f t="shared" si="11"/>
        <v>3</v>
      </c>
    </row>
    <row r="351" spans="1:14" x14ac:dyDescent="0.25">
      <c r="A351" t="s">
        <v>2339</v>
      </c>
      <c r="B351" t="s">
        <v>2537</v>
      </c>
      <c r="C351" t="s">
        <v>2340</v>
      </c>
      <c r="D351" s="98">
        <v>45507</v>
      </c>
      <c r="E351" s="1">
        <v>571</v>
      </c>
      <c r="F351" t="s">
        <v>2443</v>
      </c>
      <c r="G351" s="1">
        <v>3384347</v>
      </c>
      <c r="H351" t="s">
        <v>2345</v>
      </c>
      <c r="I351" s="120">
        <v>120</v>
      </c>
      <c r="J351" s="120"/>
      <c r="K351" s="120"/>
      <c r="L351" s="47">
        <v>5.7200040000000012</v>
      </c>
      <c r="M351" s="47">
        <f t="shared" si="10"/>
        <v>686.40048000000013</v>
      </c>
      <c r="N351">
        <f t="shared" si="11"/>
        <v>3</v>
      </c>
    </row>
    <row r="352" spans="1:14" x14ac:dyDescent="0.25">
      <c r="A352" t="s">
        <v>2339</v>
      </c>
      <c r="B352" t="s">
        <v>2537</v>
      </c>
      <c r="C352" t="s">
        <v>2340</v>
      </c>
      <c r="D352" s="98">
        <v>45507</v>
      </c>
      <c r="E352" s="1">
        <v>571</v>
      </c>
      <c r="F352" t="s">
        <v>2443</v>
      </c>
      <c r="G352" s="1">
        <v>3565351</v>
      </c>
      <c r="H352" t="s">
        <v>2342</v>
      </c>
      <c r="I352" s="120">
        <v>48</v>
      </c>
      <c r="J352" s="120"/>
      <c r="K352" s="120"/>
      <c r="L352" s="47">
        <v>12.645809999999999</v>
      </c>
      <c r="M352" s="47">
        <f t="shared" si="10"/>
        <v>606.99887999999999</v>
      </c>
      <c r="N352">
        <f t="shared" si="11"/>
        <v>3</v>
      </c>
    </row>
    <row r="353" spans="1:14" x14ac:dyDescent="0.25">
      <c r="A353" t="s">
        <v>2339</v>
      </c>
      <c r="B353" t="s">
        <v>2537</v>
      </c>
      <c r="C353" t="s">
        <v>2340</v>
      </c>
      <c r="D353" s="98">
        <v>45510</v>
      </c>
      <c r="E353" s="1">
        <v>572</v>
      </c>
      <c r="F353" t="s">
        <v>2444</v>
      </c>
      <c r="G353" s="1">
        <v>3572153</v>
      </c>
      <c r="H353" t="s">
        <v>2350</v>
      </c>
      <c r="I353" s="120">
        <v>6</v>
      </c>
      <c r="J353" s="120"/>
      <c r="K353" s="120"/>
      <c r="L353" s="47">
        <v>30.099959999999999</v>
      </c>
      <c r="M353" s="47">
        <f t="shared" si="10"/>
        <v>180.59976</v>
      </c>
      <c r="N353">
        <f t="shared" si="11"/>
        <v>6</v>
      </c>
    </row>
    <row r="354" spans="1:14" x14ac:dyDescent="0.25">
      <c r="A354" t="s">
        <v>2339</v>
      </c>
      <c r="B354" t="s">
        <v>2537</v>
      </c>
      <c r="C354" t="s">
        <v>2340</v>
      </c>
      <c r="D354" s="98">
        <v>45506</v>
      </c>
      <c r="E354" s="1">
        <v>573</v>
      </c>
      <c r="F354" t="s">
        <v>2445</v>
      </c>
      <c r="G354" s="1">
        <v>3352387</v>
      </c>
      <c r="H354" t="s">
        <v>2352</v>
      </c>
      <c r="I354" s="120">
        <v>6</v>
      </c>
      <c r="J354" s="120"/>
      <c r="K354" s="120"/>
      <c r="L354" s="47">
        <v>39.743999999999993</v>
      </c>
      <c r="M354" s="47">
        <f t="shared" si="10"/>
        <v>238.46399999999994</v>
      </c>
      <c r="N354">
        <f t="shared" si="11"/>
        <v>2</v>
      </c>
    </row>
    <row r="355" spans="1:14" x14ac:dyDescent="0.25">
      <c r="A355" t="s">
        <v>2339</v>
      </c>
      <c r="B355" t="s">
        <v>2537</v>
      </c>
      <c r="C355" t="s">
        <v>2340</v>
      </c>
      <c r="D355" s="98">
        <v>45506</v>
      </c>
      <c r="E355" s="1">
        <v>573</v>
      </c>
      <c r="F355" t="s">
        <v>2445</v>
      </c>
      <c r="G355" s="1">
        <v>3352387</v>
      </c>
      <c r="H355" t="s">
        <v>2352</v>
      </c>
      <c r="I355" s="120">
        <v>6</v>
      </c>
      <c r="J355" s="120"/>
      <c r="K355" s="120"/>
      <c r="L355" s="47">
        <v>39.743999999999993</v>
      </c>
      <c r="M355" s="47">
        <f t="shared" si="10"/>
        <v>238.46399999999994</v>
      </c>
      <c r="N355">
        <f t="shared" si="11"/>
        <v>2</v>
      </c>
    </row>
    <row r="356" spans="1:14" x14ac:dyDescent="0.25">
      <c r="A356" t="s">
        <v>2339</v>
      </c>
      <c r="B356" t="s">
        <v>2537</v>
      </c>
      <c r="C356" t="s">
        <v>2340</v>
      </c>
      <c r="D356" s="98">
        <v>45506</v>
      </c>
      <c r="E356" s="1">
        <v>573</v>
      </c>
      <c r="F356" t="s">
        <v>2445</v>
      </c>
      <c r="G356" s="1">
        <v>3580230</v>
      </c>
      <c r="H356" t="s">
        <v>2356</v>
      </c>
      <c r="I356" s="120">
        <v>6</v>
      </c>
      <c r="J356" s="120"/>
      <c r="K356" s="120"/>
      <c r="L356" s="47">
        <v>36.695520000000002</v>
      </c>
      <c r="M356" s="47">
        <f t="shared" si="10"/>
        <v>220.17312000000001</v>
      </c>
      <c r="N356">
        <f t="shared" si="11"/>
        <v>2</v>
      </c>
    </row>
    <row r="357" spans="1:14" x14ac:dyDescent="0.25">
      <c r="A357" t="s">
        <v>2339</v>
      </c>
      <c r="B357" t="s">
        <v>2537</v>
      </c>
      <c r="C357" t="s">
        <v>2399</v>
      </c>
      <c r="D357" s="98">
        <v>45509</v>
      </c>
      <c r="E357" s="1">
        <v>638</v>
      </c>
      <c r="F357" t="s">
        <v>2446</v>
      </c>
      <c r="G357" s="1">
        <v>3352387</v>
      </c>
      <c r="H357" t="s">
        <v>2352</v>
      </c>
      <c r="I357" s="120">
        <v>6</v>
      </c>
      <c r="J357" s="120"/>
      <c r="K357" s="120"/>
      <c r="L357" s="47">
        <v>39.743999999999993</v>
      </c>
      <c r="M357" s="47">
        <f t="shared" si="10"/>
        <v>238.46399999999994</v>
      </c>
      <c r="N357">
        <f t="shared" si="11"/>
        <v>5</v>
      </c>
    </row>
    <row r="358" spans="1:14" x14ac:dyDescent="0.25">
      <c r="A358" t="s">
        <v>2339</v>
      </c>
      <c r="B358" t="s">
        <v>2537</v>
      </c>
      <c r="C358" t="s">
        <v>2399</v>
      </c>
      <c r="D358" s="98">
        <v>45505</v>
      </c>
      <c r="E358" s="1">
        <v>641</v>
      </c>
      <c r="F358" t="s">
        <v>2447</v>
      </c>
      <c r="G358" s="1">
        <v>3284683</v>
      </c>
      <c r="H358" t="s">
        <v>2343</v>
      </c>
      <c r="I358" s="120">
        <v>6</v>
      </c>
      <c r="J358" s="120"/>
      <c r="K358" s="120"/>
      <c r="L358" s="47">
        <v>30.099959999999999</v>
      </c>
      <c r="M358" s="47">
        <f t="shared" si="10"/>
        <v>180.59976</v>
      </c>
      <c r="N358">
        <f t="shared" si="11"/>
        <v>1</v>
      </c>
    </row>
    <row r="359" spans="1:14" x14ac:dyDescent="0.25">
      <c r="A359" t="s">
        <v>2339</v>
      </c>
      <c r="B359" t="s">
        <v>2537</v>
      </c>
      <c r="C359" t="s">
        <v>2399</v>
      </c>
      <c r="D359" s="98">
        <v>45505</v>
      </c>
      <c r="E359" s="1">
        <v>641</v>
      </c>
      <c r="F359" t="s">
        <v>2447</v>
      </c>
      <c r="G359" s="1">
        <v>3352387</v>
      </c>
      <c r="H359" t="s">
        <v>2352</v>
      </c>
      <c r="I359" s="120">
        <v>6</v>
      </c>
      <c r="J359" s="120"/>
      <c r="K359" s="120"/>
      <c r="L359" s="47">
        <v>39.743999999999993</v>
      </c>
      <c r="M359" s="47">
        <f t="shared" si="10"/>
        <v>238.46399999999994</v>
      </c>
      <c r="N359">
        <f t="shared" si="11"/>
        <v>1</v>
      </c>
    </row>
    <row r="360" spans="1:14" x14ac:dyDescent="0.25">
      <c r="A360" t="s">
        <v>2339</v>
      </c>
      <c r="B360" t="s">
        <v>2537</v>
      </c>
      <c r="C360" t="s">
        <v>2399</v>
      </c>
      <c r="D360" s="98">
        <v>45505</v>
      </c>
      <c r="E360" s="1">
        <v>685</v>
      </c>
      <c r="F360" t="s">
        <v>2448</v>
      </c>
      <c r="G360" s="1">
        <v>3564667</v>
      </c>
      <c r="H360" t="s">
        <v>2347</v>
      </c>
      <c r="I360" s="120">
        <v>12</v>
      </c>
      <c r="J360" s="120"/>
      <c r="K360" s="120"/>
      <c r="L360" s="47">
        <v>20.323620000000002</v>
      </c>
      <c r="M360" s="47">
        <f t="shared" si="10"/>
        <v>243.88344000000001</v>
      </c>
      <c r="N360">
        <f t="shared" si="11"/>
        <v>1</v>
      </c>
    </row>
    <row r="361" spans="1:14" x14ac:dyDescent="0.25">
      <c r="A361" t="s">
        <v>2339</v>
      </c>
      <c r="B361" t="s">
        <v>2537</v>
      </c>
      <c r="C361" t="s">
        <v>2399</v>
      </c>
      <c r="D361" s="98">
        <v>45505</v>
      </c>
      <c r="E361" s="1">
        <v>2008</v>
      </c>
      <c r="F361" t="s">
        <v>2449</v>
      </c>
      <c r="G361" s="1">
        <v>3284683</v>
      </c>
      <c r="H361" t="s">
        <v>2343</v>
      </c>
      <c r="I361" s="120">
        <v>6</v>
      </c>
      <c r="J361" s="120"/>
      <c r="K361" s="120"/>
      <c r="L361" s="47">
        <v>30.099959999999999</v>
      </c>
      <c r="M361" s="47">
        <f t="shared" si="10"/>
        <v>180.59976</v>
      </c>
      <c r="N361">
        <f t="shared" si="11"/>
        <v>1</v>
      </c>
    </row>
    <row r="362" spans="1:14" x14ac:dyDescent="0.25">
      <c r="A362" t="s">
        <v>2339</v>
      </c>
      <c r="B362" t="s">
        <v>2537</v>
      </c>
      <c r="C362" t="s">
        <v>2399</v>
      </c>
      <c r="D362" s="98">
        <v>45505</v>
      </c>
      <c r="E362" s="1">
        <v>2008</v>
      </c>
      <c r="F362" t="s">
        <v>2449</v>
      </c>
      <c r="G362" s="1">
        <v>3373113</v>
      </c>
      <c r="H362" t="s">
        <v>2353</v>
      </c>
      <c r="I362" s="120">
        <v>60</v>
      </c>
      <c r="J362" s="120"/>
      <c r="K362" s="120"/>
      <c r="L362" s="47">
        <v>5.9841899999999999</v>
      </c>
      <c r="M362" s="47">
        <f t="shared" si="10"/>
        <v>359.0514</v>
      </c>
      <c r="N362">
        <f t="shared" si="11"/>
        <v>1</v>
      </c>
    </row>
    <row r="363" spans="1:14" x14ac:dyDescent="0.25">
      <c r="A363" t="s">
        <v>2339</v>
      </c>
      <c r="B363" t="s">
        <v>2537</v>
      </c>
      <c r="C363" t="s">
        <v>2399</v>
      </c>
      <c r="D363" s="98">
        <v>45505</v>
      </c>
      <c r="E363" s="1">
        <v>2018</v>
      </c>
      <c r="F363" t="s">
        <v>2450</v>
      </c>
      <c r="G363" s="1">
        <v>3564666</v>
      </c>
      <c r="H363" t="s">
        <v>2362</v>
      </c>
      <c r="I363" s="120">
        <v>12</v>
      </c>
      <c r="J363" s="120"/>
      <c r="K363" s="120"/>
      <c r="L363" s="47">
        <v>20.323620000000002</v>
      </c>
      <c r="M363" s="47">
        <f t="shared" si="10"/>
        <v>243.88344000000001</v>
      </c>
      <c r="N363">
        <f t="shared" si="11"/>
        <v>1</v>
      </c>
    </row>
    <row r="364" spans="1:14" x14ac:dyDescent="0.25">
      <c r="A364" t="s">
        <v>2339</v>
      </c>
      <c r="B364" t="s">
        <v>2537</v>
      </c>
      <c r="C364" t="s">
        <v>2399</v>
      </c>
      <c r="D364" s="98">
        <v>45505</v>
      </c>
      <c r="E364" s="1">
        <v>2018</v>
      </c>
      <c r="F364" t="s">
        <v>2450</v>
      </c>
      <c r="G364" s="1">
        <v>3564667</v>
      </c>
      <c r="H364" t="s">
        <v>2347</v>
      </c>
      <c r="I364" s="120">
        <v>12</v>
      </c>
      <c r="J364" s="120"/>
      <c r="K364" s="120"/>
      <c r="L364" s="47">
        <v>20.323620000000002</v>
      </c>
      <c r="M364" s="47">
        <f t="shared" si="10"/>
        <v>243.88344000000001</v>
      </c>
      <c r="N364">
        <f t="shared" si="11"/>
        <v>1</v>
      </c>
    </row>
    <row r="365" spans="1:14" x14ac:dyDescent="0.25">
      <c r="A365" t="s">
        <v>2339</v>
      </c>
      <c r="B365" t="s">
        <v>2537</v>
      </c>
      <c r="C365" t="s">
        <v>2399</v>
      </c>
      <c r="D365" s="98">
        <v>45506</v>
      </c>
      <c r="E365" s="1">
        <v>2043</v>
      </c>
      <c r="F365" t="s">
        <v>2451</v>
      </c>
      <c r="G365" s="1">
        <v>3284683</v>
      </c>
      <c r="H365" t="s">
        <v>2343</v>
      </c>
      <c r="I365" s="120">
        <v>12</v>
      </c>
      <c r="J365" s="120"/>
      <c r="K365" s="120"/>
      <c r="L365" s="47">
        <v>30.099959999999999</v>
      </c>
      <c r="M365" s="47">
        <f t="shared" si="10"/>
        <v>361.19952000000001</v>
      </c>
      <c r="N365">
        <f t="shared" si="11"/>
        <v>2</v>
      </c>
    </row>
    <row r="366" spans="1:14" x14ac:dyDescent="0.25">
      <c r="A366" t="s">
        <v>2339</v>
      </c>
      <c r="B366" t="s">
        <v>2537</v>
      </c>
      <c r="C366" t="s">
        <v>2399</v>
      </c>
      <c r="D366" s="98">
        <v>45506</v>
      </c>
      <c r="E366" s="1">
        <v>2043</v>
      </c>
      <c r="F366" t="s">
        <v>2451</v>
      </c>
      <c r="G366" s="1">
        <v>3352387</v>
      </c>
      <c r="H366" t="s">
        <v>2352</v>
      </c>
      <c r="I366" s="120">
        <v>12</v>
      </c>
      <c r="J366" s="120"/>
      <c r="K366" s="120"/>
      <c r="L366" s="47">
        <v>39.743999999999993</v>
      </c>
      <c r="M366" s="47">
        <f t="shared" si="10"/>
        <v>476.92799999999988</v>
      </c>
      <c r="N366">
        <f t="shared" si="11"/>
        <v>2</v>
      </c>
    </row>
    <row r="367" spans="1:14" x14ac:dyDescent="0.25">
      <c r="A367" t="s">
        <v>2339</v>
      </c>
      <c r="B367" t="s">
        <v>2537</v>
      </c>
      <c r="C367" t="s">
        <v>2399</v>
      </c>
      <c r="D367" s="98">
        <v>45506</v>
      </c>
      <c r="E367" s="1">
        <v>2043</v>
      </c>
      <c r="F367" t="s">
        <v>2451</v>
      </c>
      <c r="G367" s="1">
        <v>3384346</v>
      </c>
      <c r="H367" t="s">
        <v>2354</v>
      </c>
      <c r="I367" s="120">
        <v>12</v>
      </c>
      <c r="J367" s="120"/>
      <c r="K367" s="120"/>
      <c r="L367" s="47">
        <v>37.949940000000005</v>
      </c>
      <c r="M367" s="47">
        <f t="shared" si="10"/>
        <v>455.39928000000009</v>
      </c>
      <c r="N367">
        <f t="shared" si="11"/>
        <v>2</v>
      </c>
    </row>
    <row r="368" spans="1:14" x14ac:dyDescent="0.25">
      <c r="A368" t="s">
        <v>2339</v>
      </c>
      <c r="B368" t="s">
        <v>2537</v>
      </c>
      <c r="C368" t="s">
        <v>2399</v>
      </c>
      <c r="D368" s="98">
        <v>45506</v>
      </c>
      <c r="E368" s="1">
        <v>2087</v>
      </c>
      <c r="F368" t="s">
        <v>2452</v>
      </c>
      <c r="G368" s="1">
        <v>3284683</v>
      </c>
      <c r="H368" t="s">
        <v>2343</v>
      </c>
      <c r="I368" s="120">
        <v>6</v>
      </c>
      <c r="J368" s="120"/>
      <c r="K368" s="120"/>
      <c r="L368" s="47">
        <v>30.099959999999999</v>
      </c>
      <c r="M368" s="47">
        <f t="shared" si="10"/>
        <v>180.59976</v>
      </c>
      <c r="N368">
        <f t="shared" si="11"/>
        <v>2</v>
      </c>
    </row>
    <row r="369" spans="1:14" x14ac:dyDescent="0.25">
      <c r="A369" t="s">
        <v>2339</v>
      </c>
      <c r="B369" t="s">
        <v>2537</v>
      </c>
      <c r="C369" t="s">
        <v>2399</v>
      </c>
      <c r="D369" s="98">
        <v>45505</v>
      </c>
      <c r="E369" s="1">
        <v>2112</v>
      </c>
      <c r="F369" t="s">
        <v>2453</v>
      </c>
      <c r="G369" s="1">
        <v>3373113</v>
      </c>
      <c r="H369" t="s">
        <v>2353</v>
      </c>
      <c r="I369" s="120">
        <v>60</v>
      </c>
      <c r="J369" s="120"/>
      <c r="K369" s="120"/>
      <c r="L369" s="47">
        <v>5.9841899999999999</v>
      </c>
      <c r="M369" s="47">
        <f t="shared" si="10"/>
        <v>359.0514</v>
      </c>
      <c r="N369">
        <f t="shared" si="11"/>
        <v>1</v>
      </c>
    </row>
    <row r="370" spans="1:14" x14ac:dyDescent="0.25">
      <c r="A370" t="s">
        <v>2339</v>
      </c>
      <c r="B370" t="s">
        <v>2537</v>
      </c>
      <c r="C370" t="s">
        <v>2399</v>
      </c>
      <c r="D370" s="98">
        <v>45507</v>
      </c>
      <c r="E370" s="1">
        <v>2126</v>
      </c>
      <c r="F370" t="s">
        <v>2454</v>
      </c>
      <c r="G370" s="1">
        <v>3566457</v>
      </c>
      <c r="H370" t="s">
        <v>2365</v>
      </c>
      <c r="I370" s="120">
        <v>24</v>
      </c>
      <c r="J370" s="120"/>
      <c r="K370" s="120"/>
      <c r="L370" s="47">
        <v>12.645809999999999</v>
      </c>
      <c r="M370" s="47">
        <f t="shared" si="10"/>
        <v>303.49943999999999</v>
      </c>
      <c r="N370">
        <f t="shared" si="11"/>
        <v>3</v>
      </c>
    </row>
    <row r="371" spans="1:14" x14ac:dyDescent="0.25">
      <c r="A371" t="s">
        <v>2339</v>
      </c>
      <c r="B371" t="s">
        <v>2537</v>
      </c>
      <c r="C371" t="s">
        <v>2399</v>
      </c>
      <c r="D371" s="98">
        <v>45507</v>
      </c>
      <c r="E371" s="1">
        <v>2126</v>
      </c>
      <c r="F371" t="s">
        <v>2454</v>
      </c>
      <c r="G371" s="1">
        <v>3564666</v>
      </c>
      <c r="H371" t="s">
        <v>2362</v>
      </c>
      <c r="I371" s="120">
        <v>12</v>
      </c>
      <c r="J371" s="120"/>
      <c r="K371" s="120"/>
      <c r="L371" s="47">
        <v>20.323620000000002</v>
      </c>
      <c r="M371" s="47">
        <f t="shared" si="10"/>
        <v>243.88344000000001</v>
      </c>
      <c r="N371">
        <f t="shared" si="11"/>
        <v>3</v>
      </c>
    </row>
    <row r="372" spans="1:14" x14ac:dyDescent="0.25">
      <c r="A372" t="s">
        <v>2339</v>
      </c>
      <c r="B372" t="s">
        <v>2537</v>
      </c>
      <c r="C372" t="s">
        <v>2399</v>
      </c>
      <c r="D372" s="98">
        <v>45505</v>
      </c>
      <c r="E372" s="1">
        <v>2131</v>
      </c>
      <c r="F372" t="s">
        <v>2455</v>
      </c>
      <c r="G372" s="1">
        <v>3352387</v>
      </c>
      <c r="H372" t="s">
        <v>2352</v>
      </c>
      <c r="I372" s="120">
        <v>6</v>
      </c>
      <c r="J372" s="120"/>
      <c r="K372" s="120"/>
      <c r="L372" s="47">
        <v>39.743999999999993</v>
      </c>
      <c r="M372" s="47">
        <f t="shared" si="10"/>
        <v>238.46399999999994</v>
      </c>
      <c r="N372">
        <f t="shared" si="11"/>
        <v>1</v>
      </c>
    </row>
    <row r="373" spans="1:14" x14ac:dyDescent="0.25">
      <c r="A373" t="s">
        <v>2339</v>
      </c>
      <c r="B373" t="s">
        <v>2537</v>
      </c>
      <c r="C373" t="s">
        <v>2411</v>
      </c>
      <c r="D373" s="98">
        <v>45505</v>
      </c>
      <c r="E373" s="1">
        <v>4201</v>
      </c>
      <c r="F373" t="s">
        <v>2456</v>
      </c>
      <c r="G373" s="1">
        <v>3373113</v>
      </c>
      <c r="H373" t="s">
        <v>2353</v>
      </c>
      <c r="I373" s="120">
        <v>60</v>
      </c>
      <c r="J373" s="120"/>
      <c r="K373" s="120"/>
      <c r="L373" s="47">
        <v>5.9841899999999999</v>
      </c>
      <c r="M373" s="47">
        <f t="shared" si="10"/>
        <v>359.0514</v>
      </c>
      <c r="N373">
        <f t="shared" si="11"/>
        <v>1</v>
      </c>
    </row>
    <row r="374" spans="1:14" x14ac:dyDescent="0.25">
      <c r="A374" t="s">
        <v>2339</v>
      </c>
      <c r="B374" t="s">
        <v>2537</v>
      </c>
      <c r="C374" t="s">
        <v>2411</v>
      </c>
      <c r="D374" s="98">
        <v>45511</v>
      </c>
      <c r="E374" s="1">
        <v>4201</v>
      </c>
      <c r="F374" t="s">
        <v>2456</v>
      </c>
      <c r="G374" s="1">
        <v>3352387</v>
      </c>
      <c r="H374" t="s">
        <v>2352</v>
      </c>
      <c r="I374" s="120">
        <v>6</v>
      </c>
      <c r="J374" s="120"/>
      <c r="K374" s="120"/>
      <c r="L374" s="47">
        <v>39.743999999999993</v>
      </c>
      <c r="M374" s="47">
        <f t="shared" si="10"/>
        <v>238.46399999999994</v>
      </c>
      <c r="N374">
        <f t="shared" si="11"/>
        <v>7</v>
      </c>
    </row>
    <row r="375" spans="1:14" x14ac:dyDescent="0.25">
      <c r="A375" t="s">
        <v>2339</v>
      </c>
      <c r="B375" t="s">
        <v>2537</v>
      </c>
      <c r="C375" t="s">
        <v>2411</v>
      </c>
      <c r="D375" s="98">
        <v>45511</v>
      </c>
      <c r="E375" s="1">
        <v>4202</v>
      </c>
      <c r="F375" t="s">
        <v>2457</v>
      </c>
      <c r="G375" s="1">
        <v>3284683</v>
      </c>
      <c r="H375" t="s">
        <v>2343</v>
      </c>
      <c r="I375" s="120">
        <v>6</v>
      </c>
      <c r="J375" s="120"/>
      <c r="K375" s="120"/>
      <c r="L375" s="47">
        <v>30.099959999999999</v>
      </c>
      <c r="M375" s="47">
        <f t="shared" si="10"/>
        <v>180.59976</v>
      </c>
      <c r="N375">
        <f t="shared" si="11"/>
        <v>7</v>
      </c>
    </row>
    <row r="376" spans="1:14" x14ac:dyDescent="0.25">
      <c r="A376" t="s">
        <v>2339</v>
      </c>
      <c r="B376" t="s">
        <v>2537</v>
      </c>
      <c r="C376" t="s">
        <v>2411</v>
      </c>
      <c r="D376" s="98">
        <v>45511</v>
      </c>
      <c r="E376" s="1">
        <v>4202</v>
      </c>
      <c r="F376" t="s">
        <v>2457</v>
      </c>
      <c r="G376" s="1">
        <v>3352387</v>
      </c>
      <c r="H376" t="s">
        <v>2352</v>
      </c>
      <c r="I376" s="120">
        <v>6</v>
      </c>
      <c r="J376" s="120"/>
      <c r="K376" s="120"/>
      <c r="L376" s="47">
        <v>39.743999999999993</v>
      </c>
      <c r="M376" s="47">
        <f t="shared" si="10"/>
        <v>238.46399999999994</v>
      </c>
      <c r="N376">
        <f t="shared" si="11"/>
        <v>7</v>
      </c>
    </row>
    <row r="377" spans="1:14" x14ac:dyDescent="0.25">
      <c r="A377" t="s">
        <v>2339</v>
      </c>
      <c r="B377" t="s">
        <v>2537</v>
      </c>
      <c r="C377" t="s">
        <v>2411</v>
      </c>
      <c r="D377" s="98">
        <v>45511</v>
      </c>
      <c r="E377" s="1">
        <v>4202</v>
      </c>
      <c r="F377" t="s">
        <v>2457</v>
      </c>
      <c r="G377" s="1">
        <v>3408152</v>
      </c>
      <c r="H377" t="s">
        <v>2346</v>
      </c>
      <c r="I377" s="120">
        <v>20</v>
      </c>
      <c r="J377" s="120"/>
      <c r="K377" s="120"/>
      <c r="L377" s="47">
        <v>19.800018000000001</v>
      </c>
      <c r="M377" s="47">
        <f t="shared" si="10"/>
        <v>396.00036</v>
      </c>
      <c r="N377">
        <f t="shared" si="11"/>
        <v>7</v>
      </c>
    </row>
    <row r="378" spans="1:14" x14ac:dyDescent="0.25">
      <c r="A378" t="s">
        <v>2339</v>
      </c>
      <c r="B378" t="s">
        <v>2537</v>
      </c>
      <c r="C378" t="s">
        <v>2411</v>
      </c>
      <c r="D378" s="98">
        <v>45511</v>
      </c>
      <c r="E378" s="1">
        <v>4202</v>
      </c>
      <c r="F378" t="s">
        <v>2457</v>
      </c>
      <c r="G378" s="1">
        <v>3565350</v>
      </c>
      <c r="H378" t="s">
        <v>2364</v>
      </c>
      <c r="I378" s="120">
        <v>24</v>
      </c>
      <c r="J378" s="120"/>
      <c r="K378" s="120"/>
      <c r="L378" s="47">
        <v>12.645809999999999</v>
      </c>
      <c r="M378" s="47">
        <f t="shared" si="10"/>
        <v>303.49943999999999</v>
      </c>
      <c r="N378">
        <f t="shared" si="11"/>
        <v>7</v>
      </c>
    </row>
    <row r="379" spans="1:14" x14ac:dyDescent="0.25">
      <c r="A379" t="s">
        <v>2339</v>
      </c>
      <c r="B379" t="s">
        <v>2537</v>
      </c>
      <c r="C379" t="s">
        <v>2411</v>
      </c>
      <c r="D379" s="98">
        <v>45511</v>
      </c>
      <c r="E379" s="1">
        <v>4202</v>
      </c>
      <c r="F379" t="s">
        <v>2457</v>
      </c>
      <c r="G379" s="1">
        <v>3565351</v>
      </c>
      <c r="H379" t="s">
        <v>2342</v>
      </c>
      <c r="I379" s="120">
        <v>24</v>
      </c>
      <c r="J379" s="120"/>
      <c r="K379" s="120"/>
      <c r="L379" s="47">
        <v>12.645809999999999</v>
      </c>
      <c r="M379" s="47">
        <f t="shared" si="10"/>
        <v>303.49943999999999</v>
      </c>
      <c r="N379">
        <f t="shared" si="11"/>
        <v>7</v>
      </c>
    </row>
    <row r="380" spans="1:14" x14ac:dyDescent="0.25">
      <c r="A380" t="s">
        <v>2458</v>
      </c>
      <c r="B380" t="s">
        <v>2537</v>
      </c>
      <c r="C380" t="s">
        <v>2340</v>
      </c>
      <c r="D380" s="98">
        <v>45510</v>
      </c>
      <c r="E380" s="1">
        <v>119</v>
      </c>
      <c r="F380" t="s">
        <v>2459</v>
      </c>
      <c r="G380" s="1">
        <v>3408152</v>
      </c>
      <c r="H380" t="s">
        <v>2346</v>
      </c>
      <c r="I380" s="120">
        <v>40</v>
      </c>
      <c r="J380" s="120"/>
      <c r="K380" s="120"/>
      <c r="L380" s="47">
        <v>19.800018000000001</v>
      </c>
      <c r="M380" s="47">
        <f t="shared" si="10"/>
        <v>792.00072</v>
      </c>
      <c r="N380">
        <f t="shared" si="11"/>
        <v>6</v>
      </c>
    </row>
    <row r="381" spans="1:14" x14ac:dyDescent="0.25">
      <c r="A381" t="s">
        <v>2458</v>
      </c>
      <c r="B381" t="s">
        <v>2537</v>
      </c>
      <c r="C381" t="s">
        <v>2340</v>
      </c>
      <c r="D381" s="98">
        <v>45510</v>
      </c>
      <c r="E381" s="1">
        <v>120</v>
      </c>
      <c r="F381" t="s">
        <v>2460</v>
      </c>
      <c r="G381" s="1">
        <v>3565351</v>
      </c>
      <c r="H381" t="s">
        <v>2342</v>
      </c>
      <c r="I381" s="120">
        <v>24</v>
      </c>
      <c r="J381" s="120"/>
      <c r="K381" s="120"/>
      <c r="L381" s="47">
        <v>12.645809999999999</v>
      </c>
      <c r="M381" s="47">
        <f t="shared" ref="M381:M436" si="12">+I381*L381</f>
        <v>303.49943999999999</v>
      </c>
      <c r="N381">
        <f t="shared" si="11"/>
        <v>6</v>
      </c>
    </row>
    <row r="382" spans="1:14" x14ac:dyDescent="0.25">
      <c r="A382" t="s">
        <v>2458</v>
      </c>
      <c r="B382" t="s">
        <v>2537</v>
      </c>
      <c r="C382" t="s">
        <v>2340</v>
      </c>
      <c r="D382" s="98">
        <v>45511</v>
      </c>
      <c r="E382" s="1">
        <v>120</v>
      </c>
      <c r="F382" t="s">
        <v>2460</v>
      </c>
      <c r="G382" s="1">
        <v>3373113</v>
      </c>
      <c r="H382" t="s">
        <v>2353</v>
      </c>
      <c r="I382" s="120">
        <v>60</v>
      </c>
      <c r="J382" s="120"/>
      <c r="K382" s="120"/>
      <c r="L382" s="47">
        <v>5.9841899999999999</v>
      </c>
      <c r="M382" s="47">
        <f t="shared" si="12"/>
        <v>359.0514</v>
      </c>
      <c r="N382">
        <f t="shared" si="11"/>
        <v>7</v>
      </c>
    </row>
    <row r="383" spans="1:14" x14ac:dyDescent="0.25">
      <c r="A383" t="s">
        <v>2458</v>
      </c>
      <c r="B383" t="s">
        <v>2537</v>
      </c>
      <c r="C383" t="s">
        <v>2340</v>
      </c>
      <c r="D383" s="98">
        <v>45511</v>
      </c>
      <c r="E383" s="1">
        <v>120</v>
      </c>
      <c r="F383" t="s">
        <v>2460</v>
      </c>
      <c r="G383" s="1">
        <v>3384347</v>
      </c>
      <c r="H383" t="s">
        <v>2345</v>
      </c>
      <c r="I383" s="120">
        <v>60</v>
      </c>
      <c r="J383" s="120"/>
      <c r="K383" s="120"/>
      <c r="L383" s="47">
        <v>5.7200040000000012</v>
      </c>
      <c r="M383" s="47">
        <f t="shared" si="12"/>
        <v>343.20024000000006</v>
      </c>
      <c r="N383">
        <f t="shared" si="11"/>
        <v>7</v>
      </c>
    </row>
    <row r="384" spans="1:14" x14ac:dyDescent="0.25">
      <c r="A384" t="s">
        <v>2458</v>
      </c>
      <c r="B384" t="s">
        <v>2537</v>
      </c>
      <c r="C384" t="s">
        <v>2340</v>
      </c>
      <c r="D384" s="98">
        <v>45511</v>
      </c>
      <c r="E384" s="1">
        <v>120</v>
      </c>
      <c r="F384" t="s">
        <v>2460</v>
      </c>
      <c r="G384" s="1">
        <v>3408152</v>
      </c>
      <c r="H384" t="s">
        <v>2346</v>
      </c>
      <c r="I384" s="120">
        <v>40</v>
      </c>
      <c r="J384" s="120"/>
      <c r="K384" s="120"/>
      <c r="L384" s="47">
        <v>19.800018000000001</v>
      </c>
      <c r="M384" s="47">
        <f t="shared" si="12"/>
        <v>792.00072</v>
      </c>
      <c r="N384">
        <f t="shared" si="11"/>
        <v>7</v>
      </c>
    </row>
    <row r="385" spans="1:14" x14ac:dyDescent="0.25">
      <c r="A385" t="s">
        <v>2458</v>
      </c>
      <c r="B385" t="s">
        <v>2537</v>
      </c>
      <c r="C385" t="s">
        <v>2340</v>
      </c>
      <c r="D385" s="98">
        <v>45511</v>
      </c>
      <c r="E385" s="1">
        <v>120</v>
      </c>
      <c r="F385" t="s">
        <v>2460</v>
      </c>
      <c r="G385" s="1">
        <v>3408152</v>
      </c>
      <c r="H385" t="s">
        <v>2346</v>
      </c>
      <c r="I385" s="120">
        <v>40</v>
      </c>
      <c r="J385" s="120"/>
      <c r="K385" s="120"/>
      <c r="L385" s="47">
        <v>19.800018000000001</v>
      </c>
      <c r="M385" s="47">
        <f t="shared" si="12"/>
        <v>792.00072</v>
      </c>
      <c r="N385">
        <f t="shared" si="11"/>
        <v>7</v>
      </c>
    </row>
    <row r="386" spans="1:14" x14ac:dyDescent="0.25">
      <c r="A386" t="s">
        <v>2458</v>
      </c>
      <c r="B386" t="s">
        <v>2537</v>
      </c>
      <c r="C386" t="s">
        <v>2340</v>
      </c>
      <c r="D386" s="98">
        <v>45507</v>
      </c>
      <c r="E386" s="1">
        <v>121</v>
      </c>
      <c r="F386" t="s">
        <v>2461</v>
      </c>
      <c r="G386" s="1">
        <v>3384347</v>
      </c>
      <c r="H386" t="s">
        <v>2345</v>
      </c>
      <c r="I386" s="120">
        <v>60</v>
      </c>
      <c r="J386" s="120"/>
      <c r="K386" s="120"/>
      <c r="L386" s="47">
        <v>5.7200040000000012</v>
      </c>
      <c r="M386" s="47">
        <f t="shared" si="12"/>
        <v>343.20024000000006</v>
      </c>
      <c r="N386">
        <f t="shared" si="11"/>
        <v>3</v>
      </c>
    </row>
    <row r="387" spans="1:14" x14ac:dyDescent="0.25">
      <c r="A387" t="s">
        <v>2458</v>
      </c>
      <c r="B387" t="s">
        <v>2537</v>
      </c>
      <c r="C387" t="s">
        <v>2340</v>
      </c>
      <c r="D387" s="98">
        <v>45510</v>
      </c>
      <c r="E387" s="1">
        <v>121</v>
      </c>
      <c r="F387" t="s">
        <v>2461</v>
      </c>
      <c r="G387" s="1">
        <v>3373113</v>
      </c>
      <c r="H387" t="s">
        <v>2353</v>
      </c>
      <c r="I387" s="120">
        <v>120</v>
      </c>
      <c r="J387" s="120"/>
      <c r="K387" s="120"/>
      <c r="L387" s="47">
        <v>5.9841899999999999</v>
      </c>
      <c r="M387" s="47">
        <f t="shared" si="12"/>
        <v>718.1028</v>
      </c>
      <c r="N387">
        <f t="shared" ref="N387:N450" si="13">+DAY(D387)</f>
        <v>6</v>
      </c>
    </row>
    <row r="388" spans="1:14" x14ac:dyDescent="0.25">
      <c r="A388" t="s">
        <v>2458</v>
      </c>
      <c r="B388" t="s">
        <v>2537</v>
      </c>
      <c r="C388" t="s">
        <v>2340</v>
      </c>
      <c r="D388" s="98">
        <v>45510</v>
      </c>
      <c r="E388" s="1">
        <v>121</v>
      </c>
      <c r="F388" t="s">
        <v>2461</v>
      </c>
      <c r="G388" s="1">
        <v>3564666</v>
      </c>
      <c r="H388" t="s">
        <v>2362</v>
      </c>
      <c r="I388" s="120">
        <v>12</v>
      </c>
      <c r="J388" s="120"/>
      <c r="K388" s="120"/>
      <c r="L388" s="47">
        <v>20.323620000000002</v>
      </c>
      <c r="M388" s="47">
        <f t="shared" si="12"/>
        <v>243.88344000000001</v>
      </c>
      <c r="N388">
        <f t="shared" si="13"/>
        <v>6</v>
      </c>
    </row>
    <row r="389" spans="1:14" x14ac:dyDescent="0.25">
      <c r="A389" t="s">
        <v>2458</v>
      </c>
      <c r="B389" t="s">
        <v>2537</v>
      </c>
      <c r="C389" t="s">
        <v>2340</v>
      </c>
      <c r="D389" s="98">
        <v>45507</v>
      </c>
      <c r="E389" s="1">
        <v>142</v>
      </c>
      <c r="F389" t="s">
        <v>2462</v>
      </c>
      <c r="G389" s="1">
        <v>3408152</v>
      </c>
      <c r="H389" t="s">
        <v>2346</v>
      </c>
      <c r="I389" s="120">
        <v>20</v>
      </c>
      <c r="J389" s="120"/>
      <c r="K389" s="120"/>
      <c r="L389" s="47">
        <v>19.800018000000001</v>
      </c>
      <c r="M389" s="47">
        <f t="shared" si="12"/>
        <v>396.00036</v>
      </c>
      <c r="N389">
        <f t="shared" si="13"/>
        <v>3</v>
      </c>
    </row>
    <row r="390" spans="1:14" x14ac:dyDescent="0.25">
      <c r="A390" t="s">
        <v>2458</v>
      </c>
      <c r="B390" t="s">
        <v>2537</v>
      </c>
      <c r="C390" t="s">
        <v>2340</v>
      </c>
      <c r="D390" s="98">
        <v>45507</v>
      </c>
      <c r="E390" s="1">
        <v>142</v>
      </c>
      <c r="F390" t="s">
        <v>2462</v>
      </c>
      <c r="G390" s="1">
        <v>3564667</v>
      </c>
      <c r="H390" t="s">
        <v>2347</v>
      </c>
      <c r="I390" s="120">
        <v>12</v>
      </c>
      <c r="J390" s="120"/>
      <c r="K390" s="120"/>
      <c r="L390" s="47">
        <v>20.323620000000002</v>
      </c>
      <c r="M390" s="47">
        <f t="shared" si="12"/>
        <v>243.88344000000001</v>
      </c>
      <c r="N390">
        <f t="shared" si="13"/>
        <v>3</v>
      </c>
    </row>
    <row r="391" spans="1:14" x14ac:dyDescent="0.25">
      <c r="A391" t="s">
        <v>2458</v>
      </c>
      <c r="B391" t="s">
        <v>2537</v>
      </c>
      <c r="C391" t="s">
        <v>2340</v>
      </c>
      <c r="D391" s="98">
        <v>45510</v>
      </c>
      <c r="E391" s="1">
        <v>142</v>
      </c>
      <c r="F391" t="s">
        <v>2462</v>
      </c>
      <c r="G391" s="1">
        <v>3373113</v>
      </c>
      <c r="H391" t="s">
        <v>2353</v>
      </c>
      <c r="I391" s="120">
        <v>120</v>
      </c>
      <c r="J391" s="120"/>
      <c r="K391" s="120"/>
      <c r="L391" s="47">
        <v>5.9841899999999999</v>
      </c>
      <c r="M391" s="47">
        <f t="shared" si="12"/>
        <v>718.1028</v>
      </c>
      <c r="N391">
        <f t="shared" si="13"/>
        <v>6</v>
      </c>
    </row>
    <row r="392" spans="1:14" x14ac:dyDescent="0.25">
      <c r="A392" t="s">
        <v>2458</v>
      </c>
      <c r="B392" t="s">
        <v>2537</v>
      </c>
      <c r="C392" t="s">
        <v>2340</v>
      </c>
      <c r="D392" s="98">
        <v>45510</v>
      </c>
      <c r="E392" s="1">
        <v>142</v>
      </c>
      <c r="F392" t="s">
        <v>2462</v>
      </c>
      <c r="G392" s="1">
        <v>3384347</v>
      </c>
      <c r="H392" t="s">
        <v>2345</v>
      </c>
      <c r="I392" s="120">
        <v>60</v>
      </c>
      <c r="J392" s="120"/>
      <c r="K392" s="120"/>
      <c r="L392" s="47">
        <v>5.7200040000000012</v>
      </c>
      <c r="M392" s="47">
        <f t="shared" si="12"/>
        <v>343.20024000000006</v>
      </c>
      <c r="N392">
        <f t="shared" si="13"/>
        <v>6</v>
      </c>
    </row>
    <row r="393" spans="1:14" x14ac:dyDescent="0.25">
      <c r="A393" t="s">
        <v>2458</v>
      </c>
      <c r="B393" t="s">
        <v>2537</v>
      </c>
      <c r="C393" t="s">
        <v>2340</v>
      </c>
      <c r="D393" s="98">
        <v>45510</v>
      </c>
      <c r="E393" s="1">
        <v>142</v>
      </c>
      <c r="F393" t="s">
        <v>2462</v>
      </c>
      <c r="G393" s="1">
        <v>3408152</v>
      </c>
      <c r="H393" t="s">
        <v>2346</v>
      </c>
      <c r="I393" s="120">
        <v>40</v>
      </c>
      <c r="J393" s="120"/>
      <c r="K393" s="120"/>
      <c r="L393" s="47">
        <v>19.800018000000001</v>
      </c>
      <c r="M393" s="47">
        <f t="shared" si="12"/>
        <v>792.00072</v>
      </c>
      <c r="N393">
        <f t="shared" si="13"/>
        <v>6</v>
      </c>
    </row>
    <row r="394" spans="1:14" x14ac:dyDescent="0.25">
      <c r="A394" t="s">
        <v>2458</v>
      </c>
      <c r="B394" t="s">
        <v>2537</v>
      </c>
      <c r="C394" t="s">
        <v>2340</v>
      </c>
      <c r="D394" s="98">
        <v>45511</v>
      </c>
      <c r="E394" s="1">
        <v>142</v>
      </c>
      <c r="F394" t="s">
        <v>2462</v>
      </c>
      <c r="G394" s="1">
        <v>3564666</v>
      </c>
      <c r="H394" t="s">
        <v>2362</v>
      </c>
      <c r="I394" s="120">
        <v>12</v>
      </c>
      <c r="J394" s="120"/>
      <c r="K394" s="120"/>
      <c r="L394" s="47">
        <v>20.323620000000002</v>
      </c>
      <c r="M394" s="47">
        <f t="shared" si="12"/>
        <v>243.88344000000001</v>
      </c>
      <c r="N394">
        <f t="shared" si="13"/>
        <v>7</v>
      </c>
    </row>
    <row r="395" spans="1:14" x14ac:dyDescent="0.25">
      <c r="A395" t="s">
        <v>2458</v>
      </c>
      <c r="B395" t="s">
        <v>2537</v>
      </c>
      <c r="C395" t="s">
        <v>2340</v>
      </c>
      <c r="D395" s="98">
        <v>45511</v>
      </c>
      <c r="E395" s="1">
        <v>142</v>
      </c>
      <c r="F395" t="s">
        <v>2462</v>
      </c>
      <c r="G395" s="1">
        <v>3564667</v>
      </c>
      <c r="H395" t="s">
        <v>2347</v>
      </c>
      <c r="I395" s="120">
        <v>24</v>
      </c>
      <c r="J395" s="120"/>
      <c r="K395" s="120"/>
      <c r="L395" s="47">
        <v>20.323620000000002</v>
      </c>
      <c r="M395" s="47">
        <f t="shared" si="12"/>
        <v>487.76688000000001</v>
      </c>
      <c r="N395">
        <f t="shared" si="13"/>
        <v>7</v>
      </c>
    </row>
    <row r="396" spans="1:14" x14ac:dyDescent="0.25">
      <c r="A396" t="s">
        <v>2458</v>
      </c>
      <c r="B396" t="s">
        <v>2537</v>
      </c>
      <c r="C396" t="s">
        <v>2340</v>
      </c>
      <c r="D396" s="98">
        <v>45511</v>
      </c>
      <c r="E396" s="1">
        <v>142</v>
      </c>
      <c r="F396" t="s">
        <v>2462</v>
      </c>
      <c r="G396" s="1">
        <v>3565350</v>
      </c>
      <c r="H396" t="s">
        <v>2364</v>
      </c>
      <c r="I396" s="120">
        <v>24</v>
      </c>
      <c r="J396" s="120"/>
      <c r="K396" s="120"/>
      <c r="L396" s="47">
        <v>12.645809999999999</v>
      </c>
      <c r="M396" s="47">
        <f t="shared" si="12"/>
        <v>303.49943999999999</v>
      </c>
      <c r="N396">
        <f t="shared" si="13"/>
        <v>7</v>
      </c>
    </row>
    <row r="397" spans="1:14" x14ac:dyDescent="0.25">
      <c r="A397" t="s">
        <v>2458</v>
      </c>
      <c r="B397" t="s">
        <v>2537</v>
      </c>
      <c r="C397" t="s">
        <v>2340</v>
      </c>
      <c r="D397" s="98">
        <v>45511</v>
      </c>
      <c r="E397" s="1">
        <v>142</v>
      </c>
      <c r="F397" t="s">
        <v>2462</v>
      </c>
      <c r="G397" s="1">
        <v>3565351</v>
      </c>
      <c r="H397" t="s">
        <v>2342</v>
      </c>
      <c r="I397" s="120">
        <v>24</v>
      </c>
      <c r="J397" s="120"/>
      <c r="K397" s="120"/>
      <c r="L397" s="47">
        <v>12.645809999999999</v>
      </c>
      <c r="M397" s="47">
        <f t="shared" si="12"/>
        <v>303.49943999999999</v>
      </c>
      <c r="N397">
        <f t="shared" si="13"/>
        <v>7</v>
      </c>
    </row>
    <row r="398" spans="1:14" x14ac:dyDescent="0.25">
      <c r="A398" t="s">
        <v>2458</v>
      </c>
      <c r="B398" t="s">
        <v>2537</v>
      </c>
      <c r="C398" t="s">
        <v>2340</v>
      </c>
      <c r="D398" s="98">
        <v>45511</v>
      </c>
      <c r="E398" s="1">
        <v>142</v>
      </c>
      <c r="F398" t="s">
        <v>2462</v>
      </c>
      <c r="G398" s="1">
        <v>3566457</v>
      </c>
      <c r="H398" t="s">
        <v>2365</v>
      </c>
      <c r="I398" s="120">
        <v>24</v>
      </c>
      <c r="J398" s="120"/>
      <c r="K398" s="120"/>
      <c r="L398" s="47">
        <v>12.645809999999999</v>
      </c>
      <c r="M398" s="47">
        <f t="shared" si="12"/>
        <v>303.49943999999999</v>
      </c>
      <c r="N398">
        <f t="shared" si="13"/>
        <v>7</v>
      </c>
    </row>
    <row r="399" spans="1:14" x14ac:dyDescent="0.25">
      <c r="A399" t="s">
        <v>2458</v>
      </c>
      <c r="B399" t="s">
        <v>2537</v>
      </c>
      <c r="C399" t="s">
        <v>2340</v>
      </c>
      <c r="D399" s="98">
        <v>45511</v>
      </c>
      <c r="E399" s="1">
        <v>142</v>
      </c>
      <c r="F399" t="s">
        <v>2462</v>
      </c>
      <c r="G399" s="1">
        <v>3584240</v>
      </c>
      <c r="H399" t="s">
        <v>2357</v>
      </c>
      <c r="I399" s="120">
        <v>120</v>
      </c>
      <c r="J399" s="120"/>
      <c r="K399" s="120"/>
      <c r="L399" s="47">
        <v>5.9841899999999999</v>
      </c>
      <c r="M399" s="47">
        <f t="shared" si="12"/>
        <v>718.1028</v>
      </c>
      <c r="N399">
        <f t="shared" si="13"/>
        <v>7</v>
      </c>
    </row>
    <row r="400" spans="1:14" x14ac:dyDescent="0.25">
      <c r="A400" t="s">
        <v>2458</v>
      </c>
      <c r="B400" t="s">
        <v>2537</v>
      </c>
      <c r="C400" t="s">
        <v>2340</v>
      </c>
      <c r="D400" s="98">
        <v>45511</v>
      </c>
      <c r="E400" s="1">
        <v>142</v>
      </c>
      <c r="F400" t="s">
        <v>2462</v>
      </c>
      <c r="G400" s="1">
        <v>3584241</v>
      </c>
      <c r="H400" t="s">
        <v>2358</v>
      </c>
      <c r="I400" s="120">
        <v>60</v>
      </c>
      <c r="J400" s="120"/>
      <c r="K400" s="120"/>
      <c r="L400" s="47">
        <v>20.662344000000001</v>
      </c>
      <c r="M400" s="47">
        <f t="shared" si="12"/>
        <v>1239.74064</v>
      </c>
      <c r="N400">
        <f t="shared" si="13"/>
        <v>7</v>
      </c>
    </row>
    <row r="401" spans="1:14" x14ac:dyDescent="0.25">
      <c r="A401" t="s">
        <v>2458</v>
      </c>
      <c r="B401" t="s">
        <v>2537</v>
      </c>
      <c r="C401" t="s">
        <v>2340</v>
      </c>
      <c r="D401" s="98">
        <v>45511</v>
      </c>
      <c r="E401" s="1">
        <v>142</v>
      </c>
      <c r="F401" t="s">
        <v>2462</v>
      </c>
      <c r="G401" s="1">
        <v>3565351</v>
      </c>
      <c r="H401" t="s">
        <v>2342</v>
      </c>
      <c r="I401" s="120">
        <v>24</v>
      </c>
      <c r="J401" s="120"/>
      <c r="K401" s="120"/>
      <c r="L401" s="47">
        <v>12.645809999999999</v>
      </c>
      <c r="M401" s="47">
        <f t="shared" si="12"/>
        <v>303.49943999999999</v>
      </c>
      <c r="N401">
        <f t="shared" si="13"/>
        <v>7</v>
      </c>
    </row>
    <row r="402" spans="1:14" x14ac:dyDescent="0.25">
      <c r="A402" t="s">
        <v>2458</v>
      </c>
      <c r="B402" t="s">
        <v>2537</v>
      </c>
      <c r="C402" t="s">
        <v>2340</v>
      </c>
      <c r="D402" s="98">
        <v>45511</v>
      </c>
      <c r="E402" s="1">
        <v>142</v>
      </c>
      <c r="F402" t="s">
        <v>2462</v>
      </c>
      <c r="G402" s="1">
        <v>3566457</v>
      </c>
      <c r="H402" t="s">
        <v>2365</v>
      </c>
      <c r="I402" s="120">
        <v>24</v>
      </c>
      <c r="J402" s="120"/>
      <c r="K402" s="120"/>
      <c r="L402" s="47">
        <v>12.645809999999999</v>
      </c>
      <c r="M402" s="47">
        <f t="shared" si="12"/>
        <v>303.49943999999999</v>
      </c>
      <c r="N402">
        <f t="shared" si="13"/>
        <v>7</v>
      </c>
    </row>
    <row r="403" spans="1:14" x14ac:dyDescent="0.25">
      <c r="A403" t="s">
        <v>2458</v>
      </c>
      <c r="B403" t="s">
        <v>2537</v>
      </c>
      <c r="C403" t="s">
        <v>2340</v>
      </c>
      <c r="D403" s="98">
        <v>45506</v>
      </c>
      <c r="E403" s="1">
        <v>144</v>
      </c>
      <c r="F403" t="s">
        <v>2463</v>
      </c>
      <c r="G403" s="1">
        <v>3572153</v>
      </c>
      <c r="H403" t="s">
        <v>2350</v>
      </c>
      <c r="I403" s="120">
        <v>6</v>
      </c>
      <c r="J403" s="120"/>
      <c r="K403" s="120"/>
      <c r="L403" s="47">
        <v>30.099959999999999</v>
      </c>
      <c r="M403" s="47">
        <f t="shared" si="12"/>
        <v>180.59976</v>
      </c>
      <c r="N403">
        <f t="shared" si="13"/>
        <v>2</v>
      </c>
    </row>
    <row r="404" spans="1:14" x14ac:dyDescent="0.25">
      <c r="A404" t="s">
        <v>2458</v>
      </c>
      <c r="B404" t="s">
        <v>2537</v>
      </c>
      <c r="C404" t="s">
        <v>2340</v>
      </c>
      <c r="D404" s="98">
        <v>45509</v>
      </c>
      <c r="E404" s="1">
        <v>144</v>
      </c>
      <c r="F404" t="s">
        <v>2463</v>
      </c>
      <c r="G404" s="1">
        <v>3373113</v>
      </c>
      <c r="H404" t="s">
        <v>2353</v>
      </c>
      <c r="I404" s="120">
        <v>180</v>
      </c>
      <c r="J404" s="120"/>
      <c r="K404" s="120"/>
      <c r="L404" s="47">
        <v>5.9841899999999999</v>
      </c>
      <c r="M404" s="47">
        <f t="shared" si="12"/>
        <v>1077.1541999999999</v>
      </c>
      <c r="N404">
        <f t="shared" si="13"/>
        <v>5</v>
      </c>
    </row>
    <row r="405" spans="1:14" x14ac:dyDescent="0.25">
      <c r="A405" t="s">
        <v>2458</v>
      </c>
      <c r="B405" t="s">
        <v>2537</v>
      </c>
      <c r="C405" t="s">
        <v>2340</v>
      </c>
      <c r="D405" s="98">
        <v>45509</v>
      </c>
      <c r="E405" s="1">
        <v>144</v>
      </c>
      <c r="F405" t="s">
        <v>2463</v>
      </c>
      <c r="G405" s="1">
        <v>3572153</v>
      </c>
      <c r="H405" t="s">
        <v>2350</v>
      </c>
      <c r="I405" s="120">
        <v>12</v>
      </c>
      <c r="J405" s="120"/>
      <c r="K405" s="120"/>
      <c r="L405" s="47">
        <v>30.099959999999999</v>
      </c>
      <c r="M405" s="47">
        <f t="shared" si="12"/>
        <v>361.19952000000001</v>
      </c>
      <c r="N405">
        <f t="shared" si="13"/>
        <v>5</v>
      </c>
    </row>
    <row r="406" spans="1:14" x14ac:dyDescent="0.25">
      <c r="A406" t="s">
        <v>2458</v>
      </c>
      <c r="B406" t="s">
        <v>2537</v>
      </c>
      <c r="C406" t="s">
        <v>2340</v>
      </c>
      <c r="D406" s="98">
        <v>45507</v>
      </c>
      <c r="E406" s="1">
        <v>147</v>
      </c>
      <c r="F406" t="s">
        <v>2464</v>
      </c>
      <c r="G406" s="1">
        <v>3584241</v>
      </c>
      <c r="H406" t="s">
        <v>2358</v>
      </c>
      <c r="I406" s="120">
        <v>20</v>
      </c>
      <c r="J406" s="120"/>
      <c r="K406" s="120"/>
      <c r="L406" s="47">
        <v>20.662344000000001</v>
      </c>
      <c r="M406" s="47">
        <f t="shared" si="12"/>
        <v>413.24688000000003</v>
      </c>
      <c r="N406">
        <f t="shared" si="13"/>
        <v>3</v>
      </c>
    </row>
    <row r="407" spans="1:14" x14ac:dyDescent="0.25">
      <c r="A407" t="s">
        <v>2458</v>
      </c>
      <c r="B407" t="s">
        <v>2537</v>
      </c>
      <c r="C407" t="s">
        <v>2340</v>
      </c>
      <c r="D407" s="98">
        <v>45507</v>
      </c>
      <c r="E407" s="1">
        <v>147</v>
      </c>
      <c r="F407" t="s">
        <v>2464</v>
      </c>
      <c r="G407" s="1">
        <v>3352387</v>
      </c>
      <c r="H407" t="s">
        <v>2352</v>
      </c>
      <c r="I407" s="120">
        <v>12</v>
      </c>
      <c r="J407" s="120"/>
      <c r="K407" s="120"/>
      <c r="L407" s="47">
        <v>39.743999999999993</v>
      </c>
      <c r="M407" s="47">
        <f t="shared" si="12"/>
        <v>476.92799999999988</v>
      </c>
      <c r="N407">
        <f t="shared" si="13"/>
        <v>3</v>
      </c>
    </row>
    <row r="408" spans="1:14" x14ac:dyDescent="0.25">
      <c r="A408" t="s">
        <v>2458</v>
      </c>
      <c r="B408" t="s">
        <v>2537</v>
      </c>
      <c r="C408" t="s">
        <v>2340</v>
      </c>
      <c r="D408" s="98">
        <v>45507</v>
      </c>
      <c r="E408" s="1">
        <v>147</v>
      </c>
      <c r="F408" t="s">
        <v>2464</v>
      </c>
      <c r="G408" s="1">
        <v>3564666</v>
      </c>
      <c r="H408" t="s">
        <v>2362</v>
      </c>
      <c r="I408" s="120">
        <v>12</v>
      </c>
      <c r="J408" s="120"/>
      <c r="K408" s="120"/>
      <c r="L408" s="47">
        <v>20.323620000000002</v>
      </c>
      <c r="M408" s="47">
        <f t="shared" si="12"/>
        <v>243.88344000000001</v>
      </c>
      <c r="N408">
        <f t="shared" si="13"/>
        <v>3</v>
      </c>
    </row>
    <row r="409" spans="1:14" x14ac:dyDescent="0.25">
      <c r="A409" t="s">
        <v>2458</v>
      </c>
      <c r="B409" t="s">
        <v>2537</v>
      </c>
      <c r="C409" t="s">
        <v>2340</v>
      </c>
      <c r="D409" s="98">
        <v>45507</v>
      </c>
      <c r="E409" s="1">
        <v>147</v>
      </c>
      <c r="F409" t="s">
        <v>2464</v>
      </c>
      <c r="G409" s="1">
        <v>3384346</v>
      </c>
      <c r="H409" t="s">
        <v>2354</v>
      </c>
      <c r="I409" s="120">
        <v>29</v>
      </c>
      <c r="J409" s="120"/>
      <c r="K409" s="120"/>
      <c r="L409" s="47">
        <v>37.949940000000005</v>
      </c>
      <c r="M409" s="47">
        <f t="shared" si="12"/>
        <v>1100.5482600000003</v>
      </c>
      <c r="N409">
        <f t="shared" si="13"/>
        <v>3</v>
      </c>
    </row>
    <row r="410" spans="1:14" x14ac:dyDescent="0.25">
      <c r="A410" t="s">
        <v>2458</v>
      </c>
      <c r="B410" t="s">
        <v>2537</v>
      </c>
      <c r="C410" t="s">
        <v>2340</v>
      </c>
      <c r="D410" s="98">
        <v>45507</v>
      </c>
      <c r="E410" s="1">
        <v>147</v>
      </c>
      <c r="F410" t="s">
        <v>2464</v>
      </c>
      <c r="G410" s="1">
        <v>3408152</v>
      </c>
      <c r="H410" t="s">
        <v>2346</v>
      </c>
      <c r="I410" s="120">
        <v>20</v>
      </c>
      <c r="J410" s="120"/>
      <c r="K410" s="120"/>
      <c r="L410" s="47">
        <v>19.800018000000001</v>
      </c>
      <c r="M410" s="47">
        <f t="shared" si="12"/>
        <v>396.00036</v>
      </c>
      <c r="N410">
        <f t="shared" si="13"/>
        <v>3</v>
      </c>
    </row>
    <row r="411" spans="1:14" x14ac:dyDescent="0.25">
      <c r="A411" t="s">
        <v>2458</v>
      </c>
      <c r="B411" t="s">
        <v>2537</v>
      </c>
      <c r="C411" t="s">
        <v>2340</v>
      </c>
      <c r="D411" s="98">
        <v>45509</v>
      </c>
      <c r="E411" s="1">
        <v>147</v>
      </c>
      <c r="F411" t="s">
        <v>2464</v>
      </c>
      <c r="G411" s="1">
        <v>3408152</v>
      </c>
      <c r="H411" t="s">
        <v>2346</v>
      </c>
      <c r="I411" s="120">
        <v>20</v>
      </c>
      <c r="J411" s="120"/>
      <c r="K411" s="120"/>
      <c r="L411" s="47">
        <v>19.800018000000001</v>
      </c>
      <c r="M411" s="47">
        <f t="shared" si="12"/>
        <v>396.00036</v>
      </c>
      <c r="N411">
        <f t="shared" si="13"/>
        <v>5</v>
      </c>
    </row>
    <row r="412" spans="1:14" x14ac:dyDescent="0.25">
      <c r="A412" t="s">
        <v>2458</v>
      </c>
      <c r="B412" t="s">
        <v>2537</v>
      </c>
      <c r="C412" t="s">
        <v>2340</v>
      </c>
      <c r="D412" s="98">
        <v>45509</v>
      </c>
      <c r="E412" s="1">
        <v>147</v>
      </c>
      <c r="F412" t="s">
        <v>2464</v>
      </c>
      <c r="G412" s="1">
        <v>3373113</v>
      </c>
      <c r="H412" t="s">
        <v>2353</v>
      </c>
      <c r="I412" s="120">
        <v>60</v>
      </c>
      <c r="J412" s="120"/>
      <c r="K412" s="120"/>
      <c r="L412" s="47">
        <v>5.9841899999999999</v>
      </c>
      <c r="M412" s="47">
        <f t="shared" si="12"/>
        <v>359.0514</v>
      </c>
      <c r="N412">
        <f t="shared" si="13"/>
        <v>5</v>
      </c>
    </row>
    <row r="413" spans="1:14" x14ac:dyDescent="0.25">
      <c r="A413" t="s">
        <v>2458</v>
      </c>
      <c r="B413" t="s">
        <v>2537</v>
      </c>
      <c r="C413" t="s">
        <v>2340</v>
      </c>
      <c r="D413" s="98">
        <v>45509</v>
      </c>
      <c r="E413" s="1">
        <v>147</v>
      </c>
      <c r="F413" t="s">
        <v>2464</v>
      </c>
      <c r="G413" s="1">
        <v>3384346</v>
      </c>
      <c r="H413" t="s">
        <v>2354</v>
      </c>
      <c r="I413" s="120">
        <v>30</v>
      </c>
      <c r="J413" s="120"/>
      <c r="K413" s="120"/>
      <c r="L413" s="47">
        <v>37.949940000000005</v>
      </c>
      <c r="M413" s="47">
        <f t="shared" si="12"/>
        <v>1138.4982000000002</v>
      </c>
      <c r="N413">
        <f t="shared" si="13"/>
        <v>5</v>
      </c>
    </row>
    <row r="414" spans="1:14" x14ac:dyDescent="0.25">
      <c r="A414" t="s">
        <v>2458</v>
      </c>
      <c r="B414" t="s">
        <v>2537</v>
      </c>
      <c r="C414" t="s">
        <v>2340</v>
      </c>
      <c r="D414" s="98">
        <v>45509</v>
      </c>
      <c r="E414" s="1">
        <v>147</v>
      </c>
      <c r="F414" t="s">
        <v>2464</v>
      </c>
      <c r="G414" s="1">
        <v>3352387</v>
      </c>
      <c r="H414" t="s">
        <v>2352</v>
      </c>
      <c r="I414" s="120">
        <v>12</v>
      </c>
      <c r="J414" s="120"/>
      <c r="K414" s="120"/>
      <c r="L414" s="47">
        <v>39.743999999999993</v>
      </c>
      <c r="M414" s="47">
        <f t="shared" si="12"/>
        <v>476.92799999999988</v>
      </c>
      <c r="N414">
        <f t="shared" si="13"/>
        <v>5</v>
      </c>
    </row>
    <row r="415" spans="1:14" x14ac:dyDescent="0.25">
      <c r="A415" t="s">
        <v>2458</v>
      </c>
      <c r="B415" t="s">
        <v>2537</v>
      </c>
      <c r="C415" t="s">
        <v>2340</v>
      </c>
      <c r="D415" s="98">
        <v>45511</v>
      </c>
      <c r="E415" s="1">
        <v>147</v>
      </c>
      <c r="F415" t="s">
        <v>2464</v>
      </c>
      <c r="G415" s="1">
        <v>3564666</v>
      </c>
      <c r="H415" t="s">
        <v>2362</v>
      </c>
      <c r="I415" s="120">
        <v>24</v>
      </c>
      <c r="J415" s="120"/>
      <c r="K415" s="120"/>
      <c r="L415" s="47">
        <v>20.323620000000002</v>
      </c>
      <c r="M415" s="47">
        <f t="shared" si="12"/>
        <v>487.76688000000001</v>
      </c>
      <c r="N415">
        <f t="shared" si="13"/>
        <v>7</v>
      </c>
    </row>
    <row r="416" spans="1:14" x14ac:dyDescent="0.25">
      <c r="A416" t="s">
        <v>2458</v>
      </c>
      <c r="B416" t="s">
        <v>2537</v>
      </c>
      <c r="C416" t="s">
        <v>2340</v>
      </c>
      <c r="D416" s="98">
        <v>45511</v>
      </c>
      <c r="E416" s="1">
        <v>147</v>
      </c>
      <c r="F416" t="s">
        <v>2464</v>
      </c>
      <c r="G416" s="1">
        <v>3568860</v>
      </c>
      <c r="H416" t="s">
        <v>2361</v>
      </c>
      <c r="I416" s="120">
        <v>24</v>
      </c>
      <c r="J416" s="120"/>
      <c r="K416" s="120"/>
      <c r="L416" s="47">
        <v>12.645809999999999</v>
      </c>
      <c r="M416" s="47">
        <f t="shared" si="12"/>
        <v>303.49943999999999</v>
      </c>
      <c r="N416">
        <f t="shared" si="13"/>
        <v>7</v>
      </c>
    </row>
    <row r="417" spans="1:14" x14ac:dyDescent="0.25">
      <c r="A417" t="s">
        <v>2458</v>
      </c>
      <c r="B417" t="s">
        <v>2537</v>
      </c>
      <c r="C417" t="s">
        <v>2340</v>
      </c>
      <c r="D417" s="98">
        <v>45511</v>
      </c>
      <c r="E417" s="1">
        <v>147</v>
      </c>
      <c r="F417" t="s">
        <v>2464</v>
      </c>
      <c r="G417" s="1">
        <v>3572153</v>
      </c>
      <c r="H417" t="s">
        <v>2350</v>
      </c>
      <c r="I417" s="120">
        <v>6</v>
      </c>
      <c r="J417" s="120"/>
      <c r="K417" s="120"/>
      <c r="L417" s="47">
        <v>30.099959999999999</v>
      </c>
      <c r="M417" s="47">
        <f t="shared" si="12"/>
        <v>180.59976</v>
      </c>
      <c r="N417">
        <f t="shared" si="13"/>
        <v>7</v>
      </c>
    </row>
    <row r="418" spans="1:14" x14ac:dyDescent="0.25">
      <c r="A418" t="s">
        <v>2458</v>
      </c>
      <c r="B418" t="s">
        <v>2537</v>
      </c>
      <c r="C418" t="s">
        <v>2340</v>
      </c>
      <c r="D418" s="98">
        <v>45511</v>
      </c>
      <c r="E418" s="1">
        <v>147</v>
      </c>
      <c r="F418" t="s">
        <v>2464</v>
      </c>
      <c r="G418" s="1">
        <v>3580230</v>
      </c>
      <c r="H418" t="s">
        <v>2356</v>
      </c>
      <c r="I418" s="120">
        <v>6</v>
      </c>
      <c r="J418" s="120"/>
      <c r="K418" s="120"/>
      <c r="L418" s="47">
        <v>36.695520000000002</v>
      </c>
      <c r="M418" s="47">
        <f t="shared" si="12"/>
        <v>220.17312000000001</v>
      </c>
      <c r="N418">
        <f t="shared" si="13"/>
        <v>7</v>
      </c>
    </row>
    <row r="419" spans="1:14" x14ac:dyDescent="0.25">
      <c r="A419" t="s">
        <v>2458</v>
      </c>
      <c r="B419" t="s">
        <v>2537</v>
      </c>
      <c r="C419" t="s">
        <v>2340</v>
      </c>
      <c r="D419" s="98">
        <v>45507</v>
      </c>
      <c r="E419" s="1">
        <v>170</v>
      </c>
      <c r="F419" t="s">
        <v>2465</v>
      </c>
      <c r="G419" s="1">
        <v>3384347</v>
      </c>
      <c r="H419" t="s">
        <v>2345</v>
      </c>
      <c r="I419" s="120">
        <v>60</v>
      </c>
      <c r="J419" s="120"/>
      <c r="K419" s="120"/>
      <c r="L419" s="47">
        <v>5.7200040000000012</v>
      </c>
      <c r="M419" s="47">
        <f t="shared" si="12"/>
        <v>343.20024000000006</v>
      </c>
      <c r="N419">
        <f t="shared" si="13"/>
        <v>3</v>
      </c>
    </row>
    <row r="420" spans="1:14" x14ac:dyDescent="0.25">
      <c r="A420" t="s">
        <v>2458</v>
      </c>
      <c r="B420" t="s">
        <v>2537</v>
      </c>
      <c r="C420" t="s">
        <v>2340</v>
      </c>
      <c r="D420" s="98">
        <v>45507</v>
      </c>
      <c r="E420" s="1">
        <v>170</v>
      </c>
      <c r="F420" t="s">
        <v>2465</v>
      </c>
      <c r="G420" s="1">
        <v>3584240</v>
      </c>
      <c r="H420" t="s">
        <v>2357</v>
      </c>
      <c r="I420" s="120">
        <v>60</v>
      </c>
      <c r="J420" s="120"/>
      <c r="K420" s="120"/>
      <c r="L420" s="47">
        <v>5.9841899999999999</v>
      </c>
      <c r="M420" s="47">
        <f t="shared" si="12"/>
        <v>359.0514</v>
      </c>
      <c r="N420">
        <f t="shared" si="13"/>
        <v>3</v>
      </c>
    </row>
    <row r="421" spans="1:14" x14ac:dyDescent="0.25">
      <c r="A421" t="s">
        <v>2458</v>
      </c>
      <c r="B421" t="s">
        <v>2537</v>
      </c>
      <c r="C421" t="s">
        <v>2340</v>
      </c>
      <c r="D421" s="98">
        <v>45507</v>
      </c>
      <c r="E421" s="1">
        <v>170</v>
      </c>
      <c r="F421" t="s">
        <v>2465</v>
      </c>
      <c r="G421" s="1">
        <v>3373113</v>
      </c>
      <c r="H421" t="s">
        <v>2353</v>
      </c>
      <c r="I421" s="120">
        <v>60</v>
      </c>
      <c r="J421" s="120"/>
      <c r="K421" s="120"/>
      <c r="L421" s="47">
        <v>5.9841899999999999</v>
      </c>
      <c r="M421" s="47">
        <f t="shared" si="12"/>
        <v>359.0514</v>
      </c>
      <c r="N421">
        <f t="shared" si="13"/>
        <v>3</v>
      </c>
    </row>
    <row r="422" spans="1:14" x14ac:dyDescent="0.25">
      <c r="A422" t="s">
        <v>2458</v>
      </c>
      <c r="B422" t="s">
        <v>2537</v>
      </c>
      <c r="C422" t="s">
        <v>2340</v>
      </c>
      <c r="D422" s="98">
        <v>45507</v>
      </c>
      <c r="E422" s="1">
        <v>170</v>
      </c>
      <c r="F422" t="s">
        <v>2465</v>
      </c>
      <c r="G422" s="1">
        <v>3566457</v>
      </c>
      <c r="H422" t="s">
        <v>2365</v>
      </c>
      <c r="I422" s="120">
        <v>24</v>
      </c>
      <c r="J422" s="120"/>
      <c r="K422" s="120"/>
      <c r="L422" s="47">
        <v>12.645809999999999</v>
      </c>
      <c r="M422" s="47">
        <f t="shared" si="12"/>
        <v>303.49943999999999</v>
      </c>
      <c r="N422">
        <f t="shared" si="13"/>
        <v>3</v>
      </c>
    </row>
    <row r="423" spans="1:14" x14ac:dyDescent="0.25">
      <c r="A423" t="s">
        <v>2458</v>
      </c>
      <c r="B423" t="s">
        <v>2537</v>
      </c>
      <c r="C423" t="s">
        <v>2340</v>
      </c>
      <c r="D423" s="98">
        <v>45507</v>
      </c>
      <c r="E423" s="1">
        <v>170</v>
      </c>
      <c r="F423" t="s">
        <v>2465</v>
      </c>
      <c r="G423" s="1">
        <v>3572153</v>
      </c>
      <c r="H423" t="s">
        <v>2350</v>
      </c>
      <c r="I423" s="120">
        <v>6</v>
      </c>
      <c r="J423" s="120"/>
      <c r="K423" s="120"/>
      <c r="L423" s="47">
        <v>30.099959999999999</v>
      </c>
      <c r="M423" s="47">
        <f t="shared" si="12"/>
        <v>180.59976</v>
      </c>
      <c r="N423">
        <f t="shared" si="13"/>
        <v>3</v>
      </c>
    </row>
    <row r="424" spans="1:14" x14ac:dyDescent="0.25">
      <c r="A424" t="s">
        <v>2458</v>
      </c>
      <c r="B424" t="s">
        <v>2537</v>
      </c>
      <c r="C424" t="s">
        <v>2340</v>
      </c>
      <c r="D424" s="98">
        <v>45506</v>
      </c>
      <c r="E424" s="1">
        <v>171</v>
      </c>
      <c r="F424" t="s">
        <v>2466</v>
      </c>
      <c r="G424" s="1">
        <v>3564667</v>
      </c>
      <c r="H424" t="s">
        <v>2347</v>
      </c>
      <c r="I424" s="120">
        <v>12</v>
      </c>
      <c r="J424" s="120"/>
      <c r="K424" s="120"/>
      <c r="L424" s="47">
        <v>20.323620000000002</v>
      </c>
      <c r="M424" s="47">
        <f t="shared" si="12"/>
        <v>243.88344000000001</v>
      </c>
      <c r="N424">
        <f t="shared" si="13"/>
        <v>2</v>
      </c>
    </row>
    <row r="425" spans="1:14" x14ac:dyDescent="0.25">
      <c r="A425" t="s">
        <v>2458</v>
      </c>
      <c r="B425" t="s">
        <v>2537</v>
      </c>
      <c r="C425" t="s">
        <v>2340</v>
      </c>
      <c r="D425" s="98">
        <v>45506</v>
      </c>
      <c r="E425" s="1">
        <v>171</v>
      </c>
      <c r="F425" t="s">
        <v>2466</v>
      </c>
      <c r="G425" s="1">
        <v>3572153</v>
      </c>
      <c r="H425" t="s">
        <v>2350</v>
      </c>
      <c r="I425" s="120">
        <v>6</v>
      </c>
      <c r="J425" s="120"/>
      <c r="K425" s="120"/>
      <c r="L425" s="47">
        <v>30.099959999999999</v>
      </c>
      <c r="M425" s="47">
        <f t="shared" si="12"/>
        <v>180.59976</v>
      </c>
      <c r="N425">
        <f t="shared" si="13"/>
        <v>2</v>
      </c>
    </row>
    <row r="426" spans="1:14" x14ac:dyDescent="0.25">
      <c r="A426" t="s">
        <v>2458</v>
      </c>
      <c r="B426" t="s">
        <v>2537</v>
      </c>
      <c r="C426" t="s">
        <v>2340</v>
      </c>
      <c r="D426" s="98">
        <v>45509</v>
      </c>
      <c r="E426" s="1">
        <v>187</v>
      </c>
      <c r="F426" t="s">
        <v>2467</v>
      </c>
      <c r="G426" s="1">
        <v>3352387</v>
      </c>
      <c r="H426" t="s">
        <v>2352</v>
      </c>
      <c r="I426" s="120">
        <v>78</v>
      </c>
      <c r="J426" s="120"/>
      <c r="K426" s="120"/>
      <c r="L426" s="47">
        <v>39.743999999999993</v>
      </c>
      <c r="M426" s="47">
        <f t="shared" si="12"/>
        <v>3100.0319999999992</v>
      </c>
      <c r="N426">
        <f t="shared" si="13"/>
        <v>5</v>
      </c>
    </row>
    <row r="427" spans="1:14" x14ac:dyDescent="0.25">
      <c r="A427" t="s">
        <v>2458</v>
      </c>
      <c r="B427" t="s">
        <v>2537</v>
      </c>
      <c r="C427" t="s">
        <v>2340</v>
      </c>
      <c r="D427" s="98">
        <v>45511</v>
      </c>
      <c r="E427" s="1">
        <v>187</v>
      </c>
      <c r="F427" t="s">
        <v>2467</v>
      </c>
      <c r="G427" s="1">
        <v>3373113</v>
      </c>
      <c r="H427" t="s">
        <v>2353</v>
      </c>
      <c r="I427" s="120">
        <v>120</v>
      </c>
      <c r="J427" s="120"/>
      <c r="K427" s="120"/>
      <c r="L427" s="47">
        <v>5.9841899999999999</v>
      </c>
      <c r="M427" s="47">
        <f t="shared" si="12"/>
        <v>718.1028</v>
      </c>
      <c r="N427">
        <f t="shared" si="13"/>
        <v>7</v>
      </c>
    </row>
    <row r="428" spans="1:14" x14ac:dyDescent="0.25">
      <c r="A428" t="s">
        <v>2458</v>
      </c>
      <c r="B428" t="s">
        <v>2537</v>
      </c>
      <c r="C428" t="s">
        <v>2340</v>
      </c>
      <c r="D428" s="98">
        <v>45511</v>
      </c>
      <c r="E428" s="1">
        <v>187</v>
      </c>
      <c r="F428" t="s">
        <v>2467</v>
      </c>
      <c r="G428" s="1">
        <v>3384347</v>
      </c>
      <c r="H428" t="s">
        <v>2345</v>
      </c>
      <c r="I428" s="120">
        <v>60</v>
      </c>
      <c r="J428" s="120"/>
      <c r="K428" s="120"/>
      <c r="L428" s="47">
        <v>5.7200040000000012</v>
      </c>
      <c r="M428" s="47">
        <f t="shared" si="12"/>
        <v>343.20024000000006</v>
      </c>
      <c r="N428">
        <f t="shared" si="13"/>
        <v>7</v>
      </c>
    </row>
    <row r="429" spans="1:14" x14ac:dyDescent="0.25">
      <c r="A429" t="s">
        <v>2458</v>
      </c>
      <c r="B429" t="s">
        <v>2537</v>
      </c>
      <c r="C429" t="s">
        <v>2340</v>
      </c>
      <c r="D429" s="98">
        <v>45511</v>
      </c>
      <c r="E429" s="1">
        <v>187</v>
      </c>
      <c r="F429" t="s">
        <v>2467</v>
      </c>
      <c r="G429" s="1">
        <v>3408152</v>
      </c>
      <c r="H429" t="s">
        <v>2346</v>
      </c>
      <c r="I429" s="120">
        <v>60</v>
      </c>
      <c r="J429" s="120"/>
      <c r="K429" s="120"/>
      <c r="L429" s="47">
        <v>19.800018000000001</v>
      </c>
      <c r="M429" s="47">
        <f t="shared" si="12"/>
        <v>1188.00108</v>
      </c>
      <c r="N429">
        <f t="shared" si="13"/>
        <v>7</v>
      </c>
    </row>
    <row r="430" spans="1:14" x14ac:dyDescent="0.25">
      <c r="A430" t="s">
        <v>2458</v>
      </c>
      <c r="B430" t="s">
        <v>2537</v>
      </c>
      <c r="C430" t="s">
        <v>2340</v>
      </c>
      <c r="D430" s="98">
        <v>45510</v>
      </c>
      <c r="E430" s="1">
        <v>187</v>
      </c>
      <c r="F430" t="s">
        <v>2467</v>
      </c>
      <c r="G430" s="1">
        <v>3352387</v>
      </c>
      <c r="H430" t="s">
        <v>2352</v>
      </c>
      <c r="I430" s="120">
        <v>60</v>
      </c>
      <c r="J430" s="120"/>
      <c r="K430" s="120"/>
      <c r="L430" s="47">
        <v>39.743999999999993</v>
      </c>
      <c r="M430" s="47">
        <f t="shared" si="12"/>
        <v>2384.6399999999994</v>
      </c>
      <c r="N430">
        <f t="shared" si="13"/>
        <v>6</v>
      </c>
    </row>
    <row r="431" spans="1:14" x14ac:dyDescent="0.25">
      <c r="A431" t="s">
        <v>2458</v>
      </c>
      <c r="B431" t="s">
        <v>2537</v>
      </c>
      <c r="C431" t="s">
        <v>2340</v>
      </c>
      <c r="D431" s="98">
        <v>45510</v>
      </c>
      <c r="E431" s="1">
        <v>187</v>
      </c>
      <c r="F431" t="s">
        <v>2467</v>
      </c>
      <c r="G431" s="1">
        <v>3572153</v>
      </c>
      <c r="H431" t="s">
        <v>2350</v>
      </c>
      <c r="I431" s="120">
        <v>18</v>
      </c>
      <c r="J431" s="120"/>
      <c r="K431" s="120"/>
      <c r="L431" s="47">
        <v>30.099959999999999</v>
      </c>
      <c r="M431" s="47">
        <f t="shared" si="12"/>
        <v>541.79927999999995</v>
      </c>
      <c r="N431">
        <f t="shared" si="13"/>
        <v>6</v>
      </c>
    </row>
    <row r="432" spans="1:14" x14ac:dyDescent="0.25">
      <c r="A432" t="s">
        <v>2458</v>
      </c>
      <c r="B432" t="s">
        <v>2537</v>
      </c>
      <c r="C432" t="s">
        <v>2340</v>
      </c>
      <c r="D432" s="98">
        <v>45510</v>
      </c>
      <c r="E432" s="1">
        <v>187</v>
      </c>
      <c r="F432" t="s">
        <v>2467</v>
      </c>
      <c r="G432" s="1">
        <v>3584240</v>
      </c>
      <c r="H432" t="s">
        <v>2357</v>
      </c>
      <c r="I432" s="120">
        <v>60</v>
      </c>
      <c r="J432" s="120"/>
      <c r="K432" s="120"/>
      <c r="L432" s="47">
        <v>5.9841899999999999</v>
      </c>
      <c r="M432" s="47">
        <f t="shared" si="12"/>
        <v>359.0514</v>
      </c>
      <c r="N432">
        <f t="shared" si="13"/>
        <v>6</v>
      </c>
    </row>
    <row r="433" spans="1:14" x14ac:dyDescent="0.25">
      <c r="A433" t="s">
        <v>2458</v>
      </c>
      <c r="B433" t="s">
        <v>2537</v>
      </c>
      <c r="C433" t="s">
        <v>2340</v>
      </c>
      <c r="D433" s="98">
        <v>45510</v>
      </c>
      <c r="E433" s="1">
        <v>187</v>
      </c>
      <c r="F433" t="s">
        <v>2467</v>
      </c>
      <c r="G433" s="1">
        <v>3584241</v>
      </c>
      <c r="H433" t="s">
        <v>2358</v>
      </c>
      <c r="I433" s="120">
        <v>20</v>
      </c>
      <c r="J433" s="120"/>
      <c r="K433" s="120"/>
      <c r="L433" s="47">
        <v>20.662344000000001</v>
      </c>
      <c r="M433" s="47">
        <f t="shared" si="12"/>
        <v>413.24688000000003</v>
      </c>
      <c r="N433">
        <f t="shared" si="13"/>
        <v>6</v>
      </c>
    </row>
    <row r="434" spans="1:14" x14ac:dyDescent="0.25">
      <c r="A434" t="s">
        <v>2458</v>
      </c>
      <c r="B434" t="s">
        <v>2537</v>
      </c>
      <c r="C434" t="s">
        <v>2340</v>
      </c>
      <c r="D434" s="98">
        <v>45505</v>
      </c>
      <c r="E434" s="1">
        <v>197</v>
      </c>
      <c r="F434" t="s">
        <v>2468</v>
      </c>
      <c r="G434" s="1">
        <v>3580230</v>
      </c>
      <c r="H434" t="s">
        <v>2356</v>
      </c>
      <c r="I434" s="120">
        <v>12</v>
      </c>
      <c r="J434" s="120"/>
      <c r="K434" s="120"/>
      <c r="L434" s="47">
        <v>36.695520000000002</v>
      </c>
      <c r="M434" s="47">
        <f t="shared" si="12"/>
        <v>440.34624000000002</v>
      </c>
      <c r="N434">
        <f t="shared" si="13"/>
        <v>1</v>
      </c>
    </row>
    <row r="435" spans="1:14" x14ac:dyDescent="0.25">
      <c r="A435" t="s">
        <v>2458</v>
      </c>
      <c r="B435" t="s">
        <v>2537</v>
      </c>
      <c r="C435" t="s">
        <v>2340</v>
      </c>
      <c r="D435" s="98">
        <v>45505</v>
      </c>
      <c r="E435" s="1">
        <v>197</v>
      </c>
      <c r="F435" t="s">
        <v>2468</v>
      </c>
      <c r="G435" s="1">
        <v>3408152</v>
      </c>
      <c r="H435" t="s">
        <v>2346</v>
      </c>
      <c r="I435" s="120">
        <v>40</v>
      </c>
      <c r="J435" s="120"/>
      <c r="K435" s="120"/>
      <c r="L435" s="47">
        <v>19.800018000000001</v>
      </c>
      <c r="M435" s="47">
        <f t="shared" si="12"/>
        <v>792.00072</v>
      </c>
      <c r="N435">
        <f t="shared" si="13"/>
        <v>1</v>
      </c>
    </row>
    <row r="436" spans="1:14" x14ac:dyDescent="0.25">
      <c r="A436" t="s">
        <v>2458</v>
      </c>
      <c r="B436" t="s">
        <v>2537</v>
      </c>
      <c r="C436" t="s">
        <v>2340</v>
      </c>
      <c r="D436" s="98">
        <v>45505</v>
      </c>
      <c r="E436" s="1">
        <v>197</v>
      </c>
      <c r="F436" t="s">
        <v>2468</v>
      </c>
      <c r="G436" s="1">
        <v>3568860</v>
      </c>
      <c r="H436" t="s">
        <v>2361</v>
      </c>
      <c r="I436" s="120">
        <v>24</v>
      </c>
      <c r="J436" s="120"/>
      <c r="K436" s="120"/>
      <c r="L436" s="47">
        <v>12.645809999999999</v>
      </c>
      <c r="M436" s="47">
        <f t="shared" si="12"/>
        <v>303.49943999999999</v>
      </c>
      <c r="N436">
        <f t="shared" si="13"/>
        <v>1</v>
      </c>
    </row>
    <row r="437" spans="1:14" x14ac:dyDescent="0.25">
      <c r="A437" t="s">
        <v>2458</v>
      </c>
      <c r="B437" t="s">
        <v>2537</v>
      </c>
      <c r="C437" t="s">
        <v>2340</v>
      </c>
      <c r="D437" s="98">
        <v>45505</v>
      </c>
      <c r="E437" s="1">
        <v>517</v>
      </c>
      <c r="F437" t="s">
        <v>2469</v>
      </c>
      <c r="G437" s="1">
        <v>3566457</v>
      </c>
      <c r="H437" t="s">
        <v>2365</v>
      </c>
      <c r="I437" s="120">
        <v>24</v>
      </c>
      <c r="J437" s="120"/>
      <c r="K437" s="120"/>
      <c r="L437" s="47">
        <v>12.645809999999999</v>
      </c>
      <c r="M437" s="47">
        <f t="shared" ref="M437:M489" si="14">+I437*L437</f>
        <v>303.49943999999999</v>
      </c>
      <c r="N437">
        <f t="shared" si="13"/>
        <v>1</v>
      </c>
    </row>
    <row r="438" spans="1:14" x14ac:dyDescent="0.25">
      <c r="A438" t="s">
        <v>2458</v>
      </c>
      <c r="B438" t="s">
        <v>2537</v>
      </c>
      <c r="C438" t="s">
        <v>2340</v>
      </c>
      <c r="D438" s="98">
        <v>45509</v>
      </c>
      <c r="E438" s="1">
        <v>517</v>
      </c>
      <c r="F438" t="s">
        <v>2469</v>
      </c>
      <c r="G438" s="1">
        <v>3352387</v>
      </c>
      <c r="H438" t="s">
        <v>2352</v>
      </c>
      <c r="I438" s="120">
        <v>18</v>
      </c>
      <c r="J438" s="120"/>
      <c r="K438" s="120"/>
      <c r="L438" s="47">
        <v>39.743999999999993</v>
      </c>
      <c r="M438" s="47">
        <f t="shared" si="14"/>
        <v>715.39199999999983</v>
      </c>
      <c r="N438">
        <f t="shared" si="13"/>
        <v>5</v>
      </c>
    </row>
    <row r="439" spans="1:14" x14ac:dyDescent="0.25">
      <c r="A439" t="s">
        <v>2458</v>
      </c>
      <c r="B439" t="s">
        <v>2537</v>
      </c>
      <c r="C439" t="s">
        <v>2340</v>
      </c>
      <c r="D439" s="98">
        <v>45509</v>
      </c>
      <c r="E439" s="1">
        <v>517</v>
      </c>
      <c r="F439" t="s">
        <v>2469</v>
      </c>
      <c r="G439" s="1">
        <v>3564667</v>
      </c>
      <c r="H439" t="s">
        <v>2347</v>
      </c>
      <c r="I439" s="120">
        <v>12</v>
      </c>
      <c r="J439" s="120"/>
      <c r="K439" s="120"/>
      <c r="L439" s="47">
        <v>20.323620000000002</v>
      </c>
      <c r="M439" s="47">
        <f t="shared" si="14"/>
        <v>243.88344000000001</v>
      </c>
      <c r="N439">
        <f t="shared" si="13"/>
        <v>5</v>
      </c>
    </row>
    <row r="440" spans="1:14" x14ac:dyDescent="0.25">
      <c r="A440" t="s">
        <v>2458</v>
      </c>
      <c r="B440" t="s">
        <v>2537</v>
      </c>
      <c r="C440" t="s">
        <v>2340</v>
      </c>
      <c r="D440" s="98">
        <v>45509</v>
      </c>
      <c r="E440" s="1">
        <v>517</v>
      </c>
      <c r="F440" t="s">
        <v>2469</v>
      </c>
      <c r="G440" s="1">
        <v>3565350</v>
      </c>
      <c r="H440" t="s">
        <v>2364</v>
      </c>
      <c r="I440" s="120">
        <v>24</v>
      </c>
      <c r="J440" s="120"/>
      <c r="K440" s="120"/>
      <c r="L440" s="47">
        <v>12.645809999999999</v>
      </c>
      <c r="M440" s="47">
        <f t="shared" si="14"/>
        <v>303.49943999999999</v>
      </c>
      <c r="N440">
        <f t="shared" si="13"/>
        <v>5</v>
      </c>
    </row>
    <row r="441" spans="1:14" x14ac:dyDescent="0.25">
      <c r="A441" t="s">
        <v>2458</v>
      </c>
      <c r="B441" t="s">
        <v>2537</v>
      </c>
      <c r="C441" t="s">
        <v>2340</v>
      </c>
      <c r="D441" s="98">
        <v>45509</v>
      </c>
      <c r="E441" s="1">
        <v>517</v>
      </c>
      <c r="F441" t="s">
        <v>2469</v>
      </c>
      <c r="G441" s="1">
        <v>3565351</v>
      </c>
      <c r="H441" t="s">
        <v>2342</v>
      </c>
      <c r="I441" s="120">
        <v>24</v>
      </c>
      <c r="J441" s="120"/>
      <c r="K441" s="120"/>
      <c r="L441" s="47">
        <v>12.645809999999999</v>
      </c>
      <c r="M441" s="47">
        <f t="shared" si="14"/>
        <v>303.49943999999999</v>
      </c>
      <c r="N441">
        <f t="shared" si="13"/>
        <v>5</v>
      </c>
    </row>
    <row r="442" spans="1:14" x14ac:dyDescent="0.25">
      <c r="A442" t="s">
        <v>2458</v>
      </c>
      <c r="B442" t="s">
        <v>2537</v>
      </c>
      <c r="C442" t="s">
        <v>2340</v>
      </c>
      <c r="D442" s="98">
        <v>45509</v>
      </c>
      <c r="E442" s="1">
        <v>517</v>
      </c>
      <c r="F442" t="s">
        <v>2469</v>
      </c>
      <c r="G442" s="1">
        <v>3566457</v>
      </c>
      <c r="H442" t="s">
        <v>2365</v>
      </c>
      <c r="I442" s="120">
        <v>24</v>
      </c>
      <c r="J442" s="120"/>
      <c r="K442" s="120"/>
      <c r="L442" s="47">
        <v>12.645809999999999</v>
      </c>
      <c r="M442" s="47">
        <f t="shared" si="14"/>
        <v>303.49943999999999</v>
      </c>
      <c r="N442">
        <f t="shared" si="13"/>
        <v>5</v>
      </c>
    </row>
    <row r="443" spans="1:14" x14ac:dyDescent="0.25">
      <c r="A443" t="s">
        <v>2458</v>
      </c>
      <c r="B443" t="s">
        <v>2537</v>
      </c>
      <c r="C443" t="s">
        <v>2340</v>
      </c>
      <c r="D443" s="98">
        <v>45509</v>
      </c>
      <c r="E443" s="1">
        <v>519</v>
      </c>
      <c r="F443" t="s">
        <v>2470</v>
      </c>
      <c r="G443" s="1">
        <v>3584240</v>
      </c>
      <c r="H443" t="s">
        <v>2357</v>
      </c>
      <c r="I443" s="120">
        <v>60</v>
      </c>
      <c r="J443" s="120"/>
      <c r="K443" s="120"/>
      <c r="L443" s="47">
        <v>5.9841899999999999</v>
      </c>
      <c r="M443" s="47">
        <f t="shared" si="14"/>
        <v>359.0514</v>
      </c>
      <c r="N443">
        <f t="shared" si="13"/>
        <v>5</v>
      </c>
    </row>
    <row r="444" spans="1:14" x14ac:dyDescent="0.25">
      <c r="A444" t="s">
        <v>2458</v>
      </c>
      <c r="B444" t="s">
        <v>2537</v>
      </c>
      <c r="C444" t="s">
        <v>2340</v>
      </c>
      <c r="D444" s="98">
        <v>45509</v>
      </c>
      <c r="E444" s="1">
        <v>519</v>
      </c>
      <c r="F444" t="s">
        <v>2470</v>
      </c>
      <c r="G444" s="1">
        <v>3373113</v>
      </c>
      <c r="H444" t="s">
        <v>2353</v>
      </c>
      <c r="I444" s="120">
        <v>60</v>
      </c>
      <c r="J444" s="120"/>
      <c r="K444" s="120"/>
      <c r="L444" s="47">
        <v>5.9841899999999999</v>
      </c>
      <c r="M444" s="47">
        <f t="shared" si="14"/>
        <v>359.0514</v>
      </c>
      <c r="N444">
        <f t="shared" si="13"/>
        <v>5</v>
      </c>
    </row>
    <row r="445" spans="1:14" x14ac:dyDescent="0.25">
      <c r="A445" t="s">
        <v>2458</v>
      </c>
      <c r="B445" t="s">
        <v>2537</v>
      </c>
      <c r="C445" t="s">
        <v>2340</v>
      </c>
      <c r="D445" s="98">
        <v>45509</v>
      </c>
      <c r="E445" s="1">
        <v>519</v>
      </c>
      <c r="F445" t="s">
        <v>2470</v>
      </c>
      <c r="G445" s="1">
        <v>3384347</v>
      </c>
      <c r="H445" t="s">
        <v>2345</v>
      </c>
      <c r="I445" s="120">
        <v>60</v>
      </c>
      <c r="J445" s="120"/>
      <c r="K445" s="120"/>
      <c r="L445" s="47">
        <v>5.7200040000000012</v>
      </c>
      <c r="M445" s="47">
        <f t="shared" si="14"/>
        <v>343.20024000000006</v>
      </c>
      <c r="N445">
        <f t="shared" si="13"/>
        <v>5</v>
      </c>
    </row>
    <row r="446" spans="1:14" x14ac:dyDescent="0.25">
      <c r="A446" t="s">
        <v>2458</v>
      </c>
      <c r="B446" t="s">
        <v>2537</v>
      </c>
      <c r="C446" t="s">
        <v>2340</v>
      </c>
      <c r="D446" s="98">
        <v>45509</v>
      </c>
      <c r="E446" s="1">
        <v>519</v>
      </c>
      <c r="F446" t="s">
        <v>2470</v>
      </c>
      <c r="G446" s="1">
        <v>3352387</v>
      </c>
      <c r="H446" t="s">
        <v>2352</v>
      </c>
      <c r="I446" s="120">
        <v>24</v>
      </c>
      <c r="J446" s="120"/>
      <c r="K446" s="120"/>
      <c r="L446" s="47">
        <v>39.743999999999993</v>
      </c>
      <c r="M446" s="47">
        <f t="shared" si="14"/>
        <v>953.85599999999977</v>
      </c>
      <c r="N446">
        <f t="shared" si="13"/>
        <v>5</v>
      </c>
    </row>
    <row r="447" spans="1:14" x14ac:dyDescent="0.25">
      <c r="A447" t="s">
        <v>2458</v>
      </c>
      <c r="B447" t="s">
        <v>2537</v>
      </c>
      <c r="C447" t="s">
        <v>2340</v>
      </c>
      <c r="D447" s="98">
        <v>45509</v>
      </c>
      <c r="E447" s="1">
        <v>519</v>
      </c>
      <c r="F447" t="s">
        <v>2470</v>
      </c>
      <c r="G447" s="1">
        <v>3564667</v>
      </c>
      <c r="H447" t="s">
        <v>2347</v>
      </c>
      <c r="I447" s="120">
        <v>24</v>
      </c>
      <c r="J447" s="120"/>
      <c r="K447" s="120"/>
      <c r="L447" s="47">
        <v>20.323620000000002</v>
      </c>
      <c r="M447" s="47">
        <f t="shared" si="14"/>
        <v>487.76688000000001</v>
      </c>
      <c r="N447">
        <f t="shared" si="13"/>
        <v>5</v>
      </c>
    </row>
    <row r="448" spans="1:14" x14ac:dyDescent="0.25">
      <c r="A448" t="s">
        <v>2458</v>
      </c>
      <c r="B448" t="s">
        <v>2537</v>
      </c>
      <c r="C448" t="s">
        <v>2340</v>
      </c>
      <c r="D448" s="98">
        <v>45507</v>
      </c>
      <c r="E448" s="1">
        <v>520</v>
      </c>
      <c r="F448" t="s">
        <v>2471</v>
      </c>
      <c r="G448" s="1">
        <v>3384346</v>
      </c>
      <c r="H448" t="s">
        <v>2354</v>
      </c>
      <c r="I448" s="120">
        <v>18</v>
      </c>
      <c r="J448" s="120"/>
      <c r="K448" s="120"/>
      <c r="L448" s="47">
        <v>37.949940000000005</v>
      </c>
      <c r="M448" s="47">
        <f t="shared" si="14"/>
        <v>683.09892000000013</v>
      </c>
      <c r="N448">
        <f t="shared" si="13"/>
        <v>3</v>
      </c>
    </row>
    <row r="449" spans="1:14" x14ac:dyDescent="0.25">
      <c r="A449" t="s">
        <v>2458</v>
      </c>
      <c r="B449" t="s">
        <v>2537</v>
      </c>
      <c r="C449" t="s">
        <v>2340</v>
      </c>
      <c r="D449" s="98">
        <v>45510</v>
      </c>
      <c r="E449" s="1">
        <v>522</v>
      </c>
      <c r="F449" t="s">
        <v>2472</v>
      </c>
      <c r="G449" s="1">
        <v>3384347</v>
      </c>
      <c r="H449" t="s">
        <v>2345</v>
      </c>
      <c r="I449" s="120">
        <v>59</v>
      </c>
      <c r="J449" s="120"/>
      <c r="K449" s="120"/>
      <c r="L449" s="47">
        <v>5.7200040000000012</v>
      </c>
      <c r="M449" s="47">
        <f t="shared" si="14"/>
        <v>337.48023600000005</v>
      </c>
      <c r="N449">
        <f t="shared" si="13"/>
        <v>6</v>
      </c>
    </row>
    <row r="450" spans="1:14" x14ac:dyDescent="0.25">
      <c r="A450" t="s">
        <v>2458</v>
      </c>
      <c r="B450" t="s">
        <v>2537</v>
      </c>
      <c r="C450" t="s">
        <v>2340</v>
      </c>
      <c r="D450" s="98">
        <v>45510</v>
      </c>
      <c r="E450" s="1">
        <v>522</v>
      </c>
      <c r="F450" t="s">
        <v>2472</v>
      </c>
      <c r="G450" s="1">
        <v>3565351</v>
      </c>
      <c r="H450" t="s">
        <v>2342</v>
      </c>
      <c r="I450" s="120">
        <v>24</v>
      </c>
      <c r="J450" s="120"/>
      <c r="K450" s="120"/>
      <c r="L450" s="47">
        <v>12.645809999999999</v>
      </c>
      <c r="M450" s="47">
        <f t="shared" si="14"/>
        <v>303.49943999999999</v>
      </c>
      <c r="N450">
        <f t="shared" si="13"/>
        <v>6</v>
      </c>
    </row>
    <row r="451" spans="1:14" x14ac:dyDescent="0.25">
      <c r="A451" t="s">
        <v>2458</v>
      </c>
      <c r="B451" t="s">
        <v>2537</v>
      </c>
      <c r="C451" t="s">
        <v>2340</v>
      </c>
      <c r="D451" s="98">
        <v>45511</v>
      </c>
      <c r="E451" s="1">
        <v>522</v>
      </c>
      <c r="F451" t="s">
        <v>2472</v>
      </c>
      <c r="G451" s="1">
        <v>3384347</v>
      </c>
      <c r="H451" t="s">
        <v>2345</v>
      </c>
      <c r="I451" s="120">
        <v>180</v>
      </c>
      <c r="J451" s="120"/>
      <c r="K451" s="120"/>
      <c r="L451" s="47">
        <v>5.7200040000000012</v>
      </c>
      <c r="M451" s="47">
        <f t="shared" si="14"/>
        <v>1029.6007200000001</v>
      </c>
      <c r="N451">
        <f t="shared" ref="N451:N514" si="15">+DAY(D451)</f>
        <v>7</v>
      </c>
    </row>
    <row r="452" spans="1:14" x14ac:dyDescent="0.25">
      <c r="A452" t="s">
        <v>2458</v>
      </c>
      <c r="B452" t="s">
        <v>2537</v>
      </c>
      <c r="C452" t="s">
        <v>2340</v>
      </c>
      <c r="D452" s="98">
        <v>45505</v>
      </c>
      <c r="E452" s="1">
        <v>533</v>
      </c>
      <c r="F452" t="s">
        <v>2473</v>
      </c>
      <c r="G452" s="1">
        <v>3572153</v>
      </c>
      <c r="H452" t="s">
        <v>2350</v>
      </c>
      <c r="I452" s="120">
        <v>6</v>
      </c>
      <c r="J452" s="120"/>
      <c r="K452" s="120"/>
      <c r="L452" s="47">
        <v>30.099959999999999</v>
      </c>
      <c r="M452" s="47">
        <f t="shared" si="14"/>
        <v>180.59976</v>
      </c>
      <c r="N452">
        <f t="shared" si="15"/>
        <v>1</v>
      </c>
    </row>
    <row r="453" spans="1:14" x14ac:dyDescent="0.25">
      <c r="A453" t="s">
        <v>2458</v>
      </c>
      <c r="B453" t="s">
        <v>2537</v>
      </c>
      <c r="C453" t="s">
        <v>2340</v>
      </c>
      <c r="D453" s="98">
        <v>45507</v>
      </c>
      <c r="E453" s="1">
        <v>533</v>
      </c>
      <c r="F453" t="s">
        <v>2473</v>
      </c>
      <c r="G453" s="1">
        <v>3373113</v>
      </c>
      <c r="H453" t="s">
        <v>2353</v>
      </c>
      <c r="I453" s="120">
        <v>60</v>
      </c>
      <c r="J453" s="120"/>
      <c r="K453" s="120"/>
      <c r="L453" s="47">
        <v>5.9841899999999999</v>
      </c>
      <c r="M453" s="47">
        <f t="shared" si="14"/>
        <v>359.0514</v>
      </c>
      <c r="N453">
        <f t="shared" si="15"/>
        <v>3</v>
      </c>
    </row>
    <row r="454" spans="1:14" x14ac:dyDescent="0.25">
      <c r="A454" t="s">
        <v>2458</v>
      </c>
      <c r="B454" t="s">
        <v>2537</v>
      </c>
      <c r="C454" t="s">
        <v>2340</v>
      </c>
      <c r="D454" s="98">
        <v>45507</v>
      </c>
      <c r="E454" s="1">
        <v>533</v>
      </c>
      <c r="F454" t="s">
        <v>2473</v>
      </c>
      <c r="G454" s="1">
        <v>3568860</v>
      </c>
      <c r="H454" t="s">
        <v>2361</v>
      </c>
      <c r="I454" s="120">
        <v>24</v>
      </c>
      <c r="J454" s="120"/>
      <c r="K454" s="120"/>
      <c r="L454" s="47">
        <v>12.645809999999999</v>
      </c>
      <c r="M454" s="47">
        <f t="shared" si="14"/>
        <v>303.49943999999999</v>
      </c>
      <c r="N454">
        <f t="shared" si="15"/>
        <v>3</v>
      </c>
    </row>
    <row r="455" spans="1:14" x14ac:dyDescent="0.25">
      <c r="A455" t="s">
        <v>2458</v>
      </c>
      <c r="B455" t="s">
        <v>2537</v>
      </c>
      <c r="C455" t="s">
        <v>2340</v>
      </c>
      <c r="D455" s="98">
        <v>45511</v>
      </c>
      <c r="E455" s="1">
        <v>535</v>
      </c>
      <c r="F455" t="s">
        <v>2474</v>
      </c>
      <c r="G455" s="1">
        <v>3572153</v>
      </c>
      <c r="H455" t="s">
        <v>2350</v>
      </c>
      <c r="I455" s="120">
        <v>12</v>
      </c>
      <c r="J455" s="120"/>
      <c r="K455" s="120"/>
      <c r="L455" s="47">
        <v>30.099959999999999</v>
      </c>
      <c r="M455" s="47">
        <f t="shared" si="14"/>
        <v>361.19952000000001</v>
      </c>
      <c r="N455">
        <f t="shared" si="15"/>
        <v>7</v>
      </c>
    </row>
    <row r="456" spans="1:14" x14ac:dyDescent="0.25">
      <c r="A456" t="s">
        <v>2458</v>
      </c>
      <c r="B456" t="s">
        <v>2537</v>
      </c>
      <c r="C456" t="s">
        <v>2340</v>
      </c>
      <c r="D456" s="98">
        <v>45511</v>
      </c>
      <c r="E456" s="1">
        <v>535</v>
      </c>
      <c r="F456" t="s">
        <v>2474</v>
      </c>
      <c r="G456" s="1">
        <v>3580230</v>
      </c>
      <c r="H456" t="s">
        <v>2356</v>
      </c>
      <c r="I456" s="120">
        <v>12</v>
      </c>
      <c r="J456" s="120"/>
      <c r="K456" s="120"/>
      <c r="L456" s="47">
        <v>36.695520000000002</v>
      </c>
      <c r="M456" s="47">
        <f t="shared" si="14"/>
        <v>440.34624000000002</v>
      </c>
      <c r="N456">
        <f t="shared" si="15"/>
        <v>7</v>
      </c>
    </row>
    <row r="457" spans="1:14" x14ac:dyDescent="0.25">
      <c r="A457" t="s">
        <v>2458</v>
      </c>
      <c r="B457" t="s">
        <v>2537</v>
      </c>
      <c r="C457" t="s">
        <v>2340</v>
      </c>
      <c r="D457" s="98">
        <v>45511</v>
      </c>
      <c r="E457" s="1">
        <v>535</v>
      </c>
      <c r="F457" t="s">
        <v>2474</v>
      </c>
      <c r="G457" s="1">
        <v>3580595</v>
      </c>
      <c r="H457" t="s">
        <v>2349</v>
      </c>
      <c r="I457" s="120">
        <v>24</v>
      </c>
      <c r="J457" s="120"/>
      <c r="K457" s="120"/>
      <c r="L457" s="47">
        <v>18.065520000000003</v>
      </c>
      <c r="M457" s="47">
        <f t="shared" si="14"/>
        <v>433.57248000000004</v>
      </c>
      <c r="N457">
        <f t="shared" si="15"/>
        <v>7</v>
      </c>
    </row>
    <row r="458" spans="1:14" x14ac:dyDescent="0.25">
      <c r="A458" t="s">
        <v>2458</v>
      </c>
      <c r="B458" t="s">
        <v>2537</v>
      </c>
      <c r="C458" t="s">
        <v>2340</v>
      </c>
      <c r="D458" s="98">
        <v>45511</v>
      </c>
      <c r="E458" s="1">
        <v>535</v>
      </c>
      <c r="F458" t="s">
        <v>2474</v>
      </c>
      <c r="G458" s="1">
        <v>3584241</v>
      </c>
      <c r="H458" t="s">
        <v>2358</v>
      </c>
      <c r="I458" s="120">
        <v>20</v>
      </c>
      <c r="J458" s="120"/>
      <c r="K458" s="120"/>
      <c r="L458" s="47">
        <v>20.662344000000001</v>
      </c>
      <c r="M458" s="47">
        <f t="shared" si="14"/>
        <v>413.24688000000003</v>
      </c>
      <c r="N458">
        <f t="shared" si="15"/>
        <v>7</v>
      </c>
    </row>
    <row r="459" spans="1:14" x14ac:dyDescent="0.25">
      <c r="A459" t="s">
        <v>2458</v>
      </c>
      <c r="B459" t="s">
        <v>2537</v>
      </c>
      <c r="C459" t="s">
        <v>2340</v>
      </c>
      <c r="D459" s="98">
        <v>45506</v>
      </c>
      <c r="E459" s="1">
        <v>536</v>
      </c>
      <c r="F459" t="s">
        <v>2475</v>
      </c>
      <c r="G459" s="1">
        <v>3408152</v>
      </c>
      <c r="H459" t="s">
        <v>2346</v>
      </c>
      <c r="I459" s="120">
        <v>20</v>
      </c>
      <c r="J459" s="120"/>
      <c r="K459" s="120"/>
      <c r="L459" s="47">
        <v>19.800018000000001</v>
      </c>
      <c r="M459" s="47">
        <f t="shared" si="14"/>
        <v>396.00036</v>
      </c>
      <c r="N459">
        <f t="shared" si="15"/>
        <v>2</v>
      </c>
    </row>
    <row r="460" spans="1:14" x14ac:dyDescent="0.25">
      <c r="A460" t="s">
        <v>2458</v>
      </c>
      <c r="B460" t="s">
        <v>2537</v>
      </c>
      <c r="C460" t="s">
        <v>2340</v>
      </c>
      <c r="D460" s="98">
        <v>45511</v>
      </c>
      <c r="E460" s="1">
        <v>536</v>
      </c>
      <c r="F460" t="s">
        <v>2475</v>
      </c>
      <c r="G460" s="1">
        <v>3384347</v>
      </c>
      <c r="H460" t="s">
        <v>2345</v>
      </c>
      <c r="I460" s="120">
        <v>60</v>
      </c>
      <c r="J460" s="120"/>
      <c r="K460" s="120"/>
      <c r="L460" s="47">
        <v>5.7200040000000012</v>
      </c>
      <c r="M460" s="47">
        <f t="shared" si="14"/>
        <v>343.20024000000006</v>
      </c>
      <c r="N460">
        <f t="shared" si="15"/>
        <v>7</v>
      </c>
    </row>
    <row r="461" spans="1:14" x14ac:dyDescent="0.25">
      <c r="A461" t="s">
        <v>2458</v>
      </c>
      <c r="B461" t="s">
        <v>2537</v>
      </c>
      <c r="C461" t="s">
        <v>2340</v>
      </c>
      <c r="D461" s="98">
        <v>45511</v>
      </c>
      <c r="E461" s="1">
        <v>536</v>
      </c>
      <c r="F461" t="s">
        <v>2475</v>
      </c>
      <c r="G461" s="1">
        <v>3352387</v>
      </c>
      <c r="H461" t="s">
        <v>2352</v>
      </c>
      <c r="I461" s="120">
        <v>24</v>
      </c>
      <c r="J461" s="120"/>
      <c r="K461" s="120"/>
      <c r="L461" s="47">
        <v>39.743999999999993</v>
      </c>
      <c r="M461" s="47">
        <f t="shared" si="14"/>
        <v>953.85599999999977</v>
      </c>
      <c r="N461">
        <f t="shared" si="15"/>
        <v>7</v>
      </c>
    </row>
    <row r="462" spans="1:14" x14ac:dyDescent="0.25">
      <c r="A462" t="s">
        <v>2458</v>
      </c>
      <c r="B462" t="s">
        <v>2537</v>
      </c>
      <c r="C462" t="s">
        <v>2340</v>
      </c>
      <c r="D462" s="98">
        <v>45509</v>
      </c>
      <c r="E462" s="1">
        <v>542</v>
      </c>
      <c r="F462" t="s">
        <v>2476</v>
      </c>
      <c r="G462" s="1">
        <v>3352387</v>
      </c>
      <c r="H462" t="s">
        <v>2352</v>
      </c>
      <c r="I462" s="120">
        <v>12</v>
      </c>
      <c r="J462" s="120"/>
      <c r="K462" s="120"/>
      <c r="L462" s="47">
        <v>39.743999999999993</v>
      </c>
      <c r="M462" s="47">
        <f t="shared" si="14"/>
        <v>476.92799999999988</v>
      </c>
      <c r="N462">
        <f t="shared" si="15"/>
        <v>5</v>
      </c>
    </row>
    <row r="463" spans="1:14" x14ac:dyDescent="0.25">
      <c r="A463" t="s">
        <v>2458</v>
      </c>
      <c r="B463" t="s">
        <v>2537</v>
      </c>
      <c r="C463" t="s">
        <v>2340</v>
      </c>
      <c r="D463" s="98">
        <v>45511</v>
      </c>
      <c r="E463" s="1">
        <v>542</v>
      </c>
      <c r="F463" t="s">
        <v>2476</v>
      </c>
      <c r="G463" s="1">
        <v>3572153</v>
      </c>
      <c r="H463" t="s">
        <v>2350</v>
      </c>
      <c r="I463" s="120">
        <v>12</v>
      </c>
      <c r="J463" s="120"/>
      <c r="K463" s="120"/>
      <c r="L463" s="47">
        <v>30.099959999999999</v>
      </c>
      <c r="M463" s="47">
        <f t="shared" si="14"/>
        <v>361.19952000000001</v>
      </c>
      <c r="N463">
        <f t="shared" si="15"/>
        <v>7</v>
      </c>
    </row>
    <row r="464" spans="1:14" x14ac:dyDescent="0.25">
      <c r="A464" t="s">
        <v>2458</v>
      </c>
      <c r="B464" t="s">
        <v>2537</v>
      </c>
      <c r="C464" t="s">
        <v>2340</v>
      </c>
      <c r="D464" s="98">
        <v>45506</v>
      </c>
      <c r="E464" s="1">
        <v>545</v>
      </c>
      <c r="F464" t="s">
        <v>2477</v>
      </c>
      <c r="G464" s="1">
        <v>3580595</v>
      </c>
      <c r="H464" t="s">
        <v>2349</v>
      </c>
      <c r="I464" s="120">
        <v>6</v>
      </c>
      <c r="J464" s="120"/>
      <c r="K464" s="120"/>
      <c r="L464" s="47">
        <v>18.065520000000003</v>
      </c>
      <c r="M464" s="47">
        <f t="shared" si="14"/>
        <v>108.39312000000001</v>
      </c>
      <c r="N464">
        <f t="shared" si="15"/>
        <v>2</v>
      </c>
    </row>
    <row r="465" spans="1:14" x14ac:dyDescent="0.25">
      <c r="A465" t="s">
        <v>2458</v>
      </c>
      <c r="B465" t="s">
        <v>2537</v>
      </c>
      <c r="C465" t="s">
        <v>2340</v>
      </c>
      <c r="D465" s="98">
        <v>45507</v>
      </c>
      <c r="E465" s="1">
        <v>545</v>
      </c>
      <c r="F465" t="s">
        <v>2477</v>
      </c>
      <c r="G465" s="1">
        <v>3580595</v>
      </c>
      <c r="H465" t="s">
        <v>2349</v>
      </c>
      <c r="I465" s="120">
        <v>24</v>
      </c>
      <c r="J465" s="120"/>
      <c r="K465" s="120"/>
      <c r="L465" s="47">
        <v>18.065520000000003</v>
      </c>
      <c r="M465" s="47">
        <f t="shared" si="14"/>
        <v>433.57248000000004</v>
      </c>
      <c r="N465">
        <f t="shared" si="15"/>
        <v>3</v>
      </c>
    </row>
    <row r="466" spans="1:14" x14ac:dyDescent="0.25">
      <c r="A466" t="s">
        <v>2458</v>
      </c>
      <c r="B466" t="s">
        <v>2537</v>
      </c>
      <c r="C466" t="s">
        <v>2340</v>
      </c>
      <c r="D466" s="98">
        <v>45507</v>
      </c>
      <c r="E466" s="1">
        <v>545</v>
      </c>
      <c r="F466" t="s">
        <v>2477</v>
      </c>
      <c r="G466" s="1">
        <v>3384347</v>
      </c>
      <c r="H466" t="s">
        <v>2345</v>
      </c>
      <c r="I466" s="120">
        <v>60</v>
      </c>
      <c r="J466" s="120"/>
      <c r="K466" s="120"/>
      <c r="L466" s="47">
        <v>5.7200040000000012</v>
      </c>
      <c r="M466" s="47">
        <f t="shared" si="14"/>
        <v>343.20024000000006</v>
      </c>
      <c r="N466">
        <f t="shared" si="15"/>
        <v>3</v>
      </c>
    </row>
    <row r="467" spans="1:14" x14ac:dyDescent="0.25">
      <c r="A467" t="s">
        <v>2458</v>
      </c>
      <c r="B467" t="s">
        <v>2537</v>
      </c>
      <c r="C467" t="s">
        <v>2340</v>
      </c>
      <c r="D467" s="98">
        <v>45507</v>
      </c>
      <c r="E467" s="1">
        <v>545</v>
      </c>
      <c r="F467" t="s">
        <v>2477</v>
      </c>
      <c r="G467" s="1">
        <v>3352387</v>
      </c>
      <c r="H467" t="s">
        <v>2352</v>
      </c>
      <c r="I467" s="120">
        <v>12</v>
      </c>
      <c r="J467" s="120"/>
      <c r="K467" s="120"/>
      <c r="L467" s="47">
        <v>39.743999999999993</v>
      </c>
      <c r="M467" s="47">
        <f t="shared" si="14"/>
        <v>476.92799999999988</v>
      </c>
      <c r="N467">
        <f t="shared" si="15"/>
        <v>3</v>
      </c>
    </row>
    <row r="468" spans="1:14" x14ac:dyDescent="0.25">
      <c r="A468" t="s">
        <v>2458</v>
      </c>
      <c r="B468" t="s">
        <v>2537</v>
      </c>
      <c r="C468" t="s">
        <v>2340</v>
      </c>
      <c r="D468" s="98">
        <v>45507</v>
      </c>
      <c r="E468" s="1">
        <v>545</v>
      </c>
      <c r="F468" t="s">
        <v>2477</v>
      </c>
      <c r="G468" s="1">
        <v>3572153</v>
      </c>
      <c r="H468" t="s">
        <v>2350</v>
      </c>
      <c r="I468" s="120">
        <v>6</v>
      </c>
      <c r="J468" s="120"/>
      <c r="K468" s="120"/>
      <c r="L468" s="47">
        <v>30.099959999999999</v>
      </c>
      <c r="M468" s="47">
        <f t="shared" si="14"/>
        <v>180.59976</v>
      </c>
      <c r="N468">
        <f t="shared" si="15"/>
        <v>3</v>
      </c>
    </row>
    <row r="469" spans="1:14" x14ac:dyDescent="0.25">
      <c r="A469" t="s">
        <v>2458</v>
      </c>
      <c r="B469" t="s">
        <v>2537</v>
      </c>
      <c r="C469" t="s">
        <v>2340</v>
      </c>
      <c r="D469" s="98">
        <v>45505</v>
      </c>
      <c r="E469" s="1">
        <v>562</v>
      </c>
      <c r="F469" t="s">
        <v>2478</v>
      </c>
      <c r="G469" s="1">
        <v>3572153</v>
      </c>
      <c r="H469" t="s">
        <v>2350</v>
      </c>
      <c r="I469" s="120">
        <v>6</v>
      </c>
      <c r="J469" s="120"/>
      <c r="K469" s="120"/>
      <c r="L469" s="47">
        <v>30.099959999999999</v>
      </c>
      <c r="M469" s="47">
        <f t="shared" si="14"/>
        <v>180.59976</v>
      </c>
      <c r="N469">
        <f t="shared" si="15"/>
        <v>1</v>
      </c>
    </row>
    <row r="470" spans="1:14" x14ac:dyDescent="0.25">
      <c r="A470" t="s">
        <v>2458</v>
      </c>
      <c r="B470" t="s">
        <v>2537</v>
      </c>
      <c r="C470" t="s">
        <v>2340</v>
      </c>
      <c r="D470" s="98">
        <v>45505</v>
      </c>
      <c r="E470" s="1">
        <v>574</v>
      </c>
      <c r="F470" t="s">
        <v>2479</v>
      </c>
      <c r="G470" s="1">
        <v>3408152</v>
      </c>
      <c r="H470" t="s">
        <v>2346</v>
      </c>
      <c r="I470" s="120">
        <v>20</v>
      </c>
      <c r="J470" s="120"/>
      <c r="K470" s="120"/>
      <c r="L470" s="47">
        <v>19.800018000000001</v>
      </c>
      <c r="M470" s="47">
        <f t="shared" si="14"/>
        <v>396.00036</v>
      </c>
      <c r="N470">
        <f t="shared" si="15"/>
        <v>1</v>
      </c>
    </row>
    <row r="471" spans="1:14" x14ac:dyDescent="0.25">
      <c r="A471" t="s">
        <v>2458</v>
      </c>
      <c r="B471" t="s">
        <v>2537</v>
      </c>
      <c r="C471" t="s">
        <v>2340</v>
      </c>
      <c r="D471" s="98">
        <v>45509</v>
      </c>
      <c r="E471" s="1">
        <v>574</v>
      </c>
      <c r="F471" t="s">
        <v>2479</v>
      </c>
      <c r="G471" s="1">
        <v>3352387</v>
      </c>
      <c r="H471" t="s">
        <v>2352</v>
      </c>
      <c r="I471" s="120">
        <v>6</v>
      </c>
      <c r="J471" s="120"/>
      <c r="K471" s="120"/>
      <c r="L471" s="47">
        <v>39.743999999999993</v>
      </c>
      <c r="M471" s="47">
        <f t="shared" si="14"/>
        <v>238.46399999999994</v>
      </c>
      <c r="N471">
        <f t="shared" si="15"/>
        <v>5</v>
      </c>
    </row>
    <row r="472" spans="1:14" x14ac:dyDescent="0.25">
      <c r="A472" t="s">
        <v>2458</v>
      </c>
      <c r="B472" t="s">
        <v>2537</v>
      </c>
      <c r="C472" t="s">
        <v>2340</v>
      </c>
      <c r="D472" s="98">
        <v>45507</v>
      </c>
      <c r="E472" s="1">
        <v>811</v>
      </c>
      <c r="F472" t="s">
        <v>2480</v>
      </c>
      <c r="G472" s="1">
        <v>3564666</v>
      </c>
      <c r="H472" t="s">
        <v>2362</v>
      </c>
      <c r="I472" s="120">
        <v>9</v>
      </c>
      <c r="J472" s="120"/>
      <c r="K472" s="120"/>
      <c r="L472" s="47">
        <v>20.323620000000002</v>
      </c>
      <c r="M472" s="47">
        <f t="shared" si="14"/>
        <v>182.91258000000002</v>
      </c>
      <c r="N472">
        <f t="shared" si="15"/>
        <v>3</v>
      </c>
    </row>
    <row r="473" spans="1:14" x14ac:dyDescent="0.25">
      <c r="A473" t="s">
        <v>2458</v>
      </c>
      <c r="B473" t="s">
        <v>2537</v>
      </c>
      <c r="C473" t="s">
        <v>2340</v>
      </c>
      <c r="D473" s="98">
        <v>45507</v>
      </c>
      <c r="E473" s="1">
        <v>811</v>
      </c>
      <c r="F473" t="s">
        <v>2480</v>
      </c>
      <c r="G473" s="1">
        <v>3564667</v>
      </c>
      <c r="H473" t="s">
        <v>2347</v>
      </c>
      <c r="I473" s="120">
        <v>8</v>
      </c>
      <c r="J473" s="120"/>
      <c r="K473" s="120"/>
      <c r="L473" s="47">
        <v>20.323620000000002</v>
      </c>
      <c r="M473" s="47">
        <f t="shared" si="14"/>
        <v>162.58896000000001</v>
      </c>
      <c r="N473">
        <f t="shared" si="15"/>
        <v>3</v>
      </c>
    </row>
    <row r="474" spans="1:14" x14ac:dyDescent="0.25">
      <c r="A474" t="s">
        <v>2458</v>
      </c>
      <c r="B474" t="s">
        <v>2537</v>
      </c>
      <c r="C474" t="s">
        <v>2340</v>
      </c>
      <c r="D474" s="98">
        <v>45507</v>
      </c>
      <c r="E474" s="1">
        <v>811</v>
      </c>
      <c r="F474" t="s">
        <v>2480</v>
      </c>
      <c r="G474" s="1">
        <v>3566457</v>
      </c>
      <c r="H474" t="s">
        <v>2365</v>
      </c>
      <c r="I474" s="120">
        <v>2</v>
      </c>
      <c r="J474" s="120"/>
      <c r="K474" s="120"/>
      <c r="L474" s="47">
        <v>12.645809999999999</v>
      </c>
      <c r="M474" s="47">
        <f t="shared" si="14"/>
        <v>25.291619999999998</v>
      </c>
      <c r="N474">
        <f t="shared" si="15"/>
        <v>3</v>
      </c>
    </row>
    <row r="475" spans="1:14" x14ac:dyDescent="0.25">
      <c r="A475" t="s">
        <v>2458</v>
      </c>
      <c r="B475" t="s">
        <v>2537</v>
      </c>
      <c r="C475" t="s">
        <v>2340</v>
      </c>
      <c r="D475" s="98">
        <v>45507</v>
      </c>
      <c r="E475" s="1">
        <v>811</v>
      </c>
      <c r="F475" t="s">
        <v>2480</v>
      </c>
      <c r="G475" s="1">
        <v>3568860</v>
      </c>
      <c r="H475" t="s">
        <v>2361</v>
      </c>
      <c r="I475" s="120">
        <v>11</v>
      </c>
      <c r="J475" s="120"/>
      <c r="K475" s="120"/>
      <c r="L475" s="47">
        <v>12.645809999999999</v>
      </c>
      <c r="M475" s="47">
        <f t="shared" si="14"/>
        <v>139.10390999999998</v>
      </c>
      <c r="N475">
        <f t="shared" si="15"/>
        <v>3</v>
      </c>
    </row>
    <row r="476" spans="1:14" x14ac:dyDescent="0.25">
      <c r="A476" t="s">
        <v>2458</v>
      </c>
      <c r="B476" t="s">
        <v>2537</v>
      </c>
      <c r="C476" t="s">
        <v>2399</v>
      </c>
      <c r="D476" s="98">
        <v>45509</v>
      </c>
      <c r="E476" s="1">
        <v>1471</v>
      </c>
      <c r="F476" t="s">
        <v>2481</v>
      </c>
      <c r="G476" s="1">
        <v>3352387</v>
      </c>
      <c r="H476" t="s">
        <v>2352</v>
      </c>
      <c r="I476" s="120">
        <v>6</v>
      </c>
      <c r="J476" s="120"/>
      <c r="K476" s="120"/>
      <c r="L476" s="47">
        <v>39.743999999999993</v>
      </c>
      <c r="M476" s="47">
        <f t="shared" si="14"/>
        <v>238.46399999999994</v>
      </c>
      <c r="N476">
        <f t="shared" si="15"/>
        <v>5</v>
      </c>
    </row>
    <row r="477" spans="1:14" x14ac:dyDescent="0.25">
      <c r="A477" t="s">
        <v>2458</v>
      </c>
      <c r="B477" t="s">
        <v>2537</v>
      </c>
      <c r="C477" t="s">
        <v>2399</v>
      </c>
      <c r="D477" s="98">
        <v>45509</v>
      </c>
      <c r="E477" s="1">
        <v>1471</v>
      </c>
      <c r="F477" t="s">
        <v>2481</v>
      </c>
      <c r="G477" s="1">
        <v>3564666</v>
      </c>
      <c r="H477" t="s">
        <v>2362</v>
      </c>
      <c r="I477" s="120">
        <v>12</v>
      </c>
      <c r="J477" s="120"/>
      <c r="K477" s="120"/>
      <c r="L477" s="47">
        <v>20.323620000000002</v>
      </c>
      <c r="M477" s="47">
        <f t="shared" si="14"/>
        <v>243.88344000000001</v>
      </c>
      <c r="N477">
        <f t="shared" si="15"/>
        <v>5</v>
      </c>
    </row>
    <row r="478" spans="1:14" x14ac:dyDescent="0.25">
      <c r="A478" t="s">
        <v>2458</v>
      </c>
      <c r="B478" t="s">
        <v>2537</v>
      </c>
      <c r="C478" t="s">
        <v>2399</v>
      </c>
      <c r="D478" s="98">
        <v>45509</v>
      </c>
      <c r="E478" s="1">
        <v>1471</v>
      </c>
      <c r="F478" t="s">
        <v>2481</v>
      </c>
      <c r="G478" s="1">
        <v>3564667</v>
      </c>
      <c r="H478" t="s">
        <v>2347</v>
      </c>
      <c r="I478" s="120">
        <v>12</v>
      </c>
      <c r="J478" s="120"/>
      <c r="K478" s="120"/>
      <c r="L478" s="47">
        <v>20.323620000000002</v>
      </c>
      <c r="M478" s="47">
        <f t="shared" si="14"/>
        <v>243.88344000000001</v>
      </c>
      <c r="N478">
        <f t="shared" si="15"/>
        <v>5</v>
      </c>
    </row>
    <row r="479" spans="1:14" x14ac:dyDescent="0.25">
      <c r="A479" t="s">
        <v>2458</v>
      </c>
      <c r="B479" t="s">
        <v>2537</v>
      </c>
      <c r="C479" t="s">
        <v>2399</v>
      </c>
      <c r="D479" s="98">
        <v>45509</v>
      </c>
      <c r="E479" s="1">
        <v>1471</v>
      </c>
      <c r="F479" t="s">
        <v>2481</v>
      </c>
      <c r="G479" s="1">
        <v>3373113</v>
      </c>
      <c r="H479" t="s">
        <v>2353</v>
      </c>
      <c r="I479" s="120">
        <v>60</v>
      </c>
      <c r="J479" s="120"/>
      <c r="K479" s="120"/>
      <c r="L479" s="47">
        <v>5.9841899999999999</v>
      </c>
      <c r="M479" s="47">
        <f t="shared" si="14"/>
        <v>359.0514</v>
      </c>
      <c r="N479">
        <f t="shared" si="15"/>
        <v>5</v>
      </c>
    </row>
    <row r="480" spans="1:14" x14ac:dyDescent="0.25">
      <c r="A480" t="s">
        <v>2458</v>
      </c>
      <c r="B480" t="s">
        <v>2537</v>
      </c>
      <c r="C480" t="s">
        <v>2399</v>
      </c>
      <c r="D480" s="98">
        <v>45509</v>
      </c>
      <c r="E480" s="1">
        <v>1471</v>
      </c>
      <c r="F480" t="s">
        <v>2481</v>
      </c>
      <c r="G480" s="1">
        <v>3384347</v>
      </c>
      <c r="H480" t="s">
        <v>2345</v>
      </c>
      <c r="I480" s="120">
        <v>60</v>
      </c>
      <c r="J480" s="120"/>
      <c r="K480" s="120"/>
      <c r="L480" s="47">
        <v>5.7200040000000012</v>
      </c>
      <c r="M480" s="47">
        <f t="shared" si="14"/>
        <v>343.20024000000006</v>
      </c>
      <c r="N480">
        <f t="shared" si="15"/>
        <v>5</v>
      </c>
    </row>
    <row r="481" spans="1:14" x14ac:dyDescent="0.25">
      <c r="A481" t="s">
        <v>2458</v>
      </c>
      <c r="B481" t="s">
        <v>2537</v>
      </c>
      <c r="C481" t="s">
        <v>2399</v>
      </c>
      <c r="D481" s="98">
        <v>45509</v>
      </c>
      <c r="E481" s="1">
        <v>1471</v>
      </c>
      <c r="F481" t="s">
        <v>2481</v>
      </c>
      <c r="G481" s="1">
        <v>3408152</v>
      </c>
      <c r="H481" t="s">
        <v>2346</v>
      </c>
      <c r="I481" s="120">
        <v>20</v>
      </c>
      <c r="J481" s="120"/>
      <c r="K481" s="120"/>
      <c r="L481" s="47">
        <v>19.800018000000001</v>
      </c>
      <c r="M481" s="47">
        <f t="shared" si="14"/>
        <v>396.00036</v>
      </c>
      <c r="N481">
        <f t="shared" si="15"/>
        <v>5</v>
      </c>
    </row>
    <row r="482" spans="1:14" x14ac:dyDescent="0.25">
      <c r="A482" t="s">
        <v>2483</v>
      </c>
      <c r="B482" t="s">
        <v>2537</v>
      </c>
      <c r="C482" t="s">
        <v>2340</v>
      </c>
      <c r="D482" s="98">
        <v>45506</v>
      </c>
      <c r="E482" s="1">
        <v>164</v>
      </c>
      <c r="F482" t="s">
        <v>2484</v>
      </c>
      <c r="G482" s="1">
        <v>3580595</v>
      </c>
      <c r="H482" t="s">
        <v>2349</v>
      </c>
      <c r="I482" s="120">
        <v>6</v>
      </c>
      <c r="J482" s="120"/>
      <c r="K482" s="120"/>
      <c r="L482" s="47">
        <v>18.065520000000003</v>
      </c>
      <c r="M482" s="47">
        <f t="shared" si="14"/>
        <v>108.39312000000001</v>
      </c>
      <c r="N482">
        <f t="shared" si="15"/>
        <v>2</v>
      </c>
    </row>
    <row r="483" spans="1:14" x14ac:dyDescent="0.25">
      <c r="A483" t="s">
        <v>2483</v>
      </c>
      <c r="B483" t="s">
        <v>2537</v>
      </c>
      <c r="C483" t="s">
        <v>2340</v>
      </c>
      <c r="D483" s="98">
        <v>45510</v>
      </c>
      <c r="E483" s="1">
        <v>164</v>
      </c>
      <c r="F483" t="s">
        <v>2484</v>
      </c>
      <c r="G483" s="1">
        <v>3565350</v>
      </c>
      <c r="H483" t="s">
        <v>2364</v>
      </c>
      <c r="I483" s="120">
        <v>24</v>
      </c>
      <c r="J483" s="120"/>
      <c r="K483" s="120"/>
      <c r="L483" s="47">
        <v>12.645809999999999</v>
      </c>
      <c r="M483" s="47">
        <f t="shared" si="14"/>
        <v>303.49943999999999</v>
      </c>
      <c r="N483">
        <f t="shared" si="15"/>
        <v>6</v>
      </c>
    </row>
    <row r="484" spans="1:14" x14ac:dyDescent="0.25">
      <c r="A484" t="s">
        <v>2483</v>
      </c>
      <c r="B484" t="s">
        <v>2537</v>
      </c>
      <c r="C484" t="s">
        <v>2340</v>
      </c>
      <c r="D484" s="98">
        <v>45506</v>
      </c>
      <c r="E484" s="1">
        <v>179</v>
      </c>
      <c r="F484" t="s">
        <v>2485</v>
      </c>
      <c r="G484" s="1">
        <v>3565350</v>
      </c>
      <c r="H484" t="s">
        <v>2364</v>
      </c>
      <c r="I484" s="120">
        <v>24</v>
      </c>
      <c r="J484" s="120"/>
      <c r="K484" s="120"/>
      <c r="L484" s="47">
        <v>12.645809999999999</v>
      </c>
      <c r="M484" s="47">
        <f t="shared" si="14"/>
        <v>303.49943999999999</v>
      </c>
      <c r="N484">
        <f t="shared" si="15"/>
        <v>2</v>
      </c>
    </row>
    <row r="485" spans="1:14" x14ac:dyDescent="0.25">
      <c r="A485" t="s">
        <v>2483</v>
      </c>
      <c r="B485" t="s">
        <v>2537</v>
      </c>
      <c r="C485" t="s">
        <v>2340</v>
      </c>
      <c r="D485" s="98">
        <v>45506</v>
      </c>
      <c r="E485" s="1">
        <v>179</v>
      </c>
      <c r="F485" t="s">
        <v>2485</v>
      </c>
      <c r="G485" s="1">
        <v>3580595</v>
      </c>
      <c r="H485" t="s">
        <v>2349</v>
      </c>
      <c r="I485" s="120">
        <v>6</v>
      </c>
      <c r="J485" s="120"/>
      <c r="K485" s="120"/>
      <c r="L485" s="47">
        <v>18.065520000000003</v>
      </c>
      <c r="M485" s="47">
        <f t="shared" si="14"/>
        <v>108.39312000000001</v>
      </c>
      <c r="N485">
        <f t="shared" si="15"/>
        <v>2</v>
      </c>
    </row>
    <row r="486" spans="1:14" x14ac:dyDescent="0.25">
      <c r="A486" t="s">
        <v>2483</v>
      </c>
      <c r="B486" t="s">
        <v>2537</v>
      </c>
      <c r="C486" t="s">
        <v>2340</v>
      </c>
      <c r="D486" s="98">
        <v>45507</v>
      </c>
      <c r="E486" s="1">
        <v>185</v>
      </c>
      <c r="F486" t="s">
        <v>2486</v>
      </c>
      <c r="G486" s="1">
        <v>3572153</v>
      </c>
      <c r="H486" t="s">
        <v>2350</v>
      </c>
      <c r="I486" s="120">
        <v>6</v>
      </c>
      <c r="J486" s="120"/>
      <c r="K486" s="120"/>
      <c r="L486" s="47">
        <v>30.099959999999999</v>
      </c>
      <c r="M486" s="47">
        <f t="shared" si="14"/>
        <v>180.59976</v>
      </c>
      <c r="N486">
        <f t="shared" si="15"/>
        <v>3</v>
      </c>
    </row>
    <row r="487" spans="1:14" x14ac:dyDescent="0.25">
      <c r="A487" t="s">
        <v>2483</v>
      </c>
      <c r="B487" t="s">
        <v>2537</v>
      </c>
      <c r="C487" t="s">
        <v>2340</v>
      </c>
      <c r="D487" s="98">
        <v>45510</v>
      </c>
      <c r="E487" s="1">
        <v>185</v>
      </c>
      <c r="F487" t="s">
        <v>2486</v>
      </c>
      <c r="G487" s="1">
        <v>3284683</v>
      </c>
      <c r="H487" t="s">
        <v>2343</v>
      </c>
      <c r="I487" s="120">
        <v>6</v>
      </c>
      <c r="J487" s="120"/>
      <c r="K487" s="120"/>
      <c r="L487" s="47">
        <v>30.099959999999999</v>
      </c>
      <c r="M487" s="47">
        <f t="shared" si="14"/>
        <v>180.59976</v>
      </c>
      <c r="N487">
        <f t="shared" si="15"/>
        <v>6</v>
      </c>
    </row>
    <row r="488" spans="1:14" x14ac:dyDescent="0.25">
      <c r="A488" t="s">
        <v>2483</v>
      </c>
      <c r="B488" t="s">
        <v>2537</v>
      </c>
      <c r="C488" t="s">
        <v>2340</v>
      </c>
      <c r="D488" s="98">
        <v>45510</v>
      </c>
      <c r="E488" s="1">
        <v>185</v>
      </c>
      <c r="F488" t="s">
        <v>2486</v>
      </c>
      <c r="G488" s="1">
        <v>3572153</v>
      </c>
      <c r="H488" t="s">
        <v>2350</v>
      </c>
      <c r="I488" s="120">
        <v>6</v>
      </c>
      <c r="J488" s="120"/>
      <c r="K488" s="120"/>
      <c r="L488" s="47">
        <v>30.099959999999999</v>
      </c>
      <c r="M488" s="47">
        <f t="shared" si="14"/>
        <v>180.59976</v>
      </c>
      <c r="N488">
        <f t="shared" si="15"/>
        <v>6</v>
      </c>
    </row>
    <row r="489" spans="1:14" x14ac:dyDescent="0.25">
      <c r="A489" t="s">
        <v>2483</v>
      </c>
      <c r="B489" t="s">
        <v>2537</v>
      </c>
      <c r="C489" t="s">
        <v>2340</v>
      </c>
      <c r="D489" s="98">
        <v>45510</v>
      </c>
      <c r="E489" s="1">
        <v>185</v>
      </c>
      <c r="F489" t="s">
        <v>2486</v>
      </c>
      <c r="G489" s="1">
        <v>3408152</v>
      </c>
      <c r="H489" t="s">
        <v>2346</v>
      </c>
      <c r="I489" s="120">
        <v>20</v>
      </c>
      <c r="J489" s="120"/>
      <c r="K489" s="120"/>
      <c r="L489" s="47">
        <v>19.800018000000001</v>
      </c>
      <c r="M489" s="47">
        <f t="shared" si="14"/>
        <v>396.00036</v>
      </c>
      <c r="N489">
        <f t="shared" si="15"/>
        <v>6</v>
      </c>
    </row>
    <row r="490" spans="1:14" x14ac:dyDescent="0.25">
      <c r="A490" t="s">
        <v>2483</v>
      </c>
      <c r="B490" t="s">
        <v>2537</v>
      </c>
      <c r="C490" t="s">
        <v>2340</v>
      </c>
      <c r="D490" s="98">
        <v>45510</v>
      </c>
      <c r="E490" s="1">
        <v>185</v>
      </c>
      <c r="F490" t="s">
        <v>2486</v>
      </c>
      <c r="G490" s="1">
        <v>3373113</v>
      </c>
      <c r="H490" t="s">
        <v>2353</v>
      </c>
      <c r="I490" s="120">
        <v>120</v>
      </c>
      <c r="J490" s="120"/>
      <c r="K490" s="120"/>
      <c r="L490" s="47">
        <v>5.9841899999999999</v>
      </c>
      <c r="M490" s="47">
        <f t="shared" ref="M490:M540" si="16">+I490*L490</f>
        <v>718.1028</v>
      </c>
      <c r="N490">
        <f t="shared" si="15"/>
        <v>6</v>
      </c>
    </row>
    <row r="491" spans="1:14" x14ac:dyDescent="0.25">
      <c r="A491" t="s">
        <v>2483</v>
      </c>
      <c r="B491" t="s">
        <v>2537</v>
      </c>
      <c r="C491" t="s">
        <v>2340</v>
      </c>
      <c r="D491" s="98">
        <v>45506</v>
      </c>
      <c r="E491" s="1">
        <v>502</v>
      </c>
      <c r="F491" t="s">
        <v>2487</v>
      </c>
      <c r="G491" s="1">
        <v>3580595</v>
      </c>
      <c r="H491" t="s">
        <v>2349</v>
      </c>
      <c r="I491" s="120">
        <v>12</v>
      </c>
      <c r="J491" s="120"/>
      <c r="K491" s="120"/>
      <c r="L491" s="47">
        <v>18.065520000000003</v>
      </c>
      <c r="M491" s="47">
        <f t="shared" si="16"/>
        <v>216.78624000000002</v>
      </c>
      <c r="N491">
        <f t="shared" si="15"/>
        <v>2</v>
      </c>
    </row>
    <row r="492" spans="1:14" x14ac:dyDescent="0.25">
      <c r="A492" t="s">
        <v>2483</v>
      </c>
      <c r="B492" t="s">
        <v>2537</v>
      </c>
      <c r="C492" t="s">
        <v>2340</v>
      </c>
      <c r="D492" s="98">
        <v>45506</v>
      </c>
      <c r="E492" s="1">
        <v>502</v>
      </c>
      <c r="F492" t="s">
        <v>2487</v>
      </c>
      <c r="G492" s="1">
        <v>3565350</v>
      </c>
      <c r="H492" t="s">
        <v>2364</v>
      </c>
      <c r="I492" s="120">
        <v>24</v>
      </c>
      <c r="J492" s="120"/>
      <c r="K492" s="120"/>
      <c r="L492" s="47">
        <v>12.645809999999999</v>
      </c>
      <c r="M492" s="47">
        <f t="shared" si="16"/>
        <v>303.49943999999999</v>
      </c>
      <c r="N492">
        <f t="shared" si="15"/>
        <v>2</v>
      </c>
    </row>
    <row r="493" spans="1:14" x14ac:dyDescent="0.25">
      <c r="A493" t="s">
        <v>2483</v>
      </c>
      <c r="B493" t="s">
        <v>2537</v>
      </c>
      <c r="C493" t="s">
        <v>2340</v>
      </c>
      <c r="D493" s="98">
        <v>45506</v>
      </c>
      <c r="E493" s="1">
        <v>502</v>
      </c>
      <c r="F493" t="s">
        <v>2487</v>
      </c>
      <c r="G493" s="1">
        <v>3580595</v>
      </c>
      <c r="H493" t="s">
        <v>2349</v>
      </c>
      <c r="I493" s="120">
        <v>12</v>
      </c>
      <c r="J493" s="120"/>
      <c r="K493" s="120"/>
      <c r="L493" s="47">
        <v>18.065520000000003</v>
      </c>
      <c r="M493" s="47">
        <f t="shared" si="16"/>
        <v>216.78624000000002</v>
      </c>
      <c r="N493">
        <f t="shared" si="15"/>
        <v>2</v>
      </c>
    </row>
    <row r="494" spans="1:14" x14ac:dyDescent="0.25">
      <c r="A494" t="s">
        <v>2483</v>
      </c>
      <c r="B494" t="s">
        <v>2537</v>
      </c>
      <c r="C494" t="s">
        <v>2340</v>
      </c>
      <c r="D494" s="98">
        <v>45506</v>
      </c>
      <c r="E494" s="1">
        <v>537</v>
      </c>
      <c r="F494" t="s">
        <v>2488</v>
      </c>
      <c r="G494" s="1">
        <v>3580595</v>
      </c>
      <c r="H494" t="s">
        <v>2349</v>
      </c>
      <c r="I494" s="120">
        <v>6</v>
      </c>
      <c r="J494" s="120"/>
      <c r="K494" s="120"/>
      <c r="L494" s="47">
        <v>18.065520000000003</v>
      </c>
      <c r="M494" s="47">
        <f t="shared" si="16"/>
        <v>108.39312000000001</v>
      </c>
      <c r="N494">
        <f t="shared" si="15"/>
        <v>2</v>
      </c>
    </row>
    <row r="495" spans="1:14" x14ac:dyDescent="0.25">
      <c r="A495" t="s">
        <v>2483</v>
      </c>
      <c r="B495" t="s">
        <v>2537</v>
      </c>
      <c r="C495" t="s">
        <v>2340</v>
      </c>
      <c r="D495" s="98">
        <v>45509</v>
      </c>
      <c r="E495" s="1">
        <v>552</v>
      </c>
      <c r="F495" t="s">
        <v>2436</v>
      </c>
      <c r="G495" s="1">
        <v>3284683</v>
      </c>
      <c r="H495" t="s">
        <v>2343</v>
      </c>
      <c r="I495" s="120">
        <v>6</v>
      </c>
      <c r="J495" s="120"/>
      <c r="K495" s="120"/>
      <c r="L495" s="47">
        <v>30.099959999999999</v>
      </c>
      <c r="M495" s="47">
        <f t="shared" si="16"/>
        <v>180.59976</v>
      </c>
      <c r="N495">
        <f t="shared" si="15"/>
        <v>5</v>
      </c>
    </row>
    <row r="496" spans="1:14" x14ac:dyDescent="0.25">
      <c r="A496" t="s">
        <v>2483</v>
      </c>
      <c r="B496" t="s">
        <v>2537</v>
      </c>
      <c r="C496" t="s">
        <v>2340</v>
      </c>
      <c r="D496" s="98">
        <v>45509</v>
      </c>
      <c r="E496" s="1">
        <v>552</v>
      </c>
      <c r="F496" t="s">
        <v>2436</v>
      </c>
      <c r="G496" s="1">
        <v>3373113</v>
      </c>
      <c r="H496" t="s">
        <v>2353</v>
      </c>
      <c r="I496" s="120">
        <v>60</v>
      </c>
      <c r="J496" s="120"/>
      <c r="K496" s="120"/>
      <c r="L496" s="47">
        <v>5.9841899999999999</v>
      </c>
      <c r="M496" s="47">
        <f t="shared" si="16"/>
        <v>359.0514</v>
      </c>
      <c r="N496">
        <f t="shared" si="15"/>
        <v>5</v>
      </c>
    </row>
    <row r="497" spans="1:14" x14ac:dyDescent="0.25">
      <c r="A497" t="s">
        <v>2483</v>
      </c>
      <c r="B497" t="s">
        <v>2537</v>
      </c>
      <c r="C497" t="s">
        <v>2340</v>
      </c>
      <c r="D497" s="98">
        <v>45509</v>
      </c>
      <c r="E497" s="1">
        <v>552</v>
      </c>
      <c r="F497" t="s">
        <v>2436</v>
      </c>
      <c r="G497" s="1">
        <v>3564666</v>
      </c>
      <c r="H497" t="s">
        <v>2362</v>
      </c>
      <c r="I497" s="120">
        <v>12</v>
      </c>
      <c r="J497" s="120"/>
      <c r="K497" s="120"/>
      <c r="L497" s="47">
        <v>20.323620000000002</v>
      </c>
      <c r="M497" s="47">
        <f t="shared" si="16"/>
        <v>243.88344000000001</v>
      </c>
      <c r="N497">
        <f t="shared" si="15"/>
        <v>5</v>
      </c>
    </row>
    <row r="498" spans="1:14" x14ac:dyDescent="0.25">
      <c r="A498" t="s">
        <v>2483</v>
      </c>
      <c r="B498" t="s">
        <v>2537</v>
      </c>
      <c r="C498" t="s">
        <v>2340</v>
      </c>
      <c r="D498" s="98">
        <v>45509</v>
      </c>
      <c r="E498" s="1">
        <v>552</v>
      </c>
      <c r="F498" t="s">
        <v>2436</v>
      </c>
      <c r="G498" s="1">
        <v>3572153</v>
      </c>
      <c r="H498" t="s">
        <v>2350</v>
      </c>
      <c r="I498" s="120">
        <v>6</v>
      </c>
      <c r="J498" s="120"/>
      <c r="K498" s="120"/>
      <c r="L498" s="47">
        <v>30.099959999999999</v>
      </c>
      <c r="M498" s="47">
        <f t="shared" si="16"/>
        <v>180.59976</v>
      </c>
      <c r="N498">
        <f t="shared" si="15"/>
        <v>5</v>
      </c>
    </row>
    <row r="499" spans="1:14" x14ac:dyDescent="0.25">
      <c r="A499" t="s">
        <v>2483</v>
      </c>
      <c r="B499" t="s">
        <v>2537</v>
      </c>
      <c r="C499" t="s">
        <v>2340</v>
      </c>
      <c r="D499" s="98">
        <v>45506</v>
      </c>
      <c r="E499" s="1">
        <v>553</v>
      </c>
      <c r="F499" t="s">
        <v>2489</v>
      </c>
      <c r="G499" s="1">
        <v>3580595</v>
      </c>
      <c r="H499" t="s">
        <v>2349</v>
      </c>
      <c r="I499" s="120">
        <v>6</v>
      </c>
      <c r="J499" s="120"/>
      <c r="K499" s="120"/>
      <c r="L499" s="47">
        <v>18.065520000000003</v>
      </c>
      <c r="M499" s="47">
        <f t="shared" si="16"/>
        <v>108.39312000000001</v>
      </c>
      <c r="N499">
        <f t="shared" si="15"/>
        <v>2</v>
      </c>
    </row>
    <row r="500" spans="1:14" x14ac:dyDescent="0.25">
      <c r="A500" t="s">
        <v>2483</v>
      </c>
      <c r="B500" t="s">
        <v>2537</v>
      </c>
      <c r="C500" t="s">
        <v>2340</v>
      </c>
      <c r="D500" s="98">
        <v>45511</v>
      </c>
      <c r="E500" s="1">
        <v>553</v>
      </c>
      <c r="F500" t="s">
        <v>2489</v>
      </c>
      <c r="G500" s="1">
        <v>3568860</v>
      </c>
      <c r="H500" t="s">
        <v>2361</v>
      </c>
      <c r="I500" s="120">
        <v>24</v>
      </c>
      <c r="J500" s="120"/>
      <c r="K500" s="120"/>
      <c r="L500" s="47">
        <v>12.645809999999999</v>
      </c>
      <c r="M500" s="47">
        <f t="shared" si="16"/>
        <v>303.49943999999999</v>
      </c>
      <c r="N500">
        <f t="shared" si="15"/>
        <v>7</v>
      </c>
    </row>
    <row r="501" spans="1:14" x14ac:dyDescent="0.25">
      <c r="A501" t="s">
        <v>2483</v>
      </c>
      <c r="B501" t="s">
        <v>2537</v>
      </c>
      <c r="C501" t="s">
        <v>2340</v>
      </c>
      <c r="D501" s="98">
        <v>45505</v>
      </c>
      <c r="E501" s="1">
        <v>555</v>
      </c>
      <c r="F501" t="s">
        <v>2490</v>
      </c>
      <c r="G501" s="1">
        <v>3566457</v>
      </c>
      <c r="H501" t="s">
        <v>2365</v>
      </c>
      <c r="I501" s="120">
        <v>24</v>
      </c>
      <c r="J501" s="120"/>
      <c r="K501" s="120"/>
      <c r="L501" s="47">
        <v>12.645809999999999</v>
      </c>
      <c r="M501" s="47">
        <f t="shared" si="16"/>
        <v>303.49943999999999</v>
      </c>
      <c r="N501">
        <f t="shared" si="15"/>
        <v>1</v>
      </c>
    </row>
    <row r="502" spans="1:14" x14ac:dyDescent="0.25">
      <c r="A502" t="s">
        <v>2483</v>
      </c>
      <c r="B502" t="s">
        <v>2537</v>
      </c>
      <c r="C502" t="s">
        <v>2340</v>
      </c>
      <c r="D502" s="98">
        <v>45507</v>
      </c>
      <c r="E502" s="1">
        <v>555</v>
      </c>
      <c r="F502" t="s">
        <v>2490</v>
      </c>
      <c r="G502" s="1">
        <v>3580595</v>
      </c>
      <c r="H502" t="s">
        <v>2349</v>
      </c>
      <c r="I502" s="120">
        <v>6</v>
      </c>
      <c r="J502" s="120"/>
      <c r="K502" s="120"/>
      <c r="L502" s="47">
        <v>18.065520000000003</v>
      </c>
      <c r="M502" s="47">
        <f t="shared" si="16"/>
        <v>108.39312000000001</v>
      </c>
      <c r="N502">
        <f t="shared" si="15"/>
        <v>3</v>
      </c>
    </row>
    <row r="503" spans="1:14" x14ac:dyDescent="0.25">
      <c r="A503" t="s">
        <v>2483</v>
      </c>
      <c r="B503" t="s">
        <v>2537</v>
      </c>
      <c r="C503" t="s">
        <v>2340</v>
      </c>
      <c r="D503" s="98">
        <v>45507</v>
      </c>
      <c r="E503" s="1">
        <v>567</v>
      </c>
      <c r="F503" t="s">
        <v>2491</v>
      </c>
      <c r="G503" s="1">
        <v>3580595</v>
      </c>
      <c r="H503" t="s">
        <v>2349</v>
      </c>
      <c r="I503" s="120">
        <v>6</v>
      </c>
      <c r="J503" s="120"/>
      <c r="K503" s="120"/>
      <c r="L503" s="47">
        <v>18.065520000000003</v>
      </c>
      <c r="M503" s="47">
        <f t="shared" si="16"/>
        <v>108.39312000000001</v>
      </c>
      <c r="N503">
        <f t="shared" si="15"/>
        <v>3</v>
      </c>
    </row>
    <row r="504" spans="1:14" x14ac:dyDescent="0.25">
      <c r="A504" t="s">
        <v>2483</v>
      </c>
      <c r="B504" t="s">
        <v>2537</v>
      </c>
      <c r="C504" t="s">
        <v>2399</v>
      </c>
      <c r="D504" s="98">
        <v>45510</v>
      </c>
      <c r="E504" s="1">
        <v>9103</v>
      </c>
      <c r="F504" t="s">
        <v>2492</v>
      </c>
      <c r="G504" s="1">
        <v>3352387</v>
      </c>
      <c r="H504" t="s">
        <v>2352</v>
      </c>
      <c r="I504" s="120">
        <v>6</v>
      </c>
      <c r="J504" s="120"/>
      <c r="K504" s="120"/>
      <c r="L504" s="47">
        <v>39.743999999999993</v>
      </c>
      <c r="M504" s="47">
        <f t="shared" si="16"/>
        <v>238.46399999999994</v>
      </c>
      <c r="N504">
        <f t="shared" si="15"/>
        <v>6</v>
      </c>
    </row>
    <row r="505" spans="1:14" x14ac:dyDescent="0.25">
      <c r="A505" t="s">
        <v>2483</v>
      </c>
      <c r="B505" t="s">
        <v>2537</v>
      </c>
      <c r="C505" t="s">
        <v>2399</v>
      </c>
      <c r="D505" s="98">
        <v>45506</v>
      </c>
      <c r="E505" s="1">
        <v>9105</v>
      </c>
      <c r="F505" t="s">
        <v>2493</v>
      </c>
      <c r="G505" s="1">
        <v>3352387</v>
      </c>
      <c r="H505" t="s">
        <v>2352</v>
      </c>
      <c r="I505" s="120">
        <v>6</v>
      </c>
      <c r="J505" s="120"/>
      <c r="K505" s="120"/>
      <c r="L505" s="47">
        <v>39.743999999999993</v>
      </c>
      <c r="M505" s="47">
        <f t="shared" si="16"/>
        <v>238.46399999999994</v>
      </c>
      <c r="N505">
        <f t="shared" si="15"/>
        <v>2</v>
      </c>
    </row>
    <row r="506" spans="1:14" x14ac:dyDescent="0.25">
      <c r="A506" t="s">
        <v>2483</v>
      </c>
      <c r="B506" t="s">
        <v>2537</v>
      </c>
      <c r="C506" t="s">
        <v>2399</v>
      </c>
      <c r="D506" s="98">
        <v>45510</v>
      </c>
      <c r="E506" s="1">
        <v>9114</v>
      </c>
      <c r="F506" t="s">
        <v>2494</v>
      </c>
      <c r="G506" s="1">
        <v>3352387</v>
      </c>
      <c r="H506" t="s">
        <v>2352</v>
      </c>
      <c r="I506" s="120">
        <v>6</v>
      </c>
      <c r="J506" s="120"/>
      <c r="K506" s="120"/>
      <c r="L506" s="47">
        <v>39.743999999999993</v>
      </c>
      <c r="M506" s="47">
        <f t="shared" si="16"/>
        <v>238.46399999999994</v>
      </c>
      <c r="N506">
        <f t="shared" si="15"/>
        <v>6</v>
      </c>
    </row>
    <row r="507" spans="1:14" x14ac:dyDescent="0.25">
      <c r="A507" t="s">
        <v>2483</v>
      </c>
      <c r="B507" t="s">
        <v>2537</v>
      </c>
      <c r="C507" t="s">
        <v>2399</v>
      </c>
      <c r="D507" s="98">
        <v>45510</v>
      </c>
      <c r="E507" s="1">
        <v>9114</v>
      </c>
      <c r="F507" t="s">
        <v>2494</v>
      </c>
      <c r="G507" s="1">
        <v>3384346</v>
      </c>
      <c r="H507" t="s">
        <v>2354</v>
      </c>
      <c r="I507" s="120">
        <v>6</v>
      </c>
      <c r="J507" s="120"/>
      <c r="K507" s="120"/>
      <c r="L507" s="47">
        <v>37.949940000000005</v>
      </c>
      <c r="M507" s="47">
        <f t="shared" si="16"/>
        <v>227.69964000000004</v>
      </c>
      <c r="N507">
        <f t="shared" si="15"/>
        <v>6</v>
      </c>
    </row>
    <row r="508" spans="1:14" x14ac:dyDescent="0.25">
      <c r="A508" t="s">
        <v>2483</v>
      </c>
      <c r="B508" t="s">
        <v>2537</v>
      </c>
      <c r="C508" t="s">
        <v>2399</v>
      </c>
      <c r="D508" s="98">
        <v>45510</v>
      </c>
      <c r="E508" s="1">
        <v>9160</v>
      </c>
      <c r="F508" t="s">
        <v>2495</v>
      </c>
      <c r="G508" s="1">
        <v>3352387</v>
      </c>
      <c r="H508" t="s">
        <v>2352</v>
      </c>
      <c r="I508" s="120">
        <v>6</v>
      </c>
      <c r="J508" s="120"/>
      <c r="K508" s="120"/>
      <c r="L508" s="47">
        <v>39.743999999999993</v>
      </c>
      <c r="M508" s="47">
        <f t="shared" si="16"/>
        <v>238.46399999999994</v>
      </c>
      <c r="N508">
        <f t="shared" si="15"/>
        <v>6</v>
      </c>
    </row>
    <row r="509" spans="1:14" x14ac:dyDescent="0.25">
      <c r="A509" t="s">
        <v>2483</v>
      </c>
      <c r="B509" t="s">
        <v>2537</v>
      </c>
      <c r="C509" t="s">
        <v>2399</v>
      </c>
      <c r="D509" s="98">
        <v>45506</v>
      </c>
      <c r="E509" s="1">
        <v>9165</v>
      </c>
      <c r="F509" t="s">
        <v>2496</v>
      </c>
      <c r="G509" s="1">
        <v>3284683</v>
      </c>
      <c r="H509" t="s">
        <v>2343</v>
      </c>
      <c r="I509" s="120">
        <v>6</v>
      </c>
      <c r="J509" s="120"/>
      <c r="K509" s="120"/>
      <c r="L509" s="47">
        <v>30.099959999999999</v>
      </c>
      <c r="M509" s="47">
        <f t="shared" si="16"/>
        <v>180.59976</v>
      </c>
      <c r="N509">
        <f t="shared" si="15"/>
        <v>2</v>
      </c>
    </row>
    <row r="510" spans="1:14" x14ac:dyDescent="0.25">
      <c r="A510" t="s">
        <v>2497</v>
      </c>
      <c r="B510" t="s">
        <v>2537</v>
      </c>
      <c r="C510" t="s">
        <v>2399</v>
      </c>
      <c r="D510" s="98">
        <v>45508</v>
      </c>
      <c r="E510" s="1">
        <v>217</v>
      </c>
      <c r="F510" t="s">
        <v>2498</v>
      </c>
      <c r="G510" s="1">
        <v>3384346</v>
      </c>
      <c r="H510" t="s">
        <v>2354</v>
      </c>
      <c r="I510" s="120">
        <v>6</v>
      </c>
      <c r="J510" s="120"/>
      <c r="K510" s="120"/>
      <c r="L510" s="47">
        <v>37.949940000000005</v>
      </c>
      <c r="M510" s="47">
        <f t="shared" si="16"/>
        <v>227.69964000000004</v>
      </c>
      <c r="N510">
        <f t="shared" si="15"/>
        <v>4</v>
      </c>
    </row>
    <row r="511" spans="1:14" x14ac:dyDescent="0.25">
      <c r="A511" t="s">
        <v>2497</v>
      </c>
      <c r="B511" t="s">
        <v>2537</v>
      </c>
      <c r="C511" t="s">
        <v>2399</v>
      </c>
      <c r="D511" s="98">
        <v>45508</v>
      </c>
      <c r="E511" s="1">
        <v>217</v>
      </c>
      <c r="F511" t="s">
        <v>2498</v>
      </c>
      <c r="G511" s="1">
        <v>3408152</v>
      </c>
      <c r="H511" t="s">
        <v>2346</v>
      </c>
      <c r="I511" s="120">
        <v>20</v>
      </c>
      <c r="J511" s="120"/>
      <c r="K511" s="120"/>
      <c r="L511" s="47">
        <v>19.800018000000001</v>
      </c>
      <c r="M511" s="47">
        <f t="shared" si="16"/>
        <v>396.00036</v>
      </c>
      <c r="N511">
        <f t="shared" si="15"/>
        <v>4</v>
      </c>
    </row>
    <row r="512" spans="1:14" x14ac:dyDescent="0.25">
      <c r="A512" t="s">
        <v>2497</v>
      </c>
      <c r="B512" t="s">
        <v>2537</v>
      </c>
      <c r="C512" t="s">
        <v>2399</v>
      </c>
      <c r="D512" s="98">
        <v>45508</v>
      </c>
      <c r="E512" s="1">
        <v>217</v>
      </c>
      <c r="F512" t="s">
        <v>2498</v>
      </c>
      <c r="G512" s="1">
        <v>3352387</v>
      </c>
      <c r="H512" t="s">
        <v>2352</v>
      </c>
      <c r="I512" s="120">
        <v>6</v>
      </c>
      <c r="J512" s="120"/>
      <c r="K512" s="120"/>
      <c r="L512" s="47">
        <v>39.743999999999993</v>
      </c>
      <c r="M512" s="47">
        <f t="shared" si="16"/>
        <v>238.46399999999994</v>
      </c>
      <c r="N512">
        <f t="shared" si="15"/>
        <v>4</v>
      </c>
    </row>
    <row r="513" spans="1:14" x14ac:dyDescent="0.25">
      <c r="A513" t="s">
        <v>2497</v>
      </c>
      <c r="B513" t="s">
        <v>2537</v>
      </c>
      <c r="C513" t="s">
        <v>2399</v>
      </c>
      <c r="D513" s="98">
        <v>45511</v>
      </c>
      <c r="E513" s="1">
        <v>227</v>
      </c>
      <c r="F513" t="s">
        <v>2500</v>
      </c>
      <c r="G513" s="1">
        <v>3352387</v>
      </c>
      <c r="H513" t="s">
        <v>2352</v>
      </c>
      <c r="I513" s="120">
        <v>6</v>
      </c>
      <c r="J513" s="120"/>
      <c r="K513" s="120"/>
      <c r="L513" s="47">
        <v>39.743999999999993</v>
      </c>
      <c r="M513" s="47">
        <f t="shared" si="16"/>
        <v>238.46399999999994</v>
      </c>
      <c r="N513">
        <f t="shared" si="15"/>
        <v>7</v>
      </c>
    </row>
    <row r="514" spans="1:14" x14ac:dyDescent="0.25">
      <c r="A514" t="s">
        <v>2497</v>
      </c>
      <c r="B514" t="s">
        <v>2537</v>
      </c>
      <c r="C514" t="s">
        <v>2399</v>
      </c>
      <c r="D514" s="98">
        <v>45505</v>
      </c>
      <c r="E514" s="1">
        <v>236</v>
      </c>
      <c r="F514" t="s">
        <v>2501</v>
      </c>
      <c r="G514" s="1">
        <v>3408152</v>
      </c>
      <c r="H514" t="s">
        <v>2346</v>
      </c>
      <c r="I514" s="120">
        <v>20</v>
      </c>
      <c r="J514" s="120"/>
      <c r="K514" s="120"/>
      <c r="L514" s="47">
        <v>19.800018000000001</v>
      </c>
      <c r="M514" s="47">
        <f t="shared" si="16"/>
        <v>396.00036</v>
      </c>
      <c r="N514">
        <f t="shared" si="15"/>
        <v>1</v>
      </c>
    </row>
    <row r="515" spans="1:14" x14ac:dyDescent="0.25">
      <c r="A515" t="s">
        <v>2497</v>
      </c>
      <c r="B515" t="s">
        <v>2537</v>
      </c>
      <c r="C515" t="s">
        <v>2399</v>
      </c>
      <c r="D515" s="98">
        <v>45505</v>
      </c>
      <c r="E515" s="1">
        <v>236</v>
      </c>
      <c r="F515" t="s">
        <v>2501</v>
      </c>
      <c r="G515" s="1">
        <v>3373113</v>
      </c>
      <c r="H515" t="s">
        <v>2353</v>
      </c>
      <c r="I515" s="120">
        <v>60</v>
      </c>
      <c r="J515" s="120"/>
      <c r="K515" s="120"/>
      <c r="L515" s="47">
        <v>5.9841899999999999</v>
      </c>
      <c r="M515" s="47">
        <f t="shared" si="16"/>
        <v>359.0514</v>
      </c>
      <c r="N515">
        <f t="shared" ref="N515:N578" si="17">+DAY(D515)</f>
        <v>1</v>
      </c>
    </row>
    <row r="516" spans="1:14" x14ac:dyDescent="0.25">
      <c r="A516" t="s">
        <v>2497</v>
      </c>
      <c r="B516" t="s">
        <v>2537</v>
      </c>
      <c r="C516" t="s">
        <v>2399</v>
      </c>
      <c r="D516" s="98">
        <v>45505</v>
      </c>
      <c r="E516" s="1">
        <v>238</v>
      </c>
      <c r="F516" t="s">
        <v>2502</v>
      </c>
      <c r="G516" s="1">
        <v>3408152</v>
      </c>
      <c r="H516" t="s">
        <v>2346</v>
      </c>
      <c r="I516" s="120">
        <v>20</v>
      </c>
      <c r="J516" s="120"/>
      <c r="K516" s="120"/>
      <c r="L516" s="47">
        <v>19.800018000000001</v>
      </c>
      <c r="M516" s="47">
        <f t="shared" si="16"/>
        <v>396.00036</v>
      </c>
      <c r="N516">
        <f t="shared" si="17"/>
        <v>1</v>
      </c>
    </row>
    <row r="517" spans="1:14" x14ac:dyDescent="0.25">
      <c r="A517" t="s">
        <v>2497</v>
      </c>
      <c r="B517" t="s">
        <v>2537</v>
      </c>
      <c r="C517" t="s">
        <v>2399</v>
      </c>
      <c r="D517" s="98">
        <v>45505</v>
      </c>
      <c r="E517" s="1">
        <v>244</v>
      </c>
      <c r="F517" t="s">
        <v>2504</v>
      </c>
      <c r="G517" s="1">
        <v>3408152</v>
      </c>
      <c r="H517" t="s">
        <v>2346</v>
      </c>
      <c r="I517" s="120">
        <v>20</v>
      </c>
      <c r="J517" s="120"/>
      <c r="K517" s="120"/>
      <c r="L517" s="47">
        <v>19.800018000000001</v>
      </c>
      <c r="M517" s="47">
        <f t="shared" si="16"/>
        <v>396.00036</v>
      </c>
      <c r="N517">
        <f t="shared" si="17"/>
        <v>1</v>
      </c>
    </row>
    <row r="518" spans="1:14" x14ac:dyDescent="0.25">
      <c r="A518" t="s">
        <v>2497</v>
      </c>
      <c r="B518" t="s">
        <v>2537</v>
      </c>
      <c r="C518" t="s">
        <v>2399</v>
      </c>
      <c r="D518" s="98">
        <v>45511</v>
      </c>
      <c r="E518" s="1">
        <v>244</v>
      </c>
      <c r="F518" t="s">
        <v>2504</v>
      </c>
      <c r="G518" s="1">
        <v>3352387</v>
      </c>
      <c r="H518" t="s">
        <v>2352</v>
      </c>
      <c r="I518" s="120">
        <v>6</v>
      </c>
      <c r="J518" s="120"/>
      <c r="K518" s="120"/>
      <c r="L518" s="47">
        <v>39.743999999999993</v>
      </c>
      <c r="M518" s="47">
        <f t="shared" si="16"/>
        <v>238.46399999999994</v>
      </c>
      <c r="N518">
        <f t="shared" si="17"/>
        <v>7</v>
      </c>
    </row>
    <row r="519" spans="1:14" x14ac:dyDescent="0.25">
      <c r="A519" t="s">
        <v>2497</v>
      </c>
      <c r="B519" t="s">
        <v>2537</v>
      </c>
      <c r="C519" t="s">
        <v>2399</v>
      </c>
      <c r="D519" s="98">
        <v>45506</v>
      </c>
      <c r="E519" s="1">
        <v>251</v>
      </c>
      <c r="F519" t="s">
        <v>2505</v>
      </c>
      <c r="G519" s="1">
        <v>3352387</v>
      </c>
      <c r="H519" t="s">
        <v>2352</v>
      </c>
      <c r="I519" s="120">
        <v>6</v>
      </c>
      <c r="J519" s="120"/>
      <c r="K519" s="120"/>
      <c r="L519" s="47">
        <v>39.743999999999993</v>
      </c>
      <c r="M519" s="47">
        <f t="shared" si="16"/>
        <v>238.46399999999994</v>
      </c>
      <c r="N519">
        <f t="shared" si="17"/>
        <v>2</v>
      </c>
    </row>
    <row r="520" spans="1:14" x14ac:dyDescent="0.25">
      <c r="A520" t="s">
        <v>2497</v>
      </c>
      <c r="B520" t="s">
        <v>2537</v>
      </c>
      <c r="C520" t="s">
        <v>2399</v>
      </c>
      <c r="D520" s="98">
        <v>45511</v>
      </c>
      <c r="E520" s="1">
        <v>254</v>
      </c>
      <c r="F520" t="s">
        <v>2506</v>
      </c>
      <c r="G520" s="1">
        <v>3352387</v>
      </c>
      <c r="H520" t="s">
        <v>2352</v>
      </c>
      <c r="I520" s="120">
        <v>6</v>
      </c>
      <c r="J520" s="120"/>
      <c r="K520" s="120"/>
      <c r="L520" s="47">
        <v>39.743999999999993</v>
      </c>
      <c r="M520" s="47">
        <f t="shared" si="16"/>
        <v>238.46399999999994</v>
      </c>
      <c r="N520">
        <f t="shared" si="17"/>
        <v>7</v>
      </c>
    </row>
    <row r="521" spans="1:14" x14ac:dyDescent="0.25">
      <c r="A521" t="s">
        <v>2497</v>
      </c>
      <c r="B521" t="s">
        <v>2537</v>
      </c>
      <c r="C521" t="s">
        <v>2399</v>
      </c>
      <c r="D521" s="98">
        <v>45506</v>
      </c>
      <c r="E521" s="1">
        <v>289</v>
      </c>
      <c r="F521" t="s">
        <v>2507</v>
      </c>
      <c r="G521" s="1">
        <v>3408152</v>
      </c>
      <c r="H521" t="s">
        <v>2346</v>
      </c>
      <c r="I521" s="120">
        <v>20</v>
      </c>
      <c r="J521" s="120"/>
      <c r="K521" s="120"/>
      <c r="L521" s="47">
        <v>19.800018000000001</v>
      </c>
      <c r="M521" s="47">
        <f t="shared" si="16"/>
        <v>396.00036</v>
      </c>
      <c r="N521">
        <f t="shared" si="17"/>
        <v>2</v>
      </c>
    </row>
    <row r="522" spans="1:14" x14ac:dyDescent="0.25">
      <c r="A522" t="s">
        <v>2497</v>
      </c>
      <c r="B522" t="s">
        <v>2537</v>
      </c>
      <c r="C522" t="s">
        <v>2399</v>
      </c>
      <c r="D522" s="98">
        <v>45506</v>
      </c>
      <c r="E522" s="1">
        <v>289</v>
      </c>
      <c r="F522" t="s">
        <v>2507</v>
      </c>
      <c r="G522" s="1">
        <v>3352387</v>
      </c>
      <c r="H522" t="s">
        <v>2352</v>
      </c>
      <c r="I522" s="120">
        <v>12</v>
      </c>
      <c r="J522" s="120"/>
      <c r="K522" s="120"/>
      <c r="L522" s="47">
        <v>39.743999999999993</v>
      </c>
      <c r="M522" s="47">
        <f t="shared" si="16"/>
        <v>476.92799999999988</v>
      </c>
      <c r="N522">
        <f t="shared" si="17"/>
        <v>2</v>
      </c>
    </row>
    <row r="523" spans="1:14" x14ac:dyDescent="0.25">
      <c r="A523" t="s">
        <v>2497</v>
      </c>
      <c r="B523" t="s">
        <v>2537</v>
      </c>
      <c r="C523" t="s">
        <v>2399</v>
      </c>
      <c r="D523" s="98">
        <v>45511</v>
      </c>
      <c r="E523" s="1">
        <v>630</v>
      </c>
      <c r="F523" t="s">
        <v>2508</v>
      </c>
      <c r="G523" s="1">
        <v>3352387</v>
      </c>
      <c r="H523" t="s">
        <v>2352</v>
      </c>
      <c r="I523" s="120">
        <v>6</v>
      </c>
      <c r="J523" s="120"/>
      <c r="K523" s="120"/>
      <c r="L523" s="47">
        <v>39.743999999999993</v>
      </c>
      <c r="M523" s="47">
        <f t="shared" si="16"/>
        <v>238.46399999999994</v>
      </c>
      <c r="N523">
        <f t="shared" si="17"/>
        <v>7</v>
      </c>
    </row>
    <row r="524" spans="1:14" x14ac:dyDescent="0.25">
      <c r="A524" t="s">
        <v>2497</v>
      </c>
      <c r="B524" t="s">
        <v>2537</v>
      </c>
      <c r="C524" t="s">
        <v>2399</v>
      </c>
      <c r="D524" s="98">
        <v>45505</v>
      </c>
      <c r="E524" s="1">
        <v>642</v>
      </c>
      <c r="F524" t="s">
        <v>2509</v>
      </c>
      <c r="G524" s="1">
        <v>3352387</v>
      </c>
      <c r="H524" t="s">
        <v>2352</v>
      </c>
      <c r="I524" s="120">
        <v>12</v>
      </c>
      <c r="J524" s="120"/>
      <c r="K524" s="120"/>
      <c r="L524" s="47">
        <v>39.743999999999993</v>
      </c>
      <c r="M524" s="47">
        <f t="shared" si="16"/>
        <v>476.92799999999988</v>
      </c>
      <c r="N524">
        <f t="shared" si="17"/>
        <v>1</v>
      </c>
    </row>
    <row r="525" spans="1:14" x14ac:dyDescent="0.25">
      <c r="A525" t="s">
        <v>2497</v>
      </c>
      <c r="B525" t="s">
        <v>2537</v>
      </c>
      <c r="C525" t="s">
        <v>2399</v>
      </c>
      <c r="D525" s="98">
        <v>45505</v>
      </c>
      <c r="E525" s="1">
        <v>661</v>
      </c>
      <c r="F525" t="s">
        <v>2510</v>
      </c>
      <c r="G525" s="1">
        <v>3408152</v>
      </c>
      <c r="H525" t="s">
        <v>2346</v>
      </c>
      <c r="I525" s="120">
        <v>20</v>
      </c>
      <c r="J525" s="120"/>
      <c r="K525" s="120"/>
      <c r="L525" s="47">
        <v>19.800018000000001</v>
      </c>
      <c r="M525" s="47">
        <f t="shared" si="16"/>
        <v>396.00036</v>
      </c>
      <c r="N525">
        <f t="shared" si="17"/>
        <v>1</v>
      </c>
    </row>
    <row r="526" spans="1:14" x14ac:dyDescent="0.25">
      <c r="A526" t="s">
        <v>2497</v>
      </c>
      <c r="B526" t="s">
        <v>2537</v>
      </c>
      <c r="C526" t="s">
        <v>2399</v>
      </c>
      <c r="D526" s="98">
        <v>45505</v>
      </c>
      <c r="E526" s="1">
        <v>661</v>
      </c>
      <c r="F526" t="s">
        <v>2510</v>
      </c>
      <c r="G526" s="1">
        <v>3352387</v>
      </c>
      <c r="H526" t="s">
        <v>2352</v>
      </c>
      <c r="I526" s="120">
        <v>6</v>
      </c>
      <c r="J526" s="120"/>
      <c r="K526" s="120"/>
      <c r="L526" s="47">
        <v>39.743999999999993</v>
      </c>
      <c r="M526" s="47">
        <f t="shared" si="16"/>
        <v>238.46399999999994</v>
      </c>
      <c r="N526">
        <f t="shared" si="17"/>
        <v>1</v>
      </c>
    </row>
    <row r="527" spans="1:14" x14ac:dyDescent="0.25">
      <c r="A527" t="s">
        <v>2497</v>
      </c>
      <c r="B527" t="s">
        <v>2537</v>
      </c>
      <c r="C527" t="s">
        <v>2399</v>
      </c>
      <c r="D527" s="98">
        <v>45505</v>
      </c>
      <c r="E527" s="1">
        <v>661</v>
      </c>
      <c r="F527" t="s">
        <v>2510</v>
      </c>
      <c r="G527" s="1">
        <v>3373113</v>
      </c>
      <c r="H527" t="s">
        <v>2353</v>
      </c>
      <c r="I527" s="120">
        <v>60</v>
      </c>
      <c r="J527" s="120"/>
      <c r="K527" s="120"/>
      <c r="L527" s="47">
        <v>5.9841899999999999</v>
      </c>
      <c r="M527" s="47">
        <f t="shared" si="16"/>
        <v>359.0514</v>
      </c>
      <c r="N527">
        <f t="shared" si="17"/>
        <v>1</v>
      </c>
    </row>
    <row r="528" spans="1:14" x14ac:dyDescent="0.25">
      <c r="A528" t="s">
        <v>2497</v>
      </c>
      <c r="B528" t="s">
        <v>2537</v>
      </c>
      <c r="C528" t="s">
        <v>2399</v>
      </c>
      <c r="D528" s="98">
        <v>45505</v>
      </c>
      <c r="E528" s="1">
        <v>661</v>
      </c>
      <c r="F528" t="s">
        <v>2510</v>
      </c>
      <c r="G528" s="1">
        <v>3384347</v>
      </c>
      <c r="H528" t="s">
        <v>2345</v>
      </c>
      <c r="I528" s="120">
        <v>60</v>
      </c>
      <c r="J528" s="120"/>
      <c r="K528" s="120"/>
      <c r="L528" s="47">
        <v>5.7200040000000012</v>
      </c>
      <c r="M528" s="47">
        <f t="shared" si="16"/>
        <v>343.20024000000006</v>
      </c>
      <c r="N528">
        <f t="shared" si="17"/>
        <v>1</v>
      </c>
    </row>
    <row r="529" spans="1:14" x14ac:dyDescent="0.25">
      <c r="A529" t="s">
        <v>2497</v>
      </c>
      <c r="B529" t="s">
        <v>2537</v>
      </c>
      <c r="C529" t="s">
        <v>2399</v>
      </c>
      <c r="D529" s="98">
        <v>45511</v>
      </c>
      <c r="E529" s="1">
        <v>674</v>
      </c>
      <c r="F529" t="s">
        <v>2511</v>
      </c>
      <c r="G529" s="1">
        <v>3352387</v>
      </c>
      <c r="H529" t="s">
        <v>2352</v>
      </c>
      <c r="I529" s="120">
        <v>6</v>
      </c>
      <c r="J529" s="120"/>
      <c r="K529" s="120"/>
      <c r="L529" s="47">
        <v>39.743999999999993</v>
      </c>
      <c r="M529" s="47">
        <f t="shared" si="16"/>
        <v>238.46399999999994</v>
      </c>
      <c r="N529">
        <f t="shared" si="17"/>
        <v>7</v>
      </c>
    </row>
    <row r="530" spans="1:14" x14ac:dyDescent="0.25">
      <c r="A530" t="s">
        <v>2497</v>
      </c>
      <c r="B530" t="s">
        <v>2537</v>
      </c>
      <c r="C530" t="s">
        <v>2399</v>
      </c>
      <c r="D530" s="98">
        <v>45505</v>
      </c>
      <c r="E530" s="1">
        <v>2021</v>
      </c>
      <c r="F530" t="s">
        <v>2512</v>
      </c>
      <c r="G530" s="1">
        <v>3384347</v>
      </c>
      <c r="H530" t="s">
        <v>2345</v>
      </c>
      <c r="I530" s="120">
        <v>60</v>
      </c>
      <c r="J530" s="120"/>
      <c r="K530" s="120"/>
      <c r="L530" s="47">
        <v>5.7200040000000012</v>
      </c>
      <c r="M530" s="47">
        <f t="shared" si="16"/>
        <v>343.20024000000006</v>
      </c>
      <c r="N530">
        <f t="shared" si="17"/>
        <v>1</v>
      </c>
    </row>
    <row r="531" spans="1:14" x14ac:dyDescent="0.25">
      <c r="A531" t="s">
        <v>2497</v>
      </c>
      <c r="B531" t="s">
        <v>2537</v>
      </c>
      <c r="C531" t="s">
        <v>2399</v>
      </c>
      <c r="D531" s="98">
        <v>45506</v>
      </c>
      <c r="E531" s="1">
        <v>2027</v>
      </c>
      <c r="F531" t="s">
        <v>2513</v>
      </c>
      <c r="G531" s="1">
        <v>3352387</v>
      </c>
      <c r="H531" t="s">
        <v>2352</v>
      </c>
      <c r="I531" s="120">
        <v>6</v>
      </c>
      <c r="J531" s="120"/>
      <c r="K531" s="120"/>
      <c r="L531" s="47">
        <v>39.743999999999993</v>
      </c>
      <c r="M531" s="47">
        <f t="shared" si="16"/>
        <v>238.46399999999994</v>
      </c>
      <c r="N531">
        <f t="shared" si="17"/>
        <v>2</v>
      </c>
    </row>
    <row r="532" spans="1:14" x14ac:dyDescent="0.25">
      <c r="A532" t="s">
        <v>2497</v>
      </c>
      <c r="B532" t="s">
        <v>2537</v>
      </c>
      <c r="C532" t="s">
        <v>2399</v>
      </c>
      <c r="D532" s="98">
        <v>45505</v>
      </c>
      <c r="E532" s="1">
        <v>2065</v>
      </c>
      <c r="F532" t="s">
        <v>2515</v>
      </c>
      <c r="G532" s="1">
        <v>3352387</v>
      </c>
      <c r="H532" t="s">
        <v>2352</v>
      </c>
      <c r="I532" s="120">
        <v>6</v>
      </c>
      <c r="J532" s="120"/>
      <c r="K532" s="120"/>
      <c r="L532" s="47">
        <v>39.743999999999993</v>
      </c>
      <c r="M532" s="47">
        <f t="shared" si="16"/>
        <v>238.46399999999994</v>
      </c>
      <c r="N532">
        <f t="shared" si="17"/>
        <v>1</v>
      </c>
    </row>
    <row r="533" spans="1:14" x14ac:dyDescent="0.25">
      <c r="A533" t="s">
        <v>2497</v>
      </c>
      <c r="B533" t="s">
        <v>2537</v>
      </c>
      <c r="C533" t="s">
        <v>2399</v>
      </c>
      <c r="D533" s="98">
        <v>45505</v>
      </c>
      <c r="E533" s="1">
        <v>2085</v>
      </c>
      <c r="F533" t="s">
        <v>2516</v>
      </c>
      <c r="G533" s="1">
        <v>3384346</v>
      </c>
      <c r="H533" t="s">
        <v>2354</v>
      </c>
      <c r="I533" s="120">
        <v>6</v>
      </c>
      <c r="J533" s="120"/>
      <c r="K533" s="120"/>
      <c r="L533" s="47">
        <v>37.949940000000005</v>
      </c>
      <c r="M533" s="47">
        <f t="shared" si="16"/>
        <v>227.69964000000004</v>
      </c>
      <c r="N533">
        <f t="shared" si="17"/>
        <v>1</v>
      </c>
    </row>
    <row r="534" spans="1:14" x14ac:dyDescent="0.25">
      <c r="A534" t="s">
        <v>2497</v>
      </c>
      <c r="B534" t="s">
        <v>2537</v>
      </c>
      <c r="C534" t="s">
        <v>2399</v>
      </c>
      <c r="D534" s="98">
        <v>45505</v>
      </c>
      <c r="E534" s="1">
        <v>2085</v>
      </c>
      <c r="F534" t="s">
        <v>2516</v>
      </c>
      <c r="G534" s="1">
        <v>3352387</v>
      </c>
      <c r="H534" t="s">
        <v>2352</v>
      </c>
      <c r="I534" s="120">
        <v>6</v>
      </c>
      <c r="J534" s="120"/>
      <c r="K534" s="120"/>
      <c r="L534" s="47">
        <v>39.743999999999993</v>
      </c>
      <c r="M534" s="47">
        <f t="shared" si="16"/>
        <v>238.46399999999994</v>
      </c>
      <c r="N534">
        <f t="shared" si="17"/>
        <v>1</v>
      </c>
    </row>
    <row r="535" spans="1:14" x14ac:dyDescent="0.25">
      <c r="A535" t="s">
        <v>2497</v>
      </c>
      <c r="B535" t="s">
        <v>2537</v>
      </c>
      <c r="C535" t="s">
        <v>2399</v>
      </c>
      <c r="D535" s="98">
        <v>45506</v>
      </c>
      <c r="E535" s="1">
        <v>2092</v>
      </c>
      <c r="F535" t="s">
        <v>2517</v>
      </c>
      <c r="G535" s="1">
        <v>3352387</v>
      </c>
      <c r="H535" t="s">
        <v>2352</v>
      </c>
      <c r="I535" s="120">
        <v>6</v>
      </c>
      <c r="J535" s="120"/>
      <c r="K535" s="120"/>
      <c r="L535" s="47">
        <v>39.743999999999993</v>
      </c>
      <c r="M535" s="47">
        <f t="shared" si="16"/>
        <v>238.46399999999994</v>
      </c>
      <c r="N535">
        <f t="shared" si="17"/>
        <v>2</v>
      </c>
    </row>
    <row r="536" spans="1:14" x14ac:dyDescent="0.25">
      <c r="A536" t="s">
        <v>2497</v>
      </c>
      <c r="B536" t="s">
        <v>2537</v>
      </c>
      <c r="C536" t="s">
        <v>2399</v>
      </c>
      <c r="D536" s="98">
        <v>45506</v>
      </c>
      <c r="E536" s="1">
        <v>2092</v>
      </c>
      <c r="F536" t="s">
        <v>2517</v>
      </c>
      <c r="G536" s="1">
        <v>3373113</v>
      </c>
      <c r="H536" t="s">
        <v>2353</v>
      </c>
      <c r="I536" s="120">
        <v>60</v>
      </c>
      <c r="J536" s="120"/>
      <c r="K536" s="120"/>
      <c r="L536" s="47">
        <v>5.9841899999999999</v>
      </c>
      <c r="M536" s="47">
        <f t="shared" si="16"/>
        <v>359.0514</v>
      </c>
      <c r="N536">
        <f t="shared" si="17"/>
        <v>2</v>
      </c>
    </row>
    <row r="537" spans="1:14" x14ac:dyDescent="0.25">
      <c r="A537" t="s">
        <v>2497</v>
      </c>
      <c r="B537" t="s">
        <v>2537</v>
      </c>
      <c r="C537" t="s">
        <v>2399</v>
      </c>
      <c r="D537" s="98">
        <v>45505</v>
      </c>
      <c r="E537" s="1">
        <v>2096</v>
      </c>
      <c r="F537" t="s">
        <v>2518</v>
      </c>
      <c r="G537" s="1">
        <v>3352387</v>
      </c>
      <c r="H537" t="s">
        <v>2352</v>
      </c>
      <c r="I537" s="120">
        <v>12</v>
      </c>
      <c r="J537" s="120"/>
      <c r="K537" s="120"/>
      <c r="L537" s="47">
        <v>39.743999999999993</v>
      </c>
      <c r="M537" s="47">
        <f t="shared" si="16"/>
        <v>476.92799999999988</v>
      </c>
      <c r="N537">
        <f t="shared" si="17"/>
        <v>1</v>
      </c>
    </row>
    <row r="538" spans="1:14" x14ac:dyDescent="0.25">
      <c r="A538" t="s">
        <v>2497</v>
      </c>
      <c r="B538" t="s">
        <v>2537</v>
      </c>
      <c r="C538" t="s">
        <v>2399</v>
      </c>
      <c r="D538" s="98">
        <v>45505</v>
      </c>
      <c r="E538" s="1">
        <v>2096</v>
      </c>
      <c r="F538" t="s">
        <v>2518</v>
      </c>
      <c r="G538" s="1">
        <v>3384347</v>
      </c>
      <c r="H538" t="s">
        <v>2345</v>
      </c>
      <c r="I538" s="120">
        <v>60</v>
      </c>
      <c r="J538" s="120"/>
      <c r="K538" s="120"/>
      <c r="L538" s="47">
        <v>5.7200040000000012</v>
      </c>
      <c r="M538" s="47">
        <f t="shared" si="16"/>
        <v>343.20024000000006</v>
      </c>
      <c r="N538">
        <f t="shared" si="17"/>
        <v>1</v>
      </c>
    </row>
    <row r="539" spans="1:14" x14ac:dyDescent="0.25">
      <c r="A539" t="s">
        <v>2497</v>
      </c>
      <c r="B539" t="s">
        <v>2537</v>
      </c>
      <c r="C539" t="s">
        <v>2399</v>
      </c>
      <c r="D539" s="98">
        <v>45505</v>
      </c>
      <c r="E539" s="1">
        <v>2113</v>
      </c>
      <c r="F539" t="s">
        <v>2519</v>
      </c>
      <c r="G539" s="1">
        <v>3384346</v>
      </c>
      <c r="H539" t="s">
        <v>2354</v>
      </c>
      <c r="I539" s="120">
        <v>6</v>
      </c>
      <c r="J539" s="120"/>
      <c r="K539" s="120"/>
      <c r="L539" s="47">
        <v>37.949940000000005</v>
      </c>
      <c r="M539" s="47">
        <f t="shared" si="16"/>
        <v>227.69964000000004</v>
      </c>
      <c r="N539">
        <f t="shared" si="17"/>
        <v>1</v>
      </c>
    </row>
    <row r="540" spans="1:14" x14ac:dyDescent="0.25">
      <c r="A540" t="s">
        <v>2497</v>
      </c>
      <c r="B540" t="s">
        <v>2537</v>
      </c>
      <c r="C540" t="s">
        <v>2399</v>
      </c>
      <c r="D540" s="98">
        <v>45508</v>
      </c>
      <c r="E540" s="1">
        <v>2142</v>
      </c>
      <c r="F540" t="s">
        <v>2520</v>
      </c>
      <c r="G540" s="1">
        <v>3352387</v>
      </c>
      <c r="H540" t="s">
        <v>2352</v>
      </c>
      <c r="I540" s="120">
        <v>6</v>
      </c>
      <c r="J540" s="120"/>
      <c r="K540" s="120"/>
      <c r="L540" s="47">
        <v>39.743999999999993</v>
      </c>
      <c r="M540" s="47">
        <f t="shared" si="16"/>
        <v>238.46399999999994</v>
      </c>
      <c r="N540">
        <f t="shared" si="17"/>
        <v>4</v>
      </c>
    </row>
    <row r="541" spans="1:14" x14ac:dyDescent="0.25">
      <c r="A541" t="s">
        <v>2497</v>
      </c>
      <c r="B541" t="s">
        <v>2537</v>
      </c>
      <c r="C541" t="s">
        <v>2399</v>
      </c>
      <c r="D541" s="98">
        <v>45511</v>
      </c>
      <c r="E541" s="1">
        <v>2154</v>
      </c>
      <c r="F541" t="s">
        <v>2522</v>
      </c>
      <c r="G541" s="1">
        <v>3568860</v>
      </c>
      <c r="H541" t="s">
        <v>2361</v>
      </c>
      <c r="I541" s="120">
        <v>24</v>
      </c>
      <c r="J541" s="120"/>
      <c r="K541" s="120"/>
      <c r="L541" s="47">
        <v>12.645809999999999</v>
      </c>
      <c r="M541" s="47">
        <f t="shared" ref="M541:M590" si="18">+I541*L541</f>
        <v>303.49943999999999</v>
      </c>
      <c r="N541">
        <f t="shared" si="17"/>
        <v>7</v>
      </c>
    </row>
    <row r="542" spans="1:14" x14ac:dyDescent="0.25">
      <c r="A542" t="s">
        <v>2497</v>
      </c>
      <c r="B542" t="s">
        <v>2537</v>
      </c>
      <c r="C542" t="s">
        <v>2399</v>
      </c>
      <c r="D542" s="98">
        <v>45505</v>
      </c>
      <c r="E542" s="1">
        <v>2171</v>
      </c>
      <c r="F542" t="s">
        <v>2523</v>
      </c>
      <c r="G542" s="1">
        <v>3384346</v>
      </c>
      <c r="H542" t="s">
        <v>2354</v>
      </c>
      <c r="I542" s="120">
        <v>6</v>
      </c>
      <c r="J542" s="120"/>
      <c r="K542" s="120"/>
      <c r="L542" s="47">
        <v>37.949940000000005</v>
      </c>
      <c r="M542" s="47">
        <f t="shared" si="18"/>
        <v>227.69964000000004</v>
      </c>
      <c r="N542">
        <f t="shared" si="17"/>
        <v>1</v>
      </c>
    </row>
    <row r="543" spans="1:14" x14ac:dyDescent="0.25">
      <c r="A543" t="s">
        <v>2497</v>
      </c>
      <c r="B543" t="s">
        <v>2537</v>
      </c>
      <c r="C543" t="s">
        <v>2399</v>
      </c>
      <c r="D543" s="98">
        <v>45505</v>
      </c>
      <c r="E543" s="1">
        <v>2171</v>
      </c>
      <c r="F543" t="s">
        <v>2523</v>
      </c>
      <c r="G543" s="1">
        <v>3352387</v>
      </c>
      <c r="H543" t="s">
        <v>2352</v>
      </c>
      <c r="I543" s="120">
        <v>6</v>
      </c>
      <c r="J543" s="120"/>
      <c r="K543" s="120"/>
      <c r="L543" s="47">
        <v>39.743999999999993</v>
      </c>
      <c r="M543" s="47">
        <f t="shared" si="18"/>
        <v>238.46399999999994</v>
      </c>
      <c r="N543">
        <f t="shared" si="17"/>
        <v>1</v>
      </c>
    </row>
    <row r="544" spans="1:14" x14ac:dyDescent="0.25">
      <c r="A544" t="s">
        <v>2497</v>
      </c>
      <c r="B544" t="s">
        <v>2537</v>
      </c>
      <c r="C544" t="s">
        <v>2399</v>
      </c>
      <c r="D544" s="98">
        <v>45510</v>
      </c>
      <c r="E544" s="1">
        <v>9205</v>
      </c>
      <c r="F544" t="s">
        <v>2524</v>
      </c>
      <c r="G544" s="1">
        <v>3352387</v>
      </c>
      <c r="H544" t="s">
        <v>2352</v>
      </c>
      <c r="I544" s="120">
        <v>6</v>
      </c>
      <c r="J544" s="120"/>
      <c r="K544" s="120"/>
      <c r="L544" s="47">
        <v>39.743999999999993</v>
      </c>
      <c r="M544" s="47">
        <f t="shared" si="18"/>
        <v>238.46399999999994</v>
      </c>
      <c r="N544">
        <f t="shared" si="17"/>
        <v>6</v>
      </c>
    </row>
    <row r="545" spans="1:16" x14ac:dyDescent="0.25">
      <c r="A545" t="s">
        <v>2497</v>
      </c>
      <c r="B545" t="s">
        <v>2537</v>
      </c>
      <c r="C545" t="s">
        <v>2399</v>
      </c>
      <c r="D545" s="98">
        <v>45511</v>
      </c>
      <c r="E545" s="1">
        <v>9210</v>
      </c>
      <c r="F545" t="s">
        <v>2525</v>
      </c>
      <c r="G545" s="1">
        <v>3352387</v>
      </c>
      <c r="H545" t="s">
        <v>2352</v>
      </c>
      <c r="I545" s="120">
        <v>6</v>
      </c>
      <c r="J545" s="120"/>
      <c r="K545" s="120"/>
      <c r="L545" s="47">
        <v>39.743999999999993</v>
      </c>
      <c r="M545" s="47">
        <f t="shared" si="18"/>
        <v>238.46399999999994</v>
      </c>
      <c r="N545">
        <f t="shared" si="17"/>
        <v>7</v>
      </c>
    </row>
    <row r="546" spans="1:16" x14ac:dyDescent="0.25">
      <c r="A546" t="s">
        <v>2497</v>
      </c>
      <c r="B546" t="s">
        <v>2537</v>
      </c>
      <c r="C546" t="s">
        <v>2399</v>
      </c>
      <c r="D546" s="98">
        <v>45506</v>
      </c>
      <c r="E546" s="1">
        <v>9309</v>
      </c>
      <c r="F546" t="s">
        <v>2526</v>
      </c>
      <c r="G546" s="1">
        <v>3352387</v>
      </c>
      <c r="H546" t="s">
        <v>2352</v>
      </c>
      <c r="I546" s="120">
        <v>6</v>
      </c>
      <c r="J546" s="120"/>
      <c r="K546" s="120"/>
      <c r="L546" s="47">
        <v>39.743999999999993</v>
      </c>
      <c r="M546" s="47">
        <f t="shared" si="18"/>
        <v>238.46399999999994</v>
      </c>
      <c r="N546">
        <f t="shared" si="17"/>
        <v>2</v>
      </c>
    </row>
    <row r="547" spans="1:16" x14ac:dyDescent="0.25">
      <c r="A547" t="s">
        <v>2497</v>
      </c>
      <c r="B547" t="s">
        <v>2537</v>
      </c>
      <c r="C547" t="s">
        <v>2399</v>
      </c>
      <c r="D547" s="98">
        <v>45507</v>
      </c>
      <c r="E547" s="1">
        <v>9311</v>
      </c>
      <c r="F547" t="s">
        <v>2527</v>
      </c>
      <c r="G547" s="1">
        <v>3352387</v>
      </c>
      <c r="H547" t="s">
        <v>2352</v>
      </c>
      <c r="I547" s="120">
        <v>6</v>
      </c>
      <c r="J547" s="120"/>
      <c r="K547" s="120"/>
      <c r="L547" s="47">
        <v>39.743999999999993</v>
      </c>
      <c r="M547" s="47">
        <f t="shared" si="18"/>
        <v>238.46399999999994</v>
      </c>
      <c r="N547">
        <f t="shared" si="17"/>
        <v>3</v>
      </c>
    </row>
    <row r="548" spans="1:16" x14ac:dyDescent="0.25">
      <c r="A548" t="s">
        <v>2497</v>
      </c>
      <c r="B548" t="s">
        <v>2537</v>
      </c>
      <c r="C548" t="s">
        <v>2399</v>
      </c>
      <c r="D548" s="98">
        <v>45505</v>
      </c>
      <c r="E548" s="1">
        <v>9319</v>
      </c>
      <c r="F548" t="s">
        <v>2528</v>
      </c>
      <c r="G548" s="1">
        <v>3408152</v>
      </c>
      <c r="H548" t="s">
        <v>2346</v>
      </c>
      <c r="I548" s="120">
        <v>20</v>
      </c>
      <c r="J548" s="120"/>
      <c r="K548" s="120"/>
      <c r="L548" s="47">
        <v>19.800018000000001</v>
      </c>
      <c r="M548" s="47">
        <f t="shared" si="18"/>
        <v>396.00036</v>
      </c>
      <c r="N548">
        <f t="shared" si="17"/>
        <v>1</v>
      </c>
    </row>
    <row r="549" spans="1:16" x14ac:dyDescent="0.25">
      <c r="A549" t="s">
        <v>2497</v>
      </c>
      <c r="B549" t="s">
        <v>2537</v>
      </c>
      <c r="C549" t="s">
        <v>2399</v>
      </c>
      <c r="D549" s="98">
        <v>45505</v>
      </c>
      <c r="E549" s="1">
        <v>9319</v>
      </c>
      <c r="F549" t="s">
        <v>2528</v>
      </c>
      <c r="G549" s="1">
        <v>3352387</v>
      </c>
      <c r="H549" t="s">
        <v>2352</v>
      </c>
      <c r="I549" s="120">
        <v>6</v>
      </c>
      <c r="J549" s="120"/>
      <c r="K549" s="120"/>
      <c r="L549" s="47">
        <v>39.743999999999993</v>
      </c>
      <c r="M549" s="47">
        <f t="shared" si="18"/>
        <v>238.46399999999994</v>
      </c>
      <c r="N549">
        <f t="shared" si="17"/>
        <v>1</v>
      </c>
    </row>
    <row r="550" spans="1:16" x14ac:dyDescent="0.25">
      <c r="A550" t="s">
        <v>2497</v>
      </c>
      <c r="B550" t="s">
        <v>2537</v>
      </c>
      <c r="C550" t="s">
        <v>2399</v>
      </c>
      <c r="D550" s="98">
        <v>45505</v>
      </c>
      <c r="E550" s="1">
        <v>9319</v>
      </c>
      <c r="F550" t="s">
        <v>2528</v>
      </c>
      <c r="G550" s="1">
        <v>3384347</v>
      </c>
      <c r="H550" t="s">
        <v>2345</v>
      </c>
      <c r="I550" s="121">
        <v>60</v>
      </c>
      <c r="J550" s="121"/>
      <c r="K550" s="121"/>
      <c r="L550" s="103">
        <v>5.7200040000000012</v>
      </c>
      <c r="M550" s="103">
        <f t="shared" si="18"/>
        <v>343.20024000000006</v>
      </c>
      <c r="N550">
        <f t="shared" si="17"/>
        <v>1</v>
      </c>
      <c r="P550" s="106"/>
    </row>
    <row r="551" spans="1:16" s="100" customFormat="1" x14ac:dyDescent="0.25">
      <c r="A551" s="100" t="s">
        <v>2458</v>
      </c>
      <c r="B551" s="100" t="s">
        <v>2537</v>
      </c>
      <c r="C551" s="100" t="s">
        <v>2340</v>
      </c>
      <c r="D551" s="98">
        <v>45512</v>
      </c>
      <c r="E551" s="101">
        <v>121</v>
      </c>
      <c r="F551" s="100" t="s">
        <v>2461</v>
      </c>
      <c r="G551" s="101">
        <v>3384346</v>
      </c>
      <c r="H551" s="100" t="s">
        <v>2354</v>
      </c>
      <c r="I551" s="122">
        <v>12</v>
      </c>
      <c r="J551" s="122"/>
      <c r="K551" s="122"/>
      <c r="L551" s="102">
        <v>37.949940000000005</v>
      </c>
      <c r="M551" s="102">
        <f t="shared" si="18"/>
        <v>455.39928000000009</v>
      </c>
      <c r="N551">
        <f t="shared" si="17"/>
        <v>8</v>
      </c>
      <c r="P551" s="104">
        <f>+SUM(M551:M6019)</f>
        <v>1863030.9485339667</v>
      </c>
    </row>
    <row r="552" spans="1:16" x14ac:dyDescent="0.25">
      <c r="A552" t="s">
        <v>2458</v>
      </c>
      <c r="B552" t="s">
        <v>2537</v>
      </c>
      <c r="C552" t="s">
        <v>2340</v>
      </c>
      <c r="D552" s="98">
        <v>45514</v>
      </c>
      <c r="E552" s="1">
        <v>121</v>
      </c>
      <c r="F552" t="s">
        <v>2461</v>
      </c>
      <c r="G552" s="1">
        <v>3352387</v>
      </c>
      <c r="H552" t="s">
        <v>2352</v>
      </c>
      <c r="I552" s="121">
        <v>24</v>
      </c>
      <c r="J552" s="121"/>
      <c r="K552" s="121"/>
      <c r="L552" s="103">
        <v>39.743999999999993</v>
      </c>
      <c r="M552" s="47">
        <f t="shared" si="18"/>
        <v>953.85599999999977</v>
      </c>
      <c r="N552">
        <f t="shared" si="17"/>
        <v>10</v>
      </c>
    </row>
    <row r="553" spans="1:16" x14ac:dyDescent="0.25">
      <c r="A553" t="s">
        <v>2458</v>
      </c>
      <c r="B553" t="s">
        <v>2537</v>
      </c>
      <c r="C553" t="s">
        <v>2340</v>
      </c>
      <c r="D553" s="98">
        <v>45514</v>
      </c>
      <c r="E553" s="1">
        <v>121</v>
      </c>
      <c r="F553" t="s">
        <v>2461</v>
      </c>
      <c r="G553" s="1">
        <v>3580230</v>
      </c>
      <c r="H553" t="s">
        <v>2356</v>
      </c>
      <c r="I553" s="121">
        <v>6</v>
      </c>
      <c r="J553" s="121"/>
      <c r="K553" s="121"/>
      <c r="L553" s="103">
        <v>36.695520000000002</v>
      </c>
      <c r="M553" s="47">
        <f t="shared" si="18"/>
        <v>220.17312000000001</v>
      </c>
      <c r="N553">
        <f t="shared" si="17"/>
        <v>10</v>
      </c>
    </row>
    <row r="554" spans="1:16" x14ac:dyDescent="0.25">
      <c r="A554" t="s">
        <v>2458</v>
      </c>
      <c r="B554" t="s">
        <v>2537</v>
      </c>
      <c r="C554" t="s">
        <v>2340</v>
      </c>
      <c r="D554" s="98">
        <v>45512</v>
      </c>
      <c r="E554" s="1">
        <v>144</v>
      </c>
      <c r="F554" t="s">
        <v>2463</v>
      </c>
      <c r="G554" s="1">
        <v>3580230</v>
      </c>
      <c r="H554" t="s">
        <v>2356</v>
      </c>
      <c r="I554" s="121">
        <v>6</v>
      </c>
      <c r="J554" s="121"/>
      <c r="K554" s="121"/>
      <c r="L554" s="103">
        <v>36.695520000000002</v>
      </c>
      <c r="M554" s="47">
        <f t="shared" si="18"/>
        <v>220.17312000000001</v>
      </c>
      <c r="N554">
        <f t="shared" si="17"/>
        <v>8</v>
      </c>
    </row>
    <row r="555" spans="1:16" x14ac:dyDescent="0.25">
      <c r="A555" t="s">
        <v>2458</v>
      </c>
      <c r="B555" t="s">
        <v>2537</v>
      </c>
      <c r="C555" t="s">
        <v>2340</v>
      </c>
      <c r="D555" s="98">
        <v>45514</v>
      </c>
      <c r="E555" s="1">
        <v>147</v>
      </c>
      <c r="F555" t="s">
        <v>2464</v>
      </c>
      <c r="G555" s="1">
        <v>3572153</v>
      </c>
      <c r="H555" t="s">
        <v>2350</v>
      </c>
      <c r="I555" s="121">
        <v>30</v>
      </c>
      <c r="J555" s="121"/>
      <c r="K555" s="121"/>
      <c r="L555" s="103">
        <v>30.099959999999999</v>
      </c>
      <c r="M555" s="47">
        <f t="shared" si="18"/>
        <v>902.99879999999996</v>
      </c>
      <c r="N555">
        <f t="shared" si="17"/>
        <v>10</v>
      </c>
    </row>
    <row r="556" spans="1:16" x14ac:dyDescent="0.25">
      <c r="A556" t="s">
        <v>2458</v>
      </c>
      <c r="B556" t="s">
        <v>2537</v>
      </c>
      <c r="C556" t="s">
        <v>2340</v>
      </c>
      <c r="D556" s="98">
        <v>45514</v>
      </c>
      <c r="E556" s="1">
        <v>147</v>
      </c>
      <c r="F556" t="s">
        <v>2464</v>
      </c>
      <c r="G556" s="1">
        <v>3584240</v>
      </c>
      <c r="H556" t="s">
        <v>2357</v>
      </c>
      <c r="I556" s="121">
        <v>120</v>
      </c>
      <c r="J556" s="121"/>
      <c r="K556" s="121"/>
      <c r="L556" s="103">
        <v>5.9841899999999999</v>
      </c>
      <c r="M556" s="47">
        <f t="shared" si="18"/>
        <v>718.1028</v>
      </c>
      <c r="N556">
        <f t="shared" si="17"/>
        <v>10</v>
      </c>
    </row>
    <row r="557" spans="1:16" x14ac:dyDescent="0.25">
      <c r="A557" t="s">
        <v>2458</v>
      </c>
      <c r="B557" t="s">
        <v>2537</v>
      </c>
      <c r="C557" t="s">
        <v>2340</v>
      </c>
      <c r="D557" s="98">
        <v>45512</v>
      </c>
      <c r="E557" s="1">
        <v>170</v>
      </c>
      <c r="F557" t="s">
        <v>2465</v>
      </c>
      <c r="G557" s="1">
        <v>3352387</v>
      </c>
      <c r="H557" t="s">
        <v>2352</v>
      </c>
      <c r="I557" s="121">
        <v>18</v>
      </c>
      <c r="J557" s="121"/>
      <c r="K557" s="121"/>
      <c r="L557" s="103">
        <v>39.743999999999993</v>
      </c>
      <c r="M557" s="47">
        <f t="shared" si="18"/>
        <v>715.39199999999983</v>
      </c>
      <c r="N557">
        <f t="shared" si="17"/>
        <v>8</v>
      </c>
    </row>
    <row r="558" spans="1:16" x14ac:dyDescent="0.25">
      <c r="A558" t="s">
        <v>2458</v>
      </c>
      <c r="B558" t="s">
        <v>2537</v>
      </c>
      <c r="C558" t="s">
        <v>2340</v>
      </c>
      <c r="D558" s="98">
        <v>45514</v>
      </c>
      <c r="E558" s="1">
        <v>170</v>
      </c>
      <c r="F558" t="s">
        <v>2465</v>
      </c>
      <c r="G558" s="1">
        <v>3373113</v>
      </c>
      <c r="H558" t="s">
        <v>2353</v>
      </c>
      <c r="I558" s="121">
        <v>60</v>
      </c>
      <c r="J558" s="121"/>
      <c r="K558" s="121"/>
      <c r="L558" s="103">
        <v>5.9841899999999999</v>
      </c>
      <c r="M558" s="47">
        <f t="shared" si="18"/>
        <v>359.0514</v>
      </c>
      <c r="N558">
        <f t="shared" si="17"/>
        <v>10</v>
      </c>
    </row>
    <row r="559" spans="1:16" x14ac:dyDescent="0.25">
      <c r="A559" t="s">
        <v>2458</v>
      </c>
      <c r="B559" t="s">
        <v>2537</v>
      </c>
      <c r="C559" t="s">
        <v>2340</v>
      </c>
      <c r="D559" s="98">
        <v>45514</v>
      </c>
      <c r="E559" s="1">
        <v>170</v>
      </c>
      <c r="F559" t="s">
        <v>2465</v>
      </c>
      <c r="G559" s="1">
        <v>3408152</v>
      </c>
      <c r="H559" t="s">
        <v>2346</v>
      </c>
      <c r="I559" s="121">
        <v>20</v>
      </c>
      <c r="J559" s="121"/>
      <c r="K559" s="121"/>
      <c r="L559" s="103">
        <v>19.800018000000001</v>
      </c>
      <c r="M559" s="47">
        <f t="shared" si="18"/>
        <v>396.00036</v>
      </c>
      <c r="N559">
        <f t="shared" si="17"/>
        <v>10</v>
      </c>
    </row>
    <row r="560" spans="1:16" x14ac:dyDescent="0.25">
      <c r="A560" t="s">
        <v>2458</v>
      </c>
      <c r="B560" t="s">
        <v>2537</v>
      </c>
      <c r="C560" t="s">
        <v>2340</v>
      </c>
      <c r="D560" s="98">
        <v>45514</v>
      </c>
      <c r="E560" s="1">
        <v>170</v>
      </c>
      <c r="F560" t="s">
        <v>2465</v>
      </c>
      <c r="G560" s="1">
        <v>3352387</v>
      </c>
      <c r="H560" t="s">
        <v>2352</v>
      </c>
      <c r="I560" s="121">
        <v>18</v>
      </c>
      <c r="J560" s="121"/>
      <c r="K560" s="121"/>
      <c r="L560" s="103">
        <v>39.743999999999993</v>
      </c>
      <c r="M560" s="47">
        <f t="shared" si="18"/>
        <v>715.39199999999983</v>
      </c>
      <c r="N560">
        <f t="shared" si="17"/>
        <v>10</v>
      </c>
    </row>
    <row r="561" spans="1:14" x14ac:dyDescent="0.25">
      <c r="A561" t="s">
        <v>2458</v>
      </c>
      <c r="B561" t="s">
        <v>2537</v>
      </c>
      <c r="C561" t="s">
        <v>2340</v>
      </c>
      <c r="D561" s="98">
        <v>45514</v>
      </c>
      <c r="E561" s="1">
        <v>170</v>
      </c>
      <c r="F561" t="s">
        <v>2465</v>
      </c>
      <c r="G561" s="1">
        <v>3564666</v>
      </c>
      <c r="H561" t="s">
        <v>2362</v>
      </c>
      <c r="I561" s="121">
        <v>12</v>
      </c>
      <c r="J561" s="121"/>
      <c r="K561" s="121"/>
      <c r="L561" s="103">
        <v>20.323620000000002</v>
      </c>
      <c r="M561" s="47">
        <f t="shared" si="18"/>
        <v>243.88344000000001</v>
      </c>
      <c r="N561">
        <f t="shared" si="17"/>
        <v>10</v>
      </c>
    </row>
    <row r="562" spans="1:14" x14ac:dyDescent="0.25">
      <c r="A562" t="s">
        <v>2458</v>
      </c>
      <c r="B562" t="s">
        <v>2537</v>
      </c>
      <c r="C562" t="s">
        <v>2340</v>
      </c>
      <c r="D562" s="98">
        <v>45514</v>
      </c>
      <c r="E562" s="1">
        <v>170</v>
      </c>
      <c r="F562" t="s">
        <v>2465</v>
      </c>
      <c r="G562" s="1">
        <v>3564667</v>
      </c>
      <c r="H562" t="s">
        <v>2347</v>
      </c>
      <c r="I562" s="121">
        <v>12</v>
      </c>
      <c r="J562" s="121"/>
      <c r="K562" s="121"/>
      <c r="L562" s="103">
        <v>20.323620000000002</v>
      </c>
      <c r="M562" s="47">
        <f t="shared" si="18"/>
        <v>243.88344000000001</v>
      </c>
      <c r="N562">
        <f t="shared" si="17"/>
        <v>10</v>
      </c>
    </row>
    <row r="563" spans="1:14" x14ac:dyDescent="0.25">
      <c r="A563" t="s">
        <v>2458</v>
      </c>
      <c r="B563" t="s">
        <v>2537</v>
      </c>
      <c r="C563" t="s">
        <v>2340</v>
      </c>
      <c r="D563" s="98">
        <v>45514</v>
      </c>
      <c r="E563" s="1">
        <v>170</v>
      </c>
      <c r="F563" t="s">
        <v>2465</v>
      </c>
      <c r="G563" s="1">
        <v>3565350</v>
      </c>
      <c r="H563" t="s">
        <v>2364</v>
      </c>
      <c r="I563" s="121">
        <v>24</v>
      </c>
      <c r="J563" s="121"/>
      <c r="K563" s="121"/>
      <c r="L563" s="103">
        <v>12.645809999999999</v>
      </c>
      <c r="M563" s="47">
        <f t="shared" si="18"/>
        <v>303.49943999999999</v>
      </c>
      <c r="N563">
        <f t="shared" si="17"/>
        <v>10</v>
      </c>
    </row>
    <row r="564" spans="1:14" x14ac:dyDescent="0.25">
      <c r="A564" t="s">
        <v>2458</v>
      </c>
      <c r="B564" t="s">
        <v>2537</v>
      </c>
      <c r="C564" t="s">
        <v>2340</v>
      </c>
      <c r="D564" s="98">
        <v>45514</v>
      </c>
      <c r="E564" s="1">
        <v>170</v>
      </c>
      <c r="F564" t="s">
        <v>2465</v>
      </c>
      <c r="G564" s="1">
        <v>3584241</v>
      </c>
      <c r="H564" t="s">
        <v>2358</v>
      </c>
      <c r="I564" s="121">
        <v>20</v>
      </c>
      <c r="J564" s="121"/>
      <c r="K564" s="121"/>
      <c r="L564" s="103">
        <v>20.662344000000001</v>
      </c>
      <c r="M564" s="47">
        <f t="shared" si="18"/>
        <v>413.24688000000003</v>
      </c>
      <c r="N564">
        <f t="shared" si="17"/>
        <v>10</v>
      </c>
    </row>
    <row r="565" spans="1:14" x14ac:dyDescent="0.25">
      <c r="A565" t="s">
        <v>2458</v>
      </c>
      <c r="B565" t="s">
        <v>2537</v>
      </c>
      <c r="C565" t="s">
        <v>2340</v>
      </c>
      <c r="D565" s="98">
        <v>45513</v>
      </c>
      <c r="E565" s="1">
        <v>187</v>
      </c>
      <c r="F565" t="s">
        <v>2467</v>
      </c>
      <c r="G565" s="1">
        <v>3564666</v>
      </c>
      <c r="H565" t="s">
        <v>2362</v>
      </c>
      <c r="I565" s="121">
        <v>12</v>
      </c>
      <c r="J565" s="121"/>
      <c r="K565" s="121"/>
      <c r="L565" s="103">
        <v>20.323620000000002</v>
      </c>
      <c r="M565" s="47">
        <f t="shared" si="18"/>
        <v>243.88344000000001</v>
      </c>
      <c r="N565">
        <f t="shared" si="17"/>
        <v>9</v>
      </c>
    </row>
    <row r="566" spans="1:14" x14ac:dyDescent="0.25">
      <c r="A566" t="s">
        <v>2458</v>
      </c>
      <c r="B566" t="s">
        <v>2537</v>
      </c>
      <c r="C566" t="s">
        <v>2340</v>
      </c>
      <c r="D566" s="98">
        <v>45513</v>
      </c>
      <c r="E566" s="1">
        <v>187</v>
      </c>
      <c r="F566" t="s">
        <v>2467</v>
      </c>
      <c r="G566" s="1">
        <v>3564667</v>
      </c>
      <c r="H566" t="s">
        <v>2347</v>
      </c>
      <c r="I566" s="121">
        <v>12</v>
      </c>
      <c r="J566" s="121"/>
      <c r="K566" s="121"/>
      <c r="L566" s="103">
        <v>20.323620000000002</v>
      </c>
      <c r="M566" s="47">
        <f t="shared" si="18"/>
        <v>243.88344000000001</v>
      </c>
      <c r="N566">
        <f t="shared" si="17"/>
        <v>9</v>
      </c>
    </row>
    <row r="567" spans="1:14" x14ac:dyDescent="0.25">
      <c r="A567" t="s">
        <v>2458</v>
      </c>
      <c r="B567" t="s">
        <v>2537</v>
      </c>
      <c r="C567" t="s">
        <v>2340</v>
      </c>
      <c r="D567" s="98">
        <v>45514</v>
      </c>
      <c r="E567" s="1">
        <v>187</v>
      </c>
      <c r="F567" t="s">
        <v>2467</v>
      </c>
      <c r="G567" s="1">
        <v>3572153</v>
      </c>
      <c r="H567" t="s">
        <v>2350</v>
      </c>
      <c r="I567" s="121">
        <v>60</v>
      </c>
      <c r="J567" s="121"/>
      <c r="K567" s="121"/>
      <c r="L567" s="103">
        <v>30.099959999999999</v>
      </c>
      <c r="M567" s="47">
        <f t="shared" si="18"/>
        <v>1805.9975999999999</v>
      </c>
      <c r="N567">
        <f t="shared" si="17"/>
        <v>10</v>
      </c>
    </row>
    <row r="568" spans="1:14" x14ac:dyDescent="0.25">
      <c r="A568" t="s">
        <v>2458</v>
      </c>
      <c r="B568" t="s">
        <v>2537</v>
      </c>
      <c r="C568" t="s">
        <v>2340</v>
      </c>
      <c r="D568" s="98">
        <v>45512</v>
      </c>
      <c r="E568" s="1">
        <v>517</v>
      </c>
      <c r="F568" t="s">
        <v>2469</v>
      </c>
      <c r="G568" s="1">
        <v>3384346</v>
      </c>
      <c r="H568" t="s">
        <v>2354</v>
      </c>
      <c r="I568" s="121">
        <v>12</v>
      </c>
      <c r="J568" s="121"/>
      <c r="K568" s="121"/>
      <c r="L568" s="103">
        <v>37.949940000000005</v>
      </c>
      <c r="M568" s="47">
        <f t="shared" si="18"/>
        <v>455.39928000000009</v>
      </c>
      <c r="N568">
        <f t="shared" si="17"/>
        <v>8</v>
      </c>
    </row>
    <row r="569" spans="1:14" x14ac:dyDescent="0.25">
      <c r="A569" t="s">
        <v>2458</v>
      </c>
      <c r="B569" t="s">
        <v>2537</v>
      </c>
      <c r="C569" t="s">
        <v>2340</v>
      </c>
      <c r="D569" s="98">
        <v>45514</v>
      </c>
      <c r="E569" s="1">
        <v>517</v>
      </c>
      <c r="F569" t="s">
        <v>2469</v>
      </c>
      <c r="G569" s="1">
        <v>3572153</v>
      </c>
      <c r="H569" t="s">
        <v>2350</v>
      </c>
      <c r="I569" s="121">
        <v>48</v>
      </c>
      <c r="J569" s="121"/>
      <c r="K569" s="121"/>
      <c r="L569" s="103">
        <v>30.099959999999999</v>
      </c>
      <c r="M569" s="47">
        <f t="shared" si="18"/>
        <v>1444.79808</v>
      </c>
      <c r="N569">
        <f t="shared" si="17"/>
        <v>10</v>
      </c>
    </row>
    <row r="570" spans="1:14" x14ac:dyDescent="0.25">
      <c r="A570" t="s">
        <v>2458</v>
      </c>
      <c r="B570" t="s">
        <v>2537</v>
      </c>
      <c r="C570" t="s">
        <v>2340</v>
      </c>
      <c r="D570" s="98">
        <v>45512</v>
      </c>
      <c r="E570" s="1">
        <v>519</v>
      </c>
      <c r="F570" t="s">
        <v>2470</v>
      </c>
      <c r="G570" s="1">
        <v>3572153</v>
      </c>
      <c r="H570" t="s">
        <v>2350</v>
      </c>
      <c r="I570" s="121">
        <v>6</v>
      </c>
      <c r="J570" s="121"/>
      <c r="K570" s="121"/>
      <c r="L570" s="103">
        <v>30.099959999999999</v>
      </c>
      <c r="M570" s="47">
        <f t="shared" si="18"/>
        <v>180.59976</v>
      </c>
      <c r="N570">
        <f t="shared" si="17"/>
        <v>8</v>
      </c>
    </row>
    <row r="571" spans="1:14" x14ac:dyDescent="0.25">
      <c r="A571" t="s">
        <v>2458</v>
      </c>
      <c r="B571" t="s">
        <v>2537</v>
      </c>
      <c r="C571" t="s">
        <v>2340</v>
      </c>
      <c r="D571" s="98">
        <v>45514</v>
      </c>
      <c r="E571" s="1">
        <v>520</v>
      </c>
      <c r="F571" t="s">
        <v>2471</v>
      </c>
      <c r="G571" s="1">
        <v>3565351</v>
      </c>
      <c r="H571" t="s">
        <v>2342</v>
      </c>
      <c r="I571" s="121">
        <v>24</v>
      </c>
      <c r="J571" s="121"/>
      <c r="K571" s="121"/>
      <c r="L571" s="103">
        <v>12.645809999999999</v>
      </c>
      <c r="M571" s="47">
        <f t="shared" si="18"/>
        <v>303.49943999999999</v>
      </c>
      <c r="N571">
        <f t="shared" si="17"/>
        <v>10</v>
      </c>
    </row>
    <row r="572" spans="1:14" x14ac:dyDescent="0.25">
      <c r="A572" t="s">
        <v>2458</v>
      </c>
      <c r="B572" t="s">
        <v>2537</v>
      </c>
      <c r="C572" t="s">
        <v>2340</v>
      </c>
      <c r="D572" s="98">
        <v>45512</v>
      </c>
      <c r="E572" s="1">
        <v>522</v>
      </c>
      <c r="F572" t="s">
        <v>2472</v>
      </c>
      <c r="G572" s="1">
        <v>3564666</v>
      </c>
      <c r="H572" t="s">
        <v>2362</v>
      </c>
      <c r="I572" s="121">
        <v>24</v>
      </c>
      <c r="J572" s="121"/>
      <c r="K572" s="121"/>
      <c r="L572" s="103">
        <v>20.323620000000002</v>
      </c>
      <c r="M572" s="47">
        <f t="shared" si="18"/>
        <v>487.76688000000001</v>
      </c>
      <c r="N572">
        <f t="shared" si="17"/>
        <v>8</v>
      </c>
    </row>
    <row r="573" spans="1:14" x14ac:dyDescent="0.25">
      <c r="A573" t="s">
        <v>2458</v>
      </c>
      <c r="B573" t="s">
        <v>2537</v>
      </c>
      <c r="C573" t="s">
        <v>2340</v>
      </c>
      <c r="D573" s="98">
        <v>45512</v>
      </c>
      <c r="E573" s="1">
        <v>522</v>
      </c>
      <c r="F573" t="s">
        <v>2472</v>
      </c>
      <c r="G573" s="1">
        <v>3564667</v>
      </c>
      <c r="H573" t="s">
        <v>2347</v>
      </c>
      <c r="I573" s="121">
        <v>24</v>
      </c>
      <c r="J573" s="121"/>
      <c r="K573" s="121"/>
      <c r="L573" s="103">
        <v>20.323620000000002</v>
      </c>
      <c r="M573" s="47">
        <f t="shared" si="18"/>
        <v>487.76688000000001</v>
      </c>
      <c r="N573">
        <f t="shared" si="17"/>
        <v>8</v>
      </c>
    </row>
    <row r="574" spans="1:14" x14ac:dyDescent="0.25">
      <c r="A574" t="s">
        <v>2458</v>
      </c>
      <c r="B574" t="s">
        <v>2537</v>
      </c>
      <c r="C574" t="s">
        <v>2340</v>
      </c>
      <c r="D574" s="98">
        <v>45512</v>
      </c>
      <c r="E574" s="1">
        <v>531</v>
      </c>
      <c r="F574" t="s">
        <v>2538</v>
      </c>
      <c r="G574" s="1">
        <v>3572153</v>
      </c>
      <c r="H574" t="s">
        <v>2350</v>
      </c>
      <c r="I574" s="121">
        <v>12</v>
      </c>
      <c r="J574" s="121"/>
      <c r="K574" s="121"/>
      <c r="L574" s="103">
        <v>30.099959999999999</v>
      </c>
      <c r="M574" s="47">
        <f t="shared" si="18"/>
        <v>361.19952000000001</v>
      </c>
      <c r="N574">
        <f t="shared" si="17"/>
        <v>8</v>
      </c>
    </row>
    <row r="575" spans="1:14" x14ac:dyDescent="0.25">
      <c r="A575" t="s">
        <v>2458</v>
      </c>
      <c r="B575" t="s">
        <v>2537</v>
      </c>
      <c r="C575" t="s">
        <v>2340</v>
      </c>
      <c r="D575" s="98">
        <v>45514</v>
      </c>
      <c r="E575" s="1">
        <v>533</v>
      </c>
      <c r="F575" t="s">
        <v>2473</v>
      </c>
      <c r="G575" s="1">
        <v>3572153</v>
      </c>
      <c r="H575" t="s">
        <v>2350</v>
      </c>
      <c r="I575" s="121">
        <v>42</v>
      </c>
      <c r="J575" s="121"/>
      <c r="K575" s="121"/>
      <c r="L575" s="103">
        <v>30.099959999999999</v>
      </c>
      <c r="M575" s="47">
        <f t="shared" si="18"/>
        <v>1264.19832</v>
      </c>
      <c r="N575">
        <f t="shared" si="17"/>
        <v>10</v>
      </c>
    </row>
    <row r="576" spans="1:14" x14ac:dyDescent="0.25">
      <c r="A576" t="s">
        <v>2458</v>
      </c>
      <c r="B576" t="s">
        <v>2537</v>
      </c>
      <c r="C576" t="s">
        <v>2340</v>
      </c>
      <c r="D576" s="98">
        <v>45512</v>
      </c>
      <c r="E576" s="1">
        <v>535</v>
      </c>
      <c r="F576" t="s">
        <v>2474</v>
      </c>
      <c r="G576" s="1">
        <v>3580230</v>
      </c>
      <c r="H576" t="s">
        <v>2356</v>
      </c>
      <c r="I576" s="121">
        <v>6</v>
      </c>
      <c r="J576" s="121"/>
      <c r="K576" s="121"/>
      <c r="L576" s="103">
        <v>36.695520000000002</v>
      </c>
      <c r="M576" s="47">
        <f t="shared" si="18"/>
        <v>220.17312000000001</v>
      </c>
      <c r="N576">
        <f t="shared" si="17"/>
        <v>8</v>
      </c>
    </row>
    <row r="577" spans="1:14" x14ac:dyDescent="0.25">
      <c r="A577" t="s">
        <v>2458</v>
      </c>
      <c r="B577" t="s">
        <v>2537</v>
      </c>
      <c r="C577" t="s">
        <v>2340</v>
      </c>
      <c r="D577" s="98">
        <v>45512</v>
      </c>
      <c r="E577" s="1">
        <v>535</v>
      </c>
      <c r="F577" t="s">
        <v>2474</v>
      </c>
      <c r="G577" s="1">
        <v>3580595</v>
      </c>
      <c r="H577" t="s">
        <v>2349</v>
      </c>
      <c r="I577" s="121">
        <v>6</v>
      </c>
      <c r="J577" s="121"/>
      <c r="K577" s="121"/>
      <c r="L577" s="103">
        <v>18.065520000000003</v>
      </c>
      <c r="M577" s="47">
        <f t="shared" si="18"/>
        <v>108.39312000000001</v>
      </c>
      <c r="N577">
        <f t="shared" si="17"/>
        <v>8</v>
      </c>
    </row>
    <row r="578" spans="1:14" x14ac:dyDescent="0.25">
      <c r="A578" t="s">
        <v>2458</v>
      </c>
      <c r="B578" t="s">
        <v>2537</v>
      </c>
      <c r="C578" t="s">
        <v>2340</v>
      </c>
      <c r="D578" s="98">
        <v>45512</v>
      </c>
      <c r="E578" s="1">
        <v>562</v>
      </c>
      <c r="F578" t="s">
        <v>2478</v>
      </c>
      <c r="G578" s="1">
        <v>3384347</v>
      </c>
      <c r="H578" t="s">
        <v>2345</v>
      </c>
      <c r="I578" s="121">
        <v>60</v>
      </c>
      <c r="J578" s="121"/>
      <c r="K578" s="121"/>
      <c r="L578" s="103">
        <v>5.7200040000000012</v>
      </c>
      <c r="M578" s="47">
        <f t="shared" si="18"/>
        <v>343.20024000000006</v>
      </c>
      <c r="N578">
        <f t="shared" si="17"/>
        <v>8</v>
      </c>
    </row>
    <row r="579" spans="1:14" x14ac:dyDescent="0.25">
      <c r="A579" t="s">
        <v>2458</v>
      </c>
      <c r="B579" t="s">
        <v>2537</v>
      </c>
      <c r="C579" t="s">
        <v>2340</v>
      </c>
      <c r="D579" s="98">
        <v>45512</v>
      </c>
      <c r="E579" s="1">
        <v>562</v>
      </c>
      <c r="F579" t="s">
        <v>2478</v>
      </c>
      <c r="G579" s="1">
        <v>3565351</v>
      </c>
      <c r="H579" t="s">
        <v>2342</v>
      </c>
      <c r="I579" s="121">
        <v>24</v>
      </c>
      <c r="J579" s="121"/>
      <c r="K579" s="121"/>
      <c r="L579" s="103">
        <v>12.645809999999999</v>
      </c>
      <c r="M579" s="47">
        <f t="shared" si="18"/>
        <v>303.49943999999999</v>
      </c>
      <c r="N579">
        <f t="shared" ref="N579:N642" si="19">+DAY(D579)</f>
        <v>8</v>
      </c>
    </row>
    <row r="580" spans="1:14" x14ac:dyDescent="0.25">
      <c r="A580" t="s">
        <v>2458</v>
      </c>
      <c r="B580" t="s">
        <v>2537</v>
      </c>
      <c r="C580" t="s">
        <v>2340</v>
      </c>
      <c r="D580" s="98">
        <v>45512</v>
      </c>
      <c r="E580" s="1">
        <v>562</v>
      </c>
      <c r="F580" t="s">
        <v>2478</v>
      </c>
      <c r="G580" s="1">
        <v>3572153</v>
      </c>
      <c r="H580" t="s">
        <v>2350</v>
      </c>
      <c r="I580" s="121">
        <v>6</v>
      </c>
      <c r="J580" s="121"/>
      <c r="K580" s="121"/>
      <c r="L580" s="103">
        <v>30.099959999999999</v>
      </c>
      <c r="M580" s="47">
        <f t="shared" si="18"/>
        <v>180.59976</v>
      </c>
      <c r="N580">
        <f t="shared" si="19"/>
        <v>8</v>
      </c>
    </row>
    <row r="581" spans="1:14" x14ac:dyDescent="0.25">
      <c r="A581" t="s">
        <v>2458</v>
      </c>
      <c r="B581" t="s">
        <v>2537</v>
      </c>
      <c r="C581" t="s">
        <v>2399</v>
      </c>
      <c r="D581" s="98">
        <v>45513</v>
      </c>
      <c r="E581" s="1">
        <v>9405</v>
      </c>
      <c r="F581" t="s">
        <v>2539</v>
      </c>
      <c r="G581" s="1">
        <v>3384347</v>
      </c>
      <c r="H581" t="s">
        <v>2345</v>
      </c>
      <c r="I581" s="121">
        <v>60</v>
      </c>
      <c r="J581" s="121"/>
      <c r="K581" s="121"/>
      <c r="L581" s="103">
        <v>5.7200040000000012</v>
      </c>
      <c r="M581" s="47">
        <f t="shared" si="18"/>
        <v>343.20024000000006</v>
      </c>
      <c r="N581">
        <f t="shared" si="19"/>
        <v>9</v>
      </c>
    </row>
    <row r="582" spans="1:14" x14ac:dyDescent="0.25">
      <c r="A582" t="s">
        <v>2483</v>
      </c>
      <c r="B582" t="s">
        <v>2537</v>
      </c>
      <c r="C582" t="s">
        <v>2340</v>
      </c>
      <c r="D582" s="98">
        <v>45513</v>
      </c>
      <c r="E582" s="1">
        <v>164</v>
      </c>
      <c r="F582" t="s">
        <v>2484</v>
      </c>
      <c r="G582" s="1">
        <v>3284683</v>
      </c>
      <c r="H582" t="s">
        <v>2343</v>
      </c>
      <c r="I582" s="121">
        <v>18</v>
      </c>
      <c r="J582" s="121"/>
      <c r="K582" s="121"/>
      <c r="L582" s="103">
        <v>30.099959999999999</v>
      </c>
      <c r="M582" s="47">
        <f t="shared" si="18"/>
        <v>541.79927999999995</v>
      </c>
      <c r="N582">
        <f t="shared" si="19"/>
        <v>9</v>
      </c>
    </row>
    <row r="583" spans="1:14" x14ac:dyDescent="0.25">
      <c r="A583" t="s">
        <v>2483</v>
      </c>
      <c r="B583" t="s">
        <v>2537</v>
      </c>
      <c r="C583" t="s">
        <v>2340</v>
      </c>
      <c r="D583" s="98">
        <v>45513</v>
      </c>
      <c r="E583" s="1">
        <v>164</v>
      </c>
      <c r="F583" t="s">
        <v>2484</v>
      </c>
      <c r="G583" s="1">
        <v>3352387</v>
      </c>
      <c r="H583" t="s">
        <v>2352</v>
      </c>
      <c r="I583" s="121">
        <v>18</v>
      </c>
      <c r="J583" s="121"/>
      <c r="K583" s="121"/>
      <c r="L583" s="103">
        <v>39.743999999999993</v>
      </c>
      <c r="M583" s="47">
        <f t="shared" si="18"/>
        <v>715.39199999999983</v>
      </c>
      <c r="N583">
        <f t="shared" si="19"/>
        <v>9</v>
      </c>
    </row>
    <row r="584" spans="1:14" x14ac:dyDescent="0.25">
      <c r="A584" t="s">
        <v>2483</v>
      </c>
      <c r="B584" t="s">
        <v>2537</v>
      </c>
      <c r="C584" t="s">
        <v>2340</v>
      </c>
      <c r="D584" s="98">
        <v>45513</v>
      </c>
      <c r="E584" s="1">
        <v>164</v>
      </c>
      <c r="F584" t="s">
        <v>2484</v>
      </c>
      <c r="G584" s="1">
        <v>3373113</v>
      </c>
      <c r="H584" t="s">
        <v>2353</v>
      </c>
      <c r="I584" s="121">
        <v>120</v>
      </c>
      <c r="J584" s="121"/>
      <c r="K584" s="121"/>
      <c r="L584" s="103">
        <v>5.9841899999999999</v>
      </c>
      <c r="M584" s="47">
        <f t="shared" si="18"/>
        <v>718.1028</v>
      </c>
      <c r="N584">
        <f t="shared" si="19"/>
        <v>9</v>
      </c>
    </row>
    <row r="585" spans="1:14" x14ac:dyDescent="0.25">
      <c r="A585" t="s">
        <v>2483</v>
      </c>
      <c r="B585" t="s">
        <v>2537</v>
      </c>
      <c r="C585" t="s">
        <v>2340</v>
      </c>
      <c r="D585" s="98">
        <v>45513</v>
      </c>
      <c r="E585" s="1">
        <v>164</v>
      </c>
      <c r="F585" t="s">
        <v>2484</v>
      </c>
      <c r="G585" s="1">
        <v>3384347</v>
      </c>
      <c r="H585" t="s">
        <v>2345</v>
      </c>
      <c r="I585" s="121">
        <v>120</v>
      </c>
      <c r="J585" s="121"/>
      <c r="K585" s="121"/>
      <c r="L585" s="103">
        <v>5.7200040000000012</v>
      </c>
      <c r="M585" s="47">
        <f t="shared" si="18"/>
        <v>686.40048000000013</v>
      </c>
      <c r="N585">
        <f t="shared" si="19"/>
        <v>9</v>
      </c>
    </row>
    <row r="586" spans="1:14" x14ac:dyDescent="0.25">
      <c r="A586" t="s">
        <v>2483</v>
      </c>
      <c r="B586" t="s">
        <v>2537</v>
      </c>
      <c r="C586" t="s">
        <v>2340</v>
      </c>
      <c r="D586" s="98">
        <v>45513</v>
      </c>
      <c r="E586" s="1">
        <v>164</v>
      </c>
      <c r="F586" t="s">
        <v>2484</v>
      </c>
      <c r="G586" s="1">
        <v>3564666</v>
      </c>
      <c r="H586" t="s">
        <v>2362</v>
      </c>
      <c r="I586" s="121">
        <v>12</v>
      </c>
      <c r="J586" s="121"/>
      <c r="K586" s="121"/>
      <c r="L586" s="103">
        <v>20.323620000000002</v>
      </c>
      <c r="M586" s="47">
        <f t="shared" si="18"/>
        <v>243.88344000000001</v>
      </c>
      <c r="N586">
        <f t="shared" si="19"/>
        <v>9</v>
      </c>
    </row>
    <row r="587" spans="1:14" x14ac:dyDescent="0.25">
      <c r="A587" t="s">
        <v>2483</v>
      </c>
      <c r="B587" t="s">
        <v>2537</v>
      </c>
      <c r="C587" t="s">
        <v>2340</v>
      </c>
      <c r="D587" s="98">
        <v>45513</v>
      </c>
      <c r="E587" s="1">
        <v>164</v>
      </c>
      <c r="F587" t="s">
        <v>2484</v>
      </c>
      <c r="G587" s="1">
        <v>3408152</v>
      </c>
      <c r="H587" t="s">
        <v>2346</v>
      </c>
      <c r="I587" s="121">
        <v>20</v>
      </c>
      <c r="J587" s="121"/>
      <c r="K587" s="121"/>
      <c r="L587" s="103">
        <v>19.800018000000001</v>
      </c>
      <c r="M587" s="47">
        <f t="shared" si="18"/>
        <v>396.00036</v>
      </c>
      <c r="N587">
        <f t="shared" si="19"/>
        <v>9</v>
      </c>
    </row>
    <row r="588" spans="1:14" x14ac:dyDescent="0.25">
      <c r="A588" t="s">
        <v>2483</v>
      </c>
      <c r="B588" t="s">
        <v>2537</v>
      </c>
      <c r="C588" t="s">
        <v>2340</v>
      </c>
      <c r="D588" s="98">
        <v>45513</v>
      </c>
      <c r="E588" s="1">
        <v>164</v>
      </c>
      <c r="F588" t="s">
        <v>2484</v>
      </c>
      <c r="G588" s="1">
        <v>3564667</v>
      </c>
      <c r="H588" t="s">
        <v>2347</v>
      </c>
      <c r="I588" s="121">
        <v>12</v>
      </c>
      <c r="J588" s="121"/>
      <c r="K588" s="121"/>
      <c r="L588" s="103">
        <v>20.323620000000002</v>
      </c>
      <c r="M588" s="47">
        <f t="shared" si="18"/>
        <v>243.88344000000001</v>
      </c>
      <c r="N588">
        <f t="shared" si="19"/>
        <v>9</v>
      </c>
    </row>
    <row r="589" spans="1:14" x14ac:dyDescent="0.25">
      <c r="A589" t="s">
        <v>2483</v>
      </c>
      <c r="B589" t="s">
        <v>2537</v>
      </c>
      <c r="C589" t="s">
        <v>2340</v>
      </c>
      <c r="D589" s="98">
        <v>45513</v>
      </c>
      <c r="E589" s="1">
        <v>164</v>
      </c>
      <c r="F589" t="s">
        <v>2484</v>
      </c>
      <c r="G589" s="1">
        <v>3566457</v>
      </c>
      <c r="H589" t="s">
        <v>2365</v>
      </c>
      <c r="I589" s="121">
        <v>24</v>
      </c>
      <c r="J589" s="121"/>
      <c r="K589" s="121"/>
      <c r="L589" s="103">
        <v>12.645809999999999</v>
      </c>
      <c r="M589" s="47">
        <f t="shared" si="18"/>
        <v>303.49943999999999</v>
      </c>
      <c r="N589">
        <f t="shared" si="19"/>
        <v>9</v>
      </c>
    </row>
    <row r="590" spans="1:14" x14ac:dyDescent="0.25">
      <c r="A590" t="s">
        <v>2483</v>
      </c>
      <c r="B590" t="s">
        <v>2537</v>
      </c>
      <c r="C590" t="s">
        <v>2340</v>
      </c>
      <c r="D590" s="98">
        <v>45513</v>
      </c>
      <c r="E590" s="1">
        <v>164</v>
      </c>
      <c r="F590" t="s">
        <v>2484</v>
      </c>
      <c r="G590" s="1">
        <v>3568860</v>
      </c>
      <c r="H590" t="s">
        <v>2361</v>
      </c>
      <c r="I590" s="121">
        <v>24</v>
      </c>
      <c r="J590" s="121"/>
      <c r="K590" s="121"/>
      <c r="L590" s="103">
        <v>12.645809999999999</v>
      </c>
      <c r="M590" s="47">
        <f t="shared" si="18"/>
        <v>303.49943999999999</v>
      </c>
      <c r="N590">
        <f t="shared" si="19"/>
        <v>9</v>
      </c>
    </row>
    <row r="591" spans="1:14" x14ac:dyDescent="0.25">
      <c r="A591" t="s">
        <v>2483</v>
      </c>
      <c r="B591" t="s">
        <v>2537</v>
      </c>
      <c r="C591" t="s">
        <v>2340</v>
      </c>
      <c r="D591" s="98">
        <v>45513</v>
      </c>
      <c r="E591" s="1">
        <v>164</v>
      </c>
      <c r="F591" t="s">
        <v>2484</v>
      </c>
      <c r="G591" s="1">
        <v>3584241</v>
      </c>
      <c r="H591" t="s">
        <v>2358</v>
      </c>
      <c r="I591" s="121">
        <v>20</v>
      </c>
      <c r="J591" s="121"/>
      <c r="K591" s="121"/>
      <c r="L591" s="103">
        <v>20.662344000000001</v>
      </c>
      <c r="M591" s="47">
        <f t="shared" ref="M591:M649" si="20">+I591*L591</f>
        <v>413.24688000000003</v>
      </c>
      <c r="N591">
        <f t="shared" si="19"/>
        <v>9</v>
      </c>
    </row>
    <row r="592" spans="1:14" x14ac:dyDescent="0.25">
      <c r="A592" t="s">
        <v>2483</v>
      </c>
      <c r="B592" t="s">
        <v>2537</v>
      </c>
      <c r="C592" t="s">
        <v>2340</v>
      </c>
      <c r="D592" s="98">
        <v>45512</v>
      </c>
      <c r="E592" s="1">
        <v>183</v>
      </c>
      <c r="F592" t="s">
        <v>2540</v>
      </c>
      <c r="G592" s="1">
        <v>3580595</v>
      </c>
      <c r="H592" t="s">
        <v>2349</v>
      </c>
      <c r="I592" s="121">
        <v>12</v>
      </c>
      <c r="J592" s="121"/>
      <c r="K592" s="121"/>
      <c r="L592" s="103">
        <v>18.065520000000003</v>
      </c>
      <c r="M592" s="47">
        <f t="shared" si="20"/>
        <v>216.78624000000002</v>
      </c>
      <c r="N592">
        <f t="shared" si="19"/>
        <v>8</v>
      </c>
    </row>
    <row r="593" spans="1:14" x14ac:dyDescent="0.25">
      <c r="A593" t="s">
        <v>2483</v>
      </c>
      <c r="B593" t="s">
        <v>2537</v>
      </c>
      <c r="C593" t="s">
        <v>2340</v>
      </c>
      <c r="D593" s="98">
        <v>45512</v>
      </c>
      <c r="E593" s="1">
        <v>183</v>
      </c>
      <c r="F593" t="s">
        <v>2540</v>
      </c>
      <c r="G593" s="1">
        <v>3580595</v>
      </c>
      <c r="H593" t="s">
        <v>2349</v>
      </c>
      <c r="I593" s="121">
        <v>12</v>
      </c>
      <c r="J593" s="121"/>
      <c r="K593" s="121"/>
      <c r="L593" s="103">
        <v>18.065520000000003</v>
      </c>
      <c r="M593" s="47">
        <f t="shared" si="20"/>
        <v>216.78624000000002</v>
      </c>
      <c r="N593">
        <f t="shared" si="19"/>
        <v>8</v>
      </c>
    </row>
    <row r="594" spans="1:14" x14ac:dyDescent="0.25">
      <c r="A594" t="s">
        <v>2483</v>
      </c>
      <c r="B594" t="s">
        <v>2537</v>
      </c>
      <c r="C594" t="s">
        <v>2340</v>
      </c>
      <c r="D594" s="98">
        <v>45512</v>
      </c>
      <c r="E594" s="1">
        <v>185</v>
      </c>
      <c r="F594" t="s">
        <v>2486</v>
      </c>
      <c r="G594" s="1">
        <v>3564667</v>
      </c>
      <c r="H594" t="s">
        <v>2347</v>
      </c>
      <c r="I594" s="121">
        <v>12</v>
      </c>
      <c r="J594" s="121"/>
      <c r="K594" s="121"/>
      <c r="L594" s="103">
        <v>20.323620000000002</v>
      </c>
      <c r="M594" s="47">
        <f t="shared" si="20"/>
        <v>243.88344000000001</v>
      </c>
      <c r="N594">
        <f t="shared" si="19"/>
        <v>8</v>
      </c>
    </row>
    <row r="595" spans="1:14" x14ac:dyDescent="0.25">
      <c r="A595" t="s">
        <v>2483</v>
      </c>
      <c r="B595" t="s">
        <v>2537</v>
      </c>
      <c r="C595" t="s">
        <v>2340</v>
      </c>
      <c r="D595" s="98">
        <v>45513</v>
      </c>
      <c r="E595" s="1">
        <v>537</v>
      </c>
      <c r="F595" t="s">
        <v>2488</v>
      </c>
      <c r="G595" s="1">
        <v>3284683</v>
      </c>
      <c r="H595" t="s">
        <v>2343</v>
      </c>
      <c r="I595" s="121">
        <v>6</v>
      </c>
      <c r="J595" s="121"/>
      <c r="K595" s="121"/>
      <c r="L595" s="103">
        <v>30.099959999999999</v>
      </c>
      <c r="M595" s="47">
        <f t="shared" si="20"/>
        <v>180.59976</v>
      </c>
      <c r="N595">
        <f t="shared" si="19"/>
        <v>9</v>
      </c>
    </row>
    <row r="596" spans="1:14" x14ac:dyDescent="0.25">
      <c r="A596" t="s">
        <v>2483</v>
      </c>
      <c r="B596" t="s">
        <v>2537</v>
      </c>
      <c r="C596" t="s">
        <v>2340</v>
      </c>
      <c r="D596" s="98">
        <v>45513</v>
      </c>
      <c r="E596" s="1">
        <v>537</v>
      </c>
      <c r="F596" t="s">
        <v>2488</v>
      </c>
      <c r="G596" s="1">
        <v>3384346</v>
      </c>
      <c r="H596" t="s">
        <v>2354</v>
      </c>
      <c r="I596" s="121">
        <v>6</v>
      </c>
      <c r="J596" s="121"/>
      <c r="K596" s="121"/>
      <c r="L596" s="103">
        <v>37.949940000000005</v>
      </c>
      <c r="M596" s="47">
        <f t="shared" si="20"/>
        <v>227.69964000000004</v>
      </c>
      <c r="N596">
        <f t="shared" si="19"/>
        <v>9</v>
      </c>
    </row>
    <row r="597" spans="1:14" x14ac:dyDescent="0.25">
      <c r="A597" t="s">
        <v>2483</v>
      </c>
      <c r="B597" t="s">
        <v>2537</v>
      </c>
      <c r="C597" t="s">
        <v>2340</v>
      </c>
      <c r="D597" s="98">
        <v>45513</v>
      </c>
      <c r="E597" s="1">
        <v>552</v>
      </c>
      <c r="F597" t="s">
        <v>2436</v>
      </c>
      <c r="G597" s="1">
        <v>3568860</v>
      </c>
      <c r="H597" t="s">
        <v>2361</v>
      </c>
      <c r="I597" s="121">
        <v>24</v>
      </c>
      <c r="J597" s="121"/>
      <c r="K597" s="121"/>
      <c r="L597" s="103">
        <v>12.645809999999999</v>
      </c>
      <c r="M597" s="47">
        <f t="shared" si="20"/>
        <v>303.49943999999999</v>
      </c>
      <c r="N597">
        <f t="shared" si="19"/>
        <v>9</v>
      </c>
    </row>
    <row r="598" spans="1:14" x14ac:dyDescent="0.25">
      <c r="A598" t="s">
        <v>2483</v>
      </c>
      <c r="B598" t="s">
        <v>2537</v>
      </c>
      <c r="C598" t="s">
        <v>2340</v>
      </c>
      <c r="D598" s="98">
        <v>45514</v>
      </c>
      <c r="E598" s="1">
        <v>555</v>
      </c>
      <c r="F598" t="s">
        <v>2490</v>
      </c>
      <c r="G598" s="1">
        <v>3384347</v>
      </c>
      <c r="H598" t="s">
        <v>2345</v>
      </c>
      <c r="I598" s="121">
        <v>60</v>
      </c>
      <c r="J598" s="121"/>
      <c r="K598" s="121"/>
      <c r="L598" s="103">
        <v>5.7200040000000012</v>
      </c>
      <c r="M598" s="47">
        <f t="shared" si="20"/>
        <v>343.20024000000006</v>
      </c>
      <c r="N598">
        <f t="shared" si="19"/>
        <v>10</v>
      </c>
    </row>
    <row r="599" spans="1:14" x14ac:dyDescent="0.25">
      <c r="A599" t="s">
        <v>2483</v>
      </c>
      <c r="B599" t="s">
        <v>2537</v>
      </c>
      <c r="C599" t="s">
        <v>2399</v>
      </c>
      <c r="D599" s="98">
        <v>45513</v>
      </c>
      <c r="E599" s="1">
        <v>9105</v>
      </c>
      <c r="F599" t="s">
        <v>2493</v>
      </c>
      <c r="G599" s="1">
        <v>3384346</v>
      </c>
      <c r="H599" t="s">
        <v>2354</v>
      </c>
      <c r="I599" s="121">
        <v>6</v>
      </c>
      <c r="J599" s="121"/>
      <c r="K599" s="121"/>
      <c r="L599" s="103">
        <v>37.949940000000005</v>
      </c>
      <c r="M599" s="47">
        <f t="shared" si="20"/>
        <v>227.69964000000004</v>
      </c>
      <c r="N599">
        <f t="shared" si="19"/>
        <v>9</v>
      </c>
    </row>
    <row r="600" spans="1:14" x14ac:dyDescent="0.25">
      <c r="A600" t="s">
        <v>2483</v>
      </c>
      <c r="B600" t="s">
        <v>2537</v>
      </c>
      <c r="C600" t="s">
        <v>2399</v>
      </c>
      <c r="D600" s="98">
        <v>45513</v>
      </c>
      <c r="E600" s="1">
        <v>9105</v>
      </c>
      <c r="F600" t="s">
        <v>2493</v>
      </c>
      <c r="G600" s="1">
        <v>3564667</v>
      </c>
      <c r="H600" t="s">
        <v>2347</v>
      </c>
      <c r="I600" s="121">
        <v>12</v>
      </c>
      <c r="J600" s="121"/>
      <c r="K600" s="121"/>
      <c r="L600" s="103">
        <v>20.323620000000002</v>
      </c>
      <c r="M600" s="47">
        <f t="shared" si="20"/>
        <v>243.88344000000001</v>
      </c>
      <c r="N600">
        <f t="shared" si="19"/>
        <v>9</v>
      </c>
    </row>
    <row r="601" spans="1:14" x14ac:dyDescent="0.25">
      <c r="A601" t="s">
        <v>2483</v>
      </c>
      <c r="B601" t="s">
        <v>2537</v>
      </c>
      <c r="C601" t="s">
        <v>2399</v>
      </c>
      <c r="D601" s="98">
        <v>45513</v>
      </c>
      <c r="E601" s="1">
        <v>9105</v>
      </c>
      <c r="F601" t="s">
        <v>2493</v>
      </c>
      <c r="G601" s="1">
        <v>3566457</v>
      </c>
      <c r="H601" t="s">
        <v>2365</v>
      </c>
      <c r="I601" s="121">
        <v>24</v>
      </c>
      <c r="J601" s="121"/>
      <c r="K601" s="121"/>
      <c r="L601" s="103">
        <v>12.645809999999999</v>
      </c>
      <c r="M601" s="47">
        <f t="shared" si="20"/>
        <v>303.49943999999999</v>
      </c>
      <c r="N601">
        <f t="shared" si="19"/>
        <v>9</v>
      </c>
    </row>
    <row r="602" spans="1:14" x14ac:dyDescent="0.25">
      <c r="A602" t="s">
        <v>2483</v>
      </c>
      <c r="B602" t="s">
        <v>2537</v>
      </c>
      <c r="C602" t="s">
        <v>2399</v>
      </c>
      <c r="D602" s="98">
        <v>45513</v>
      </c>
      <c r="E602" s="1">
        <v>9108</v>
      </c>
      <c r="F602" t="s">
        <v>2541</v>
      </c>
      <c r="G602" s="1">
        <v>3352387</v>
      </c>
      <c r="H602" t="s">
        <v>2352</v>
      </c>
      <c r="I602" s="121">
        <v>6</v>
      </c>
      <c r="J602" s="121"/>
      <c r="K602" s="121"/>
      <c r="L602" s="103">
        <v>39.743999999999993</v>
      </c>
      <c r="M602" s="47">
        <f t="shared" si="20"/>
        <v>238.46399999999994</v>
      </c>
      <c r="N602">
        <f t="shared" si="19"/>
        <v>9</v>
      </c>
    </row>
    <row r="603" spans="1:14" x14ac:dyDescent="0.25">
      <c r="A603" t="s">
        <v>2483</v>
      </c>
      <c r="B603" t="s">
        <v>2537</v>
      </c>
      <c r="C603" t="s">
        <v>2399</v>
      </c>
      <c r="D603" s="98">
        <v>45513</v>
      </c>
      <c r="E603" s="1">
        <v>9114</v>
      </c>
      <c r="F603" t="s">
        <v>2494</v>
      </c>
      <c r="G603" s="1">
        <v>3284683</v>
      </c>
      <c r="H603" t="s">
        <v>2343</v>
      </c>
      <c r="I603" s="121">
        <v>6</v>
      </c>
      <c r="J603" s="121"/>
      <c r="K603" s="121"/>
      <c r="L603" s="103">
        <v>30.099959999999999</v>
      </c>
      <c r="M603" s="47">
        <f t="shared" si="20"/>
        <v>180.59976</v>
      </c>
      <c r="N603">
        <f t="shared" si="19"/>
        <v>9</v>
      </c>
    </row>
    <row r="604" spans="1:14" x14ac:dyDescent="0.25">
      <c r="A604" t="s">
        <v>2483</v>
      </c>
      <c r="B604" t="s">
        <v>2537</v>
      </c>
      <c r="C604" t="s">
        <v>2399</v>
      </c>
      <c r="D604" s="98">
        <v>45513</v>
      </c>
      <c r="E604" s="1">
        <v>9165</v>
      </c>
      <c r="F604" t="s">
        <v>2496</v>
      </c>
      <c r="G604" s="1">
        <v>3352387</v>
      </c>
      <c r="H604" t="s">
        <v>2352</v>
      </c>
      <c r="I604" s="121">
        <v>12</v>
      </c>
      <c r="J604" s="121"/>
      <c r="K604" s="121"/>
      <c r="L604" s="103">
        <v>39.743999999999993</v>
      </c>
      <c r="M604" s="47">
        <f t="shared" si="20"/>
        <v>476.92799999999988</v>
      </c>
      <c r="N604">
        <f t="shared" si="19"/>
        <v>9</v>
      </c>
    </row>
    <row r="605" spans="1:14" x14ac:dyDescent="0.25">
      <c r="A605" t="s">
        <v>2483</v>
      </c>
      <c r="B605" t="s">
        <v>2537</v>
      </c>
      <c r="C605" t="s">
        <v>2399</v>
      </c>
      <c r="D605" s="98">
        <v>45513</v>
      </c>
      <c r="E605" s="1">
        <v>9165</v>
      </c>
      <c r="F605" t="s">
        <v>2496</v>
      </c>
      <c r="G605" s="1">
        <v>3373113</v>
      </c>
      <c r="H605" t="s">
        <v>2353</v>
      </c>
      <c r="I605" s="121">
        <v>60</v>
      </c>
      <c r="J605" s="121"/>
      <c r="K605" s="121"/>
      <c r="L605" s="103">
        <v>5.9841899999999999</v>
      </c>
      <c r="M605" s="47">
        <f t="shared" si="20"/>
        <v>359.0514</v>
      </c>
      <c r="N605">
        <f t="shared" si="19"/>
        <v>9</v>
      </c>
    </row>
    <row r="606" spans="1:14" x14ac:dyDescent="0.25">
      <c r="A606" t="s">
        <v>2483</v>
      </c>
      <c r="B606" t="s">
        <v>2537</v>
      </c>
      <c r="C606" t="s">
        <v>2399</v>
      </c>
      <c r="D606" s="98">
        <v>45513</v>
      </c>
      <c r="E606" s="1">
        <v>9165</v>
      </c>
      <c r="F606" t="s">
        <v>2496</v>
      </c>
      <c r="G606" s="1">
        <v>3384346</v>
      </c>
      <c r="H606" t="s">
        <v>2354</v>
      </c>
      <c r="I606" s="121">
        <v>12</v>
      </c>
      <c r="J606" s="121"/>
      <c r="K606" s="121"/>
      <c r="L606" s="103">
        <v>37.949940000000005</v>
      </c>
      <c r="M606" s="47">
        <f t="shared" si="20"/>
        <v>455.39928000000009</v>
      </c>
      <c r="N606">
        <f t="shared" si="19"/>
        <v>9</v>
      </c>
    </row>
    <row r="607" spans="1:14" x14ac:dyDescent="0.25">
      <c r="A607" t="s">
        <v>2483</v>
      </c>
      <c r="B607" t="s">
        <v>2537</v>
      </c>
      <c r="C607" t="s">
        <v>2399</v>
      </c>
      <c r="D607" s="98">
        <v>45513</v>
      </c>
      <c r="E607" s="1">
        <v>9165</v>
      </c>
      <c r="F607" t="s">
        <v>2496</v>
      </c>
      <c r="G607" s="1">
        <v>3384347</v>
      </c>
      <c r="H607" t="s">
        <v>2345</v>
      </c>
      <c r="I607" s="121">
        <v>60</v>
      </c>
      <c r="J607" s="121"/>
      <c r="K607" s="121"/>
      <c r="L607" s="103">
        <v>5.7200040000000012</v>
      </c>
      <c r="M607" s="47">
        <f t="shared" si="20"/>
        <v>343.20024000000006</v>
      </c>
      <c r="N607">
        <f t="shared" si="19"/>
        <v>9</v>
      </c>
    </row>
    <row r="608" spans="1:14" x14ac:dyDescent="0.25">
      <c r="A608" t="s">
        <v>2483</v>
      </c>
      <c r="B608" t="s">
        <v>2537</v>
      </c>
      <c r="C608" t="s">
        <v>2399</v>
      </c>
      <c r="D608" s="98">
        <v>45513</v>
      </c>
      <c r="E608" s="1">
        <v>9165</v>
      </c>
      <c r="F608" t="s">
        <v>2496</v>
      </c>
      <c r="G608" s="1">
        <v>3564666</v>
      </c>
      <c r="H608" t="s">
        <v>2362</v>
      </c>
      <c r="I608" s="121">
        <v>12</v>
      </c>
      <c r="J608" s="121"/>
      <c r="K608" s="121"/>
      <c r="L608" s="103">
        <v>20.323620000000002</v>
      </c>
      <c r="M608" s="47">
        <f t="shared" si="20"/>
        <v>243.88344000000001</v>
      </c>
      <c r="N608">
        <f t="shared" si="19"/>
        <v>9</v>
      </c>
    </row>
    <row r="609" spans="1:14" x14ac:dyDescent="0.25">
      <c r="A609" t="s">
        <v>2483</v>
      </c>
      <c r="B609" t="s">
        <v>2537</v>
      </c>
      <c r="C609" t="s">
        <v>2399</v>
      </c>
      <c r="D609" s="98">
        <v>45513</v>
      </c>
      <c r="E609" s="1">
        <v>9165</v>
      </c>
      <c r="F609" t="s">
        <v>2496</v>
      </c>
      <c r="G609" s="1">
        <v>3564667</v>
      </c>
      <c r="H609" t="s">
        <v>2347</v>
      </c>
      <c r="I609" s="121">
        <v>12</v>
      </c>
      <c r="J609" s="121"/>
      <c r="K609" s="121"/>
      <c r="L609" s="103">
        <v>20.323620000000002</v>
      </c>
      <c r="M609" s="47">
        <f t="shared" si="20"/>
        <v>243.88344000000001</v>
      </c>
      <c r="N609">
        <f t="shared" si="19"/>
        <v>9</v>
      </c>
    </row>
    <row r="610" spans="1:14" x14ac:dyDescent="0.25">
      <c r="A610" t="s">
        <v>2339</v>
      </c>
      <c r="B610" t="s">
        <v>2537</v>
      </c>
      <c r="C610" t="s">
        <v>2340</v>
      </c>
      <c r="D610" s="98">
        <v>45514</v>
      </c>
      <c r="E610" s="1">
        <v>114</v>
      </c>
      <c r="F610" t="s">
        <v>2344</v>
      </c>
      <c r="G610" s="1">
        <v>3284683</v>
      </c>
      <c r="H610" t="s">
        <v>2343</v>
      </c>
      <c r="I610" s="121">
        <v>12</v>
      </c>
      <c r="J610" s="121"/>
      <c r="K610" s="121"/>
      <c r="L610" s="103">
        <v>30.099959999999999</v>
      </c>
      <c r="M610" s="47">
        <f t="shared" si="20"/>
        <v>361.19952000000001</v>
      </c>
      <c r="N610">
        <f t="shared" si="19"/>
        <v>10</v>
      </c>
    </row>
    <row r="611" spans="1:14" x14ac:dyDescent="0.25">
      <c r="A611" t="s">
        <v>2339</v>
      </c>
      <c r="B611" t="s">
        <v>2537</v>
      </c>
      <c r="C611" t="s">
        <v>2340</v>
      </c>
      <c r="D611" s="98">
        <v>45514</v>
      </c>
      <c r="E611" s="1">
        <v>114</v>
      </c>
      <c r="F611" t="s">
        <v>2344</v>
      </c>
      <c r="G611" s="1">
        <v>3408152</v>
      </c>
      <c r="H611" t="s">
        <v>2346</v>
      </c>
      <c r="I611" s="121">
        <v>20</v>
      </c>
      <c r="J611" s="121"/>
      <c r="K611" s="121"/>
      <c r="L611" s="103">
        <v>19.800018000000001</v>
      </c>
      <c r="M611" s="47">
        <f t="shared" si="20"/>
        <v>396.00036</v>
      </c>
      <c r="N611">
        <f t="shared" si="19"/>
        <v>10</v>
      </c>
    </row>
    <row r="612" spans="1:14" x14ac:dyDescent="0.25">
      <c r="A612" t="s">
        <v>2339</v>
      </c>
      <c r="B612" t="s">
        <v>2537</v>
      </c>
      <c r="C612" t="s">
        <v>2340</v>
      </c>
      <c r="D612" s="98">
        <v>45514</v>
      </c>
      <c r="E612" s="1">
        <v>114</v>
      </c>
      <c r="F612" t="s">
        <v>2344</v>
      </c>
      <c r="G612" s="1">
        <v>3584240</v>
      </c>
      <c r="H612" t="s">
        <v>2357</v>
      </c>
      <c r="I612" s="121">
        <v>60</v>
      </c>
      <c r="J612" s="121"/>
      <c r="K612" s="121"/>
      <c r="L612" s="103">
        <v>5.9841899999999999</v>
      </c>
      <c r="M612" s="47">
        <f t="shared" si="20"/>
        <v>359.0514</v>
      </c>
      <c r="N612">
        <f t="shared" si="19"/>
        <v>10</v>
      </c>
    </row>
    <row r="613" spans="1:14" x14ac:dyDescent="0.25">
      <c r="A613" t="s">
        <v>2339</v>
      </c>
      <c r="B613" t="s">
        <v>2537</v>
      </c>
      <c r="C613" t="s">
        <v>2340</v>
      </c>
      <c r="D613" s="98">
        <v>45514</v>
      </c>
      <c r="E613" s="1">
        <v>114</v>
      </c>
      <c r="F613" t="s">
        <v>2344</v>
      </c>
      <c r="G613" s="1">
        <v>3584241</v>
      </c>
      <c r="H613" t="s">
        <v>2358</v>
      </c>
      <c r="I613" s="121">
        <v>20</v>
      </c>
      <c r="J613" s="121"/>
      <c r="K613" s="121"/>
      <c r="L613" s="103">
        <v>20.662344000000001</v>
      </c>
      <c r="M613" s="47">
        <f t="shared" si="20"/>
        <v>413.24688000000003</v>
      </c>
      <c r="N613">
        <f t="shared" si="19"/>
        <v>10</v>
      </c>
    </row>
    <row r="614" spans="1:14" x14ac:dyDescent="0.25">
      <c r="A614" t="s">
        <v>2339</v>
      </c>
      <c r="B614" t="s">
        <v>2537</v>
      </c>
      <c r="C614" t="s">
        <v>2340</v>
      </c>
      <c r="D614" s="98">
        <v>45512</v>
      </c>
      <c r="E614" s="1">
        <v>122</v>
      </c>
      <c r="F614" t="s">
        <v>2542</v>
      </c>
      <c r="G614" s="1">
        <v>3568860</v>
      </c>
      <c r="H614" t="s">
        <v>2361</v>
      </c>
      <c r="I614" s="121">
        <v>120</v>
      </c>
      <c r="J614" s="121"/>
      <c r="K614" s="121"/>
      <c r="L614" s="103">
        <v>12.645809999999999</v>
      </c>
      <c r="M614" s="47">
        <f t="shared" si="20"/>
        <v>1517.4971999999998</v>
      </c>
      <c r="N614">
        <f t="shared" si="19"/>
        <v>8</v>
      </c>
    </row>
    <row r="615" spans="1:14" x14ac:dyDescent="0.25">
      <c r="A615" t="s">
        <v>2339</v>
      </c>
      <c r="B615" t="s">
        <v>2537</v>
      </c>
      <c r="C615" t="s">
        <v>2340</v>
      </c>
      <c r="D615" s="98">
        <v>45512</v>
      </c>
      <c r="E615" s="1">
        <v>122</v>
      </c>
      <c r="F615" t="s">
        <v>2542</v>
      </c>
      <c r="G615" s="1">
        <v>3284683</v>
      </c>
      <c r="H615" t="s">
        <v>2343</v>
      </c>
      <c r="I615" s="121">
        <v>30</v>
      </c>
      <c r="J615" s="121"/>
      <c r="K615" s="121"/>
      <c r="L615" s="103">
        <v>30.099959999999999</v>
      </c>
      <c r="M615" s="47">
        <f t="shared" si="20"/>
        <v>902.99879999999996</v>
      </c>
      <c r="N615">
        <f t="shared" si="19"/>
        <v>8</v>
      </c>
    </row>
    <row r="616" spans="1:14" x14ac:dyDescent="0.25">
      <c r="A616" t="s">
        <v>2339</v>
      </c>
      <c r="B616" t="s">
        <v>2537</v>
      </c>
      <c r="C616" t="s">
        <v>2340</v>
      </c>
      <c r="D616" s="98">
        <v>45512</v>
      </c>
      <c r="E616" s="1">
        <v>122</v>
      </c>
      <c r="F616" t="s">
        <v>2542</v>
      </c>
      <c r="G616" s="1">
        <v>3373113</v>
      </c>
      <c r="H616" t="s">
        <v>2353</v>
      </c>
      <c r="I616" s="121">
        <v>420</v>
      </c>
      <c r="J616" s="121"/>
      <c r="K616" s="121"/>
      <c r="L616" s="103">
        <v>5.9841899999999999</v>
      </c>
      <c r="M616" s="47">
        <f t="shared" si="20"/>
        <v>2513.3598000000002</v>
      </c>
      <c r="N616">
        <f t="shared" si="19"/>
        <v>8</v>
      </c>
    </row>
    <row r="617" spans="1:14" x14ac:dyDescent="0.25">
      <c r="A617" t="s">
        <v>2339</v>
      </c>
      <c r="B617" t="s">
        <v>2537</v>
      </c>
      <c r="C617" t="s">
        <v>2340</v>
      </c>
      <c r="D617" s="98">
        <v>45512</v>
      </c>
      <c r="E617" s="1">
        <v>122</v>
      </c>
      <c r="F617" t="s">
        <v>2542</v>
      </c>
      <c r="G617" s="1">
        <v>3408152</v>
      </c>
      <c r="H617" t="s">
        <v>2346</v>
      </c>
      <c r="I617" s="121">
        <v>60</v>
      </c>
      <c r="J617" s="121"/>
      <c r="K617" s="121"/>
      <c r="L617" s="103">
        <v>19.800018000000001</v>
      </c>
      <c r="M617" s="47">
        <f t="shared" si="20"/>
        <v>1188.00108</v>
      </c>
      <c r="N617">
        <f t="shared" si="19"/>
        <v>8</v>
      </c>
    </row>
    <row r="618" spans="1:14" x14ac:dyDescent="0.25">
      <c r="A618" t="s">
        <v>2339</v>
      </c>
      <c r="B618" t="s">
        <v>2537</v>
      </c>
      <c r="C618" t="s">
        <v>2340</v>
      </c>
      <c r="D618" s="98">
        <v>45514</v>
      </c>
      <c r="E618" s="1">
        <v>122</v>
      </c>
      <c r="F618" t="s">
        <v>2542</v>
      </c>
      <c r="G618" s="1">
        <v>3284683</v>
      </c>
      <c r="H618" t="s">
        <v>2343</v>
      </c>
      <c r="I618" s="121">
        <v>60</v>
      </c>
      <c r="J618" s="121"/>
      <c r="K618" s="121"/>
      <c r="L618" s="103">
        <v>30.099959999999999</v>
      </c>
      <c r="M618" s="47">
        <f t="shared" si="20"/>
        <v>1805.9975999999999</v>
      </c>
      <c r="N618">
        <f t="shared" si="19"/>
        <v>10</v>
      </c>
    </row>
    <row r="619" spans="1:14" x14ac:dyDescent="0.25">
      <c r="A619" t="s">
        <v>2339</v>
      </c>
      <c r="B619" t="s">
        <v>2537</v>
      </c>
      <c r="C619" t="s">
        <v>2340</v>
      </c>
      <c r="D619" s="98">
        <v>45512</v>
      </c>
      <c r="E619" s="1">
        <v>123</v>
      </c>
      <c r="F619" t="s">
        <v>2351</v>
      </c>
      <c r="G619" s="1">
        <v>3566457</v>
      </c>
      <c r="H619" t="s">
        <v>2365</v>
      </c>
      <c r="I619" s="121">
        <v>24</v>
      </c>
      <c r="J619" s="121"/>
      <c r="K619" s="121"/>
      <c r="L619" s="103">
        <v>12.645809999999999</v>
      </c>
      <c r="M619" s="47">
        <f t="shared" si="20"/>
        <v>303.49943999999999</v>
      </c>
      <c r="N619">
        <f t="shared" si="19"/>
        <v>8</v>
      </c>
    </row>
    <row r="620" spans="1:14" x14ac:dyDescent="0.25">
      <c r="A620" t="s">
        <v>2339</v>
      </c>
      <c r="B620" t="s">
        <v>2537</v>
      </c>
      <c r="C620" t="s">
        <v>2340</v>
      </c>
      <c r="D620" s="98">
        <v>45512</v>
      </c>
      <c r="E620" s="1">
        <v>123</v>
      </c>
      <c r="F620" t="s">
        <v>2351</v>
      </c>
      <c r="G620" s="1">
        <v>3352387</v>
      </c>
      <c r="H620" t="s">
        <v>2352</v>
      </c>
      <c r="I620" s="121">
        <v>60</v>
      </c>
      <c r="J620" s="121"/>
      <c r="K620" s="121"/>
      <c r="L620" s="103">
        <v>39.743999999999993</v>
      </c>
      <c r="M620" s="47">
        <f t="shared" si="20"/>
        <v>2384.6399999999994</v>
      </c>
      <c r="N620">
        <f t="shared" si="19"/>
        <v>8</v>
      </c>
    </row>
    <row r="621" spans="1:14" x14ac:dyDescent="0.25">
      <c r="A621" t="s">
        <v>2339</v>
      </c>
      <c r="B621" t="s">
        <v>2537</v>
      </c>
      <c r="C621" t="s">
        <v>2340</v>
      </c>
      <c r="D621" s="98">
        <v>45512</v>
      </c>
      <c r="E621" s="1">
        <v>123</v>
      </c>
      <c r="F621" t="s">
        <v>2351</v>
      </c>
      <c r="G621" s="1">
        <v>3580595</v>
      </c>
      <c r="H621" t="s">
        <v>2349</v>
      </c>
      <c r="I621" s="121">
        <v>6</v>
      </c>
      <c r="J621" s="121"/>
      <c r="K621" s="121"/>
      <c r="L621" s="103">
        <v>18.065520000000003</v>
      </c>
      <c r="M621" s="47">
        <f t="shared" si="20"/>
        <v>108.39312000000001</v>
      </c>
      <c r="N621">
        <f t="shared" si="19"/>
        <v>8</v>
      </c>
    </row>
    <row r="622" spans="1:14" x14ac:dyDescent="0.25">
      <c r="A622" t="s">
        <v>2339</v>
      </c>
      <c r="B622" t="s">
        <v>2537</v>
      </c>
      <c r="C622" t="s">
        <v>2340</v>
      </c>
      <c r="D622" s="98">
        <v>45512</v>
      </c>
      <c r="E622" s="1">
        <v>123</v>
      </c>
      <c r="F622" t="s">
        <v>2351</v>
      </c>
      <c r="G622" s="1">
        <v>3565351</v>
      </c>
      <c r="H622" t="s">
        <v>2342</v>
      </c>
      <c r="I622" s="121">
        <v>24</v>
      </c>
      <c r="J622" s="121"/>
      <c r="K622" s="121"/>
      <c r="L622" s="103">
        <v>12.645809999999999</v>
      </c>
      <c r="M622" s="47">
        <f t="shared" si="20"/>
        <v>303.49943999999999</v>
      </c>
      <c r="N622">
        <f t="shared" si="19"/>
        <v>8</v>
      </c>
    </row>
    <row r="623" spans="1:14" x14ac:dyDescent="0.25">
      <c r="A623" t="s">
        <v>2339</v>
      </c>
      <c r="B623" t="s">
        <v>2537</v>
      </c>
      <c r="C623" t="s">
        <v>2340</v>
      </c>
      <c r="D623" s="98">
        <v>45512</v>
      </c>
      <c r="E623" s="1">
        <v>124</v>
      </c>
      <c r="F623" t="s">
        <v>2355</v>
      </c>
      <c r="G623" s="1">
        <v>3584240</v>
      </c>
      <c r="H623" t="s">
        <v>2357</v>
      </c>
      <c r="I623" s="121">
        <v>120</v>
      </c>
      <c r="J623" s="121"/>
      <c r="K623" s="121"/>
      <c r="L623" s="103">
        <v>5.9841899999999999</v>
      </c>
      <c r="M623" s="47">
        <f t="shared" si="20"/>
        <v>718.1028</v>
      </c>
      <c r="N623">
        <f t="shared" si="19"/>
        <v>8</v>
      </c>
    </row>
    <row r="624" spans="1:14" x14ac:dyDescent="0.25">
      <c r="A624" t="s">
        <v>2339</v>
      </c>
      <c r="B624" t="s">
        <v>2537</v>
      </c>
      <c r="C624" t="s">
        <v>2340</v>
      </c>
      <c r="D624" s="98">
        <v>45512</v>
      </c>
      <c r="E624" s="1">
        <v>127</v>
      </c>
      <c r="F624" t="s">
        <v>2543</v>
      </c>
      <c r="G624" s="1">
        <v>3373113</v>
      </c>
      <c r="H624" t="s">
        <v>2353</v>
      </c>
      <c r="I624" s="121">
        <v>180</v>
      </c>
      <c r="J624" s="121"/>
      <c r="K624" s="121"/>
      <c r="L624" s="103">
        <v>5.9841899999999999</v>
      </c>
      <c r="M624" s="47">
        <f t="shared" si="20"/>
        <v>1077.1541999999999</v>
      </c>
      <c r="N624">
        <f t="shared" si="19"/>
        <v>8</v>
      </c>
    </row>
    <row r="625" spans="1:14" x14ac:dyDescent="0.25">
      <c r="A625" t="s">
        <v>2339</v>
      </c>
      <c r="B625" t="s">
        <v>2537</v>
      </c>
      <c r="C625" t="s">
        <v>2340</v>
      </c>
      <c r="D625" s="98">
        <v>45512</v>
      </c>
      <c r="E625" s="1">
        <v>127</v>
      </c>
      <c r="F625" t="s">
        <v>2543</v>
      </c>
      <c r="G625" s="1">
        <v>3384347</v>
      </c>
      <c r="H625" t="s">
        <v>2345</v>
      </c>
      <c r="I625" s="121">
        <v>120</v>
      </c>
      <c r="J625" s="121"/>
      <c r="K625" s="121"/>
      <c r="L625" s="103">
        <v>5.7200040000000012</v>
      </c>
      <c r="M625" s="47">
        <f t="shared" si="20"/>
        <v>686.40048000000013</v>
      </c>
      <c r="N625">
        <f t="shared" si="19"/>
        <v>8</v>
      </c>
    </row>
    <row r="626" spans="1:14" x14ac:dyDescent="0.25">
      <c r="A626" t="s">
        <v>2339</v>
      </c>
      <c r="B626" t="s">
        <v>2537</v>
      </c>
      <c r="C626" t="s">
        <v>2340</v>
      </c>
      <c r="D626" s="98">
        <v>45514</v>
      </c>
      <c r="E626" s="1">
        <v>127</v>
      </c>
      <c r="F626" t="s">
        <v>2543</v>
      </c>
      <c r="G626" s="1">
        <v>3284683</v>
      </c>
      <c r="H626" t="s">
        <v>2343</v>
      </c>
      <c r="I626" s="121">
        <v>60</v>
      </c>
      <c r="J626" s="121"/>
      <c r="K626" s="121"/>
      <c r="L626" s="103">
        <v>30.099959999999999</v>
      </c>
      <c r="M626" s="47">
        <f t="shared" si="20"/>
        <v>1805.9975999999999</v>
      </c>
      <c r="N626">
        <f t="shared" si="19"/>
        <v>10</v>
      </c>
    </row>
    <row r="627" spans="1:14" x14ac:dyDescent="0.25">
      <c r="A627" t="s">
        <v>2339</v>
      </c>
      <c r="B627" t="s">
        <v>2537</v>
      </c>
      <c r="C627" t="s">
        <v>2340</v>
      </c>
      <c r="D627" s="98">
        <v>45514</v>
      </c>
      <c r="E627" s="1">
        <v>127</v>
      </c>
      <c r="F627" t="s">
        <v>2543</v>
      </c>
      <c r="G627" s="1">
        <v>3352387</v>
      </c>
      <c r="H627" t="s">
        <v>2352</v>
      </c>
      <c r="I627" s="121">
        <v>30</v>
      </c>
      <c r="J627" s="121"/>
      <c r="K627" s="121"/>
      <c r="L627" s="103">
        <v>39.743999999999993</v>
      </c>
      <c r="M627" s="47">
        <f t="shared" si="20"/>
        <v>1192.3199999999997</v>
      </c>
      <c r="N627">
        <f t="shared" si="19"/>
        <v>10</v>
      </c>
    </row>
    <row r="628" spans="1:14" x14ac:dyDescent="0.25">
      <c r="A628" t="s">
        <v>2339</v>
      </c>
      <c r="B628" t="s">
        <v>2537</v>
      </c>
      <c r="C628" t="s">
        <v>2340</v>
      </c>
      <c r="D628" s="98">
        <v>45512</v>
      </c>
      <c r="E628" s="1">
        <v>128</v>
      </c>
      <c r="F628" t="s">
        <v>2544</v>
      </c>
      <c r="G628" s="1">
        <v>3373113</v>
      </c>
      <c r="H628" t="s">
        <v>2353</v>
      </c>
      <c r="I628" s="121">
        <v>120</v>
      </c>
      <c r="J628" s="121"/>
      <c r="K628" s="121"/>
      <c r="L628" s="103">
        <v>5.9841899999999999</v>
      </c>
      <c r="M628" s="47">
        <f t="shared" si="20"/>
        <v>718.1028</v>
      </c>
      <c r="N628">
        <f t="shared" si="19"/>
        <v>8</v>
      </c>
    </row>
    <row r="629" spans="1:14" x14ac:dyDescent="0.25">
      <c r="A629" t="s">
        <v>2339</v>
      </c>
      <c r="B629" t="s">
        <v>2537</v>
      </c>
      <c r="C629" t="s">
        <v>2340</v>
      </c>
      <c r="D629" s="98">
        <v>45512</v>
      </c>
      <c r="E629" s="1">
        <v>128</v>
      </c>
      <c r="F629" t="s">
        <v>2544</v>
      </c>
      <c r="G629" s="1">
        <v>3352387</v>
      </c>
      <c r="H629" t="s">
        <v>2352</v>
      </c>
      <c r="I629" s="121">
        <v>6</v>
      </c>
      <c r="J629" s="121"/>
      <c r="K629" s="121"/>
      <c r="L629" s="103">
        <v>39.743999999999993</v>
      </c>
      <c r="M629" s="47">
        <f t="shared" si="20"/>
        <v>238.46399999999994</v>
      </c>
      <c r="N629">
        <f t="shared" si="19"/>
        <v>8</v>
      </c>
    </row>
    <row r="630" spans="1:14" x14ac:dyDescent="0.25">
      <c r="A630" t="s">
        <v>2339</v>
      </c>
      <c r="B630" t="s">
        <v>2537</v>
      </c>
      <c r="C630" t="s">
        <v>2340</v>
      </c>
      <c r="D630" s="98">
        <v>45512</v>
      </c>
      <c r="E630" s="1">
        <v>128</v>
      </c>
      <c r="F630" t="s">
        <v>2544</v>
      </c>
      <c r="G630" s="1">
        <v>3373113</v>
      </c>
      <c r="H630" t="s">
        <v>2353</v>
      </c>
      <c r="I630" s="121">
        <v>180</v>
      </c>
      <c r="J630" s="121"/>
      <c r="K630" s="121"/>
      <c r="L630" s="103">
        <v>5.9841899999999999</v>
      </c>
      <c r="M630" s="47">
        <f t="shared" si="20"/>
        <v>1077.1541999999999</v>
      </c>
      <c r="N630">
        <f t="shared" si="19"/>
        <v>8</v>
      </c>
    </row>
    <row r="631" spans="1:14" x14ac:dyDescent="0.25">
      <c r="A631" t="s">
        <v>2339</v>
      </c>
      <c r="B631" t="s">
        <v>2537</v>
      </c>
      <c r="C631" t="s">
        <v>2340</v>
      </c>
      <c r="D631" s="98">
        <v>45512</v>
      </c>
      <c r="E631" s="1">
        <v>128</v>
      </c>
      <c r="F631" t="s">
        <v>2544</v>
      </c>
      <c r="G631" s="1">
        <v>3408152</v>
      </c>
      <c r="H631" t="s">
        <v>2346</v>
      </c>
      <c r="I631" s="121">
        <v>20</v>
      </c>
      <c r="J631" s="121"/>
      <c r="K631" s="121"/>
      <c r="L631" s="103">
        <v>19.800018000000001</v>
      </c>
      <c r="M631" s="47">
        <f t="shared" si="20"/>
        <v>396.00036</v>
      </c>
      <c r="N631">
        <f t="shared" si="19"/>
        <v>8</v>
      </c>
    </row>
    <row r="632" spans="1:14" x14ac:dyDescent="0.25">
      <c r="A632" t="s">
        <v>2339</v>
      </c>
      <c r="B632" t="s">
        <v>2537</v>
      </c>
      <c r="C632" t="s">
        <v>2340</v>
      </c>
      <c r="D632" s="98">
        <v>45512</v>
      </c>
      <c r="E632" s="1">
        <v>128</v>
      </c>
      <c r="F632" t="s">
        <v>2544</v>
      </c>
      <c r="G632" s="1">
        <v>3565350</v>
      </c>
      <c r="H632" t="s">
        <v>2364</v>
      </c>
      <c r="I632" s="121">
        <v>24</v>
      </c>
      <c r="J632" s="121"/>
      <c r="K632" s="121"/>
      <c r="L632" s="103">
        <v>12.645809999999999</v>
      </c>
      <c r="M632" s="47">
        <f t="shared" si="20"/>
        <v>303.49943999999999</v>
      </c>
      <c r="N632">
        <f t="shared" si="19"/>
        <v>8</v>
      </c>
    </row>
    <row r="633" spans="1:14" x14ac:dyDescent="0.25">
      <c r="A633" t="s">
        <v>2339</v>
      </c>
      <c r="B633" t="s">
        <v>2537</v>
      </c>
      <c r="C633" t="s">
        <v>2340</v>
      </c>
      <c r="D633" s="98">
        <v>45512</v>
      </c>
      <c r="E633" s="1">
        <v>128</v>
      </c>
      <c r="F633" t="s">
        <v>2544</v>
      </c>
      <c r="G633" s="1">
        <v>3568860</v>
      </c>
      <c r="H633" t="s">
        <v>2361</v>
      </c>
      <c r="I633" s="121">
        <v>24</v>
      </c>
      <c r="J633" s="121"/>
      <c r="K633" s="121"/>
      <c r="L633" s="103">
        <v>12.645809999999999</v>
      </c>
      <c r="M633" s="47">
        <f t="shared" si="20"/>
        <v>303.49943999999999</v>
      </c>
      <c r="N633">
        <f t="shared" si="19"/>
        <v>8</v>
      </c>
    </row>
    <row r="634" spans="1:14" x14ac:dyDescent="0.25">
      <c r="A634" t="s">
        <v>2339</v>
      </c>
      <c r="B634" t="s">
        <v>2537</v>
      </c>
      <c r="C634" t="s">
        <v>2340</v>
      </c>
      <c r="D634" s="98">
        <v>45512</v>
      </c>
      <c r="E634" s="1">
        <v>128</v>
      </c>
      <c r="F634" t="s">
        <v>2544</v>
      </c>
      <c r="G634" s="1">
        <v>3580595</v>
      </c>
      <c r="H634" t="s">
        <v>2349</v>
      </c>
      <c r="I634" s="121">
        <v>6</v>
      </c>
      <c r="J634" s="121"/>
      <c r="K634" s="121"/>
      <c r="L634" s="103">
        <v>18.065520000000003</v>
      </c>
      <c r="M634" s="47">
        <f t="shared" si="20"/>
        <v>108.39312000000001</v>
      </c>
      <c r="N634">
        <f t="shared" si="19"/>
        <v>8</v>
      </c>
    </row>
    <row r="635" spans="1:14" x14ac:dyDescent="0.25">
      <c r="A635" t="s">
        <v>2339</v>
      </c>
      <c r="B635" t="s">
        <v>2537</v>
      </c>
      <c r="C635" t="s">
        <v>2340</v>
      </c>
      <c r="D635" s="98">
        <v>45512</v>
      </c>
      <c r="E635" s="1">
        <v>128</v>
      </c>
      <c r="F635" t="s">
        <v>2544</v>
      </c>
      <c r="G635" s="1">
        <v>3384347</v>
      </c>
      <c r="H635" t="s">
        <v>2345</v>
      </c>
      <c r="I635" s="121">
        <v>180</v>
      </c>
      <c r="J635" s="121"/>
      <c r="K635" s="121"/>
      <c r="L635" s="103">
        <v>5.7200040000000012</v>
      </c>
      <c r="M635" s="47">
        <f t="shared" si="20"/>
        <v>1029.6007200000001</v>
      </c>
      <c r="N635">
        <f t="shared" si="19"/>
        <v>8</v>
      </c>
    </row>
    <row r="636" spans="1:14" x14ac:dyDescent="0.25">
      <c r="A636" t="s">
        <v>2339</v>
      </c>
      <c r="B636" t="s">
        <v>2537</v>
      </c>
      <c r="C636" t="s">
        <v>2340</v>
      </c>
      <c r="D636" s="98">
        <v>45512</v>
      </c>
      <c r="E636" s="1">
        <v>128</v>
      </c>
      <c r="F636" t="s">
        <v>2544</v>
      </c>
      <c r="G636" s="1">
        <v>3564666</v>
      </c>
      <c r="H636" t="s">
        <v>2362</v>
      </c>
      <c r="I636" s="121">
        <v>24</v>
      </c>
      <c r="J636" s="121"/>
      <c r="K636" s="121"/>
      <c r="L636" s="103">
        <v>20.323620000000002</v>
      </c>
      <c r="M636" s="47">
        <f t="shared" si="20"/>
        <v>487.76688000000001</v>
      </c>
      <c r="N636">
        <f t="shared" si="19"/>
        <v>8</v>
      </c>
    </row>
    <row r="637" spans="1:14" x14ac:dyDescent="0.25">
      <c r="A637" t="s">
        <v>2339</v>
      </c>
      <c r="B637" t="s">
        <v>2537</v>
      </c>
      <c r="C637" t="s">
        <v>2340</v>
      </c>
      <c r="D637" s="98">
        <v>45512</v>
      </c>
      <c r="E637" s="1">
        <v>128</v>
      </c>
      <c r="F637" t="s">
        <v>2544</v>
      </c>
      <c r="G637" s="1">
        <v>3565351</v>
      </c>
      <c r="H637" t="s">
        <v>2342</v>
      </c>
      <c r="I637" s="121">
        <v>24</v>
      </c>
      <c r="J637" s="121"/>
      <c r="K637" s="121"/>
      <c r="L637" s="103">
        <v>12.645809999999999</v>
      </c>
      <c r="M637" s="47">
        <f t="shared" si="20"/>
        <v>303.49943999999999</v>
      </c>
      <c r="N637">
        <f t="shared" si="19"/>
        <v>8</v>
      </c>
    </row>
    <row r="638" spans="1:14" x14ac:dyDescent="0.25">
      <c r="A638" t="s">
        <v>2339</v>
      </c>
      <c r="B638" t="s">
        <v>2537</v>
      </c>
      <c r="C638" t="s">
        <v>2340</v>
      </c>
      <c r="D638" s="98">
        <v>45512</v>
      </c>
      <c r="E638" s="1">
        <v>128</v>
      </c>
      <c r="F638" t="s">
        <v>2544</v>
      </c>
      <c r="G638" s="1">
        <v>3584240</v>
      </c>
      <c r="H638" t="s">
        <v>2357</v>
      </c>
      <c r="I638" s="121">
        <v>60</v>
      </c>
      <c r="J638" s="121"/>
      <c r="K638" s="121"/>
      <c r="L638" s="103">
        <v>5.9841899999999999</v>
      </c>
      <c r="M638" s="47">
        <f t="shared" si="20"/>
        <v>359.0514</v>
      </c>
      <c r="N638">
        <f t="shared" si="19"/>
        <v>8</v>
      </c>
    </row>
    <row r="639" spans="1:14" x14ac:dyDescent="0.25">
      <c r="A639" t="s">
        <v>2339</v>
      </c>
      <c r="B639" t="s">
        <v>2537</v>
      </c>
      <c r="C639" t="s">
        <v>2340</v>
      </c>
      <c r="D639" s="98">
        <v>45512</v>
      </c>
      <c r="E639" s="1">
        <v>128</v>
      </c>
      <c r="F639" t="s">
        <v>2544</v>
      </c>
      <c r="G639" s="1">
        <v>3584241</v>
      </c>
      <c r="H639" t="s">
        <v>2358</v>
      </c>
      <c r="I639" s="121">
        <v>40</v>
      </c>
      <c r="J639" s="121"/>
      <c r="K639" s="121"/>
      <c r="L639" s="103">
        <v>20.662344000000001</v>
      </c>
      <c r="M639" s="47">
        <f t="shared" si="20"/>
        <v>826.49376000000007</v>
      </c>
      <c r="N639">
        <f t="shared" si="19"/>
        <v>8</v>
      </c>
    </row>
    <row r="640" spans="1:14" x14ac:dyDescent="0.25">
      <c r="A640" t="s">
        <v>2339</v>
      </c>
      <c r="B640" t="s">
        <v>2537</v>
      </c>
      <c r="C640" t="s">
        <v>2340</v>
      </c>
      <c r="D640" s="98">
        <v>45512</v>
      </c>
      <c r="E640" s="1">
        <v>130</v>
      </c>
      <c r="F640" t="s">
        <v>2359</v>
      </c>
      <c r="G640" s="1">
        <v>3352387</v>
      </c>
      <c r="H640" t="s">
        <v>2352</v>
      </c>
      <c r="I640" s="121">
        <v>120</v>
      </c>
      <c r="J640" s="121"/>
      <c r="K640" s="121"/>
      <c r="L640" s="103">
        <v>39.743999999999993</v>
      </c>
      <c r="M640" s="47">
        <f t="shared" si="20"/>
        <v>4769.2799999999988</v>
      </c>
      <c r="N640">
        <f t="shared" si="19"/>
        <v>8</v>
      </c>
    </row>
    <row r="641" spans="1:14" x14ac:dyDescent="0.25">
      <c r="A641" t="s">
        <v>2339</v>
      </c>
      <c r="B641" t="s">
        <v>2537</v>
      </c>
      <c r="C641" t="s">
        <v>2340</v>
      </c>
      <c r="D641" s="98">
        <v>45512</v>
      </c>
      <c r="E641" s="1">
        <v>130</v>
      </c>
      <c r="F641" t="s">
        <v>2359</v>
      </c>
      <c r="G641" s="1">
        <v>3373113</v>
      </c>
      <c r="H641" t="s">
        <v>2353</v>
      </c>
      <c r="I641" s="121">
        <v>60</v>
      </c>
      <c r="J641" s="121"/>
      <c r="K641" s="121"/>
      <c r="L641" s="103">
        <v>5.9841899999999999</v>
      </c>
      <c r="M641" s="47">
        <f t="shared" si="20"/>
        <v>359.0514</v>
      </c>
      <c r="N641">
        <f t="shared" si="19"/>
        <v>8</v>
      </c>
    </row>
    <row r="642" spans="1:14" x14ac:dyDescent="0.25">
      <c r="A642" t="s">
        <v>2339</v>
      </c>
      <c r="B642" t="s">
        <v>2537</v>
      </c>
      <c r="C642" t="s">
        <v>2340</v>
      </c>
      <c r="D642" s="98">
        <v>45512</v>
      </c>
      <c r="E642" s="1">
        <v>130</v>
      </c>
      <c r="F642" t="s">
        <v>2359</v>
      </c>
      <c r="G642" s="1">
        <v>3384346</v>
      </c>
      <c r="H642" t="s">
        <v>2354</v>
      </c>
      <c r="I642" s="121">
        <v>12</v>
      </c>
      <c r="J642" s="121"/>
      <c r="K642" s="121"/>
      <c r="L642" s="103">
        <v>37.949940000000005</v>
      </c>
      <c r="M642" s="47">
        <f t="shared" si="20"/>
        <v>455.39928000000009</v>
      </c>
      <c r="N642">
        <f t="shared" si="19"/>
        <v>8</v>
      </c>
    </row>
    <row r="643" spans="1:14" x14ac:dyDescent="0.25">
      <c r="A643" t="s">
        <v>2339</v>
      </c>
      <c r="B643" t="s">
        <v>2537</v>
      </c>
      <c r="C643" t="s">
        <v>2340</v>
      </c>
      <c r="D643" s="98">
        <v>45512</v>
      </c>
      <c r="E643" s="1">
        <v>130</v>
      </c>
      <c r="F643" t="s">
        <v>2359</v>
      </c>
      <c r="G643" s="1">
        <v>3384347</v>
      </c>
      <c r="H643" t="s">
        <v>2345</v>
      </c>
      <c r="I643" s="121">
        <v>60</v>
      </c>
      <c r="J643" s="121"/>
      <c r="K643" s="121"/>
      <c r="L643" s="103">
        <v>5.7200040000000012</v>
      </c>
      <c r="M643" s="47">
        <f t="shared" si="20"/>
        <v>343.20024000000006</v>
      </c>
      <c r="N643">
        <f t="shared" ref="N643:N706" si="21">+DAY(D643)</f>
        <v>8</v>
      </c>
    </row>
    <row r="644" spans="1:14" x14ac:dyDescent="0.25">
      <c r="A644" t="s">
        <v>2339</v>
      </c>
      <c r="B644" t="s">
        <v>2537</v>
      </c>
      <c r="C644" t="s">
        <v>2340</v>
      </c>
      <c r="D644" s="98">
        <v>45512</v>
      </c>
      <c r="E644" s="1">
        <v>130</v>
      </c>
      <c r="F644" t="s">
        <v>2359</v>
      </c>
      <c r="G644" s="1">
        <v>3408152</v>
      </c>
      <c r="H644" t="s">
        <v>2346</v>
      </c>
      <c r="I644" s="121">
        <v>20</v>
      </c>
      <c r="J644" s="121"/>
      <c r="K644" s="121"/>
      <c r="L644" s="103">
        <v>19.800018000000001</v>
      </c>
      <c r="M644" s="47">
        <f t="shared" si="20"/>
        <v>396.00036</v>
      </c>
      <c r="N644">
        <f t="shared" si="21"/>
        <v>8</v>
      </c>
    </row>
    <row r="645" spans="1:14" x14ac:dyDescent="0.25">
      <c r="A645" t="s">
        <v>2339</v>
      </c>
      <c r="B645" t="s">
        <v>2537</v>
      </c>
      <c r="C645" t="s">
        <v>2340</v>
      </c>
      <c r="D645" s="98">
        <v>45512</v>
      </c>
      <c r="E645" s="1">
        <v>130</v>
      </c>
      <c r="F645" t="s">
        <v>2359</v>
      </c>
      <c r="G645" s="1">
        <v>3584240</v>
      </c>
      <c r="H645" t="s">
        <v>2357</v>
      </c>
      <c r="I645" s="121">
        <v>60</v>
      </c>
      <c r="J645" s="121"/>
      <c r="K645" s="121"/>
      <c r="L645" s="103">
        <v>5.9841899999999999</v>
      </c>
      <c r="M645" s="47">
        <f t="shared" si="20"/>
        <v>359.0514</v>
      </c>
      <c r="N645">
        <f t="shared" si="21"/>
        <v>8</v>
      </c>
    </row>
    <row r="646" spans="1:14" x14ac:dyDescent="0.25">
      <c r="A646" t="s">
        <v>2339</v>
      </c>
      <c r="B646" t="s">
        <v>2537</v>
      </c>
      <c r="C646" t="s">
        <v>2340</v>
      </c>
      <c r="D646" s="98">
        <v>45512</v>
      </c>
      <c r="E646" s="1">
        <v>130</v>
      </c>
      <c r="F646" t="s">
        <v>2359</v>
      </c>
      <c r="G646" s="1">
        <v>3584241</v>
      </c>
      <c r="H646" t="s">
        <v>2358</v>
      </c>
      <c r="I646" s="121">
        <v>20</v>
      </c>
      <c r="J646" s="121"/>
      <c r="K646" s="121"/>
      <c r="L646" s="103">
        <v>20.662344000000001</v>
      </c>
      <c r="M646" s="47">
        <f t="shared" si="20"/>
        <v>413.24688000000003</v>
      </c>
      <c r="N646">
        <f t="shared" si="21"/>
        <v>8</v>
      </c>
    </row>
    <row r="647" spans="1:14" x14ac:dyDescent="0.25">
      <c r="A647" t="s">
        <v>2339</v>
      </c>
      <c r="B647" t="s">
        <v>2537</v>
      </c>
      <c r="C647" t="s">
        <v>2340</v>
      </c>
      <c r="D647" s="98">
        <v>45514</v>
      </c>
      <c r="E647" s="1">
        <v>133</v>
      </c>
      <c r="F647" t="s">
        <v>2366</v>
      </c>
      <c r="G647" s="1">
        <v>3580230</v>
      </c>
      <c r="H647" t="s">
        <v>2356</v>
      </c>
      <c r="I647" s="121">
        <v>12</v>
      </c>
      <c r="J647" s="121"/>
      <c r="K647" s="121"/>
      <c r="L647" s="103">
        <v>36.695520000000002</v>
      </c>
      <c r="M647" s="47">
        <f t="shared" si="20"/>
        <v>440.34624000000002</v>
      </c>
      <c r="N647">
        <f t="shared" si="21"/>
        <v>10</v>
      </c>
    </row>
    <row r="648" spans="1:14" x14ac:dyDescent="0.25">
      <c r="A648" t="s">
        <v>2339</v>
      </c>
      <c r="B648" t="s">
        <v>2537</v>
      </c>
      <c r="C648" t="s">
        <v>2340</v>
      </c>
      <c r="D648" s="98">
        <v>45512</v>
      </c>
      <c r="E648" s="1">
        <v>134</v>
      </c>
      <c r="F648" t="s">
        <v>2367</v>
      </c>
      <c r="G648" s="1">
        <v>3373113</v>
      </c>
      <c r="H648" t="s">
        <v>2353</v>
      </c>
      <c r="I648" s="121">
        <v>120</v>
      </c>
      <c r="J648" s="121"/>
      <c r="K648" s="121"/>
      <c r="L648" s="103">
        <v>5.9841899999999999</v>
      </c>
      <c r="M648" s="47">
        <f t="shared" si="20"/>
        <v>718.1028</v>
      </c>
      <c r="N648">
        <f t="shared" si="21"/>
        <v>8</v>
      </c>
    </row>
    <row r="649" spans="1:14" x14ac:dyDescent="0.25">
      <c r="A649" t="s">
        <v>2339</v>
      </c>
      <c r="B649" t="s">
        <v>2537</v>
      </c>
      <c r="C649" t="s">
        <v>2340</v>
      </c>
      <c r="D649" s="98">
        <v>45512</v>
      </c>
      <c r="E649" s="1">
        <v>134</v>
      </c>
      <c r="F649" t="s">
        <v>2367</v>
      </c>
      <c r="G649" s="1">
        <v>3384347</v>
      </c>
      <c r="H649" t="s">
        <v>2345</v>
      </c>
      <c r="I649" s="121">
        <v>60</v>
      </c>
      <c r="J649" s="121"/>
      <c r="K649" s="121"/>
      <c r="L649" s="103">
        <v>5.7200040000000012</v>
      </c>
      <c r="M649" s="47">
        <f t="shared" si="20"/>
        <v>343.20024000000006</v>
      </c>
      <c r="N649">
        <f t="shared" si="21"/>
        <v>8</v>
      </c>
    </row>
    <row r="650" spans="1:14" x14ac:dyDescent="0.25">
      <c r="A650" t="s">
        <v>2339</v>
      </c>
      <c r="B650" t="s">
        <v>2537</v>
      </c>
      <c r="C650" t="s">
        <v>2340</v>
      </c>
      <c r="D650" s="98">
        <v>45512</v>
      </c>
      <c r="E650" s="1">
        <v>134</v>
      </c>
      <c r="F650" t="s">
        <v>2367</v>
      </c>
      <c r="G650" s="1">
        <v>3564666</v>
      </c>
      <c r="H650" t="s">
        <v>2362</v>
      </c>
      <c r="I650" s="121">
        <v>12</v>
      </c>
      <c r="J650" s="121"/>
      <c r="K650" s="121"/>
      <c r="L650" s="103">
        <v>20.323620000000002</v>
      </c>
      <c r="M650" s="47">
        <f t="shared" ref="M650:M709" si="22">+I650*L650</f>
        <v>243.88344000000001</v>
      </c>
      <c r="N650">
        <f t="shared" si="21"/>
        <v>8</v>
      </c>
    </row>
    <row r="651" spans="1:14" x14ac:dyDescent="0.25">
      <c r="A651" t="s">
        <v>2339</v>
      </c>
      <c r="B651" t="s">
        <v>2537</v>
      </c>
      <c r="C651" t="s">
        <v>2340</v>
      </c>
      <c r="D651" s="98">
        <v>45512</v>
      </c>
      <c r="E651" s="1">
        <v>134</v>
      </c>
      <c r="F651" t="s">
        <v>2367</v>
      </c>
      <c r="G651" s="1">
        <v>3565351</v>
      </c>
      <c r="H651" t="s">
        <v>2342</v>
      </c>
      <c r="I651" s="121">
        <v>24</v>
      </c>
      <c r="J651" s="121"/>
      <c r="K651" s="121"/>
      <c r="L651" s="103">
        <v>12.645809999999999</v>
      </c>
      <c r="M651" s="47">
        <f t="shared" si="22"/>
        <v>303.49943999999999</v>
      </c>
      <c r="N651">
        <f t="shared" si="21"/>
        <v>8</v>
      </c>
    </row>
    <row r="652" spans="1:14" x14ac:dyDescent="0.25">
      <c r="A652" t="s">
        <v>2339</v>
      </c>
      <c r="B652" t="s">
        <v>2537</v>
      </c>
      <c r="C652" t="s">
        <v>2340</v>
      </c>
      <c r="D652" s="98">
        <v>45515</v>
      </c>
      <c r="E652" s="1">
        <v>134</v>
      </c>
      <c r="F652" t="s">
        <v>2367</v>
      </c>
      <c r="G652" s="1">
        <v>3284683</v>
      </c>
      <c r="H652" t="s">
        <v>2343</v>
      </c>
      <c r="I652" s="121">
        <v>12</v>
      </c>
      <c r="J652" s="121"/>
      <c r="K652" s="121"/>
      <c r="L652" s="103">
        <v>30.099959999999999</v>
      </c>
      <c r="M652" s="47">
        <f t="shared" si="22"/>
        <v>361.19952000000001</v>
      </c>
      <c r="N652">
        <f t="shared" si="21"/>
        <v>11</v>
      </c>
    </row>
    <row r="653" spans="1:14" x14ac:dyDescent="0.25">
      <c r="A653" t="s">
        <v>2339</v>
      </c>
      <c r="B653" t="s">
        <v>2537</v>
      </c>
      <c r="C653" t="s">
        <v>2340</v>
      </c>
      <c r="D653" s="98">
        <v>45515</v>
      </c>
      <c r="E653" s="1">
        <v>134</v>
      </c>
      <c r="F653" t="s">
        <v>2367</v>
      </c>
      <c r="G653" s="1">
        <v>3408152</v>
      </c>
      <c r="H653" t="s">
        <v>2346</v>
      </c>
      <c r="I653" s="121">
        <v>60</v>
      </c>
      <c r="J653" s="121"/>
      <c r="K653" s="121"/>
      <c r="L653" s="103">
        <v>19.800018000000001</v>
      </c>
      <c r="M653" s="47">
        <f t="shared" si="22"/>
        <v>1188.00108</v>
      </c>
      <c r="N653">
        <f t="shared" si="21"/>
        <v>11</v>
      </c>
    </row>
    <row r="654" spans="1:14" x14ac:dyDescent="0.25">
      <c r="A654" t="s">
        <v>2339</v>
      </c>
      <c r="B654" t="s">
        <v>2537</v>
      </c>
      <c r="C654" t="s">
        <v>2340</v>
      </c>
      <c r="D654" s="98">
        <v>45515</v>
      </c>
      <c r="E654" s="1">
        <v>134</v>
      </c>
      <c r="F654" t="s">
        <v>2367</v>
      </c>
      <c r="G654" s="1">
        <v>3566457</v>
      </c>
      <c r="H654" t="s">
        <v>2365</v>
      </c>
      <c r="I654" s="121">
        <v>24</v>
      </c>
      <c r="J654" s="121"/>
      <c r="K654" s="121"/>
      <c r="L654" s="103">
        <v>12.645809999999999</v>
      </c>
      <c r="M654" s="47">
        <f t="shared" si="22"/>
        <v>303.49943999999999</v>
      </c>
      <c r="N654">
        <f t="shared" si="21"/>
        <v>11</v>
      </c>
    </row>
    <row r="655" spans="1:14" x14ac:dyDescent="0.25">
      <c r="A655" t="s">
        <v>2339</v>
      </c>
      <c r="B655" t="s">
        <v>2537</v>
      </c>
      <c r="C655" t="s">
        <v>2340</v>
      </c>
      <c r="D655" s="98">
        <v>45515</v>
      </c>
      <c r="E655" s="1">
        <v>134</v>
      </c>
      <c r="F655" t="s">
        <v>2367</v>
      </c>
      <c r="G655" s="1">
        <v>3568860</v>
      </c>
      <c r="H655" t="s">
        <v>2361</v>
      </c>
      <c r="I655" s="121">
        <v>24</v>
      </c>
      <c r="J655" s="121"/>
      <c r="K655" s="121"/>
      <c r="L655" s="103">
        <v>12.645809999999999</v>
      </c>
      <c r="M655" s="47">
        <f t="shared" si="22"/>
        <v>303.49943999999999</v>
      </c>
      <c r="N655">
        <f t="shared" si="21"/>
        <v>11</v>
      </c>
    </row>
    <row r="656" spans="1:14" x14ac:dyDescent="0.25">
      <c r="A656" t="s">
        <v>2339</v>
      </c>
      <c r="B656" t="s">
        <v>2537</v>
      </c>
      <c r="C656" t="s">
        <v>2340</v>
      </c>
      <c r="D656" s="98">
        <v>45515</v>
      </c>
      <c r="E656" s="1">
        <v>134</v>
      </c>
      <c r="F656" t="s">
        <v>2367</v>
      </c>
      <c r="G656" s="1">
        <v>3584240</v>
      </c>
      <c r="H656" t="s">
        <v>2357</v>
      </c>
      <c r="I656" s="121">
        <v>60</v>
      </c>
      <c r="J656" s="121"/>
      <c r="K656" s="121"/>
      <c r="L656" s="103">
        <v>5.9841899999999999</v>
      </c>
      <c r="M656" s="47">
        <f t="shared" si="22"/>
        <v>359.0514</v>
      </c>
      <c r="N656">
        <f t="shared" si="21"/>
        <v>11</v>
      </c>
    </row>
    <row r="657" spans="1:14" x14ac:dyDescent="0.25">
      <c r="A657" t="s">
        <v>2339</v>
      </c>
      <c r="B657" t="s">
        <v>2537</v>
      </c>
      <c r="C657" t="s">
        <v>2340</v>
      </c>
      <c r="D657" s="98">
        <v>45515</v>
      </c>
      <c r="E657" s="1">
        <v>134</v>
      </c>
      <c r="F657" t="s">
        <v>2367</v>
      </c>
      <c r="G657" s="1">
        <v>3584241</v>
      </c>
      <c r="H657" t="s">
        <v>2358</v>
      </c>
      <c r="I657" s="121">
        <v>60</v>
      </c>
      <c r="J657" s="121"/>
      <c r="K657" s="121"/>
      <c r="L657" s="103">
        <v>20.662344000000001</v>
      </c>
      <c r="M657" s="47">
        <f t="shared" si="22"/>
        <v>1239.74064</v>
      </c>
      <c r="N657">
        <f t="shared" si="21"/>
        <v>11</v>
      </c>
    </row>
    <row r="658" spans="1:14" x14ac:dyDescent="0.25">
      <c r="A658" t="s">
        <v>2339</v>
      </c>
      <c r="B658" t="s">
        <v>2537</v>
      </c>
      <c r="C658" t="s">
        <v>2340</v>
      </c>
      <c r="D658" s="98">
        <v>45514</v>
      </c>
      <c r="E658" s="1">
        <v>135</v>
      </c>
      <c r="F658" t="s">
        <v>2368</v>
      </c>
      <c r="G658" s="1">
        <v>3284683</v>
      </c>
      <c r="H658" t="s">
        <v>2343</v>
      </c>
      <c r="I658" s="121">
        <v>12</v>
      </c>
      <c r="J658" s="121"/>
      <c r="K658" s="121"/>
      <c r="L658" s="103">
        <v>30.099959999999999</v>
      </c>
      <c r="M658" s="47">
        <f t="shared" si="22"/>
        <v>361.19952000000001</v>
      </c>
      <c r="N658">
        <f t="shared" si="21"/>
        <v>10</v>
      </c>
    </row>
    <row r="659" spans="1:14" x14ac:dyDescent="0.25">
      <c r="A659" t="s">
        <v>2339</v>
      </c>
      <c r="B659" t="s">
        <v>2537</v>
      </c>
      <c r="C659" t="s">
        <v>2340</v>
      </c>
      <c r="D659" s="98">
        <v>45515</v>
      </c>
      <c r="E659" s="1">
        <v>136</v>
      </c>
      <c r="F659" t="s">
        <v>2369</v>
      </c>
      <c r="G659" s="1">
        <v>3352387</v>
      </c>
      <c r="H659" t="s">
        <v>2352</v>
      </c>
      <c r="I659" s="121">
        <v>24</v>
      </c>
      <c r="J659" s="121"/>
      <c r="K659" s="121"/>
      <c r="L659" s="103">
        <v>39.743999999999993</v>
      </c>
      <c r="M659" s="47">
        <f t="shared" si="22"/>
        <v>953.85599999999977</v>
      </c>
      <c r="N659">
        <f t="shared" si="21"/>
        <v>11</v>
      </c>
    </row>
    <row r="660" spans="1:14" x14ac:dyDescent="0.25">
      <c r="A660" t="s">
        <v>2339</v>
      </c>
      <c r="B660" t="s">
        <v>2537</v>
      </c>
      <c r="C660" t="s">
        <v>2340</v>
      </c>
      <c r="D660" s="98">
        <v>45515</v>
      </c>
      <c r="E660" s="1">
        <v>136</v>
      </c>
      <c r="F660" t="s">
        <v>2369</v>
      </c>
      <c r="G660" s="1">
        <v>3568860</v>
      </c>
      <c r="H660" t="s">
        <v>2361</v>
      </c>
      <c r="I660" s="121">
        <v>24</v>
      </c>
      <c r="J660" s="121"/>
      <c r="K660" s="121"/>
      <c r="L660" s="103">
        <v>12.645809999999999</v>
      </c>
      <c r="M660" s="47">
        <f t="shared" si="22"/>
        <v>303.49943999999999</v>
      </c>
      <c r="N660">
        <f t="shared" si="21"/>
        <v>11</v>
      </c>
    </row>
    <row r="661" spans="1:14" x14ac:dyDescent="0.25">
      <c r="A661" t="s">
        <v>2339</v>
      </c>
      <c r="B661" t="s">
        <v>2537</v>
      </c>
      <c r="C661" t="s">
        <v>2340</v>
      </c>
      <c r="D661" s="98">
        <v>45515</v>
      </c>
      <c r="E661" s="1">
        <v>136</v>
      </c>
      <c r="F661" t="s">
        <v>2369</v>
      </c>
      <c r="G661" s="1">
        <v>3580230</v>
      </c>
      <c r="H661" t="s">
        <v>2356</v>
      </c>
      <c r="I661" s="121">
        <v>6</v>
      </c>
      <c r="J661" s="121"/>
      <c r="K661" s="121"/>
      <c r="L661" s="103">
        <v>36.695520000000002</v>
      </c>
      <c r="M661" s="47">
        <f t="shared" si="22"/>
        <v>220.17312000000001</v>
      </c>
      <c r="N661">
        <f t="shared" si="21"/>
        <v>11</v>
      </c>
    </row>
    <row r="662" spans="1:14" x14ac:dyDescent="0.25">
      <c r="A662" t="s">
        <v>2339</v>
      </c>
      <c r="B662" t="s">
        <v>2537</v>
      </c>
      <c r="C662" t="s">
        <v>2340</v>
      </c>
      <c r="D662" s="98">
        <v>45515</v>
      </c>
      <c r="E662" s="1">
        <v>136</v>
      </c>
      <c r="F662" t="s">
        <v>2369</v>
      </c>
      <c r="G662" s="1">
        <v>3580595</v>
      </c>
      <c r="H662" t="s">
        <v>2349</v>
      </c>
      <c r="I662" s="121">
        <v>6</v>
      </c>
      <c r="J662" s="121"/>
      <c r="K662" s="121"/>
      <c r="L662" s="103">
        <v>18.065520000000003</v>
      </c>
      <c r="M662" s="47">
        <f t="shared" si="22"/>
        <v>108.39312000000001</v>
      </c>
      <c r="N662">
        <f t="shared" si="21"/>
        <v>11</v>
      </c>
    </row>
    <row r="663" spans="1:14" x14ac:dyDescent="0.25">
      <c r="A663" t="s">
        <v>2339</v>
      </c>
      <c r="B663" t="s">
        <v>2537</v>
      </c>
      <c r="C663" t="s">
        <v>2340</v>
      </c>
      <c r="D663" s="98">
        <v>45515</v>
      </c>
      <c r="E663" s="1">
        <v>136</v>
      </c>
      <c r="F663" t="s">
        <v>2369</v>
      </c>
      <c r="G663" s="1">
        <v>3584241</v>
      </c>
      <c r="H663" t="s">
        <v>2358</v>
      </c>
      <c r="I663" s="121">
        <v>40</v>
      </c>
      <c r="J663" s="121"/>
      <c r="K663" s="121"/>
      <c r="L663" s="103">
        <v>20.662344000000001</v>
      </c>
      <c r="M663" s="47">
        <f t="shared" si="22"/>
        <v>826.49376000000007</v>
      </c>
      <c r="N663">
        <f t="shared" si="21"/>
        <v>11</v>
      </c>
    </row>
    <row r="664" spans="1:14" x14ac:dyDescent="0.25">
      <c r="A664" t="s">
        <v>2339</v>
      </c>
      <c r="B664" t="s">
        <v>2537</v>
      </c>
      <c r="C664" t="s">
        <v>2340</v>
      </c>
      <c r="D664" s="98">
        <v>45513</v>
      </c>
      <c r="E664" s="1">
        <v>138</v>
      </c>
      <c r="F664" t="s">
        <v>2371</v>
      </c>
      <c r="G664" s="1">
        <v>3565351</v>
      </c>
      <c r="H664" t="s">
        <v>2342</v>
      </c>
      <c r="I664" s="121">
        <v>72</v>
      </c>
      <c r="J664" s="121"/>
      <c r="K664" s="121"/>
      <c r="L664" s="103">
        <v>12.645809999999999</v>
      </c>
      <c r="M664" s="47">
        <f t="shared" si="22"/>
        <v>910.49831999999992</v>
      </c>
      <c r="N664">
        <f t="shared" si="21"/>
        <v>9</v>
      </c>
    </row>
    <row r="665" spans="1:14" x14ac:dyDescent="0.25">
      <c r="A665" t="s">
        <v>2339</v>
      </c>
      <c r="B665" t="s">
        <v>2537</v>
      </c>
      <c r="C665" t="s">
        <v>2340</v>
      </c>
      <c r="D665" s="98">
        <v>45513</v>
      </c>
      <c r="E665" s="1">
        <v>138</v>
      </c>
      <c r="F665" t="s">
        <v>2371</v>
      </c>
      <c r="G665" s="1">
        <v>3584240</v>
      </c>
      <c r="H665" t="s">
        <v>2357</v>
      </c>
      <c r="I665" s="121">
        <v>120</v>
      </c>
      <c r="J665" s="121"/>
      <c r="K665" s="121"/>
      <c r="L665" s="103">
        <v>5.9841899999999999</v>
      </c>
      <c r="M665" s="47">
        <f t="shared" si="22"/>
        <v>718.1028</v>
      </c>
      <c r="N665">
        <f t="shared" si="21"/>
        <v>9</v>
      </c>
    </row>
    <row r="666" spans="1:14" x14ac:dyDescent="0.25">
      <c r="A666" t="s">
        <v>2339</v>
      </c>
      <c r="B666" t="s">
        <v>2537</v>
      </c>
      <c r="C666" t="s">
        <v>2340</v>
      </c>
      <c r="D666" s="98">
        <v>45513</v>
      </c>
      <c r="E666" s="1">
        <v>138</v>
      </c>
      <c r="F666" t="s">
        <v>2371</v>
      </c>
      <c r="G666" s="1">
        <v>3584241</v>
      </c>
      <c r="H666" t="s">
        <v>2358</v>
      </c>
      <c r="I666" s="121">
        <v>60</v>
      </c>
      <c r="J666" s="121"/>
      <c r="K666" s="121"/>
      <c r="L666" s="103">
        <v>20.662344000000001</v>
      </c>
      <c r="M666" s="47">
        <f t="shared" si="22"/>
        <v>1239.74064</v>
      </c>
      <c r="N666">
        <f t="shared" si="21"/>
        <v>9</v>
      </c>
    </row>
    <row r="667" spans="1:14" x14ac:dyDescent="0.25">
      <c r="A667" t="s">
        <v>2339</v>
      </c>
      <c r="B667" t="s">
        <v>2537</v>
      </c>
      <c r="C667" t="s">
        <v>2340</v>
      </c>
      <c r="D667" s="98">
        <v>45513</v>
      </c>
      <c r="E667" s="1">
        <v>138</v>
      </c>
      <c r="F667" t="s">
        <v>2371</v>
      </c>
      <c r="G667" s="1">
        <v>3564666</v>
      </c>
      <c r="H667" t="s">
        <v>2362</v>
      </c>
      <c r="I667" s="121">
        <v>60</v>
      </c>
      <c r="J667" s="121"/>
      <c r="K667" s="121"/>
      <c r="L667" s="103">
        <v>20.323620000000002</v>
      </c>
      <c r="M667" s="47">
        <f t="shared" si="22"/>
        <v>1219.4172000000001</v>
      </c>
      <c r="N667">
        <f t="shared" si="21"/>
        <v>9</v>
      </c>
    </row>
    <row r="668" spans="1:14" x14ac:dyDescent="0.25">
      <c r="A668" t="s">
        <v>2339</v>
      </c>
      <c r="B668" t="s">
        <v>2537</v>
      </c>
      <c r="C668" t="s">
        <v>2340</v>
      </c>
      <c r="D668" s="98">
        <v>45513</v>
      </c>
      <c r="E668" s="1">
        <v>138</v>
      </c>
      <c r="F668" t="s">
        <v>2371</v>
      </c>
      <c r="G668" s="1">
        <v>3564667</v>
      </c>
      <c r="H668" t="s">
        <v>2347</v>
      </c>
      <c r="I668" s="121">
        <v>60</v>
      </c>
      <c r="J668" s="121"/>
      <c r="K668" s="121"/>
      <c r="L668" s="103">
        <v>20.323620000000002</v>
      </c>
      <c r="M668" s="47">
        <f t="shared" si="22"/>
        <v>1219.4172000000001</v>
      </c>
      <c r="N668">
        <f t="shared" si="21"/>
        <v>9</v>
      </c>
    </row>
    <row r="669" spans="1:14" x14ac:dyDescent="0.25">
      <c r="A669" t="s">
        <v>2339</v>
      </c>
      <c r="B669" t="s">
        <v>2537</v>
      </c>
      <c r="C669" t="s">
        <v>2340</v>
      </c>
      <c r="D669" s="98">
        <v>45513</v>
      </c>
      <c r="E669" s="1">
        <v>138</v>
      </c>
      <c r="F669" t="s">
        <v>2371</v>
      </c>
      <c r="G669" s="1">
        <v>3284683</v>
      </c>
      <c r="H669" t="s">
        <v>2343</v>
      </c>
      <c r="I669" s="121">
        <v>60</v>
      </c>
      <c r="J669" s="121"/>
      <c r="K669" s="121"/>
      <c r="L669" s="103">
        <v>30.099959999999999</v>
      </c>
      <c r="M669" s="47">
        <f t="shared" si="22"/>
        <v>1805.9975999999999</v>
      </c>
      <c r="N669">
        <f t="shared" si="21"/>
        <v>9</v>
      </c>
    </row>
    <row r="670" spans="1:14" x14ac:dyDescent="0.25">
      <c r="A670" t="s">
        <v>2339</v>
      </c>
      <c r="B670" t="s">
        <v>2537</v>
      </c>
      <c r="C670" t="s">
        <v>2340</v>
      </c>
      <c r="D670" s="98">
        <v>45513</v>
      </c>
      <c r="E670" s="1">
        <v>138</v>
      </c>
      <c r="F670" t="s">
        <v>2371</v>
      </c>
      <c r="G670" s="1">
        <v>3384346</v>
      </c>
      <c r="H670" t="s">
        <v>2354</v>
      </c>
      <c r="I670" s="121">
        <v>30</v>
      </c>
      <c r="J670" s="121"/>
      <c r="K670" s="121"/>
      <c r="L670" s="103">
        <v>37.949940000000005</v>
      </c>
      <c r="M670" s="47">
        <f t="shared" si="22"/>
        <v>1138.4982000000002</v>
      </c>
      <c r="N670">
        <f t="shared" si="21"/>
        <v>9</v>
      </c>
    </row>
    <row r="671" spans="1:14" x14ac:dyDescent="0.25">
      <c r="A671" t="s">
        <v>2339</v>
      </c>
      <c r="B671" t="s">
        <v>2537</v>
      </c>
      <c r="C671" t="s">
        <v>2340</v>
      </c>
      <c r="D671" s="98">
        <v>45513</v>
      </c>
      <c r="E671" s="1">
        <v>138</v>
      </c>
      <c r="F671" t="s">
        <v>2371</v>
      </c>
      <c r="G671" s="1">
        <v>3384347</v>
      </c>
      <c r="H671" t="s">
        <v>2345</v>
      </c>
      <c r="I671" s="121">
        <v>300</v>
      </c>
      <c r="J671" s="121"/>
      <c r="K671" s="121"/>
      <c r="L671" s="103">
        <v>5.7200040000000012</v>
      </c>
      <c r="M671" s="47">
        <f t="shared" si="22"/>
        <v>1716.0012000000004</v>
      </c>
      <c r="N671">
        <f t="shared" si="21"/>
        <v>9</v>
      </c>
    </row>
    <row r="672" spans="1:14" x14ac:dyDescent="0.25">
      <c r="A672" t="s">
        <v>2339</v>
      </c>
      <c r="B672" t="s">
        <v>2537</v>
      </c>
      <c r="C672" t="s">
        <v>2340</v>
      </c>
      <c r="D672" s="98">
        <v>45513</v>
      </c>
      <c r="E672" s="1">
        <v>138</v>
      </c>
      <c r="F672" t="s">
        <v>2371</v>
      </c>
      <c r="G672" s="1">
        <v>3566457</v>
      </c>
      <c r="H672" t="s">
        <v>2365</v>
      </c>
      <c r="I672" s="121">
        <v>120</v>
      </c>
      <c r="J672" s="121"/>
      <c r="K672" s="121"/>
      <c r="L672" s="103">
        <v>12.645809999999999</v>
      </c>
      <c r="M672" s="47">
        <f t="shared" si="22"/>
        <v>1517.4971999999998</v>
      </c>
      <c r="N672">
        <f t="shared" si="21"/>
        <v>9</v>
      </c>
    </row>
    <row r="673" spans="1:14" x14ac:dyDescent="0.25">
      <c r="A673" t="s">
        <v>2339</v>
      </c>
      <c r="B673" t="s">
        <v>2537</v>
      </c>
      <c r="C673" t="s">
        <v>2340</v>
      </c>
      <c r="D673" s="98">
        <v>45513</v>
      </c>
      <c r="E673" s="1">
        <v>138</v>
      </c>
      <c r="F673" t="s">
        <v>2371</v>
      </c>
      <c r="G673" s="1">
        <v>3352387</v>
      </c>
      <c r="H673" t="s">
        <v>2352</v>
      </c>
      <c r="I673" s="121">
        <v>60</v>
      </c>
      <c r="J673" s="121"/>
      <c r="K673" s="121"/>
      <c r="L673" s="103">
        <v>39.743999999999993</v>
      </c>
      <c r="M673" s="47">
        <f t="shared" si="22"/>
        <v>2384.6399999999994</v>
      </c>
      <c r="N673">
        <f t="shared" si="21"/>
        <v>9</v>
      </c>
    </row>
    <row r="674" spans="1:14" x14ac:dyDescent="0.25">
      <c r="A674" t="s">
        <v>2339</v>
      </c>
      <c r="B674" t="s">
        <v>2537</v>
      </c>
      <c r="C674" t="s">
        <v>2340</v>
      </c>
      <c r="D674" s="98">
        <v>45513</v>
      </c>
      <c r="E674" s="1">
        <v>138</v>
      </c>
      <c r="F674" t="s">
        <v>2371</v>
      </c>
      <c r="G674" s="1">
        <v>3373113</v>
      </c>
      <c r="H674" t="s">
        <v>2353</v>
      </c>
      <c r="I674" s="121">
        <v>300</v>
      </c>
      <c r="J674" s="121"/>
      <c r="K674" s="121"/>
      <c r="L674" s="103">
        <v>5.9841899999999999</v>
      </c>
      <c r="M674" s="47">
        <f t="shared" si="22"/>
        <v>1795.2570000000001</v>
      </c>
      <c r="N674">
        <f t="shared" si="21"/>
        <v>9</v>
      </c>
    </row>
    <row r="675" spans="1:14" x14ac:dyDescent="0.25">
      <c r="A675" t="s">
        <v>2339</v>
      </c>
      <c r="B675" t="s">
        <v>2537</v>
      </c>
      <c r="C675" t="s">
        <v>2340</v>
      </c>
      <c r="D675" s="98">
        <v>45513</v>
      </c>
      <c r="E675" s="1">
        <v>138</v>
      </c>
      <c r="F675" t="s">
        <v>2371</v>
      </c>
      <c r="G675" s="1">
        <v>3408152</v>
      </c>
      <c r="H675" t="s">
        <v>2346</v>
      </c>
      <c r="I675" s="121">
        <v>100</v>
      </c>
      <c r="J675" s="121"/>
      <c r="K675" s="121"/>
      <c r="L675" s="103">
        <v>19.800018000000001</v>
      </c>
      <c r="M675" s="47">
        <f t="shared" si="22"/>
        <v>1980.0018000000002</v>
      </c>
      <c r="N675">
        <f t="shared" si="21"/>
        <v>9</v>
      </c>
    </row>
    <row r="676" spans="1:14" x14ac:dyDescent="0.25">
      <c r="A676" t="s">
        <v>2339</v>
      </c>
      <c r="B676" t="s">
        <v>2537</v>
      </c>
      <c r="C676" t="s">
        <v>2340</v>
      </c>
      <c r="D676" s="98">
        <v>45513</v>
      </c>
      <c r="E676" s="1">
        <v>138</v>
      </c>
      <c r="F676" t="s">
        <v>2371</v>
      </c>
      <c r="G676" s="1">
        <v>3284683</v>
      </c>
      <c r="H676" t="s">
        <v>2343</v>
      </c>
      <c r="I676" s="121">
        <v>60</v>
      </c>
      <c r="J676" s="121"/>
      <c r="K676" s="121"/>
      <c r="L676" s="103">
        <v>30.099959999999999</v>
      </c>
      <c r="M676" s="47">
        <f t="shared" si="22"/>
        <v>1805.9975999999999</v>
      </c>
      <c r="N676">
        <f t="shared" si="21"/>
        <v>9</v>
      </c>
    </row>
    <row r="677" spans="1:14" x14ac:dyDescent="0.25">
      <c r="A677" t="s">
        <v>2339</v>
      </c>
      <c r="B677" t="s">
        <v>2537</v>
      </c>
      <c r="C677" t="s">
        <v>2340</v>
      </c>
      <c r="D677" s="98">
        <v>45513</v>
      </c>
      <c r="E677" s="1">
        <v>151</v>
      </c>
      <c r="F677" t="s">
        <v>2376</v>
      </c>
      <c r="G677" s="1">
        <v>3373113</v>
      </c>
      <c r="H677" t="s">
        <v>2353</v>
      </c>
      <c r="I677" s="121">
        <v>180</v>
      </c>
      <c r="J677" s="121"/>
      <c r="K677" s="121"/>
      <c r="L677" s="103">
        <v>5.9841899999999999</v>
      </c>
      <c r="M677" s="47">
        <f t="shared" si="22"/>
        <v>1077.1541999999999</v>
      </c>
      <c r="N677">
        <f t="shared" si="21"/>
        <v>9</v>
      </c>
    </row>
    <row r="678" spans="1:14" x14ac:dyDescent="0.25">
      <c r="A678" t="s">
        <v>2339</v>
      </c>
      <c r="B678" t="s">
        <v>2537</v>
      </c>
      <c r="C678" t="s">
        <v>2340</v>
      </c>
      <c r="D678" s="98">
        <v>45513</v>
      </c>
      <c r="E678" s="1">
        <v>151</v>
      </c>
      <c r="F678" t="s">
        <v>2376</v>
      </c>
      <c r="G678" s="1">
        <v>3352387</v>
      </c>
      <c r="H678" t="s">
        <v>2352</v>
      </c>
      <c r="I678" s="121">
        <v>30</v>
      </c>
      <c r="J678" s="121"/>
      <c r="K678" s="121"/>
      <c r="L678" s="103">
        <v>39.743999999999993</v>
      </c>
      <c r="M678" s="47">
        <f t="shared" si="22"/>
        <v>1192.3199999999997</v>
      </c>
      <c r="N678">
        <f t="shared" si="21"/>
        <v>9</v>
      </c>
    </row>
    <row r="679" spans="1:14" x14ac:dyDescent="0.25">
      <c r="A679" t="s">
        <v>2339</v>
      </c>
      <c r="B679" t="s">
        <v>2537</v>
      </c>
      <c r="C679" t="s">
        <v>2340</v>
      </c>
      <c r="D679" s="98">
        <v>45513</v>
      </c>
      <c r="E679" s="1">
        <v>151</v>
      </c>
      <c r="F679" t="s">
        <v>2376</v>
      </c>
      <c r="G679" s="1">
        <v>3373113</v>
      </c>
      <c r="H679" t="s">
        <v>2353</v>
      </c>
      <c r="I679" s="121">
        <v>120</v>
      </c>
      <c r="J679" s="121"/>
      <c r="K679" s="121"/>
      <c r="L679" s="103">
        <v>5.9841899999999999</v>
      </c>
      <c r="M679" s="47">
        <f t="shared" si="22"/>
        <v>718.1028</v>
      </c>
      <c r="N679">
        <f t="shared" si="21"/>
        <v>9</v>
      </c>
    </row>
    <row r="680" spans="1:14" x14ac:dyDescent="0.25">
      <c r="A680" t="s">
        <v>2339</v>
      </c>
      <c r="B680" t="s">
        <v>2537</v>
      </c>
      <c r="C680" t="s">
        <v>2340</v>
      </c>
      <c r="D680" s="98">
        <v>45513</v>
      </c>
      <c r="E680" s="1">
        <v>151</v>
      </c>
      <c r="F680" t="s">
        <v>2376</v>
      </c>
      <c r="G680" s="1">
        <v>3384347</v>
      </c>
      <c r="H680" t="s">
        <v>2345</v>
      </c>
      <c r="I680" s="121">
        <v>120</v>
      </c>
      <c r="J680" s="121"/>
      <c r="K680" s="121"/>
      <c r="L680" s="103">
        <v>5.7200040000000012</v>
      </c>
      <c r="M680" s="47">
        <f t="shared" si="22"/>
        <v>686.40048000000013</v>
      </c>
      <c r="N680">
        <f t="shared" si="21"/>
        <v>9</v>
      </c>
    </row>
    <row r="681" spans="1:14" x14ac:dyDescent="0.25">
      <c r="A681" t="s">
        <v>2339</v>
      </c>
      <c r="B681" t="s">
        <v>2537</v>
      </c>
      <c r="C681" t="s">
        <v>2340</v>
      </c>
      <c r="D681" s="98">
        <v>45513</v>
      </c>
      <c r="E681" s="1">
        <v>151</v>
      </c>
      <c r="F681" t="s">
        <v>2376</v>
      </c>
      <c r="G681" s="1">
        <v>3408152</v>
      </c>
      <c r="H681" t="s">
        <v>2346</v>
      </c>
      <c r="I681" s="121">
        <v>60</v>
      </c>
      <c r="J681" s="121"/>
      <c r="K681" s="121"/>
      <c r="L681" s="103">
        <v>19.800018000000001</v>
      </c>
      <c r="M681" s="47">
        <f t="shared" si="22"/>
        <v>1188.00108</v>
      </c>
      <c r="N681">
        <f t="shared" si="21"/>
        <v>9</v>
      </c>
    </row>
    <row r="682" spans="1:14" x14ac:dyDescent="0.25">
      <c r="A682" t="s">
        <v>2339</v>
      </c>
      <c r="B682" t="s">
        <v>2537</v>
      </c>
      <c r="C682" t="s">
        <v>2340</v>
      </c>
      <c r="D682" s="98">
        <v>45513</v>
      </c>
      <c r="E682" s="1">
        <v>151</v>
      </c>
      <c r="F682" t="s">
        <v>2376</v>
      </c>
      <c r="G682" s="1">
        <v>3584240</v>
      </c>
      <c r="H682" t="s">
        <v>2357</v>
      </c>
      <c r="I682" s="121">
        <v>60</v>
      </c>
      <c r="J682" s="121"/>
      <c r="K682" s="121"/>
      <c r="L682" s="103">
        <v>5.9841899999999999</v>
      </c>
      <c r="M682" s="47">
        <f t="shared" si="22"/>
        <v>359.0514</v>
      </c>
      <c r="N682">
        <f t="shared" si="21"/>
        <v>9</v>
      </c>
    </row>
    <row r="683" spans="1:14" x14ac:dyDescent="0.25">
      <c r="A683" t="s">
        <v>2339</v>
      </c>
      <c r="B683" t="s">
        <v>2537</v>
      </c>
      <c r="C683" t="s">
        <v>2340</v>
      </c>
      <c r="D683" s="98">
        <v>45513</v>
      </c>
      <c r="E683" s="1">
        <v>151</v>
      </c>
      <c r="F683" t="s">
        <v>2376</v>
      </c>
      <c r="G683" s="1">
        <v>3408152</v>
      </c>
      <c r="H683" t="s">
        <v>2346</v>
      </c>
      <c r="I683" s="121">
        <v>60</v>
      </c>
      <c r="J683" s="121"/>
      <c r="K683" s="121"/>
      <c r="L683" s="103">
        <v>19.800018000000001</v>
      </c>
      <c r="M683" s="47">
        <f t="shared" si="22"/>
        <v>1188.00108</v>
      </c>
      <c r="N683">
        <f t="shared" si="21"/>
        <v>9</v>
      </c>
    </row>
    <row r="684" spans="1:14" x14ac:dyDescent="0.25">
      <c r="A684" t="s">
        <v>2339</v>
      </c>
      <c r="B684" t="s">
        <v>2537</v>
      </c>
      <c r="C684" t="s">
        <v>2340</v>
      </c>
      <c r="D684" s="98">
        <v>45513</v>
      </c>
      <c r="E684" s="1">
        <v>153</v>
      </c>
      <c r="F684" t="s">
        <v>2378</v>
      </c>
      <c r="G684" s="1">
        <v>3565350</v>
      </c>
      <c r="H684" t="s">
        <v>2364</v>
      </c>
      <c r="I684" s="121">
        <v>24</v>
      </c>
      <c r="J684" s="121"/>
      <c r="K684" s="121"/>
      <c r="L684" s="103">
        <v>12.645809999999999</v>
      </c>
      <c r="M684" s="47">
        <f t="shared" si="22"/>
        <v>303.49943999999999</v>
      </c>
      <c r="N684">
        <f t="shared" si="21"/>
        <v>9</v>
      </c>
    </row>
    <row r="685" spans="1:14" x14ac:dyDescent="0.25">
      <c r="A685" t="s">
        <v>2339</v>
      </c>
      <c r="B685" t="s">
        <v>2537</v>
      </c>
      <c r="C685" t="s">
        <v>2340</v>
      </c>
      <c r="D685" s="98">
        <v>45513</v>
      </c>
      <c r="E685" s="1">
        <v>153</v>
      </c>
      <c r="F685" t="s">
        <v>2378</v>
      </c>
      <c r="G685" s="1">
        <v>3565351</v>
      </c>
      <c r="H685" t="s">
        <v>2342</v>
      </c>
      <c r="I685" s="121">
        <v>24</v>
      </c>
      <c r="J685" s="121"/>
      <c r="K685" s="121"/>
      <c r="L685" s="103">
        <v>12.645809999999999</v>
      </c>
      <c r="M685" s="47">
        <f t="shared" si="22"/>
        <v>303.49943999999999</v>
      </c>
      <c r="N685">
        <f t="shared" si="21"/>
        <v>9</v>
      </c>
    </row>
    <row r="686" spans="1:14" x14ac:dyDescent="0.25">
      <c r="A686" t="s">
        <v>2339</v>
      </c>
      <c r="B686" t="s">
        <v>2537</v>
      </c>
      <c r="C686" t="s">
        <v>2340</v>
      </c>
      <c r="D686" s="98">
        <v>45514</v>
      </c>
      <c r="E686" s="1">
        <v>153</v>
      </c>
      <c r="F686" t="s">
        <v>2378</v>
      </c>
      <c r="G686" s="1">
        <v>3352387</v>
      </c>
      <c r="H686" t="s">
        <v>2352</v>
      </c>
      <c r="I686" s="121">
        <v>24</v>
      </c>
      <c r="J686" s="121"/>
      <c r="K686" s="121"/>
      <c r="L686" s="103">
        <v>39.743999999999993</v>
      </c>
      <c r="M686" s="47">
        <f t="shared" si="22"/>
        <v>953.85599999999977</v>
      </c>
      <c r="N686">
        <f t="shared" si="21"/>
        <v>10</v>
      </c>
    </row>
    <row r="687" spans="1:14" x14ac:dyDescent="0.25">
      <c r="A687" t="s">
        <v>2339</v>
      </c>
      <c r="B687" t="s">
        <v>2537</v>
      </c>
      <c r="C687" t="s">
        <v>2340</v>
      </c>
      <c r="D687" s="98">
        <v>45514</v>
      </c>
      <c r="E687" s="1">
        <v>153</v>
      </c>
      <c r="F687" t="s">
        <v>2378</v>
      </c>
      <c r="G687" s="1">
        <v>3568860</v>
      </c>
      <c r="H687" t="s">
        <v>2361</v>
      </c>
      <c r="I687" s="121">
        <v>24</v>
      </c>
      <c r="J687" s="121"/>
      <c r="K687" s="121"/>
      <c r="L687" s="103">
        <v>12.645809999999999</v>
      </c>
      <c r="M687" s="47">
        <f t="shared" si="22"/>
        <v>303.49943999999999</v>
      </c>
      <c r="N687">
        <f t="shared" si="21"/>
        <v>10</v>
      </c>
    </row>
    <row r="688" spans="1:14" x14ac:dyDescent="0.25">
      <c r="A688" t="s">
        <v>2339</v>
      </c>
      <c r="B688" t="s">
        <v>2537</v>
      </c>
      <c r="C688" t="s">
        <v>2340</v>
      </c>
      <c r="D688" s="98">
        <v>45512</v>
      </c>
      <c r="E688" s="1">
        <v>154</v>
      </c>
      <c r="F688" t="s">
        <v>2379</v>
      </c>
      <c r="G688" s="1">
        <v>3352387</v>
      </c>
      <c r="H688" t="s">
        <v>2352</v>
      </c>
      <c r="I688" s="121">
        <v>30</v>
      </c>
      <c r="J688" s="121"/>
      <c r="K688" s="121"/>
      <c r="L688" s="103">
        <v>39.743999999999993</v>
      </c>
      <c r="M688" s="47">
        <f t="shared" si="22"/>
        <v>1192.3199999999997</v>
      </c>
      <c r="N688">
        <f t="shared" si="21"/>
        <v>8</v>
      </c>
    </row>
    <row r="689" spans="1:14" x14ac:dyDescent="0.25">
      <c r="A689" t="s">
        <v>2339</v>
      </c>
      <c r="B689" t="s">
        <v>2537</v>
      </c>
      <c r="C689" t="s">
        <v>2340</v>
      </c>
      <c r="D689" s="98">
        <v>45512</v>
      </c>
      <c r="E689" s="1">
        <v>154</v>
      </c>
      <c r="F689" t="s">
        <v>2379</v>
      </c>
      <c r="G689" s="1">
        <v>3373113</v>
      </c>
      <c r="H689" t="s">
        <v>2353</v>
      </c>
      <c r="I689" s="121">
        <v>60</v>
      </c>
      <c r="J689" s="121"/>
      <c r="K689" s="121"/>
      <c r="L689" s="103">
        <v>5.9841899999999999</v>
      </c>
      <c r="M689" s="47">
        <f t="shared" si="22"/>
        <v>359.0514</v>
      </c>
      <c r="N689">
        <f t="shared" si="21"/>
        <v>8</v>
      </c>
    </row>
    <row r="690" spans="1:14" x14ac:dyDescent="0.25">
      <c r="A690" t="s">
        <v>2339</v>
      </c>
      <c r="B690" t="s">
        <v>2537</v>
      </c>
      <c r="C690" t="s">
        <v>2340</v>
      </c>
      <c r="D690" s="98">
        <v>45512</v>
      </c>
      <c r="E690" s="1">
        <v>154</v>
      </c>
      <c r="F690" t="s">
        <v>2379</v>
      </c>
      <c r="G690" s="1">
        <v>3568860</v>
      </c>
      <c r="H690" t="s">
        <v>2361</v>
      </c>
      <c r="I690" s="121">
        <v>24</v>
      </c>
      <c r="J690" s="121"/>
      <c r="K690" s="121"/>
      <c r="L690" s="103">
        <v>12.645809999999999</v>
      </c>
      <c r="M690" s="47">
        <f t="shared" si="22"/>
        <v>303.49943999999999</v>
      </c>
      <c r="N690">
        <f t="shared" si="21"/>
        <v>8</v>
      </c>
    </row>
    <row r="691" spans="1:14" x14ac:dyDescent="0.25">
      <c r="A691" t="s">
        <v>2339</v>
      </c>
      <c r="B691" t="s">
        <v>2537</v>
      </c>
      <c r="C691" t="s">
        <v>2340</v>
      </c>
      <c r="D691" s="98">
        <v>45512</v>
      </c>
      <c r="E691" s="1">
        <v>154</v>
      </c>
      <c r="F691" t="s">
        <v>2379</v>
      </c>
      <c r="G691" s="1">
        <v>3284683</v>
      </c>
      <c r="H691" t="s">
        <v>2343</v>
      </c>
      <c r="I691" s="121">
        <v>30</v>
      </c>
      <c r="J691" s="121"/>
      <c r="K691" s="121"/>
      <c r="L691" s="103">
        <v>30.099959999999999</v>
      </c>
      <c r="M691" s="47">
        <f t="shared" si="22"/>
        <v>902.99879999999996</v>
      </c>
      <c r="N691">
        <f t="shared" si="21"/>
        <v>8</v>
      </c>
    </row>
    <row r="692" spans="1:14" x14ac:dyDescent="0.25">
      <c r="A692" t="s">
        <v>2339</v>
      </c>
      <c r="B692" t="s">
        <v>2537</v>
      </c>
      <c r="C692" t="s">
        <v>2340</v>
      </c>
      <c r="D692" s="98">
        <v>45512</v>
      </c>
      <c r="E692" s="1">
        <v>154</v>
      </c>
      <c r="F692" t="s">
        <v>2379</v>
      </c>
      <c r="G692" s="1">
        <v>3384347</v>
      </c>
      <c r="H692" t="s">
        <v>2345</v>
      </c>
      <c r="I692" s="121">
        <v>60</v>
      </c>
      <c r="J692" s="121"/>
      <c r="K692" s="121"/>
      <c r="L692" s="103">
        <v>5.7200040000000012</v>
      </c>
      <c r="M692" s="47">
        <f t="shared" si="22"/>
        <v>343.20024000000006</v>
      </c>
      <c r="N692">
        <f t="shared" si="21"/>
        <v>8</v>
      </c>
    </row>
    <row r="693" spans="1:14" x14ac:dyDescent="0.25">
      <c r="A693" t="s">
        <v>2339</v>
      </c>
      <c r="B693" t="s">
        <v>2537</v>
      </c>
      <c r="C693" t="s">
        <v>2340</v>
      </c>
      <c r="D693" s="98">
        <v>45512</v>
      </c>
      <c r="E693" s="1">
        <v>154</v>
      </c>
      <c r="F693" t="s">
        <v>2379</v>
      </c>
      <c r="G693" s="1">
        <v>3408152</v>
      </c>
      <c r="H693" t="s">
        <v>2346</v>
      </c>
      <c r="I693" s="121">
        <v>60</v>
      </c>
      <c r="J693" s="121"/>
      <c r="K693" s="121"/>
      <c r="L693" s="103">
        <v>19.800018000000001</v>
      </c>
      <c r="M693" s="47">
        <f t="shared" si="22"/>
        <v>1188.00108</v>
      </c>
      <c r="N693">
        <f t="shared" si="21"/>
        <v>8</v>
      </c>
    </row>
    <row r="694" spans="1:14" x14ac:dyDescent="0.25">
      <c r="A694" t="s">
        <v>2339</v>
      </c>
      <c r="B694" t="s">
        <v>2537</v>
      </c>
      <c r="C694" t="s">
        <v>2340</v>
      </c>
      <c r="D694" s="98">
        <v>45512</v>
      </c>
      <c r="E694" s="1">
        <v>154</v>
      </c>
      <c r="F694" t="s">
        <v>2379</v>
      </c>
      <c r="G694" s="1">
        <v>3584241</v>
      </c>
      <c r="H694" t="s">
        <v>2358</v>
      </c>
      <c r="I694" s="121">
        <v>40</v>
      </c>
      <c r="J694" s="121"/>
      <c r="K694" s="121"/>
      <c r="L694" s="103">
        <v>20.662344000000001</v>
      </c>
      <c r="M694" s="47">
        <f t="shared" si="22"/>
        <v>826.49376000000007</v>
      </c>
      <c r="N694">
        <f t="shared" si="21"/>
        <v>8</v>
      </c>
    </row>
    <row r="695" spans="1:14" x14ac:dyDescent="0.25">
      <c r="A695" t="s">
        <v>2339</v>
      </c>
      <c r="B695" t="s">
        <v>2537</v>
      </c>
      <c r="C695" t="s">
        <v>2340</v>
      </c>
      <c r="D695" s="98">
        <v>45512</v>
      </c>
      <c r="E695" s="1">
        <v>155</v>
      </c>
      <c r="F695" t="s">
        <v>2380</v>
      </c>
      <c r="G695" s="1">
        <v>3373113</v>
      </c>
      <c r="H695" t="s">
        <v>2353</v>
      </c>
      <c r="I695" s="121">
        <v>120</v>
      </c>
      <c r="J695" s="121"/>
      <c r="K695" s="121"/>
      <c r="L695" s="103">
        <v>5.9841899999999999</v>
      </c>
      <c r="M695" s="47">
        <f t="shared" si="22"/>
        <v>718.1028</v>
      </c>
      <c r="N695">
        <f t="shared" si="21"/>
        <v>8</v>
      </c>
    </row>
    <row r="696" spans="1:14" x14ac:dyDescent="0.25">
      <c r="A696" t="s">
        <v>2339</v>
      </c>
      <c r="B696" t="s">
        <v>2537</v>
      </c>
      <c r="C696" t="s">
        <v>2340</v>
      </c>
      <c r="D696" s="98">
        <v>45513</v>
      </c>
      <c r="E696" s="1">
        <v>155</v>
      </c>
      <c r="F696" t="s">
        <v>2380</v>
      </c>
      <c r="G696" s="1">
        <v>3373113</v>
      </c>
      <c r="H696" t="s">
        <v>2353</v>
      </c>
      <c r="I696" s="121">
        <v>120</v>
      </c>
      <c r="J696" s="121"/>
      <c r="K696" s="121"/>
      <c r="L696" s="103">
        <v>5.9841899999999999</v>
      </c>
      <c r="M696" s="47">
        <f t="shared" si="22"/>
        <v>718.1028</v>
      </c>
      <c r="N696">
        <f t="shared" si="21"/>
        <v>9</v>
      </c>
    </row>
    <row r="697" spans="1:14" x14ac:dyDescent="0.25">
      <c r="A697" t="s">
        <v>2339</v>
      </c>
      <c r="B697" t="s">
        <v>2537</v>
      </c>
      <c r="C697" t="s">
        <v>2340</v>
      </c>
      <c r="D697" s="98">
        <v>45515</v>
      </c>
      <c r="E697" s="1">
        <v>155</v>
      </c>
      <c r="F697" t="s">
        <v>2380</v>
      </c>
      <c r="G697" s="1">
        <v>3352387</v>
      </c>
      <c r="H697" t="s">
        <v>2352</v>
      </c>
      <c r="I697" s="121">
        <v>60</v>
      </c>
      <c r="J697" s="121"/>
      <c r="K697" s="121"/>
      <c r="L697" s="103">
        <v>39.743999999999993</v>
      </c>
      <c r="M697" s="47">
        <f t="shared" si="22"/>
        <v>2384.6399999999994</v>
      </c>
      <c r="N697">
        <f t="shared" si="21"/>
        <v>11</v>
      </c>
    </row>
    <row r="698" spans="1:14" x14ac:dyDescent="0.25">
      <c r="A698" t="s">
        <v>2339</v>
      </c>
      <c r="B698" t="s">
        <v>2537</v>
      </c>
      <c r="C698" t="s">
        <v>2340</v>
      </c>
      <c r="D698" s="98">
        <v>45515</v>
      </c>
      <c r="E698" s="1">
        <v>155</v>
      </c>
      <c r="F698" t="s">
        <v>2380</v>
      </c>
      <c r="G698" s="1">
        <v>3384347</v>
      </c>
      <c r="H698" t="s">
        <v>2345</v>
      </c>
      <c r="I698" s="121">
        <v>120</v>
      </c>
      <c r="J698" s="121"/>
      <c r="K698" s="121"/>
      <c r="L698" s="103">
        <v>5.7200040000000012</v>
      </c>
      <c r="M698" s="47">
        <f t="shared" si="22"/>
        <v>686.40048000000013</v>
      </c>
      <c r="N698">
        <f t="shared" si="21"/>
        <v>11</v>
      </c>
    </row>
    <row r="699" spans="1:14" x14ac:dyDescent="0.25">
      <c r="A699" t="s">
        <v>2339</v>
      </c>
      <c r="B699" t="s">
        <v>2537</v>
      </c>
      <c r="C699" t="s">
        <v>2340</v>
      </c>
      <c r="D699" s="98">
        <v>45515</v>
      </c>
      <c r="E699" s="1">
        <v>155</v>
      </c>
      <c r="F699" t="s">
        <v>2380</v>
      </c>
      <c r="G699" s="1">
        <v>3384347</v>
      </c>
      <c r="H699" t="s">
        <v>2345</v>
      </c>
      <c r="I699" s="121">
        <v>60</v>
      </c>
      <c r="J699" s="121"/>
      <c r="K699" s="121"/>
      <c r="L699" s="103">
        <v>5.7200040000000012</v>
      </c>
      <c r="M699" s="47">
        <f t="shared" si="22"/>
        <v>343.20024000000006</v>
      </c>
      <c r="N699">
        <f t="shared" si="21"/>
        <v>11</v>
      </c>
    </row>
    <row r="700" spans="1:14" x14ac:dyDescent="0.25">
      <c r="A700" t="s">
        <v>2339</v>
      </c>
      <c r="B700" t="s">
        <v>2537</v>
      </c>
      <c r="C700" t="s">
        <v>2340</v>
      </c>
      <c r="D700" s="98">
        <v>45515</v>
      </c>
      <c r="E700" s="1">
        <v>155</v>
      </c>
      <c r="F700" t="s">
        <v>2380</v>
      </c>
      <c r="G700" s="1">
        <v>3284683</v>
      </c>
      <c r="H700" t="s">
        <v>2343</v>
      </c>
      <c r="I700" s="121">
        <v>30</v>
      </c>
      <c r="J700" s="121"/>
      <c r="K700" s="121"/>
      <c r="L700" s="103">
        <v>30.099959999999999</v>
      </c>
      <c r="M700" s="47">
        <f t="shared" si="22"/>
        <v>902.99879999999996</v>
      </c>
      <c r="N700">
        <f t="shared" si="21"/>
        <v>11</v>
      </c>
    </row>
    <row r="701" spans="1:14" x14ac:dyDescent="0.25">
      <c r="A701" t="s">
        <v>2339</v>
      </c>
      <c r="B701" t="s">
        <v>2537</v>
      </c>
      <c r="C701" t="s">
        <v>2340</v>
      </c>
      <c r="D701" s="98">
        <v>45515</v>
      </c>
      <c r="E701" s="1">
        <v>155</v>
      </c>
      <c r="F701" t="s">
        <v>2380</v>
      </c>
      <c r="G701" s="1">
        <v>3408152</v>
      </c>
      <c r="H701" t="s">
        <v>2346</v>
      </c>
      <c r="I701" s="121">
        <v>60</v>
      </c>
      <c r="J701" s="121"/>
      <c r="K701" s="121"/>
      <c r="L701" s="103">
        <v>19.800018000000001</v>
      </c>
      <c r="M701" s="47">
        <f t="shared" si="22"/>
        <v>1188.00108</v>
      </c>
      <c r="N701">
        <f t="shared" si="21"/>
        <v>11</v>
      </c>
    </row>
    <row r="702" spans="1:14" x14ac:dyDescent="0.25">
      <c r="A702" t="s">
        <v>2339</v>
      </c>
      <c r="B702" t="s">
        <v>2537</v>
      </c>
      <c r="C702" t="s">
        <v>2340</v>
      </c>
      <c r="D702" s="98">
        <v>45513</v>
      </c>
      <c r="E702" s="1">
        <v>157</v>
      </c>
      <c r="F702" t="s">
        <v>2381</v>
      </c>
      <c r="G702" s="1">
        <v>3284683</v>
      </c>
      <c r="H702" t="s">
        <v>2343</v>
      </c>
      <c r="I702" s="121">
        <v>30</v>
      </c>
      <c r="J702" s="121"/>
      <c r="K702" s="121"/>
      <c r="L702" s="103">
        <v>30.099959999999999</v>
      </c>
      <c r="M702" s="47">
        <f t="shared" si="22"/>
        <v>902.99879999999996</v>
      </c>
      <c r="N702">
        <f t="shared" si="21"/>
        <v>9</v>
      </c>
    </row>
    <row r="703" spans="1:14" x14ac:dyDescent="0.25">
      <c r="A703" t="s">
        <v>2339</v>
      </c>
      <c r="B703" t="s">
        <v>2537</v>
      </c>
      <c r="C703" t="s">
        <v>2340</v>
      </c>
      <c r="D703" s="98">
        <v>45513</v>
      </c>
      <c r="E703" s="1">
        <v>157</v>
      </c>
      <c r="F703" t="s">
        <v>2381</v>
      </c>
      <c r="G703" s="1">
        <v>3352387</v>
      </c>
      <c r="H703" t="s">
        <v>2352</v>
      </c>
      <c r="I703" s="121">
        <v>60</v>
      </c>
      <c r="J703" s="121"/>
      <c r="K703" s="121"/>
      <c r="L703" s="103">
        <v>39.743999999999993</v>
      </c>
      <c r="M703" s="47">
        <f t="shared" si="22"/>
        <v>2384.6399999999994</v>
      </c>
      <c r="N703">
        <f t="shared" si="21"/>
        <v>9</v>
      </c>
    </row>
    <row r="704" spans="1:14" x14ac:dyDescent="0.25">
      <c r="A704" t="s">
        <v>2339</v>
      </c>
      <c r="B704" t="s">
        <v>2537</v>
      </c>
      <c r="C704" t="s">
        <v>2340</v>
      </c>
      <c r="D704" s="98">
        <v>45513</v>
      </c>
      <c r="E704" s="1">
        <v>157</v>
      </c>
      <c r="F704" t="s">
        <v>2381</v>
      </c>
      <c r="G704" s="1">
        <v>3384347</v>
      </c>
      <c r="H704" t="s">
        <v>2345</v>
      </c>
      <c r="I704" s="121">
        <v>60</v>
      </c>
      <c r="J704" s="121"/>
      <c r="K704" s="121"/>
      <c r="L704" s="103">
        <v>5.7200040000000012</v>
      </c>
      <c r="M704" s="47">
        <f t="shared" si="22"/>
        <v>343.20024000000006</v>
      </c>
      <c r="N704">
        <f t="shared" si="21"/>
        <v>9</v>
      </c>
    </row>
    <row r="705" spans="1:14" x14ac:dyDescent="0.25">
      <c r="A705" t="s">
        <v>2339</v>
      </c>
      <c r="B705" t="s">
        <v>2537</v>
      </c>
      <c r="C705" t="s">
        <v>2340</v>
      </c>
      <c r="D705" s="98">
        <v>45514</v>
      </c>
      <c r="E705" s="1">
        <v>157</v>
      </c>
      <c r="F705" t="s">
        <v>2381</v>
      </c>
      <c r="G705" s="1">
        <v>3284683</v>
      </c>
      <c r="H705" t="s">
        <v>2343</v>
      </c>
      <c r="I705" s="121">
        <v>60</v>
      </c>
      <c r="J705" s="121"/>
      <c r="K705" s="121"/>
      <c r="L705" s="103">
        <v>30.099959999999999</v>
      </c>
      <c r="M705" s="47">
        <f t="shared" si="22"/>
        <v>1805.9975999999999</v>
      </c>
      <c r="N705">
        <f t="shared" si="21"/>
        <v>10</v>
      </c>
    </row>
    <row r="706" spans="1:14" x14ac:dyDescent="0.25">
      <c r="A706" t="s">
        <v>2339</v>
      </c>
      <c r="B706" t="s">
        <v>2537</v>
      </c>
      <c r="C706" t="s">
        <v>2340</v>
      </c>
      <c r="D706" s="98">
        <v>45513</v>
      </c>
      <c r="E706" s="1">
        <v>158</v>
      </c>
      <c r="F706" t="s">
        <v>2382</v>
      </c>
      <c r="G706" s="1">
        <v>3284683</v>
      </c>
      <c r="H706" t="s">
        <v>2343</v>
      </c>
      <c r="I706" s="121">
        <v>60</v>
      </c>
      <c r="J706" s="121"/>
      <c r="K706" s="121"/>
      <c r="L706" s="103">
        <v>30.099959999999999</v>
      </c>
      <c r="M706" s="47">
        <f t="shared" si="22"/>
        <v>1805.9975999999999</v>
      </c>
      <c r="N706">
        <f t="shared" si="21"/>
        <v>9</v>
      </c>
    </row>
    <row r="707" spans="1:14" x14ac:dyDescent="0.25">
      <c r="A707" t="s">
        <v>2339</v>
      </c>
      <c r="B707" t="s">
        <v>2537</v>
      </c>
      <c r="C707" t="s">
        <v>2340</v>
      </c>
      <c r="D707" s="98">
        <v>45513</v>
      </c>
      <c r="E707" s="1">
        <v>158</v>
      </c>
      <c r="F707" t="s">
        <v>2382</v>
      </c>
      <c r="G707" s="1">
        <v>3373113</v>
      </c>
      <c r="H707" t="s">
        <v>2353</v>
      </c>
      <c r="I707" s="121">
        <v>60</v>
      </c>
      <c r="J707" s="121"/>
      <c r="K707" s="121"/>
      <c r="L707" s="103">
        <v>5.9841899999999999</v>
      </c>
      <c r="M707" s="47">
        <f t="shared" si="22"/>
        <v>359.0514</v>
      </c>
      <c r="N707">
        <f t="shared" ref="N707:N770" si="23">+DAY(D707)</f>
        <v>9</v>
      </c>
    </row>
    <row r="708" spans="1:14" x14ac:dyDescent="0.25">
      <c r="A708" t="s">
        <v>2339</v>
      </c>
      <c r="B708" t="s">
        <v>2537</v>
      </c>
      <c r="C708" t="s">
        <v>2340</v>
      </c>
      <c r="D708" s="98">
        <v>45513</v>
      </c>
      <c r="E708" s="1">
        <v>158</v>
      </c>
      <c r="F708" t="s">
        <v>2382</v>
      </c>
      <c r="G708" s="1">
        <v>3384347</v>
      </c>
      <c r="H708" t="s">
        <v>2345</v>
      </c>
      <c r="I708" s="121">
        <v>60</v>
      </c>
      <c r="J708" s="121"/>
      <c r="K708" s="121"/>
      <c r="L708" s="103">
        <v>5.7200040000000012</v>
      </c>
      <c r="M708" s="47">
        <f t="shared" si="22"/>
        <v>343.20024000000006</v>
      </c>
      <c r="N708">
        <f t="shared" si="23"/>
        <v>9</v>
      </c>
    </row>
    <row r="709" spans="1:14" x14ac:dyDescent="0.25">
      <c r="A709" t="s">
        <v>2339</v>
      </c>
      <c r="B709" t="s">
        <v>2537</v>
      </c>
      <c r="C709" t="s">
        <v>2340</v>
      </c>
      <c r="D709" s="98">
        <v>45513</v>
      </c>
      <c r="E709" s="1">
        <v>158</v>
      </c>
      <c r="F709" t="s">
        <v>2382</v>
      </c>
      <c r="G709" s="1">
        <v>3580595</v>
      </c>
      <c r="H709" t="s">
        <v>2349</v>
      </c>
      <c r="I709" s="121">
        <v>18</v>
      </c>
      <c r="J709" s="121"/>
      <c r="K709" s="121"/>
      <c r="L709" s="103">
        <v>18.065520000000003</v>
      </c>
      <c r="M709" s="47">
        <f t="shared" si="22"/>
        <v>325.17936000000003</v>
      </c>
      <c r="N709">
        <f t="shared" si="23"/>
        <v>9</v>
      </c>
    </row>
    <row r="710" spans="1:14" x14ac:dyDescent="0.25">
      <c r="A710" t="s">
        <v>2339</v>
      </c>
      <c r="B710" t="s">
        <v>2537</v>
      </c>
      <c r="C710" t="s">
        <v>2340</v>
      </c>
      <c r="D710" s="98">
        <v>45513</v>
      </c>
      <c r="E710" s="1">
        <v>158</v>
      </c>
      <c r="F710" t="s">
        <v>2382</v>
      </c>
      <c r="G710" s="1">
        <v>3584241</v>
      </c>
      <c r="H710" t="s">
        <v>2358</v>
      </c>
      <c r="I710" s="121">
        <v>40</v>
      </c>
      <c r="J710" s="121"/>
      <c r="K710" s="121"/>
      <c r="L710" s="103">
        <v>20.662344000000001</v>
      </c>
      <c r="M710" s="47">
        <f t="shared" ref="M710:M770" si="24">+I710*L710</f>
        <v>826.49376000000007</v>
      </c>
      <c r="N710">
        <f t="shared" si="23"/>
        <v>9</v>
      </c>
    </row>
    <row r="711" spans="1:14" x14ac:dyDescent="0.25">
      <c r="A711" t="s">
        <v>2339</v>
      </c>
      <c r="B711" t="s">
        <v>2537</v>
      </c>
      <c r="C711" t="s">
        <v>2340</v>
      </c>
      <c r="D711" s="98">
        <v>45514</v>
      </c>
      <c r="E711" s="1">
        <v>159</v>
      </c>
      <c r="F711" t="s">
        <v>2383</v>
      </c>
      <c r="G711" s="1">
        <v>3284683</v>
      </c>
      <c r="H711" t="s">
        <v>2343</v>
      </c>
      <c r="I711" s="121">
        <v>36</v>
      </c>
      <c r="J711" s="121"/>
      <c r="K711" s="121"/>
      <c r="L711" s="103">
        <v>30.099959999999999</v>
      </c>
      <c r="M711" s="47">
        <f t="shared" si="24"/>
        <v>1083.5985599999999</v>
      </c>
      <c r="N711">
        <f t="shared" si="23"/>
        <v>10</v>
      </c>
    </row>
    <row r="712" spans="1:14" x14ac:dyDescent="0.25">
      <c r="A712" t="s">
        <v>2339</v>
      </c>
      <c r="B712" t="s">
        <v>2537</v>
      </c>
      <c r="C712" t="s">
        <v>2340</v>
      </c>
      <c r="D712" s="98">
        <v>45515</v>
      </c>
      <c r="E712" s="1">
        <v>159</v>
      </c>
      <c r="F712" t="s">
        <v>2383</v>
      </c>
      <c r="G712" s="1">
        <v>3352387</v>
      </c>
      <c r="H712" t="s">
        <v>2352</v>
      </c>
      <c r="I712" s="121">
        <v>60</v>
      </c>
      <c r="J712" s="121"/>
      <c r="K712" s="121"/>
      <c r="L712" s="103">
        <v>39.743999999999993</v>
      </c>
      <c r="M712" s="47">
        <f t="shared" si="24"/>
        <v>2384.6399999999994</v>
      </c>
      <c r="N712">
        <f t="shared" si="23"/>
        <v>11</v>
      </c>
    </row>
    <row r="713" spans="1:14" x14ac:dyDescent="0.25">
      <c r="A713" t="s">
        <v>2339</v>
      </c>
      <c r="B713" t="s">
        <v>2537</v>
      </c>
      <c r="C713" t="s">
        <v>2340</v>
      </c>
      <c r="D713" s="98">
        <v>45515</v>
      </c>
      <c r="E713" s="1">
        <v>159</v>
      </c>
      <c r="F713" t="s">
        <v>2383</v>
      </c>
      <c r="G713" s="1">
        <v>3408152</v>
      </c>
      <c r="H713" t="s">
        <v>2346</v>
      </c>
      <c r="I713" s="121">
        <v>40</v>
      </c>
      <c r="J713" s="121"/>
      <c r="K713" s="121"/>
      <c r="L713" s="103">
        <v>19.800018000000001</v>
      </c>
      <c r="M713" s="47">
        <f t="shared" si="24"/>
        <v>792.00072</v>
      </c>
      <c r="N713">
        <f t="shared" si="23"/>
        <v>11</v>
      </c>
    </row>
    <row r="714" spans="1:14" x14ac:dyDescent="0.25">
      <c r="A714" t="s">
        <v>2339</v>
      </c>
      <c r="B714" t="s">
        <v>2537</v>
      </c>
      <c r="C714" t="s">
        <v>2340</v>
      </c>
      <c r="D714" s="98">
        <v>45515</v>
      </c>
      <c r="E714" s="1">
        <v>159</v>
      </c>
      <c r="F714" t="s">
        <v>2383</v>
      </c>
      <c r="G714" s="1">
        <v>3564666</v>
      </c>
      <c r="H714" t="s">
        <v>2362</v>
      </c>
      <c r="I714" s="121">
        <v>24</v>
      </c>
      <c r="J714" s="121"/>
      <c r="K714" s="121"/>
      <c r="L714" s="103">
        <v>20.323620000000002</v>
      </c>
      <c r="M714" s="47">
        <f t="shared" si="24"/>
        <v>487.76688000000001</v>
      </c>
      <c r="N714">
        <f t="shared" si="23"/>
        <v>11</v>
      </c>
    </row>
    <row r="715" spans="1:14" x14ac:dyDescent="0.25">
      <c r="A715" t="s">
        <v>2339</v>
      </c>
      <c r="B715" t="s">
        <v>2537</v>
      </c>
      <c r="C715" t="s">
        <v>2340</v>
      </c>
      <c r="D715" s="98">
        <v>45515</v>
      </c>
      <c r="E715" s="1">
        <v>159</v>
      </c>
      <c r="F715" t="s">
        <v>2383</v>
      </c>
      <c r="G715" s="1">
        <v>3564667</v>
      </c>
      <c r="H715" t="s">
        <v>2347</v>
      </c>
      <c r="I715" s="121">
        <v>24</v>
      </c>
      <c r="J715" s="121"/>
      <c r="K715" s="121"/>
      <c r="L715" s="103">
        <v>20.323620000000002</v>
      </c>
      <c r="M715" s="47">
        <f t="shared" si="24"/>
        <v>487.76688000000001</v>
      </c>
      <c r="N715">
        <f t="shared" si="23"/>
        <v>11</v>
      </c>
    </row>
    <row r="716" spans="1:14" x14ac:dyDescent="0.25">
      <c r="A716" t="s">
        <v>2339</v>
      </c>
      <c r="B716" t="s">
        <v>2537</v>
      </c>
      <c r="C716" t="s">
        <v>2340</v>
      </c>
      <c r="D716" s="98">
        <v>45512</v>
      </c>
      <c r="E716" s="1">
        <v>160</v>
      </c>
      <c r="F716" t="s">
        <v>2384</v>
      </c>
      <c r="G716" s="1">
        <v>3284683</v>
      </c>
      <c r="H716" t="s">
        <v>2343</v>
      </c>
      <c r="I716" s="121">
        <v>30</v>
      </c>
      <c r="J716" s="121"/>
      <c r="K716" s="121"/>
      <c r="L716" s="103">
        <v>30.099959999999999</v>
      </c>
      <c r="M716" s="47">
        <f t="shared" si="24"/>
        <v>902.99879999999996</v>
      </c>
      <c r="N716">
        <f t="shared" si="23"/>
        <v>8</v>
      </c>
    </row>
    <row r="717" spans="1:14" x14ac:dyDescent="0.25">
      <c r="A717" t="s">
        <v>2339</v>
      </c>
      <c r="B717" t="s">
        <v>2537</v>
      </c>
      <c r="C717" t="s">
        <v>2340</v>
      </c>
      <c r="D717" s="98">
        <v>45512</v>
      </c>
      <c r="E717" s="1">
        <v>160</v>
      </c>
      <c r="F717" t="s">
        <v>2384</v>
      </c>
      <c r="G717" s="1">
        <v>3352387</v>
      </c>
      <c r="H717" t="s">
        <v>2352</v>
      </c>
      <c r="I717" s="121">
        <v>60</v>
      </c>
      <c r="J717" s="121"/>
      <c r="K717" s="121"/>
      <c r="L717" s="103">
        <v>39.743999999999993</v>
      </c>
      <c r="M717" s="47">
        <f t="shared" si="24"/>
        <v>2384.6399999999994</v>
      </c>
      <c r="N717">
        <f t="shared" si="23"/>
        <v>8</v>
      </c>
    </row>
    <row r="718" spans="1:14" x14ac:dyDescent="0.25">
      <c r="A718" t="s">
        <v>2339</v>
      </c>
      <c r="B718" t="s">
        <v>2537</v>
      </c>
      <c r="C718" t="s">
        <v>2340</v>
      </c>
      <c r="D718" s="98">
        <v>45512</v>
      </c>
      <c r="E718" s="1">
        <v>160</v>
      </c>
      <c r="F718" t="s">
        <v>2384</v>
      </c>
      <c r="G718" s="1">
        <v>3384347</v>
      </c>
      <c r="H718" t="s">
        <v>2345</v>
      </c>
      <c r="I718" s="121">
        <v>60</v>
      </c>
      <c r="J718" s="121"/>
      <c r="K718" s="121"/>
      <c r="L718" s="103">
        <v>5.7200040000000012</v>
      </c>
      <c r="M718" s="47">
        <f t="shared" si="24"/>
        <v>343.20024000000006</v>
      </c>
      <c r="N718">
        <f t="shared" si="23"/>
        <v>8</v>
      </c>
    </row>
    <row r="719" spans="1:14" x14ac:dyDescent="0.25">
      <c r="A719" t="s">
        <v>2339</v>
      </c>
      <c r="B719" t="s">
        <v>2537</v>
      </c>
      <c r="C719" t="s">
        <v>2340</v>
      </c>
      <c r="D719" s="98">
        <v>45515</v>
      </c>
      <c r="E719" s="1">
        <v>162</v>
      </c>
      <c r="F719" t="s">
        <v>2386</v>
      </c>
      <c r="G719" s="1">
        <v>3584240</v>
      </c>
      <c r="H719" t="s">
        <v>2357</v>
      </c>
      <c r="I719" s="121">
        <v>60</v>
      </c>
      <c r="J719" s="121"/>
      <c r="K719" s="121"/>
      <c r="L719" s="103">
        <v>5.9841899999999999</v>
      </c>
      <c r="M719" s="47">
        <f t="shared" si="24"/>
        <v>359.0514</v>
      </c>
      <c r="N719">
        <f t="shared" si="23"/>
        <v>11</v>
      </c>
    </row>
    <row r="720" spans="1:14" x14ac:dyDescent="0.25">
      <c r="A720" t="s">
        <v>2339</v>
      </c>
      <c r="B720" t="s">
        <v>2537</v>
      </c>
      <c r="C720" t="s">
        <v>2340</v>
      </c>
      <c r="D720" s="98">
        <v>45512</v>
      </c>
      <c r="E720" s="1">
        <v>164</v>
      </c>
      <c r="F720" t="s">
        <v>2484</v>
      </c>
      <c r="G720" s="1">
        <v>3373113</v>
      </c>
      <c r="H720" t="s">
        <v>2353</v>
      </c>
      <c r="I720" s="121">
        <v>60</v>
      </c>
      <c r="J720" s="121"/>
      <c r="K720" s="121"/>
      <c r="L720" s="103">
        <v>5.9841899999999999</v>
      </c>
      <c r="M720" s="47">
        <f t="shared" si="24"/>
        <v>359.0514</v>
      </c>
      <c r="N720">
        <f t="shared" si="23"/>
        <v>8</v>
      </c>
    </row>
    <row r="721" spans="1:14" x14ac:dyDescent="0.25">
      <c r="A721" t="s">
        <v>2339</v>
      </c>
      <c r="B721" t="s">
        <v>2537</v>
      </c>
      <c r="C721" t="s">
        <v>2340</v>
      </c>
      <c r="D721" s="98">
        <v>45512</v>
      </c>
      <c r="E721" s="1">
        <v>164</v>
      </c>
      <c r="F721" t="s">
        <v>2484</v>
      </c>
      <c r="G721" s="1">
        <v>3352387</v>
      </c>
      <c r="H721" t="s">
        <v>2352</v>
      </c>
      <c r="I721" s="121">
        <v>18</v>
      </c>
      <c r="J721" s="121"/>
      <c r="K721" s="121"/>
      <c r="L721" s="103">
        <v>39.743999999999993</v>
      </c>
      <c r="M721" s="47">
        <f t="shared" si="24"/>
        <v>715.39199999999983</v>
      </c>
      <c r="N721">
        <f t="shared" si="23"/>
        <v>8</v>
      </c>
    </row>
    <row r="722" spans="1:14" x14ac:dyDescent="0.25">
      <c r="A722" t="s">
        <v>2339</v>
      </c>
      <c r="B722" t="s">
        <v>2537</v>
      </c>
      <c r="C722" t="s">
        <v>2340</v>
      </c>
      <c r="D722" s="98">
        <v>45512</v>
      </c>
      <c r="E722" s="1">
        <v>164</v>
      </c>
      <c r="F722" t="s">
        <v>2484</v>
      </c>
      <c r="G722" s="1">
        <v>3284683</v>
      </c>
      <c r="H722" t="s">
        <v>2343</v>
      </c>
      <c r="I722" s="120">
        <v>6</v>
      </c>
      <c r="J722" s="120"/>
      <c r="K722" s="120"/>
      <c r="L722" s="47">
        <v>30.099959999999999</v>
      </c>
      <c r="M722" s="47">
        <f t="shared" si="24"/>
        <v>180.59976</v>
      </c>
      <c r="N722">
        <f t="shared" si="23"/>
        <v>8</v>
      </c>
    </row>
    <row r="723" spans="1:14" x14ac:dyDescent="0.25">
      <c r="A723" t="s">
        <v>2339</v>
      </c>
      <c r="B723" t="s">
        <v>2537</v>
      </c>
      <c r="C723" t="s">
        <v>2340</v>
      </c>
      <c r="D723" s="98">
        <v>45513</v>
      </c>
      <c r="E723" s="1">
        <v>167</v>
      </c>
      <c r="F723" t="s">
        <v>2389</v>
      </c>
      <c r="G723" s="1">
        <v>3352387</v>
      </c>
      <c r="H723" t="s">
        <v>2352</v>
      </c>
      <c r="I723" s="120">
        <v>12</v>
      </c>
      <c r="J723" s="120"/>
      <c r="K723" s="120"/>
      <c r="L723" s="47">
        <v>39.743999999999993</v>
      </c>
      <c r="M723" s="47">
        <f t="shared" si="24"/>
        <v>476.92799999999988</v>
      </c>
      <c r="N723">
        <f t="shared" si="23"/>
        <v>9</v>
      </c>
    </row>
    <row r="724" spans="1:14" x14ac:dyDescent="0.25">
      <c r="A724" t="s">
        <v>2339</v>
      </c>
      <c r="B724" t="s">
        <v>2537</v>
      </c>
      <c r="C724" t="s">
        <v>2340</v>
      </c>
      <c r="D724" s="98">
        <v>45513</v>
      </c>
      <c r="E724" s="1">
        <v>167</v>
      </c>
      <c r="F724" t="s">
        <v>2389</v>
      </c>
      <c r="G724" s="1">
        <v>3580230</v>
      </c>
      <c r="H724" t="s">
        <v>2356</v>
      </c>
      <c r="I724" s="120">
        <v>6</v>
      </c>
      <c r="J724" s="120"/>
      <c r="K724" s="120"/>
      <c r="L724" s="47">
        <v>36.695520000000002</v>
      </c>
      <c r="M724" s="47">
        <f t="shared" si="24"/>
        <v>220.17312000000001</v>
      </c>
      <c r="N724">
        <f t="shared" si="23"/>
        <v>9</v>
      </c>
    </row>
    <row r="725" spans="1:14" x14ac:dyDescent="0.25">
      <c r="A725" t="s">
        <v>2339</v>
      </c>
      <c r="B725" t="s">
        <v>2537</v>
      </c>
      <c r="C725" t="s">
        <v>2340</v>
      </c>
      <c r="D725" s="98">
        <v>45513</v>
      </c>
      <c r="E725" s="1">
        <v>167</v>
      </c>
      <c r="F725" t="s">
        <v>2389</v>
      </c>
      <c r="G725" s="1">
        <v>3584241</v>
      </c>
      <c r="H725" t="s">
        <v>2358</v>
      </c>
      <c r="I725" s="120">
        <v>40</v>
      </c>
      <c r="J725" s="120"/>
      <c r="K725" s="120"/>
      <c r="L725" s="47">
        <v>20.662344000000001</v>
      </c>
      <c r="M725" s="47">
        <f t="shared" si="24"/>
        <v>826.49376000000007</v>
      </c>
      <c r="N725">
        <f t="shared" si="23"/>
        <v>9</v>
      </c>
    </row>
    <row r="726" spans="1:14" x14ac:dyDescent="0.25">
      <c r="A726" t="s">
        <v>2339</v>
      </c>
      <c r="B726" t="s">
        <v>2537</v>
      </c>
      <c r="C726" t="s">
        <v>2340</v>
      </c>
      <c r="D726" s="98">
        <v>45515</v>
      </c>
      <c r="E726" s="1">
        <v>175</v>
      </c>
      <c r="F726" t="s">
        <v>2392</v>
      </c>
      <c r="G726" s="1">
        <v>3284683</v>
      </c>
      <c r="H726" t="s">
        <v>2343</v>
      </c>
      <c r="I726" s="120">
        <v>30</v>
      </c>
      <c r="J726" s="120"/>
      <c r="K726" s="120"/>
      <c r="L726" s="47">
        <v>30.099959999999999</v>
      </c>
      <c r="M726" s="47">
        <f t="shared" si="24"/>
        <v>902.99879999999996</v>
      </c>
      <c r="N726">
        <f t="shared" si="23"/>
        <v>11</v>
      </c>
    </row>
    <row r="727" spans="1:14" x14ac:dyDescent="0.25">
      <c r="A727" t="s">
        <v>2339</v>
      </c>
      <c r="B727" t="s">
        <v>2537</v>
      </c>
      <c r="C727" t="s">
        <v>2340</v>
      </c>
      <c r="D727" s="98">
        <v>45512</v>
      </c>
      <c r="E727" s="1">
        <v>176</v>
      </c>
      <c r="F727" t="s">
        <v>2393</v>
      </c>
      <c r="G727" s="1">
        <v>3373113</v>
      </c>
      <c r="H727" t="s">
        <v>2353</v>
      </c>
      <c r="I727" s="120">
        <v>120</v>
      </c>
      <c r="J727" s="120"/>
      <c r="K727" s="120"/>
      <c r="L727" s="47">
        <v>5.9841899999999999</v>
      </c>
      <c r="M727" s="47">
        <f t="shared" si="24"/>
        <v>718.1028</v>
      </c>
      <c r="N727">
        <f t="shared" si="23"/>
        <v>8</v>
      </c>
    </row>
    <row r="728" spans="1:14" x14ac:dyDescent="0.25">
      <c r="A728" t="s">
        <v>2339</v>
      </c>
      <c r="B728" t="s">
        <v>2537</v>
      </c>
      <c r="C728" t="s">
        <v>2340</v>
      </c>
      <c r="D728" s="98">
        <v>45512</v>
      </c>
      <c r="E728" s="1">
        <v>176</v>
      </c>
      <c r="F728" t="s">
        <v>2393</v>
      </c>
      <c r="G728" s="1">
        <v>3384347</v>
      </c>
      <c r="H728" t="s">
        <v>2345</v>
      </c>
      <c r="I728" s="120">
        <v>60</v>
      </c>
      <c r="J728" s="120"/>
      <c r="K728" s="120"/>
      <c r="L728" s="47">
        <v>5.7200040000000012</v>
      </c>
      <c r="M728" s="47">
        <f t="shared" si="24"/>
        <v>343.20024000000006</v>
      </c>
      <c r="N728">
        <f t="shared" si="23"/>
        <v>8</v>
      </c>
    </row>
    <row r="729" spans="1:14" x14ac:dyDescent="0.25">
      <c r="A729" t="s">
        <v>2339</v>
      </c>
      <c r="B729" t="s">
        <v>2537</v>
      </c>
      <c r="C729" t="s">
        <v>2340</v>
      </c>
      <c r="D729" s="98">
        <v>45512</v>
      </c>
      <c r="E729" s="1">
        <v>176</v>
      </c>
      <c r="F729" t="s">
        <v>2393</v>
      </c>
      <c r="G729" s="1">
        <v>3408152</v>
      </c>
      <c r="H729" t="s">
        <v>2346</v>
      </c>
      <c r="I729" s="120">
        <v>40</v>
      </c>
      <c r="J729" s="120"/>
      <c r="K729" s="120"/>
      <c r="L729" s="47">
        <v>19.800018000000001</v>
      </c>
      <c r="M729" s="47">
        <f t="shared" si="24"/>
        <v>792.00072</v>
      </c>
      <c r="N729">
        <f t="shared" si="23"/>
        <v>8</v>
      </c>
    </row>
    <row r="730" spans="1:14" x14ac:dyDescent="0.25">
      <c r="A730" t="s">
        <v>2339</v>
      </c>
      <c r="B730" t="s">
        <v>2537</v>
      </c>
      <c r="C730" t="s">
        <v>2340</v>
      </c>
      <c r="D730" s="98">
        <v>45512</v>
      </c>
      <c r="E730" s="1">
        <v>176</v>
      </c>
      <c r="F730" t="s">
        <v>2393</v>
      </c>
      <c r="G730" s="1">
        <v>3584240</v>
      </c>
      <c r="H730" t="s">
        <v>2357</v>
      </c>
      <c r="I730" s="120">
        <v>60</v>
      </c>
      <c r="J730" s="120"/>
      <c r="K730" s="120"/>
      <c r="L730" s="47">
        <v>5.9841899999999999</v>
      </c>
      <c r="M730" s="47">
        <f t="shared" si="24"/>
        <v>359.0514</v>
      </c>
      <c r="N730">
        <f t="shared" si="23"/>
        <v>8</v>
      </c>
    </row>
    <row r="731" spans="1:14" x14ac:dyDescent="0.25">
      <c r="A731" t="s">
        <v>2339</v>
      </c>
      <c r="B731" t="s">
        <v>2537</v>
      </c>
      <c r="C731" t="s">
        <v>2340</v>
      </c>
      <c r="D731" s="98">
        <v>45512</v>
      </c>
      <c r="E731" s="1">
        <v>176</v>
      </c>
      <c r="F731" t="s">
        <v>2393</v>
      </c>
      <c r="G731" s="1">
        <v>3584241</v>
      </c>
      <c r="H731" t="s">
        <v>2358</v>
      </c>
      <c r="I731" s="120">
        <v>40</v>
      </c>
      <c r="J731" s="120"/>
      <c r="K731" s="120"/>
      <c r="L731" s="47">
        <v>20.662344000000001</v>
      </c>
      <c r="M731" s="47">
        <f t="shared" si="24"/>
        <v>826.49376000000007</v>
      </c>
      <c r="N731">
        <f t="shared" si="23"/>
        <v>8</v>
      </c>
    </row>
    <row r="732" spans="1:14" x14ac:dyDescent="0.25">
      <c r="A732" t="s">
        <v>2339</v>
      </c>
      <c r="B732" t="s">
        <v>2537</v>
      </c>
      <c r="C732" t="s">
        <v>2340</v>
      </c>
      <c r="D732" s="98">
        <v>45512</v>
      </c>
      <c r="E732" s="1">
        <v>179</v>
      </c>
      <c r="F732" t="s">
        <v>2485</v>
      </c>
      <c r="G732" s="1">
        <v>3352387</v>
      </c>
      <c r="H732" t="s">
        <v>2352</v>
      </c>
      <c r="I732" s="120">
        <v>6</v>
      </c>
      <c r="J732" s="120"/>
      <c r="K732" s="120"/>
      <c r="L732" s="47">
        <v>39.743999999999993</v>
      </c>
      <c r="M732" s="47">
        <f t="shared" si="24"/>
        <v>238.46399999999994</v>
      </c>
      <c r="N732">
        <f t="shared" si="23"/>
        <v>8</v>
      </c>
    </row>
    <row r="733" spans="1:14" x14ac:dyDescent="0.25">
      <c r="A733" t="s">
        <v>2339</v>
      </c>
      <c r="B733" t="s">
        <v>2537</v>
      </c>
      <c r="C733" t="s">
        <v>2340</v>
      </c>
      <c r="D733" s="98">
        <v>45512</v>
      </c>
      <c r="E733" s="1">
        <v>179</v>
      </c>
      <c r="F733" t="s">
        <v>2485</v>
      </c>
      <c r="G733" s="1">
        <v>3352387</v>
      </c>
      <c r="H733" t="s">
        <v>2352</v>
      </c>
      <c r="I733" s="120">
        <v>6</v>
      </c>
      <c r="J733" s="120"/>
      <c r="K733" s="120"/>
      <c r="L733" s="47">
        <v>39.743999999999993</v>
      </c>
      <c r="M733" s="47">
        <f t="shared" si="24"/>
        <v>238.46399999999994</v>
      </c>
      <c r="N733">
        <f t="shared" si="23"/>
        <v>8</v>
      </c>
    </row>
    <row r="734" spans="1:14" x14ac:dyDescent="0.25">
      <c r="A734" t="s">
        <v>2339</v>
      </c>
      <c r="B734" t="s">
        <v>2537</v>
      </c>
      <c r="C734" t="s">
        <v>2340</v>
      </c>
      <c r="D734" s="98">
        <v>45512</v>
      </c>
      <c r="E734" s="1">
        <v>186</v>
      </c>
      <c r="F734" t="s">
        <v>2545</v>
      </c>
      <c r="G734" s="1">
        <v>3584241</v>
      </c>
      <c r="H734" t="s">
        <v>2358</v>
      </c>
      <c r="I734" s="120">
        <v>20</v>
      </c>
      <c r="J734" s="120"/>
      <c r="K734" s="120"/>
      <c r="L734" s="47">
        <v>20.662344000000001</v>
      </c>
      <c r="M734" s="47">
        <f t="shared" si="24"/>
        <v>413.24688000000003</v>
      </c>
      <c r="N734">
        <f t="shared" si="23"/>
        <v>8</v>
      </c>
    </row>
    <row r="735" spans="1:14" x14ac:dyDescent="0.25">
      <c r="A735" t="s">
        <v>2339</v>
      </c>
      <c r="B735" t="s">
        <v>2537</v>
      </c>
      <c r="C735" t="s">
        <v>2340</v>
      </c>
      <c r="D735" s="98">
        <v>45513</v>
      </c>
      <c r="E735" s="1">
        <v>186</v>
      </c>
      <c r="F735" t="s">
        <v>2545</v>
      </c>
      <c r="G735" s="1">
        <v>3408152</v>
      </c>
      <c r="H735" t="s">
        <v>2346</v>
      </c>
      <c r="I735" s="120">
        <v>40</v>
      </c>
      <c r="J735" s="120"/>
      <c r="K735" s="120"/>
      <c r="L735" s="47">
        <v>19.800018000000001</v>
      </c>
      <c r="M735" s="47">
        <f t="shared" si="24"/>
        <v>792.00072</v>
      </c>
      <c r="N735">
        <f t="shared" si="23"/>
        <v>9</v>
      </c>
    </row>
    <row r="736" spans="1:14" x14ac:dyDescent="0.25">
      <c r="A736" t="s">
        <v>2339</v>
      </c>
      <c r="B736" t="s">
        <v>2537</v>
      </c>
      <c r="C736" t="s">
        <v>2340</v>
      </c>
      <c r="D736" s="98">
        <v>45512</v>
      </c>
      <c r="E736" s="1">
        <v>196</v>
      </c>
      <c r="F736" t="s">
        <v>2397</v>
      </c>
      <c r="G736" s="1">
        <v>3580595</v>
      </c>
      <c r="H736" t="s">
        <v>2349</v>
      </c>
      <c r="I736" s="120">
        <v>6</v>
      </c>
      <c r="J736" s="120"/>
      <c r="K736" s="120"/>
      <c r="L736" s="47">
        <v>18.065520000000003</v>
      </c>
      <c r="M736" s="47">
        <f t="shared" si="24"/>
        <v>108.39312000000001</v>
      </c>
      <c r="N736">
        <f t="shared" si="23"/>
        <v>8</v>
      </c>
    </row>
    <row r="737" spans="1:14" x14ac:dyDescent="0.25">
      <c r="A737" t="s">
        <v>2339</v>
      </c>
      <c r="B737" t="s">
        <v>2537</v>
      </c>
      <c r="C737" t="s">
        <v>2340</v>
      </c>
      <c r="D737" s="98">
        <v>45512</v>
      </c>
      <c r="E737" s="1">
        <v>196</v>
      </c>
      <c r="F737" t="s">
        <v>2397</v>
      </c>
      <c r="G737" s="1">
        <v>3352387</v>
      </c>
      <c r="H737" t="s">
        <v>2352</v>
      </c>
      <c r="I737" s="120">
        <v>30</v>
      </c>
      <c r="J737" s="120"/>
      <c r="K737" s="120"/>
      <c r="L737" s="47">
        <v>39.743999999999993</v>
      </c>
      <c r="M737" s="47">
        <f t="shared" si="24"/>
        <v>1192.3199999999997</v>
      </c>
      <c r="N737">
        <f t="shared" si="23"/>
        <v>8</v>
      </c>
    </row>
    <row r="738" spans="1:14" x14ac:dyDescent="0.25">
      <c r="A738" t="s">
        <v>2339</v>
      </c>
      <c r="B738" t="s">
        <v>2537</v>
      </c>
      <c r="C738" t="s">
        <v>2340</v>
      </c>
      <c r="D738" s="98">
        <v>45512</v>
      </c>
      <c r="E738" s="1">
        <v>196</v>
      </c>
      <c r="F738" t="s">
        <v>2397</v>
      </c>
      <c r="G738" s="1">
        <v>3584240</v>
      </c>
      <c r="H738" t="s">
        <v>2357</v>
      </c>
      <c r="I738" s="120">
        <v>60</v>
      </c>
      <c r="J738" s="120"/>
      <c r="K738" s="120"/>
      <c r="L738" s="47">
        <v>5.9841899999999999</v>
      </c>
      <c r="M738" s="47">
        <f t="shared" si="24"/>
        <v>359.0514</v>
      </c>
      <c r="N738">
        <f t="shared" si="23"/>
        <v>8</v>
      </c>
    </row>
    <row r="739" spans="1:14" x14ac:dyDescent="0.25">
      <c r="A739" t="s">
        <v>2339</v>
      </c>
      <c r="B739" t="s">
        <v>2537</v>
      </c>
      <c r="C739" t="s">
        <v>2340</v>
      </c>
      <c r="D739" s="98">
        <v>45512</v>
      </c>
      <c r="E739" s="1">
        <v>196</v>
      </c>
      <c r="F739" t="s">
        <v>2397</v>
      </c>
      <c r="G739" s="1">
        <v>3584241</v>
      </c>
      <c r="H739" t="s">
        <v>2358</v>
      </c>
      <c r="I739" s="120">
        <v>20</v>
      </c>
      <c r="J739" s="120"/>
      <c r="K739" s="120"/>
      <c r="L739" s="47">
        <v>20.662344000000001</v>
      </c>
      <c r="M739" s="47">
        <f t="shared" si="24"/>
        <v>413.24688000000003</v>
      </c>
      <c r="N739">
        <f t="shared" si="23"/>
        <v>8</v>
      </c>
    </row>
    <row r="740" spans="1:14" x14ac:dyDescent="0.25">
      <c r="A740" t="s">
        <v>2339</v>
      </c>
      <c r="B740" t="s">
        <v>2537</v>
      </c>
      <c r="C740" t="s">
        <v>2340</v>
      </c>
      <c r="D740" s="98">
        <v>45513</v>
      </c>
      <c r="E740" s="1">
        <v>305</v>
      </c>
      <c r="F740" t="s">
        <v>2409</v>
      </c>
      <c r="G740" s="1">
        <v>3564667</v>
      </c>
      <c r="H740" t="s">
        <v>2347</v>
      </c>
      <c r="I740" s="120">
        <v>24</v>
      </c>
      <c r="J740" s="120"/>
      <c r="K740" s="120"/>
      <c r="L740" s="47">
        <v>20.323620000000002</v>
      </c>
      <c r="M740" s="47">
        <f t="shared" si="24"/>
        <v>487.76688000000001</v>
      </c>
      <c r="N740">
        <f t="shared" si="23"/>
        <v>9</v>
      </c>
    </row>
    <row r="741" spans="1:14" x14ac:dyDescent="0.25">
      <c r="A741" t="s">
        <v>2339</v>
      </c>
      <c r="B741" t="s">
        <v>2537</v>
      </c>
      <c r="C741" t="s">
        <v>2340</v>
      </c>
      <c r="D741" s="98">
        <v>45513</v>
      </c>
      <c r="E741" s="1">
        <v>305</v>
      </c>
      <c r="F741" t="s">
        <v>2409</v>
      </c>
      <c r="G741" s="1">
        <v>3373113</v>
      </c>
      <c r="H741" t="s">
        <v>2353</v>
      </c>
      <c r="I741" s="120">
        <v>180</v>
      </c>
      <c r="J741" s="120"/>
      <c r="K741" s="120"/>
      <c r="L741" s="47">
        <v>5.9841899999999999</v>
      </c>
      <c r="M741" s="47">
        <f t="shared" si="24"/>
        <v>1077.1541999999999</v>
      </c>
      <c r="N741">
        <f t="shared" si="23"/>
        <v>9</v>
      </c>
    </row>
    <row r="742" spans="1:14" x14ac:dyDescent="0.25">
      <c r="A742" t="s">
        <v>2339</v>
      </c>
      <c r="B742" t="s">
        <v>2537</v>
      </c>
      <c r="C742" t="s">
        <v>2340</v>
      </c>
      <c r="D742" s="98">
        <v>45513</v>
      </c>
      <c r="E742" s="1">
        <v>305</v>
      </c>
      <c r="F742" t="s">
        <v>2409</v>
      </c>
      <c r="G742" s="1">
        <v>3384346</v>
      </c>
      <c r="H742" t="s">
        <v>2354</v>
      </c>
      <c r="I742" s="120">
        <v>18</v>
      </c>
      <c r="J742" s="120"/>
      <c r="K742" s="120"/>
      <c r="L742" s="47">
        <v>37.949940000000005</v>
      </c>
      <c r="M742" s="47">
        <f t="shared" si="24"/>
        <v>683.09892000000013</v>
      </c>
      <c r="N742">
        <f t="shared" si="23"/>
        <v>9</v>
      </c>
    </row>
    <row r="743" spans="1:14" x14ac:dyDescent="0.25">
      <c r="A743" t="s">
        <v>2339</v>
      </c>
      <c r="B743" t="s">
        <v>2537</v>
      </c>
      <c r="C743" t="s">
        <v>2340</v>
      </c>
      <c r="D743" s="98">
        <v>45513</v>
      </c>
      <c r="E743" s="1">
        <v>305</v>
      </c>
      <c r="F743" t="s">
        <v>2409</v>
      </c>
      <c r="G743" s="1">
        <v>3384347</v>
      </c>
      <c r="H743" t="s">
        <v>2345</v>
      </c>
      <c r="I743" s="120">
        <v>120</v>
      </c>
      <c r="J743" s="120"/>
      <c r="K743" s="120"/>
      <c r="L743" s="47">
        <v>5.7200040000000012</v>
      </c>
      <c r="M743" s="47">
        <f t="shared" si="24"/>
        <v>686.40048000000013</v>
      </c>
      <c r="N743">
        <f t="shared" si="23"/>
        <v>9</v>
      </c>
    </row>
    <row r="744" spans="1:14" x14ac:dyDescent="0.25">
      <c r="A744" t="s">
        <v>2339</v>
      </c>
      <c r="B744" t="s">
        <v>2537</v>
      </c>
      <c r="C744" t="s">
        <v>2340</v>
      </c>
      <c r="D744" s="98">
        <v>45513</v>
      </c>
      <c r="E744" s="1">
        <v>305</v>
      </c>
      <c r="F744" t="s">
        <v>2409</v>
      </c>
      <c r="G744" s="1">
        <v>3408152</v>
      </c>
      <c r="H744" t="s">
        <v>2346</v>
      </c>
      <c r="I744" s="120">
        <v>60</v>
      </c>
      <c r="J744" s="120"/>
      <c r="K744" s="120"/>
      <c r="L744" s="47">
        <v>19.800018000000001</v>
      </c>
      <c r="M744" s="47">
        <f t="shared" si="24"/>
        <v>1188.00108</v>
      </c>
      <c r="N744">
        <f t="shared" si="23"/>
        <v>9</v>
      </c>
    </row>
    <row r="745" spans="1:14" x14ac:dyDescent="0.25">
      <c r="A745" t="s">
        <v>2339</v>
      </c>
      <c r="B745" t="s">
        <v>2537</v>
      </c>
      <c r="C745" t="s">
        <v>2340</v>
      </c>
      <c r="D745" s="98">
        <v>45513</v>
      </c>
      <c r="E745" s="1">
        <v>305</v>
      </c>
      <c r="F745" t="s">
        <v>2409</v>
      </c>
      <c r="G745" s="1">
        <v>3566457</v>
      </c>
      <c r="H745" t="s">
        <v>2365</v>
      </c>
      <c r="I745" s="120">
        <v>48</v>
      </c>
      <c r="J745" s="120"/>
      <c r="K745" s="120"/>
      <c r="L745" s="47">
        <v>12.645809999999999</v>
      </c>
      <c r="M745" s="47">
        <f t="shared" si="24"/>
        <v>606.99887999999999</v>
      </c>
      <c r="N745">
        <f t="shared" si="23"/>
        <v>9</v>
      </c>
    </row>
    <row r="746" spans="1:14" x14ac:dyDescent="0.25">
      <c r="A746" t="s">
        <v>2339</v>
      </c>
      <c r="B746" t="s">
        <v>2537</v>
      </c>
      <c r="C746" t="s">
        <v>2340</v>
      </c>
      <c r="D746" s="98">
        <v>45513</v>
      </c>
      <c r="E746" s="1">
        <v>305</v>
      </c>
      <c r="F746" t="s">
        <v>2409</v>
      </c>
      <c r="G746" s="1">
        <v>3568860</v>
      </c>
      <c r="H746" t="s">
        <v>2361</v>
      </c>
      <c r="I746" s="120">
        <v>48</v>
      </c>
      <c r="J746" s="120"/>
      <c r="K746" s="120"/>
      <c r="L746" s="47">
        <v>12.645809999999999</v>
      </c>
      <c r="M746" s="47">
        <f t="shared" si="24"/>
        <v>606.99887999999999</v>
      </c>
      <c r="N746">
        <f t="shared" si="23"/>
        <v>9</v>
      </c>
    </row>
    <row r="747" spans="1:14" x14ac:dyDescent="0.25">
      <c r="A747" t="s">
        <v>2339</v>
      </c>
      <c r="B747" t="s">
        <v>2537</v>
      </c>
      <c r="C747" t="s">
        <v>2340</v>
      </c>
      <c r="D747" s="98">
        <v>45513</v>
      </c>
      <c r="E747" s="1">
        <v>305</v>
      </c>
      <c r="F747" t="s">
        <v>2409</v>
      </c>
      <c r="G747" s="1">
        <v>3564666</v>
      </c>
      <c r="H747" t="s">
        <v>2362</v>
      </c>
      <c r="I747" s="120">
        <v>24</v>
      </c>
      <c r="J747" s="120"/>
      <c r="K747" s="120"/>
      <c r="L747" s="47">
        <v>20.323620000000002</v>
      </c>
      <c r="M747" s="47">
        <f t="shared" si="24"/>
        <v>487.76688000000001</v>
      </c>
      <c r="N747">
        <f t="shared" si="23"/>
        <v>9</v>
      </c>
    </row>
    <row r="748" spans="1:14" x14ac:dyDescent="0.25">
      <c r="A748" t="s">
        <v>2339</v>
      </c>
      <c r="B748" t="s">
        <v>2537</v>
      </c>
      <c r="C748" t="s">
        <v>2340</v>
      </c>
      <c r="D748" s="98">
        <v>45513</v>
      </c>
      <c r="E748" s="1">
        <v>305</v>
      </c>
      <c r="F748" t="s">
        <v>2409</v>
      </c>
      <c r="G748" s="1">
        <v>3584240</v>
      </c>
      <c r="H748" t="s">
        <v>2357</v>
      </c>
      <c r="I748" s="120">
        <v>600</v>
      </c>
      <c r="J748" s="120"/>
      <c r="K748" s="120"/>
      <c r="L748" s="47">
        <v>5.9841899999999999</v>
      </c>
      <c r="M748" s="47">
        <f t="shared" si="24"/>
        <v>3590.5140000000001</v>
      </c>
      <c r="N748">
        <f t="shared" si="23"/>
        <v>9</v>
      </c>
    </row>
    <row r="749" spans="1:14" x14ac:dyDescent="0.25">
      <c r="A749" t="s">
        <v>2339</v>
      </c>
      <c r="B749" t="s">
        <v>2537</v>
      </c>
      <c r="C749" t="s">
        <v>2340</v>
      </c>
      <c r="D749" s="98">
        <v>45513</v>
      </c>
      <c r="E749" s="1">
        <v>305</v>
      </c>
      <c r="F749" t="s">
        <v>2409</v>
      </c>
      <c r="G749" s="1">
        <v>3584241</v>
      </c>
      <c r="H749" t="s">
        <v>2358</v>
      </c>
      <c r="I749" s="120">
        <v>300</v>
      </c>
      <c r="J749" s="120"/>
      <c r="K749" s="120"/>
      <c r="L749" s="47">
        <v>20.662344000000001</v>
      </c>
      <c r="M749" s="47">
        <f t="shared" si="24"/>
        <v>6198.7031999999999</v>
      </c>
      <c r="N749">
        <f t="shared" si="23"/>
        <v>9</v>
      </c>
    </row>
    <row r="750" spans="1:14" x14ac:dyDescent="0.25">
      <c r="A750" t="s">
        <v>2339</v>
      </c>
      <c r="B750" t="s">
        <v>2537</v>
      </c>
      <c r="C750" t="s">
        <v>2340</v>
      </c>
      <c r="D750" s="98">
        <v>45514</v>
      </c>
      <c r="E750" s="1">
        <v>306</v>
      </c>
      <c r="F750" t="s">
        <v>2410</v>
      </c>
      <c r="G750" s="1">
        <v>3384347</v>
      </c>
      <c r="H750" t="s">
        <v>2345</v>
      </c>
      <c r="I750" s="120">
        <v>60</v>
      </c>
      <c r="J750" s="120"/>
      <c r="K750" s="120"/>
      <c r="L750" s="47">
        <v>5.7200040000000012</v>
      </c>
      <c r="M750" s="47">
        <f t="shared" si="24"/>
        <v>343.20024000000006</v>
      </c>
      <c r="N750">
        <f t="shared" si="23"/>
        <v>10</v>
      </c>
    </row>
    <row r="751" spans="1:14" x14ac:dyDescent="0.25">
      <c r="A751" t="s">
        <v>2339</v>
      </c>
      <c r="B751" t="s">
        <v>2537</v>
      </c>
      <c r="C751" t="s">
        <v>2340</v>
      </c>
      <c r="D751" s="98">
        <v>45514</v>
      </c>
      <c r="E751" s="1">
        <v>306</v>
      </c>
      <c r="F751" t="s">
        <v>2410</v>
      </c>
      <c r="G751" s="1">
        <v>3408152</v>
      </c>
      <c r="H751" t="s">
        <v>2346</v>
      </c>
      <c r="I751" s="120">
        <v>60</v>
      </c>
      <c r="J751" s="120"/>
      <c r="K751" s="120"/>
      <c r="L751" s="47">
        <v>19.800018000000001</v>
      </c>
      <c r="M751" s="47">
        <f t="shared" si="24"/>
        <v>1188.00108</v>
      </c>
      <c r="N751">
        <f t="shared" si="23"/>
        <v>10</v>
      </c>
    </row>
    <row r="752" spans="1:14" x14ac:dyDescent="0.25">
      <c r="A752" t="s">
        <v>2339</v>
      </c>
      <c r="B752" t="s">
        <v>2537</v>
      </c>
      <c r="C752" t="s">
        <v>2411</v>
      </c>
      <c r="D752" s="98">
        <v>45514</v>
      </c>
      <c r="E752" s="1">
        <v>399</v>
      </c>
      <c r="F752" t="s">
        <v>2412</v>
      </c>
      <c r="G752" s="1">
        <v>3352387</v>
      </c>
      <c r="H752" t="s">
        <v>2352</v>
      </c>
      <c r="I752" s="120">
        <v>6</v>
      </c>
      <c r="J752" s="120"/>
      <c r="K752" s="120"/>
      <c r="L752" s="47">
        <v>39.743999999999993</v>
      </c>
      <c r="M752" s="47">
        <f t="shared" si="24"/>
        <v>238.46399999999994</v>
      </c>
      <c r="N752">
        <f t="shared" si="23"/>
        <v>10</v>
      </c>
    </row>
    <row r="753" spans="1:14" x14ac:dyDescent="0.25">
      <c r="A753" t="s">
        <v>2339</v>
      </c>
      <c r="B753" t="s">
        <v>2537</v>
      </c>
      <c r="C753" t="s">
        <v>2340</v>
      </c>
      <c r="D753" s="98">
        <v>45514</v>
      </c>
      <c r="E753" s="1">
        <v>505</v>
      </c>
      <c r="F753" t="s">
        <v>2416</v>
      </c>
      <c r="G753" s="1">
        <v>3352387</v>
      </c>
      <c r="H753" t="s">
        <v>2352</v>
      </c>
      <c r="I753" s="120">
        <v>30</v>
      </c>
      <c r="J753" s="120"/>
      <c r="K753" s="120"/>
      <c r="L753" s="47">
        <v>39.743999999999993</v>
      </c>
      <c r="M753" s="47">
        <f t="shared" si="24"/>
        <v>1192.3199999999997</v>
      </c>
      <c r="N753">
        <f t="shared" si="23"/>
        <v>10</v>
      </c>
    </row>
    <row r="754" spans="1:14" x14ac:dyDescent="0.25">
      <c r="A754" t="s">
        <v>2339</v>
      </c>
      <c r="B754" t="s">
        <v>2537</v>
      </c>
      <c r="C754" t="s">
        <v>2340</v>
      </c>
      <c r="D754" s="98">
        <v>45514</v>
      </c>
      <c r="E754" s="1">
        <v>505</v>
      </c>
      <c r="F754" t="s">
        <v>2416</v>
      </c>
      <c r="G754" s="1">
        <v>3373113</v>
      </c>
      <c r="H754" t="s">
        <v>2353</v>
      </c>
      <c r="I754" s="120">
        <v>180</v>
      </c>
      <c r="J754" s="120"/>
      <c r="K754" s="120"/>
      <c r="L754" s="47">
        <v>5.9841899999999999</v>
      </c>
      <c r="M754" s="47">
        <f t="shared" si="24"/>
        <v>1077.1541999999999</v>
      </c>
      <c r="N754">
        <f t="shared" si="23"/>
        <v>10</v>
      </c>
    </row>
    <row r="755" spans="1:14" x14ac:dyDescent="0.25">
      <c r="A755" t="s">
        <v>2339</v>
      </c>
      <c r="B755" t="s">
        <v>2537</v>
      </c>
      <c r="C755" t="s">
        <v>2340</v>
      </c>
      <c r="D755" s="98">
        <v>45514</v>
      </c>
      <c r="E755" s="1">
        <v>505</v>
      </c>
      <c r="F755" t="s">
        <v>2416</v>
      </c>
      <c r="G755" s="1">
        <v>3565350</v>
      </c>
      <c r="H755" t="s">
        <v>2364</v>
      </c>
      <c r="I755" s="120">
        <v>24</v>
      </c>
      <c r="J755" s="120"/>
      <c r="K755" s="120"/>
      <c r="L755" s="47">
        <v>12.645809999999999</v>
      </c>
      <c r="M755" s="47">
        <f t="shared" si="24"/>
        <v>303.49943999999999</v>
      </c>
      <c r="N755">
        <f t="shared" si="23"/>
        <v>10</v>
      </c>
    </row>
    <row r="756" spans="1:14" x14ac:dyDescent="0.25">
      <c r="A756" t="s">
        <v>2339</v>
      </c>
      <c r="B756" t="s">
        <v>2537</v>
      </c>
      <c r="C756" t="s">
        <v>2340</v>
      </c>
      <c r="D756" s="98">
        <v>45514</v>
      </c>
      <c r="E756" s="1">
        <v>505</v>
      </c>
      <c r="F756" t="s">
        <v>2416</v>
      </c>
      <c r="G756" s="1">
        <v>3568860</v>
      </c>
      <c r="H756" t="s">
        <v>2361</v>
      </c>
      <c r="I756" s="120">
        <v>24</v>
      </c>
      <c r="J756" s="120"/>
      <c r="K756" s="120"/>
      <c r="L756" s="47">
        <v>12.645809999999999</v>
      </c>
      <c r="M756" s="47">
        <f t="shared" si="24"/>
        <v>303.49943999999999</v>
      </c>
      <c r="N756">
        <f t="shared" si="23"/>
        <v>10</v>
      </c>
    </row>
    <row r="757" spans="1:14" x14ac:dyDescent="0.25">
      <c r="A757" t="s">
        <v>2339</v>
      </c>
      <c r="B757" t="s">
        <v>2537</v>
      </c>
      <c r="C757" t="s">
        <v>2340</v>
      </c>
      <c r="D757" s="98">
        <v>45514</v>
      </c>
      <c r="E757" s="1">
        <v>505</v>
      </c>
      <c r="F757" t="s">
        <v>2416</v>
      </c>
      <c r="G757" s="1">
        <v>3584240</v>
      </c>
      <c r="H757" t="s">
        <v>2357</v>
      </c>
      <c r="I757" s="120">
        <v>120</v>
      </c>
      <c r="J757" s="120"/>
      <c r="K757" s="120"/>
      <c r="L757" s="47">
        <v>5.9841899999999999</v>
      </c>
      <c r="M757" s="47">
        <f t="shared" si="24"/>
        <v>718.1028</v>
      </c>
      <c r="N757">
        <f t="shared" si="23"/>
        <v>10</v>
      </c>
    </row>
    <row r="758" spans="1:14" x14ac:dyDescent="0.25">
      <c r="A758" t="s">
        <v>2339</v>
      </c>
      <c r="B758" t="s">
        <v>2537</v>
      </c>
      <c r="C758" t="s">
        <v>2340</v>
      </c>
      <c r="D758" s="98">
        <v>45514</v>
      </c>
      <c r="E758" s="1">
        <v>506</v>
      </c>
      <c r="F758" t="s">
        <v>2417</v>
      </c>
      <c r="G758" s="1">
        <v>3284683</v>
      </c>
      <c r="H758" t="s">
        <v>2343</v>
      </c>
      <c r="I758" s="120">
        <v>30</v>
      </c>
      <c r="J758" s="120"/>
      <c r="K758" s="120"/>
      <c r="L758" s="47">
        <v>30.099959999999999</v>
      </c>
      <c r="M758" s="47">
        <f t="shared" si="24"/>
        <v>902.99879999999996</v>
      </c>
      <c r="N758">
        <f t="shared" si="23"/>
        <v>10</v>
      </c>
    </row>
    <row r="759" spans="1:14" x14ac:dyDescent="0.25">
      <c r="A759" t="s">
        <v>2339</v>
      </c>
      <c r="B759" t="s">
        <v>2537</v>
      </c>
      <c r="C759" t="s">
        <v>2340</v>
      </c>
      <c r="D759" s="98">
        <v>45512</v>
      </c>
      <c r="E759" s="1">
        <v>508</v>
      </c>
      <c r="F759" t="s">
        <v>2546</v>
      </c>
      <c r="G759" s="1">
        <v>3284683</v>
      </c>
      <c r="H759" t="s">
        <v>2343</v>
      </c>
      <c r="I759" s="120">
        <v>12</v>
      </c>
      <c r="J759" s="120"/>
      <c r="K759" s="120"/>
      <c r="L759" s="47">
        <v>30.099959999999999</v>
      </c>
      <c r="M759" s="47">
        <f t="shared" si="24"/>
        <v>361.19952000000001</v>
      </c>
      <c r="N759">
        <f t="shared" si="23"/>
        <v>8</v>
      </c>
    </row>
    <row r="760" spans="1:14" x14ac:dyDescent="0.25">
      <c r="A760" t="s">
        <v>2339</v>
      </c>
      <c r="B760" t="s">
        <v>2537</v>
      </c>
      <c r="C760" t="s">
        <v>2340</v>
      </c>
      <c r="D760" s="98">
        <v>45512</v>
      </c>
      <c r="E760" s="1">
        <v>510</v>
      </c>
      <c r="F760" t="s">
        <v>2420</v>
      </c>
      <c r="G760" s="1">
        <v>3572153</v>
      </c>
      <c r="H760" t="s">
        <v>2350</v>
      </c>
      <c r="I760" s="120">
        <v>6</v>
      </c>
      <c r="J760" s="120"/>
      <c r="K760" s="120"/>
      <c r="L760" s="47">
        <v>30.099959999999999</v>
      </c>
      <c r="M760" s="47">
        <f t="shared" si="24"/>
        <v>180.59976</v>
      </c>
      <c r="N760">
        <f t="shared" si="23"/>
        <v>8</v>
      </c>
    </row>
    <row r="761" spans="1:14" x14ac:dyDescent="0.25">
      <c r="A761" t="s">
        <v>2339</v>
      </c>
      <c r="B761" t="s">
        <v>2537</v>
      </c>
      <c r="C761" t="s">
        <v>2340</v>
      </c>
      <c r="D761" s="98">
        <v>45512</v>
      </c>
      <c r="E761" s="1">
        <v>511</v>
      </c>
      <c r="F761" t="s">
        <v>2421</v>
      </c>
      <c r="G761" s="1">
        <v>3584240</v>
      </c>
      <c r="H761" t="s">
        <v>2357</v>
      </c>
      <c r="I761" s="120">
        <v>60</v>
      </c>
      <c r="J761" s="120"/>
      <c r="K761" s="120"/>
      <c r="L761" s="47">
        <v>5.9841899999999999</v>
      </c>
      <c r="M761" s="47">
        <f t="shared" si="24"/>
        <v>359.0514</v>
      </c>
      <c r="N761">
        <f t="shared" si="23"/>
        <v>8</v>
      </c>
    </row>
    <row r="762" spans="1:14" x14ac:dyDescent="0.25">
      <c r="A762" t="s">
        <v>2339</v>
      </c>
      <c r="B762" t="s">
        <v>2537</v>
      </c>
      <c r="C762" t="s">
        <v>2340</v>
      </c>
      <c r="D762" s="98">
        <v>45512</v>
      </c>
      <c r="E762" s="1">
        <v>513</v>
      </c>
      <c r="F762" t="s">
        <v>2423</v>
      </c>
      <c r="G762" s="1">
        <v>3373113</v>
      </c>
      <c r="H762" t="s">
        <v>2353</v>
      </c>
      <c r="I762" s="120">
        <v>60</v>
      </c>
      <c r="J762" s="120"/>
      <c r="K762" s="120"/>
      <c r="L762" s="47">
        <v>5.9841899999999999</v>
      </c>
      <c r="M762" s="47">
        <f t="shared" si="24"/>
        <v>359.0514</v>
      </c>
      <c r="N762">
        <f t="shared" si="23"/>
        <v>8</v>
      </c>
    </row>
    <row r="763" spans="1:14" x14ac:dyDescent="0.25">
      <c r="A763" t="s">
        <v>2339</v>
      </c>
      <c r="B763" t="s">
        <v>2537</v>
      </c>
      <c r="C763" t="s">
        <v>2340</v>
      </c>
      <c r="D763" s="98">
        <v>45514</v>
      </c>
      <c r="E763" s="1">
        <v>514</v>
      </c>
      <c r="F763" t="s">
        <v>2547</v>
      </c>
      <c r="G763" s="1">
        <v>3373113</v>
      </c>
      <c r="H763" t="s">
        <v>2353</v>
      </c>
      <c r="I763" s="120">
        <v>180</v>
      </c>
      <c r="J763" s="120"/>
      <c r="K763" s="120"/>
      <c r="L763" s="47">
        <v>5.9841899999999999</v>
      </c>
      <c r="M763" s="47">
        <f t="shared" si="24"/>
        <v>1077.1541999999999</v>
      </c>
      <c r="N763">
        <f t="shared" si="23"/>
        <v>10</v>
      </c>
    </row>
    <row r="764" spans="1:14" x14ac:dyDescent="0.25">
      <c r="A764" t="s">
        <v>2339</v>
      </c>
      <c r="B764" t="s">
        <v>2537</v>
      </c>
      <c r="C764" t="s">
        <v>2340</v>
      </c>
      <c r="D764" s="98">
        <v>45512</v>
      </c>
      <c r="E764" s="1">
        <v>515</v>
      </c>
      <c r="F764" t="s">
        <v>2548</v>
      </c>
      <c r="G764" s="1">
        <v>3408152</v>
      </c>
      <c r="H764" t="s">
        <v>2346</v>
      </c>
      <c r="I764" s="120">
        <v>20</v>
      </c>
      <c r="J764" s="120"/>
      <c r="K764" s="120"/>
      <c r="L764" s="47">
        <v>19.800018000000001</v>
      </c>
      <c r="M764" s="47">
        <f t="shared" si="24"/>
        <v>396.00036</v>
      </c>
      <c r="N764">
        <f t="shared" si="23"/>
        <v>8</v>
      </c>
    </row>
    <row r="765" spans="1:14" x14ac:dyDescent="0.25">
      <c r="A765" t="s">
        <v>2339</v>
      </c>
      <c r="B765" t="s">
        <v>2537</v>
      </c>
      <c r="C765" t="s">
        <v>2340</v>
      </c>
      <c r="D765" s="98">
        <v>45512</v>
      </c>
      <c r="E765" s="1">
        <v>515</v>
      </c>
      <c r="F765" t="s">
        <v>2548</v>
      </c>
      <c r="G765" s="1">
        <v>3352387</v>
      </c>
      <c r="H765" t="s">
        <v>2352</v>
      </c>
      <c r="I765" s="120">
        <v>30</v>
      </c>
      <c r="J765" s="120"/>
      <c r="K765" s="120"/>
      <c r="L765" s="47">
        <v>39.743999999999993</v>
      </c>
      <c r="M765" s="47">
        <f t="shared" si="24"/>
        <v>1192.3199999999997</v>
      </c>
      <c r="N765">
        <f t="shared" si="23"/>
        <v>8</v>
      </c>
    </row>
    <row r="766" spans="1:14" x14ac:dyDescent="0.25">
      <c r="A766" t="s">
        <v>2339</v>
      </c>
      <c r="B766" t="s">
        <v>2537</v>
      </c>
      <c r="C766" t="s">
        <v>2340</v>
      </c>
      <c r="D766" s="98">
        <v>45512</v>
      </c>
      <c r="E766" s="1">
        <v>515</v>
      </c>
      <c r="F766" t="s">
        <v>2548</v>
      </c>
      <c r="G766" s="1">
        <v>3373113</v>
      </c>
      <c r="H766" t="s">
        <v>2353</v>
      </c>
      <c r="I766" s="120">
        <v>120</v>
      </c>
      <c r="J766" s="120"/>
      <c r="K766" s="120"/>
      <c r="L766" s="47">
        <v>5.9841899999999999</v>
      </c>
      <c r="M766" s="47">
        <f t="shared" si="24"/>
        <v>718.1028</v>
      </c>
      <c r="N766">
        <f t="shared" si="23"/>
        <v>8</v>
      </c>
    </row>
    <row r="767" spans="1:14" x14ac:dyDescent="0.25">
      <c r="A767" t="s">
        <v>2339</v>
      </c>
      <c r="B767" t="s">
        <v>2537</v>
      </c>
      <c r="C767" t="s">
        <v>2340</v>
      </c>
      <c r="D767" s="98">
        <v>45512</v>
      </c>
      <c r="E767" s="1">
        <v>515</v>
      </c>
      <c r="F767" t="s">
        <v>2548</v>
      </c>
      <c r="G767" s="1">
        <v>3384347</v>
      </c>
      <c r="H767" t="s">
        <v>2345</v>
      </c>
      <c r="I767" s="120">
        <v>60</v>
      </c>
      <c r="J767" s="120"/>
      <c r="K767" s="120"/>
      <c r="L767" s="47">
        <v>5.7200040000000012</v>
      </c>
      <c r="M767" s="47">
        <f t="shared" si="24"/>
        <v>343.20024000000006</v>
      </c>
      <c r="N767">
        <f t="shared" si="23"/>
        <v>8</v>
      </c>
    </row>
    <row r="768" spans="1:14" x14ac:dyDescent="0.25">
      <c r="A768" t="s">
        <v>2339</v>
      </c>
      <c r="B768" t="s">
        <v>2537</v>
      </c>
      <c r="C768" t="s">
        <v>2340</v>
      </c>
      <c r="D768" s="98">
        <v>45512</v>
      </c>
      <c r="E768" s="1">
        <v>515</v>
      </c>
      <c r="F768" t="s">
        <v>2548</v>
      </c>
      <c r="G768" s="1">
        <v>3408152</v>
      </c>
      <c r="H768" t="s">
        <v>2346</v>
      </c>
      <c r="I768" s="120">
        <v>40</v>
      </c>
      <c r="J768" s="120"/>
      <c r="K768" s="120"/>
      <c r="L768" s="47">
        <v>19.800018000000001</v>
      </c>
      <c r="M768" s="47">
        <f t="shared" si="24"/>
        <v>792.00072</v>
      </c>
      <c r="N768">
        <f t="shared" si="23"/>
        <v>8</v>
      </c>
    </row>
    <row r="769" spans="1:14" x14ac:dyDescent="0.25">
      <c r="A769" t="s">
        <v>2339</v>
      </c>
      <c r="B769" t="s">
        <v>2537</v>
      </c>
      <c r="C769" t="s">
        <v>2340</v>
      </c>
      <c r="D769" s="98">
        <v>45512</v>
      </c>
      <c r="E769" s="1">
        <v>515</v>
      </c>
      <c r="F769" t="s">
        <v>2548</v>
      </c>
      <c r="G769" s="1">
        <v>3566457</v>
      </c>
      <c r="H769" t="s">
        <v>2365</v>
      </c>
      <c r="I769" s="120">
        <v>48</v>
      </c>
      <c r="J769" s="120"/>
      <c r="K769" s="120"/>
      <c r="L769" s="47">
        <v>12.645809999999999</v>
      </c>
      <c r="M769" s="47">
        <f t="shared" si="24"/>
        <v>606.99887999999999</v>
      </c>
      <c r="N769">
        <f t="shared" si="23"/>
        <v>8</v>
      </c>
    </row>
    <row r="770" spans="1:14" x14ac:dyDescent="0.25">
      <c r="A770" t="s">
        <v>2339</v>
      </c>
      <c r="B770" t="s">
        <v>2537</v>
      </c>
      <c r="C770" t="s">
        <v>2340</v>
      </c>
      <c r="D770" s="98">
        <v>45515</v>
      </c>
      <c r="E770" s="1">
        <v>516</v>
      </c>
      <c r="F770" t="s">
        <v>2424</v>
      </c>
      <c r="G770" s="1">
        <v>3584240</v>
      </c>
      <c r="H770" t="s">
        <v>2357</v>
      </c>
      <c r="I770" s="120">
        <v>180</v>
      </c>
      <c r="J770" s="120"/>
      <c r="K770" s="120"/>
      <c r="L770" s="47">
        <v>5.9841899999999999</v>
      </c>
      <c r="M770" s="47">
        <f t="shared" si="24"/>
        <v>1077.1541999999999</v>
      </c>
      <c r="N770">
        <f t="shared" si="23"/>
        <v>11</v>
      </c>
    </row>
    <row r="771" spans="1:14" x14ac:dyDescent="0.25">
      <c r="A771" t="s">
        <v>2339</v>
      </c>
      <c r="B771" t="s">
        <v>2537</v>
      </c>
      <c r="C771" t="s">
        <v>2340</v>
      </c>
      <c r="D771" s="98">
        <v>45515</v>
      </c>
      <c r="E771" s="1">
        <v>516</v>
      </c>
      <c r="F771" t="s">
        <v>2424</v>
      </c>
      <c r="G771" s="1">
        <v>3584241</v>
      </c>
      <c r="H771" t="s">
        <v>2358</v>
      </c>
      <c r="I771" s="120">
        <v>100</v>
      </c>
      <c r="J771" s="120"/>
      <c r="K771" s="120"/>
      <c r="L771" s="47">
        <v>20.662344000000001</v>
      </c>
      <c r="M771" s="47">
        <f t="shared" ref="M771:M832" si="25">+I771*L771</f>
        <v>2066.2344000000003</v>
      </c>
      <c r="N771">
        <f t="shared" ref="N771:N834" si="26">+DAY(D771)</f>
        <v>11</v>
      </c>
    </row>
    <row r="772" spans="1:14" x14ac:dyDescent="0.25">
      <c r="A772" t="s">
        <v>2339</v>
      </c>
      <c r="B772" t="s">
        <v>2537</v>
      </c>
      <c r="C772" t="s">
        <v>2340</v>
      </c>
      <c r="D772" s="98">
        <v>45512</v>
      </c>
      <c r="E772" s="1">
        <v>523</v>
      </c>
      <c r="F772" t="s">
        <v>2549</v>
      </c>
      <c r="G772" s="1">
        <v>3408152</v>
      </c>
      <c r="H772" t="s">
        <v>2346</v>
      </c>
      <c r="I772" s="120">
        <v>20</v>
      </c>
      <c r="J772" s="120"/>
      <c r="K772" s="120"/>
      <c r="L772" s="47">
        <v>19.800018000000001</v>
      </c>
      <c r="M772" s="47">
        <f t="shared" si="25"/>
        <v>396.00036</v>
      </c>
      <c r="N772">
        <f t="shared" si="26"/>
        <v>8</v>
      </c>
    </row>
    <row r="773" spans="1:14" x14ac:dyDescent="0.25">
      <c r="A773" t="s">
        <v>2339</v>
      </c>
      <c r="B773" t="s">
        <v>2537</v>
      </c>
      <c r="C773" t="s">
        <v>2340</v>
      </c>
      <c r="D773" s="98">
        <v>45512</v>
      </c>
      <c r="E773" s="1">
        <v>523</v>
      </c>
      <c r="F773" t="s">
        <v>2549</v>
      </c>
      <c r="G773" s="1">
        <v>3580230</v>
      </c>
      <c r="H773" t="s">
        <v>2356</v>
      </c>
      <c r="I773" s="120">
        <v>6</v>
      </c>
      <c r="J773" s="120"/>
      <c r="K773" s="120"/>
      <c r="L773" s="47">
        <v>36.695520000000002</v>
      </c>
      <c r="M773" s="47">
        <f t="shared" si="25"/>
        <v>220.17312000000001</v>
      </c>
      <c r="N773">
        <f t="shared" si="26"/>
        <v>8</v>
      </c>
    </row>
    <row r="774" spans="1:14" x14ac:dyDescent="0.25">
      <c r="A774" t="s">
        <v>2339</v>
      </c>
      <c r="B774" t="s">
        <v>2537</v>
      </c>
      <c r="C774" t="s">
        <v>2340</v>
      </c>
      <c r="D774" s="98">
        <v>45512</v>
      </c>
      <c r="E774" s="1">
        <v>523</v>
      </c>
      <c r="F774" t="s">
        <v>2549</v>
      </c>
      <c r="G774" s="1">
        <v>3284683</v>
      </c>
      <c r="H774" t="s">
        <v>2343</v>
      </c>
      <c r="I774" s="120">
        <v>18</v>
      </c>
      <c r="J774" s="120"/>
      <c r="K774" s="120"/>
      <c r="L774" s="47">
        <v>30.099959999999999</v>
      </c>
      <c r="M774" s="47">
        <f t="shared" si="25"/>
        <v>541.79927999999995</v>
      </c>
      <c r="N774">
        <f t="shared" si="26"/>
        <v>8</v>
      </c>
    </row>
    <row r="775" spans="1:14" x14ac:dyDescent="0.25">
      <c r="A775" t="s">
        <v>2339</v>
      </c>
      <c r="B775" t="s">
        <v>2537</v>
      </c>
      <c r="C775" t="s">
        <v>2340</v>
      </c>
      <c r="D775" s="98">
        <v>45512</v>
      </c>
      <c r="E775" s="1">
        <v>523</v>
      </c>
      <c r="F775" t="s">
        <v>2549</v>
      </c>
      <c r="G775" s="1">
        <v>3352387</v>
      </c>
      <c r="H775" t="s">
        <v>2352</v>
      </c>
      <c r="I775" s="120">
        <v>12</v>
      </c>
      <c r="J775" s="120"/>
      <c r="K775" s="120"/>
      <c r="L775" s="47">
        <v>39.743999999999993</v>
      </c>
      <c r="M775" s="47">
        <f t="shared" si="25"/>
        <v>476.92799999999988</v>
      </c>
      <c r="N775">
        <f t="shared" si="26"/>
        <v>8</v>
      </c>
    </row>
    <row r="776" spans="1:14" x14ac:dyDescent="0.25">
      <c r="A776" t="s">
        <v>2339</v>
      </c>
      <c r="B776" t="s">
        <v>2537</v>
      </c>
      <c r="C776" t="s">
        <v>2340</v>
      </c>
      <c r="D776" s="98">
        <v>45512</v>
      </c>
      <c r="E776" s="1">
        <v>523</v>
      </c>
      <c r="F776" t="s">
        <v>2549</v>
      </c>
      <c r="G776" s="1">
        <v>3384346</v>
      </c>
      <c r="H776" t="s">
        <v>2354</v>
      </c>
      <c r="I776" s="120">
        <v>6</v>
      </c>
      <c r="J776" s="120"/>
      <c r="K776" s="120"/>
      <c r="L776" s="47">
        <v>37.949940000000005</v>
      </c>
      <c r="M776" s="47">
        <f t="shared" si="25"/>
        <v>227.69964000000004</v>
      </c>
      <c r="N776">
        <f t="shared" si="26"/>
        <v>8</v>
      </c>
    </row>
    <row r="777" spans="1:14" x14ac:dyDescent="0.25">
      <c r="A777" t="s">
        <v>2339</v>
      </c>
      <c r="B777" t="s">
        <v>2537</v>
      </c>
      <c r="C777" t="s">
        <v>2340</v>
      </c>
      <c r="D777" s="98">
        <v>45512</v>
      </c>
      <c r="E777" s="1">
        <v>523</v>
      </c>
      <c r="F777" t="s">
        <v>2549</v>
      </c>
      <c r="G777" s="1">
        <v>3408152</v>
      </c>
      <c r="H777" t="s">
        <v>2346</v>
      </c>
      <c r="I777" s="120">
        <v>20</v>
      </c>
      <c r="J777" s="120"/>
      <c r="K777" s="120"/>
      <c r="L777" s="47">
        <v>19.800018000000001</v>
      </c>
      <c r="M777" s="47">
        <f t="shared" si="25"/>
        <v>396.00036</v>
      </c>
      <c r="N777">
        <f t="shared" si="26"/>
        <v>8</v>
      </c>
    </row>
    <row r="778" spans="1:14" x14ac:dyDescent="0.25">
      <c r="A778" t="s">
        <v>2339</v>
      </c>
      <c r="B778" t="s">
        <v>2537</v>
      </c>
      <c r="C778" t="s">
        <v>2340</v>
      </c>
      <c r="D778" s="98">
        <v>45512</v>
      </c>
      <c r="E778" s="1">
        <v>523</v>
      </c>
      <c r="F778" t="s">
        <v>2549</v>
      </c>
      <c r="G778" s="1">
        <v>3566457</v>
      </c>
      <c r="H778" t="s">
        <v>2365</v>
      </c>
      <c r="I778" s="120">
        <v>24</v>
      </c>
      <c r="J778" s="120"/>
      <c r="K778" s="120"/>
      <c r="L778" s="47">
        <v>12.645809999999999</v>
      </c>
      <c r="M778" s="47">
        <f t="shared" si="25"/>
        <v>303.49943999999999</v>
      </c>
      <c r="N778">
        <f t="shared" si="26"/>
        <v>8</v>
      </c>
    </row>
    <row r="779" spans="1:14" x14ac:dyDescent="0.25">
      <c r="A779" t="s">
        <v>2339</v>
      </c>
      <c r="B779" t="s">
        <v>2537</v>
      </c>
      <c r="C779" t="s">
        <v>2340</v>
      </c>
      <c r="D779" s="98">
        <v>45512</v>
      </c>
      <c r="E779" s="1">
        <v>523</v>
      </c>
      <c r="F779" t="s">
        <v>2549</v>
      </c>
      <c r="G779" s="1">
        <v>3580230</v>
      </c>
      <c r="H779" t="s">
        <v>2356</v>
      </c>
      <c r="I779" s="120">
        <v>6</v>
      </c>
      <c r="J779" s="120"/>
      <c r="K779" s="120"/>
      <c r="L779" s="47">
        <v>36.695520000000002</v>
      </c>
      <c r="M779" s="47">
        <f t="shared" si="25"/>
        <v>220.17312000000001</v>
      </c>
      <c r="N779">
        <f t="shared" si="26"/>
        <v>8</v>
      </c>
    </row>
    <row r="780" spans="1:14" x14ac:dyDescent="0.25">
      <c r="A780" t="s">
        <v>2339</v>
      </c>
      <c r="B780" t="s">
        <v>2537</v>
      </c>
      <c r="C780" t="s">
        <v>2340</v>
      </c>
      <c r="D780" s="98">
        <v>45512</v>
      </c>
      <c r="E780" s="1">
        <v>523</v>
      </c>
      <c r="F780" t="s">
        <v>2549</v>
      </c>
      <c r="G780" s="1">
        <v>3564666</v>
      </c>
      <c r="H780" t="s">
        <v>2362</v>
      </c>
      <c r="I780" s="120">
        <v>12</v>
      </c>
      <c r="J780" s="120"/>
      <c r="K780" s="120"/>
      <c r="L780" s="47">
        <v>20.323620000000002</v>
      </c>
      <c r="M780" s="47">
        <f t="shared" si="25"/>
        <v>243.88344000000001</v>
      </c>
      <c r="N780">
        <f t="shared" si="26"/>
        <v>8</v>
      </c>
    </row>
    <row r="781" spans="1:14" x14ac:dyDescent="0.25">
      <c r="A781" t="s">
        <v>2339</v>
      </c>
      <c r="B781" t="s">
        <v>2537</v>
      </c>
      <c r="C781" t="s">
        <v>2340</v>
      </c>
      <c r="D781" s="98">
        <v>45512</v>
      </c>
      <c r="E781" s="1">
        <v>523</v>
      </c>
      <c r="F781" t="s">
        <v>2549</v>
      </c>
      <c r="G781" s="1">
        <v>3564667</v>
      </c>
      <c r="H781" t="s">
        <v>2347</v>
      </c>
      <c r="I781" s="120">
        <v>12</v>
      </c>
      <c r="J781" s="120"/>
      <c r="K781" s="120"/>
      <c r="L781" s="47">
        <v>20.323620000000002</v>
      </c>
      <c r="M781" s="47">
        <f t="shared" si="25"/>
        <v>243.88344000000001</v>
      </c>
      <c r="N781">
        <f t="shared" si="26"/>
        <v>8</v>
      </c>
    </row>
    <row r="782" spans="1:14" x14ac:dyDescent="0.25">
      <c r="A782" t="s">
        <v>2339</v>
      </c>
      <c r="B782" t="s">
        <v>2537</v>
      </c>
      <c r="C782" t="s">
        <v>2340</v>
      </c>
      <c r="D782" s="98">
        <v>45512</v>
      </c>
      <c r="E782" s="1">
        <v>523</v>
      </c>
      <c r="F782" t="s">
        <v>2549</v>
      </c>
      <c r="G782" s="1">
        <v>3572153</v>
      </c>
      <c r="H782" t="s">
        <v>2350</v>
      </c>
      <c r="I782" s="120">
        <v>6</v>
      </c>
      <c r="J782" s="120"/>
      <c r="K782" s="120"/>
      <c r="L782" s="47">
        <v>30.099959999999999</v>
      </c>
      <c r="M782" s="47">
        <f t="shared" si="25"/>
        <v>180.59976</v>
      </c>
      <c r="N782">
        <f t="shared" si="26"/>
        <v>8</v>
      </c>
    </row>
    <row r="783" spans="1:14" x14ac:dyDescent="0.25">
      <c r="A783" t="s">
        <v>2339</v>
      </c>
      <c r="B783" t="s">
        <v>2537</v>
      </c>
      <c r="C783" t="s">
        <v>2340</v>
      </c>
      <c r="D783" s="98">
        <v>45512</v>
      </c>
      <c r="E783" s="1">
        <v>526</v>
      </c>
      <c r="F783" t="s">
        <v>2427</v>
      </c>
      <c r="G783" s="1">
        <v>3352387</v>
      </c>
      <c r="H783" t="s">
        <v>2352</v>
      </c>
      <c r="I783" s="120">
        <v>6</v>
      </c>
      <c r="J783" s="120"/>
      <c r="K783" s="120"/>
      <c r="L783" s="47">
        <v>39.743999999999993</v>
      </c>
      <c r="M783" s="47">
        <f t="shared" si="25"/>
        <v>238.46399999999994</v>
      </c>
      <c r="N783">
        <f t="shared" si="26"/>
        <v>8</v>
      </c>
    </row>
    <row r="784" spans="1:14" x14ac:dyDescent="0.25">
      <c r="A784" t="s">
        <v>2339</v>
      </c>
      <c r="B784" t="s">
        <v>2537</v>
      </c>
      <c r="C784" t="s">
        <v>2340</v>
      </c>
      <c r="D784" s="98">
        <v>45512</v>
      </c>
      <c r="E784" s="1">
        <v>526</v>
      </c>
      <c r="F784" t="s">
        <v>2427</v>
      </c>
      <c r="G784" s="1">
        <v>3384346</v>
      </c>
      <c r="H784" t="s">
        <v>2354</v>
      </c>
      <c r="I784" s="120">
        <v>12</v>
      </c>
      <c r="J784" s="120"/>
      <c r="K784" s="120"/>
      <c r="L784" s="47">
        <v>37.949940000000005</v>
      </c>
      <c r="M784" s="47">
        <f t="shared" si="25"/>
        <v>455.39928000000009</v>
      </c>
      <c r="N784">
        <f t="shared" si="26"/>
        <v>8</v>
      </c>
    </row>
    <row r="785" spans="1:14" x14ac:dyDescent="0.25">
      <c r="A785" t="s">
        <v>2339</v>
      </c>
      <c r="B785" t="s">
        <v>2537</v>
      </c>
      <c r="C785" t="s">
        <v>2340</v>
      </c>
      <c r="D785" s="98">
        <v>45512</v>
      </c>
      <c r="E785" s="1">
        <v>528</v>
      </c>
      <c r="F785" t="s">
        <v>2428</v>
      </c>
      <c r="G785" s="1">
        <v>3352387</v>
      </c>
      <c r="H785" t="s">
        <v>2352</v>
      </c>
      <c r="I785" s="120">
        <v>18</v>
      </c>
      <c r="J785" s="120"/>
      <c r="K785" s="120"/>
      <c r="L785" s="47">
        <v>39.743999999999993</v>
      </c>
      <c r="M785" s="47">
        <f t="shared" si="25"/>
        <v>715.39199999999983</v>
      </c>
      <c r="N785">
        <f t="shared" si="26"/>
        <v>8</v>
      </c>
    </row>
    <row r="786" spans="1:14" x14ac:dyDescent="0.25">
      <c r="A786" t="s">
        <v>2339</v>
      </c>
      <c r="B786" t="s">
        <v>2537</v>
      </c>
      <c r="C786" t="s">
        <v>2340</v>
      </c>
      <c r="D786" s="98">
        <v>45512</v>
      </c>
      <c r="E786" s="1">
        <v>528</v>
      </c>
      <c r="F786" t="s">
        <v>2428</v>
      </c>
      <c r="G786" s="1">
        <v>3408152</v>
      </c>
      <c r="H786" t="s">
        <v>2346</v>
      </c>
      <c r="I786" s="120">
        <v>20</v>
      </c>
      <c r="J786" s="120"/>
      <c r="K786" s="120"/>
      <c r="L786" s="47">
        <v>19.800018000000001</v>
      </c>
      <c r="M786" s="47">
        <f t="shared" si="25"/>
        <v>396.00036</v>
      </c>
      <c r="N786">
        <f t="shared" si="26"/>
        <v>8</v>
      </c>
    </row>
    <row r="787" spans="1:14" x14ac:dyDescent="0.25">
      <c r="A787" t="s">
        <v>2339</v>
      </c>
      <c r="B787" t="s">
        <v>2537</v>
      </c>
      <c r="C787" t="s">
        <v>2340</v>
      </c>
      <c r="D787" s="98">
        <v>45512</v>
      </c>
      <c r="E787" s="1">
        <v>528</v>
      </c>
      <c r="F787" t="s">
        <v>2428</v>
      </c>
      <c r="G787" s="1">
        <v>3352387</v>
      </c>
      <c r="H787" t="s">
        <v>2352</v>
      </c>
      <c r="I787" s="120">
        <v>42</v>
      </c>
      <c r="J787" s="120"/>
      <c r="K787" s="120"/>
      <c r="L787" s="47">
        <v>39.743999999999993</v>
      </c>
      <c r="M787" s="47">
        <f t="shared" si="25"/>
        <v>1669.2479999999996</v>
      </c>
      <c r="N787">
        <f t="shared" si="26"/>
        <v>8</v>
      </c>
    </row>
    <row r="788" spans="1:14" x14ac:dyDescent="0.25">
      <c r="A788" t="s">
        <v>2339</v>
      </c>
      <c r="B788" t="s">
        <v>2537</v>
      </c>
      <c r="C788" t="s">
        <v>2340</v>
      </c>
      <c r="D788" s="98">
        <v>45512</v>
      </c>
      <c r="E788" s="1">
        <v>528</v>
      </c>
      <c r="F788" t="s">
        <v>2428</v>
      </c>
      <c r="G788" s="1">
        <v>3373113</v>
      </c>
      <c r="H788" t="s">
        <v>2353</v>
      </c>
      <c r="I788" s="120">
        <v>60</v>
      </c>
      <c r="J788" s="120"/>
      <c r="K788" s="120"/>
      <c r="L788" s="47">
        <v>5.9841899999999999</v>
      </c>
      <c r="M788" s="47">
        <f t="shared" si="25"/>
        <v>359.0514</v>
      </c>
      <c r="N788">
        <f t="shared" si="26"/>
        <v>8</v>
      </c>
    </row>
    <row r="789" spans="1:14" x14ac:dyDescent="0.25">
      <c r="A789" t="s">
        <v>2339</v>
      </c>
      <c r="B789" t="s">
        <v>2537</v>
      </c>
      <c r="C789" t="s">
        <v>2340</v>
      </c>
      <c r="D789" s="98">
        <v>45512</v>
      </c>
      <c r="E789" s="1">
        <v>528</v>
      </c>
      <c r="F789" t="s">
        <v>2428</v>
      </c>
      <c r="G789" s="1">
        <v>3384347</v>
      </c>
      <c r="H789" t="s">
        <v>2345</v>
      </c>
      <c r="I789" s="120">
        <v>60</v>
      </c>
      <c r="J789" s="120"/>
      <c r="K789" s="120"/>
      <c r="L789" s="47">
        <v>5.7200040000000012</v>
      </c>
      <c r="M789" s="47">
        <f t="shared" si="25"/>
        <v>343.20024000000006</v>
      </c>
      <c r="N789">
        <f t="shared" si="26"/>
        <v>8</v>
      </c>
    </row>
    <row r="790" spans="1:14" x14ac:dyDescent="0.25">
      <c r="A790" t="s">
        <v>2339</v>
      </c>
      <c r="B790" t="s">
        <v>2537</v>
      </c>
      <c r="C790" t="s">
        <v>2340</v>
      </c>
      <c r="D790" s="98">
        <v>45512</v>
      </c>
      <c r="E790" s="1">
        <v>528</v>
      </c>
      <c r="F790" t="s">
        <v>2428</v>
      </c>
      <c r="G790" s="1">
        <v>3408152</v>
      </c>
      <c r="H790" t="s">
        <v>2346</v>
      </c>
      <c r="I790" s="120">
        <v>40</v>
      </c>
      <c r="J790" s="120"/>
      <c r="K790" s="120"/>
      <c r="L790" s="47">
        <v>19.800018000000001</v>
      </c>
      <c r="M790" s="47">
        <f t="shared" si="25"/>
        <v>792.00072</v>
      </c>
      <c r="N790">
        <f t="shared" si="26"/>
        <v>8</v>
      </c>
    </row>
    <row r="791" spans="1:14" x14ac:dyDescent="0.25">
      <c r="A791" t="s">
        <v>2339</v>
      </c>
      <c r="B791" t="s">
        <v>2537</v>
      </c>
      <c r="C791" t="s">
        <v>2340</v>
      </c>
      <c r="D791" s="98">
        <v>45512</v>
      </c>
      <c r="E791" s="1">
        <v>528</v>
      </c>
      <c r="F791" t="s">
        <v>2428</v>
      </c>
      <c r="G791" s="1">
        <v>3384346</v>
      </c>
      <c r="H791" t="s">
        <v>2354</v>
      </c>
      <c r="I791" s="120">
        <v>18</v>
      </c>
      <c r="J791" s="120"/>
      <c r="K791" s="120"/>
      <c r="L791" s="47">
        <v>37.949940000000005</v>
      </c>
      <c r="M791" s="47">
        <f t="shared" si="25"/>
        <v>683.09892000000013</v>
      </c>
      <c r="N791">
        <f t="shared" si="26"/>
        <v>8</v>
      </c>
    </row>
    <row r="792" spans="1:14" x14ac:dyDescent="0.25">
      <c r="A792" t="s">
        <v>2339</v>
      </c>
      <c r="B792" t="s">
        <v>2537</v>
      </c>
      <c r="C792" t="s">
        <v>2340</v>
      </c>
      <c r="D792" s="98">
        <v>45514</v>
      </c>
      <c r="E792" s="1">
        <v>529</v>
      </c>
      <c r="F792" t="s">
        <v>2429</v>
      </c>
      <c r="G792" s="1">
        <v>3565350</v>
      </c>
      <c r="H792" t="s">
        <v>2364</v>
      </c>
      <c r="I792" s="120">
        <v>24</v>
      </c>
      <c r="J792" s="120"/>
      <c r="K792" s="120"/>
      <c r="L792" s="47">
        <v>12.645809999999999</v>
      </c>
      <c r="M792" s="47">
        <f t="shared" si="25"/>
        <v>303.49943999999999</v>
      </c>
      <c r="N792">
        <f t="shared" si="26"/>
        <v>10</v>
      </c>
    </row>
    <row r="793" spans="1:14" x14ac:dyDescent="0.25">
      <c r="A793" t="s">
        <v>2339</v>
      </c>
      <c r="B793" t="s">
        <v>2537</v>
      </c>
      <c r="C793" t="s">
        <v>2340</v>
      </c>
      <c r="D793" s="98">
        <v>45515</v>
      </c>
      <c r="E793" s="1">
        <v>529</v>
      </c>
      <c r="F793" t="s">
        <v>2429</v>
      </c>
      <c r="G793" s="1">
        <v>3284683</v>
      </c>
      <c r="H793" t="s">
        <v>2343</v>
      </c>
      <c r="I793" s="120">
        <v>18</v>
      </c>
      <c r="J793" s="120"/>
      <c r="K793" s="120"/>
      <c r="L793" s="47">
        <v>30.099959999999999</v>
      </c>
      <c r="M793" s="47">
        <f t="shared" si="25"/>
        <v>541.79927999999995</v>
      </c>
      <c r="N793">
        <f t="shared" si="26"/>
        <v>11</v>
      </c>
    </row>
    <row r="794" spans="1:14" x14ac:dyDescent="0.25">
      <c r="A794" t="s">
        <v>2339</v>
      </c>
      <c r="B794" t="s">
        <v>2537</v>
      </c>
      <c r="C794" t="s">
        <v>2340</v>
      </c>
      <c r="D794" s="98">
        <v>45512</v>
      </c>
      <c r="E794" s="1">
        <v>530</v>
      </c>
      <c r="F794" t="s">
        <v>2550</v>
      </c>
      <c r="G794" s="1">
        <v>3568860</v>
      </c>
      <c r="H794" t="s">
        <v>2361</v>
      </c>
      <c r="I794" s="120">
        <v>24</v>
      </c>
      <c r="J794" s="120"/>
      <c r="K794" s="120"/>
      <c r="L794" s="47">
        <v>12.645809999999999</v>
      </c>
      <c r="M794" s="47">
        <f t="shared" si="25"/>
        <v>303.49943999999999</v>
      </c>
      <c r="N794">
        <f t="shared" si="26"/>
        <v>8</v>
      </c>
    </row>
    <row r="795" spans="1:14" x14ac:dyDescent="0.25">
      <c r="A795" t="s">
        <v>2339</v>
      </c>
      <c r="B795" t="s">
        <v>2537</v>
      </c>
      <c r="C795" t="s">
        <v>2340</v>
      </c>
      <c r="D795" s="98">
        <v>45512</v>
      </c>
      <c r="E795" s="1">
        <v>530</v>
      </c>
      <c r="F795" t="s">
        <v>2550</v>
      </c>
      <c r="G795" s="1">
        <v>3284683</v>
      </c>
      <c r="H795" t="s">
        <v>2343</v>
      </c>
      <c r="I795" s="120">
        <v>60</v>
      </c>
      <c r="J795" s="120"/>
      <c r="K795" s="120"/>
      <c r="L795" s="47">
        <v>30.099959999999999</v>
      </c>
      <c r="M795" s="47">
        <f t="shared" si="25"/>
        <v>1805.9975999999999</v>
      </c>
      <c r="N795">
        <f t="shared" si="26"/>
        <v>8</v>
      </c>
    </row>
    <row r="796" spans="1:14" x14ac:dyDescent="0.25">
      <c r="A796" t="s">
        <v>2339</v>
      </c>
      <c r="B796" t="s">
        <v>2537</v>
      </c>
      <c r="C796" t="s">
        <v>2340</v>
      </c>
      <c r="D796" s="98">
        <v>45512</v>
      </c>
      <c r="E796" s="1">
        <v>530</v>
      </c>
      <c r="F796" t="s">
        <v>2550</v>
      </c>
      <c r="G796" s="1">
        <v>3384347</v>
      </c>
      <c r="H796" t="s">
        <v>2345</v>
      </c>
      <c r="I796" s="120">
        <v>60</v>
      </c>
      <c r="J796" s="120"/>
      <c r="K796" s="120"/>
      <c r="L796" s="47">
        <v>5.7200040000000012</v>
      </c>
      <c r="M796" s="47">
        <f t="shared" si="25"/>
        <v>343.20024000000006</v>
      </c>
      <c r="N796">
        <f t="shared" si="26"/>
        <v>8</v>
      </c>
    </row>
    <row r="797" spans="1:14" x14ac:dyDescent="0.25">
      <c r="A797" t="s">
        <v>2339</v>
      </c>
      <c r="B797" t="s">
        <v>2537</v>
      </c>
      <c r="C797" t="s">
        <v>2340</v>
      </c>
      <c r="D797" s="98">
        <v>45514</v>
      </c>
      <c r="E797" s="1">
        <v>539</v>
      </c>
      <c r="F797" t="s">
        <v>2432</v>
      </c>
      <c r="G797" s="1">
        <v>3584240</v>
      </c>
      <c r="H797" t="s">
        <v>2357</v>
      </c>
      <c r="I797" s="120">
        <v>60</v>
      </c>
      <c r="J797" s="120"/>
      <c r="K797" s="120"/>
      <c r="L797" s="47">
        <v>5.9841899999999999</v>
      </c>
      <c r="M797" s="47">
        <f t="shared" si="25"/>
        <v>359.0514</v>
      </c>
      <c r="N797">
        <f t="shared" si="26"/>
        <v>10</v>
      </c>
    </row>
    <row r="798" spans="1:14" x14ac:dyDescent="0.25">
      <c r="A798" t="s">
        <v>2339</v>
      </c>
      <c r="B798" t="s">
        <v>2537</v>
      </c>
      <c r="C798" t="s">
        <v>2340</v>
      </c>
      <c r="D798" s="98">
        <v>45514</v>
      </c>
      <c r="E798" s="1">
        <v>539</v>
      </c>
      <c r="F798" t="s">
        <v>2432</v>
      </c>
      <c r="G798" s="1">
        <v>3584241</v>
      </c>
      <c r="H798" t="s">
        <v>2358</v>
      </c>
      <c r="I798" s="120">
        <v>20</v>
      </c>
      <c r="J798" s="120"/>
      <c r="K798" s="120"/>
      <c r="L798" s="47">
        <v>20.662344000000001</v>
      </c>
      <c r="M798" s="47">
        <f t="shared" si="25"/>
        <v>413.24688000000003</v>
      </c>
      <c r="N798">
        <f t="shared" si="26"/>
        <v>10</v>
      </c>
    </row>
    <row r="799" spans="1:14" x14ac:dyDescent="0.25">
      <c r="A799" t="s">
        <v>2339</v>
      </c>
      <c r="B799" t="s">
        <v>2537</v>
      </c>
      <c r="C799" t="s">
        <v>2340</v>
      </c>
      <c r="D799" s="98">
        <v>45515</v>
      </c>
      <c r="E799" s="1">
        <v>549</v>
      </c>
      <c r="F799" t="s">
        <v>2551</v>
      </c>
      <c r="G799" s="1">
        <v>3373113</v>
      </c>
      <c r="H799" t="s">
        <v>2353</v>
      </c>
      <c r="I799" s="120">
        <v>60</v>
      </c>
      <c r="J799" s="120"/>
      <c r="K799" s="120"/>
      <c r="L799" s="47">
        <v>5.9841899999999999</v>
      </c>
      <c r="M799" s="47">
        <f t="shared" si="25"/>
        <v>359.0514</v>
      </c>
      <c r="N799">
        <f t="shared" si="26"/>
        <v>11</v>
      </c>
    </row>
    <row r="800" spans="1:14" x14ac:dyDescent="0.25">
      <c r="A800" t="s">
        <v>2339</v>
      </c>
      <c r="B800" t="s">
        <v>2537</v>
      </c>
      <c r="C800" t="s">
        <v>2340</v>
      </c>
      <c r="D800" s="98">
        <v>45512</v>
      </c>
      <c r="E800" s="1">
        <v>553</v>
      </c>
      <c r="F800" t="s">
        <v>2489</v>
      </c>
      <c r="G800" s="1">
        <v>3284683</v>
      </c>
      <c r="H800" t="s">
        <v>2343</v>
      </c>
      <c r="I800" s="120">
        <v>6</v>
      </c>
      <c r="J800" s="120"/>
      <c r="K800" s="120"/>
      <c r="L800" s="47">
        <v>30.099959999999999</v>
      </c>
      <c r="M800" s="47">
        <f t="shared" si="25"/>
        <v>180.59976</v>
      </c>
      <c r="N800">
        <f t="shared" si="26"/>
        <v>8</v>
      </c>
    </row>
    <row r="801" spans="1:14" x14ac:dyDescent="0.25">
      <c r="A801" t="s">
        <v>2339</v>
      </c>
      <c r="B801" t="s">
        <v>2537</v>
      </c>
      <c r="C801" t="s">
        <v>2340</v>
      </c>
      <c r="D801" s="98">
        <v>45512</v>
      </c>
      <c r="E801" s="1">
        <v>553</v>
      </c>
      <c r="F801" t="s">
        <v>2489</v>
      </c>
      <c r="G801" s="1">
        <v>3373113</v>
      </c>
      <c r="H801" t="s">
        <v>2353</v>
      </c>
      <c r="I801" s="120">
        <v>60</v>
      </c>
      <c r="J801" s="120"/>
      <c r="K801" s="120"/>
      <c r="L801" s="47">
        <v>5.9841899999999999</v>
      </c>
      <c r="M801" s="47">
        <f t="shared" si="25"/>
        <v>359.0514</v>
      </c>
      <c r="N801">
        <f t="shared" si="26"/>
        <v>8</v>
      </c>
    </row>
    <row r="802" spans="1:14" x14ac:dyDescent="0.25">
      <c r="A802" t="s">
        <v>2339</v>
      </c>
      <c r="B802" t="s">
        <v>2537</v>
      </c>
      <c r="C802" t="s">
        <v>2340</v>
      </c>
      <c r="D802" s="98">
        <v>45512</v>
      </c>
      <c r="E802" s="1">
        <v>553</v>
      </c>
      <c r="F802" t="s">
        <v>2489</v>
      </c>
      <c r="G802" s="1">
        <v>3352387</v>
      </c>
      <c r="H802" t="s">
        <v>2352</v>
      </c>
      <c r="I802" s="120">
        <v>6</v>
      </c>
      <c r="J802" s="120"/>
      <c r="K802" s="120"/>
      <c r="L802" s="47">
        <v>39.743999999999993</v>
      </c>
      <c r="M802" s="47">
        <f t="shared" si="25"/>
        <v>238.46399999999994</v>
      </c>
      <c r="N802">
        <f t="shared" si="26"/>
        <v>8</v>
      </c>
    </row>
    <row r="803" spans="1:14" x14ac:dyDescent="0.25">
      <c r="A803" t="s">
        <v>2339</v>
      </c>
      <c r="B803" t="s">
        <v>2537</v>
      </c>
      <c r="C803" t="s">
        <v>2340</v>
      </c>
      <c r="D803" s="98">
        <v>45512</v>
      </c>
      <c r="E803" s="1">
        <v>554</v>
      </c>
      <c r="F803" t="s">
        <v>2552</v>
      </c>
      <c r="G803" s="1">
        <v>3284683</v>
      </c>
      <c r="H803" t="s">
        <v>2343</v>
      </c>
      <c r="I803" s="120">
        <v>6</v>
      </c>
      <c r="J803" s="120"/>
      <c r="K803" s="120"/>
      <c r="L803" s="47">
        <v>30.099959999999999</v>
      </c>
      <c r="M803" s="47">
        <f t="shared" si="25"/>
        <v>180.59976</v>
      </c>
      <c r="N803">
        <f t="shared" si="26"/>
        <v>8</v>
      </c>
    </row>
    <row r="804" spans="1:14" x14ac:dyDescent="0.25">
      <c r="A804" t="s">
        <v>2339</v>
      </c>
      <c r="B804" t="s">
        <v>2537</v>
      </c>
      <c r="C804" t="s">
        <v>2340</v>
      </c>
      <c r="D804" s="98">
        <v>45512</v>
      </c>
      <c r="E804" s="1">
        <v>565</v>
      </c>
      <c r="F804" t="s">
        <v>2440</v>
      </c>
      <c r="G804" s="1">
        <v>3564666</v>
      </c>
      <c r="H804" t="s">
        <v>2362</v>
      </c>
      <c r="I804" s="120">
        <v>12</v>
      </c>
      <c r="J804" s="120"/>
      <c r="K804" s="120"/>
      <c r="L804" s="47">
        <v>20.323620000000002</v>
      </c>
      <c r="M804" s="47">
        <f t="shared" si="25"/>
        <v>243.88344000000001</v>
      </c>
      <c r="N804">
        <f t="shared" si="26"/>
        <v>8</v>
      </c>
    </row>
    <row r="805" spans="1:14" x14ac:dyDescent="0.25">
      <c r="A805" t="s">
        <v>2339</v>
      </c>
      <c r="B805" t="s">
        <v>2537</v>
      </c>
      <c r="C805" t="s">
        <v>2340</v>
      </c>
      <c r="D805" s="98">
        <v>45515</v>
      </c>
      <c r="E805" s="1">
        <v>570</v>
      </c>
      <c r="F805" t="s">
        <v>2442</v>
      </c>
      <c r="G805" s="1">
        <v>3284683</v>
      </c>
      <c r="H805" t="s">
        <v>2343</v>
      </c>
      <c r="I805" s="120">
        <v>60</v>
      </c>
      <c r="J805" s="120"/>
      <c r="K805" s="120"/>
      <c r="L805" s="47">
        <v>30.099959999999999</v>
      </c>
      <c r="M805" s="47">
        <f t="shared" si="25"/>
        <v>1805.9975999999999</v>
      </c>
      <c r="N805">
        <f t="shared" si="26"/>
        <v>11</v>
      </c>
    </row>
    <row r="806" spans="1:14" x14ac:dyDescent="0.25">
      <c r="A806" t="s">
        <v>2339</v>
      </c>
      <c r="B806" t="s">
        <v>2537</v>
      </c>
      <c r="C806" t="s">
        <v>2399</v>
      </c>
      <c r="D806" s="98">
        <v>45514</v>
      </c>
      <c r="E806" s="1">
        <v>639</v>
      </c>
      <c r="F806" t="s">
        <v>2553</v>
      </c>
      <c r="G806" s="1">
        <v>3284683</v>
      </c>
      <c r="H806" t="s">
        <v>2343</v>
      </c>
      <c r="I806" s="120">
        <v>6</v>
      </c>
      <c r="J806" s="120"/>
      <c r="K806" s="120"/>
      <c r="L806" s="47">
        <v>30.099959999999999</v>
      </c>
      <c r="M806" s="47">
        <f t="shared" si="25"/>
        <v>180.59976</v>
      </c>
      <c r="N806">
        <f t="shared" si="26"/>
        <v>10</v>
      </c>
    </row>
    <row r="807" spans="1:14" x14ac:dyDescent="0.25">
      <c r="A807" t="s">
        <v>2339</v>
      </c>
      <c r="B807" t="s">
        <v>2537</v>
      </c>
      <c r="C807" t="s">
        <v>2399</v>
      </c>
      <c r="D807" s="98">
        <v>45513</v>
      </c>
      <c r="E807" s="1">
        <v>694</v>
      </c>
      <c r="F807" t="s">
        <v>2554</v>
      </c>
      <c r="G807" s="1">
        <v>3373113</v>
      </c>
      <c r="H807" t="s">
        <v>2353</v>
      </c>
      <c r="I807" s="120">
        <v>120</v>
      </c>
      <c r="J807" s="120"/>
      <c r="K807" s="120"/>
      <c r="L807" s="47">
        <v>5.9841899999999999</v>
      </c>
      <c r="M807" s="47">
        <f t="shared" si="25"/>
        <v>718.1028</v>
      </c>
      <c r="N807">
        <f t="shared" si="26"/>
        <v>9</v>
      </c>
    </row>
    <row r="808" spans="1:14" x14ac:dyDescent="0.25">
      <c r="A808" t="s">
        <v>2339</v>
      </c>
      <c r="B808" t="s">
        <v>2537</v>
      </c>
      <c r="C808" t="s">
        <v>2399</v>
      </c>
      <c r="D808" s="98">
        <v>45513</v>
      </c>
      <c r="E808" s="1">
        <v>694</v>
      </c>
      <c r="F808" t="s">
        <v>2554</v>
      </c>
      <c r="G808" s="1">
        <v>3564666</v>
      </c>
      <c r="H808" t="s">
        <v>2362</v>
      </c>
      <c r="I808" s="120">
        <v>12</v>
      </c>
      <c r="J808" s="120"/>
      <c r="K808" s="120"/>
      <c r="L808" s="47">
        <v>20.323620000000002</v>
      </c>
      <c r="M808" s="47">
        <f t="shared" si="25"/>
        <v>243.88344000000001</v>
      </c>
      <c r="N808">
        <f t="shared" si="26"/>
        <v>9</v>
      </c>
    </row>
    <row r="809" spans="1:14" x14ac:dyDescent="0.25">
      <c r="A809" t="s">
        <v>2339</v>
      </c>
      <c r="B809" t="s">
        <v>2537</v>
      </c>
      <c r="C809" t="s">
        <v>2399</v>
      </c>
      <c r="D809" s="98">
        <v>45514</v>
      </c>
      <c r="E809" s="1">
        <v>2005</v>
      </c>
      <c r="F809" t="s">
        <v>2555</v>
      </c>
      <c r="G809" s="1">
        <v>3352387</v>
      </c>
      <c r="H809" t="s">
        <v>2352</v>
      </c>
      <c r="I809" s="120">
        <v>6</v>
      </c>
      <c r="J809" s="120"/>
      <c r="K809" s="120"/>
      <c r="L809" s="47">
        <v>39.743999999999993</v>
      </c>
      <c r="M809" s="47">
        <f t="shared" si="25"/>
        <v>238.46399999999994</v>
      </c>
      <c r="N809">
        <f t="shared" si="26"/>
        <v>10</v>
      </c>
    </row>
    <row r="810" spans="1:14" x14ac:dyDescent="0.25">
      <c r="A810" t="s">
        <v>2339</v>
      </c>
      <c r="B810" t="s">
        <v>2537</v>
      </c>
      <c r="C810" t="s">
        <v>2399</v>
      </c>
      <c r="D810" s="98">
        <v>45514</v>
      </c>
      <c r="E810" s="1">
        <v>2005</v>
      </c>
      <c r="F810" t="s">
        <v>2555</v>
      </c>
      <c r="G810" s="1">
        <v>3284683</v>
      </c>
      <c r="H810" t="s">
        <v>2343</v>
      </c>
      <c r="I810" s="120">
        <v>6</v>
      </c>
      <c r="J810" s="120"/>
      <c r="K810" s="120"/>
      <c r="L810" s="47">
        <v>30.099959999999999</v>
      </c>
      <c r="M810" s="47">
        <f t="shared" si="25"/>
        <v>180.59976</v>
      </c>
      <c r="N810">
        <f t="shared" si="26"/>
        <v>10</v>
      </c>
    </row>
    <row r="811" spans="1:14" x14ac:dyDescent="0.25">
      <c r="A811" t="s">
        <v>2339</v>
      </c>
      <c r="B811" t="s">
        <v>2537</v>
      </c>
      <c r="C811" t="s">
        <v>2399</v>
      </c>
      <c r="D811" s="98">
        <v>45514</v>
      </c>
      <c r="E811" s="1">
        <v>2005</v>
      </c>
      <c r="F811" t="s">
        <v>2555</v>
      </c>
      <c r="G811" s="1">
        <v>3352387</v>
      </c>
      <c r="H811" t="s">
        <v>2352</v>
      </c>
      <c r="I811" s="120">
        <v>6</v>
      </c>
      <c r="J811" s="120"/>
      <c r="K811" s="120"/>
      <c r="L811" s="47">
        <v>39.743999999999993</v>
      </c>
      <c r="M811" s="47">
        <f t="shared" si="25"/>
        <v>238.46399999999994</v>
      </c>
      <c r="N811">
        <f t="shared" si="26"/>
        <v>10</v>
      </c>
    </row>
    <row r="812" spans="1:14" x14ac:dyDescent="0.25">
      <c r="A812" t="s">
        <v>2339</v>
      </c>
      <c r="B812" t="s">
        <v>2537</v>
      </c>
      <c r="C812" t="s">
        <v>2399</v>
      </c>
      <c r="D812" s="98">
        <v>45514</v>
      </c>
      <c r="E812" s="1">
        <v>2005</v>
      </c>
      <c r="F812" t="s">
        <v>2555</v>
      </c>
      <c r="G812" s="1">
        <v>3373113</v>
      </c>
      <c r="H812" t="s">
        <v>2353</v>
      </c>
      <c r="I812" s="120">
        <v>60</v>
      </c>
      <c r="J812" s="120"/>
      <c r="K812" s="120"/>
      <c r="L812" s="47">
        <v>5.9841899999999999</v>
      </c>
      <c r="M812" s="47">
        <f t="shared" si="25"/>
        <v>359.0514</v>
      </c>
      <c r="N812">
        <f t="shared" si="26"/>
        <v>10</v>
      </c>
    </row>
    <row r="813" spans="1:14" x14ac:dyDescent="0.25">
      <c r="A813" t="s">
        <v>2339</v>
      </c>
      <c r="B813" t="s">
        <v>2537</v>
      </c>
      <c r="C813" t="s">
        <v>2399</v>
      </c>
      <c r="D813" s="98">
        <v>45513</v>
      </c>
      <c r="E813" s="1">
        <v>2039</v>
      </c>
      <c r="F813" t="s">
        <v>2556</v>
      </c>
      <c r="G813" s="1">
        <v>3384346</v>
      </c>
      <c r="H813" t="s">
        <v>2354</v>
      </c>
      <c r="I813" s="120">
        <v>6</v>
      </c>
      <c r="J813" s="120"/>
      <c r="K813" s="120"/>
      <c r="L813" s="47">
        <v>37.949940000000005</v>
      </c>
      <c r="M813" s="47">
        <f t="shared" si="25"/>
        <v>227.69964000000004</v>
      </c>
      <c r="N813">
        <f t="shared" si="26"/>
        <v>9</v>
      </c>
    </row>
    <row r="814" spans="1:14" x14ac:dyDescent="0.25">
      <c r="A814" t="s">
        <v>2339</v>
      </c>
      <c r="B814" t="s">
        <v>2537</v>
      </c>
      <c r="C814" t="s">
        <v>2399</v>
      </c>
      <c r="D814" s="98">
        <v>45515</v>
      </c>
      <c r="E814" s="1">
        <v>2111</v>
      </c>
      <c r="F814" t="s">
        <v>2557</v>
      </c>
      <c r="G814" s="1">
        <v>3352387</v>
      </c>
      <c r="H814" t="s">
        <v>2352</v>
      </c>
      <c r="I814" s="120">
        <v>12</v>
      </c>
      <c r="J814" s="120"/>
      <c r="K814" s="120"/>
      <c r="L814" s="47">
        <v>39.743999999999993</v>
      </c>
      <c r="M814" s="47">
        <f t="shared" si="25"/>
        <v>476.92799999999988</v>
      </c>
      <c r="N814">
        <f t="shared" si="26"/>
        <v>11</v>
      </c>
    </row>
    <row r="815" spans="1:14" x14ac:dyDescent="0.25">
      <c r="A815" t="s">
        <v>2339</v>
      </c>
      <c r="B815" t="s">
        <v>2537</v>
      </c>
      <c r="C815" t="s">
        <v>2399</v>
      </c>
      <c r="D815" s="98">
        <v>45514</v>
      </c>
      <c r="E815" s="1">
        <v>2129</v>
      </c>
      <c r="F815" t="s">
        <v>2558</v>
      </c>
      <c r="G815" s="1">
        <v>3373113</v>
      </c>
      <c r="H815" t="s">
        <v>2353</v>
      </c>
      <c r="I815" s="120">
        <v>60</v>
      </c>
      <c r="J815" s="120"/>
      <c r="K815" s="120"/>
      <c r="L815" s="47">
        <v>5.9841899999999999</v>
      </c>
      <c r="M815" s="47">
        <f t="shared" si="25"/>
        <v>359.0514</v>
      </c>
      <c r="N815">
        <f t="shared" si="26"/>
        <v>10</v>
      </c>
    </row>
    <row r="816" spans="1:14" x14ac:dyDescent="0.25">
      <c r="A816" t="s">
        <v>2339</v>
      </c>
      <c r="B816" t="s">
        <v>2537</v>
      </c>
      <c r="C816" t="s">
        <v>2399</v>
      </c>
      <c r="D816" s="98">
        <v>45514</v>
      </c>
      <c r="E816" s="1">
        <v>2129</v>
      </c>
      <c r="F816" t="s">
        <v>2558</v>
      </c>
      <c r="G816" s="1">
        <v>3566457</v>
      </c>
      <c r="H816" t="s">
        <v>2365</v>
      </c>
      <c r="I816" s="120">
        <v>24</v>
      </c>
      <c r="J816" s="120"/>
      <c r="K816" s="120"/>
      <c r="L816" s="47">
        <v>12.645809999999999</v>
      </c>
      <c r="M816" s="47">
        <f t="shared" si="25"/>
        <v>303.49943999999999</v>
      </c>
      <c r="N816">
        <f t="shared" si="26"/>
        <v>10</v>
      </c>
    </row>
    <row r="817" spans="1:14" x14ac:dyDescent="0.25">
      <c r="A817" t="s">
        <v>2339</v>
      </c>
      <c r="B817" t="s">
        <v>2537</v>
      </c>
      <c r="C817" t="s">
        <v>2399</v>
      </c>
      <c r="D817" s="98">
        <v>45514</v>
      </c>
      <c r="E817" s="1">
        <v>2129</v>
      </c>
      <c r="F817" t="s">
        <v>2558</v>
      </c>
      <c r="G817" s="1">
        <v>3568860</v>
      </c>
      <c r="H817" t="s">
        <v>2361</v>
      </c>
      <c r="I817" s="120">
        <v>24</v>
      </c>
      <c r="J817" s="120"/>
      <c r="K817" s="120"/>
      <c r="L817" s="47">
        <v>12.645809999999999</v>
      </c>
      <c r="M817" s="47">
        <f t="shared" si="25"/>
        <v>303.49943999999999</v>
      </c>
      <c r="N817">
        <f t="shared" si="26"/>
        <v>10</v>
      </c>
    </row>
    <row r="818" spans="1:14" x14ac:dyDescent="0.25">
      <c r="A818" t="s">
        <v>2339</v>
      </c>
      <c r="B818" t="s">
        <v>2537</v>
      </c>
      <c r="C818" t="s">
        <v>2399</v>
      </c>
      <c r="D818" s="98">
        <v>45514</v>
      </c>
      <c r="E818" s="1">
        <v>2129</v>
      </c>
      <c r="F818" t="s">
        <v>2558</v>
      </c>
      <c r="G818" s="1">
        <v>3564666</v>
      </c>
      <c r="H818" t="s">
        <v>2362</v>
      </c>
      <c r="I818" s="120">
        <v>12</v>
      </c>
      <c r="J818" s="120"/>
      <c r="K818" s="120"/>
      <c r="L818" s="47">
        <v>20.323620000000002</v>
      </c>
      <c r="M818" s="47">
        <f t="shared" si="25"/>
        <v>243.88344000000001</v>
      </c>
      <c r="N818">
        <f t="shared" si="26"/>
        <v>10</v>
      </c>
    </row>
    <row r="819" spans="1:14" x14ac:dyDescent="0.25">
      <c r="A819" t="s">
        <v>2339</v>
      </c>
      <c r="B819" t="s">
        <v>2537</v>
      </c>
      <c r="C819" t="s">
        <v>2399</v>
      </c>
      <c r="D819" s="98">
        <v>45514</v>
      </c>
      <c r="E819" s="1">
        <v>2129</v>
      </c>
      <c r="F819" t="s">
        <v>2558</v>
      </c>
      <c r="G819" s="1">
        <v>3564667</v>
      </c>
      <c r="H819" t="s">
        <v>2347</v>
      </c>
      <c r="I819" s="120">
        <v>12</v>
      </c>
      <c r="J819" s="120"/>
      <c r="K819" s="120"/>
      <c r="L819" s="47">
        <v>20.323620000000002</v>
      </c>
      <c r="M819" s="47">
        <f t="shared" si="25"/>
        <v>243.88344000000001</v>
      </c>
      <c r="N819">
        <f t="shared" si="26"/>
        <v>10</v>
      </c>
    </row>
    <row r="820" spans="1:14" x14ac:dyDescent="0.25">
      <c r="A820" t="s">
        <v>2339</v>
      </c>
      <c r="B820" t="s">
        <v>2537</v>
      </c>
      <c r="C820" t="s">
        <v>2399</v>
      </c>
      <c r="D820" s="98">
        <v>45512</v>
      </c>
      <c r="E820" s="1">
        <v>2153</v>
      </c>
      <c r="F820" t="s">
        <v>2559</v>
      </c>
      <c r="G820" s="1">
        <v>3352387</v>
      </c>
      <c r="H820" t="s">
        <v>2352</v>
      </c>
      <c r="I820" s="120">
        <v>6</v>
      </c>
      <c r="J820" s="120"/>
      <c r="K820" s="120"/>
      <c r="L820" s="47">
        <v>39.743999999999993</v>
      </c>
      <c r="M820" s="47">
        <f t="shared" si="25"/>
        <v>238.46399999999994</v>
      </c>
      <c r="N820">
        <f t="shared" si="26"/>
        <v>8</v>
      </c>
    </row>
    <row r="821" spans="1:14" x14ac:dyDescent="0.25">
      <c r="A821" t="s">
        <v>2339</v>
      </c>
      <c r="B821" t="s">
        <v>2537</v>
      </c>
      <c r="C821" t="s">
        <v>2399</v>
      </c>
      <c r="D821" s="98">
        <v>45514</v>
      </c>
      <c r="E821" s="1">
        <v>2155</v>
      </c>
      <c r="F821" t="s">
        <v>2560</v>
      </c>
      <c r="G821" s="1">
        <v>3352387</v>
      </c>
      <c r="H821" t="s">
        <v>2352</v>
      </c>
      <c r="I821" s="120">
        <v>6</v>
      </c>
      <c r="J821" s="120"/>
      <c r="K821" s="120"/>
      <c r="L821" s="47">
        <v>39.743999999999993</v>
      </c>
      <c r="M821" s="47">
        <f t="shared" si="25"/>
        <v>238.46399999999994</v>
      </c>
      <c r="N821">
        <f t="shared" si="26"/>
        <v>10</v>
      </c>
    </row>
    <row r="822" spans="1:14" x14ac:dyDescent="0.25">
      <c r="A822" t="s">
        <v>2497</v>
      </c>
      <c r="B822" t="s">
        <v>2537</v>
      </c>
      <c r="C822" t="s">
        <v>2399</v>
      </c>
      <c r="D822" s="98">
        <v>45513</v>
      </c>
      <c r="E822" s="1">
        <v>214</v>
      </c>
      <c r="F822" t="s">
        <v>2561</v>
      </c>
      <c r="G822" s="1">
        <v>3352387</v>
      </c>
      <c r="H822" t="s">
        <v>2352</v>
      </c>
      <c r="I822" s="120">
        <v>6</v>
      </c>
      <c r="J822" s="120"/>
      <c r="K822" s="120"/>
      <c r="L822" s="47">
        <v>39.743999999999993</v>
      </c>
      <c r="M822" s="47">
        <f t="shared" si="25"/>
        <v>238.46399999999994</v>
      </c>
      <c r="N822">
        <f t="shared" si="26"/>
        <v>9</v>
      </c>
    </row>
    <row r="823" spans="1:14" x14ac:dyDescent="0.25">
      <c r="A823" t="s">
        <v>2497</v>
      </c>
      <c r="B823" t="s">
        <v>2537</v>
      </c>
      <c r="C823" t="s">
        <v>2399</v>
      </c>
      <c r="D823" s="98">
        <v>45514</v>
      </c>
      <c r="E823" s="1">
        <v>215</v>
      </c>
      <c r="F823" t="s">
        <v>2562</v>
      </c>
      <c r="G823" s="1">
        <v>3352387</v>
      </c>
      <c r="H823" t="s">
        <v>2352</v>
      </c>
      <c r="I823" s="120">
        <v>12</v>
      </c>
      <c r="J823" s="120"/>
      <c r="K823" s="120"/>
      <c r="L823" s="47">
        <v>39.743999999999993</v>
      </c>
      <c r="M823" s="47">
        <f t="shared" si="25"/>
        <v>476.92799999999988</v>
      </c>
      <c r="N823">
        <f t="shared" si="26"/>
        <v>10</v>
      </c>
    </row>
    <row r="824" spans="1:14" x14ac:dyDescent="0.25">
      <c r="A824" t="s">
        <v>2497</v>
      </c>
      <c r="B824" t="s">
        <v>2537</v>
      </c>
      <c r="C824" t="s">
        <v>2399</v>
      </c>
      <c r="D824" s="98">
        <v>45513</v>
      </c>
      <c r="E824" s="1">
        <v>226</v>
      </c>
      <c r="F824" t="s">
        <v>2563</v>
      </c>
      <c r="G824" s="1">
        <v>3352387</v>
      </c>
      <c r="H824" t="s">
        <v>2352</v>
      </c>
      <c r="I824" s="120">
        <v>6</v>
      </c>
      <c r="J824" s="120"/>
      <c r="K824" s="120"/>
      <c r="L824" s="47">
        <v>39.743999999999993</v>
      </c>
      <c r="M824" s="47">
        <f t="shared" si="25"/>
        <v>238.46399999999994</v>
      </c>
      <c r="N824">
        <f t="shared" si="26"/>
        <v>9</v>
      </c>
    </row>
    <row r="825" spans="1:14" x14ac:dyDescent="0.25">
      <c r="A825" t="s">
        <v>2497</v>
      </c>
      <c r="B825" t="s">
        <v>2537</v>
      </c>
      <c r="C825" t="s">
        <v>2399</v>
      </c>
      <c r="D825" s="98">
        <v>45513</v>
      </c>
      <c r="E825" s="1">
        <v>251</v>
      </c>
      <c r="F825" t="s">
        <v>2505</v>
      </c>
      <c r="G825" s="1">
        <v>3352387</v>
      </c>
      <c r="H825" t="s">
        <v>2352</v>
      </c>
      <c r="I825" s="120">
        <v>6</v>
      </c>
      <c r="J825" s="120"/>
      <c r="K825" s="120"/>
      <c r="L825" s="47">
        <v>39.743999999999993</v>
      </c>
      <c r="M825" s="47">
        <f t="shared" si="25"/>
        <v>238.46399999999994</v>
      </c>
      <c r="N825">
        <f t="shared" si="26"/>
        <v>9</v>
      </c>
    </row>
    <row r="826" spans="1:14" x14ac:dyDescent="0.25">
      <c r="A826" t="s">
        <v>2497</v>
      </c>
      <c r="B826" t="s">
        <v>2537</v>
      </c>
      <c r="C826" t="s">
        <v>2399</v>
      </c>
      <c r="D826" s="98">
        <v>45513</v>
      </c>
      <c r="E826" s="1">
        <v>278</v>
      </c>
      <c r="F826" t="s">
        <v>2564</v>
      </c>
      <c r="G826" s="1">
        <v>3373113</v>
      </c>
      <c r="H826" t="s">
        <v>2353</v>
      </c>
      <c r="I826" s="120">
        <v>60</v>
      </c>
      <c r="J826" s="120"/>
      <c r="K826" s="120"/>
      <c r="L826" s="47">
        <v>5.9841899999999999</v>
      </c>
      <c r="M826" s="47">
        <f t="shared" si="25"/>
        <v>359.0514</v>
      </c>
      <c r="N826">
        <f t="shared" si="26"/>
        <v>9</v>
      </c>
    </row>
    <row r="827" spans="1:14" x14ac:dyDescent="0.25">
      <c r="A827" t="s">
        <v>2497</v>
      </c>
      <c r="B827" t="s">
        <v>2537</v>
      </c>
      <c r="C827" t="s">
        <v>2399</v>
      </c>
      <c r="D827" s="98">
        <v>45512</v>
      </c>
      <c r="E827" s="1">
        <v>293</v>
      </c>
      <c r="F827" t="s">
        <v>2565</v>
      </c>
      <c r="G827" s="1">
        <v>3352387</v>
      </c>
      <c r="H827" t="s">
        <v>2352</v>
      </c>
      <c r="I827" s="120">
        <v>6</v>
      </c>
      <c r="J827" s="120"/>
      <c r="K827" s="120"/>
      <c r="L827" s="47">
        <v>39.743999999999993</v>
      </c>
      <c r="M827" s="47">
        <f t="shared" si="25"/>
        <v>238.46399999999994</v>
      </c>
      <c r="N827">
        <f t="shared" si="26"/>
        <v>8</v>
      </c>
    </row>
    <row r="828" spans="1:14" x14ac:dyDescent="0.25">
      <c r="A828" t="s">
        <v>2497</v>
      </c>
      <c r="B828" t="s">
        <v>2537</v>
      </c>
      <c r="C828" t="s">
        <v>2399</v>
      </c>
      <c r="D828" s="98">
        <v>45512</v>
      </c>
      <c r="E828" s="1">
        <v>402</v>
      </c>
      <c r="F828" t="s">
        <v>2566</v>
      </c>
      <c r="G828" s="1">
        <v>3352387</v>
      </c>
      <c r="H828" t="s">
        <v>2352</v>
      </c>
      <c r="I828" s="120">
        <v>6</v>
      </c>
      <c r="J828" s="120"/>
      <c r="K828" s="120"/>
      <c r="L828" s="47">
        <v>39.743999999999993</v>
      </c>
      <c r="M828" s="47">
        <f t="shared" si="25"/>
        <v>238.46399999999994</v>
      </c>
      <c r="N828">
        <f t="shared" si="26"/>
        <v>8</v>
      </c>
    </row>
    <row r="829" spans="1:14" x14ac:dyDescent="0.25">
      <c r="A829" t="s">
        <v>2497</v>
      </c>
      <c r="B829" t="s">
        <v>2537</v>
      </c>
      <c r="C829" t="s">
        <v>2399</v>
      </c>
      <c r="D829" s="98">
        <v>45512</v>
      </c>
      <c r="E829" s="1">
        <v>659</v>
      </c>
      <c r="F829" t="s">
        <v>2567</v>
      </c>
      <c r="G829" s="1">
        <v>3352387</v>
      </c>
      <c r="H829" t="s">
        <v>2352</v>
      </c>
      <c r="I829" s="120">
        <v>6</v>
      </c>
      <c r="J829" s="120"/>
      <c r="K829" s="120"/>
      <c r="L829" s="47">
        <v>39.743999999999993</v>
      </c>
      <c r="M829" s="47">
        <f t="shared" si="25"/>
        <v>238.46399999999994</v>
      </c>
      <c r="N829">
        <f t="shared" si="26"/>
        <v>8</v>
      </c>
    </row>
    <row r="830" spans="1:14" x14ac:dyDescent="0.25">
      <c r="A830" t="s">
        <v>2497</v>
      </c>
      <c r="B830" t="s">
        <v>2537</v>
      </c>
      <c r="C830" t="s">
        <v>2399</v>
      </c>
      <c r="D830" s="98">
        <v>45515</v>
      </c>
      <c r="E830" s="1">
        <v>2034</v>
      </c>
      <c r="F830" t="s">
        <v>2568</v>
      </c>
      <c r="G830" s="1">
        <v>3352387</v>
      </c>
      <c r="H830" t="s">
        <v>2352</v>
      </c>
      <c r="I830" s="120">
        <v>6</v>
      </c>
      <c r="J830" s="120"/>
      <c r="K830" s="120"/>
      <c r="L830" s="47">
        <v>39.743999999999993</v>
      </c>
      <c r="M830" s="47">
        <f t="shared" si="25"/>
        <v>238.46399999999994</v>
      </c>
      <c r="N830">
        <f t="shared" si="26"/>
        <v>11</v>
      </c>
    </row>
    <row r="831" spans="1:14" x14ac:dyDescent="0.25">
      <c r="A831" t="s">
        <v>2497</v>
      </c>
      <c r="B831" t="s">
        <v>2537</v>
      </c>
      <c r="C831" t="s">
        <v>2399</v>
      </c>
      <c r="D831" s="98">
        <v>45514</v>
      </c>
      <c r="E831" s="1">
        <v>2057</v>
      </c>
      <c r="F831" t="s">
        <v>2569</v>
      </c>
      <c r="G831" s="1">
        <v>3384346</v>
      </c>
      <c r="H831" t="s">
        <v>2354</v>
      </c>
      <c r="I831" s="120">
        <v>6</v>
      </c>
      <c r="J831" s="120"/>
      <c r="K831" s="120"/>
      <c r="L831" s="47">
        <v>37.949940000000005</v>
      </c>
      <c r="M831" s="47">
        <f t="shared" si="25"/>
        <v>227.69964000000004</v>
      </c>
      <c r="N831">
        <f t="shared" si="26"/>
        <v>10</v>
      </c>
    </row>
    <row r="832" spans="1:14" x14ac:dyDescent="0.25">
      <c r="A832" t="s">
        <v>2497</v>
      </c>
      <c r="B832" t="s">
        <v>2537</v>
      </c>
      <c r="C832" t="s">
        <v>2399</v>
      </c>
      <c r="D832" s="98">
        <v>45514</v>
      </c>
      <c r="E832" s="1">
        <v>2057</v>
      </c>
      <c r="F832" t="s">
        <v>2569</v>
      </c>
      <c r="G832" s="1">
        <v>3373113</v>
      </c>
      <c r="H832" t="s">
        <v>2353</v>
      </c>
      <c r="I832" s="120">
        <v>60</v>
      </c>
      <c r="J832" s="120"/>
      <c r="K832" s="120"/>
      <c r="L832" s="47">
        <v>5.9841899999999999</v>
      </c>
      <c r="M832" s="47">
        <f t="shared" si="25"/>
        <v>359.0514</v>
      </c>
      <c r="N832">
        <f t="shared" si="26"/>
        <v>10</v>
      </c>
    </row>
    <row r="833" spans="1:14" x14ac:dyDescent="0.25">
      <c r="A833" t="s">
        <v>2497</v>
      </c>
      <c r="B833" t="s">
        <v>2537</v>
      </c>
      <c r="C833" t="s">
        <v>2399</v>
      </c>
      <c r="D833" s="98">
        <v>45514</v>
      </c>
      <c r="E833" s="1">
        <v>2057</v>
      </c>
      <c r="F833" t="s">
        <v>2569</v>
      </c>
      <c r="G833" s="1">
        <v>3384347</v>
      </c>
      <c r="H833" t="s">
        <v>2345</v>
      </c>
      <c r="I833" s="120">
        <v>60</v>
      </c>
      <c r="J833" s="120"/>
      <c r="K833" s="120"/>
      <c r="L833" s="47">
        <v>5.7200040000000012</v>
      </c>
      <c r="M833" s="47">
        <f t="shared" ref="M833:M889" si="27">+I833*L833</f>
        <v>343.20024000000006</v>
      </c>
      <c r="N833">
        <f t="shared" si="26"/>
        <v>10</v>
      </c>
    </row>
    <row r="834" spans="1:14" x14ac:dyDescent="0.25">
      <c r="A834" t="s">
        <v>2497</v>
      </c>
      <c r="B834" t="s">
        <v>2537</v>
      </c>
      <c r="C834" t="s">
        <v>2399</v>
      </c>
      <c r="D834" s="98">
        <v>45514</v>
      </c>
      <c r="E834" s="1">
        <v>2110</v>
      </c>
      <c r="F834" t="s">
        <v>2570</v>
      </c>
      <c r="G834" s="1">
        <v>3352387</v>
      </c>
      <c r="H834" t="s">
        <v>2352</v>
      </c>
      <c r="I834" s="120">
        <v>6</v>
      </c>
      <c r="J834" s="120"/>
      <c r="K834" s="120"/>
      <c r="L834" s="47">
        <v>39.743999999999993</v>
      </c>
      <c r="M834" s="47">
        <f t="shared" si="27"/>
        <v>238.46399999999994</v>
      </c>
      <c r="N834">
        <f t="shared" si="26"/>
        <v>10</v>
      </c>
    </row>
    <row r="835" spans="1:14" x14ac:dyDescent="0.25">
      <c r="A835" t="s">
        <v>2339</v>
      </c>
      <c r="B835" t="s">
        <v>2537</v>
      </c>
      <c r="C835" t="s">
        <v>2340</v>
      </c>
      <c r="D835" s="98">
        <v>45516</v>
      </c>
      <c r="E835" s="1">
        <v>112</v>
      </c>
      <c r="F835" t="s">
        <v>2341</v>
      </c>
      <c r="G835" s="1">
        <v>3408152</v>
      </c>
      <c r="H835" t="s">
        <v>2346</v>
      </c>
      <c r="I835" s="120">
        <v>40</v>
      </c>
      <c r="J835" s="120"/>
      <c r="K835" s="120"/>
      <c r="L835" s="47">
        <v>19.800018000000001</v>
      </c>
      <c r="M835" s="47">
        <f t="shared" si="27"/>
        <v>792.00072</v>
      </c>
      <c r="N835">
        <f t="shared" ref="N835:N898" si="28">+DAY(D835)</f>
        <v>12</v>
      </c>
    </row>
    <row r="836" spans="1:14" x14ac:dyDescent="0.25">
      <c r="A836" t="s">
        <v>2339</v>
      </c>
      <c r="B836" t="s">
        <v>2537</v>
      </c>
      <c r="C836" t="s">
        <v>2340</v>
      </c>
      <c r="D836" s="98">
        <v>45516</v>
      </c>
      <c r="E836" s="1">
        <v>112</v>
      </c>
      <c r="F836" t="s">
        <v>2341</v>
      </c>
      <c r="G836" s="1">
        <v>3284683</v>
      </c>
      <c r="H836" t="s">
        <v>2343</v>
      </c>
      <c r="I836" s="120">
        <v>60</v>
      </c>
      <c r="J836" s="120"/>
      <c r="K836" s="120"/>
      <c r="L836" s="47">
        <v>30.099959999999999</v>
      </c>
      <c r="M836" s="47">
        <f t="shared" si="27"/>
        <v>1805.9975999999999</v>
      </c>
      <c r="N836">
        <f t="shared" si="28"/>
        <v>12</v>
      </c>
    </row>
    <row r="837" spans="1:14" x14ac:dyDescent="0.25">
      <c r="A837" t="s">
        <v>2339</v>
      </c>
      <c r="B837" t="s">
        <v>2537</v>
      </c>
      <c r="C837" t="s">
        <v>2340</v>
      </c>
      <c r="D837" s="98">
        <v>45516</v>
      </c>
      <c r="E837" s="1">
        <v>112</v>
      </c>
      <c r="F837" t="s">
        <v>2341</v>
      </c>
      <c r="G837" s="1">
        <v>3408152</v>
      </c>
      <c r="H837" t="s">
        <v>2346</v>
      </c>
      <c r="I837" s="120">
        <v>60</v>
      </c>
      <c r="J837" s="120"/>
      <c r="K837" s="120"/>
      <c r="L837" s="47">
        <v>19.800018000000001</v>
      </c>
      <c r="M837" s="47">
        <f t="shared" si="27"/>
        <v>1188.00108</v>
      </c>
      <c r="N837">
        <f t="shared" si="28"/>
        <v>12</v>
      </c>
    </row>
    <row r="838" spans="1:14" x14ac:dyDescent="0.25">
      <c r="A838" t="s">
        <v>2339</v>
      </c>
      <c r="B838" t="s">
        <v>2537</v>
      </c>
      <c r="C838" t="s">
        <v>2340</v>
      </c>
      <c r="D838" s="98">
        <v>45516</v>
      </c>
      <c r="E838" s="1">
        <v>112</v>
      </c>
      <c r="F838" t="s">
        <v>2341</v>
      </c>
      <c r="G838" s="1">
        <v>3565350</v>
      </c>
      <c r="H838" t="s">
        <v>2364</v>
      </c>
      <c r="I838" s="120">
        <v>72</v>
      </c>
      <c r="J838" s="120"/>
      <c r="K838" s="120"/>
      <c r="L838" s="47">
        <v>12.645809999999999</v>
      </c>
      <c r="M838" s="47">
        <f t="shared" si="27"/>
        <v>910.49831999999992</v>
      </c>
      <c r="N838">
        <f t="shared" si="28"/>
        <v>12</v>
      </c>
    </row>
    <row r="839" spans="1:14" x14ac:dyDescent="0.25">
      <c r="A839" t="s">
        <v>2339</v>
      </c>
      <c r="B839" t="s">
        <v>2537</v>
      </c>
      <c r="C839" t="s">
        <v>2340</v>
      </c>
      <c r="D839" s="98">
        <v>45516</v>
      </c>
      <c r="E839" s="1">
        <v>112</v>
      </c>
      <c r="F839" t="s">
        <v>2341</v>
      </c>
      <c r="G839" s="1">
        <v>3566457</v>
      </c>
      <c r="H839" t="s">
        <v>2365</v>
      </c>
      <c r="I839" s="120">
        <v>72</v>
      </c>
      <c r="J839" s="120"/>
      <c r="K839" s="120"/>
      <c r="L839" s="47">
        <v>12.645809999999999</v>
      </c>
      <c r="M839" s="47">
        <f t="shared" si="27"/>
        <v>910.49831999999992</v>
      </c>
      <c r="N839">
        <f t="shared" si="28"/>
        <v>12</v>
      </c>
    </row>
    <row r="840" spans="1:14" x14ac:dyDescent="0.25">
      <c r="A840" t="s">
        <v>2339</v>
      </c>
      <c r="B840" t="s">
        <v>2537</v>
      </c>
      <c r="C840" t="s">
        <v>2340</v>
      </c>
      <c r="D840" s="98">
        <v>45516</v>
      </c>
      <c r="E840" s="1">
        <v>112</v>
      </c>
      <c r="F840" t="s">
        <v>2341</v>
      </c>
      <c r="G840" s="1">
        <v>3565351</v>
      </c>
      <c r="H840" t="s">
        <v>2342</v>
      </c>
      <c r="I840" s="120">
        <v>72</v>
      </c>
      <c r="J840" s="120"/>
      <c r="K840" s="120"/>
      <c r="L840" s="47">
        <v>12.645809999999999</v>
      </c>
      <c r="M840" s="47">
        <f t="shared" si="27"/>
        <v>910.49831999999992</v>
      </c>
      <c r="N840">
        <f t="shared" si="28"/>
        <v>12</v>
      </c>
    </row>
    <row r="841" spans="1:14" x14ac:dyDescent="0.25">
      <c r="A841" t="s">
        <v>2339</v>
      </c>
      <c r="B841" t="s">
        <v>2537</v>
      </c>
      <c r="C841" t="s">
        <v>2340</v>
      </c>
      <c r="D841" s="98">
        <v>45516</v>
      </c>
      <c r="E841" s="1">
        <v>112</v>
      </c>
      <c r="F841" t="s">
        <v>2341</v>
      </c>
      <c r="G841" s="1">
        <v>3373113</v>
      </c>
      <c r="H841" t="s">
        <v>2353</v>
      </c>
      <c r="I841" s="120">
        <v>180</v>
      </c>
      <c r="J841" s="120"/>
      <c r="K841" s="120"/>
      <c r="L841" s="47">
        <v>5.9841899999999999</v>
      </c>
      <c r="M841" s="47">
        <f t="shared" si="27"/>
        <v>1077.1541999999999</v>
      </c>
      <c r="N841">
        <f t="shared" si="28"/>
        <v>12</v>
      </c>
    </row>
    <row r="842" spans="1:14" x14ac:dyDescent="0.25">
      <c r="A842" t="s">
        <v>2339</v>
      </c>
      <c r="B842" t="s">
        <v>2537</v>
      </c>
      <c r="C842" t="s">
        <v>2340</v>
      </c>
      <c r="D842" s="98">
        <v>45519</v>
      </c>
      <c r="E842" s="1">
        <v>112</v>
      </c>
      <c r="F842" t="s">
        <v>2341</v>
      </c>
      <c r="G842" s="1">
        <v>3580595</v>
      </c>
      <c r="H842" t="s">
        <v>2349</v>
      </c>
      <c r="I842" s="120">
        <v>24</v>
      </c>
      <c r="J842" s="120"/>
      <c r="K842" s="120"/>
      <c r="L842" s="47">
        <v>18.065520000000003</v>
      </c>
      <c r="M842" s="47">
        <f t="shared" si="27"/>
        <v>433.57248000000004</v>
      </c>
      <c r="N842">
        <f t="shared" si="28"/>
        <v>15</v>
      </c>
    </row>
    <row r="843" spans="1:14" x14ac:dyDescent="0.25">
      <c r="A843" t="s">
        <v>2339</v>
      </c>
      <c r="B843" t="s">
        <v>2537</v>
      </c>
      <c r="C843" t="s">
        <v>2340</v>
      </c>
      <c r="D843" s="98">
        <v>45519</v>
      </c>
      <c r="E843" s="1">
        <v>112</v>
      </c>
      <c r="F843" t="s">
        <v>2341</v>
      </c>
      <c r="G843" s="1">
        <v>3564667</v>
      </c>
      <c r="H843" t="s">
        <v>2347</v>
      </c>
      <c r="I843" s="120">
        <v>24</v>
      </c>
      <c r="J843" s="120"/>
      <c r="K843" s="120"/>
      <c r="L843" s="47">
        <v>20.323620000000002</v>
      </c>
      <c r="M843" s="47">
        <f t="shared" si="27"/>
        <v>487.76688000000001</v>
      </c>
      <c r="N843">
        <f t="shared" si="28"/>
        <v>15</v>
      </c>
    </row>
    <row r="844" spans="1:14" x14ac:dyDescent="0.25">
      <c r="A844" t="s">
        <v>2339</v>
      </c>
      <c r="B844" t="s">
        <v>2537</v>
      </c>
      <c r="C844" t="s">
        <v>2340</v>
      </c>
      <c r="D844" s="98">
        <v>45519</v>
      </c>
      <c r="E844" s="1">
        <v>112</v>
      </c>
      <c r="F844" t="s">
        <v>2341</v>
      </c>
      <c r="G844" s="1">
        <v>3584241</v>
      </c>
      <c r="H844" t="s">
        <v>2358</v>
      </c>
      <c r="I844" s="120">
        <v>40</v>
      </c>
      <c r="J844" s="120"/>
      <c r="K844" s="120"/>
      <c r="L844" s="47">
        <v>20.662344000000001</v>
      </c>
      <c r="M844" s="47">
        <f t="shared" si="27"/>
        <v>826.49376000000007</v>
      </c>
      <c r="N844">
        <f t="shared" si="28"/>
        <v>15</v>
      </c>
    </row>
    <row r="845" spans="1:14" x14ac:dyDescent="0.25">
      <c r="A845" t="s">
        <v>2339</v>
      </c>
      <c r="B845" t="s">
        <v>2537</v>
      </c>
      <c r="C845" t="s">
        <v>2340</v>
      </c>
      <c r="D845" s="98">
        <v>45520</v>
      </c>
      <c r="E845" s="1">
        <v>112</v>
      </c>
      <c r="F845" t="s">
        <v>2341</v>
      </c>
      <c r="G845" s="1">
        <v>3352387</v>
      </c>
      <c r="H845" t="s">
        <v>2352</v>
      </c>
      <c r="I845" s="120">
        <v>30</v>
      </c>
      <c r="J845" s="120"/>
      <c r="K845" s="120"/>
      <c r="L845" s="47">
        <v>39.743999999999993</v>
      </c>
      <c r="M845" s="47">
        <f t="shared" si="27"/>
        <v>1192.3199999999997</v>
      </c>
      <c r="N845">
        <f t="shared" si="28"/>
        <v>16</v>
      </c>
    </row>
    <row r="846" spans="1:14" x14ac:dyDescent="0.25">
      <c r="A846" t="s">
        <v>2339</v>
      </c>
      <c r="B846" t="s">
        <v>2537</v>
      </c>
      <c r="C846" t="s">
        <v>2340</v>
      </c>
      <c r="D846" s="98">
        <v>45516</v>
      </c>
      <c r="E846" s="1">
        <v>114</v>
      </c>
      <c r="F846" t="s">
        <v>2344</v>
      </c>
      <c r="G846" s="1">
        <v>3284683</v>
      </c>
      <c r="H846" t="s">
        <v>2343</v>
      </c>
      <c r="I846" s="120">
        <v>30</v>
      </c>
      <c r="J846" s="120"/>
      <c r="K846" s="120"/>
      <c r="L846" s="47">
        <v>30.099959999999999</v>
      </c>
      <c r="M846" s="47">
        <f t="shared" si="27"/>
        <v>902.99879999999996</v>
      </c>
      <c r="N846">
        <f t="shared" si="28"/>
        <v>12</v>
      </c>
    </row>
    <row r="847" spans="1:14" x14ac:dyDescent="0.25">
      <c r="A847" t="s">
        <v>2339</v>
      </c>
      <c r="B847" t="s">
        <v>2537</v>
      </c>
      <c r="C847" t="s">
        <v>2340</v>
      </c>
      <c r="D847" s="98">
        <v>45516</v>
      </c>
      <c r="E847" s="1">
        <v>114</v>
      </c>
      <c r="F847" t="s">
        <v>2344</v>
      </c>
      <c r="G847" s="1">
        <v>3568860</v>
      </c>
      <c r="H847" t="s">
        <v>2361</v>
      </c>
      <c r="I847" s="120">
        <v>24</v>
      </c>
      <c r="J847" s="120"/>
      <c r="K847" s="120"/>
      <c r="L847" s="47">
        <v>12.645809999999999</v>
      </c>
      <c r="M847" s="47">
        <f t="shared" si="27"/>
        <v>303.49943999999999</v>
      </c>
      <c r="N847">
        <f t="shared" si="28"/>
        <v>12</v>
      </c>
    </row>
    <row r="848" spans="1:14" x14ac:dyDescent="0.25">
      <c r="A848" t="s">
        <v>2339</v>
      </c>
      <c r="B848" t="s">
        <v>2537</v>
      </c>
      <c r="C848" t="s">
        <v>2340</v>
      </c>
      <c r="D848" s="98">
        <v>45516</v>
      </c>
      <c r="E848" s="1">
        <v>114</v>
      </c>
      <c r="F848" t="s">
        <v>2344</v>
      </c>
      <c r="G848" s="1">
        <v>3584240</v>
      </c>
      <c r="H848" t="s">
        <v>2357</v>
      </c>
      <c r="I848" s="120">
        <v>60</v>
      </c>
      <c r="J848" s="120"/>
      <c r="K848" s="120"/>
      <c r="L848" s="47">
        <v>5.9841899999999999</v>
      </c>
      <c r="M848" s="47">
        <f t="shared" si="27"/>
        <v>359.0514</v>
      </c>
      <c r="N848">
        <f t="shared" si="28"/>
        <v>12</v>
      </c>
    </row>
    <row r="849" spans="1:14" x14ac:dyDescent="0.25">
      <c r="A849" t="s">
        <v>2339</v>
      </c>
      <c r="B849" t="s">
        <v>2537</v>
      </c>
      <c r="C849" t="s">
        <v>2340</v>
      </c>
      <c r="D849" s="98">
        <v>45516</v>
      </c>
      <c r="E849" s="1">
        <v>114</v>
      </c>
      <c r="F849" t="s">
        <v>2344</v>
      </c>
      <c r="G849" s="1">
        <v>3584241</v>
      </c>
      <c r="H849" t="s">
        <v>2358</v>
      </c>
      <c r="I849" s="120">
        <v>20</v>
      </c>
      <c r="J849" s="120"/>
      <c r="K849" s="120"/>
      <c r="L849" s="47">
        <v>20.662344000000001</v>
      </c>
      <c r="M849" s="47">
        <f t="shared" si="27"/>
        <v>413.24688000000003</v>
      </c>
      <c r="N849">
        <f t="shared" si="28"/>
        <v>12</v>
      </c>
    </row>
    <row r="850" spans="1:14" x14ac:dyDescent="0.25">
      <c r="A850" t="s">
        <v>2339</v>
      </c>
      <c r="B850" t="s">
        <v>2537</v>
      </c>
      <c r="C850" t="s">
        <v>2340</v>
      </c>
      <c r="D850" s="98">
        <v>45519</v>
      </c>
      <c r="E850" s="1">
        <v>114</v>
      </c>
      <c r="F850" t="s">
        <v>2344</v>
      </c>
      <c r="G850" s="1">
        <v>3352387</v>
      </c>
      <c r="H850" t="s">
        <v>2352</v>
      </c>
      <c r="I850" s="120">
        <v>12</v>
      </c>
      <c r="J850" s="120"/>
      <c r="K850" s="120"/>
      <c r="L850" s="47">
        <v>39.743999999999993</v>
      </c>
      <c r="M850" s="47">
        <f t="shared" si="27"/>
        <v>476.92799999999988</v>
      </c>
      <c r="N850">
        <f t="shared" si="28"/>
        <v>15</v>
      </c>
    </row>
    <row r="851" spans="1:14" x14ac:dyDescent="0.25">
      <c r="A851" t="s">
        <v>2339</v>
      </c>
      <c r="B851" t="s">
        <v>2537</v>
      </c>
      <c r="C851" t="s">
        <v>2340</v>
      </c>
      <c r="D851" s="98">
        <v>45519</v>
      </c>
      <c r="E851" s="1">
        <v>114</v>
      </c>
      <c r="F851" t="s">
        <v>2344</v>
      </c>
      <c r="G851" s="1">
        <v>3373113</v>
      </c>
      <c r="H851" t="s">
        <v>2353</v>
      </c>
      <c r="I851" s="120">
        <v>60</v>
      </c>
      <c r="J851" s="120"/>
      <c r="K851" s="120"/>
      <c r="L851" s="47">
        <v>5.9841899999999999</v>
      </c>
      <c r="M851" s="47">
        <f t="shared" si="27"/>
        <v>359.0514</v>
      </c>
      <c r="N851">
        <f t="shared" si="28"/>
        <v>15</v>
      </c>
    </row>
    <row r="852" spans="1:14" x14ac:dyDescent="0.25">
      <c r="A852" t="s">
        <v>2339</v>
      </c>
      <c r="B852" t="s">
        <v>2537</v>
      </c>
      <c r="C852" t="s">
        <v>2340</v>
      </c>
      <c r="D852" s="98">
        <v>45519</v>
      </c>
      <c r="E852" s="1">
        <v>114</v>
      </c>
      <c r="F852" t="s">
        <v>2344</v>
      </c>
      <c r="G852" s="1">
        <v>3564666</v>
      </c>
      <c r="H852" t="s">
        <v>2362</v>
      </c>
      <c r="I852" s="120">
        <v>12</v>
      </c>
      <c r="J852" s="120"/>
      <c r="K852" s="120"/>
      <c r="L852" s="47">
        <v>20.323620000000002</v>
      </c>
      <c r="M852" s="47">
        <f t="shared" si="27"/>
        <v>243.88344000000001</v>
      </c>
      <c r="N852">
        <f t="shared" si="28"/>
        <v>15</v>
      </c>
    </row>
    <row r="853" spans="1:14" x14ac:dyDescent="0.25">
      <c r="A853" t="s">
        <v>2339</v>
      </c>
      <c r="B853" t="s">
        <v>2537</v>
      </c>
      <c r="C853" t="s">
        <v>2340</v>
      </c>
      <c r="D853" s="98">
        <v>45519</v>
      </c>
      <c r="E853" s="1">
        <v>114</v>
      </c>
      <c r="F853" t="s">
        <v>2344</v>
      </c>
      <c r="G853" s="1">
        <v>3584240</v>
      </c>
      <c r="H853" t="s">
        <v>2357</v>
      </c>
      <c r="I853" s="120">
        <v>60</v>
      </c>
      <c r="J853" s="120"/>
      <c r="K853" s="120"/>
      <c r="L853" s="47">
        <v>5.9841899999999999</v>
      </c>
      <c r="M853" s="47">
        <f t="shared" si="27"/>
        <v>359.0514</v>
      </c>
      <c r="N853">
        <f t="shared" si="28"/>
        <v>15</v>
      </c>
    </row>
    <row r="854" spans="1:14" x14ac:dyDescent="0.25">
      <c r="A854" t="s">
        <v>2339</v>
      </c>
      <c r="B854" t="s">
        <v>2537</v>
      </c>
      <c r="C854" t="s">
        <v>2340</v>
      </c>
      <c r="D854" s="98">
        <v>45519</v>
      </c>
      <c r="E854" s="1">
        <v>114</v>
      </c>
      <c r="F854" t="s">
        <v>2344</v>
      </c>
      <c r="G854" s="1">
        <v>3584241</v>
      </c>
      <c r="H854" t="s">
        <v>2358</v>
      </c>
      <c r="I854" s="120">
        <v>20</v>
      </c>
      <c r="J854" s="120"/>
      <c r="K854" s="120"/>
      <c r="L854" s="47">
        <v>20.662344000000001</v>
      </c>
      <c r="M854" s="47">
        <f t="shared" si="27"/>
        <v>413.24688000000003</v>
      </c>
      <c r="N854">
        <f t="shared" si="28"/>
        <v>15</v>
      </c>
    </row>
    <row r="855" spans="1:14" x14ac:dyDescent="0.25">
      <c r="A855" t="s">
        <v>2339</v>
      </c>
      <c r="B855" t="s">
        <v>2537</v>
      </c>
      <c r="C855" t="s">
        <v>2340</v>
      </c>
      <c r="D855" s="98">
        <v>45521</v>
      </c>
      <c r="E855" s="1">
        <v>114</v>
      </c>
      <c r="F855" t="s">
        <v>2344</v>
      </c>
      <c r="G855" s="1">
        <v>3384347</v>
      </c>
      <c r="H855" t="s">
        <v>2345</v>
      </c>
      <c r="I855" s="120">
        <v>60</v>
      </c>
      <c r="J855" s="120"/>
      <c r="K855" s="120"/>
      <c r="L855" s="47">
        <v>5.7200040000000012</v>
      </c>
      <c r="M855" s="47">
        <f t="shared" si="27"/>
        <v>343.20024000000006</v>
      </c>
      <c r="N855">
        <f t="shared" si="28"/>
        <v>17</v>
      </c>
    </row>
    <row r="856" spans="1:14" x14ac:dyDescent="0.25">
      <c r="A856" t="s">
        <v>2339</v>
      </c>
      <c r="B856" t="s">
        <v>2537</v>
      </c>
      <c r="C856" t="s">
        <v>2340</v>
      </c>
      <c r="D856" s="98">
        <v>45521</v>
      </c>
      <c r="E856" s="1">
        <v>114</v>
      </c>
      <c r="F856" t="s">
        <v>2344</v>
      </c>
      <c r="G856" s="1">
        <v>3565350</v>
      </c>
      <c r="H856" t="s">
        <v>2364</v>
      </c>
      <c r="I856" s="120">
        <v>24</v>
      </c>
      <c r="J856" s="120"/>
      <c r="K856" s="120"/>
      <c r="L856" s="47">
        <v>12.645809999999999</v>
      </c>
      <c r="M856" s="47">
        <f t="shared" si="27"/>
        <v>303.49943999999999</v>
      </c>
      <c r="N856">
        <f t="shared" si="28"/>
        <v>17</v>
      </c>
    </row>
    <row r="857" spans="1:14" x14ac:dyDescent="0.25">
      <c r="A857" t="s">
        <v>2339</v>
      </c>
      <c r="B857" t="s">
        <v>2537</v>
      </c>
      <c r="C857" t="s">
        <v>2340</v>
      </c>
      <c r="D857" s="98">
        <v>45521</v>
      </c>
      <c r="E857" s="1">
        <v>114</v>
      </c>
      <c r="F857" t="s">
        <v>2344</v>
      </c>
      <c r="G857" s="1">
        <v>3566457</v>
      </c>
      <c r="H857" t="s">
        <v>2365</v>
      </c>
      <c r="I857" s="120">
        <v>24</v>
      </c>
      <c r="J857" s="120"/>
      <c r="K857" s="120"/>
      <c r="L857" s="47">
        <v>12.645809999999999</v>
      </c>
      <c r="M857" s="47">
        <f t="shared" si="27"/>
        <v>303.49943999999999</v>
      </c>
      <c r="N857">
        <f t="shared" si="28"/>
        <v>17</v>
      </c>
    </row>
    <row r="858" spans="1:14" x14ac:dyDescent="0.25">
      <c r="A858" t="s">
        <v>2339</v>
      </c>
      <c r="B858" t="s">
        <v>2537</v>
      </c>
      <c r="C858" t="s">
        <v>2340</v>
      </c>
      <c r="D858" s="98">
        <v>45516</v>
      </c>
      <c r="E858" s="1">
        <v>118</v>
      </c>
      <c r="F858" t="s">
        <v>2348</v>
      </c>
      <c r="G858" s="1">
        <v>3284683</v>
      </c>
      <c r="H858" t="s">
        <v>2343</v>
      </c>
      <c r="I858" s="120">
        <v>18</v>
      </c>
      <c r="J858" s="120"/>
      <c r="K858" s="120"/>
      <c r="L858" s="47">
        <v>30.099959999999999</v>
      </c>
      <c r="M858" s="47">
        <f t="shared" si="27"/>
        <v>541.79927999999995</v>
      </c>
      <c r="N858">
        <f t="shared" si="28"/>
        <v>12</v>
      </c>
    </row>
    <row r="859" spans="1:14" x14ac:dyDescent="0.25">
      <c r="A859" t="s">
        <v>2339</v>
      </c>
      <c r="B859" t="s">
        <v>2537</v>
      </c>
      <c r="C859" t="s">
        <v>2340</v>
      </c>
      <c r="D859" s="98">
        <v>45516</v>
      </c>
      <c r="E859" s="1">
        <v>118</v>
      </c>
      <c r="F859" t="s">
        <v>2348</v>
      </c>
      <c r="G859" s="1">
        <v>3352387</v>
      </c>
      <c r="H859" t="s">
        <v>2352</v>
      </c>
      <c r="I859" s="120">
        <v>48</v>
      </c>
      <c r="J859" s="120"/>
      <c r="K859" s="120"/>
      <c r="L859" s="47">
        <v>39.743999999999993</v>
      </c>
      <c r="M859" s="47">
        <f t="shared" si="27"/>
        <v>1907.7119999999995</v>
      </c>
      <c r="N859">
        <f t="shared" si="28"/>
        <v>12</v>
      </c>
    </row>
    <row r="860" spans="1:14" x14ac:dyDescent="0.25">
      <c r="A860" t="s">
        <v>2339</v>
      </c>
      <c r="B860" t="s">
        <v>2537</v>
      </c>
      <c r="C860" t="s">
        <v>2340</v>
      </c>
      <c r="D860" s="98">
        <v>45516</v>
      </c>
      <c r="E860" s="1">
        <v>118</v>
      </c>
      <c r="F860" t="s">
        <v>2348</v>
      </c>
      <c r="G860" s="1">
        <v>3384346</v>
      </c>
      <c r="H860" t="s">
        <v>2354</v>
      </c>
      <c r="I860" s="120">
        <v>12</v>
      </c>
      <c r="J860" s="120"/>
      <c r="K860" s="120"/>
      <c r="L860" s="47">
        <v>37.949940000000005</v>
      </c>
      <c r="M860" s="47">
        <f t="shared" si="27"/>
        <v>455.39928000000009</v>
      </c>
      <c r="N860">
        <f t="shared" si="28"/>
        <v>12</v>
      </c>
    </row>
    <row r="861" spans="1:14" x14ac:dyDescent="0.25">
      <c r="A861" t="s">
        <v>2339</v>
      </c>
      <c r="B861" t="s">
        <v>2537</v>
      </c>
      <c r="C861" t="s">
        <v>2340</v>
      </c>
      <c r="D861" s="98">
        <v>45516</v>
      </c>
      <c r="E861" s="1">
        <v>118</v>
      </c>
      <c r="F861" t="s">
        <v>2348</v>
      </c>
      <c r="G861" s="1">
        <v>3580595</v>
      </c>
      <c r="H861" t="s">
        <v>2349</v>
      </c>
      <c r="I861" s="120">
        <v>6</v>
      </c>
      <c r="J861" s="120"/>
      <c r="K861" s="120"/>
      <c r="L861" s="47">
        <v>18.065520000000003</v>
      </c>
      <c r="M861" s="47">
        <f t="shared" si="27"/>
        <v>108.39312000000001</v>
      </c>
      <c r="N861">
        <f t="shared" si="28"/>
        <v>12</v>
      </c>
    </row>
    <row r="862" spans="1:14" x14ac:dyDescent="0.25">
      <c r="A862" t="s">
        <v>2339</v>
      </c>
      <c r="B862" t="s">
        <v>2537</v>
      </c>
      <c r="C862" t="s">
        <v>2340</v>
      </c>
      <c r="D862" s="98">
        <v>45519</v>
      </c>
      <c r="E862" s="1">
        <v>118</v>
      </c>
      <c r="F862" t="s">
        <v>2348</v>
      </c>
      <c r="G862" s="1">
        <v>3580230</v>
      </c>
      <c r="H862" t="s">
        <v>2356</v>
      </c>
      <c r="I862" s="120">
        <v>6</v>
      </c>
      <c r="J862" s="120"/>
      <c r="K862" s="120"/>
      <c r="L862" s="47">
        <v>36.695520000000002</v>
      </c>
      <c r="M862" s="47">
        <f t="shared" si="27"/>
        <v>220.17312000000001</v>
      </c>
      <c r="N862">
        <f t="shared" si="28"/>
        <v>15</v>
      </c>
    </row>
    <row r="863" spans="1:14" x14ac:dyDescent="0.25">
      <c r="A863" t="s">
        <v>2339</v>
      </c>
      <c r="B863" t="s">
        <v>2537</v>
      </c>
      <c r="C863" t="s">
        <v>2340</v>
      </c>
      <c r="D863" s="98">
        <v>45519</v>
      </c>
      <c r="E863" s="1">
        <v>118</v>
      </c>
      <c r="F863" t="s">
        <v>2348</v>
      </c>
      <c r="G863" s="1">
        <v>3352387</v>
      </c>
      <c r="H863" t="s">
        <v>2352</v>
      </c>
      <c r="I863" s="120">
        <v>60</v>
      </c>
      <c r="J863" s="120"/>
      <c r="K863" s="120"/>
      <c r="L863" s="47">
        <v>39.743999999999993</v>
      </c>
      <c r="M863" s="47">
        <f t="shared" si="27"/>
        <v>2384.6399999999994</v>
      </c>
      <c r="N863">
        <f t="shared" si="28"/>
        <v>15</v>
      </c>
    </row>
    <row r="864" spans="1:14" x14ac:dyDescent="0.25">
      <c r="A864" t="s">
        <v>2339</v>
      </c>
      <c r="B864" t="s">
        <v>2537</v>
      </c>
      <c r="C864" t="s">
        <v>2340</v>
      </c>
      <c r="D864" s="98">
        <v>45519</v>
      </c>
      <c r="E864" s="1">
        <v>118</v>
      </c>
      <c r="F864" t="s">
        <v>2348</v>
      </c>
      <c r="G864" s="1">
        <v>3373113</v>
      </c>
      <c r="H864" t="s">
        <v>2353</v>
      </c>
      <c r="I864" s="120">
        <v>120</v>
      </c>
      <c r="J864" s="120"/>
      <c r="K864" s="120"/>
      <c r="L864" s="47">
        <v>5.9841899999999999</v>
      </c>
      <c r="M864" s="47">
        <f t="shared" si="27"/>
        <v>718.1028</v>
      </c>
      <c r="N864">
        <f t="shared" si="28"/>
        <v>15</v>
      </c>
    </row>
    <row r="865" spans="1:14" x14ac:dyDescent="0.25">
      <c r="A865" t="s">
        <v>2339</v>
      </c>
      <c r="B865" t="s">
        <v>2537</v>
      </c>
      <c r="C865" t="s">
        <v>2340</v>
      </c>
      <c r="D865" s="98">
        <v>45519</v>
      </c>
      <c r="E865" s="1">
        <v>118</v>
      </c>
      <c r="F865" t="s">
        <v>2348</v>
      </c>
      <c r="G865" s="1">
        <v>3565350</v>
      </c>
      <c r="H865" t="s">
        <v>2364</v>
      </c>
      <c r="I865" s="120">
        <v>24</v>
      </c>
      <c r="J865" s="120"/>
      <c r="K865" s="120"/>
      <c r="L865" s="47">
        <v>12.645809999999999</v>
      </c>
      <c r="M865" s="47">
        <f t="shared" si="27"/>
        <v>303.49943999999999</v>
      </c>
      <c r="N865">
        <f t="shared" si="28"/>
        <v>15</v>
      </c>
    </row>
    <row r="866" spans="1:14" x14ac:dyDescent="0.25">
      <c r="A866" t="s">
        <v>2339</v>
      </c>
      <c r="B866" t="s">
        <v>2537</v>
      </c>
      <c r="C866" t="s">
        <v>2340</v>
      </c>
      <c r="D866" s="98">
        <v>45519</v>
      </c>
      <c r="E866" s="1">
        <v>118</v>
      </c>
      <c r="F866" t="s">
        <v>2348</v>
      </c>
      <c r="G866" s="1">
        <v>3284683</v>
      </c>
      <c r="H866" t="s">
        <v>2343</v>
      </c>
      <c r="I866" s="120">
        <v>18</v>
      </c>
      <c r="J866" s="120"/>
      <c r="K866" s="120"/>
      <c r="L866" s="47">
        <v>30.099959999999999</v>
      </c>
      <c r="M866" s="47">
        <f t="shared" si="27"/>
        <v>541.79927999999995</v>
      </c>
      <c r="N866">
        <f t="shared" si="28"/>
        <v>15</v>
      </c>
    </row>
    <row r="867" spans="1:14" x14ac:dyDescent="0.25">
      <c r="A867" t="s">
        <v>2339</v>
      </c>
      <c r="B867" t="s">
        <v>2537</v>
      </c>
      <c r="C867" t="s">
        <v>2340</v>
      </c>
      <c r="D867" s="98">
        <v>45519</v>
      </c>
      <c r="E867" s="1">
        <v>118</v>
      </c>
      <c r="F867" t="s">
        <v>2348</v>
      </c>
      <c r="G867" s="1">
        <v>3384346</v>
      </c>
      <c r="H867" t="s">
        <v>2354</v>
      </c>
      <c r="I867" s="120">
        <v>12</v>
      </c>
      <c r="J867" s="120"/>
      <c r="K867" s="120"/>
      <c r="L867" s="47">
        <v>37.949940000000005</v>
      </c>
      <c r="M867" s="47">
        <f t="shared" si="27"/>
        <v>455.39928000000009</v>
      </c>
      <c r="N867">
        <f t="shared" si="28"/>
        <v>15</v>
      </c>
    </row>
    <row r="868" spans="1:14" x14ac:dyDescent="0.25">
      <c r="A868" t="s">
        <v>2339</v>
      </c>
      <c r="B868" t="s">
        <v>2537</v>
      </c>
      <c r="C868" t="s">
        <v>2340</v>
      </c>
      <c r="D868" s="98">
        <v>45519</v>
      </c>
      <c r="E868" s="1">
        <v>118</v>
      </c>
      <c r="F868" t="s">
        <v>2348</v>
      </c>
      <c r="G868" s="1">
        <v>3384347</v>
      </c>
      <c r="H868" t="s">
        <v>2345</v>
      </c>
      <c r="I868" s="120">
        <v>120</v>
      </c>
      <c r="J868" s="120"/>
      <c r="K868" s="120"/>
      <c r="L868" s="47">
        <v>5.7200040000000012</v>
      </c>
      <c r="M868" s="47">
        <f t="shared" si="27"/>
        <v>686.40048000000013</v>
      </c>
      <c r="N868">
        <f t="shared" si="28"/>
        <v>15</v>
      </c>
    </row>
    <row r="869" spans="1:14" x14ac:dyDescent="0.25">
      <c r="A869" t="s">
        <v>2339</v>
      </c>
      <c r="B869" t="s">
        <v>2537</v>
      </c>
      <c r="C869" t="s">
        <v>2340</v>
      </c>
      <c r="D869" s="98">
        <v>45519</v>
      </c>
      <c r="E869" s="1">
        <v>118</v>
      </c>
      <c r="F869" t="s">
        <v>2348</v>
      </c>
      <c r="G869" s="1">
        <v>3566457</v>
      </c>
      <c r="H869" t="s">
        <v>2365</v>
      </c>
      <c r="I869" s="120">
        <v>24</v>
      </c>
      <c r="J869" s="120"/>
      <c r="K869" s="120"/>
      <c r="L869" s="47">
        <v>12.645809999999999</v>
      </c>
      <c r="M869" s="47">
        <f t="shared" si="27"/>
        <v>303.49943999999999</v>
      </c>
      <c r="N869">
        <f t="shared" si="28"/>
        <v>15</v>
      </c>
    </row>
    <row r="870" spans="1:14" x14ac:dyDescent="0.25">
      <c r="A870" t="s">
        <v>2339</v>
      </c>
      <c r="B870" t="s">
        <v>2537</v>
      </c>
      <c r="C870" t="s">
        <v>2340</v>
      </c>
      <c r="D870" s="98">
        <v>45519</v>
      </c>
      <c r="E870" s="1">
        <v>118</v>
      </c>
      <c r="F870" t="s">
        <v>2348</v>
      </c>
      <c r="G870" s="1">
        <v>3565351</v>
      </c>
      <c r="H870" t="s">
        <v>2342</v>
      </c>
      <c r="I870" s="120">
        <v>24</v>
      </c>
      <c r="J870" s="120"/>
      <c r="K870" s="120"/>
      <c r="L870" s="47">
        <v>12.645809999999999</v>
      </c>
      <c r="M870" s="47">
        <f t="shared" si="27"/>
        <v>303.49943999999999</v>
      </c>
      <c r="N870">
        <f t="shared" si="28"/>
        <v>15</v>
      </c>
    </row>
    <row r="871" spans="1:14" x14ac:dyDescent="0.25">
      <c r="A871" t="s">
        <v>2339</v>
      </c>
      <c r="B871" t="s">
        <v>2537</v>
      </c>
      <c r="C871" t="s">
        <v>2340</v>
      </c>
      <c r="D871" s="98">
        <v>45520</v>
      </c>
      <c r="E871" s="1">
        <v>118</v>
      </c>
      <c r="F871" t="s">
        <v>2348</v>
      </c>
      <c r="G871" s="1">
        <v>3284683</v>
      </c>
      <c r="H871" t="s">
        <v>2343</v>
      </c>
      <c r="I871" s="120">
        <v>90</v>
      </c>
      <c r="J871" s="120"/>
      <c r="K871" s="120"/>
      <c r="L871" s="47">
        <v>30.099959999999999</v>
      </c>
      <c r="M871" s="47">
        <f t="shared" si="27"/>
        <v>2708.9964</v>
      </c>
      <c r="N871">
        <f t="shared" si="28"/>
        <v>16</v>
      </c>
    </row>
    <row r="872" spans="1:14" x14ac:dyDescent="0.25">
      <c r="A872" t="s">
        <v>2339</v>
      </c>
      <c r="B872" t="s">
        <v>2537</v>
      </c>
      <c r="C872" t="s">
        <v>2340</v>
      </c>
      <c r="D872" s="98">
        <v>45520</v>
      </c>
      <c r="E872" s="1">
        <v>122</v>
      </c>
      <c r="F872" t="s">
        <v>2542</v>
      </c>
      <c r="G872" s="1">
        <v>3352387</v>
      </c>
      <c r="H872" t="s">
        <v>2352</v>
      </c>
      <c r="I872" s="120">
        <v>30</v>
      </c>
      <c r="J872" s="120"/>
      <c r="K872" s="120"/>
      <c r="L872" s="47">
        <v>39.743999999999993</v>
      </c>
      <c r="M872" s="47">
        <f t="shared" si="27"/>
        <v>1192.3199999999997</v>
      </c>
      <c r="N872">
        <f t="shared" si="28"/>
        <v>16</v>
      </c>
    </row>
    <row r="873" spans="1:14" x14ac:dyDescent="0.25">
      <c r="A873" t="s">
        <v>2339</v>
      </c>
      <c r="B873" t="s">
        <v>2537</v>
      </c>
      <c r="C873" t="s">
        <v>2340</v>
      </c>
      <c r="D873" s="98">
        <v>45520</v>
      </c>
      <c r="E873" s="1">
        <v>122</v>
      </c>
      <c r="F873" t="s">
        <v>2542</v>
      </c>
      <c r="G873" s="1">
        <v>3373113</v>
      </c>
      <c r="H873" t="s">
        <v>2353</v>
      </c>
      <c r="I873" s="120">
        <v>180</v>
      </c>
      <c r="J873" s="120"/>
      <c r="K873" s="120"/>
      <c r="L873" s="47">
        <v>5.9841899999999999</v>
      </c>
      <c r="M873" s="47">
        <f t="shared" si="27"/>
        <v>1077.1541999999999</v>
      </c>
      <c r="N873">
        <f t="shared" si="28"/>
        <v>16</v>
      </c>
    </row>
    <row r="874" spans="1:14" x14ac:dyDescent="0.25">
      <c r="A874" t="s">
        <v>2339</v>
      </c>
      <c r="B874" t="s">
        <v>2537</v>
      </c>
      <c r="C874" t="s">
        <v>2340</v>
      </c>
      <c r="D874" s="98">
        <v>45520</v>
      </c>
      <c r="E874" s="1">
        <v>122</v>
      </c>
      <c r="F874" t="s">
        <v>2542</v>
      </c>
      <c r="G874" s="1">
        <v>3384347</v>
      </c>
      <c r="H874" t="s">
        <v>2345</v>
      </c>
      <c r="I874" s="120">
        <v>300</v>
      </c>
      <c r="J874" s="120"/>
      <c r="K874" s="120"/>
      <c r="L874" s="47">
        <v>5.7200040000000012</v>
      </c>
      <c r="M874" s="47">
        <f t="shared" si="27"/>
        <v>1716.0012000000004</v>
      </c>
      <c r="N874">
        <f t="shared" si="28"/>
        <v>16</v>
      </c>
    </row>
    <row r="875" spans="1:14" x14ac:dyDescent="0.25">
      <c r="A875" t="s">
        <v>2339</v>
      </c>
      <c r="B875" t="s">
        <v>2537</v>
      </c>
      <c r="C875" t="s">
        <v>2340</v>
      </c>
      <c r="D875" s="98">
        <v>45521</v>
      </c>
      <c r="E875" s="1">
        <v>122</v>
      </c>
      <c r="F875" t="s">
        <v>2542</v>
      </c>
      <c r="G875" s="1">
        <v>3408152</v>
      </c>
      <c r="H875" t="s">
        <v>2346</v>
      </c>
      <c r="I875" s="120">
        <v>60</v>
      </c>
      <c r="J875" s="120"/>
      <c r="K875" s="120"/>
      <c r="L875" s="47">
        <v>19.800018000000001</v>
      </c>
      <c r="M875" s="47">
        <f t="shared" si="27"/>
        <v>1188.00108</v>
      </c>
      <c r="N875">
        <f t="shared" si="28"/>
        <v>17</v>
      </c>
    </row>
    <row r="876" spans="1:14" x14ac:dyDescent="0.25">
      <c r="A876" t="s">
        <v>2339</v>
      </c>
      <c r="B876" t="s">
        <v>2537</v>
      </c>
      <c r="C876" t="s">
        <v>2340</v>
      </c>
      <c r="D876" s="98">
        <v>45521</v>
      </c>
      <c r="E876" s="1">
        <v>123</v>
      </c>
      <c r="F876" t="s">
        <v>2351</v>
      </c>
      <c r="G876" s="1">
        <v>3568860</v>
      </c>
      <c r="H876" t="s">
        <v>2361</v>
      </c>
      <c r="I876" s="120">
        <v>24</v>
      </c>
      <c r="J876" s="120"/>
      <c r="K876" s="120"/>
      <c r="L876" s="47">
        <v>12.645809999999999</v>
      </c>
      <c r="M876" s="47">
        <f t="shared" si="27"/>
        <v>303.49943999999999</v>
      </c>
      <c r="N876">
        <f t="shared" si="28"/>
        <v>17</v>
      </c>
    </row>
    <row r="877" spans="1:14" x14ac:dyDescent="0.25">
      <c r="A877" t="s">
        <v>2339</v>
      </c>
      <c r="B877" t="s">
        <v>2537</v>
      </c>
      <c r="C877" t="s">
        <v>2340</v>
      </c>
      <c r="D877" s="98">
        <v>45521</v>
      </c>
      <c r="E877" s="1">
        <v>123</v>
      </c>
      <c r="F877" t="s">
        <v>2351</v>
      </c>
      <c r="G877" s="1">
        <v>3284683</v>
      </c>
      <c r="H877" t="s">
        <v>2343</v>
      </c>
      <c r="I877" s="120">
        <v>60</v>
      </c>
      <c r="J877" s="120"/>
      <c r="K877" s="120"/>
      <c r="L877" s="47">
        <v>30.099959999999999</v>
      </c>
      <c r="M877" s="47">
        <f t="shared" si="27"/>
        <v>1805.9975999999999</v>
      </c>
      <c r="N877">
        <f t="shared" si="28"/>
        <v>17</v>
      </c>
    </row>
    <row r="878" spans="1:14" x14ac:dyDescent="0.25">
      <c r="A878" t="s">
        <v>2339</v>
      </c>
      <c r="B878" t="s">
        <v>2537</v>
      </c>
      <c r="C878" t="s">
        <v>2340</v>
      </c>
      <c r="D878" s="98">
        <v>45518</v>
      </c>
      <c r="E878" s="1">
        <v>124</v>
      </c>
      <c r="F878" t="s">
        <v>2355</v>
      </c>
      <c r="G878" s="1">
        <v>3284683</v>
      </c>
      <c r="H878" t="s">
        <v>2343</v>
      </c>
      <c r="I878" s="120">
        <v>60</v>
      </c>
      <c r="J878" s="120"/>
      <c r="K878" s="120"/>
      <c r="L878" s="47">
        <v>30.099959999999999</v>
      </c>
      <c r="M878" s="47">
        <f t="shared" si="27"/>
        <v>1805.9975999999999</v>
      </c>
      <c r="N878">
        <f t="shared" si="28"/>
        <v>14</v>
      </c>
    </row>
    <row r="879" spans="1:14" x14ac:dyDescent="0.25">
      <c r="A879" t="s">
        <v>2339</v>
      </c>
      <c r="B879" t="s">
        <v>2537</v>
      </c>
      <c r="C879" t="s">
        <v>2340</v>
      </c>
      <c r="D879" s="98">
        <v>45518</v>
      </c>
      <c r="E879" s="1">
        <v>124</v>
      </c>
      <c r="F879" t="s">
        <v>2355</v>
      </c>
      <c r="G879" s="1">
        <v>3373113</v>
      </c>
      <c r="H879" t="s">
        <v>2353</v>
      </c>
      <c r="I879" s="120">
        <v>60</v>
      </c>
      <c r="J879" s="120"/>
      <c r="K879" s="120"/>
      <c r="L879" s="47">
        <v>5.9841899999999999</v>
      </c>
      <c r="M879" s="47">
        <f t="shared" si="27"/>
        <v>359.0514</v>
      </c>
      <c r="N879">
        <f t="shared" si="28"/>
        <v>14</v>
      </c>
    </row>
    <row r="880" spans="1:14" x14ac:dyDescent="0.25">
      <c r="A880" t="s">
        <v>2339</v>
      </c>
      <c r="B880" t="s">
        <v>2537</v>
      </c>
      <c r="C880" t="s">
        <v>2340</v>
      </c>
      <c r="D880" s="98">
        <v>45519</v>
      </c>
      <c r="E880" s="1">
        <v>127</v>
      </c>
      <c r="F880" t="s">
        <v>2543</v>
      </c>
      <c r="G880" s="1">
        <v>3580595</v>
      </c>
      <c r="H880" t="s">
        <v>2349</v>
      </c>
      <c r="I880" s="120">
        <v>6</v>
      </c>
      <c r="J880" s="120"/>
      <c r="K880" s="120"/>
      <c r="L880" s="47">
        <v>18.065520000000003</v>
      </c>
      <c r="M880" s="47">
        <f t="shared" si="27"/>
        <v>108.39312000000001</v>
      </c>
      <c r="N880">
        <f t="shared" si="28"/>
        <v>15</v>
      </c>
    </row>
    <row r="881" spans="1:14" x14ac:dyDescent="0.25">
      <c r="A881" t="s">
        <v>2339</v>
      </c>
      <c r="B881" t="s">
        <v>2537</v>
      </c>
      <c r="C881" t="s">
        <v>2340</v>
      </c>
      <c r="D881" s="98">
        <v>45519</v>
      </c>
      <c r="E881" s="1">
        <v>127</v>
      </c>
      <c r="F881" t="s">
        <v>2543</v>
      </c>
      <c r="G881" s="1">
        <v>3373113</v>
      </c>
      <c r="H881" t="s">
        <v>2353</v>
      </c>
      <c r="I881" s="120">
        <v>240</v>
      </c>
      <c r="J881" s="120"/>
      <c r="K881" s="120"/>
      <c r="L881" s="47">
        <v>5.9841899999999999</v>
      </c>
      <c r="M881" s="47">
        <f t="shared" si="27"/>
        <v>1436.2056</v>
      </c>
      <c r="N881">
        <f t="shared" si="28"/>
        <v>15</v>
      </c>
    </row>
    <row r="882" spans="1:14" x14ac:dyDescent="0.25">
      <c r="A882" t="s">
        <v>2339</v>
      </c>
      <c r="B882" t="s">
        <v>2537</v>
      </c>
      <c r="C882" t="s">
        <v>2340</v>
      </c>
      <c r="D882" s="98">
        <v>45519</v>
      </c>
      <c r="E882" s="1">
        <v>127</v>
      </c>
      <c r="F882" t="s">
        <v>2543</v>
      </c>
      <c r="G882" s="1">
        <v>3384346</v>
      </c>
      <c r="H882" t="s">
        <v>2354</v>
      </c>
      <c r="I882" s="120">
        <v>60</v>
      </c>
      <c r="J882" s="120"/>
      <c r="K882" s="120"/>
      <c r="L882" s="47">
        <v>37.949940000000005</v>
      </c>
      <c r="M882" s="47">
        <f t="shared" si="27"/>
        <v>2276.9964000000004</v>
      </c>
      <c r="N882">
        <f t="shared" si="28"/>
        <v>15</v>
      </c>
    </row>
    <row r="883" spans="1:14" x14ac:dyDescent="0.25">
      <c r="A883" t="s">
        <v>2339</v>
      </c>
      <c r="B883" t="s">
        <v>2537</v>
      </c>
      <c r="C883" t="s">
        <v>2340</v>
      </c>
      <c r="D883" s="98">
        <v>45519</v>
      </c>
      <c r="E883" s="1">
        <v>127</v>
      </c>
      <c r="F883" t="s">
        <v>2543</v>
      </c>
      <c r="G883" s="1">
        <v>3384347</v>
      </c>
      <c r="H883" t="s">
        <v>2345</v>
      </c>
      <c r="I883" s="120">
        <v>120</v>
      </c>
      <c r="J883" s="120"/>
      <c r="K883" s="120"/>
      <c r="L883" s="47">
        <v>5.7200040000000012</v>
      </c>
      <c r="M883" s="47">
        <f t="shared" si="27"/>
        <v>686.40048000000013</v>
      </c>
      <c r="N883">
        <f t="shared" si="28"/>
        <v>15</v>
      </c>
    </row>
    <row r="884" spans="1:14" x14ac:dyDescent="0.25">
      <c r="A884" t="s">
        <v>2339</v>
      </c>
      <c r="B884" t="s">
        <v>2537</v>
      </c>
      <c r="C884" t="s">
        <v>2340</v>
      </c>
      <c r="D884" s="98">
        <v>45517</v>
      </c>
      <c r="E884" s="1">
        <v>130</v>
      </c>
      <c r="F884" t="s">
        <v>2359</v>
      </c>
      <c r="G884" s="1">
        <v>3284683</v>
      </c>
      <c r="H884" t="s">
        <v>2343</v>
      </c>
      <c r="I884" s="120">
        <v>240</v>
      </c>
      <c r="J884" s="120"/>
      <c r="K884" s="120"/>
      <c r="L884" s="47">
        <v>30.099959999999999</v>
      </c>
      <c r="M884" s="47">
        <f t="shared" si="27"/>
        <v>7223.9903999999997</v>
      </c>
      <c r="N884">
        <f t="shared" si="28"/>
        <v>13</v>
      </c>
    </row>
    <row r="885" spans="1:14" x14ac:dyDescent="0.25">
      <c r="A885" t="s">
        <v>2339</v>
      </c>
      <c r="B885" t="s">
        <v>2537</v>
      </c>
      <c r="C885" t="s">
        <v>2340</v>
      </c>
      <c r="D885" s="98">
        <v>45520</v>
      </c>
      <c r="E885" s="1">
        <v>130</v>
      </c>
      <c r="F885" t="s">
        <v>2359</v>
      </c>
      <c r="G885" s="1">
        <v>3584240</v>
      </c>
      <c r="H885" t="s">
        <v>2357</v>
      </c>
      <c r="I885" s="120">
        <v>120</v>
      </c>
      <c r="J885" s="120"/>
      <c r="K885" s="120"/>
      <c r="L885" s="47">
        <v>5.9841899999999999</v>
      </c>
      <c r="M885" s="47">
        <f t="shared" si="27"/>
        <v>718.1028</v>
      </c>
      <c r="N885">
        <f t="shared" si="28"/>
        <v>16</v>
      </c>
    </row>
    <row r="886" spans="1:14" x14ac:dyDescent="0.25">
      <c r="A886" t="s">
        <v>2339</v>
      </c>
      <c r="B886" t="s">
        <v>2537</v>
      </c>
      <c r="C886" t="s">
        <v>2340</v>
      </c>
      <c r="D886" s="98">
        <v>45520</v>
      </c>
      <c r="E886" s="1">
        <v>130</v>
      </c>
      <c r="F886" t="s">
        <v>2359</v>
      </c>
      <c r="G886" s="1">
        <v>3584241</v>
      </c>
      <c r="H886" t="s">
        <v>2358</v>
      </c>
      <c r="I886" s="120">
        <v>40</v>
      </c>
      <c r="J886" s="120"/>
      <c r="K886" s="120"/>
      <c r="L886" s="47">
        <v>20.662344000000001</v>
      </c>
      <c r="M886" s="47">
        <f t="shared" si="27"/>
        <v>826.49376000000007</v>
      </c>
      <c r="N886">
        <f t="shared" si="28"/>
        <v>16</v>
      </c>
    </row>
    <row r="887" spans="1:14" x14ac:dyDescent="0.25">
      <c r="A887" t="s">
        <v>2339</v>
      </c>
      <c r="B887" t="s">
        <v>2537</v>
      </c>
      <c r="C887" t="s">
        <v>2340</v>
      </c>
      <c r="D887" s="98">
        <v>45520</v>
      </c>
      <c r="E887" s="1">
        <v>130</v>
      </c>
      <c r="F887" t="s">
        <v>2359</v>
      </c>
      <c r="G887" s="1">
        <v>3284683</v>
      </c>
      <c r="H887" t="s">
        <v>2343</v>
      </c>
      <c r="I887" s="120">
        <v>12</v>
      </c>
      <c r="J887" s="120"/>
      <c r="K887" s="120"/>
      <c r="L887" s="47">
        <v>30.099959999999999</v>
      </c>
      <c r="M887" s="47">
        <f t="shared" si="27"/>
        <v>361.19952000000001</v>
      </c>
      <c r="N887">
        <f t="shared" si="28"/>
        <v>16</v>
      </c>
    </row>
    <row r="888" spans="1:14" x14ac:dyDescent="0.25">
      <c r="A888" t="s">
        <v>2339</v>
      </c>
      <c r="B888" t="s">
        <v>2537</v>
      </c>
      <c r="C888" t="s">
        <v>2340</v>
      </c>
      <c r="D888" s="98">
        <v>45520</v>
      </c>
      <c r="E888" s="1">
        <v>130</v>
      </c>
      <c r="F888" t="s">
        <v>2359</v>
      </c>
      <c r="G888" s="1">
        <v>3384346</v>
      </c>
      <c r="H888" t="s">
        <v>2354</v>
      </c>
      <c r="I888" s="120">
        <v>12</v>
      </c>
      <c r="J888" s="120"/>
      <c r="K888" s="120"/>
      <c r="L888" s="47">
        <v>37.949940000000005</v>
      </c>
      <c r="M888" s="47">
        <f t="shared" si="27"/>
        <v>455.39928000000009</v>
      </c>
      <c r="N888">
        <f t="shared" si="28"/>
        <v>16</v>
      </c>
    </row>
    <row r="889" spans="1:14" x14ac:dyDescent="0.25">
      <c r="A889" t="s">
        <v>2339</v>
      </c>
      <c r="B889" t="s">
        <v>2537</v>
      </c>
      <c r="C889" t="s">
        <v>2340</v>
      </c>
      <c r="D889" s="98">
        <v>45520</v>
      </c>
      <c r="E889" s="1">
        <v>130</v>
      </c>
      <c r="F889" t="s">
        <v>2359</v>
      </c>
      <c r="G889" s="1">
        <v>3408152</v>
      </c>
      <c r="H889" t="s">
        <v>2346</v>
      </c>
      <c r="I889" s="120">
        <v>20</v>
      </c>
      <c r="J889" s="120"/>
      <c r="K889" s="120"/>
      <c r="L889" s="47">
        <v>19.800018000000001</v>
      </c>
      <c r="M889" s="47">
        <f t="shared" si="27"/>
        <v>396.00036</v>
      </c>
      <c r="N889">
        <f t="shared" si="28"/>
        <v>16</v>
      </c>
    </row>
    <row r="890" spans="1:14" x14ac:dyDescent="0.25">
      <c r="A890" t="s">
        <v>2339</v>
      </c>
      <c r="B890" t="s">
        <v>2537</v>
      </c>
      <c r="C890" t="s">
        <v>2340</v>
      </c>
      <c r="D890" s="98">
        <v>45520</v>
      </c>
      <c r="E890" s="1">
        <v>130</v>
      </c>
      <c r="F890" t="s">
        <v>2359</v>
      </c>
      <c r="G890" s="1">
        <v>3568860</v>
      </c>
      <c r="H890" t="s">
        <v>2361</v>
      </c>
      <c r="I890" s="120">
        <v>72</v>
      </c>
      <c r="J890" s="120"/>
      <c r="K890" s="120"/>
      <c r="L890" s="47">
        <v>12.645809999999999</v>
      </c>
      <c r="M890" s="47">
        <f t="shared" ref="M890:M940" si="29">+I890*L890</f>
        <v>910.49831999999992</v>
      </c>
      <c r="N890">
        <f t="shared" si="28"/>
        <v>16</v>
      </c>
    </row>
    <row r="891" spans="1:14" x14ac:dyDescent="0.25">
      <c r="A891" t="s">
        <v>2339</v>
      </c>
      <c r="B891" t="s">
        <v>2537</v>
      </c>
      <c r="C891" t="s">
        <v>2340</v>
      </c>
      <c r="D891" s="98">
        <v>45520</v>
      </c>
      <c r="E891" s="1">
        <v>130</v>
      </c>
      <c r="F891" t="s">
        <v>2359</v>
      </c>
      <c r="G891" s="1">
        <v>3580230</v>
      </c>
      <c r="H891" t="s">
        <v>2356</v>
      </c>
      <c r="I891" s="120">
        <v>30</v>
      </c>
      <c r="J891" s="120"/>
      <c r="K891" s="120"/>
      <c r="L891" s="47">
        <v>36.695520000000002</v>
      </c>
      <c r="M891" s="47">
        <f t="shared" si="29"/>
        <v>1100.8656000000001</v>
      </c>
      <c r="N891">
        <f t="shared" si="28"/>
        <v>16</v>
      </c>
    </row>
    <row r="892" spans="1:14" x14ac:dyDescent="0.25">
      <c r="A892" t="s">
        <v>2339</v>
      </c>
      <c r="B892" t="s">
        <v>2537</v>
      </c>
      <c r="C892" t="s">
        <v>2340</v>
      </c>
      <c r="D892" s="98">
        <v>45519</v>
      </c>
      <c r="E892" s="1">
        <v>131</v>
      </c>
      <c r="F892" t="s">
        <v>2360</v>
      </c>
      <c r="G892" s="1">
        <v>3352387</v>
      </c>
      <c r="H892" t="s">
        <v>2352</v>
      </c>
      <c r="I892" s="120">
        <v>60</v>
      </c>
      <c r="J892" s="120"/>
      <c r="K892" s="120"/>
      <c r="L892" s="47">
        <v>39.743999999999993</v>
      </c>
      <c r="M892" s="47">
        <f t="shared" si="29"/>
        <v>2384.6399999999994</v>
      </c>
      <c r="N892">
        <f t="shared" si="28"/>
        <v>15</v>
      </c>
    </row>
    <row r="893" spans="1:14" x14ac:dyDescent="0.25">
      <c r="A893" t="s">
        <v>2339</v>
      </c>
      <c r="B893" t="s">
        <v>2537</v>
      </c>
      <c r="C893" t="s">
        <v>2340</v>
      </c>
      <c r="D893" s="98">
        <v>45519</v>
      </c>
      <c r="E893" s="1">
        <v>131</v>
      </c>
      <c r="F893" t="s">
        <v>2360</v>
      </c>
      <c r="G893" s="1">
        <v>3284683</v>
      </c>
      <c r="H893" t="s">
        <v>2343</v>
      </c>
      <c r="I893" s="120">
        <v>30</v>
      </c>
      <c r="J893" s="120"/>
      <c r="K893" s="120"/>
      <c r="L893" s="47">
        <v>30.099959999999999</v>
      </c>
      <c r="M893" s="47">
        <f t="shared" si="29"/>
        <v>902.99879999999996</v>
      </c>
      <c r="N893">
        <f t="shared" si="28"/>
        <v>15</v>
      </c>
    </row>
    <row r="894" spans="1:14" x14ac:dyDescent="0.25">
      <c r="A894" t="s">
        <v>2339</v>
      </c>
      <c r="B894" t="s">
        <v>2537</v>
      </c>
      <c r="C894" t="s">
        <v>2340</v>
      </c>
      <c r="D894" s="98">
        <v>45519</v>
      </c>
      <c r="E894" s="1">
        <v>131</v>
      </c>
      <c r="F894" t="s">
        <v>2360</v>
      </c>
      <c r="G894" s="1">
        <v>3384347</v>
      </c>
      <c r="H894" t="s">
        <v>2345</v>
      </c>
      <c r="I894" s="120">
        <v>300</v>
      </c>
      <c r="J894" s="120"/>
      <c r="K894" s="120"/>
      <c r="L894" s="47">
        <v>5.7200040000000012</v>
      </c>
      <c r="M894" s="47">
        <f t="shared" si="29"/>
        <v>1716.0012000000004</v>
      </c>
      <c r="N894">
        <f t="shared" si="28"/>
        <v>15</v>
      </c>
    </row>
    <row r="895" spans="1:14" x14ac:dyDescent="0.25">
      <c r="A895" t="s">
        <v>2339</v>
      </c>
      <c r="B895" t="s">
        <v>2537</v>
      </c>
      <c r="C895" t="s">
        <v>2340</v>
      </c>
      <c r="D895" s="98">
        <v>45519</v>
      </c>
      <c r="E895" s="1">
        <v>131</v>
      </c>
      <c r="F895" t="s">
        <v>2360</v>
      </c>
      <c r="G895" s="1">
        <v>3584240</v>
      </c>
      <c r="H895" t="s">
        <v>2357</v>
      </c>
      <c r="I895" s="120">
        <v>120</v>
      </c>
      <c r="J895" s="120"/>
      <c r="K895" s="120"/>
      <c r="L895" s="47">
        <v>5.9841899999999999</v>
      </c>
      <c r="M895" s="47">
        <f t="shared" si="29"/>
        <v>718.1028</v>
      </c>
      <c r="N895">
        <f t="shared" si="28"/>
        <v>15</v>
      </c>
    </row>
    <row r="896" spans="1:14" x14ac:dyDescent="0.25">
      <c r="A896" t="s">
        <v>2339</v>
      </c>
      <c r="B896" t="s">
        <v>2537</v>
      </c>
      <c r="C896" t="s">
        <v>2340</v>
      </c>
      <c r="D896" s="98">
        <v>45518</v>
      </c>
      <c r="E896" s="1">
        <v>132</v>
      </c>
      <c r="F896" t="s">
        <v>2363</v>
      </c>
      <c r="G896" s="1">
        <v>3564666</v>
      </c>
      <c r="H896" t="s">
        <v>2362</v>
      </c>
      <c r="I896" s="120">
        <v>36</v>
      </c>
      <c r="J896" s="120"/>
      <c r="K896" s="120"/>
      <c r="L896" s="47">
        <v>20.323620000000002</v>
      </c>
      <c r="M896" s="47">
        <f t="shared" si="29"/>
        <v>731.65032000000008</v>
      </c>
      <c r="N896">
        <f t="shared" si="28"/>
        <v>14</v>
      </c>
    </row>
    <row r="897" spans="1:14" x14ac:dyDescent="0.25">
      <c r="A897" t="s">
        <v>2339</v>
      </c>
      <c r="B897" t="s">
        <v>2537</v>
      </c>
      <c r="C897" t="s">
        <v>2340</v>
      </c>
      <c r="D897" s="98">
        <v>45518</v>
      </c>
      <c r="E897" s="1">
        <v>132</v>
      </c>
      <c r="F897" t="s">
        <v>2363</v>
      </c>
      <c r="G897" s="1">
        <v>3373113</v>
      </c>
      <c r="H897" t="s">
        <v>2353</v>
      </c>
      <c r="I897" s="120">
        <v>180</v>
      </c>
      <c r="J897" s="120"/>
      <c r="K897" s="120"/>
      <c r="L897" s="47">
        <v>5.9841899999999999</v>
      </c>
      <c r="M897" s="47">
        <f t="shared" si="29"/>
        <v>1077.1541999999999</v>
      </c>
      <c r="N897">
        <f t="shared" si="28"/>
        <v>14</v>
      </c>
    </row>
    <row r="898" spans="1:14" x14ac:dyDescent="0.25">
      <c r="A898" t="s">
        <v>2339</v>
      </c>
      <c r="B898" t="s">
        <v>2537</v>
      </c>
      <c r="C898" t="s">
        <v>2340</v>
      </c>
      <c r="D898" s="98">
        <v>45518</v>
      </c>
      <c r="E898" s="1">
        <v>132</v>
      </c>
      <c r="F898" t="s">
        <v>2363</v>
      </c>
      <c r="G898" s="1">
        <v>3384347</v>
      </c>
      <c r="H898" t="s">
        <v>2345</v>
      </c>
      <c r="I898" s="120">
        <v>120</v>
      </c>
      <c r="J898" s="120"/>
      <c r="K898" s="120"/>
      <c r="L898" s="47">
        <v>5.7200040000000012</v>
      </c>
      <c r="M898" s="47">
        <f t="shared" si="29"/>
        <v>686.40048000000013</v>
      </c>
      <c r="N898">
        <f t="shared" si="28"/>
        <v>14</v>
      </c>
    </row>
    <row r="899" spans="1:14" x14ac:dyDescent="0.25">
      <c r="A899" t="s">
        <v>2339</v>
      </c>
      <c r="B899" t="s">
        <v>2537</v>
      </c>
      <c r="C899" t="s">
        <v>2340</v>
      </c>
      <c r="D899" s="98">
        <v>45518</v>
      </c>
      <c r="E899" s="1">
        <v>132</v>
      </c>
      <c r="F899" t="s">
        <v>2363</v>
      </c>
      <c r="G899" s="1">
        <v>3566457</v>
      </c>
      <c r="H899" t="s">
        <v>2365</v>
      </c>
      <c r="I899" s="120">
        <v>48</v>
      </c>
      <c r="J899" s="120"/>
      <c r="K899" s="120"/>
      <c r="L899" s="47">
        <v>12.645809999999999</v>
      </c>
      <c r="M899" s="47">
        <f t="shared" si="29"/>
        <v>606.99887999999999</v>
      </c>
      <c r="N899">
        <f t="shared" ref="N899:N962" si="30">+DAY(D899)</f>
        <v>14</v>
      </c>
    </row>
    <row r="900" spans="1:14" x14ac:dyDescent="0.25">
      <c r="A900" t="s">
        <v>2339</v>
      </c>
      <c r="B900" t="s">
        <v>2537</v>
      </c>
      <c r="C900" t="s">
        <v>2340</v>
      </c>
      <c r="D900" s="98">
        <v>45519</v>
      </c>
      <c r="E900" s="1">
        <v>133</v>
      </c>
      <c r="F900" t="s">
        <v>2366</v>
      </c>
      <c r="G900" s="1">
        <v>3284683</v>
      </c>
      <c r="H900" t="s">
        <v>2343</v>
      </c>
      <c r="I900" s="120">
        <v>60</v>
      </c>
      <c r="J900" s="120"/>
      <c r="K900" s="120"/>
      <c r="L900" s="47">
        <v>30.099959999999999</v>
      </c>
      <c r="M900" s="47">
        <f t="shared" si="29"/>
        <v>1805.9975999999999</v>
      </c>
      <c r="N900">
        <f t="shared" si="30"/>
        <v>15</v>
      </c>
    </row>
    <row r="901" spans="1:14" x14ac:dyDescent="0.25">
      <c r="A901" t="s">
        <v>2339</v>
      </c>
      <c r="B901" t="s">
        <v>2537</v>
      </c>
      <c r="C901" t="s">
        <v>2340</v>
      </c>
      <c r="D901" s="98">
        <v>45520</v>
      </c>
      <c r="E901" s="1">
        <v>133</v>
      </c>
      <c r="F901" t="s">
        <v>2366</v>
      </c>
      <c r="G901" s="1">
        <v>3284683</v>
      </c>
      <c r="H901" t="s">
        <v>2343</v>
      </c>
      <c r="I901" s="120">
        <v>30</v>
      </c>
      <c r="J901" s="120"/>
      <c r="K901" s="120"/>
      <c r="L901" s="47">
        <v>30.099959999999999</v>
      </c>
      <c r="M901" s="47">
        <f t="shared" si="29"/>
        <v>902.99879999999996</v>
      </c>
      <c r="N901">
        <f t="shared" si="30"/>
        <v>16</v>
      </c>
    </row>
    <row r="902" spans="1:14" x14ac:dyDescent="0.25">
      <c r="A902" t="s">
        <v>2339</v>
      </c>
      <c r="B902" t="s">
        <v>2537</v>
      </c>
      <c r="C902" t="s">
        <v>2340</v>
      </c>
      <c r="D902" s="98">
        <v>45520</v>
      </c>
      <c r="E902" s="1">
        <v>133</v>
      </c>
      <c r="F902" t="s">
        <v>2366</v>
      </c>
      <c r="G902" s="1">
        <v>3352387</v>
      </c>
      <c r="H902" t="s">
        <v>2352</v>
      </c>
      <c r="I902" s="120">
        <v>30</v>
      </c>
      <c r="J902" s="120"/>
      <c r="K902" s="120"/>
      <c r="L902" s="47">
        <v>39.743999999999993</v>
      </c>
      <c r="M902" s="47">
        <f t="shared" si="29"/>
        <v>1192.3199999999997</v>
      </c>
      <c r="N902">
        <f t="shared" si="30"/>
        <v>16</v>
      </c>
    </row>
    <row r="903" spans="1:14" x14ac:dyDescent="0.25">
      <c r="A903" t="s">
        <v>2339</v>
      </c>
      <c r="B903" t="s">
        <v>2537</v>
      </c>
      <c r="C903" t="s">
        <v>2340</v>
      </c>
      <c r="D903" s="98">
        <v>45520</v>
      </c>
      <c r="E903" s="1">
        <v>133</v>
      </c>
      <c r="F903" t="s">
        <v>2366</v>
      </c>
      <c r="G903" s="1">
        <v>3384347</v>
      </c>
      <c r="H903" t="s">
        <v>2345</v>
      </c>
      <c r="I903" s="120">
        <v>60</v>
      </c>
      <c r="J903" s="120"/>
      <c r="K903" s="120"/>
      <c r="L903" s="47">
        <v>5.7200040000000012</v>
      </c>
      <c r="M903" s="47">
        <f t="shared" si="29"/>
        <v>343.20024000000006</v>
      </c>
      <c r="N903">
        <f t="shared" si="30"/>
        <v>16</v>
      </c>
    </row>
    <row r="904" spans="1:14" x14ac:dyDescent="0.25">
      <c r="A904" t="s">
        <v>2339</v>
      </c>
      <c r="B904" t="s">
        <v>2537</v>
      </c>
      <c r="C904" t="s">
        <v>2340</v>
      </c>
      <c r="D904" s="98">
        <v>45520</v>
      </c>
      <c r="E904" s="1">
        <v>133</v>
      </c>
      <c r="F904" t="s">
        <v>2366</v>
      </c>
      <c r="G904" s="1">
        <v>3566457</v>
      </c>
      <c r="H904" t="s">
        <v>2365</v>
      </c>
      <c r="I904" s="120">
        <v>48</v>
      </c>
      <c r="J904" s="120"/>
      <c r="K904" s="120"/>
      <c r="L904" s="47">
        <v>12.645809999999999</v>
      </c>
      <c r="M904" s="47">
        <f t="shared" si="29"/>
        <v>606.99887999999999</v>
      </c>
      <c r="N904">
        <f t="shared" si="30"/>
        <v>16</v>
      </c>
    </row>
    <row r="905" spans="1:14" x14ac:dyDescent="0.25">
      <c r="A905" t="s">
        <v>2339</v>
      </c>
      <c r="B905" t="s">
        <v>2537</v>
      </c>
      <c r="C905" t="s">
        <v>2340</v>
      </c>
      <c r="D905" s="98">
        <v>45517</v>
      </c>
      <c r="E905" s="1">
        <v>134</v>
      </c>
      <c r="F905" t="s">
        <v>2367</v>
      </c>
      <c r="G905" s="1">
        <v>3284683</v>
      </c>
      <c r="H905" t="s">
        <v>2343</v>
      </c>
      <c r="I905" s="120">
        <v>180</v>
      </c>
      <c r="J905" s="120"/>
      <c r="K905" s="120"/>
      <c r="L905" s="47">
        <v>30.099959999999999</v>
      </c>
      <c r="M905" s="47">
        <f t="shared" si="29"/>
        <v>5417.9928</v>
      </c>
      <c r="N905">
        <f t="shared" si="30"/>
        <v>13</v>
      </c>
    </row>
    <row r="906" spans="1:14" x14ac:dyDescent="0.25">
      <c r="A906" t="s">
        <v>2339</v>
      </c>
      <c r="B906" t="s">
        <v>2537</v>
      </c>
      <c r="C906" t="s">
        <v>2340</v>
      </c>
      <c r="D906" s="98">
        <v>45517</v>
      </c>
      <c r="E906" s="1">
        <v>134</v>
      </c>
      <c r="F906" t="s">
        <v>2367</v>
      </c>
      <c r="G906" s="1">
        <v>3384347</v>
      </c>
      <c r="H906" t="s">
        <v>2345</v>
      </c>
      <c r="I906" s="120">
        <v>60</v>
      </c>
      <c r="J906" s="120"/>
      <c r="K906" s="120"/>
      <c r="L906" s="47">
        <v>5.7200040000000012</v>
      </c>
      <c r="M906" s="47">
        <f t="shared" si="29"/>
        <v>343.20024000000006</v>
      </c>
      <c r="N906">
        <f t="shared" si="30"/>
        <v>13</v>
      </c>
    </row>
    <row r="907" spans="1:14" x14ac:dyDescent="0.25">
      <c r="A907" t="s">
        <v>2339</v>
      </c>
      <c r="B907" t="s">
        <v>2537</v>
      </c>
      <c r="C907" t="s">
        <v>2340</v>
      </c>
      <c r="D907" s="98">
        <v>45517</v>
      </c>
      <c r="E907" s="1">
        <v>134</v>
      </c>
      <c r="F907" t="s">
        <v>2367</v>
      </c>
      <c r="G907" s="1">
        <v>3584240</v>
      </c>
      <c r="H907" t="s">
        <v>2357</v>
      </c>
      <c r="I907" s="120">
        <v>60</v>
      </c>
      <c r="J907" s="120"/>
      <c r="K907" s="120"/>
      <c r="L907" s="47">
        <v>5.9841899999999999</v>
      </c>
      <c r="M907" s="47">
        <f t="shared" si="29"/>
        <v>359.0514</v>
      </c>
      <c r="N907">
        <f t="shared" si="30"/>
        <v>13</v>
      </c>
    </row>
    <row r="908" spans="1:14" x14ac:dyDescent="0.25">
      <c r="A908" t="s">
        <v>2339</v>
      </c>
      <c r="B908" t="s">
        <v>2537</v>
      </c>
      <c r="C908" t="s">
        <v>2340</v>
      </c>
      <c r="D908" s="98">
        <v>45520</v>
      </c>
      <c r="E908" s="1">
        <v>135</v>
      </c>
      <c r="F908" t="s">
        <v>2368</v>
      </c>
      <c r="G908" s="1">
        <v>3284683</v>
      </c>
      <c r="H908" t="s">
        <v>2343</v>
      </c>
      <c r="I908" s="120">
        <v>30</v>
      </c>
      <c r="J908" s="120"/>
      <c r="K908" s="120"/>
      <c r="L908" s="47">
        <v>30.099959999999999</v>
      </c>
      <c r="M908" s="47">
        <f t="shared" si="29"/>
        <v>902.99879999999996</v>
      </c>
      <c r="N908">
        <f t="shared" si="30"/>
        <v>16</v>
      </c>
    </row>
    <row r="909" spans="1:14" x14ac:dyDescent="0.25">
      <c r="A909" t="s">
        <v>2339</v>
      </c>
      <c r="B909" t="s">
        <v>2537</v>
      </c>
      <c r="C909" t="s">
        <v>2340</v>
      </c>
      <c r="D909" s="98">
        <v>45520</v>
      </c>
      <c r="E909" s="1">
        <v>135</v>
      </c>
      <c r="F909" t="s">
        <v>2368</v>
      </c>
      <c r="G909" s="1">
        <v>3284683</v>
      </c>
      <c r="H909" t="s">
        <v>2343</v>
      </c>
      <c r="I909" s="120">
        <v>24</v>
      </c>
      <c r="J909" s="120"/>
      <c r="K909" s="120"/>
      <c r="L909" s="47">
        <v>30.099959999999999</v>
      </c>
      <c r="M909" s="47">
        <f t="shared" si="29"/>
        <v>722.39904000000001</v>
      </c>
      <c r="N909">
        <f t="shared" si="30"/>
        <v>16</v>
      </c>
    </row>
    <row r="910" spans="1:14" x14ac:dyDescent="0.25">
      <c r="A910" t="s">
        <v>2339</v>
      </c>
      <c r="B910" t="s">
        <v>2537</v>
      </c>
      <c r="C910" t="s">
        <v>2340</v>
      </c>
      <c r="D910" s="98">
        <v>45518</v>
      </c>
      <c r="E910" s="1">
        <v>137</v>
      </c>
      <c r="F910" t="s">
        <v>2370</v>
      </c>
      <c r="G910" s="1">
        <v>3352387</v>
      </c>
      <c r="H910" t="s">
        <v>2352</v>
      </c>
      <c r="I910" s="120">
        <v>24</v>
      </c>
      <c r="J910" s="120"/>
      <c r="K910" s="120"/>
      <c r="L910" s="47">
        <v>39.743999999999993</v>
      </c>
      <c r="M910" s="47">
        <f t="shared" si="29"/>
        <v>953.85599999999977</v>
      </c>
      <c r="N910">
        <f t="shared" si="30"/>
        <v>14</v>
      </c>
    </row>
    <row r="911" spans="1:14" x14ac:dyDescent="0.25">
      <c r="A911" t="s">
        <v>2339</v>
      </c>
      <c r="B911" t="s">
        <v>2537</v>
      </c>
      <c r="C911" t="s">
        <v>2340</v>
      </c>
      <c r="D911" s="98">
        <v>45519</v>
      </c>
      <c r="E911" s="1">
        <v>138</v>
      </c>
      <c r="F911" t="s">
        <v>2371</v>
      </c>
      <c r="G911" s="1">
        <v>3584240</v>
      </c>
      <c r="H911" t="s">
        <v>2357</v>
      </c>
      <c r="I911" s="120">
        <v>300</v>
      </c>
      <c r="J911" s="120"/>
      <c r="K911" s="120"/>
      <c r="L911" s="47">
        <v>5.9841899999999999</v>
      </c>
      <c r="M911" s="47">
        <f t="shared" si="29"/>
        <v>1795.2570000000001</v>
      </c>
      <c r="N911">
        <f t="shared" si="30"/>
        <v>15</v>
      </c>
    </row>
    <row r="912" spans="1:14" x14ac:dyDescent="0.25">
      <c r="A912" t="s">
        <v>2339</v>
      </c>
      <c r="B912" t="s">
        <v>2537</v>
      </c>
      <c r="C912" t="s">
        <v>2340</v>
      </c>
      <c r="D912" s="98">
        <v>45519</v>
      </c>
      <c r="E912" s="1">
        <v>140</v>
      </c>
      <c r="F912" t="s">
        <v>2372</v>
      </c>
      <c r="G912" s="1">
        <v>3564667</v>
      </c>
      <c r="H912" t="s">
        <v>2347</v>
      </c>
      <c r="I912" s="120">
        <v>12</v>
      </c>
      <c r="J912" s="120"/>
      <c r="K912" s="120"/>
      <c r="L912" s="47">
        <v>20.323620000000002</v>
      </c>
      <c r="M912" s="47">
        <f t="shared" si="29"/>
        <v>243.88344000000001</v>
      </c>
      <c r="N912">
        <f t="shared" si="30"/>
        <v>15</v>
      </c>
    </row>
    <row r="913" spans="1:14" x14ac:dyDescent="0.25">
      <c r="A913" t="s">
        <v>2339</v>
      </c>
      <c r="B913" t="s">
        <v>2537</v>
      </c>
      <c r="C913" t="s">
        <v>2340</v>
      </c>
      <c r="D913" s="98">
        <v>45518</v>
      </c>
      <c r="E913" s="1">
        <v>141</v>
      </c>
      <c r="F913" t="s">
        <v>2373</v>
      </c>
      <c r="G913" s="1">
        <v>3352387</v>
      </c>
      <c r="H913" t="s">
        <v>2352</v>
      </c>
      <c r="I913" s="120">
        <v>30</v>
      </c>
      <c r="J913" s="120"/>
      <c r="K913" s="120"/>
      <c r="L913" s="47">
        <v>39.743999999999993</v>
      </c>
      <c r="M913" s="47">
        <f t="shared" si="29"/>
        <v>1192.3199999999997</v>
      </c>
      <c r="N913">
        <f t="shared" si="30"/>
        <v>14</v>
      </c>
    </row>
    <row r="914" spans="1:14" x14ac:dyDescent="0.25">
      <c r="A914" t="s">
        <v>2339</v>
      </c>
      <c r="B914" t="s">
        <v>2537</v>
      </c>
      <c r="C914" t="s">
        <v>2340</v>
      </c>
      <c r="D914" s="98">
        <v>45518</v>
      </c>
      <c r="E914" s="1">
        <v>141</v>
      </c>
      <c r="F914" t="s">
        <v>2373</v>
      </c>
      <c r="G914" s="1">
        <v>3584240</v>
      </c>
      <c r="H914" t="s">
        <v>2357</v>
      </c>
      <c r="I914" s="120">
        <v>60</v>
      </c>
      <c r="J914" s="120"/>
      <c r="K914" s="120"/>
      <c r="L914" s="47">
        <v>5.9841899999999999</v>
      </c>
      <c r="M914" s="47">
        <f t="shared" si="29"/>
        <v>359.0514</v>
      </c>
      <c r="N914">
        <f t="shared" si="30"/>
        <v>14</v>
      </c>
    </row>
    <row r="915" spans="1:14" x14ac:dyDescent="0.25">
      <c r="A915" t="s">
        <v>2339</v>
      </c>
      <c r="B915" t="s">
        <v>2537</v>
      </c>
      <c r="C915" t="s">
        <v>2340</v>
      </c>
      <c r="D915" s="98">
        <v>45520</v>
      </c>
      <c r="E915" s="1">
        <v>141</v>
      </c>
      <c r="F915" t="s">
        <v>2373</v>
      </c>
      <c r="G915" s="1">
        <v>3284683</v>
      </c>
      <c r="H915" t="s">
        <v>2343</v>
      </c>
      <c r="I915" s="120">
        <v>60</v>
      </c>
      <c r="J915" s="120"/>
      <c r="K915" s="120"/>
      <c r="L915" s="47">
        <v>30.099959999999999</v>
      </c>
      <c r="M915" s="47">
        <f t="shared" si="29"/>
        <v>1805.9975999999999</v>
      </c>
      <c r="N915">
        <f t="shared" si="30"/>
        <v>16</v>
      </c>
    </row>
    <row r="916" spans="1:14" x14ac:dyDescent="0.25">
      <c r="A916" t="s">
        <v>2339</v>
      </c>
      <c r="B916" t="s">
        <v>2537</v>
      </c>
      <c r="C916" t="s">
        <v>2340</v>
      </c>
      <c r="D916" s="98">
        <v>45519</v>
      </c>
      <c r="E916" s="1">
        <v>145</v>
      </c>
      <c r="F916" t="s">
        <v>2374</v>
      </c>
      <c r="G916" s="1">
        <v>3565351</v>
      </c>
      <c r="H916" t="s">
        <v>2342</v>
      </c>
      <c r="I916" s="120">
        <v>24</v>
      </c>
      <c r="J916" s="120"/>
      <c r="K916" s="120"/>
      <c r="L916" s="47">
        <v>12.645809999999999</v>
      </c>
      <c r="M916" s="47">
        <f t="shared" si="29"/>
        <v>303.49943999999999</v>
      </c>
      <c r="N916">
        <f t="shared" si="30"/>
        <v>15</v>
      </c>
    </row>
    <row r="917" spans="1:14" x14ac:dyDescent="0.25">
      <c r="A917" t="s">
        <v>2339</v>
      </c>
      <c r="B917" t="s">
        <v>2537</v>
      </c>
      <c r="C917" t="s">
        <v>2340</v>
      </c>
      <c r="D917" s="98">
        <v>45516</v>
      </c>
      <c r="E917" s="1">
        <v>148</v>
      </c>
      <c r="F917" t="s">
        <v>2375</v>
      </c>
      <c r="G917" s="1">
        <v>3284683</v>
      </c>
      <c r="H917" t="s">
        <v>2343</v>
      </c>
      <c r="I917" s="120">
        <v>30</v>
      </c>
      <c r="J917" s="120"/>
      <c r="K917" s="120"/>
      <c r="L917" s="47">
        <v>30.099959999999999</v>
      </c>
      <c r="M917" s="47">
        <f t="shared" si="29"/>
        <v>902.99879999999996</v>
      </c>
      <c r="N917">
        <f t="shared" si="30"/>
        <v>12</v>
      </c>
    </row>
    <row r="918" spans="1:14" x14ac:dyDescent="0.25">
      <c r="A918" t="s">
        <v>2339</v>
      </c>
      <c r="B918" t="s">
        <v>2537</v>
      </c>
      <c r="C918" t="s">
        <v>2340</v>
      </c>
      <c r="D918" s="98">
        <v>45520</v>
      </c>
      <c r="E918" s="1">
        <v>148</v>
      </c>
      <c r="F918" t="s">
        <v>2375</v>
      </c>
      <c r="G918" s="1">
        <v>3568860</v>
      </c>
      <c r="H918" t="s">
        <v>2361</v>
      </c>
      <c r="I918" s="120">
        <v>24</v>
      </c>
      <c r="J918" s="120"/>
      <c r="K918" s="120"/>
      <c r="L918" s="47">
        <v>12.645809999999999</v>
      </c>
      <c r="M918" s="47">
        <f t="shared" si="29"/>
        <v>303.49943999999999</v>
      </c>
      <c r="N918">
        <f t="shared" si="30"/>
        <v>16</v>
      </c>
    </row>
    <row r="919" spans="1:14" x14ac:dyDescent="0.25">
      <c r="A919" t="s">
        <v>2339</v>
      </c>
      <c r="B919" t="s">
        <v>2537</v>
      </c>
      <c r="C919" t="s">
        <v>2340</v>
      </c>
      <c r="D919" s="98">
        <v>45517</v>
      </c>
      <c r="E919" s="1">
        <v>151</v>
      </c>
      <c r="F919" t="s">
        <v>2376</v>
      </c>
      <c r="G919" s="1">
        <v>3284683</v>
      </c>
      <c r="H919" t="s">
        <v>2343</v>
      </c>
      <c r="I919" s="120">
        <v>60</v>
      </c>
      <c r="J919" s="120"/>
      <c r="K919" s="120"/>
      <c r="L919" s="47">
        <v>30.099959999999999</v>
      </c>
      <c r="M919" s="47">
        <f t="shared" si="29"/>
        <v>1805.9975999999999</v>
      </c>
      <c r="N919">
        <f t="shared" si="30"/>
        <v>13</v>
      </c>
    </row>
    <row r="920" spans="1:14" x14ac:dyDescent="0.25">
      <c r="A920" t="s">
        <v>2339</v>
      </c>
      <c r="B920" t="s">
        <v>2537</v>
      </c>
      <c r="C920" t="s">
        <v>2340</v>
      </c>
      <c r="D920" s="98">
        <v>45517</v>
      </c>
      <c r="E920" s="1">
        <v>151</v>
      </c>
      <c r="F920" t="s">
        <v>2376</v>
      </c>
      <c r="G920" s="1">
        <v>3566457</v>
      </c>
      <c r="H920" t="s">
        <v>2365</v>
      </c>
      <c r="I920" s="120">
        <v>24</v>
      </c>
      <c r="J920" s="120"/>
      <c r="K920" s="120"/>
      <c r="L920" s="47">
        <v>12.645809999999999</v>
      </c>
      <c r="M920" s="47">
        <f t="shared" si="29"/>
        <v>303.49943999999999</v>
      </c>
      <c r="N920">
        <f t="shared" si="30"/>
        <v>13</v>
      </c>
    </row>
    <row r="921" spans="1:14" x14ac:dyDescent="0.25">
      <c r="A921" t="s">
        <v>2339</v>
      </c>
      <c r="B921" t="s">
        <v>2537</v>
      </c>
      <c r="C921" t="s">
        <v>2340</v>
      </c>
      <c r="D921" s="98">
        <v>45517</v>
      </c>
      <c r="E921" s="1">
        <v>151</v>
      </c>
      <c r="F921" t="s">
        <v>2376</v>
      </c>
      <c r="G921" s="1">
        <v>3584241</v>
      </c>
      <c r="H921" t="s">
        <v>2358</v>
      </c>
      <c r="I921" s="120">
        <v>100</v>
      </c>
      <c r="J921" s="120"/>
      <c r="K921" s="120"/>
      <c r="L921" s="47">
        <v>20.662344000000001</v>
      </c>
      <c r="M921" s="47">
        <f t="shared" si="29"/>
        <v>2066.2344000000003</v>
      </c>
      <c r="N921">
        <f t="shared" si="30"/>
        <v>13</v>
      </c>
    </row>
    <row r="922" spans="1:14" x14ac:dyDescent="0.25">
      <c r="A922" t="s">
        <v>2339</v>
      </c>
      <c r="B922" t="s">
        <v>2537</v>
      </c>
      <c r="C922" t="s">
        <v>2340</v>
      </c>
      <c r="D922" s="98">
        <v>45520</v>
      </c>
      <c r="E922" s="1">
        <v>151</v>
      </c>
      <c r="F922" t="s">
        <v>2376</v>
      </c>
      <c r="G922" s="1">
        <v>3284683</v>
      </c>
      <c r="H922" t="s">
        <v>2343</v>
      </c>
      <c r="I922" s="120">
        <v>60</v>
      </c>
      <c r="J922" s="120"/>
      <c r="K922" s="120"/>
      <c r="L922" s="47">
        <v>30.099959999999999</v>
      </c>
      <c r="M922" s="47">
        <f t="shared" si="29"/>
        <v>1805.9975999999999</v>
      </c>
      <c r="N922">
        <f t="shared" si="30"/>
        <v>16</v>
      </c>
    </row>
    <row r="923" spans="1:14" x14ac:dyDescent="0.25">
      <c r="A923" t="s">
        <v>2339</v>
      </c>
      <c r="B923" t="s">
        <v>2537</v>
      </c>
      <c r="C923" t="s">
        <v>2340</v>
      </c>
      <c r="D923" s="98">
        <v>45520</v>
      </c>
      <c r="E923" s="1">
        <v>151</v>
      </c>
      <c r="F923" t="s">
        <v>2376</v>
      </c>
      <c r="G923" s="1">
        <v>3580230</v>
      </c>
      <c r="H923" t="s">
        <v>2356</v>
      </c>
      <c r="I923" s="120">
        <v>30</v>
      </c>
      <c r="J923" s="120"/>
      <c r="K923" s="120"/>
      <c r="L923" s="47">
        <v>36.695520000000002</v>
      </c>
      <c r="M923" s="47">
        <f t="shared" si="29"/>
        <v>1100.8656000000001</v>
      </c>
      <c r="N923">
        <f t="shared" si="30"/>
        <v>16</v>
      </c>
    </row>
    <row r="924" spans="1:14" x14ac:dyDescent="0.25">
      <c r="A924" t="s">
        <v>2339</v>
      </c>
      <c r="B924" t="s">
        <v>2537</v>
      </c>
      <c r="C924" t="s">
        <v>2340</v>
      </c>
      <c r="D924" s="98">
        <v>45520</v>
      </c>
      <c r="E924" s="1">
        <v>151</v>
      </c>
      <c r="F924" t="s">
        <v>2376</v>
      </c>
      <c r="G924" s="1">
        <v>3580595</v>
      </c>
      <c r="H924" t="s">
        <v>2349</v>
      </c>
      <c r="I924" s="120">
        <v>30</v>
      </c>
      <c r="J924" s="120"/>
      <c r="K924" s="120"/>
      <c r="L924" s="47">
        <v>18.065520000000003</v>
      </c>
      <c r="M924" s="47">
        <f t="shared" si="29"/>
        <v>541.96560000000011</v>
      </c>
      <c r="N924">
        <f t="shared" si="30"/>
        <v>16</v>
      </c>
    </row>
    <row r="925" spans="1:14" x14ac:dyDescent="0.25">
      <c r="A925" t="s">
        <v>2339</v>
      </c>
      <c r="B925" t="s">
        <v>2537</v>
      </c>
      <c r="C925" t="s">
        <v>2340</v>
      </c>
      <c r="D925" s="98">
        <v>45520</v>
      </c>
      <c r="E925" s="1">
        <v>151</v>
      </c>
      <c r="F925" t="s">
        <v>2376</v>
      </c>
      <c r="G925" s="1">
        <v>3564666</v>
      </c>
      <c r="H925" t="s">
        <v>2362</v>
      </c>
      <c r="I925" s="120">
        <v>24</v>
      </c>
      <c r="J925" s="120"/>
      <c r="K925" s="120"/>
      <c r="L925" s="47">
        <v>20.323620000000002</v>
      </c>
      <c r="M925" s="47">
        <f t="shared" si="29"/>
        <v>487.76688000000001</v>
      </c>
      <c r="N925">
        <f t="shared" si="30"/>
        <v>16</v>
      </c>
    </row>
    <row r="926" spans="1:14" x14ac:dyDescent="0.25">
      <c r="A926" t="s">
        <v>2339</v>
      </c>
      <c r="B926" t="s">
        <v>2537</v>
      </c>
      <c r="C926" t="s">
        <v>2340</v>
      </c>
      <c r="D926" s="98">
        <v>45520</v>
      </c>
      <c r="E926" s="1">
        <v>151</v>
      </c>
      <c r="F926" t="s">
        <v>2376</v>
      </c>
      <c r="G926" s="1">
        <v>3564667</v>
      </c>
      <c r="H926" t="s">
        <v>2347</v>
      </c>
      <c r="I926" s="120">
        <v>24</v>
      </c>
      <c r="J926" s="120"/>
      <c r="K926" s="120"/>
      <c r="L926" s="47">
        <v>20.323620000000002</v>
      </c>
      <c r="M926" s="47">
        <f t="shared" si="29"/>
        <v>487.76688000000001</v>
      </c>
      <c r="N926">
        <f t="shared" si="30"/>
        <v>16</v>
      </c>
    </row>
    <row r="927" spans="1:14" x14ac:dyDescent="0.25">
      <c r="A927" t="s">
        <v>2339</v>
      </c>
      <c r="B927" t="s">
        <v>2537</v>
      </c>
      <c r="C927" t="s">
        <v>2340</v>
      </c>
      <c r="D927" s="98">
        <v>45521</v>
      </c>
      <c r="E927" s="1">
        <v>151</v>
      </c>
      <c r="F927" t="s">
        <v>2376</v>
      </c>
      <c r="G927" s="1">
        <v>3284683</v>
      </c>
      <c r="H927" t="s">
        <v>2343</v>
      </c>
      <c r="I927" s="120">
        <v>30</v>
      </c>
      <c r="J927" s="120"/>
      <c r="K927" s="120"/>
      <c r="L927" s="47">
        <v>30.099959999999999</v>
      </c>
      <c r="M927" s="47">
        <f t="shared" si="29"/>
        <v>902.99879999999996</v>
      </c>
      <c r="N927">
        <f t="shared" si="30"/>
        <v>17</v>
      </c>
    </row>
    <row r="928" spans="1:14" x14ac:dyDescent="0.25">
      <c r="A928" t="s">
        <v>2339</v>
      </c>
      <c r="B928" t="s">
        <v>2537</v>
      </c>
      <c r="C928" t="s">
        <v>2340</v>
      </c>
      <c r="D928" s="98">
        <v>45521</v>
      </c>
      <c r="E928" s="1">
        <v>151</v>
      </c>
      <c r="F928" t="s">
        <v>2376</v>
      </c>
      <c r="G928" s="1">
        <v>3352387</v>
      </c>
      <c r="H928" t="s">
        <v>2352</v>
      </c>
      <c r="I928" s="120">
        <v>60</v>
      </c>
      <c r="J928" s="120"/>
      <c r="K928" s="120"/>
      <c r="L928" s="47">
        <v>39.743999999999993</v>
      </c>
      <c r="M928" s="47">
        <f t="shared" si="29"/>
        <v>2384.6399999999994</v>
      </c>
      <c r="N928">
        <f t="shared" si="30"/>
        <v>17</v>
      </c>
    </row>
    <row r="929" spans="1:14" x14ac:dyDescent="0.25">
      <c r="A929" t="s">
        <v>2339</v>
      </c>
      <c r="B929" t="s">
        <v>2537</v>
      </c>
      <c r="C929" t="s">
        <v>2340</v>
      </c>
      <c r="D929" s="98">
        <v>45521</v>
      </c>
      <c r="E929" s="1">
        <v>151</v>
      </c>
      <c r="F929" t="s">
        <v>2376</v>
      </c>
      <c r="G929" s="1">
        <v>3384347</v>
      </c>
      <c r="H929" t="s">
        <v>2345</v>
      </c>
      <c r="I929" s="120">
        <v>600</v>
      </c>
      <c r="J929" s="120"/>
      <c r="K929" s="120"/>
      <c r="L929" s="47">
        <v>5.7200040000000012</v>
      </c>
      <c r="M929" s="47">
        <f t="shared" si="29"/>
        <v>3432.0024000000008</v>
      </c>
      <c r="N929">
        <f t="shared" si="30"/>
        <v>17</v>
      </c>
    </row>
    <row r="930" spans="1:14" x14ac:dyDescent="0.25">
      <c r="A930" t="s">
        <v>2339</v>
      </c>
      <c r="B930" t="s">
        <v>2537</v>
      </c>
      <c r="C930" t="s">
        <v>2340</v>
      </c>
      <c r="D930" s="98">
        <v>45521</v>
      </c>
      <c r="E930" s="1">
        <v>151</v>
      </c>
      <c r="F930" t="s">
        <v>2376</v>
      </c>
      <c r="G930" s="1">
        <v>3564667</v>
      </c>
      <c r="H930" t="s">
        <v>2347</v>
      </c>
      <c r="I930" s="120">
        <v>24</v>
      </c>
      <c r="J930" s="120"/>
      <c r="K930" s="120"/>
      <c r="L930" s="47">
        <v>20.323620000000002</v>
      </c>
      <c r="M930" s="47">
        <f t="shared" si="29"/>
        <v>487.76688000000001</v>
      </c>
      <c r="N930">
        <f t="shared" si="30"/>
        <v>17</v>
      </c>
    </row>
    <row r="931" spans="1:14" x14ac:dyDescent="0.25">
      <c r="A931" t="s">
        <v>2339</v>
      </c>
      <c r="B931" t="s">
        <v>2537</v>
      </c>
      <c r="C931" t="s">
        <v>2340</v>
      </c>
      <c r="D931" s="98">
        <v>45521</v>
      </c>
      <c r="E931" s="1">
        <v>151</v>
      </c>
      <c r="F931" t="s">
        <v>2376</v>
      </c>
      <c r="G931" s="1">
        <v>3584240</v>
      </c>
      <c r="H931" t="s">
        <v>2357</v>
      </c>
      <c r="I931" s="120">
        <v>120</v>
      </c>
      <c r="J931" s="120"/>
      <c r="K931" s="120"/>
      <c r="L931" s="47">
        <v>5.9841899999999999</v>
      </c>
      <c r="M931" s="47">
        <f t="shared" si="29"/>
        <v>718.1028</v>
      </c>
      <c r="N931">
        <f t="shared" si="30"/>
        <v>17</v>
      </c>
    </row>
    <row r="932" spans="1:14" x14ac:dyDescent="0.25">
      <c r="A932" t="s">
        <v>2339</v>
      </c>
      <c r="B932" t="s">
        <v>2537</v>
      </c>
      <c r="C932" t="s">
        <v>2340</v>
      </c>
      <c r="D932" s="98">
        <v>45516</v>
      </c>
      <c r="E932" s="1">
        <v>153</v>
      </c>
      <c r="F932" t="s">
        <v>2378</v>
      </c>
      <c r="G932" s="1">
        <v>3284683</v>
      </c>
      <c r="H932" t="s">
        <v>2343</v>
      </c>
      <c r="I932" s="120">
        <v>60</v>
      </c>
      <c r="J932" s="120"/>
      <c r="K932" s="120"/>
      <c r="L932" s="47">
        <v>30.099959999999999</v>
      </c>
      <c r="M932" s="47">
        <f t="shared" si="29"/>
        <v>1805.9975999999999</v>
      </c>
      <c r="N932">
        <f t="shared" si="30"/>
        <v>12</v>
      </c>
    </row>
    <row r="933" spans="1:14" x14ac:dyDescent="0.25">
      <c r="A933" t="s">
        <v>2339</v>
      </c>
      <c r="B933" t="s">
        <v>2537</v>
      </c>
      <c r="C933" t="s">
        <v>2340</v>
      </c>
      <c r="D933" s="98">
        <v>45516</v>
      </c>
      <c r="E933" s="1">
        <v>153</v>
      </c>
      <c r="F933" t="s">
        <v>2378</v>
      </c>
      <c r="G933" s="1">
        <v>3408152</v>
      </c>
      <c r="H933" t="s">
        <v>2346</v>
      </c>
      <c r="I933" s="120">
        <v>40</v>
      </c>
      <c r="J933" s="120"/>
      <c r="K933" s="120"/>
      <c r="L933" s="47">
        <v>19.800018000000001</v>
      </c>
      <c r="M933" s="47">
        <f t="shared" si="29"/>
        <v>792.00072</v>
      </c>
      <c r="N933">
        <f t="shared" si="30"/>
        <v>12</v>
      </c>
    </row>
    <row r="934" spans="1:14" x14ac:dyDescent="0.25">
      <c r="A934" t="s">
        <v>2339</v>
      </c>
      <c r="B934" t="s">
        <v>2537</v>
      </c>
      <c r="C934" t="s">
        <v>2340</v>
      </c>
      <c r="D934" s="98">
        <v>45516</v>
      </c>
      <c r="E934" s="1">
        <v>153</v>
      </c>
      <c r="F934" t="s">
        <v>2378</v>
      </c>
      <c r="G934" s="1">
        <v>3373113</v>
      </c>
      <c r="H934" t="s">
        <v>2353</v>
      </c>
      <c r="I934" s="120">
        <v>120</v>
      </c>
      <c r="J934" s="120"/>
      <c r="K934" s="120"/>
      <c r="L934" s="47">
        <v>5.9841899999999999</v>
      </c>
      <c r="M934" s="47">
        <f t="shared" si="29"/>
        <v>718.1028</v>
      </c>
      <c r="N934">
        <f t="shared" si="30"/>
        <v>12</v>
      </c>
    </row>
    <row r="935" spans="1:14" x14ac:dyDescent="0.25">
      <c r="A935" t="s">
        <v>2339</v>
      </c>
      <c r="B935" t="s">
        <v>2537</v>
      </c>
      <c r="C935" t="s">
        <v>2340</v>
      </c>
      <c r="D935" s="98">
        <v>45520</v>
      </c>
      <c r="E935" s="1">
        <v>153</v>
      </c>
      <c r="F935" t="s">
        <v>2378</v>
      </c>
      <c r="G935" s="1">
        <v>3384347</v>
      </c>
      <c r="H935" t="s">
        <v>2345</v>
      </c>
      <c r="I935" s="120">
        <v>60</v>
      </c>
      <c r="J935" s="120"/>
      <c r="K935" s="120"/>
      <c r="L935" s="47">
        <v>5.7200040000000012</v>
      </c>
      <c r="M935" s="47">
        <f t="shared" si="29"/>
        <v>343.20024000000006</v>
      </c>
      <c r="N935">
        <f t="shared" si="30"/>
        <v>16</v>
      </c>
    </row>
    <row r="936" spans="1:14" x14ac:dyDescent="0.25">
      <c r="A936" t="s">
        <v>2339</v>
      </c>
      <c r="B936" t="s">
        <v>2537</v>
      </c>
      <c r="C936" t="s">
        <v>2340</v>
      </c>
      <c r="D936" s="98">
        <v>45520</v>
      </c>
      <c r="E936" s="1">
        <v>153</v>
      </c>
      <c r="F936" t="s">
        <v>2378</v>
      </c>
      <c r="G936" s="1">
        <v>3352387</v>
      </c>
      <c r="H936" t="s">
        <v>2352</v>
      </c>
      <c r="I936" s="120">
        <v>6</v>
      </c>
      <c r="J936" s="120"/>
      <c r="K936" s="120"/>
      <c r="L936" s="47">
        <v>39.743999999999993</v>
      </c>
      <c r="M936" s="47">
        <f t="shared" si="29"/>
        <v>238.46399999999994</v>
      </c>
      <c r="N936">
        <f t="shared" si="30"/>
        <v>16</v>
      </c>
    </row>
    <row r="937" spans="1:14" x14ac:dyDescent="0.25">
      <c r="A937" t="s">
        <v>2339</v>
      </c>
      <c r="B937" t="s">
        <v>2537</v>
      </c>
      <c r="C937" t="s">
        <v>2340</v>
      </c>
      <c r="D937" s="98">
        <v>45520</v>
      </c>
      <c r="E937" s="1">
        <v>154</v>
      </c>
      <c r="F937" t="s">
        <v>2379</v>
      </c>
      <c r="G937" s="1">
        <v>3352387</v>
      </c>
      <c r="H937" t="s">
        <v>2352</v>
      </c>
      <c r="I937" s="120">
        <v>30</v>
      </c>
      <c r="J937" s="120"/>
      <c r="K937" s="120"/>
      <c r="L937" s="47">
        <v>39.743999999999993</v>
      </c>
      <c r="M937" s="47">
        <f t="shared" si="29"/>
        <v>1192.3199999999997</v>
      </c>
      <c r="N937">
        <f t="shared" si="30"/>
        <v>16</v>
      </c>
    </row>
    <row r="938" spans="1:14" x14ac:dyDescent="0.25">
      <c r="A938" t="s">
        <v>2339</v>
      </c>
      <c r="B938" t="s">
        <v>2537</v>
      </c>
      <c r="C938" t="s">
        <v>2340</v>
      </c>
      <c r="D938" s="98">
        <v>45520</v>
      </c>
      <c r="E938" s="1">
        <v>154</v>
      </c>
      <c r="F938" t="s">
        <v>2379</v>
      </c>
      <c r="G938" s="1">
        <v>3373113</v>
      </c>
      <c r="H938" t="s">
        <v>2353</v>
      </c>
      <c r="I938" s="120">
        <v>60</v>
      </c>
      <c r="J938" s="120"/>
      <c r="K938" s="120"/>
      <c r="L938" s="47">
        <v>5.9841899999999999</v>
      </c>
      <c r="M938" s="47">
        <f t="shared" si="29"/>
        <v>359.0514</v>
      </c>
      <c r="N938">
        <f t="shared" si="30"/>
        <v>16</v>
      </c>
    </row>
    <row r="939" spans="1:14" x14ac:dyDescent="0.25">
      <c r="A939" t="s">
        <v>2339</v>
      </c>
      <c r="B939" t="s">
        <v>2537</v>
      </c>
      <c r="C939" t="s">
        <v>2340</v>
      </c>
      <c r="D939" s="98">
        <v>45520</v>
      </c>
      <c r="E939" s="1">
        <v>154</v>
      </c>
      <c r="F939" t="s">
        <v>2379</v>
      </c>
      <c r="G939" s="1">
        <v>3284683</v>
      </c>
      <c r="H939" t="s">
        <v>2343</v>
      </c>
      <c r="I939" s="120">
        <v>60</v>
      </c>
      <c r="J939" s="120"/>
      <c r="K939" s="120"/>
      <c r="L939" s="47">
        <v>30.099959999999999</v>
      </c>
      <c r="M939" s="47">
        <f t="shared" si="29"/>
        <v>1805.9975999999999</v>
      </c>
      <c r="N939">
        <f t="shared" si="30"/>
        <v>16</v>
      </c>
    </row>
    <row r="940" spans="1:14" x14ac:dyDescent="0.25">
      <c r="A940" t="s">
        <v>2339</v>
      </c>
      <c r="B940" t="s">
        <v>2537</v>
      </c>
      <c r="C940" t="s">
        <v>2340</v>
      </c>
      <c r="D940" s="98">
        <v>45520</v>
      </c>
      <c r="E940" s="1">
        <v>154</v>
      </c>
      <c r="F940" t="s">
        <v>2379</v>
      </c>
      <c r="G940" s="1">
        <v>3408152</v>
      </c>
      <c r="H940" t="s">
        <v>2346</v>
      </c>
      <c r="I940" s="120">
        <v>20</v>
      </c>
      <c r="J940" s="120"/>
      <c r="K940" s="120"/>
      <c r="L940" s="47">
        <v>19.800018000000001</v>
      </c>
      <c r="M940" s="47">
        <f t="shared" si="29"/>
        <v>396.00036</v>
      </c>
      <c r="N940">
        <f t="shared" si="30"/>
        <v>16</v>
      </c>
    </row>
    <row r="941" spans="1:14" x14ac:dyDescent="0.25">
      <c r="A941" t="s">
        <v>2339</v>
      </c>
      <c r="B941" t="s">
        <v>2537</v>
      </c>
      <c r="C941" t="s">
        <v>2340</v>
      </c>
      <c r="D941" s="98">
        <v>45520</v>
      </c>
      <c r="E941" s="1">
        <v>154</v>
      </c>
      <c r="F941" t="s">
        <v>2379</v>
      </c>
      <c r="G941" s="1">
        <v>3564667</v>
      </c>
      <c r="H941" t="s">
        <v>2347</v>
      </c>
      <c r="I941" s="120">
        <v>24</v>
      </c>
      <c r="J941" s="120"/>
      <c r="K941" s="120"/>
      <c r="L941" s="47">
        <v>20.323620000000002</v>
      </c>
      <c r="M941" s="47">
        <f t="shared" ref="M941:M986" si="31">+I941*L941</f>
        <v>487.76688000000001</v>
      </c>
      <c r="N941">
        <f t="shared" si="30"/>
        <v>16</v>
      </c>
    </row>
    <row r="942" spans="1:14" x14ac:dyDescent="0.25">
      <c r="A942" t="s">
        <v>2339</v>
      </c>
      <c r="B942" t="s">
        <v>2537</v>
      </c>
      <c r="C942" t="s">
        <v>2340</v>
      </c>
      <c r="D942" s="98">
        <v>45520</v>
      </c>
      <c r="E942" s="1">
        <v>154</v>
      </c>
      <c r="F942" t="s">
        <v>2379</v>
      </c>
      <c r="G942" s="1">
        <v>3584240</v>
      </c>
      <c r="H942" t="s">
        <v>2357</v>
      </c>
      <c r="I942" s="120">
        <v>60</v>
      </c>
      <c r="J942" s="120"/>
      <c r="K942" s="120"/>
      <c r="L942" s="47">
        <v>5.9841899999999999</v>
      </c>
      <c r="M942" s="47">
        <f t="shared" si="31"/>
        <v>359.0514</v>
      </c>
      <c r="N942">
        <f t="shared" si="30"/>
        <v>16</v>
      </c>
    </row>
    <row r="943" spans="1:14" x14ac:dyDescent="0.25">
      <c r="A943" t="s">
        <v>2339</v>
      </c>
      <c r="B943" t="s">
        <v>2537</v>
      </c>
      <c r="C943" t="s">
        <v>2340</v>
      </c>
      <c r="D943" s="98">
        <v>45520</v>
      </c>
      <c r="E943" s="1">
        <v>154</v>
      </c>
      <c r="F943" t="s">
        <v>2379</v>
      </c>
      <c r="G943" s="1">
        <v>3584241</v>
      </c>
      <c r="H943" t="s">
        <v>2358</v>
      </c>
      <c r="I943" s="120">
        <v>40</v>
      </c>
      <c r="J943" s="120"/>
      <c r="K943" s="120"/>
      <c r="L943" s="47">
        <v>20.662344000000001</v>
      </c>
      <c r="M943" s="47">
        <f t="shared" si="31"/>
        <v>826.49376000000007</v>
      </c>
      <c r="N943">
        <f t="shared" si="30"/>
        <v>16</v>
      </c>
    </row>
    <row r="944" spans="1:14" x14ac:dyDescent="0.25">
      <c r="A944" t="s">
        <v>2339</v>
      </c>
      <c r="B944" t="s">
        <v>2537</v>
      </c>
      <c r="C944" t="s">
        <v>2340</v>
      </c>
      <c r="D944" s="98">
        <v>45518</v>
      </c>
      <c r="E944" s="1">
        <v>155</v>
      </c>
      <c r="F944" t="s">
        <v>2380</v>
      </c>
      <c r="G944" s="1">
        <v>3352387</v>
      </c>
      <c r="H944" t="s">
        <v>2352</v>
      </c>
      <c r="I944" s="120">
        <v>30</v>
      </c>
      <c r="J944" s="120"/>
      <c r="K944" s="120"/>
      <c r="L944" s="47">
        <v>39.743999999999993</v>
      </c>
      <c r="M944" s="47">
        <f t="shared" si="31"/>
        <v>1192.3199999999997</v>
      </c>
      <c r="N944">
        <f t="shared" si="30"/>
        <v>14</v>
      </c>
    </row>
    <row r="945" spans="1:14" x14ac:dyDescent="0.25">
      <c r="A945" t="s">
        <v>2339</v>
      </c>
      <c r="B945" t="s">
        <v>2537</v>
      </c>
      <c r="C945" t="s">
        <v>2340</v>
      </c>
      <c r="D945" s="98">
        <v>45518</v>
      </c>
      <c r="E945" s="1">
        <v>155</v>
      </c>
      <c r="F945" t="s">
        <v>2380</v>
      </c>
      <c r="G945" s="1">
        <v>3564666</v>
      </c>
      <c r="H945" t="s">
        <v>2362</v>
      </c>
      <c r="I945" s="120">
        <v>60</v>
      </c>
      <c r="J945" s="120"/>
      <c r="K945" s="120"/>
      <c r="L945" s="47">
        <v>20.323620000000002</v>
      </c>
      <c r="M945" s="47">
        <f t="shared" si="31"/>
        <v>1219.4172000000001</v>
      </c>
      <c r="N945">
        <f t="shared" si="30"/>
        <v>14</v>
      </c>
    </row>
    <row r="946" spans="1:14" x14ac:dyDescent="0.25">
      <c r="A946" t="s">
        <v>2339</v>
      </c>
      <c r="B946" t="s">
        <v>2537</v>
      </c>
      <c r="C946" t="s">
        <v>2340</v>
      </c>
      <c r="D946" s="98">
        <v>45518</v>
      </c>
      <c r="E946" s="1">
        <v>155</v>
      </c>
      <c r="F946" t="s">
        <v>2380</v>
      </c>
      <c r="G946" s="1">
        <v>3284683</v>
      </c>
      <c r="H946" t="s">
        <v>2343</v>
      </c>
      <c r="I946" s="120">
        <v>30</v>
      </c>
      <c r="J946" s="120"/>
      <c r="K946" s="120"/>
      <c r="L946" s="47">
        <v>30.099959999999999</v>
      </c>
      <c r="M946" s="47">
        <f t="shared" si="31"/>
        <v>902.99879999999996</v>
      </c>
      <c r="N946">
        <f t="shared" si="30"/>
        <v>14</v>
      </c>
    </row>
    <row r="947" spans="1:14" x14ac:dyDescent="0.25">
      <c r="A947" t="s">
        <v>2339</v>
      </c>
      <c r="B947" t="s">
        <v>2537</v>
      </c>
      <c r="C947" t="s">
        <v>2340</v>
      </c>
      <c r="D947" s="98">
        <v>45518</v>
      </c>
      <c r="E947" s="1">
        <v>155</v>
      </c>
      <c r="F947" t="s">
        <v>2380</v>
      </c>
      <c r="G947" s="1">
        <v>3564666</v>
      </c>
      <c r="H947" t="s">
        <v>2362</v>
      </c>
      <c r="I947" s="120">
        <v>36</v>
      </c>
      <c r="J947" s="120"/>
      <c r="K947" s="120"/>
      <c r="L947" s="47">
        <v>20.323620000000002</v>
      </c>
      <c r="M947" s="47">
        <f t="shared" si="31"/>
        <v>731.65032000000008</v>
      </c>
      <c r="N947">
        <f t="shared" si="30"/>
        <v>14</v>
      </c>
    </row>
    <row r="948" spans="1:14" x14ac:dyDescent="0.25">
      <c r="A948" t="s">
        <v>2339</v>
      </c>
      <c r="B948" t="s">
        <v>2537</v>
      </c>
      <c r="C948" t="s">
        <v>2340</v>
      </c>
      <c r="D948" s="98">
        <v>45518</v>
      </c>
      <c r="E948" s="1">
        <v>155</v>
      </c>
      <c r="F948" t="s">
        <v>2380</v>
      </c>
      <c r="G948" s="1">
        <v>3284683</v>
      </c>
      <c r="H948" t="s">
        <v>2343</v>
      </c>
      <c r="I948" s="120">
        <v>60</v>
      </c>
      <c r="J948" s="120"/>
      <c r="K948" s="120"/>
      <c r="L948" s="47">
        <v>30.099959999999999</v>
      </c>
      <c r="M948" s="47">
        <f t="shared" si="31"/>
        <v>1805.9975999999999</v>
      </c>
      <c r="N948">
        <f t="shared" si="30"/>
        <v>14</v>
      </c>
    </row>
    <row r="949" spans="1:14" x14ac:dyDescent="0.25">
      <c r="A949" t="s">
        <v>2339</v>
      </c>
      <c r="B949" t="s">
        <v>2537</v>
      </c>
      <c r="C949" t="s">
        <v>2340</v>
      </c>
      <c r="D949" s="98">
        <v>45518</v>
      </c>
      <c r="E949" s="1">
        <v>155</v>
      </c>
      <c r="F949" t="s">
        <v>2380</v>
      </c>
      <c r="G949" s="1">
        <v>3352387</v>
      </c>
      <c r="H949" t="s">
        <v>2352</v>
      </c>
      <c r="I949" s="120">
        <v>30</v>
      </c>
      <c r="J949" s="120"/>
      <c r="K949" s="120"/>
      <c r="L949" s="47">
        <v>39.743999999999993</v>
      </c>
      <c r="M949" s="47">
        <f t="shared" si="31"/>
        <v>1192.3199999999997</v>
      </c>
      <c r="N949">
        <f t="shared" si="30"/>
        <v>14</v>
      </c>
    </row>
    <row r="950" spans="1:14" x14ac:dyDescent="0.25">
      <c r="A950" t="s">
        <v>2339</v>
      </c>
      <c r="B950" t="s">
        <v>2537</v>
      </c>
      <c r="C950" t="s">
        <v>2340</v>
      </c>
      <c r="D950" s="98">
        <v>45520</v>
      </c>
      <c r="E950" s="1">
        <v>155</v>
      </c>
      <c r="F950" t="s">
        <v>2380</v>
      </c>
      <c r="G950" s="1">
        <v>3373113</v>
      </c>
      <c r="H950" t="s">
        <v>2353</v>
      </c>
      <c r="I950" s="120">
        <v>60</v>
      </c>
      <c r="J950" s="120"/>
      <c r="K950" s="120"/>
      <c r="L950" s="47">
        <v>5.9841899999999999</v>
      </c>
      <c r="M950" s="47">
        <f t="shared" si="31"/>
        <v>359.0514</v>
      </c>
      <c r="N950">
        <f t="shared" si="30"/>
        <v>16</v>
      </c>
    </row>
    <row r="951" spans="1:14" x14ac:dyDescent="0.25">
      <c r="A951" t="s">
        <v>2339</v>
      </c>
      <c r="B951" t="s">
        <v>2537</v>
      </c>
      <c r="C951" t="s">
        <v>2340</v>
      </c>
      <c r="D951" s="98">
        <v>45516</v>
      </c>
      <c r="E951" s="1">
        <v>157</v>
      </c>
      <c r="F951" t="s">
        <v>2381</v>
      </c>
      <c r="G951" s="1">
        <v>3284683</v>
      </c>
      <c r="H951" t="s">
        <v>2343</v>
      </c>
      <c r="I951" s="120">
        <v>60</v>
      </c>
      <c r="J951" s="120"/>
      <c r="K951" s="120"/>
      <c r="L951" s="47">
        <v>30.099959999999999</v>
      </c>
      <c r="M951" s="47">
        <f t="shared" si="31"/>
        <v>1805.9975999999999</v>
      </c>
      <c r="N951">
        <f t="shared" si="30"/>
        <v>12</v>
      </c>
    </row>
    <row r="952" spans="1:14" x14ac:dyDescent="0.25">
      <c r="A952" t="s">
        <v>2339</v>
      </c>
      <c r="B952" t="s">
        <v>2537</v>
      </c>
      <c r="C952" t="s">
        <v>2340</v>
      </c>
      <c r="D952" s="98">
        <v>45516</v>
      </c>
      <c r="E952" s="1">
        <v>159</v>
      </c>
      <c r="F952" t="s">
        <v>2383</v>
      </c>
      <c r="G952" s="1">
        <v>3284683</v>
      </c>
      <c r="H952" t="s">
        <v>2343</v>
      </c>
      <c r="I952" s="120">
        <v>120</v>
      </c>
      <c r="J952" s="120"/>
      <c r="K952" s="120"/>
      <c r="L952" s="47">
        <v>30.099959999999999</v>
      </c>
      <c r="M952" s="47">
        <f t="shared" si="31"/>
        <v>3611.9951999999998</v>
      </c>
      <c r="N952">
        <f t="shared" si="30"/>
        <v>12</v>
      </c>
    </row>
    <row r="953" spans="1:14" x14ac:dyDescent="0.25">
      <c r="A953" t="s">
        <v>2339</v>
      </c>
      <c r="B953" t="s">
        <v>2537</v>
      </c>
      <c r="C953" t="s">
        <v>2340</v>
      </c>
      <c r="D953" s="98">
        <v>45516</v>
      </c>
      <c r="E953" s="1">
        <v>159</v>
      </c>
      <c r="F953" t="s">
        <v>2383</v>
      </c>
      <c r="G953" s="1">
        <v>3373113</v>
      </c>
      <c r="H953" t="s">
        <v>2353</v>
      </c>
      <c r="I953" s="120">
        <v>120</v>
      </c>
      <c r="J953" s="120"/>
      <c r="K953" s="120"/>
      <c r="L953" s="47">
        <v>5.9841899999999999</v>
      </c>
      <c r="M953" s="47">
        <f t="shared" si="31"/>
        <v>718.1028</v>
      </c>
      <c r="N953">
        <f t="shared" si="30"/>
        <v>12</v>
      </c>
    </row>
    <row r="954" spans="1:14" x14ac:dyDescent="0.25">
      <c r="A954" t="s">
        <v>2339</v>
      </c>
      <c r="B954" t="s">
        <v>2537</v>
      </c>
      <c r="C954" t="s">
        <v>2340</v>
      </c>
      <c r="D954" s="98">
        <v>45516</v>
      </c>
      <c r="E954" s="1">
        <v>159</v>
      </c>
      <c r="F954" t="s">
        <v>2383</v>
      </c>
      <c r="G954" s="1">
        <v>3384347</v>
      </c>
      <c r="H954" t="s">
        <v>2345</v>
      </c>
      <c r="I954" s="120">
        <v>60</v>
      </c>
      <c r="J954" s="120"/>
      <c r="K954" s="120"/>
      <c r="L954" s="47">
        <v>5.7200040000000012</v>
      </c>
      <c r="M954" s="47">
        <f t="shared" si="31"/>
        <v>343.20024000000006</v>
      </c>
      <c r="N954">
        <f t="shared" si="30"/>
        <v>12</v>
      </c>
    </row>
    <row r="955" spans="1:14" x14ac:dyDescent="0.25">
      <c r="A955" t="s">
        <v>2339</v>
      </c>
      <c r="B955" t="s">
        <v>2537</v>
      </c>
      <c r="C955" t="s">
        <v>2340</v>
      </c>
      <c r="D955" s="98">
        <v>45516</v>
      </c>
      <c r="E955" s="1">
        <v>159</v>
      </c>
      <c r="F955" t="s">
        <v>2383</v>
      </c>
      <c r="G955" s="1">
        <v>3565351</v>
      </c>
      <c r="H955" t="s">
        <v>2342</v>
      </c>
      <c r="I955" s="120">
        <v>48</v>
      </c>
      <c r="J955" s="120"/>
      <c r="K955" s="120"/>
      <c r="L955" s="47">
        <v>12.645809999999999</v>
      </c>
      <c r="M955" s="47">
        <f t="shared" si="31"/>
        <v>606.99887999999999</v>
      </c>
      <c r="N955">
        <f t="shared" si="30"/>
        <v>12</v>
      </c>
    </row>
    <row r="956" spans="1:14" x14ac:dyDescent="0.25">
      <c r="A956" t="s">
        <v>2339</v>
      </c>
      <c r="B956" t="s">
        <v>2537</v>
      </c>
      <c r="C956" t="s">
        <v>2340</v>
      </c>
      <c r="D956" s="98">
        <v>45516</v>
      </c>
      <c r="E956" s="1">
        <v>159</v>
      </c>
      <c r="F956" t="s">
        <v>2383</v>
      </c>
      <c r="G956" s="1">
        <v>3584241</v>
      </c>
      <c r="H956" t="s">
        <v>2358</v>
      </c>
      <c r="I956" s="120">
        <v>40</v>
      </c>
      <c r="J956" s="120"/>
      <c r="K956" s="120"/>
      <c r="L956" s="47">
        <v>20.662344000000001</v>
      </c>
      <c r="M956" s="47">
        <f t="shared" si="31"/>
        <v>826.49376000000007</v>
      </c>
      <c r="N956">
        <f t="shared" si="30"/>
        <v>12</v>
      </c>
    </row>
    <row r="957" spans="1:14" x14ac:dyDescent="0.25">
      <c r="A957" t="s">
        <v>2339</v>
      </c>
      <c r="B957" t="s">
        <v>2537</v>
      </c>
      <c r="C957" t="s">
        <v>2340</v>
      </c>
      <c r="D957" s="98">
        <v>45518</v>
      </c>
      <c r="E957" s="1">
        <v>160</v>
      </c>
      <c r="F957" t="s">
        <v>2384</v>
      </c>
      <c r="G957" s="1">
        <v>3408152</v>
      </c>
      <c r="H957" t="s">
        <v>2346</v>
      </c>
      <c r="I957" s="120">
        <v>40</v>
      </c>
      <c r="J957" s="120"/>
      <c r="K957" s="120"/>
      <c r="L957" s="47">
        <v>19.800018000000001</v>
      </c>
      <c r="M957" s="47">
        <f t="shared" si="31"/>
        <v>792.00072</v>
      </c>
      <c r="N957">
        <f t="shared" si="30"/>
        <v>14</v>
      </c>
    </row>
    <row r="958" spans="1:14" x14ac:dyDescent="0.25">
      <c r="A958" t="s">
        <v>2339</v>
      </c>
      <c r="B958" t="s">
        <v>2537</v>
      </c>
      <c r="C958" t="s">
        <v>2340</v>
      </c>
      <c r="D958" s="98">
        <v>45518</v>
      </c>
      <c r="E958" s="1">
        <v>160</v>
      </c>
      <c r="F958" t="s">
        <v>2384</v>
      </c>
      <c r="G958" s="1">
        <v>3284683</v>
      </c>
      <c r="H958" t="s">
        <v>2343</v>
      </c>
      <c r="I958" s="120">
        <v>120</v>
      </c>
      <c r="J958" s="120"/>
      <c r="K958" s="120"/>
      <c r="L958" s="47">
        <v>30.099959999999999</v>
      </c>
      <c r="M958" s="47">
        <f t="shared" si="31"/>
        <v>3611.9951999999998</v>
      </c>
      <c r="N958">
        <f t="shared" si="30"/>
        <v>14</v>
      </c>
    </row>
    <row r="959" spans="1:14" x14ac:dyDescent="0.25">
      <c r="A959" t="s">
        <v>2339</v>
      </c>
      <c r="B959" t="s">
        <v>2537</v>
      </c>
      <c r="C959" t="s">
        <v>2340</v>
      </c>
      <c r="D959" s="98">
        <v>45520</v>
      </c>
      <c r="E959" s="1">
        <v>160</v>
      </c>
      <c r="F959" t="s">
        <v>2384</v>
      </c>
      <c r="G959" s="1">
        <v>3284683</v>
      </c>
      <c r="H959" t="s">
        <v>2343</v>
      </c>
      <c r="I959" s="120">
        <v>60</v>
      </c>
      <c r="J959" s="120"/>
      <c r="K959" s="120"/>
      <c r="L959" s="47">
        <v>30.099959999999999</v>
      </c>
      <c r="M959" s="47">
        <f t="shared" si="31"/>
        <v>1805.9975999999999</v>
      </c>
      <c r="N959">
        <f t="shared" si="30"/>
        <v>16</v>
      </c>
    </row>
    <row r="960" spans="1:14" x14ac:dyDescent="0.25">
      <c r="A960" t="s">
        <v>2339</v>
      </c>
      <c r="B960" t="s">
        <v>2537</v>
      </c>
      <c r="C960" t="s">
        <v>2340</v>
      </c>
      <c r="D960" s="98">
        <v>45516</v>
      </c>
      <c r="E960" s="1">
        <v>161</v>
      </c>
      <c r="F960" t="s">
        <v>2385</v>
      </c>
      <c r="G960" s="1">
        <v>3384347</v>
      </c>
      <c r="H960" t="s">
        <v>2345</v>
      </c>
      <c r="I960" s="120">
        <v>60</v>
      </c>
      <c r="J960" s="120"/>
      <c r="K960" s="120"/>
      <c r="L960" s="47">
        <v>5.7200040000000012</v>
      </c>
      <c r="M960" s="47">
        <f t="shared" si="31"/>
        <v>343.20024000000006</v>
      </c>
      <c r="N960">
        <f t="shared" si="30"/>
        <v>12</v>
      </c>
    </row>
    <row r="961" spans="1:14" x14ac:dyDescent="0.25">
      <c r="A961" t="s">
        <v>2339</v>
      </c>
      <c r="B961" t="s">
        <v>2537</v>
      </c>
      <c r="C961" t="s">
        <v>2340</v>
      </c>
      <c r="D961" s="98">
        <v>45516</v>
      </c>
      <c r="E961" s="1">
        <v>161</v>
      </c>
      <c r="F961" t="s">
        <v>2385</v>
      </c>
      <c r="G961" s="1">
        <v>3373113</v>
      </c>
      <c r="H961" t="s">
        <v>2353</v>
      </c>
      <c r="I961" s="120">
        <v>300</v>
      </c>
      <c r="J961" s="120"/>
      <c r="K961" s="120"/>
      <c r="L961" s="47">
        <v>5.9841899999999999</v>
      </c>
      <c r="M961" s="47">
        <f t="shared" si="31"/>
        <v>1795.2570000000001</v>
      </c>
      <c r="N961">
        <f t="shared" si="30"/>
        <v>12</v>
      </c>
    </row>
    <row r="962" spans="1:14" x14ac:dyDescent="0.25">
      <c r="A962" t="s">
        <v>2339</v>
      </c>
      <c r="B962" t="s">
        <v>2537</v>
      </c>
      <c r="C962" t="s">
        <v>2340</v>
      </c>
      <c r="D962" s="98">
        <v>45516</v>
      </c>
      <c r="E962" s="1">
        <v>161</v>
      </c>
      <c r="F962" t="s">
        <v>2385</v>
      </c>
      <c r="G962" s="1">
        <v>3284683</v>
      </c>
      <c r="H962" t="s">
        <v>2343</v>
      </c>
      <c r="I962" s="120">
        <v>120</v>
      </c>
      <c r="J962" s="120"/>
      <c r="K962" s="120"/>
      <c r="L962" s="47">
        <v>30.099959999999999</v>
      </c>
      <c r="M962" s="47">
        <f t="shared" si="31"/>
        <v>3611.9951999999998</v>
      </c>
      <c r="N962">
        <f t="shared" si="30"/>
        <v>12</v>
      </c>
    </row>
    <row r="963" spans="1:14" x14ac:dyDescent="0.25">
      <c r="A963" t="s">
        <v>2339</v>
      </c>
      <c r="B963" t="s">
        <v>2537</v>
      </c>
      <c r="C963" t="s">
        <v>2340</v>
      </c>
      <c r="D963" s="98">
        <v>45516</v>
      </c>
      <c r="E963" s="1">
        <v>161</v>
      </c>
      <c r="F963" t="s">
        <v>2385</v>
      </c>
      <c r="G963" s="1">
        <v>3384347</v>
      </c>
      <c r="H963" t="s">
        <v>2345</v>
      </c>
      <c r="I963" s="120">
        <v>180</v>
      </c>
      <c r="J963" s="120"/>
      <c r="K963" s="120"/>
      <c r="L963" s="47">
        <v>5.7200040000000012</v>
      </c>
      <c r="M963" s="47">
        <f t="shared" si="31"/>
        <v>1029.6007200000001</v>
      </c>
      <c r="N963">
        <f t="shared" ref="N963:N1026" si="32">+DAY(D963)</f>
        <v>12</v>
      </c>
    </row>
    <row r="964" spans="1:14" x14ac:dyDescent="0.25">
      <c r="A964" t="s">
        <v>2339</v>
      </c>
      <c r="B964" t="s">
        <v>2537</v>
      </c>
      <c r="C964" t="s">
        <v>2340</v>
      </c>
      <c r="D964" s="98">
        <v>45520</v>
      </c>
      <c r="E964" s="1">
        <v>161</v>
      </c>
      <c r="F964" t="s">
        <v>2385</v>
      </c>
      <c r="G964" s="1">
        <v>3408152</v>
      </c>
      <c r="H964" t="s">
        <v>2346</v>
      </c>
      <c r="I964" s="120">
        <v>60</v>
      </c>
      <c r="J964" s="120"/>
      <c r="K964" s="120"/>
      <c r="L964" s="47">
        <v>19.800018000000001</v>
      </c>
      <c r="M964" s="47">
        <f t="shared" si="31"/>
        <v>1188.00108</v>
      </c>
      <c r="N964">
        <f t="shared" si="32"/>
        <v>16</v>
      </c>
    </row>
    <row r="965" spans="1:14" x14ac:dyDescent="0.25">
      <c r="A965" t="s">
        <v>2339</v>
      </c>
      <c r="B965" t="s">
        <v>2537</v>
      </c>
      <c r="C965" t="s">
        <v>2340</v>
      </c>
      <c r="D965" s="98">
        <v>45517</v>
      </c>
      <c r="E965" s="1">
        <v>162</v>
      </c>
      <c r="F965" t="s">
        <v>2386</v>
      </c>
      <c r="G965" s="1">
        <v>3284683</v>
      </c>
      <c r="H965" t="s">
        <v>2343</v>
      </c>
      <c r="I965" s="120">
        <v>6</v>
      </c>
      <c r="J965" s="120"/>
      <c r="K965" s="120"/>
      <c r="L965" s="47">
        <v>30.099959999999999</v>
      </c>
      <c r="M965" s="47">
        <f t="shared" si="31"/>
        <v>180.59976</v>
      </c>
      <c r="N965">
        <f t="shared" si="32"/>
        <v>13</v>
      </c>
    </row>
    <row r="966" spans="1:14" x14ac:dyDescent="0.25">
      <c r="A966" t="s">
        <v>2339</v>
      </c>
      <c r="B966" t="s">
        <v>2537</v>
      </c>
      <c r="C966" t="s">
        <v>2340</v>
      </c>
      <c r="D966" s="98">
        <v>45520</v>
      </c>
      <c r="E966" s="1">
        <v>162</v>
      </c>
      <c r="F966" t="s">
        <v>2386</v>
      </c>
      <c r="G966" s="1">
        <v>3284683</v>
      </c>
      <c r="H966" t="s">
        <v>2343</v>
      </c>
      <c r="I966" s="120">
        <v>60</v>
      </c>
      <c r="J966" s="120"/>
      <c r="K966" s="120"/>
      <c r="L966" s="47">
        <v>30.099959999999999</v>
      </c>
      <c r="M966" s="47">
        <f t="shared" si="31"/>
        <v>1805.9975999999999</v>
      </c>
      <c r="N966">
        <f t="shared" si="32"/>
        <v>16</v>
      </c>
    </row>
    <row r="967" spans="1:14" x14ac:dyDescent="0.25">
      <c r="A967" t="s">
        <v>2339</v>
      </c>
      <c r="B967" t="s">
        <v>2537</v>
      </c>
      <c r="C967" t="s">
        <v>2340</v>
      </c>
      <c r="D967" s="98">
        <v>45519</v>
      </c>
      <c r="E967" s="1">
        <v>167</v>
      </c>
      <c r="F967" t="s">
        <v>2389</v>
      </c>
      <c r="G967" s="1">
        <v>3352387</v>
      </c>
      <c r="H967" t="s">
        <v>2352</v>
      </c>
      <c r="I967" s="120">
        <v>18</v>
      </c>
      <c r="J967" s="120"/>
      <c r="K967" s="120"/>
      <c r="L967" s="47">
        <v>39.743999999999993</v>
      </c>
      <c r="M967" s="47">
        <f t="shared" si="31"/>
        <v>715.39199999999983</v>
      </c>
      <c r="N967">
        <f t="shared" si="32"/>
        <v>15</v>
      </c>
    </row>
    <row r="968" spans="1:14" x14ac:dyDescent="0.25">
      <c r="A968" t="s">
        <v>2339</v>
      </c>
      <c r="B968" t="s">
        <v>2537</v>
      </c>
      <c r="C968" t="s">
        <v>2340</v>
      </c>
      <c r="D968" s="98">
        <v>45517</v>
      </c>
      <c r="E968" s="1">
        <v>174</v>
      </c>
      <c r="F968" t="s">
        <v>2391</v>
      </c>
      <c r="G968" s="1">
        <v>3284683</v>
      </c>
      <c r="H968" t="s">
        <v>2343</v>
      </c>
      <c r="I968" s="120">
        <v>90</v>
      </c>
      <c r="J968" s="120"/>
      <c r="K968" s="120"/>
      <c r="L968" s="47">
        <v>30.099959999999999</v>
      </c>
      <c r="M968" s="47">
        <f t="shared" si="31"/>
        <v>2708.9964</v>
      </c>
      <c r="N968">
        <f t="shared" si="32"/>
        <v>13</v>
      </c>
    </row>
    <row r="969" spans="1:14" x14ac:dyDescent="0.25">
      <c r="A969" t="s">
        <v>2339</v>
      </c>
      <c r="B969" t="s">
        <v>2537</v>
      </c>
      <c r="C969" t="s">
        <v>2340</v>
      </c>
      <c r="D969" s="98">
        <v>45518</v>
      </c>
      <c r="E969" s="1">
        <v>174</v>
      </c>
      <c r="F969" t="s">
        <v>2391</v>
      </c>
      <c r="G969" s="1">
        <v>3580595</v>
      </c>
      <c r="H969" t="s">
        <v>2349</v>
      </c>
      <c r="I969" s="120">
        <v>6</v>
      </c>
      <c r="J969" s="120"/>
      <c r="K969" s="120"/>
      <c r="L969" s="47">
        <v>18.065520000000003</v>
      </c>
      <c r="M969" s="47">
        <f t="shared" si="31"/>
        <v>108.39312000000001</v>
      </c>
      <c r="N969">
        <f t="shared" si="32"/>
        <v>14</v>
      </c>
    </row>
    <row r="970" spans="1:14" x14ac:dyDescent="0.25">
      <c r="A970" t="s">
        <v>2339</v>
      </c>
      <c r="B970" t="s">
        <v>2537</v>
      </c>
      <c r="C970" t="s">
        <v>2340</v>
      </c>
      <c r="D970" s="98">
        <v>45519</v>
      </c>
      <c r="E970" s="1">
        <v>175</v>
      </c>
      <c r="F970" t="s">
        <v>2392</v>
      </c>
      <c r="G970" s="1">
        <v>3384347</v>
      </c>
      <c r="H970" t="s">
        <v>2345</v>
      </c>
      <c r="I970" s="120">
        <v>60</v>
      </c>
      <c r="J970" s="120"/>
      <c r="K970" s="120"/>
      <c r="L970" s="47">
        <v>5.7200040000000012</v>
      </c>
      <c r="M970" s="47">
        <f t="shared" si="31"/>
        <v>343.20024000000006</v>
      </c>
      <c r="N970">
        <f t="shared" si="32"/>
        <v>15</v>
      </c>
    </row>
    <row r="971" spans="1:14" x14ac:dyDescent="0.25">
      <c r="A971" t="s">
        <v>2339</v>
      </c>
      <c r="B971" t="s">
        <v>2537</v>
      </c>
      <c r="C971" t="s">
        <v>2340</v>
      </c>
      <c r="D971" s="98">
        <v>45519</v>
      </c>
      <c r="E971" s="1">
        <v>175</v>
      </c>
      <c r="F971" t="s">
        <v>2392</v>
      </c>
      <c r="G971" s="1">
        <v>3284683</v>
      </c>
      <c r="H971" t="s">
        <v>2343</v>
      </c>
      <c r="I971" s="120">
        <v>60</v>
      </c>
      <c r="J971" s="120"/>
      <c r="K971" s="120"/>
      <c r="L971" s="47">
        <v>30.099959999999999</v>
      </c>
      <c r="M971" s="47">
        <f t="shared" si="31"/>
        <v>1805.9975999999999</v>
      </c>
      <c r="N971">
        <f t="shared" si="32"/>
        <v>15</v>
      </c>
    </row>
    <row r="972" spans="1:14" x14ac:dyDescent="0.25">
      <c r="A972" t="s">
        <v>2339</v>
      </c>
      <c r="B972" t="s">
        <v>2537</v>
      </c>
      <c r="C972" t="s">
        <v>2340</v>
      </c>
      <c r="D972" s="98">
        <v>45517</v>
      </c>
      <c r="E972" s="1">
        <v>176</v>
      </c>
      <c r="F972" t="s">
        <v>2393</v>
      </c>
      <c r="G972" s="1">
        <v>3284683</v>
      </c>
      <c r="H972" t="s">
        <v>2343</v>
      </c>
      <c r="I972" s="120">
        <v>90</v>
      </c>
      <c r="J972" s="120"/>
      <c r="K972" s="120"/>
      <c r="L972" s="47">
        <v>30.099959999999999</v>
      </c>
      <c r="M972" s="47">
        <f t="shared" si="31"/>
        <v>2708.9964</v>
      </c>
      <c r="N972">
        <f t="shared" si="32"/>
        <v>13</v>
      </c>
    </row>
    <row r="973" spans="1:14" x14ac:dyDescent="0.25">
      <c r="A973" t="s">
        <v>2339</v>
      </c>
      <c r="B973" t="s">
        <v>2537</v>
      </c>
      <c r="C973" t="s">
        <v>2340</v>
      </c>
      <c r="D973" s="98">
        <v>45520</v>
      </c>
      <c r="E973" s="1">
        <v>176</v>
      </c>
      <c r="F973" t="s">
        <v>2393</v>
      </c>
      <c r="G973" s="1">
        <v>3284683</v>
      </c>
      <c r="H973" t="s">
        <v>2343</v>
      </c>
      <c r="I973" s="120">
        <v>90</v>
      </c>
      <c r="J973" s="120"/>
      <c r="K973" s="120"/>
      <c r="L973" s="47">
        <v>30.099959999999999</v>
      </c>
      <c r="M973" s="47">
        <f t="shared" si="31"/>
        <v>2708.9964</v>
      </c>
      <c r="N973">
        <f t="shared" si="32"/>
        <v>16</v>
      </c>
    </row>
    <row r="974" spans="1:14" x14ac:dyDescent="0.25">
      <c r="A974" t="s">
        <v>2339</v>
      </c>
      <c r="B974" t="s">
        <v>2537</v>
      </c>
      <c r="C974" t="s">
        <v>2340</v>
      </c>
      <c r="D974" s="98">
        <v>45520</v>
      </c>
      <c r="E974" s="1">
        <v>176</v>
      </c>
      <c r="F974" t="s">
        <v>2393</v>
      </c>
      <c r="G974" s="1">
        <v>3373113</v>
      </c>
      <c r="H974" t="s">
        <v>2353</v>
      </c>
      <c r="I974" s="120">
        <v>180</v>
      </c>
      <c r="J974" s="120"/>
      <c r="K974" s="120"/>
      <c r="L974" s="47">
        <v>5.9841899999999999</v>
      </c>
      <c r="M974" s="47">
        <f t="shared" si="31"/>
        <v>1077.1541999999999</v>
      </c>
      <c r="N974">
        <f t="shared" si="32"/>
        <v>16</v>
      </c>
    </row>
    <row r="975" spans="1:14" x14ac:dyDescent="0.25">
      <c r="A975" t="s">
        <v>2339</v>
      </c>
      <c r="B975" t="s">
        <v>2537</v>
      </c>
      <c r="C975" t="s">
        <v>2340</v>
      </c>
      <c r="D975" s="98">
        <v>45520</v>
      </c>
      <c r="E975" s="1">
        <v>176</v>
      </c>
      <c r="F975" t="s">
        <v>2393</v>
      </c>
      <c r="G975" s="1">
        <v>3384347</v>
      </c>
      <c r="H975" t="s">
        <v>2345</v>
      </c>
      <c r="I975" s="120">
        <v>60</v>
      </c>
      <c r="J975" s="120"/>
      <c r="K975" s="120"/>
      <c r="L975" s="47">
        <v>5.7200040000000012</v>
      </c>
      <c r="M975" s="47">
        <f t="shared" si="31"/>
        <v>343.20024000000006</v>
      </c>
      <c r="N975">
        <f t="shared" si="32"/>
        <v>16</v>
      </c>
    </row>
    <row r="976" spans="1:14" x14ac:dyDescent="0.25">
      <c r="A976" t="s">
        <v>2339</v>
      </c>
      <c r="B976" t="s">
        <v>2537</v>
      </c>
      <c r="C976" t="s">
        <v>2340</v>
      </c>
      <c r="D976" s="98">
        <v>45519</v>
      </c>
      <c r="E976" s="1">
        <v>176</v>
      </c>
      <c r="F976" t="s">
        <v>2393</v>
      </c>
      <c r="G976" s="1">
        <v>3564666</v>
      </c>
      <c r="H976" t="s">
        <v>2362</v>
      </c>
      <c r="I976" s="120">
        <v>12</v>
      </c>
      <c r="J976" s="120"/>
      <c r="K976" s="120"/>
      <c r="L976" s="47">
        <v>20.323620000000002</v>
      </c>
      <c r="M976" s="47">
        <f t="shared" si="31"/>
        <v>243.88344000000001</v>
      </c>
      <c r="N976">
        <f t="shared" si="32"/>
        <v>15</v>
      </c>
    </row>
    <row r="977" spans="1:14" x14ac:dyDescent="0.25">
      <c r="A977" t="s">
        <v>2339</v>
      </c>
      <c r="B977" t="s">
        <v>2537</v>
      </c>
      <c r="C977" t="s">
        <v>2340</v>
      </c>
      <c r="D977" s="98">
        <v>45519</v>
      </c>
      <c r="E977" s="1">
        <v>176</v>
      </c>
      <c r="F977" t="s">
        <v>2393</v>
      </c>
      <c r="G977" s="1">
        <v>3584240</v>
      </c>
      <c r="H977" t="s">
        <v>2357</v>
      </c>
      <c r="I977" s="120">
        <v>60</v>
      </c>
      <c r="J977" s="120"/>
      <c r="K977" s="120"/>
      <c r="L977" s="47">
        <v>5.9841899999999999</v>
      </c>
      <c r="M977" s="47">
        <f t="shared" si="31"/>
        <v>359.0514</v>
      </c>
      <c r="N977">
        <f t="shared" si="32"/>
        <v>15</v>
      </c>
    </row>
    <row r="978" spans="1:14" x14ac:dyDescent="0.25">
      <c r="A978" t="s">
        <v>2339</v>
      </c>
      <c r="B978" t="s">
        <v>2537</v>
      </c>
      <c r="C978" t="s">
        <v>2340</v>
      </c>
      <c r="D978" s="98">
        <v>45519</v>
      </c>
      <c r="E978" s="1">
        <v>176</v>
      </c>
      <c r="F978" t="s">
        <v>2393</v>
      </c>
      <c r="G978" s="1">
        <v>3584241</v>
      </c>
      <c r="H978" t="s">
        <v>2358</v>
      </c>
      <c r="I978" s="120">
        <v>40</v>
      </c>
      <c r="J978" s="120"/>
      <c r="K978" s="120"/>
      <c r="L978" s="47">
        <v>20.662344000000001</v>
      </c>
      <c r="M978" s="47">
        <f t="shared" si="31"/>
        <v>826.49376000000007</v>
      </c>
      <c r="N978">
        <f t="shared" si="32"/>
        <v>15</v>
      </c>
    </row>
    <row r="979" spans="1:14" x14ac:dyDescent="0.25">
      <c r="A979" t="s">
        <v>2339</v>
      </c>
      <c r="B979" t="s">
        <v>2537</v>
      </c>
      <c r="C979" t="s">
        <v>2340</v>
      </c>
      <c r="D979" s="98">
        <v>45521</v>
      </c>
      <c r="E979" s="1">
        <v>176</v>
      </c>
      <c r="F979" t="s">
        <v>2393</v>
      </c>
      <c r="G979" s="1">
        <v>3284683</v>
      </c>
      <c r="H979" t="s">
        <v>2343</v>
      </c>
      <c r="I979" s="120">
        <v>120</v>
      </c>
      <c r="J979" s="120"/>
      <c r="K979" s="120"/>
      <c r="L979" s="47">
        <v>30.099959999999999</v>
      </c>
      <c r="M979" s="47">
        <f t="shared" si="31"/>
        <v>3611.9951999999998</v>
      </c>
      <c r="N979">
        <f t="shared" si="32"/>
        <v>17</v>
      </c>
    </row>
    <row r="980" spans="1:14" x14ac:dyDescent="0.25">
      <c r="A980" t="s">
        <v>2339</v>
      </c>
      <c r="B980" t="s">
        <v>2537</v>
      </c>
      <c r="C980" t="s">
        <v>2340</v>
      </c>
      <c r="D980" s="98">
        <v>45521</v>
      </c>
      <c r="E980" s="1">
        <v>176</v>
      </c>
      <c r="F980" t="s">
        <v>2393</v>
      </c>
      <c r="G980" s="1">
        <v>3408152</v>
      </c>
      <c r="H980" t="s">
        <v>2346</v>
      </c>
      <c r="I980" s="120">
        <v>60</v>
      </c>
      <c r="J980" s="120"/>
      <c r="K980" s="120"/>
      <c r="L980" s="47">
        <v>19.800018000000001</v>
      </c>
      <c r="M980" s="47">
        <f t="shared" si="31"/>
        <v>1188.00108</v>
      </c>
      <c r="N980">
        <f t="shared" si="32"/>
        <v>17</v>
      </c>
    </row>
    <row r="981" spans="1:14" x14ac:dyDescent="0.25">
      <c r="A981" t="s">
        <v>2339</v>
      </c>
      <c r="B981" t="s">
        <v>2537</v>
      </c>
      <c r="C981" t="s">
        <v>2340</v>
      </c>
      <c r="D981" s="98">
        <v>45518</v>
      </c>
      <c r="E981" s="1">
        <v>178</v>
      </c>
      <c r="F981" t="s">
        <v>2394</v>
      </c>
      <c r="G981" s="1">
        <v>3284683</v>
      </c>
      <c r="H981" t="s">
        <v>2343</v>
      </c>
      <c r="I981" s="120">
        <v>120</v>
      </c>
      <c r="J981" s="120"/>
      <c r="K981" s="120"/>
      <c r="L981" s="47">
        <v>30.099959999999999</v>
      </c>
      <c r="M981" s="47">
        <f t="shared" si="31"/>
        <v>3611.9951999999998</v>
      </c>
      <c r="N981">
        <f t="shared" si="32"/>
        <v>14</v>
      </c>
    </row>
    <row r="982" spans="1:14" x14ac:dyDescent="0.25">
      <c r="A982" t="s">
        <v>2339</v>
      </c>
      <c r="B982" t="s">
        <v>2537</v>
      </c>
      <c r="C982" t="s">
        <v>2340</v>
      </c>
      <c r="D982" s="98">
        <v>45518</v>
      </c>
      <c r="E982" s="1">
        <v>178</v>
      </c>
      <c r="F982" t="s">
        <v>2394</v>
      </c>
      <c r="G982" s="1">
        <v>3384346</v>
      </c>
      <c r="H982" t="s">
        <v>2354</v>
      </c>
      <c r="I982" s="120">
        <v>30</v>
      </c>
      <c r="J982" s="120"/>
      <c r="K982" s="120"/>
      <c r="L982" s="47">
        <v>37.949940000000005</v>
      </c>
      <c r="M982" s="47">
        <f t="shared" si="31"/>
        <v>1138.4982000000002</v>
      </c>
      <c r="N982">
        <f t="shared" si="32"/>
        <v>14</v>
      </c>
    </row>
    <row r="983" spans="1:14" x14ac:dyDescent="0.25">
      <c r="A983" t="s">
        <v>2339</v>
      </c>
      <c r="B983" t="s">
        <v>2537</v>
      </c>
      <c r="C983" t="s">
        <v>2340</v>
      </c>
      <c r="D983" s="98">
        <v>45518</v>
      </c>
      <c r="E983" s="1">
        <v>178</v>
      </c>
      <c r="F983" t="s">
        <v>2394</v>
      </c>
      <c r="G983" s="1">
        <v>3584240</v>
      </c>
      <c r="H983" t="s">
        <v>2357</v>
      </c>
      <c r="I983" s="120">
        <v>60</v>
      </c>
      <c r="J983" s="120"/>
      <c r="K983" s="120"/>
      <c r="L983" s="47">
        <v>5.9841899999999999</v>
      </c>
      <c r="M983" s="47">
        <f t="shared" si="31"/>
        <v>359.0514</v>
      </c>
      <c r="N983">
        <f t="shared" si="32"/>
        <v>14</v>
      </c>
    </row>
    <row r="984" spans="1:14" x14ac:dyDescent="0.25">
      <c r="A984" t="s">
        <v>2339</v>
      </c>
      <c r="B984" t="s">
        <v>2537</v>
      </c>
      <c r="C984" t="s">
        <v>2340</v>
      </c>
      <c r="D984" s="98">
        <v>45516</v>
      </c>
      <c r="E984" s="1">
        <v>180</v>
      </c>
      <c r="F984" t="s">
        <v>2395</v>
      </c>
      <c r="G984" s="1">
        <v>3566457</v>
      </c>
      <c r="H984" t="s">
        <v>2365</v>
      </c>
      <c r="I984" s="120">
        <v>24</v>
      </c>
      <c r="J984" s="120"/>
      <c r="K984" s="120"/>
      <c r="L984" s="47">
        <v>12.645809999999999</v>
      </c>
      <c r="M984" s="47">
        <f t="shared" si="31"/>
        <v>303.49943999999999</v>
      </c>
      <c r="N984">
        <f t="shared" si="32"/>
        <v>12</v>
      </c>
    </row>
    <row r="985" spans="1:14" x14ac:dyDescent="0.25">
      <c r="A985" t="s">
        <v>2339</v>
      </c>
      <c r="B985" t="s">
        <v>2537</v>
      </c>
      <c r="C985" t="s">
        <v>2340</v>
      </c>
      <c r="D985" s="98">
        <v>45519</v>
      </c>
      <c r="E985" s="1">
        <v>185</v>
      </c>
      <c r="F985" t="s">
        <v>2486</v>
      </c>
      <c r="G985" s="1">
        <v>3284683</v>
      </c>
      <c r="H985" t="s">
        <v>2343</v>
      </c>
      <c r="I985" s="120">
        <v>6</v>
      </c>
      <c r="J985" s="120"/>
      <c r="K985" s="120"/>
      <c r="L985" s="47">
        <v>30.099959999999999</v>
      </c>
      <c r="M985" s="47">
        <f t="shared" si="31"/>
        <v>180.59976</v>
      </c>
      <c r="N985">
        <f t="shared" si="32"/>
        <v>15</v>
      </c>
    </row>
    <row r="986" spans="1:14" x14ac:dyDescent="0.25">
      <c r="A986" t="s">
        <v>2339</v>
      </c>
      <c r="B986" t="s">
        <v>2537</v>
      </c>
      <c r="C986" t="s">
        <v>2340</v>
      </c>
      <c r="D986" s="98">
        <v>45519</v>
      </c>
      <c r="E986" s="1">
        <v>189</v>
      </c>
      <c r="F986" t="s">
        <v>2396</v>
      </c>
      <c r="G986" s="1">
        <v>3580595</v>
      </c>
      <c r="H986" t="s">
        <v>2349</v>
      </c>
      <c r="I986" s="120">
        <v>6</v>
      </c>
      <c r="J986" s="120"/>
      <c r="K986" s="120"/>
      <c r="L986" s="47">
        <v>18.065520000000003</v>
      </c>
      <c r="M986" s="47">
        <f t="shared" si="31"/>
        <v>108.39312000000001</v>
      </c>
      <c r="N986">
        <f t="shared" si="32"/>
        <v>15</v>
      </c>
    </row>
    <row r="987" spans="1:14" x14ac:dyDescent="0.25">
      <c r="A987" t="s">
        <v>2339</v>
      </c>
      <c r="B987" t="s">
        <v>2537</v>
      </c>
      <c r="C987" t="s">
        <v>2340</v>
      </c>
      <c r="D987" s="98">
        <v>45517</v>
      </c>
      <c r="E987" s="1">
        <v>196</v>
      </c>
      <c r="F987" t="s">
        <v>2397</v>
      </c>
      <c r="G987" s="1">
        <v>3580230</v>
      </c>
      <c r="H987" t="s">
        <v>2356</v>
      </c>
      <c r="I987" s="120">
        <v>6</v>
      </c>
      <c r="J987" s="120"/>
      <c r="K987" s="120"/>
      <c r="L987" s="47">
        <v>36.695520000000002</v>
      </c>
      <c r="M987" s="47">
        <f t="shared" ref="M987:M1046" si="33">+I987*L987</f>
        <v>220.17312000000001</v>
      </c>
      <c r="N987">
        <f t="shared" si="32"/>
        <v>13</v>
      </c>
    </row>
    <row r="988" spans="1:14" x14ac:dyDescent="0.25">
      <c r="A988" t="s">
        <v>2339</v>
      </c>
      <c r="B988" t="s">
        <v>2537</v>
      </c>
      <c r="C988" t="s">
        <v>2340</v>
      </c>
      <c r="D988" s="98">
        <v>45517</v>
      </c>
      <c r="E988" s="1">
        <v>196</v>
      </c>
      <c r="F988" t="s">
        <v>2397</v>
      </c>
      <c r="G988" s="1">
        <v>3284683</v>
      </c>
      <c r="H988" t="s">
        <v>2343</v>
      </c>
      <c r="I988" s="120">
        <v>120</v>
      </c>
      <c r="J988" s="120"/>
      <c r="K988" s="120"/>
      <c r="L988" s="47">
        <v>30.099959999999999</v>
      </c>
      <c r="M988" s="47">
        <f t="shared" si="33"/>
        <v>3611.9951999999998</v>
      </c>
      <c r="N988">
        <f t="shared" si="32"/>
        <v>13</v>
      </c>
    </row>
    <row r="989" spans="1:14" x14ac:dyDescent="0.25">
      <c r="A989" t="s">
        <v>2339</v>
      </c>
      <c r="B989" t="s">
        <v>2537</v>
      </c>
      <c r="C989" t="s">
        <v>2340</v>
      </c>
      <c r="D989" s="98">
        <v>45519</v>
      </c>
      <c r="E989" s="1">
        <v>196</v>
      </c>
      <c r="F989" t="s">
        <v>2397</v>
      </c>
      <c r="G989" s="1">
        <v>3284683</v>
      </c>
      <c r="H989" t="s">
        <v>2343</v>
      </c>
      <c r="I989" s="120">
        <v>30</v>
      </c>
      <c r="J989" s="120"/>
      <c r="K989" s="120"/>
      <c r="L989" s="47">
        <v>30.099959999999999</v>
      </c>
      <c r="M989" s="47">
        <f t="shared" si="33"/>
        <v>902.99879999999996</v>
      </c>
      <c r="N989">
        <f t="shared" si="32"/>
        <v>15</v>
      </c>
    </row>
    <row r="990" spans="1:14" x14ac:dyDescent="0.25">
      <c r="A990" t="s">
        <v>2339</v>
      </c>
      <c r="B990" t="s">
        <v>2537</v>
      </c>
      <c r="C990" t="s">
        <v>2340</v>
      </c>
      <c r="D990" s="98">
        <v>45519</v>
      </c>
      <c r="E990" s="1">
        <v>196</v>
      </c>
      <c r="F990" t="s">
        <v>2397</v>
      </c>
      <c r="G990" s="1">
        <v>3384347</v>
      </c>
      <c r="H990" t="s">
        <v>2345</v>
      </c>
      <c r="I990" s="120">
        <v>120</v>
      </c>
      <c r="J990" s="120"/>
      <c r="K990" s="120"/>
      <c r="L990" s="47">
        <v>5.7200040000000012</v>
      </c>
      <c r="M990" s="47">
        <f t="shared" si="33"/>
        <v>686.40048000000013</v>
      </c>
      <c r="N990">
        <f t="shared" si="32"/>
        <v>15</v>
      </c>
    </row>
    <row r="991" spans="1:14" x14ac:dyDescent="0.25">
      <c r="A991" t="s">
        <v>2339</v>
      </c>
      <c r="B991" t="s">
        <v>2537</v>
      </c>
      <c r="C991" t="s">
        <v>2340</v>
      </c>
      <c r="D991" s="98">
        <v>45519</v>
      </c>
      <c r="E991" s="1">
        <v>196</v>
      </c>
      <c r="F991" t="s">
        <v>2397</v>
      </c>
      <c r="G991" s="1">
        <v>3408152</v>
      </c>
      <c r="H991" t="s">
        <v>2346</v>
      </c>
      <c r="I991" s="120">
        <v>20</v>
      </c>
      <c r="J991" s="120"/>
      <c r="K991" s="120"/>
      <c r="L991" s="47">
        <v>19.800018000000001</v>
      </c>
      <c r="M991" s="47">
        <f t="shared" si="33"/>
        <v>396.00036</v>
      </c>
      <c r="N991">
        <f t="shared" si="32"/>
        <v>15</v>
      </c>
    </row>
    <row r="992" spans="1:14" x14ac:dyDescent="0.25">
      <c r="A992" t="s">
        <v>2339</v>
      </c>
      <c r="B992" t="s">
        <v>2537</v>
      </c>
      <c r="C992" t="s">
        <v>2340</v>
      </c>
      <c r="D992" s="98">
        <v>45519</v>
      </c>
      <c r="E992" s="1">
        <v>196</v>
      </c>
      <c r="F992" t="s">
        <v>2397</v>
      </c>
      <c r="G992" s="1">
        <v>3565350</v>
      </c>
      <c r="H992" t="s">
        <v>2364</v>
      </c>
      <c r="I992" s="120">
        <v>24</v>
      </c>
      <c r="J992" s="120"/>
      <c r="K992" s="120"/>
      <c r="L992" s="47">
        <v>12.645809999999999</v>
      </c>
      <c r="M992" s="47">
        <f t="shared" si="33"/>
        <v>303.49943999999999</v>
      </c>
      <c r="N992">
        <f t="shared" si="32"/>
        <v>15</v>
      </c>
    </row>
    <row r="993" spans="1:14" x14ac:dyDescent="0.25">
      <c r="A993" t="s">
        <v>2339</v>
      </c>
      <c r="B993" t="s">
        <v>2537</v>
      </c>
      <c r="C993" t="s">
        <v>2340</v>
      </c>
      <c r="D993" s="98">
        <v>45519</v>
      </c>
      <c r="E993" s="1">
        <v>196</v>
      </c>
      <c r="F993" t="s">
        <v>2397</v>
      </c>
      <c r="G993" s="1">
        <v>3566457</v>
      </c>
      <c r="H993" t="s">
        <v>2365</v>
      </c>
      <c r="I993" s="120">
        <v>24</v>
      </c>
      <c r="J993" s="120"/>
      <c r="K993" s="120"/>
      <c r="L993" s="47">
        <v>12.645809999999999</v>
      </c>
      <c r="M993" s="47">
        <f t="shared" si="33"/>
        <v>303.49943999999999</v>
      </c>
      <c r="N993">
        <f t="shared" si="32"/>
        <v>15</v>
      </c>
    </row>
    <row r="994" spans="1:14" x14ac:dyDescent="0.25">
      <c r="A994" t="s">
        <v>2339</v>
      </c>
      <c r="B994" t="s">
        <v>2537</v>
      </c>
      <c r="C994" t="s">
        <v>2340</v>
      </c>
      <c r="D994" s="98">
        <v>45519</v>
      </c>
      <c r="E994" s="1">
        <v>196</v>
      </c>
      <c r="F994" t="s">
        <v>2397</v>
      </c>
      <c r="G994" s="1">
        <v>3565351</v>
      </c>
      <c r="H994" t="s">
        <v>2342</v>
      </c>
      <c r="I994" s="120">
        <v>24</v>
      </c>
      <c r="J994" s="120"/>
      <c r="K994" s="120"/>
      <c r="L994" s="47">
        <v>12.645809999999999</v>
      </c>
      <c r="M994" s="47">
        <f t="shared" si="33"/>
        <v>303.49943999999999</v>
      </c>
      <c r="N994">
        <f t="shared" si="32"/>
        <v>15</v>
      </c>
    </row>
    <row r="995" spans="1:14" x14ac:dyDescent="0.25">
      <c r="A995" t="s">
        <v>2339</v>
      </c>
      <c r="B995" t="s">
        <v>2537</v>
      </c>
      <c r="C995" t="s">
        <v>2399</v>
      </c>
      <c r="D995" s="98">
        <v>45519</v>
      </c>
      <c r="E995" s="1">
        <v>211</v>
      </c>
      <c r="F995" t="s">
        <v>2400</v>
      </c>
      <c r="G995" s="1">
        <v>3384346</v>
      </c>
      <c r="H995" t="s">
        <v>2354</v>
      </c>
      <c r="I995" s="120">
        <v>6</v>
      </c>
      <c r="J995" s="120"/>
      <c r="K995" s="120"/>
      <c r="L995" s="47">
        <v>37.949940000000005</v>
      </c>
      <c r="M995" s="47">
        <f t="shared" si="33"/>
        <v>227.69964000000004</v>
      </c>
      <c r="N995">
        <f t="shared" si="32"/>
        <v>15</v>
      </c>
    </row>
    <row r="996" spans="1:14" x14ac:dyDescent="0.25">
      <c r="A996" t="s">
        <v>2339</v>
      </c>
      <c r="B996" t="s">
        <v>2537</v>
      </c>
      <c r="C996" t="s">
        <v>2399</v>
      </c>
      <c r="D996" s="98">
        <v>45519</v>
      </c>
      <c r="E996" s="1">
        <v>211</v>
      </c>
      <c r="F996" t="s">
        <v>2400</v>
      </c>
      <c r="G996" s="1">
        <v>3384346</v>
      </c>
      <c r="H996" t="s">
        <v>2354</v>
      </c>
      <c r="I996" s="120">
        <v>6</v>
      </c>
      <c r="J996" s="120"/>
      <c r="K996" s="120"/>
      <c r="L996" s="47">
        <v>37.949940000000005</v>
      </c>
      <c r="M996" s="47">
        <f t="shared" si="33"/>
        <v>227.69964000000004</v>
      </c>
      <c r="N996">
        <f t="shared" si="32"/>
        <v>15</v>
      </c>
    </row>
    <row r="997" spans="1:14" x14ac:dyDescent="0.25">
      <c r="A997" t="s">
        <v>2339</v>
      </c>
      <c r="B997" t="s">
        <v>2537</v>
      </c>
      <c r="C997" t="s">
        <v>2399</v>
      </c>
      <c r="D997" s="98">
        <v>45520</v>
      </c>
      <c r="E997" s="1">
        <v>211</v>
      </c>
      <c r="F997" t="s">
        <v>2400</v>
      </c>
      <c r="G997" s="1">
        <v>3584240</v>
      </c>
      <c r="H997" t="s">
        <v>2357</v>
      </c>
      <c r="I997" s="120">
        <v>60</v>
      </c>
      <c r="J997" s="120"/>
      <c r="K997" s="120"/>
      <c r="L997" s="47">
        <v>5.9841899999999999</v>
      </c>
      <c r="M997" s="47">
        <f t="shared" si="33"/>
        <v>359.0514</v>
      </c>
      <c r="N997">
        <f t="shared" si="32"/>
        <v>16</v>
      </c>
    </row>
    <row r="998" spans="1:14" x14ac:dyDescent="0.25">
      <c r="A998" t="s">
        <v>2339</v>
      </c>
      <c r="B998" t="s">
        <v>2537</v>
      </c>
      <c r="C998" t="s">
        <v>2399</v>
      </c>
      <c r="D998" s="98">
        <v>45520</v>
      </c>
      <c r="E998" s="1">
        <v>211</v>
      </c>
      <c r="F998" t="s">
        <v>2400</v>
      </c>
      <c r="G998" s="1">
        <v>3584241</v>
      </c>
      <c r="H998" t="s">
        <v>2358</v>
      </c>
      <c r="I998" s="120">
        <v>20</v>
      </c>
      <c r="J998" s="120"/>
      <c r="K998" s="120"/>
      <c r="L998" s="47">
        <v>20.662344000000001</v>
      </c>
      <c r="M998" s="47">
        <f t="shared" si="33"/>
        <v>413.24688000000003</v>
      </c>
      <c r="N998">
        <f t="shared" si="32"/>
        <v>16</v>
      </c>
    </row>
    <row r="999" spans="1:14" x14ac:dyDescent="0.25">
      <c r="A999" t="s">
        <v>2339</v>
      </c>
      <c r="B999" t="s">
        <v>2537</v>
      </c>
      <c r="C999" t="s">
        <v>2399</v>
      </c>
      <c r="D999" s="98">
        <v>45520</v>
      </c>
      <c r="E999" s="1">
        <v>218</v>
      </c>
      <c r="F999" t="s">
        <v>2401</v>
      </c>
      <c r="G999" s="1">
        <v>3584240</v>
      </c>
      <c r="H999" t="s">
        <v>2357</v>
      </c>
      <c r="I999" s="120">
        <v>60</v>
      </c>
      <c r="J999" s="120"/>
      <c r="K999" s="120"/>
      <c r="L999" s="47">
        <v>5.9841899999999999</v>
      </c>
      <c r="M999" s="47">
        <f t="shared" si="33"/>
        <v>359.0514</v>
      </c>
      <c r="N999">
        <f t="shared" si="32"/>
        <v>16</v>
      </c>
    </row>
    <row r="1000" spans="1:14" x14ac:dyDescent="0.25">
      <c r="A1000" t="s">
        <v>2339</v>
      </c>
      <c r="B1000" t="s">
        <v>2537</v>
      </c>
      <c r="C1000" t="s">
        <v>2399</v>
      </c>
      <c r="D1000" s="98">
        <v>45520</v>
      </c>
      <c r="E1000" s="1">
        <v>218</v>
      </c>
      <c r="F1000" t="s">
        <v>2401</v>
      </c>
      <c r="G1000" s="1">
        <v>3584241</v>
      </c>
      <c r="H1000" t="s">
        <v>2358</v>
      </c>
      <c r="I1000" s="120">
        <v>20</v>
      </c>
      <c r="J1000" s="120"/>
      <c r="K1000" s="120"/>
      <c r="L1000" s="47">
        <v>20.662344000000001</v>
      </c>
      <c r="M1000" s="47">
        <f t="shared" si="33"/>
        <v>413.24688000000003</v>
      </c>
      <c r="N1000">
        <f t="shared" si="32"/>
        <v>16</v>
      </c>
    </row>
    <row r="1001" spans="1:14" x14ac:dyDescent="0.25">
      <c r="A1001" t="s">
        <v>2339</v>
      </c>
      <c r="B1001" t="s">
        <v>2537</v>
      </c>
      <c r="C1001" t="s">
        <v>2399</v>
      </c>
      <c r="D1001" s="98">
        <v>45518</v>
      </c>
      <c r="E1001" s="1">
        <v>220</v>
      </c>
      <c r="F1001" t="s">
        <v>5166</v>
      </c>
      <c r="G1001" s="1">
        <v>3284683</v>
      </c>
      <c r="H1001" t="s">
        <v>2343</v>
      </c>
      <c r="I1001" s="120">
        <v>6</v>
      </c>
      <c r="J1001" s="120"/>
      <c r="K1001" s="120"/>
      <c r="L1001" s="47">
        <v>30.099959999999999</v>
      </c>
      <c r="M1001" s="47">
        <f t="shared" si="33"/>
        <v>180.59976</v>
      </c>
      <c r="N1001">
        <f t="shared" si="32"/>
        <v>14</v>
      </c>
    </row>
    <row r="1002" spans="1:14" x14ac:dyDescent="0.25">
      <c r="A1002" t="s">
        <v>2339</v>
      </c>
      <c r="B1002" t="s">
        <v>2537</v>
      </c>
      <c r="C1002" t="s">
        <v>2399</v>
      </c>
      <c r="D1002" s="98">
        <v>45518</v>
      </c>
      <c r="E1002" s="1">
        <v>220</v>
      </c>
      <c r="F1002" t="s">
        <v>5166</v>
      </c>
      <c r="G1002" s="1">
        <v>3352387</v>
      </c>
      <c r="H1002" t="s">
        <v>2352</v>
      </c>
      <c r="I1002" s="120">
        <v>6</v>
      </c>
      <c r="J1002" s="120"/>
      <c r="K1002" s="120"/>
      <c r="L1002" s="47">
        <v>39.743999999999993</v>
      </c>
      <c r="M1002" s="47">
        <f t="shared" si="33"/>
        <v>238.46399999999994</v>
      </c>
      <c r="N1002">
        <f t="shared" si="32"/>
        <v>14</v>
      </c>
    </row>
    <row r="1003" spans="1:14" x14ac:dyDescent="0.25">
      <c r="A1003" t="s">
        <v>2339</v>
      </c>
      <c r="B1003" t="s">
        <v>2537</v>
      </c>
      <c r="C1003" t="s">
        <v>2399</v>
      </c>
      <c r="D1003" s="98">
        <v>45520</v>
      </c>
      <c r="E1003" s="1">
        <v>220</v>
      </c>
      <c r="F1003" t="s">
        <v>5166</v>
      </c>
      <c r="G1003" s="1">
        <v>3584240</v>
      </c>
      <c r="H1003" t="s">
        <v>2357</v>
      </c>
      <c r="I1003" s="120">
        <v>60</v>
      </c>
      <c r="J1003" s="120"/>
      <c r="K1003" s="120"/>
      <c r="L1003" s="47">
        <v>5.9841899999999999</v>
      </c>
      <c r="M1003" s="47">
        <f t="shared" si="33"/>
        <v>359.0514</v>
      </c>
      <c r="N1003">
        <f t="shared" si="32"/>
        <v>16</v>
      </c>
    </row>
    <row r="1004" spans="1:14" x14ac:dyDescent="0.25">
      <c r="A1004" t="s">
        <v>2339</v>
      </c>
      <c r="B1004" t="s">
        <v>2537</v>
      </c>
      <c r="C1004" t="s">
        <v>2399</v>
      </c>
      <c r="D1004" s="98">
        <v>45520</v>
      </c>
      <c r="E1004" s="1">
        <v>220</v>
      </c>
      <c r="F1004" t="s">
        <v>5166</v>
      </c>
      <c r="G1004" s="1">
        <v>3584241</v>
      </c>
      <c r="H1004" t="s">
        <v>2358</v>
      </c>
      <c r="I1004" s="120">
        <v>20</v>
      </c>
      <c r="J1004" s="120"/>
      <c r="K1004" s="120"/>
      <c r="L1004" s="47">
        <v>20.662344000000001</v>
      </c>
      <c r="M1004" s="47">
        <f t="shared" si="33"/>
        <v>413.24688000000003</v>
      </c>
      <c r="N1004">
        <f t="shared" si="32"/>
        <v>16</v>
      </c>
    </row>
    <row r="1005" spans="1:14" x14ac:dyDescent="0.25">
      <c r="A1005" t="s">
        <v>2339</v>
      </c>
      <c r="B1005" t="s">
        <v>2537</v>
      </c>
      <c r="C1005" t="s">
        <v>2399</v>
      </c>
      <c r="D1005" s="98">
        <v>45517</v>
      </c>
      <c r="E1005" s="1">
        <v>228</v>
      </c>
      <c r="F1005" t="s">
        <v>5167</v>
      </c>
      <c r="G1005" s="1">
        <v>3284683</v>
      </c>
      <c r="H1005" t="s">
        <v>2343</v>
      </c>
      <c r="I1005" s="120">
        <v>6</v>
      </c>
      <c r="J1005" s="120"/>
      <c r="K1005" s="120"/>
      <c r="L1005" s="47">
        <v>30.099959999999999</v>
      </c>
      <c r="M1005" s="47">
        <f t="shared" si="33"/>
        <v>180.59976</v>
      </c>
      <c r="N1005">
        <f t="shared" si="32"/>
        <v>13</v>
      </c>
    </row>
    <row r="1006" spans="1:14" x14ac:dyDescent="0.25">
      <c r="A1006" t="s">
        <v>2339</v>
      </c>
      <c r="B1006" t="s">
        <v>2537</v>
      </c>
      <c r="C1006" t="s">
        <v>2399</v>
      </c>
      <c r="D1006" s="98">
        <v>45520</v>
      </c>
      <c r="E1006" s="1">
        <v>228</v>
      </c>
      <c r="F1006" t="s">
        <v>5167</v>
      </c>
      <c r="G1006" s="1">
        <v>3584240</v>
      </c>
      <c r="H1006" t="s">
        <v>2357</v>
      </c>
      <c r="I1006" s="120">
        <v>60</v>
      </c>
      <c r="J1006" s="120"/>
      <c r="K1006" s="120"/>
      <c r="L1006" s="47">
        <v>5.9841899999999999</v>
      </c>
      <c r="M1006" s="47">
        <f t="shared" si="33"/>
        <v>359.0514</v>
      </c>
      <c r="N1006">
        <f t="shared" si="32"/>
        <v>16</v>
      </c>
    </row>
    <row r="1007" spans="1:14" x14ac:dyDescent="0.25">
      <c r="A1007" t="s">
        <v>2339</v>
      </c>
      <c r="B1007" t="s">
        <v>2537</v>
      </c>
      <c r="C1007" t="s">
        <v>2399</v>
      </c>
      <c r="D1007" s="98">
        <v>45520</v>
      </c>
      <c r="E1007" s="1">
        <v>228</v>
      </c>
      <c r="F1007" t="s">
        <v>5167</v>
      </c>
      <c r="G1007" s="1">
        <v>3584241</v>
      </c>
      <c r="H1007" t="s">
        <v>2358</v>
      </c>
      <c r="I1007" s="120">
        <v>20</v>
      </c>
      <c r="J1007" s="120"/>
      <c r="K1007" s="120"/>
      <c r="L1007" s="47">
        <v>20.662344000000001</v>
      </c>
      <c r="M1007" s="47">
        <f t="shared" si="33"/>
        <v>413.24688000000003</v>
      </c>
      <c r="N1007">
        <f t="shared" si="32"/>
        <v>16</v>
      </c>
    </row>
    <row r="1008" spans="1:14" x14ac:dyDescent="0.25">
      <c r="A1008" t="s">
        <v>2339</v>
      </c>
      <c r="B1008" t="s">
        <v>2537</v>
      </c>
      <c r="C1008" t="s">
        <v>2399</v>
      </c>
      <c r="D1008" s="98">
        <v>45520</v>
      </c>
      <c r="E1008" s="1">
        <v>239</v>
      </c>
      <c r="F1008" t="s">
        <v>2402</v>
      </c>
      <c r="G1008" s="1">
        <v>3584240</v>
      </c>
      <c r="H1008" t="s">
        <v>2357</v>
      </c>
      <c r="I1008" s="120">
        <v>60</v>
      </c>
      <c r="J1008" s="120"/>
      <c r="K1008" s="120"/>
      <c r="L1008" s="47">
        <v>5.9841899999999999</v>
      </c>
      <c r="M1008" s="47">
        <f t="shared" si="33"/>
        <v>359.0514</v>
      </c>
      <c r="N1008">
        <f t="shared" si="32"/>
        <v>16</v>
      </c>
    </row>
    <row r="1009" spans="1:14" x14ac:dyDescent="0.25">
      <c r="A1009" t="s">
        <v>2339</v>
      </c>
      <c r="B1009" t="s">
        <v>2537</v>
      </c>
      <c r="C1009" t="s">
        <v>2399</v>
      </c>
      <c r="D1009" s="98">
        <v>45520</v>
      </c>
      <c r="E1009" s="1">
        <v>239</v>
      </c>
      <c r="F1009" t="s">
        <v>2402</v>
      </c>
      <c r="G1009" s="1">
        <v>3584241</v>
      </c>
      <c r="H1009" t="s">
        <v>2358</v>
      </c>
      <c r="I1009" s="120">
        <v>20</v>
      </c>
      <c r="J1009" s="120"/>
      <c r="K1009" s="120"/>
      <c r="L1009" s="47">
        <v>20.662344000000001</v>
      </c>
      <c r="M1009" s="47">
        <f t="shared" si="33"/>
        <v>413.24688000000003</v>
      </c>
      <c r="N1009">
        <f t="shared" si="32"/>
        <v>16</v>
      </c>
    </row>
    <row r="1010" spans="1:14" x14ac:dyDescent="0.25">
      <c r="A1010" t="s">
        <v>2339</v>
      </c>
      <c r="B1010" t="s">
        <v>2537</v>
      </c>
      <c r="C1010" t="s">
        <v>2399</v>
      </c>
      <c r="D1010" s="98">
        <v>45520</v>
      </c>
      <c r="E1010" s="1">
        <v>246</v>
      </c>
      <c r="F1010" t="s">
        <v>5168</v>
      </c>
      <c r="G1010" s="1">
        <v>3584240</v>
      </c>
      <c r="H1010" t="s">
        <v>2357</v>
      </c>
      <c r="I1010" s="120">
        <v>60</v>
      </c>
      <c r="J1010" s="120"/>
      <c r="K1010" s="120"/>
      <c r="L1010" s="47">
        <v>5.9841899999999999</v>
      </c>
      <c r="M1010" s="47">
        <f t="shared" si="33"/>
        <v>359.0514</v>
      </c>
      <c r="N1010">
        <f t="shared" si="32"/>
        <v>16</v>
      </c>
    </row>
    <row r="1011" spans="1:14" x14ac:dyDescent="0.25">
      <c r="A1011" t="s">
        <v>2339</v>
      </c>
      <c r="B1011" t="s">
        <v>2537</v>
      </c>
      <c r="C1011" t="s">
        <v>2399</v>
      </c>
      <c r="D1011" s="98">
        <v>45520</v>
      </c>
      <c r="E1011" s="1">
        <v>246</v>
      </c>
      <c r="F1011" t="s">
        <v>5168</v>
      </c>
      <c r="G1011" s="1">
        <v>3584241</v>
      </c>
      <c r="H1011" t="s">
        <v>2358</v>
      </c>
      <c r="I1011" s="120">
        <v>20</v>
      </c>
      <c r="J1011" s="120"/>
      <c r="K1011" s="120"/>
      <c r="L1011" s="47">
        <v>20.662344000000001</v>
      </c>
      <c r="M1011" s="47">
        <f t="shared" si="33"/>
        <v>413.24688000000003</v>
      </c>
      <c r="N1011">
        <f t="shared" si="32"/>
        <v>16</v>
      </c>
    </row>
    <row r="1012" spans="1:14" x14ac:dyDescent="0.25">
      <c r="A1012" t="s">
        <v>2339</v>
      </c>
      <c r="B1012" t="s">
        <v>2537</v>
      </c>
      <c r="C1012" t="s">
        <v>2399</v>
      </c>
      <c r="D1012" s="98">
        <v>45520</v>
      </c>
      <c r="E1012" s="1">
        <v>247</v>
      </c>
      <c r="F1012" t="s">
        <v>2403</v>
      </c>
      <c r="G1012" s="1">
        <v>3584240</v>
      </c>
      <c r="H1012" t="s">
        <v>2357</v>
      </c>
      <c r="I1012" s="120">
        <v>60</v>
      </c>
      <c r="J1012" s="120"/>
      <c r="K1012" s="120"/>
      <c r="L1012" s="47">
        <v>5.9841899999999999</v>
      </c>
      <c r="M1012" s="47">
        <f t="shared" si="33"/>
        <v>359.0514</v>
      </c>
      <c r="N1012">
        <f t="shared" si="32"/>
        <v>16</v>
      </c>
    </row>
    <row r="1013" spans="1:14" x14ac:dyDescent="0.25">
      <c r="A1013" t="s">
        <v>2339</v>
      </c>
      <c r="B1013" t="s">
        <v>2537</v>
      </c>
      <c r="C1013" t="s">
        <v>2399</v>
      </c>
      <c r="D1013" s="98">
        <v>45520</v>
      </c>
      <c r="E1013" s="1">
        <v>247</v>
      </c>
      <c r="F1013" t="s">
        <v>2403</v>
      </c>
      <c r="G1013" s="1">
        <v>3584241</v>
      </c>
      <c r="H1013" t="s">
        <v>2358</v>
      </c>
      <c r="I1013" s="120">
        <v>20</v>
      </c>
      <c r="J1013" s="120"/>
      <c r="K1013" s="120"/>
      <c r="L1013" s="47">
        <v>20.662344000000001</v>
      </c>
      <c r="M1013" s="47">
        <f t="shared" si="33"/>
        <v>413.24688000000003</v>
      </c>
      <c r="N1013">
        <f t="shared" si="32"/>
        <v>16</v>
      </c>
    </row>
    <row r="1014" spans="1:14" x14ac:dyDescent="0.25">
      <c r="A1014" t="s">
        <v>2339</v>
      </c>
      <c r="B1014" t="s">
        <v>2537</v>
      </c>
      <c r="C1014" t="s">
        <v>2399</v>
      </c>
      <c r="D1014" s="98">
        <v>45520</v>
      </c>
      <c r="E1014" s="1">
        <v>249</v>
      </c>
      <c r="F1014" t="s">
        <v>5169</v>
      </c>
      <c r="G1014" s="1">
        <v>3584240</v>
      </c>
      <c r="H1014" t="s">
        <v>2357</v>
      </c>
      <c r="I1014" s="120">
        <v>60</v>
      </c>
      <c r="J1014" s="120"/>
      <c r="K1014" s="120"/>
      <c r="L1014" s="47">
        <v>5.9841899999999999</v>
      </c>
      <c r="M1014" s="47">
        <f t="shared" si="33"/>
        <v>359.0514</v>
      </c>
      <c r="N1014">
        <f t="shared" si="32"/>
        <v>16</v>
      </c>
    </row>
    <row r="1015" spans="1:14" x14ac:dyDescent="0.25">
      <c r="A1015" t="s">
        <v>2339</v>
      </c>
      <c r="B1015" t="s">
        <v>2537</v>
      </c>
      <c r="C1015" t="s">
        <v>2399</v>
      </c>
      <c r="D1015" s="98">
        <v>45520</v>
      </c>
      <c r="E1015" s="1">
        <v>249</v>
      </c>
      <c r="F1015" t="s">
        <v>5169</v>
      </c>
      <c r="G1015" s="1">
        <v>3584241</v>
      </c>
      <c r="H1015" t="s">
        <v>2358</v>
      </c>
      <c r="I1015" s="120">
        <v>20</v>
      </c>
      <c r="J1015" s="120"/>
      <c r="K1015" s="120"/>
      <c r="L1015" s="47">
        <v>20.662344000000001</v>
      </c>
      <c r="M1015" s="47">
        <f t="shared" si="33"/>
        <v>413.24688000000003</v>
      </c>
      <c r="N1015">
        <f t="shared" si="32"/>
        <v>16</v>
      </c>
    </row>
    <row r="1016" spans="1:14" x14ac:dyDescent="0.25">
      <c r="A1016" t="s">
        <v>2339</v>
      </c>
      <c r="B1016" t="s">
        <v>2537</v>
      </c>
      <c r="C1016" t="s">
        <v>2399</v>
      </c>
      <c r="D1016" s="98">
        <v>45520</v>
      </c>
      <c r="E1016" s="1">
        <v>255</v>
      </c>
      <c r="F1016" t="s">
        <v>5170</v>
      </c>
      <c r="G1016" s="1">
        <v>3584240</v>
      </c>
      <c r="H1016" t="s">
        <v>2357</v>
      </c>
      <c r="I1016" s="120">
        <v>60</v>
      </c>
      <c r="J1016" s="120"/>
      <c r="K1016" s="120"/>
      <c r="L1016" s="47">
        <v>5.9841899999999999</v>
      </c>
      <c r="M1016" s="47">
        <f t="shared" si="33"/>
        <v>359.0514</v>
      </c>
      <c r="N1016">
        <f t="shared" si="32"/>
        <v>16</v>
      </c>
    </row>
    <row r="1017" spans="1:14" x14ac:dyDescent="0.25">
      <c r="A1017" t="s">
        <v>2339</v>
      </c>
      <c r="B1017" t="s">
        <v>2537</v>
      </c>
      <c r="C1017" t="s">
        <v>2399</v>
      </c>
      <c r="D1017" s="98">
        <v>45520</v>
      </c>
      <c r="E1017" s="1">
        <v>255</v>
      </c>
      <c r="F1017" t="s">
        <v>5170</v>
      </c>
      <c r="G1017" s="1">
        <v>3584241</v>
      </c>
      <c r="H1017" t="s">
        <v>2358</v>
      </c>
      <c r="I1017" s="120">
        <v>20</v>
      </c>
      <c r="J1017" s="120"/>
      <c r="K1017" s="120"/>
      <c r="L1017" s="47">
        <v>20.662344000000001</v>
      </c>
      <c r="M1017" s="47">
        <f t="shared" si="33"/>
        <v>413.24688000000003</v>
      </c>
      <c r="N1017">
        <f t="shared" si="32"/>
        <v>16</v>
      </c>
    </row>
    <row r="1018" spans="1:14" x14ac:dyDescent="0.25">
      <c r="A1018" t="s">
        <v>2339</v>
      </c>
      <c r="B1018" t="s">
        <v>2537</v>
      </c>
      <c r="C1018" t="s">
        <v>2399</v>
      </c>
      <c r="D1018" s="98">
        <v>45520</v>
      </c>
      <c r="E1018" s="1">
        <v>256</v>
      </c>
      <c r="F1018" t="s">
        <v>5171</v>
      </c>
      <c r="G1018" s="1">
        <v>3584240</v>
      </c>
      <c r="H1018" t="s">
        <v>2357</v>
      </c>
      <c r="I1018" s="120">
        <v>60</v>
      </c>
      <c r="J1018" s="120"/>
      <c r="K1018" s="120"/>
      <c r="L1018" s="47">
        <v>5.9841899999999999</v>
      </c>
      <c r="M1018" s="47">
        <f t="shared" si="33"/>
        <v>359.0514</v>
      </c>
      <c r="N1018">
        <f t="shared" si="32"/>
        <v>16</v>
      </c>
    </row>
    <row r="1019" spans="1:14" x14ac:dyDescent="0.25">
      <c r="A1019" t="s">
        <v>2339</v>
      </c>
      <c r="B1019" t="s">
        <v>2537</v>
      </c>
      <c r="C1019" t="s">
        <v>2399</v>
      </c>
      <c r="D1019" s="98">
        <v>45520</v>
      </c>
      <c r="E1019" s="1">
        <v>256</v>
      </c>
      <c r="F1019" t="s">
        <v>5171</v>
      </c>
      <c r="G1019" s="1">
        <v>3584241</v>
      </c>
      <c r="H1019" t="s">
        <v>2358</v>
      </c>
      <c r="I1019" s="120">
        <v>20</v>
      </c>
      <c r="J1019" s="120"/>
      <c r="K1019" s="120"/>
      <c r="L1019" s="47">
        <v>20.662344000000001</v>
      </c>
      <c r="M1019" s="47">
        <f t="shared" si="33"/>
        <v>413.24688000000003</v>
      </c>
      <c r="N1019">
        <f t="shared" si="32"/>
        <v>16</v>
      </c>
    </row>
    <row r="1020" spans="1:14" x14ac:dyDescent="0.25">
      <c r="A1020" t="s">
        <v>2339</v>
      </c>
      <c r="B1020" t="s">
        <v>2537</v>
      </c>
      <c r="C1020" t="s">
        <v>2399</v>
      </c>
      <c r="D1020" s="98">
        <v>45520</v>
      </c>
      <c r="E1020" s="1">
        <v>259</v>
      </c>
      <c r="F1020" t="s">
        <v>5172</v>
      </c>
      <c r="G1020" s="1">
        <v>3584241</v>
      </c>
      <c r="H1020" t="s">
        <v>2358</v>
      </c>
      <c r="I1020" s="120">
        <v>20</v>
      </c>
      <c r="J1020" s="120"/>
      <c r="K1020" s="120"/>
      <c r="L1020" s="47">
        <v>20.662344000000001</v>
      </c>
      <c r="M1020" s="47">
        <f t="shared" si="33"/>
        <v>413.24688000000003</v>
      </c>
      <c r="N1020">
        <f t="shared" si="32"/>
        <v>16</v>
      </c>
    </row>
    <row r="1021" spans="1:14" x14ac:dyDescent="0.25">
      <c r="A1021" t="s">
        <v>2339</v>
      </c>
      <c r="B1021" t="s">
        <v>2537</v>
      </c>
      <c r="C1021" t="s">
        <v>2399</v>
      </c>
      <c r="D1021" s="98">
        <v>45520</v>
      </c>
      <c r="E1021" s="1">
        <v>262</v>
      </c>
      <c r="F1021" t="s">
        <v>5173</v>
      </c>
      <c r="G1021" s="1">
        <v>3584240</v>
      </c>
      <c r="H1021" t="s">
        <v>2357</v>
      </c>
      <c r="I1021" s="120">
        <v>60</v>
      </c>
      <c r="J1021" s="120"/>
      <c r="K1021" s="120"/>
      <c r="L1021" s="47">
        <v>5.9841899999999999</v>
      </c>
      <c r="M1021" s="47">
        <f t="shared" si="33"/>
        <v>359.0514</v>
      </c>
      <c r="N1021">
        <f t="shared" si="32"/>
        <v>16</v>
      </c>
    </row>
    <row r="1022" spans="1:14" x14ac:dyDescent="0.25">
      <c r="A1022" t="s">
        <v>2339</v>
      </c>
      <c r="B1022" t="s">
        <v>2537</v>
      </c>
      <c r="C1022" t="s">
        <v>2399</v>
      </c>
      <c r="D1022" s="98">
        <v>45520</v>
      </c>
      <c r="E1022" s="1">
        <v>262</v>
      </c>
      <c r="F1022" t="s">
        <v>5173</v>
      </c>
      <c r="G1022" s="1">
        <v>3584241</v>
      </c>
      <c r="H1022" t="s">
        <v>2358</v>
      </c>
      <c r="I1022" s="120">
        <v>20</v>
      </c>
      <c r="J1022" s="120"/>
      <c r="K1022" s="120"/>
      <c r="L1022" s="47">
        <v>20.662344000000001</v>
      </c>
      <c r="M1022" s="47">
        <f t="shared" si="33"/>
        <v>413.24688000000003</v>
      </c>
      <c r="N1022">
        <f t="shared" si="32"/>
        <v>16</v>
      </c>
    </row>
    <row r="1023" spans="1:14" x14ac:dyDescent="0.25">
      <c r="A1023" t="s">
        <v>2339</v>
      </c>
      <c r="B1023" t="s">
        <v>2537</v>
      </c>
      <c r="C1023" t="s">
        <v>2399</v>
      </c>
      <c r="D1023" s="98">
        <v>45520</v>
      </c>
      <c r="E1023" s="1">
        <v>263</v>
      </c>
      <c r="F1023" t="s">
        <v>5174</v>
      </c>
      <c r="G1023" s="1">
        <v>3584240</v>
      </c>
      <c r="H1023" t="s">
        <v>2357</v>
      </c>
      <c r="I1023" s="120">
        <v>60</v>
      </c>
      <c r="J1023" s="120"/>
      <c r="K1023" s="120"/>
      <c r="L1023" s="47">
        <v>5.9841899999999999</v>
      </c>
      <c r="M1023" s="47">
        <f t="shared" si="33"/>
        <v>359.0514</v>
      </c>
      <c r="N1023">
        <f t="shared" si="32"/>
        <v>16</v>
      </c>
    </row>
    <row r="1024" spans="1:14" x14ac:dyDescent="0.25">
      <c r="A1024" t="s">
        <v>2339</v>
      </c>
      <c r="B1024" t="s">
        <v>2537</v>
      </c>
      <c r="C1024" t="s">
        <v>2399</v>
      </c>
      <c r="D1024" s="98">
        <v>45520</v>
      </c>
      <c r="E1024" s="1">
        <v>263</v>
      </c>
      <c r="F1024" t="s">
        <v>5174</v>
      </c>
      <c r="G1024" s="1">
        <v>3584241</v>
      </c>
      <c r="H1024" t="s">
        <v>2358</v>
      </c>
      <c r="I1024" s="120">
        <v>20</v>
      </c>
      <c r="J1024" s="120"/>
      <c r="K1024" s="120"/>
      <c r="L1024" s="47">
        <v>20.662344000000001</v>
      </c>
      <c r="M1024" s="47">
        <f t="shared" si="33"/>
        <v>413.24688000000003</v>
      </c>
      <c r="N1024">
        <f t="shared" si="32"/>
        <v>16</v>
      </c>
    </row>
    <row r="1025" spans="1:14" x14ac:dyDescent="0.25">
      <c r="A1025" t="s">
        <v>2339</v>
      </c>
      <c r="B1025" t="s">
        <v>2537</v>
      </c>
      <c r="C1025" t="s">
        <v>2399</v>
      </c>
      <c r="D1025" s="98">
        <v>45520</v>
      </c>
      <c r="E1025" s="1">
        <v>275</v>
      </c>
      <c r="F1025" t="s">
        <v>2404</v>
      </c>
      <c r="G1025" s="1">
        <v>3584240</v>
      </c>
      <c r="H1025" t="s">
        <v>2357</v>
      </c>
      <c r="I1025" s="120">
        <v>60</v>
      </c>
      <c r="J1025" s="120"/>
      <c r="K1025" s="120"/>
      <c r="L1025" s="47">
        <v>5.9841899999999999</v>
      </c>
      <c r="M1025" s="47">
        <f t="shared" si="33"/>
        <v>359.0514</v>
      </c>
      <c r="N1025">
        <f t="shared" si="32"/>
        <v>16</v>
      </c>
    </row>
    <row r="1026" spans="1:14" x14ac:dyDescent="0.25">
      <c r="A1026" t="s">
        <v>2339</v>
      </c>
      <c r="B1026" t="s">
        <v>2537</v>
      </c>
      <c r="C1026" t="s">
        <v>2399</v>
      </c>
      <c r="D1026" s="98">
        <v>45520</v>
      </c>
      <c r="E1026" s="1">
        <v>275</v>
      </c>
      <c r="F1026" t="s">
        <v>2404</v>
      </c>
      <c r="G1026" s="1">
        <v>3584241</v>
      </c>
      <c r="H1026" t="s">
        <v>2358</v>
      </c>
      <c r="I1026" s="120">
        <v>20</v>
      </c>
      <c r="J1026" s="120"/>
      <c r="K1026" s="120"/>
      <c r="L1026" s="47">
        <v>20.662344000000001</v>
      </c>
      <c r="M1026" s="47">
        <f t="shared" si="33"/>
        <v>413.24688000000003</v>
      </c>
      <c r="N1026">
        <f t="shared" si="32"/>
        <v>16</v>
      </c>
    </row>
    <row r="1027" spans="1:14" x14ac:dyDescent="0.25">
      <c r="A1027" t="s">
        <v>2339</v>
      </c>
      <c r="B1027" t="s">
        <v>2537</v>
      </c>
      <c r="C1027" t="s">
        <v>2399</v>
      </c>
      <c r="D1027" s="98">
        <v>45520</v>
      </c>
      <c r="E1027" s="1">
        <v>277</v>
      </c>
      <c r="F1027" t="s">
        <v>5175</v>
      </c>
      <c r="G1027" s="1">
        <v>3584240</v>
      </c>
      <c r="H1027" t="s">
        <v>2357</v>
      </c>
      <c r="I1027" s="120">
        <v>60</v>
      </c>
      <c r="J1027" s="120"/>
      <c r="K1027" s="120"/>
      <c r="L1027" s="47">
        <v>5.9841899999999999</v>
      </c>
      <c r="M1027" s="47">
        <f t="shared" si="33"/>
        <v>359.0514</v>
      </c>
      <c r="N1027">
        <f t="shared" ref="N1027:N1090" si="34">+DAY(D1027)</f>
        <v>16</v>
      </c>
    </row>
    <row r="1028" spans="1:14" x14ac:dyDescent="0.25">
      <c r="A1028" t="s">
        <v>2339</v>
      </c>
      <c r="B1028" t="s">
        <v>2537</v>
      </c>
      <c r="C1028" t="s">
        <v>2399</v>
      </c>
      <c r="D1028" s="98">
        <v>45520</v>
      </c>
      <c r="E1028" s="1">
        <v>277</v>
      </c>
      <c r="F1028" t="s">
        <v>5175</v>
      </c>
      <c r="G1028" s="1">
        <v>3584241</v>
      </c>
      <c r="H1028" t="s">
        <v>2358</v>
      </c>
      <c r="I1028" s="120">
        <v>20</v>
      </c>
      <c r="J1028" s="120"/>
      <c r="K1028" s="120"/>
      <c r="L1028" s="47">
        <v>20.662344000000001</v>
      </c>
      <c r="M1028" s="47">
        <f t="shared" si="33"/>
        <v>413.24688000000003</v>
      </c>
      <c r="N1028">
        <f t="shared" si="34"/>
        <v>16</v>
      </c>
    </row>
    <row r="1029" spans="1:14" x14ac:dyDescent="0.25">
      <c r="A1029" t="s">
        <v>2339</v>
      </c>
      <c r="B1029" t="s">
        <v>2537</v>
      </c>
      <c r="C1029" t="s">
        <v>2399</v>
      </c>
      <c r="D1029" s="98">
        <v>45518</v>
      </c>
      <c r="E1029" s="1">
        <v>280</v>
      </c>
      <c r="F1029" t="s">
        <v>5176</v>
      </c>
      <c r="G1029" s="1">
        <v>3373113</v>
      </c>
      <c r="H1029" t="s">
        <v>2353</v>
      </c>
      <c r="I1029" s="120">
        <v>60</v>
      </c>
      <c r="J1029" s="120"/>
      <c r="K1029" s="120"/>
      <c r="L1029" s="47">
        <v>5.9841899999999999</v>
      </c>
      <c r="M1029" s="47">
        <f t="shared" si="33"/>
        <v>359.0514</v>
      </c>
      <c r="N1029">
        <f t="shared" si="34"/>
        <v>14</v>
      </c>
    </row>
    <row r="1030" spans="1:14" x14ac:dyDescent="0.25">
      <c r="A1030" t="s">
        <v>2339</v>
      </c>
      <c r="B1030" t="s">
        <v>2537</v>
      </c>
      <c r="C1030" t="s">
        <v>2399</v>
      </c>
      <c r="D1030" s="98">
        <v>45519</v>
      </c>
      <c r="E1030" s="1">
        <v>280</v>
      </c>
      <c r="F1030" t="s">
        <v>5176</v>
      </c>
      <c r="G1030" s="1">
        <v>3373113</v>
      </c>
      <c r="H1030" t="s">
        <v>2353</v>
      </c>
      <c r="I1030" s="120">
        <v>60</v>
      </c>
      <c r="J1030" s="120"/>
      <c r="K1030" s="120"/>
      <c r="L1030" s="47">
        <v>5.9841899999999999</v>
      </c>
      <c r="M1030" s="47">
        <f t="shared" si="33"/>
        <v>359.0514</v>
      </c>
      <c r="N1030">
        <f t="shared" si="34"/>
        <v>15</v>
      </c>
    </row>
    <row r="1031" spans="1:14" x14ac:dyDescent="0.25">
      <c r="A1031" t="s">
        <v>2339</v>
      </c>
      <c r="B1031" t="s">
        <v>2537</v>
      </c>
      <c r="C1031" t="s">
        <v>2399</v>
      </c>
      <c r="D1031" s="98">
        <v>45520</v>
      </c>
      <c r="E1031" s="1">
        <v>280</v>
      </c>
      <c r="F1031" t="s">
        <v>5176</v>
      </c>
      <c r="G1031" s="1">
        <v>3584240</v>
      </c>
      <c r="H1031" t="s">
        <v>2357</v>
      </c>
      <c r="I1031" s="120">
        <v>60</v>
      </c>
      <c r="J1031" s="120"/>
      <c r="K1031" s="120"/>
      <c r="L1031" s="47">
        <v>5.9841899999999999</v>
      </c>
      <c r="M1031" s="47">
        <f t="shared" si="33"/>
        <v>359.0514</v>
      </c>
      <c r="N1031">
        <f t="shared" si="34"/>
        <v>16</v>
      </c>
    </row>
    <row r="1032" spans="1:14" x14ac:dyDescent="0.25">
      <c r="A1032" t="s">
        <v>2339</v>
      </c>
      <c r="B1032" t="s">
        <v>2537</v>
      </c>
      <c r="C1032" t="s">
        <v>2399</v>
      </c>
      <c r="D1032" s="98">
        <v>45520</v>
      </c>
      <c r="E1032" s="1">
        <v>280</v>
      </c>
      <c r="F1032" t="s">
        <v>5176</v>
      </c>
      <c r="G1032" s="1">
        <v>3584241</v>
      </c>
      <c r="H1032" t="s">
        <v>2358</v>
      </c>
      <c r="I1032" s="120">
        <v>20</v>
      </c>
      <c r="J1032" s="120"/>
      <c r="K1032" s="120"/>
      <c r="L1032" s="47">
        <v>20.662344000000001</v>
      </c>
      <c r="M1032" s="47">
        <f t="shared" si="33"/>
        <v>413.24688000000003</v>
      </c>
      <c r="N1032">
        <f t="shared" si="34"/>
        <v>16</v>
      </c>
    </row>
    <row r="1033" spans="1:14" x14ac:dyDescent="0.25">
      <c r="A1033" t="s">
        <v>2339</v>
      </c>
      <c r="B1033" t="s">
        <v>2537</v>
      </c>
      <c r="C1033" t="s">
        <v>2399</v>
      </c>
      <c r="D1033" s="98">
        <v>45520</v>
      </c>
      <c r="E1033" s="1">
        <v>282</v>
      </c>
      <c r="F1033" t="s">
        <v>2405</v>
      </c>
      <c r="G1033" s="1">
        <v>3584240</v>
      </c>
      <c r="H1033" t="s">
        <v>2357</v>
      </c>
      <c r="I1033" s="120">
        <v>60</v>
      </c>
      <c r="J1033" s="120"/>
      <c r="K1033" s="120"/>
      <c r="L1033" s="47">
        <v>5.9841899999999999</v>
      </c>
      <c r="M1033" s="47">
        <f t="shared" si="33"/>
        <v>359.0514</v>
      </c>
      <c r="N1033">
        <f t="shared" si="34"/>
        <v>16</v>
      </c>
    </row>
    <row r="1034" spans="1:14" x14ac:dyDescent="0.25">
      <c r="A1034" t="s">
        <v>2339</v>
      </c>
      <c r="B1034" t="s">
        <v>2537</v>
      </c>
      <c r="C1034" t="s">
        <v>2399</v>
      </c>
      <c r="D1034" s="98">
        <v>45520</v>
      </c>
      <c r="E1034" s="1">
        <v>282</v>
      </c>
      <c r="F1034" t="s">
        <v>2405</v>
      </c>
      <c r="G1034" s="1">
        <v>3584241</v>
      </c>
      <c r="H1034" t="s">
        <v>2358</v>
      </c>
      <c r="I1034" s="120">
        <v>20</v>
      </c>
      <c r="J1034" s="120"/>
      <c r="K1034" s="120"/>
      <c r="L1034" s="47">
        <v>20.662344000000001</v>
      </c>
      <c r="M1034" s="47">
        <f t="shared" si="33"/>
        <v>413.24688000000003</v>
      </c>
      <c r="N1034">
        <f t="shared" si="34"/>
        <v>16</v>
      </c>
    </row>
    <row r="1035" spans="1:14" x14ac:dyDescent="0.25">
      <c r="A1035" t="s">
        <v>2339</v>
      </c>
      <c r="B1035" t="s">
        <v>2537</v>
      </c>
      <c r="C1035" t="s">
        <v>2399</v>
      </c>
      <c r="D1035" s="98">
        <v>45518</v>
      </c>
      <c r="E1035" s="1">
        <v>298</v>
      </c>
      <c r="F1035" t="s">
        <v>2406</v>
      </c>
      <c r="G1035" s="1">
        <v>3384346</v>
      </c>
      <c r="H1035" t="s">
        <v>2354</v>
      </c>
      <c r="I1035" s="120">
        <v>6</v>
      </c>
      <c r="J1035" s="120"/>
      <c r="K1035" s="120"/>
      <c r="L1035" s="47">
        <v>37.949940000000005</v>
      </c>
      <c r="M1035" s="47">
        <f t="shared" si="33"/>
        <v>227.69964000000004</v>
      </c>
      <c r="N1035">
        <f t="shared" si="34"/>
        <v>14</v>
      </c>
    </row>
    <row r="1036" spans="1:14" x14ac:dyDescent="0.25">
      <c r="A1036" t="s">
        <v>2339</v>
      </c>
      <c r="B1036" t="s">
        <v>2537</v>
      </c>
      <c r="C1036" t="s">
        <v>2399</v>
      </c>
      <c r="D1036" s="98">
        <v>45520</v>
      </c>
      <c r="E1036" s="1">
        <v>298</v>
      </c>
      <c r="F1036" t="s">
        <v>2406</v>
      </c>
      <c r="G1036" s="1">
        <v>3584240</v>
      </c>
      <c r="H1036" t="s">
        <v>2357</v>
      </c>
      <c r="I1036" s="120">
        <v>60</v>
      </c>
      <c r="J1036" s="120"/>
      <c r="K1036" s="120"/>
      <c r="L1036" s="47">
        <v>5.9841899999999999</v>
      </c>
      <c r="M1036" s="47">
        <f t="shared" si="33"/>
        <v>359.0514</v>
      </c>
      <c r="N1036">
        <f t="shared" si="34"/>
        <v>16</v>
      </c>
    </row>
    <row r="1037" spans="1:14" x14ac:dyDescent="0.25">
      <c r="A1037" t="s">
        <v>2339</v>
      </c>
      <c r="B1037" t="s">
        <v>2537</v>
      </c>
      <c r="C1037" t="s">
        <v>2399</v>
      </c>
      <c r="D1037" s="98">
        <v>45520</v>
      </c>
      <c r="E1037" s="1">
        <v>298</v>
      </c>
      <c r="F1037" t="s">
        <v>2406</v>
      </c>
      <c r="G1037" s="1">
        <v>3584241</v>
      </c>
      <c r="H1037" t="s">
        <v>2358</v>
      </c>
      <c r="I1037" s="120">
        <v>20</v>
      </c>
      <c r="J1037" s="120"/>
      <c r="K1037" s="120"/>
      <c r="L1037" s="47">
        <v>20.662344000000001</v>
      </c>
      <c r="M1037" s="47">
        <f t="shared" si="33"/>
        <v>413.24688000000003</v>
      </c>
      <c r="N1037">
        <f t="shared" si="34"/>
        <v>16</v>
      </c>
    </row>
    <row r="1038" spans="1:14" x14ac:dyDescent="0.25">
      <c r="A1038" t="s">
        <v>2339</v>
      </c>
      <c r="B1038" t="s">
        <v>2537</v>
      </c>
      <c r="C1038" t="s">
        <v>2340</v>
      </c>
      <c r="D1038" s="98">
        <v>45518</v>
      </c>
      <c r="E1038" s="1">
        <v>301</v>
      </c>
      <c r="F1038" t="s">
        <v>2407</v>
      </c>
      <c r="G1038" s="1">
        <v>3384347</v>
      </c>
      <c r="H1038" t="s">
        <v>2345</v>
      </c>
      <c r="I1038" s="120">
        <v>120</v>
      </c>
      <c r="J1038" s="120"/>
      <c r="K1038" s="120"/>
      <c r="L1038" s="47">
        <v>5.7200040000000012</v>
      </c>
      <c r="M1038" s="47">
        <f t="shared" si="33"/>
        <v>686.40048000000013</v>
      </c>
      <c r="N1038">
        <f t="shared" si="34"/>
        <v>14</v>
      </c>
    </row>
    <row r="1039" spans="1:14" x14ac:dyDescent="0.25">
      <c r="A1039" t="s">
        <v>2339</v>
      </c>
      <c r="B1039" t="s">
        <v>2537</v>
      </c>
      <c r="C1039" t="s">
        <v>2340</v>
      </c>
      <c r="D1039" s="98">
        <v>45518</v>
      </c>
      <c r="E1039" s="1">
        <v>301</v>
      </c>
      <c r="F1039" t="s">
        <v>2407</v>
      </c>
      <c r="G1039" s="1">
        <v>3584240</v>
      </c>
      <c r="H1039" t="s">
        <v>2357</v>
      </c>
      <c r="I1039" s="120">
        <v>60</v>
      </c>
      <c r="J1039" s="120"/>
      <c r="K1039" s="120"/>
      <c r="L1039" s="47">
        <v>5.9841899999999999</v>
      </c>
      <c r="M1039" s="47">
        <f t="shared" si="33"/>
        <v>359.0514</v>
      </c>
      <c r="N1039">
        <f t="shared" si="34"/>
        <v>14</v>
      </c>
    </row>
    <row r="1040" spans="1:14" x14ac:dyDescent="0.25">
      <c r="A1040" t="s">
        <v>2339</v>
      </c>
      <c r="B1040" t="s">
        <v>2537</v>
      </c>
      <c r="C1040" t="s">
        <v>2340</v>
      </c>
      <c r="D1040" s="98">
        <v>45518</v>
      </c>
      <c r="E1040" s="1">
        <v>301</v>
      </c>
      <c r="F1040" t="s">
        <v>2407</v>
      </c>
      <c r="G1040" s="1">
        <v>3584241</v>
      </c>
      <c r="H1040" t="s">
        <v>2358</v>
      </c>
      <c r="I1040" s="120">
        <v>20</v>
      </c>
      <c r="J1040" s="120"/>
      <c r="K1040" s="120"/>
      <c r="L1040" s="47">
        <v>20.662344000000001</v>
      </c>
      <c r="M1040" s="47">
        <f t="shared" si="33"/>
        <v>413.24688000000003</v>
      </c>
      <c r="N1040">
        <f t="shared" si="34"/>
        <v>14</v>
      </c>
    </row>
    <row r="1041" spans="1:14" x14ac:dyDescent="0.25">
      <c r="A1041" t="s">
        <v>2339</v>
      </c>
      <c r="B1041" t="s">
        <v>2537</v>
      </c>
      <c r="C1041" t="s">
        <v>2340</v>
      </c>
      <c r="D1041" s="98">
        <v>45521</v>
      </c>
      <c r="E1041" s="1">
        <v>301</v>
      </c>
      <c r="F1041" t="s">
        <v>2407</v>
      </c>
      <c r="G1041" s="1">
        <v>3564667</v>
      </c>
      <c r="H1041" t="s">
        <v>2347</v>
      </c>
      <c r="I1041" s="120">
        <v>24</v>
      </c>
      <c r="J1041" s="120"/>
      <c r="K1041" s="120"/>
      <c r="L1041" s="47">
        <v>20.323620000000002</v>
      </c>
      <c r="M1041" s="47">
        <f t="shared" si="33"/>
        <v>487.76688000000001</v>
      </c>
      <c r="N1041">
        <f t="shared" si="34"/>
        <v>17</v>
      </c>
    </row>
    <row r="1042" spans="1:14" x14ac:dyDescent="0.25">
      <c r="A1042" t="s">
        <v>2339</v>
      </c>
      <c r="B1042" t="s">
        <v>2537</v>
      </c>
      <c r="C1042" t="s">
        <v>2340</v>
      </c>
      <c r="D1042" s="98">
        <v>45517</v>
      </c>
      <c r="E1042" s="1">
        <v>304</v>
      </c>
      <c r="F1042" t="s">
        <v>2408</v>
      </c>
      <c r="G1042" s="1">
        <v>3352387</v>
      </c>
      <c r="H1042" t="s">
        <v>2352</v>
      </c>
      <c r="I1042" s="120">
        <v>18</v>
      </c>
      <c r="J1042" s="120"/>
      <c r="K1042" s="120"/>
      <c r="L1042" s="47">
        <v>39.743999999999993</v>
      </c>
      <c r="M1042" s="47">
        <f t="shared" si="33"/>
        <v>715.39199999999983</v>
      </c>
      <c r="N1042">
        <f t="shared" si="34"/>
        <v>13</v>
      </c>
    </row>
    <row r="1043" spans="1:14" x14ac:dyDescent="0.25">
      <c r="A1043" t="s">
        <v>2339</v>
      </c>
      <c r="B1043" t="s">
        <v>2537</v>
      </c>
      <c r="C1043" t="s">
        <v>2340</v>
      </c>
      <c r="D1043" s="98">
        <v>45517</v>
      </c>
      <c r="E1043" s="1">
        <v>304</v>
      </c>
      <c r="F1043" t="s">
        <v>2408</v>
      </c>
      <c r="G1043" s="1">
        <v>3580230</v>
      </c>
      <c r="H1043" t="s">
        <v>2356</v>
      </c>
      <c r="I1043" s="120">
        <v>12</v>
      </c>
      <c r="J1043" s="120"/>
      <c r="K1043" s="120"/>
      <c r="L1043" s="47">
        <v>36.695520000000002</v>
      </c>
      <c r="M1043" s="47">
        <f t="shared" si="33"/>
        <v>440.34624000000002</v>
      </c>
      <c r="N1043">
        <f t="shared" si="34"/>
        <v>13</v>
      </c>
    </row>
    <row r="1044" spans="1:14" x14ac:dyDescent="0.25">
      <c r="A1044" t="s">
        <v>2339</v>
      </c>
      <c r="B1044" t="s">
        <v>2537</v>
      </c>
      <c r="C1044" t="s">
        <v>2340</v>
      </c>
      <c r="D1044" s="98">
        <v>45517</v>
      </c>
      <c r="E1044" s="1">
        <v>304</v>
      </c>
      <c r="F1044" t="s">
        <v>2408</v>
      </c>
      <c r="G1044" s="1">
        <v>3284683</v>
      </c>
      <c r="H1044" t="s">
        <v>2343</v>
      </c>
      <c r="I1044" s="120">
        <v>24</v>
      </c>
      <c r="J1044" s="120"/>
      <c r="K1044" s="120"/>
      <c r="L1044" s="47">
        <v>30.099959999999999</v>
      </c>
      <c r="M1044" s="47">
        <f t="shared" si="33"/>
        <v>722.39904000000001</v>
      </c>
      <c r="N1044">
        <f t="shared" si="34"/>
        <v>13</v>
      </c>
    </row>
    <row r="1045" spans="1:14" x14ac:dyDescent="0.25">
      <c r="A1045" t="s">
        <v>2339</v>
      </c>
      <c r="B1045" t="s">
        <v>2537</v>
      </c>
      <c r="C1045" t="s">
        <v>2340</v>
      </c>
      <c r="D1045" s="98">
        <v>45517</v>
      </c>
      <c r="E1045" s="1">
        <v>304</v>
      </c>
      <c r="F1045" t="s">
        <v>2408</v>
      </c>
      <c r="G1045" s="1">
        <v>3352387</v>
      </c>
      <c r="H1045" t="s">
        <v>2352</v>
      </c>
      <c r="I1045" s="120">
        <v>30</v>
      </c>
      <c r="J1045" s="120"/>
      <c r="K1045" s="120"/>
      <c r="L1045" s="47">
        <v>39.743999999999993</v>
      </c>
      <c r="M1045" s="47">
        <f t="shared" si="33"/>
        <v>1192.3199999999997</v>
      </c>
      <c r="N1045">
        <f t="shared" si="34"/>
        <v>13</v>
      </c>
    </row>
    <row r="1046" spans="1:14" x14ac:dyDescent="0.25">
      <c r="A1046" t="s">
        <v>2339</v>
      </c>
      <c r="B1046" t="s">
        <v>2537</v>
      </c>
      <c r="C1046" t="s">
        <v>2340</v>
      </c>
      <c r="D1046" s="98">
        <v>45517</v>
      </c>
      <c r="E1046" s="1">
        <v>304</v>
      </c>
      <c r="F1046" t="s">
        <v>2408</v>
      </c>
      <c r="G1046" s="1">
        <v>3373113</v>
      </c>
      <c r="H1046" t="s">
        <v>2353</v>
      </c>
      <c r="I1046" s="120">
        <v>180</v>
      </c>
      <c r="J1046" s="120"/>
      <c r="K1046" s="120"/>
      <c r="L1046" s="47">
        <v>5.9841899999999999</v>
      </c>
      <c r="M1046" s="47">
        <f t="shared" si="33"/>
        <v>1077.1541999999999</v>
      </c>
      <c r="N1046">
        <f t="shared" si="34"/>
        <v>13</v>
      </c>
    </row>
    <row r="1047" spans="1:14" x14ac:dyDescent="0.25">
      <c r="A1047" t="s">
        <v>2339</v>
      </c>
      <c r="B1047" t="s">
        <v>2537</v>
      </c>
      <c r="C1047" t="s">
        <v>2340</v>
      </c>
      <c r="D1047" s="98">
        <v>45520</v>
      </c>
      <c r="E1047" s="1">
        <v>304</v>
      </c>
      <c r="F1047" t="s">
        <v>2408</v>
      </c>
      <c r="G1047" s="1">
        <v>3564667</v>
      </c>
      <c r="H1047" t="s">
        <v>2347</v>
      </c>
      <c r="I1047" s="120">
        <v>12</v>
      </c>
      <c r="J1047" s="120"/>
      <c r="K1047" s="120"/>
      <c r="L1047" s="47">
        <v>20.323620000000002</v>
      </c>
      <c r="M1047" s="47">
        <f t="shared" ref="M1047:M1107" si="35">+I1047*L1047</f>
        <v>243.88344000000001</v>
      </c>
      <c r="N1047">
        <f t="shared" si="34"/>
        <v>16</v>
      </c>
    </row>
    <row r="1048" spans="1:14" x14ac:dyDescent="0.25">
      <c r="A1048" t="s">
        <v>2339</v>
      </c>
      <c r="B1048" t="s">
        <v>2537</v>
      </c>
      <c r="C1048" t="s">
        <v>2340</v>
      </c>
      <c r="D1048" s="98">
        <v>45520</v>
      </c>
      <c r="E1048" s="1">
        <v>304</v>
      </c>
      <c r="F1048" t="s">
        <v>2408</v>
      </c>
      <c r="G1048" s="1">
        <v>3284683</v>
      </c>
      <c r="H1048" t="s">
        <v>2343</v>
      </c>
      <c r="I1048" s="120">
        <v>120</v>
      </c>
      <c r="J1048" s="120"/>
      <c r="K1048" s="120"/>
      <c r="L1048" s="47">
        <v>30.099959999999999</v>
      </c>
      <c r="M1048" s="47">
        <f t="shared" si="35"/>
        <v>3611.9951999999998</v>
      </c>
      <c r="N1048">
        <f t="shared" si="34"/>
        <v>16</v>
      </c>
    </row>
    <row r="1049" spans="1:14" x14ac:dyDescent="0.25">
      <c r="A1049" t="s">
        <v>2339</v>
      </c>
      <c r="B1049" t="s">
        <v>2537</v>
      </c>
      <c r="C1049" t="s">
        <v>2340</v>
      </c>
      <c r="D1049" s="98">
        <v>45517</v>
      </c>
      <c r="E1049" s="1">
        <v>305</v>
      </c>
      <c r="F1049" t="s">
        <v>2409</v>
      </c>
      <c r="G1049" s="1">
        <v>3584240</v>
      </c>
      <c r="H1049" t="s">
        <v>2357</v>
      </c>
      <c r="I1049" s="120">
        <v>600</v>
      </c>
      <c r="J1049" s="120"/>
      <c r="K1049" s="120"/>
      <c r="L1049" s="47">
        <v>5.9841899999999999</v>
      </c>
      <c r="M1049" s="47">
        <f t="shared" si="35"/>
        <v>3590.5140000000001</v>
      </c>
      <c r="N1049">
        <f t="shared" si="34"/>
        <v>13</v>
      </c>
    </row>
    <row r="1050" spans="1:14" x14ac:dyDescent="0.25">
      <c r="A1050" t="s">
        <v>2339</v>
      </c>
      <c r="B1050" t="s">
        <v>2537</v>
      </c>
      <c r="C1050" t="s">
        <v>2340</v>
      </c>
      <c r="D1050" s="98">
        <v>45518</v>
      </c>
      <c r="E1050" s="1">
        <v>305</v>
      </c>
      <c r="F1050" t="s">
        <v>2409</v>
      </c>
      <c r="G1050" s="1">
        <v>3584240</v>
      </c>
      <c r="H1050" t="s">
        <v>2357</v>
      </c>
      <c r="I1050" s="120">
        <v>600</v>
      </c>
      <c r="J1050" s="120"/>
      <c r="K1050" s="120"/>
      <c r="L1050" s="47">
        <v>5.9841899999999999</v>
      </c>
      <c r="M1050" s="47">
        <f t="shared" si="35"/>
        <v>3590.5140000000001</v>
      </c>
      <c r="N1050">
        <f t="shared" si="34"/>
        <v>14</v>
      </c>
    </row>
    <row r="1051" spans="1:14" x14ac:dyDescent="0.25">
      <c r="A1051" t="s">
        <v>2339</v>
      </c>
      <c r="B1051" t="s">
        <v>2537</v>
      </c>
      <c r="C1051" t="s">
        <v>2340</v>
      </c>
      <c r="D1051" s="98">
        <v>45518</v>
      </c>
      <c r="E1051" s="1">
        <v>305</v>
      </c>
      <c r="F1051" t="s">
        <v>2409</v>
      </c>
      <c r="G1051" s="1">
        <v>3584241</v>
      </c>
      <c r="H1051" t="s">
        <v>2358</v>
      </c>
      <c r="I1051" s="120">
        <v>400</v>
      </c>
      <c r="J1051" s="120"/>
      <c r="K1051" s="120"/>
      <c r="L1051" s="47">
        <v>20.662344000000001</v>
      </c>
      <c r="M1051" s="47">
        <f t="shared" si="35"/>
        <v>8264.9376000000011</v>
      </c>
      <c r="N1051">
        <f t="shared" si="34"/>
        <v>14</v>
      </c>
    </row>
    <row r="1052" spans="1:14" x14ac:dyDescent="0.25">
      <c r="A1052" t="s">
        <v>2339</v>
      </c>
      <c r="B1052" t="s">
        <v>2537</v>
      </c>
      <c r="C1052" t="s">
        <v>2340</v>
      </c>
      <c r="D1052" s="98">
        <v>45519</v>
      </c>
      <c r="E1052" s="1">
        <v>305</v>
      </c>
      <c r="F1052" t="s">
        <v>2409</v>
      </c>
      <c r="G1052" s="1">
        <v>3352387</v>
      </c>
      <c r="H1052" t="s">
        <v>2352</v>
      </c>
      <c r="I1052" s="120">
        <v>60</v>
      </c>
      <c r="J1052" s="120"/>
      <c r="K1052" s="120"/>
      <c r="L1052" s="47">
        <v>39.743999999999993</v>
      </c>
      <c r="M1052" s="47">
        <f t="shared" si="35"/>
        <v>2384.6399999999994</v>
      </c>
      <c r="N1052">
        <f t="shared" si="34"/>
        <v>15</v>
      </c>
    </row>
    <row r="1053" spans="1:14" x14ac:dyDescent="0.25">
      <c r="A1053" t="s">
        <v>2339</v>
      </c>
      <c r="B1053" t="s">
        <v>2537</v>
      </c>
      <c r="C1053" t="s">
        <v>2340</v>
      </c>
      <c r="D1053" s="98">
        <v>45519</v>
      </c>
      <c r="E1053" s="1">
        <v>306</v>
      </c>
      <c r="F1053" t="s">
        <v>2410</v>
      </c>
      <c r="G1053" s="1">
        <v>3352387</v>
      </c>
      <c r="H1053" t="s">
        <v>2352</v>
      </c>
      <c r="I1053" s="120">
        <v>78</v>
      </c>
      <c r="J1053" s="120"/>
      <c r="K1053" s="120"/>
      <c r="L1053" s="47">
        <v>39.743999999999993</v>
      </c>
      <c r="M1053" s="47">
        <f t="shared" si="35"/>
        <v>3100.0319999999992</v>
      </c>
      <c r="N1053">
        <f t="shared" si="34"/>
        <v>15</v>
      </c>
    </row>
    <row r="1054" spans="1:14" x14ac:dyDescent="0.25">
      <c r="A1054" t="s">
        <v>2339</v>
      </c>
      <c r="B1054" t="s">
        <v>2537</v>
      </c>
      <c r="C1054" t="s">
        <v>2340</v>
      </c>
      <c r="D1054" s="98">
        <v>45520</v>
      </c>
      <c r="E1054" s="1">
        <v>306</v>
      </c>
      <c r="F1054" t="s">
        <v>2410</v>
      </c>
      <c r="G1054" s="1">
        <v>3284683</v>
      </c>
      <c r="H1054" t="s">
        <v>2343</v>
      </c>
      <c r="I1054" s="120">
        <v>60</v>
      </c>
      <c r="J1054" s="120"/>
      <c r="K1054" s="120"/>
      <c r="L1054" s="47">
        <v>30.099959999999999</v>
      </c>
      <c r="M1054" s="47">
        <f t="shared" si="35"/>
        <v>1805.9975999999999</v>
      </c>
      <c r="N1054">
        <f t="shared" si="34"/>
        <v>16</v>
      </c>
    </row>
    <row r="1055" spans="1:14" x14ac:dyDescent="0.25">
      <c r="A1055" t="s">
        <v>2339</v>
      </c>
      <c r="B1055" t="s">
        <v>2537</v>
      </c>
      <c r="C1055" t="s">
        <v>2340</v>
      </c>
      <c r="D1055" s="98">
        <v>45520</v>
      </c>
      <c r="E1055" s="1">
        <v>306</v>
      </c>
      <c r="F1055" t="s">
        <v>2410</v>
      </c>
      <c r="G1055" s="1">
        <v>3352387</v>
      </c>
      <c r="H1055" t="s">
        <v>2352</v>
      </c>
      <c r="I1055" s="120">
        <v>120</v>
      </c>
      <c r="J1055" s="120"/>
      <c r="K1055" s="120"/>
      <c r="L1055" s="47">
        <v>39.743999999999993</v>
      </c>
      <c r="M1055" s="47">
        <f t="shared" si="35"/>
        <v>4769.2799999999988</v>
      </c>
      <c r="N1055">
        <f t="shared" si="34"/>
        <v>16</v>
      </c>
    </row>
    <row r="1056" spans="1:14" x14ac:dyDescent="0.25">
      <c r="A1056" t="s">
        <v>2339</v>
      </c>
      <c r="B1056" t="s">
        <v>2537</v>
      </c>
      <c r="C1056" t="s">
        <v>2340</v>
      </c>
      <c r="D1056" s="98">
        <v>45520</v>
      </c>
      <c r="E1056" s="1">
        <v>306</v>
      </c>
      <c r="F1056" t="s">
        <v>2410</v>
      </c>
      <c r="G1056" s="1">
        <v>3408152</v>
      </c>
      <c r="H1056" t="s">
        <v>2346</v>
      </c>
      <c r="I1056" s="120">
        <v>60</v>
      </c>
      <c r="J1056" s="120"/>
      <c r="K1056" s="120"/>
      <c r="L1056" s="47">
        <v>19.800018000000001</v>
      </c>
      <c r="M1056" s="47">
        <f t="shared" si="35"/>
        <v>1188.00108</v>
      </c>
      <c r="N1056">
        <f t="shared" si="34"/>
        <v>16</v>
      </c>
    </row>
    <row r="1057" spans="1:14" x14ac:dyDescent="0.25">
      <c r="A1057" t="s">
        <v>2339</v>
      </c>
      <c r="B1057" t="s">
        <v>2537</v>
      </c>
      <c r="C1057" t="s">
        <v>2340</v>
      </c>
      <c r="D1057" s="98">
        <v>45520</v>
      </c>
      <c r="E1057" s="1">
        <v>306</v>
      </c>
      <c r="F1057" t="s">
        <v>2410</v>
      </c>
      <c r="G1057" s="1">
        <v>3584240</v>
      </c>
      <c r="H1057" t="s">
        <v>2357</v>
      </c>
      <c r="I1057" s="120">
        <v>720</v>
      </c>
      <c r="J1057" s="120"/>
      <c r="K1057" s="120"/>
      <c r="L1057" s="47">
        <v>5.9841899999999999</v>
      </c>
      <c r="M1057" s="47">
        <f t="shared" si="35"/>
        <v>4308.6167999999998</v>
      </c>
      <c r="N1057">
        <f t="shared" si="34"/>
        <v>16</v>
      </c>
    </row>
    <row r="1058" spans="1:14" x14ac:dyDescent="0.25">
      <c r="A1058" t="s">
        <v>2339</v>
      </c>
      <c r="B1058" t="s">
        <v>2537</v>
      </c>
      <c r="C1058" t="s">
        <v>2340</v>
      </c>
      <c r="D1058" s="98">
        <v>45520</v>
      </c>
      <c r="E1058" s="1">
        <v>306</v>
      </c>
      <c r="F1058" t="s">
        <v>2410</v>
      </c>
      <c r="G1058" s="1">
        <v>3584241</v>
      </c>
      <c r="H1058" t="s">
        <v>2358</v>
      </c>
      <c r="I1058" s="120">
        <v>280</v>
      </c>
      <c r="J1058" s="120"/>
      <c r="K1058" s="120"/>
      <c r="L1058" s="47">
        <v>20.662344000000001</v>
      </c>
      <c r="M1058" s="47">
        <f t="shared" si="35"/>
        <v>5785.4563200000002</v>
      </c>
      <c r="N1058">
        <f t="shared" si="34"/>
        <v>16</v>
      </c>
    </row>
    <row r="1059" spans="1:14" x14ac:dyDescent="0.25">
      <c r="A1059" t="s">
        <v>2339</v>
      </c>
      <c r="B1059" t="s">
        <v>2537</v>
      </c>
      <c r="C1059" t="s">
        <v>2340</v>
      </c>
      <c r="D1059" s="98">
        <v>45519</v>
      </c>
      <c r="E1059" s="1">
        <v>309</v>
      </c>
      <c r="F1059" t="s">
        <v>5177</v>
      </c>
      <c r="G1059" s="1">
        <v>3284683</v>
      </c>
      <c r="H1059" t="s">
        <v>2343</v>
      </c>
      <c r="I1059" s="120">
        <v>18</v>
      </c>
      <c r="J1059" s="120"/>
      <c r="K1059" s="120"/>
      <c r="L1059" s="47">
        <v>30.099959999999999</v>
      </c>
      <c r="M1059" s="47">
        <f t="shared" si="35"/>
        <v>541.79927999999995</v>
      </c>
      <c r="N1059">
        <f t="shared" si="34"/>
        <v>15</v>
      </c>
    </row>
    <row r="1060" spans="1:14" x14ac:dyDescent="0.25">
      <c r="A1060" t="s">
        <v>2339</v>
      </c>
      <c r="B1060" t="s">
        <v>2537</v>
      </c>
      <c r="C1060" t="s">
        <v>2340</v>
      </c>
      <c r="D1060" s="98">
        <v>45519</v>
      </c>
      <c r="E1060" s="1">
        <v>309</v>
      </c>
      <c r="F1060" t="s">
        <v>5177</v>
      </c>
      <c r="G1060" s="1">
        <v>3352387</v>
      </c>
      <c r="H1060" t="s">
        <v>2352</v>
      </c>
      <c r="I1060" s="120">
        <v>60</v>
      </c>
      <c r="J1060" s="120"/>
      <c r="K1060" s="120"/>
      <c r="L1060" s="47">
        <v>39.743999999999993</v>
      </c>
      <c r="M1060" s="47">
        <f t="shared" si="35"/>
        <v>2384.6399999999994</v>
      </c>
      <c r="N1060">
        <f t="shared" si="34"/>
        <v>15</v>
      </c>
    </row>
    <row r="1061" spans="1:14" x14ac:dyDescent="0.25">
      <c r="A1061" t="s">
        <v>2339</v>
      </c>
      <c r="B1061" t="s">
        <v>2537</v>
      </c>
      <c r="C1061" t="s">
        <v>2411</v>
      </c>
      <c r="D1061" s="98">
        <v>45520</v>
      </c>
      <c r="E1061" s="1">
        <v>399</v>
      </c>
      <c r="F1061" t="s">
        <v>2412</v>
      </c>
      <c r="G1061" s="1">
        <v>3352387</v>
      </c>
      <c r="H1061" t="s">
        <v>2352</v>
      </c>
      <c r="I1061" s="120">
        <v>6</v>
      </c>
      <c r="J1061" s="120"/>
      <c r="K1061" s="120"/>
      <c r="L1061" s="47">
        <v>39.743999999999993</v>
      </c>
      <c r="M1061" s="47">
        <f t="shared" si="35"/>
        <v>238.46399999999994</v>
      </c>
      <c r="N1061">
        <f t="shared" si="34"/>
        <v>16</v>
      </c>
    </row>
    <row r="1062" spans="1:14" x14ac:dyDescent="0.25">
      <c r="A1062" t="s">
        <v>2339</v>
      </c>
      <c r="B1062" t="s">
        <v>2537</v>
      </c>
      <c r="C1062" t="s">
        <v>2411</v>
      </c>
      <c r="D1062" s="98">
        <v>45520</v>
      </c>
      <c r="E1062" s="1">
        <v>399</v>
      </c>
      <c r="F1062" t="s">
        <v>2412</v>
      </c>
      <c r="G1062" s="1">
        <v>3580230</v>
      </c>
      <c r="H1062" t="s">
        <v>2356</v>
      </c>
      <c r="I1062" s="120">
        <v>6</v>
      </c>
      <c r="J1062" s="120"/>
      <c r="K1062" s="120"/>
      <c r="L1062" s="47">
        <v>36.695520000000002</v>
      </c>
      <c r="M1062" s="47">
        <f t="shared" si="35"/>
        <v>220.17312000000001</v>
      </c>
      <c r="N1062">
        <f t="shared" si="34"/>
        <v>16</v>
      </c>
    </row>
    <row r="1063" spans="1:14" x14ac:dyDescent="0.25">
      <c r="A1063" t="s">
        <v>2339</v>
      </c>
      <c r="B1063" t="s">
        <v>2537</v>
      </c>
      <c r="C1063" t="s">
        <v>2411</v>
      </c>
      <c r="D1063" s="98">
        <v>45520</v>
      </c>
      <c r="E1063" s="1">
        <v>399</v>
      </c>
      <c r="F1063" t="s">
        <v>2412</v>
      </c>
      <c r="G1063" s="1">
        <v>3564667</v>
      </c>
      <c r="H1063" t="s">
        <v>2347</v>
      </c>
      <c r="I1063" s="120">
        <v>12</v>
      </c>
      <c r="J1063" s="120"/>
      <c r="K1063" s="120"/>
      <c r="L1063" s="47">
        <v>20.323620000000002</v>
      </c>
      <c r="M1063" s="47">
        <f t="shared" si="35"/>
        <v>243.88344000000001</v>
      </c>
      <c r="N1063">
        <f t="shared" si="34"/>
        <v>16</v>
      </c>
    </row>
    <row r="1064" spans="1:14" x14ac:dyDescent="0.25">
      <c r="A1064" t="s">
        <v>2339</v>
      </c>
      <c r="B1064" t="s">
        <v>2537</v>
      </c>
      <c r="C1064" t="s">
        <v>2399</v>
      </c>
      <c r="D1064" s="98">
        <v>45521</v>
      </c>
      <c r="E1064" s="1">
        <v>401</v>
      </c>
      <c r="F1064" t="s">
        <v>5178</v>
      </c>
      <c r="G1064" s="1">
        <v>3352387</v>
      </c>
      <c r="H1064" t="s">
        <v>2352</v>
      </c>
      <c r="I1064" s="120">
        <v>6</v>
      </c>
      <c r="J1064" s="120"/>
      <c r="K1064" s="120"/>
      <c r="L1064" s="47">
        <v>39.743999999999993</v>
      </c>
      <c r="M1064" s="47">
        <f t="shared" si="35"/>
        <v>238.46399999999994</v>
      </c>
      <c r="N1064">
        <f t="shared" si="34"/>
        <v>17</v>
      </c>
    </row>
    <row r="1065" spans="1:14" x14ac:dyDescent="0.25">
      <c r="A1065" t="s">
        <v>2339</v>
      </c>
      <c r="B1065" t="s">
        <v>2537</v>
      </c>
      <c r="C1065" t="s">
        <v>2399</v>
      </c>
      <c r="D1065" s="98">
        <v>45520</v>
      </c>
      <c r="E1065" s="1">
        <v>401</v>
      </c>
      <c r="F1065" t="s">
        <v>5178</v>
      </c>
      <c r="G1065" s="1">
        <v>3584240</v>
      </c>
      <c r="H1065" t="s">
        <v>2357</v>
      </c>
      <c r="I1065" s="120">
        <v>60</v>
      </c>
      <c r="J1065" s="120"/>
      <c r="K1065" s="120"/>
      <c r="L1065" s="47">
        <v>5.9841899999999999</v>
      </c>
      <c r="M1065" s="47">
        <f t="shared" si="35"/>
        <v>359.0514</v>
      </c>
      <c r="N1065">
        <f t="shared" si="34"/>
        <v>16</v>
      </c>
    </row>
    <row r="1066" spans="1:14" x14ac:dyDescent="0.25">
      <c r="A1066" t="s">
        <v>2339</v>
      </c>
      <c r="B1066" t="s">
        <v>2537</v>
      </c>
      <c r="C1066" t="s">
        <v>2399</v>
      </c>
      <c r="D1066" s="98">
        <v>45520</v>
      </c>
      <c r="E1066" s="1">
        <v>401</v>
      </c>
      <c r="F1066" t="s">
        <v>5178</v>
      </c>
      <c r="G1066" s="1">
        <v>3584241</v>
      </c>
      <c r="H1066" t="s">
        <v>2358</v>
      </c>
      <c r="I1066" s="120">
        <v>20</v>
      </c>
      <c r="J1066" s="120"/>
      <c r="K1066" s="120"/>
      <c r="L1066" s="47">
        <v>20.662344000000001</v>
      </c>
      <c r="M1066" s="47">
        <f t="shared" si="35"/>
        <v>413.24688000000003</v>
      </c>
      <c r="N1066">
        <f t="shared" si="34"/>
        <v>16</v>
      </c>
    </row>
    <row r="1067" spans="1:14" x14ac:dyDescent="0.25">
      <c r="A1067" t="s">
        <v>2339</v>
      </c>
      <c r="B1067" t="s">
        <v>2537</v>
      </c>
      <c r="C1067" t="s">
        <v>2399</v>
      </c>
      <c r="D1067" s="98">
        <v>45520</v>
      </c>
      <c r="E1067" s="1">
        <v>403</v>
      </c>
      <c r="F1067" t="s">
        <v>2413</v>
      </c>
      <c r="G1067" s="1">
        <v>3584240</v>
      </c>
      <c r="H1067" t="s">
        <v>2357</v>
      </c>
      <c r="I1067" s="120">
        <v>60</v>
      </c>
      <c r="J1067" s="120"/>
      <c r="K1067" s="120"/>
      <c r="L1067" s="47">
        <v>5.9841899999999999</v>
      </c>
      <c r="M1067" s="47">
        <f t="shared" si="35"/>
        <v>359.0514</v>
      </c>
      <c r="N1067">
        <f t="shared" si="34"/>
        <v>16</v>
      </c>
    </row>
    <row r="1068" spans="1:14" x14ac:dyDescent="0.25">
      <c r="A1068" t="s">
        <v>2339</v>
      </c>
      <c r="B1068" t="s">
        <v>2537</v>
      </c>
      <c r="C1068" t="s">
        <v>2399</v>
      </c>
      <c r="D1068" s="98">
        <v>45520</v>
      </c>
      <c r="E1068" s="1">
        <v>403</v>
      </c>
      <c r="F1068" t="s">
        <v>2413</v>
      </c>
      <c r="G1068" s="1">
        <v>3584241</v>
      </c>
      <c r="H1068" t="s">
        <v>2358</v>
      </c>
      <c r="I1068" s="120">
        <v>20</v>
      </c>
      <c r="J1068" s="120"/>
      <c r="K1068" s="120"/>
      <c r="L1068" s="47">
        <v>20.662344000000001</v>
      </c>
      <c r="M1068" s="47">
        <f t="shared" si="35"/>
        <v>413.24688000000003</v>
      </c>
      <c r="N1068">
        <f t="shared" si="34"/>
        <v>16</v>
      </c>
    </row>
    <row r="1069" spans="1:14" x14ac:dyDescent="0.25">
      <c r="A1069" t="s">
        <v>2339</v>
      </c>
      <c r="B1069" t="s">
        <v>2537</v>
      </c>
      <c r="C1069" t="s">
        <v>2399</v>
      </c>
      <c r="D1069" s="98">
        <v>45520</v>
      </c>
      <c r="E1069" s="1">
        <v>404</v>
      </c>
      <c r="F1069" t="s">
        <v>5179</v>
      </c>
      <c r="G1069" s="1">
        <v>3584240</v>
      </c>
      <c r="H1069" t="s">
        <v>2357</v>
      </c>
      <c r="I1069" s="120">
        <v>60</v>
      </c>
      <c r="J1069" s="120"/>
      <c r="K1069" s="120"/>
      <c r="L1069" s="47">
        <v>5.9841899999999999</v>
      </c>
      <c r="M1069" s="47">
        <f t="shared" si="35"/>
        <v>359.0514</v>
      </c>
      <c r="N1069">
        <f t="shared" si="34"/>
        <v>16</v>
      </c>
    </row>
    <row r="1070" spans="1:14" x14ac:dyDescent="0.25">
      <c r="A1070" t="s">
        <v>2339</v>
      </c>
      <c r="B1070" t="s">
        <v>2537</v>
      </c>
      <c r="C1070" t="s">
        <v>2399</v>
      </c>
      <c r="D1070" s="98">
        <v>45520</v>
      </c>
      <c r="E1070" s="1">
        <v>404</v>
      </c>
      <c r="F1070" t="s">
        <v>5179</v>
      </c>
      <c r="G1070" s="1">
        <v>3584241</v>
      </c>
      <c r="H1070" t="s">
        <v>2358</v>
      </c>
      <c r="I1070" s="120">
        <v>20</v>
      </c>
      <c r="J1070" s="120"/>
      <c r="K1070" s="120"/>
      <c r="L1070" s="47">
        <v>20.662344000000001</v>
      </c>
      <c r="M1070" s="47">
        <f t="shared" si="35"/>
        <v>413.24688000000003</v>
      </c>
      <c r="N1070">
        <f t="shared" si="34"/>
        <v>16</v>
      </c>
    </row>
    <row r="1071" spans="1:14" x14ac:dyDescent="0.25">
      <c r="A1071" t="s">
        <v>2339</v>
      </c>
      <c r="B1071" t="s">
        <v>2537</v>
      </c>
      <c r="C1071" t="s">
        <v>2399</v>
      </c>
      <c r="D1071" s="98">
        <v>45516</v>
      </c>
      <c r="E1071" s="1">
        <v>406</v>
      </c>
      <c r="F1071" t="s">
        <v>5180</v>
      </c>
      <c r="G1071" s="1">
        <v>3352387</v>
      </c>
      <c r="H1071" t="s">
        <v>2352</v>
      </c>
      <c r="I1071" s="120">
        <v>6</v>
      </c>
      <c r="J1071" s="120"/>
      <c r="K1071" s="120"/>
      <c r="L1071" s="47">
        <v>39.743999999999993</v>
      </c>
      <c r="M1071" s="47">
        <f t="shared" si="35"/>
        <v>238.46399999999994</v>
      </c>
      <c r="N1071">
        <f t="shared" si="34"/>
        <v>12</v>
      </c>
    </row>
    <row r="1072" spans="1:14" x14ac:dyDescent="0.25">
      <c r="A1072" t="s">
        <v>2339</v>
      </c>
      <c r="B1072" t="s">
        <v>2537</v>
      </c>
      <c r="C1072" t="s">
        <v>2399</v>
      </c>
      <c r="D1072" s="98">
        <v>45520</v>
      </c>
      <c r="E1072" s="1">
        <v>406</v>
      </c>
      <c r="F1072" t="s">
        <v>5180</v>
      </c>
      <c r="G1072" s="1">
        <v>3584240</v>
      </c>
      <c r="H1072" t="s">
        <v>2357</v>
      </c>
      <c r="I1072" s="120">
        <v>60</v>
      </c>
      <c r="J1072" s="120"/>
      <c r="K1072" s="120"/>
      <c r="L1072" s="47">
        <v>5.9841899999999999</v>
      </c>
      <c r="M1072" s="47">
        <f t="shared" si="35"/>
        <v>359.0514</v>
      </c>
      <c r="N1072">
        <f t="shared" si="34"/>
        <v>16</v>
      </c>
    </row>
    <row r="1073" spans="1:14" x14ac:dyDescent="0.25">
      <c r="A1073" t="s">
        <v>2339</v>
      </c>
      <c r="B1073" t="s">
        <v>2537</v>
      </c>
      <c r="C1073" t="s">
        <v>2399</v>
      </c>
      <c r="D1073" s="98">
        <v>45520</v>
      </c>
      <c r="E1073" s="1">
        <v>406</v>
      </c>
      <c r="F1073" t="s">
        <v>5180</v>
      </c>
      <c r="G1073" s="1">
        <v>3584241</v>
      </c>
      <c r="H1073" t="s">
        <v>2358</v>
      </c>
      <c r="I1073" s="120">
        <v>20</v>
      </c>
      <c r="J1073" s="120"/>
      <c r="K1073" s="120"/>
      <c r="L1073" s="47">
        <v>20.662344000000001</v>
      </c>
      <c r="M1073" s="47">
        <f t="shared" si="35"/>
        <v>413.24688000000003</v>
      </c>
      <c r="N1073">
        <f t="shared" si="34"/>
        <v>16</v>
      </c>
    </row>
    <row r="1074" spans="1:14" x14ac:dyDescent="0.25">
      <c r="A1074" t="s">
        <v>2339</v>
      </c>
      <c r="B1074" t="s">
        <v>2537</v>
      </c>
      <c r="C1074" t="s">
        <v>2340</v>
      </c>
      <c r="D1074" s="98">
        <v>45518</v>
      </c>
      <c r="E1074" s="1">
        <v>503</v>
      </c>
      <c r="F1074" t="s">
        <v>2415</v>
      </c>
      <c r="G1074" s="1">
        <v>3408152</v>
      </c>
      <c r="H1074" t="s">
        <v>2346</v>
      </c>
      <c r="I1074" s="120">
        <v>100</v>
      </c>
      <c r="J1074" s="120"/>
      <c r="K1074" s="120"/>
      <c r="L1074" s="47">
        <v>19.800018000000001</v>
      </c>
      <c r="M1074" s="47">
        <f t="shared" si="35"/>
        <v>1980.0018000000002</v>
      </c>
      <c r="N1074">
        <f t="shared" si="34"/>
        <v>14</v>
      </c>
    </row>
    <row r="1075" spans="1:14" x14ac:dyDescent="0.25">
      <c r="A1075" t="s">
        <v>2339</v>
      </c>
      <c r="B1075" t="s">
        <v>2537</v>
      </c>
      <c r="C1075" t="s">
        <v>2340</v>
      </c>
      <c r="D1075" s="98">
        <v>45520</v>
      </c>
      <c r="E1075" s="1">
        <v>503</v>
      </c>
      <c r="F1075" t="s">
        <v>2415</v>
      </c>
      <c r="G1075" s="1">
        <v>3284683</v>
      </c>
      <c r="H1075" t="s">
        <v>2343</v>
      </c>
      <c r="I1075" s="120">
        <v>60</v>
      </c>
      <c r="J1075" s="120"/>
      <c r="K1075" s="120"/>
      <c r="L1075" s="47">
        <v>30.099959999999999</v>
      </c>
      <c r="M1075" s="47">
        <f t="shared" si="35"/>
        <v>1805.9975999999999</v>
      </c>
      <c r="N1075">
        <f t="shared" si="34"/>
        <v>16</v>
      </c>
    </row>
    <row r="1076" spans="1:14" x14ac:dyDescent="0.25">
      <c r="A1076" t="s">
        <v>2339</v>
      </c>
      <c r="B1076" t="s">
        <v>2537</v>
      </c>
      <c r="C1076" t="s">
        <v>2340</v>
      </c>
      <c r="D1076" s="98">
        <v>45520</v>
      </c>
      <c r="E1076" s="1">
        <v>503</v>
      </c>
      <c r="F1076" t="s">
        <v>2415</v>
      </c>
      <c r="G1076" s="1">
        <v>3584240</v>
      </c>
      <c r="H1076" t="s">
        <v>2357</v>
      </c>
      <c r="I1076" s="120">
        <v>60</v>
      </c>
      <c r="J1076" s="120"/>
      <c r="K1076" s="120"/>
      <c r="L1076" s="47">
        <v>5.9841899999999999</v>
      </c>
      <c r="M1076" s="47">
        <f t="shared" si="35"/>
        <v>359.0514</v>
      </c>
      <c r="N1076">
        <f t="shared" si="34"/>
        <v>16</v>
      </c>
    </row>
    <row r="1077" spans="1:14" x14ac:dyDescent="0.25">
      <c r="A1077" t="s">
        <v>2339</v>
      </c>
      <c r="B1077" t="s">
        <v>2537</v>
      </c>
      <c r="C1077" t="s">
        <v>2340</v>
      </c>
      <c r="D1077" s="98">
        <v>45520</v>
      </c>
      <c r="E1077" s="1">
        <v>503</v>
      </c>
      <c r="F1077" t="s">
        <v>2415</v>
      </c>
      <c r="G1077" s="1">
        <v>3584241</v>
      </c>
      <c r="H1077" t="s">
        <v>2358</v>
      </c>
      <c r="I1077" s="120">
        <v>60</v>
      </c>
      <c r="J1077" s="120"/>
      <c r="K1077" s="120"/>
      <c r="L1077" s="47">
        <v>20.662344000000001</v>
      </c>
      <c r="M1077" s="47">
        <f t="shared" si="35"/>
        <v>1239.74064</v>
      </c>
      <c r="N1077">
        <f t="shared" si="34"/>
        <v>16</v>
      </c>
    </row>
    <row r="1078" spans="1:14" x14ac:dyDescent="0.25">
      <c r="A1078" t="s">
        <v>2339</v>
      </c>
      <c r="B1078" t="s">
        <v>2537</v>
      </c>
      <c r="C1078" t="s">
        <v>2340</v>
      </c>
      <c r="D1078" s="98">
        <v>45516</v>
      </c>
      <c r="E1078" s="1">
        <v>504</v>
      </c>
      <c r="F1078" t="s">
        <v>5181</v>
      </c>
      <c r="G1078" s="1">
        <v>3564666</v>
      </c>
      <c r="H1078" t="s">
        <v>2362</v>
      </c>
      <c r="I1078" s="120">
        <v>36</v>
      </c>
      <c r="J1078" s="120"/>
      <c r="K1078" s="120"/>
      <c r="L1078" s="47">
        <v>20.323620000000002</v>
      </c>
      <c r="M1078" s="47">
        <f t="shared" si="35"/>
        <v>731.65032000000008</v>
      </c>
      <c r="N1078">
        <f t="shared" si="34"/>
        <v>12</v>
      </c>
    </row>
    <row r="1079" spans="1:14" x14ac:dyDescent="0.25">
      <c r="A1079" t="s">
        <v>2339</v>
      </c>
      <c r="B1079" t="s">
        <v>2537</v>
      </c>
      <c r="C1079" t="s">
        <v>2340</v>
      </c>
      <c r="D1079" s="98">
        <v>45516</v>
      </c>
      <c r="E1079" s="1">
        <v>504</v>
      </c>
      <c r="F1079" t="s">
        <v>5181</v>
      </c>
      <c r="G1079" s="1">
        <v>3408152</v>
      </c>
      <c r="H1079" t="s">
        <v>2346</v>
      </c>
      <c r="I1079" s="120">
        <v>40</v>
      </c>
      <c r="J1079" s="120"/>
      <c r="K1079" s="120"/>
      <c r="L1079" s="47">
        <v>19.800018000000001</v>
      </c>
      <c r="M1079" s="47">
        <f t="shared" si="35"/>
        <v>792.00072</v>
      </c>
      <c r="N1079">
        <f t="shared" si="34"/>
        <v>12</v>
      </c>
    </row>
    <row r="1080" spans="1:14" x14ac:dyDescent="0.25">
      <c r="A1080" t="s">
        <v>2339</v>
      </c>
      <c r="B1080" t="s">
        <v>2537</v>
      </c>
      <c r="C1080" t="s">
        <v>2340</v>
      </c>
      <c r="D1080" s="98">
        <v>45516</v>
      </c>
      <c r="E1080" s="1">
        <v>504</v>
      </c>
      <c r="F1080" t="s">
        <v>5181</v>
      </c>
      <c r="G1080" s="1">
        <v>3352387</v>
      </c>
      <c r="H1080" t="s">
        <v>2352</v>
      </c>
      <c r="I1080" s="120">
        <v>18</v>
      </c>
      <c r="J1080" s="120"/>
      <c r="K1080" s="120"/>
      <c r="L1080" s="47">
        <v>39.743999999999993</v>
      </c>
      <c r="M1080" s="47">
        <f t="shared" si="35"/>
        <v>715.39199999999983</v>
      </c>
      <c r="N1080">
        <f t="shared" si="34"/>
        <v>12</v>
      </c>
    </row>
    <row r="1081" spans="1:14" x14ac:dyDescent="0.25">
      <c r="A1081" t="s">
        <v>2339</v>
      </c>
      <c r="B1081" t="s">
        <v>2537</v>
      </c>
      <c r="C1081" t="s">
        <v>2340</v>
      </c>
      <c r="D1081" s="98">
        <v>45516</v>
      </c>
      <c r="E1081" s="1">
        <v>504</v>
      </c>
      <c r="F1081" t="s">
        <v>5181</v>
      </c>
      <c r="G1081" s="1">
        <v>3373113</v>
      </c>
      <c r="H1081" t="s">
        <v>2353</v>
      </c>
      <c r="I1081" s="120">
        <v>120</v>
      </c>
      <c r="J1081" s="120"/>
      <c r="K1081" s="120"/>
      <c r="L1081" s="47">
        <v>5.9841899999999999</v>
      </c>
      <c r="M1081" s="47">
        <f t="shared" si="35"/>
        <v>718.1028</v>
      </c>
      <c r="N1081">
        <f t="shared" si="34"/>
        <v>12</v>
      </c>
    </row>
    <row r="1082" spans="1:14" x14ac:dyDescent="0.25">
      <c r="A1082" t="s">
        <v>2339</v>
      </c>
      <c r="B1082" t="s">
        <v>2537</v>
      </c>
      <c r="C1082" t="s">
        <v>2340</v>
      </c>
      <c r="D1082" s="98">
        <v>45516</v>
      </c>
      <c r="E1082" s="1">
        <v>504</v>
      </c>
      <c r="F1082" t="s">
        <v>5181</v>
      </c>
      <c r="G1082" s="1">
        <v>3384347</v>
      </c>
      <c r="H1082" t="s">
        <v>2345</v>
      </c>
      <c r="I1082" s="120">
        <v>120</v>
      </c>
      <c r="J1082" s="120"/>
      <c r="K1082" s="120"/>
      <c r="L1082" s="47">
        <v>5.7200040000000012</v>
      </c>
      <c r="M1082" s="47">
        <f t="shared" si="35"/>
        <v>686.40048000000013</v>
      </c>
      <c r="N1082">
        <f t="shared" si="34"/>
        <v>12</v>
      </c>
    </row>
    <row r="1083" spans="1:14" x14ac:dyDescent="0.25">
      <c r="A1083" t="s">
        <v>2339</v>
      </c>
      <c r="B1083" t="s">
        <v>2537</v>
      </c>
      <c r="C1083" t="s">
        <v>2340</v>
      </c>
      <c r="D1083" s="98">
        <v>45516</v>
      </c>
      <c r="E1083" s="1">
        <v>504</v>
      </c>
      <c r="F1083" t="s">
        <v>5181</v>
      </c>
      <c r="G1083" s="1">
        <v>3408152</v>
      </c>
      <c r="H1083" t="s">
        <v>2346</v>
      </c>
      <c r="I1083" s="120">
        <v>20</v>
      </c>
      <c r="J1083" s="120"/>
      <c r="K1083" s="120"/>
      <c r="L1083" s="47">
        <v>19.800018000000001</v>
      </c>
      <c r="M1083" s="47">
        <f t="shared" si="35"/>
        <v>396.00036</v>
      </c>
      <c r="N1083">
        <f t="shared" si="34"/>
        <v>12</v>
      </c>
    </row>
    <row r="1084" spans="1:14" x14ac:dyDescent="0.25">
      <c r="A1084" t="s">
        <v>2339</v>
      </c>
      <c r="B1084" t="s">
        <v>2537</v>
      </c>
      <c r="C1084" t="s">
        <v>2340</v>
      </c>
      <c r="D1084" s="98">
        <v>45516</v>
      </c>
      <c r="E1084" s="1">
        <v>504</v>
      </c>
      <c r="F1084" t="s">
        <v>5181</v>
      </c>
      <c r="G1084" s="1">
        <v>3564667</v>
      </c>
      <c r="H1084" t="s">
        <v>2347</v>
      </c>
      <c r="I1084" s="120">
        <v>24</v>
      </c>
      <c r="J1084" s="120"/>
      <c r="K1084" s="120"/>
      <c r="L1084" s="47">
        <v>20.323620000000002</v>
      </c>
      <c r="M1084" s="47">
        <f t="shared" si="35"/>
        <v>487.76688000000001</v>
      </c>
      <c r="N1084">
        <f t="shared" si="34"/>
        <v>12</v>
      </c>
    </row>
    <row r="1085" spans="1:14" x14ac:dyDescent="0.25">
      <c r="A1085" t="s">
        <v>2339</v>
      </c>
      <c r="B1085" t="s">
        <v>2537</v>
      </c>
      <c r="C1085" t="s">
        <v>2340</v>
      </c>
      <c r="D1085" s="98">
        <v>45516</v>
      </c>
      <c r="E1085" s="1">
        <v>504</v>
      </c>
      <c r="F1085" t="s">
        <v>5181</v>
      </c>
      <c r="G1085" s="1">
        <v>3384347</v>
      </c>
      <c r="H1085" t="s">
        <v>2345</v>
      </c>
      <c r="I1085" s="120">
        <v>60</v>
      </c>
      <c r="J1085" s="120"/>
      <c r="K1085" s="120"/>
      <c r="L1085" s="47">
        <v>5.7200040000000012</v>
      </c>
      <c r="M1085" s="47">
        <f t="shared" si="35"/>
        <v>343.20024000000006</v>
      </c>
      <c r="N1085">
        <f t="shared" si="34"/>
        <v>12</v>
      </c>
    </row>
    <row r="1086" spans="1:14" x14ac:dyDescent="0.25">
      <c r="A1086" t="s">
        <v>2339</v>
      </c>
      <c r="B1086" t="s">
        <v>2537</v>
      </c>
      <c r="C1086" t="s">
        <v>2340</v>
      </c>
      <c r="D1086" s="98">
        <v>45516</v>
      </c>
      <c r="E1086" s="1">
        <v>504</v>
      </c>
      <c r="F1086" t="s">
        <v>5181</v>
      </c>
      <c r="G1086" s="1">
        <v>3580595</v>
      </c>
      <c r="H1086" t="s">
        <v>2349</v>
      </c>
      <c r="I1086" s="120">
        <v>6</v>
      </c>
      <c r="J1086" s="120"/>
      <c r="K1086" s="120"/>
      <c r="L1086" s="47">
        <v>18.065520000000003</v>
      </c>
      <c r="M1086" s="47">
        <f t="shared" si="35"/>
        <v>108.39312000000001</v>
      </c>
      <c r="N1086">
        <f t="shared" si="34"/>
        <v>12</v>
      </c>
    </row>
    <row r="1087" spans="1:14" x14ac:dyDescent="0.25">
      <c r="A1087" t="s">
        <v>2339</v>
      </c>
      <c r="B1087" t="s">
        <v>2537</v>
      </c>
      <c r="C1087" t="s">
        <v>2340</v>
      </c>
      <c r="D1087" s="98">
        <v>45516</v>
      </c>
      <c r="E1087" s="1">
        <v>504</v>
      </c>
      <c r="F1087" t="s">
        <v>5181</v>
      </c>
      <c r="G1087" s="1">
        <v>3565351</v>
      </c>
      <c r="H1087" t="s">
        <v>2342</v>
      </c>
      <c r="I1087" s="120">
        <v>24</v>
      </c>
      <c r="J1087" s="120"/>
      <c r="K1087" s="120"/>
      <c r="L1087" s="47">
        <v>12.645809999999999</v>
      </c>
      <c r="M1087" s="47">
        <f t="shared" si="35"/>
        <v>303.49943999999999</v>
      </c>
      <c r="N1087">
        <f t="shared" si="34"/>
        <v>12</v>
      </c>
    </row>
    <row r="1088" spans="1:14" x14ac:dyDescent="0.25">
      <c r="A1088" t="s">
        <v>2339</v>
      </c>
      <c r="B1088" t="s">
        <v>2537</v>
      </c>
      <c r="C1088" t="s">
        <v>2340</v>
      </c>
      <c r="D1088" s="98">
        <v>45519</v>
      </c>
      <c r="E1088" s="1">
        <v>504</v>
      </c>
      <c r="F1088" t="s">
        <v>5181</v>
      </c>
      <c r="G1088" s="1">
        <v>3284683</v>
      </c>
      <c r="H1088" t="s">
        <v>2343</v>
      </c>
      <c r="I1088" s="120">
        <v>30</v>
      </c>
      <c r="J1088" s="120"/>
      <c r="K1088" s="120"/>
      <c r="L1088" s="47">
        <v>30.099959999999999</v>
      </c>
      <c r="M1088" s="47">
        <f t="shared" si="35"/>
        <v>902.99879999999996</v>
      </c>
      <c r="N1088">
        <f t="shared" si="34"/>
        <v>15</v>
      </c>
    </row>
    <row r="1089" spans="1:14" x14ac:dyDescent="0.25">
      <c r="A1089" t="s">
        <v>2339</v>
      </c>
      <c r="B1089" t="s">
        <v>2537</v>
      </c>
      <c r="C1089" t="s">
        <v>2340</v>
      </c>
      <c r="D1089" s="98">
        <v>45517</v>
      </c>
      <c r="E1089" s="1">
        <v>505</v>
      </c>
      <c r="F1089" t="s">
        <v>2416</v>
      </c>
      <c r="G1089" s="1">
        <v>3566457</v>
      </c>
      <c r="H1089" t="s">
        <v>2365</v>
      </c>
      <c r="I1089" s="120">
        <v>72</v>
      </c>
      <c r="J1089" s="120"/>
      <c r="K1089" s="120"/>
      <c r="L1089" s="47">
        <v>12.645809999999999</v>
      </c>
      <c r="M1089" s="47">
        <f t="shared" si="35"/>
        <v>910.49831999999992</v>
      </c>
      <c r="N1089">
        <f t="shared" si="34"/>
        <v>13</v>
      </c>
    </row>
    <row r="1090" spans="1:14" x14ac:dyDescent="0.25">
      <c r="A1090" t="s">
        <v>2339</v>
      </c>
      <c r="B1090" t="s">
        <v>2537</v>
      </c>
      <c r="C1090" t="s">
        <v>2340</v>
      </c>
      <c r="D1090" s="98">
        <v>45517</v>
      </c>
      <c r="E1090" s="1">
        <v>505</v>
      </c>
      <c r="F1090" t="s">
        <v>2416</v>
      </c>
      <c r="G1090" s="1">
        <v>3565351</v>
      </c>
      <c r="H1090" t="s">
        <v>2342</v>
      </c>
      <c r="I1090" s="120">
        <v>72</v>
      </c>
      <c r="J1090" s="120"/>
      <c r="K1090" s="120"/>
      <c r="L1090" s="47">
        <v>12.645809999999999</v>
      </c>
      <c r="M1090" s="47">
        <f t="shared" si="35"/>
        <v>910.49831999999992</v>
      </c>
      <c r="N1090">
        <f t="shared" si="34"/>
        <v>13</v>
      </c>
    </row>
    <row r="1091" spans="1:14" x14ac:dyDescent="0.25">
      <c r="A1091" t="s">
        <v>2339</v>
      </c>
      <c r="B1091" t="s">
        <v>2537</v>
      </c>
      <c r="C1091" t="s">
        <v>2340</v>
      </c>
      <c r="D1091" s="98">
        <v>45521</v>
      </c>
      <c r="E1091" s="1">
        <v>505</v>
      </c>
      <c r="F1091" t="s">
        <v>2416</v>
      </c>
      <c r="G1091" s="1">
        <v>3568860</v>
      </c>
      <c r="H1091" t="s">
        <v>2361</v>
      </c>
      <c r="I1091" s="120">
        <v>120</v>
      </c>
      <c r="J1091" s="120"/>
      <c r="K1091" s="120"/>
      <c r="L1091" s="47">
        <v>12.645809999999999</v>
      </c>
      <c r="M1091" s="47">
        <f t="shared" si="35"/>
        <v>1517.4971999999998</v>
      </c>
      <c r="N1091">
        <f t="shared" ref="N1091:N1154" si="36">+DAY(D1091)</f>
        <v>17</v>
      </c>
    </row>
    <row r="1092" spans="1:14" x14ac:dyDescent="0.25">
      <c r="A1092" t="s">
        <v>2339</v>
      </c>
      <c r="B1092" t="s">
        <v>2537</v>
      </c>
      <c r="C1092" t="s">
        <v>2340</v>
      </c>
      <c r="D1092" s="98">
        <v>45521</v>
      </c>
      <c r="E1092" s="1">
        <v>505</v>
      </c>
      <c r="F1092" t="s">
        <v>2416</v>
      </c>
      <c r="G1092" s="1">
        <v>3564666</v>
      </c>
      <c r="H1092" t="s">
        <v>2362</v>
      </c>
      <c r="I1092" s="120">
        <v>24</v>
      </c>
      <c r="J1092" s="120"/>
      <c r="K1092" s="120"/>
      <c r="L1092" s="47">
        <v>20.323620000000002</v>
      </c>
      <c r="M1092" s="47">
        <f t="shared" si="35"/>
        <v>487.76688000000001</v>
      </c>
      <c r="N1092">
        <f t="shared" si="36"/>
        <v>17</v>
      </c>
    </row>
    <row r="1093" spans="1:14" x14ac:dyDescent="0.25">
      <c r="A1093" t="s">
        <v>2339</v>
      </c>
      <c r="B1093" t="s">
        <v>2537</v>
      </c>
      <c r="C1093" t="s">
        <v>2340</v>
      </c>
      <c r="D1093" s="98">
        <v>45516</v>
      </c>
      <c r="E1093" s="1">
        <v>506</v>
      </c>
      <c r="F1093" t="s">
        <v>2417</v>
      </c>
      <c r="G1093" s="1">
        <v>3568860</v>
      </c>
      <c r="H1093" t="s">
        <v>2361</v>
      </c>
      <c r="I1093" s="120">
        <v>24</v>
      </c>
      <c r="J1093" s="120"/>
      <c r="K1093" s="120"/>
      <c r="L1093" s="47">
        <v>12.645809999999999</v>
      </c>
      <c r="M1093" s="47">
        <f t="shared" si="35"/>
        <v>303.49943999999999</v>
      </c>
      <c r="N1093">
        <f t="shared" si="36"/>
        <v>12</v>
      </c>
    </row>
    <row r="1094" spans="1:14" x14ac:dyDescent="0.25">
      <c r="A1094" t="s">
        <v>2339</v>
      </c>
      <c r="B1094" t="s">
        <v>2537</v>
      </c>
      <c r="C1094" t="s">
        <v>2340</v>
      </c>
      <c r="D1094" s="98">
        <v>45516</v>
      </c>
      <c r="E1094" s="1">
        <v>506</v>
      </c>
      <c r="F1094" t="s">
        <v>2417</v>
      </c>
      <c r="G1094" s="1">
        <v>3408152</v>
      </c>
      <c r="H1094" t="s">
        <v>2346</v>
      </c>
      <c r="I1094" s="120">
        <v>40</v>
      </c>
      <c r="J1094" s="120"/>
      <c r="K1094" s="120"/>
      <c r="L1094" s="47">
        <v>19.800018000000001</v>
      </c>
      <c r="M1094" s="47">
        <f t="shared" si="35"/>
        <v>792.00072</v>
      </c>
      <c r="N1094">
        <f t="shared" si="36"/>
        <v>12</v>
      </c>
    </row>
    <row r="1095" spans="1:14" x14ac:dyDescent="0.25">
      <c r="A1095" t="s">
        <v>2339</v>
      </c>
      <c r="B1095" t="s">
        <v>2537</v>
      </c>
      <c r="C1095" t="s">
        <v>2340</v>
      </c>
      <c r="D1095" s="98">
        <v>45516</v>
      </c>
      <c r="E1095" s="1">
        <v>506</v>
      </c>
      <c r="F1095" t="s">
        <v>2417</v>
      </c>
      <c r="G1095" s="1">
        <v>3584241</v>
      </c>
      <c r="H1095" t="s">
        <v>2358</v>
      </c>
      <c r="I1095" s="120">
        <v>40</v>
      </c>
      <c r="J1095" s="120"/>
      <c r="K1095" s="120"/>
      <c r="L1095" s="47">
        <v>20.662344000000001</v>
      </c>
      <c r="M1095" s="47">
        <f t="shared" si="35"/>
        <v>826.49376000000007</v>
      </c>
      <c r="N1095">
        <f t="shared" si="36"/>
        <v>12</v>
      </c>
    </row>
    <row r="1096" spans="1:14" x14ac:dyDescent="0.25">
      <c r="A1096" t="s">
        <v>2339</v>
      </c>
      <c r="B1096" t="s">
        <v>2537</v>
      </c>
      <c r="C1096" t="s">
        <v>2340</v>
      </c>
      <c r="D1096" s="98">
        <v>45519</v>
      </c>
      <c r="E1096" s="1">
        <v>506</v>
      </c>
      <c r="F1096" t="s">
        <v>2417</v>
      </c>
      <c r="G1096" s="1">
        <v>3284683</v>
      </c>
      <c r="H1096" t="s">
        <v>2343</v>
      </c>
      <c r="I1096" s="120">
        <v>60</v>
      </c>
      <c r="J1096" s="120"/>
      <c r="K1096" s="120"/>
      <c r="L1096" s="47">
        <v>30.099959999999999</v>
      </c>
      <c r="M1096" s="47">
        <f t="shared" si="35"/>
        <v>1805.9975999999999</v>
      </c>
      <c r="N1096">
        <f t="shared" si="36"/>
        <v>15</v>
      </c>
    </row>
    <row r="1097" spans="1:14" x14ac:dyDescent="0.25">
      <c r="A1097" t="s">
        <v>2339</v>
      </c>
      <c r="B1097" t="s">
        <v>2537</v>
      </c>
      <c r="C1097" t="s">
        <v>2340</v>
      </c>
      <c r="D1097" s="98">
        <v>45519</v>
      </c>
      <c r="E1097" s="1">
        <v>506</v>
      </c>
      <c r="F1097" t="s">
        <v>2417</v>
      </c>
      <c r="G1097" s="1">
        <v>3384346</v>
      </c>
      <c r="H1097" t="s">
        <v>2354</v>
      </c>
      <c r="I1097" s="120">
        <v>6</v>
      </c>
      <c r="J1097" s="120"/>
      <c r="K1097" s="120"/>
      <c r="L1097" s="47">
        <v>37.949940000000005</v>
      </c>
      <c r="M1097" s="47">
        <f t="shared" si="35"/>
        <v>227.69964000000004</v>
      </c>
      <c r="N1097">
        <f t="shared" si="36"/>
        <v>15</v>
      </c>
    </row>
    <row r="1098" spans="1:14" x14ac:dyDescent="0.25">
      <c r="A1098" t="s">
        <v>2339</v>
      </c>
      <c r="B1098" t="s">
        <v>2537</v>
      </c>
      <c r="C1098" t="s">
        <v>2340</v>
      </c>
      <c r="D1098" s="98">
        <v>45519</v>
      </c>
      <c r="E1098" s="1">
        <v>506</v>
      </c>
      <c r="F1098" t="s">
        <v>2417</v>
      </c>
      <c r="G1098" s="1">
        <v>3384347</v>
      </c>
      <c r="H1098" t="s">
        <v>2345</v>
      </c>
      <c r="I1098" s="120">
        <v>60</v>
      </c>
      <c r="J1098" s="120"/>
      <c r="K1098" s="120"/>
      <c r="L1098" s="47">
        <v>5.7200040000000012</v>
      </c>
      <c r="M1098" s="47">
        <f t="shared" si="35"/>
        <v>343.20024000000006</v>
      </c>
      <c r="N1098">
        <f t="shared" si="36"/>
        <v>15</v>
      </c>
    </row>
    <row r="1099" spans="1:14" x14ac:dyDescent="0.25">
      <c r="A1099" t="s">
        <v>2339</v>
      </c>
      <c r="B1099" t="s">
        <v>2537</v>
      </c>
      <c r="C1099" t="s">
        <v>2340</v>
      </c>
      <c r="D1099" s="98">
        <v>45519</v>
      </c>
      <c r="E1099" s="1">
        <v>506</v>
      </c>
      <c r="F1099" t="s">
        <v>2417</v>
      </c>
      <c r="G1099" s="1">
        <v>3580595</v>
      </c>
      <c r="H1099" t="s">
        <v>2349</v>
      </c>
      <c r="I1099" s="120">
        <v>6</v>
      </c>
      <c r="J1099" s="120"/>
      <c r="K1099" s="120"/>
      <c r="L1099" s="47">
        <v>18.065520000000003</v>
      </c>
      <c r="M1099" s="47">
        <f t="shared" si="35"/>
        <v>108.39312000000001</v>
      </c>
      <c r="N1099">
        <f t="shared" si="36"/>
        <v>15</v>
      </c>
    </row>
    <row r="1100" spans="1:14" x14ac:dyDescent="0.25">
      <c r="A1100" t="s">
        <v>2339</v>
      </c>
      <c r="B1100" t="s">
        <v>2537</v>
      </c>
      <c r="C1100" t="s">
        <v>2340</v>
      </c>
      <c r="D1100" s="98">
        <v>45519</v>
      </c>
      <c r="E1100" s="1">
        <v>506</v>
      </c>
      <c r="F1100" t="s">
        <v>2417</v>
      </c>
      <c r="G1100" s="1">
        <v>3564666</v>
      </c>
      <c r="H1100" t="s">
        <v>2362</v>
      </c>
      <c r="I1100" s="120">
        <v>12</v>
      </c>
      <c r="J1100" s="120"/>
      <c r="K1100" s="120"/>
      <c r="L1100" s="47">
        <v>20.323620000000002</v>
      </c>
      <c r="M1100" s="47">
        <f t="shared" si="35"/>
        <v>243.88344000000001</v>
      </c>
      <c r="N1100">
        <f t="shared" si="36"/>
        <v>15</v>
      </c>
    </row>
    <row r="1101" spans="1:14" x14ac:dyDescent="0.25">
      <c r="A1101" t="s">
        <v>2339</v>
      </c>
      <c r="B1101" t="s">
        <v>2537</v>
      </c>
      <c r="C1101" t="s">
        <v>2340</v>
      </c>
      <c r="D1101" s="98">
        <v>45519</v>
      </c>
      <c r="E1101" s="1">
        <v>506</v>
      </c>
      <c r="F1101" t="s">
        <v>2417</v>
      </c>
      <c r="G1101" s="1">
        <v>3564667</v>
      </c>
      <c r="H1101" t="s">
        <v>2347</v>
      </c>
      <c r="I1101" s="120">
        <v>12</v>
      </c>
      <c r="J1101" s="120"/>
      <c r="K1101" s="120"/>
      <c r="L1101" s="47">
        <v>20.323620000000002</v>
      </c>
      <c r="M1101" s="47">
        <f t="shared" si="35"/>
        <v>243.88344000000001</v>
      </c>
      <c r="N1101">
        <f t="shared" si="36"/>
        <v>15</v>
      </c>
    </row>
    <row r="1102" spans="1:14" x14ac:dyDescent="0.25">
      <c r="A1102" t="s">
        <v>2339</v>
      </c>
      <c r="B1102" t="s">
        <v>2537</v>
      </c>
      <c r="C1102" t="s">
        <v>2340</v>
      </c>
      <c r="D1102" s="98">
        <v>45519</v>
      </c>
      <c r="E1102" s="1">
        <v>506</v>
      </c>
      <c r="F1102" t="s">
        <v>2417</v>
      </c>
      <c r="G1102" s="1">
        <v>3584240</v>
      </c>
      <c r="H1102" t="s">
        <v>2357</v>
      </c>
      <c r="I1102" s="120">
        <v>60</v>
      </c>
      <c r="J1102" s="120"/>
      <c r="K1102" s="120"/>
      <c r="L1102" s="47">
        <v>5.9841899999999999</v>
      </c>
      <c r="M1102" s="47">
        <f t="shared" si="35"/>
        <v>359.0514</v>
      </c>
      <c r="N1102">
        <f t="shared" si="36"/>
        <v>15</v>
      </c>
    </row>
    <row r="1103" spans="1:14" x14ac:dyDescent="0.25">
      <c r="A1103" t="s">
        <v>2339</v>
      </c>
      <c r="B1103" t="s">
        <v>2537</v>
      </c>
      <c r="C1103" t="s">
        <v>2340</v>
      </c>
      <c r="D1103" s="98">
        <v>45519</v>
      </c>
      <c r="E1103" s="1">
        <v>507</v>
      </c>
      <c r="F1103" t="s">
        <v>2418</v>
      </c>
      <c r="G1103" s="1">
        <v>3580595</v>
      </c>
      <c r="H1103" t="s">
        <v>2349</v>
      </c>
      <c r="I1103" s="120">
        <v>12</v>
      </c>
      <c r="J1103" s="120"/>
      <c r="K1103" s="120"/>
      <c r="L1103" s="47">
        <v>18.065520000000003</v>
      </c>
      <c r="M1103" s="47">
        <f t="shared" si="35"/>
        <v>216.78624000000002</v>
      </c>
      <c r="N1103">
        <f t="shared" si="36"/>
        <v>15</v>
      </c>
    </row>
    <row r="1104" spans="1:14" x14ac:dyDescent="0.25">
      <c r="A1104" t="s">
        <v>2339</v>
      </c>
      <c r="B1104" t="s">
        <v>2537</v>
      </c>
      <c r="C1104" t="s">
        <v>2340</v>
      </c>
      <c r="D1104" s="98">
        <v>45519</v>
      </c>
      <c r="E1104" s="1">
        <v>507</v>
      </c>
      <c r="F1104" t="s">
        <v>2418</v>
      </c>
      <c r="G1104" s="1">
        <v>3352387</v>
      </c>
      <c r="H1104" t="s">
        <v>2352</v>
      </c>
      <c r="I1104" s="120">
        <v>24</v>
      </c>
      <c r="J1104" s="120"/>
      <c r="K1104" s="120"/>
      <c r="L1104" s="47">
        <v>39.743999999999993</v>
      </c>
      <c r="M1104" s="47">
        <f t="shared" si="35"/>
        <v>953.85599999999977</v>
      </c>
      <c r="N1104">
        <f t="shared" si="36"/>
        <v>15</v>
      </c>
    </row>
    <row r="1105" spans="1:14" x14ac:dyDescent="0.25">
      <c r="A1105" t="s">
        <v>2339</v>
      </c>
      <c r="B1105" t="s">
        <v>2537</v>
      </c>
      <c r="C1105" t="s">
        <v>2340</v>
      </c>
      <c r="D1105" s="98">
        <v>45519</v>
      </c>
      <c r="E1105" s="1">
        <v>507</v>
      </c>
      <c r="F1105" t="s">
        <v>2418</v>
      </c>
      <c r="G1105" s="1">
        <v>3284683</v>
      </c>
      <c r="H1105" t="s">
        <v>2343</v>
      </c>
      <c r="I1105" s="120">
        <v>60</v>
      </c>
      <c r="J1105" s="120"/>
      <c r="K1105" s="120"/>
      <c r="L1105" s="47">
        <v>30.099959999999999</v>
      </c>
      <c r="M1105" s="47">
        <f t="shared" si="35"/>
        <v>1805.9975999999999</v>
      </c>
      <c r="N1105">
        <f t="shared" si="36"/>
        <v>15</v>
      </c>
    </row>
    <row r="1106" spans="1:14" x14ac:dyDescent="0.25">
      <c r="A1106" t="s">
        <v>2339</v>
      </c>
      <c r="B1106" t="s">
        <v>2537</v>
      </c>
      <c r="C1106" t="s">
        <v>2340</v>
      </c>
      <c r="D1106" s="98">
        <v>45519</v>
      </c>
      <c r="E1106" s="1">
        <v>507</v>
      </c>
      <c r="F1106" t="s">
        <v>2418</v>
      </c>
      <c r="G1106" s="1">
        <v>3566457</v>
      </c>
      <c r="H1106" t="s">
        <v>2365</v>
      </c>
      <c r="I1106" s="120">
        <v>48</v>
      </c>
      <c r="J1106" s="120"/>
      <c r="K1106" s="120"/>
      <c r="L1106" s="47">
        <v>12.645809999999999</v>
      </c>
      <c r="M1106" s="47">
        <f t="shared" si="35"/>
        <v>606.99887999999999</v>
      </c>
      <c r="N1106">
        <f t="shared" si="36"/>
        <v>15</v>
      </c>
    </row>
    <row r="1107" spans="1:14" x14ac:dyDescent="0.25">
      <c r="A1107" t="s">
        <v>2339</v>
      </c>
      <c r="B1107" t="s">
        <v>2537</v>
      </c>
      <c r="C1107" t="s">
        <v>2340</v>
      </c>
      <c r="D1107" s="98">
        <v>45519</v>
      </c>
      <c r="E1107" s="1">
        <v>507</v>
      </c>
      <c r="F1107" t="s">
        <v>2418</v>
      </c>
      <c r="G1107" s="1">
        <v>3352387</v>
      </c>
      <c r="H1107" t="s">
        <v>2352</v>
      </c>
      <c r="I1107" s="120">
        <v>60</v>
      </c>
      <c r="J1107" s="120"/>
      <c r="K1107" s="120"/>
      <c r="L1107" s="47">
        <v>39.743999999999993</v>
      </c>
      <c r="M1107" s="47">
        <f t="shared" si="35"/>
        <v>2384.6399999999994</v>
      </c>
      <c r="N1107">
        <f t="shared" si="36"/>
        <v>15</v>
      </c>
    </row>
    <row r="1108" spans="1:14" x14ac:dyDescent="0.25">
      <c r="A1108" t="s">
        <v>2339</v>
      </c>
      <c r="B1108" t="s">
        <v>2537</v>
      </c>
      <c r="C1108" t="s">
        <v>2340</v>
      </c>
      <c r="D1108" s="98">
        <v>45519</v>
      </c>
      <c r="E1108" s="1">
        <v>507</v>
      </c>
      <c r="F1108" t="s">
        <v>2418</v>
      </c>
      <c r="G1108" s="1">
        <v>3568860</v>
      </c>
      <c r="H1108" t="s">
        <v>2361</v>
      </c>
      <c r="I1108" s="120">
        <v>24</v>
      </c>
      <c r="J1108" s="120"/>
      <c r="K1108" s="120"/>
      <c r="L1108" s="47">
        <v>12.645809999999999</v>
      </c>
      <c r="M1108" s="47">
        <f t="shared" ref="M1108:M1158" si="37">+I1108*L1108</f>
        <v>303.49943999999999</v>
      </c>
      <c r="N1108">
        <f t="shared" si="36"/>
        <v>15</v>
      </c>
    </row>
    <row r="1109" spans="1:14" x14ac:dyDescent="0.25">
      <c r="A1109" t="s">
        <v>2339</v>
      </c>
      <c r="B1109" t="s">
        <v>2537</v>
      </c>
      <c r="C1109" t="s">
        <v>2340</v>
      </c>
      <c r="D1109" s="98">
        <v>45516</v>
      </c>
      <c r="E1109" s="1">
        <v>508</v>
      </c>
      <c r="F1109" t="s">
        <v>2546</v>
      </c>
      <c r="G1109" s="1">
        <v>3352387</v>
      </c>
      <c r="H1109" t="s">
        <v>2352</v>
      </c>
      <c r="I1109" s="120">
        <v>18</v>
      </c>
      <c r="J1109" s="120"/>
      <c r="K1109" s="120"/>
      <c r="L1109" s="47">
        <v>39.743999999999993</v>
      </c>
      <c r="M1109" s="47">
        <f t="shared" si="37"/>
        <v>715.39199999999983</v>
      </c>
      <c r="N1109">
        <f t="shared" si="36"/>
        <v>12</v>
      </c>
    </row>
    <row r="1110" spans="1:14" x14ac:dyDescent="0.25">
      <c r="A1110" t="s">
        <v>2339</v>
      </c>
      <c r="B1110" t="s">
        <v>2537</v>
      </c>
      <c r="C1110" t="s">
        <v>2340</v>
      </c>
      <c r="D1110" s="98">
        <v>45516</v>
      </c>
      <c r="E1110" s="1">
        <v>508</v>
      </c>
      <c r="F1110" t="s">
        <v>2546</v>
      </c>
      <c r="G1110" s="1">
        <v>3384347</v>
      </c>
      <c r="H1110" t="s">
        <v>2345</v>
      </c>
      <c r="I1110" s="120">
        <v>60</v>
      </c>
      <c r="J1110" s="120"/>
      <c r="K1110" s="120"/>
      <c r="L1110" s="47">
        <v>5.7200040000000012</v>
      </c>
      <c r="M1110" s="47">
        <f t="shared" si="37"/>
        <v>343.20024000000006</v>
      </c>
      <c r="N1110">
        <f t="shared" si="36"/>
        <v>12</v>
      </c>
    </row>
    <row r="1111" spans="1:14" x14ac:dyDescent="0.25">
      <c r="A1111" t="s">
        <v>2339</v>
      </c>
      <c r="B1111" t="s">
        <v>2537</v>
      </c>
      <c r="C1111" t="s">
        <v>2340</v>
      </c>
      <c r="D1111" s="98">
        <v>45520</v>
      </c>
      <c r="E1111" s="1">
        <v>508</v>
      </c>
      <c r="F1111" t="s">
        <v>2546</v>
      </c>
      <c r="G1111" s="1">
        <v>3408152</v>
      </c>
      <c r="H1111" t="s">
        <v>2346</v>
      </c>
      <c r="I1111" s="120">
        <v>20</v>
      </c>
      <c r="J1111" s="120"/>
      <c r="K1111" s="120"/>
      <c r="L1111" s="47">
        <v>19.800018000000001</v>
      </c>
      <c r="M1111" s="47">
        <f t="shared" si="37"/>
        <v>396.00036</v>
      </c>
      <c r="N1111">
        <f t="shared" si="36"/>
        <v>16</v>
      </c>
    </row>
    <row r="1112" spans="1:14" x14ac:dyDescent="0.25">
      <c r="A1112" t="s">
        <v>2339</v>
      </c>
      <c r="B1112" t="s">
        <v>2537</v>
      </c>
      <c r="C1112" t="s">
        <v>2340</v>
      </c>
      <c r="D1112" s="98">
        <v>45516</v>
      </c>
      <c r="E1112" s="1">
        <v>513</v>
      </c>
      <c r="F1112" t="s">
        <v>2423</v>
      </c>
      <c r="G1112" s="1">
        <v>3352387</v>
      </c>
      <c r="H1112" t="s">
        <v>2352</v>
      </c>
      <c r="I1112" s="120">
        <v>12</v>
      </c>
      <c r="J1112" s="120"/>
      <c r="K1112" s="120"/>
      <c r="L1112" s="47">
        <v>39.743999999999993</v>
      </c>
      <c r="M1112" s="47">
        <f t="shared" si="37"/>
        <v>476.92799999999988</v>
      </c>
      <c r="N1112">
        <f t="shared" si="36"/>
        <v>12</v>
      </c>
    </row>
    <row r="1113" spans="1:14" x14ac:dyDescent="0.25">
      <c r="A1113" t="s">
        <v>2339</v>
      </c>
      <c r="B1113" t="s">
        <v>2537</v>
      </c>
      <c r="C1113" t="s">
        <v>2340</v>
      </c>
      <c r="D1113" s="98">
        <v>45516</v>
      </c>
      <c r="E1113" s="1">
        <v>513</v>
      </c>
      <c r="F1113" t="s">
        <v>2423</v>
      </c>
      <c r="G1113" s="1">
        <v>3373113</v>
      </c>
      <c r="H1113" t="s">
        <v>2353</v>
      </c>
      <c r="I1113" s="120">
        <v>120</v>
      </c>
      <c r="J1113" s="120"/>
      <c r="K1113" s="120"/>
      <c r="L1113" s="47">
        <v>5.9841899999999999</v>
      </c>
      <c r="M1113" s="47">
        <f t="shared" si="37"/>
        <v>718.1028</v>
      </c>
      <c r="N1113">
        <f t="shared" si="36"/>
        <v>12</v>
      </c>
    </row>
    <row r="1114" spans="1:14" x14ac:dyDescent="0.25">
      <c r="A1114" t="s">
        <v>2339</v>
      </c>
      <c r="B1114" t="s">
        <v>2537</v>
      </c>
      <c r="C1114" t="s">
        <v>2340</v>
      </c>
      <c r="D1114" s="98">
        <v>45516</v>
      </c>
      <c r="E1114" s="1">
        <v>513</v>
      </c>
      <c r="F1114" t="s">
        <v>2423</v>
      </c>
      <c r="G1114" s="1">
        <v>3384347</v>
      </c>
      <c r="H1114" t="s">
        <v>2345</v>
      </c>
      <c r="I1114" s="120">
        <v>120</v>
      </c>
      <c r="J1114" s="120"/>
      <c r="K1114" s="120"/>
      <c r="L1114" s="47">
        <v>5.7200040000000012</v>
      </c>
      <c r="M1114" s="47">
        <f t="shared" si="37"/>
        <v>686.40048000000013</v>
      </c>
      <c r="N1114">
        <f t="shared" si="36"/>
        <v>12</v>
      </c>
    </row>
    <row r="1115" spans="1:14" x14ac:dyDescent="0.25">
      <c r="A1115" t="s">
        <v>2339</v>
      </c>
      <c r="B1115" t="s">
        <v>2537</v>
      </c>
      <c r="C1115" t="s">
        <v>2340</v>
      </c>
      <c r="D1115" s="98">
        <v>45516</v>
      </c>
      <c r="E1115" s="1">
        <v>513</v>
      </c>
      <c r="F1115" t="s">
        <v>2423</v>
      </c>
      <c r="G1115" s="1">
        <v>3584240</v>
      </c>
      <c r="H1115" t="s">
        <v>2357</v>
      </c>
      <c r="I1115" s="120">
        <v>120</v>
      </c>
      <c r="J1115" s="120"/>
      <c r="K1115" s="120"/>
      <c r="L1115" s="47">
        <v>5.9841899999999999</v>
      </c>
      <c r="M1115" s="47">
        <f t="shared" si="37"/>
        <v>718.1028</v>
      </c>
      <c r="N1115">
        <f t="shared" si="36"/>
        <v>12</v>
      </c>
    </row>
    <row r="1116" spans="1:14" x14ac:dyDescent="0.25">
      <c r="A1116" t="s">
        <v>2339</v>
      </c>
      <c r="B1116" t="s">
        <v>2537</v>
      </c>
      <c r="C1116" t="s">
        <v>2340</v>
      </c>
      <c r="D1116" s="98">
        <v>45520</v>
      </c>
      <c r="E1116" s="1">
        <v>513</v>
      </c>
      <c r="F1116" t="s">
        <v>2423</v>
      </c>
      <c r="G1116" s="1">
        <v>3284683</v>
      </c>
      <c r="H1116" t="s">
        <v>2343</v>
      </c>
      <c r="I1116" s="120">
        <v>48</v>
      </c>
      <c r="J1116" s="120"/>
      <c r="K1116" s="120"/>
      <c r="L1116" s="47">
        <v>30.099959999999999</v>
      </c>
      <c r="M1116" s="47">
        <f t="shared" si="37"/>
        <v>1444.79808</v>
      </c>
      <c r="N1116">
        <f t="shared" si="36"/>
        <v>16</v>
      </c>
    </row>
    <row r="1117" spans="1:14" x14ac:dyDescent="0.25">
      <c r="A1117" t="s">
        <v>2339</v>
      </c>
      <c r="B1117" t="s">
        <v>2537</v>
      </c>
      <c r="C1117" t="s">
        <v>2340</v>
      </c>
      <c r="D1117" s="98">
        <v>45520</v>
      </c>
      <c r="E1117" s="1">
        <v>513</v>
      </c>
      <c r="F1117" t="s">
        <v>2423</v>
      </c>
      <c r="G1117" s="1">
        <v>3566457</v>
      </c>
      <c r="H1117" t="s">
        <v>2365</v>
      </c>
      <c r="I1117" s="120">
        <v>72</v>
      </c>
      <c r="J1117" s="120"/>
      <c r="K1117" s="120"/>
      <c r="L1117" s="47">
        <v>12.645809999999999</v>
      </c>
      <c r="M1117" s="47">
        <f t="shared" si="37"/>
        <v>910.49831999999992</v>
      </c>
      <c r="N1117">
        <f t="shared" si="36"/>
        <v>16</v>
      </c>
    </row>
    <row r="1118" spans="1:14" x14ac:dyDescent="0.25">
      <c r="A1118" t="s">
        <v>2339</v>
      </c>
      <c r="B1118" t="s">
        <v>2537</v>
      </c>
      <c r="C1118" t="s">
        <v>2340</v>
      </c>
      <c r="D1118" s="98">
        <v>45520</v>
      </c>
      <c r="E1118" s="1">
        <v>513</v>
      </c>
      <c r="F1118" t="s">
        <v>2423</v>
      </c>
      <c r="G1118" s="1">
        <v>3568860</v>
      </c>
      <c r="H1118" t="s">
        <v>2361</v>
      </c>
      <c r="I1118" s="120">
        <v>72</v>
      </c>
      <c r="J1118" s="120"/>
      <c r="K1118" s="120"/>
      <c r="L1118" s="47">
        <v>12.645809999999999</v>
      </c>
      <c r="M1118" s="47">
        <f t="shared" si="37"/>
        <v>910.49831999999992</v>
      </c>
      <c r="N1118">
        <f t="shared" si="36"/>
        <v>16</v>
      </c>
    </row>
    <row r="1119" spans="1:14" x14ac:dyDescent="0.25">
      <c r="A1119" t="s">
        <v>2339</v>
      </c>
      <c r="B1119" t="s">
        <v>2537</v>
      </c>
      <c r="C1119" t="s">
        <v>2340</v>
      </c>
      <c r="D1119" s="98">
        <v>45520</v>
      </c>
      <c r="E1119" s="1">
        <v>513</v>
      </c>
      <c r="F1119" t="s">
        <v>2423</v>
      </c>
      <c r="G1119" s="1">
        <v>3565351</v>
      </c>
      <c r="H1119" t="s">
        <v>2342</v>
      </c>
      <c r="I1119" s="120">
        <v>72</v>
      </c>
      <c r="J1119" s="120"/>
      <c r="K1119" s="120"/>
      <c r="L1119" s="47">
        <v>12.645809999999999</v>
      </c>
      <c r="M1119" s="47">
        <f t="shared" si="37"/>
        <v>910.49831999999992</v>
      </c>
      <c r="N1119">
        <f t="shared" si="36"/>
        <v>16</v>
      </c>
    </row>
    <row r="1120" spans="1:14" x14ac:dyDescent="0.25">
      <c r="A1120" t="s">
        <v>2339</v>
      </c>
      <c r="B1120" t="s">
        <v>2537</v>
      </c>
      <c r="C1120" t="s">
        <v>2340</v>
      </c>
      <c r="D1120" s="98">
        <v>45519</v>
      </c>
      <c r="E1120" s="1">
        <v>514</v>
      </c>
      <c r="F1120" t="s">
        <v>2547</v>
      </c>
      <c r="G1120" s="1">
        <v>3352387</v>
      </c>
      <c r="H1120" t="s">
        <v>2352</v>
      </c>
      <c r="I1120" s="120">
        <v>90</v>
      </c>
      <c r="J1120" s="120"/>
      <c r="K1120" s="120"/>
      <c r="L1120" s="47">
        <v>39.743999999999993</v>
      </c>
      <c r="M1120" s="47">
        <f t="shared" si="37"/>
        <v>3576.9599999999991</v>
      </c>
      <c r="N1120">
        <f t="shared" si="36"/>
        <v>15</v>
      </c>
    </row>
    <row r="1121" spans="1:14" x14ac:dyDescent="0.25">
      <c r="A1121" t="s">
        <v>2339</v>
      </c>
      <c r="B1121" t="s">
        <v>2537</v>
      </c>
      <c r="C1121" t="s">
        <v>2340</v>
      </c>
      <c r="D1121" s="98">
        <v>45519</v>
      </c>
      <c r="E1121" s="1">
        <v>514</v>
      </c>
      <c r="F1121" t="s">
        <v>2547</v>
      </c>
      <c r="G1121" s="1">
        <v>3373113</v>
      </c>
      <c r="H1121" t="s">
        <v>2353</v>
      </c>
      <c r="I1121" s="120">
        <v>120</v>
      </c>
      <c r="J1121" s="120"/>
      <c r="K1121" s="120"/>
      <c r="L1121" s="47">
        <v>5.9841899999999999</v>
      </c>
      <c r="M1121" s="47">
        <f t="shared" si="37"/>
        <v>718.1028</v>
      </c>
      <c r="N1121">
        <f t="shared" si="36"/>
        <v>15</v>
      </c>
    </row>
    <row r="1122" spans="1:14" x14ac:dyDescent="0.25">
      <c r="A1122" t="s">
        <v>2339</v>
      </c>
      <c r="B1122" t="s">
        <v>2537</v>
      </c>
      <c r="C1122" t="s">
        <v>2340</v>
      </c>
      <c r="D1122" s="98">
        <v>45519</v>
      </c>
      <c r="E1122" s="1">
        <v>514</v>
      </c>
      <c r="F1122" t="s">
        <v>2547</v>
      </c>
      <c r="G1122" s="1">
        <v>3565350</v>
      </c>
      <c r="H1122" t="s">
        <v>2364</v>
      </c>
      <c r="I1122" s="120">
        <v>24</v>
      </c>
      <c r="J1122" s="120"/>
      <c r="K1122" s="120"/>
      <c r="L1122" s="47">
        <v>12.645809999999999</v>
      </c>
      <c r="M1122" s="47">
        <f t="shared" si="37"/>
        <v>303.49943999999999</v>
      </c>
      <c r="N1122">
        <f t="shared" si="36"/>
        <v>15</v>
      </c>
    </row>
    <row r="1123" spans="1:14" x14ac:dyDescent="0.25">
      <c r="A1123" t="s">
        <v>2339</v>
      </c>
      <c r="B1123" t="s">
        <v>2537</v>
      </c>
      <c r="C1123" t="s">
        <v>2340</v>
      </c>
      <c r="D1123" s="98">
        <v>45519</v>
      </c>
      <c r="E1123" s="1">
        <v>514</v>
      </c>
      <c r="F1123" t="s">
        <v>2547</v>
      </c>
      <c r="G1123" s="1">
        <v>3384346</v>
      </c>
      <c r="H1123" t="s">
        <v>2354</v>
      </c>
      <c r="I1123" s="120">
        <v>18</v>
      </c>
      <c r="J1123" s="120"/>
      <c r="K1123" s="120"/>
      <c r="L1123" s="47">
        <v>37.949940000000005</v>
      </c>
      <c r="M1123" s="47">
        <f t="shared" si="37"/>
        <v>683.09892000000013</v>
      </c>
      <c r="N1123">
        <f t="shared" si="36"/>
        <v>15</v>
      </c>
    </row>
    <row r="1124" spans="1:14" x14ac:dyDescent="0.25">
      <c r="A1124" t="s">
        <v>2339</v>
      </c>
      <c r="B1124" t="s">
        <v>2537</v>
      </c>
      <c r="C1124" t="s">
        <v>2340</v>
      </c>
      <c r="D1124" s="98">
        <v>45519</v>
      </c>
      <c r="E1124" s="1">
        <v>514</v>
      </c>
      <c r="F1124" t="s">
        <v>2547</v>
      </c>
      <c r="G1124" s="1">
        <v>3384347</v>
      </c>
      <c r="H1124" t="s">
        <v>2345</v>
      </c>
      <c r="I1124" s="120">
        <v>120</v>
      </c>
      <c r="J1124" s="120"/>
      <c r="K1124" s="120"/>
      <c r="L1124" s="47">
        <v>5.7200040000000012</v>
      </c>
      <c r="M1124" s="47">
        <f t="shared" si="37"/>
        <v>686.40048000000013</v>
      </c>
      <c r="N1124">
        <f t="shared" si="36"/>
        <v>15</v>
      </c>
    </row>
    <row r="1125" spans="1:14" x14ac:dyDescent="0.25">
      <c r="A1125" t="s">
        <v>2339</v>
      </c>
      <c r="B1125" t="s">
        <v>2537</v>
      </c>
      <c r="C1125" t="s">
        <v>2340</v>
      </c>
      <c r="D1125" s="98">
        <v>45517</v>
      </c>
      <c r="E1125" s="1">
        <v>515</v>
      </c>
      <c r="F1125" t="s">
        <v>2548</v>
      </c>
      <c r="G1125" s="1">
        <v>3352387</v>
      </c>
      <c r="H1125" t="s">
        <v>2352</v>
      </c>
      <c r="I1125" s="120">
        <v>18</v>
      </c>
      <c r="J1125" s="120"/>
      <c r="K1125" s="120"/>
      <c r="L1125" s="47">
        <v>39.743999999999993</v>
      </c>
      <c r="M1125" s="47">
        <f t="shared" si="37"/>
        <v>715.39199999999983</v>
      </c>
      <c r="N1125">
        <f t="shared" si="36"/>
        <v>13</v>
      </c>
    </row>
    <row r="1126" spans="1:14" x14ac:dyDescent="0.25">
      <c r="A1126" t="s">
        <v>2339</v>
      </c>
      <c r="B1126" t="s">
        <v>2537</v>
      </c>
      <c r="C1126" t="s">
        <v>2340</v>
      </c>
      <c r="D1126" s="98">
        <v>45517</v>
      </c>
      <c r="E1126" s="1">
        <v>515</v>
      </c>
      <c r="F1126" t="s">
        <v>2548</v>
      </c>
      <c r="G1126" s="1">
        <v>3564666</v>
      </c>
      <c r="H1126" t="s">
        <v>2362</v>
      </c>
      <c r="I1126" s="120">
        <v>12</v>
      </c>
      <c r="J1126" s="120"/>
      <c r="K1126" s="120"/>
      <c r="L1126" s="47">
        <v>20.323620000000002</v>
      </c>
      <c r="M1126" s="47">
        <f t="shared" si="37"/>
        <v>243.88344000000001</v>
      </c>
      <c r="N1126">
        <f t="shared" si="36"/>
        <v>13</v>
      </c>
    </row>
    <row r="1127" spans="1:14" x14ac:dyDescent="0.25">
      <c r="A1127" t="s">
        <v>2339</v>
      </c>
      <c r="B1127" t="s">
        <v>2537</v>
      </c>
      <c r="C1127" t="s">
        <v>2340</v>
      </c>
      <c r="D1127" s="98">
        <v>45517</v>
      </c>
      <c r="E1127" s="1">
        <v>515</v>
      </c>
      <c r="F1127" t="s">
        <v>2548</v>
      </c>
      <c r="G1127" s="1">
        <v>3284683</v>
      </c>
      <c r="H1127" t="s">
        <v>2343</v>
      </c>
      <c r="I1127" s="120">
        <v>30</v>
      </c>
      <c r="J1127" s="120"/>
      <c r="K1127" s="120"/>
      <c r="L1127" s="47">
        <v>30.099959999999999</v>
      </c>
      <c r="M1127" s="47">
        <f t="shared" si="37"/>
        <v>902.99879999999996</v>
      </c>
      <c r="N1127">
        <f t="shared" si="36"/>
        <v>13</v>
      </c>
    </row>
    <row r="1128" spans="1:14" x14ac:dyDescent="0.25">
      <c r="A1128" t="s">
        <v>2339</v>
      </c>
      <c r="B1128" t="s">
        <v>2537</v>
      </c>
      <c r="C1128" t="s">
        <v>2340</v>
      </c>
      <c r="D1128" s="98">
        <v>45517</v>
      </c>
      <c r="E1128" s="1">
        <v>515</v>
      </c>
      <c r="F1128" t="s">
        <v>2548</v>
      </c>
      <c r="G1128" s="1">
        <v>3352387</v>
      </c>
      <c r="H1128" t="s">
        <v>2352</v>
      </c>
      <c r="I1128" s="120">
        <v>30</v>
      </c>
      <c r="J1128" s="120"/>
      <c r="K1128" s="120"/>
      <c r="L1128" s="47">
        <v>39.743999999999993</v>
      </c>
      <c r="M1128" s="47">
        <f t="shared" si="37"/>
        <v>1192.3199999999997</v>
      </c>
      <c r="N1128">
        <f t="shared" si="36"/>
        <v>13</v>
      </c>
    </row>
    <row r="1129" spans="1:14" x14ac:dyDescent="0.25">
      <c r="A1129" t="s">
        <v>2339</v>
      </c>
      <c r="B1129" t="s">
        <v>2537</v>
      </c>
      <c r="C1129" t="s">
        <v>2340</v>
      </c>
      <c r="D1129" s="98">
        <v>45517</v>
      </c>
      <c r="E1129" s="1">
        <v>515</v>
      </c>
      <c r="F1129" t="s">
        <v>2548</v>
      </c>
      <c r="G1129" s="1">
        <v>3564666</v>
      </c>
      <c r="H1129" t="s">
        <v>2362</v>
      </c>
      <c r="I1129" s="120">
        <v>24</v>
      </c>
      <c r="J1129" s="120"/>
      <c r="K1129" s="120"/>
      <c r="L1129" s="47">
        <v>20.323620000000002</v>
      </c>
      <c r="M1129" s="47">
        <f t="shared" si="37"/>
        <v>487.76688000000001</v>
      </c>
      <c r="N1129">
        <f t="shared" si="36"/>
        <v>13</v>
      </c>
    </row>
    <row r="1130" spans="1:14" x14ac:dyDescent="0.25">
      <c r="A1130" t="s">
        <v>2339</v>
      </c>
      <c r="B1130" t="s">
        <v>2537</v>
      </c>
      <c r="C1130" t="s">
        <v>2340</v>
      </c>
      <c r="D1130" s="98">
        <v>45518</v>
      </c>
      <c r="E1130" s="1">
        <v>516</v>
      </c>
      <c r="F1130" t="s">
        <v>2424</v>
      </c>
      <c r="G1130" s="1">
        <v>3352387</v>
      </c>
      <c r="H1130" t="s">
        <v>2352</v>
      </c>
      <c r="I1130" s="120">
        <v>120</v>
      </c>
      <c r="J1130" s="120"/>
      <c r="K1130" s="120"/>
      <c r="L1130" s="47">
        <v>39.743999999999993</v>
      </c>
      <c r="M1130" s="47">
        <f t="shared" si="37"/>
        <v>4769.2799999999988</v>
      </c>
      <c r="N1130">
        <f t="shared" si="36"/>
        <v>14</v>
      </c>
    </row>
    <row r="1131" spans="1:14" x14ac:dyDescent="0.25">
      <c r="A1131" t="s">
        <v>2339</v>
      </c>
      <c r="B1131" t="s">
        <v>2537</v>
      </c>
      <c r="C1131" t="s">
        <v>2340</v>
      </c>
      <c r="D1131" s="98">
        <v>45519</v>
      </c>
      <c r="E1131" s="1">
        <v>516</v>
      </c>
      <c r="F1131" t="s">
        <v>2424</v>
      </c>
      <c r="G1131" s="1">
        <v>3284683</v>
      </c>
      <c r="H1131" t="s">
        <v>2343</v>
      </c>
      <c r="I1131" s="120">
        <v>30</v>
      </c>
      <c r="J1131" s="120"/>
      <c r="K1131" s="120"/>
      <c r="L1131" s="47">
        <v>30.099959999999999</v>
      </c>
      <c r="M1131" s="47">
        <f t="shared" si="37"/>
        <v>902.99879999999996</v>
      </c>
      <c r="N1131">
        <f t="shared" si="36"/>
        <v>15</v>
      </c>
    </row>
    <row r="1132" spans="1:14" x14ac:dyDescent="0.25">
      <c r="A1132" t="s">
        <v>2339</v>
      </c>
      <c r="B1132" t="s">
        <v>2537</v>
      </c>
      <c r="C1132" t="s">
        <v>2340</v>
      </c>
      <c r="D1132" s="98">
        <v>45519</v>
      </c>
      <c r="E1132" s="1">
        <v>516</v>
      </c>
      <c r="F1132" t="s">
        <v>2424</v>
      </c>
      <c r="G1132" s="1">
        <v>3384347</v>
      </c>
      <c r="H1132" t="s">
        <v>2345</v>
      </c>
      <c r="I1132" s="120">
        <v>300</v>
      </c>
      <c r="J1132" s="120"/>
      <c r="K1132" s="120"/>
      <c r="L1132" s="47">
        <v>5.7200040000000012</v>
      </c>
      <c r="M1132" s="47">
        <f t="shared" si="37"/>
        <v>1716.0012000000004</v>
      </c>
      <c r="N1132">
        <f t="shared" si="36"/>
        <v>15</v>
      </c>
    </row>
    <row r="1133" spans="1:14" x14ac:dyDescent="0.25">
      <c r="A1133" t="s">
        <v>2339</v>
      </c>
      <c r="B1133" t="s">
        <v>2537</v>
      </c>
      <c r="C1133" t="s">
        <v>2340</v>
      </c>
      <c r="D1133" s="98">
        <v>45516</v>
      </c>
      <c r="E1133" s="1">
        <v>518</v>
      </c>
      <c r="F1133" t="s">
        <v>2425</v>
      </c>
      <c r="G1133" s="1">
        <v>3284683</v>
      </c>
      <c r="H1133" t="s">
        <v>2343</v>
      </c>
      <c r="I1133" s="120">
        <v>60</v>
      </c>
      <c r="J1133" s="120"/>
      <c r="K1133" s="120"/>
      <c r="L1133" s="47">
        <v>30.099959999999999</v>
      </c>
      <c r="M1133" s="47">
        <f t="shared" si="37"/>
        <v>1805.9975999999999</v>
      </c>
      <c r="N1133">
        <f t="shared" si="36"/>
        <v>12</v>
      </c>
    </row>
    <row r="1134" spans="1:14" x14ac:dyDescent="0.25">
      <c r="A1134" t="s">
        <v>2339</v>
      </c>
      <c r="B1134" t="s">
        <v>2537</v>
      </c>
      <c r="C1134" t="s">
        <v>2340</v>
      </c>
      <c r="D1134" s="98">
        <v>45520</v>
      </c>
      <c r="E1134" s="1">
        <v>518</v>
      </c>
      <c r="F1134" t="s">
        <v>2425</v>
      </c>
      <c r="G1134" s="1">
        <v>3284683</v>
      </c>
      <c r="H1134" t="s">
        <v>2343</v>
      </c>
      <c r="I1134" s="120">
        <v>30</v>
      </c>
      <c r="J1134" s="120"/>
      <c r="K1134" s="120"/>
      <c r="L1134" s="47">
        <v>30.099959999999999</v>
      </c>
      <c r="M1134" s="47">
        <f t="shared" si="37"/>
        <v>902.99879999999996</v>
      </c>
      <c r="N1134">
        <f t="shared" si="36"/>
        <v>16</v>
      </c>
    </row>
    <row r="1135" spans="1:14" x14ac:dyDescent="0.25">
      <c r="A1135" t="s">
        <v>2339</v>
      </c>
      <c r="B1135" t="s">
        <v>2537</v>
      </c>
      <c r="C1135" t="s">
        <v>2340</v>
      </c>
      <c r="D1135" s="98">
        <v>45520</v>
      </c>
      <c r="E1135" s="1">
        <v>518</v>
      </c>
      <c r="F1135" t="s">
        <v>2425</v>
      </c>
      <c r="G1135" s="1">
        <v>3352387</v>
      </c>
      <c r="H1135" t="s">
        <v>2352</v>
      </c>
      <c r="I1135" s="120">
        <v>60</v>
      </c>
      <c r="J1135" s="120"/>
      <c r="K1135" s="120"/>
      <c r="L1135" s="47">
        <v>39.743999999999993</v>
      </c>
      <c r="M1135" s="47">
        <f t="shared" si="37"/>
        <v>2384.6399999999994</v>
      </c>
      <c r="N1135">
        <f t="shared" si="36"/>
        <v>16</v>
      </c>
    </row>
    <row r="1136" spans="1:14" x14ac:dyDescent="0.25">
      <c r="A1136" t="s">
        <v>2339</v>
      </c>
      <c r="B1136" t="s">
        <v>2537</v>
      </c>
      <c r="C1136" t="s">
        <v>2340</v>
      </c>
      <c r="D1136" s="98">
        <v>45520</v>
      </c>
      <c r="E1136" s="1">
        <v>518</v>
      </c>
      <c r="F1136" t="s">
        <v>2425</v>
      </c>
      <c r="G1136" s="1">
        <v>3373113</v>
      </c>
      <c r="H1136" t="s">
        <v>2353</v>
      </c>
      <c r="I1136" s="120">
        <v>120</v>
      </c>
      <c r="J1136" s="120"/>
      <c r="K1136" s="120"/>
      <c r="L1136" s="47">
        <v>5.9841899999999999</v>
      </c>
      <c r="M1136" s="47">
        <f t="shared" si="37"/>
        <v>718.1028</v>
      </c>
      <c r="N1136">
        <f t="shared" si="36"/>
        <v>16</v>
      </c>
    </row>
    <row r="1137" spans="1:14" x14ac:dyDescent="0.25">
      <c r="A1137" t="s">
        <v>2339</v>
      </c>
      <c r="B1137" t="s">
        <v>2537</v>
      </c>
      <c r="C1137" t="s">
        <v>2340</v>
      </c>
      <c r="D1137" s="98">
        <v>45520</v>
      </c>
      <c r="E1137" s="1">
        <v>518</v>
      </c>
      <c r="F1137" t="s">
        <v>2425</v>
      </c>
      <c r="G1137" s="1">
        <v>3384347</v>
      </c>
      <c r="H1137" t="s">
        <v>2345</v>
      </c>
      <c r="I1137" s="120">
        <v>60</v>
      </c>
      <c r="J1137" s="120"/>
      <c r="K1137" s="120"/>
      <c r="L1137" s="47">
        <v>5.7200040000000012</v>
      </c>
      <c r="M1137" s="47">
        <f t="shared" si="37"/>
        <v>343.20024000000006</v>
      </c>
      <c r="N1137">
        <f t="shared" si="36"/>
        <v>16</v>
      </c>
    </row>
    <row r="1138" spans="1:14" x14ac:dyDescent="0.25">
      <c r="A1138" t="s">
        <v>2339</v>
      </c>
      <c r="B1138" t="s">
        <v>2537</v>
      </c>
      <c r="C1138" t="s">
        <v>2340</v>
      </c>
      <c r="D1138" s="98">
        <v>45520</v>
      </c>
      <c r="E1138" s="1">
        <v>518</v>
      </c>
      <c r="F1138" t="s">
        <v>2425</v>
      </c>
      <c r="G1138" s="1">
        <v>3584240</v>
      </c>
      <c r="H1138" t="s">
        <v>2357</v>
      </c>
      <c r="I1138" s="120">
        <v>60</v>
      </c>
      <c r="J1138" s="120"/>
      <c r="K1138" s="120"/>
      <c r="L1138" s="47">
        <v>5.9841899999999999</v>
      </c>
      <c r="M1138" s="47">
        <f t="shared" si="37"/>
        <v>359.0514</v>
      </c>
      <c r="N1138">
        <f t="shared" si="36"/>
        <v>16</v>
      </c>
    </row>
    <row r="1139" spans="1:14" x14ac:dyDescent="0.25">
      <c r="A1139" t="s">
        <v>2339</v>
      </c>
      <c r="B1139" t="s">
        <v>2537</v>
      </c>
      <c r="C1139" t="s">
        <v>2340</v>
      </c>
      <c r="D1139" s="98">
        <v>45520</v>
      </c>
      <c r="E1139" s="1">
        <v>518</v>
      </c>
      <c r="F1139" t="s">
        <v>2425</v>
      </c>
      <c r="G1139" s="1">
        <v>3584241</v>
      </c>
      <c r="H1139" t="s">
        <v>2358</v>
      </c>
      <c r="I1139" s="120">
        <v>40</v>
      </c>
      <c r="J1139" s="120"/>
      <c r="K1139" s="120"/>
      <c r="L1139" s="47">
        <v>20.662344000000001</v>
      </c>
      <c r="M1139" s="47">
        <f t="shared" si="37"/>
        <v>826.49376000000007</v>
      </c>
      <c r="N1139">
        <f t="shared" si="36"/>
        <v>16</v>
      </c>
    </row>
    <row r="1140" spans="1:14" x14ac:dyDescent="0.25">
      <c r="A1140" t="s">
        <v>2339</v>
      </c>
      <c r="B1140" t="s">
        <v>2537</v>
      </c>
      <c r="C1140" t="s">
        <v>2340</v>
      </c>
      <c r="D1140" s="98">
        <v>45520</v>
      </c>
      <c r="E1140" s="1">
        <v>518</v>
      </c>
      <c r="F1140" t="s">
        <v>2425</v>
      </c>
      <c r="G1140" s="1">
        <v>3373113</v>
      </c>
      <c r="H1140" t="s">
        <v>2353</v>
      </c>
      <c r="I1140" s="120">
        <v>120</v>
      </c>
      <c r="J1140" s="120"/>
      <c r="K1140" s="120"/>
      <c r="L1140" s="47">
        <v>5.9841899999999999</v>
      </c>
      <c r="M1140" s="47">
        <f t="shared" si="37"/>
        <v>718.1028</v>
      </c>
      <c r="N1140">
        <f t="shared" si="36"/>
        <v>16</v>
      </c>
    </row>
    <row r="1141" spans="1:14" x14ac:dyDescent="0.25">
      <c r="A1141" t="s">
        <v>2339</v>
      </c>
      <c r="B1141" t="s">
        <v>2537</v>
      </c>
      <c r="C1141" t="s">
        <v>2340</v>
      </c>
      <c r="D1141" s="98">
        <v>45521</v>
      </c>
      <c r="E1141" s="1">
        <v>523</v>
      </c>
      <c r="F1141" t="s">
        <v>2549</v>
      </c>
      <c r="G1141" s="1">
        <v>3352387</v>
      </c>
      <c r="H1141" t="s">
        <v>2352</v>
      </c>
      <c r="I1141" s="120">
        <v>12</v>
      </c>
      <c r="J1141" s="120"/>
      <c r="K1141" s="120"/>
      <c r="L1141" s="47">
        <v>39.743999999999993</v>
      </c>
      <c r="M1141" s="47">
        <f t="shared" si="37"/>
        <v>476.92799999999988</v>
      </c>
      <c r="N1141">
        <f t="shared" si="36"/>
        <v>17</v>
      </c>
    </row>
    <row r="1142" spans="1:14" x14ac:dyDescent="0.25">
      <c r="A1142" t="s">
        <v>2339</v>
      </c>
      <c r="B1142" t="s">
        <v>2537</v>
      </c>
      <c r="C1142" t="s">
        <v>2340</v>
      </c>
      <c r="D1142" s="98">
        <v>45521</v>
      </c>
      <c r="E1142" s="1">
        <v>523</v>
      </c>
      <c r="F1142" t="s">
        <v>2549</v>
      </c>
      <c r="G1142" s="1">
        <v>3373113</v>
      </c>
      <c r="H1142" t="s">
        <v>2353</v>
      </c>
      <c r="I1142" s="120">
        <v>60</v>
      </c>
      <c r="J1142" s="120"/>
      <c r="K1142" s="120"/>
      <c r="L1142" s="47">
        <v>5.9841899999999999</v>
      </c>
      <c r="M1142" s="47">
        <f t="shared" si="37"/>
        <v>359.0514</v>
      </c>
      <c r="N1142">
        <f t="shared" si="36"/>
        <v>17</v>
      </c>
    </row>
    <row r="1143" spans="1:14" x14ac:dyDescent="0.25">
      <c r="A1143" t="s">
        <v>2339</v>
      </c>
      <c r="B1143" t="s">
        <v>2537</v>
      </c>
      <c r="C1143" t="s">
        <v>2340</v>
      </c>
      <c r="D1143" s="98">
        <v>45521</v>
      </c>
      <c r="E1143" s="1">
        <v>523</v>
      </c>
      <c r="F1143" t="s">
        <v>2549</v>
      </c>
      <c r="G1143" s="1">
        <v>3384347</v>
      </c>
      <c r="H1143" t="s">
        <v>2345</v>
      </c>
      <c r="I1143" s="120">
        <v>60</v>
      </c>
      <c r="J1143" s="120"/>
      <c r="K1143" s="120"/>
      <c r="L1143" s="47">
        <v>5.7200040000000012</v>
      </c>
      <c r="M1143" s="47">
        <f t="shared" si="37"/>
        <v>343.20024000000006</v>
      </c>
      <c r="N1143">
        <f t="shared" si="36"/>
        <v>17</v>
      </c>
    </row>
    <row r="1144" spans="1:14" x14ac:dyDescent="0.25">
      <c r="A1144" t="s">
        <v>2339</v>
      </c>
      <c r="B1144" t="s">
        <v>2537</v>
      </c>
      <c r="C1144" t="s">
        <v>2340</v>
      </c>
      <c r="D1144" s="98">
        <v>45521</v>
      </c>
      <c r="E1144" s="1">
        <v>523</v>
      </c>
      <c r="F1144" t="s">
        <v>2549</v>
      </c>
      <c r="G1144" s="1">
        <v>3568860</v>
      </c>
      <c r="H1144" t="s">
        <v>2361</v>
      </c>
      <c r="I1144" s="120">
        <v>24</v>
      </c>
      <c r="J1144" s="120"/>
      <c r="K1144" s="120"/>
      <c r="L1144" s="47">
        <v>12.645809999999999</v>
      </c>
      <c r="M1144" s="47">
        <f t="shared" si="37"/>
        <v>303.49943999999999</v>
      </c>
      <c r="N1144">
        <f t="shared" si="36"/>
        <v>17</v>
      </c>
    </row>
    <row r="1145" spans="1:14" x14ac:dyDescent="0.25">
      <c r="A1145" t="s">
        <v>2339</v>
      </c>
      <c r="B1145" t="s">
        <v>2537</v>
      </c>
      <c r="C1145" t="s">
        <v>2340</v>
      </c>
      <c r="D1145" s="98">
        <v>45521</v>
      </c>
      <c r="E1145" s="1">
        <v>523</v>
      </c>
      <c r="F1145" t="s">
        <v>2549</v>
      </c>
      <c r="G1145" s="1">
        <v>3580595</v>
      </c>
      <c r="H1145" t="s">
        <v>2349</v>
      </c>
      <c r="I1145" s="120">
        <v>6</v>
      </c>
      <c r="J1145" s="120"/>
      <c r="K1145" s="120"/>
      <c r="L1145" s="47">
        <v>18.065520000000003</v>
      </c>
      <c r="M1145" s="47">
        <f t="shared" si="37"/>
        <v>108.39312000000001</v>
      </c>
      <c r="N1145">
        <f t="shared" si="36"/>
        <v>17</v>
      </c>
    </row>
    <row r="1146" spans="1:14" x14ac:dyDescent="0.25">
      <c r="A1146" t="s">
        <v>2339</v>
      </c>
      <c r="B1146" t="s">
        <v>2537</v>
      </c>
      <c r="C1146" t="s">
        <v>2340</v>
      </c>
      <c r="D1146" s="98">
        <v>45521</v>
      </c>
      <c r="E1146" s="1">
        <v>523</v>
      </c>
      <c r="F1146" t="s">
        <v>2549</v>
      </c>
      <c r="G1146" s="1">
        <v>3565351</v>
      </c>
      <c r="H1146" t="s">
        <v>2342</v>
      </c>
      <c r="I1146" s="120">
        <v>24</v>
      </c>
      <c r="J1146" s="120"/>
      <c r="K1146" s="120"/>
      <c r="L1146" s="47">
        <v>12.645809999999999</v>
      </c>
      <c r="M1146" s="47">
        <f t="shared" si="37"/>
        <v>303.49943999999999</v>
      </c>
      <c r="N1146">
        <f t="shared" si="36"/>
        <v>17</v>
      </c>
    </row>
    <row r="1147" spans="1:14" x14ac:dyDescent="0.25">
      <c r="A1147" t="s">
        <v>2339</v>
      </c>
      <c r="B1147" t="s">
        <v>2537</v>
      </c>
      <c r="C1147" t="s">
        <v>2340</v>
      </c>
      <c r="D1147" s="98">
        <v>45520</v>
      </c>
      <c r="E1147" s="1">
        <v>524</v>
      </c>
      <c r="F1147" t="s">
        <v>2426</v>
      </c>
      <c r="G1147" s="1">
        <v>3284683</v>
      </c>
      <c r="H1147" t="s">
        <v>2343</v>
      </c>
      <c r="I1147" s="120">
        <v>60</v>
      </c>
      <c r="J1147" s="120"/>
      <c r="K1147" s="120"/>
      <c r="L1147" s="47">
        <v>30.099959999999999</v>
      </c>
      <c r="M1147" s="47">
        <f t="shared" si="37"/>
        <v>1805.9975999999999</v>
      </c>
      <c r="N1147">
        <f t="shared" si="36"/>
        <v>16</v>
      </c>
    </row>
    <row r="1148" spans="1:14" x14ac:dyDescent="0.25">
      <c r="A1148" t="s">
        <v>2339</v>
      </c>
      <c r="B1148" t="s">
        <v>2537</v>
      </c>
      <c r="C1148" t="s">
        <v>2340</v>
      </c>
      <c r="D1148" s="98">
        <v>45520</v>
      </c>
      <c r="E1148" s="1">
        <v>524</v>
      </c>
      <c r="F1148" t="s">
        <v>2426</v>
      </c>
      <c r="G1148" s="1">
        <v>3384347</v>
      </c>
      <c r="H1148" t="s">
        <v>2345</v>
      </c>
      <c r="I1148" s="120">
        <v>60</v>
      </c>
      <c r="J1148" s="120"/>
      <c r="K1148" s="120"/>
      <c r="L1148" s="47">
        <v>5.7200040000000012</v>
      </c>
      <c r="M1148" s="47">
        <f t="shared" si="37"/>
        <v>343.20024000000006</v>
      </c>
      <c r="N1148">
        <f t="shared" si="36"/>
        <v>16</v>
      </c>
    </row>
    <row r="1149" spans="1:14" x14ac:dyDescent="0.25">
      <c r="A1149" t="s">
        <v>2339</v>
      </c>
      <c r="B1149" t="s">
        <v>2537</v>
      </c>
      <c r="C1149" t="s">
        <v>2340</v>
      </c>
      <c r="D1149" s="98">
        <v>45520</v>
      </c>
      <c r="E1149" s="1">
        <v>527</v>
      </c>
      <c r="F1149" t="s">
        <v>5182</v>
      </c>
      <c r="G1149" s="1">
        <v>3568860</v>
      </c>
      <c r="H1149" t="s">
        <v>2361</v>
      </c>
      <c r="I1149" s="120">
        <v>24</v>
      </c>
      <c r="J1149" s="120"/>
      <c r="K1149" s="120"/>
      <c r="L1149" s="47">
        <v>12.645809999999999</v>
      </c>
      <c r="M1149" s="47">
        <f t="shared" si="37"/>
        <v>303.49943999999999</v>
      </c>
      <c r="N1149">
        <f t="shared" si="36"/>
        <v>16</v>
      </c>
    </row>
    <row r="1150" spans="1:14" x14ac:dyDescent="0.25">
      <c r="A1150" t="s">
        <v>2339</v>
      </c>
      <c r="B1150" t="s">
        <v>2537</v>
      </c>
      <c r="C1150" t="s">
        <v>2340</v>
      </c>
      <c r="D1150" s="98">
        <v>45520</v>
      </c>
      <c r="E1150" s="1">
        <v>527</v>
      </c>
      <c r="F1150" t="s">
        <v>5182</v>
      </c>
      <c r="G1150" s="1">
        <v>3580595</v>
      </c>
      <c r="H1150" t="s">
        <v>2349</v>
      </c>
      <c r="I1150" s="120">
        <v>6</v>
      </c>
      <c r="J1150" s="120"/>
      <c r="K1150" s="120"/>
      <c r="L1150" s="47">
        <v>18.065520000000003</v>
      </c>
      <c r="M1150" s="47">
        <f t="shared" si="37"/>
        <v>108.39312000000001</v>
      </c>
      <c r="N1150">
        <f t="shared" si="36"/>
        <v>16</v>
      </c>
    </row>
    <row r="1151" spans="1:14" x14ac:dyDescent="0.25">
      <c r="A1151" t="s">
        <v>2339</v>
      </c>
      <c r="B1151" t="s">
        <v>2537</v>
      </c>
      <c r="C1151" t="s">
        <v>2340</v>
      </c>
      <c r="D1151" s="98">
        <v>45521</v>
      </c>
      <c r="E1151" s="1">
        <v>528</v>
      </c>
      <c r="F1151" t="s">
        <v>2428</v>
      </c>
      <c r="G1151" s="1">
        <v>3284683</v>
      </c>
      <c r="H1151" t="s">
        <v>2343</v>
      </c>
      <c r="I1151" s="120">
        <v>48</v>
      </c>
      <c r="J1151" s="120"/>
      <c r="K1151" s="120"/>
      <c r="L1151" s="47">
        <v>30.099959999999999</v>
      </c>
      <c r="M1151" s="47">
        <f t="shared" si="37"/>
        <v>1444.79808</v>
      </c>
      <c r="N1151">
        <f t="shared" si="36"/>
        <v>17</v>
      </c>
    </row>
    <row r="1152" spans="1:14" x14ac:dyDescent="0.25">
      <c r="A1152" t="s">
        <v>2339</v>
      </c>
      <c r="B1152" t="s">
        <v>2537</v>
      </c>
      <c r="C1152" t="s">
        <v>2340</v>
      </c>
      <c r="D1152" s="98">
        <v>45520</v>
      </c>
      <c r="E1152" s="1">
        <v>529</v>
      </c>
      <c r="F1152" t="s">
        <v>2429</v>
      </c>
      <c r="G1152" s="1">
        <v>3284683</v>
      </c>
      <c r="H1152" t="s">
        <v>2343</v>
      </c>
      <c r="I1152" s="120">
        <v>18</v>
      </c>
      <c r="J1152" s="120"/>
      <c r="K1152" s="120"/>
      <c r="L1152" s="47">
        <v>30.099959999999999</v>
      </c>
      <c r="M1152" s="47">
        <f t="shared" si="37"/>
        <v>541.79927999999995</v>
      </c>
      <c r="N1152">
        <f t="shared" si="36"/>
        <v>16</v>
      </c>
    </row>
    <row r="1153" spans="1:14" x14ac:dyDescent="0.25">
      <c r="A1153" t="s">
        <v>2339</v>
      </c>
      <c r="B1153" t="s">
        <v>2537</v>
      </c>
      <c r="C1153" t="s">
        <v>2340</v>
      </c>
      <c r="D1153" s="98">
        <v>45520</v>
      </c>
      <c r="E1153" s="1">
        <v>529</v>
      </c>
      <c r="F1153" t="s">
        <v>2429</v>
      </c>
      <c r="G1153" s="1">
        <v>3352387</v>
      </c>
      <c r="H1153" t="s">
        <v>2352</v>
      </c>
      <c r="I1153" s="120">
        <v>30</v>
      </c>
      <c r="J1153" s="120"/>
      <c r="K1153" s="120"/>
      <c r="L1153" s="47">
        <v>39.743999999999993</v>
      </c>
      <c r="M1153" s="47">
        <f t="shared" si="37"/>
        <v>1192.3199999999997</v>
      </c>
      <c r="N1153">
        <f t="shared" si="36"/>
        <v>16</v>
      </c>
    </row>
    <row r="1154" spans="1:14" x14ac:dyDescent="0.25">
      <c r="A1154" t="s">
        <v>2339</v>
      </c>
      <c r="B1154" t="s">
        <v>2537</v>
      </c>
      <c r="C1154" t="s">
        <v>2340</v>
      </c>
      <c r="D1154" s="98">
        <v>45520</v>
      </c>
      <c r="E1154" s="1">
        <v>529</v>
      </c>
      <c r="F1154" t="s">
        <v>2429</v>
      </c>
      <c r="G1154" s="1">
        <v>3384347</v>
      </c>
      <c r="H1154" t="s">
        <v>2345</v>
      </c>
      <c r="I1154" s="120">
        <v>120</v>
      </c>
      <c r="J1154" s="120"/>
      <c r="K1154" s="120"/>
      <c r="L1154" s="47">
        <v>5.7200040000000012</v>
      </c>
      <c r="M1154" s="47">
        <f t="shared" si="37"/>
        <v>686.40048000000013</v>
      </c>
      <c r="N1154">
        <f t="shared" si="36"/>
        <v>16</v>
      </c>
    </row>
    <row r="1155" spans="1:14" x14ac:dyDescent="0.25">
      <c r="A1155" t="s">
        <v>2339</v>
      </c>
      <c r="B1155" t="s">
        <v>2537</v>
      </c>
      <c r="C1155" t="s">
        <v>2340</v>
      </c>
      <c r="D1155" s="98">
        <v>45520</v>
      </c>
      <c r="E1155" s="1">
        <v>529</v>
      </c>
      <c r="F1155" t="s">
        <v>2429</v>
      </c>
      <c r="G1155" s="1">
        <v>3352387</v>
      </c>
      <c r="H1155" t="s">
        <v>2352</v>
      </c>
      <c r="I1155" s="120">
        <v>36</v>
      </c>
      <c r="J1155" s="120"/>
      <c r="K1155" s="120"/>
      <c r="L1155" s="47">
        <v>39.743999999999993</v>
      </c>
      <c r="M1155" s="47">
        <f t="shared" si="37"/>
        <v>1430.7839999999997</v>
      </c>
      <c r="N1155">
        <f t="shared" ref="N1155:N1218" si="38">+DAY(D1155)</f>
        <v>16</v>
      </c>
    </row>
    <row r="1156" spans="1:14" x14ac:dyDescent="0.25">
      <c r="A1156" t="s">
        <v>2339</v>
      </c>
      <c r="B1156" t="s">
        <v>2537</v>
      </c>
      <c r="C1156" t="s">
        <v>2340</v>
      </c>
      <c r="D1156" s="98">
        <v>45520</v>
      </c>
      <c r="E1156" s="1">
        <v>529</v>
      </c>
      <c r="F1156" t="s">
        <v>2429</v>
      </c>
      <c r="G1156" s="1">
        <v>3584240</v>
      </c>
      <c r="H1156" t="s">
        <v>2357</v>
      </c>
      <c r="I1156" s="120">
        <v>60</v>
      </c>
      <c r="J1156" s="120"/>
      <c r="K1156" s="120"/>
      <c r="L1156" s="47">
        <v>5.9841899999999999</v>
      </c>
      <c r="M1156" s="47">
        <f t="shared" si="37"/>
        <v>359.0514</v>
      </c>
      <c r="N1156">
        <f t="shared" si="38"/>
        <v>16</v>
      </c>
    </row>
    <row r="1157" spans="1:14" x14ac:dyDescent="0.25">
      <c r="A1157" t="s">
        <v>2339</v>
      </c>
      <c r="B1157" t="s">
        <v>2537</v>
      </c>
      <c r="C1157" t="s">
        <v>2340</v>
      </c>
      <c r="D1157" s="98">
        <v>45520</v>
      </c>
      <c r="E1157" s="1">
        <v>529</v>
      </c>
      <c r="F1157" t="s">
        <v>2429</v>
      </c>
      <c r="G1157" s="1">
        <v>3584241</v>
      </c>
      <c r="H1157" t="s">
        <v>2358</v>
      </c>
      <c r="I1157" s="120">
        <v>40</v>
      </c>
      <c r="J1157" s="120"/>
      <c r="K1157" s="120"/>
      <c r="L1157" s="47">
        <v>20.662344000000001</v>
      </c>
      <c r="M1157" s="47">
        <f t="shared" si="37"/>
        <v>826.49376000000007</v>
      </c>
      <c r="N1157">
        <f t="shared" si="38"/>
        <v>16</v>
      </c>
    </row>
    <row r="1158" spans="1:14" x14ac:dyDescent="0.25">
      <c r="A1158" t="s">
        <v>2339</v>
      </c>
      <c r="B1158" t="s">
        <v>2537</v>
      </c>
      <c r="C1158" t="s">
        <v>2340</v>
      </c>
      <c r="D1158" s="98">
        <v>45520</v>
      </c>
      <c r="E1158" s="1">
        <v>529</v>
      </c>
      <c r="F1158" t="s">
        <v>2429</v>
      </c>
      <c r="G1158" s="1">
        <v>3408152</v>
      </c>
      <c r="H1158" t="s">
        <v>2346</v>
      </c>
      <c r="I1158" s="120">
        <v>40</v>
      </c>
      <c r="J1158" s="120"/>
      <c r="K1158" s="120"/>
      <c r="L1158" s="47">
        <v>19.800018000000001</v>
      </c>
      <c r="M1158" s="47">
        <f t="shared" si="37"/>
        <v>792.00072</v>
      </c>
      <c r="N1158">
        <f t="shared" si="38"/>
        <v>16</v>
      </c>
    </row>
    <row r="1159" spans="1:14" x14ac:dyDescent="0.25">
      <c r="A1159" t="s">
        <v>2339</v>
      </c>
      <c r="B1159" t="s">
        <v>2537</v>
      </c>
      <c r="C1159" t="s">
        <v>2340</v>
      </c>
      <c r="D1159" s="98">
        <v>45517</v>
      </c>
      <c r="E1159" s="1">
        <v>530</v>
      </c>
      <c r="F1159" t="s">
        <v>2550</v>
      </c>
      <c r="G1159" s="1">
        <v>3568860</v>
      </c>
      <c r="H1159" t="s">
        <v>2361</v>
      </c>
      <c r="I1159" s="120">
        <v>24</v>
      </c>
      <c r="J1159" s="120"/>
      <c r="K1159" s="120"/>
      <c r="L1159" s="47">
        <v>12.645809999999999</v>
      </c>
      <c r="M1159" s="47">
        <f t="shared" ref="M1159:M1207" si="39">+I1159*L1159</f>
        <v>303.49943999999999</v>
      </c>
      <c r="N1159">
        <f t="shared" si="38"/>
        <v>13</v>
      </c>
    </row>
    <row r="1160" spans="1:14" x14ac:dyDescent="0.25">
      <c r="A1160" t="s">
        <v>2339</v>
      </c>
      <c r="B1160" t="s">
        <v>2537</v>
      </c>
      <c r="C1160" t="s">
        <v>2340</v>
      </c>
      <c r="D1160" s="98">
        <v>45517</v>
      </c>
      <c r="E1160" s="1">
        <v>530</v>
      </c>
      <c r="F1160" t="s">
        <v>2550</v>
      </c>
      <c r="G1160" s="1">
        <v>3580595</v>
      </c>
      <c r="H1160" t="s">
        <v>2349</v>
      </c>
      <c r="I1160" s="120">
        <v>12</v>
      </c>
      <c r="J1160" s="120"/>
      <c r="K1160" s="120"/>
      <c r="L1160" s="47">
        <v>18.065520000000003</v>
      </c>
      <c r="M1160" s="47">
        <f t="shared" si="39"/>
        <v>216.78624000000002</v>
      </c>
      <c r="N1160">
        <f t="shared" si="38"/>
        <v>13</v>
      </c>
    </row>
    <row r="1161" spans="1:14" x14ac:dyDescent="0.25">
      <c r="A1161" t="s">
        <v>2339</v>
      </c>
      <c r="B1161" t="s">
        <v>2537</v>
      </c>
      <c r="C1161" t="s">
        <v>2340</v>
      </c>
      <c r="D1161" s="98">
        <v>45517</v>
      </c>
      <c r="E1161" s="1">
        <v>530</v>
      </c>
      <c r="F1161" t="s">
        <v>2550</v>
      </c>
      <c r="G1161" s="1">
        <v>3564666</v>
      </c>
      <c r="H1161" t="s">
        <v>2362</v>
      </c>
      <c r="I1161" s="120">
        <v>36</v>
      </c>
      <c r="J1161" s="120"/>
      <c r="K1161" s="120"/>
      <c r="L1161" s="47">
        <v>20.323620000000002</v>
      </c>
      <c r="M1161" s="47">
        <f t="shared" si="39"/>
        <v>731.65032000000008</v>
      </c>
      <c r="N1161">
        <f t="shared" si="38"/>
        <v>13</v>
      </c>
    </row>
    <row r="1162" spans="1:14" x14ac:dyDescent="0.25">
      <c r="A1162" t="s">
        <v>2339</v>
      </c>
      <c r="B1162" t="s">
        <v>2537</v>
      </c>
      <c r="C1162" t="s">
        <v>2340</v>
      </c>
      <c r="D1162" s="98">
        <v>45517</v>
      </c>
      <c r="E1162" s="1">
        <v>530</v>
      </c>
      <c r="F1162" t="s">
        <v>2550</v>
      </c>
      <c r="G1162" s="1">
        <v>3564667</v>
      </c>
      <c r="H1162" t="s">
        <v>2347</v>
      </c>
      <c r="I1162" s="120">
        <v>36</v>
      </c>
      <c r="J1162" s="120"/>
      <c r="K1162" s="120"/>
      <c r="L1162" s="47">
        <v>20.323620000000002</v>
      </c>
      <c r="M1162" s="47">
        <f t="shared" si="39"/>
        <v>731.65032000000008</v>
      </c>
      <c r="N1162">
        <f t="shared" si="38"/>
        <v>13</v>
      </c>
    </row>
    <row r="1163" spans="1:14" x14ac:dyDescent="0.25">
      <c r="A1163" t="s">
        <v>2339</v>
      </c>
      <c r="B1163" t="s">
        <v>2537</v>
      </c>
      <c r="C1163" t="s">
        <v>2340</v>
      </c>
      <c r="D1163" s="98">
        <v>45517</v>
      </c>
      <c r="E1163" s="1">
        <v>530</v>
      </c>
      <c r="F1163" t="s">
        <v>2550</v>
      </c>
      <c r="G1163" s="1">
        <v>3584241</v>
      </c>
      <c r="H1163" t="s">
        <v>2358</v>
      </c>
      <c r="I1163" s="120">
        <v>40</v>
      </c>
      <c r="J1163" s="120"/>
      <c r="K1163" s="120"/>
      <c r="L1163" s="47">
        <v>20.662344000000001</v>
      </c>
      <c r="M1163" s="47">
        <f t="shared" si="39"/>
        <v>826.49376000000007</v>
      </c>
      <c r="N1163">
        <f t="shared" si="38"/>
        <v>13</v>
      </c>
    </row>
    <row r="1164" spans="1:14" x14ac:dyDescent="0.25">
      <c r="A1164" t="s">
        <v>2339</v>
      </c>
      <c r="B1164" t="s">
        <v>2537</v>
      </c>
      <c r="C1164" t="s">
        <v>2340</v>
      </c>
      <c r="D1164" s="98">
        <v>45518</v>
      </c>
      <c r="E1164" s="1">
        <v>530</v>
      </c>
      <c r="F1164" t="s">
        <v>2550</v>
      </c>
      <c r="G1164" s="1">
        <v>3373113</v>
      </c>
      <c r="H1164" t="s">
        <v>2353</v>
      </c>
      <c r="I1164" s="120">
        <v>120</v>
      </c>
      <c r="J1164" s="120"/>
      <c r="K1164" s="120"/>
      <c r="L1164" s="47">
        <v>5.9841899999999999</v>
      </c>
      <c r="M1164" s="47">
        <f t="shared" si="39"/>
        <v>718.1028</v>
      </c>
      <c r="N1164">
        <f t="shared" si="38"/>
        <v>14</v>
      </c>
    </row>
    <row r="1165" spans="1:14" x14ac:dyDescent="0.25">
      <c r="A1165" t="s">
        <v>2339</v>
      </c>
      <c r="B1165" t="s">
        <v>2537</v>
      </c>
      <c r="C1165" t="s">
        <v>2340</v>
      </c>
      <c r="D1165" s="98">
        <v>45517</v>
      </c>
      <c r="E1165" s="1">
        <v>532</v>
      </c>
      <c r="F1165" t="s">
        <v>2430</v>
      </c>
      <c r="G1165" s="1">
        <v>3564666</v>
      </c>
      <c r="H1165" t="s">
        <v>2362</v>
      </c>
      <c r="I1165" s="120">
        <v>12</v>
      </c>
      <c r="J1165" s="120"/>
      <c r="K1165" s="120"/>
      <c r="L1165" s="47">
        <v>20.323620000000002</v>
      </c>
      <c r="M1165" s="47">
        <f t="shared" si="39"/>
        <v>243.88344000000001</v>
      </c>
      <c r="N1165">
        <f t="shared" si="38"/>
        <v>13</v>
      </c>
    </row>
    <row r="1166" spans="1:14" x14ac:dyDescent="0.25">
      <c r="A1166" t="s">
        <v>2339</v>
      </c>
      <c r="B1166" t="s">
        <v>2537</v>
      </c>
      <c r="C1166" t="s">
        <v>2340</v>
      </c>
      <c r="D1166" s="98">
        <v>45517</v>
      </c>
      <c r="E1166" s="1">
        <v>532</v>
      </c>
      <c r="F1166" t="s">
        <v>2430</v>
      </c>
      <c r="G1166" s="1">
        <v>3564667</v>
      </c>
      <c r="H1166" t="s">
        <v>2347</v>
      </c>
      <c r="I1166" s="120">
        <v>12</v>
      </c>
      <c r="J1166" s="120"/>
      <c r="K1166" s="120"/>
      <c r="L1166" s="47">
        <v>20.323620000000002</v>
      </c>
      <c r="M1166" s="47">
        <f t="shared" si="39"/>
        <v>243.88344000000001</v>
      </c>
      <c r="N1166">
        <f t="shared" si="38"/>
        <v>13</v>
      </c>
    </row>
    <row r="1167" spans="1:14" x14ac:dyDescent="0.25">
      <c r="A1167" t="s">
        <v>2339</v>
      </c>
      <c r="B1167" t="s">
        <v>2537</v>
      </c>
      <c r="C1167" t="s">
        <v>2340</v>
      </c>
      <c r="D1167" s="98">
        <v>45517</v>
      </c>
      <c r="E1167" s="1">
        <v>532</v>
      </c>
      <c r="F1167" t="s">
        <v>2430</v>
      </c>
      <c r="G1167" s="1">
        <v>3352387</v>
      </c>
      <c r="H1167" t="s">
        <v>2352</v>
      </c>
      <c r="I1167" s="120">
        <v>12</v>
      </c>
      <c r="J1167" s="120"/>
      <c r="K1167" s="120"/>
      <c r="L1167" s="47">
        <v>39.743999999999993</v>
      </c>
      <c r="M1167" s="47">
        <f t="shared" si="39"/>
        <v>476.92799999999988</v>
      </c>
      <c r="N1167">
        <f t="shared" si="38"/>
        <v>13</v>
      </c>
    </row>
    <row r="1168" spans="1:14" x14ac:dyDescent="0.25">
      <c r="A1168" t="s">
        <v>2339</v>
      </c>
      <c r="B1168" t="s">
        <v>2537</v>
      </c>
      <c r="C1168" t="s">
        <v>2340</v>
      </c>
      <c r="D1168" s="98">
        <v>45517</v>
      </c>
      <c r="E1168" s="1">
        <v>532</v>
      </c>
      <c r="F1168" t="s">
        <v>2430</v>
      </c>
      <c r="G1168" s="1">
        <v>3284683</v>
      </c>
      <c r="H1168" t="s">
        <v>2343</v>
      </c>
      <c r="I1168" s="120">
        <v>30</v>
      </c>
      <c r="J1168" s="120"/>
      <c r="K1168" s="120"/>
      <c r="L1168" s="47">
        <v>30.099959999999999</v>
      </c>
      <c r="M1168" s="47">
        <f t="shared" si="39"/>
        <v>902.99879999999996</v>
      </c>
      <c r="N1168">
        <f t="shared" si="38"/>
        <v>13</v>
      </c>
    </row>
    <row r="1169" spans="1:14" x14ac:dyDescent="0.25">
      <c r="A1169" t="s">
        <v>2339</v>
      </c>
      <c r="B1169" t="s">
        <v>2537</v>
      </c>
      <c r="C1169" t="s">
        <v>2340</v>
      </c>
      <c r="D1169" s="98">
        <v>45517</v>
      </c>
      <c r="E1169" s="1">
        <v>532</v>
      </c>
      <c r="F1169" t="s">
        <v>2430</v>
      </c>
      <c r="G1169" s="1">
        <v>3352387</v>
      </c>
      <c r="H1169" t="s">
        <v>2352</v>
      </c>
      <c r="I1169" s="120">
        <v>60</v>
      </c>
      <c r="J1169" s="120"/>
      <c r="K1169" s="120"/>
      <c r="L1169" s="47">
        <v>39.743999999999993</v>
      </c>
      <c r="M1169" s="47">
        <f t="shared" si="39"/>
        <v>2384.6399999999994</v>
      </c>
      <c r="N1169">
        <f t="shared" si="38"/>
        <v>13</v>
      </c>
    </row>
    <row r="1170" spans="1:14" x14ac:dyDescent="0.25">
      <c r="A1170" t="s">
        <v>2339</v>
      </c>
      <c r="B1170" t="s">
        <v>2537</v>
      </c>
      <c r="C1170" t="s">
        <v>2340</v>
      </c>
      <c r="D1170" s="98">
        <v>45517</v>
      </c>
      <c r="E1170" s="1">
        <v>532</v>
      </c>
      <c r="F1170" t="s">
        <v>2430</v>
      </c>
      <c r="G1170" s="1">
        <v>3384347</v>
      </c>
      <c r="H1170" t="s">
        <v>2345</v>
      </c>
      <c r="I1170" s="120">
        <v>60</v>
      </c>
      <c r="J1170" s="120"/>
      <c r="K1170" s="120"/>
      <c r="L1170" s="47">
        <v>5.7200040000000012</v>
      </c>
      <c r="M1170" s="47">
        <f t="shared" si="39"/>
        <v>343.20024000000006</v>
      </c>
      <c r="N1170">
        <f t="shared" si="38"/>
        <v>13</v>
      </c>
    </row>
    <row r="1171" spans="1:14" x14ac:dyDescent="0.25">
      <c r="A1171" t="s">
        <v>2339</v>
      </c>
      <c r="B1171" t="s">
        <v>2537</v>
      </c>
      <c r="C1171" t="s">
        <v>2340</v>
      </c>
      <c r="D1171" s="98">
        <v>45517</v>
      </c>
      <c r="E1171" s="1">
        <v>532</v>
      </c>
      <c r="F1171" t="s">
        <v>2430</v>
      </c>
      <c r="G1171" s="1">
        <v>3568860</v>
      </c>
      <c r="H1171" t="s">
        <v>2361</v>
      </c>
      <c r="I1171" s="120">
        <v>48</v>
      </c>
      <c r="J1171" s="120"/>
      <c r="K1171" s="120"/>
      <c r="L1171" s="47">
        <v>12.645809999999999</v>
      </c>
      <c r="M1171" s="47">
        <f t="shared" si="39"/>
        <v>606.99887999999999</v>
      </c>
      <c r="N1171">
        <f t="shared" si="38"/>
        <v>13</v>
      </c>
    </row>
    <row r="1172" spans="1:14" x14ac:dyDescent="0.25">
      <c r="A1172" t="s">
        <v>2339</v>
      </c>
      <c r="B1172" t="s">
        <v>2537</v>
      </c>
      <c r="C1172" t="s">
        <v>2340</v>
      </c>
      <c r="D1172" s="98">
        <v>45517</v>
      </c>
      <c r="E1172" s="1">
        <v>532</v>
      </c>
      <c r="F1172" t="s">
        <v>2430</v>
      </c>
      <c r="G1172" s="1">
        <v>3564666</v>
      </c>
      <c r="H1172" t="s">
        <v>2362</v>
      </c>
      <c r="I1172" s="120">
        <v>60</v>
      </c>
      <c r="J1172" s="120"/>
      <c r="K1172" s="120"/>
      <c r="L1172" s="47">
        <v>20.323620000000002</v>
      </c>
      <c r="M1172" s="47">
        <f t="shared" si="39"/>
        <v>1219.4172000000001</v>
      </c>
      <c r="N1172">
        <f t="shared" si="38"/>
        <v>13</v>
      </c>
    </row>
    <row r="1173" spans="1:14" x14ac:dyDescent="0.25">
      <c r="A1173" t="s">
        <v>2339</v>
      </c>
      <c r="B1173" t="s">
        <v>2537</v>
      </c>
      <c r="C1173" t="s">
        <v>2340</v>
      </c>
      <c r="D1173" s="98">
        <v>45517</v>
      </c>
      <c r="E1173" s="1">
        <v>532</v>
      </c>
      <c r="F1173" t="s">
        <v>2430</v>
      </c>
      <c r="G1173" s="1">
        <v>3564667</v>
      </c>
      <c r="H1173" t="s">
        <v>2347</v>
      </c>
      <c r="I1173" s="120">
        <v>24</v>
      </c>
      <c r="J1173" s="120"/>
      <c r="K1173" s="120"/>
      <c r="L1173" s="47">
        <v>20.323620000000002</v>
      </c>
      <c r="M1173" s="47">
        <f t="shared" si="39"/>
        <v>487.76688000000001</v>
      </c>
      <c r="N1173">
        <f t="shared" si="38"/>
        <v>13</v>
      </c>
    </row>
    <row r="1174" spans="1:14" x14ac:dyDescent="0.25">
      <c r="A1174" t="s">
        <v>2339</v>
      </c>
      <c r="B1174" t="s">
        <v>2537</v>
      </c>
      <c r="C1174" t="s">
        <v>2340</v>
      </c>
      <c r="D1174" s="98">
        <v>45517</v>
      </c>
      <c r="E1174" s="1">
        <v>532</v>
      </c>
      <c r="F1174" t="s">
        <v>2430</v>
      </c>
      <c r="G1174" s="1">
        <v>3384347</v>
      </c>
      <c r="H1174" t="s">
        <v>2345</v>
      </c>
      <c r="I1174" s="120">
        <v>60</v>
      </c>
      <c r="J1174" s="120"/>
      <c r="K1174" s="120"/>
      <c r="L1174" s="47">
        <v>5.7200040000000012</v>
      </c>
      <c r="M1174" s="47">
        <f t="shared" si="39"/>
        <v>343.20024000000006</v>
      </c>
      <c r="N1174">
        <f t="shared" si="38"/>
        <v>13</v>
      </c>
    </row>
    <row r="1175" spans="1:14" x14ac:dyDescent="0.25">
      <c r="A1175" t="s">
        <v>2339</v>
      </c>
      <c r="B1175" t="s">
        <v>2537</v>
      </c>
      <c r="C1175" t="s">
        <v>2340</v>
      </c>
      <c r="D1175" s="98">
        <v>45520</v>
      </c>
      <c r="E1175" s="1">
        <v>534</v>
      </c>
      <c r="F1175" t="s">
        <v>5183</v>
      </c>
      <c r="G1175" s="1">
        <v>3373113</v>
      </c>
      <c r="H1175" t="s">
        <v>2353</v>
      </c>
      <c r="I1175" s="120">
        <v>180</v>
      </c>
      <c r="J1175" s="120"/>
      <c r="K1175" s="120"/>
      <c r="L1175" s="47">
        <v>5.9841899999999999</v>
      </c>
      <c r="M1175" s="47">
        <f t="shared" si="39"/>
        <v>1077.1541999999999</v>
      </c>
      <c r="N1175">
        <f t="shared" si="38"/>
        <v>16</v>
      </c>
    </row>
    <row r="1176" spans="1:14" x14ac:dyDescent="0.25">
      <c r="A1176" t="s">
        <v>2339</v>
      </c>
      <c r="B1176" t="s">
        <v>2537</v>
      </c>
      <c r="C1176" t="s">
        <v>2340</v>
      </c>
      <c r="D1176" s="98">
        <v>45518</v>
      </c>
      <c r="E1176" s="1">
        <v>539</v>
      </c>
      <c r="F1176" t="s">
        <v>2432</v>
      </c>
      <c r="G1176" s="1">
        <v>3284683</v>
      </c>
      <c r="H1176" t="s">
        <v>2343</v>
      </c>
      <c r="I1176" s="120">
        <v>6</v>
      </c>
      <c r="J1176" s="120"/>
      <c r="K1176" s="120"/>
      <c r="L1176" s="47">
        <v>30.099959999999999</v>
      </c>
      <c r="M1176" s="47">
        <f t="shared" si="39"/>
        <v>180.59976</v>
      </c>
      <c r="N1176">
        <f t="shared" si="38"/>
        <v>14</v>
      </c>
    </row>
    <row r="1177" spans="1:14" x14ac:dyDescent="0.25">
      <c r="A1177" t="s">
        <v>2339</v>
      </c>
      <c r="B1177" t="s">
        <v>2537</v>
      </c>
      <c r="C1177" t="s">
        <v>2340</v>
      </c>
      <c r="D1177" s="98">
        <v>45518</v>
      </c>
      <c r="E1177" s="1">
        <v>539</v>
      </c>
      <c r="F1177" t="s">
        <v>2432</v>
      </c>
      <c r="G1177" s="1">
        <v>3284683</v>
      </c>
      <c r="H1177" t="s">
        <v>2343</v>
      </c>
      <c r="I1177" s="120">
        <v>24</v>
      </c>
      <c r="J1177" s="120"/>
      <c r="K1177" s="120"/>
      <c r="L1177" s="47">
        <v>30.099959999999999</v>
      </c>
      <c r="M1177" s="47">
        <f t="shared" si="39"/>
        <v>722.39904000000001</v>
      </c>
      <c r="N1177">
        <f t="shared" si="38"/>
        <v>14</v>
      </c>
    </row>
    <row r="1178" spans="1:14" x14ac:dyDescent="0.25">
      <c r="A1178" t="s">
        <v>2339</v>
      </c>
      <c r="B1178" t="s">
        <v>2537</v>
      </c>
      <c r="C1178" t="s">
        <v>2340</v>
      </c>
      <c r="D1178" s="98">
        <v>45518</v>
      </c>
      <c r="E1178" s="1">
        <v>539</v>
      </c>
      <c r="F1178" t="s">
        <v>2432</v>
      </c>
      <c r="G1178" s="1">
        <v>3373113</v>
      </c>
      <c r="H1178" t="s">
        <v>2353</v>
      </c>
      <c r="I1178" s="120">
        <v>60</v>
      </c>
      <c r="J1178" s="120"/>
      <c r="K1178" s="120"/>
      <c r="L1178" s="47">
        <v>5.9841899999999999</v>
      </c>
      <c r="M1178" s="47">
        <f t="shared" si="39"/>
        <v>359.0514</v>
      </c>
      <c r="N1178">
        <f t="shared" si="38"/>
        <v>14</v>
      </c>
    </row>
    <row r="1179" spans="1:14" x14ac:dyDescent="0.25">
      <c r="A1179" t="s">
        <v>2339</v>
      </c>
      <c r="B1179" t="s">
        <v>2537</v>
      </c>
      <c r="C1179" t="s">
        <v>2340</v>
      </c>
      <c r="D1179" s="98">
        <v>45518</v>
      </c>
      <c r="E1179" s="1">
        <v>539</v>
      </c>
      <c r="F1179" t="s">
        <v>2432</v>
      </c>
      <c r="G1179" s="1">
        <v>3566457</v>
      </c>
      <c r="H1179" t="s">
        <v>2365</v>
      </c>
      <c r="I1179" s="120">
        <v>24</v>
      </c>
      <c r="J1179" s="120"/>
      <c r="K1179" s="120"/>
      <c r="L1179" s="47">
        <v>12.645809999999999</v>
      </c>
      <c r="M1179" s="47">
        <f t="shared" si="39"/>
        <v>303.49943999999999</v>
      </c>
      <c r="N1179">
        <f t="shared" si="38"/>
        <v>14</v>
      </c>
    </row>
    <row r="1180" spans="1:14" x14ac:dyDescent="0.25">
      <c r="A1180" t="s">
        <v>2339</v>
      </c>
      <c r="B1180" t="s">
        <v>2537</v>
      </c>
      <c r="C1180" t="s">
        <v>2340</v>
      </c>
      <c r="D1180" s="98">
        <v>45519</v>
      </c>
      <c r="E1180" s="1">
        <v>539</v>
      </c>
      <c r="F1180" t="s">
        <v>2432</v>
      </c>
      <c r="G1180" s="1">
        <v>3408152</v>
      </c>
      <c r="H1180" t="s">
        <v>2346</v>
      </c>
      <c r="I1180" s="120">
        <v>20</v>
      </c>
      <c r="J1180" s="120"/>
      <c r="K1180" s="120"/>
      <c r="L1180" s="47">
        <v>19.800018000000001</v>
      </c>
      <c r="M1180" s="47">
        <f t="shared" si="39"/>
        <v>396.00036</v>
      </c>
      <c r="N1180">
        <f t="shared" si="38"/>
        <v>15</v>
      </c>
    </row>
    <row r="1181" spans="1:14" x14ac:dyDescent="0.25">
      <c r="A1181" t="s">
        <v>2339</v>
      </c>
      <c r="B1181" t="s">
        <v>2537</v>
      </c>
      <c r="C1181" t="s">
        <v>2340</v>
      </c>
      <c r="D1181" s="98">
        <v>45517</v>
      </c>
      <c r="E1181" s="1">
        <v>540</v>
      </c>
      <c r="F1181" t="s">
        <v>2433</v>
      </c>
      <c r="G1181" s="1">
        <v>3408152</v>
      </c>
      <c r="H1181" t="s">
        <v>2346</v>
      </c>
      <c r="I1181" s="120">
        <v>20</v>
      </c>
      <c r="J1181" s="120"/>
      <c r="K1181" s="120"/>
      <c r="L1181" s="47">
        <v>19.800018000000001</v>
      </c>
      <c r="M1181" s="47">
        <f t="shared" si="39"/>
        <v>396.00036</v>
      </c>
      <c r="N1181">
        <f t="shared" si="38"/>
        <v>13</v>
      </c>
    </row>
    <row r="1182" spans="1:14" x14ac:dyDescent="0.25">
      <c r="A1182" t="s">
        <v>2339</v>
      </c>
      <c r="B1182" t="s">
        <v>2537</v>
      </c>
      <c r="C1182" t="s">
        <v>2340</v>
      </c>
      <c r="D1182" s="98">
        <v>45517</v>
      </c>
      <c r="E1182" s="1">
        <v>540</v>
      </c>
      <c r="F1182" t="s">
        <v>2433</v>
      </c>
      <c r="G1182" s="1">
        <v>3352387</v>
      </c>
      <c r="H1182" t="s">
        <v>2352</v>
      </c>
      <c r="I1182" s="120">
        <v>6</v>
      </c>
      <c r="J1182" s="120"/>
      <c r="K1182" s="120"/>
      <c r="L1182" s="47">
        <v>39.743999999999993</v>
      </c>
      <c r="M1182" s="47">
        <f t="shared" si="39"/>
        <v>238.46399999999994</v>
      </c>
      <c r="N1182">
        <f t="shared" si="38"/>
        <v>13</v>
      </c>
    </row>
    <row r="1183" spans="1:14" x14ac:dyDescent="0.25">
      <c r="A1183" t="s">
        <v>2339</v>
      </c>
      <c r="B1183" t="s">
        <v>2537</v>
      </c>
      <c r="C1183" t="s">
        <v>2340</v>
      </c>
      <c r="D1183" s="98">
        <v>45517</v>
      </c>
      <c r="E1183" s="1">
        <v>540</v>
      </c>
      <c r="F1183" t="s">
        <v>2433</v>
      </c>
      <c r="G1183" s="1">
        <v>3284683</v>
      </c>
      <c r="H1183" t="s">
        <v>2343</v>
      </c>
      <c r="I1183" s="120">
        <v>6</v>
      </c>
      <c r="J1183" s="120"/>
      <c r="K1183" s="120"/>
      <c r="L1183" s="47">
        <v>30.099959999999999</v>
      </c>
      <c r="M1183" s="47">
        <f t="shared" si="39"/>
        <v>180.59976</v>
      </c>
      <c r="N1183">
        <f t="shared" si="38"/>
        <v>13</v>
      </c>
    </row>
    <row r="1184" spans="1:14" x14ac:dyDescent="0.25">
      <c r="A1184" t="s">
        <v>2339</v>
      </c>
      <c r="B1184" t="s">
        <v>2537</v>
      </c>
      <c r="C1184" t="s">
        <v>2340</v>
      </c>
      <c r="D1184" s="98">
        <v>45520</v>
      </c>
      <c r="E1184" s="1">
        <v>540</v>
      </c>
      <c r="F1184" t="s">
        <v>2433</v>
      </c>
      <c r="G1184" s="1">
        <v>3284683</v>
      </c>
      <c r="H1184" t="s">
        <v>2343</v>
      </c>
      <c r="I1184" s="120">
        <v>30</v>
      </c>
      <c r="J1184" s="120"/>
      <c r="K1184" s="120"/>
      <c r="L1184" s="47">
        <v>30.099959999999999</v>
      </c>
      <c r="M1184" s="47">
        <f t="shared" si="39"/>
        <v>902.99879999999996</v>
      </c>
      <c r="N1184">
        <f t="shared" si="38"/>
        <v>16</v>
      </c>
    </row>
    <row r="1185" spans="1:14" x14ac:dyDescent="0.25">
      <c r="A1185" t="s">
        <v>2339</v>
      </c>
      <c r="B1185" t="s">
        <v>2537</v>
      </c>
      <c r="C1185" t="s">
        <v>2340</v>
      </c>
      <c r="D1185" s="98">
        <v>45520</v>
      </c>
      <c r="E1185" s="1">
        <v>541</v>
      </c>
      <c r="F1185" t="s">
        <v>2434</v>
      </c>
      <c r="G1185" s="1">
        <v>3580595</v>
      </c>
      <c r="H1185" t="s">
        <v>2349</v>
      </c>
      <c r="I1185" s="120">
        <v>6</v>
      </c>
      <c r="J1185" s="120"/>
      <c r="K1185" s="120"/>
      <c r="L1185" s="47">
        <v>18.065520000000003</v>
      </c>
      <c r="M1185" s="47">
        <f t="shared" si="39"/>
        <v>108.39312000000001</v>
      </c>
      <c r="N1185">
        <f t="shared" si="38"/>
        <v>16</v>
      </c>
    </row>
    <row r="1186" spans="1:14" x14ac:dyDescent="0.25">
      <c r="A1186" t="s">
        <v>2339</v>
      </c>
      <c r="B1186" t="s">
        <v>2537</v>
      </c>
      <c r="C1186" t="s">
        <v>2340</v>
      </c>
      <c r="D1186" s="98">
        <v>45520</v>
      </c>
      <c r="E1186" s="1">
        <v>541</v>
      </c>
      <c r="F1186" t="s">
        <v>2434</v>
      </c>
      <c r="G1186" s="1">
        <v>3284683</v>
      </c>
      <c r="H1186" t="s">
        <v>2343</v>
      </c>
      <c r="I1186" s="120">
        <v>60</v>
      </c>
      <c r="J1186" s="120"/>
      <c r="K1186" s="120"/>
      <c r="L1186" s="47">
        <v>30.099959999999999</v>
      </c>
      <c r="M1186" s="47">
        <f t="shared" si="39"/>
        <v>1805.9975999999999</v>
      </c>
      <c r="N1186">
        <f t="shared" si="38"/>
        <v>16</v>
      </c>
    </row>
    <row r="1187" spans="1:14" x14ac:dyDescent="0.25">
      <c r="A1187" t="s">
        <v>2339</v>
      </c>
      <c r="B1187" t="s">
        <v>2537</v>
      </c>
      <c r="C1187" t="s">
        <v>2340</v>
      </c>
      <c r="D1187" s="98">
        <v>45520</v>
      </c>
      <c r="E1187" s="1">
        <v>541</v>
      </c>
      <c r="F1187" t="s">
        <v>2434</v>
      </c>
      <c r="G1187" s="1">
        <v>3384346</v>
      </c>
      <c r="H1187" t="s">
        <v>2354</v>
      </c>
      <c r="I1187" s="120">
        <v>12</v>
      </c>
      <c r="J1187" s="120"/>
      <c r="K1187" s="120"/>
      <c r="L1187" s="47">
        <v>37.949940000000005</v>
      </c>
      <c r="M1187" s="47">
        <f t="shared" si="39"/>
        <v>455.39928000000009</v>
      </c>
      <c r="N1187">
        <f t="shared" si="38"/>
        <v>16</v>
      </c>
    </row>
    <row r="1188" spans="1:14" x14ac:dyDescent="0.25">
      <c r="A1188" t="s">
        <v>2339</v>
      </c>
      <c r="B1188" t="s">
        <v>2537</v>
      </c>
      <c r="C1188" t="s">
        <v>2340</v>
      </c>
      <c r="D1188" s="98">
        <v>45520</v>
      </c>
      <c r="E1188" s="1">
        <v>541</v>
      </c>
      <c r="F1188" t="s">
        <v>2434</v>
      </c>
      <c r="G1188" s="1">
        <v>3384347</v>
      </c>
      <c r="H1188" t="s">
        <v>2345</v>
      </c>
      <c r="I1188" s="120">
        <v>120</v>
      </c>
      <c r="J1188" s="120"/>
      <c r="K1188" s="120"/>
      <c r="L1188" s="47">
        <v>5.7200040000000012</v>
      </c>
      <c r="M1188" s="47">
        <f t="shared" si="39"/>
        <v>686.40048000000013</v>
      </c>
      <c r="N1188">
        <f t="shared" si="38"/>
        <v>16</v>
      </c>
    </row>
    <row r="1189" spans="1:14" x14ac:dyDescent="0.25">
      <c r="A1189" t="s">
        <v>2339</v>
      </c>
      <c r="B1189" t="s">
        <v>2537</v>
      </c>
      <c r="C1189" t="s">
        <v>2340</v>
      </c>
      <c r="D1189" s="98">
        <v>45520</v>
      </c>
      <c r="E1189" s="1">
        <v>541</v>
      </c>
      <c r="F1189" t="s">
        <v>2434</v>
      </c>
      <c r="G1189" s="1">
        <v>3352387</v>
      </c>
      <c r="H1189" t="s">
        <v>2352</v>
      </c>
      <c r="I1189" s="120">
        <v>60</v>
      </c>
      <c r="J1189" s="120"/>
      <c r="K1189" s="120"/>
      <c r="L1189" s="47">
        <v>39.743999999999993</v>
      </c>
      <c r="M1189" s="47">
        <f t="shared" si="39"/>
        <v>2384.6399999999994</v>
      </c>
      <c r="N1189">
        <f t="shared" si="38"/>
        <v>16</v>
      </c>
    </row>
    <row r="1190" spans="1:14" x14ac:dyDescent="0.25">
      <c r="A1190" t="s">
        <v>2339</v>
      </c>
      <c r="B1190" t="s">
        <v>2537</v>
      </c>
      <c r="C1190" t="s">
        <v>2340</v>
      </c>
      <c r="D1190" s="98">
        <v>45520</v>
      </c>
      <c r="E1190" s="1">
        <v>541</v>
      </c>
      <c r="F1190" t="s">
        <v>2434</v>
      </c>
      <c r="G1190" s="1">
        <v>3373113</v>
      </c>
      <c r="H1190" t="s">
        <v>2353</v>
      </c>
      <c r="I1190" s="120">
        <v>120</v>
      </c>
      <c r="J1190" s="120"/>
      <c r="K1190" s="120"/>
      <c r="L1190" s="47">
        <v>5.9841899999999999</v>
      </c>
      <c r="M1190" s="47">
        <f t="shared" si="39"/>
        <v>718.1028</v>
      </c>
      <c r="N1190">
        <f t="shared" si="38"/>
        <v>16</v>
      </c>
    </row>
    <row r="1191" spans="1:14" x14ac:dyDescent="0.25">
      <c r="A1191" t="s">
        <v>2339</v>
      </c>
      <c r="B1191" t="s">
        <v>2537</v>
      </c>
      <c r="C1191" t="s">
        <v>2340</v>
      </c>
      <c r="D1191" s="98">
        <v>45520</v>
      </c>
      <c r="E1191" s="1">
        <v>541</v>
      </c>
      <c r="F1191" t="s">
        <v>2434</v>
      </c>
      <c r="G1191" s="1">
        <v>3408152</v>
      </c>
      <c r="H1191" t="s">
        <v>2346</v>
      </c>
      <c r="I1191" s="120">
        <v>40</v>
      </c>
      <c r="J1191" s="120"/>
      <c r="K1191" s="120"/>
      <c r="L1191" s="47">
        <v>19.800018000000001</v>
      </c>
      <c r="M1191" s="47">
        <f t="shared" si="39"/>
        <v>792.00072</v>
      </c>
      <c r="N1191">
        <f t="shared" si="38"/>
        <v>16</v>
      </c>
    </row>
    <row r="1192" spans="1:14" x14ac:dyDescent="0.25">
      <c r="A1192" t="s">
        <v>2339</v>
      </c>
      <c r="B1192" t="s">
        <v>2537</v>
      </c>
      <c r="C1192" t="s">
        <v>2340</v>
      </c>
      <c r="D1192" s="98">
        <v>45520</v>
      </c>
      <c r="E1192" s="1">
        <v>541</v>
      </c>
      <c r="F1192" t="s">
        <v>2434</v>
      </c>
      <c r="G1192" s="1">
        <v>3580595</v>
      </c>
      <c r="H1192" t="s">
        <v>2349</v>
      </c>
      <c r="I1192" s="120">
        <v>6</v>
      </c>
      <c r="J1192" s="120"/>
      <c r="K1192" s="120"/>
      <c r="L1192" s="47">
        <v>18.065520000000003</v>
      </c>
      <c r="M1192" s="47">
        <f t="shared" si="39"/>
        <v>108.39312000000001</v>
      </c>
      <c r="N1192">
        <f t="shared" si="38"/>
        <v>16</v>
      </c>
    </row>
    <row r="1193" spans="1:14" x14ac:dyDescent="0.25">
      <c r="A1193" t="s">
        <v>2339</v>
      </c>
      <c r="B1193" t="s">
        <v>2537</v>
      </c>
      <c r="C1193" t="s">
        <v>2340</v>
      </c>
      <c r="D1193" s="98">
        <v>45520</v>
      </c>
      <c r="E1193" s="1">
        <v>541</v>
      </c>
      <c r="F1193" t="s">
        <v>2434</v>
      </c>
      <c r="G1193" s="1">
        <v>3584240</v>
      </c>
      <c r="H1193" t="s">
        <v>2357</v>
      </c>
      <c r="I1193" s="120">
        <v>60</v>
      </c>
      <c r="J1193" s="120"/>
      <c r="K1193" s="120"/>
      <c r="L1193" s="47">
        <v>5.9841899999999999</v>
      </c>
      <c r="M1193" s="47">
        <f t="shared" si="39"/>
        <v>359.0514</v>
      </c>
      <c r="N1193">
        <f t="shared" si="38"/>
        <v>16</v>
      </c>
    </row>
    <row r="1194" spans="1:14" x14ac:dyDescent="0.25">
      <c r="A1194" t="s">
        <v>2339</v>
      </c>
      <c r="B1194" t="s">
        <v>2537</v>
      </c>
      <c r="C1194" t="s">
        <v>2340</v>
      </c>
      <c r="D1194" s="98">
        <v>45520</v>
      </c>
      <c r="E1194" s="1">
        <v>541</v>
      </c>
      <c r="F1194" t="s">
        <v>2434</v>
      </c>
      <c r="G1194" s="1">
        <v>3584241</v>
      </c>
      <c r="H1194" t="s">
        <v>2358</v>
      </c>
      <c r="I1194" s="120">
        <v>20</v>
      </c>
      <c r="J1194" s="120"/>
      <c r="K1194" s="120"/>
      <c r="L1194" s="47">
        <v>20.662344000000001</v>
      </c>
      <c r="M1194" s="47">
        <f t="shared" si="39"/>
        <v>413.24688000000003</v>
      </c>
      <c r="N1194">
        <f t="shared" si="38"/>
        <v>16</v>
      </c>
    </row>
    <row r="1195" spans="1:14" x14ac:dyDescent="0.25">
      <c r="A1195" t="s">
        <v>2339</v>
      </c>
      <c r="B1195" t="s">
        <v>2537</v>
      </c>
      <c r="C1195" t="s">
        <v>2340</v>
      </c>
      <c r="D1195" s="98">
        <v>45519</v>
      </c>
      <c r="E1195" s="1">
        <v>546</v>
      </c>
      <c r="F1195" t="s">
        <v>5184</v>
      </c>
      <c r="G1195" s="1">
        <v>3284683</v>
      </c>
      <c r="H1195" t="s">
        <v>2343</v>
      </c>
      <c r="I1195" s="120">
        <v>6</v>
      </c>
      <c r="J1195" s="120"/>
      <c r="K1195" s="120"/>
      <c r="L1195" s="47">
        <v>30.099959999999999</v>
      </c>
      <c r="M1195" s="47">
        <f t="shared" si="39"/>
        <v>180.59976</v>
      </c>
      <c r="N1195">
        <f t="shared" si="38"/>
        <v>15</v>
      </c>
    </row>
    <row r="1196" spans="1:14" x14ac:dyDescent="0.25">
      <c r="A1196" t="s">
        <v>2339</v>
      </c>
      <c r="B1196" t="s">
        <v>2537</v>
      </c>
      <c r="C1196" t="s">
        <v>2340</v>
      </c>
      <c r="D1196" s="98">
        <v>45519</v>
      </c>
      <c r="E1196" s="1">
        <v>546</v>
      </c>
      <c r="F1196" t="s">
        <v>5184</v>
      </c>
      <c r="G1196" s="1">
        <v>3352387</v>
      </c>
      <c r="H1196" t="s">
        <v>2352</v>
      </c>
      <c r="I1196" s="120">
        <v>6</v>
      </c>
      <c r="J1196" s="120"/>
      <c r="K1196" s="120"/>
      <c r="L1196" s="47">
        <v>39.743999999999993</v>
      </c>
      <c r="M1196" s="47">
        <f t="shared" si="39"/>
        <v>238.46399999999994</v>
      </c>
      <c r="N1196">
        <f t="shared" si="38"/>
        <v>15</v>
      </c>
    </row>
    <row r="1197" spans="1:14" x14ac:dyDescent="0.25">
      <c r="A1197" t="s">
        <v>2339</v>
      </c>
      <c r="B1197" t="s">
        <v>2537</v>
      </c>
      <c r="C1197" t="s">
        <v>2340</v>
      </c>
      <c r="D1197" s="98">
        <v>45519</v>
      </c>
      <c r="E1197" s="1">
        <v>546</v>
      </c>
      <c r="F1197" t="s">
        <v>5184</v>
      </c>
      <c r="G1197" s="1">
        <v>3373113</v>
      </c>
      <c r="H1197" t="s">
        <v>2353</v>
      </c>
      <c r="I1197" s="120">
        <v>60</v>
      </c>
      <c r="J1197" s="120"/>
      <c r="K1197" s="120"/>
      <c r="L1197" s="47">
        <v>5.9841899999999999</v>
      </c>
      <c r="M1197" s="47">
        <f t="shared" si="39"/>
        <v>359.0514</v>
      </c>
      <c r="N1197">
        <f t="shared" si="38"/>
        <v>15</v>
      </c>
    </row>
    <row r="1198" spans="1:14" x14ac:dyDescent="0.25">
      <c r="A1198" t="s">
        <v>2339</v>
      </c>
      <c r="B1198" t="s">
        <v>2537</v>
      </c>
      <c r="C1198" t="s">
        <v>2340</v>
      </c>
      <c r="D1198" s="98">
        <v>45519</v>
      </c>
      <c r="E1198" s="1">
        <v>546</v>
      </c>
      <c r="F1198" t="s">
        <v>5184</v>
      </c>
      <c r="G1198" s="1">
        <v>3384347</v>
      </c>
      <c r="H1198" t="s">
        <v>2345</v>
      </c>
      <c r="I1198" s="120">
        <v>60</v>
      </c>
      <c r="J1198" s="120"/>
      <c r="K1198" s="120"/>
      <c r="L1198" s="47">
        <v>5.7200040000000012</v>
      </c>
      <c r="M1198" s="47">
        <f t="shared" si="39"/>
        <v>343.20024000000006</v>
      </c>
      <c r="N1198">
        <f t="shared" si="38"/>
        <v>15</v>
      </c>
    </row>
    <row r="1199" spans="1:14" x14ac:dyDescent="0.25">
      <c r="A1199" t="s">
        <v>2339</v>
      </c>
      <c r="B1199" t="s">
        <v>2537</v>
      </c>
      <c r="C1199" t="s">
        <v>2340</v>
      </c>
      <c r="D1199" s="98">
        <v>45519</v>
      </c>
      <c r="E1199" s="1">
        <v>546</v>
      </c>
      <c r="F1199" t="s">
        <v>5184</v>
      </c>
      <c r="G1199" s="1">
        <v>3565350</v>
      </c>
      <c r="H1199" t="s">
        <v>2364</v>
      </c>
      <c r="I1199" s="120">
        <v>24</v>
      </c>
      <c r="J1199" s="120"/>
      <c r="K1199" s="120"/>
      <c r="L1199" s="47">
        <v>12.645809999999999</v>
      </c>
      <c r="M1199" s="47">
        <f t="shared" si="39"/>
        <v>303.49943999999999</v>
      </c>
      <c r="N1199">
        <f t="shared" si="38"/>
        <v>15</v>
      </c>
    </row>
    <row r="1200" spans="1:14" x14ac:dyDescent="0.25">
      <c r="A1200" t="s">
        <v>2339</v>
      </c>
      <c r="B1200" t="s">
        <v>2537</v>
      </c>
      <c r="C1200" t="s">
        <v>2340</v>
      </c>
      <c r="D1200" s="98">
        <v>45519</v>
      </c>
      <c r="E1200" s="1">
        <v>546</v>
      </c>
      <c r="F1200" t="s">
        <v>5184</v>
      </c>
      <c r="G1200" s="1">
        <v>3566457</v>
      </c>
      <c r="H1200" t="s">
        <v>2365</v>
      </c>
      <c r="I1200" s="120">
        <v>24</v>
      </c>
      <c r="J1200" s="120"/>
      <c r="K1200" s="120"/>
      <c r="L1200" s="47">
        <v>12.645809999999999</v>
      </c>
      <c r="M1200" s="47">
        <f t="shared" si="39"/>
        <v>303.49943999999999</v>
      </c>
      <c r="N1200">
        <f t="shared" si="38"/>
        <v>15</v>
      </c>
    </row>
    <row r="1201" spans="1:14" x14ac:dyDescent="0.25">
      <c r="A1201" t="s">
        <v>2339</v>
      </c>
      <c r="B1201" t="s">
        <v>2537</v>
      </c>
      <c r="C1201" t="s">
        <v>2340</v>
      </c>
      <c r="D1201" s="98">
        <v>45518</v>
      </c>
      <c r="E1201" s="1">
        <v>547</v>
      </c>
      <c r="F1201" t="s">
        <v>2435</v>
      </c>
      <c r="G1201" s="1">
        <v>3284683</v>
      </c>
      <c r="H1201" t="s">
        <v>2343</v>
      </c>
      <c r="I1201" s="120">
        <v>12</v>
      </c>
      <c r="J1201" s="120"/>
      <c r="K1201" s="120"/>
      <c r="L1201" s="47">
        <v>30.099959999999999</v>
      </c>
      <c r="M1201" s="47">
        <f t="shared" si="39"/>
        <v>361.19952000000001</v>
      </c>
      <c r="N1201">
        <f t="shared" si="38"/>
        <v>14</v>
      </c>
    </row>
    <row r="1202" spans="1:14" x14ac:dyDescent="0.25">
      <c r="A1202" t="s">
        <v>2339</v>
      </c>
      <c r="B1202" t="s">
        <v>2537</v>
      </c>
      <c r="C1202" t="s">
        <v>2340</v>
      </c>
      <c r="D1202" s="98">
        <v>45518</v>
      </c>
      <c r="E1202" s="1">
        <v>547</v>
      </c>
      <c r="F1202" t="s">
        <v>2435</v>
      </c>
      <c r="G1202" s="1">
        <v>3584240</v>
      </c>
      <c r="H1202" t="s">
        <v>2357</v>
      </c>
      <c r="I1202" s="120">
        <v>60</v>
      </c>
      <c r="J1202" s="120"/>
      <c r="K1202" s="120"/>
      <c r="L1202" s="47">
        <v>5.9841899999999999</v>
      </c>
      <c r="M1202" s="47">
        <f t="shared" si="39"/>
        <v>359.0514</v>
      </c>
      <c r="N1202">
        <f t="shared" si="38"/>
        <v>14</v>
      </c>
    </row>
    <row r="1203" spans="1:14" x14ac:dyDescent="0.25">
      <c r="A1203" t="s">
        <v>2339</v>
      </c>
      <c r="B1203" t="s">
        <v>2537</v>
      </c>
      <c r="C1203" t="s">
        <v>2340</v>
      </c>
      <c r="D1203" s="98">
        <v>45518</v>
      </c>
      <c r="E1203" s="1">
        <v>547</v>
      </c>
      <c r="F1203" t="s">
        <v>2435</v>
      </c>
      <c r="G1203" s="1">
        <v>3284683</v>
      </c>
      <c r="H1203" t="s">
        <v>2343</v>
      </c>
      <c r="I1203" s="120">
        <v>30</v>
      </c>
      <c r="J1203" s="120"/>
      <c r="K1203" s="120"/>
      <c r="L1203" s="47">
        <v>30.099959999999999</v>
      </c>
      <c r="M1203" s="47">
        <f t="shared" si="39"/>
        <v>902.99879999999996</v>
      </c>
      <c r="N1203">
        <f t="shared" si="38"/>
        <v>14</v>
      </c>
    </row>
    <row r="1204" spans="1:14" x14ac:dyDescent="0.25">
      <c r="A1204" t="s">
        <v>2339</v>
      </c>
      <c r="B1204" t="s">
        <v>2537</v>
      </c>
      <c r="C1204" t="s">
        <v>2340</v>
      </c>
      <c r="D1204" s="98">
        <v>45518</v>
      </c>
      <c r="E1204" s="1">
        <v>547</v>
      </c>
      <c r="F1204" t="s">
        <v>2435</v>
      </c>
      <c r="G1204" s="1">
        <v>3584240</v>
      </c>
      <c r="H1204" t="s">
        <v>2357</v>
      </c>
      <c r="I1204" s="120">
        <v>60</v>
      </c>
      <c r="J1204" s="120"/>
      <c r="K1204" s="120"/>
      <c r="L1204" s="47">
        <v>5.9841899999999999</v>
      </c>
      <c r="M1204" s="47">
        <f t="shared" si="39"/>
        <v>359.0514</v>
      </c>
      <c r="N1204">
        <f t="shared" si="38"/>
        <v>14</v>
      </c>
    </row>
    <row r="1205" spans="1:14" x14ac:dyDescent="0.25">
      <c r="A1205" t="s">
        <v>2339</v>
      </c>
      <c r="B1205" t="s">
        <v>2537</v>
      </c>
      <c r="C1205" t="s">
        <v>2340</v>
      </c>
      <c r="D1205" s="98">
        <v>45518</v>
      </c>
      <c r="E1205" s="1">
        <v>549</v>
      </c>
      <c r="F1205" t="s">
        <v>2551</v>
      </c>
      <c r="G1205" s="1">
        <v>3384347</v>
      </c>
      <c r="H1205" t="s">
        <v>2345</v>
      </c>
      <c r="I1205" s="120">
        <v>60</v>
      </c>
      <c r="J1205" s="120"/>
      <c r="K1205" s="120"/>
      <c r="L1205" s="47">
        <v>5.7200040000000012</v>
      </c>
      <c r="M1205" s="47">
        <f t="shared" si="39"/>
        <v>343.20024000000006</v>
      </c>
      <c r="N1205">
        <f t="shared" si="38"/>
        <v>14</v>
      </c>
    </row>
    <row r="1206" spans="1:14" x14ac:dyDescent="0.25">
      <c r="A1206" t="s">
        <v>2339</v>
      </c>
      <c r="B1206" t="s">
        <v>2537</v>
      </c>
      <c r="C1206" t="s">
        <v>2340</v>
      </c>
      <c r="D1206" s="98">
        <v>45517</v>
      </c>
      <c r="E1206" s="1">
        <v>557</v>
      </c>
      <c r="F1206" t="s">
        <v>5185</v>
      </c>
      <c r="G1206" s="1">
        <v>3566457</v>
      </c>
      <c r="H1206" t="s">
        <v>2365</v>
      </c>
      <c r="I1206" s="120">
        <v>24</v>
      </c>
      <c r="J1206" s="120"/>
      <c r="K1206" s="120"/>
      <c r="L1206" s="47">
        <v>12.645809999999999</v>
      </c>
      <c r="M1206" s="47">
        <f t="shared" si="39"/>
        <v>303.49943999999999</v>
      </c>
      <c r="N1206">
        <f t="shared" si="38"/>
        <v>13</v>
      </c>
    </row>
    <row r="1207" spans="1:14" x14ac:dyDescent="0.25">
      <c r="A1207" t="s">
        <v>2339</v>
      </c>
      <c r="B1207" t="s">
        <v>2537</v>
      </c>
      <c r="C1207" t="s">
        <v>2340</v>
      </c>
      <c r="D1207" s="98">
        <v>45517</v>
      </c>
      <c r="E1207" s="1">
        <v>557</v>
      </c>
      <c r="F1207" t="s">
        <v>5185</v>
      </c>
      <c r="G1207" s="1">
        <v>3284683</v>
      </c>
      <c r="H1207" t="s">
        <v>2343</v>
      </c>
      <c r="I1207" s="120">
        <v>30</v>
      </c>
      <c r="J1207" s="120"/>
      <c r="K1207" s="120"/>
      <c r="L1207" s="47">
        <v>30.099959999999999</v>
      </c>
      <c r="M1207" s="47">
        <f t="shared" si="39"/>
        <v>902.99879999999996</v>
      </c>
      <c r="N1207">
        <f t="shared" si="38"/>
        <v>13</v>
      </c>
    </row>
    <row r="1208" spans="1:14" x14ac:dyDescent="0.25">
      <c r="A1208" t="s">
        <v>2339</v>
      </c>
      <c r="B1208" t="s">
        <v>2537</v>
      </c>
      <c r="C1208" t="s">
        <v>2340</v>
      </c>
      <c r="D1208" s="98">
        <v>45518</v>
      </c>
      <c r="E1208" s="1">
        <v>557</v>
      </c>
      <c r="F1208" t="s">
        <v>5185</v>
      </c>
      <c r="G1208" s="1">
        <v>3566457</v>
      </c>
      <c r="H1208" t="s">
        <v>2365</v>
      </c>
      <c r="I1208" s="120">
        <v>24</v>
      </c>
      <c r="J1208" s="120"/>
      <c r="K1208" s="120"/>
      <c r="L1208" s="47">
        <v>12.645809999999999</v>
      </c>
      <c r="M1208" s="47">
        <f t="shared" ref="M1208:M1266" si="40">+I1208*L1208</f>
        <v>303.49943999999999</v>
      </c>
      <c r="N1208">
        <f t="shared" si="38"/>
        <v>14</v>
      </c>
    </row>
    <row r="1209" spans="1:14" x14ac:dyDescent="0.25">
      <c r="A1209" t="s">
        <v>2339</v>
      </c>
      <c r="B1209" t="s">
        <v>2537</v>
      </c>
      <c r="C1209" t="s">
        <v>2340</v>
      </c>
      <c r="D1209" s="98">
        <v>45518</v>
      </c>
      <c r="E1209" s="1">
        <v>557</v>
      </c>
      <c r="F1209" t="s">
        <v>5185</v>
      </c>
      <c r="G1209" s="1">
        <v>3565351</v>
      </c>
      <c r="H1209" t="s">
        <v>2342</v>
      </c>
      <c r="I1209" s="120">
        <v>48</v>
      </c>
      <c r="J1209" s="120"/>
      <c r="K1209" s="120"/>
      <c r="L1209" s="47">
        <v>12.645809999999999</v>
      </c>
      <c r="M1209" s="47">
        <f t="shared" si="40"/>
        <v>606.99887999999999</v>
      </c>
      <c r="N1209">
        <f t="shared" si="38"/>
        <v>14</v>
      </c>
    </row>
    <row r="1210" spans="1:14" x14ac:dyDescent="0.25">
      <c r="A1210" t="s">
        <v>2339</v>
      </c>
      <c r="B1210" t="s">
        <v>2537</v>
      </c>
      <c r="C1210" t="s">
        <v>2340</v>
      </c>
      <c r="D1210" s="98">
        <v>45517</v>
      </c>
      <c r="E1210" s="1">
        <v>563</v>
      </c>
      <c r="F1210" t="s">
        <v>2439</v>
      </c>
      <c r="G1210" s="1">
        <v>3284683</v>
      </c>
      <c r="H1210" t="s">
        <v>2343</v>
      </c>
      <c r="I1210" s="120">
        <v>12</v>
      </c>
      <c r="J1210" s="120"/>
      <c r="K1210" s="120"/>
      <c r="L1210" s="47">
        <v>30.099959999999999</v>
      </c>
      <c r="M1210" s="47">
        <f t="shared" si="40"/>
        <v>361.19952000000001</v>
      </c>
      <c r="N1210">
        <f t="shared" si="38"/>
        <v>13</v>
      </c>
    </row>
    <row r="1211" spans="1:14" x14ac:dyDescent="0.25">
      <c r="A1211" t="s">
        <v>2339</v>
      </c>
      <c r="B1211" t="s">
        <v>2537</v>
      </c>
      <c r="C1211" t="s">
        <v>2340</v>
      </c>
      <c r="D1211" s="98">
        <v>45520</v>
      </c>
      <c r="E1211" s="1">
        <v>566</v>
      </c>
      <c r="F1211" t="s">
        <v>2441</v>
      </c>
      <c r="G1211" s="1">
        <v>3373113</v>
      </c>
      <c r="H1211" t="s">
        <v>2353</v>
      </c>
      <c r="I1211" s="120">
        <v>60</v>
      </c>
      <c r="J1211" s="120"/>
      <c r="K1211" s="120"/>
      <c r="L1211" s="47">
        <v>5.9841899999999999</v>
      </c>
      <c r="M1211" s="47">
        <f t="shared" si="40"/>
        <v>359.0514</v>
      </c>
      <c r="N1211">
        <f t="shared" si="38"/>
        <v>16</v>
      </c>
    </row>
    <row r="1212" spans="1:14" x14ac:dyDescent="0.25">
      <c r="A1212" t="s">
        <v>2339</v>
      </c>
      <c r="B1212" t="s">
        <v>2537</v>
      </c>
      <c r="C1212" t="s">
        <v>2340</v>
      </c>
      <c r="D1212" s="98">
        <v>45519</v>
      </c>
      <c r="E1212" s="1">
        <v>567</v>
      </c>
      <c r="F1212" t="s">
        <v>2491</v>
      </c>
      <c r="G1212" s="1">
        <v>3284683</v>
      </c>
      <c r="H1212" t="s">
        <v>2343</v>
      </c>
      <c r="I1212" s="120">
        <v>6</v>
      </c>
      <c r="J1212" s="120"/>
      <c r="K1212" s="120"/>
      <c r="L1212" s="47">
        <v>30.099959999999999</v>
      </c>
      <c r="M1212" s="47">
        <f t="shared" si="40"/>
        <v>180.59976</v>
      </c>
      <c r="N1212">
        <f t="shared" si="38"/>
        <v>15</v>
      </c>
    </row>
    <row r="1213" spans="1:14" x14ac:dyDescent="0.25">
      <c r="A1213" t="s">
        <v>2339</v>
      </c>
      <c r="B1213" t="s">
        <v>2537</v>
      </c>
      <c r="C1213" t="s">
        <v>2340</v>
      </c>
      <c r="D1213" s="98">
        <v>45519</v>
      </c>
      <c r="E1213" s="1">
        <v>567</v>
      </c>
      <c r="F1213" t="s">
        <v>2491</v>
      </c>
      <c r="G1213" s="1">
        <v>3384346</v>
      </c>
      <c r="H1213" t="s">
        <v>2354</v>
      </c>
      <c r="I1213" s="120">
        <v>12</v>
      </c>
      <c r="J1213" s="120"/>
      <c r="K1213" s="120"/>
      <c r="L1213" s="47">
        <v>37.949940000000005</v>
      </c>
      <c r="M1213" s="47">
        <f t="shared" si="40"/>
        <v>455.39928000000009</v>
      </c>
      <c r="N1213">
        <f t="shared" si="38"/>
        <v>15</v>
      </c>
    </row>
    <row r="1214" spans="1:14" x14ac:dyDescent="0.25">
      <c r="A1214" t="s">
        <v>2339</v>
      </c>
      <c r="B1214" t="s">
        <v>2537</v>
      </c>
      <c r="C1214" t="s">
        <v>2340</v>
      </c>
      <c r="D1214" s="98">
        <v>45519</v>
      </c>
      <c r="E1214" s="1">
        <v>567</v>
      </c>
      <c r="F1214" t="s">
        <v>2491</v>
      </c>
      <c r="G1214" s="1">
        <v>3352387</v>
      </c>
      <c r="H1214" t="s">
        <v>2352</v>
      </c>
      <c r="I1214" s="120">
        <v>12</v>
      </c>
      <c r="J1214" s="120"/>
      <c r="K1214" s="120"/>
      <c r="L1214" s="47">
        <v>39.743999999999993</v>
      </c>
      <c r="M1214" s="47">
        <f t="shared" si="40"/>
        <v>476.92799999999988</v>
      </c>
      <c r="N1214">
        <f t="shared" si="38"/>
        <v>15</v>
      </c>
    </row>
    <row r="1215" spans="1:14" x14ac:dyDescent="0.25">
      <c r="A1215" t="s">
        <v>2339</v>
      </c>
      <c r="B1215" t="s">
        <v>2537</v>
      </c>
      <c r="C1215" t="s">
        <v>2340</v>
      </c>
      <c r="D1215" s="98">
        <v>45517</v>
      </c>
      <c r="E1215" s="1">
        <v>570</v>
      </c>
      <c r="F1215" t="s">
        <v>2442</v>
      </c>
      <c r="G1215" s="1">
        <v>3352387</v>
      </c>
      <c r="H1215" t="s">
        <v>2352</v>
      </c>
      <c r="I1215" s="120">
        <v>30</v>
      </c>
      <c r="J1215" s="120"/>
      <c r="K1215" s="120"/>
      <c r="L1215" s="47">
        <v>39.743999999999993</v>
      </c>
      <c r="M1215" s="47">
        <f t="shared" si="40"/>
        <v>1192.3199999999997</v>
      </c>
      <c r="N1215">
        <f t="shared" si="38"/>
        <v>13</v>
      </c>
    </row>
    <row r="1216" spans="1:14" x14ac:dyDescent="0.25">
      <c r="A1216" t="s">
        <v>2339</v>
      </c>
      <c r="B1216" t="s">
        <v>2537</v>
      </c>
      <c r="C1216" t="s">
        <v>2340</v>
      </c>
      <c r="D1216" s="98">
        <v>45517</v>
      </c>
      <c r="E1216" s="1">
        <v>570</v>
      </c>
      <c r="F1216" t="s">
        <v>2442</v>
      </c>
      <c r="G1216" s="1">
        <v>3284683</v>
      </c>
      <c r="H1216" t="s">
        <v>2343</v>
      </c>
      <c r="I1216" s="120">
        <v>60</v>
      </c>
      <c r="J1216" s="120"/>
      <c r="K1216" s="120"/>
      <c r="L1216" s="47">
        <v>30.099959999999999</v>
      </c>
      <c r="M1216" s="47">
        <f t="shared" si="40"/>
        <v>1805.9975999999999</v>
      </c>
      <c r="N1216">
        <f t="shared" si="38"/>
        <v>13</v>
      </c>
    </row>
    <row r="1217" spans="1:14" x14ac:dyDescent="0.25">
      <c r="A1217" t="s">
        <v>2339</v>
      </c>
      <c r="B1217" t="s">
        <v>2537</v>
      </c>
      <c r="C1217" t="s">
        <v>2340</v>
      </c>
      <c r="D1217" s="98">
        <v>45519</v>
      </c>
      <c r="E1217" s="1">
        <v>571</v>
      </c>
      <c r="F1217" t="s">
        <v>2443</v>
      </c>
      <c r="G1217" s="1">
        <v>3284683</v>
      </c>
      <c r="H1217" t="s">
        <v>2343</v>
      </c>
      <c r="I1217" s="120">
        <v>30</v>
      </c>
      <c r="J1217" s="120"/>
      <c r="K1217" s="120"/>
      <c r="L1217" s="47">
        <v>30.099959999999999</v>
      </c>
      <c r="M1217" s="47">
        <f t="shared" si="40"/>
        <v>902.99879999999996</v>
      </c>
      <c r="N1217">
        <f t="shared" si="38"/>
        <v>15</v>
      </c>
    </row>
    <row r="1218" spans="1:14" x14ac:dyDescent="0.25">
      <c r="A1218" t="s">
        <v>2339</v>
      </c>
      <c r="B1218" t="s">
        <v>2537</v>
      </c>
      <c r="C1218" t="s">
        <v>2340</v>
      </c>
      <c r="D1218" s="98">
        <v>45519</v>
      </c>
      <c r="E1218" s="1">
        <v>571</v>
      </c>
      <c r="F1218" t="s">
        <v>2443</v>
      </c>
      <c r="G1218" s="1">
        <v>3568860</v>
      </c>
      <c r="H1218" t="s">
        <v>2361</v>
      </c>
      <c r="I1218" s="120">
        <v>24</v>
      </c>
      <c r="J1218" s="120"/>
      <c r="K1218" s="120"/>
      <c r="L1218" s="47">
        <v>12.645809999999999</v>
      </c>
      <c r="M1218" s="47">
        <f t="shared" si="40"/>
        <v>303.49943999999999</v>
      </c>
      <c r="N1218">
        <f t="shared" si="38"/>
        <v>15</v>
      </c>
    </row>
    <row r="1219" spans="1:14" x14ac:dyDescent="0.25">
      <c r="A1219" t="s">
        <v>2339</v>
      </c>
      <c r="B1219" t="s">
        <v>2537</v>
      </c>
      <c r="C1219" t="s">
        <v>2340</v>
      </c>
      <c r="D1219" s="98">
        <v>45519</v>
      </c>
      <c r="E1219" s="1">
        <v>571</v>
      </c>
      <c r="F1219" t="s">
        <v>2443</v>
      </c>
      <c r="G1219" s="1">
        <v>3580595</v>
      </c>
      <c r="H1219" t="s">
        <v>2349</v>
      </c>
      <c r="I1219" s="120">
        <v>6</v>
      </c>
      <c r="J1219" s="120"/>
      <c r="K1219" s="120"/>
      <c r="L1219" s="47">
        <v>18.065520000000003</v>
      </c>
      <c r="M1219" s="47">
        <f t="shared" si="40"/>
        <v>108.39312000000001</v>
      </c>
      <c r="N1219">
        <f t="shared" ref="N1219:N1282" si="41">+DAY(D1219)</f>
        <v>15</v>
      </c>
    </row>
    <row r="1220" spans="1:14" x14ac:dyDescent="0.25">
      <c r="A1220" t="s">
        <v>2339</v>
      </c>
      <c r="B1220" t="s">
        <v>2537</v>
      </c>
      <c r="C1220" t="s">
        <v>2340</v>
      </c>
      <c r="D1220" s="98">
        <v>45520</v>
      </c>
      <c r="E1220" s="1">
        <v>571</v>
      </c>
      <c r="F1220" t="s">
        <v>2443</v>
      </c>
      <c r="G1220" s="1">
        <v>3408152</v>
      </c>
      <c r="H1220" t="s">
        <v>2346</v>
      </c>
      <c r="I1220" s="120">
        <v>40</v>
      </c>
      <c r="J1220" s="120"/>
      <c r="K1220" s="120"/>
      <c r="L1220" s="47">
        <v>19.800018000000001</v>
      </c>
      <c r="M1220" s="47">
        <f t="shared" si="40"/>
        <v>792.00072</v>
      </c>
      <c r="N1220">
        <f t="shared" si="41"/>
        <v>16</v>
      </c>
    </row>
    <row r="1221" spans="1:14" x14ac:dyDescent="0.25">
      <c r="A1221" t="s">
        <v>2339</v>
      </c>
      <c r="B1221" t="s">
        <v>2537</v>
      </c>
      <c r="C1221" t="s">
        <v>2340</v>
      </c>
      <c r="D1221" s="98">
        <v>45520</v>
      </c>
      <c r="E1221" s="1">
        <v>572</v>
      </c>
      <c r="F1221" t="s">
        <v>2444</v>
      </c>
      <c r="G1221" s="1">
        <v>3352387</v>
      </c>
      <c r="H1221" t="s">
        <v>2352</v>
      </c>
      <c r="I1221" s="120">
        <v>18</v>
      </c>
      <c r="J1221" s="120"/>
      <c r="K1221" s="120"/>
      <c r="L1221" s="47">
        <v>39.743999999999993</v>
      </c>
      <c r="M1221" s="47">
        <f t="shared" si="40"/>
        <v>715.39199999999983</v>
      </c>
      <c r="N1221">
        <f t="shared" si="41"/>
        <v>16</v>
      </c>
    </row>
    <row r="1222" spans="1:14" x14ac:dyDescent="0.25">
      <c r="A1222" t="s">
        <v>2339</v>
      </c>
      <c r="B1222" t="s">
        <v>2537</v>
      </c>
      <c r="C1222" t="s">
        <v>2340</v>
      </c>
      <c r="D1222" s="98">
        <v>45520</v>
      </c>
      <c r="E1222" s="1">
        <v>572</v>
      </c>
      <c r="F1222" t="s">
        <v>2444</v>
      </c>
      <c r="G1222" s="1">
        <v>3373113</v>
      </c>
      <c r="H1222" t="s">
        <v>2353</v>
      </c>
      <c r="I1222" s="120">
        <v>60</v>
      </c>
      <c r="J1222" s="120"/>
      <c r="K1222" s="120"/>
      <c r="L1222" s="47">
        <v>5.9841899999999999</v>
      </c>
      <c r="M1222" s="47">
        <f t="shared" si="40"/>
        <v>359.0514</v>
      </c>
      <c r="N1222">
        <f t="shared" si="41"/>
        <v>16</v>
      </c>
    </row>
    <row r="1223" spans="1:14" x14ac:dyDescent="0.25">
      <c r="A1223" t="s">
        <v>2339</v>
      </c>
      <c r="B1223" t="s">
        <v>2537</v>
      </c>
      <c r="C1223" t="s">
        <v>2340</v>
      </c>
      <c r="D1223" s="98">
        <v>45520</v>
      </c>
      <c r="E1223" s="1">
        <v>572</v>
      </c>
      <c r="F1223" t="s">
        <v>2444</v>
      </c>
      <c r="G1223" s="1">
        <v>3284683</v>
      </c>
      <c r="H1223" t="s">
        <v>2343</v>
      </c>
      <c r="I1223" s="120">
        <v>12</v>
      </c>
      <c r="J1223" s="120"/>
      <c r="K1223" s="120"/>
      <c r="L1223" s="47">
        <v>30.099959999999999</v>
      </c>
      <c r="M1223" s="47">
        <f t="shared" si="40"/>
        <v>361.19952000000001</v>
      </c>
      <c r="N1223">
        <f t="shared" si="41"/>
        <v>16</v>
      </c>
    </row>
    <row r="1224" spans="1:14" x14ac:dyDescent="0.25">
      <c r="A1224" t="s">
        <v>2339</v>
      </c>
      <c r="B1224" t="s">
        <v>2537</v>
      </c>
      <c r="C1224" t="s">
        <v>2340</v>
      </c>
      <c r="D1224" s="98">
        <v>45520</v>
      </c>
      <c r="E1224" s="1">
        <v>572</v>
      </c>
      <c r="F1224" t="s">
        <v>2444</v>
      </c>
      <c r="G1224" s="1">
        <v>3384346</v>
      </c>
      <c r="H1224" t="s">
        <v>2354</v>
      </c>
      <c r="I1224" s="120">
        <v>12</v>
      </c>
      <c r="J1224" s="120"/>
      <c r="K1224" s="120"/>
      <c r="L1224" s="47">
        <v>37.949940000000005</v>
      </c>
      <c r="M1224" s="47">
        <f t="shared" si="40"/>
        <v>455.39928000000009</v>
      </c>
      <c r="N1224">
        <f t="shared" si="41"/>
        <v>16</v>
      </c>
    </row>
    <row r="1225" spans="1:14" x14ac:dyDescent="0.25">
      <c r="A1225" t="s">
        <v>2339</v>
      </c>
      <c r="B1225" t="s">
        <v>2537</v>
      </c>
      <c r="C1225" t="s">
        <v>2340</v>
      </c>
      <c r="D1225" s="98">
        <v>45520</v>
      </c>
      <c r="E1225" s="1">
        <v>572</v>
      </c>
      <c r="F1225" t="s">
        <v>2444</v>
      </c>
      <c r="G1225" s="1">
        <v>3384347</v>
      </c>
      <c r="H1225" t="s">
        <v>2345</v>
      </c>
      <c r="I1225" s="120">
        <v>60</v>
      </c>
      <c r="J1225" s="120"/>
      <c r="K1225" s="120"/>
      <c r="L1225" s="47">
        <v>5.7200040000000012</v>
      </c>
      <c r="M1225" s="47">
        <f t="shared" si="40"/>
        <v>343.20024000000006</v>
      </c>
      <c r="N1225">
        <f t="shared" si="41"/>
        <v>16</v>
      </c>
    </row>
    <row r="1226" spans="1:14" x14ac:dyDescent="0.25">
      <c r="A1226" t="s">
        <v>2339</v>
      </c>
      <c r="B1226" t="s">
        <v>2537</v>
      </c>
      <c r="C1226" t="s">
        <v>2340</v>
      </c>
      <c r="D1226" s="98">
        <v>45520</v>
      </c>
      <c r="E1226" s="1">
        <v>572</v>
      </c>
      <c r="F1226" t="s">
        <v>2444</v>
      </c>
      <c r="G1226" s="1">
        <v>3564667</v>
      </c>
      <c r="H1226" t="s">
        <v>2347</v>
      </c>
      <c r="I1226" s="120">
        <v>12</v>
      </c>
      <c r="J1226" s="120"/>
      <c r="K1226" s="120"/>
      <c r="L1226" s="47">
        <v>20.323620000000002</v>
      </c>
      <c r="M1226" s="47">
        <f t="shared" si="40"/>
        <v>243.88344000000001</v>
      </c>
      <c r="N1226">
        <f t="shared" si="41"/>
        <v>16</v>
      </c>
    </row>
    <row r="1227" spans="1:14" x14ac:dyDescent="0.25">
      <c r="A1227" t="s">
        <v>2339</v>
      </c>
      <c r="B1227" t="s">
        <v>2537</v>
      </c>
      <c r="C1227" t="s">
        <v>2340</v>
      </c>
      <c r="D1227" s="98">
        <v>45520</v>
      </c>
      <c r="E1227" s="1">
        <v>573</v>
      </c>
      <c r="F1227" t="s">
        <v>2445</v>
      </c>
      <c r="G1227" s="1">
        <v>3284683</v>
      </c>
      <c r="H1227" t="s">
        <v>2343</v>
      </c>
      <c r="I1227" s="120">
        <v>6</v>
      </c>
      <c r="J1227" s="120"/>
      <c r="K1227" s="120"/>
      <c r="L1227" s="47">
        <v>30.099959999999999</v>
      </c>
      <c r="M1227" s="47">
        <f t="shared" si="40"/>
        <v>180.59976</v>
      </c>
      <c r="N1227">
        <f t="shared" si="41"/>
        <v>16</v>
      </c>
    </row>
    <row r="1228" spans="1:14" x14ac:dyDescent="0.25">
      <c r="A1228" t="s">
        <v>2339</v>
      </c>
      <c r="B1228" t="s">
        <v>2537</v>
      </c>
      <c r="C1228" t="s">
        <v>2340</v>
      </c>
      <c r="D1228" s="98">
        <v>45520</v>
      </c>
      <c r="E1228" s="1">
        <v>573</v>
      </c>
      <c r="F1228" t="s">
        <v>2445</v>
      </c>
      <c r="G1228" s="1">
        <v>3284683</v>
      </c>
      <c r="H1228" t="s">
        <v>2343</v>
      </c>
      <c r="I1228" s="120">
        <v>12</v>
      </c>
      <c r="J1228" s="120"/>
      <c r="K1228" s="120"/>
      <c r="L1228" s="47">
        <v>30.099959999999999</v>
      </c>
      <c r="M1228" s="47">
        <f t="shared" si="40"/>
        <v>361.19952000000001</v>
      </c>
      <c r="N1228">
        <f t="shared" si="41"/>
        <v>16</v>
      </c>
    </row>
    <row r="1229" spans="1:14" x14ac:dyDescent="0.25">
      <c r="A1229" t="s">
        <v>2339</v>
      </c>
      <c r="B1229" t="s">
        <v>2537</v>
      </c>
      <c r="C1229" t="s">
        <v>2340</v>
      </c>
      <c r="D1229" s="98">
        <v>45520</v>
      </c>
      <c r="E1229" s="1">
        <v>573</v>
      </c>
      <c r="F1229" t="s">
        <v>2445</v>
      </c>
      <c r="G1229" s="1">
        <v>3373113</v>
      </c>
      <c r="H1229" t="s">
        <v>2353</v>
      </c>
      <c r="I1229" s="120">
        <v>60</v>
      </c>
      <c r="J1229" s="120"/>
      <c r="K1229" s="120"/>
      <c r="L1229" s="47">
        <v>5.9841899999999999</v>
      </c>
      <c r="M1229" s="47">
        <f t="shared" si="40"/>
        <v>359.0514</v>
      </c>
      <c r="N1229">
        <f t="shared" si="41"/>
        <v>16</v>
      </c>
    </row>
    <row r="1230" spans="1:14" x14ac:dyDescent="0.25">
      <c r="A1230" t="s">
        <v>2339</v>
      </c>
      <c r="B1230" t="s">
        <v>2537</v>
      </c>
      <c r="C1230" t="s">
        <v>2340</v>
      </c>
      <c r="D1230" s="98">
        <v>45520</v>
      </c>
      <c r="E1230" s="1">
        <v>575</v>
      </c>
      <c r="F1230" t="s">
        <v>5186</v>
      </c>
      <c r="G1230" s="1">
        <v>3352387</v>
      </c>
      <c r="H1230" t="s">
        <v>2352</v>
      </c>
      <c r="I1230" s="120">
        <v>60</v>
      </c>
      <c r="J1230" s="120"/>
      <c r="K1230" s="120"/>
      <c r="L1230" s="47">
        <v>39.743999999999993</v>
      </c>
      <c r="M1230" s="47">
        <f t="shared" si="40"/>
        <v>2384.6399999999994</v>
      </c>
      <c r="N1230">
        <f t="shared" si="41"/>
        <v>16</v>
      </c>
    </row>
    <row r="1231" spans="1:14" x14ac:dyDescent="0.25">
      <c r="A1231" t="s">
        <v>2339</v>
      </c>
      <c r="B1231" t="s">
        <v>2537</v>
      </c>
      <c r="C1231" t="s">
        <v>2340</v>
      </c>
      <c r="D1231" s="98">
        <v>45520</v>
      </c>
      <c r="E1231" s="1">
        <v>575</v>
      </c>
      <c r="F1231" t="s">
        <v>5186</v>
      </c>
      <c r="G1231" s="1">
        <v>3373113</v>
      </c>
      <c r="H1231" t="s">
        <v>2353</v>
      </c>
      <c r="I1231" s="120">
        <v>240</v>
      </c>
      <c r="J1231" s="120"/>
      <c r="K1231" s="120"/>
      <c r="L1231" s="47">
        <v>5.9841899999999999</v>
      </c>
      <c r="M1231" s="47">
        <f t="shared" si="40"/>
        <v>1436.2056</v>
      </c>
      <c r="N1231">
        <f t="shared" si="41"/>
        <v>16</v>
      </c>
    </row>
    <row r="1232" spans="1:14" x14ac:dyDescent="0.25">
      <c r="A1232" t="s">
        <v>2339</v>
      </c>
      <c r="B1232" t="s">
        <v>2537</v>
      </c>
      <c r="C1232" t="s">
        <v>2340</v>
      </c>
      <c r="D1232" s="98">
        <v>45520</v>
      </c>
      <c r="E1232" s="1">
        <v>575</v>
      </c>
      <c r="F1232" t="s">
        <v>5186</v>
      </c>
      <c r="G1232" s="1">
        <v>3384346</v>
      </c>
      <c r="H1232" t="s">
        <v>2354</v>
      </c>
      <c r="I1232" s="120">
        <v>18</v>
      </c>
      <c r="J1232" s="120"/>
      <c r="K1232" s="120"/>
      <c r="L1232" s="47">
        <v>37.949940000000005</v>
      </c>
      <c r="M1232" s="47">
        <f t="shared" si="40"/>
        <v>683.09892000000013</v>
      </c>
      <c r="N1232">
        <f t="shared" si="41"/>
        <v>16</v>
      </c>
    </row>
    <row r="1233" spans="1:14" x14ac:dyDescent="0.25">
      <c r="A1233" t="s">
        <v>2339</v>
      </c>
      <c r="B1233" t="s">
        <v>2537</v>
      </c>
      <c r="C1233" t="s">
        <v>2340</v>
      </c>
      <c r="D1233" s="98">
        <v>45520</v>
      </c>
      <c r="E1233" s="1">
        <v>575</v>
      </c>
      <c r="F1233" t="s">
        <v>5186</v>
      </c>
      <c r="G1233" s="1">
        <v>3408152</v>
      </c>
      <c r="H1233" t="s">
        <v>2346</v>
      </c>
      <c r="I1233" s="120">
        <v>60</v>
      </c>
      <c r="J1233" s="120"/>
      <c r="K1233" s="120"/>
      <c r="L1233" s="47">
        <v>19.800018000000001</v>
      </c>
      <c r="M1233" s="47">
        <f t="shared" si="40"/>
        <v>1188.00108</v>
      </c>
      <c r="N1233">
        <f t="shared" si="41"/>
        <v>16</v>
      </c>
    </row>
    <row r="1234" spans="1:14" x14ac:dyDescent="0.25">
      <c r="A1234" t="s">
        <v>2339</v>
      </c>
      <c r="B1234" t="s">
        <v>2537</v>
      </c>
      <c r="C1234" t="s">
        <v>2340</v>
      </c>
      <c r="D1234" s="98">
        <v>45520</v>
      </c>
      <c r="E1234" s="1">
        <v>575</v>
      </c>
      <c r="F1234" t="s">
        <v>5186</v>
      </c>
      <c r="G1234" s="1">
        <v>3584240</v>
      </c>
      <c r="H1234" t="s">
        <v>2357</v>
      </c>
      <c r="I1234" s="120">
        <v>120</v>
      </c>
      <c r="J1234" s="120"/>
      <c r="K1234" s="120"/>
      <c r="L1234" s="47">
        <v>5.9841899999999999</v>
      </c>
      <c r="M1234" s="47">
        <f t="shared" si="40"/>
        <v>718.1028</v>
      </c>
      <c r="N1234">
        <f t="shared" si="41"/>
        <v>16</v>
      </c>
    </row>
    <row r="1235" spans="1:14" x14ac:dyDescent="0.25">
      <c r="A1235" t="s">
        <v>2339</v>
      </c>
      <c r="B1235" t="s">
        <v>2537</v>
      </c>
      <c r="C1235" t="s">
        <v>2340</v>
      </c>
      <c r="D1235" s="98">
        <v>45520</v>
      </c>
      <c r="E1235" s="1">
        <v>575</v>
      </c>
      <c r="F1235" t="s">
        <v>5186</v>
      </c>
      <c r="G1235" s="1">
        <v>3584241</v>
      </c>
      <c r="H1235" t="s">
        <v>2358</v>
      </c>
      <c r="I1235" s="120">
        <v>40</v>
      </c>
      <c r="J1235" s="120"/>
      <c r="K1235" s="120"/>
      <c r="L1235" s="47">
        <v>20.662344000000001</v>
      </c>
      <c r="M1235" s="47">
        <f t="shared" si="40"/>
        <v>826.49376000000007</v>
      </c>
      <c r="N1235">
        <f t="shared" si="41"/>
        <v>16</v>
      </c>
    </row>
    <row r="1236" spans="1:14" x14ac:dyDescent="0.25">
      <c r="A1236" t="s">
        <v>2339</v>
      </c>
      <c r="B1236" t="s">
        <v>2537</v>
      </c>
      <c r="C1236" t="s">
        <v>2399</v>
      </c>
      <c r="D1236" s="98">
        <v>45520</v>
      </c>
      <c r="E1236" s="1">
        <v>625</v>
      </c>
      <c r="F1236" t="s">
        <v>5187</v>
      </c>
      <c r="G1236" s="1">
        <v>3584241</v>
      </c>
      <c r="H1236" t="s">
        <v>2358</v>
      </c>
      <c r="I1236" s="120">
        <v>20</v>
      </c>
      <c r="J1236" s="120"/>
      <c r="K1236" s="120"/>
      <c r="L1236" s="47">
        <v>20.662344000000001</v>
      </c>
      <c r="M1236" s="47">
        <f t="shared" si="40"/>
        <v>413.24688000000003</v>
      </c>
      <c r="N1236">
        <f t="shared" si="41"/>
        <v>16</v>
      </c>
    </row>
    <row r="1237" spans="1:14" x14ac:dyDescent="0.25">
      <c r="A1237" t="s">
        <v>2339</v>
      </c>
      <c r="B1237" t="s">
        <v>2537</v>
      </c>
      <c r="C1237" t="s">
        <v>2399</v>
      </c>
      <c r="D1237" s="98">
        <v>45520</v>
      </c>
      <c r="E1237" s="1">
        <v>638</v>
      </c>
      <c r="F1237" t="s">
        <v>2446</v>
      </c>
      <c r="G1237" s="1">
        <v>3584240</v>
      </c>
      <c r="H1237" t="s">
        <v>2357</v>
      </c>
      <c r="I1237" s="120">
        <v>60</v>
      </c>
      <c r="J1237" s="120"/>
      <c r="K1237" s="120"/>
      <c r="L1237" s="47">
        <v>5.9841899999999999</v>
      </c>
      <c r="M1237" s="47">
        <f t="shared" si="40"/>
        <v>359.0514</v>
      </c>
      <c r="N1237">
        <f t="shared" si="41"/>
        <v>16</v>
      </c>
    </row>
    <row r="1238" spans="1:14" x14ac:dyDescent="0.25">
      <c r="A1238" t="s">
        <v>2339</v>
      </c>
      <c r="B1238" t="s">
        <v>2537</v>
      </c>
      <c r="C1238" t="s">
        <v>2399</v>
      </c>
      <c r="D1238" s="98">
        <v>45520</v>
      </c>
      <c r="E1238" s="1">
        <v>638</v>
      </c>
      <c r="F1238" t="s">
        <v>2446</v>
      </c>
      <c r="G1238" s="1">
        <v>3584241</v>
      </c>
      <c r="H1238" t="s">
        <v>2358</v>
      </c>
      <c r="I1238" s="120">
        <v>20</v>
      </c>
      <c r="J1238" s="120"/>
      <c r="K1238" s="120"/>
      <c r="L1238" s="47">
        <v>20.662344000000001</v>
      </c>
      <c r="M1238" s="47">
        <f t="shared" si="40"/>
        <v>413.24688000000003</v>
      </c>
      <c r="N1238">
        <f t="shared" si="41"/>
        <v>16</v>
      </c>
    </row>
    <row r="1239" spans="1:14" x14ac:dyDescent="0.25">
      <c r="A1239" t="s">
        <v>2339</v>
      </c>
      <c r="B1239" t="s">
        <v>2537</v>
      </c>
      <c r="C1239" t="s">
        <v>2399</v>
      </c>
      <c r="D1239" s="98">
        <v>45520</v>
      </c>
      <c r="E1239" s="1">
        <v>639</v>
      </c>
      <c r="F1239" t="s">
        <v>2553</v>
      </c>
      <c r="G1239" s="1">
        <v>3584240</v>
      </c>
      <c r="H1239" t="s">
        <v>2357</v>
      </c>
      <c r="I1239" s="120">
        <v>60</v>
      </c>
      <c r="J1239" s="120"/>
      <c r="K1239" s="120"/>
      <c r="L1239" s="47">
        <v>5.9841899999999999</v>
      </c>
      <c r="M1239" s="47">
        <f t="shared" si="40"/>
        <v>359.0514</v>
      </c>
      <c r="N1239">
        <f t="shared" si="41"/>
        <v>16</v>
      </c>
    </row>
    <row r="1240" spans="1:14" x14ac:dyDescent="0.25">
      <c r="A1240" t="s">
        <v>2339</v>
      </c>
      <c r="B1240" t="s">
        <v>2537</v>
      </c>
      <c r="C1240" t="s">
        <v>2399</v>
      </c>
      <c r="D1240" s="98">
        <v>45520</v>
      </c>
      <c r="E1240" s="1">
        <v>639</v>
      </c>
      <c r="F1240" t="s">
        <v>2553</v>
      </c>
      <c r="G1240" s="1">
        <v>3584241</v>
      </c>
      <c r="H1240" t="s">
        <v>2358</v>
      </c>
      <c r="I1240" s="120">
        <v>20</v>
      </c>
      <c r="J1240" s="120"/>
      <c r="K1240" s="120"/>
      <c r="L1240" s="47">
        <v>20.662344000000001</v>
      </c>
      <c r="M1240" s="47">
        <f t="shared" si="40"/>
        <v>413.24688000000003</v>
      </c>
      <c r="N1240">
        <f t="shared" si="41"/>
        <v>16</v>
      </c>
    </row>
    <row r="1241" spans="1:14" x14ac:dyDescent="0.25">
      <c r="A1241" t="s">
        <v>2339</v>
      </c>
      <c r="B1241" t="s">
        <v>2537</v>
      </c>
      <c r="C1241" t="s">
        <v>2399</v>
      </c>
      <c r="D1241" s="98">
        <v>45520</v>
      </c>
      <c r="E1241" s="1">
        <v>641</v>
      </c>
      <c r="F1241" t="s">
        <v>2447</v>
      </c>
      <c r="G1241" s="1">
        <v>3584240</v>
      </c>
      <c r="H1241" t="s">
        <v>2357</v>
      </c>
      <c r="I1241" s="120">
        <v>60</v>
      </c>
      <c r="J1241" s="120"/>
      <c r="K1241" s="120"/>
      <c r="L1241" s="47">
        <v>5.9841899999999999</v>
      </c>
      <c r="M1241" s="47">
        <f t="shared" si="40"/>
        <v>359.0514</v>
      </c>
      <c r="N1241">
        <f t="shared" si="41"/>
        <v>16</v>
      </c>
    </row>
    <row r="1242" spans="1:14" x14ac:dyDescent="0.25">
      <c r="A1242" t="s">
        <v>2339</v>
      </c>
      <c r="B1242" t="s">
        <v>2537</v>
      </c>
      <c r="C1242" t="s">
        <v>2399</v>
      </c>
      <c r="D1242" s="98">
        <v>45520</v>
      </c>
      <c r="E1242" s="1">
        <v>641</v>
      </c>
      <c r="F1242" t="s">
        <v>2447</v>
      </c>
      <c r="G1242" s="1">
        <v>3584241</v>
      </c>
      <c r="H1242" t="s">
        <v>2358</v>
      </c>
      <c r="I1242" s="120">
        <v>20</v>
      </c>
      <c r="J1242" s="120"/>
      <c r="K1242" s="120"/>
      <c r="L1242" s="47">
        <v>20.662344000000001</v>
      </c>
      <c r="M1242" s="47">
        <f t="shared" si="40"/>
        <v>413.24688000000003</v>
      </c>
      <c r="N1242">
        <f t="shared" si="41"/>
        <v>16</v>
      </c>
    </row>
    <row r="1243" spans="1:14" x14ac:dyDescent="0.25">
      <c r="A1243" t="s">
        <v>2339</v>
      </c>
      <c r="B1243" t="s">
        <v>2537</v>
      </c>
      <c r="C1243" t="s">
        <v>2399</v>
      </c>
      <c r="D1243" s="98">
        <v>45520</v>
      </c>
      <c r="E1243" s="1">
        <v>653</v>
      </c>
      <c r="F1243" t="s">
        <v>5188</v>
      </c>
      <c r="G1243" s="1">
        <v>3584240</v>
      </c>
      <c r="H1243" t="s">
        <v>2357</v>
      </c>
      <c r="I1243" s="120">
        <v>60</v>
      </c>
      <c r="J1243" s="120"/>
      <c r="K1243" s="120"/>
      <c r="L1243" s="47">
        <v>5.9841899999999999</v>
      </c>
      <c r="M1243" s="47">
        <f t="shared" si="40"/>
        <v>359.0514</v>
      </c>
      <c r="N1243">
        <f t="shared" si="41"/>
        <v>16</v>
      </c>
    </row>
    <row r="1244" spans="1:14" x14ac:dyDescent="0.25">
      <c r="A1244" t="s">
        <v>2339</v>
      </c>
      <c r="B1244" t="s">
        <v>2537</v>
      </c>
      <c r="C1244" t="s">
        <v>2399</v>
      </c>
      <c r="D1244" s="98">
        <v>45520</v>
      </c>
      <c r="E1244" s="1">
        <v>653</v>
      </c>
      <c r="F1244" t="s">
        <v>5188</v>
      </c>
      <c r="G1244" s="1">
        <v>3584241</v>
      </c>
      <c r="H1244" t="s">
        <v>2358</v>
      </c>
      <c r="I1244" s="120">
        <v>20</v>
      </c>
      <c r="J1244" s="120"/>
      <c r="K1244" s="120"/>
      <c r="L1244" s="47">
        <v>20.662344000000001</v>
      </c>
      <c r="M1244" s="47">
        <f t="shared" si="40"/>
        <v>413.24688000000003</v>
      </c>
      <c r="N1244">
        <f t="shared" si="41"/>
        <v>16</v>
      </c>
    </row>
    <row r="1245" spans="1:14" x14ac:dyDescent="0.25">
      <c r="A1245" t="s">
        <v>2339</v>
      </c>
      <c r="B1245" t="s">
        <v>2537</v>
      </c>
      <c r="C1245" t="s">
        <v>2399</v>
      </c>
      <c r="D1245" s="98">
        <v>45520</v>
      </c>
      <c r="E1245" s="1">
        <v>656</v>
      </c>
      <c r="F1245" t="s">
        <v>5189</v>
      </c>
      <c r="G1245" s="1">
        <v>3584240</v>
      </c>
      <c r="H1245" t="s">
        <v>2357</v>
      </c>
      <c r="I1245" s="120">
        <v>60</v>
      </c>
      <c r="J1245" s="120"/>
      <c r="K1245" s="120"/>
      <c r="L1245" s="47">
        <v>5.9841899999999999</v>
      </c>
      <c r="M1245" s="47">
        <f t="shared" si="40"/>
        <v>359.0514</v>
      </c>
      <c r="N1245">
        <f t="shared" si="41"/>
        <v>16</v>
      </c>
    </row>
    <row r="1246" spans="1:14" x14ac:dyDescent="0.25">
      <c r="A1246" t="s">
        <v>2339</v>
      </c>
      <c r="B1246" t="s">
        <v>2537</v>
      </c>
      <c r="C1246" t="s">
        <v>2399</v>
      </c>
      <c r="D1246" s="98">
        <v>45520</v>
      </c>
      <c r="E1246" s="1">
        <v>656</v>
      </c>
      <c r="F1246" t="s">
        <v>5189</v>
      </c>
      <c r="G1246" s="1">
        <v>3584241</v>
      </c>
      <c r="H1246" t="s">
        <v>2358</v>
      </c>
      <c r="I1246" s="120">
        <v>20</v>
      </c>
      <c r="J1246" s="120"/>
      <c r="K1246" s="120"/>
      <c r="L1246" s="47">
        <v>20.662344000000001</v>
      </c>
      <c r="M1246" s="47">
        <f t="shared" si="40"/>
        <v>413.24688000000003</v>
      </c>
      <c r="N1246">
        <f t="shared" si="41"/>
        <v>16</v>
      </c>
    </row>
    <row r="1247" spans="1:14" x14ac:dyDescent="0.25">
      <c r="A1247" t="s">
        <v>2339</v>
      </c>
      <c r="B1247" t="s">
        <v>2537</v>
      </c>
      <c r="C1247" t="s">
        <v>2399</v>
      </c>
      <c r="D1247" s="98">
        <v>45520</v>
      </c>
      <c r="E1247" s="1">
        <v>657</v>
      </c>
      <c r="F1247" t="s">
        <v>5190</v>
      </c>
      <c r="G1247" s="1">
        <v>3584240</v>
      </c>
      <c r="H1247" t="s">
        <v>2357</v>
      </c>
      <c r="I1247" s="120">
        <v>60</v>
      </c>
      <c r="J1247" s="120"/>
      <c r="K1247" s="120"/>
      <c r="L1247" s="47">
        <v>5.9841899999999999</v>
      </c>
      <c r="M1247" s="47">
        <f t="shared" si="40"/>
        <v>359.0514</v>
      </c>
      <c r="N1247">
        <f t="shared" si="41"/>
        <v>16</v>
      </c>
    </row>
    <row r="1248" spans="1:14" x14ac:dyDescent="0.25">
      <c r="A1248" t="s">
        <v>2339</v>
      </c>
      <c r="B1248" t="s">
        <v>2537</v>
      </c>
      <c r="C1248" t="s">
        <v>2399</v>
      </c>
      <c r="D1248" s="98">
        <v>45520</v>
      </c>
      <c r="E1248" s="1">
        <v>657</v>
      </c>
      <c r="F1248" t="s">
        <v>5190</v>
      </c>
      <c r="G1248" s="1">
        <v>3584241</v>
      </c>
      <c r="H1248" t="s">
        <v>2358</v>
      </c>
      <c r="I1248" s="120">
        <v>20</v>
      </c>
      <c r="J1248" s="120"/>
      <c r="K1248" s="120"/>
      <c r="L1248" s="47">
        <v>20.662344000000001</v>
      </c>
      <c r="M1248" s="47">
        <f t="shared" si="40"/>
        <v>413.24688000000003</v>
      </c>
      <c r="N1248">
        <f t="shared" si="41"/>
        <v>16</v>
      </c>
    </row>
    <row r="1249" spans="1:14" x14ac:dyDescent="0.25">
      <c r="A1249" t="s">
        <v>2339</v>
      </c>
      <c r="B1249" t="s">
        <v>2537</v>
      </c>
      <c r="C1249" t="s">
        <v>2399</v>
      </c>
      <c r="D1249" s="98">
        <v>45520</v>
      </c>
      <c r="E1249" s="1">
        <v>669</v>
      </c>
      <c r="F1249" t="s">
        <v>5191</v>
      </c>
      <c r="G1249" s="1">
        <v>3584240</v>
      </c>
      <c r="H1249" t="s">
        <v>2357</v>
      </c>
      <c r="I1249" s="120">
        <v>60</v>
      </c>
      <c r="J1249" s="120"/>
      <c r="K1249" s="120"/>
      <c r="L1249" s="47">
        <v>5.9841899999999999</v>
      </c>
      <c r="M1249" s="47">
        <f t="shared" si="40"/>
        <v>359.0514</v>
      </c>
      <c r="N1249">
        <f t="shared" si="41"/>
        <v>16</v>
      </c>
    </row>
    <row r="1250" spans="1:14" x14ac:dyDescent="0.25">
      <c r="A1250" t="s">
        <v>2339</v>
      </c>
      <c r="B1250" t="s">
        <v>2537</v>
      </c>
      <c r="C1250" t="s">
        <v>2399</v>
      </c>
      <c r="D1250" s="98">
        <v>45520</v>
      </c>
      <c r="E1250" s="1">
        <v>669</v>
      </c>
      <c r="F1250" t="s">
        <v>5191</v>
      </c>
      <c r="G1250" s="1">
        <v>3584241</v>
      </c>
      <c r="H1250" t="s">
        <v>2358</v>
      </c>
      <c r="I1250" s="120">
        <v>20</v>
      </c>
      <c r="J1250" s="120"/>
      <c r="K1250" s="120"/>
      <c r="L1250" s="47">
        <v>20.662344000000001</v>
      </c>
      <c r="M1250" s="47">
        <f t="shared" si="40"/>
        <v>413.24688000000003</v>
      </c>
      <c r="N1250">
        <f t="shared" si="41"/>
        <v>16</v>
      </c>
    </row>
    <row r="1251" spans="1:14" x14ac:dyDescent="0.25">
      <c r="A1251" t="s">
        <v>2339</v>
      </c>
      <c r="B1251" t="s">
        <v>2537</v>
      </c>
      <c r="C1251" t="s">
        <v>2399</v>
      </c>
      <c r="D1251" s="98">
        <v>45520</v>
      </c>
      <c r="E1251" s="1">
        <v>684</v>
      </c>
      <c r="F1251" t="s">
        <v>5192</v>
      </c>
      <c r="G1251" s="1">
        <v>3584240</v>
      </c>
      <c r="H1251" t="s">
        <v>2357</v>
      </c>
      <c r="I1251" s="120">
        <v>60</v>
      </c>
      <c r="J1251" s="120"/>
      <c r="K1251" s="120"/>
      <c r="L1251" s="47">
        <v>5.9841899999999999</v>
      </c>
      <c r="M1251" s="47">
        <f t="shared" si="40"/>
        <v>359.0514</v>
      </c>
      <c r="N1251">
        <f t="shared" si="41"/>
        <v>16</v>
      </c>
    </row>
    <row r="1252" spans="1:14" x14ac:dyDescent="0.25">
      <c r="A1252" t="s">
        <v>2339</v>
      </c>
      <c r="B1252" t="s">
        <v>2537</v>
      </c>
      <c r="C1252" t="s">
        <v>2399</v>
      </c>
      <c r="D1252" s="98">
        <v>45520</v>
      </c>
      <c r="E1252" s="1">
        <v>685</v>
      </c>
      <c r="F1252" t="s">
        <v>2448</v>
      </c>
      <c r="G1252" s="1">
        <v>3352387</v>
      </c>
      <c r="H1252" t="s">
        <v>2352</v>
      </c>
      <c r="I1252" s="120">
        <v>6</v>
      </c>
      <c r="J1252" s="120"/>
      <c r="K1252" s="120"/>
      <c r="L1252" s="47">
        <v>39.743999999999993</v>
      </c>
      <c r="M1252" s="47">
        <f t="shared" si="40"/>
        <v>238.46399999999994</v>
      </c>
      <c r="N1252">
        <f t="shared" si="41"/>
        <v>16</v>
      </c>
    </row>
    <row r="1253" spans="1:14" x14ac:dyDescent="0.25">
      <c r="A1253" t="s">
        <v>2339</v>
      </c>
      <c r="B1253" t="s">
        <v>2537</v>
      </c>
      <c r="C1253" t="s">
        <v>2399</v>
      </c>
      <c r="D1253" s="98">
        <v>45520</v>
      </c>
      <c r="E1253" s="1">
        <v>685</v>
      </c>
      <c r="F1253" t="s">
        <v>2448</v>
      </c>
      <c r="G1253" s="1">
        <v>3584240</v>
      </c>
      <c r="H1253" t="s">
        <v>2357</v>
      </c>
      <c r="I1253" s="120">
        <v>60</v>
      </c>
      <c r="J1253" s="120"/>
      <c r="K1253" s="120"/>
      <c r="L1253" s="47">
        <v>5.9841899999999999</v>
      </c>
      <c r="M1253" s="47">
        <f t="shared" si="40"/>
        <v>359.0514</v>
      </c>
      <c r="N1253">
        <f t="shared" si="41"/>
        <v>16</v>
      </c>
    </row>
    <row r="1254" spans="1:14" x14ac:dyDescent="0.25">
      <c r="A1254" t="s">
        <v>2339</v>
      </c>
      <c r="B1254" t="s">
        <v>2537</v>
      </c>
      <c r="C1254" t="s">
        <v>2399</v>
      </c>
      <c r="D1254" s="98">
        <v>45520</v>
      </c>
      <c r="E1254" s="1">
        <v>685</v>
      </c>
      <c r="F1254" t="s">
        <v>2448</v>
      </c>
      <c r="G1254" s="1">
        <v>3584241</v>
      </c>
      <c r="H1254" t="s">
        <v>2358</v>
      </c>
      <c r="I1254" s="120">
        <v>20</v>
      </c>
      <c r="J1254" s="120"/>
      <c r="K1254" s="120"/>
      <c r="L1254" s="47">
        <v>20.662344000000001</v>
      </c>
      <c r="M1254" s="47">
        <f t="shared" si="40"/>
        <v>413.24688000000003</v>
      </c>
      <c r="N1254">
        <f t="shared" si="41"/>
        <v>16</v>
      </c>
    </row>
    <row r="1255" spans="1:14" x14ac:dyDescent="0.25">
      <c r="A1255" t="s">
        <v>2339</v>
      </c>
      <c r="B1255" t="s">
        <v>2537</v>
      </c>
      <c r="C1255" t="s">
        <v>2399</v>
      </c>
      <c r="D1255" s="98">
        <v>45520</v>
      </c>
      <c r="E1255" s="1">
        <v>691</v>
      </c>
      <c r="F1255" t="s">
        <v>5193</v>
      </c>
      <c r="G1255" s="1">
        <v>3584240</v>
      </c>
      <c r="H1255" t="s">
        <v>2357</v>
      </c>
      <c r="I1255" s="120">
        <v>60</v>
      </c>
      <c r="J1255" s="120"/>
      <c r="K1255" s="120"/>
      <c r="L1255" s="47">
        <v>5.9841899999999999</v>
      </c>
      <c r="M1255" s="47">
        <f t="shared" si="40"/>
        <v>359.0514</v>
      </c>
      <c r="N1255">
        <f t="shared" si="41"/>
        <v>16</v>
      </c>
    </row>
    <row r="1256" spans="1:14" x14ac:dyDescent="0.25">
      <c r="A1256" t="s">
        <v>2339</v>
      </c>
      <c r="B1256" t="s">
        <v>2537</v>
      </c>
      <c r="C1256" t="s">
        <v>2399</v>
      </c>
      <c r="D1256" s="98">
        <v>45520</v>
      </c>
      <c r="E1256" s="1">
        <v>691</v>
      </c>
      <c r="F1256" t="s">
        <v>5193</v>
      </c>
      <c r="G1256" s="1">
        <v>3584241</v>
      </c>
      <c r="H1256" t="s">
        <v>2358</v>
      </c>
      <c r="I1256" s="120">
        <v>20</v>
      </c>
      <c r="J1256" s="120"/>
      <c r="K1256" s="120"/>
      <c r="L1256" s="47">
        <v>20.662344000000001</v>
      </c>
      <c r="M1256" s="47">
        <f t="shared" si="40"/>
        <v>413.24688000000003</v>
      </c>
      <c r="N1256">
        <f t="shared" si="41"/>
        <v>16</v>
      </c>
    </row>
    <row r="1257" spans="1:14" x14ac:dyDescent="0.25">
      <c r="A1257" t="s">
        <v>2339</v>
      </c>
      <c r="B1257" t="s">
        <v>2537</v>
      </c>
      <c r="C1257" t="s">
        <v>2399</v>
      </c>
      <c r="D1257" s="98">
        <v>45520</v>
      </c>
      <c r="E1257" s="1">
        <v>692</v>
      </c>
      <c r="F1257" t="s">
        <v>5194</v>
      </c>
      <c r="G1257" s="1">
        <v>3284683</v>
      </c>
      <c r="H1257" t="s">
        <v>2343</v>
      </c>
      <c r="I1257" s="120">
        <v>12</v>
      </c>
      <c r="J1257" s="120"/>
      <c r="K1257" s="120"/>
      <c r="L1257" s="47">
        <v>30.099959999999999</v>
      </c>
      <c r="M1257" s="47">
        <f t="shared" si="40"/>
        <v>361.19952000000001</v>
      </c>
      <c r="N1257">
        <f t="shared" si="41"/>
        <v>16</v>
      </c>
    </row>
    <row r="1258" spans="1:14" x14ac:dyDescent="0.25">
      <c r="A1258" t="s">
        <v>2339</v>
      </c>
      <c r="B1258" t="s">
        <v>2537</v>
      </c>
      <c r="C1258" t="s">
        <v>2399</v>
      </c>
      <c r="D1258" s="98">
        <v>45520</v>
      </c>
      <c r="E1258" s="1">
        <v>692</v>
      </c>
      <c r="F1258" t="s">
        <v>5194</v>
      </c>
      <c r="G1258" s="1">
        <v>3373113</v>
      </c>
      <c r="H1258" t="s">
        <v>2353</v>
      </c>
      <c r="I1258" s="120">
        <v>60</v>
      </c>
      <c r="J1258" s="120"/>
      <c r="K1258" s="120"/>
      <c r="L1258" s="47">
        <v>5.9841899999999999</v>
      </c>
      <c r="M1258" s="47">
        <f t="shared" si="40"/>
        <v>359.0514</v>
      </c>
      <c r="N1258">
        <f t="shared" si="41"/>
        <v>16</v>
      </c>
    </row>
    <row r="1259" spans="1:14" x14ac:dyDescent="0.25">
      <c r="A1259" t="s">
        <v>2339</v>
      </c>
      <c r="B1259" t="s">
        <v>2537</v>
      </c>
      <c r="C1259" t="s">
        <v>2399</v>
      </c>
      <c r="D1259" s="98">
        <v>45520</v>
      </c>
      <c r="E1259" s="1">
        <v>692</v>
      </c>
      <c r="F1259" t="s">
        <v>5194</v>
      </c>
      <c r="G1259" s="1">
        <v>3384346</v>
      </c>
      <c r="H1259" t="s">
        <v>2354</v>
      </c>
      <c r="I1259" s="120">
        <v>6</v>
      </c>
      <c r="J1259" s="120"/>
      <c r="K1259" s="120"/>
      <c r="L1259" s="47">
        <v>37.949940000000005</v>
      </c>
      <c r="M1259" s="47">
        <f t="shared" si="40"/>
        <v>227.69964000000004</v>
      </c>
      <c r="N1259">
        <f t="shared" si="41"/>
        <v>16</v>
      </c>
    </row>
    <row r="1260" spans="1:14" x14ac:dyDescent="0.25">
      <c r="A1260" t="s">
        <v>2339</v>
      </c>
      <c r="B1260" t="s">
        <v>2537</v>
      </c>
      <c r="C1260" t="s">
        <v>2399</v>
      </c>
      <c r="D1260" s="98">
        <v>45520</v>
      </c>
      <c r="E1260" s="1">
        <v>692</v>
      </c>
      <c r="F1260" t="s">
        <v>5194</v>
      </c>
      <c r="G1260" s="1">
        <v>3384347</v>
      </c>
      <c r="H1260" t="s">
        <v>2345</v>
      </c>
      <c r="I1260" s="120">
        <v>60</v>
      </c>
      <c r="J1260" s="120"/>
      <c r="K1260" s="120"/>
      <c r="L1260" s="47">
        <v>5.7200040000000012</v>
      </c>
      <c r="M1260" s="47">
        <f t="shared" si="40"/>
        <v>343.20024000000006</v>
      </c>
      <c r="N1260">
        <f t="shared" si="41"/>
        <v>16</v>
      </c>
    </row>
    <row r="1261" spans="1:14" x14ac:dyDescent="0.25">
      <c r="A1261" t="s">
        <v>2339</v>
      </c>
      <c r="B1261" t="s">
        <v>2537</v>
      </c>
      <c r="C1261" t="s">
        <v>2399</v>
      </c>
      <c r="D1261" s="98">
        <v>45520</v>
      </c>
      <c r="E1261" s="1">
        <v>692</v>
      </c>
      <c r="F1261" t="s">
        <v>5194</v>
      </c>
      <c r="G1261" s="1">
        <v>3564667</v>
      </c>
      <c r="H1261" t="s">
        <v>2347</v>
      </c>
      <c r="I1261" s="120">
        <v>12</v>
      </c>
      <c r="J1261" s="120"/>
      <c r="K1261" s="120"/>
      <c r="L1261" s="47">
        <v>20.323620000000002</v>
      </c>
      <c r="M1261" s="47">
        <f t="shared" si="40"/>
        <v>243.88344000000001</v>
      </c>
      <c r="N1261">
        <f t="shared" si="41"/>
        <v>16</v>
      </c>
    </row>
    <row r="1262" spans="1:14" x14ac:dyDescent="0.25">
      <c r="A1262" t="s">
        <v>2339</v>
      </c>
      <c r="B1262" t="s">
        <v>2537</v>
      </c>
      <c r="C1262" t="s">
        <v>2399</v>
      </c>
      <c r="D1262" s="98">
        <v>45520</v>
      </c>
      <c r="E1262" s="1">
        <v>694</v>
      </c>
      <c r="F1262" t="s">
        <v>2554</v>
      </c>
      <c r="G1262" s="1">
        <v>3584240</v>
      </c>
      <c r="H1262" t="s">
        <v>2357</v>
      </c>
      <c r="I1262" s="120">
        <v>60</v>
      </c>
      <c r="J1262" s="120"/>
      <c r="K1262" s="120"/>
      <c r="L1262" s="47">
        <v>5.9841899999999999</v>
      </c>
      <c r="M1262" s="47">
        <f t="shared" si="40"/>
        <v>359.0514</v>
      </c>
      <c r="N1262">
        <f t="shared" si="41"/>
        <v>16</v>
      </c>
    </row>
    <row r="1263" spans="1:14" x14ac:dyDescent="0.25">
      <c r="A1263" t="s">
        <v>2339</v>
      </c>
      <c r="B1263" t="s">
        <v>2537</v>
      </c>
      <c r="C1263" t="s">
        <v>2399</v>
      </c>
      <c r="D1263" s="98">
        <v>45520</v>
      </c>
      <c r="E1263" s="1">
        <v>694</v>
      </c>
      <c r="F1263" t="s">
        <v>2554</v>
      </c>
      <c r="G1263" s="1">
        <v>3584241</v>
      </c>
      <c r="H1263" t="s">
        <v>2358</v>
      </c>
      <c r="I1263" s="120">
        <v>20</v>
      </c>
      <c r="J1263" s="120"/>
      <c r="K1263" s="120"/>
      <c r="L1263" s="47">
        <v>20.662344000000001</v>
      </c>
      <c r="M1263" s="47">
        <f t="shared" si="40"/>
        <v>413.24688000000003</v>
      </c>
      <c r="N1263">
        <f t="shared" si="41"/>
        <v>16</v>
      </c>
    </row>
    <row r="1264" spans="1:14" x14ac:dyDescent="0.25">
      <c r="A1264" t="s">
        <v>2339</v>
      </c>
      <c r="B1264" t="s">
        <v>2537</v>
      </c>
      <c r="C1264" t="s">
        <v>2399</v>
      </c>
      <c r="D1264" s="98">
        <v>45520</v>
      </c>
      <c r="E1264" s="1">
        <v>696</v>
      </c>
      <c r="F1264" t="s">
        <v>5195</v>
      </c>
      <c r="G1264" s="1">
        <v>3584240</v>
      </c>
      <c r="H1264" t="s">
        <v>2357</v>
      </c>
      <c r="I1264" s="120">
        <v>60</v>
      </c>
      <c r="J1264" s="120"/>
      <c r="K1264" s="120"/>
      <c r="L1264" s="47">
        <v>5.9841899999999999</v>
      </c>
      <c r="M1264" s="47">
        <f t="shared" si="40"/>
        <v>359.0514</v>
      </c>
      <c r="N1264">
        <f t="shared" si="41"/>
        <v>16</v>
      </c>
    </row>
    <row r="1265" spans="1:14" x14ac:dyDescent="0.25">
      <c r="A1265" t="s">
        <v>2339</v>
      </c>
      <c r="B1265" t="s">
        <v>2537</v>
      </c>
      <c r="C1265" t="s">
        <v>2399</v>
      </c>
      <c r="D1265" s="98">
        <v>45520</v>
      </c>
      <c r="E1265" s="1">
        <v>696</v>
      </c>
      <c r="F1265" t="s">
        <v>5195</v>
      </c>
      <c r="G1265" s="1">
        <v>3584241</v>
      </c>
      <c r="H1265" t="s">
        <v>2358</v>
      </c>
      <c r="I1265" s="120">
        <v>20</v>
      </c>
      <c r="J1265" s="120"/>
      <c r="K1265" s="120"/>
      <c r="L1265" s="47">
        <v>20.662344000000001</v>
      </c>
      <c r="M1265" s="47">
        <f t="shared" si="40"/>
        <v>413.24688000000003</v>
      </c>
      <c r="N1265">
        <f t="shared" si="41"/>
        <v>16</v>
      </c>
    </row>
    <row r="1266" spans="1:14" x14ac:dyDescent="0.25">
      <c r="A1266" t="s">
        <v>2339</v>
      </c>
      <c r="B1266" t="s">
        <v>2537</v>
      </c>
      <c r="C1266" t="s">
        <v>2399</v>
      </c>
      <c r="D1266" s="98">
        <v>45520</v>
      </c>
      <c r="E1266" s="1">
        <v>697</v>
      </c>
      <c r="F1266" t="s">
        <v>5196</v>
      </c>
      <c r="G1266" s="1">
        <v>3584240</v>
      </c>
      <c r="H1266" t="s">
        <v>2357</v>
      </c>
      <c r="I1266" s="120">
        <v>60</v>
      </c>
      <c r="J1266" s="120"/>
      <c r="K1266" s="120"/>
      <c r="L1266" s="47">
        <v>5.9841899999999999</v>
      </c>
      <c r="M1266" s="47">
        <f t="shared" si="40"/>
        <v>359.0514</v>
      </c>
      <c r="N1266">
        <f t="shared" si="41"/>
        <v>16</v>
      </c>
    </row>
    <row r="1267" spans="1:14" x14ac:dyDescent="0.25">
      <c r="A1267" t="s">
        <v>2339</v>
      </c>
      <c r="B1267" t="s">
        <v>2537</v>
      </c>
      <c r="C1267" t="s">
        <v>2399</v>
      </c>
      <c r="D1267" s="98">
        <v>45520</v>
      </c>
      <c r="E1267" s="1">
        <v>697</v>
      </c>
      <c r="F1267" t="s">
        <v>5196</v>
      </c>
      <c r="G1267" s="1">
        <v>3584241</v>
      </c>
      <c r="H1267" t="s">
        <v>2358</v>
      </c>
      <c r="I1267" s="120">
        <v>20</v>
      </c>
      <c r="J1267" s="120"/>
      <c r="K1267" s="120"/>
      <c r="L1267" s="47">
        <v>20.662344000000001</v>
      </c>
      <c r="M1267" s="47">
        <f t="shared" ref="M1267:M1330" si="42">+I1267*L1267</f>
        <v>413.24688000000003</v>
      </c>
      <c r="N1267">
        <f t="shared" si="41"/>
        <v>16</v>
      </c>
    </row>
    <row r="1268" spans="1:14" x14ac:dyDescent="0.25">
      <c r="A1268" t="s">
        <v>2339</v>
      </c>
      <c r="B1268" t="s">
        <v>2537</v>
      </c>
      <c r="C1268" t="s">
        <v>2399</v>
      </c>
      <c r="D1268" s="98">
        <v>45520</v>
      </c>
      <c r="E1268" s="1">
        <v>698</v>
      </c>
      <c r="F1268" t="s">
        <v>5197</v>
      </c>
      <c r="G1268" s="1">
        <v>3584240</v>
      </c>
      <c r="H1268" t="s">
        <v>2357</v>
      </c>
      <c r="I1268" s="120">
        <v>60</v>
      </c>
      <c r="J1268" s="120"/>
      <c r="K1268" s="120"/>
      <c r="L1268" s="47">
        <v>5.9841899999999999</v>
      </c>
      <c r="M1268" s="47">
        <f t="shared" si="42"/>
        <v>359.0514</v>
      </c>
      <c r="N1268">
        <f t="shared" si="41"/>
        <v>16</v>
      </c>
    </row>
    <row r="1269" spans="1:14" x14ac:dyDescent="0.25">
      <c r="A1269" t="s">
        <v>2339</v>
      </c>
      <c r="B1269" t="s">
        <v>2537</v>
      </c>
      <c r="C1269" t="s">
        <v>2399</v>
      </c>
      <c r="D1269" s="98">
        <v>45520</v>
      </c>
      <c r="E1269" s="1">
        <v>698</v>
      </c>
      <c r="F1269" t="s">
        <v>5197</v>
      </c>
      <c r="G1269" s="1">
        <v>3584241</v>
      </c>
      <c r="H1269" t="s">
        <v>2358</v>
      </c>
      <c r="I1269" s="120">
        <v>20</v>
      </c>
      <c r="J1269" s="120"/>
      <c r="K1269" s="120"/>
      <c r="L1269" s="47">
        <v>20.662344000000001</v>
      </c>
      <c r="M1269" s="47">
        <f t="shared" si="42"/>
        <v>413.24688000000003</v>
      </c>
      <c r="N1269">
        <f t="shared" si="41"/>
        <v>16</v>
      </c>
    </row>
    <row r="1270" spans="1:14" x14ac:dyDescent="0.25">
      <c r="A1270" t="s">
        <v>2339</v>
      </c>
      <c r="B1270" t="s">
        <v>2537</v>
      </c>
      <c r="C1270" t="s">
        <v>2399</v>
      </c>
      <c r="D1270" s="98">
        <v>45520</v>
      </c>
      <c r="E1270" s="1">
        <v>2005</v>
      </c>
      <c r="F1270" t="s">
        <v>2555</v>
      </c>
      <c r="G1270" s="1">
        <v>3584240</v>
      </c>
      <c r="H1270" t="s">
        <v>2357</v>
      </c>
      <c r="I1270" s="120">
        <v>60</v>
      </c>
      <c r="J1270" s="120"/>
      <c r="K1270" s="120"/>
      <c r="L1270" s="47">
        <v>5.9841899999999999</v>
      </c>
      <c r="M1270" s="47">
        <f t="shared" si="42"/>
        <v>359.0514</v>
      </c>
      <c r="N1270">
        <f t="shared" si="41"/>
        <v>16</v>
      </c>
    </row>
    <row r="1271" spans="1:14" x14ac:dyDescent="0.25">
      <c r="A1271" t="s">
        <v>2339</v>
      </c>
      <c r="B1271" t="s">
        <v>2537</v>
      </c>
      <c r="C1271" t="s">
        <v>2399</v>
      </c>
      <c r="D1271" s="98">
        <v>45520</v>
      </c>
      <c r="E1271" s="1">
        <v>2007</v>
      </c>
      <c r="F1271" t="s">
        <v>5198</v>
      </c>
      <c r="G1271" s="1">
        <v>3584240</v>
      </c>
      <c r="H1271" t="s">
        <v>2357</v>
      </c>
      <c r="I1271" s="120">
        <v>60</v>
      </c>
      <c r="J1271" s="120"/>
      <c r="K1271" s="120"/>
      <c r="L1271" s="47">
        <v>5.9841899999999999</v>
      </c>
      <c r="M1271" s="47">
        <f t="shared" si="42"/>
        <v>359.0514</v>
      </c>
      <c r="N1271">
        <f t="shared" si="41"/>
        <v>16</v>
      </c>
    </row>
    <row r="1272" spans="1:14" x14ac:dyDescent="0.25">
      <c r="A1272" t="s">
        <v>2339</v>
      </c>
      <c r="B1272" t="s">
        <v>2537</v>
      </c>
      <c r="C1272" t="s">
        <v>2399</v>
      </c>
      <c r="D1272" s="98">
        <v>45520</v>
      </c>
      <c r="E1272" s="1">
        <v>2007</v>
      </c>
      <c r="F1272" t="s">
        <v>5198</v>
      </c>
      <c r="G1272" s="1">
        <v>3584241</v>
      </c>
      <c r="H1272" t="s">
        <v>2358</v>
      </c>
      <c r="I1272" s="120">
        <v>20</v>
      </c>
      <c r="J1272" s="120"/>
      <c r="K1272" s="120"/>
      <c r="L1272" s="47">
        <v>20.662344000000001</v>
      </c>
      <c r="M1272" s="47">
        <f t="shared" si="42"/>
        <v>413.24688000000003</v>
      </c>
      <c r="N1272">
        <f t="shared" si="41"/>
        <v>16</v>
      </c>
    </row>
    <row r="1273" spans="1:14" x14ac:dyDescent="0.25">
      <c r="A1273" t="s">
        <v>2339</v>
      </c>
      <c r="B1273" t="s">
        <v>2537</v>
      </c>
      <c r="C1273" t="s">
        <v>2399</v>
      </c>
      <c r="D1273" s="98">
        <v>45520</v>
      </c>
      <c r="E1273" s="1">
        <v>2008</v>
      </c>
      <c r="F1273" t="s">
        <v>2449</v>
      </c>
      <c r="G1273" s="1">
        <v>3584240</v>
      </c>
      <c r="H1273" t="s">
        <v>2357</v>
      </c>
      <c r="I1273" s="120">
        <v>60</v>
      </c>
      <c r="J1273" s="120"/>
      <c r="K1273" s="120"/>
      <c r="L1273" s="47">
        <v>5.9841899999999999</v>
      </c>
      <c r="M1273" s="47">
        <f t="shared" si="42"/>
        <v>359.0514</v>
      </c>
      <c r="N1273">
        <f t="shared" si="41"/>
        <v>16</v>
      </c>
    </row>
    <row r="1274" spans="1:14" x14ac:dyDescent="0.25">
      <c r="A1274" t="s">
        <v>2339</v>
      </c>
      <c r="B1274" t="s">
        <v>2537</v>
      </c>
      <c r="C1274" t="s">
        <v>2399</v>
      </c>
      <c r="D1274" s="98">
        <v>45520</v>
      </c>
      <c r="E1274" s="1">
        <v>2008</v>
      </c>
      <c r="F1274" t="s">
        <v>2449</v>
      </c>
      <c r="G1274" s="1">
        <v>3584241</v>
      </c>
      <c r="H1274" t="s">
        <v>2358</v>
      </c>
      <c r="I1274" s="120">
        <v>20</v>
      </c>
      <c r="J1274" s="120"/>
      <c r="K1274" s="120"/>
      <c r="L1274" s="47">
        <v>20.662344000000001</v>
      </c>
      <c r="M1274" s="47">
        <f t="shared" si="42"/>
        <v>413.24688000000003</v>
      </c>
      <c r="N1274">
        <f t="shared" si="41"/>
        <v>16</v>
      </c>
    </row>
    <row r="1275" spans="1:14" x14ac:dyDescent="0.25">
      <c r="A1275" t="s">
        <v>2339</v>
      </c>
      <c r="B1275" t="s">
        <v>2537</v>
      </c>
      <c r="C1275" t="s">
        <v>2399</v>
      </c>
      <c r="D1275" s="98">
        <v>45520</v>
      </c>
      <c r="E1275" s="1">
        <v>2010</v>
      </c>
      <c r="F1275" t="s">
        <v>5199</v>
      </c>
      <c r="G1275" s="1">
        <v>3584240</v>
      </c>
      <c r="H1275" t="s">
        <v>2357</v>
      </c>
      <c r="I1275" s="120">
        <v>60</v>
      </c>
      <c r="J1275" s="120"/>
      <c r="K1275" s="120"/>
      <c r="L1275" s="47">
        <v>5.9841899999999999</v>
      </c>
      <c r="M1275" s="47">
        <f t="shared" si="42"/>
        <v>359.0514</v>
      </c>
      <c r="N1275">
        <f t="shared" si="41"/>
        <v>16</v>
      </c>
    </row>
    <row r="1276" spans="1:14" x14ac:dyDescent="0.25">
      <c r="A1276" t="s">
        <v>2339</v>
      </c>
      <c r="B1276" t="s">
        <v>2537</v>
      </c>
      <c r="C1276" t="s">
        <v>2399</v>
      </c>
      <c r="D1276" s="98">
        <v>45520</v>
      </c>
      <c r="E1276" s="1">
        <v>2010</v>
      </c>
      <c r="F1276" t="s">
        <v>5199</v>
      </c>
      <c r="G1276" s="1">
        <v>3584241</v>
      </c>
      <c r="H1276" t="s">
        <v>2358</v>
      </c>
      <c r="I1276" s="120">
        <v>20</v>
      </c>
      <c r="J1276" s="120"/>
      <c r="K1276" s="120"/>
      <c r="L1276" s="47">
        <v>20.662344000000001</v>
      </c>
      <c r="M1276" s="47">
        <f t="shared" si="42"/>
        <v>413.24688000000003</v>
      </c>
      <c r="N1276">
        <f t="shared" si="41"/>
        <v>16</v>
      </c>
    </row>
    <row r="1277" spans="1:14" x14ac:dyDescent="0.25">
      <c r="A1277" t="s">
        <v>2339</v>
      </c>
      <c r="B1277" t="s">
        <v>2537</v>
      </c>
      <c r="C1277" t="s">
        <v>2399</v>
      </c>
      <c r="D1277" s="98">
        <v>45520</v>
      </c>
      <c r="E1277" s="1">
        <v>2011</v>
      </c>
      <c r="F1277" t="s">
        <v>5200</v>
      </c>
      <c r="G1277" s="1">
        <v>3584240</v>
      </c>
      <c r="H1277" t="s">
        <v>2357</v>
      </c>
      <c r="I1277" s="120">
        <v>60</v>
      </c>
      <c r="J1277" s="120"/>
      <c r="K1277" s="120"/>
      <c r="L1277" s="47">
        <v>5.9841899999999999</v>
      </c>
      <c r="M1277" s="47">
        <f t="shared" si="42"/>
        <v>359.0514</v>
      </c>
      <c r="N1277">
        <f t="shared" si="41"/>
        <v>16</v>
      </c>
    </row>
    <row r="1278" spans="1:14" x14ac:dyDescent="0.25">
      <c r="A1278" t="s">
        <v>2339</v>
      </c>
      <c r="B1278" t="s">
        <v>2537</v>
      </c>
      <c r="C1278" t="s">
        <v>2399</v>
      </c>
      <c r="D1278" s="98">
        <v>45520</v>
      </c>
      <c r="E1278" s="1">
        <v>2011</v>
      </c>
      <c r="F1278" t="s">
        <v>5200</v>
      </c>
      <c r="G1278" s="1">
        <v>3584241</v>
      </c>
      <c r="H1278" t="s">
        <v>2358</v>
      </c>
      <c r="I1278" s="120">
        <v>20</v>
      </c>
      <c r="J1278" s="120"/>
      <c r="K1278" s="120"/>
      <c r="L1278" s="47">
        <v>20.662344000000001</v>
      </c>
      <c r="M1278" s="47">
        <f t="shared" si="42"/>
        <v>413.24688000000003</v>
      </c>
      <c r="N1278">
        <f t="shared" si="41"/>
        <v>16</v>
      </c>
    </row>
    <row r="1279" spans="1:14" x14ac:dyDescent="0.25">
      <c r="A1279" t="s">
        <v>2339</v>
      </c>
      <c r="B1279" t="s">
        <v>2537</v>
      </c>
      <c r="C1279" t="s">
        <v>2399</v>
      </c>
      <c r="D1279" s="98">
        <v>45520</v>
      </c>
      <c r="E1279" s="1">
        <v>2015</v>
      </c>
      <c r="F1279" t="s">
        <v>5201</v>
      </c>
      <c r="G1279" s="1">
        <v>3584240</v>
      </c>
      <c r="H1279" t="s">
        <v>2357</v>
      </c>
      <c r="I1279" s="120">
        <v>60</v>
      </c>
      <c r="J1279" s="120"/>
      <c r="K1279" s="120"/>
      <c r="L1279" s="47">
        <v>5.9841899999999999</v>
      </c>
      <c r="M1279" s="47">
        <f t="shared" si="42"/>
        <v>359.0514</v>
      </c>
      <c r="N1279">
        <f t="shared" si="41"/>
        <v>16</v>
      </c>
    </row>
    <row r="1280" spans="1:14" x14ac:dyDescent="0.25">
      <c r="A1280" t="s">
        <v>2339</v>
      </c>
      <c r="B1280" t="s">
        <v>2537</v>
      </c>
      <c r="C1280" t="s">
        <v>2399</v>
      </c>
      <c r="D1280" s="98">
        <v>45520</v>
      </c>
      <c r="E1280" s="1">
        <v>2015</v>
      </c>
      <c r="F1280" t="s">
        <v>5201</v>
      </c>
      <c r="G1280" s="1">
        <v>3584241</v>
      </c>
      <c r="H1280" t="s">
        <v>2358</v>
      </c>
      <c r="I1280" s="120">
        <v>20</v>
      </c>
      <c r="J1280" s="120"/>
      <c r="K1280" s="120"/>
      <c r="L1280" s="47">
        <v>20.662344000000001</v>
      </c>
      <c r="M1280" s="47">
        <f t="shared" si="42"/>
        <v>413.24688000000003</v>
      </c>
      <c r="N1280">
        <f t="shared" si="41"/>
        <v>16</v>
      </c>
    </row>
    <row r="1281" spans="1:14" x14ac:dyDescent="0.25">
      <c r="A1281" t="s">
        <v>2339</v>
      </c>
      <c r="B1281" t="s">
        <v>2537</v>
      </c>
      <c r="C1281" t="s">
        <v>2399</v>
      </c>
      <c r="D1281" s="98">
        <v>45520</v>
      </c>
      <c r="E1281" s="1">
        <v>2035</v>
      </c>
      <c r="F1281" t="s">
        <v>5202</v>
      </c>
      <c r="G1281" s="1">
        <v>3352387</v>
      </c>
      <c r="H1281" t="s">
        <v>2352</v>
      </c>
      <c r="I1281" s="120">
        <v>6</v>
      </c>
      <c r="J1281" s="120"/>
      <c r="K1281" s="120"/>
      <c r="L1281" s="47">
        <v>39.743999999999993</v>
      </c>
      <c r="M1281" s="47">
        <f t="shared" si="42"/>
        <v>238.46399999999994</v>
      </c>
      <c r="N1281">
        <f t="shared" si="41"/>
        <v>16</v>
      </c>
    </row>
    <row r="1282" spans="1:14" x14ac:dyDescent="0.25">
      <c r="A1282" t="s">
        <v>2339</v>
      </c>
      <c r="B1282" t="s">
        <v>2537</v>
      </c>
      <c r="C1282" t="s">
        <v>2399</v>
      </c>
      <c r="D1282" s="98">
        <v>45520</v>
      </c>
      <c r="E1282" s="1">
        <v>2035</v>
      </c>
      <c r="F1282" t="s">
        <v>5202</v>
      </c>
      <c r="G1282" s="1">
        <v>3584240</v>
      </c>
      <c r="H1282" t="s">
        <v>2357</v>
      </c>
      <c r="I1282" s="120">
        <v>60</v>
      </c>
      <c r="J1282" s="120"/>
      <c r="K1282" s="120"/>
      <c r="L1282" s="47">
        <v>5.9841899999999999</v>
      </c>
      <c r="M1282" s="47">
        <f t="shared" si="42"/>
        <v>359.0514</v>
      </c>
      <c r="N1282">
        <f t="shared" si="41"/>
        <v>16</v>
      </c>
    </row>
    <row r="1283" spans="1:14" x14ac:dyDescent="0.25">
      <c r="A1283" t="s">
        <v>2339</v>
      </c>
      <c r="B1283" t="s">
        <v>2537</v>
      </c>
      <c r="C1283" t="s">
        <v>2399</v>
      </c>
      <c r="D1283" s="98">
        <v>45520</v>
      </c>
      <c r="E1283" s="1">
        <v>2035</v>
      </c>
      <c r="F1283" t="s">
        <v>5202</v>
      </c>
      <c r="G1283" s="1">
        <v>3584241</v>
      </c>
      <c r="H1283" t="s">
        <v>2358</v>
      </c>
      <c r="I1283" s="120">
        <v>20</v>
      </c>
      <c r="J1283" s="120"/>
      <c r="K1283" s="120"/>
      <c r="L1283" s="47">
        <v>20.662344000000001</v>
      </c>
      <c r="M1283" s="47">
        <f t="shared" si="42"/>
        <v>413.24688000000003</v>
      </c>
      <c r="N1283">
        <f t="shared" ref="N1283:N1346" si="43">+DAY(D1283)</f>
        <v>16</v>
      </c>
    </row>
    <row r="1284" spans="1:14" x14ac:dyDescent="0.25">
      <c r="A1284" t="s">
        <v>2339</v>
      </c>
      <c r="B1284" t="s">
        <v>2537</v>
      </c>
      <c r="C1284" t="s">
        <v>2399</v>
      </c>
      <c r="D1284" s="98">
        <v>45520</v>
      </c>
      <c r="E1284" s="1">
        <v>2039</v>
      </c>
      <c r="F1284" t="s">
        <v>2556</v>
      </c>
      <c r="G1284" s="1">
        <v>3584240</v>
      </c>
      <c r="H1284" t="s">
        <v>2357</v>
      </c>
      <c r="I1284" s="120">
        <v>60</v>
      </c>
      <c r="J1284" s="120"/>
      <c r="K1284" s="120"/>
      <c r="L1284" s="47">
        <v>5.9841899999999999</v>
      </c>
      <c r="M1284" s="47">
        <f t="shared" si="42"/>
        <v>359.0514</v>
      </c>
      <c r="N1284">
        <f t="shared" si="43"/>
        <v>16</v>
      </c>
    </row>
    <row r="1285" spans="1:14" x14ac:dyDescent="0.25">
      <c r="A1285" t="s">
        <v>2339</v>
      </c>
      <c r="B1285" t="s">
        <v>2537</v>
      </c>
      <c r="C1285" t="s">
        <v>2399</v>
      </c>
      <c r="D1285" s="98">
        <v>45520</v>
      </c>
      <c r="E1285" s="1">
        <v>2039</v>
      </c>
      <c r="F1285" t="s">
        <v>2556</v>
      </c>
      <c r="G1285" s="1">
        <v>3584241</v>
      </c>
      <c r="H1285" t="s">
        <v>2358</v>
      </c>
      <c r="I1285" s="120">
        <v>20</v>
      </c>
      <c r="J1285" s="120"/>
      <c r="K1285" s="120"/>
      <c r="L1285" s="47">
        <v>20.662344000000001</v>
      </c>
      <c r="M1285" s="47">
        <f t="shared" si="42"/>
        <v>413.24688000000003</v>
      </c>
      <c r="N1285">
        <f t="shared" si="43"/>
        <v>16</v>
      </c>
    </row>
    <row r="1286" spans="1:14" x14ac:dyDescent="0.25">
      <c r="A1286" t="s">
        <v>2339</v>
      </c>
      <c r="B1286" t="s">
        <v>2537</v>
      </c>
      <c r="C1286" t="s">
        <v>2399</v>
      </c>
      <c r="D1286" s="98">
        <v>45520</v>
      </c>
      <c r="E1286" s="1">
        <v>2043</v>
      </c>
      <c r="F1286" t="s">
        <v>2451</v>
      </c>
      <c r="G1286" s="1">
        <v>3584240</v>
      </c>
      <c r="H1286" t="s">
        <v>2357</v>
      </c>
      <c r="I1286" s="120">
        <v>60</v>
      </c>
      <c r="J1286" s="120"/>
      <c r="K1286" s="120"/>
      <c r="L1286" s="47">
        <v>5.9841899999999999</v>
      </c>
      <c r="M1286" s="47">
        <f t="shared" si="42"/>
        <v>359.0514</v>
      </c>
      <c r="N1286">
        <f t="shared" si="43"/>
        <v>16</v>
      </c>
    </row>
    <row r="1287" spans="1:14" x14ac:dyDescent="0.25">
      <c r="A1287" t="s">
        <v>2339</v>
      </c>
      <c r="B1287" t="s">
        <v>2537</v>
      </c>
      <c r="C1287" t="s">
        <v>2399</v>
      </c>
      <c r="D1287" s="98">
        <v>45520</v>
      </c>
      <c r="E1287" s="1">
        <v>2043</v>
      </c>
      <c r="F1287" t="s">
        <v>2451</v>
      </c>
      <c r="G1287" s="1">
        <v>3584241</v>
      </c>
      <c r="H1287" t="s">
        <v>2358</v>
      </c>
      <c r="I1287" s="120">
        <v>20</v>
      </c>
      <c r="J1287" s="120"/>
      <c r="K1287" s="120"/>
      <c r="L1287" s="47">
        <v>20.662344000000001</v>
      </c>
      <c r="M1287" s="47">
        <f t="shared" si="42"/>
        <v>413.24688000000003</v>
      </c>
      <c r="N1287">
        <f t="shared" si="43"/>
        <v>16</v>
      </c>
    </row>
    <row r="1288" spans="1:14" x14ac:dyDescent="0.25">
      <c r="A1288" t="s">
        <v>2339</v>
      </c>
      <c r="B1288" t="s">
        <v>2537</v>
      </c>
      <c r="C1288" t="s">
        <v>2399</v>
      </c>
      <c r="D1288" s="98">
        <v>45520</v>
      </c>
      <c r="E1288" s="1">
        <v>2047</v>
      </c>
      <c r="F1288" t="s">
        <v>5203</v>
      </c>
      <c r="G1288" s="1">
        <v>3584240</v>
      </c>
      <c r="H1288" t="s">
        <v>2357</v>
      </c>
      <c r="I1288" s="120">
        <v>60</v>
      </c>
      <c r="J1288" s="120"/>
      <c r="K1288" s="120"/>
      <c r="L1288" s="47">
        <v>5.9841899999999999</v>
      </c>
      <c r="M1288" s="47">
        <f t="shared" si="42"/>
        <v>359.0514</v>
      </c>
      <c r="N1288">
        <f t="shared" si="43"/>
        <v>16</v>
      </c>
    </row>
    <row r="1289" spans="1:14" x14ac:dyDescent="0.25">
      <c r="A1289" t="s">
        <v>2339</v>
      </c>
      <c r="B1289" t="s">
        <v>2537</v>
      </c>
      <c r="C1289" t="s">
        <v>2399</v>
      </c>
      <c r="D1289" s="98">
        <v>45520</v>
      </c>
      <c r="E1289" s="1">
        <v>2047</v>
      </c>
      <c r="F1289" t="s">
        <v>5203</v>
      </c>
      <c r="G1289" s="1">
        <v>3584241</v>
      </c>
      <c r="H1289" t="s">
        <v>2358</v>
      </c>
      <c r="I1289" s="120">
        <v>20</v>
      </c>
      <c r="J1289" s="120"/>
      <c r="K1289" s="120"/>
      <c r="L1289" s="47">
        <v>20.662344000000001</v>
      </c>
      <c r="M1289" s="47">
        <f t="shared" si="42"/>
        <v>413.24688000000003</v>
      </c>
      <c r="N1289">
        <f t="shared" si="43"/>
        <v>16</v>
      </c>
    </row>
    <row r="1290" spans="1:14" x14ac:dyDescent="0.25">
      <c r="A1290" t="s">
        <v>2339</v>
      </c>
      <c r="B1290" t="s">
        <v>2537</v>
      </c>
      <c r="C1290" t="s">
        <v>2399</v>
      </c>
      <c r="D1290" s="98">
        <v>45520</v>
      </c>
      <c r="E1290" s="1">
        <v>2052</v>
      </c>
      <c r="F1290" t="s">
        <v>5204</v>
      </c>
      <c r="G1290" s="1">
        <v>3584240</v>
      </c>
      <c r="H1290" t="s">
        <v>2357</v>
      </c>
      <c r="I1290" s="120">
        <v>60</v>
      </c>
      <c r="J1290" s="120"/>
      <c r="K1290" s="120"/>
      <c r="L1290" s="47">
        <v>5.9841899999999999</v>
      </c>
      <c r="M1290" s="47">
        <f t="shared" si="42"/>
        <v>359.0514</v>
      </c>
      <c r="N1290">
        <f t="shared" si="43"/>
        <v>16</v>
      </c>
    </row>
    <row r="1291" spans="1:14" x14ac:dyDescent="0.25">
      <c r="A1291" t="s">
        <v>2339</v>
      </c>
      <c r="B1291" t="s">
        <v>2537</v>
      </c>
      <c r="C1291" t="s">
        <v>2399</v>
      </c>
      <c r="D1291" s="98">
        <v>45520</v>
      </c>
      <c r="E1291" s="1">
        <v>2052</v>
      </c>
      <c r="F1291" t="s">
        <v>5204</v>
      </c>
      <c r="G1291" s="1">
        <v>3584241</v>
      </c>
      <c r="H1291" t="s">
        <v>2358</v>
      </c>
      <c r="I1291" s="120">
        <v>20</v>
      </c>
      <c r="J1291" s="120"/>
      <c r="K1291" s="120"/>
      <c r="L1291" s="47">
        <v>20.662344000000001</v>
      </c>
      <c r="M1291" s="47">
        <f t="shared" si="42"/>
        <v>413.24688000000003</v>
      </c>
      <c r="N1291">
        <f t="shared" si="43"/>
        <v>16</v>
      </c>
    </row>
    <row r="1292" spans="1:14" x14ac:dyDescent="0.25">
      <c r="A1292" t="s">
        <v>2339</v>
      </c>
      <c r="B1292" t="s">
        <v>2537</v>
      </c>
      <c r="C1292" t="s">
        <v>2399</v>
      </c>
      <c r="D1292" s="98">
        <v>45520</v>
      </c>
      <c r="E1292" s="1">
        <v>2069</v>
      </c>
      <c r="F1292" t="s">
        <v>5205</v>
      </c>
      <c r="G1292" s="1">
        <v>3584240</v>
      </c>
      <c r="H1292" t="s">
        <v>2357</v>
      </c>
      <c r="I1292" s="120">
        <v>60</v>
      </c>
      <c r="J1292" s="120"/>
      <c r="K1292" s="120"/>
      <c r="L1292" s="47">
        <v>5.9841899999999999</v>
      </c>
      <c r="M1292" s="47">
        <f t="shared" si="42"/>
        <v>359.0514</v>
      </c>
      <c r="N1292">
        <f t="shared" si="43"/>
        <v>16</v>
      </c>
    </row>
    <row r="1293" spans="1:14" x14ac:dyDescent="0.25">
      <c r="A1293" t="s">
        <v>2339</v>
      </c>
      <c r="B1293" t="s">
        <v>2537</v>
      </c>
      <c r="C1293" t="s">
        <v>2399</v>
      </c>
      <c r="D1293" s="98">
        <v>45520</v>
      </c>
      <c r="E1293" s="1">
        <v>2069</v>
      </c>
      <c r="F1293" t="s">
        <v>5205</v>
      </c>
      <c r="G1293" s="1">
        <v>3584241</v>
      </c>
      <c r="H1293" t="s">
        <v>2358</v>
      </c>
      <c r="I1293" s="120">
        <v>20</v>
      </c>
      <c r="J1293" s="120"/>
      <c r="K1293" s="120"/>
      <c r="L1293" s="47">
        <v>20.662344000000001</v>
      </c>
      <c r="M1293" s="47">
        <f t="shared" si="42"/>
        <v>413.24688000000003</v>
      </c>
      <c r="N1293">
        <f t="shared" si="43"/>
        <v>16</v>
      </c>
    </row>
    <row r="1294" spans="1:14" x14ac:dyDescent="0.25">
      <c r="A1294" t="s">
        <v>2339</v>
      </c>
      <c r="B1294" t="s">
        <v>2537</v>
      </c>
      <c r="C1294" t="s">
        <v>2399</v>
      </c>
      <c r="D1294" s="98">
        <v>45520</v>
      </c>
      <c r="E1294" s="1">
        <v>2077</v>
      </c>
      <c r="F1294" t="s">
        <v>5206</v>
      </c>
      <c r="G1294" s="1">
        <v>3584240</v>
      </c>
      <c r="H1294" t="s">
        <v>2357</v>
      </c>
      <c r="I1294" s="120">
        <v>60</v>
      </c>
      <c r="J1294" s="120"/>
      <c r="K1294" s="120"/>
      <c r="L1294" s="47">
        <v>5.9841899999999999</v>
      </c>
      <c r="M1294" s="47">
        <f t="shared" si="42"/>
        <v>359.0514</v>
      </c>
      <c r="N1294">
        <f t="shared" si="43"/>
        <v>16</v>
      </c>
    </row>
    <row r="1295" spans="1:14" x14ac:dyDescent="0.25">
      <c r="A1295" t="s">
        <v>2339</v>
      </c>
      <c r="B1295" t="s">
        <v>2537</v>
      </c>
      <c r="C1295" t="s">
        <v>2399</v>
      </c>
      <c r="D1295" s="98">
        <v>45520</v>
      </c>
      <c r="E1295" s="1">
        <v>2077</v>
      </c>
      <c r="F1295" t="s">
        <v>5206</v>
      </c>
      <c r="G1295" s="1">
        <v>3584241</v>
      </c>
      <c r="H1295" t="s">
        <v>2358</v>
      </c>
      <c r="I1295" s="120">
        <v>20</v>
      </c>
      <c r="J1295" s="120"/>
      <c r="K1295" s="120"/>
      <c r="L1295" s="47">
        <v>20.662344000000001</v>
      </c>
      <c r="M1295" s="47">
        <f t="shared" si="42"/>
        <v>413.24688000000003</v>
      </c>
      <c r="N1295">
        <f t="shared" si="43"/>
        <v>16</v>
      </c>
    </row>
    <row r="1296" spans="1:14" x14ac:dyDescent="0.25">
      <c r="A1296" t="s">
        <v>2339</v>
      </c>
      <c r="B1296" t="s">
        <v>2537</v>
      </c>
      <c r="C1296" t="s">
        <v>2399</v>
      </c>
      <c r="D1296" s="98">
        <v>45520</v>
      </c>
      <c r="E1296" s="1">
        <v>2087</v>
      </c>
      <c r="F1296" t="s">
        <v>2452</v>
      </c>
      <c r="G1296" s="1">
        <v>3584240</v>
      </c>
      <c r="H1296" t="s">
        <v>2357</v>
      </c>
      <c r="I1296" s="120">
        <v>60</v>
      </c>
      <c r="J1296" s="120"/>
      <c r="K1296" s="120"/>
      <c r="L1296" s="47">
        <v>5.9841899999999999</v>
      </c>
      <c r="M1296" s="47">
        <f t="shared" si="42"/>
        <v>359.0514</v>
      </c>
      <c r="N1296">
        <f t="shared" si="43"/>
        <v>16</v>
      </c>
    </row>
    <row r="1297" spans="1:14" x14ac:dyDescent="0.25">
      <c r="A1297" t="s">
        <v>2339</v>
      </c>
      <c r="B1297" t="s">
        <v>2537</v>
      </c>
      <c r="C1297" t="s">
        <v>2399</v>
      </c>
      <c r="D1297" s="98">
        <v>45520</v>
      </c>
      <c r="E1297" s="1">
        <v>2087</v>
      </c>
      <c r="F1297" t="s">
        <v>2452</v>
      </c>
      <c r="G1297" s="1">
        <v>3584241</v>
      </c>
      <c r="H1297" t="s">
        <v>2358</v>
      </c>
      <c r="I1297" s="120">
        <v>20</v>
      </c>
      <c r="J1297" s="120"/>
      <c r="K1297" s="120"/>
      <c r="L1297" s="47">
        <v>20.662344000000001</v>
      </c>
      <c r="M1297" s="47">
        <f t="shared" si="42"/>
        <v>413.24688000000003</v>
      </c>
      <c r="N1297">
        <f t="shared" si="43"/>
        <v>16</v>
      </c>
    </row>
    <row r="1298" spans="1:14" x14ac:dyDescent="0.25">
      <c r="A1298" t="s">
        <v>2339</v>
      </c>
      <c r="B1298" t="s">
        <v>2537</v>
      </c>
      <c r="C1298" t="s">
        <v>2399</v>
      </c>
      <c r="D1298" s="98">
        <v>45520</v>
      </c>
      <c r="E1298" s="1">
        <v>2091</v>
      </c>
      <c r="F1298" t="s">
        <v>5207</v>
      </c>
      <c r="G1298" s="1">
        <v>3584240</v>
      </c>
      <c r="H1298" t="s">
        <v>2357</v>
      </c>
      <c r="I1298" s="120">
        <v>60</v>
      </c>
      <c r="J1298" s="120"/>
      <c r="K1298" s="120"/>
      <c r="L1298" s="47">
        <v>5.9841899999999999</v>
      </c>
      <c r="M1298" s="47">
        <f t="shared" si="42"/>
        <v>359.0514</v>
      </c>
      <c r="N1298">
        <f t="shared" si="43"/>
        <v>16</v>
      </c>
    </row>
    <row r="1299" spans="1:14" x14ac:dyDescent="0.25">
      <c r="A1299" t="s">
        <v>2339</v>
      </c>
      <c r="B1299" t="s">
        <v>2537</v>
      </c>
      <c r="C1299" t="s">
        <v>2399</v>
      </c>
      <c r="D1299" s="98">
        <v>45520</v>
      </c>
      <c r="E1299" s="1">
        <v>2091</v>
      </c>
      <c r="F1299" t="s">
        <v>5207</v>
      </c>
      <c r="G1299" s="1">
        <v>3584241</v>
      </c>
      <c r="H1299" t="s">
        <v>2358</v>
      </c>
      <c r="I1299" s="120">
        <v>20</v>
      </c>
      <c r="J1299" s="120"/>
      <c r="K1299" s="120"/>
      <c r="L1299" s="47">
        <v>20.662344000000001</v>
      </c>
      <c r="M1299" s="47">
        <f t="shared" si="42"/>
        <v>413.24688000000003</v>
      </c>
      <c r="N1299">
        <f t="shared" si="43"/>
        <v>16</v>
      </c>
    </row>
    <row r="1300" spans="1:14" x14ac:dyDescent="0.25">
      <c r="A1300" t="s">
        <v>2339</v>
      </c>
      <c r="B1300" t="s">
        <v>2537</v>
      </c>
      <c r="C1300" t="s">
        <v>2399</v>
      </c>
      <c r="D1300" s="98">
        <v>45520</v>
      </c>
      <c r="E1300" s="1">
        <v>2098</v>
      </c>
      <c r="F1300" t="s">
        <v>5208</v>
      </c>
      <c r="G1300" s="1">
        <v>3584240</v>
      </c>
      <c r="H1300" t="s">
        <v>2357</v>
      </c>
      <c r="I1300" s="120">
        <v>60</v>
      </c>
      <c r="J1300" s="120"/>
      <c r="K1300" s="120"/>
      <c r="L1300" s="47">
        <v>5.9841899999999999</v>
      </c>
      <c r="M1300" s="47">
        <f t="shared" si="42"/>
        <v>359.0514</v>
      </c>
      <c r="N1300">
        <f t="shared" si="43"/>
        <v>16</v>
      </c>
    </row>
    <row r="1301" spans="1:14" x14ac:dyDescent="0.25">
      <c r="A1301" t="s">
        <v>2339</v>
      </c>
      <c r="B1301" t="s">
        <v>2537</v>
      </c>
      <c r="C1301" t="s">
        <v>2399</v>
      </c>
      <c r="D1301" s="98">
        <v>45520</v>
      </c>
      <c r="E1301" s="1">
        <v>2098</v>
      </c>
      <c r="F1301" t="s">
        <v>5208</v>
      </c>
      <c r="G1301" s="1">
        <v>3584241</v>
      </c>
      <c r="H1301" t="s">
        <v>2358</v>
      </c>
      <c r="I1301" s="120">
        <v>20</v>
      </c>
      <c r="J1301" s="120"/>
      <c r="K1301" s="120"/>
      <c r="L1301" s="47">
        <v>20.662344000000001</v>
      </c>
      <c r="M1301" s="47">
        <f t="shared" si="42"/>
        <v>413.24688000000003</v>
      </c>
      <c r="N1301">
        <f t="shared" si="43"/>
        <v>16</v>
      </c>
    </row>
    <row r="1302" spans="1:14" x14ac:dyDescent="0.25">
      <c r="A1302" t="s">
        <v>2339</v>
      </c>
      <c r="B1302" t="s">
        <v>2537</v>
      </c>
      <c r="C1302" t="s">
        <v>2399</v>
      </c>
      <c r="D1302" s="98">
        <v>45520</v>
      </c>
      <c r="E1302" s="1">
        <v>2100</v>
      </c>
      <c r="F1302" t="s">
        <v>5209</v>
      </c>
      <c r="G1302" s="1">
        <v>3584240</v>
      </c>
      <c r="H1302" t="s">
        <v>2357</v>
      </c>
      <c r="I1302" s="120">
        <v>60</v>
      </c>
      <c r="J1302" s="120"/>
      <c r="K1302" s="120"/>
      <c r="L1302" s="47">
        <v>5.9841899999999999</v>
      </c>
      <c r="M1302" s="47">
        <f t="shared" si="42"/>
        <v>359.0514</v>
      </c>
      <c r="N1302">
        <f t="shared" si="43"/>
        <v>16</v>
      </c>
    </row>
    <row r="1303" spans="1:14" x14ac:dyDescent="0.25">
      <c r="A1303" t="s">
        <v>2339</v>
      </c>
      <c r="B1303" t="s">
        <v>2537</v>
      </c>
      <c r="C1303" t="s">
        <v>2399</v>
      </c>
      <c r="D1303" s="98">
        <v>45520</v>
      </c>
      <c r="E1303" s="1">
        <v>2100</v>
      </c>
      <c r="F1303" t="s">
        <v>5209</v>
      </c>
      <c r="G1303" s="1">
        <v>3584241</v>
      </c>
      <c r="H1303" t="s">
        <v>2358</v>
      </c>
      <c r="I1303" s="120">
        <v>20</v>
      </c>
      <c r="J1303" s="120"/>
      <c r="K1303" s="120"/>
      <c r="L1303" s="47">
        <v>20.662344000000001</v>
      </c>
      <c r="M1303" s="47">
        <f t="shared" si="42"/>
        <v>413.24688000000003</v>
      </c>
      <c r="N1303">
        <f t="shared" si="43"/>
        <v>16</v>
      </c>
    </row>
    <row r="1304" spans="1:14" x14ac:dyDescent="0.25">
      <c r="A1304" t="s">
        <v>2339</v>
      </c>
      <c r="B1304" t="s">
        <v>2537</v>
      </c>
      <c r="C1304" t="s">
        <v>2399</v>
      </c>
      <c r="D1304" s="98">
        <v>45520</v>
      </c>
      <c r="E1304" s="1">
        <v>2106</v>
      </c>
      <c r="F1304" t="s">
        <v>5210</v>
      </c>
      <c r="G1304" s="1">
        <v>3584240</v>
      </c>
      <c r="H1304" t="s">
        <v>2357</v>
      </c>
      <c r="I1304" s="120">
        <v>60</v>
      </c>
      <c r="J1304" s="120"/>
      <c r="K1304" s="120"/>
      <c r="L1304" s="47">
        <v>5.9841899999999999</v>
      </c>
      <c r="M1304" s="47">
        <f t="shared" si="42"/>
        <v>359.0514</v>
      </c>
      <c r="N1304">
        <f t="shared" si="43"/>
        <v>16</v>
      </c>
    </row>
    <row r="1305" spans="1:14" x14ac:dyDescent="0.25">
      <c r="A1305" t="s">
        <v>2339</v>
      </c>
      <c r="B1305" t="s">
        <v>2537</v>
      </c>
      <c r="C1305" t="s">
        <v>2399</v>
      </c>
      <c r="D1305" s="98">
        <v>45520</v>
      </c>
      <c r="E1305" s="1">
        <v>2106</v>
      </c>
      <c r="F1305" t="s">
        <v>5210</v>
      </c>
      <c r="G1305" s="1">
        <v>3584241</v>
      </c>
      <c r="H1305" t="s">
        <v>2358</v>
      </c>
      <c r="I1305" s="120">
        <v>20</v>
      </c>
      <c r="J1305" s="120"/>
      <c r="K1305" s="120"/>
      <c r="L1305" s="47">
        <v>20.662344000000001</v>
      </c>
      <c r="M1305" s="47">
        <f t="shared" si="42"/>
        <v>413.24688000000003</v>
      </c>
      <c r="N1305">
        <f t="shared" si="43"/>
        <v>16</v>
      </c>
    </row>
    <row r="1306" spans="1:14" x14ac:dyDescent="0.25">
      <c r="A1306" t="s">
        <v>2339</v>
      </c>
      <c r="B1306" t="s">
        <v>2537</v>
      </c>
      <c r="C1306" t="s">
        <v>2399</v>
      </c>
      <c r="D1306" s="98">
        <v>45520</v>
      </c>
      <c r="E1306" s="1">
        <v>2107</v>
      </c>
      <c r="F1306" t="s">
        <v>5211</v>
      </c>
      <c r="G1306" s="1">
        <v>3584240</v>
      </c>
      <c r="H1306" t="s">
        <v>2357</v>
      </c>
      <c r="I1306" s="120">
        <v>60</v>
      </c>
      <c r="J1306" s="120"/>
      <c r="K1306" s="120"/>
      <c r="L1306" s="47">
        <v>5.9841899999999999</v>
      </c>
      <c r="M1306" s="47">
        <f t="shared" si="42"/>
        <v>359.0514</v>
      </c>
      <c r="N1306">
        <f t="shared" si="43"/>
        <v>16</v>
      </c>
    </row>
    <row r="1307" spans="1:14" x14ac:dyDescent="0.25">
      <c r="A1307" t="s">
        <v>2339</v>
      </c>
      <c r="B1307" t="s">
        <v>2537</v>
      </c>
      <c r="C1307" t="s">
        <v>2399</v>
      </c>
      <c r="D1307" s="98">
        <v>45520</v>
      </c>
      <c r="E1307" s="1">
        <v>2107</v>
      </c>
      <c r="F1307" t="s">
        <v>5211</v>
      </c>
      <c r="G1307" s="1">
        <v>3584241</v>
      </c>
      <c r="H1307" t="s">
        <v>2358</v>
      </c>
      <c r="I1307" s="120">
        <v>20</v>
      </c>
      <c r="J1307" s="120"/>
      <c r="K1307" s="120"/>
      <c r="L1307" s="47">
        <v>20.662344000000001</v>
      </c>
      <c r="M1307" s="47">
        <f t="shared" si="42"/>
        <v>413.24688000000003</v>
      </c>
      <c r="N1307">
        <f t="shared" si="43"/>
        <v>16</v>
      </c>
    </row>
    <row r="1308" spans="1:14" x14ac:dyDescent="0.25">
      <c r="A1308" t="s">
        <v>2339</v>
      </c>
      <c r="B1308" t="s">
        <v>2537</v>
      </c>
      <c r="C1308" t="s">
        <v>2399</v>
      </c>
      <c r="D1308" s="98">
        <v>45520</v>
      </c>
      <c r="E1308" s="1">
        <v>2111</v>
      </c>
      <c r="F1308" t="s">
        <v>2557</v>
      </c>
      <c r="G1308" s="1">
        <v>3584240</v>
      </c>
      <c r="H1308" t="s">
        <v>2357</v>
      </c>
      <c r="I1308" s="120">
        <v>60</v>
      </c>
      <c r="J1308" s="120"/>
      <c r="K1308" s="120"/>
      <c r="L1308" s="47">
        <v>5.9841899999999999</v>
      </c>
      <c r="M1308" s="47">
        <f t="shared" si="42"/>
        <v>359.0514</v>
      </c>
      <c r="N1308">
        <f t="shared" si="43"/>
        <v>16</v>
      </c>
    </row>
    <row r="1309" spans="1:14" x14ac:dyDescent="0.25">
      <c r="A1309" t="s">
        <v>2339</v>
      </c>
      <c r="B1309" t="s">
        <v>2537</v>
      </c>
      <c r="C1309" t="s">
        <v>2399</v>
      </c>
      <c r="D1309" s="98">
        <v>45520</v>
      </c>
      <c r="E1309" s="1">
        <v>2111</v>
      </c>
      <c r="F1309" t="s">
        <v>2557</v>
      </c>
      <c r="G1309" s="1">
        <v>3584241</v>
      </c>
      <c r="H1309" t="s">
        <v>2358</v>
      </c>
      <c r="I1309" s="120">
        <v>20</v>
      </c>
      <c r="J1309" s="120"/>
      <c r="K1309" s="120"/>
      <c r="L1309" s="47">
        <v>20.662344000000001</v>
      </c>
      <c r="M1309" s="47">
        <f t="shared" si="42"/>
        <v>413.24688000000003</v>
      </c>
      <c r="N1309">
        <f t="shared" si="43"/>
        <v>16</v>
      </c>
    </row>
    <row r="1310" spans="1:14" x14ac:dyDescent="0.25">
      <c r="A1310" t="s">
        <v>2339</v>
      </c>
      <c r="B1310" t="s">
        <v>2537</v>
      </c>
      <c r="C1310" t="s">
        <v>2399</v>
      </c>
      <c r="D1310" s="98">
        <v>45520</v>
      </c>
      <c r="E1310" s="1">
        <v>2112</v>
      </c>
      <c r="F1310" t="s">
        <v>2453</v>
      </c>
      <c r="G1310" s="1">
        <v>3584240</v>
      </c>
      <c r="H1310" t="s">
        <v>2357</v>
      </c>
      <c r="I1310" s="120">
        <v>60</v>
      </c>
      <c r="J1310" s="120"/>
      <c r="K1310" s="120"/>
      <c r="L1310" s="47">
        <v>5.9841899999999999</v>
      </c>
      <c r="M1310" s="47">
        <f t="shared" si="42"/>
        <v>359.0514</v>
      </c>
      <c r="N1310">
        <f t="shared" si="43"/>
        <v>16</v>
      </c>
    </row>
    <row r="1311" spans="1:14" x14ac:dyDescent="0.25">
      <c r="A1311" t="s">
        <v>2339</v>
      </c>
      <c r="B1311" t="s">
        <v>2537</v>
      </c>
      <c r="C1311" t="s">
        <v>2399</v>
      </c>
      <c r="D1311" s="98">
        <v>45520</v>
      </c>
      <c r="E1311" s="1">
        <v>2112</v>
      </c>
      <c r="F1311" t="s">
        <v>2453</v>
      </c>
      <c r="G1311" s="1">
        <v>3584241</v>
      </c>
      <c r="H1311" t="s">
        <v>2358</v>
      </c>
      <c r="I1311" s="120">
        <v>20</v>
      </c>
      <c r="J1311" s="120"/>
      <c r="K1311" s="120"/>
      <c r="L1311" s="47">
        <v>20.662344000000001</v>
      </c>
      <c r="M1311" s="47">
        <f t="shared" si="42"/>
        <v>413.24688000000003</v>
      </c>
      <c r="N1311">
        <f t="shared" si="43"/>
        <v>16</v>
      </c>
    </row>
    <row r="1312" spans="1:14" x14ac:dyDescent="0.25">
      <c r="A1312" t="s">
        <v>2339</v>
      </c>
      <c r="B1312" t="s">
        <v>2537</v>
      </c>
      <c r="C1312" t="s">
        <v>2399</v>
      </c>
      <c r="D1312" s="98">
        <v>45520</v>
      </c>
      <c r="E1312" s="1">
        <v>2114</v>
      </c>
      <c r="F1312" t="s">
        <v>5212</v>
      </c>
      <c r="G1312" s="1">
        <v>3584240</v>
      </c>
      <c r="H1312" t="s">
        <v>2357</v>
      </c>
      <c r="I1312" s="120">
        <v>60</v>
      </c>
      <c r="J1312" s="120"/>
      <c r="K1312" s="120"/>
      <c r="L1312" s="47">
        <v>5.9841899999999999</v>
      </c>
      <c r="M1312" s="47">
        <f t="shared" si="42"/>
        <v>359.0514</v>
      </c>
      <c r="N1312">
        <f t="shared" si="43"/>
        <v>16</v>
      </c>
    </row>
    <row r="1313" spans="1:14" x14ac:dyDescent="0.25">
      <c r="A1313" t="s">
        <v>2339</v>
      </c>
      <c r="B1313" t="s">
        <v>2537</v>
      </c>
      <c r="C1313" t="s">
        <v>2399</v>
      </c>
      <c r="D1313" s="98">
        <v>45520</v>
      </c>
      <c r="E1313" s="1">
        <v>2114</v>
      </c>
      <c r="F1313" t="s">
        <v>5212</v>
      </c>
      <c r="G1313" s="1">
        <v>3584241</v>
      </c>
      <c r="H1313" t="s">
        <v>2358</v>
      </c>
      <c r="I1313" s="120">
        <v>20</v>
      </c>
      <c r="J1313" s="120"/>
      <c r="K1313" s="120"/>
      <c r="L1313" s="47">
        <v>20.662344000000001</v>
      </c>
      <c r="M1313" s="47">
        <f t="shared" si="42"/>
        <v>413.24688000000003</v>
      </c>
      <c r="N1313">
        <f t="shared" si="43"/>
        <v>16</v>
      </c>
    </row>
    <row r="1314" spans="1:14" x14ac:dyDescent="0.25">
      <c r="A1314" t="s">
        <v>2339</v>
      </c>
      <c r="B1314" t="s">
        <v>2537</v>
      </c>
      <c r="C1314" t="s">
        <v>2399</v>
      </c>
      <c r="D1314" s="98">
        <v>45520</v>
      </c>
      <c r="E1314" s="1">
        <v>2116</v>
      </c>
      <c r="F1314" t="s">
        <v>5213</v>
      </c>
      <c r="G1314" s="1">
        <v>3584240</v>
      </c>
      <c r="H1314" t="s">
        <v>2357</v>
      </c>
      <c r="I1314" s="120">
        <v>60</v>
      </c>
      <c r="J1314" s="120"/>
      <c r="K1314" s="120"/>
      <c r="L1314" s="47">
        <v>5.9841899999999999</v>
      </c>
      <c r="M1314" s="47">
        <f t="shared" si="42"/>
        <v>359.0514</v>
      </c>
      <c r="N1314">
        <f t="shared" si="43"/>
        <v>16</v>
      </c>
    </row>
    <row r="1315" spans="1:14" x14ac:dyDescent="0.25">
      <c r="A1315" t="s">
        <v>2339</v>
      </c>
      <c r="B1315" t="s">
        <v>2537</v>
      </c>
      <c r="C1315" t="s">
        <v>2399</v>
      </c>
      <c r="D1315" s="98">
        <v>45520</v>
      </c>
      <c r="E1315" s="1">
        <v>2116</v>
      </c>
      <c r="F1315" t="s">
        <v>5213</v>
      </c>
      <c r="G1315" s="1">
        <v>3584241</v>
      </c>
      <c r="H1315" t="s">
        <v>2358</v>
      </c>
      <c r="I1315" s="120">
        <v>20</v>
      </c>
      <c r="J1315" s="120"/>
      <c r="K1315" s="120"/>
      <c r="L1315" s="47">
        <v>20.662344000000001</v>
      </c>
      <c r="M1315" s="47">
        <f t="shared" si="42"/>
        <v>413.24688000000003</v>
      </c>
      <c r="N1315">
        <f t="shared" si="43"/>
        <v>16</v>
      </c>
    </row>
    <row r="1316" spans="1:14" x14ac:dyDescent="0.25">
      <c r="A1316" t="s">
        <v>2339</v>
      </c>
      <c r="B1316" t="s">
        <v>2537</v>
      </c>
      <c r="C1316" t="s">
        <v>2399</v>
      </c>
      <c r="D1316" s="98">
        <v>45520</v>
      </c>
      <c r="E1316" s="1">
        <v>2125</v>
      </c>
      <c r="F1316" t="s">
        <v>5214</v>
      </c>
      <c r="G1316" s="1">
        <v>3584240</v>
      </c>
      <c r="H1316" t="s">
        <v>2357</v>
      </c>
      <c r="I1316" s="120">
        <v>60</v>
      </c>
      <c r="J1316" s="120"/>
      <c r="K1316" s="120"/>
      <c r="L1316" s="47">
        <v>5.9841899999999999</v>
      </c>
      <c r="M1316" s="47">
        <f t="shared" si="42"/>
        <v>359.0514</v>
      </c>
      <c r="N1316">
        <f t="shared" si="43"/>
        <v>16</v>
      </c>
    </row>
    <row r="1317" spans="1:14" x14ac:dyDescent="0.25">
      <c r="A1317" t="s">
        <v>2339</v>
      </c>
      <c r="B1317" t="s">
        <v>2537</v>
      </c>
      <c r="C1317" t="s">
        <v>2399</v>
      </c>
      <c r="D1317" s="98">
        <v>45520</v>
      </c>
      <c r="E1317" s="1">
        <v>2125</v>
      </c>
      <c r="F1317" t="s">
        <v>5214</v>
      </c>
      <c r="G1317" s="1">
        <v>3584241</v>
      </c>
      <c r="H1317" t="s">
        <v>2358</v>
      </c>
      <c r="I1317" s="120">
        <v>20</v>
      </c>
      <c r="J1317" s="120"/>
      <c r="K1317" s="120"/>
      <c r="L1317" s="47">
        <v>20.662344000000001</v>
      </c>
      <c r="M1317" s="47">
        <f t="shared" si="42"/>
        <v>413.24688000000003</v>
      </c>
      <c r="N1317">
        <f t="shared" si="43"/>
        <v>16</v>
      </c>
    </row>
    <row r="1318" spans="1:14" x14ac:dyDescent="0.25">
      <c r="A1318" t="s">
        <v>2339</v>
      </c>
      <c r="B1318" t="s">
        <v>2537</v>
      </c>
      <c r="C1318" t="s">
        <v>2399</v>
      </c>
      <c r="D1318" s="98">
        <v>45520</v>
      </c>
      <c r="E1318" s="1">
        <v>2126</v>
      </c>
      <c r="F1318" t="s">
        <v>2454</v>
      </c>
      <c r="G1318" s="1">
        <v>3584240</v>
      </c>
      <c r="H1318" t="s">
        <v>2357</v>
      </c>
      <c r="I1318" s="120">
        <v>60</v>
      </c>
      <c r="J1318" s="120"/>
      <c r="K1318" s="120"/>
      <c r="L1318" s="47">
        <v>5.9841899999999999</v>
      </c>
      <c r="M1318" s="47">
        <f t="shared" si="42"/>
        <v>359.0514</v>
      </c>
      <c r="N1318">
        <f t="shared" si="43"/>
        <v>16</v>
      </c>
    </row>
    <row r="1319" spans="1:14" x14ac:dyDescent="0.25">
      <c r="A1319" t="s">
        <v>2339</v>
      </c>
      <c r="B1319" t="s">
        <v>2537</v>
      </c>
      <c r="C1319" t="s">
        <v>2399</v>
      </c>
      <c r="D1319" s="98">
        <v>45520</v>
      </c>
      <c r="E1319" s="1">
        <v>2126</v>
      </c>
      <c r="F1319" t="s">
        <v>2454</v>
      </c>
      <c r="G1319" s="1">
        <v>3584241</v>
      </c>
      <c r="H1319" t="s">
        <v>2358</v>
      </c>
      <c r="I1319" s="120">
        <v>20</v>
      </c>
      <c r="J1319" s="120"/>
      <c r="K1319" s="120"/>
      <c r="L1319" s="47">
        <v>20.662344000000001</v>
      </c>
      <c r="M1319" s="47">
        <f t="shared" si="42"/>
        <v>413.24688000000003</v>
      </c>
      <c r="N1319">
        <f t="shared" si="43"/>
        <v>16</v>
      </c>
    </row>
    <row r="1320" spans="1:14" x14ac:dyDescent="0.25">
      <c r="A1320" t="s">
        <v>2339</v>
      </c>
      <c r="B1320" t="s">
        <v>2537</v>
      </c>
      <c r="C1320" t="s">
        <v>2399</v>
      </c>
      <c r="D1320" s="98">
        <v>45520</v>
      </c>
      <c r="E1320" s="1">
        <v>2129</v>
      </c>
      <c r="F1320" t="s">
        <v>2558</v>
      </c>
      <c r="G1320" s="1">
        <v>3584240</v>
      </c>
      <c r="H1320" t="s">
        <v>2357</v>
      </c>
      <c r="I1320" s="120">
        <v>60</v>
      </c>
      <c r="J1320" s="120"/>
      <c r="K1320" s="120"/>
      <c r="L1320" s="47">
        <v>5.9841899999999999</v>
      </c>
      <c r="M1320" s="47">
        <f t="shared" si="42"/>
        <v>359.0514</v>
      </c>
      <c r="N1320">
        <f t="shared" si="43"/>
        <v>16</v>
      </c>
    </row>
    <row r="1321" spans="1:14" x14ac:dyDescent="0.25">
      <c r="A1321" t="s">
        <v>2339</v>
      </c>
      <c r="B1321" t="s">
        <v>2537</v>
      </c>
      <c r="C1321" t="s">
        <v>2399</v>
      </c>
      <c r="D1321" s="98">
        <v>45520</v>
      </c>
      <c r="E1321" s="1">
        <v>2129</v>
      </c>
      <c r="F1321" t="s">
        <v>2558</v>
      </c>
      <c r="G1321" s="1">
        <v>3584241</v>
      </c>
      <c r="H1321" t="s">
        <v>2358</v>
      </c>
      <c r="I1321" s="120">
        <v>20</v>
      </c>
      <c r="J1321" s="120"/>
      <c r="K1321" s="120"/>
      <c r="L1321" s="47">
        <v>20.662344000000001</v>
      </c>
      <c r="M1321" s="47">
        <f t="shared" si="42"/>
        <v>413.24688000000003</v>
      </c>
      <c r="N1321">
        <f t="shared" si="43"/>
        <v>16</v>
      </c>
    </row>
    <row r="1322" spans="1:14" x14ac:dyDescent="0.25">
      <c r="A1322" t="s">
        <v>2339</v>
      </c>
      <c r="B1322" t="s">
        <v>2537</v>
      </c>
      <c r="C1322" t="s">
        <v>2399</v>
      </c>
      <c r="D1322" s="98">
        <v>45517</v>
      </c>
      <c r="E1322" s="1">
        <v>2131</v>
      </c>
      <c r="F1322" t="s">
        <v>2455</v>
      </c>
      <c r="G1322" s="1">
        <v>3284683</v>
      </c>
      <c r="H1322" t="s">
        <v>2343</v>
      </c>
      <c r="I1322" s="120">
        <v>6</v>
      </c>
      <c r="J1322" s="120"/>
      <c r="K1322" s="120"/>
      <c r="L1322" s="47">
        <v>30.099959999999999</v>
      </c>
      <c r="M1322" s="47">
        <f t="shared" si="42"/>
        <v>180.59976</v>
      </c>
      <c r="N1322">
        <f t="shared" si="43"/>
        <v>13</v>
      </c>
    </row>
    <row r="1323" spans="1:14" x14ac:dyDescent="0.25">
      <c r="A1323" t="s">
        <v>2339</v>
      </c>
      <c r="B1323" t="s">
        <v>2537</v>
      </c>
      <c r="C1323" t="s">
        <v>2399</v>
      </c>
      <c r="D1323" s="98">
        <v>45520</v>
      </c>
      <c r="E1323" s="1">
        <v>2131</v>
      </c>
      <c r="F1323" t="s">
        <v>2455</v>
      </c>
      <c r="G1323" s="1">
        <v>3584240</v>
      </c>
      <c r="H1323" t="s">
        <v>2357</v>
      </c>
      <c r="I1323" s="120">
        <v>60</v>
      </c>
      <c r="J1323" s="120"/>
      <c r="K1323" s="120"/>
      <c r="L1323" s="47">
        <v>5.9841899999999999</v>
      </c>
      <c r="M1323" s="47">
        <f t="shared" si="42"/>
        <v>359.0514</v>
      </c>
      <c r="N1323">
        <f t="shared" si="43"/>
        <v>16</v>
      </c>
    </row>
    <row r="1324" spans="1:14" x14ac:dyDescent="0.25">
      <c r="A1324" t="s">
        <v>2339</v>
      </c>
      <c r="B1324" t="s">
        <v>2537</v>
      </c>
      <c r="C1324" t="s">
        <v>2399</v>
      </c>
      <c r="D1324" s="98">
        <v>45520</v>
      </c>
      <c r="E1324" s="1">
        <v>2131</v>
      </c>
      <c r="F1324" t="s">
        <v>2455</v>
      </c>
      <c r="G1324" s="1">
        <v>3584241</v>
      </c>
      <c r="H1324" t="s">
        <v>2358</v>
      </c>
      <c r="I1324" s="120">
        <v>20</v>
      </c>
      <c r="J1324" s="120"/>
      <c r="K1324" s="120"/>
      <c r="L1324" s="47">
        <v>20.662344000000001</v>
      </c>
      <c r="M1324" s="47">
        <f t="shared" si="42"/>
        <v>413.24688000000003</v>
      </c>
      <c r="N1324">
        <f t="shared" si="43"/>
        <v>16</v>
      </c>
    </row>
    <row r="1325" spans="1:14" x14ac:dyDescent="0.25">
      <c r="A1325" t="s">
        <v>2339</v>
      </c>
      <c r="B1325" t="s">
        <v>2537</v>
      </c>
      <c r="C1325" t="s">
        <v>2399</v>
      </c>
      <c r="D1325" s="98">
        <v>45520</v>
      </c>
      <c r="E1325" s="1">
        <v>2134</v>
      </c>
      <c r="F1325" t="s">
        <v>5215</v>
      </c>
      <c r="G1325" s="1">
        <v>3584240</v>
      </c>
      <c r="H1325" t="s">
        <v>2357</v>
      </c>
      <c r="I1325" s="120">
        <v>60</v>
      </c>
      <c r="J1325" s="120"/>
      <c r="K1325" s="120"/>
      <c r="L1325" s="47">
        <v>5.9841899999999999</v>
      </c>
      <c r="M1325" s="47">
        <f t="shared" si="42"/>
        <v>359.0514</v>
      </c>
      <c r="N1325">
        <f t="shared" si="43"/>
        <v>16</v>
      </c>
    </row>
    <row r="1326" spans="1:14" x14ac:dyDescent="0.25">
      <c r="A1326" t="s">
        <v>2339</v>
      </c>
      <c r="B1326" t="s">
        <v>2537</v>
      </c>
      <c r="C1326" t="s">
        <v>2399</v>
      </c>
      <c r="D1326" s="98">
        <v>45520</v>
      </c>
      <c r="E1326" s="1">
        <v>2134</v>
      </c>
      <c r="F1326" t="s">
        <v>5215</v>
      </c>
      <c r="G1326" s="1">
        <v>3584241</v>
      </c>
      <c r="H1326" t="s">
        <v>2358</v>
      </c>
      <c r="I1326" s="120">
        <v>20</v>
      </c>
      <c r="J1326" s="120"/>
      <c r="K1326" s="120"/>
      <c r="L1326" s="47">
        <v>20.662344000000001</v>
      </c>
      <c r="M1326" s="47">
        <f t="shared" si="42"/>
        <v>413.24688000000003</v>
      </c>
      <c r="N1326">
        <f t="shared" si="43"/>
        <v>16</v>
      </c>
    </row>
    <row r="1327" spans="1:14" x14ac:dyDescent="0.25">
      <c r="A1327" t="s">
        <v>2339</v>
      </c>
      <c r="B1327" t="s">
        <v>2537</v>
      </c>
      <c r="C1327" t="s">
        <v>2399</v>
      </c>
      <c r="D1327" s="98">
        <v>45520</v>
      </c>
      <c r="E1327" s="1">
        <v>2145</v>
      </c>
      <c r="F1327" t="s">
        <v>5216</v>
      </c>
      <c r="G1327" s="1">
        <v>3584240</v>
      </c>
      <c r="H1327" t="s">
        <v>2357</v>
      </c>
      <c r="I1327" s="120">
        <v>60</v>
      </c>
      <c r="J1327" s="120"/>
      <c r="K1327" s="120"/>
      <c r="L1327" s="47">
        <v>5.9841899999999999</v>
      </c>
      <c r="M1327" s="47">
        <f t="shared" si="42"/>
        <v>359.0514</v>
      </c>
      <c r="N1327">
        <f t="shared" si="43"/>
        <v>16</v>
      </c>
    </row>
    <row r="1328" spans="1:14" x14ac:dyDescent="0.25">
      <c r="A1328" t="s">
        <v>2339</v>
      </c>
      <c r="B1328" t="s">
        <v>2537</v>
      </c>
      <c r="C1328" t="s">
        <v>2399</v>
      </c>
      <c r="D1328" s="98">
        <v>45520</v>
      </c>
      <c r="E1328" s="1">
        <v>2145</v>
      </c>
      <c r="F1328" t="s">
        <v>5216</v>
      </c>
      <c r="G1328" s="1">
        <v>3584241</v>
      </c>
      <c r="H1328" t="s">
        <v>2358</v>
      </c>
      <c r="I1328" s="120">
        <v>20</v>
      </c>
      <c r="J1328" s="120"/>
      <c r="K1328" s="120"/>
      <c r="L1328" s="47">
        <v>20.662344000000001</v>
      </c>
      <c r="M1328" s="47">
        <f t="shared" si="42"/>
        <v>413.24688000000003</v>
      </c>
      <c r="N1328">
        <f t="shared" si="43"/>
        <v>16</v>
      </c>
    </row>
    <row r="1329" spans="1:14" x14ac:dyDescent="0.25">
      <c r="A1329" t="s">
        <v>2339</v>
      </c>
      <c r="B1329" t="s">
        <v>2537</v>
      </c>
      <c r="C1329" t="s">
        <v>2399</v>
      </c>
      <c r="D1329" s="98">
        <v>45520</v>
      </c>
      <c r="E1329" s="1">
        <v>2148</v>
      </c>
      <c r="F1329" t="s">
        <v>5217</v>
      </c>
      <c r="G1329" s="1">
        <v>3584240</v>
      </c>
      <c r="H1329" t="s">
        <v>2357</v>
      </c>
      <c r="I1329" s="120">
        <v>60</v>
      </c>
      <c r="J1329" s="120"/>
      <c r="K1329" s="120"/>
      <c r="L1329" s="47">
        <v>5.9841899999999999</v>
      </c>
      <c r="M1329" s="47">
        <f t="shared" si="42"/>
        <v>359.0514</v>
      </c>
      <c r="N1329">
        <f t="shared" si="43"/>
        <v>16</v>
      </c>
    </row>
    <row r="1330" spans="1:14" x14ac:dyDescent="0.25">
      <c r="A1330" t="s">
        <v>2339</v>
      </c>
      <c r="B1330" t="s">
        <v>2537</v>
      </c>
      <c r="C1330" t="s">
        <v>2399</v>
      </c>
      <c r="D1330" s="98">
        <v>45520</v>
      </c>
      <c r="E1330" s="1">
        <v>2148</v>
      </c>
      <c r="F1330" t="s">
        <v>5217</v>
      </c>
      <c r="G1330" s="1">
        <v>3584241</v>
      </c>
      <c r="H1330" t="s">
        <v>2358</v>
      </c>
      <c r="I1330" s="120">
        <v>20</v>
      </c>
      <c r="J1330" s="120"/>
      <c r="K1330" s="120"/>
      <c r="L1330" s="47">
        <v>20.662344000000001</v>
      </c>
      <c r="M1330" s="47">
        <f t="shared" si="42"/>
        <v>413.24688000000003</v>
      </c>
      <c r="N1330">
        <f t="shared" si="43"/>
        <v>16</v>
      </c>
    </row>
    <row r="1331" spans="1:14" x14ac:dyDescent="0.25">
      <c r="A1331" t="s">
        <v>2339</v>
      </c>
      <c r="B1331" t="s">
        <v>2537</v>
      </c>
      <c r="C1331" t="s">
        <v>2399</v>
      </c>
      <c r="D1331" s="98">
        <v>45520</v>
      </c>
      <c r="E1331" s="1">
        <v>2150</v>
      </c>
      <c r="F1331" t="s">
        <v>5218</v>
      </c>
      <c r="G1331" s="1">
        <v>3352387</v>
      </c>
      <c r="H1331" t="s">
        <v>2352</v>
      </c>
      <c r="I1331" s="120">
        <v>6</v>
      </c>
      <c r="J1331" s="120"/>
      <c r="K1331" s="120"/>
      <c r="L1331" s="47">
        <v>39.743999999999993</v>
      </c>
      <c r="M1331" s="47">
        <f t="shared" ref="M1331:M1389" si="44">+I1331*L1331</f>
        <v>238.46399999999994</v>
      </c>
      <c r="N1331">
        <f t="shared" si="43"/>
        <v>16</v>
      </c>
    </row>
    <row r="1332" spans="1:14" x14ac:dyDescent="0.25">
      <c r="A1332" t="s">
        <v>2339</v>
      </c>
      <c r="B1332" t="s">
        <v>2537</v>
      </c>
      <c r="C1332" t="s">
        <v>2399</v>
      </c>
      <c r="D1332" s="98">
        <v>45520</v>
      </c>
      <c r="E1332" s="1">
        <v>2150</v>
      </c>
      <c r="F1332" t="s">
        <v>5218</v>
      </c>
      <c r="G1332" s="1">
        <v>3584240</v>
      </c>
      <c r="H1332" t="s">
        <v>2357</v>
      </c>
      <c r="I1332" s="120">
        <v>60</v>
      </c>
      <c r="J1332" s="120"/>
      <c r="K1332" s="120"/>
      <c r="L1332" s="47">
        <v>5.9841899999999999</v>
      </c>
      <c r="M1332" s="47">
        <f t="shared" si="44"/>
        <v>359.0514</v>
      </c>
      <c r="N1332">
        <f t="shared" si="43"/>
        <v>16</v>
      </c>
    </row>
    <row r="1333" spans="1:14" x14ac:dyDescent="0.25">
      <c r="A1333" t="s">
        <v>2339</v>
      </c>
      <c r="B1333" t="s">
        <v>2537</v>
      </c>
      <c r="C1333" t="s">
        <v>2399</v>
      </c>
      <c r="D1333" s="98">
        <v>45520</v>
      </c>
      <c r="E1333" s="1">
        <v>2150</v>
      </c>
      <c r="F1333" t="s">
        <v>5218</v>
      </c>
      <c r="G1333" s="1">
        <v>3584241</v>
      </c>
      <c r="H1333" t="s">
        <v>2358</v>
      </c>
      <c r="I1333" s="120">
        <v>20</v>
      </c>
      <c r="J1333" s="120"/>
      <c r="K1333" s="120"/>
      <c r="L1333" s="47">
        <v>20.662344000000001</v>
      </c>
      <c r="M1333" s="47">
        <f t="shared" si="44"/>
        <v>413.24688000000003</v>
      </c>
      <c r="N1333">
        <f t="shared" si="43"/>
        <v>16</v>
      </c>
    </row>
    <row r="1334" spans="1:14" x14ac:dyDescent="0.25">
      <c r="A1334" t="s">
        <v>2339</v>
      </c>
      <c r="B1334" t="s">
        <v>2537</v>
      </c>
      <c r="C1334" t="s">
        <v>2399</v>
      </c>
      <c r="D1334" s="98">
        <v>45520</v>
      </c>
      <c r="E1334" s="1">
        <v>2153</v>
      </c>
      <c r="F1334" t="s">
        <v>2559</v>
      </c>
      <c r="G1334" s="1">
        <v>3584240</v>
      </c>
      <c r="H1334" t="s">
        <v>2357</v>
      </c>
      <c r="I1334" s="120">
        <v>60</v>
      </c>
      <c r="J1334" s="120"/>
      <c r="K1334" s="120"/>
      <c r="L1334" s="47">
        <v>5.9841899999999999</v>
      </c>
      <c r="M1334" s="47">
        <f t="shared" si="44"/>
        <v>359.0514</v>
      </c>
      <c r="N1334">
        <f t="shared" si="43"/>
        <v>16</v>
      </c>
    </row>
    <row r="1335" spans="1:14" x14ac:dyDescent="0.25">
      <c r="A1335" t="s">
        <v>2339</v>
      </c>
      <c r="B1335" t="s">
        <v>2537</v>
      </c>
      <c r="C1335" t="s">
        <v>2399</v>
      </c>
      <c r="D1335" s="98">
        <v>45520</v>
      </c>
      <c r="E1335" s="1">
        <v>2153</v>
      </c>
      <c r="F1335" t="s">
        <v>2559</v>
      </c>
      <c r="G1335" s="1">
        <v>3584241</v>
      </c>
      <c r="H1335" t="s">
        <v>2358</v>
      </c>
      <c r="I1335" s="120">
        <v>20</v>
      </c>
      <c r="J1335" s="120"/>
      <c r="K1335" s="120"/>
      <c r="L1335" s="47">
        <v>20.662344000000001</v>
      </c>
      <c r="M1335" s="47">
        <f t="shared" si="44"/>
        <v>413.24688000000003</v>
      </c>
      <c r="N1335">
        <f t="shared" si="43"/>
        <v>16</v>
      </c>
    </row>
    <row r="1336" spans="1:14" x14ac:dyDescent="0.25">
      <c r="A1336" t="s">
        <v>2339</v>
      </c>
      <c r="B1336" t="s">
        <v>2537</v>
      </c>
      <c r="C1336" t="s">
        <v>2399</v>
      </c>
      <c r="D1336" s="98">
        <v>45520</v>
      </c>
      <c r="E1336" s="1">
        <v>2155</v>
      </c>
      <c r="F1336" t="s">
        <v>2560</v>
      </c>
      <c r="G1336" s="1">
        <v>3584240</v>
      </c>
      <c r="H1336" t="s">
        <v>2357</v>
      </c>
      <c r="I1336" s="120">
        <v>60</v>
      </c>
      <c r="J1336" s="120"/>
      <c r="K1336" s="120"/>
      <c r="L1336" s="47">
        <v>5.9841899999999999</v>
      </c>
      <c r="M1336" s="47">
        <f t="shared" si="44"/>
        <v>359.0514</v>
      </c>
      <c r="N1336">
        <f t="shared" si="43"/>
        <v>16</v>
      </c>
    </row>
    <row r="1337" spans="1:14" x14ac:dyDescent="0.25">
      <c r="A1337" t="s">
        <v>2339</v>
      </c>
      <c r="B1337" t="s">
        <v>2537</v>
      </c>
      <c r="C1337" t="s">
        <v>2399</v>
      </c>
      <c r="D1337" s="98">
        <v>45520</v>
      </c>
      <c r="E1337" s="1">
        <v>2155</v>
      </c>
      <c r="F1337" t="s">
        <v>2560</v>
      </c>
      <c r="G1337" s="1">
        <v>3584241</v>
      </c>
      <c r="H1337" t="s">
        <v>2358</v>
      </c>
      <c r="I1337" s="120">
        <v>20</v>
      </c>
      <c r="J1337" s="120"/>
      <c r="K1337" s="120"/>
      <c r="L1337" s="47">
        <v>20.662344000000001</v>
      </c>
      <c r="M1337" s="47">
        <f t="shared" si="44"/>
        <v>413.24688000000003</v>
      </c>
      <c r="N1337">
        <f t="shared" si="43"/>
        <v>16</v>
      </c>
    </row>
    <row r="1338" spans="1:14" x14ac:dyDescent="0.25">
      <c r="A1338" t="s">
        <v>2339</v>
      </c>
      <c r="B1338" t="s">
        <v>2537</v>
      </c>
      <c r="C1338" t="s">
        <v>2399</v>
      </c>
      <c r="D1338" s="98">
        <v>45520</v>
      </c>
      <c r="E1338" s="1">
        <v>2156</v>
      </c>
      <c r="F1338" t="s">
        <v>5219</v>
      </c>
      <c r="G1338" s="1">
        <v>3584240</v>
      </c>
      <c r="H1338" t="s">
        <v>2357</v>
      </c>
      <c r="I1338" s="120">
        <v>60</v>
      </c>
      <c r="J1338" s="120"/>
      <c r="K1338" s="120"/>
      <c r="L1338" s="47">
        <v>5.9841899999999999</v>
      </c>
      <c r="M1338" s="47">
        <f t="shared" si="44"/>
        <v>359.0514</v>
      </c>
      <c r="N1338">
        <f t="shared" si="43"/>
        <v>16</v>
      </c>
    </row>
    <row r="1339" spans="1:14" x14ac:dyDescent="0.25">
      <c r="A1339" t="s">
        <v>2339</v>
      </c>
      <c r="B1339" t="s">
        <v>2537</v>
      </c>
      <c r="C1339" t="s">
        <v>2399</v>
      </c>
      <c r="D1339" s="98">
        <v>45520</v>
      </c>
      <c r="E1339" s="1">
        <v>2156</v>
      </c>
      <c r="F1339" t="s">
        <v>5219</v>
      </c>
      <c r="G1339" s="1">
        <v>3584241</v>
      </c>
      <c r="H1339" t="s">
        <v>2358</v>
      </c>
      <c r="I1339" s="120">
        <v>20</v>
      </c>
      <c r="J1339" s="120"/>
      <c r="K1339" s="120"/>
      <c r="L1339" s="47">
        <v>20.662344000000001</v>
      </c>
      <c r="M1339" s="47">
        <f t="shared" si="44"/>
        <v>413.24688000000003</v>
      </c>
      <c r="N1339">
        <f t="shared" si="43"/>
        <v>16</v>
      </c>
    </row>
    <row r="1340" spans="1:14" x14ac:dyDescent="0.25">
      <c r="A1340" t="s">
        <v>2339</v>
      </c>
      <c r="B1340" t="s">
        <v>2537</v>
      </c>
      <c r="C1340" t="s">
        <v>2399</v>
      </c>
      <c r="D1340" s="98">
        <v>45520</v>
      </c>
      <c r="E1340" s="1">
        <v>2157</v>
      </c>
      <c r="F1340" t="s">
        <v>5220</v>
      </c>
      <c r="G1340" s="1">
        <v>3373113</v>
      </c>
      <c r="H1340" t="s">
        <v>2353</v>
      </c>
      <c r="I1340" s="120">
        <v>60</v>
      </c>
      <c r="J1340" s="120"/>
      <c r="K1340" s="120"/>
      <c r="L1340" s="47">
        <v>5.9841899999999999</v>
      </c>
      <c r="M1340" s="47">
        <f t="shared" si="44"/>
        <v>359.0514</v>
      </c>
      <c r="N1340">
        <f t="shared" si="43"/>
        <v>16</v>
      </c>
    </row>
    <row r="1341" spans="1:14" x14ac:dyDescent="0.25">
      <c r="A1341" t="s">
        <v>2339</v>
      </c>
      <c r="B1341" t="s">
        <v>2537</v>
      </c>
      <c r="C1341" t="s">
        <v>2399</v>
      </c>
      <c r="D1341" s="98">
        <v>45520</v>
      </c>
      <c r="E1341" s="1">
        <v>2157</v>
      </c>
      <c r="F1341" t="s">
        <v>5220</v>
      </c>
      <c r="G1341" s="1">
        <v>3584240</v>
      </c>
      <c r="H1341" t="s">
        <v>2357</v>
      </c>
      <c r="I1341" s="120">
        <v>60</v>
      </c>
      <c r="J1341" s="120"/>
      <c r="K1341" s="120"/>
      <c r="L1341" s="47">
        <v>5.9841899999999999</v>
      </c>
      <c r="M1341" s="47">
        <f t="shared" si="44"/>
        <v>359.0514</v>
      </c>
      <c r="N1341">
        <f t="shared" si="43"/>
        <v>16</v>
      </c>
    </row>
    <row r="1342" spans="1:14" x14ac:dyDescent="0.25">
      <c r="A1342" t="s">
        <v>2339</v>
      </c>
      <c r="B1342" t="s">
        <v>2537</v>
      </c>
      <c r="C1342" t="s">
        <v>2399</v>
      </c>
      <c r="D1342" s="98">
        <v>45520</v>
      </c>
      <c r="E1342" s="1">
        <v>2157</v>
      </c>
      <c r="F1342" t="s">
        <v>5220</v>
      </c>
      <c r="G1342" s="1">
        <v>3584241</v>
      </c>
      <c r="H1342" t="s">
        <v>2358</v>
      </c>
      <c r="I1342" s="120">
        <v>20</v>
      </c>
      <c r="J1342" s="120"/>
      <c r="K1342" s="120"/>
      <c r="L1342" s="47">
        <v>20.662344000000001</v>
      </c>
      <c r="M1342" s="47">
        <f t="shared" si="44"/>
        <v>413.24688000000003</v>
      </c>
      <c r="N1342">
        <f t="shared" si="43"/>
        <v>16</v>
      </c>
    </row>
    <row r="1343" spans="1:14" x14ac:dyDescent="0.25">
      <c r="A1343" t="s">
        <v>2339</v>
      </c>
      <c r="B1343" t="s">
        <v>2537</v>
      </c>
      <c r="C1343" t="s">
        <v>2399</v>
      </c>
      <c r="D1343" s="98">
        <v>45520</v>
      </c>
      <c r="E1343" s="1">
        <v>2163</v>
      </c>
      <c r="F1343" t="s">
        <v>5221</v>
      </c>
      <c r="G1343" s="1">
        <v>3584240</v>
      </c>
      <c r="H1343" t="s">
        <v>2357</v>
      </c>
      <c r="I1343" s="120">
        <v>60</v>
      </c>
      <c r="J1343" s="120"/>
      <c r="K1343" s="120"/>
      <c r="L1343" s="47">
        <v>5.9841899999999999</v>
      </c>
      <c r="M1343" s="47">
        <f t="shared" si="44"/>
        <v>359.0514</v>
      </c>
      <c r="N1343">
        <f t="shared" si="43"/>
        <v>16</v>
      </c>
    </row>
    <row r="1344" spans="1:14" x14ac:dyDescent="0.25">
      <c r="A1344" t="s">
        <v>2339</v>
      </c>
      <c r="B1344" t="s">
        <v>2537</v>
      </c>
      <c r="C1344" t="s">
        <v>2399</v>
      </c>
      <c r="D1344" s="98">
        <v>45520</v>
      </c>
      <c r="E1344" s="1">
        <v>2163</v>
      </c>
      <c r="F1344" t="s">
        <v>5221</v>
      </c>
      <c r="G1344" s="1">
        <v>3584241</v>
      </c>
      <c r="H1344" t="s">
        <v>2358</v>
      </c>
      <c r="I1344" s="120">
        <v>20</v>
      </c>
      <c r="J1344" s="120"/>
      <c r="K1344" s="120"/>
      <c r="L1344" s="47">
        <v>20.662344000000001</v>
      </c>
      <c r="M1344" s="47">
        <f t="shared" si="44"/>
        <v>413.24688000000003</v>
      </c>
      <c r="N1344">
        <f t="shared" si="43"/>
        <v>16</v>
      </c>
    </row>
    <row r="1345" spans="1:14" x14ac:dyDescent="0.25">
      <c r="A1345" t="s">
        <v>2339</v>
      </c>
      <c r="B1345" t="s">
        <v>2537</v>
      </c>
      <c r="C1345" t="s">
        <v>2399</v>
      </c>
      <c r="D1345" s="98">
        <v>45519</v>
      </c>
      <c r="E1345" s="1">
        <v>2165</v>
      </c>
      <c r="F1345" t="s">
        <v>5222</v>
      </c>
      <c r="G1345" s="1">
        <v>3373113</v>
      </c>
      <c r="H1345" t="s">
        <v>2353</v>
      </c>
      <c r="I1345" s="120">
        <v>60</v>
      </c>
      <c r="J1345" s="120"/>
      <c r="K1345" s="120"/>
      <c r="L1345" s="47">
        <v>5.9841899999999999</v>
      </c>
      <c r="M1345" s="47">
        <f t="shared" si="44"/>
        <v>359.0514</v>
      </c>
      <c r="N1345">
        <f t="shared" si="43"/>
        <v>15</v>
      </c>
    </row>
    <row r="1346" spans="1:14" x14ac:dyDescent="0.25">
      <c r="A1346" t="s">
        <v>2339</v>
      </c>
      <c r="B1346" t="s">
        <v>2537</v>
      </c>
      <c r="C1346" t="s">
        <v>2399</v>
      </c>
      <c r="D1346" s="98">
        <v>45518</v>
      </c>
      <c r="E1346" s="1">
        <v>9502</v>
      </c>
      <c r="F1346" t="s">
        <v>5223</v>
      </c>
      <c r="G1346" s="1">
        <v>3284683</v>
      </c>
      <c r="H1346" t="s">
        <v>2343</v>
      </c>
      <c r="I1346" s="120">
        <v>6</v>
      </c>
      <c r="J1346" s="120"/>
      <c r="K1346" s="120"/>
      <c r="L1346" s="47">
        <v>30.099959999999999</v>
      </c>
      <c r="M1346" s="47">
        <f t="shared" si="44"/>
        <v>180.59976</v>
      </c>
      <c r="N1346">
        <f t="shared" si="43"/>
        <v>14</v>
      </c>
    </row>
    <row r="1347" spans="1:14" x14ac:dyDescent="0.25">
      <c r="A1347" t="s">
        <v>2339</v>
      </c>
      <c r="B1347" t="s">
        <v>2537</v>
      </c>
      <c r="C1347" t="s">
        <v>2399</v>
      </c>
      <c r="D1347" s="98">
        <v>45518</v>
      </c>
      <c r="E1347" s="1">
        <v>9502</v>
      </c>
      <c r="F1347" t="s">
        <v>5223</v>
      </c>
      <c r="G1347" s="1">
        <v>3373113</v>
      </c>
      <c r="H1347" t="s">
        <v>2353</v>
      </c>
      <c r="I1347" s="120">
        <v>60</v>
      </c>
      <c r="J1347" s="120"/>
      <c r="K1347" s="120"/>
      <c r="L1347" s="47">
        <v>5.9841899999999999</v>
      </c>
      <c r="M1347" s="47">
        <f t="shared" si="44"/>
        <v>359.0514</v>
      </c>
      <c r="N1347">
        <f t="shared" ref="N1347:N1410" si="45">+DAY(D1347)</f>
        <v>14</v>
      </c>
    </row>
    <row r="1348" spans="1:14" x14ac:dyDescent="0.25">
      <c r="A1348" t="s">
        <v>2339</v>
      </c>
      <c r="B1348" t="s">
        <v>2537</v>
      </c>
      <c r="C1348" t="s">
        <v>2399</v>
      </c>
      <c r="D1348" s="98">
        <v>45518</v>
      </c>
      <c r="E1348" s="1">
        <v>9502</v>
      </c>
      <c r="F1348" t="s">
        <v>5223</v>
      </c>
      <c r="G1348" s="1">
        <v>3384346</v>
      </c>
      <c r="H1348" t="s">
        <v>2354</v>
      </c>
      <c r="I1348" s="120">
        <v>6</v>
      </c>
      <c r="J1348" s="120"/>
      <c r="K1348" s="120"/>
      <c r="L1348" s="47">
        <v>37.949940000000005</v>
      </c>
      <c r="M1348" s="47">
        <f t="shared" si="44"/>
        <v>227.69964000000004</v>
      </c>
      <c r="N1348">
        <f t="shared" si="45"/>
        <v>14</v>
      </c>
    </row>
    <row r="1349" spans="1:14" x14ac:dyDescent="0.25">
      <c r="A1349" t="s">
        <v>2339</v>
      </c>
      <c r="B1349" t="s">
        <v>2537</v>
      </c>
      <c r="C1349" t="s">
        <v>2399</v>
      </c>
      <c r="D1349" s="98">
        <v>45518</v>
      </c>
      <c r="E1349" s="1">
        <v>9502</v>
      </c>
      <c r="F1349" t="s">
        <v>5223</v>
      </c>
      <c r="G1349" s="1">
        <v>3384347</v>
      </c>
      <c r="H1349" t="s">
        <v>2345</v>
      </c>
      <c r="I1349" s="120">
        <v>60</v>
      </c>
      <c r="J1349" s="120"/>
      <c r="K1349" s="120"/>
      <c r="L1349" s="47">
        <v>5.7200040000000012</v>
      </c>
      <c r="M1349" s="47">
        <f t="shared" si="44"/>
        <v>343.20024000000006</v>
      </c>
      <c r="N1349">
        <f t="shared" si="45"/>
        <v>14</v>
      </c>
    </row>
    <row r="1350" spans="1:14" x14ac:dyDescent="0.25">
      <c r="A1350" t="s">
        <v>2339</v>
      </c>
      <c r="B1350" t="s">
        <v>2537</v>
      </c>
      <c r="C1350" t="s">
        <v>2399</v>
      </c>
      <c r="D1350" s="98">
        <v>45518</v>
      </c>
      <c r="E1350" s="1">
        <v>9502</v>
      </c>
      <c r="F1350" t="s">
        <v>5223</v>
      </c>
      <c r="G1350" s="1">
        <v>3568860</v>
      </c>
      <c r="H1350" t="s">
        <v>2361</v>
      </c>
      <c r="I1350" s="120">
        <v>24</v>
      </c>
      <c r="J1350" s="120"/>
      <c r="K1350" s="120"/>
      <c r="L1350" s="47">
        <v>12.645809999999999</v>
      </c>
      <c r="M1350" s="47">
        <f t="shared" si="44"/>
        <v>303.49943999999999</v>
      </c>
      <c r="N1350">
        <f t="shared" si="45"/>
        <v>14</v>
      </c>
    </row>
    <row r="1351" spans="1:14" x14ac:dyDescent="0.25">
      <c r="A1351" t="s">
        <v>2339</v>
      </c>
      <c r="B1351" t="s">
        <v>2537</v>
      </c>
      <c r="C1351" t="s">
        <v>2399</v>
      </c>
      <c r="D1351" s="98">
        <v>45520</v>
      </c>
      <c r="E1351" s="1">
        <v>9502</v>
      </c>
      <c r="F1351" t="s">
        <v>5223</v>
      </c>
      <c r="G1351" s="1">
        <v>3584240</v>
      </c>
      <c r="H1351" t="s">
        <v>2357</v>
      </c>
      <c r="I1351" s="120">
        <v>60</v>
      </c>
      <c r="J1351" s="120"/>
      <c r="K1351" s="120"/>
      <c r="L1351" s="47">
        <v>5.9841899999999999</v>
      </c>
      <c r="M1351" s="47">
        <f t="shared" si="44"/>
        <v>359.0514</v>
      </c>
      <c r="N1351">
        <f t="shared" si="45"/>
        <v>16</v>
      </c>
    </row>
    <row r="1352" spans="1:14" x14ac:dyDescent="0.25">
      <c r="A1352" t="s">
        <v>2339</v>
      </c>
      <c r="B1352" t="s">
        <v>2537</v>
      </c>
      <c r="C1352" t="s">
        <v>2399</v>
      </c>
      <c r="D1352" s="98">
        <v>45520</v>
      </c>
      <c r="E1352" s="1">
        <v>9502</v>
      </c>
      <c r="F1352" t="s">
        <v>5223</v>
      </c>
      <c r="G1352" s="1">
        <v>3584241</v>
      </c>
      <c r="H1352" t="s">
        <v>2358</v>
      </c>
      <c r="I1352" s="120">
        <v>20</v>
      </c>
      <c r="J1352" s="120"/>
      <c r="K1352" s="120"/>
      <c r="L1352" s="47">
        <v>20.662344000000001</v>
      </c>
      <c r="M1352" s="47">
        <f t="shared" si="44"/>
        <v>413.24688000000003</v>
      </c>
      <c r="N1352">
        <f t="shared" si="45"/>
        <v>16</v>
      </c>
    </row>
    <row r="1353" spans="1:14" x14ac:dyDescent="0.25">
      <c r="A1353" t="s">
        <v>2339</v>
      </c>
      <c r="B1353" t="s">
        <v>2537</v>
      </c>
      <c r="C1353" t="s">
        <v>2399</v>
      </c>
      <c r="D1353" s="98">
        <v>45520</v>
      </c>
      <c r="E1353" s="1">
        <v>9503</v>
      </c>
      <c r="F1353" t="s">
        <v>5224</v>
      </c>
      <c r="G1353" s="1">
        <v>3584240</v>
      </c>
      <c r="H1353" t="s">
        <v>2357</v>
      </c>
      <c r="I1353" s="120">
        <v>60</v>
      </c>
      <c r="J1353" s="120"/>
      <c r="K1353" s="120"/>
      <c r="L1353" s="47">
        <v>5.9841899999999999</v>
      </c>
      <c r="M1353" s="47">
        <f t="shared" si="44"/>
        <v>359.0514</v>
      </c>
      <c r="N1353">
        <f t="shared" si="45"/>
        <v>16</v>
      </c>
    </row>
    <row r="1354" spans="1:14" x14ac:dyDescent="0.25">
      <c r="A1354" t="s">
        <v>2339</v>
      </c>
      <c r="B1354" t="s">
        <v>2537</v>
      </c>
      <c r="C1354" t="s">
        <v>2399</v>
      </c>
      <c r="D1354" s="98">
        <v>45520</v>
      </c>
      <c r="E1354" s="1">
        <v>9503</v>
      </c>
      <c r="F1354" t="s">
        <v>5224</v>
      </c>
      <c r="G1354" s="1">
        <v>3584241</v>
      </c>
      <c r="H1354" t="s">
        <v>2358</v>
      </c>
      <c r="I1354" s="120">
        <v>20</v>
      </c>
      <c r="J1354" s="120"/>
      <c r="K1354" s="120"/>
      <c r="L1354" s="47">
        <v>20.662344000000001</v>
      </c>
      <c r="M1354" s="47">
        <f t="shared" si="44"/>
        <v>413.24688000000003</v>
      </c>
      <c r="N1354">
        <f t="shared" si="45"/>
        <v>16</v>
      </c>
    </row>
    <row r="1355" spans="1:14" x14ac:dyDescent="0.25">
      <c r="A1355" t="s">
        <v>2458</v>
      </c>
      <c r="B1355" t="s">
        <v>2537</v>
      </c>
      <c r="C1355" t="s">
        <v>2340</v>
      </c>
      <c r="D1355" s="98">
        <v>45517</v>
      </c>
      <c r="E1355" s="1">
        <v>119</v>
      </c>
      <c r="F1355" t="s">
        <v>2459</v>
      </c>
      <c r="G1355" s="1">
        <v>3284683</v>
      </c>
      <c r="H1355" t="s">
        <v>2343</v>
      </c>
      <c r="I1355" s="120">
        <v>24</v>
      </c>
      <c r="J1355" s="120"/>
      <c r="K1355" s="120"/>
      <c r="L1355" s="47">
        <v>30.099959999999999</v>
      </c>
      <c r="M1355" s="47">
        <f t="shared" si="44"/>
        <v>722.39904000000001</v>
      </c>
      <c r="N1355">
        <f t="shared" si="45"/>
        <v>13</v>
      </c>
    </row>
    <row r="1356" spans="1:14" x14ac:dyDescent="0.25">
      <c r="A1356" t="s">
        <v>2458</v>
      </c>
      <c r="B1356" t="s">
        <v>2537</v>
      </c>
      <c r="C1356" t="s">
        <v>2340</v>
      </c>
      <c r="D1356" s="98">
        <v>45517</v>
      </c>
      <c r="E1356" s="1">
        <v>119</v>
      </c>
      <c r="F1356" t="s">
        <v>2459</v>
      </c>
      <c r="G1356" s="1">
        <v>3352387</v>
      </c>
      <c r="H1356" t="s">
        <v>2352</v>
      </c>
      <c r="I1356" s="120">
        <v>18</v>
      </c>
      <c r="J1356" s="120"/>
      <c r="K1356" s="120"/>
      <c r="L1356" s="47">
        <v>39.743999999999993</v>
      </c>
      <c r="M1356" s="47">
        <f t="shared" si="44"/>
        <v>715.39199999999983</v>
      </c>
      <c r="N1356">
        <f t="shared" si="45"/>
        <v>13</v>
      </c>
    </row>
    <row r="1357" spans="1:14" x14ac:dyDescent="0.25">
      <c r="A1357" t="s">
        <v>2458</v>
      </c>
      <c r="B1357" t="s">
        <v>2537</v>
      </c>
      <c r="C1357" t="s">
        <v>2340</v>
      </c>
      <c r="D1357" s="98">
        <v>45517</v>
      </c>
      <c r="E1357" s="1">
        <v>119</v>
      </c>
      <c r="F1357" t="s">
        <v>2459</v>
      </c>
      <c r="G1357" s="1">
        <v>3564666</v>
      </c>
      <c r="H1357" t="s">
        <v>2362</v>
      </c>
      <c r="I1357" s="120">
        <v>12</v>
      </c>
      <c r="J1357" s="120"/>
      <c r="K1357" s="120"/>
      <c r="L1357" s="47">
        <v>20.323620000000002</v>
      </c>
      <c r="M1357" s="47">
        <f t="shared" si="44"/>
        <v>243.88344000000001</v>
      </c>
      <c r="N1357">
        <f t="shared" si="45"/>
        <v>13</v>
      </c>
    </row>
    <row r="1358" spans="1:14" x14ac:dyDescent="0.25">
      <c r="A1358" t="s">
        <v>2458</v>
      </c>
      <c r="B1358" t="s">
        <v>2537</v>
      </c>
      <c r="C1358" t="s">
        <v>2340</v>
      </c>
      <c r="D1358" s="98">
        <v>45517</v>
      </c>
      <c r="E1358" s="1">
        <v>119</v>
      </c>
      <c r="F1358" t="s">
        <v>2459</v>
      </c>
      <c r="G1358" s="1">
        <v>3580595</v>
      </c>
      <c r="H1358" t="s">
        <v>2349</v>
      </c>
      <c r="I1358" s="120">
        <v>6</v>
      </c>
      <c r="J1358" s="120"/>
      <c r="K1358" s="120"/>
      <c r="L1358" s="47">
        <v>18.065520000000003</v>
      </c>
      <c r="M1358" s="47">
        <f t="shared" si="44"/>
        <v>108.39312000000001</v>
      </c>
      <c r="N1358">
        <f t="shared" si="45"/>
        <v>13</v>
      </c>
    </row>
    <row r="1359" spans="1:14" x14ac:dyDescent="0.25">
      <c r="A1359" t="s">
        <v>2458</v>
      </c>
      <c r="B1359" t="s">
        <v>2537</v>
      </c>
      <c r="C1359" t="s">
        <v>2340</v>
      </c>
      <c r="D1359" s="98">
        <v>45517</v>
      </c>
      <c r="E1359" s="1">
        <v>119</v>
      </c>
      <c r="F1359" t="s">
        <v>2459</v>
      </c>
      <c r="G1359" s="1">
        <v>3584240</v>
      </c>
      <c r="H1359" t="s">
        <v>2357</v>
      </c>
      <c r="I1359" s="120">
        <v>60</v>
      </c>
      <c r="J1359" s="120"/>
      <c r="K1359" s="120"/>
      <c r="L1359" s="47">
        <v>5.9841899999999999</v>
      </c>
      <c r="M1359" s="47">
        <f t="shared" si="44"/>
        <v>359.0514</v>
      </c>
      <c r="N1359">
        <f t="shared" si="45"/>
        <v>13</v>
      </c>
    </row>
    <row r="1360" spans="1:14" x14ac:dyDescent="0.25">
      <c r="A1360" t="s">
        <v>2458</v>
      </c>
      <c r="B1360" t="s">
        <v>2537</v>
      </c>
      <c r="C1360" t="s">
        <v>2340</v>
      </c>
      <c r="D1360" s="98">
        <v>45517</v>
      </c>
      <c r="E1360" s="1">
        <v>119</v>
      </c>
      <c r="F1360" t="s">
        <v>2459</v>
      </c>
      <c r="G1360" s="1">
        <v>3584241</v>
      </c>
      <c r="H1360" t="s">
        <v>2358</v>
      </c>
      <c r="I1360" s="120">
        <v>20</v>
      </c>
      <c r="J1360" s="120"/>
      <c r="K1360" s="120"/>
      <c r="L1360" s="47">
        <v>20.662344000000001</v>
      </c>
      <c r="M1360" s="47">
        <f t="shared" si="44"/>
        <v>413.24688000000003</v>
      </c>
      <c r="N1360">
        <f t="shared" si="45"/>
        <v>13</v>
      </c>
    </row>
    <row r="1361" spans="1:14" x14ac:dyDescent="0.25">
      <c r="A1361" t="s">
        <v>2458</v>
      </c>
      <c r="B1361" t="s">
        <v>2537</v>
      </c>
      <c r="C1361" t="s">
        <v>2340</v>
      </c>
      <c r="D1361" s="98">
        <v>45516</v>
      </c>
      <c r="E1361" s="1">
        <v>120</v>
      </c>
      <c r="F1361" t="s">
        <v>2460</v>
      </c>
      <c r="G1361" s="1">
        <v>3352387</v>
      </c>
      <c r="H1361" t="s">
        <v>2352</v>
      </c>
      <c r="I1361" s="120">
        <v>30</v>
      </c>
      <c r="J1361" s="120"/>
      <c r="K1361" s="120"/>
      <c r="L1361" s="47">
        <v>39.743999999999993</v>
      </c>
      <c r="M1361" s="47">
        <f t="shared" si="44"/>
        <v>1192.3199999999997</v>
      </c>
      <c r="N1361">
        <f t="shared" si="45"/>
        <v>12</v>
      </c>
    </row>
    <row r="1362" spans="1:14" x14ac:dyDescent="0.25">
      <c r="A1362" t="s">
        <v>2458</v>
      </c>
      <c r="B1362" t="s">
        <v>2537</v>
      </c>
      <c r="C1362" t="s">
        <v>2340</v>
      </c>
      <c r="D1362" s="98">
        <v>45516</v>
      </c>
      <c r="E1362" s="1">
        <v>120</v>
      </c>
      <c r="F1362" t="s">
        <v>2460</v>
      </c>
      <c r="G1362" s="1">
        <v>3566457</v>
      </c>
      <c r="H1362" t="s">
        <v>2365</v>
      </c>
      <c r="I1362" s="120">
        <v>24</v>
      </c>
      <c r="J1362" s="120"/>
      <c r="K1362" s="120"/>
      <c r="L1362" s="47">
        <v>12.645809999999999</v>
      </c>
      <c r="M1362" s="47">
        <f t="shared" si="44"/>
        <v>303.49943999999999</v>
      </c>
      <c r="N1362">
        <f t="shared" si="45"/>
        <v>12</v>
      </c>
    </row>
    <row r="1363" spans="1:14" x14ac:dyDescent="0.25">
      <c r="A1363" t="s">
        <v>2458</v>
      </c>
      <c r="B1363" t="s">
        <v>2537</v>
      </c>
      <c r="C1363" t="s">
        <v>2340</v>
      </c>
      <c r="D1363" s="98">
        <v>45517</v>
      </c>
      <c r="E1363" s="1">
        <v>120</v>
      </c>
      <c r="F1363" t="s">
        <v>2460</v>
      </c>
      <c r="G1363" s="1">
        <v>3580595</v>
      </c>
      <c r="H1363" t="s">
        <v>2349</v>
      </c>
      <c r="I1363" s="120">
        <v>12</v>
      </c>
      <c r="J1363" s="120"/>
      <c r="K1363" s="120"/>
      <c r="L1363" s="47">
        <v>18.065520000000003</v>
      </c>
      <c r="M1363" s="47">
        <f t="shared" si="44"/>
        <v>216.78624000000002</v>
      </c>
      <c r="N1363">
        <f t="shared" si="45"/>
        <v>13</v>
      </c>
    </row>
    <row r="1364" spans="1:14" x14ac:dyDescent="0.25">
      <c r="A1364" t="s">
        <v>2458</v>
      </c>
      <c r="B1364" t="s">
        <v>2537</v>
      </c>
      <c r="C1364" t="s">
        <v>2340</v>
      </c>
      <c r="D1364" s="98">
        <v>45517</v>
      </c>
      <c r="E1364" s="1">
        <v>120</v>
      </c>
      <c r="F1364" t="s">
        <v>2460</v>
      </c>
      <c r="G1364" s="1">
        <v>3584240</v>
      </c>
      <c r="H1364" t="s">
        <v>2357</v>
      </c>
      <c r="I1364" s="120">
        <v>60</v>
      </c>
      <c r="J1364" s="120"/>
      <c r="K1364" s="120"/>
      <c r="L1364" s="47">
        <v>5.9841899999999999</v>
      </c>
      <c r="M1364" s="47">
        <f t="shared" si="44"/>
        <v>359.0514</v>
      </c>
      <c r="N1364">
        <f t="shared" si="45"/>
        <v>13</v>
      </c>
    </row>
    <row r="1365" spans="1:14" x14ac:dyDescent="0.25">
      <c r="A1365" t="s">
        <v>2458</v>
      </c>
      <c r="B1365" t="s">
        <v>2537</v>
      </c>
      <c r="C1365" t="s">
        <v>2340</v>
      </c>
      <c r="D1365" s="98">
        <v>45517</v>
      </c>
      <c r="E1365" s="1">
        <v>120</v>
      </c>
      <c r="F1365" t="s">
        <v>2460</v>
      </c>
      <c r="G1365" s="1">
        <v>3584241</v>
      </c>
      <c r="H1365" t="s">
        <v>2358</v>
      </c>
      <c r="I1365" s="120">
        <v>20</v>
      </c>
      <c r="J1365" s="120"/>
      <c r="K1365" s="120"/>
      <c r="L1365" s="47">
        <v>20.662344000000001</v>
      </c>
      <c r="M1365" s="47">
        <f t="shared" si="44"/>
        <v>413.24688000000003</v>
      </c>
      <c r="N1365">
        <f t="shared" si="45"/>
        <v>13</v>
      </c>
    </row>
    <row r="1366" spans="1:14" x14ac:dyDescent="0.25">
      <c r="A1366" t="s">
        <v>2458</v>
      </c>
      <c r="B1366" t="s">
        <v>2537</v>
      </c>
      <c r="C1366" t="s">
        <v>2340</v>
      </c>
      <c r="D1366" s="98">
        <v>45517</v>
      </c>
      <c r="E1366" s="1">
        <v>120</v>
      </c>
      <c r="F1366" t="s">
        <v>2460</v>
      </c>
      <c r="G1366" s="1">
        <v>3284683</v>
      </c>
      <c r="H1366" t="s">
        <v>2343</v>
      </c>
      <c r="I1366" s="120">
        <v>180</v>
      </c>
      <c r="J1366" s="120"/>
      <c r="K1366" s="120"/>
      <c r="L1366" s="47">
        <v>30.099959999999999</v>
      </c>
      <c r="M1366" s="47">
        <f t="shared" si="44"/>
        <v>5417.9928</v>
      </c>
      <c r="N1366">
        <f t="shared" si="45"/>
        <v>13</v>
      </c>
    </row>
    <row r="1367" spans="1:14" x14ac:dyDescent="0.25">
      <c r="A1367" t="s">
        <v>2458</v>
      </c>
      <c r="B1367" t="s">
        <v>2537</v>
      </c>
      <c r="C1367" t="s">
        <v>2340</v>
      </c>
      <c r="D1367" s="98">
        <v>45517</v>
      </c>
      <c r="E1367" s="1">
        <v>120</v>
      </c>
      <c r="F1367" t="s">
        <v>2460</v>
      </c>
      <c r="G1367" s="1">
        <v>3373113</v>
      </c>
      <c r="H1367" t="s">
        <v>2353</v>
      </c>
      <c r="I1367" s="120">
        <v>120</v>
      </c>
      <c r="J1367" s="120"/>
      <c r="K1367" s="120"/>
      <c r="L1367" s="47">
        <v>5.9841899999999999</v>
      </c>
      <c r="M1367" s="47">
        <f t="shared" si="44"/>
        <v>718.1028</v>
      </c>
      <c r="N1367">
        <f t="shared" si="45"/>
        <v>13</v>
      </c>
    </row>
    <row r="1368" spans="1:14" x14ac:dyDescent="0.25">
      <c r="A1368" t="s">
        <v>2458</v>
      </c>
      <c r="B1368" t="s">
        <v>2537</v>
      </c>
      <c r="C1368" t="s">
        <v>2340</v>
      </c>
      <c r="D1368" s="98">
        <v>45517</v>
      </c>
      <c r="E1368" s="1">
        <v>120</v>
      </c>
      <c r="F1368" t="s">
        <v>2460</v>
      </c>
      <c r="G1368" s="1">
        <v>3384346</v>
      </c>
      <c r="H1368" t="s">
        <v>2354</v>
      </c>
      <c r="I1368" s="120">
        <v>60</v>
      </c>
      <c r="J1368" s="120"/>
      <c r="K1368" s="120"/>
      <c r="L1368" s="47">
        <v>37.949940000000005</v>
      </c>
      <c r="M1368" s="47">
        <f t="shared" si="44"/>
        <v>2276.9964000000004</v>
      </c>
      <c r="N1368">
        <f t="shared" si="45"/>
        <v>13</v>
      </c>
    </row>
    <row r="1369" spans="1:14" x14ac:dyDescent="0.25">
      <c r="A1369" t="s">
        <v>2458</v>
      </c>
      <c r="B1369" t="s">
        <v>2537</v>
      </c>
      <c r="C1369" t="s">
        <v>2340</v>
      </c>
      <c r="D1369" s="98">
        <v>45517</v>
      </c>
      <c r="E1369" s="1">
        <v>120</v>
      </c>
      <c r="F1369" t="s">
        <v>2460</v>
      </c>
      <c r="G1369" s="1">
        <v>3384347</v>
      </c>
      <c r="H1369" t="s">
        <v>2345</v>
      </c>
      <c r="I1369" s="120">
        <v>60</v>
      </c>
      <c r="J1369" s="120"/>
      <c r="K1369" s="120"/>
      <c r="L1369" s="47">
        <v>5.7200040000000012</v>
      </c>
      <c r="M1369" s="47">
        <f t="shared" si="44"/>
        <v>343.20024000000006</v>
      </c>
      <c r="N1369">
        <f t="shared" si="45"/>
        <v>13</v>
      </c>
    </row>
    <row r="1370" spans="1:14" x14ac:dyDescent="0.25">
      <c r="A1370" t="s">
        <v>2458</v>
      </c>
      <c r="B1370" t="s">
        <v>2537</v>
      </c>
      <c r="C1370" t="s">
        <v>2340</v>
      </c>
      <c r="D1370" s="98">
        <v>45517</v>
      </c>
      <c r="E1370" s="1">
        <v>120</v>
      </c>
      <c r="F1370" t="s">
        <v>2460</v>
      </c>
      <c r="G1370" s="1">
        <v>3408152</v>
      </c>
      <c r="H1370" t="s">
        <v>2346</v>
      </c>
      <c r="I1370" s="120">
        <v>20</v>
      </c>
      <c r="J1370" s="120"/>
      <c r="K1370" s="120"/>
      <c r="L1370" s="47">
        <v>19.800018000000001</v>
      </c>
      <c r="M1370" s="47">
        <f t="shared" si="44"/>
        <v>396.00036</v>
      </c>
      <c r="N1370">
        <f t="shared" si="45"/>
        <v>13</v>
      </c>
    </row>
    <row r="1371" spans="1:14" x14ac:dyDescent="0.25">
      <c r="A1371" t="s">
        <v>2458</v>
      </c>
      <c r="B1371" t="s">
        <v>2537</v>
      </c>
      <c r="C1371" t="s">
        <v>2340</v>
      </c>
      <c r="D1371" s="98">
        <v>45517</v>
      </c>
      <c r="E1371" s="1">
        <v>120</v>
      </c>
      <c r="F1371" t="s">
        <v>2460</v>
      </c>
      <c r="G1371" s="1">
        <v>3568860</v>
      </c>
      <c r="H1371" t="s">
        <v>2361</v>
      </c>
      <c r="I1371" s="120">
        <v>24</v>
      </c>
      <c r="J1371" s="120"/>
      <c r="K1371" s="120"/>
      <c r="L1371" s="47">
        <v>12.645809999999999</v>
      </c>
      <c r="M1371" s="47">
        <f t="shared" si="44"/>
        <v>303.49943999999999</v>
      </c>
      <c r="N1371">
        <f t="shared" si="45"/>
        <v>13</v>
      </c>
    </row>
    <row r="1372" spans="1:14" x14ac:dyDescent="0.25">
      <c r="A1372" t="s">
        <v>2458</v>
      </c>
      <c r="B1372" t="s">
        <v>2537</v>
      </c>
      <c r="C1372" t="s">
        <v>2340</v>
      </c>
      <c r="D1372" s="98">
        <v>45517</v>
      </c>
      <c r="E1372" s="1">
        <v>120</v>
      </c>
      <c r="F1372" t="s">
        <v>2460</v>
      </c>
      <c r="G1372" s="1">
        <v>3352387</v>
      </c>
      <c r="H1372" t="s">
        <v>2352</v>
      </c>
      <c r="I1372" s="120">
        <v>42</v>
      </c>
      <c r="J1372" s="120"/>
      <c r="K1372" s="120"/>
      <c r="L1372" s="47">
        <v>39.743999999999993</v>
      </c>
      <c r="M1372" s="47">
        <f t="shared" si="44"/>
        <v>1669.2479999999996</v>
      </c>
      <c r="N1372">
        <f t="shared" si="45"/>
        <v>13</v>
      </c>
    </row>
    <row r="1373" spans="1:14" x14ac:dyDescent="0.25">
      <c r="A1373" t="s">
        <v>2458</v>
      </c>
      <c r="B1373" t="s">
        <v>2537</v>
      </c>
      <c r="C1373" t="s">
        <v>2340</v>
      </c>
      <c r="D1373" s="98">
        <v>45517</v>
      </c>
      <c r="E1373" s="1">
        <v>120</v>
      </c>
      <c r="F1373" t="s">
        <v>2460</v>
      </c>
      <c r="G1373" s="1">
        <v>3564666</v>
      </c>
      <c r="H1373" t="s">
        <v>2362</v>
      </c>
      <c r="I1373" s="120">
        <v>12</v>
      </c>
      <c r="J1373" s="120"/>
      <c r="K1373" s="120"/>
      <c r="L1373" s="47">
        <v>20.323620000000002</v>
      </c>
      <c r="M1373" s="47">
        <f t="shared" si="44"/>
        <v>243.88344000000001</v>
      </c>
      <c r="N1373">
        <f t="shared" si="45"/>
        <v>13</v>
      </c>
    </row>
    <row r="1374" spans="1:14" x14ac:dyDescent="0.25">
      <c r="A1374" t="s">
        <v>2458</v>
      </c>
      <c r="B1374" t="s">
        <v>2537</v>
      </c>
      <c r="C1374" t="s">
        <v>2340</v>
      </c>
      <c r="D1374" s="98">
        <v>45517</v>
      </c>
      <c r="E1374" s="1">
        <v>120</v>
      </c>
      <c r="F1374" t="s">
        <v>2460</v>
      </c>
      <c r="G1374" s="1">
        <v>3564667</v>
      </c>
      <c r="H1374" t="s">
        <v>2347</v>
      </c>
      <c r="I1374" s="120">
        <v>12</v>
      </c>
      <c r="J1374" s="120"/>
      <c r="K1374" s="120"/>
      <c r="L1374" s="47">
        <v>20.323620000000002</v>
      </c>
      <c r="M1374" s="47">
        <f t="shared" si="44"/>
        <v>243.88344000000001</v>
      </c>
      <c r="N1374">
        <f t="shared" si="45"/>
        <v>13</v>
      </c>
    </row>
    <row r="1375" spans="1:14" x14ac:dyDescent="0.25">
      <c r="A1375" t="s">
        <v>2458</v>
      </c>
      <c r="B1375" t="s">
        <v>2537</v>
      </c>
      <c r="C1375" t="s">
        <v>2340</v>
      </c>
      <c r="D1375" s="98">
        <v>45517</v>
      </c>
      <c r="E1375" s="1">
        <v>120</v>
      </c>
      <c r="F1375" t="s">
        <v>2460</v>
      </c>
      <c r="G1375" s="1">
        <v>3566457</v>
      </c>
      <c r="H1375" t="s">
        <v>2365</v>
      </c>
      <c r="I1375" s="120">
        <v>24</v>
      </c>
      <c r="J1375" s="120"/>
      <c r="K1375" s="120"/>
      <c r="L1375" s="47">
        <v>12.645809999999999</v>
      </c>
      <c r="M1375" s="47">
        <f t="shared" si="44"/>
        <v>303.49943999999999</v>
      </c>
      <c r="N1375">
        <f t="shared" si="45"/>
        <v>13</v>
      </c>
    </row>
    <row r="1376" spans="1:14" x14ac:dyDescent="0.25">
      <c r="A1376" t="s">
        <v>2458</v>
      </c>
      <c r="B1376" t="s">
        <v>2537</v>
      </c>
      <c r="C1376" t="s">
        <v>2340</v>
      </c>
      <c r="D1376" s="98">
        <v>45517</v>
      </c>
      <c r="E1376" s="1">
        <v>120</v>
      </c>
      <c r="F1376" t="s">
        <v>2460</v>
      </c>
      <c r="G1376" s="1">
        <v>3284683</v>
      </c>
      <c r="H1376" t="s">
        <v>2343</v>
      </c>
      <c r="I1376" s="120">
        <v>24</v>
      </c>
      <c r="J1376" s="120"/>
      <c r="K1376" s="120"/>
      <c r="L1376" s="47">
        <v>30.099959999999999</v>
      </c>
      <c r="M1376" s="47">
        <f t="shared" si="44"/>
        <v>722.39904000000001</v>
      </c>
      <c r="N1376">
        <f t="shared" si="45"/>
        <v>13</v>
      </c>
    </row>
    <row r="1377" spans="1:14" x14ac:dyDescent="0.25">
      <c r="A1377" t="s">
        <v>2458</v>
      </c>
      <c r="B1377" t="s">
        <v>2537</v>
      </c>
      <c r="C1377" t="s">
        <v>2340</v>
      </c>
      <c r="D1377" s="98">
        <v>45519</v>
      </c>
      <c r="E1377" s="1">
        <v>120</v>
      </c>
      <c r="F1377" t="s">
        <v>2460</v>
      </c>
      <c r="G1377" s="1">
        <v>3565350</v>
      </c>
      <c r="H1377" t="s">
        <v>2364</v>
      </c>
      <c r="I1377" s="120">
        <v>24</v>
      </c>
      <c r="J1377" s="120"/>
      <c r="K1377" s="120"/>
      <c r="L1377" s="47">
        <v>12.645809999999999</v>
      </c>
      <c r="M1377" s="47">
        <f t="shared" si="44"/>
        <v>303.49943999999999</v>
      </c>
      <c r="N1377">
        <f t="shared" si="45"/>
        <v>15</v>
      </c>
    </row>
    <row r="1378" spans="1:14" x14ac:dyDescent="0.25">
      <c r="A1378" t="s">
        <v>2458</v>
      </c>
      <c r="B1378" t="s">
        <v>2537</v>
      </c>
      <c r="C1378" t="s">
        <v>2340</v>
      </c>
      <c r="D1378" s="98">
        <v>45519</v>
      </c>
      <c r="E1378" s="1">
        <v>120</v>
      </c>
      <c r="F1378" t="s">
        <v>2460</v>
      </c>
      <c r="G1378" s="1">
        <v>3565351</v>
      </c>
      <c r="H1378" t="s">
        <v>2342</v>
      </c>
      <c r="I1378" s="120">
        <v>24</v>
      </c>
      <c r="J1378" s="120"/>
      <c r="K1378" s="120"/>
      <c r="L1378" s="47">
        <v>12.645809999999999</v>
      </c>
      <c r="M1378" s="47">
        <f t="shared" si="44"/>
        <v>303.49943999999999</v>
      </c>
      <c r="N1378">
        <f t="shared" si="45"/>
        <v>15</v>
      </c>
    </row>
    <row r="1379" spans="1:14" x14ac:dyDescent="0.25">
      <c r="A1379" t="s">
        <v>2458</v>
      </c>
      <c r="B1379" t="s">
        <v>2537</v>
      </c>
      <c r="C1379" t="s">
        <v>2340</v>
      </c>
      <c r="D1379" s="98">
        <v>45516</v>
      </c>
      <c r="E1379" s="1">
        <v>121</v>
      </c>
      <c r="F1379" t="s">
        <v>2461</v>
      </c>
      <c r="G1379" s="1">
        <v>3564667</v>
      </c>
      <c r="H1379" t="s">
        <v>2347</v>
      </c>
      <c r="I1379" s="120">
        <v>12</v>
      </c>
      <c r="J1379" s="120"/>
      <c r="K1379" s="120"/>
      <c r="L1379" s="47">
        <v>20.323620000000002</v>
      </c>
      <c r="M1379" s="47">
        <f t="shared" si="44"/>
        <v>243.88344000000001</v>
      </c>
      <c r="N1379">
        <f t="shared" si="45"/>
        <v>12</v>
      </c>
    </row>
    <row r="1380" spans="1:14" x14ac:dyDescent="0.25">
      <c r="A1380" t="s">
        <v>2458</v>
      </c>
      <c r="B1380" t="s">
        <v>2537</v>
      </c>
      <c r="C1380" t="s">
        <v>2340</v>
      </c>
      <c r="D1380" s="98">
        <v>45517</v>
      </c>
      <c r="E1380" s="1">
        <v>121</v>
      </c>
      <c r="F1380" t="s">
        <v>2461</v>
      </c>
      <c r="G1380" s="1">
        <v>3408152</v>
      </c>
      <c r="H1380" t="s">
        <v>2346</v>
      </c>
      <c r="I1380" s="120">
        <v>20</v>
      </c>
      <c r="J1380" s="120"/>
      <c r="K1380" s="120"/>
      <c r="L1380" s="47">
        <v>19.800018000000001</v>
      </c>
      <c r="M1380" s="47">
        <f t="shared" si="44"/>
        <v>396.00036</v>
      </c>
      <c r="N1380">
        <f t="shared" si="45"/>
        <v>13</v>
      </c>
    </row>
    <row r="1381" spans="1:14" x14ac:dyDescent="0.25">
      <c r="A1381" t="s">
        <v>2458</v>
      </c>
      <c r="B1381" t="s">
        <v>2537</v>
      </c>
      <c r="C1381" t="s">
        <v>2340</v>
      </c>
      <c r="D1381" s="98">
        <v>45518</v>
      </c>
      <c r="E1381" s="1">
        <v>121</v>
      </c>
      <c r="F1381" t="s">
        <v>2461</v>
      </c>
      <c r="G1381" s="1">
        <v>3284683</v>
      </c>
      <c r="H1381" t="s">
        <v>2343</v>
      </c>
      <c r="I1381" s="120">
        <v>30</v>
      </c>
      <c r="J1381" s="120"/>
      <c r="K1381" s="120"/>
      <c r="L1381" s="47">
        <v>30.099959999999999</v>
      </c>
      <c r="M1381" s="47">
        <f t="shared" si="44"/>
        <v>902.99879999999996</v>
      </c>
      <c r="N1381">
        <f t="shared" si="45"/>
        <v>14</v>
      </c>
    </row>
    <row r="1382" spans="1:14" x14ac:dyDescent="0.25">
      <c r="A1382" t="s">
        <v>2458</v>
      </c>
      <c r="B1382" t="s">
        <v>2537</v>
      </c>
      <c r="C1382" t="s">
        <v>2340</v>
      </c>
      <c r="D1382" s="98">
        <v>45518</v>
      </c>
      <c r="E1382" s="1">
        <v>121</v>
      </c>
      <c r="F1382" t="s">
        <v>2461</v>
      </c>
      <c r="G1382" s="1">
        <v>3373113</v>
      </c>
      <c r="H1382" t="s">
        <v>2353</v>
      </c>
      <c r="I1382" s="120">
        <v>300</v>
      </c>
      <c r="J1382" s="120"/>
      <c r="K1382" s="120"/>
      <c r="L1382" s="47">
        <v>5.9841899999999999</v>
      </c>
      <c r="M1382" s="47">
        <f t="shared" si="44"/>
        <v>1795.2570000000001</v>
      </c>
      <c r="N1382">
        <f t="shared" si="45"/>
        <v>14</v>
      </c>
    </row>
    <row r="1383" spans="1:14" x14ac:dyDescent="0.25">
      <c r="A1383" t="s">
        <v>2458</v>
      </c>
      <c r="B1383" t="s">
        <v>2537</v>
      </c>
      <c r="C1383" t="s">
        <v>2340</v>
      </c>
      <c r="D1383" s="98">
        <v>45518</v>
      </c>
      <c r="E1383" s="1">
        <v>121</v>
      </c>
      <c r="F1383" t="s">
        <v>2461</v>
      </c>
      <c r="G1383" s="1">
        <v>3384346</v>
      </c>
      <c r="H1383" t="s">
        <v>2354</v>
      </c>
      <c r="I1383" s="120">
        <v>12</v>
      </c>
      <c r="J1383" s="120"/>
      <c r="K1383" s="120"/>
      <c r="L1383" s="47">
        <v>37.949940000000005</v>
      </c>
      <c r="M1383" s="47">
        <f t="shared" si="44"/>
        <v>455.39928000000009</v>
      </c>
      <c r="N1383">
        <f t="shared" si="45"/>
        <v>14</v>
      </c>
    </row>
    <row r="1384" spans="1:14" x14ac:dyDescent="0.25">
      <c r="A1384" t="s">
        <v>2458</v>
      </c>
      <c r="B1384" t="s">
        <v>2537</v>
      </c>
      <c r="C1384" t="s">
        <v>2340</v>
      </c>
      <c r="D1384" s="98">
        <v>45518</v>
      </c>
      <c r="E1384" s="1">
        <v>121</v>
      </c>
      <c r="F1384" t="s">
        <v>2461</v>
      </c>
      <c r="G1384" s="1">
        <v>3384347</v>
      </c>
      <c r="H1384" t="s">
        <v>2345</v>
      </c>
      <c r="I1384" s="120">
        <v>120</v>
      </c>
      <c r="J1384" s="120"/>
      <c r="K1384" s="120"/>
      <c r="L1384" s="47">
        <v>5.7200040000000012</v>
      </c>
      <c r="M1384" s="47">
        <f t="shared" si="44"/>
        <v>686.40048000000013</v>
      </c>
      <c r="N1384">
        <f t="shared" si="45"/>
        <v>14</v>
      </c>
    </row>
    <row r="1385" spans="1:14" x14ac:dyDescent="0.25">
      <c r="A1385" t="s">
        <v>2458</v>
      </c>
      <c r="B1385" t="s">
        <v>2537</v>
      </c>
      <c r="C1385" t="s">
        <v>2340</v>
      </c>
      <c r="D1385" s="98">
        <v>45518</v>
      </c>
      <c r="E1385" s="1">
        <v>121</v>
      </c>
      <c r="F1385" t="s">
        <v>2461</v>
      </c>
      <c r="G1385" s="1">
        <v>3408152</v>
      </c>
      <c r="H1385" t="s">
        <v>2346</v>
      </c>
      <c r="I1385" s="120">
        <v>40</v>
      </c>
      <c r="J1385" s="120"/>
      <c r="K1385" s="120"/>
      <c r="L1385" s="47">
        <v>19.800018000000001</v>
      </c>
      <c r="M1385" s="47">
        <f t="shared" si="44"/>
        <v>792.00072</v>
      </c>
      <c r="N1385">
        <f t="shared" si="45"/>
        <v>14</v>
      </c>
    </row>
    <row r="1386" spans="1:14" x14ac:dyDescent="0.25">
      <c r="A1386" t="s">
        <v>2458</v>
      </c>
      <c r="B1386" t="s">
        <v>2537</v>
      </c>
      <c r="C1386" t="s">
        <v>2340</v>
      </c>
      <c r="D1386" s="98">
        <v>45518</v>
      </c>
      <c r="E1386" s="1">
        <v>121</v>
      </c>
      <c r="F1386" t="s">
        <v>2461</v>
      </c>
      <c r="G1386" s="1">
        <v>3352387</v>
      </c>
      <c r="H1386" t="s">
        <v>2352</v>
      </c>
      <c r="I1386" s="120">
        <v>60</v>
      </c>
      <c r="J1386" s="120"/>
      <c r="K1386" s="120"/>
      <c r="L1386" s="47">
        <v>39.743999999999993</v>
      </c>
      <c r="M1386" s="47">
        <f t="shared" si="44"/>
        <v>2384.6399999999994</v>
      </c>
      <c r="N1386">
        <f t="shared" si="45"/>
        <v>14</v>
      </c>
    </row>
    <row r="1387" spans="1:14" x14ac:dyDescent="0.25">
      <c r="A1387" t="s">
        <v>2458</v>
      </c>
      <c r="B1387" t="s">
        <v>2537</v>
      </c>
      <c r="C1387" t="s">
        <v>2340</v>
      </c>
      <c r="D1387" s="98">
        <v>45518</v>
      </c>
      <c r="E1387" s="1">
        <v>121</v>
      </c>
      <c r="F1387" t="s">
        <v>2461</v>
      </c>
      <c r="G1387" s="1">
        <v>3564666</v>
      </c>
      <c r="H1387" t="s">
        <v>2362</v>
      </c>
      <c r="I1387" s="120">
        <v>36</v>
      </c>
      <c r="J1387" s="120"/>
      <c r="K1387" s="120"/>
      <c r="L1387" s="47">
        <v>20.323620000000002</v>
      </c>
      <c r="M1387" s="47">
        <f t="shared" si="44"/>
        <v>731.65032000000008</v>
      </c>
      <c r="N1387">
        <f t="shared" si="45"/>
        <v>14</v>
      </c>
    </row>
    <row r="1388" spans="1:14" x14ac:dyDescent="0.25">
      <c r="A1388" t="s">
        <v>2458</v>
      </c>
      <c r="B1388" t="s">
        <v>2537</v>
      </c>
      <c r="C1388" t="s">
        <v>2340</v>
      </c>
      <c r="D1388" s="98">
        <v>45518</v>
      </c>
      <c r="E1388" s="1">
        <v>121</v>
      </c>
      <c r="F1388" t="s">
        <v>2461</v>
      </c>
      <c r="G1388" s="1">
        <v>3564667</v>
      </c>
      <c r="H1388" t="s">
        <v>2347</v>
      </c>
      <c r="I1388" s="120">
        <v>48</v>
      </c>
      <c r="J1388" s="120"/>
      <c r="K1388" s="120"/>
      <c r="L1388" s="47">
        <v>20.323620000000002</v>
      </c>
      <c r="M1388" s="47">
        <f t="shared" si="44"/>
        <v>975.53376000000003</v>
      </c>
      <c r="N1388">
        <f t="shared" si="45"/>
        <v>14</v>
      </c>
    </row>
    <row r="1389" spans="1:14" x14ac:dyDescent="0.25">
      <c r="A1389" t="s">
        <v>2458</v>
      </c>
      <c r="B1389" t="s">
        <v>2537</v>
      </c>
      <c r="C1389" t="s">
        <v>2340</v>
      </c>
      <c r="D1389" s="98">
        <v>45518</v>
      </c>
      <c r="E1389" s="1">
        <v>121</v>
      </c>
      <c r="F1389" t="s">
        <v>2461</v>
      </c>
      <c r="G1389" s="1">
        <v>3580230</v>
      </c>
      <c r="H1389" t="s">
        <v>2356</v>
      </c>
      <c r="I1389" s="120">
        <v>24</v>
      </c>
      <c r="J1389" s="120"/>
      <c r="K1389" s="120"/>
      <c r="L1389" s="47">
        <v>36.695520000000002</v>
      </c>
      <c r="M1389" s="47">
        <f t="shared" si="44"/>
        <v>880.69248000000005</v>
      </c>
      <c r="N1389">
        <f t="shared" si="45"/>
        <v>14</v>
      </c>
    </row>
    <row r="1390" spans="1:14" x14ac:dyDescent="0.25">
      <c r="A1390" t="s">
        <v>2458</v>
      </c>
      <c r="B1390" t="s">
        <v>2537</v>
      </c>
      <c r="C1390" t="s">
        <v>2340</v>
      </c>
      <c r="D1390" s="98">
        <v>45518</v>
      </c>
      <c r="E1390" s="1">
        <v>121</v>
      </c>
      <c r="F1390" t="s">
        <v>2461</v>
      </c>
      <c r="G1390" s="1">
        <v>3580595</v>
      </c>
      <c r="H1390" t="s">
        <v>2349</v>
      </c>
      <c r="I1390" s="120">
        <v>24</v>
      </c>
      <c r="J1390" s="120"/>
      <c r="K1390" s="120"/>
      <c r="L1390" s="47">
        <v>18.065520000000003</v>
      </c>
      <c r="M1390" s="47">
        <f t="shared" ref="M1390:M1444" si="46">+I1390*L1390</f>
        <v>433.57248000000004</v>
      </c>
      <c r="N1390">
        <f t="shared" si="45"/>
        <v>14</v>
      </c>
    </row>
    <row r="1391" spans="1:14" x14ac:dyDescent="0.25">
      <c r="A1391" t="s">
        <v>2458</v>
      </c>
      <c r="B1391" t="s">
        <v>2537</v>
      </c>
      <c r="C1391" t="s">
        <v>2340</v>
      </c>
      <c r="D1391" s="98">
        <v>45519</v>
      </c>
      <c r="E1391" s="1">
        <v>121</v>
      </c>
      <c r="F1391" t="s">
        <v>2461</v>
      </c>
      <c r="G1391" s="1">
        <v>3565351</v>
      </c>
      <c r="H1391" t="s">
        <v>2342</v>
      </c>
      <c r="I1391" s="120">
        <v>24</v>
      </c>
      <c r="J1391" s="120"/>
      <c r="K1391" s="120"/>
      <c r="L1391" s="47">
        <v>12.645809999999999</v>
      </c>
      <c r="M1391" s="47">
        <f t="shared" si="46"/>
        <v>303.49943999999999</v>
      </c>
      <c r="N1391">
        <f t="shared" si="45"/>
        <v>15</v>
      </c>
    </row>
    <row r="1392" spans="1:14" x14ac:dyDescent="0.25">
      <c r="A1392" t="s">
        <v>2458</v>
      </c>
      <c r="B1392" t="s">
        <v>2537</v>
      </c>
      <c r="C1392" t="s">
        <v>2340</v>
      </c>
      <c r="D1392" s="98">
        <v>45520</v>
      </c>
      <c r="E1392" s="1">
        <v>121</v>
      </c>
      <c r="F1392" t="s">
        <v>2461</v>
      </c>
      <c r="G1392" s="1">
        <v>3284683</v>
      </c>
      <c r="H1392" t="s">
        <v>2343</v>
      </c>
      <c r="I1392" s="120">
        <v>30</v>
      </c>
      <c r="J1392" s="120"/>
      <c r="K1392" s="120"/>
      <c r="L1392" s="47">
        <v>30.099959999999999</v>
      </c>
      <c r="M1392" s="47">
        <f t="shared" si="46"/>
        <v>902.99879999999996</v>
      </c>
      <c r="N1392">
        <f t="shared" si="45"/>
        <v>16</v>
      </c>
    </row>
    <row r="1393" spans="1:14" x14ac:dyDescent="0.25">
      <c r="A1393" t="s">
        <v>2458</v>
      </c>
      <c r="B1393" t="s">
        <v>2537</v>
      </c>
      <c r="C1393" t="s">
        <v>2340</v>
      </c>
      <c r="D1393" s="98">
        <v>45517</v>
      </c>
      <c r="E1393" s="1">
        <v>144</v>
      </c>
      <c r="F1393" t="s">
        <v>2463</v>
      </c>
      <c r="G1393" s="1">
        <v>3284683</v>
      </c>
      <c r="H1393" t="s">
        <v>2343</v>
      </c>
      <c r="I1393" s="120">
        <v>24</v>
      </c>
      <c r="J1393" s="120"/>
      <c r="K1393" s="120"/>
      <c r="L1393" s="47">
        <v>30.099959999999999</v>
      </c>
      <c r="M1393" s="47">
        <f t="shared" si="46"/>
        <v>722.39904000000001</v>
      </c>
      <c r="N1393">
        <f t="shared" si="45"/>
        <v>13</v>
      </c>
    </row>
    <row r="1394" spans="1:14" x14ac:dyDescent="0.25">
      <c r="A1394" t="s">
        <v>2458</v>
      </c>
      <c r="B1394" t="s">
        <v>2537</v>
      </c>
      <c r="C1394" t="s">
        <v>2340</v>
      </c>
      <c r="D1394" s="98">
        <v>45517</v>
      </c>
      <c r="E1394" s="1">
        <v>144</v>
      </c>
      <c r="F1394" t="s">
        <v>2463</v>
      </c>
      <c r="G1394" s="1">
        <v>3565351</v>
      </c>
      <c r="H1394" t="s">
        <v>2342</v>
      </c>
      <c r="I1394" s="120">
        <v>24</v>
      </c>
      <c r="J1394" s="120"/>
      <c r="K1394" s="120"/>
      <c r="L1394" s="47">
        <v>12.645809999999999</v>
      </c>
      <c r="M1394" s="47">
        <f t="shared" si="46"/>
        <v>303.49943999999999</v>
      </c>
      <c r="N1394">
        <f t="shared" si="45"/>
        <v>13</v>
      </c>
    </row>
    <row r="1395" spans="1:14" x14ac:dyDescent="0.25">
      <c r="A1395" t="s">
        <v>2458</v>
      </c>
      <c r="B1395" t="s">
        <v>2537</v>
      </c>
      <c r="C1395" t="s">
        <v>2340</v>
      </c>
      <c r="D1395" s="98">
        <v>45519</v>
      </c>
      <c r="E1395" s="1">
        <v>144</v>
      </c>
      <c r="F1395" t="s">
        <v>2463</v>
      </c>
      <c r="G1395" s="1">
        <v>3566457</v>
      </c>
      <c r="H1395" t="s">
        <v>2365</v>
      </c>
      <c r="I1395" s="120">
        <v>24</v>
      </c>
      <c r="J1395" s="120"/>
      <c r="K1395" s="120"/>
      <c r="L1395" s="47">
        <v>12.645809999999999</v>
      </c>
      <c r="M1395" s="47">
        <f t="shared" si="46"/>
        <v>303.49943999999999</v>
      </c>
      <c r="N1395">
        <f t="shared" si="45"/>
        <v>15</v>
      </c>
    </row>
    <row r="1396" spans="1:14" x14ac:dyDescent="0.25">
      <c r="A1396" t="s">
        <v>2458</v>
      </c>
      <c r="B1396" t="s">
        <v>2537</v>
      </c>
      <c r="C1396" t="s">
        <v>2340</v>
      </c>
      <c r="D1396" s="98">
        <v>45516</v>
      </c>
      <c r="E1396" s="1">
        <v>147</v>
      </c>
      <c r="F1396" t="s">
        <v>2464</v>
      </c>
      <c r="G1396" s="1">
        <v>3352387</v>
      </c>
      <c r="H1396" t="s">
        <v>2352</v>
      </c>
      <c r="I1396" s="120">
        <v>30</v>
      </c>
      <c r="J1396" s="120"/>
      <c r="K1396" s="120"/>
      <c r="L1396" s="47">
        <v>39.743999999999993</v>
      </c>
      <c r="M1396" s="47">
        <f t="shared" si="46"/>
        <v>1192.3199999999997</v>
      </c>
      <c r="N1396">
        <f t="shared" si="45"/>
        <v>12</v>
      </c>
    </row>
    <row r="1397" spans="1:14" x14ac:dyDescent="0.25">
      <c r="A1397" t="s">
        <v>2458</v>
      </c>
      <c r="B1397" t="s">
        <v>2537</v>
      </c>
      <c r="C1397" t="s">
        <v>2340</v>
      </c>
      <c r="D1397" s="98">
        <v>45516</v>
      </c>
      <c r="E1397" s="1">
        <v>147</v>
      </c>
      <c r="F1397" t="s">
        <v>2464</v>
      </c>
      <c r="G1397" s="1">
        <v>3384347</v>
      </c>
      <c r="H1397" t="s">
        <v>2345</v>
      </c>
      <c r="I1397" s="120">
        <v>60</v>
      </c>
      <c r="J1397" s="120"/>
      <c r="K1397" s="120"/>
      <c r="L1397" s="47">
        <v>5.7200040000000012</v>
      </c>
      <c r="M1397" s="47">
        <f t="shared" si="46"/>
        <v>343.20024000000006</v>
      </c>
      <c r="N1397">
        <f t="shared" si="45"/>
        <v>12</v>
      </c>
    </row>
    <row r="1398" spans="1:14" x14ac:dyDescent="0.25">
      <c r="A1398" t="s">
        <v>2458</v>
      </c>
      <c r="B1398" t="s">
        <v>2537</v>
      </c>
      <c r="C1398" t="s">
        <v>2340</v>
      </c>
      <c r="D1398" s="98">
        <v>45516</v>
      </c>
      <c r="E1398" s="1">
        <v>147</v>
      </c>
      <c r="F1398" t="s">
        <v>2464</v>
      </c>
      <c r="G1398" s="1">
        <v>3373113</v>
      </c>
      <c r="H1398" t="s">
        <v>2353</v>
      </c>
      <c r="I1398" s="120">
        <v>60</v>
      </c>
      <c r="J1398" s="120"/>
      <c r="K1398" s="120"/>
      <c r="L1398" s="47">
        <v>5.9841899999999999</v>
      </c>
      <c r="M1398" s="47">
        <f t="shared" si="46"/>
        <v>359.0514</v>
      </c>
      <c r="N1398">
        <f t="shared" si="45"/>
        <v>12</v>
      </c>
    </row>
    <row r="1399" spans="1:14" x14ac:dyDescent="0.25">
      <c r="A1399" t="s">
        <v>2458</v>
      </c>
      <c r="B1399" t="s">
        <v>2537</v>
      </c>
      <c r="C1399" t="s">
        <v>2340</v>
      </c>
      <c r="D1399" s="98">
        <v>45516</v>
      </c>
      <c r="E1399" s="1">
        <v>147</v>
      </c>
      <c r="F1399" t="s">
        <v>2464</v>
      </c>
      <c r="G1399" s="1">
        <v>3384347</v>
      </c>
      <c r="H1399" t="s">
        <v>2345</v>
      </c>
      <c r="I1399" s="120">
        <v>60</v>
      </c>
      <c r="J1399" s="120"/>
      <c r="K1399" s="120"/>
      <c r="L1399" s="47">
        <v>5.7200040000000012</v>
      </c>
      <c r="M1399" s="47">
        <f t="shared" si="46"/>
        <v>343.20024000000006</v>
      </c>
      <c r="N1399">
        <f t="shared" si="45"/>
        <v>12</v>
      </c>
    </row>
    <row r="1400" spans="1:14" x14ac:dyDescent="0.25">
      <c r="A1400" t="s">
        <v>2458</v>
      </c>
      <c r="B1400" t="s">
        <v>2537</v>
      </c>
      <c r="C1400" t="s">
        <v>2340</v>
      </c>
      <c r="D1400" s="98">
        <v>45516</v>
      </c>
      <c r="E1400" s="1">
        <v>147</v>
      </c>
      <c r="F1400" t="s">
        <v>2464</v>
      </c>
      <c r="G1400" s="1">
        <v>3408152</v>
      </c>
      <c r="H1400" t="s">
        <v>2346</v>
      </c>
      <c r="I1400" s="120">
        <v>20</v>
      </c>
      <c r="J1400" s="120"/>
      <c r="K1400" s="120"/>
      <c r="L1400" s="47">
        <v>19.800018000000001</v>
      </c>
      <c r="M1400" s="47">
        <f t="shared" si="46"/>
        <v>396.00036</v>
      </c>
      <c r="N1400">
        <f t="shared" si="45"/>
        <v>12</v>
      </c>
    </row>
    <row r="1401" spans="1:14" x14ac:dyDescent="0.25">
      <c r="A1401" t="s">
        <v>2458</v>
      </c>
      <c r="B1401" t="s">
        <v>2537</v>
      </c>
      <c r="C1401" t="s">
        <v>2340</v>
      </c>
      <c r="D1401" s="98">
        <v>45516</v>
      </c>
      <c r="E1401" s="1">
        <v>147</v>
      </c>
      <c r="F1401" t="s">
        <v>2464</v>
      </c>
      <c r="G1401" s="1">
        <v>3352387</v>
      </c>
      <c r="H1401" t="s">
        <v>2352</v>
      </c>
      <c r="I1401" s="120">
        <v>12</v>
      </c>
      <c r="J1401" s="120"/>
      <c r="K1401" s="120"/>
      <c r="L1401" s="47">
        <v>39.743999999999993</v>
      </c>
      <c r="M1401" s="47">
        <f t="shared" si="46"/>
        <v>476.92799999999988</v>
      </c>
      <c r="N1401">
        <f t="shared" si="45"/>
        <v>12</v>
      </c>
    </row>
    <row r="1402" spans="1:14" x14ac:dyDescent="0.25">
      <c r="A1402" t="s">
        <v>2458</v>
      </c>
      <c r="B1402" t="s">
        <v>2537</v>
      </c>
      <c r="C1402" t="s">
        <v>2340</v>
      </c>
      <c r="D1402" s="98">
        <v>45519</v>
      </c>
      <c r="E1402" s="1">
        <v>147</v>
      </c>
      <c r="F1402" t="s">
        <v>2464</v>
      </c>
      <c r="G1402" s="1">
        <v>3284683</v>
      </c>
      <c r="H1402" t="s">
        <v>2343</v>
      </c>
      <c r="I1402" s="120">
        <v>30</v>
      </c>
      <c r="J1402" s="120"/>
      <c r="K1402" s="120"/>
      <c r="L1402" s="47">
        <v>30.099959999999999</v>
      </c>
      <c r="M1402" s="47">
        <f t="shared" si="46"/>
        <v>902.99879999999996</v>
      </c>
      <c r="N1402">
        <f t="shared" si="45"/>
        <v>15</v>
      </c>
    </row>
    <row r="1403" spans="1:14" x14ac:dyDescent="0.25">
      <c r="A1403" t="s">
        <v>2458</v>
      </c>
      <c r="B1403" t="s">
        <v>2537</v>
      </c>
      <c r="C1403" t="s">
        <v>2340</v>
      </c>
      <c r="D1403" s="98">
        <v>45521</v>
      </c>
      <c r="E1403" s="1">
        <v>147</v>
      </c>
      <c r="F1403" t="s">
        <v>2464</v>
      </c>
      <c r="G1403" s="1">
        <v>3284683</v>
      </c>
      <c r="H1403" t="s">
        <v>2343</v>
      </c>
      <c r="I1403" s="120">
        <v>12</v>
      </c>
      <c r="J1403" s="120"/>
      <c r="K1403" s="120"/>
      <c r="L1403" s="47">
        <v>30.099959999999999</v>
      </c>
      <c r="M1403" s="47">
        <f t="shared" si="46"/>
        <v>361.19952000000001</v>
      </c>
      <c r="N1403">
        <f t="shared" si="45"/>
        <v>17</v>
      </c>
    </row>
    <row r="1404" spans="1:14" x14ac:dyDescent="0.25">
      <c r="A1404" t="s">
        <v>2458</v>
      </c>
      <c r="B1404" t="s">
        <v>2537</v>
      </c>
      <c r="C1404" t="s">
        <v>2340</v>
      </c>
      <c r="D1404" s="98">
        <v>45521</v>
      </c>
      <c r="E1404" s="1">
        <v>147</v>
      </c>
      <c r="F1404" t="s">
        <v>2464</v>
      </c>
      <c r="G1404" s="1">
        <v>3373113</v>
      </c>
      <c r="H1404" t="s">
        <v>2353</v>
      </c>
      <c r="I1404" s="120">
        <v>60</v>
      </c>
      <c r="J1404" s="120"/>
      <c r="K1404" s="120"/>
      <c r="L1404" s="47">
        <v>5.9841899999999999</v>
      </c>
      <c r="M1404" s="47">
        <f t="shared" si="46"/>
        <v>359.0514</v>
      </c>
      <c r="N1404">
        <f t="shared" si="45"/>
        <v>17</v>
      </c>
    </row>
    <row r="1405" spans="1:14" x14ac:dyDescent="0.25">
      <c r="A1405" t="s">
        <v>2458</v>
      </c>
      <c r="B1405" t="s">
        <v>2537</v>
      </c>
      <c r="C1405" t="s">
        <v>2340</v>
      </c>
      <c r="D1405" s="98">
        <v>45521</v>
      </c>
      <c r="E1405" s="1">
        <v>147</v>
      </c>
      <c r="F1405" t="s">
        <v>2464</v>
      </c>
      <c r="G1405" s="1">
        <v>3408152</v>
      </c>
      <c r="H1405" t="s">
        <v>2346</v>
      </c>
      <c r="I1405" s="120">
        <v>40</v>
      </c>
      <c r="J1405" s="120"/>
      <c r="K1405" s="120"/>
      <c r="L1405" s="47">
        <v>19.800018000000001</v>
      </c>
      <c r="M1405" s="47">
        <f t="shared" si="46"/>
        <v>792.00072</v>
      </c>
      <c r="N1405">
        <f t="shared" si="45"/>
        <v>17</v>
      </c>
    </row>
    <row r="1406" spans="1:14" x14ac:dyDescent="0.25">
      <c r="A1406" t="s">
        <v>2458</v>
      </c>
      <c r="B1406" t="s">
        <v>2537</v>
      </c>
      <c r="C1406" t="s">
        <v>2340</v>
      </c>
      <c r="D1406" s="98">
        <v>45521</v>
      </c>
      <c r="E1406" s="1">
        <v>147</v>
      </c>
      <c r="F1406" t="s">
        <v>2464</v>
      </c>
      <c r="G1406" s="1">
        <v>3584240</v>
      </c>
      <c r="H1406" t="s">
        <v>2357</v>
      </c>
      <c r="I1406" s="120">
        <v>60</v>
      </c>
      <c r="J1406" s="120"/>
      <c r="K1406" s="120"/>
      <c r="L1406" s="47">
        <v>5.9841899999999999</v>
      </c>
      <c r="M1406" s="47">
        <f t="shared" si="46"/>
        <v>359.0514</v>
      </c>
      <c r="N1406">
        <f t="shared" si="45"/>
        <v>17</v>
      </c>
    </row>
    <row r="1407" spans="1:14" x14ac:dyDescent="0.25">
      <c r="A1407" t="s">
        <v>2458</v>
      </c>
      <c r="B1407" t="s">
        <v>2537</v>
      </c>
      <c r="C1407" t="s">
        <v>2340</v>
      </c>
      <c r="D1407" s="98">
        <v>45521</v>
      </c>
      <c r="E1407" s="1">
        <v>147</v>
      </c>
      <c r="F1407" t="s">
        <v>2464</v>
      </c>
      <c r="G1407" s="1">
        <v>3584241</v>
      </c>
      <c r="H1407" t="s">
        <v>2358</v>
      </c>
      <c r="I1407" s="120">
        <v>40</v>
      </c>
      <c r="J1407" s="120"/>
      <c r="K1407" s="120"/>
      <c r="L1407" s="47">
        <v>20.662344000000001</v>
      </c>
      <c r="M1407" s="47">
        <f t="shared" si="46"/>
        <v>826.49376000000007</v>
      </c>
      <c r="N1407">
        <f t="shared" si="45"/>
        <v>17</v>
      </c>
    </row>
    <row r="1408" spans="1:14" x14ac:dyDescent="0.25">
      <c r="A1408" t="s">
        <v>2458</v>
      </c>
      <c r="B1408" t="s">
        <v>2537</v>
      </c>
      <c r="C1408" t="s">
        <v>2340</v>
      </c>
      <c r="D1408" s="98">
        <v>45517</v>
      </c>
      <c r="E1408" s="1">
        <v>170</v>
      </c>
      <c r="F1408" t="s">
        <v>2465</v>
      </c>
      <c r="G1408" s="1">
        <v>3284683</v>
      </c>
      <c r="H1408" t="s">
        <v>2343</v>
      </c>
      <c r="I1408" s="120">
        <v>12</v>
      </c>
      <c r="J1408" s="120"/>
      <c r="K1408" s="120"/>
      <c r="L1408" s="47">
        <v>30.099959999999999</v>
      </c>
      <c r="M1408" s="47">
        <f t="shared" si="46"/>
        <v>361.19952000000001</v>
      </c>
      <c r="N1408">
        <f t="shared" si="45"/>
        <v>13</v>
      </c>
    </row>
    <row r="1409" spans="1:14" x14ac:dyDescent="0.25">
      <c r="A1409" t="s">
        <v>2458</v>
      </c>
      <c r="B1409" t="s">
        <v>2537</v>
      </c>
      <c r="C1409" t="s">
        <v>2340</v>
      </c>
      <c r="D1409" s="98">
        <v>45518</v>
      </c>
      <c r="E1409" s="1">
        <v>170</v>
      </c>
      <c r="F1409" t="s">
        <v>2465</v>
      </c>
      <c r="G1409" s="1">
        <v>3284683</v>
      </c>
      <c r="H1409" t="s">
        <v>2343</v>
      </c>
      <c r="I1409" s="120">
        <v>120</v>
      </c>
      <c r="J1409" s="120"/>
      <c r="K1409" s="120"/>
      <c r="L1409" s="47">
        <v>30.099959999999999</v>
      </c>
      <c r="M1409" s="47">
        <f t="shared" si="46"/>
        <v>3611.9951999999998</v>
      </c>
      <c r="N1409">
        <f t="shared" si="45"/>
        <v>14</v>
      </c>
    </row>
    <row r="1410" spans="1:14" x14ac:dyDescent="0.25">
      <c r="A1410" t="s">
        <v>2458</v>
      </c>
      <c r="B1410" t="s">
        <v>2537</v>
      </c>
      <c r="C1410" t="s">
        <v>2340</v>
      </c>
      <c r="D1410" s="98">
        <v>45518</v>
      </c>
      <c r="E1410" s="1">
        <v>170</v>
      </c>
      <c r="F1410" t="s">
        <v>2465</v>
      </c>
      <c r="G1410" s="1">
        <v>3408152</v>
      </c>
      <c r="H1410" t="s">
        <v>2346</v>
      </c>
      <c r="I1410" s="120">
        <v>20</v>
      </c>
      <c r="J1410" s="120"/>
      <c r="K1410" s="120"/>
      <c r="L1410" s="47">
        <v>19.800018000000001</v>
      </c>
      <c r="M1410" s="47">
        <f t="shared" si="46"/>
        <v>396.00036</v>
      </c>
      <c r="N1410">
        <f t="shared" si="45"/>
        <v>14</v>
      </c>
    </row>
    <row r="1411" spans="1:14" x14ac:dyDescent="0.25">
      <c r="A1411" t="s">
        <v>2458</v>
      </c>
      <c r="B1411" t="s">
        <v>2537</v>
      </c>
      <c r="C1411" t="s">
        <v>2340</v>
      </c>
      <c r="D1411" s="98">
        <v>45516</v>
      </c>
      <c r="E1411" s="1">
        <v>171</v>
      </c>
      <c r="F1411" t="s">
        <v>2466</v>
      </c>
      <c r="G1411" s="1">
        <v>3572153</v>
      </c>
      <c r="H1411" t="s">
        <v>2350</v>
      </c>
      <c r="I1411" s="120">
        <v>30</v>
      </c>
      <c r="J1411" s="120"/>
      <c r="K1411" s="120"/>
      <c r="L1411" s="47">
        <v>30.099959999999999</v>
      </c>
      <c r="M1411" s="47">
        <f t="shared" si="46"/>
        <v>902.99879999999996</v>
      </c>
      <c r="N1411">
        <f t="shared" ref="N1411:N1474" si="47">+DAY(D1411)</f>
        <v>12</v>
      </c>
    </row>
    <row r="1412" spans="1:14" x14ac:dyDescent="0.25">
      <c r="A1412" t="s">
        <v>2458</v>
      </c>
      <c r="B1412" t="s">
        <v>2537</v>
      </c>
      <c r="C1412" t="s">
        <v>2340</v>
      </c>
      <c r="D1412" s="98">
        <v>45518</v>
      </c>
      <c r="E1412" s="1">
        <v>171</v>
      </c>
      <c r="F1412" t="s">
        <v>2466</v>
      </c>
      <c r="G1412" s="1">
        <v>3284683</v>
      </c>
      <c r="H1412" t="s">
        <v>2343</v>
      </c>
      <c r="I1412" s="120">
        <v>60</v>
      </c>
      <c r="J1412" s="120"/>
      <c r="K1412" s="120"/>
      <c r="L1412" s="47">
        <v>30.099959999999999</v>
      </c>
      <c r="M1412" s="47">
        <f t="shared" si="46"/>
        <v>1805.9975999999999</v>
      </c>
      <c r="N1412">
        <f t="shared" si="47"/>
        <v>14</v>
      </c>
    </row>
    <row r="1413" spans="1:14" x14ac:dyDescent="0.25">
      <c r="A1413" t="s">
        <v>2458</v>
      </c>
      <c r="B1413" t="s">
        <v>2537</v>
      </c>
      <c r="C1413" t="s">
        <v>2340</v>
      </c>
      <c r="D1413" s="98">
        <v>45521</v>
      </c>
      <c r="E1413" s="1">
        <v>171</v>
      </c>
      <c r="F1413" t="s">
        <v>2466</v>
      </c>
      <c r="G1413" s="1">
        <v>3408152</v>
      </c>
      <c r="H1413" t="s">
        <v>2346</v>
      </c>
      <c r="I1413" s="120">
        <v>20</v>
      </c>
      <c r="J1413" s="120"/>
      <c r="K1413" s="120"/>
      <c r="L1413" s="47">
        <v>19.800018000000001</v>
      </c>
      <c r="M1413" s="47">
        <f t="shared" si="46"/>
        <v>396.00036</v>
      </c>
      <c r="N1413">
        <f t="shared" si="47"/>
        <v>17</v>
      </c>
    </row>
    <row r="1414" spans="1:14" x14ac:dyDescent="0.25">
      <c r="A1414" t="s">
        <v>2458</v>
      </c>
      <c r="B1414" t="s">
        <v>2537</v>
      </c>
      <c r="C1414" t="s">
        <v>2340</v>
      </c>
      <c r="D1414" s="98">
        <v>45521</v>
      </c>
      <c r="E1414" s="1">
        <v>171</v>
      </c>
      <c r="F1414" t="s">
        <v>2466</v>
      </c>
      <c r="G1414" s="1">
        <v>3564666</v>
      </c>
      <c r="H1414" t="s">
        <v>2362</v>
      </c>
      <c r="I1414" s="120">
        <v>24</v>
      </c>
      <c r="J1414" s="120"/>
      <c r="K1414" s="120"/>
      <c r="L1414" s="47">
        <v>20.323620000000002</v>
      </c>
      <c r="M1414" s="47">
        <f t="shared" si="46"/>
        <v>487.76688000000001</v>
      </c>
      <c r="N1414">
        <f t="shared" si="47"/>
        <v>17</v>
      </c>
    </row>
    <row r="1415" spans="1:14" x14ac:dyDescent="0.25">
      <c r="A1415" t="s">
        <v>2458</v>
      </c>
      <c r="B1415" t="s">
        <v>2537</v>
      </c>
      <c r="C1415" t="s">
        <v>2340</v>
      </c>
      <c r="D1415" s="98">
        <v>45521</v>
      </c>
      <c r="E1415" s="1">
        <v>171</v>
      </c>
      <c r="F1415" t="s">
        <v>2466</v>
      </c>
      <c r="G1415" s="1">
        <v>3564667</v>
      </c>
      <c r="H1415" t="s">
        <v>2347</v>
      </c>
      <c r="I1415" s="120">
        <v>24</v>
      </c>
      <c r="J1415" s="120"/>
      <c r="K1415" s="120"/>
      <c r="L1415" s="47">
        <v>20.323620000000002</v>
      </c>
      <c r="M1415" s="47">
        <f t="shared" si="46"/>
        <v>487.76688000000001</v>
      </c>
      <c r="N1415">
        <f t="shared" si="47"/>
        <v>17</v>
      </c>
    </row>
    <row r="1416" spans="1:14" x14ac:dyDescent="0.25">
      <c r="A1416" t="s">
        <v>2458</v>
      </c>
      <c r="B1416" t="s">
        <v>2537</v>
      </c>
      <c r="C1416" t="s">
        <v>2340</v>
      </c>
      <c r="D1416" s="98">
        <v>45516</v>
      </c>
      <c r="E1416" s="1">
        <v>187</v>
      </c>
      <c r="F1416" t="s">
        <v>2467</v>
      </c>
      <c r="G1416" s="1">
        <v>3565351</v>
      </c>
      <c r="H1416" t="s">
        <v>2342</v>
      </c>
      <c r="I1416" s="120">
        <v>24</v>
      </c>
      <c r="J1416" s="120"/>
      <c r="K1416" s="120"/>
      <c r="L1416" s="47">
        <v>12.645809999999999</v>
      </c>
      <c r="M1416" s="47">
        <f t="shared" si="46"/>
        <v>303.49943999999999</v>
      </c>
      <c r="N1416">
        <f t="shared" si="47"/>
        <v>12</v>
      </c>
    </row>
    <row r="1417" spans="1:14" x14ac:dyDescent="0.25">
      <c r="A1417" t="s">
        <v>2458</v>
      </c>
      <c r="B1417" t="s">
        <v>2537</v>
      </c>
      <c r="C1417" t="s">
        <v>2340</v>
      </c>
      <c r="D1417" s="98">
        <v>45517</v>
      </c>
      <c r="E1417" s="1">
        <v>187</v>
      </c>
      <c r="F1417" t="s">
        <v>2467</v>
      </c>
      <c r="G1417" s="1">
        <v>3284683</v>
      </c>
      <c r="H1417" t="s">
        <v>2343</v>
      </c>
      <c r="I1417" s="120">
        <v>120</v>
      </c>
      <c r="J1417" s="120"/>
      <c r="K1417" s="120"/>
      <c r="L1417" s="47">
        <v>30.099959999999999</v>
      </c>
      <c r="M1417" s="47">
        <f t="shared" si="46"/>
        <v>3611.9951999999998</v>
      </c>
      <c r="N1417">
        <f t="shared" si="47"/>
        <v>13</v>
      </c>
    </row>
    <row r="1418" spans="1:14" x14ac:dyDescent="0.25">
      <c r="A1418" t="s">
        <v>2458</v>
      </c>
      <c r="B1418" t="s">
        <v>2537</v>
      </c>
      <c r="C1418" t="s">
        <v>2340</v>
      </c>
      <c r="D1418" s="98">
        <v>45518</v>
      </c>
      <c r="E1418" s="1">
        <v>187</v>
      </c>
      <c r="F1418" t="s">
        <v>2467</v>
      </c>
      <c r="G1418" s="1">
        <v>3373113</v>
      </c>
      <c r="H1418" t="s">
        <v>2353</v>
      </c>
      <c r="I1418" s="120">
        <v>60</v>
      </c>
      <c r="J1418" s="120"/>
      <c r="K1418" s="120"/>
      <c r="L1418" s="47">
        <v>5.9841899999999999</v>
      </c>
      <c r="M1418" s="47">
        <f t="shared" si="46"/>
        <v>359.0514</v>
      </c>
      <c r="N1418">
        <f t="shared" si="47"/>
        <v>14</v>
      </c>
    </row>
    <row r="1419" spans="1:14" x14ac:dyDescent="0.25">
      <c r="A1419" t="s">
        <v>2458</v>
      </c>
      <c r="B1419" t="s">
        <v>2537</v>
      </c>
      <c r="C1419" t="s">
        <v>2340</v>
      </c>
      <c r="D1419" s="98">
        <v>45518</v>
      </c>
      <c r="E1419" s="1">
        <v>187</v>
      </c>
      <c r="F1419" t="s">
        <v>2467</v>
      </c>
      <c r="G1419" s="1">
        <v>3384347</v>
      </c>
      <c r="H1419" t="s">
        <v>2345</v>
      </c>
      <c r="I1419" s="120">
        <v>60</v>
      </c>
      <c r="J1419" s="120"/>
      <c r="K1419" s="120"/>
      <c r="L1419" s="47">
        <v>5.7200040000000012</v>
      </c>
      <c r="M1419" s="47">
        <f t="shared" si="46"/>
        <v>343.20024000000006</v>
      </c>
      <c r="N1419">
        <f t="shared" si="47"/>
        <v>14</v>
      </c>
    </row>
    <row r="1420" spans="1:14" x14ac:dyDescent="0.25">
      <c r="A1420" t="s">
        <v>2458</v>
      </c>
      <c r="B1420" t="s">
        <v>2537</v>
      </c>
      <c r="C1420" t="s">
        <v>2340</v>
      </c>
      <c r="D1420" s="98">
        <v>45518</v>
      </c>
      <c r="E1420" s="1">
        <v>187</v>
      </c>
      <c r="F1420" t="s">
        <v>2467</v>
      </c>
      <c r="G1420" s="1">
        <v>3408152</v>
      </c>
      <c r="H1420" t="s">
        <v>2346</v>
      </c>
      <c r="I1420" s="120">
        <v>100</v>
      </c>
      <c r="J1420" s="120"/>
      <c r="K1420" s="120"/>
      <c r="L1420" s="47">
        <v>19.800018000000001</v>
      </c>
      <c r="M1420" s="47">
        <f t="shared" si="46"/>
        <v>1980.0018000000002</v>
      </c>
      <c r="N1420">
        <f t="shared" si="47"/>
        <v>14</v>
      </c>
    </row>
    <row r="1421" spans="1:14" x14ac:dyDescent="0.25">
      <c r="A1421" t="s">
        <v>2458</v>
      </c>
      <c r="B1421" t="s">
        <v>2537</v>
      </c>
      <c r="C1421" t="s">
        <v>2340</v>
      </c>
      <c r="D1421" s="98">
        <v>45517</v>
      </c>
      <c r="E1421" s="1">
        <v>187</v>
      </c>
      <c r="F1421" t="s">
        <v>2467</v>
      </c>
      <c r="G1421" s="1">
        <v>3584240</v>
      </c>
      <c r="H1421" t="s">
        <v>2357</v>
      </c>
      <c r="I1421" s="120">
        <v>60</v>
      </c>
      <c r="J1421" s="120"/>
      <c r="K1421" s="120"/>
      <c r="L1421" s="47">
        <v>5.9841899999999999</v>
      </c>
      <c r="M1421" s="47">
        <f t="shared" si="46"/>
        <v>359.0514</v>
      </c>
      <c r="N1421">
        <f t="shared" si="47"/>
        <v>13</v>
      </c>
    </row>
    <row r="1422" spans="1:14" x14ac:dyDescent="0.25">
      <c r="A1422" t="s">
        <v>2458</v>
      </c>
      <c r="B1422" t="s">
        <v>2537</v>
      </c>
      <c r="C1422" t="s">
        <v>2340</v>
      </c>
      <c r="D1422" s="98">
        <v>45517</v>
      </c>
      <c r="E1422" s="1">
        <v>187</v>
      </c>
      <c r="F1422" t="s">
        <v>2467</v>
      </c>
      <c r="G1422" s="1">
        <v>3584241</v>
      </c>
      <c r="H1422" t="s">
        <v>2358</v>
      </c>
      <c r="I1422" s="120">
        <v>20</v>
      </c>
      <c r="J1422" s="120"/>
      <c r="K1422" s="120"/>
      <c r="L1422" s="47">
        <v>20.662344000000001</v>
      </c>
      <c r="M1422" s="47">
        <f t="shared" si="46"/>
        <v>413.24688000000003</v>
      </c>
      <c r="N1422">
        <f t="shared" si="47"/>
        <v>13</v>
      </c>
    </row>
    <row r="1423" spans="1:14" x14ac:dyDescent="0.25">
      <c r="A1423" t="s">
        <v>2458</v>
      </c>
      <c r="B1423" t="s">
        <v>2537</v>
      </c>
      <c r="C1423" t="s">
        <v>2340</v>
      </c>
      <c r="D1423" s="98">
        <v>45519</v>
      </c>
      <c r="E1423" s="1">
        <v>187</v>
      </c>
      <c r="F1423" t="s">
        <v>2467</v>
      </c>
      <c r="G1423" s="1">
        <v>3565350</v>
      </c>
      <c r="H1423" t="s">
        <v>2364</v>
      </c>
      <c r="I1423" s="120">
        <v>24</v>
      </c>
      <c r="J1423" s="120"/>
      <c r="K1423" s="120"/>
      <c r="L1423" s="47">
        <v>12.645809999999999</v>
      </c>
      <c r="M1423" s="47">
        <f t="shared" si="46"/>
        <v>303.49943999999999</v>
      </c>
      <c r="N1423">
        <f t="shared" si="47"/>
        <v>15</v>
      </c>
    </row>
    <row r="1424" spans="1:14" x14ac:dyDescent="0.25">
      <c r="A1424" t="s">
        <v>2458</v>
      </c>
      <c r="B1424" t="s">
        <v>2537</v>
      </c>
      <c r="C1424" t="s">
        <v>2340</v>
      </c>
      <c r="D1424" s="98">
        <v>45520</v>
      </c>
      <c r="E1424" s="1">
        <v>197</v>
      </c>
      <c r="F1424" t="s">
        <v>2468</v>
      </c>
      <c r="G1424" s="1">
        <v>3384347</v>
      </c>
      <c r="H1424" t="s">
        <v>2345</v>
      </c>
      <c r="I1424" s="120">
        <v>60</v>
      </c>
      <c r="J1424" s="120"/>
      <c r="K1424" s="120"/>
      <c r="L1424" s="47">
        <v>5.7200040000000012</v>
      </c>
      <c r="M1424" s="47">
        <f t="shared" si="46"/>
        <v>343.20024000000006</v>
      </c>
      <c r="N1424">
        <f t="shared" si="47"/>
        <v>16</v>
      </c>
    </row>
    <row r="1425" spans="1:14" x14ac:dyDescent="0.25">
      <c r="A1425" t="s">
        <v>2458</v>
      </c>
      <c r="B1425" t="s">
        <v>2537</v>
      </c>
      <c r="C1425" t="s">
        <v>2340</v>
      </c>
      <c r="D1425" s="98">
        <v>45517</v>
      </c>
      <c r="E1425" s="1">
        <v>517</v>
      </c>
      <c r="F1425" t="s">
        <v>2469</v>
      </c>
      <c r="G1425" s="1">
        <v>3284683</v>
      </c>
      <c r="H1425" t="s">
        <v>2343</v>
      </c>
      <c r="I1425" s="120">
        <v>60</v>
      </c>
      <c r="J1425" s="120"/>
      <c r="K1425" s="120"/>
      <c r="L1425" s="47">
        <v>30.099959999999999</v>
      </c>
      <c r="M1425" s="47">
        <f t="shared" si="46"/>
        <v>1805.9975999999999</v>
      </c>
      <c r="N1425">
        <f t="shared" si="47"/>
        <v>13</v>
      </c>
    </row>
    <row r="1426" spans="1:14" x14ac:dyDescent="0.25">
      <c r="A1426" t="s">
        <v>2458</v>
      </c>
      <c r="B1426" t="s">
        <v>2537</v>
      </c>
      <c r="C1426" t="s">
        <v>2340</v>
      </c>
      <c r="D1426" s="98">
        <v>45517</v>
      </c>
      <c r="E1426" s="1">
        <v>517</v>
      </c>
      <c r="F1426" t="s">
        <v>2469</v>
      </c>
      <c r="G1426" s="1">
        <v>3408152</v>
      </c>
      <c r="H1426" t="s">
        <v>2346</v>
      </c>
      <c r="I1426" s="120">
        <v>20</v>
      </c>
      <c r="J1426" s="120"/>
      <c r="K1426" s="120"/>
      <c r="L1426" s="47">
        <v>19.800018000000001</v>
      </c>
      <c r="M1426" s="47">
        <f t="shared" si="46"/>
        <v>396.00036</v>
      </c>
      <c r="N1426">
        <f t="shared" si="47"/>
        <v>13</v>
      </c>
    </row>
    <row r="1427" spans="1:14" x14ac:dyDescent="0.25">
      <c r="A1427" t="s">
        <v>2458</v>
      </c>
      <c r="B1427" t="s">
        <v>2537</v>
      </c>
      <c r="C1427" t="s">
        <v>2340</v>
      </c>
      <c r="D1427" s="98">
        <v>45517</v>
      </c>
      <c r="E1427" s="1">
        <v>517</v>
      </c>
      <c r="F1427" t="s">
        <v>2469</v>
      </c>
      <c r="G1427" s="1">
        <v>3568860</v>
      </c>
      <c r="H1427" t="s">
        <v>2361</v>
      </c>
      <c r="I1427" s="120">
        <v>24</v>
      </c>
      <c r="J1427" s="120"/>
      <c r="K1427" s="120"/>
      <c r="L1427" s="47">
        <v>12.645809999999999</v>
      </c>
      <c r="M1427" s="47">
        <f t="shared" si="46"/>
        <v>303.49943999999999</v>
      </c>
      <c r="N1427">
        <f t="shared" si="47"/>
        <v>13</v>
      </c>
    </row>
    <row r="1428" spans="1:14" x14ac:dyDescent="0.25">
      <c r="A1428" t="s">
        <v>2458</v>
      </c>
      <c r="B1428" t="s">
        <v>2537</v>
      </c>
      <c r="C1428" t="s">
        <v>2340</v>
      </c>
      <c r="D1428" s="98">
        <v>45517</v>
      </c>
      <c r="E1428" s="1">
        <v>517</v>
      </c>
      <c r="F1428" t="s">
        <v>2469</v>
      </c>
      <c r="G1428" s="1">
        <v>3564666</v>
      </c>
      <c r="H1428" t="s">
        <v>2362</v>
      </c>
      <c r="I1428" s="120">
        <v>12</v>
      </c>
      <c r="J1428" s="120"/>
      <c r="K1428" s="120"/>
      <c r="L1428" s="47">
        <v>20.323620000000002</v>
      </c>
      <c r="M1428" s="47">
        <f t="shared" si="46"/>
        <v>243.88344000000001</v>
      </c>
      <c r="N1428">
        <f t="shared" si="47"/>
        <v>13</v>
      </c>
    </row>
    <row r="1429" spans="1:14" x14ac:dyDescent="0.25">
      <c r="A1429" t="s">
        <v>2458</v>
      </c>
      <c r="B1429" t="s">
        <v>2537</v>
      </c>
      <c r="C1429" t="s">
        <v>2340</v>
      </c>
      <c r="D1429" s="98">
        <v>45517</v>
      </c>
      <c r="E1429" s="1">
        <v>517</v>
      </c>
      <c r="F1429" t="s">
        <v>2469</v>
      </c>
      <c r="G1429" s="1">
        <v>3565351</v>
      </c>
      <c r="H1429" t="s">
        <v>2342</v>
      </c>
      <c r="I1429" s="120">
        <v>24</v>
      </c>
      <c r="J1429" s="120"/>
      <c r="K1429" s="120"/>
      <c r="L1429" s="47">
        <v>12.645809999999999</v>
      </c>
      <c r="M1429" s="47">
        <f t="shared" si="46"/>
        <v>303.49943999999999</v>
      </c>
      <c r="N1429">
        <f t="shared" si="47"/>
        <v>13</v>
      </c>
    </row>
    <row r="1430" spans="1:14" x14ac:dyDescent="0.25">
      <c r="A1430" t="s">
        <v>2458</v>
      </c>
      <c r="B1430" t="s">
        <v>2537</v>
      </c>
      <c r="C1430" t="s">
        <v>2340</v>
      </c>
      <c r="D1430" s="98">
        <v>45517</v>
      </c>
      <c r="E1430" s="1">
        <v>517</v>
      </c>
      <c r="F1430" t="s">
        <v>2469</v>
      </c>
      <c r="G1430" s="1">
        <v>3584240</v>
      </c>
      <c r="H1430" t="s">
        <v>2357</v>
      </c>
      <c r="I1430" s="120">
        <v>60</v>
      </c>
      <c r="J1430" s="120"/>
      <c r="K1430" s="120"/>
      <c r="L1430" s="47">
        <v>5.9841899999999999</v>
      </c>
      <c r="M1430" s="47">
        <f t="shared" si="46"/>
        <v>359.0514</v>
      </c>
      <c r="N1430">
        <f t="shared" si="47"/>
        <v>13</v>
      </c>
    </row>
    <row r="1431" spans="1:14" x14ac:dyDescent="0.25">
      <c r="A1431" t="s">
        <v>2458</v>
      </c>
      <c r="B1431" t="s">
        <v>2537</v>
      </c>
      <c r="C1431" t="s">
        <v>2340</v>
      </c>
      <c r="D1431" s="98">
        <v>45517</v>
      </c>
      <c r="E1431" s="1">
        <v>517</v>
      </c>
      <c r="F1431" t="s">
        <v>2469</v>
      </c>
      <c r="G1431" s="1">
        <v>3284683</v>
      </c>
      <c r="H1431" t="s">
        <v>2343</v>
      </c>
      <c r="I1431" s="120">
        <v>18</v>
      </c>
      <c r="J1431" s="120"/>
      <c r="K1431" s="120"/>
      <c r="L1431" s="47">
        <v>30.099959999999999</v>
      </c>
      <c r="M1431" s="47">
        <f t="shared" si="46"/>
        <v>541.79927999999995</v>
      </c>
      <c r="N1431">
        <f t="shared" si="47"/>
        <v>13</v>
      </c>
    </row>
    <row r="1432" spans="1:14" x14ac:dyDescent="0.25">
      <c r="A1432" t="s">
        <v>2458</v>
      </c>
      <c r="B1432" t="s">
        <v>2537</v>
      </c>
      <c r="C1432" t="s">
        <v>2340</v>
      </c>
      <c r="D1432" s="98">
        <v>45520</v>
      </c>
      <c r="E1432" s="1">
        <v>517</v>
      </c>
      <c r="F1432" t="s">
        <v>2469</v>
      </c>
      <c r="G1432" s="1">
        <v>3352387</v>
      </c>
      <c r="H1432" t="s">
        <v>2352</v>
      </c>
      <c r="I1432" s="120">
        <v>12</v>
      </c>
      <c r="J1432" s="120"/>
      <c r="K1432" s="120"/>
      <c r="L1432" s="47">
        <v>39.743999999999993</v>
      </c>
      <c r="M1432" s="47">
        <f t="shared" si="46"/>
        <v>476.92799999999988</v>
      </c>
      <c r="N1432">
        <f t="shared" si="47"/>
        <v>16</v>
      </c>
    </row>
    <row r="1433" spans="1:14" x14ac:dyDescent="0.25">
      <c r="A1433" t="s">
        <v>2458</v>
      </c>
      <c r="B1433" t="s">
        <v>2537</v>
      </c>
      <c r="C1433" t="s">
        <v>2340</v>
      </c>
      <c r="D1433" s="98">
        <v>45517</v>
      </c>
      <c r="E1433" s="1">
        <v>519</v>
      </c>
      <c r="F1433" t="s">
        <v>2470</v>
      </c>
      <c r="G1433" s="1">
        <v>3373113</v>
      </c>
      <c r="H1433" t="s">
        <v>2353</v>
      </c>
      <c r="I1433" s="120">
        <v>120</v>
      </c>
      <c r="J1433" s="120"/>
      <c r="K1433" s="120"/>
      <c r="L1433" s="47">
        <v>5.9841899999999999</v>
      </c>
      <c r="M1433" s="47">
        <f t="shared" si="46"/>
        <v>718.1028</v>
      </c>
      <c r="N1433">
        <f t="shared" si="47"/>
        <v>13</v>
      </c>
    </row>
    <row r="1434" spans="1:14" x14ac:dyDescent="0.25">
      <c r="A1434" t="s">
        <v>2458</v>
      </c>
      <c r="B1434" t="s">
        <v>2537</v>
      </c>
      <c r="C1434" t="s">
        <v>2340</v>
      </c>
      <c r="D1434" s="98">
        <v>45517</v>
      </c>
      <c r="E1434" s="1">
        <v>519</v>
      </c>
      <c r="F1434" t="s">
        <v>2470</v>
      </c>
      <c r="G1434" s="1">
        <v>3384346</v>
      </c>
      <c r="H1434" t="s">
        <v>2354</v>
      </c>
      <c r="I1434" s="120">
        <v>12</v>
      </c>
      <c r="J1434" s="120"/>
      <c r="K1434" s="120"/>
      <c r="L1434" s="47">
        <v>37.949940000000005</v>
      </c>
      <c r="M1434" s="47">
        <f t="shared" si="46"/>
        <v>455.39928000000009</v>
      </c>
      <c r="N1434">
        <f t="shared" si="47"/>
        <v>13</v>
      </c>
    </row>
    <row r="1435" spans="1:14" x14ac:dyDescent="0.25">
      <c r="A1435" t="s">
        <v>2458</v>
      </c>
      <c r="B1435" t="s">
        <v>2537</v>
      </c>
      <c r="C1435" t="s">
        <v>2340</v>
      </c>
      <c r="D1435" s="98">
        <v>45517</v>
      </c>
      <c r="E1435" s="1">
        <v>519</v>
      </c>
      <c r="F1435" t="s">
        <v>2470</v>
      </c>
      <c r="G1435" s="1">
        <v>3384347</v>
      </c>
      <c r="H1435" t="s">
        <v>2345</v>
      </c>
      <c r="I1435" s="120">
        <v>60</v>
      </c>
      <c r="J1435" s="120"/>
      <c r="K1435" s="120"/>
      <c r="L1435" s="47">
        <v>5.7200040000000012</v>
      </c>
      <c r="M1435" s="47">
        <f t="shared" si="46"/>
        <v>343.20024000000006</v>
      </c>
      <c r="N1435">
        <f t="shared" si="47"/>
        <v>13</v>
      </c>
    </row>
    <row r="1436" spans="1:14" x14ac:dyDescent="0.25">
      <c r="A1436" t="s">
        <v>2458</v>
      </c>
      <c r="B1436" t="s">
        <v>2537</v>
      </c>
      <c r="C1436" t="s">
        <v>2340</v>
      </c>
      <c r="D1436" s="98">
        <v>45517</v>
      </c>
      <c r="E1436" s="1">
        <v>519</v>
      </c>
      <c r="F1436" t="s">
        <v>2470</v>
      </c>
      <c r="G1436" s="1">
        <v>3408152</v>
      </c>
      <c r="H1436" t="s">
        <v>2346</v>
      </c>
      <c r="I1436" s="120">
        <v>20</v>
      </c>
      <c r="J1436" s="120"/>
      <c r="K1436" s="120"/>
      <c r="L1436" s="47">
        <v>19.800018000000001</v>
      </c>
      <c r="M1436" s="47">
        <f t="shared" si="46"/>
        <v>396.00036</v>
      </c>
      <c r="N1436">
        <f t="shared" si="47"/>
        <v>13</v>
      </c>
    </row>
    <row r="1437" spans="1:14" x14ac:dyDescent="0.25">
      <c r="A1437" t="s">
        <v>2458</v>
      </c>
      <c r="B1437" t="s">
        <v>2537</v>
      </c>
      <c r="C1437" t="s">
        <v>2340</v>
      </c>
      <c r="D1437" s="98">
        <v>45517</v>
      </c>
      <c r="E1437" s="1">
        <v>519</v>
      </c>
      <c r="F1437" t="s">
        <v>2470</v>
      </c>
      <c r="G1437" s="1">
        <v>3352387</v>
      </c>
      <c r="H1437" t="s">
        <v>2352</v>
      </c>
      <c r="I1437" s="120">
        <v>24</v>
      </c>
      <c r="J1437" s="120"/>
      <c r="K1437" s="120"/>
      <c r="L1437" s="47">
        <v>39.743999999999993</v>
      </c>
      <c r="M1437" s="47">
        <f t="shared" si="46"/>
        <v>953.85599999999977</v>
      </c>
      <c r="N1437">
        <f t="shared" si="47"/>
        <v>13</v>
      </c>
    </row>
    <row r="1438" spans="1:14" x14ac:dyDescent="0.25">
      <c r="A1438" t="s">
        <v>2458</v>
      </c>
      <c r="B1438" t="s">
        <v>2537</v>
      </c>
      <c r="C1438" t="s">
        <v>2340</v>
      </c>
      <c r="D1438" s="98">
        <v>45517</v>
      </c>
      <c r="E1438" s="1">
        <v>519</v>
      </c>
      <c r="F1438" t="s">
        <v>2470</v>
      </c>
      <c r="G1438" s="1">
        <v>3564666</v>
      </c>
      <c r="H1438" t="s">
        <v>2362</v>
      </c>
      <c r="I1438" s="120">
        <v>24</v>
      </c>
      <c r="J1438" s="120"/>
      <c r="K1438" s="120"/>
      <c r="L1438" s="47">
        <v>20.323620000000002</v>
      </c>
      <c r="M1438" s="47">
        <f t="shared" si="46"/>
        <v>487.76688000000001</v>
      </c>
      <c r="N1438">
        <f t="shared" si="47"/>
        <v>13</v>
      </c>
    </row>
    <row r="1439" spans="1:14" x14ac:dyDescent="0.25">
      <c r="A1439" t="s">
        <v>2458</v>
      </c>
      <c r="B1439" t="s">
        <v>2537</v>
      </c>
      <c r="C1439" t="s">
        <v>2340</v>
      </c>
      <c r="D1439" s="98">
        <v>45517</v>
      </c>
      <c r="E1439" s="1">
        <v>519</v>
      </c>
      <c r="F1439" t="s">
        <v>2470</v>
      </c>
      <c r="G1439" s="1">
        <v>3566457</v>
      </c>
      <c r="H1439" t="s">
        <v>2365</v>
      </c>
      <c r="I1439" s="120">
        <v>24</v>
      </c>
      <c r="J1439" s="120"/>
      <c r="K1439" s="120"/>
      <c r="L1439" s="47">
        <v>12.645809999999999</v>
      </c>
      <c r="M1439" s="47">
        <f t="shared" si="46"/>
        <v>303.49943999999999</v>
      </c>
      <c r="N1439">
        <f t="shared" si="47"/>
        <v>13</v>
      </c>
    </row>
    <row r="1440" spans="1:14" x14ac:dyDescent="0.25">
      <c r="A1440" t="s">
        <v>2458</v>
      </c>
      <c r="B1440" t="s">
        <v>2537</v>
      </c>
      <c r="C1440" t="s">
        <v>2340</v>
      </c>
      <c r="D1440" s="98">
        <v>45517</v>
      </c>
      <c r="E1440" s="1">
        <v>519</v>
      </c>
      <c r="F1440" t="s">
        <v>2470</v>
      </c>
      <c r="G1440" s="1">
        <v>3572153</v>
      </c>
      <c r="H1440" t="s">
        <v>2350</v>
      </c>
      <c r="I1440" s="120">
        <v>54</v>
      </c>
      <c r="J1440" s="120"/>
      <c r="K1440" s="120"/>
      <c r="L1440" s="47">
        <v>30.099959999999999</v>
      </c>
      <c r="M1440" s="47">
        <f t="shared" si="46"/>
        <v>1625.3978399999999</v>
      </c>
      <c r="N1440">
        <f t="shared" si="47"/>
        <v>13</v>
      </c>
    </row>
    <row r="1441" spans="1:14" x14ac:dyDescent="0.25">
      <c r="A1441" t="s">
        <v>2458</v>
      </c>
      <c r="B1441" t="s">
        <v>2537</v>
      </c>
      <c r="C1441" t="s">
        <v>2340</v>
      </c>
      <c r="D1441" s="98">
        <v>45517</v>
      </c>
      <c r="E1441" s="1">
        <v>519</v>
      </c>
      <c r="F1441" t="s">
        <v>2470</v>
      </c>
      <c r="G1441" s="1">
        <v>3584240</v>
      </c>
      <c r="H1441" t="s">
        <v>2357</v>
      </c>
      <c r="I1441" s="120">
        <v>60</v>
      </c>
      <c r="J1441" s="120"/>
      <c r="K1441" s="120"/>
      <c r="L1441" s="47">
        <v>5.9841899999999999</v>
      </c>
      <c r="M1441" s="47">
        <f t="shared" si="46"/>
        <v>359.0514</v>
      </c>
      <c r="N1441">
        <f t="shared" si="47"/>
        <v>13</v>
      </c>
    </row>
    <row r="1442" spans="1:14" x14ac:dyDescent="0.25">
      <c r="A1442" t="s">
        <v>2458</v>
      </c>
      <c r="B1442" t="s">
        <v>2537</v>
      </c>
      <c r="C1442" t="s">
        <v>2340</v>
      </c>
      <c r="D1442" s="98">
        <v>45517</v>
      </c>
      <c r="E1442" s="1">
        <v>519</v>
      </c>
      <c r="F1442" t="s">
        <v>2470</v>
      </c>
      <c r="G1442" s="1">
        <v>3284683</v>
      </c>
      <c r="H1442" t="s">
        <v>2343</v>
      </c>
      <c r="I1442" s="120">
        <v>24</v>
      </c>
      <c r="J1442" s="120"/>
      <c r="K1442" s="120"/>
      <c r="L1442" s="47">
        <v>30.099959999999999</v>
      </c>
      <c r="M1442" s="47">
        <f t="shared" si="46"/>
        <v>722.39904000000001</v>
      </c>
      <c r="N1442">
        <f t="shared" si="47"/>
        <v>13</v>
      </c>
    </row>
    <row r="1443" spans="1:14" x14ac:dyDescent="0.25">
      <c r="A1443" t="s">
        <v>2458</v>
      </c>
      <c r="B1443" t="s">
        <v>2537</v>
      </c>
      <c r="C1443" t="s">
        <v>2340</v>
      </c>
      <c r="D1443" s="98">
        <v>45521</v>
      </c>
      <c r="E1443" s="1">
        <v>519</v>
      </c>
      <c r="F1443" t="s">
        <v>2470</v>
      </c>
      <c r="G1443" s="1">
        <v>3284683</v>
      </c>
      <c r="H1443" t="s">
        <v>2343</v>
      </c>
      <c r="I1443" s="120">
        <v>30</v>
      </c>
      <c r="J1443" s="120"/>
      <c r="K1443" s="120"/>
      <c r="L1443" s="47">
        <v>30.099959999999999</v>
      </c>
      <c r="M1443" s="47">
        <f t="shared" si="46"/>
        <v>902.99879999999996</v>
      </c>
      <c r="N1443">
        <f t="shared" si="47"/>
        <v>17</v>
      </c>
    </row>
    <row r="1444" spans="1:14" x14ac:dyDescent="0.25">
      <c r="A1444" t="s">
        <v>2458</v>
      </c>
      <c r="B1444" t="s">
        <v>2537</v>
      </c>
      <c r="C1444" t="s">
        <v>2340</v>
      </c>
      <c r="D1444" s="98">
        <v>45521</v>
      </c>
      <c r="E1444" s="1">
        <v>519</v>
      </c>
      <c r="F1444" t="s">
        <v>2470</v>
      </c>
      <c r="G1444" s="1">
        <v>3373113</v>
      </c>
      <c r="H1444" t="s">
        <v>2353</v>
      </c>
      <c r="I1444" s="120">
        <v>120</v>
      </c>
      <c r="J1444" s="120"/>
      <c r="K1444" s="120"/>
      <c r="L1444" s="47">
        <v>5.9841899999999999</v>
      </c>
      <c r="M1444" s="47">
        <f t="shared" si="46"/>
        <v>718.1028</v>
      </c>
      <c r="N1444">
        <f t="shared" si="47"/>
        <v>17</v>
      </c>
    </row>
    <row r="1445" spans="1:14" x14ac:dyDescent="0.25">
      <c r="A1445" t="s">
        <v>2458</v>
      </c>
      <c r="B1445" t="s">
        <v>2537</v>
      </c>
      <c r="C1445" t="s">
        <v>2340</v>
      </c>
      <c r="D1445" s="98">
        <v>45521</v>
      </c>
      <c r="E1445" s="1">
        <v>519</v>
      </c>
      <c r="F1445" t="s">
        <v>2470</v>
      </c>
      <c r="G1445" s="1">
        <v>3384346</v>
      </c>
      <c r="H1445" t="s">
        <v>2354</v>
      </c>
      <c r="I1445" s="120">
        <v>12</v>
      </c>
      <c r="J1445" s="120"/>
      <c r="K1445" s="120"/>
      <c r="L1445" s="47">
        <v>37.949940000000005</v>
      </c>
      <c r="M1445" s="47">
        <f t="shared" ref="M1445:M1498" si="48">+I1445*L1445</f>
        <v>455.39928000000009</v>
      </c>
      <c r="N1445">
        <f t="shared" si="47"/>
        <v>17</v>
      </c>
    </row>
    <row r="1446" spans="1:14" x14ac:dyDescent="0.25">
      <c r="A1446" t="s">
        <v>2458</v>
      </c>
      <c r="B1446" t="s">
        <v>2537</v>
      </c>
      <c r="C1446" t="s">
        <v>2340</v>
      </c>
      <c r="D1446" s="98">
        <v>45521</v>
      </c>
      <c r="E1446" s="1">
        <v>519</v>
      </c>
      <c r="F1446" t="s">
        <v>2470</v>
      </c>
      <c r="G1446" s="1">
        <v>3384347</v>
      </c>
      <c r="H1446" t="s">
        <v>2345</v>
      </c>
      <c r="I1446" s="120">
        <v>120</v>
      </c>
      <c r="J1446" s="120"/>
      <c r="K1446" s="120"/>
      <c r="L1446" s="47">
        <v>5.7200040000000012</v>
      </c>
      <c r="M1446" s="47">
        <f t="shared" si="48"/>
        <v>686.40048000000013</v>
      </c>
      <c r="N1446">
        <f t="shared" si="47"/>
        <v>17</v>
      </c>
    </row>
    <row r="1447" spans="1:14" x14ac:dyDescent="0.25">
      <c r="A1447" t="s">
        <v>2458</v>
      </c>
      <c r="B1447" t="s">
        <v>2537</v>
      </c>
      <c r="C1447" t="s">
        <v>2340</v>
      </c>
      <c r="D1447" s="98">
        <v>45521</v>
      </c>
      <c r="E1447" s="1">
        <v>519</v>
      </c>
      <c r="F1447" t="s">
        <v>2470</v>
      </c>
      <c r="G1447" s="1">
        <v>3408152</v>
      </c>
      <c r="H1447" t="s">
        <v>2346</v>
      </c>
      <c r="I1447" s="120">
        <v>40</v>
      </c>
      <c r="J1447" s="120"/>
      <c r="K1447" s="120"/>
      <c r="L1447" s="47">
        <v>19.800018000000001</v>
      </c>
      <c r="M1447" s="47">
        <f t="shared" si="48"/>
        <v>792.00072</v>
      </c>
      <c r="N1447">
        <f t="shared" si="47"/>
        <v>17</v>
      </c>
    </row>
    <row r="1448" spans="1:14" x14ac:dyDescent="0.25">
      <c r="A1448" t="s">
        <v>2458</v>
      </c>
      <c r="B1448" t="s">
        <v>2537</v>
      </c>
      <c r="C1448" t="s">
        <v>2340</v>
      </c>
      <c r="D1448" s="98">
        <v>45521</v>
      </c>
      <c r="E1448" s="1">
        <v>519</v>
      </c>
      <c r="F1448" t="s">
        <v>2470</v>
      </c>
      <c r="G1448" s="1">
        <v>3352387</v>
      </c>
      <c r="H1448" t="s">
        <v>2352</v>
      </c>
      <c r="I1448" s="120">
        <v>24</v>
      </c>
      <c r="J1448" s="120"/>
      <c r="K1448" s="120"/>
      <c r="L1448" s="47">
        <v>39.743999999999993</v>
      </c>
      <c r="M1448" s="47">
        <f t="shared" si="48"/>
        <v>953.85599999999977</v>
      </c>
      <c r="N1448">
        <f t="shared" si="47"/>
        <v>17</v>
      </c>
    </row>
    <row r="1449" spans="1:14" x14ac:dyDescent="0.25">
      <c r="A1449" t="s">
        <v>2458</v>
      </c>
      <c r="B1449" t="s">
        <v>2537</v>
      </c>
      <c r="C1449" t="s">
        <v>2340</v>
      </c>
      <c r="D1449" s="98">
        <v>45521</v>
      </c>
      <c r="E1449" s="1">
        <v>519</v>
      </c>
      <c r="F1449" t="s">
        <v>2470</v>
      </c>
      <c r="G1449" s="1">
        <v>3584240</v>
      </c>
      <c r="H1449" t="s">
        <v>2357</v>
      </c>
      <c r="I1449" s="120">
        <v>120</v>
      </c>
      <c r="J1449" s="120"/>
      <c r="K1449" s="120"/>
      <c r="L1449" s="47">
        <v>5.9841899999999999</v>
      </c>
      <c r="M1449" s="47">
        <f t="shared" si="48"/>
        <v>718.1028</v>
      </c>
      <c r="N1449">
        <f t="shared" si="47"/>
        <v>17</v>
      </c>
    </row>
    <row r="1450" spans="1:14" x14ac:dyDescent="0.25">
      <c r="A1450" t="s">
        <v>2458</v>
      </c>
      <c r="B1450" t="s">
        <v>2537</v>
      </c>
      <c r="C1450" t="s">
        <v>2340</v>
      </c>
      <c r="D1450" s="98">
        <v>45517</v>
      </c>
      <c r="E1450" s="1">
        <v>520</v>
      </c>
      <c r="F1450" t="s">
        <v>2471</v>
      </c>
      <c r="G1450" s="1">
        <v>3284683</v>
      </c>
      <c r="H1450" t="s">
        <v>2343</v>
      </c>
      <c r="I1450" s="120">
        <v>6</v>
      </c>
      <c r="J1450" s="120"/>
      <c r="K1450" s="120"/>
      <c r="L1450" s="47">
        <v>30.099959999999999</v>
      </c>
      <c r="M1450" s="47">
        <f t="shared" si="48"/>
        <v>180.59976</v>
      </c>
      <c r="N1450">
        <f t="shared" si="47"/>
        <v>13</v>
      </c>
    </row>
    <row r="1451" spans="1:14" x14ac:dyDescent="0.25">
      <c r="A1451" t="s">
        <v>2458</v>
      </c>
      <c r="B1451" t="s">
        <v>2537</v>
      </c>
      <c r="C1451" t="s">
        <v>2340</v>
      </c>
      <c r="D1451" s="98">
        <v>45517</v>
      </c>
      <c r="E1451" s="1">
        <v>520</v>
      </c>
      <c r="F1451" t="s">
        <v>2471</v>
      </c>
      <c r="G1451" s="1">
        <v>3373113</v>
      </c>
      <c r="H1451" t="s">
        <v>2353</v>
      </c>
      <c r="I1451" s="120">
        <v>60</v>
      </c>
      <c r="J1451" s="120"/>
      <c r="K1451" s="120"/>
      <c r="L1451" s="47">
        <v>5.9841899999999999</v>
      </c>
      <c r="M1451" s="47">
        <f t="shared" si="48"/>
        <v>359.0514</v>
      </c>
      <c r="N1451">
        <f t="shared" si="47"/>
        <v>13</v>
      </c>
    </row>
    <row r="1452" spans="1:14" x14ac:dyDescent="0.25">
      <c r="A1452" t="s">
        <v>2458</v>
      </c>
      <c r="B1452" t="s">
        <v>2537</v>
      </c>
      <c r="C1452" t="s">
        <v>2340</v>
      </c>
      <c r="D1452" s="98">
        <v>45517</v>
      </c>
      <c r="E1452" s="1">
        <v>520</v>
      </c>
      <c r="F1452" t="s">
        <v>2471</v>
      </c>
      <c r="G1452" s="1">
        <v>3564666</v>
      </c>
      <c r="H1452" t="s">
        <v>2362</v>
      </c>
      <c r="I1452" s="120">
        <v>12</v>
      </c>
      <c r="J1452" s="120"/>
      <c r="K1452" s="120"/>
      <c r="L1452" s="47">
        <v>20.323620000000002</v>
      </c>
      <c r="M1452" s="47">
        <f t="shared" si="48"/>
        <v>243.88344000000001</v>
      </c>
      <c r="N1452">
        <f t="shared" si="47"/>
        <v>13</v>
      </c>
    </row>
    <row r="1453" spans="1:14" x14ac:dyDescent="0.25">
      <c r="A1453" t="s">
        <v>2458</v>
      </c>
      <c r="B1453" t="s">
        <v>2537</v>
      </c>
      <c r="C1453" t="s">
        <v>2340</v>
      </c>
      <c r="D1453" s="98">
        <v>45517</v>
      </c>
      <c r="E1453" s="1">
        <v>520</v>
      </c>
      <c r="F1453" t="s">
        <v>2471</v>
      </c>
      <c r="G1453" s="1">
        <v>3284683</v>
      </c>
      <c r="H1453" t="s">
        <v>2343</v>
      </c>
      <c r="I1453" s="120">
        <v>30</v>
      </c>
      <c r="J1453" s="120"/>
      <c r="K1453" s="120"/>
      <c r="L1453" s="47">
        <v>30.099959999999999</v>
      </c>
      <c r="M1453" s="47">
        <f t="shared" si="48"/>
        <v>902.99879999999996</v>
      </c>
      <c r="N1453">
        <f t="shared" si="47"/>
        <v>13</v>
      </c>
    </row>
    <row r="1454" spans="1:14" x14ac:dyDescent="0.25">
      <c r="A1454" t="s">
        <v>2458</v>
      </c>
      <c r="B1454" t="s">
        <v>2537</v>
      </c>
      <c r="C1454" t="s">
        <v>2340</v>
      </c>
      <c r="D1454" s="98">
        <v>45518</v>
      </c>
      <c r="E1454" s="1">
        <v>522</v>
      </c>
      <c r="F1454" t="s">
        <v>2472</v>
      </c>
      <c r="G1454" s="1">
        <v>3284683</v>
      </c>
      <c r="H1454" t="s">
        <v>2343</v>
      </c>
      <c r="I1454" s="120">
        <v>300</v>
      </c>
      <c r="J1454" s="120"/>
      <c r="K1454" s="120"/>
      <c r="L1454" s="47">
        <v>30.099959999999999</v>
      </c>
      <c r="M1454" s="47">
        <f t="shared" si="48"/>
        <v>9029.9879999999994</v>
      </c>
      <c r="N1454">
        <f t="shared" si="47"/>
        <v>14</v>
      </c>
    </row>
    <row r="1455" spans="1:14" x14ac:dyDescent="0.25">
      <c r="A1455" t="s">
        <v>2458</v>
      </c>
      <c r="B1455" t="s">
        <v>2537</v>
      </c>
      <c r="C1455" t="s">
        <v>2340</v>
      </c>
      <c r="D1455" s="98">
        <v>45518</v>
      </c>
      <c r="E1455" s="1">
        <v>522</v>
      </c>
      <c r="F1455" t="s">
        <v>2472</v>
      </c>
      <c r="G1455" s="1">
        <v>3384346</v>
      </c>
      <c r="H1455" t="s">
        <v>2354</v>
      </c>
      <c r="I1455" s="120">
        <v>30</v>
      </c>
      <c r="J1455" s="120"/>
      <c r="K1455" s="120"/>
      <c r="L1455" s="47">
        <v>37.949940000000005</v>
      </c>
      <c r="M1455" s="47">
        <f t="shared" si="48"/>
        <v>1138.4982000000002</v>
      </c>
      <c r="N1455">
        <f t="shared" si="47"/>
        <v>14</v>
      </c>
    </row>
    <row r="1456" spans="1:14" x14ac:dyDescent="0.25">
      <c r="A1456" t="s">
        <v>2458</v>
      </c>
      <c r="B1456" t="s">
        <v>2537</v>
      </c>
      <c r="C1456" t="s">
        <v>2340</v>
      </c>
      <c r="D1456" s="98">
        <v>45518</v>
      </c>
      <c r="E1456" s="1">
        <v>522</v>
      </c>
      <c r="F1456" t="s">
        <v>2472</v>
      </c>
      <c r="G1456" s="1">
        <v>3384347</v>
      </c>
      <c r="H1456" t="s">
        <v>2345</v>
      </c>
      <c r="I1456" s="120">
        <v>120</v>
      </c>
      <c r="J1456" s="120"/>
      <c r="K1456" s="120"/>
      <c r="L1456" s="47">
        <v>5.7200040000000012</v>
      </c>
      <c r="M1456" s="47">
        <f t="shared" si="48"/>
        <v>686.40048000000013</v>
      </c>
      <c r="N1456">
        <f t="shared" si="47"/>
        <v>14</v>
      </c>
    </row>
    <row r="1457" spans="1:14" x14ac:dyDescent="0.25">
      <c r="A1457" t="s">
        <v>2458</v>
      </c>
      <c r="B1457" t="s">
        <v>2537</v>
      </c>
      <c r="C1457" t="s">
        <v>2340</v>
      </c>
      <c r="D1457" s="98">
        <v>45519</v>
      </c>
      <c r="E1457" s="1">
        <v>522</v>
      </c>
      <c r="F1457" t="s">
        <v>2472</v>
      </c>
      <c r="G1457" s="1">
        <v>3568860</v>
      </c>
      <c r="H1457" t="s">
        <v>2361</v>
      </c>
      <c r="I1457" s="120">
        <v>24</v>
      </c>
      <c r="J1457" s="120"/>
      <c r="K1457" s="120"/>
      <c r="L1457" s="47">
        <v>12.645809999999999</v>
      </c>
      <c r="M1457" s="47">
        <f t="shared" si="48"/>
        <v>303.49943999999999</v>
      </c>
      <c r="N1457">
        <f t="shared" si="47"/>
        <v>15</v>
      </c>
    </row>
    <row r="1458" spans="1:14" x14ac:dyDescent="0.25">
      <c r="A1458" t="s">
        <v>2458</v>
      </c>
      <c r="B1458" t="s">
        <v>2537</v>
      </c>
      <c r="C1458" t="s">
        <v>2340</v>
      </c>
      <c r="D1458" s="98">
        <v>45519</v>
      </c>
      <c r="E1458" s="1">
        <v>522</v>
      </c>
      <c r="F1458" t="s">
        <v>2472</v>
      </c>
      <c r="G1458" s="1">
        <v>3566457</v>
      </c>
      <c r="H1458" t="s">
        <v>2365</v>
      </c>
      <c r="I1458" s="120">
        <v>24</v>
      </c>
      <c r="J1458" s="120"/>
      <c r="K1458" s="120"/>
      <c r="L1458" s="47">
        <v>12.645809999999999</v>
      </c>
      <c r="M1458" s="47">
        <f t="shared" si="48"/>
        <v>303.49943999999999</v>
      </c>
      <c r="N1458">
        <f t="shared" si="47"/>
        <v>15</v>
      </c>
    </row>
    <row r="1459" spans="1:14" x14ac:dyDescent="0.25">
      <c r="A1459" t="s">
        <v>2458</v>
      </c>
      <c r="B1459" t="s">
        <v>2537</v>
      </c>
      <c r="C1459" t="s">
        <v>2340</v>
      </c>
      <c r="D1459" s="98">
        <v>45519</v>
      </c>
      <c r="E1459" s="1">
        <v>522</v>
      </c>
      <c r="F1459" t="s">
        <v>2472</v>
      </c>
      <c r="G1459" s="1">
        <v>3580595</v>
      </c>
      <c r="H1459" t="s">
        <v>2349</v>
      </c>
      <c r="I1459" s="120">
        <v>6</v>
      </c>
      <c r="J1459" s="120"/>
      <c r="K1459" s="120"/>
      <c r="L1459" s="47">
        <v>18.065520000000003</v>
      </c>
      <c r="M1459" s="47">
        <f t="shared" si="48"/>
        <v>108.39312000000001</v>
      </c>
      <c r="N1459">
        <f t="shared" si="47"/>
        <v>15</v>
      </c>
    </row>
    <row r="1460" spans="1:14" x14ac:dyDescent="0.25">
      <c r="A1460" t="s">
        <v>2458</v>
      </c>
      <c r="B1460" t="s">
        <v>2537</v>
      </c>
      <c r="C1460" t="s">
        <v>2340</v>
      </c>
      <c r="D1460" s="98">
        <v>45521</v>
      </c>
      <c r="E1460" s="1">
        <v>531</v>
      </c>
      <c r="F1460" t="s">
        <v>2538</v>
      </c>
      <c r="G1460" s="1">
        <v>3284683</v>
      </c>
      <c r="H1460" t="s">
        <v>2343</v>
      </c>
      <c r="I1460" s="120">
        <v>30</v>
      </c>
      <c r="J1460" s="120"/>
      <c r="K1460" s="120"/>
      <c r="L1460" s="47">
        <v>30.099959999999999</v>
      </c>
      <c r="M1460" s="47">
        <f t="shared" si="48"/>
        <v>902.99879999999996</v>
      </c>
      <c r="N1460">
        <f t="shared" si="47"/>
        <v>17</v>
      </c>
    </row>
    <row r="1461" spans="1:14" x14ac:dyDescent="0.25">
      <c r="A1461" t="s">
        <v>2458</v>
      </c>
      <c r="B1461" t="s">
        <v>2537</v>
      </c>
      <c r="C1461" t="s">
        <v>2340</v>
      </c>
      <c r="D1461" s="98">
        <v>45521</v>
      </c>
      <c r="E1461" s="1">
        <v>531</v>
      </c>
      <c r="F1461" t="s">
        <v>2538</v>
      </c>
      <c r="G1461" s="1">
        <v>3352387</v>
      </c>
      <c r="H1461" t="s">
        <v>2352</v>
      </c>
      <c r="I1461" s="120">
        <v>30</v>
      </c>
      <c r="J1461" s="120"/>
      <c r="K1461" s="120"/>
      <c r="L1461" s="47">
        <v>39.743999999999993</v>
      </c>
      <c r="M1461" s="47">
        <f t="shared" si="48"/>
        <v>1192.3199999999997</v>
      </c>
      <c r="N1461">
        <f t="shared" si="47"/>
        <v>17</v>
      </c>
    </row>
    <row r="1462" spans="1:14" x14ac:dyDescent="0.25">
      <c r="A1462" t="s">
        <v>2458</v>
      </c>
      <c r="B1462" t="s">
        <v>2537</v>
      </c>
      <c r="C1462" t="s">
        <v>2340</v>
      </c>
      <c r="D1462" s="98">
        <v>45521</v>
      </c>
      <c r="E1462" s="1">
        <v>531</v>
      </c>
      <c r="F1462" t="s">
        <v>2538</v>
      </c>
      <c r="G1462" s="1">
        <v>3384346</v>
      </c>
      <c r="H1462" t="s">
        <v>2354</v>
      </c>
      <c r="I1462" s="120">
        <v>12</v>
      </c>
      <c r="J1462" s="120"/>
      <c r="K1462" s="120"/>
      <c r="L1462" s="47">
        <v>37.949940000000005</v>
      </c>
      <c r="M1462" s="47">
        <f t="shared" si="48"/>
        <v>455.39928000000009</v>
      </c>
      <c r="N1462">
        <f t="shared" si="47"/>
        <v>17</v>
      </c>
    </row>
    <row r="1463" spans="1:14" x14ac:dyDescent="0.25">
      <c r="A1463" t="s">
        <v>2458</v>
      </c>
      <c r="B1463" t="s">
        <v>2537</v>
      </c>
      <c r="C1463" t="s">
        <v>2340</v>
      </c>
      <c r="D1463" s="98">
        <v>45521</v>
      </c>
      <c r="E1463" s="1">
        <v>531</v>
      </c>
      <c r="F1463" t="s">
        <v>2538</v>
      </c>
      <c r="G1463" s="1">
        <v>3584240</v>
      </c>
      <c r="H1463" t="s">
        <v>2357</v>
      </c>
      <c r="I1463" s="120">
        <v>60</v>
      </c>
      <c r="J1463" s="120"/>
      <c r="K1463" s="120"/>
      <c r="L1463" s="47">
        <v>5.9841899999999999</v>
      </c>
      <c r="M1463" s="47">
        <f t="shared" si="48"/>
        <v>359.0514</v>
      </c>
      <c r="N1463">
        <f t="shared" si="47"/>
        <v>17</v>
      </c>
    </row>
    <row r="1464" spans="1:14" x14ac:dyDescent="0.25">
      <c r="A1464" t="s">
        <v>2458</v>
      </c>
      <c r="B1464" t="s">
        <v>2537</v>
      </c>
      <c r="C1464" t="s">
        <v>2340</v>
      </c>
      <c r="D1464" s="98">
        <v>45521</v>
      </c>
      <c r="E1464" s="1">
        <v>531</v>
      </c>
      <c r="F1464" t="s">
        <v>2538</v>
      </c>
      <c r="G1464" s="1">
        <v>3352387</v>
      </c>
      <c r="H1464" t="s">
        <v>2352</v>
      </c>
      <c r="I1464" s="120">
        <v>42</v>
      </c>
      <c r="J1464" s="120"/>
      <c r="K1464" s="120"/>
      <c r="L1464" s="47">
        <v>39.743999999999993</v>
      </c>
      <c r="M1464" s="47">
        <f t="shared" si="48"/>
        <v>1669.2479999999996</v>
      </c>
      <c r="N1464">
        <f t="shared" si="47"/>
        <v>17</v>
      </c>
    </row>
    <row r="1465" spans="1:14" x14ac:dyDescent="0.25">
      <c r="A1465" t="s">
        <v>2458</v>
      </c>
      <c r="B1465" t="s">
        <v>2537</v>
      </c>
      <c r="C1465" t="s">
        <v>2340</v>
      </c>
      <c r="D1465" s="98">
        <v>45521</v>
      </c>
      <c r="E1465" s="1">
        <v>531</v>
      </c>
      <c r="F1465" t="s">
        <v>2538</v>
      </c>
      <c r="G1465" s="1">
        <v>3373113</v>
      </c>
      <c r="H1465" t="s">
        <v>2353</v>
      </c>
      <c r="I1465" s="120">
        <v>120</v>
      </c>
      <c r="J1465" s="120"/>
      <c r="K1465" s="120"/>
      <c r="L1465" s="47">
        <v>5.9841899999999999</v>
      </c>
      <c r="M1465" s="47">
        <f t="shared" si="48"/>
        <v>718.1028</v>
      </c>
      <c r="N1465">
        <f t="shared" si="47"/>
        <v>17</v>
      </c>
    </row>
    <row r="1466" spans="1:14" x14ac:dyDescent="0.25">
      <c r="A1466" t="s">
        <v>2458</v>
      </c>
      <c r="B1466" t="s">
        <v>2537</v>
      </c>
      <c r="C1466" t="s">
        <v>2340</v>
      </c>
      <c r="D1466" s="98">
        <v>45521</v>
      </c>
      <c r="E1466" s="1">
        <v>531</v>
      </c>
      <c r="F1466" t="s">
        <v>2538</v>
      </c>
      <c r="G1466" s="1">
        <v>3566457</v>
      </c>
      <c r="H1466" t="s">
        <v>2365</v>
      </c>
      <c r="I1466" s="120">
        <v>48</v>
      </c>
      <c r="J1466" s="120"/>
      <c r="K1466" s="120"/>
      <c r="L1466" s="47">
        <v>12.645809999999999</v>
      </c>
      <c r="M1466" s="47">
        <f t="shared" si="48"/>
        <v>606.99887999999999</v>
      </c>
      <c r="N1466">
        <f t="shared" si="47"/>
        <v>17</v>
      </c>
    </row>
    <row r="1467" spans="1:14" x14ac:dyDescent="0.25">
      <c r="A1467" t="s">
        <v>2458</v>
      </c>
      <c r="B1467" t="s">
        <v>2537</v>
      </c>
      <c r="C1467" t="s">
        <v>2340</v>
      </c>
      <c r="D1467" s="98">
        <v>45518</v>
      </c>
      <c r="E1467" s="1">
        <v>533</v>
      </c>
      <c r="F1467" t="s">
        <v>2473</v>
      </c>
      <c r="G1467" s="1">
        <v>3284683</v>
      </c>
      <c r="H1467" t="s">
        <v>2343</v>
      </c>
      <c r="I1467" s="120">
        <v>12</v>
      </c>
      <c r="J1467" s="120"/>
      <c r="K1467" s="120"/>
      <c r="L1467" s="47">
        <v>30.099959999999999</v>
      </c>
      <c r="M1467" s="47">
        <f t="shared" si="48"/>
        <v>361.19952000000001</v>
      </c>
      <c r="N1467">
        <f t="shared" si="47"/>
        <v>14</v>
      </c>
    </row>
    <row r="1468" spans="1:14" x14ac:dyDescent="0.25">
      <c r="A1468" t="s">
        <v>2458</v>
      </c>
      <c r="B1468" t="s">
        <v>2537</v>
      </c>
      <c r="C1468" t="s">
        <v>2340</v>
      </c>
      <c r="D1468" s="98">
        <v>45518</v>
      </c>
      <c r="E1468" s="1">
        <v>533</v>
      </c>
      <c r="F1468" t="s">
        <v>2473</v>
      </c>
      <c r="G1468" s="1">
        <v>3373113</v>
      </c>
      <c r="H1468" t="s">
        <v>2353</v>
      </c>
      <c r="I1468" s="120">
        <v>60</v>
      </c>
      <c r="J1468" s="120"/>
      <c r="K1468" s="120"/>
      <c r="L1468" s="47">
        <v>5.9841899999999999</v>
      </c>
      <c r="M1468" s="47">
        <f t="shared" si="48"/>
        <v>359.0514</v>
      </c>
      <c r="N1468">
        <f t="shared" si="47"/>
        <v>14</v>
      </c>
    </row>
    <row r="1469" spans="1:14" x14ac:dyDescent="0.25">
      <c r="A1469" t="s">
        <v>2458</v>
      </c>
      <c r="B1469" t="s">
        <v>2537</v>
      </c>
      <c r="C1469" t="s">
        <v>2340</v>
      </c>
      <c r="D1469" s="98">
        <v>45518</v>
      </c>
      <c r="E1469" s="1">
        <v>533</v>
      </c>
      <c r="F1469" t="s">
        <v>2473</v>
      </c>
      <c r="G1469" s="1">
        <v>3384347</v>
      </c>
      <c r="H1469" t="s">
        <v>2345</v>
      </c>
      <c r="I1469" s="120">
        <v>60</v>
      </c>
      <c r="J1469" s="120"/>
      <c r="K1469" s="120"/>
      <c r="L1469" s="47">
        <v>5.7200040000000012</v>
      </c>
      <c r="M1469" s="47">
        <f t="shared" si="48"/>
        <v>343.20024000000006</v>
      </c>
      <c r="N1469">
        <f t="shared" si="47"/>
        <v>14</v>
      </c>
    </row>
    <row r="1470" spans="1:14" x14ac:dyDescent="0.25">
      <c r="A1470" t="s">
        <v>2458</v>
      </c>
      <c r="B1470" t="s">
        <v>2537</v>
      </c>
      <c r="C1470" t="s">
        <v>2340</v>
      </c>
      <c r="D1470" s="98">
        <v>45518</v>
      </c>
      <c r="E1470" s="1">
        <v>533</v>
      </c>
      <c r="F1470" t="s">
        <v>2473</v>
      </c>
      <c r="G1470" s="1">
        <v>3352387</v>
      </c>
      <c r="H1470" t="s">
        <v>2352</v>
      </c>
      <c r="I1470" s="120">
        <v>18</v>
      </c>
      <c r="J1470" s="120"/>
      <c r="K1470" s="120"/>
      <c r="L1470" s="47">
        <v>39.743999999999993</v>
      </c>
      <c r="M1470" s="47">
        <f t="shared" si="48"/>
        <v>715.39199999999983</v>
      </c>
      <c r="N1470">
        <f t="shared" si="47"/>
        <v>14</v>
      </c>
    </row>
    <row r="1471" spans="1:14" x14ac:dyDescent="0.25">
      <c r="A1471" t="s">
        <v>2458</v>
      </c>
      <c r="B1471" t="s">
        <v>2537</v>
      </c>
      <c r="C1471" t="s">
        <v>2340</v>
      </c>
      <c r="D1471" s="98">
        <v>45518</v>
      </c>
      <c r="E1471" s="1">
        <v>533</v>
      </c>
      <c r="F1471" t="s">
        <v>2473</v>
      </c>
      <c r="G1471" s="1">
        <v>3565350</v>
      </c>
      <c r="H1471" t="s">
        <v>2364</v>
      </c>
      <c r="I1471" s="120">
        <v>24</v>
      </c>
      <c r="J1471" s="120"/>
      <c r="K1471" s="120"/>
      <c r="L1471" s="47">
        <v>12.645809999999999</v>
      </c>
      <c r="M1471" s="47">
        <f t="shared" si="48"/>
        <v>303.49943999999999</v>
      </c>
      <c r="N1471">
        <f t="shared" si="47"/>
        <v>14</v>
      </c>
    </row>
    <row r="1472" spans="1:14" x14ac:dyDescent="0.25">
      <c r="A1472" t="s">
        <v>2458</v>
      </c>
      <c r="B1472" t="s">
        <v>2537</v>
      </c>
      <c r="C1472" t="s">
        <v>2340</v>
      </c>
      <c r="D1472" s="98">
        <v>45518</v>
      </c>
      <c r="E1472" s="1">
        <v>533</v>
      </c>
      <c r="F1472" t="s">
        <v>2473</v>
      </c>
      <c r="G1472" s="1">
        <v>3565351</v>
      </c>
      <c r="H1472" t="s">
        <v>2342</v>
      </c>
      <c r="I1472" s="120">
        <v>24</v>
      </c>
      <c r="J1472" s="120"/>
      <c r="K1472" s="120"/>
      <c r="L1472" s="47">
        <v>12.645809999999999</v>
      </c>
      <c r="M1472" s="47">
        <f t="shared" si="48"/>
        <v>303.49943999999999</v>
      </c>
      <c r="N1472">
        <f t="shared" si="47"/>
        <v>14</v>
      </c>
    </row>
    <row r="1473" spans="1:14" x14ac:dyDescent="0.25">
      <c r="A1473" t="s">
        <v>2458</v>
      </c>
      <c r="B1473" t="s">
        <v>2537</v>
      </c>
      <c r="C1473" t="s">
        <v>2340</v>
      </c>
      <c r="D1473" s="98">
        <v>45519</v>
      </c>
      <c r="E1473" s="1">
        <v>533</v>
      </c>
      <c r="F1473" t="s">
        <v>2473</v>
      </c>
      <c r="G1473" s="1">
        <v>3352387</v>
      </c>
      <c r="H1473" t="s">
        <v>2352</v>
      </c>
      <c r="I1473" s="120">
        <v>6</v>
      </c>
      <c r="J1473" s="120"/>
      <c r="K1473" s="120"/>
      <c r="L1473" s="47">
        <v>39.743999999999993</v>
      </c>
      <c r="M1473" s="47">
        <f t="shared" si="48"/>
        <v>238.46399999999994</v>
      </c>
      <c r="N1473">
        <f t="shared" si="47"/>
        <v>15</v>
      </c>
    </row>
    <row r="1474" spans="1:14" x14ac:dyDescent="0.25">
      <c r="A1474" t="s">
        <v>2458</v>
      </c>
      <c r="B1474" t="s">
        <v>2537</v>
      </c>
      <c r="C1474" t="s">
        <v>2340</v>
      </c>
      <c r="D1474" s="98">
        <v>45519</v>
      </c>
      <c r="E1474" s="1">
        <v>533</v>
      </c>
      <c r="F1474" t="s">
        <v>2473</v>
      </c>
      <c r="G1474" s="1">
        <v>3566457</v>
      </c>
      <c r="H1474" t="s">
        <v>2365</v>
      </c>
      <c r="I1474" s="120">
        <v>24</v>
      </c>
      <c r="J1474" s="120"/>
      <c r="K1474" s="120"/>
      <c r="L1474" s="47">
        <v>12.645809999999999</v>
      </c>
      <c r="M1474" s="47">
        <f t="shared" si="48"/>
        <v>303.49943999999999</v>
      </c>
      <c r="N1474">
        <f t="shared" si="47"/>
        <v>15</v>
      </c>
    </row>
    <row r="1475" spans="1:14" x14ac:dyDescent="0.25">
      <c r="A1475" t="s">
        <v>2458</v>
      </c>
      <c r="B1475" t="s">
        <v>2537</v>
      </c>
      <c r="C1475" t="s">
        <v>2340</v>
      </c>
      <c r="D1475" s="98">
        <v>45517</v>
      </c>
      <c r="E1475" s="1">
        <v>536</v>
      </c>
      <c r="F1475" t="s">
        <v>2475</v>
      </c>
      <c r="G1475" s="1">
        <v>3564666</v>
      </c>
      <c r="H1475" t="s">
        <v>2362</v>
      </c>
      <c r="I1475" s="120">
        <v>12</v>
      </c>
      <c r="J1475" s="120"/>
      <c r="K1475" s="120"/>
      <c r="L1475" s="47">
        <v>20.323620000000002</v>
      </c>
      <c r="M1475" s="47">
        <f t="shared" si="48"/>
        <v>243.88344000000001</v>
      </c>
      <c r="N1475">
        <f t="shared" ref="N1475:N1538" si="49">+DAY(D1475)</f>
        <v>13</v>
      </c>
    </row>
    <row r="1476" spans="1:14" x14ac:dyDescent="0.25">
      <c r="A1476" t="s">
        <v>2458</v>
      </c>
      <c r="B1476" t="s">
        <v>2537</v>
      </c>
      <c r="C1476" t="s">
        <v>2340</v>
      </c>
      <c r="D1476" s="98">
        <v>45517</v>
      </c>
      <c r="E1476" s="1">
        <v>536</v>
      </c>
      <c r="F1476" t="s">
        <v>2475</v>
      </c>
      <c r="G1476" s="1">
        <v>3572153</v>
      </c>
      <c r="H1476" t="s">
        <v>2350</v>
      </c>
      <c r="I1476" s="120">
        <v>6</v>
      </c>
      <c r="J1476" s="120"/>
      <c r="K1476" s="120"/>
      <c r="L1476" s="47">
        <v>30.099959999999999</v>
      </c>
      <c r="M1476" s="47">
        <f t="shared" si="48"/>
        <v>180.59976</v>
      </c>
      <c r="N1476">
        <f t="shared" si="49"/>
        <v>13</v>
      </c>
    </row>
    <row r="1477" spans="1:14" x14ac:dyDescent="0.25">
      <c r="A1477" t="s">
        <v>2458</v>
      </c>
      <c r="B1477" t="s">
        <v>2537</v>
      </c>
      <c r="C1477" t="s">
        <v>2340</v>
      </c>
      <c r="D1477" s="98">
        <v>45520</v>
      </c>
      <c r="E1477" s="1">
        <v>536</v>
      </c>
      <c r="F1477" t="s">
        <v>2475</v>
      </c>
      <c r="G1477" s="1">
        <v>3564667</v>
      </c>
      <c r="H1477" t="s">
        <v>2347</v>
      </c>
      <c r="I1477" s="120">
        <v>12</v>
      </c>
      <c r="J1477" s="120"/>
      <c r="K1477" s="120"/>
      <c r="L1477" s="47">
        <v>20.323620000000002</v>
      </c>
      <c r="M1477" s="47">
        <f t="shared" si="48"/>
        <v>243.88344000000001</v>
      </c>
      <c r="N1477">
        <f t="shared" si="49"/>
        <v>16</v>
      </c>
    </row>
    <row r="1478" spans="1:14" x14ac:dyDescent="0.25">
      <c r="A1478" t="s">
        <v>2458</v>
      </c>
      <c r="B1478" t="s">
        <v>2537</v>
      </c>
      <c r="C1478" t="s">
        <v>2340</v>
      </c>
      <c r="D1478" s="98">
        <v>45516</v>
      </c>
      <c r="E1478" s="1">
        <v>542</v>
      </c>
      <c r="F1478" t="s">
        <v>2476</v>
      </c>
      <c r="G1478" s="1">
        <v>3566457</v>
      </c>
      <c r="H1478" t="s">
        <v>2365</v>
      </c>
      <c r="I1478" s="120">
        <v>24</v>
      </c>
      <c r="J1478" s="120"/>
      <c r="K1478" s="120"/>
      <c r="L1478" s="47">
        <v>12.645809999999999</v>
      </c>
      <c r="M1478" s="47">
        <f t="shared" si="48"/>
        <v>303.49943999999999</v>
      </c>
      <c r="N1478">
        <f t="shared" si="49"/>
        <v>12</v>
      </c>
    </row>
    <row r="1479" spans="1:14" x14ac:dyDescent="0.25">
      <c r="A1479" t="s">
        <v>2458</v>
      </c>
      <c r="B1479" t="s">
        <v>2537</v>
      </c>
      <c r="C1479" t="s">
        <v>2340</v>
      </c>
      <c r="D1479" s="98">
        <v>45517</v>
      </c>
      <c r="E1479" s="1">
        <v>545</v>
      </c>
      <c r="F1479" t="s">
        <v>2477</v>
      </c>
      <c r="G1479" s="1">
        <v>3373113</v>
      </c>
      <c r="H1479" t="s">
        <v>2353</v>
      </c>
      <c r="I1479" s="120">
        <v>60</v>
      </c>
      <c r="J1479" s="120"/>
      <c r="K1479" s="120"/>
      <c r="L1479" s="47">
        <v>5.9841899999999999</v>
      </c>
      <c r="M1479" s="47">
        <f t="shared" si="48"/>
        <v>359.0514</v>
      </c>
      <c r="N1479">
        <f t="shared" si="49"/>
        <v>13</v>
      </c>
    </row>
    <row r="1480" spans="1:14" x14ac:dyDescent="0.25">
      <c r="A1480" t="s">
        <v>2458</v>
      </c>
      <c r="B1480" t="s">
        <v>2537</v>
      </c>
      <c r="C1480" t="s">
        <v>2340</v>
      </c>
      <c r="D1480" s="98">
        <v>45517</v>
      </c>
      <c r="E1480" s="1">
        <v>545</v>
      </c>
      <c r="F1480" t="s">
        <v>2477</v>
      </c>
      <c r="G1480" s="1">
        <v>3572153</v>
      </c>
      <c r="H1480" t="s">
        <v>2350</v>
      </c>
      <c r="I1480" s="120">
        <v>6</v>
      </c>
      <c r="J1480" s="120"/>
      <c r="K1480" s="120"/>
      <c r="L1480" s="47">
        <v>30.099959999999999</v>
      </c>
      <c r="M1480" s="47">
        <f t="shared" si="48"/>
        <v>180.59976</v>
      </c>
      <c r="N1480">
        <f t="shared" si="49"/>
        <v>13</v>
      </c>
    </row>
    <row r="1481" spans="1:14" x14ac:dyDescent="0.25">
      <c r="A1481" t="s">
        <v>2458</v>
      </c>
      <c r="B1481" t="s">
        <v>2537</v>
      </c>
      <c r="C1481" t="s">
        <v>2340</v>
      </c>
      <c r="D1481" s="98">
        <v>45516</v>
      </c>
      <c r="E1481" s="1">
        <v>562</v>
      </c>
      <c r="F1481" t="s">
        <v>2478</v>
      </c>
      <c r="G1481" s="1">
        <v>3352387</v>
      </c>
      <c r="H1481" t="s">
        <v>2352</v>
      </c>
      <c r="I1481" s="120">
        <v>6</v>
      </c>
      <c r="J1481" s="120"/>
      <c r="K1481" s="120"/>
      <c r="L1481" s="47">
        <v>39.743999999999993</v>
      </c>
      <c r="M1481" s="47">
        <f t="shared" si="48"/>
        <v>238.46399999999994</v>
      </c>
      <c r="N1481">
        <f t="shared" si="49"/>
        <v>12</v>
      </c>
    </row>
    <row r="1482" spans="1:14" x14ac:dyDescent="0.25">
      <c r="A1482" t="s">
        <v>2458</v>
      </c>
      <c r="B1482" t="s">
        <v>2537</v>
      </c>
      <c r="C1482" t="s">
        <v>2340</v>
      </c>
      <c r="D1482" s="98">
        <v>45516</v>
      </c>
      <c r="E1482" s="1">
        <v>562</v>
      </c>
      <c r="F1482" t="s">
        <v>2478</v>
      </c>
      <c r="G1482" s="1">
        <v>3564667</v>
      </c>
      <c r="H1482" t="s">
        <v>2347</v>
      </c>
      <c r="I1482" s="120">
        <v>12</v>
      </c>
      <c r="J1482" s="120"/>
      <c r="K1482" s="120"/>
      <c r="L1482" s="47">
        <v>20.323620000000002</v>
      </c>
      <c r="M1482" s="47">
        <f t="shared" si="48"/>
        <v>243.88344000000001</v>
      </c>
      <c r="N1482">
        <f t="shared" si="49"/>
        <v>12</v>
      </c>
    </row>
    <row r="1483" spans="1:14" x14ac:dyDescent="0.25">
      <c r="A1483" t="s">
        <v>2458</v>
      </c>
      <c r="B1483" t="s">
        <v>2537</v>
      </c>
      <c r="C1483" t="s">
        <v>2340</v>
      </c>
      <c r="D1483" s="98">
        <v>45519</v>
      </c>
      <c r="E1483" s="1">
        <v>562</v>
      </c>
      <c r="F1483" t="s">
        <v>2478</v>
      </c>
      <c r="G1483" s="1">
        <v>3408152</v>
      </c>
      <c r="H1483" t="s">
        <v>2346</v>
      </c>
      <c r="I1483" s="120">
        <v>20</v>
      </c>
      <c r="J1483" s="120"/>
      <c r="K1483" s="120"/>
      <c r="L1483" s="47">
        <v>19.800018000000001</v>
      </c>
      <c r="M1483" s="47">
        <f t="shared" si="48"/>
        <v>396.00036</v>
      </c>
      <c r="N1483">
        <f t="shared" si="49"/>
        <v>15</v>
      </c>
    </row>
    <row r="1484" spans="1:14" x14ac:dyDescent="0.25">
      <c r="A1484" t="s">
        <v>2458</v>
      </c>
      <c r="B1484" t="s">
        <v>2537</v>
      </c>
      <c r="C1484" t="s">
        <v>2340</v>
      </c>
      <c r="D1484" s="98">
        <v>45516</v>
      </c>
      <c r="E1484" s="1">
        <v>569</v>
      </c>
      <c r="F1484" t="s">
        <v>5101</v>
      </c>
      <c r="G1484" s="1">
        <v>3352387</v>
      </c>
      <c r="H1484" t="s">
        <v>2352</v>
      </c>
      <c r="I1484" s="120">
        <v>12</v>
      </c>
      <c r="J1484" s="120"/>
      <c r="K1484" s="120"/>
      <c r="L1484" s="47">
        <v>39.743999999999993</v>
      </c>
      <c r="M1484" s="47">
        <f t="shared" si="48"/>
        <v>476.92799999999988</v>
      </c>
      <c r="N1484">
        <f t="shared" si="49"/>
        <v>12</v>
      </c>
    </row>
    <row r="1485" spans="1:14" x14ac:dyDescent="0.25">
      <c r="A1485" t="s">
        <v>2458</v>
      </c>
      <c r="B1485" t="s">
        <v>2537</v>
      </c>
      <c r="C1485" t="s">
        <v>2340</v>
      </c>
      <c r="D1485" s="98">
        <v>45517</v>
      </c>
      <c r="E1485" s="1">
        <v>569</v>
      </c>
      <c r="F1485" t="s">
        <v>5101</v>
      </c>
      <c r="G1485" s="1">
        <v>3284683</v>
      </c>
      <c r="H1485" t="s">
        <v>2343</v>
      </c>
      <c r="I1485" s="120">
        <v>12</v>
      </c>
      <c r="J1485" s="120"/>
      <c r="K1485" s="120"/>
      <c r="L1485" s="47">
        <v>30.099959999999999</v>
      </c>
      <c r="M1485" s="47">
        <f t="shared" si="48"/>
        <v>361.19952000000001</v>
      </c>
      <c r="N1485">
        <f t="shared" si="49"/>
        <v>13</v>
      </c>
    </row>
    <row r="1486" spans="1:14" x14ac:dyDescent="0.25">
      <c r="A1486" t="s">
        <v>2458</v>
      </c>
      <c r="B1486" t="s">
        <v>2537</v>
      </c>
      <c r="C1486" t="s">
        <v>2340</v>
      </c>
      <c r="D1486" s="98">
        <v>45517</v>
      </c>
      <c r="E1486" s="1">
        <v>569</v>
      </c>
      <c r="F1486" t="s">
        <v>5101</v>
      </c>
      <c r="G1486" s="1">
        <v>3373113</v>
      </c>
      <c r="H1486" t="s">
        <v>2353</v>
      </c>
      <c r="I1486" s="120">
        <v>60</v>
      </c>
      <c r="J1486" s="120"/>
      <c r="K1486" s="120"/>
      <c r="L1486" s="47">
        <v>5.9841899999999999</v>
      </c>
      <c r="M1486" s="47">
        <f t="shared" si="48"/>
        <v>359.0514</v>
      </c>
      <c r="N1486">
        <f t="shared" si="49"/>
        <v>13</v>
      </c>
    </row>
    <row r="1487" spans="1:14" x14ac:dyDescent="0.25">
      <c r="A1487" t="s">
        <v>2458</v>
      </c>
      <c r="B1487" t="s">
        <v>2537</v>
      </c>
      <c r="C1487" t="s">
        <v>2340</v>
      </c>
      <c r="D1487" s="98">
        <v>45517</v>
      </c>
      <c r="E1487" s="1">
        <v>569</v>
      </c>
      <c r="F1487" t="s">
        <v>5101</v>
      </c>
      <c r="G1487" s="1">
        <v>3384346</v>
      </c>
      <c r="H1487" t="s">
        <v>2354</v>
      </c>
      <c r="I1487" s="120">
        <v>18</v>
      </c>
      <c r="J1487" s="120"/>
      <c r="K1487" s="120"/>
      <c r="L1487" s="47">
        <v>37.949940000000005</v>
      </c>
      <c r="M1487" s="47">
        <f t="shared" si="48"/>
        <v>683.09892000000013</v>
      </c>
      <c r="N1487">
        <f t="shared" si="49"/>
        <v>13</v>
      </c>
    </row>
    <row r="1488" spans="1:14" x14ac:dyDescent="0.25">
      <c r="A1488" t="s">
        <v>2458</v>
      </c>
      <c r="B1488" t="s">
        <v>2537</v>
      </c>
      <c r="C1488" t="s">
        <v>2340</v>
      </c>
      <c r="D1488" s="98">
        <v>45517</v>
      </c>
      <c r="E1488" s="1">
        <v>569</v>
      </c>
      <c r="F1488" t="s">
        <v>5101</v>
      </c>
      <c r="G1488" s="1">
        <v>3384347</v>
      </c>
      <c r="H1488" t="s">
        <v>2345</v>
      </c>
      <c r="I1488" s="120">
        <v>60</v>
      </c>
      <c r="J1488" s="120"/>
      <c r="K1488" s="120"/>
      <c r="L1488" s="47">
        <v>5.7200040000000012</v>
      </c>
      <c r="M1488" s="47">
        <f t="shared" si="48"/>
        <v>343.20024000000006</v>
      </c>
      <c r="N1488">
        <f t="shared" si="49"/>
        <v>13</v>
      </c>
    </row>
    <row r="1489" spans="1:14" x14ac:dyDescent="0.25">
      <c r="A1489" t="s">
        <v>2458</v>
      </c>
      <c r="B1489" t="s">
        <v>2537</v>
      </c>
      <c r="C1489" t="s">
        <v>2340</v>
      </c>
      <c r="D1489" s="98">
        <v>45517</v>
      </c>
      <c r="E1489" s="1">
        <v>569</v>
      </c>
      <c r="F1489" t="s">
        <v>5101</v>
      </c>
      <c r="G1489" s="1">
        <v>3408152</v>
      </c>
      <c r="H1489" t="s">
        <v>2346</v>
      </c>
      <c r="I1489" s="120">
        <v>20</v>
      </c>
      <c r="J1489" s="120"/>
      <c r="K1489" s="120"/>
      <c r="L1489" s="47">
        <v>19.800018000000001</v>
      </c>
      <c r="M1489" s="47">
        <f t="shared" si="48"/>
        <v>396.00036</v>
      </c>
      <c r="N1489">
        <f t="shared" si="49"/>
        <v>13</v>
      </c>
    </row>
    <row r="1490" spans="1:14" x14ac:dyDescent="0.25">
      <c r="A1490" t="s">
        <v>2458</v>
      </c>
      <c r="B1490" t="s">
        <v>2537</v>
      </c>
      <c r="C1490" t="s">
        <v>2340</v>
      </c>
      <c r="D1490" s="98">
        <v>45517</v>
      </c>
      <c r="E1490" s="1">
        <v>569</v>
      </c>
      <c r="F1490" t="s">
        <v>5101</v>
      </c>
      <c r="G1490" s="1">
        <v>3352387</v>
      </c>
      <c r="H1490" t="s">
        <v>2352</v>
      </c>
      <c r="I1490" s="120">
        <v>18</v>
      </c>
      <c r="J1490" s="120"/>
      <c r="K1490" s="120"/>
      <c r="L1490" s="47">
        <v>39.743999999999993</v>
      </c>
      <c r="M1490" s="47">
        <f t="shared" si="48"/>
        <v>715.39199999999983</v>
      </c>
      <c r="N1490">
        <f t="shared" si="49"/>
        <v>13</v>
      </c>
    </row>
    <row r="1491" spans="1:14" x14ac:dyDescent="0.25">
      <c r="A1491" t="s">
        <v>2458</v>
      </c>
      <c r="B1491" t="s">
        <v>2537</v>
      </c>
      <c r="C1491" t="s">
        <v>2340</v>
      </c>
      <c r="D1491" s="98">
        <v>45517</v>
      </c>
      <c r="E1491" s="1">
        <v>569</v>
      </c>
      <c r="F1491" t="s">
        <v>5101</v>
      </c>
      <c r="G1491" s="1">
        <v>3564666</v>
      </c>
      <c r="H1491" t="s">
        <v>2362</v>
      </c>
      <c r="I1491" s="120">
        <v>12</v>
      </c>
      <c r="J1491" s="120"/>
      <c r="K1491" s="120"/>
      <c r="L1491" s="47">
        <v>20.323620000000002</v>
      </c>
      <c r="M1491" s="47">
        <f t="shared" si="48"/>
        <v>243.88344000000001</v>
      </c>
      <c r="N1491">
        <f t="shared" si="49"/>
        <v>13</v>
      </c>
    </row>
    <row r="1492" spans="1:14" x14ac:dyDescent="0.25">
      <c r="A1492" t="s">
        <v>2458</v>
      </c>
      <c r="B1492" t="s">
        <v>2537</v>
      </c>
      <c r="C1492" t="s">
        <v>2340</v>
      </c>
      <c r="D1492" s="98">
        <v>45517</v>
      </c>
      <c r="E1492" s="1">
        <v>569</v>
      </c>
      <c r="F1492" t="s">
        <v>5101</v>
      </c>
      <c r="G1492" s="1">
        <v>3565351</v>
      </c>
      <c r="H1492" t="s">
        <v>2342</v>
      </c>
      <c r="I1492" s="120">
        <v>24</v>
      </c>
      <c r="J1492" s="120"/>
      <c r="K1492" s="120"/>
      <c r="L1492" s="47">
        <v>12.645809999999999</v>
      </c>
      <c r="M1492" s="47">
        <f t="shared" si="48"/>
        <v>303.49943999999999</v>
      </c>
      <c r="N1492">
        <f t="shared" si="49"/>
        <v>13</v>
      </c>
    </row>
    <row r="1493" spans="1:14" x14ac:dyDescent="0.25">
      <c r="A1493" t="s">
        <v>2458</v>
      </c>
      <c r="B1493" t="s">
        <v>2537</v>
      </c>
      <c r="C1493" t="s">
        <v>2340</v>
      </c>
      <c r="D1493" s="98">
        <v>45517</v>
      </c>
      <c r="E1493" s="1">
        <v>569</v>
      </c>
      <c r="F1493" t="s">
        <v>5101</v>
      </c>
      <c r="G1493" s="1">
        <v>3566457</v>
      </c>
      <c r="H1493" t="s">
        <v>2365</v>
      </c>
      <c r="I1493" s="120">
        <v>24</v>
      </c>
      <c r="J1493" s="120"/>
      <c r="K1493" s="120"/>
      <c r="L1493" s="47">
        <v>12.645809999999999</v>
      </c>
      <c r="M1493" s="47">
        <f t="shared" si="48"/>
        <v>303.49943999999999</v>
      </c>
      <c r="N1493">
        <f t="shared" si="49"/>
        <v>13</v>
      </c>
    </row>
    <row r="1494" spans="1:14" x14ac:dyDescent="0.25">
      <c r="A1494" t="s">
        <v>2458</v>
      </c>
      <c r="B1494" t="s">
        <v>2537</v>
      </c>
      <c r="C1494" t="s">
        <v>2340</v>
      </c>
      <c r="D1494" s="98">
        <v>45521</v>
      </c>
      <c r="E1494" s="1">
        <v>569</v>
      </c>
      <c r="F1494" t="s">
        <v>5101</v>
      </c>
      <c r="G1494" s="1">
        <v>3284683</v>
      </c>
      <c r="H1494" t="s">
        <v>2343</v>
      </c>
      <c r="I1494" s="120">
        <v>12</v>
      </c>
      <c r="J1494" s="120"/>
      <c r="K1494" s="120"/>
      <c r="L1494" s="47">
        <v>30.099959999999999</v>
      </c>
      <c r="M1494" s="47">
        <f t="shared" si="48"/>
        <v>361.19952000000001</v>
      </c>
      <c r="N1494">
        <f t="shared" si="49"/>
        <v>17</v>
      </c>
    </row>
    <row r="1495" spans="1:14" x14ac:dyDescent="0.25">
      <c r="A1495" t="s">
        <v>2458</v>
      </c>
      <c r="B1495" t="s">
        <v>2537</v>
      </c>
      <c r="C1495" t="s">
        <v>2340</v>
      </c>
      <c r="D1495" s="98">
        <v>45519</v>
      </c>
      <c r="E1495" s="1">
        <v>574</v>
      </c>
      <c r="F1495" t="s">
        <v>2479</v>
      </c>
      <c r="G1495" s="1">
        <v>3352387</v>
      </c>
      <c r="H1495" t="s">
        <v>2352</v>
      </c>
      <c r="I1495" s="120">
        <v>12</v>
      </c>
      <c r="J1495" s="120"/>
      <c r="K1495" s="120"/>
      <c r="L1495" s="47">
        <v>39.743999999999993</v>
      </c>
      <c r="M1495" s="47">
        <f t="shared" si="48"/>
        <v>476.92799999999988</v>
      </c>
      <c r="N1495">
        <f t="shared" si="49"/>
        <v>15</v>
      </c>
    </row>
    <row r="1496" spans="1:14" x14ac:dyDescent="0.25">
      <c r="A1496" t="s">
        <v>2458</v>
      </c>
      <c r="B1496" t="s">
        <v>2537</v>
      </c>
      <c r="C1496" t="s">
        <v>2340</v>
      </c>
      <c r="D1496" s="98">
        <v>45519</v>
      </c>
      <c r="E1496" s="1">
        <v>574</v>
      </c>
      <c r="F1496" t="s">
        <v>2479</v>
      </c>
      <c r="G1496" s="1">
        <v>3580230</v>
      </c>
      <c r="H1496" t="s">
        <v>2356</v>
      </c>
      <c r="I1496" s="120">
        <v>18</v>
      </c>
      <c r="J1496" s="120"/>
      <c r="K1496" s="120"/>
      <c r="L1496" s="47">
        <v>36.695520000000002</v>
      </c>
      <c r="M1496" s="47">
        <f t="shared" si="48"/>
        <v>660.51936000000001</v>
      </c>
      <c r="N1496">
        <f t="shared" si="49"/>
        <v>15</v>
      </c>
    </row>
    <row r="1497" spans="1:14" x14ac:dyDescent="0.25">
      <c r="A1497" t="s">
        <v>2458</v>
      </c>
      <c r="B1497" t="s">
        <v>2537</v>
      </c>
      <c r="C1497" t="s">
        <v>2340</v>
      </c>
      <c r="D1497" s="98">
        <v>45519</v>
      </c>
      <c r="E1497" s="1">
        <v>574</v>
      </c>
      <c r="F1497" t="s">
        <v>2479</v>
      </c>
      <c r="G1497" s="1">
        <v>3580595</v>
      </c>
      <c r="H1497" t="s">
        <v>2349</v>
      </c>
      <c r="I1497" s="120">
        <v>6</v>
      </c>
      <c r="J1497" s="120"/>
      <c r="K1497" s="120"/>
      <c r="L1497" s="47">
        <v>18.065520000000003</v>
      </c>
      <c r="M1497" s="47">
        <f t="shared" si="48"/>
        <v>108.39312000000001</v>
      </c>
      <c r="N1497">
        <f t="shared" si="49"/>
        <v>15</v>
      </c>
    </row>
    <row r="1498" spans="1:14" x14ac:dyDescent="0.25">
      <c r="A1498" t="s">
        <v>2458</v>
      </c>
      <c r="B1498" t="s">
        <v>2537</v>
      </c>
      <c r="C1498" t="s">
        <v>2340</v>
      </c>
      <c r="D1498" s="98">
        <v>45520</v>
      </c>
      <c r="E1498" s="1">
        <v>574</v>
      </c>
      <c r="F1498" t="s">
        <v>2479</v>
      </c>
      <c r="G1498" s="1">
        <v>3384347</v>
      </c>
      <c r="H1498" t="s">
        <v>2345</v>
      </c>
      <c r="I1498" s="120">
        <v>60</v>
      </c>
      <c r="J1498" s="120"/>
      <c r="K1498" s="120"/>
      <c r="L1498" s="47">
        <v>5.7200040000000012</v>
      </c>
      <c r="M1498" s="47">
        <f t="shared" si="48"/>
        <v>343.20024000000006</v>
      </c>
      <c r="N1498">
        <f t="shared" si="49"/>
        <v>16</v>
      </c>
    </row>
    <row r="1499" spans="1:14" x14ac:dyDescent="0.25">
      <c r="A1499" t="s">
        <v>2458</v>
      </c>
      <c r="B1499" t="s">
        <v>2537</v>
      </c>
      <c r="C1499" t="s">
        <v>2399</v>
      </c>
      <c r="D1499" s="98">
        <v>45520</v>
      </c>
      <c r="E1499" s="1">
        <v>9402</v>
      </c>
      <c r="F1499" t="s">
        <v>2482</v>
      </c>
      <c r="G1499" s="1">
        <v>3584240</v>
      </c>
      <c r="H1499" t="s">
        <v>2357</v>
      </c>
      <c r="I1499" s="120">
        <v>60</v>
      </c>
      <c r="J1499" s="120"/>
      <c r="K1499" s="120"/>
      <c r="L1499" s="47">
        <v>5.9841899999999999</v>
      </c>
      <c r="M1499" s="47">
        <f t="shared" ref="M1499:M1558" si="50">+I1499*L1499</f>
        <v>359.0514</v>
      </c>
      <c r="N1499">
        <f t="shared" si="49"/>
        <v>16</v>
      </c>
    </row>
    <row r="1500" spans="1:14" x14ac:dyDescent="0.25">
      <c r="A1500" t="s">
        <v>2458</v>
      </c>
      <c r="B1500" t="s">
        <v>2537</v>
      </c>
      <c r="C1500" t="s">
        <v>2399</v>
      </c>
      <c r="D1500" s="98">
        <v>45520</v>
      </c>
      <c r="E1500" s="1">
        <v>9402</v>
      </c>
      <c r="F1500" t="s">
        <v>2482</v>
      </c>
      <c r="G1500" s="1">
        <v>3584241</v>
      </c>
      <c r="H1500" t="s">
        <v>2358</v>
      </c>
      <c r="I1500" s="120">
        <v>20</v>
      </c>
      <c r="J1500" s="120"/>
      <c r="K1500" s="120"/>
      <c r="L1500" s="47">
        <v>20.662344000000001</v>
      </c>
      <c r="M1500" s="47">
        <f t="shared" si="50"/>
        <v>413.24688000000003</v>
      </c>
      <c r="N1500">
        <f t="shared" si="49"/>
        <v>16</v>
      </c>
    </row>
    <row r="1501" spans="1:14" x14ac:dyDescent="0.25">
      <c r="A1501" t="s">
        <v>2458</v>
      </c>
      <c r="B1501" t="s">
        <v>2537</v>
      </c>
      <c r="C1501" t="s">
        <v>2399</v>
      </c>
      <c r="D1501" s="98">
        <v>45520</v>
      </c>
      <c r="E1501" s="1">
        <v>9405</v>
      </c>
      <c r="F1501" t="s">
        <v>2539</v>
      </c>
      <c r="G1501" s="1">
        <v>3584240</v>
      </c>
      <c r="H1501" t="s">
        <v>2357</v>
      </c>
      <c r="I1501" s="120">
        <v>60</v>
      </c>
      <c r="J1501" s="120"/>
      <c r="K1501" s="120"/>
      <c r="L1501" s="47">
        <v>5.9841899999999999</v>
      </c>
      <c r="M1501" s="47">
        <f t="shared" si="50"/>
        <v>359.0514</v>
      </c>
      <c r="N1501">
        <f t="shared" si="49"/>
        <v>16</v>
      </c>
    </row>
    <row r="1502" spans="1:14" x14ac:dyDescent="0.25">
      <c r="A1502" t="s">
        <v>2458</v>
      </c>
      <c r="B1502" t="s">
        <v>2537</v>
      </c>
      <c r="C1502" t="s">
        <v>2399</v>
      </c>
      <c r="D1502" s="98">
        <v>45520</v>
      </c>
      <c r="E1502" s="1">
        <v>9405</v>
      </c>
      <c r="F1502" t="s">
        <v>2539</v>
      </c>
      <c r="G1502" s="1">
        <v>3584241</v>
      </c>
      <c r="H1502" t="s">
        <v>2358</v>
      </c>
      <c r="I1502" s="120">
        <v>20</v>
      </c>
      <c r="J1502" s="120"/>
      <c r="K1502" s="120"/>
      <c r="L1502" s="47">
        <v>20.662344000000001</v>
      </c>
      <c r="M1502" s="47">
        <f t="shared" si="50"/>
        <v>413.24688000000003</v>
      </c>
      <c r="N1502">
        <f t="shared" si="49"/>
        <v>16</v>
      </c>
    </row>
    <row r="1503" spans="1:14" x14ac:dyDescent="0.25">
      <c r="A1503" t="s">
        <v>2458</v>
      </c>
      <c r="B1503" t="s">
        <v>2537</v>
      </c>
      <c r="C1503" t="s">
        <v>2399</v>
      </c>
      <c r="D1503" s="98">
        <v>45520</v>
      </c>
      <c r="E1503" s="1">
        <v>9406</v>
      </c>
      <c r="F1503" t="s">
        <v>5102</v>
      </c>
      <c r="G1503" s="1">
        <v>3584240</v>
      </c>
      <c r="H1503" t="s">
        <v>2357</v>
      </c>
      <c r="I1503" s="120">
        <v>60</v>
      </c>
      <c r="J1503" s="120"/>
      <c r="K1503" s="120"/>
      <c r="L1503" s="47">
        <v>5.9841899999999999</v>
      </c>
      <c r="M1503" s="47">
        <f t="shared" si="50"/>
        <v>359.0514</v>
      </c>
      <c r="N1503">
        <f t="shared" si="49"/>
        <v>16</v>
      </c>
    </row>
    <row r="1504" spans="1:14" x14ac:dyDescent="0.25">
      <c r="A1504" t="s">
        <v>2458</v>
      </c>
      <c r="B1504" t="s">
        <v>2537</v>
      </c>
      <c r="C1504" t="s">
        <v>2399</v>
      </c>
      <c r="D1504" s="98">
        <v>45520</v>
      </c>
      <c r="E1504" s="1">
        <v>9406</v>
      </c>
      <c r="F1504" t="s">
        <v>5102</v>
      </c>
      <c r="G1504" s="1">
        <v>3584241</v>
      </c>
      <c r="H1504" t="s">
        <v>2358</v>
      </c>
      <c r="I1504" s="120">
        <v>20</v>
      </c>
      <c r="J1504" s="120"/>
      <c r="K1504" s="120"/>
      <c r="L1504" s="47">
        <v>20.662344000000001</v>
      </c>
      <c r="M1504" s="47">
        <f t="shared" si="50"/>
        <v>413.24688000000003</v>
      </c>
      <c r="N1504">
        <f t="shared" si="49"/>
        <v>16</v>
      </c>
    </row>
    <row r="1505" spans="1:14" x14ac:dyDescent="0.25">
      <c r="A1505" t="s">
        <v>2458</v>
      </c>
      <c r="B1505" t="s">
        <v>2537</v>
      </c>
      <c r="C1505" t="s">
        <v>2399</v>
      </c>
      <c r="D1505" s="98">
        <v>45520</v>
      </c>
      <c r="E1505" s="1">
        <v>9409</v>
      </c>
      <c r="F1505" t="s">
        <v>5103</v>
      </c>
      <c r="G1505" s="1">
        <v>3584240</v>
      </c>
      <c r="H1505" t="s">
        <v>2357</v>
      </c>
      <c r="I1505" s="120">
        <v>60</v>
      </c>
      <c r="J1505" s="120"/>
      <c r="K1505" s="120"/>
      <c r="L1505" s="47">
        <v>5.9841899999999999</v>
      </c>
      <c r="M1505" s="47">
        <f t="shared" si="50"/>
        <v>359.0514</v>
      </c>
      <c r="N1505">
        <f t="shared" si="49"/>
        <v>16</v>
      </c>
    </row>
    <row r="1506" spans="1:14" x14ac:dyDescent="0.25">
      <c r="A1506" t="s">
        <v>2458</v>
      </c>
      <c r="B1506" t="s">
        <v>2537</v>
      </c>
      <c r="C1506" t="s">
        <v>2399</v>
      </c>
      <c r="D1506" s="98">
        <v>45520</v>
      </c>
      <c r="E1506" s="1">
        <v>9409</v>
      </c>
      <c r="F1506" t="s">
        <v>5103</v>
      </c>
      <c r="G1506" s="1">
        <v>3584241</v>
      </c>
      <c r="H1506" t="s">
        <v>2358</v>
      </c>
      <c r="I1506" s="120">
        <v>20</v>
      </c>
      <c r="J1506" s="120"/>
      <c r="K1506" s="120"/>
      <c r="L1506" s="47">
        <v>20.662344000000001</v>
      </c>
      <c r="M1506" s="47">
        <f t="shared" si="50"/>
        <v>413.24688000000003</v>
      </c>
      <c r="N1506">
        <f t="shared" si="49"/>
        <v>16</v>
      </c>
    </row>
    <row r="1507" spans="1:14" x14ac:dyDescent="0.25">
      <c r="A1507" t="s">
        <v>2458</v>
      </c>
      <c r="B1507" t="s">
        <v>2537</v>
      </c>
      <c r="C1507" t="s">
        <v>2399</v>
      </c>
      <c r="D1507" s="98">
        <v>45520</v>
      </c>
      <c r="E1507" s="1">
        <v>9413</v>
      </c>
      <c r="F1507" t="s">
        <v>5104</v>
      </c>
      <c r="G1507" s="1">
        <v>3584240</v>
      </c>
      <c r="H1507" t="s">
        <v>2357</v>
      </c>
      <c r="I1507" s="120">
        <v>60</v>
      </c>
      <c r="J1507" s="120"/>
      <c r="K1507" s="120"/>
      <c r="L1507" s="47">
        <v>5.9841899999999999</v>
      </c>
      <c r="M1507" s="47">
        <f t="shared" si="50"/>
        <v>359.0514</v>
      </c>
      <c r="N1507">
        <f t="shared" si="49"/>
        <v>16</v>
      </c>
    </row>
    <row r="1508" spans="1:14" x14ac:dyDescent="0.25">
      <c r="A1508" t="s">
        <v>2458</v>
      </c>
      <c r="B1508" t="s">
        <v>2537</v>
      </c>
      <c r="C1508" t="s">
        <v>2399</v>
      </c>
      <c r="D1508" s="98">
        <v>45520</v>
      </c>
      <c r="E1508" s="1">
        <v>9413</v>
      </c>
      <c r="F1508" t="s">
        <v>5104</v>
      </c>
      <c r="G1508" s="1">
        <v>3584241</v>
      </c>
      <c r="H1508" t="s">
        <v>2358</v>
      </c>
      <c r="I1508" s="120">
        <v>20</v>
      </c>
      <c r="J1508" s="120"/>
      <c r="K1508" s="120"/>
      <c r="L1508" s="47">
        <v>20.662344000000001</v>
      </c>
      <c r="M1508" s="47">
        <f t="shared" si="50"/>
        <v>413.24688000000003</v>
      </c>
      <c r="N1508">
        <f t="shared" si="49"/>
        <v>16</v>
      </c>
    </row>
    <row r="1509" spans="1:14" x14ac:dyDescent="0.25">
      <c r="A1509" t="s">
        <v>2458</v>
      </c>
      <c r="B1509" t="s">
        <v>2537</v>
      </c>
      <c r="C1509" t="s">
        <v>2399</v>
      </c>
      <c r="D1509" s="98">
        <v>45520</v>
      </c>
      <c r="E1509" s="1">
        <v>9419</v>
      </c>
      <c r="F1509" t="s">
        <v>5105</v>
      </c>
      <c r="G1509" s="1">
        <v>3584240</v>
      </c>
      <c r="H1509" t="s">
        <v>2357</v>
      </c>
      <c r="I1509" s="120">
        <v>60</v>
      </c>
      <c r="J1509" s="120"/>
      <c r="K1509" s="120"/>
      <c r="L1509" s="47">
        <v>5.9841899999999999</v>
      </c>
      <c r="M1509" s="47">
        <f t="shared" si="50"/>
        <v>359.0514</v>
      </c>
      <c r="N1509">
        <f t="shared" si="49"/>
        <v>16</v>
      </c>
    </row>
    <row r="1510" spans="1:14" x14ac:dyDescent="0.25">
      <c r="A1510" t="s">
        <v>2458</v>
      </c>
      <c r="B1510" t="s">
        <v>2537</v>
      </c>
      <c r="C1510" t="s">
        <v>2399</v>
      </c>
      <c r="D1510" s="98">
        <v>45518</v>
      </c>
      <c r="E1510" s="1">
        <v>9421</v>
      </c>
      <c r="F1510" t="s">
        <v>5106</v>
      </c>
      <c r="G1510" s="1">
        <v>3384346</v>
      </c>
      <c r="H1510" t="s">
        <v>2354</v>
      </c>
      <c r="I1510" s="120">
        <v>6</v>
      </c>
      <c r="J1510" s="120"/>
      <c r="K1510" s="120"/>
      <c r="L1510" s="47">
        <v>37.949940000000005</v>
      </c>
      <c r="M1510" s="47">
        <f t="shared" si="50"/>
        <v>227.69964000000004</v>
      </c>
      <c r="N1510">
        <f t="shared" si="49"/>
        <v>14</v>
      </c>
    </row>
    <row r="1511" spans="1:14" x14ac:dyDescent="0.25">
      <c r="A1511" t="s">
        <v>2458</v>
      </c>
      <c r="B1511" t="s">
        <v>2537</v>
      </c>
      <c r="C1511" t="s">
        <v>2399</v>
      </c>
      <c r="D1511" s="98">
        <v>45520</v>
      </c>
      <c r="E1511" s="1">
        <v>9422</v>
      </c>
      <c r="F1511" t="s">
        <v>5107</v>
      </c>
      <c r="G1511" s="1">
        <v>3584241</v>
      </c>
      <c r="H1511" t="s">
        <v>2358</v>
      </c>
      <c r="I1511" s="120">
        <v>20</v>
      </c>
      <c r="J1511" s="120"/>
      <c r="K1511" s="120"/>
      <c r="L1511" s="47">
        <v>20.662344000000001</v>
      </c>
      <c r="M1511" s="47">
        <f t="shared" si="50"/>
        <v>413.24688000000003</v>
      </c>
      <c r="N1511">
        <f t="shared" si="49"/>
        <v>16</v>
      </c>
    </row>
    <row r="1512" spans="1:14" x14ac:dyDescent="0.25">
      <c r="A1512" t="s">
        <v>2497</v>
      </c>
      <c r="B1512" t="s">
        <v>2537</v>
      </c>
      <c r="C1512" t="s">
        <v>2399</v>
      </c>
      <c r="D1512" s="98">
        <v>45516</v>
      </c>
      <c r="E1512" s="1">
        <v>212</v>
      </c>
      <c r="F1512" t="s">
        <v>5108</v>
      </c>
      <c r="G1512" s="1">
        <v>3284683</v>
      </c>
      <c r="H1512" t="s">
        <v>2343</v>
      </c>
      <c r="I1512" s="120">
        <v>12</v>
      </c>
      <c r="J1512" s="120"/>
      <c r="K1512" s="120"/>
      <c r="L1512" s="47">
        <v>30.099959999999999</v>
      </c>
      <c r="M1512" s="47">
        <f t="shared" si="50"/>
        <v>361.19952000000001</v>
      </c>
      <c r="N1512">
        <f t="shared" si="49"/>
        <v>12</v>
      </c>
    </row>
    <row r="1513" spans="1:14" x14ac:dyDescent="0.25">
      <c r="A1513" t="s">
        <v>2497</v>
      </c>
      <c r="B1513" t="s">
        <v>2537</v>
      </c>
      <c r="C1513" t="s">
        <v>2399</v>
      </c>
      <c r="D1513" s="98">
        <v>45519</v>
      </c>
      <c r="E1513" s="1">
        <v>212</v>
      </c>
      <c r="F1513" t="s">
        <v>5108</v>
      </c>
      <c r="G1513" s="1">
        <v>3352387</v>
      </c>
      <c r="H1513" t="s">
        <v>2352</v>
      </c>
      <c r="I1513" s="120">
        <v>6</v>
      </c>
      <c r="J1513" s="120"/>
      <c r="K1513" s="120"/>
      <c r="L1513" s="47">
        <v>39.743999999999993</v>
      </c>
      <c r="M1513" s="47">
        <f t="shared" si="50"/>
        <v>238.46399999999994</v>
      </c>
      <c r="N1513">
        <f t="shared" si="49"/>
        <v>15</v>
      </c>
    </row>
    <row r="1514" spans="1:14" x14ac:dyDescent="0.25">
      <c r="A1514" t="s">
        <v>2497</v>
      </c>
      <c r="B1514" t="s">
        <v>2537</v>
      </c>
      <c r="C1514" t="s">
        <v>2399</v>
      </c>
      <c r="D1514" s="98">
        <v>45516</v>
      </c>
      <c r="E1514" s="1">
        <v>214</v>
      </c>
      <c r="F1514" t="s">
        <v>2561</v>
      </c>
      <c r="G1514" s="1">
        <v>3284683</v>
      </c>
      <c r="H1514" t="s">
        <v>2343</v>
      </c>
      <c r="I1514" s="120">
        <v>12</v>
      </c>
      <c r="J1514" s="120"/>
      <c r="K1514" s="120"/>
      <c r="L1514" s="47">
        <v>30.099959999999999</v>
      </c>
      <c r="M1514" s="47">
        <f t="shared" si="50"/>
        <v>361.19952000000001</v>
      </c>
      <c r="N1514">
        <f t="shared" si="49"/>
        <v>12</v>
      </c>
    </row>
    <row r="1515" spans="1:14" x14ac:dyDescent="0.25">
      <c r="A1515" t="s">
        <v>2497</v>
      </c>
      <c r="B1515" t="s">
        <v>2537</v>
      </c>
      <c r="C1515" t="s">
        <v>2399</v>
      </c>
      <c r="D1515" s="98">
        <v>45516</v>
      </c>
      <c r="E1515" s="1">
        <v>215</v>
      </c>
      <c r="F1515" t="s">
        <v>2562</v>
      </c>
      <c r="G1515" s="1">
        <v>3284683</v>
      </c>
      <c r="H1515" t="s">
        <v>2343</v>
      </c>
      <c r="I1515" s="120">
        <v>12</v>
      </c>
      <c r="J1515" s="120"/>
      <c r="K1515" s="120"/>
      <c r="L1515" s="47">
        <v>30.099959999999999</v>
      </c>
      <c r="M1515" s="47">
        <f t="shared" si="50"/>
        <v>361.19952000000001</v>
      </c>
      <c r="N1515">
        <f t="shared" si="49"/>
        <v>12</v>
      </c>
    </row>
    <row r="1516" spans="1:14" x14ac:dyDescent="0.25">
      <c r="A1516" t="s">
        <v>2497</v>
      </c>
      <c r="B1516" t="s">
        <v>2537</v>
      </c>
      <c r="C1516" t="s">
        <v>2399</v>
      </c>
      <c r="D1516" s="98">
        <v>45517</v>
      </c>
      <c r="E1516" s="1">
        <v>215</v>
      </c>
      <c r="F1516" t="s">
        <v>2562</v>
      </c>
      <c r="G1516" s="1">
        <v>3384346</v>
      </c>
      <c r="H1516" t="s">
        <v>2354</v>
      </c>
      <c r="I1516" s="120">
        <v>6</v>
      </c>
      <c r="J1516" s="120"/>
      <c r="K1516" s="120"/>
      <c r="L1516" s="47">
        <v>37.949940000000005</v>
      </c>
      <c r="M1516" s="47">
        <f t="shared" si="50"/>
        <v>227.69964000000004</v>
      </c>
      <c r="N1516">
        <f t="shared" si="49"/>
        <v>13</v>
      </c>
    </row>
    <row r="1517" spans="1:14" x14ac:dyDescent="0.25">
      <c r="A1517" t="s">
        <v>2497</v>
      </c>
      <c r="B1517" t="s">
        <v>2537</v>
      </c>
      <c r="C1517" t="s">
        <v>2399</v>
      </c>
      <c r="D1517" s="98">
        <v>45517</v>
      </c>
      <c r="E1517" s="1">
        <v>215</v>
      </c>
      <c r="F1517" t="s">
        <v>2562</v>
      </c>
      <c r="G1517" s="1">
        <v>3352387</v>
      </c>
      <c r="H1517" t="s">
        <v>2352</v>
      </c>
      <c r="I1517" s="120">
        <v>6</v>
      </c>
      <c r="J1517" s="120"/>
      <c r="K1517" s="120"/>
      <c r="L1517" s="47">
        <v>39.743999999999993</v>
      </c>
      <c r="M1517" s="47">
        <f t="shared" si="50"/>
        <v>238.46399999999994</v>
      </c>
      <c r="N1517">
        <f t="shared" si="49"/>
        <v>13</v>
      </c>
    </row>
    <row r="1518" spans="1:14" x14ac:dyDescent="0.25">
      <c r="A1518" t="s">
        <v>2497</v>
      </c>
      <c r="B1518" t="s">
        <v>2537</v>
      </c>
      <c r="C1518" t="s">
        <v>2399</v>
      </c>
      <c r="D1518" s="98">
        <v>45517</v>
      </c>
      <c r="E1518" s="1">
        <v>215</v>
      </c>
      <c r="F1518" t="s">
        <v>2562</v>
      </c>
      <c r="G1518" s="1">
        <v>3566457</v>
      </c>
      <c r="H1518" t="s">
        <v>2365</v>
      </c>
      <c r="I1518" s="120">
        <v>24</v>
      </c>
      <c r="J1518" s="120"/>
      <c r="K1518" s="120"/>
      <c r="L1518" s="47">
        <v>12.645809999999999</v>
      </c>
      <c r="M1518" s="47">
        <f t="shared" si="50"/>
        <v>303.49943999999999</v>
      </c>
      <c r="N1518">
        <f t="shared" si="49"/>
        <v>13</v>
      </c>
    </row>
    <row r="1519" spans="1:14" x14ac:dyDescent="0.25">
      <c r="A1519" t="s">
        <v>2497</v>
      </c>
      <c r="B1519" t="s">
        <v>2537</v>
      </c>
      <c r="C1519" t="s">
        <v>2399</v>
      </c>
      <c r="D1519" s="98">
        <v>45516</v>
      </c>
      <c r="E1519" s="1">
        <v>221</v>
      </c>
      <c r="F1519" t="s">
        <v>5109</v>
      </c>
      <c r="G1519" s="1">
        <v>3284683</v>
      </c>
      <c r="H1519" t="s">
        <v>2343</v>
      </c>
      <c r="I1519" s="120">
        <v>6</v>
      </c>
      <c r="J1519" s="120"/>
      <c r="K1519" s="120"/>
      <c r="L1519" s="47">
        <v>30.099959999999999</v>
      </c>
      <c r="M1519" s="47">
        <f t="shared" si="50"/>
        <v>180.59976</v>
      </c>
      <c r="N1519">
        <f t="shared" si="49"/>
        <v>12</v>
      </c>
    </row>
    <row r="1520" spans="1:14" x14ac:dyDescent="0.25">
      <c r="A1520" t="s">
        <v>2497</v>
      </c>
      <c r="B1520" t="s">
        <v>2537</v>
      </c>
      <c r="C1520" t="s">
        <v>2399</v>
      </c>
      <c r="D1520" s="98">
        <v>45516</v>
      </c>
      <c r="E1520" s="1">
        <v>226</v>
      </c>
      <c r="F1520" t="s">
        <v>2563</v>
      </c>
      <c r="G1520" s="1">
        <v>3284683</v>
      </c>
      <c r="H1520" t="s">
        <v>2343</v>
      </c>
      <c r="I1520" s="120">
        <v>12</v>
      </c>
      <c r="J1520" s="120"/>
      <c r="K1520" s="120"/>
      <c r="L1520" s="47">
        <v>30.099959999999999</v>
      </c>
      <c r="M1520" s="47">
        <f t="shared" si="50"/>
        <v>361.19952000000001</v>
      </c>
      <c r="N1520">
        <f t="shared" si="49"/>
        <v>12</v>
      </c>
    </row>
    <row r="1521" spans="1:14" x14ac:dyDescent="0.25">
      <c r="A1521" t="s">
        <v>2497</v>
      </c>
      <c r="B1521" t="s">
        <v>2537</v>
      </c>
      <c r="C1521" t="s">
        <v>2399</v>
      </c>
      <c r="D1521" s="98">
        <v>45516</v>
      </c>
      <c r="E1521" s="1">
        <v>227</v>
      </c>
      <c r="F1521" t="s">
        <v>2500</v>
      </c>
      <c r="G1521" s="1">
        <v>3284683</v>
      </c>
      <c r="H1521" t="s">
        <v>2343</v>
      </c>
      <c r="I1521" s="120">
        <v>12</v>
      </c>
      <c r="J1521" s="120"/>
      <c r="K1521" s="120"/>
      <c r="L1521" s="47">
        <v>30.099959999999999</v>
      </c>
      <c r="M1521" s="47">
        <f t="shared" si="50"/>
        <v>361.19952000000001</v>
      </c>
      <c r="N1521">
        <f t="shared" si="49"/>
        <v>12</v>
      </c>
    </row>
    <row r="1522" spans="1:14" x14ac:dyDescent="0.25">
      <c r="A1522" t="s">
        <v>2497</v>
      </c>
      <c r="B1522" t="s">
        <v>2537</v>
      </c>
      <c r="C1522" t="s">
        <v>2399</v>
      </c>
      <c r="D1522" s="98">
        <v>45516</v>
      </c>
      <c r="E1522" s="1">
        <v>229</v>
      </c>
      <c r="F1522" t="s">
        <v>5110</v>
      </c>
      <c r="G1522" s="1">
        <v>3284683</v>
      </c>
      <c r="H1522" t="s">
        <v>2343</v>
      </c>
      <c r="I1522" s="120">
        <v>6</v>
      </c>
      <c r="J1522" s="120"/>
      <c r="K1522" s="120"/>
      <c r="L1522" s="47">
        <v>30.099959999999999</v>
      </c>
      <c r="M1522" s="47">
        <f t="shared" si="50"/>
        <v>180.59976</v>
      </c>
      <c r="N1522">
        <f t="shared" si="49"/>
        <v>12</v>
      </c>
    </row>
    <row r="1523" spans="1:14" x14ac:dyDescent="0.25">
      <c r="A1523" t="s">
        <v>2497</v>
      </c>
      <c r="B1523" t="s">
        <v>2537</v>
      </c>
      <c r="C1523" t="s">
        <v>2399</v>
      </c>
      <c r="D1523" s="98">
        <v>45516</v>
      </c>
      <c r="E1523" s="1">
        <v>230</v>
      </c>
      <c r="F1523" t="s">
        <v>5111</v>
      </c>
      <c r="G1523" s="1">
        <v>3284683</v>
      </c>
      <c r="H1523" t="s">
        <v>2343</v>
      </c>
      <c r="I1523" s="120">
        <v>6</v>
      </c>
      <c r="J1523" s="120"/>
      <c r="K1523" s="120"/>
      <c r="L1523" s="47">
        <v>30.099959999999999</v>
      </c>
      <c r="M1523" s="47">
        <f t="shared" si="50"/>
        <v>180.59976</v>
      </c>
      <c r="N1523">
        <f t="shared" si="49"/>
        <v>12</v>
      </c>
    </row>
    <row r="1524" spans="1:14" x14ac:dyDescent="0.25">
      <c r="A1524" t="s">
        <v>2497</v>
      </c>
      <c r="B1524" t="s">
        <v>2537</v>
      </c>
      <c r="C1524" t="s">
        <v>2399</v>
      </c>
      <c r="D1524" s="98">
        <v>45516</v>
      </c>
      <c r="E1524" s="1">
        <v>234</v>
      </c>
      <c r="F1524" t="s">
        <v>5112</v>
      </c>
      <c r="G1524" s="1">
        <v>3284683</v>
      </c>
      <c r="H1524" t="s">
        <v>2343</v>
      </c>
      <c r="I1524" s="120">
        <v>6</v>
      </c>
      <c r="J1524" s="120"/>
      <c r="K1524" s="120"/>
      <c r="L1524" s="47">
        <v>30.099959999999999</v>
      </c>
      <c r="M1524" s="47">
        <f t="shared" si="50"/>
        <v>180.59976</v>
      </c>
      <c r="N1524">
        <f t="shared" si="49"/>
        <v>12</v>
      </c>
    </row>
    <row r="1525" spans="1:14" x14ac:dyDescent="0.25">
      <c r="A1525" t="s">
        <v>2497</v>
      </c>
      <c r="B1525" t="s">
        <v>2537</v>
      </c>
      <c r="C1525" t="s">
        <v>2399</v>
      </c>
      <c r="D1525" s="98">
        <v>45516</v>
      </c>
      <c r="E1525" s="1">
        <v>236</v>
      </c>
      <c r="F1525" t="s">
        <v>2501</v>
      </c>
      <c r="G1525" s="1">
        <v>3284683</v>
      </c>
      <c r="H1525" t="s">
        <v>2343</v>
      </c>
      <c r="I1525" s="120">
        <v>6</v>
      </c>
      <c r="J1525" s="120"/>
      <c r="K1525" s="120"/>
      <c r="L1525" s="47">
        <v>30.099959999999999</v>
      </c>
      <c r="M1525" s="47">
        <f t="shared" si="50"/>
        <v>180.59976</v>
      </c>
      <c r="N1525">
        <f t="shared" si="49"/>
        <v>12</v>
      </c>
    </row>
    <row r="1526" spans="1:14" x14ac:dyDescent="0.25">
      <c r="A1526" t="s">
        <v>2497</v>
      </c>
      <c r="B1526" t="s">
        <v>2537</v>
      </c>
      <c r="C1526" t="s">
        <v>2399</v>
      </c>
      <c r="D1526" s="98">
        <v>45516</v>
      </c>
      <c r="E1526" s="1">
        <v>237</v>
      </c>
      <c r="F1526" t="s">
        <v>5113</v>
      </c>
      <c r="G1526" s="1">
        <v>3284683</v>
      </c>
      <c r="H1526" t="s">
        <v>2343</v>
      </c>
      <c r="I1526" s="120">
        <v>12</v>
      </c>
      <c r="J1526" s="120"/>
      <c r="K1526" s="120"/>
      <c r="L1526" s="47">
        <v>30.099959999999999</v>
      </c>
      <c r="M1526" s="47">
        <f t="shared" si="50"/>
        <v>361.19952000000001</v>
      </c>
      <c r="N1526">
        <f t="shared" si="49"/>
        <v>12</v>
      </c>
    </row>
    <row r="1527" spans="1:14" x14ac:dyDescent="0.25">
      <c r="A1527" t="s">
        <v>2497</v>
      </c>
      <c r="B1527" t="s">
        <v>2537</v>
      </c>
      <c r="C1527" t="s">
        <v>2399</v>
      </c>
      <c r="D1527" s="98">
        <v>45516</v>
      </c>
      <c r="E1527" s="1">
        <v>238</v>
      </c>
      <c r="F1527" t="s">
        <v>2502</v>
      </c>
      <c r="G1527" s="1">
        <v>3284683</v>
      </c>
      <c r="H1527" t="s">
        <v>2343</v>
      </c>
      <c r="I1527" s="120">
        <v>12</v>
      </c>
      <c r="J1527" s="120"/>
      <c r="K1527" s="120"/>
      <c r="L1527" s="47">
        <v>30.099959999999999</v>
      </c>
      <c r="M1527" s="47">
        <f t="shared" si="50"/>
        <v>361.19952000000001</v>
      </c>
      <c r="N1527">
        <f t="shared" si="49"/>
        <v>12</v>
      </c>
    </row>
    <row r="1528" spans="1:14" x14ac:dyDescent="0.25">
      <c r="A1528" t="s">
        <v>2497</v>
      </c>
      <c r="B1528" t="s">
        <v>2537</v>
      </c>
      <c r="C1528" t="s">
        <v>2399</v>
      </c>
      <c r="D1528" s="98">
        <v>45518</v>
      </c>
      <c r="E1528" s="1">
        <v>238</v>
      </c>
      <c r="F1528" t="s">
        <v>2502</v>
      </c>
      <c r="G1528" s="1">
        <v>3352387</v>
      </c>
      <c r="H1528" t="s">
        <v>2352</v>
      </c>
      <c r="I1528" s="120">
        <v>6</v>
      </c>
      <c r="J1528" s="120"/>
      <c r="K1528" s="120"/>
      <c r="L1528" s="47">
        <v>39.743999999999993</v>
      </c>
      <c r="M1528" s="47">
        <f t="shared" si="50"/>
        <v>238.46399999999994</v>
      </c>
      <c r="N1528">
        <f t="shared" si="49"/>
        <v>14</v>
      </c>
    </row>
    <row r="1529" spans="1:14" x14ac:dyDescent="0.25">
      <c r="A1529" t="s">
        <v>2497</v>
      </c>
      <c r="B1529" t="s">
        <v>2537</v>
      </c>
      <c r="C1529" t="s">
        <v>2399</v>
      </c>
      <c r="D1529" s="98">
        <v>45516</v>
      </c>
      <c r="E1529" s="1">
        <v>240</v>
      </c>
      <c r="F1529" t="s">
        <v>5114</v>
      </c>
      <c r="G1529" s="1">
        <v>3284683</v>
      </c>
      <c r="H1529" t="s">
        <v>2343</v>
      </c>
      <c r="I1529" s="120">
        <v>12</v>
      </c>
      <c r="J1529" s="120"/>
      <c r="K1529" s="120"/>
      <c r="L1529" s="47">
        <v>30.099959999999999</v>
      </c>
      <c r="M1529" s="47">
        <f t="shared" si="50"/>
        <v>361.19952000000001</v>
      </c>
      <c r="N1529">
        <f t="shared" si="49"/>
        <v>12</v>
      </c>
    </row>
    <row r="1530" spans="1:14" x14ac:dyDescent="0.25">
      <c r="A1530" t="s">
        <v>2497</v>
      </c>
      <c r="B1530" t="s">
        <v>2537</v>
      </c>
      <c r="C1530" t="s">
        <v>2399</v>
      </c>
      <c r="D1530" s="98">
        <v>45519</v>
      </c>
      <c r="E1530" s="1">
        <v>240</v>
      </c>
      <c r="F1530" t="s">
        <v>5114</v>
      </c>
      <c r="G1530" s="1">
        <v>3384347</v>
      </c>
      <c r="H1530" t="s">
        <v>2345</v>
      </c>
      <c r="I1530" s="120">
        <v>60</v>
      </c>
      <c r="J1530" s="120"/>
      <c r="K1530" s="120"/>
      <c r="L1530" s="47">
        <v>5.7200040000000012</v>
      </c>
      <c r="M1530" s="47">
        <f t="shared" si="50"/>
        <v>343.20024000000006</v>
      </c>
      <c r="N1530">
        <f t="shared" si="49"/>
        <v>15</v>
      </c>
    </row>
    <row r="1531" spans="1:14" x14ac:dyDescent="0.25">
      <c r="A1531" t="s">
        <v>2497</v>
      </c>
      <c r="B1531" t="s">
        <v>2537</v>
      </c>
      <c r="C1531" t="s">
        <v>2399</v>
      </c>
      <c r="D1531" s="98">
        <v>45516</v>
      </c>
      <c r="E1531" s="1">
        <v>251</v>
      </c>
      <c r="F1531" t="s">
        <v>2505</v>
      </c>
      <c r="G1531" s="1">
        <v>3284683</v>
      </c>
      <c r="H1531" t="s">
        <v>2343</v>
      </c>
      <c r="I1531" s="120">
        <v>6</v>
      </c>
      <c r="J1531" s="120"/>
      <c r="K1531" s="120"/>
      <c r="L1531" s="47">
        <v>30.099959999999999</v>
      </c>
      <c r="M1531" s="47">
        <f t="shared" si="50"/>
        <v>180.59976</v>
      </c>
      <c r="N1531">
        <f t="shared" si="49"/>
        <v>12</v>
      </c>
    </row>
    <row r="1532" spans="1:14" x14ac:dyDescent="0.25">
      <c r="A1532" t="s">
        <v>2497</v>
      </c>
      <c r="B1532" t="s">
        <v>2537</v>
      </c>
      <c r="C1532" t="s">
        <v>2399</v>
      </c>
      <c r="D1532" s="98">
        <v>45516</v>
      </c>
      <c r="E1532" s="1">
        <v>254</v>
      </c>
      <c r="F1532" t="s">
        <v>2506</v>
      </c>
      <c r="G1532" s="1">
        <v>3284683</v>
      </c>
      <c r="H1532" t="s">
        <v>2343</v>
      </c>
      <c r="I1532" s="120">
        <v>12</v>
      </c>
      <c r="J1532" s="120"/>
      <c r="K1532" s="120"/>
      <c r="L1532" s="47">
        <v>30.099959999999999</v>
      </c>
      <c r="M1532" s="47">
        <f t="shared" si="50"/>
        <v>361.19952000000001</v>
      </c>
      <c r="N1532">
        <f t="shared" si="49"/>
        <v>12</v>
      </c>
    </row>
    <row r="1533" spans="1:14" x14ac:dyDescent="0.25">
      <c r="A1533" t="s">
        <v>2497</v>
      </c>
      <c r="B1533" t="s">
        <v>2537</v>
      </c>
      <c r="C1533" t="s">
        <v>2399</v>
      </c>
      <c r="D1533" s="98">
        <v>45518</v>
      </c>
      <c r="E1533" s="1">
        <v>254</v>
      </c>
      <c r="F1533" t="s">
        <v>2506</v>
      </c>
      <c r="G1533" s="1">
        <v>3373113</v>
      </c>
      <c r="H1533" t="s">
        <v>2353</v>
      </c>
      <c r="I1533" s="120">
        <v>60</v>
      </c>
      <c r="J1533" s="120"/>
      <c r="K1533" s="120"/>
      <c r="L1533" s="47">
        <v>5.9841899999999999</v>
      </c>
      <c r="M1533" s="47">
        <f t="shared" si="50"/>
        <v>359.0514</v>
      </c>
      <c r="N1533">
        <f t="shared" si="49"/>
        <v>14</v>
      </c>
    </row>
    <row r="1534" spans="1:14" x14ac:dyDescent="0.25">
      <c r="A1534" t="s">
        <v>2497</v>
      </c>
      <c r="B1534" t="s">
        <v>2537</v>
      </c>
      <c r="C1534" t="s">
        <v>2399</v>
      </c>
      <c r="D1534" s="98">
        <v>45518</v>
      </c>
      <c r="E1534" s="1">
        <v>254</v>
      </c>
      <c r="F1534" t="s">
        <v>2506</v>
      </c>
      <c r="G1534" s="1">
        <v>3384346</v>
      </c>
      <c r="H1534" t="s">
        <v>2354</v>
      </c>
      <c r="I1534" s="120">
        <v>6</v>
      </c>
      <c r="J1534" s="120"/>
      <c r="K1534" s="120"/>
      <c r="L1534" s="47">
        <v>37.949940000000005</v>
      </c>
      <c r="M1534" s="47">
        <f t="shared" si="50"/>
        <v>227.69964000000004</v>
      </c>
      <c r="N1534">
        <f t="shared" si="49"/>
        <v>14</v>
      </c>
    </row>
    <row r="1535" spans="1:14" x14ac:dyDescent="0.25">
      <c r="A1535" t="s">
        <v>2497</v>
      </c>
      <c r="B1535" t="s">
        <v>2537</v>
      </c>
      <c r="C1535" t="s">
        <v>2399</v>
      </c>
      <c r="D1535" s="98">
        <v>45518</v>
      </c>
      <c r="E1535" s="1">
        <v>254</v>
      </c>
      <c r="F1535" t="s">
        <v>2506</v>
      </c>
      <c r="G1535" s="1">
        <v>3352387</v>
      </c>
      <c r="H1535" t="s">
        <v>2352</v>
      </c>
      <c r="I1535" s="120">
        <v>6</v>
      </c>
      <c r="J1535" s="120"/>
      <c r="K1535" s="120"/>
      <c r="L1535" s="47">
        <v>39.743999999999993</v>
      </c>
      <c r="M1535" s="47">
        <f t="shared" si="50"/>
        <v>238.46399999999994</v>
      </c>
      <c r="N1535">
        <f t="shared" si="49"/>
        <v>14</v>
      </c>
    </row>
    <row r="1536" spans="1:14" x14ac:dyDescent="0.25">
      <c r="A1536" t="s">
        <v>2497</v>
      </c>
      <c r="B1536" t="s">
        <v>2537</v>
      </c>
      <c r="C1536" t="s">
        <v>2399</v>
      </c>
      <c r="D1536" s="98">
        <v>45516</v>
      </c>
      <c r="E1536" s="1">
        <v>267</v>
      </c>
      <c r="F1536" t="s">
        <v>5115</v>
      </c>
      <c r="G1536" s="1">
        <v>3284683</v>
      </c>
      <c r="H1536" t="s">
        <v>2343</v>
      </c>
      <c r="I1536" s="120">
        <v>6</v>
      </c>
      <c r="J1536" s="120"/>
      <c r="K1536" s="120"/>
      <c r="L1536" s="47">
        <v>30.099959999999999</v>
      </c>
      <c r="M1536" s="47">
        <f t="shared" si="50"/>
        <v>180.59976</v>
      </c>
      <c r="N1536">
        <f t="shared" si="49"/>
        <v>12</v>
      </c>
    </row>
    <row r="1537" spans="1:14" x14ac:dyDescent="0.25">
      <c r="A1537" t="s">
        <v>2497</v>
      </c>
      <c r="B1537" t="s">
        <v>2537</v>
      </c>
      <c r="C1537" t="s">
        <v>2399</v>
      </c>
      <c r="D1537" s="98">
        <v>45517</v>
      </c>
      <c r="E1537" s="1">
        <v>267</v>
      </c>
      <c r="F1537" t="s">
        <v>5115</v>
      </c>
      <c r="G1537" s="1">
        <v>3352387</v>
      </c>
      <c r="H1537" t="s">
        <v>2352</v>
      </c>
      <c r="I1537" s="120">
        <v>6</v>
      </c>
      <c r="J1537" s="120"/>
      <c r="K1537" s="120"/>
      <c r="L1537" s="47">
        <v>39.743999999999993</v>
      </c>
      <c r="M1537" s="47">
        <f t="shared" si="50"/>
        <v>238.46399999999994</v>
      </c>
      <c r="N1537">
        <f t="shared" si="49"/>
        <v>13</v>
      </c>
    </row>
    <row r="1538" spans="1:14" x14ac:dyDescent="0.25">
      <c r="A1538" t="s">
        <v>2497</v>
      </c>
      <c r="B1538" t="s">
        <v>2537</v>
      </c>
      <c r="C1538" t="s">
        <v>2399</v>
      </c>
      <c r="D1538" s="98">
        <v>45516</v>
      </c>
      <c r="E1538" s="1">
        <v>276</v>
      </c>
      <c r="F1538" t="s">
        <v>5116</v>
      </c>
      <c r="G1538" s="1">
        <v>3284683</v>
      </c>
      <c r="H1538" t="s">
        <v>2343</v>
      </c>
      <c r="I1538" s="120">
        <v>12</v>
      </c>
      <c r="J1538" s="120"/>
      <c r="K1538" s="120"/>
      <c r="L1538" s="47">
        <v>30.099959999999999</v>
      </c>
      <c r="M1538" s="47">
        <f t="shared" si="50"/>
        <v>361.19952000000001</v>
      </c>
      <c r="N1538">
        <f t="shared" si="49"/>
        <v>12</v>
      </c>
    </row>
    <row r="1539" spans="1:14" x14ac:dyDescent="0.25">
      <c r="A1539" t="s">
        <v>2497</v>
      </c>
      <c r="B1539" t="s">
        <v>2537</v>
      </c>
      <c r="C1539" t="s">
        <v>2399</v>
      </c>
      <c r="D1539" s="98">
        <v>45516</v>
      </c>
      <c r="E1539" s="1">
        <v>278</v>
      </c>
      <c r="F1539" t="s">
        <v>2564</v>
      </c>
      <c r="G1539" s="1">
        <v>3284683</v>
      </c>
      <c r="H1539" t="s">
        <v>2343</v>
      </c>
      <c r="I1539" s="120">
        <v>12</v>
      </c>
      <c r="J1539" s="120"/>
      <c r="K1539" s="120"/>
      <c r="L1539" s="47">
        <v>30.099959999999999</v>
      </c>
      <c r="M1539" s="47">
        <f t="shared" si="50"/>
        <v>361.19952000000001</v>
      </c>
      <c r="N1539">
        <f t="shared" ref="N1539:N1602" si="51">+DAY(D1539)</f>
        <v>12</v>
      </c>
    </row>
    <row r="1540" spans="1:14" x14ac:dyDescent="0.25">
      <c r="A1540" t="s">
        <v>2497</v>
      </c>
      <c r="B1540" t="s">
        <v>2537</v>
      </c>
      <c r="C1540" t="s">
        <v>2399</v>
      </c>
      <c r="D1540" s="98">
        <v>45516</v>
      </c>
      <c r="E1540" s="1">
        <v>289</v>
      </c>
      <c r="F1540" t="s">
        <v>2507</v>
      </c>
      <c r="G1540" s="1">
        <v>3284683</v>
      </c>
      <c r="H1540" t="s">
        <v>2343</v>
      </c>
      <c r="I1540" s="120">
        <v>12</v>
      </c>
      <c r="J1540" s="120"/>
      <c r="K1540" s="120"/>
      <c r="L1540" s="47">
        <v>30.099959999999999</v>
      </c>
      <c r="M1540" s="47">
        <f t="shared" si="50"/>
        <v>361.19952000000001</v>
      </c>
      <c r="N1540">
        <f t="shared" si="51"/>
        <v>12</v>
      </c>
    </row>
    <row r="1541" spans="1:14" x14ac:dyDescent="0.25">
      <c r="A1541" t="s">
        <v>2497</v>
      </c>
      <c r="B1541" t="s">
        <v>2537</v>
      </c>
      <c r="C1541" t="s">
        <v>2399</v>
      </c>
      <c r="D1541" s="98">
        <v>45516</v>
      </c>
      <c r="E1541" s="1">
        <v>293</v>
      </c>
      <c r="F1541" t="s">
        <v>2565</v>
      </c>
      <c r="G1541" s="1">
        <v>3284683</v>
      </c>
      <c r="H1541" t="s">
        <v>2343</v>
      </c>
      <c r="I1541" s="120">
        <v>12</v>
      </c>
      <c r="J1541" s="120"/>
      <c r="K1541" s="120"/>
      <c r="L1541" s="47">
        <v>30.099959999999999</v>
      </c>
      <c r="M1541" s="47">
        <f t="shared" si="50"/>
        <v>361.19952000000001</v>
      </c>
      <c r="N1541">
        <f t="shared" si="51"/>
        <v>12</v>
      </c>
    </row>
    <row r="1542" spans="1:14" x14ac:dyDescent="0.25">
      <c r="A1542" t="s">
        <v>2497</v>
      </c>
      <c r="B1542" t="s">
        <v>2537</v>
      </c>
      <c r="C1542" t="s">
        <v>2399</v>
      </c>
      <c r="D1542" s="98">
        <v>45516</v>
      </c>
      <c r="E1542" s="1">
        <v>402</v>
      </c>
      <c r="F1542" t="s">
        <v>2566</v>
      </c>
      <c r="G1542" s="1">
        <v>3284683</v>
      </c>
      <c r="H1542" t="s">
        <v>2343</v>
      </c>
      <c r="I1542" s="120">
        <v>12</v>
      </c>
      <c r="J1542" s="120"/>
      <c r="K1542" s="120"/>
      <c r="L1542" s="47">
        <v>30.099959999999999</v>
      </c>
      <c r="M1542" s="47">
        <f t="shared" si="50"/>
        <v>361.19952000000001</v>
      </c>
      <c r="N1542">
        <f t="shared" si="51"/>
        <v>12</v>
      </c>
    </row>
    <row r="1543" spans="1:14" x14ac:dyDescent="0.25">
      <c r="A1543" t="s">
        <v>2497</v>
      </c>
      <c r="B1543" t="s">
        <v>2537</v>
      </c>
      <c r="C1543" t="s">
        <v>2399</v>
      </c>
      <c r="D1543" s="98">
        <v>45516</v>
      </c>
      <c r="E1543" s="1">
        <v>409</v>
      </c>
      <c r="F1543" t="s">
        <v>5117</v>
      </c>
      <c r="G1543" s="1">
        <v>3284683</v>
      </c>
      <c r="H1543" t="s">
        <v>2343</v>
      </c>
      <c r="I1543" s="120">
        <v>6</v>
      </c>
      <c r="J1543" s="120"/>
      <c r="K1543" s="120"/>
      <c r="L1543" s="47">
        <v>30.099959999999999</v>
      </c>
      <c r="M1543" s="47">
        <f t="shared" si="50"/>
        <v>180.59976</v>
      </c>
      <c r="N1543">
        <f t="shared" si="51"/>
        <v>12</v>
      </c>
    </row>
    <row r="1544" spans="1:14" x14ac:dyDescent="0.25">
      <c r="A1544" t="s">
        <v>2497</v>
      </c>
      <c r="B1544" t="s">
        <v>2537</v>
      </c>
      <c r="C1544" t="s">
        <v>2399</v>
      </c>
      <c r="D1544" s="98">
        <v>45518</v>
      </c>
      <c r="E1544" s="1">
        <v>630</v>
      </c>
      <c r="F1544" t="s">
        <v>2508</v>
      </c>
      <c r="G1544" s="1">
        <v>3352387</v>
      </c>
      <c r="H1544" t="s">
        <v>2352</v>
      </c>
      <c r="I1544" s="120">
        <v>12</v>
      </c>
      <c r="J1544" s="120"/>
      <c r="K1544" s="120"/>
      <c r="L1544" s="47">
        <v>39.743999999999993</v>
      </c>
      <c r="M1544" s="47">
        <f t="shared" si="50"/>
        <v>476.92799999999988</v>
      </c>
      <c r="N1544">
        <f t="shared" si="51"/>
        <v>14</v>
      </c>
    </row>
    <row r="1545" spans="1:14" x14ac:dyDescent="0.25">
      <c r="A1545" t="s">
        <v>2497</v>
      </c>
      <c r="B1545" t="s">
        <v>2537</v>
      </c>
      <c r="C1545" t="s">
        <v>2399</v>
      </c>
      <c r="D1545" s="98">
        <v>45518</v>
      </c>
      <c r="E1545" s="1">
        <v>634</v>
      </c>
      <c r="F1545" t="s">
        <v>5118</v>
      </c>
      <c r="G1545" s="1">
        <v>3352387</v>
      </c>
      <c r="H1545" t="s">
        <v>2352</v>
      </c>
      <c r="I1545" s="120">
        <v>6</v>
      </c>
      <c r="J1545" s="120"/>
      <c r="K1545" s="120"/>
      <c r="L1545" s="47">
        <v>39.743999999999993</v>
      </c>
      <c r="M1545" s="47">
        <f t="shared" si="50"/>
        <v>238.46399999999994</v>
      </c>
      <c r="N1545">
        <f t="shared" si="51"/>
        <v>14</v>
      </c>
    </row>
    <row r="1546" spans="1:14" x14ac:dyDescent="0.25">
      <c r="A1546" t="s">
        <v>2497</v>
      </c>
      <c r="B1546" t="s">
        <v>2537</v>
      </c>
      <c r="C1546" t="s">
        <v>2399</v>
      </c>
      <c r="D1546" s="98">
        <v>45516</v>
      </c>
      <c r="E1546" s="1">
        <v>642</v>
      </c>
      <c r="F1546" t="s">
        <v>2509</v>
      </c>
      <c r="G1546" s="1">
        <v>3284683</v>
      </c>
      <c r="H1546" t="s">
        <v>2343</v>
      </c>
      <c r="I1546" s="120">
        <v>6</v>
      </c>
      <c r="J1546" s="120"/>
      <c r="K1546" s="120"/>
      <c r="L1546" s="47">
        <v>30.099959999999999</v>
      </c>
      <c r="M1546" s="47">
        <f t="shared" si="50"/>
        <v>180.59976</v>
      </c>
      <c r="N1546">
        <f t="shared" si="51"/>
        <v>12</v>
      </c>
    </row>
    <row r="1547" spans="1:14" x14ac:dyDescent="0.25">
      <c r="A1547" t="s">
        <v>2497</v>
      </c>
      <c r="B1547" t="s">
        <v>2537</v>
      </c>
      <c r="C1547" t="s">
        <v>2399</v>
      </c>
      <c r="D1547" s="98">
        <v>45517</v>
      </c>
      <c r="E1547" s="1">
        <v>645</v>
      </c>
      <c r="F1547" t="s">
        <v>5119</v>
      </c>
      <c r="G1547" s="1">
        <v>3352387</v>
      </c>
      <c r="H1547" t="s">
        <v>2352</v>
      </c>
      <c r="I1547" s="120">
        <v>6</v>
      </c>
      <c r="J1547" s="120"/>
      <c r="K1547" s="120"/>
      <c r="L1547" s="47">
        <v>39.743999999999993</v>
      </c>
      <c r="M1547" s="47">
        <f t="shared" si="50"/>
        <v>238.46399999999994</v>
      </c>
      <c r="N1547">
        <f t="shared" si="51"/>
        <v>13</v>
      </c>
    </row>
    <row r="1548" spans="1:14" x14ac:dyDescent="0.25">
      <c r="A1548" t="s">
        <v>2497</v>
      </c>
      <c r="B1548" t="s">
        <v>2537</v>
      </c>
      <c r="C1548" t="s">
        <v>2399</v>
      </c>
      <c r="D1548" s="98">
        <v>45517</v>
      </c>
      <c r="E1548" s="1">
        <v>645</v>
      </c>
      <c r="F1548" t="s">
        <v>5119</v>
      </c>
      <c r="G1548" s="1">
        <v>3384347</v>
      </c>
      <c r="H1548" t="s">
        <v>2345</v>
      </c>
      <c r="I1548" s="120">
        <v>60</v>
      </c>
      <c r="J1548" s="120"/>
      <c r="K1548" s="120"/>
      <c r="L1548" s="47">
        <v>5.7200040000000012</v>
      </c>
      <c r="M1548" s="47">
        <f t="shared" si="50"/>
        <v>343.20024000000006</v>
      </c>
      <c r="N1548">
        <f t="shared" si="51"/>
        <v>13</v>
      </c>
    </row>
    <row r="1549" spans="1:14" x14ac:dyDescent="0.25">
      <c r="A1549" t="s">
        <v>2497</v>
      </c>
      <c r="B1549" t="s">
        <v>2537</v>
      </c>
      <c r="C1549" t="s">
        <v>2399</v>
      </c>
      <c r="D1549" s="98">
        <v>45516</v>
      </c>
      <c r="E1549" s="1">
        <v>654</v>
      </c>
      <c r="F1549" t="s">
        <v>5120</v>
      </c>
      <c r="G1549" s="1">
        <v>3284683</v>
      </c>
      <c r="H1549" t="s">
        <v>2343</v>
      </c>
      <c r="I1549" s="120">
        <v>12</v>
      </c>
      <c r="J1549" s="120"/>
      <c r="K1549" s="120"/>
      <c r="L1549" s="47">
        <v>30.099959999999999</v>
      </c>
      <c r="M1549" s="47">
        <f t="shared" si="50"/>
        <v>361.19952000000001</v>
      </c>
      <c r="N1549">
        <f t="shared" si="51"/>
        <v>12</v>
      </c>
    </row>
    <row r="1550" spans="1:14" x14ac:dyDescent="0.25">
      <c r="A1550" t="s">
        <v>2497</v>
      </c>
      <c r="B1550" t="s">
        <v>2537</v>
      </c>
      <c r="C1550" t="s">
        <v>2399</v>
      </c>
      <c r="D1550" s="98">
        <v>45516</v>
      </c>
      <c r="E1550" s="1">
        <v>658</v>
      </c>
      <c r="F1550" t="s">
        <v>5121</v>
      </c>
      <c r="G1550" s="1">
        <v>3284683</v>
      </c>
      <c r="H1550" t="s">
        <v>2343</v>
      </c>
      <c r="I1550" s="120">
        <v>12</v>
      </c>
      <c r="J1550" s="120"/>
      <c r="K1550" s="120"/>
      <c r="L1550" s="47">
        <v>30.099959999999999</v>
      </c>
      <c r="M1550" s="47">
        <f t="shared" si="50"/>
        <v>361.19952000000001</v>
      </c>
      <c r="N1550">
        <f t="shared" si="51"/>
        <v>12</v>
      </c>
    </row>
    <row r="1551" spans="1:14" x14ac:dyDescent="0.25">
      <c r="A1551" t="s">
        <v>2497</v>
      </c>
      <c r="B1551" t="s">
        <v>2537</v>
      </c>
      <c r="C1551" t="s">
        <v>2399</v>
      </c>
      <c r="D1551" s="98">
        <v>45516</v>
      </c>
      <c r="E1551" s="1">
        <v>665</v>
      </c>
      <c r="F1551" t="s">
        <v>5122</v>
      </c>
      <c r="G1551" s="1">
        <v>3284683</v>
      </c>
      <c r="H1551" t="s">
        <v>2343</v>
      </c>
      <c r="I1551" s="120">
        <v>12</v>
      </c>
      <c r="J1551" s="120"/>
      <c r="K1551" s="120"/>
      <c r="L1551" s="47">
        <v>30.099959999999999</v>
      </c>
      <c r="M1551" s="47">
        <f t="shared" si="50"/>
        <v>361.19952000000001</v>
      </c>
      <c r="N1551">
        <f t="shared" si="51"/>
        <v>12</v>
      </c>
    </row>
    <row r="1552" spans="1:14" x14ac:dyDescent="0.25">
      <c r="A1552" t="s">
        <v>2497</v>
      </c>
      <c r="B1552" t="s">
        <v>2537</v>
      </c>
      <c r="C1552" t="s">
        <v>2399</v>
      </c>
      <c r="D1552" s="98">
        <v>45522</v>
      </c>
      <c r="E1552" s="1">
        <v>671</v>
      </c>
      <c r="F1552" t="s">
        <v>5123</v>
      </c>
      <c r="G1552" s="1">
        <v>3284683</v>
      </c>
      <c r="H1552" t="s">
        <v>2343</v>
      </c>
      <c r="I1552" s="120">
        <v>6</v>
      </c>
      <c r="J1552" s="120"/>
      <c r="K1552" s="120"/>
      <c r="L1552" s="47">
        <v>30.099959999999999</v>
      </c>
      <c r="M1552" s="47">
        <f t="shared" si="50"/>
        <v>180.59976</v>
      </c>
      <c r="N1552">
        <f t="shared" si="51"/>
        <v>18</v>
      </c>
    </row>
    <row r="1553" spans="1:14" x14ac:dyDescent="0.25">
      <c r="A1553" t="s">
        <v>2497</v>
      </c>
      <c r="B1553" t="s">
        <v>2537</v>
      </c>
      <c r="C1553" t="s">
        <v>2399</v>
      </c>
      <c r="D1553" s="98">
        <v>45522</v>
      </c>
      <c r="E1553" s="1">
        <v>671</v>
      </c>
      <c r="F1553" t="s">
        <v>5123</v>
      </c>
      <c r="G1553" s="1">
        <v>3352387</v>
      </c>
      <c r="H1553" t="s">
        <v>2352</v>
      </c>
      <c r="I1553" s="120">
        <v>6</v>
      </c>
      <c r="J1553" s="120"/>
      <c r="K1553" s="120"/>
      <c r="L1553" s="47">
        <v>39.743999999999993</v>
      </c>
      <c r="M1553" s="47">
        <f t="shared" si="50"/>
        <v>238.46399999999994</v>
      </c>
      <c r="N1553">
        <f t="shared" si="51"/>
        <v>18</v>
      </c>
    </row>
    <row r="1554" spans="1:14" x14ac:dyDescent="0.25">
      <c r="A1554" t="s">
        <v>2497</v>
      </c>
      <c r="B1554" t="s">
        <v>2537</v>
      </c>
      <c r="C1554" t="s">
        <v>2399</v>
      </c>
      <c r="D1554" s="98">
        <v>45522</v>
      </c>
      <c r="E1554" s="1">
        <v>671</v>
      </c>
      <c r="F1554" t="s">
        <v>5123</v>
      </c>
      <c r="G1554" s="1">
        <v>3384346</v>
      </c>
      <c r="H1554" t="s">
        <v>2354</v>
      </c>
      <c r="I1554" s="120">
        <v>6</v>
      </c>
      <c r="J1554" s="120"/>
      <c r="K1554" s="120"/>
      <c r="L1554" s="47">
        <v>37.949940000000005</v>
      </c>
      <c r="M1554" s="47">
        <f t="shared" si="50"/>
        <v>227.69964000000004</v>
      </c>
      <c r="N1554">
        <f t="shared" si="51"/>
        <v>18</v>
      </c>
    </row>
    <row r="1555" spans="1:14" x14ac:dyDescent="0.25">
      <c r="A1555" t="s">
        <v>2497</v>
      </c>
      <c r="B1555" t="s">
        <v>2537</v>
      </c>
      <c r="C1555" t="s">
        <v>2399</v>
      </c>
      <c r="D1555" s="98">
        <v>45522</v>
      </c>
      <c r="E1555" s="1">
        <v>671</v>
      </c>
      <c r="F1555" t="s">
        <v>5123</v>
      </c>
      <c r="G1555" s="1">
        <v>3384347</v>
      </c>
      <c r="H1555" t="s">
        <v>2345</v>
      </c>
      <c r="I1555" s="120">
        <v>60</v>
      </c>
      <c r="J1555" s="120"/>
      <c r="K1555" s="120"/>
      <c r="L1555" s="47">
        <v>5.7200040000000012</v>
      </c>
      <c r="M1555" s="47">
        <f t="shared" si="50"/>
        <v>343.20024000000006</v>
      </c>
      <c r="N1555">
        <f t="shared" si="51"/>
        <v>18</v>
      </c>
    </row>
    <row r="1556" spans="1:14" x14ac:dyDescent="0.25">
      <c r="A1556" t="s">
        <v>2497</v>
      </c>
      <c r="B1556" t="s">
        <v>2537</v>
      </c>
      <c r="C1556" t="s">
        <v>2399</v>
      </c>
      <c r="D1556" s="98">
        <v>45522</v>
      </c>
      <c r="E1556" s="1">
        <v>671</v>
      </c>
      <c r="F1556" t="s">
        <v>5123</v>
      </c>
      <c r="G1556" s="1">
        <v>3408152</v>
      </c>
      <c r="H1556" t="s">
        <v>2346</v>
      </c>
      <c r="I1556" s="120">
        <v>20</v>
      </c>
      <c r="J1556" s="120"/>
      <c r="K1556" s="120"/>
      <c r="L1556" s="47">
        <v>19.800018000000001</v>
      </c>
      <c r="M1556" s="47">
        <f t="shared" si="50"/>
        <v>396.00036</v>
      </c>
      <c r="N1556">
        <f t="shared" si="51"/>
        <v>18</v>
      </c>
    </row>
    <row r="1557" spans="1:14" x14ac:dyDescent="0.25">
      <c r="A1557" t="s">
        <v>2497</v>
      </c>
      <c r="B1557" t="s">
        <v>2537</v>
      </c>
      <c r="C1557" t="s">
        <v>2399</v>
      </c>
      <c r="D1557" s="98">
        <v>45522</v>
      </c>
      <c r="E1557" s="1">
        <v>671</v>
      </c>
      <c r="F1557" t="s">
        <v>5123</v>
      </c>
      <c r="G1557" s="1">
        <v>3373113</v>
      </c>
      <c r="H1557" t="s">
        <v>2353</v>
      </c>
      <c r="I1557" s="120">
        <v>60</v>
      </c>
      <c r="J1557" s="120"/>
      <c r="K1557" s="120"/>
      <c r="L1557" s="47">
        <v>5.9841899999999999</v>
      </c>
      <c r="M1557" s="47">
        <f t="shared" si="50"/>
        <v>359.0514</v>
      </c>
      <c r="N1557">
        <f t="shared" si="51"/>
        <v>18</v>
      </c>
    </row>
    <row r="1558" spans="1:14" x14ac:dyDescent="0.25">
      <c r="A1558" t="s">
        <v>2497</v>
      </c>
      <c r="B1558" t="s">
        <v>2537</v>
      </c>
      <c r="C1558" t="s">
        <v>2399</v>
      </c>
      <c r="D1558" s="98">
        <v>45516</v>
      </c>
      <c r="E1558" s="1">
        <v>674</v>
      </c>
      <c r="F1558" t="s">
        <v>2511</v>
      </c>
      <c r="G1558" s="1">
        <v>3284683</v>
      </c>
      <c r="H1558" t="s">
        <v>2343</v>
      </c>
      <c r="I1558" s="120">
        <v>12</v>
      </c>
      <c r="J1558" s="120"/>
      <c r="K1558" s="120"/>
      <c r="L1558" s="47">
        <v>30.099959999999999</v>
      </c>
      <c r="M1558" s="47">
        <f t="shared" si="50"/>
        <v>361.19952000000001</v>
      </c>
      <c r="N1558">
        <f t="shared" si="51"/>
        <v>12</v>
      </c>
    </row>
    <row r="1559" spans="1:14" x14ac:dyDescent="0.25">
      <c r="A1559" t="s">
        <v>2497</v>
      </c>
      <c r="B1559" t="s">
        <v>2537</v>
      </c>
      <c r="C1559" t="s">
        <v>2399</v>
      </c>
      <c r="D1559" s="98">
        <v>45521</v>
      </c>
      <c r="E1559" s="1">
        <v>676</v>
      </c>
      <c r="F1559" t="s">
        <v>5124</v>
      </c>
      <c r="G1559" s="1">
        <v>3284683</v>
      </c>
      <c r="H1559" t="s">
        <v>2343</v>
      </c>
      <c r="I1559" s="120">
        <v>12</v>
      </c>
      <c r="J1559" s="120"/>
      <c r="K1559" s="120"/>
      <c r="L1559" s="47">
        <v>30.099959999999999</v>
      </c>
      <c r="M1559" s="47">
        <f t="shared" ref="M1559:M1614" si="52">+I1559*L1559</f>
        <v>361.19952000000001</v>
      </c>
      <c r="N1559">
        <f t="shared" si="51"/>
        <v>17</v>
      </c>
    </row>
    <row r="1560" spans="1:14" x14ac:dyDescent="0.25">
      <c r="A1560" t="s">
        <v>2497</v>
      </c>
      <c r="B1560" t="s">
        <v>2537</v>
      </c>
      <c r="C1560" t="s">
        <v>2399</v>
      </c>
      <c r="D1560" s="98">
        <v>45521</v>
      </c>
      <c r="E1560" s="1">
        <v>676</v>
      </c>
      <c r="F1560" t="s">
        <v>5124</v>
      </c>
      <c r="G1560" s="1">
        <v>3284683</v>
      </c>
      <c r="H1560" t="s">
        <v>2343</v>
      </c>
      <c r="I1560" s="120">
        <v>12</v>
      </c>
      <c r="J1560" s="120"/>
      <c r="K1560" s="120"/>
      <c r="L1560" s="47">
        <v>30.099959999999999</v>
      </c>
      <c r="M1560" s="47">
        <f t="shared" si="52"/>
        <v>361.19952000000001</v>
      </c>
      <c r="N1560">
        <f t="shared" si="51"/>
        <v>17</v>
      </c>
    </row>
    <row r="1561" spans="1:14" x14ac:dyDescent="0.25">
      <c r="A1561" t="s">
        <v>2497</v>
      </c>
      <c r="B1561" t="s">
        <v>2537</v>
      </c>
      <c r="C1561" t="s">
        <v>2399</v>
      </c>
      <c r="D1561" s="98">
        <v>45522</v>
      </c>
      <c r="E1561" s="1">
        <v>676</v>
      </c>
      <c r="F1561" t="s">
        <v>5124</v>
      </c>
      <c r="G1561" s="1">
        <v>3284683</v>
      </c>
      <c r="H1561" t="s">
        <v>2343</v>
      </c>
      <c r="I1561" s="120">
        <v>12</v>
      </c>
      <c r="J1561" s="120"/>
      <c r="K1561" s="120"/>
      <c r="L1561" s="47">
        <v>30.099959999999999</v>
      </c>
      <c r="M1561" s="47">
        <f t="shared" si="52"/>
        <v>361.19952000000001</v>
      </c>
      <c r="N1561">
        <f t="shared" si="51"/>
        <v>18</v>
      </c>
    </row>
    <row r="1562" spans="1:14" x14ac:dyDescent="0.25">
      <c r="A1562" t="s">
        <v>2497</v>
      </c>
      <c r="B1562" t="s">
        <v>2537</v>
      </c>
      <c r="C1562" t="s">
        <v>2399</v>
      </c>
      <c r="D1562" s="98">
        <v>45516</v>
      </c>
      <c r="E1562" s="1">
        <v>689</v>
      </c>
      <c r="F1562" t="s">
        <v>5125</v>
      </c>
      <c r="G1562" s="1">
        <v>3284683</v>
      </c>
      <c r="H1562" t="s">
        <v>2343</v>
      </c>
      <c r="I1562" s="120">
        <v>12</v>
      </c>
      <c r="J1562" s="120"/>
      <c r="K1562" s="120"/>
      <c r="L1562" s="47">
        <v>30.099959999999999</v>
      </c>
      <c r="M1562" s="47">
        <f t="shared" si="52"/>
        <v>361.19952000000001</v>
      </c>
      <c r="N1562">
        <f t="shared" si="51"/>
        <v>12</v>
      </c>
    </row>
    <row r="1563" spans="1:14" x14ac:dyDescent="0.25">
      <c r="A1563" t="s">
        <v>2497</v>
      </c>
      <c r="B1563" t="s">
        <v>2537</v>
      </c>
      <c r="C1563" t="s">
        <v>2399</v>
      </c>
      <c r="D1563" s="98">
        <v>45522</v>
      </c>
      <c r="E1563" s="1">
        <v>2001</v>
      </c>
      <c r="F1563" t="s">
        <v>5126</v>
      </c>
      <c r="G1563" s="1">
        <v>3384347</v>
      </c>
      <c r="H1563" t="s">
        <v>2345</v>
      </c>
      <c r="I1563" s="120">
        <v>60</v>
      </c>
      <c r="J1563" s="120"/>
      <c r="K1563" s="120"/>
      <c r="L1563" s="47">
        <v>5.7200040000000012</v>
      </c>
      <c r="M1563" s="47">
        <f t="shared" si="52"/>
        <v>343.20024000000006</v>
      </c>
      <c r="N1563">
        <f t="shared" si="51"/>
        <v>18</v>
      </c>
    </row>
    <row r="1564" spans="1:14" x14ac:dyDescent="0.25">
      <c r="A1564" t="s">
        <v>2497</v>
      </c>
      <c r="B1564" t="s">
        <v>2537</v>
      </c>
      <c r="C1564" t="s">
        <v>2399</v>
      </c>
      <c r="D1564" s="98">
        <v>45522</v>
      </c>
      <c r="E1564" s="1">
        <v>2001</v>
      </c>
      <c r="F1564" t="s">
        <v>5126</v>
      </c>
      <c r="G1564" s="1">
        <v>3408152</v>
      </c>
      <c r="H1564" t="s">
        <v>2346</v>
      </c>
      <c r="I1564" s="120">
        <v>20</v>
      </c>
      <c r="J1564" s="120"/>
      <c r="K1564" s="120"/>
      <c r="L1564" s="47">
        <v>19.800018000000001</v>
      </c>
      <c r="M1564" s="47">
        <f t="shared" si="52"/>
        <v>396.00036</v>
      </c>
      <c r="N1564">
        <f t="shared" si="51"/>
        <v>18</v>
      </c>
    </row>
    <row r="1565" spans="1:14" x14ac:dyDescent="0.25">
      <c r="A1565" t="s">
        <v>2497</v>
      </c>
      <c r="B1565" t="s">
        <v>2537</v>
      </c>
      <c r="C1565" t="s">
        <v>2399</v>
      </c>
      <c r="D1565" s="98">
        <v>45520</v>
      </c>
      <c r="E1565" s="1">
        <v>2016</v>
      </c>
      <c r="F1565" t="s">
        <v>5127</v>
      </c>
      <c r="G1565" s="1">
        <v>3352387</v>
      </c>
      <c r="H1565" t="s">
        <v>2352</v>
      </c>
      <c r="I1565" s="120">
        <v>6</v>
      </c>
      <c r="J1565" s="120"/>
      <c r="K1565" s="120"/>
      <c r="L1565" s="47">
        <v>39.743999999999993</v>
      </c>
      <c r="M1565" s="47">
        <f t="shared" si="52"/>
        <v>238.46399999999994</v>
      </c>
      <c r="N1565">
        <f t="shared" si="51"/>
        <v>16</v>
      </c>
    </row>
    <row r="1566" spans="1:14" x14ac:dyDescent="0.25">
      <c r="A1566" t="s">
        <v>2497</v>
      </c>
      <c r="B1566" t="s">
        <v>2537</v>
      </c>
      <c r="C1566" t="s">
        <v>2399</v>
      </c>
      <c r="D1566" s="98">
        <v>45520</v>
      </c>
      <c r="E1566" s="1">
        <v>2016</v>
      </c>
      <c r="F1566" t="s">
        <v>5127</v>
      </c>
      <c r="G1566" s="1">
        <v>3384346</v>
      </c>
      <c r="H1566" t="s">
        <v>2354</v>
      </c>
      <c r="I1566" s="120">
        <v>6</v>
      </c>
      <c r="J1566" s="120"/>
      <c r="K1566" s="120"/>
      <c r="L1566" s="47">
        <v>37.949940000000005</v>
      </c>
      <c r="M1566" s="47">
        <f t="shared" si="52"/>
        <v>227.69964000000004</v>
      </c>
      <c r="N1566">
        <f t="shared" si="51"/>
        <v>16</v>
      </c>
    </row>
    <row r="1567" spans="1:14" x14ac:dyDescent="0.25">
      <c r="A1567" t="s">
        <v>2497</v>
      </c>
      <c r="B1567" t="s">
        <v>2537</v>
      </c>
      <c r="C1567" t="s">
        <v>2399</v>
      </c>
      <c r="D1567" s="98">
        <v>45520</v>
      </c>
      <c r="E1567" s="1">
        <v>2016</v>
      </c>
      <c r="F1567" t="s">
        <v>5127</v>
      </c>
      <c r="G1567" s="1">
        <v>3408152</v>
      </c>
      <c r="H1567" t="s">
        <v>2346</v>
      </c>
      <c r="I1567" s="120">
        <v>20</v>
      </c>
      <c r="J1567" s="120"/>
      <c r="K1567" s="120"/>
      <c r="L1567" s="47">
        <v>19.800018000000001</v>
      </c>
      <c r="M1567" s="47">
        <f t="shared" si="52"/>
        <v>396.00036</v>
      </c>
      <c r="N1567">
        <f t="shared" si="51"/>
        <v>16</v>
      </c>
    </row>
    <row r="1568" spans="1:14" x14ac:dyDescent="0.25">
      <c r="A1568" t="s">
        <v>2497</v>
      </c>
      <c r="B1568" t="s">
        <v>2537</v>
      </c>
      <c r="C1568" t="s">
        <v>2399</v>
      </c>
      <c r="D1568" s="98">
        <v>45520</v>
      </c>
      <c r="E1568" s="1">
        <v>2027</v>
      </c>
      <c r="F1568" t="s">
        <v>2513</v>
      </c>
      <c r="G1568" s="1">
        <v>3352387</v>
      </c>
      <c r="H1568" t="s">
        <v>2352</v>
      </c>
      <c r="I1568" s="120">
        <v>6</v>
      </c>
      <c r="J1568" s="120"/>
      <c r="K1568" s="120"/>
      <c r="L1568" s="47">
        <v>39.743999999999993</v>
      </c>
      <c r="M1568" s="47">
        <f t="shared" si="52"/>
        <v>238.46399999999994</v>
      </c>
      <c r="N1568">
        <f t="shared" si="51"/>
        <v>16</v>
      </c>
    </row>
    <row r="1569" spans="1:14" x14ac:dyDescent="0.25">
      <c r="A1569" t="s">
        <v>2497</v>
      </c>
      <c r="B1569" t="s">
        <v>2537</v>
      </c>
      <c r="C1569" t="s">
        <v>2399</v>
      </c>
      <c r="D1569" s="98">
        <v>45516</v>
      </c>
      <c r="E1569" s="1">
        <v>2028</v>
      </c>
      <c r="F1569" t="s">
        <v>5128</v>
      </c>
      <c r="G1569" s="1">
        <v>3284683</v>
      </c>
      <c r="H1569" t="s">
        <v>2343</v>
      </c>
      <c r="I1569" s="120">
        <v>12</v>
      </c>
      <c r="J1569" s="120"/>
      <c r="K1569" s="120"/>
      <c r="L1569" s="47">
        <v>30.099959999999999</v>
      </c>
      <c r="M1569" s="47">
        <f t="shared" si="52"/>
        <v>361.19952000000001</v>
      </c>
      <c r="N1569">
        <f t="shared" si="51"/>
        <v>12</v>
      </c>
    </row>
    <row r="1570" spans="1:14" x14ac:dyDescent="0.25">
      <c r="A1570" t="s">
        <v>2497</v>
      </c>
      <c r="B1570" t="s">
        <v>2537</v>
      </c>
      <c r="C1570" t="s">
        <v>2399</v>
      </c>
      <c r="D1570" s="98">
        <v>45516</v>
      </c>
      <c r="E1570" s="1">
        <v>2030</v>
      </c>
      <c r="F1570" t="s">
        <v>5129</v>
      </c>
      <c r="G1570" s="1">
        <v>3284683</v>
      </c>
      <c r="H1570" t="s">
        <v>2343</v>
      </c>
      <c r="I1570" s="120">
        <v>12</v>
      </c>
      <c r="J1570" s="120"/>
      <c r="K1570" s="120"/>
      <c r="L1570" s="47">
        <v>30.099959999999999</v>
      </c>
      <c r="M1570" s="47">
        <f t="shared" si="52"/>
        <v>361.19952000000001</v>
      </c>
      <c r="N1570">
        <f t="shared" si="51"/>
        <v>12</v>
      </c>
    </row>
    <row r="1571" spans="1:14" x14ac:dyDescent="0.25">
      <c r="A1571" t="s">
        <v>2497</v>
      </c>
      <c r="B1571" t="s">
        <v>2537</v>
      </c>
      <c r="C1571" t="s">
        <v>2399</v>
      </c>
      <c r="D1571" s="98">
        <v>45516</v>
      </c>
      <c r="E1571" s="1">
        <v>2048</v>
      </c>
      <c r="F1571" t="s">
        <v>5130</v>
      </c>
      <c r="G1571" s="1">
        <v>3284683</v>
      </c>
      <c r="H1571" t="s">
        <v>2343</v>
      </c>
      <c r="I1571" s="120">
        <v>6</v>
      </c>
      <c r="J1571" s="120"/>
      <c r="K1571" s="120"/>
      <c r="L1571" s="47">
        <v>30.099959999999999</v>
      </c>
      <c r="M1571" s="47">
        <f t="shared" si="52"/>
        <v>180.59976</v>
      </c>
      <c r="N1571">
        <f t="shared" si="51"/>
        <v>12</v>
      </c>
    </row>
    <row r="1572" spans="1:14" x14ac:dyDescent="0.25">
      <c r="A1572" t="s">
        <v>2497</v>
      </c>
      <c r="B1572" t="s">
        <v>2537</v>
      </c>
      <c r="C1572" t="s">
        <v>2399</v>
      </c>
      <c r="D1572" s="98">
        <v>45522</v>
      </c>
      <c r="E1572" s="1">
        <v>2057</v>
      </c>
      <c r="F1572" t="s">
        <v>2569</v>
      </c>
      <c r="G1572" s="1">
        <v>3284683</v>
      </c>
      <c r="H1572" t="s">
        <v>2343</v>
      </c>
      <c r="I1572" s="120">
        <v>6</v>
      </c>
      <c r="J1572" s="120"/>
      <c r="K1572" s="120"/>
      <c r="L1572" s="47">
        <v>30.099959999999999</v>
      </c>
      <c r="M1572" s="47">
        <f t="shared" si="52"/>
        <v>180.59976</v>
      </c>
      <c r="N1572">
        <f t="shared" si="51"/>
        <v>18</v>
      </c>
    </row>
    <row r="1573" spans="1:14" x14ac:dyDescent="0.25">
      <c r="A1573" t="s">
        <v>2497</v>
      </c>
      <c r="B1573" t="s">
        <v>2537</v>
      </c>
      <c r="C1573" t="s">
        <v>2399</v>
      </c>
      <c r="D1573" s="98">
        <v>45516</v>
      </c>
      <c r="E1573" s="1">
        <v>2075</v>
      </c>
      <c r="F1573" t="s">
        <v>5131</v>
      </c>
      <c r="G1573" s="1">
        <v>3284683</v>
      </c>
      <c r="H1573" t="s">
        <v>2343</v>
      </c>
      <c r="I1573" s="120">
        <v>12</v>
      </c>
      <c r="J1573" s="120"/>
      <c r="K1573" s="120"/>
      <c r="L1573" s="47">
        <v>30.099959999999999</v>
      </c>
      <c r="M1573" s="47">
        <f t="shared" si="52"/>
        <v>361.19952000000001</v>
      </c>
      <c r="N1573">
        <f t="shared" si="51"/>
        <v>12</v>
      </c>
    </row>
    <row r="1574" spans="1:14" x14ac:dyDescent="0.25">
      <c r="A1574" t="s">
        <v>2497</v>
      </c>
      <c r="B1574" t="s">
        <v>2537</v>
      </c>
      <c r="C1574" t="s">
        <v>2399</v>
      </c>
      <c r="D1574" s="98">
        <v>45518</v>
      </c>
      <c r="E1574" s="1">
        <v>2085</v>
      </c>
      <c r="F1574" t="s">
        <v>2516</v>
      </c>
      <c r="G1574" s="1">
        <v>3352387</v>
      </c>
      <c r="H1574" t="s">
        <v>2352</v>
      </c>
      <c r="I1574" s="120">
        <v>6</v>
      </c>
      <c r="J1574" s="120"/>
      <c r="K1574" s="120"/>
      <c r="L1574" s="47">
        <v>39.743999999999993</v>
      </c>
      <c r="M1574" s="47">
        <f t="shared" si="52"/>
        <v>238.46399999999994</v>
      </c>
      <c r="N1574">
        <f t="shared" si="51"/>
        <v>14</v>
      </c>
    </row>
    <row r="1575" spans="1:14" x14ac:dyDescent="0.25">
      <c r="A1575" t="s">
        <v>2497</v>
      </c>
      <c r="B1575" t="s">
        <v>2537</v>
      </c>
      <c r="C1575" t="s">
        <v>2399</v>
      </c>
      <c r="D1575" s="98">
        <v>45518</v>
      </c>
      <c r="E1575" s="1">
        <v>2085</v>
      </c>
      <c r="F1575" t="s">
        <v>2516</v>
      </c>
      <c r="G1575" s="1">
        <v>3384346</v>
      </c>
      <c r="H1575" t="s">
        <v>2354</v>
      </c>
      <c r="I1575" s="120">
        <v>6</v>
      </c>
      <c r="J1575" s="120"/>
      <c r="K1575" s="120"/>
      <c r="L1575" s="47">
        <v>37.949940000000005</v>
      </c>
      <c r="M1575" s="47">
        <f t="shared" si="52"/>
        <v>227.69964000000004</v>
      </c>
      <c r="N1575">
        <f t="shared" si="51"/>
        <v>14</v>
      </c>
    </row>
    <row r="1576" spans="1:14" x14ac:dyDescent="0.25">
      <c r="A1576" t="s">
        <v>2497</v>
      </c>
      <c r="B1576" t="s">
        <v>2537</v>
      </c>
      <c r="C1576" t="s">
        <v>2399</v>
      </c>
      <c r="D1576" s="98">
        <v>45516</v>
      </c>
      <c r="E1576" s="1">
        <v>2089</v>
      </c>
      <c r="F1576" t="s">
        <v>5132</v>
      </c>
      <c r="G1576" s="1">
        <v>3284683</v>
      </c>
      <c r="H1576" t="s">
        <v>2343</v>
      </c>
      <c r="I1576" s="120">
        <v>12</v>
      </c>
      <c r="J1576" s="120"/>
      <c r="K1576" s="120"/>
      <c r="L1576" s="47">
        <v>30.099959999999999</v>
      </c>
      <c r="M1576" s="47">
        <f t="shared" si="52"/>
        <v>361.19952000000001</v>
      </c>
      <c r="N1576">
        <f t="shared" si="51"/>
        <v>12</v>
      </c>
    </row>
    <row r="1577" spans="1:14" x14ac:dyDescent="0.25">
      <c r="A1577" t="s">
        <v>2497</v>
      </c>
      <c r="B1577" t="s">
        <v>2537</v>
      </c>
      <c r="C1577" t="s">
        <v>2399</v>
      </c>
      <c r="D1577" s="98">
        <v>45517</v>
      </c>
      <c r="E1577" s="1">
        <v>2092</v>
      </c>
      <c r="F1577" t="s">
        <v>2517</v>
      </c>
      <c r="G1577" s="1">
        <v>3384346</v>
      </c>
      <c r="H1577" t="s">
        <v>2354</v>
      </c>
      <c r="I1577" s="120">
        <v>6</v>
      </c>
      <c r="J1577" s="120"/>
      <c r="K1577" s="120"/>
      <c r="L1577" s="47">
        <v>37.949940000000005</v>
      </c>
      <c r="M1577" s="47">
        <f t="shared" si="52"/>
        <v>227.69964000000004</v>
      </c>
      <c r="N1577">
        <f t="shared" si="51"/>
        <v>13</v>
      </c>
    </row>
    <row r="1578" spans="1:14" x14ac:dyDescent="0.25">
      <c r="A1578" t="s">
        <v>2497</v>
      </c>
      <c r="B1578" t="s">
        <v>2537</v>
      </c>
      <c r="C1578" t="s">
        <v>2399</v>
      </c>
      <c r="D1578" s="98">
        <v>45517</v>
      </c>
      <c r="E1578" s="1">
        <v>2092</v>
      </c>
      <c r="F1578" t="s">
        <v>2517</v>
      </c>
      <c r="G1578" s="1">
        <v>3408152</v>
      </c>
      <c r="H1578" t="s">
        <v>2346</v>
      </c>
      <c r="I1578" s="120">
        <v>20</v>
      </c>
      <c r="J1578" s="120"/>
      <c r="K1578" s="120"/>
      <c r="L1578" s="47">
        <v>19.800018000000001</v>
      </c>
      <c r="M1578" s="47">
        <f t="shared" si="52"/>
        <v>396.00036</v>
      </c>
      <c r="N1578">
        <f t="shared" si="51"/>
        <v>13</v>
      </c>
    </row>
    <row r="1579" spans="1:14" x14ac:dyDescent="0.25">
      <c r="A1579" t="s">
        <v>2497</v>
      </c>
      <c r="B1579" t="s">
        <v>2537</v>
      </c>
      <c r="C1579" t="s">
        <v>2399</v>
      </c>
      <c r="D1579" s="98">
        <v>45517</v>
      </c>
      <c r="E1579" s="1">
        <v>2092</v>
      </c>
      <c r="F1579" t="s">
        <v>2517</v>
      </c>
      <c r="G1579" s="1">
        <v>3284683</v>
      </c>
      <c r="H1579" t="s">
        <v>2343</v>
      </c>
      <c r="I1579" s="120">
        <v>6</v>
      </c>
      <c r="J1579" s="120"/>
      <c r="K1579" s="120"/>
      <c r="L1579" s="47">
        <v>30.099959999999999</v>
      </c>
      <c r="M1579" s="47">
        <f t="shared" si="52"/>
        <v>180.59976</v>
      </c>
      <c r="N1579">
        <f t="shared" si="51"/>
        <v>13</v>
      </c>
    </row>
    <row r="1580" spans="1:14" x14ac:dyDescent="0.25">
      <c r="A1580" t="s">
        <v>2497</v>
      </c>
      <c r="B1580" t="s">
        <v>2537</v>
      </c>
      <c r="C1580" t="s">
        <v>2399</v>
      </c>
      <c r="D1580" s="98">
        <v>45517</v>
      </c>
      <c r="E1580" s="1">
        <v>2092</v>
      </c>
      <c r="F1580" t="s">
        <v>2517</v>
      </c>
      <c r="G1580" s="1">
        <v>3352387</v>
      </c>
      <c r="H1580" t="s">
        <v>2352</v>
      </c>
      <c r="I1580" s="120">
        <v>6</v>
      </c>
      <c r="J1580" s="120"/>
      <c r="K1580" s="120"/>
      <c r="L1580" s="47">
        <v>39.743999999999993</v>
      </c>
      <c r="M1580" s="47">
        <f t="shared" si="52"/>
        <v>238.46399999999994</v>
      </c>
      <c r="N1580">
        <f t="shared" si="51"/>
        <v>13</v>
      </c>
    </row>
    <row r="1581" spans="1:14" x14ac:dyDescent="0.25">
      <c r="A1581" t="s">
        <v>2497</v>
      </c>
      <c r="B1581" t="s">
        <v>2537</v>
      </c>
      <c r="C1581" t="s">
        <v>2399</v>
      </c>
      <c r="D1581" s="98">
        <v>45516</v>
      </c>
      <c r="E1581" s="1">
        <v>2096</v>
      </c>
      <c r="F1581" t="s">
        <v>2518</v>
      </c>
      <c r="G1581" s="1">
        <v>3284683</v>
      </c>
      <c r="H1581" t="s">
        <v>2343</v>
      </c>
      <c r="I1581" s="120">
        <v>12</v>
      </c>
      <c r="J1581" s="120"/>
      <c r="K1581" s="120"/>
      <c r="L1581" s="47">
        <v>30.099959999999999</v>
      </c>
      <c r="M1581" s="47">
        <f t="shared" si="52"/>
        <v>361.19952000000001</v>
      </c>
      <c r="N1581">
        <f t="shared" si="51"/>
        <v>12</v>
      </c>
    </row>
    <row r="1582" spans="1:14" x14ac:dyDescent="0.25">
      <c r="A1582" t="s">
        <v>2497</v>
      </c>
      <c r="B1582" t="s">
        <v>2537</v>
      </c>
      <c r="C1582" t="s">
        <v>2399</v>
      </c>
      <c r="D1582" s="98">
        <v>45520</v>
      </c>
      <c r="E1582" s="1">
        <v>2102</v>
      </c>
      <c r="F1582" t="s">
        <v>5133</v>
      </c>
      <c r="G1582" s="1">
        <v>3284683</v>
      </c>
      <c r="H1582" t="s">
        <v>2343</v>
      </c>
      <c r="I1582" s="120">
        <v>12</v>
      </c>
      <c r="J1582" s="120"/>
      <c r="K1582" s="120"/>
      <c r="L1582" s="47">
        <v>30.099959999999999</v>
      </c>
      <c r="M1582" s="47">
        <f t="shared" si="52"/>
        <v>361.19952000000001</v>
      </c>
      <c r="N1582">
        <f t="shared" si="51"/>
        <v>16</v>
      </c>
    </row>
    <row r="1583" spans="1:14" x14ac:dyDescent="0.25">
      <c r="A1583" t="s">
        <v>2497</v>
      </c>
      <c r="B1583" t="s">
        <v>2537</v>
      </c>
      <c r="C1583" t="s">
        <v>2399</v>
      </c>
      <c r="D1583" s="98">
        <v>45520</v>
      </c>
      <c r="E1583" s="1">
        <v>2102</v>
      </c>
      <c r="F1583" t="s">
        <v>5133</v>
      </c>
      <c r="G1583" s="1">
        <v>3373113</v>
      </c>
      <c r="H1583" t="s">
        <v>2353</v>
      </c>
      <c r="I1583" s="120">
        <v>60</v>
      </c>
      <c r="J1583" s="120"/>
      <c r="K1583" s="120"/>
      <c r="L1583" s="47">
        <v>5.9841899999999999</v>
      </c>
      <c r="M1583" s="47">
        <f t="shared" si="52"/>
        <v>359.0514</v>
      </c>
      <c r="N1583">
        <f t="shared" si="51"/>
        <v>16</v>
      </c>
    </row>
    <row r="1584" spans="1:14" x14ac:dyDescent="0.25">
      <c r="A1584" t="s">
        <v>2497</v>
      </c>
      <c r="B1584" t="s">
        <v>2537</v>
      </c>
      <c r="C1584" t="s">
        <v>2399</v>
      </c>
      <c r="D1584" s="98">
        <v>45522</v>
      </c>
      <c r="E1584" s="1">
        <v>2102</v>
      </c>
      <c r="F1584" t="s">
        <v>5133</v>
      </c>
      <c r="G1584" s="1">
        <v>3352387</v>
      </c>
      <c r="H1584" t="s">
        <v>2352</v>
      </c>
      <c r="I1584" s="120">
        <v>6</v>
      </c>
      <c r="J1584" s="120"/>
      <c r="K1584" s="120"/>
      <c r="L1584" s="47">
        <v>39.743999999999993</v>
      </c>
      <c r="M1584" s="47">
        <f t="shared" si="52"/>
        <v>238.46399999999994</v>
      </c>
      <c r="N1584">
        <f t="shared" si="51"/>
        <v>18</v>
      </c>
    </row>
    <row r="1585" spans="1:14" x14ac:dyDescent="0.25">
      <c r="A1585" t="s">
        <v>2497</v>
      </c>
      <c r="B1585" t="s">
        <v>2537</v>
      </c>
      <c r="C1585" t="s">
        <v>2399</v>
      </c>
      <c r="D1585" s="98">
        <v>45516</v>
      </c>
      <c r="E1585" s="1">
        <v>2108</v>
      </c>
      <c r="F1585" t="s">
        <v>5134</v>
      </c>
      <c r="G1585" s="1">
        <v>3284683</v>
      </c>
      <c r="H1585" t="s">
        <v>2343</v>
      </c>
      <c r="I1585" s="120">
        <v>6</v>
      </c>
      <c r="J1585" s="120"/>
      <c r="K1585" s="120"/>
      <c r="L1585" s="47">
        <v>30.099959999999999</v>
      </c>
      <c r="M1585" s="47">
        <f t="shared" si="52"/>
        <v>180.59976</v>
      </c>
      <c r="N1585">
        <f t="shared" si="51"/>
        <v>12</v>
      </c>
    </row>
    <row r="1586" spans="1:14" x14ac:dyDescent="0.25">
      <c r="A1586" t="s">
        <v>2497</v>
      </c>
      <c r="B1586" t="s">
        <v>2537</v>
      </c>
      <c r="C1586" t="s">
        <v>2399</v>
      </c>
      <c r="D1586" s="98">
        <v>45521</v>
      </c>
      <c r="E1586" s="1">
        <v>2110</v>
      </c>
      <c r="F1586" t="s">
        <v>2570</v>
      </c>
      <c r="G1586" s="1">
        <v>3284683</v>
      </c>
      <c r="H1586" t="s">
        <v>2343</v>
      </c>
      <c r="I1586" s="120">
        <v>6</v>
      </c>
      <c r="J1586" s="120"/>
      <c r="K1586" s="120"/>
      <c r="L1586" s="47">
        <v>30.099959999999999</v>
      </c>
      <c r="M1586" s="47">
        <f t="shared" si="52"/>
        <v>180.59976</v>
      </c>
      <c r="N1586">
        <f t="shared" si="51"/>
        <v>17</v>
      </c>
    </row>
    <row r="1587" spans="1:14" x14ac:dyDescent="0.25">
      <c r="A1587" t="s">
        <v>2497</v>
      </c>
      <c r="B1587" t="s">
        <v>2537</v>
      </c>
      <c r="C1587" t="s">
        <v>2399</v>
      </c>
      <c r="D1587" s="98">
        <v>45521</v>
      </c>
      <c r="E1587" s="1">
        <v>2110</v>
      </c>
      <c r="F1587" t="s">
        <v>2570</v>
      </c>
      <c r="G1587" s="1">
        <v>3373113</v>
      </c>
      <c r="H1587" t="s">
        <v>2353</v>
      </c>
      <c r="I1587" s="120">
        <v>60</v>
      </c>
      <c r="J1587" s="120"/>
      <c r="K1587" s="120"/>
      <c r="L1587" s="47">
        <v>5.9841899999999999</v>
      </c>
      <c r="M1587" s="47">
        <f t="shared" si="52"/>
        <v>359.0514</v>
      </c>
      <c r="N1587">
        <f t="shared" si="51"/>
        <v>17</v>
      </c>
    </row>
    <row r="1588" spans="1:14" x14ac:dyDescent="0.25">
      <c r="A1588" t="s">
        <v>2497</v>
      </c>
      <c r="B1588" t="s">
        <v>2537</v>
      </c>
      <c r="C1588" t="s">
        <v>2399</v>
      </c>
      <c r="D1588" s="98">
        <v>45516</v>
      </c>
      <c r="E1588" s="1">
        <v>2113</v>
      </c>
      <c r="F1588" t="s">
        <v>2519</v>
      </c>
      <c r="G1588" s="1">
        <v>3284683</v>
      </c>
      <c r="H1588" t="s">
        <v>2343</v>
      </c>
      <c r="I1588" s="120">
        <v>6</v>
      </c>
      <c r="J1588" s="120"/>
      <c r="K1588" s="120"/>
      <c r="L1588" s="47">
        <v>30.099959999999999</v>
      </c>
      <c r="M1588" s="47">
        <f t="shared" si="52"/>
        <v>180.59976</v>
      </c>
      <c r="N1588">
        <f t="shared" si="51"/>
        <v>12</v>
      </c>
    </row>
    <row r="1589" spans="1:14" x14ac:dyDescent="0.25">
      <c r="A1589" t="s">
        <v>2497</v>
      </c>
      <c r="B1589" t="s">
        <v>2537</v>
      </c>
      <c r="C1589" t="s">
        <v>2399</v>
      </c>
      <c r="D1589" s="98">
        <v>45516</v>
      </c>
      <c r="E1589" s="1">
        <v>2115</v>
      </c>
      <c r="F1589" t="s">
        <v>5135</v>
      </c>
      <c r="G1589" s="1">
        <v>3284683</v>
      </c>
      <c r="H1589" t="s">
        <v>2343</v>
      </c>
      <c r="I1589" s="120">
        <v>12</v>
      </c>
      <c r="J1589" s="120"/>
      <c r="K1589" s="120"/>
      <c r="L1589" s="47">
        <v>30.099959999999999</v>
      </c>
      <c r="M1589" s="47">
        <f t="shared" si="52"/>
        <v>361.19952000000001</v>
      </c>
      <c r="N1589">
        <f t="shared" si="51"/>
        <v>12</v>
      </c>
    </row>
    <row r="1590" spans="1:14" x14ac:dyDescent="0.25">
      <c r="A1590" t="s">
        <v>2497</v>
      </c>
      <c r="B1590" t="s">
        <v>2537</v>
      </c>
      <c r="C1590" t="s">
        <v>2399</v>
      </c>
      <c r="D1590" s="98">
        <v>45522</v>
      </c>
      <c r="E1590" s="1">
        <v>2115</v>
      </c>
      <c r="F1590" t="s">
        <v>5135</v>
      </c>
      <c r="G1590" s="1">
        <v>3284683</v>
      </c>
      <c r="H1590" t="s">
        <v>2343</v>
      </c>
      <c r="I1590" s="120">
        <v>12</v>
      </c>
      <c r="J1590" s="120"/>
      <c r="K1590" s="120"/>
      <c r="L1590" s="47">
        <v>30.099959999999999</v>
      </c>
      <c r="M1590" s="47">
        <f t="shared" si="52"/>
        <v>361.19952000000001</v>
      </c>
      <c r="N1590">
        <f t="shared" si="51"/>
        <v>18</v>
      </c>
    </row>
    <row r="1591" spans="1:14" x14ac:dyDescent="0.25">
      <c r="A1591" t="s">
        <v>2497</v>
      </c>
      <c r="B1591" t="s">
        <v>2537</v>
      </c>
      <c r="C1591" t="s">
        <v>2399</v>
      </c>
      <c r="D1591" s="98">
        <v>45522</v>
      </c>
      <c r="E1591" s="1">
        <v>2115</v>
      </c>
      <c r="F1591" t="s">
        <v>5135</v>
      </c>
      <c r="G1591" s="1">
        <v>3352387</v>
      </c>
      <c r="H1591" t="s">
        <v>2352</v>
      </c>
      <c r="I1591" s="120">
        <v>12</v>
      </c>
      <c r="J1591" s="120"/>
      <c r="K1591" s="120"/>
      <c r="L1591" s="47">
        <v>39.743999999999993</v>
      </c>
      <c r="M1591" s="47">
        <f t="shared" si="52"/>
        <v>476.92799999999988</v>
      </c>
      <c r="N1591">
        <f t="shared" si="51"/>
        <v>18</v>
      </c>
    </row>
    <row r="1592" spans="1:14" x14ac:dyDescent="0.25">
      <c r="A1592" t="s">
        <v>2497</v>
      </c>
      <c r="B1592" t="s">
        <v>2537</v>
      </c>
      <c r="C1592" t="s">
        <v>2399</v>
      </c>
      <c r="D1592" s="98">
        <v>45522</v>
      </c>
      <c r="E1592" s="1">
        <v>2115</v>
      </c>
      <c r="F1592" t="s">
        <v>5135</v>
      </c>
      <c r="G1592" s="1">
        <v>3408152</v>
      </c>
      <c r="H1592" t="s">
        <v>2346</v>
      </c>
      <c r="I1592" s="120">
        <v>20</v>
      </c>
      <c r="J1592" s="120"/>
      <c r="K1592" s="120"/>
      <c r="L1592" s="47">
        <v>19.800018000000001</v>
      </c>
      <c r="M1592" s="47">
        <f t="shared" si="52"/>
        <v>396.00036</v>
      </c>
      <c r="N1592">
        <f t="shared" si="51"/>
        <v>18</v>
      </c>
    </row>
    <row r="1593" spans="1:14" x14ac:dyDescent="0.25">
      <c r="A1593" t="s">
        <v>2497</v>
      </c>
      <c r="B1593" t="s">
        <v>2537</v>
      </c>
      <c r="C1593" t="s">
        <v>2399</v>
      </c>
      <c r="D1593" s="98">
        <v>45516</v>
      </c>
      <c r="E1593" s="1">
        <v>2128</v>
      </c>
      <c r="F1593" t="s">
        <v>5136</v>
      </c>
      <c r="G1593" s="1">
        <v>3284683</v>
      </c>
      <c r="H1593" t="s">
        <v>2343</v>
      </c>
      <c r="I1593" s="120">
        <v>6</v>
      </c>
      <c r="J1593" s="120"/>
      <c r="K1593" s="120"/>
      <c r="L1593" s="47">
        <v>30.099959999999999</v>
      </c>
      <c r="M1593" s="47">
        <f t="shared" si="52"/>
        <v>180.59976</v>
      </c>
      <c r="N1593">
        <f t="shared" si="51"/>
        <v>12</v>
      </c>
    </row>
    <row r="1594" spans="1:14" x14ac:dyDescent="0.25">
      <c r="A1594" t="s">
        <v>2497</v>
      </c>
      <c r="B1594" t="s">
        <v>2537</v>
      </c>
      <c r="C1594" t="s">
        <v>2399</v>
      </c>
      <c r="D1594" s="98">
        <v>45516</v>
      </c>
      <c r="E1594" s="1">
        <v>2130</v>
      </c>
      <c r="F1594" t="s">
        <v>5137</v>
      </c>
      <c r="G1594" s="1">
        <v>3284683</v>
      </c>
      <c r="H1594" t="s">
        <v>2343</v>
      </c>
      <c r="I1594" s="120">
        <v>12</v>
      </c>
      <c r="J1594" s="120"/>
      <c r="K1594" s="120"/>
      <c r="L1594" s="47">
        <v>30.099959999999999</v>
      </c>
      <c r="M1594" s="47">
        <f t="shared" si="52"/>
        <v>361.19952000000001</v>
      </c>
      <c r="N1594">
        <f t="shared" si="51"/>
        <v>12</v>
      </c>
    </row>
    <row r="1595" spans="1:14" x14ac:dyDescent="0.25">
      <c r="A1595" t="s">
        <v>2497</v>
      </c>
      <c r="B1595" t="s">
        <v>2537</v>
      </c>
      <c r="C1595" t="s">
        <v>2399</v>
      </c>
      <c r="D1595" s="98">
        <v>45522</v>
      </c>
      <c r="E1595" s="1">
        <v>2130</v>
      </c>
      <c r="F1595" t="s">
        <v>5137</v>
      </c>
      <c r="G1595" s="1">
        <v>3352387</v>
      </c>
      <c r="H1595" t="s">
        <v>2352</v>
      </c>
      <c r="I1595" s="120">
        <v>6</v>
      </c>
      <c r="J1595" s="120"/>
      <c r="K1595" s="120"/>
      <c r="L1595" s="47">
        <v>39.743999999999993</v>
      </c>
      <c r="M1595" s="47">
        <f t="shared" si="52"/>
        <v>238.46399999999994</v>
      </c>
      <c r="N1595">
        <f t="shared" si="51"/>
        <v>18</v>
      </c>
    </row>
    <row r="1596" spans="1:14" x14ac:dyDescent="0.25">
      <c r="A1596" t="s">
        <v>2497</v>
      </c>
      <c r="B1596" t="s">
        <v>2537</v>
      </c>
      <c r="C1596" t="s">
        <v>2399</v>
      </c>
      <c r="D1596" s="98">
        <v>45519</v>
      </c>
      <c r="E1596" s="1">
        <v>2137</v>
      </c>
      <c r="F1596" t="s">
        <v>5138</v>
      </c>
      <c r="G1596" s="1">
        <v>3373113</v>
      </c>
      <c r="H1596" t="s">
        <v>2353</v>
      </c>
      <c r="I1596" s="120">
        <v>60</v>
      </c>
      <c r="J1596" s="120"/>
      <c r="K1596" s="120"/>
      <c r="L1596" s="47">
        <v>5.9841899999999999</v>
      </c>
      <c r="M1596" s="47">
        <f t="shared" si="52"/>
        <v>359.0514</v>
      </c>
      <c r="N1596">
        <f t="shared" si="51"/>
        <v>15</v>
      </c>
    </row>
    <row r="1597" spans="1:14" x14ac:dyDescent="0.25">
      <c r="A1597" t="s">
        <v>2497</v>
      </c>
      <c r="B1597" t="s">
        <v>2537</v>
      </c>
      <c r="C1597" t="s">
        <v>2399</v>
      </c>
      <c r="D1597" s="98">
        <v>45516</v>
      </c>
      <c r="E1597" s="1">
        <v>2142</v>
      </c>
      <c r="F1597" t="s">
        <v>2520</v>
      </c>
      <c r="G1597" s="1">
        <v>3284683</v>
      </c>
      <c r="H1597" t="s">
        <v>2343</v>
      </c>
      <c r="I1597" s="120">
        <v>12</v>
      </c>
      <c r="J1597" s="120"/>
      <c r="K1597" s="120"/>
      <c r="L1597" s="47">
        <v>30.099959999999999</v>
      </c>
      <c r="M1597" s="47">
        <f t="shared" si="52"/>
        <v>361.19952000000001</v>
      </c>
      <c r="N1597">
        <f t="shared" si="51"/>
        <v>12</v>
      </c>
    </row>
    <row r="1598" spans="1:14" x14ac:dyDescent="0.25">
      <c r="A1598" t="s">
        <v>2497</v>
      </c>
      <c r="B1598" t="s">
        <v>2537</v>
      </c>
      <c r="C1598" t="s">
        <v>2399</v>
      </c>
      <c r="D1598" s="98">
        <v>45519</v>
      </c>
      <c r="E1598" s="1">
        <v>2142</v>
      </c>
      <c r="F1598" t="s">
        <v>2520</v>
      </c>
      <c r="G1598" s="1">
        <v>3373113</v>
      </c>
      <c r="H1598" t="s">
        <v>2353</v>
      </c>
      <c r="I1598" s="120">
        <v>120</v>
      </c>
      <c r="J1598" s="120"/>
      <c r="K1598" s="120"/>
      <c r="L1598" s="47">
        <v>5.9841899999999999</v>
      </c>
      <c r="M1598" s="47">
        <f t="shared" si="52"/>
        <v>718.1028</v>
      </c>
      <c r="N1598">
        <f t="shared" si="51"/>
        <v>15</v>
      </c>
    </row>
    <row r="1599" spans="1:14" x14ac:dyDescent="0.25">
      <c r="A1599" t="s">
        <v>2497</v>
      </c>
      <c r="B1599" t="s">
        <v>2537</v>
      </c>
      <c r="C1599" t="s">
        <v>2399</v>
      </c>
      <c r="D1599" s="98">
        <v>45521</v>
      </c>
      <c r="E1599" s="1">
        <v>2151</v>
      </c>
      <c r="F1599" t="s">
        <v>2521</v>
      </c>
      <c r="G1599" s="1">
        <v>3352387</v>
      </c>
      <c r="H1599" t="s">
        <v>2352</v>
      </c>
      <c r="I1599" s="120">
        <v>12</v>
      </c>
      <c r="J1599" s="120"/>
      <c r="K1599" s="120"/>
      <c r="L1599" s="47">
        <v>39.743999999999993</v>
      </c>
      <c r="M1599" s="47">
        <f t="shared" si="52"/>
        <v>476.92799999999988</v>
      </c>
      <c r="N1599">
        <f t="shared" si="51"/>
        <v>17</v>
      </c>
    </row>
    <row r="1600" spans="1:14" x14ac:dyDescent="0.25">
      <c r="A1600" t="s">
        <v>2497</v>
      </c>
      <c r="B1600" t="s">
        <v>2537</v>
      </c>
      <c r="C1600" t="s">
        <v>2399</v>
      </c>
      <c r="D1600" s="98">
        <v>45521</v>
      </c>
      <c r="E1600" s="1">
        <v>2151</v>
      </c>
      <c r="F1600" t="s">
        <v>2521</v>
      </c>
      <c r="G1600" s="1">
        <v>3284683</v>
      </c>
      <c r="H1600" t="s">
        <v>2343</v>
      </c>
      <c r="I1600" s="120">
        <v>6</v>
      </c>
      <c r="J1600" s="120"/>
      <c r="K1600" s="120"/>
      <c r="L1600" s="47">
        <v>30.099959999999999</v>
      </c>
      <c r="M1600" s="47">
        <f t="shared" si="52"/>
        <v>180.59976</v>
      </c>
      <c r="N1600">
        <f t="shared" si="51"/>
        <v>17</v>
      </c>
    </row>
    <row r="1601" spans="1:14" x14ac:dyDescent="0.25">
      <c r="A1601" t="s">
        <v>2497</v>
      </c>
      <c r="B1601" t="s">
        <v>2537</v>
      </c>
      <c r="C1601" t="s">
        <v>2399</v>
      </c>
      <c r="D1601" s="98">
        <v>45521</v>
      </c>
      <c r="E1601" s="1">
        <v>2151</v>
      </c>
      <c r="F1601" t="s">
        <v>2521</v>
      </c>
      <c r="G1601" s="1">
        <v>3352387</v>
      </c>
      <c r="H1601" t="s">
        <v>2352</v>
      </c>
      <c r="I1601" s="120">
        <v>6</v>
      </c>
      <c r="J1601" s="120"/>
      <c r="K1601" s="120"/>
      <c r="L1601" s="47">
        <v>39.743999999999993</v>
      </c>
      <c r="M1601" s="47">
        <f t="shared" si="52"/>
        <v>238.46399999999994</v>
      </c>
      <c r="N1601">
        <f t="shared" si="51"/>
        <v>17</v>
      </c>
    </row>
    <row r="1602" spans="1:14" x14ac:dyDescent="0.25">
      <c r="A1602" t="s">
        <v>2497</v>
      </c>
      <c r="B1602" t="s">
        <v>2537</v>
      </c>
      <c r="C1602" t="s">
        <v>2399</v>
      </c>
      <c r="D1602" s="98">
        <v>45521</v>
      </c>
      <c r="E1602" s="1">
        <v>2151</v>
      </c>
      <c r="F1602" t="s">
        <v>2521</v>
      </c>
      <c r="G1602" s="1">
        <v>3373113</v>
      </c>
      <c r="H1602" t="s">
        <v>2353</v>
      </c>
      <c r="I1602" s="120">
        <v>60</v>
      </c>
      <c r="J1602" s="120"/>
      <c r="K1602" s="120"/>
      <c r="L1602" s="47">
        <v>5.9841899999999999</v>
      </c>
      <c r="M1602" s="47">
        <f t="shared" si="52"/>
        <v>359.0514</v>
      </c>
      <c r="N1602">
        <f t="shared" si="51"/>
        <v>17</v>
      </c>
    </row>
    <row r="1603" spans="1:14" x14ac:dyDescent="0.25">
      <c r="A1603" t="s">
        <v>2497</v>
      </c>
      <c r="B1603" t="s">
        <v>2537</v>
      </c>
      <c r="C1603" t="s">
        <v>2399</v>
      </c>
      <c r="D1603" s="98">
        <v>45519</v>
      </c>
      <c r="E1603" s="1">
        <v>2171</v>
      </c>
      <c r="F1603" t="s">
        <v>2523</v>
      </c>
      <c r="G1603" s="1">
        <v>3568860</v>
      </c>
      <c r="H1603" t="s">
        <v>2361</v>
      </c>
      <c r="I1603" s="120">
        <v>24</v>
      </c>
      <c r="J1603" s="120"/>
      <c r="K1603" s="120"/>
      <c r="L1603" s="47">
        <v>12.645809999999999</v>
      </c>
      <c r="M1603" s="47">
        <f t="shared" si="52"/>
        <v>303.49943999999999</v>
      </c>
      <c r="N1603">
        <f t="shared" ref="N1603:N1666" si="53">+DAY(D1603)</f>
        <v>15</v>
      </c>
    </row>
    <row r="1604" spans="1:14" x14ac:dyDescent="0.25">
      <c r="A1604" t="s">
        <v>2497</v>
      </c>
      <c r="B1604" t="s">
        <v>2537</v>
      </c>
      <c r="C1604" t="s">
        <v>2399</v>
      </c>
      <c r="D1604" s="98">
        <v>45518</v>
      </c>
      <c r="E1604" s="1">
        <v>2178</v>
      </c>
      <c r="F1604" t="s">
        <v>5139</v>
      </c>
      <c r="G1604" s="1">
        <v>3373113</v>
      </c>
      <c r="H1604" t="s">
        <v>2353</v>
      </c>
      <c r="I1604" s="120">
        <v>60</v>
      </c>
      <c r="J1604" s="120"/>
      <c r="K1604" s="120"/>
      <c r="L1604" s="47">
        <v>5.9841899999999999</v>
      </c>
      <c r="M1604" s="47">
        <f t="shared" si="52"/>
        <v>359.0514</v>
      </c>
      <c r="N1604">
        <f t="shared" si="53"/>
        <v>14</v>
      </c>
    </row>
    <row r="1605" spans="1:14" x14ac:dyDescent="0.25">
      <c r="A1605" t="s">
        <v>2497</v>
      </c>
      <c r="B1605" t="s">
        <v>2537</v>
      </c>
      <c r="C1605" t="s">
        <v>2399</v>
      </c>
      <c r="D1605" s="98">
        <v>45518</v>
      </c>
      <c r="E1605" s="1">
        <v>2179</v>
      </c>
      <c r="F1605" t="s">
        <v>5140</v>
      </c>
      <c r="G1605" s="1">
        <v>3384347</v>
      </c>
      <c r="H1605" t="s">
        <v>2345</v>
      </c>
      <c r="I1605" s="120">
        <v>60</v>
      </c>
      <c r="J1605" s="120"/>
      <c r="K1605" s="120"/>
      <c r="L1605" s="47">
        <v>5.7200040000000012</v>
      </c>
      <c r="M1605" s="47">
        <f t="shared" si="52"/>
        <v>343.20024000000006</v>
      </c>
      <c r="N1605">
        <f t="shared" si="53"/>
        <v>14</v>
      </c>
    </row>
    <row r="1606" spans="1:14" x14ac:dyDescent="0.25">
      <c r="A1606" t="s">
        <v>2497</v>
      </c>
      <c r="B1606" t="s">
        <v>2537</v>
      </c>
      <c r="C1606" t="s">
        <v>2399</v>
      </c>
      <c r="D1606" s="98">
        <v>45516</v>
      </c>
      <c r="E1606" s="1">
        <v>9210</v>
      </c>
      <c r="F1606" t="s">
        <v>2525</v>
      </c>
      <c r="G1606" s="1">
        <v>3284683</v>
      </c>
      <c r="H1606" t="s">
        <v>2343</v>
      </c>
      <c r="I1606" s="120">
        <v>12</v>
      </c>
      <c r="J1606" s="120"/>
      <c r="K1606" s="120"/>
      <c r="L1606" s="47">
        <v>30.099959999999999</v>
      </c>
      <c r="M1606" s="47">
        <f t="shared" si="52"/>
        <v>361.19952000000001</v>
      </c>
      <c r="N1606">
        <f t="shared" si="53"/>
        <v>12</v>
      </c>
    </row>
    <row r="1607" spans="1:14" x14ac:dyDescent="0.25">
      <c r="A1607" t="s">
        <v>2497</v>
      </c>
      <c r="B1607" t="s">
        <v>2537</v>
      </c>
      <c r="C1607" t="s">
        <v>2399</v>
      </c>
      <c r="D1607" s="98">
        <v>45520</v>
      </c>
      <c r="E1607" s="1">
        <v>9210</v>
      </c>
      <c r="F1607" t="s">
        <v>2525</v>
      </c>
      <c r="G1607" s="1">
        <v>3384346</v>
      </c>
      <c r="H1607" t="s">
        <v>2354</v>
      </c>
      <c r="I1607" s="120">
        <v>6</v>
      </c>
      <c r="J1607" s="120"/>
      <c r="K1607" s="120"/>
      <c r="L1607" s="47">
        <v>37.949940000000005</v>
      </c>
      <c r="M1607" s="47">
        <f t="shared" si="52"/>
        <v>227.69964000000004</v>
      </c>
      <c r="N1607">
        <f t="shared" si="53"/>
        <v>16</v>
      </c>
    </row>
    <row r="1608" spans="1:14" x14ac:dyDescent="0.25">
      <c r="A1608" t="s">
        <v>2497</v>
      </c>
      <c r="B1608" t="s">
        <v>2537</v>
      </c>
      <c r="C1608" t="s">
        <v>2399</v>
      </c>
      <c r="D1608" s="98">
        <v>45520</v>
      </c>
      <c r="E1608" s="1">
        <v>9210</v>
      </c>
      <c r="F1608" t="s">
        <v>2525</v>
      </c>
      <c r="G1608" s="1">
        <v>3408152</v>
      </c>
      <c r="H1608" t="s">
        <v>2346</v>
      </c>
      <c r="I1608" s="120">
        <v>20</v>
      </c>
      <c r="J1608" s="120"/>
      <c r="K1608" s="120"/>
      <c r="L1608" s="47">
        <v>19.800018000000001</v>
      </c>
      <c r="M1608" s="47">
        <f t="shared" si="52"/>
        <v>396.00036</v>
      </c>
      <c r="N1608">
        <f t="shared" si="53"/>
        <v>16</v>
      </c>
    </row>
    <row r="1609" spans="1:14" x14ac:dyDescent="0.25">
      <c r="A1609" t="s">
        <v>2497</v>
      </c>
      <c r="B1609" t="s">
        <v>2537</v>
      </c>
      <c r="C1609" t="s">
        <v>2399</v>
      </c>
      <c r="D1609" s="98">
        <v>45520</v>
      </c>
      <c r="E1609" s="1">
        <v>9210</v>
      </c>
      <c r="F1609" t="s">
        <v>2525</v>
      </c>
      <c r="G1609" s="1">
        <v>3564667</v>
      </c>
      <c r="H1609" t="s">
        <v>2347</v>
      </c>
      <c r="I1609" s="120">
        <v>12</v>
      </c>
      <c r="J1609" s="120"/>
      <c r="K1609" s="120"/>
      <c r="L1609" s="47">
        <v>20.323620000000002</v>
      </c>
      <c r="M1609" s="47">
        <f t="shared" si="52"/>
        <v>243.88344000000001</v>
      </c>
      <c r="N1609">
        <f t="shared" si="53"/>
        <v>16</v>
      </c>
    </row>
    <row r="1610" spans="1:14" x14ac:dyDescent="0.25">
      <c r="A1610" t="s">
        <v>2497</v>
      </c>
      <c r="B1610" t="s">
        <v>2537</v>
      </c>
      <c r="C1610" t="s">
        <v>2399</v>
      </c>
      <c r="D1610" s="98">
        <v>45520</v>
      </c>
      <c r="E1610" s="1">
        <v>9210</v>
      </c>
      <c r="F1610" t="s">
        <v>2525</v>
      </c>
      <c r="G1610" s="1">
        <v>3566457</v>
      </c>
      <c r="H1610" t="s">
        <v>2365</v>
      </c>
      <c r="I1610" s="120">
        <v>24</v>
      </c>
      <c r="J1610" s="120"/>
      <c r="K1610" s="120"/>
      <c r="L1610" s="47">
        <v>12.645809999999999</v>
      </c>
      <c r="M1610" s="47">
        <f t="shared" si="52"/>
        <v>303.49943999999999</v>
      </c>
      <c r="N1610">
        <f t="shared" si="53"/>
        <v>16</v>
      </c>
    </row>
    <row r="1611" spans="1:14" x14ac:dyDescent="0.25">
      <c r="A1611" t="s">
        <v>2497</v>
      </c>
      <c r="B1611" t="s">
        <v>2537</v>
      </c>
      <c r="C1611" t="s">
        <v>2399</v>
      </c>
      <c r="D1611" s="98">
        <v>45520</v>
      </c>
      <c r="E1611" s="1">
        <v>9210</v>
      </c>
      <c r="F1611" t="s">
        <v>2525</v>
      </c>
      <c r="G1611" s="1">
        <v>3568860</v>
      </c>
      <c r="H1611" t="s">
        <v>2361</v>
      </c>
      <c r="I1611" s="120">
        <v>24</v>
      </c>
      <c r="J1611" s="120"/>
      <c r="K1611" s="120"/>
      <c r="L1611" s="47">
        <v>12.645809999999999</v>
      </c>
      <c r="M1611" s="47">
        <f t="shared" si="52"/>
        <v>303.49943999999999</v>
      </c>
      <c r="N1611">
        <f t="shared" si="53"/>
        <v>16</v>
      </c>
    </row>
    <row r="1612" spans="1:14" x14ac:dyDescent="0.25">
      <c r="A1612" t="s">
        <v>2497</v>
      </c>
      <c r="B1612" t="s">
        <v>2537</v>
      </c>
      <c r="C1612" t="s">
        <v>2399</v>
      </c>
      <c r="D1612" s="98">
        <v>45520</v>
      </c>
      <c r="E1612" s="1">
        <v>9210</v>
      </c>
      <c r="F1612" t="s">
        <v>2525</v>
      </c>
      <c r="G1612" s="1">
        <v>3564666</v>
      </c>
      <c r="H1612" t="s">
        <v>2362</v>
      </c>
      <c r="I1612" s="120">
        <v>12</v>
      </c>
      <c r="J1612" s="120"/>
      <c r="K1612" s="120"/>
      <c r="L1612" s="47">
        <v>20.323620000000002</v>
      </c>
      <c r="M1612" s="47">
        <f t="shared" si="52"/>
        <v>243.88344000000001</v>
      </c>
      <c r="N1612">
        <f t="shared" si="53"/>
        <v>16</v>
      </c>
    </row>
    <row r="1613" spans="1:14" x14ac:dyDescent="0.25">
      <c r="A1613" t="s">
        <v>2497</v>
      </c>
      <c r="B1613" t="s">
        <v>2537</v>
      </c>
      <c r="C1613" t="s">
        <v>2399</v>
      </c>
      <c r="D1613" s="98">
        <v>45520</v>
      </c>
      <c r="E1613" s="1">
        <v>9210</v>
      </c>
      <c r="F1613" t="s">
        <v>2525</v>
      </c>
      <c r="G1613" s="1">
        <v>3384347</v>
      </c>
      <c r="H1613" t="s">
        <v>2345</v>
      </c>
      <c r="I1613" s="120">
        <v>60</v>
      </c>
      <c r="J1613" s="120"/>
      <c r="K1613" s="120"/>
      <c r="L1613" s="47">
        <v>5.7200040000000012</v>
      </c>
      <c r="M1613" s="47">
        <f t="shared" si="52"/>
        <v>343.20024000000006</v>
      </c>
      <c r="N1613">
        <f t="shared" si="53"/>
        <v>16</v>
      </c>
    </row>
    <row r="1614" spans="1:14" x14ac:dyDescent="0.25">
      <c r="A1614" t="s">
        <v>2497</v>
      </c>
      <c r="B1614" t="s">
        <v>2537</v>
      </c>
      <c r="C1614" t="s">
        <v>2399</v>
      </c>
      <c r="D1614" s="98">
        <v>45516</v>
      </c>
      <c r="E1614" s="1">
        <v>9303</v>
      </c>
      <c r="F1614" t="s">
        <v>5141</v>
      </c>
      <c r="G1614" s="1">
        <v>3284683</v>
      </c>
      <c r="H1614" t="s">
        <v>2343</v>
      </c>
      <c r="I1614" s="120">
        <v>6</v>
      </c>
      <c r="J1614" s="120"/>
      <c r="K1614" s="120"/>
      <c r="L1614" s="47">
        <v>30.099959999999999</v>
      </c>
      <c r="M1614" s="47">
        <f t="shared" si="52"/>
        <v>180.59976</v>
      </c>
      <c r="N1614">
        <f t="shared" si="53"/>
        <v>12</v>
      </c>
    </row>
    <row r="1615" spans="1:14" x14ac:dyDescent="0.25">
      <c r="A1615" t="s">
        <v>2497</v>
      </c>
      <c r="B1615" t="s">
        <v>2537</v>
      </c>
      <c r="C1615" t="s">
        <v>2399</v>
      </c>
      <c r="D1615" s="98">
        <v>45516</v>
      </c>
      <c r="E1615" s="1">
        <v>9309</v>
      </c>
      <c r="F1615" t="s">
        <v>2526</v>
      </c>
      <c r="G1615" s="1">
        <v>3284683</v>
      </c>
      <c r="H1615" t="s">
        <v>2343</v>
      </c>
      <c r="I1615" s="120">
        <v>12</v>
      </c>
      <c r="J1615" s="120"/>
      <c r="K1615" s="120"/>
      <c r="L1615" s="47">
        <v>30.099959999999999</v>
      </c>
      <c r="M1615" s="47">
        <f t="shared" ref="M1615:M1674" si="54">+I1615*L1615</f>
        <v>361.19952000000001</v>
      </c>
      <c r="N1615">
        <f t="shared" si="53"/>
        <v>12</v>
      </c>
    </row>
    <row r="1616" spans="1:14" x14ac:dyDescent="0.25">
      <c r="A1616" t="s">
        <v>2497</v>
      </c>
      <c r="B1616" t="s">
        <v>2537</v>
      </c>
      <c r="C1616" t="s">
        <v>2399</v>
      </c>
      <c r="D1616" s="98">
        <v>45519</v>
      </c>
      <c r="E1616" s="1">
        <v>9309</v>
      </c>
      <c r="F1616" t="s">
        <v>2526</v>
      </c>
      <c r="G1616" s="1">
        <v>3352387</v>
      </c>
      <c r="H1616" t="s">
        <v>2352</v>
      </c>
      <c r="I1616" s="120">
        <v>6</v>
      </c>
      <c r="J1616" s="120"/>
      <c r="K1616" s="120"/>
      <c r="L1616" s="47">
        <v>39.743999999999993</v>
      </c>
      <c r="M1616" s="47">
        <f t="shared" si="54"/>
        <v>238.46399999999994</v>
      </c>
      <c r="N1616">
        <f t="shared" si="53"/>
        <v>15</v>
      </c>
    </row>
    <row r="1617" spans="1:14" x14ac:dyDescent="0.25">
      <c r="A1617" t="s">
        <v>2497</v>
      </c>
      <c r="B1617" t="s">
        <v>2537</v>
      </c>
      <c r="C1617" t="s">
        <v>2399</v>
      </c>
      <c r="D1617" s="98">
        <v>45522</v>
      </c>
      <c r="E1617" s="1">
        <v>9311</v>
      </c>
      <c r="F1617" t="s">
        <v>2527</v>
      </c>
      <c r="G1617" s="1">
        <v>3284683</v>
      </c>
      <c r="H1617" t="s">
        <v>2343</v>
      </c>
      <c r="I1617" s="120">
        <v>6</v>
      </c>
      <c r="J1617" s="120"/>
      <c r="K1617" s="120"/>
      <c r="L1617" s="47">
        <v>30.099959999999999</v>
      </c>
      <c r="M1617" s="47">
        <f t="shared" si="54"/>
        <v>180.59976</v>
      </c>
      <c r="N1617">
        <f t="shared" si="53"/>
        <v>18</v>
      </c>
    </row>
    <row r="1618" spans="1:14" x14ac:dyDescent="0.25">
      <c r="A1618" t="s">
        <v>2497</v>
      </c>
      <c r="B1618" t="s">
        <v>2537</v>
      </c>
      <c r="C1618" t="s">
        <v>2399</v>
      </c>
      <c r="D1618" s="98">
        <v>45522</v>
      </c>
      <c r="E1618" s="1">
        <v>9311</v>
      </c>
      <c r="F1618" t="s">
        <v>2527</v>
      </c>
      <c r="G1618" s="1">
        <v>3352387</v>
      </c>
      <c r="H1618" t="s">
        <v>2352</v>
      </c>
      <c r="I1618" s="120">
        <v>6</v>
      </c>
      <c r="J1618" s="120"/>
      <c r="K1618" s="120"/>
      <c r="L1618" s="47">
        <v>39.743999999999993</v>
      </c>
      <c r="M1618" s="47">
        <f t="shared" si="54"/>
        <v>238.46399999999994</v>
      </c>
      <c r="N1618">
        <f t="shared" si="53"/>
        <v>18</v>
      </c>
    </row>
    <row r="1619" spans="1:14" x14ac:dyDescent="0.25">
      <c r="A1619" t="s">
        <v>2497</v>
      </c>
      <c r="B1619" t="s">
        <v>2537</v>
      </c>
      <c r="C1619" t="s">
        <v>2399</v>
      </c>
      <c r="D1619" s="98">
        <v>45520</v>
      </c>
      <c r="E1619" s="1">
        <v>9315</v>
      </c>
      <c r="F1619" t="s">
        <v>5142</v>
      </c>
      <c r="G1619" s="1">
        <v>3284683</v>
      </c>
      <c r="H1619" t="s">
        <v>2343</v>
      </c>
      <c r="I1619" s="120">
        <v>6</v>
      </c>
      <c r="J1619" s="120"/>
      <c r="K1619" s="120"/>
      <c r="L1619" s="47">
        <v>30.099959999999999</v>
      </c>
      <c r="M1619" s="47">
        <f t="shared" si="54"/>
        <v>180.59976</v>
      </c>
      <c r="N1619">
        <f t="shared" si="53"/>
        <v>16</v>
      </c>
    </row>
    <row r="1620" spans="1:14" x14ac:dyDescent="0.25">
      <c r="A1620" t="s">
        <v>2497</v>
      </c>
      <c r="B1620" t="s">
        <v>2537</v>
      </c>
      <c r="C1620" t="s">
        <v>2399</v>
      </c>
      <c r="D1620" s="98">
        <v>45522</v>
      </c>
      <c r="E1620" s="1">
        <v>9315</v>
      </c>
      <c r="F1620" t="s">
        <v>5142</v>
      </c>
      <c r="G1620" s="1">
        <v>3284683</v>
      </c>
      <c r="H1620" t="s">
        <v>2343</v>
      </c>
      <c r="I1620" s="120">
        <v>6</v>
      </c>
      <c r="J1620" s="120"/>
      <c r="K1620" s="120"/>
      <c r="L1620" s="47">
        <v>30.099959999999999</v>
      </c>
      <c r="M1620" s="47">
        <f t="shared" si="54"/>
        <v>180.59976</v>
      </c>
      <c r="N1620">
        <f t="shared" si="53"/>
        <v>18</v>
      </c>
    </row>
    <row r="1621" spans="1:14" x14ac:dyDescent="0.25">
      <c r="A1621" t="s">
        <v>2497</v>
      </c>
      <c r="B1621" t="s">
        <v>2537</v>
      </c>
      <c r="C1621" t="s">
        <v>2399</v>
      </c>
      <c r="D1621" s="98">
        <v>45522</v>
      </c>
      <c r="E1621" s="1">
        <v>9315</v>
      </c>
      <c r="F1621" t="s">
        <v>5142</v>
      </c>
      <c r="G1621" s="1">
        <v>3284683</v>
      </c>
      <c r="H1621" t="s">
        <v>2343</v>
      </c>
      <c r="I1621" s="120">
        <v>6</v>
      </c>
      <c r="J1621" s="120"/>
      <c r="K1621" s="120"/>
      <c r="L1621" s="47">
        <v>30.099959999999999</v>
      </c>
      <c r="M1621" s="47">
        <f t="shared" si="54"/>
        <v>180.59976</v>
      </c>
      <c r="N1621">
        <f t="shared" si="53"/>
        <v>18</v>
      </c>
    </row>
    <row r="1622" spans="1:14" x14ac:dyDescent="0.25">
      <c r="A1622" t="s">
        <v>2497</v>
      </c>
      <c r="B1622" t="s">
        <v>2537</v>
      </c>
      <c r="C1622" t="s">
        <v>2399</v>
      </c>
      <c r="D1622" s="98">
        <v>45516</v>
      </c>
      <c r="E1622" s="1">
        <v>9318</v>
      </c>
      <c r="F1622" t="s">
        <v>5143</v>
      </c>
      <c r="G1622" s="1">
        <v>3284683</v>
      </c>
      <c r="H1622" t="s">
        <v>2343</v>
      </c>
      <c r="I1622" s="120">
        <v>12</v>
      </c>
      <c r="J1622" s="120"/>
      <c r="K1622" s="120"/>
      <c r="L1622" s="47">
        <v>30.099959999999999</v>
      </c>
      <c r="M1622" s="47">
        <f t="shared" si="54"/>
        <v>361.19952000000001</v>
      </c>
      <c r="N1622">
        <f t="shared" si="53"/>
        <v>12</v>
      </c>
    </row>
    <row r="1623" spans="1:14" x14ac:dyDescent="0.25">
      <c r="A1623" t="s">
        <v>2497</v>
      </c>
      <c r="B1623" t="s">
        <v>2537</v>
      </c>
      <c r="C1623" t="s">
        <v>2399</v>
      </c>
      <c r="D1623" s="98">
        <v>45516</v>
      </c>
      <c r="E1623" s="1">
        <v>9326</v>
      </c>
      <c r="F1623" t="s">
        <v>5144</v>
      </c>
      <c r="G1623" s="1">
        <v>3284683</v>
      </c>
      <c r="H1623" t="s">
        <v>2343</v>
      </c>
      <c r="I1623" s="120">
        <v>6</v>
      </c>
      <c r="J1623" s="120"/>
      <c r="K1623" s="120"/>
      <c r="L1623" s="47">
        <v>30.099959999999999</v>
      </c>
      <c r="M1623" s="47">
        <f t="shared" si="54"/>
        <v>180.59976</v>
      </c>
      <c r="N1623">
        <f t="shared" si="53"/>
        <v>12</v>
      </c>
    </row>
    <row r="1624" spans="1:14" x14ac:dyDescent="0.25">
      <c r="A1624" t="s">
        <v>2483</v>
      </c>
      <c r="B1624" t="s">
        <v>2537</v>
      </c>
      <c r="C1624" t="s">
        <v>2340</v>
      </c>
      <c r="D1624" s="98">
        <v>45516</v>
      </c>
      <c r="E1624" s="1">
        <v>150</v>
      </c>
      <c r="F1624" t="s">
        <v>5145</v>
      </c>
      <c r="G1624" s="1">
        <v>3384347</v>
      </c>
      <c r="H1624" t="s">
        <v>2345</v>
      </c>
      <c r="I1624" s="120">
        <v>60</v>
      </c>
      <c r="J1624" s="120"/>
      <c r="K1624" s="120"/>
      <c r="L1624" s="47">
        <v>5.7200040000000012</v>
      </c>
      <c r="M1624" s="47">
        <f t="shared" si="54"/>
        <v>343.20024000000006</v>
      </c>
      <c r="N1624">
        <f t="shared" si="53"/>
        <v>12</v>
      </c>
    </row>
    <row r="1625" spans="1:14" x14ac:dyDescent="0.25">
      <c r="A1625" t="s">
        <v>2483</v>
      </c>
      <c r="B1625" t="s">
        <v>2537</v>
      </c>
      <c r="C1625" t="s">
        <v>2340</v>
      </c>
      <c r="D1625" s="98">
        <v>45520</v>
      </c>
      <c r="E1625" s="1">
        <v>179</v>
      </c>
      <c r="F1625" t="s">
        <v>2485</v>
      </c>
      <c r="G1625" s="1">
        <v>3284683</v>
      </c>
      <c r="H1625" t="s">
        <v>2343</v>
      </c>
      <c r="I1625" s="120">
        <v>12</v>
      </c>
      <c r="J1625" s="120"/>
      <c r="K1625" s="120"/>
      <c r="L1625" s="47">
        <v>30.099959999999999</v>
      </c>
      <c r="M1625" s="47">
        <f t="shared" si="54"/>
        <v>361.19952000000001</v>
      </c>
      <c r="N1625">
        <f t="shared" si="53"/>
        <v>16</v>
      </c>
    </row>
    <row r="1626" spans="1:14" x14ac:dyDescent="0.25">
      <c r="A1626" t="s">
        <v>2483</v>
      </c>
      <c r="B1626" t="s">
        <v>2537</v>
      </c>
      <c r="C1626" t="s">
        <v>2340</v>
      </c>
      <c r="D1626" s="98">
        <v>45520</v>
      </c>
      <c r="E1626" s="1">
        <v>179</v>
      </c>
      <c r="F1626" t="s">
        <v>2485</v>
      </c>
      <c r="G1626" s="1">
        <v>3384347</v>
      </c>
      <c r="H1626" t="s">
        <v>2345</v>
      </c>
      <c r="I1626" s="120">
        <v>60</v>
      </c>
      <c r="J1626" s="120"/>
      <c r="K1626" s="120"/>
      <c r="L1626" s="47">
        <v>5.7200040000000012</v>
      </c>
      <c r="M1626" s="47">
        <f t="shared" si="54"/>
        <v>343.20024000000006</v>
      </c>
      <c r="N1626">
        <f t="shared" si="53"/>
        <v>16</v>
      </c>
    </row>
    <row r="1627" spans="1:14" x14ac:dyDescent="0.25">
      <c r="A1627" t="s">
        <v>2483</v>
      </c>
      <c r="B1627" t="s">
        <v>2537</v>
      </c>
      <c r="C1627" t="s">
        <v>2340</v>
      </c>
      <c r="D1627" s="98">
        <v>45516</v>
      </c>
      <c r="E1627" s="1">
        <v>183</v>
      </c>
      <c r="F1627" t="s">
        <v>2540</v>
      </c>
      <c r="G1627" s="1">
        <v>3284683</v>
      </c>
      <c r="H1627" t="s">
        <v>2343</v>
      </c>
      <c r="I1627" s="120">
        <v>36</v>
      </c>
      <c r="J1627" s="120"/>
      <c r="K1627" s="120"/>
      <c r="L1627" s="47">
        <v>30.099959999999999</v>
      </c>
      <c r="M1627" s="47">
        <f t="shared" si="54"/>
        <v>1083.5985599999999</v>
      </c>
      <c r="N1627">
        <f t="shared" si="53"/>
        <v>12</v>
      </c>
    </row>
    <row r="1628" spans="1:14" x14ac:dyDescent="0.25">
      <c r="A1628" t="s">
        <v>2483</v>
      </c>
      <c r="B1628" t="s">
        <v>2537</v>
      </c>
      <c r="C1628" t="s">
        <v>2340</v>
      </c>
      <c r="D1628" s="98">
        <v>45516</v>
      </c>
      <c r="E1628" s="1">
        <v>183</v>
      </c>
      <c r="F1628" t="s">
        <v>2540</v>
      </c>
      <c r="G1628" s="1">
        <v>3352387</v>
      </c>
      <c r="H1628" t="s">
        <v>2352</v>
      </c>
      <c r="I1628" s="120">
        <v>30</v>
      </c>
      <c r="J1628" s="120"/>
      <c r="K1628" s="120"/>
      <c r="L1628" s="47">
        <v>39.743999999999993</v>
      </c>
      <c r="M1628" s="47">
        <f t="shared" si="54"/>
        <v>1192.3199999999997</v>
      </c>
      <c r="N1628">
        <f t="shared" si="53"/>
        <v>12</v>
      </c>
    </row>
    <row r="1629" spans="1:14" x14ac:dyDescent="0.25">
      <c r="A1629" t="s">
        <v>2483</v>
      </c>
      <c r="B1629" t="s">
        <v>2537</v>
      </c>
      <c r="C1629" t="s">
        <v>2340</v>
      </c>
      <c r="D1629" s="98">
        <v>45516</v>
      </c>
      <c r="E1629" s="1">
        <v>183</v>
      </c>
      <c r="F1629" t="s">
        <v>2540</v>
      </c>
      <c r="G1629" s="1">
        <v>3384346</v>
      </c>
      <c r="H1629" t="s">
        <v>2354</v>
      </c>
      <c r="I1629" s="120">
        <v>30</v>
      </c>
      <c r="J1629" s="120"/>
      <c r="K1629" s="120"/>
      <c r="L1629" s="47">
        <v>37.949940000000005</v>
      </c>
      <c r="M1629" s="47">
        <f t="shared" si="54"/>
        <v>1138.4982000000002</v>
      </c>
      <c r="N1629">
        <f t="shared" si="53"/>
        <v>12</v>
      </c>
    </row>
    <row r="1630" spans="1:14" x14ac:dyDescent="0.25">
      <c r="A1630" t="s">
        <v>2483</v>
      </c>
      <c r="B1630" t="s">
        <v>2537</v>
      </c>
      <c r="C1630" t="s">
        <v>2340</v>
      </c>
      <c r="D1630" s="98">
        <v>45517</v>
      </c>
      <c r="E1630" s="1">
        <v>185</v>
      </c>
      <c r="F1630" t="s">
        <v>2486</v>
      </c>
      <c r="G1630" s="1">
        <v>3284683</v>
      </c>
      <c r="H1630" t="s">
        <v>2343</v>
      </c>
      <c r="I1630" s="120">
        <v>30</v>
      </c>
      <c r="J1630" s="120"/>
      <c r="K1630" s="120"/>
      <c r="L1630" s="47">
        <v>30.099959999999999</v>
      </c>
      <c r="M1630" s="47">
        <f t="shared" si="54"/>
        <v>902.99879999999996</v>
      </c>
      <c r="N1630">
        <f t="shared" si="53"/>
        <v>13</v>
      </c>
    </row>
    <row r="1631" spans="1:14" x14ac:dyDescent="0.25">
      <c r="A1631" t="s">
        <v>2483</v>
      </c>
      <c r="B1631" t="s">
        <v>2537</v>
      </c>
      <c r="C1631" t="s">
        <v>2340</v>
      </c>
      <c r="D1631" s="98">
        <v>45517</v>
      </c>
      <c r="E1631" s="1">
        <v>185</v>
      </c>
      <c r="F1631" t="s">
        <v>2486</v>
      </c>
      <c r="G1631" s="1">
        <v>3564667</v>
      </c>
      <c r="H1631" t="s">
        <v>2347</v>
      </c>
      <c r="I1631" s="120">
        <v>12</v>
      </c>
      <c r="J1631" s="120"/>
      <c r="K1631" s="120"/>
      <c r="L1631" s="47">
        <v>20.323620000000002</v>
      </c>
      <c r="M1631" s="47">
        <f t="shared" si="54"/>
        <v>243.88344000000001</v>
      </c>
      <c r="N1631">
        <f t="shared" si="53"/>
        <v>13</v>
      </c>
    </row>
    <row r="1632" spans="1:14" x14ac:dyDescent="0.25">
      <c r="A1632" t="s">
        <v>2483</v>
      </c>
      <c r="B1632" t="s">
        <v>2537</v>
      </c>
      <c r="C1632" t="s">
        <v>2340</v>
      </c>
      <c r="D1632" s="98">
        <v>45520</v>
      </c>
      <c r="E1632" s="1">
        <v>502</v>
      </c>
      <c r="F1632" t="s">
        <v>2487</v>
      </c>
      <c r="G1632" s="1">
        <v>3408152</v>
      </c>
      <c r="H1632" t="s">
        <v>2346</v>
      </c>
      <c r="I1632" s="120">
        <v>20</v>
      </c>
      <c r="J1632" s="120"/>
      <c r="K1632" s="120"/>
      <c r="L1632" s="47">
        <v>19.800018000000001</v>
      </c>
      <c r="M1632" s="47">
        <f t="shared" si="54"/>
        <v>396.00036</v>
      </c>
      <c r="N1632">
        <f t="shared" si="53"/>
        <v>16</v>
      </c>
    </row>
    <row r="1633" spans="1:14" x14ac:dyDescent="0.25">
      <c r="A1633" t="s">
        <v>2483</v>
      </c>
      <c r="B1633" t="s">
        <v>2537</v>
      </c>
      <c r="C1633" t="s">
        <v>2340</v>
      </c>
      <c r="D1633" s="98">
        <v>45520</v>
      </c>
      <c r="E1633" s="1">
        <v>502</v>
      </c>
      <c r="F1633" t="s">
        <v>2487</v>
      </c>
      <c r="G1633" s="1">
        <v>3564666</v>
      </c>
      <c r="H1633" t="s">
        <v>2362</v>
      </c>
      <c r="I1633" s="120">
        <v>12</v>
      </c>
      <c r="J1633" s="120"/>
      <c r="K1633" s="120"/>
      <c r="L1633" s="47">
        <v>20.323620000000002</v>
      </c>
      <c r="M1633" s="47">
        <f t="shared" si="54"/>
        <v>243.88344000000001</v>
      </c>
      <c r="N1633">
        <f t="shared" si="53"/>
        <v>16</v>
      </c>
    </row>
    <row r="1634" spans="1:14" x14ac:dyDescent="0.25">
      <c r="A1634" t="s">
        <v>2483</v>
      </c>
      <c r="B1634" t="s">
        <v>2537</v>
      </c>
      <c r="C1634" t="s">
        <v>2340</v>
      </c>
      <c r="D1634" s="98">
        <v>45520</v>
      </c>
      <c r="E1634" s="1">
        <v>553</v>
      </c>
      <c r="F1634" t="s">
        <v>2489</v>
      </c>
      <c r="G1634" s="1">
        <v>3373113</v>
      </c>
      <c r="H1634" t="s">
        <v>2353</v>
      </c>
      <c r="I1634" s="120">
        <v>60</v>
      </c>
      <c r="J1634" s="120"/>
      <c r="K1634" s="120"/>
      <c r="L1634" s="47">
        <v>5.9841899999999999</v>
      </c>
      <c r="M1634" s="47">
        <f t="shared" si="54"/>
        <v>359.0514</v>
      </c>
      <c r="N1634">
        <f t="shared" si="53"/>
        <v>16</v>
      </c>
    </row>
    <row r="1635" spans="1:14" x14ac:dyDescent="0.25">
      <c r="A1635" t="s">
        <v>2483</v>
      </c>
      <c r="B1635" t="s">
        <v>2537</v>
      </c>
      <c r="C1635" t="s">
        <v>2340</v>
      </c>
      <c r="D1635" s="98">
        <v>45520</v>
      </c>
      <c r="E1635" s="1">
        <v>553</v>
      </c>
      <c r="F1635" t="s">
        <v>2489</v>
      </c>
      <c r="G1635" s="1">
        <v>3384346</v>
      </c>
      <c r="H1635" t="s">
        <v>2354</v>
      </c>
      <c r="I1635" s="120">
        <v>6</v>
      </c>
      <c r="J1635" s="120"/>
      <c r="K1635" s="120"/>
      <c r="L1635" s="47">
        <v>37.949940000000005</v>
      </c>
      <c r="M1635" s="47">
        <f t="shared" si="54"/>
        <v>227.69964000000004</v>
      </c>
      <c r="N1635">
        <f t="shared" si="53"/>
        <v>16</v>
      </c>
    </row>
    <row r="1636" spans="1:14" x14ac:dyDescent="0.25">
      <c r="A1636" t="s">
        <v>2483</v>
      </c>
      <c r="B1636" t="s">
        <v>2537</v>
      </c>
      <c r="C1636" t="s">
        <v>2340</v>
      </c>
      <c r="D1636" s="98">
        <v>45520</v>
      </c>
      <c r="E1636" s="1">
        <v>553</v>
      </c>
      <c r="F1636" t="s">
        <v>2489</v>
      </c>
      <c r="G1636" s="1">
        <v>3564666</v>
      </c>
      <c r="H1636" t="s">
        <v>2362</v>
      </c>
      <c r="I1636" s="120">
        <v>12</v>
      </c>
      <c r="J1636" s="120"/>
      <c r="K1636" s="120"/>
      <c r="L1636" s="47">
        <v>20.323620000000002</v>
      </c>
      <c r="M1636" s="47">
        <f t="shared" si="54"/>
        <v>243.88344000000001</v>
      </c>
      <c r="N1636">
        <f t="shared" si="53"/>
        <v>16</v>
      </c>
    </row>
    <row r="1637" spans="1:14" x14ac:dyDescent="0.25">
      <c r="A1637" t="s">
        <v>2483</v>
      </c>
      <c r="B1637" t="s">
        <v>2537</v>
      </c>
      <c r="C1637" t="s">
        <v>2340</v>
      </c>
      <c r="D1637" s="98">
        <v>45520</v>
      </c>
      <c r="E1637" s="1">
        <v>553</v>
      </c>
      <c r="F1637" t="s">
        <v>2489</v>
      </c>
      <c r="G1637" s="1">
        <v>3352387</v>
      </c>
      <c r="H1637" t="s">
        <v>2352</v>
      </c>
      <c r="I1637" s="120">
        <v>6</v>
      </c>
      <c r="J1637" s="120"/>
      <c r="K1637" s="120"/>
      <c r="L1637" s="47">
        <v>39.743999999999993</v>
      </c>
      <c r="M1637" s="47">
        <f t="shared" si="54"/>
        <v>238.46399999999994</v>
      </c>
      <c r="N1637">
        <f t="shared" si="53"/>
        <v>16</v>
      </c>
    </row>
    <row r="1638" spans="1:14" x14ac:dyDescent="0.25">
      <c r="A1638" t="s">
        <v>2483</v>
      </c>
      <c r="B1638" t="s">
        <v>2537</v>
      </c>
      <c r="C1638" t="s">
        <v>2340</v>
      </c>
      <c r="D1638" s="98">
        <v>45520</v>
      </c>
      <c r="E1638" s="1">
        <v>553</v>
      </c>
      <c r="F1638" t="s">
        <v>2489</v>
      </c>
      <c r="G1638" s="1">
        <v>3564667</v>
      </c>
      <c r="H1638" t="s">
        <v>2347</v>
      </c>
      <c r="I1638" s="120">
        <v>12</v>
      </c>
      <c r="J1638" s="120"/>
      <c r="K1638" s="120"/>
      <c r="L1638" s="47">
        <v>20.323620000000002</v>
      </c>
      <c r="M1638" s="47">
        <f t="shared" si="54"/>
        <v>243.88344000000001</v>
      </c>
      <c r="N1638">
        <f t="shared" si="53"/>
        <v>16</v>
      </c>
    </row>
    <row r="1639" spans="1:14" x14ac:dyDescent="0.25">
      <c r="A1639" t="s">
        <v>2483</v>
      </c>
      <c r="B1639" t="s">
        <v>2537</v>
      </c>
      <c r="C1639" t="s">
        <v>2340</v>
      </c>
      <c r="D1639" s="98">
        <v>45520</v>
      </c>
      <c r="E1639" s="1">
        <v>553</v>
      </c>
      <c r="F1639" t="s">
        <v>2489</v>
      </c>
      <c r="G1639" s="1">
        <v>3580595</v>
      </c>
      <c r="H1639" t="s">
        <v>2349</v>
      </c>
      <c r="I1639" s="120">
        <v>6</v>
      </c>
      <c r="J1639" s="120"/>
      <c r="K1639" s="120"/>
      <c r="L1639" s="47">
        <v>18.065520000000003</v>
      </c>
      <c r="M1639" s="47">
        <f t="shared" si="54"/>
        <v>108.39312000000001</v>
      </c>
      <c r="N1639">
        <f t="shared" si="53"/>
        <v>16</v>
      </c>
    </row>
    <row r="1640" spans="1:14" x14ac:dyDescent="0.25">
      <c r="A1640" t="s">
        <v>2483</v>
      </c>
      <c r="B1640" t="s">
        <v>2537</v>
      </c>
      <c r="C1640" t="s">
        <v>2340</v>
      </c>
      <c r="D1640" s="98">
        <v>45521</v>
      </c>
      <c r="E1640" s="1">
        <v>555</v>
      </c>
      <c r="F1640" t="s">
        <v>2490</v>
      </c>
      <c r="G1640" s="1">
        <v>3566457</v>
      </c>
      <c r="H1640" t="s">
        <v>2365</v>
      </c>
      <c r="I1640" s="120">
        <v>24</v>
      </c>
      <c r="J1640" s="120"/>
      <c r="K1640" s="120"/>
      <c r="L1640" s="47">
        <v>12.645809999999999</v>
      </c>
      <c r="M1640" s="47">
        <f t="shared" si="54"/>
        <v>303.49943999999999</v>
      </c>
      <c r="N1640">
        <f t="shared" si="53"/>
        <v>17</v>
      </c>
    </row>
    <row r="1641" spans="1:14" x14ac:dyDescent="0.25">
      <c r="A1641" t="s">
        <v>2483</v>
      </c>
      <c r="B1641" t="s">
        <v>2537</v>
      </c>
      <c r="C1641" t="s">
        <v>2340</v>
      </c>
      <c r="D1641" s="98">
        <v>45521</v>
      </c>
      <c r="E1641" s="1">
        <v>555</v>
      </c>
      <c r="F1641" t="s">
        <v>2490</v>
      </c>
      <c r="G1641" s="1">
        <v>3580230</v>
      </c>
      <c r="H1641" t="s">
        <v>2356</v>
      </c>
      <c r="I1641" s="120">
        <v>6</v>
      </c>
      <c r="J1641" s="120"/>
      <c r="K1641" s="120"/>
      <c r="L1641" s="47">
        <v>36.695520000000002</v>
      </c>
      <c r="M1641" s="47">
        <f t="shared" si="54"/>
        <v>220.17312000000001</v>
      </c>
      <c r="N1641">
        <f t="shared" si="53"/>
        <v>17</v>
      </c>
    </row>
    <row r="1642" spans="1:14" x14ac:dyDescent="0.25">
      <c r="A1642" t="s">
        <v>2483</v>
      </c>
      <c r="B1642" t="s">
        <v>2537</v>
      </c>
      <c r="C1642" t="s">
        <v>2340</v>
      </c>
      <c r="D1642" s="98">
        <v>45521</v>
      </c>
      <c r="E1642" s="1">
        <v>555</v>
      </c>
      <c r="F1642" t="s">
        <v>2490</v>
      </c>
      <c r="G1642" s="1">
        <v>3584240</v>
      </c>
      <c r="H1642" t="s">
        <v>2357</v>
      </c>
      <c r="I1642" s="120">
        <v>60</v>
      </c>
      <c r="J1642" s="120"/>
      <c r="K1642" s="120"/>
      <c r="L1642" s="47">
        <v>5.9841899999999999</v>
      </c>
      <c r="M1642" s="47">
        <f t="shared" si="54"/>
        <v>359.0514</v>
      </c>
      <c r="N1642">
        <f t="shared" si="53"/>
        <v>17</v>
      </c>
    </row>
    <row r="1643" spans="1:14" x14ac:dyDescent="0.25">
      <c r="A1643" t="s">
        <v>2483</v>
      </c>
      <c r="B1643" t="s">
        <v>2537</v>
      </c>
      <c r="C1643" t="s">
        <v>2399</v>
      </c>
      <c r="D1643" s="98">
        <v>45517</v>
      </c>
      <c r="E1643" s="1">
        <v>9102</v>
      </c>
      <c r="F1643" t="s">
        <v>5146</v>
      </c>
      <c r="G1643" s="1">
        <v>3284683</v>
      </c>
      <c r="H1643" t="s">
        <v>2343</v>
      </c>
      <c r="I1643" s="120">
        <v>12</v>
      </c>
      <c r="J1643" s="120"/>
      <c r="K1643" s="120"/>
      <c r="L1643" s="47">
        <v>30.099959999999999</v>
      </c>
      <c r="M1643" s="47">
        <f t="shared" si="54"/>
        <v>361.19952000000001</v>
      </c>
      <c r="N1643">
        <f t="shared" si="53"/>
        <v>13</v>
      </c>
    </row>
    <row r="1644" spans="1:14" x14ac:dyDescent="0.25">
      <c r="A1644" t="s">
        <v>2483</v>
      </c>
      <c r="B1644" t="s">
        <v>2537</v>
      </c>
      <c r="C1644" t="s">
        <v>2399</v>
      </c>
      <c r="D1644" s="98">
        <v>45517</v>
      </c>
      <c r="E1644" s="1">
        <v>9103</v>
      </c>
      <c r="F1644" t="s">
        <v>2492</v>
      </c>
      <c r="G1644" s="1">
        <v>3284683</v>
      </c>
      <c r="H1644" t="s">
        <v>2343</v>
      </c>
      <c r="I1644" s="120">
        <v>12</v>
      </c>
      <c r="J1644" s="120"/>
      <c r="K1644" s="120"/>
      <c r="L1644" s="47">
        <v>30.099959999999999</v>
      </c>
      <c r="M1644" s="47">
        <f t="shared" si="54"/>
        <v>361.19952000000001</v>
      </c>
      <c r="N1644">
        <f t="shared" si="53"/>
        <v>13</v>
      </c>
    </row>
    <row r="1645" spans="1:14" x14ac:dyDescent="0.25">
      <c r="A1645" t="s">
        <v>2483</v>
      </c>
      <c r="B1645" t="s">
        <v>2537</v>
      </c>
      <c r="C1645" t="s">
        <v>2399</v>
      </c>
      <c r="D1645" s="98">
        <v>45517</v>
      </c>
      <c r="E1645" s="1">
        <v>9103</v>
      </c>
      <c r="F1645" t="s">
        <v>2492</v>
      </c>
      <c r="G1645" s="1">
        <v>3384346</v>
      </c>
      <c r="H1645" t="s">
        <v>2354</v>
      </c>
      <c r="I1645" s="120">
        <v>12</v>
      </c>
      <c r="J1645" s="120"/>
      <c r="K1645" s="120"/>
      <c r="L1645" s="47">
        <v>37.949940000000005</v>
      </c>
      <c r="M1645" s="47">
        <f t="shared" si="54"/>
        <v>455.39928000000009</v>
      </c>
      <c r="N1645">
        <f t="shared" si="53"/>
        <v>13</v>
      </c>
    </row>
    <row r="1646" spans="1:14" x14ac:dyDescent="0.25">
      <c r="A1646" t="s">
        <v>2483</v>
      </c>
      <c r="B1646" t="s">
        <v>2537</v>
      </c>
      <c r="C1646" t="s">
        <v>2399</v>
      </c>
      <c r="D1646" s="98">
        <v>45517</v>
      </c>
      <c r="E1646" s="1">
        <v>9103</v>
      </c>
      <c r="F1646" t="s">
        <v>2492</v>
      </c>
      <c r="G1646" s="1">
        <v>3408152</v>
      </c>
      <c r="H1646" t="s">
        <v>2346</v>
      </c>
      <c r="I1646" s="120">
        <v>20</v>
      </c>
      <c r="J1646" s="120"/>
      <c r="K1646" s="120"/>
      <c r="L1646" s="47">
        <v>19.800018000000001</v>
      </c>
      <c r="M1646" s="47">
        <f t="shared" si="54"/>
        <v>396.00036</v>
      </c>
      <c r="N1646">
        <f t="shared" si="53"/>
        <v>13</v>
      </c>
    </row>
    <row r="1647" spans="1:14" x14ac:dyDescent="0.25">
      <c r="A1647" t="s">
        <v>2483</v>
      </c>
      <c r="B1647" t="s">
        <v>2537</v>
      </c>
      <c r="C1647" t="s">
        <v>2399</v>
      </c>
      <c r="D1647" s="98">
        <v>45517</v>
      </c>
      <c r="E1647" s="1">
        <v>9103</v>
      </c>
      <c r="F1647" t="s">
        <v>2492</v>
      </c>
      <c r="G1647" s="1">
        <v>3568860</v>
      </c>
      <c r="H1647" t="s">
        <v>2361</v>
      </c>
      <c r="I1647" s="120">
        <v>24</v>
      </c>
      <c r="J1647" s="120"/>
      <c r="K1647" s="120"/>
      <c r="L1647" s="47">
        <v>12.645809999999999</v>
      </c>
      <c r="M1647" s="47">
        <f t="shared" si="54"/>
        <v>303.49943999999999</v>
      </c>
      <c r="N1647">
        <f t="shared" si="53"/>
        <v>13</v>
      </c>
    </row>
    <row r="1648" spans="1:14" x14ac:dyDescent="0.25">
      <c r="A1648" t="s">
        <v>2483</v>
      </c>
      <c r="B1648" t="s">
        <v>2537</v>
      </c>
      <c r="C1648" t="s">
        <v>2399</v>
      </c>
      <c r="D1648" s="98">
        <v>45517</v>
      </c>
      <c r="E1648" s="1">
        <v>9104</v>
      </c>
      <c r="F1648" t="s">
        <v>5147</v>
      </c>
      <c r="G1648" s="1">
        <v>3284683</v>
      </c>
      <c r="H1648" t="s">
        <v>2343</v>
      </c>
      <c r="I1648" s="120">
        <v>12</v>
      </c>
      <c r="J1648" s="120"/>
      <c r="K1648" s="120"/>
      <c r="L1648" s="47">
        <v>30.099959999999999</v>
      </c>
      <c r="M1648" s="47">
        <f t="shared" si="54"/>
        <v>361.19952000000001</v>
      </c>
      <c r="N1648">
        <f t="shared" si="53"/>
        <v>13</v>
      </c>
    </row>
    <row r="1649" spans="1:14" x14ac:dyDescent="0.25">
      <c r="A1649" t="s">
        <v>2483</v>
      </c>
      <c r="B1649" t="s">
        <v>2537</v>
      </c>
      <c r="C1649" t="s">
        <v>2399</v>
      </c>
      <c r="D1649" s="98">
        <v>45520</v>
      </c>
      <c r="E1649" s="1">
        <v>9104</v>
      </c>
      <c r="F1649" t="s">
        <v>5147</v>
      </c>
      <c r="G1649" s="1">
        <v>3284683</v>
      </c>
      <c r="H1649" t="s">
        <v>2343</v>
      </c>
      <c r="I1649" s="120">
        <v>6</v>
      </c>
      <c r="J1649" s="120"/>
      <c r="K1649" s="120"/>
      <c r="L1649" s="47">
        <v>30.099959999999999</v>
      </c>
      <c r="M1649" s="47">
        <f t="shared" si="54"/>
        <v>180.59976</v>
      </c>
      <c r="N1649">
        <f t="shared" si="53"/>
        <v>16</v>
      </c>
    </row>
    <row r="1650" spans="1:14" x14ac:dyDescent="0.25">
      <c r="A1650" t="s">
        <v>2483</v>
      </c>
      <c r="B1650" t="s">
        <v>2537</v>
      </c>
      <c r="C1650" t="s">
        <v>2399</v>
      </c>
      <c r="D1650" s="98">
        <v>45520</v>
      </c>
      <c r="E1650" s="1">
        <v>9104</v>
      </c>
      <c r="F1650" t="s">
        <v>5147</v>
      </c>
      <c r="G1650" s="1">
        <v>3352387</v>
      </c>
      <c r="H1650" t="s">
        <v>2352</v>
      </c>
      <c r="I1650" s="120">
        <v>6</v>
      </c>
      <c r="J1650" s="120"/>
      <c r="K1650" s="120"/>
      <c r="L1650" s="47">
        <v>39.743999999999993</v>
      </c>
      <c r="M1650" s="47">
        <f t="shared" si="54"/>
        <v>238.46399999999994</v>
      </c>
      <c r="N1650">
        <f t="shared" si="53"/>
        <v>16</v>
      </c>
    </row>
    <row r="1651" spans="1:14" x14ac:dyDescent="0.25">
      <c r="A1651" t="s">
        <v>2483</v>
      </c>
      <c r="B1651" t="s">
        <v>2537</v>
      </c>
      <c r="C1651" t="s">
        <v>2399</v>
      </c>
      <c r="D1651" s="98">
        <v>45520</v>
      </c>
      <c r="E1651" s="1">
        <v>9104</v>
      </c>
      <c r="F1651" t="s">
        <v>5147</v>
      </c>
      <c r="G1651" s="1">
        <v>3384346</v>
      </c>
      <c r="H1651" t="s">
        <v>2354</v>
      </c>
      <c r="I1651" s="120">
        <v>6</v>
      </c>
      <c r="J1651" s="120"/>
      <c r="K1651" s="120"/>
      <c r="L1651" s="47">
        <v>37.949940000000005</v>
      </c>
      <c r="M1651" s="47">
        <f t="shared" si="54"/>
        <v>227.69964000000004</v>
      </c>
      <c r="N1651">
        <f t="shared" si="53"/>
        <v>16</v>
      </c>
    </row>
    <row r="1652" spans="1:14" x14ac:dyDescent="0.25">
      <c r="A1652" t="s">
        <v>2483</v>
      </c>
      <c r="B1652" t="s">
        <v>2537</v>
      </c>
      <c r="C1652" t="s">
        <v>2399</v>
      </c>
      <c r="D1652" s="98">
        <v>45517</v>
      </c>
      <c r="E1652" s="1">
        <v>9105</v>
      </c>
      <c r="F1652" t="s">
        <v>2493</v>
      </c>
      <c r="G1652" s="1">
        <v>3284683</v>
      </c>
      <c r="H1652" t="s">
        <v>2343</v>
      </c>
      <c r="I1652" s="120">
        <v>6</v>
      </c>
      <c r="J1652" s="120"/>
      <c r="K1652" s="120"/>
      <c r="L1652" s="47">
        <v>30.099959999999999</v>
      </c>
      <c r="M1652" s="47">
        <f t="shared" si="54"/>
        <v>180.59976</v>
      </c>
      <c r="N1652">
        <f t="shared" si="53"/>
        <v>13</v>
      </c>
    </row>
    <row r="1653" spans="1:14" x14ac:dyDescent="0.25">
      <c r="A1653" t="s">
        <v>2483</v>
      </c>
      <c r="B1653" t="s">
        <v>2537</v>
      </c>
      <c r="C1653" t="s">
        <v>2399</v>
      </c>
      <c r="D1653" s="98">
        <v>45517</v>
      </c>
      <c r="E1653" s="1">
        <v>9107</v>
      </c>
      <c r="F1653" t="s">
        <v>5148</v>
      </c>
      <c r="G1653" s="1">
        <v>3284683</v>
      </c>
      <c r="H1653" t="s">
        <v>2343</v>
      </c>
      <c r="I1653" s="120">
        <v>6</v>
      </c>
      <c r="J1653" s="120"/>
      <c r="K1653" s="120"/>
      <c r="L1653" s="47">
        <v>30.099959999999999</v>
      </c>
      <c r="M1653" s="47">
        <f t="shared" si="54"/>
        <v>180.59976</v>
      </c>
      <c r="N1653">
        <f t="shared" si="53"/>
        <v>13</v>
      </c>
    </row>
    <row r="1654" spans="1:14" x14ac:dyDescent="0.25">
      <c r="A1654" t="s">
        <v>2483</v>
      </c>
      <c r="B1654" t="s">
        <v>2537</v>
      </c>
      <c r="C1654" t="s">
        <v>2399</v>
      </c>
      <c r="D1654" s="98">
        <v>45517</v>
      </c>
      <c r="E1654" s="1">
        <v>9109</v>
      </c>
      <c r="F1654" t="s">
        <v>5149</v>
      </c>
      <c r="G1654" s="1">
        <v>3284683</v>
      </c>
      <c r="H1654" t="s">
        <v>2343</v>
      </c>
      <c r="I1654" s="120">
        <v>6</v>
      </c>
      <c r="J1654" s="120"/>
      <c r="K1654" s="120"/>
      <c r="L1654" s="47">
        <v>30.099959999999999</v>
      </c>
      <c r="M1654" s="47">
        <f t="shared" si="54"/>
        <v>180.59976</v>
      </c>
      <c r="N1654">
        <f t="shared" si="53"/>
        <v>13</v>
      </c>
    </row>
    <row r="1655" spans="1:14" x14ac:dyDescent="0.25">
      <c r="A1655" t="s">
        <v>2483</v>
      </c>
      <c r="B1655" t="s">
        <v>2537</v>
      </c>
      <c r="C1655" t="s">
        <v>2399</v>
      </c>
      <c r="D1655" s="98">
        <v>45520</v>
      </c>
      <c r="E1655" s="1">
        <v>9109</v>
      </c>
      <c r="F1655" t="s">
        <v>5149</v>
      </c>
      <c r="G1655" s="1">
        <v>3352387</v>
      </c>
      <c r="H1655" t="s">
        <v>2352</v>
      </c>
      <c r="I1655" s="120">
        <v>6</v>
      </c>
      <c r="J1655" s="120"/>
      <c r="K1655" s="120"/>
      <c r="L1655" s="47">
        <v>39.743999999999993</v>
      </c>
      <c r="M1655" s="47">
        <f t="shared" si="54"/>
        <v>238.46399999999994</v>
      </c>
      <c r="N1655">
        <f t="shared" si="53"/>
        <v>16</v>
      </c>
    </row>
    <row r="1656" spans="1:14" x14ac:dyDescent="0.25">
      <c r="A1656" t="s">
        <v>2483</v>
      </c>
      <c r="B1656" t="s">
        <v>2537</v>
      </c>
      <c r="C1656" t="s">
        <v>2399</v>
      </c>
      <c r="D1656" s="98">
        <v>45520</v>
      </c>
      <c r="E1656" s="1">
        <v>9109</v>
      </c>
      <c r="F1656" t="s">
        <v>5149</v>
      </c>
      <c r="G1656" s="1">
        <v>3564667</v>
      </c>
      <c r="H1656" t="s">
        <v>2347</v>
      </c>
      <c r="I1656" s="120">
        <v>12</v>
      </c>
      <c r="J1656" s="120"/>
      <c r="K1656" s="120"/>
      <c r="L1656" s="47">
        <v>20.323620000000002</v>
      </c>
      <c r="M1656" s="47">
        <f t="shared" si="54"/>
        <v>243.88344000000001</v>
      </c>
      <c r="N1656">
        <f t="shared" si="53"/>
        <v>16</v>
      </c>
    </row>
    <row r="1657" spans="1:14" x14ac:dyDescent="0.25">
      <c r="A1657" t="s">
        <v>2483</v>
      </c>
      <c r="B1657" t="s">
        <v>2537</v>
      </c>
      <c r="C1657" t="s">
        <v>2399</v>
      </c>
      <c r="D1657" s="98">
        <v>45517</v>
      </c>
      <c r="E1657" s="1">
        <v>9120</v>
      </c>
      <c r="F1657" t="s">
        <v>5150</v>
      </c>
      <c r="G1657" s="1">
        <v>3284683</v>
      </c>
      <c r="H1657" t="s">
        <v>2343</v>
      </c>
      <c r="I1657" s="120">
        <v>6</v>
      </c>
      <c r="J1657" s="120"/>
      <c r="K1657" s="120"/>
      <c r="L1657" s="47">
        <v>30.099959999999999</v>
      </c>
      <c r="M1657" s="47">
        <f t="shared" si="54"/>
        <v>180.59976</v>
      </c>
      <c r="N1657">
        <f t="shared" si="53"/>
        <v>13</v>
      </c>
    </row>
    <row r="1658" spans="1:14" x14ac:dyDescent="0.25">
      <c r="A1658" t="s">
        <v>2483</v>
      </c>
      <c r="B1658" t="s">
        <v>2537</v>
      </c>
      <c r="C1658" t="s">
        <v>2399</v>
      </c>
      <c r="D1658" s="98">
        <v>45517</v>
      </c>
      <c r="E1658" s="1">
        <v>9124</v>
      </c>
      <c r="F1658" t="s">
        <v>5151</v>
      </c>
      <c r="G1658" s="1">
        <v>3284683</v>
      </c>
      <c r="H1658" t="s">
        <v>2343</v>
      </c>
      <c r="I1658" s="120">
        <v>6</v>
      </c>
      <c r="J1658" s="120"/>
      <c r="K1658" s="120"/>
      <c r="L1658" s="47">
        <v>30.099959999999999</v>
      </c>
      <c r="M1658" s="47">
        <f t="shared" si="54"/>
        <v>180.59976</v>
      </c>
      <c r="N1658">
        <f t="shared" si="53"/>
        <v>13</v>
      </c>
    </row>
    <row r="1659" spans="1:14" x14ac:dyDescent="0.25">
      <c r="A1659" t="s">
        <v>2483</v>
      </c>
      <c r="B1659" t="s">
        <v>2537</v>
      </c>
      <c r="C1659" t="s">
        <v>2399</v>
      </c>
      <c r="D1659" s="98">
        <v>45517</v>
      </c>
      <c r="E1659" s="1">
        <v>9126</v>
      </c>
      <c r="F1659" t="s">
        <v>5152</v>
      </c>
      <c r="G1659" s="1">
        <v>3284683</v>
      </c>
      <c r="H1659" t="s">
        <v>2343</v>
      </c>
      <c r="I1659" s="120">
        <v>6</v>
      </c>
      <c r="J1659" s="120"/>
      <c r="K1659" s="120"/>
      <c r="L1659" s="47">
        <v>30.099959999999999</v>
      </c>
      <c r="M1659" s="47">
        <f t="shared" si="54"/>
        <v>180.59976</v>
      </c>
      <c r="N1659">
        <f t="shared" si="53"/>
        <v>13</v>
      </c>
    </row>
    <row r="1660" spans="1:14" x14ac:dyDescent="0.25">
      <c r="A1660" t="s">
        <v>2483</v>
      </c>
      <c r="B1660" t="s">
        <v>2537</v>
      </c>
      <c r="C1660" t="s">
        <v>2399</v>
      </c>
      <c r="D1660" s="98">
        <v>45517</v>
      </c>
      <c r="E1660" s="1">
        <v>9134</v>
      </c>
      <c r="F1660" t="s">
        <v>5153</v>
      </c>
      <c r="G1660" s="1">
        <v>3284683</v>
      </c>
      <c r="H1660" t="s">
        <v>2343</v>
      </c>
      <c r="I1660" s="120">
        <v>6</v>
      </c>
      <c r="J1660" s="120"/>
      <c r="K1660" s="120"/>
      <c r="L1660" s="47">
        <v>30.099959999999999</v>
      </c>
      <c r="M1660" s="47">
        <f t="shared" si="54"/>
        <v>180.59976</v>
      </c>
      <c r="N1660">
        <f t="shared" si="53"/>
        <v>13</v>
      </c>
    </row>
    <row r="1661" spans="1:14" x14ac:dyDescent="0.25">
      <c r="A1661" t="s">
        <v>2483</v>
      </c>
      <c r="B1661" t="s">
        <v>2537</v>
      </c>
      <c r="C1661" t="s">
        <v>2399</v>
      </c>
      <c r="D1661" s="98">
        <v>45520</v>
      </c>
      <c r="E1661" s="1">
        <v>9138</v>
      </c>
      <c r="F1661" t="s">
        <v>5154</v>
      </c>
      <c r="G1661" s="1">
        <v>3284683</v>
      </c>
      <c r="H1661" t="s">
        <v>2343</v>
      </c>
      <c r="I1661" s="120">
        <v>6</v>
      </c>
      <c r="J1661" s="120"/>
      <c r="K1661" s="120"/>
      <c r="L1661" s="47">
        <v>30.099959999999999</v>
      </c>
      <c r="M1661" s="47">
        <f t="shared" si="54"/>
        <v>180.59976</v>
      </c>
      <c r="N1661">
        <f t="shared" si="53"/>
        <v>16</v>
      </c>
    </row>
    <row r="1662" spans="1:14" x14ac:dyDescent="0.25">
      <c r="A1662" t="s">
        <v>2483</v>
      </c>
      <c r="B1662" t="s">
        <v>2537</v>
      </c>
      <c r="C1662" t="s">
        <v>2399</v>
      </c>
      <c r="D1662" s="98">
        <v>45520</v>
      </c>
      <c r="E1662" s="1">
        <v>9138</v>
      </c>
      <c r="F1662" t="s">
        <v>5154</v>
      </c>
      <c r="G1662" s="1">
        <v>3384346</v>
      </c>
      <c r="H1662" t="s">
        <v>2354</v>
      </c>
      <c r="I1662" s="120">
        <v>6</v>
      </c>
      <c r="J1662" s="120"/>
      <c r="K1662" s="120"/>
      <c r="L1662" s="47">
        <v>37.949940000000005</v>
      </c>
      <c r="M1662" s="47">
        <f t="shared" si="54"/>
        <v>227.69964000000004</v>
      </c>
      <c r="N1662">
        <f t="shared" si="53"/>
        <v>16</v>
      </c>
    </row>
    <row r="1663" spans="1:14" x14ac:dyDescent="0.25">
      <c r="A1663" t="s">
        <v>2483</v>
      </c>
      <c r="B1663" t="s">
        <v>2537</v>
      </c>
      <c r="C1663" t="s">
        <v>2399</v>
      </c>
      <c r="D1663" s="98">
        <v>45517</v>
      </c>
      <c r="E1663" s="1">
        <v>9139</v>
      </c>
      <c r="F1663" t="s">
        <v>5155</v>
      </c>
      <c r="G1663" s="1">
        <v>3284683</v>
      </c>
      <c r="H1663" t="s">
        <v>2343</v>
      </c>
      <c r="I1663" s="120">
        <v>6</v>
      </c>
      <c r="J1663" s="120"/>
      <c r="K1663" s="120"/>
      <c r="L1663" s="47">
        <v>30.099959999999999</v>
      </c>
      <c r="M1663" s="47">
        <f t="shared" si="54"/>
        <v>180.59976</v>
      </c>
      <c r="N1663">
        <f t="shared" si="53"/>
        <v>13</v>
      </c>
    </row>
    <row r="1664" spans="1:14" x14ac:dyDescent="0.25">
      <c r="A1664" t="s">
        <v>2483</v>
      </c>
      <c r="B1664" t="s">
        <v>2537</v>
      </c>
      <c r="C1664" t="s">
        <v>2399</v>
      </c>
      <c r="D1664" s="98">
        <v>45517</v>
      </c>
      <c r="E1664" s="1">
        <v>9141</v>
      </c>
      <c r="F1664" t="s">
        <v>5156</v>
      </c>
      <c r="G1664" s="1">
        <v>3284683</v>
      </c>
      <c r="H1664" t="s">
        <v>2343</v>
      </c>
      <c r="I1664" s="120">
        <v>6</v>
      </c>
      <c r="J1664" s="120"/>
      <c r="K1664" s="120"/>
      <c r="L1664" s="47">
        <v>30.099959999999999</v>
      </c>
      <c r="M1664" s="47">
        <f t="shared" si="54"/>
        <v>180.59976</v>
      </c>
      <c r="N1664">
        <f t="shared" si="53"/>
        <v>13</v>
      </c>
    </row>
    <row r="1665" spans="1:14" x14ac:dyDescent="0.25">
      <c r="A1665" t="s">
        <v>2483</v>
      </c>
      <c r="B1665" t="s">
        <v>2537</v>
      </c>
      <c r="C1665" t="s">
        <v>2399</v>
      </c>
      <c r="D1665" s="98">
        <v>45517</v>
      </c>
      <c r="E1665" s="1">
        <v>9143</v>
      </c>
      <c r="F1665" t="s">
        <v>5157</v>
      </c>
      <c r="G1665" s="1">
        <v>3352387</v>
      </c>
      <c r="H1665" t="s">
        <v>2352</v>
      </c>
      <c r="I1665" s="120">
        <v>6</v>
      </c>
      <c r="J1665" s="120"/>
      <c r="K1665" s="120"/>
      <c r="L1665" s="47">
        <v>39.743999999999993</v>
      </c>
      <c r="M1665" s="47">
        <f t="shared" si="54"/>
        <v>238.46399999999994</v>
      </c>
      <c r="N1665">
        <f t="shared" si="53"/>
        <v>13</v>
      </c>
    </row>
    <row r="1666" spans="1:14" x14ac:dyDescent="0.25">
      <c r="A1666" t="s">
        <v>2483</v>
      </c>
      <c r="B1666" t="s">
        <v>2537</v>
      </c>
      <c r="C1666" t="s">
        <v>2399</v>
      </c>
      <c r="D1666" s="98">
        <v>45517</v>
      </c>
      <c r="E1666" s="1">
        <v>9144</v>
      </c>
      <c r="F1666" t="s">
        <v>5158</v>
      </c>
      <c r="G1666" s="1">
        <v>3284683</v>
      </c>
      <c r="H1666" t="s">
        <v>2343</v>
      </c>
      <c r="I1666" s="120">
        <v>6</v>
      </c>
      <c r="J1666" s="120"/>
      <c r="K1666" s="120"/>
      <c r="L1666" s="47">
        <v>30.099959999999999</v>
      </c>
      <c r="M1666" s="47">
        <f t="shared" si="54"/>
        <v>180.59976</v>
      </c>
      <c r="N1666">
        <f t="shared" si="53"/>
        <v>13</v>
      </c>
    </row>
    <row r="1667" spans="1:14" x14ac:dyDescent="0.25">
      <c r="A1667" t="s">
        <v>2483</v>
      </c>
      <c r="B1667" t="s">
        <v>2537</v>
      </c>
      <c r="C1667" t="s">
        <v>2399</v>
      </c>
      <c r="D1667" s="98">
        <v>45517</v>
      </c>
      <c r="E1667" s="1">
        <v>9146</v>
      </c>
      <c r="F1667" t="s">
        <v>5159</v>
      </c>
      <c r="G1667" s="1">
        <v>3284683</v>
      </c>
      <c r="H1667" t="s">
        <v>2343</v>
      </c>
      <c r="I1667" s="120">
        <v>6</v>
      </c>
      <c r="J1667" s="120"/>
      <c r="K1667" s="120"/>
      <c r="L1667" s="47">
        <v>30.099959999999999</v>
      </c>
      <c r="M1667" s="47">
        <f t="shared" si="54"/>
        <v>180.59976</v>
      </c>
      <c r="N1667">
        <f t="shared" ref="N1667:N1730" si="55">+DAY(D1667)</f>
        <v>13</v>
      </c>
    </row>
    <row r="1668" spans="1:14" x14ac:dyDescent="0.25">
      <c r="A1668" t="s">
        <v>2483</v>
      </c>
      <c r="B1668" t="s">
        <v>2537</v>
      </c>
      <c r="C1668" t="s">
        <v>2399</v>
      </c>
      <c r="D1668" s="98">
        <v>45517</v>
      </c>
      <c r="E1668" s="1">
        <v>9146</v>
      </c>
      <c r="F1668" t="s">
        <v>5159</v>
      </c>
      <c r="G1668" s="1">
        <v>3384346</v>
      </c>
      <c r="H1668" t="s">
        <v>2354</v>
      </c>
      <c r="I1668" s="120">
        <v>6</v>
      </c>
      <c r="J1668" s="120"/>
      <c r="K1668" s="120"/>
      <c r="L1668" s="47">
        <v>37.949940000000005</v>
      </c>
      <c r="M1668" s="47">
        <f t="shared" si="54"/>
        <v>227.69964000000004</v>
      </c>
      <c r="N1668">
        <f t="shared" si="55"/>
        <v>13</v>
      </c>
    </row>
    <row r="1669" spans="1:14" x14ac:dyDescent="0.25">
      <c r="A1669" t="s">
        <v>2483</v>
      </c>
      <c r="B1669" t="s">
        <v>2537</v>
      </c>
      <c r="C1669" t="s">
        <v>2399</v>
      </c>
      <c r="D1669" s="98">
        <v>45517</v>
      </c>
      <c r="E1669" s="1">
        <v>9146</v>
      </c>
      <c r="F1669" t="s">
        <v>5159</v>
      </c>
      <c r="G1669" s="1">
        <v>3564666</v>
      </c>
      <c r="H1669" t="s">
        <v>2362</v>
      </c>
      <c r="I1669" s="120">
        <v>12</v>
      </c>
      <c r="J1669" s="120"/>
      <c r="K1669" s="120"/>
      <c r="L1669" s="47">
        <v>20.323620000000002</v>
      </c>
      <c r="M1669" s="47">
        <f t="shared" si="54"/>
        <v>243.88344000000001</v>
      </c>
      <c r="N1669">
        <f t="shared" si="55"/>
        <v>13</v>
      </c>
    </row>
    <row r="1670" spans="1:14" x14ac:dyDescent="0.25">
      <c r="A1670" t="s">
        <v>2483</v>
      </c>
      <c r="B1670" t="s">
        <v>2537</v>
      </c>
      <c r="C1670" t="s">
        <v>2399</v>
      </c>
      <c r="D1670" s="98">
        <v>45517</v>
      </c>
      <c r="E1670" s="1">
        <v>9146</v>
      </c>
      <c r="F1670" t="s">
        <v>5159</v>
      </c>
      <c r="G1670" s="1">
        <v>3564667</v>
      </c>
      <c r="H1670" t="s">
        <v>2347</v>
      </c>
      <c r="I1670" s="120">
        <v>12</v>
      </c>
      <c r="J1670" s="120"/>
      <c r="K1670" s="120"/>
      <c r="L1670" s="47">
        <v>20.323620000000002</v>
      </c>
      <c r="M1670" s="47">
        <f t="shared" si="54"/>
        <v>243.88344000000001</v>
      </c>
      <c r="N1670">
        <f t="shared" si="55"/>
        <v>13</v>
      </c>
    </row>
    <row r="1671" spans="1:14" x14ac:dyDescent="0.25">
      <c r="A1671" t="s">
        <v>2483</v>
      </c>
      <c r="B1671" t="s">
        <v>2537</v>
      </c>
      <c r="C1671" t="s">
        <v>2399</v>
      </c>
      <c r="D1671" s="98">
        <v>45517</v>
      </c>
      <c r="E1671" s="1">
        <v>9146</v>
      </c>
      <c r="F1671" t="s">
        <v>5159</v>
      </c>
      <c r="G1671" s="1">
        <v>3284683</v>
      </c>
      <c r="H1671" t="s">
        <v>2343</v>
      </c>
      <c r="I1671" s="120">
        <v>6</v>
      </c>
      <c r="J1671" s="120"/>
      <c r="K1671" s="120"/>
      <c r="L1671" s="47">
        <v>30.099959999999999</v>
      </c>
      <c r="M1671" s="47">
        <f t="shared" si="54"/>
        <v>180.59976</v>
      </c>
      <c r="N1671">
        <f t="shared" si="55"/>
        <v>13</v>
      </c>
    </row>
    <row r="1672" spans="1:14" x14ac:dyDescent="0.25">
      <c r="A1672" t="s">
        <v>2483</v>
      </c>
      <c r="B1672" t="s">
        <v>2537</v>
      </c>
      <c r="C1672" t="s">
        <v>2399</v>
      </c>
      <c r="D1672" s="98">
        <v>45517</v>
      </c>
      <c r="E1672" s="1">
        <v>9149</v>
      </c>
      <c r="F1672" t="s">
        <v>5160</v>
      </c>
      <c r="G1672" s="1">
        <v>3284683</v>
      </c>
      <c r="H1672" t="s">
        <v>2343</v>
      </c>
      <c r="I1672" s="120">
        <v>6</v>
      </c>
      <c r="J1672" s="120"/>
      <c r="K1672" s="120"/>
      <c r="L1672" s="47">
        <v>30.099959999999999</v>
      </c>
      <c r="M1672" s="47">
        <f t="shared" si="54"/>
        <v>180.59976</v>
      </c>
      <c r="N1672">
        <f t="shared" si="55"/>
        <v>13</v>
      </c>
    </row>
    <row r="1673" spans="1:14" x14ac:dyDescent="0.25">
      <c r="A1673" t="s">
        <v>2483</v>
      </c>
      <c r="B1673" t="s">
        <v>2537</v>
      </c>
      <c r="C1673" t="s">
        <v>2399</v>
      </c>
      <c r="D1673" s="98">
        <v>45517</v>
      </c>
      <c r="E1673" s="1">
        <v>9149</v>
      </c>
      <c r="F1673" t="s">
        <v>5160</v>
      </c>
      <c r="G1673" s="1">
        <v>3564666</v>
      </c>
      <c r="H1673" t="s">
        <v>2362</v>
      </c>
      <c r="I1673" s="120">
        <v>12</v>
      </c>
      <c r="J1673" s="120"/>
      <c r="K1673" s="120"/>
      <c r="L1673" s="47">
        <v>20.323620000000002</v>
      </c>
      <c r="M1673" s="47">
        <f t="shared" si="54"/>
        <v>243.88344000000001</v>
      </c>
      <c r="N1673">
        <f t="shared" si="55"/>
        <v>13</v>
      </c>
    </row>
    <row r="1674" spans="1:14" x14ac:dyDescent="0.25">
      <c r="A1674" t="s">
        <v>2483</v>
      </c>
      <c r="B1674" t="s">
        <v>2537</v>
      </c>
      <c r="C1674" t="s">
        <v>2399</v>
      </c>
      <c r="D1674" s="98">
        <v>45517</v>
      </c>
      <c r="E1674" s="1">
        <v>9149</v>
      </c>
      <c r="F1674" t="s">
        <v>5160</v>
      </c>
      <c r="G1674" s="1">
        <v>3564667</v>
      </c>
      <c r="H1674" t="s">
        <v>2347</v>
      </c>
      <c r="I1674" s="120">
        <v>12</v>
      </c>
      <c r="J1674" s="120"/>
      <c r="K1674" s="120"/>
      <c r="L1674" s="47">
        <v>20.323620000000002</v>
      </c>
      <c r="M1674" s="47">
        <f t="shared" si="54"/>
        <v>243.88344000000001</v>
      </c>
      <c r="N1674">
        <f t="shared" si="55"/>
        <v>13</v>
      </c>
    </row>
    <row r="1675" spans="1:14" x14ac:dyDescent="0.25">
      <c r="A1675" t="s">
        <v>2483</v>
      </c>
      <c r="B1675" t="s">
        <v>2537</v>
      </c>
      <c r="C1675" t="s">
        <v>2399</v>
      </c>
      <c r="D1675" s="98">
        <v>45517</v>
      </c>
      <c r="E1675" s="1">
        <v>9149</v>
      </c>
      <c r="F1675" t="s">
        <v>5160</v>
      </c>
      <c r="G1675" s="1">
        <v>3566457</v>
      </c>
      <c r="H1675" t="s">
        <v>2365</v>
      </c>
      <c r="I1675" s="120">
        <v>24</v>
      </c>
      <c r="J1675" s="120"/>
      <c r="K1675" s="120"/>
      <c r="L1675" s="47">
        <v>12.645809999999999</v>
      </c>
      <c r="M1675" s="47">
        <f t="shared" ref="M1675:M1738" si="56">+I1675*L1675</f>
        <v>303.49943999999999</v>
      </c>
      <c r="N1675">
        <f t="shared" si="55"/>
        <v>13</v>
      </c>
    </row>
    <row r="1676" spans="1:14" x14ac:dyDescent="0.25">
      <c r="A1676" t="s">
        <v>2483</v>
      </c>
      <c r="B1676" t="s">
        <v>2537</v>
      </c>
      <c r="C1676" t="s">
        <v>2399</v>
      </c>
      <c r="D1676" s="98">
        <v>45517</v>
      </c>
      <c r="E1676" s="1">
        <v>9149</v>
      </c>
      <c r="F1676" t="s">
        <v>5160</v>
      </c>
      <c r="G1676" s="1">
        <v>3568860</v>
      </c>
      <c r="H1676" t="s">
        <v>2361</v>
      </c>
      <c r="I1676" s="120">
        <v>24</v>
      </c>
      <c r="J1676" s="120"/>
      <c r="K1676" s="120"/>
      <c r="L1676" s="47">
        <v>12.645809999999999</v>
      </c>
      <c r="M1676" s="47">
        <f t="shared" si="56"/>
        <v>303.49943999999999</v>
      </c>
      <c r="N1676">
        <f t="shared" si="55"/>
        <v>13</v>
      </c>
    </row>
    <row r="1677" spans="1:14" x14ac:dyDescent="0.25">
      <c r="A1677" t="s">
        <v>2483</v>
      </c>
      <c r="B1677" t="s">
        <v>2537</v>
      </c>
      <c r="C1677" t="s">
        <v>2399</v>
      </c>
      <c r="D1677" s="98">
        <v>45517</v>
      </c>
      <c r="E1677" s="1">
        <v>9151</v>
      </c>
      <c r="F1677" t="s">
        <v>5161</v>
      </c>
      <c r="G1677" s="1">
        <v>3284683</v>
      </c>
      <c r="H1677" t="s">
        <v>2343</v>
      </c>
      <c r="I1677" s="120">
        <v>6</v>
      </c>
      <c r="J1677" s="120"/>
      <c r="K1677" s="120"/>
      <c r="L1677" s="47">
        <v>30.099959999999999</v>
      </c>
      <c r="M1677" s="47">
        <f t="shared" si="56"/>
        <v>180.59976</v>
      </c>
      <c r="N1677">
        <f t="shared" si="55"/>
        <v>13</v>
      </c>
    </row>
    <row r="1678" spans="1:14" x14ac:dyDescent="0.25">
      <c r="A1678" t="s">
        <v>2483</v>
      </c>
      <c r="B1678" t="s">
        <v>2537</v>
      </c>
      <c r="C1678" t="s">
        <v>2399</v>
      </c>
      <c r="D1678" s="98">
        <v>45517</v>
      </c>
      <c r="E1678" s="1">
        <v>9152</v>
      </c>
      <c r="F1678" t="s">
        <v>5162</v>
      </c>
      <c r="G1678" s="1">
        <v>3384347</v>
      </c>
      <c r="H1678" t="s">
        <v>2345</v>
      </c>
      <c r="I1678" s="120">
        <v>60</v>
      </c>
      <c r="J1678" s="120"/>
      <c r="K1678" s="120"/>
      <c r="L1678" s="47">
        <v>5.7200040000000012</v>
      </c>
      <c r="M1678" s="47">
        <f t="shared" si="56"/>
        <v>343.20024000000006</v>
      </c>
      <c r="N1678">
        <f t="shared" si="55"/>
        <v>13</v>
      </c>
    </row>
    <row r="1679" spans="1:14" x14ac:dyDescent="0.25">
      <c r="A1679" t="s">
        <v>2483</v>
      </c>
      <c r="B1679" t="s">
        <v>2537</v>
      </c>
      <c r="C1679" t="s">
        <v>2399</v>
      </c>
      <c r="D1679" s="98">
        <v>45520</v>
      </c>
      <c r="E1679" s="1">
        <v>9152</v>
      </c>
      <c r="F1679" t="s">
        <v>5162</v>
      </c>
      <c r="G1679" s="1">
        <v>3384346</v>
      </c>
      <c r="H1679" t="s">
        <v>2354</v>
      </c>
      <c r="I1679" s="120">
        <v>6</v>
      </c>
      <c r="J1679" s="120"/>
      <c r="K1679" s="120"/>
      <c r="L1679" s="47">
        <v>37.949940000000005</v>
      </c>
      <c r="M1679" s="47">
        <f t="shared" si="56"/>
        <v>227.69964000000004</v>
      </c>
      <c r="N1679">
        <f t="shared" si="55"/>
        <v>16</v>
      </c>
    </row>
    <row r="1680" spans="1:14" x14ac:dyDescent="0.25">
      <c r="A1680" t="s">
        <v>2483</v>
      </c>
      <c r="B1680" t="s">
        <v>2537</v>
      </c>
      <c r="C1680" t="s">
        <v>2399</v>
      </c>
      <c r="D1680" s="98">
        <v>45517</v>
      </c>
      <c r="E1680" s="1">
        <v>9154</v>
      </c>
      <c r="F1680" t="s">
        <v>5163</v>
      </c>
      <c r="G1680" s="1">
        <v>3284683</v>
      </c>
      <c r="H1680" t="s">
        <v>2343</v>
      </c>
      <c r="I1680" s="120">
        <v>6</v>
      </c>
      <c r="J1680" s="120"/>
      <c r="K1680" s="120"/>
      <c r="L1680" s="47">
        <v>30.099959999999999</v>
      </c>
      <c r="M1680" s="47">
        <f t="shared" si="56"/>
        <v>180.59976</v>
      </c>
      <c r="N1680">
        <f t="shared" si="55"/>
        <v>13</v>
      </c>
    </row>
    <row r="1681" spans="1:14" x14ac:dyDescent="0.25">
      <c r="A1681" t="s">
        <v>2483</v>
      </c>
      <c r="B1681" t="s">
        <v>2537</v>
      </c>
      <c r="C1681" t="s">
        <v>2399</v>
      </c>
      <c r="D1681" s="98">
        <v>45517</v>
      </c>
      <c r="E1681" s="1">
        <v>9158</v>
      </c>
      <c r="F1681" t="s">
        <v>5164</v>
      </c>
      <c r="G1681" s="1">
        <v>3284683</v>
      </c>
      <c r="H1681" t="s">
        <v>2343</v>
      </c>
      <c r="I1681" s="120">
        <v>6</v>
      </c>
      <c r="J1681" s="120"/>
      <c r="K1681" s="120"/>
      <c r="L1681" s="47">
        <v>30.099959999999999</v>
      </c>
      <c r="M1681" s="47">
        <f t="shared" si="56"/>
        <v>180.59976</v>
      </c>
      <c r="N1681">
        <f t="shared" si="55"/>
        <v>13</v>
      </c>
    </row>
    <row r="1682" spans="1:14" x14ac:dyDescent="0.25">
      <c r="A1682" t="s">
        <v>2483</v>
      </c>
      <c r="B1682" t="s">
        <v>2537</v>
      </c>
      <c r="C1682" t="s">
        <v>2399</v>
      </c>
      <c r="D1682" s="98">
        <v>45517</v>
      </c>
      <c r="E1682" s="1">
        <v>9160</v>
      </c>
      <c r="F1682" t="s">
        <v>2495</v>
      </c>
      <c r="G1682" s="1">
        <v>3284683</v>
      </c>
      <c r="H1682" t="s">
        <v>2343</v>
      </c>
      <c r="I1682" s="120">
        <v>6</v>
      </c>
      <c r="J1682" s="120"/>
      <c r="K1682" s="120"/>
      <c r="L1682" s="47">
        <v>30.099959999999999</v>
      </c>
      <c r="M1682" s="47">
        <f t="shared" si="56"/>
        <v>180.59976</v>
      </c>
      <c r="N1682">
        <f t="shared" si="55"/>
        <v>13</v>
      </c>
    </row>
    <row r="1683" spans="1:14" x14ac:dyDescent="0.25">
      <c r="A1683" t="s">
        <v>2483</v>
      </c>
      <c r="B1683" t="s">
        <v>2537</v>
      </c>
      <c r="C1683" t="s">
        <v>2399</v>
      </c>
      <c r="D1683" s="98">
        <v>45517</v>
      </c>
      <c r="E1683" s="1">
        <v>9161</v>
      </c>
      <c r="F1683" t="s">
        <v>5165</v>
      </c>
      <c r="G1683" s="1">
        <v>3284683</v>
      </c>
      <c r="H1683" t="s">
        <v>2343</v>
      </c>
      <c r="I1683" s="120">
        <v>6</v>
      </c>
      <c r="J1683" s="120"/>
      <c r="K1683" s="120"/>
      <c r="L1683" s="47">
        <v>30.099959999999999</v>
      </c>
      <c r="M1683" s="47">
        <f t="shared" si="56"/>
        <v>180.59976</v>
      </c>
      <c r="N1683">
        <f t="shared" si="55"/>
        <v>13</v>
      </c>
    </row>
    <row r="1684" spans="1:14" x14ac:dyDescent="0.25">
      <c r="A1684" t="s">
        <v>2483</v>
      </c>
      <c r="B1684" t="s">
        <v>2537</v>
      </c>
      <c r="C1684" t="s">
        <v>2399</v>
      </c>
      <c r="D1684" s="98">
        <v>45517</v>
      </c>
      <c r="E1684" s="1">
        <v>9161</v>
      </c>
      <c r="F1684" t="s">
        <v>5165</v>
      </c>
      <c r="G1684" s="1">
        <v>3352387</v>
      </c>
      <c r="H1684" t="s">
        <v>2352</v>
      </c>
      <c r="I1684" s="120">
        <v>6</v>
      </c>
      <c r="J1684" s="120"/>
      <c r="K1684" s="120"/>
      <c r="L1684" s="47">
        <v>39.743999999999993</v>
      </c>
      <c r="M1684" s="47">
        <f t="shared" si="56"/>
        <v>238.46399999999994</v>
      </c>
      <c r="N1684">
        <f t="shared" si="55"/>
        <v>13</v>
      </c>
    </row>
    <row r="1685" spans="1:14" x14ac:dyDescent="0.25">
      <c r="A1685" t="s">
        <v>2483</v>
      </c>
      <c r="B1685" t="s">
        <v>2537</v>
      </c>
      <c r="C1685" t="s">
        <v>2399</v>
      </c>
      <c r="D1685" s="98">
        <v>45517</v>
      </c>
      <c r="E1685" s="1">
        <v>9165</v>
      </c>
      <c r="F1685" t="s">
        <v>2496</v>
      </c>
      <c r="G1685" s="1">
        <v>3284683</v>
      </c>
      <c r="H1685" t="s">
        <v>2343</v>
      </c>
      <c r="I1685" s="120">
        <v>6</v>
      </c>
      <c r="J1685" s="120"/>
      <c r="K1685" s="120"/>
      <c r="L1685" s="47">
        <v>30.099959999999999</v>
      </c>
      <c r="M1685" s="47">
        <f t="shared" si="56"/>
        <v>180.59976</v>
      </c>
      <c r="N1685">
        <f t="shared" si="55"/>
        <v>13</v>
      </c>
    </row>
    <row r="1686" spans="1:14" x14ac:dyDescent="0.25">
      <c r="A1686" t="s">
        <v>2339</v>
      </c>
      <c r="B1686" t="s">
        <v>2537</v>
      </c>
      <c r="C1686" t="s">
        <v>2340</v>
      </c>
      <c r="D1686" s="98">
        <v>45525</v>
      </c>
      <c r="E1686" s="1">
        <v>112</v>
      </c>
      <c r="F1686" t="s">
        <v>2341</v>
      </c>
      <c r="G1686" s="1">
        <v>3384347</v>
      </c>
      <c r="H1686" t="s">
        <v>2345</v>
      </c>
      <c r="I1686" s="120">
        <v>60</v>
      </c>
      <c r="J1686" s="120"/>
      <c r="K1686" s="120"/>
      <c r="L1686" s="47">
        <v>5.7200040000000012</v>
      </c>
      <c r="M1686" s="47">
        <f t="shared" si="56"/>
        <v>343.20024000000006</v>
      </c>
      <c r="N1686">
        <f t="shared" si="55"/>
        <v>21</v>
      </c>
    </row>
    <row r="1687" spans="1:14" x14ac:dyDescent="0.25">
      <c r="A1687" t="s">
        <v>2339</v>
      </c>
      <c r="B1687" t="s">
        <v>2537</v>
      </c>
      <c r="C1687" t="s">
        <v>2340</v>
      </c>
      <c r="D1687" s="98">
        <v>45524</v>
      </c>
      <c r="E1687" s="1">
        <v>112</v>
      </c>
      <c r="F1687" t="s">
        <v>2341</v>
      </c>
      <c r="G1687" s="1">
        <v>3384347</v>
      </c>
      <c r="H1687" t="s">
        <v>2345</v>
      </c>
      <c r="I1687" s="120">
        <v>180</v>
      </c>
      <c r="J1687" s="120"/>
      <c r="K1687" s="120"/>
      <c r="L1687" s="47">
        <v>5.7200040000000012</v>
      </c>
      <c r="M1687" s="47">
        <f t="shared" si="56"/>
        <v>1029.6007200000001</v>
      </c>
      <c r="N1687">
        <f t="shared" si="55"/>
        <v>20</v>
      </c>
    </row>
    <row r="1688" spans="1:14" x14ac:dyDescent="0.25">
      <c r="A1688" t="s">
        <v>2339</v>
      </c>
      <c r="B1688" t="s">
        <v>2537</v>
      </c>
      <c r="C1688" t="s">
        <v>2340</v>
      </c>
      <c r="D1688" s="98">
        <v>45524</v>
      </c>
      <c r="E1688" s="1">
        <v>112</v>
      </c>
      <c r="F1688" t="s">
        <v>2341</v>
      </c>
      <c r="G1688" s="1">
        <v>3580230</v>
      </c>
      <c r="H1688" t="s">
        <v>2356</v>
      </c>
      <c r="I1688" s="120">
        <v>30</v>
      </c>
      <c r="J1688" s="120"/>
      <c r="K1688" s="120"/>
      <c r="L1688" s="47">
        <v>36.695520000000002</v>
      </c>
      <c r="M1688" s="47">
        <f t="shared" si="56"/>
        <v>1100.8656000000001</v>
      </c>
      <c r="N1688">
        <f t="shared" si="55"/>
        <v>20</v>
      </c>
    </row>
    <row r="1689" spans="1:14" x14ac:dyDescent="0.25">
      <c r="A1689" t="s">
        <v>2339</v>
      </c>
      <c r="B1689" t="s">
        <v>2537</v>
      </c>
      <c r="C1689" t="s">
        <v>2340</v>
      </c>
      <c r="D1689" s="98">
        <v>45524</v>
      </c>
      <c r="E1689" s="1">
        <v>112</v>
      </c>
      <c r="F1689" t="s">
        <v>2341</v>
      </c>
      <c r="G1689" s="1">
        <v>3580595</v>
      </c>
      <c r="H1689" t="s">
        <v>2349</v>
      </c>
      <c r="I1689" s="120">
        <v>30</v>
      </c>
      <c r="J1689" s="120"/>
      <c r="K1689" s="120"/>
      <c r="L1689" s="47">
        <v>18.065520000000003</v>
      </c>
      <c r="M1689" s="47">
        <f t="shared" si="56"/>
        <v>541.96560000000011</v>
      </c>
      <c r="N1689">
        <f t="shared" si="55"/>
        <v>20</v>
      </c>
    </row>
    <row r="1690" spans="1:14" x14ac:dyDescent="0.25">
      <c r="A1690" t="s">
        <v>2339</v>
      </c>
      <c r="B1690" t="s">
        <v>2537</v>
      </c>
      <c r="C1690" t="s">
        <v>2340</v>
      </c>
      <c r="D1690" s="98">
        <v>45524</v>
      </c>
      <c r="E1690" s="1">
        <v>112</v>
      </c>
      <c r="F1690" t="s">
        <v>2341</v>
      </c>
      <c r="G1690" s="1">
        <v>3564667</v>
      </c>
      <c r="H1690" t="s">
        <v>2347</v>
      </c>
      <c r="I1690" s="120">
        <v>24</v>
      </c>
      <c r="J1690" s="120"/>
      <c r="K1690" s="120"/>
      <c r="L1690" s="47">
        <v>20.323620000000002</v>
      </c>
      <c r="M1690" s="47">
        <f t="shared" si="56"/>
        <v>487.76688000000001</v>
      </c>
      <c r="N1690">
        <f t="shared" si="55"/>
        <v>20</v>
      </c>
    </row>
    <row r="1691" spans="1:14" x14ac:dyDescent="0.25">
      <c r="A1691" t="s">
        <v>2339</v>
      </c>
      <c r="B1691" t="s">
        <v>2537</v>
      </c>
      <c r="C1691" t="s">
        <v>2340</v>
      </c>
      <c r="D1691" s="98">
        <v>45524</v>
      </c>
      <c r="E1691" s="1">
        <v>112</v>
      </c>
      <c r="F1691" t="s">
        <v>2341</v>
      </c>
      <c r="G1691" s="1">
        <v>3584240</v>
      </c>
      <c r="H1691" t="s">
        <v>2357</v>
      </c>
      <c r="I1691" s="120">
        <v>120</v>
      </c>
      <c r="J1691" s="120"/>
      <c r="K1691" s="120"/>
      <c r="L1691" s="47">
        <v>5.9841899999999999</v>
      </c>
      <c r="M1691" s="47">
        <f t="shared" si="56"/>
        <v>718.1028</v>
      </c>
      <c r="N1691">
        <f t="shared" si="55"/>
        <v>20</v>
      </c>
    </row>
    <row r="1692" spans="1:14" x14ac:dyDescent="0.25">
      <c r="A1692" t="s">
        <v>2339</v>
      </c>
      <c r="B1692" t="s">
        <v>2537</v>
      </c>
      <c r="C1692" t="s">
        <v>2340</v>
      </c>
      <c r="D1692" s="98">
        <v>45525</v>
      </c>
      <c r="E1692" s="1">
        <v>112</v>
      </c>
      <c r="F1692" t="s">
        <v>2341</v>
      </c>
      <c r="G1692" s="1">
        <v>3284683</v>
      </c>
      <c r="H1692" t="s">
        <v>2343</v>
      </c>
      <c r="I1692" s="120">
        <v>30</v>
      </c>
      <c r="J1692" s="120"/>
      <c r="K1692" s="120"/>
      <c r="L1692" s="47">
        <v>30.099959999999999</v>
      </c>
      <c r="M1692" s="47">
        <f t="shared" si="56"/>
        <v>902.99879999999996</v>
      </c>
      <c r="N1692">
        <f t="shared" si="55"/>
        <v>21</v>
      </c>
    </row>
    <row r="1693" spans="1:14" x14ac:dyDescent="0.25">
      <c r="A1693" t="s">
        <v>2339</v>
      </c>
      <c r="B1693" t="s">
        <v>2537</v>
      </c>
      <c r="C1693" t="s">
        <v>2340</v>
      </c>
      <c r="D1693" s="98">
        <v>45523</v>
      </c>
      <c r="E1693" s="1">
        <v>114</v>
      </c>
      <c r="F1693" t="s">
        <v>2344</v>
      </c>
      <c r="G1693" s="1">
        <v>3408152</v>
      </c>
      <c r="H1693" t="s">
        <v>2346</v>
      </c>
      <c r="I1693" s="120">
        <v>20</v>
      </c>
      <c r="J1693" s="120"/>
      <c r="K1693" s="120"/>
      <c r="L1693" s="47">
        <v>19.800018000000001</v>
      </c>
      <c r="M1693" s="47">
        <f t="shared" si="56"/>
        <v>396.00036</v>
      </c>
      <c r="N1693">
        <f t="shared" si="55"/>
        <v>19</v>
      </c>
    </row>
    <row r="1694" spans="1:14" x14ac:dyDescent="0.25">
      <c r="A1694" t="s">
        <v>2339</v>
      </c>
      <c r="B1694" t="s">
        <v>2537</v>
      </c>
      <c r="C1694" t="s">
        <v>2340</v>
      </c>
      <c r="D1694" s="98">
        <v>45524</v>
      </c>
      <c r="E1694" s="1">
        <v>114</v>
      </c>
      <c r="F1694" t="s">
        <v>2344</v>
      </c>
      <c r="G1694" s="1">
        <v>3565351</v>
      </c>
      <c r="H1694" t="s">
        <v>2342</v>
      </c>
      <c r="I1694" s="120">
        <v>24</v>
      </c>
      <c r="J1694" s="120"/>
      <c r="K1694" s="120"/>
      <c r="L1694" s="47">
        <v>12.645809999999999</v>
      </c>
      <c r="M1694" s="47">
        <f t="shared" si="56"/>
        <v>303.49943999999999</v>
      </c>
      <c r="N1694">
        <f t="shared" si="55"/>
        <v>20</v>
      </c>
    </row>
    <row r="1695" spans="1:14" x14ac:dyDescent="0.25">
      <c r="A1695" t="s">
        <v>2339</v>
      </c>
      <c r="B1695" t="s">
        <v>2537</v>
      </c>
      <c r="C1695" t="s">
        <v>2340</v>
      </c>
      <c r="D1695" s="98">
        <v>45529</v>
      </c>
      <c r="E1695" s="1">
        <v>114</v>
      </c>
      <c r="F1695" t="s">
        <v>2344</v>
      </c>
      <c r="G1695" s="1">
        <v>3408152</v>
      </c>
      <c r="H1695" t="s">
        <v>2346</v>
      </c>
      <c r="I1695" s="120">
        <v>20</v>
      </c>
      <c r="J1695" s="120"/>
      <c r="K1695" s="120"/>
      <c r="L1695" s="47">
        <v>19.800018000000001</v>
      </c>
      <c r="M1695" s="47">
        <f t="shared" si="56"/>
        <v>396.00036</v>
      </c>
      <c r="N1695">
        <f t="shared" si="55"/>
        <v>25</v>
      </c>
    </row>
    <row r="1696" spans="1:14" x14ac:dyDescent="0.25">
      <c r="A1696" t="s">
        <v>2339</v>
      </c>
      <c r="B1696" t="s">
        <v>2537</v>
      </c>
      <c r="C1696" t="s">
        <v>2340</v>
      </c>
      <c r="D1696" s="98">
        <v>45529</v>
      </c>
      <c r="E1696" s="1">
        <v>114</v>
      </c>
      <c r="F1696" t="s">
        <v>2344</v>
      </c>
      <c r="G1696" s="1">
        <v>3564667</v>
      </c>
      <c r="H1696" t="s">
        <v>2347</v>
      </c>
      <c r="I1696" s="120">
        <v>12</v>
      </c>
      <c r="J1696" s="120"/>
      <c r="K1696" s="120"/>
      <c r="L1696" s="47">
        <v>20.323620000000002</v>
      </c>
      <c r="M1696" s="47">
        <f t="shared" si="56"/>
        <v>243.88344000000001</v>
      </c>
      <c r="N1696">
        <f t="shared" si="55"/>
        <v>25</v>
      </c>
    </row>
    <row r="1697" spans="1:14" x14ac:dyDescent="0.25">
      <c r="A1697" t="s">
        <v>2339</v>
      </c>
      <c r="B1697" t="s">
        <v>2537</v>
      </c>
      <c r="C1697" t="s">
        <v>2340</v>
      </c>
      <c r="D1697" s="98">
        <v>45524</v>
      </c>
      <c r="E1697" s="1">
        <v>118</v>
      </c>
      <c r="F1697" t="s">
        <v>2348</v>
      </c>
      <c r="G1697" s="1">
        <v>3564667</v>
      </c>
      <c r="H1697" t="s">
        <v>2347</v>
      </c>
      <c r="I1697" s="120">
        <v>12</v>
      </c>
      <c r="J1697" s="120"/>
      <c r="K1697" s="120"/>
      <c r="L1697" s="47">
        <v>20.323620000000002</v>
      </c>
      <c r="M1697" s="47">
        <f t="shared" si="56"/>
        <v>243.88344000000001</v>
      </c>
      <c r="N1697">
        <f t="shared" si="55"/>
        <v>20</v>
      </c>
    </row>
    <row r="1698" spans="1:14" x14ac:dyDescent="0.25">
      <c r="A1698" t="s">
        <v>2339</v>
      </c>
      <c r="B1698" t="s">
        <v>2537</v>
      </c>
      <c r="C1698" t="s">
        <v>2340</v>
      </c>
      <c r="D1698" s="98">
        <v>45527</v>
      </c>
      <c r="E1698" s="1">
        <v>118</v>
      </c>
      <c r="F1698" t="s">
        <v>2348</v>
      </c>
      <c r="G1698" s="1">
        <v>3373113</v>
      </c>
      <c r="H1698" t="s">
        <v>2353</v>
      </c>
      <c r="I1698" s="120">
        <v>120</v>
      </c>
      <c r="J1698" s="120"/>
      <c r="K1698" s="120"/>
      <c r="L1698" s="47">
        <v>5.9841899999999999</v>
      </c>
      <c r="M1698" s="47">
        <f t="shared" si="56"/>
        <v>718.1028</v>
      </c>
      <c r="N1698">
        <f t="shared" si="55"/>
        <v>23</v>
      </c>
    </row>
    <row r="1699" spans="1:14" x14ac:dyDescent="0.25">
      <c r="A1699" t="s">
        <v>2339</v>
      </c>
      <c r="B1699" t="s">
        <v>2537</v>
      </c>
      <c r="C1699" t="s">
        <v>2340</v>
      </c>
      <c r="D1699" s="98">
        <v>45527</v>
      </c>
      <c r="E1699" s="1">
        <v>118</v>
      </c>
      <c r="F1699" t="s">
        <v>2348</v>
      </c>
      <c r="G1699" s="1">
        <v>3564666</v>
      </c>
      <c r="H1699" t="s">
        <v>2362</v>
      </c>
      <c r="I1699" s="88">
        <v>12</v>
      </c>
      <c r="L1699" s="47">
        <v>20.323620000000002</v>
      </c>
      <c r="M1699" s="47">
        <f t="shared" si="56"/>
        <v>243.88344000000001</v>
      </c>
      <c r="N1699">
        <f t="shared" si="55"/>
        <v>23</v>
      </c>
    </row>
    <row r="1700" spans="1:14" x14ac:dyDescent="0.25">
      <c r="A1700" t="s">
        <v>2339</v>
      </c>
      <c r="B1700" t="s">
        <v>2537</v>
      </c>
      <c r="C1700" s="88" t="s">
        <v>2340</v>
      </c>
      <c r="D1700" s="98">
        <v>45528</v>
      </c>
      <c r="E1700" s="1">
        <v>118</v>
      </c>
      <c r="F1700" s="88" t="s">
        <v>2348</v>
      </c>
      <c r="G1700" s="88">
        <v>3284683</v>
      </c>
      <c r="H1700" s="88" t="s">
        <v>2343</v>
      </c>
      <c r="I1700" s="88">
        <v>30</v>
      </c>
      <c r="L1700" s="47">
        <v>30.099959999999999</v>
      </c>
      <c r="M1700" s="47">
        <f t="shared" si="56"/>
        <v>902.99879999999996</v>
      </c>
      <c r="N1700">
        <f t="shared" si="55"/>
        <v>24</v>
      </c>
    </row>
    <row r="1701" spans="1:14" x14ac:dyDescent="0.25">
      <c r="A1701" t="s">
        <v>2339</v>
      </c>
      <c r="B1701" t="s">
        <v>2537</v>
      </c>
      <c r="C1701" t="s">
        <v>2340</v>
      </c>
      <c r="D1701" s="98">
        <v>45528</v>
      </c>
      <c r="E1701" s="1">
        <v>118</v>
      </c>
      <c r="F1701" t="s">
        <v>2348</v>
      </c>
      <c r="G1701" s="1">
        <v>3373113</v>
      </c>
      <c r="H1701" t="s">
        <v>2353</v>
      </c>
      <c r="I1701" s="88">
        <v>180</v>
      </c>
      <c r="L1701" s="47">
        <v>5.9841899999999999</v>
      </c>
      <c r="M1701" s="47">
        <f t="shared" si="56"/>
        <v>1077.1541999999999</v>
      </c>
      <c r="N1701">
        <f t="shared" si="55"/>
        <v>24</v>
      </c>
    </row>
    <row r="1702" spans="1:14" x14ac:dyDescent="0.25">
      <c r="A1702" t="s">
        <v>2339</v>
      </c>
      <c r="B1702" t="s">
        <v>2537</v>
      </c>
      <c r="C1702" t="s">
        <v>2340</v>
      </c>
      <c r="D1702" s="98">
        <v>45528</v>
      </c>
      <c r="E1702" s="1">
        <v>118</v>
      </c>
      <c r="F1702" t="s">
        <v>2348</v>
      </c>
      <c r="G1702" s="1">
        <v>3384346</v>
      </c>
      <c r="H1702" t="s">
        <v>2354</v>
      </c>
      <c r="I1702" s="88">
        <v>12</v>
      </c>
      <c r="L1702" s="47">
        <v>37.949940000000005</v>
      </c>
      <c r="M1702" s="47">
        <f t="shared" si="56"/>
        <v>455.39928000000009</v>
      </c>
      <c r="N1702">
        <f t="shared" si="55"/>
        <v>24</v>
      </c>
    </row>
    <row r="1703" spans="1:14" x14ac:dyDescent="0.25">
      <c r="A1703" t="s">
        <v>2339</v>
      </c>
      <c r="B1703" t="s">
        <v>2537</v>
      </c>
      <c r="C1703" t="s">
        <v>2340</v>
      </c>
      <c r="D1703" s="98">
        <v>45528</v>
      </c>
      <c r="E1703" s="1">
        <v>118</v>
      </c>
      <c r="F1703" t="s">
        <v>2348</v>
      </c>
      <c r="G1703" s="1">
        <v>3384347</v>
      </c>
      <c r="H1703" t="s">
        <v>2345</v>
      </c>
      <c r="I1703" s="88">
        <v>120</v>
      </c>
      <c r="L1703" s="47">
        <v>5.7200040000000012</v>
      </c>
      <c r="M1703" s="47">
        <f t="shared" si="56"/>
        <v>686.40048000000013</v>
      </c>
      <c r="N1703">
        <f t="shared" si="55"/>
        <v>24</v>
      </c>
    </row>
    <row r="1704" spans="1:14" x14ac:dyDescent="0.25">
      <c r="A1704" t="s">
        <v>2339</v>
      </c>
      <c r="B1704" t="s">
        <v>2537</v>
      </c>
      <c r="C1704" t="s">
        <v>2340</v>
      </c>
      <c r="D1704" s="98">
        <v>45528</v>
      </c>
      <c r="E1704" s="1">
        <v>118</v>
      </c>
      <c r="F1704" t="s">
        <v>2348</v>
      </c>
      <c r="G1704" s="1">
        <v>3565350</v>
      </c>
      <c r="H1704" t="s">
        <v>2364</v>
      </c>
      <c r="I1704" s="88">
        <v>48</v>
      </c>
      <c r="L1704" s="47">
        <v>12.645809999999999</v>
      </c>
      <c r="M1704" s="47">
        <f t="shared" si="56"/>
        <v>606.99887999999999</v>
      </c>
      <c r="N1704">
        <f t="shared" si="55"/>
        <v>24</v>
      </c>
    </row>
    <row r="1705" spans="1:14" x14ac:dyDescent="0.25">
      <c r="A1705" t="s">
        <v>2339</v>
      </c>
      <c r="B1705" t="s">
        <v>2537</v>
      </c>
      <c r="C1705" t="s">
        <v>2340</v>
      </c>
      <c r="D1705" s="98">
        <v>45528</v>
      </c>
      <c r="E1705" s="1">
        <v>118</v>
      </c>
      <c r="F1705" t="s">
        <v>2348</v>
      </c>
      <c r="G1705" s="1">
        <v>3566457</v>
      </c>
      <c r="H1705" t="s">
        <v>2365</v>
      </c>
      <c r="I1705" s="88">
        <v>24</v>
      </c>
      <c r="L1705" s="47">
        <v>12.645809999999999</v>
      </c>
      <c r="M1705" s="47">
        <f t="shared" si="56"/>
        <v>303.49943999999999</v>
      </c>
      <c r="N1705">
        <f t="shared" si="55"/>
        <v>24</v>
      </c>
    </row>
    <row r="1706" spans="1:14" x14ac:dyDescent="0.25">
      <c r="A1706" t="s">
        <v>2339</v>
      </c>
      <c r="B1706" t="s">
        <v>2537</v>
      </c>
      <c r="C1706" t="s">
        <v>2340</v>
      </c>
      <c r="D1706" s="98">
        <v>45528</v>
      </c>
      <c r="E1706" s="1">
        <v>118</v>
      </c>
      <c r="F1706" t="s">
        <v>2348</v>
      </c>
      <c r="G1706" s="1">
        <v>3564666</v>
      </c>
      <c r="H1706" t="s">
        <v>2362</v>
      </c>
      <c r="I1706" s="88">
        <v>12</v>
      </c>
      <c r="L1706" s="47">
        <v>20.323620000000002</v>
      </c>
      <c r="M1706" s="47">
        <f t="shared" si="56"/>
        <v>243.88344000000001</v>
      </c>
      <c r="N1706">
        <f t="shared" si="55"/>
        <v>24</v>
      </c>
    </row>
    <row r="1707" spans="1:14" x14ac:dyDescent="0.25">
      <c r="A1707" t="s">
        <v>2339</v>
      </c>
      <c r="B1707" t="s">
        <v>2537</v>
      </c>
      <c r="C1707" t="s">
        <v>2340</v>
      </c>
      <c r="D1707" s="98">
        <v>45528</v>
      </c>
      <c r="E1707" s="1">
        <v>118</v>
      </c>
      <c r="F1707" t="s">
        <v>2348</v>
      </c>
      <c r="G1707" s="1">
        <v>3564667</v>
      </c>
      <c r="H1707" t="s">
        <v>2347</v>
      </c>
      <c r="I1707" s="88">
        <v>12</v>
      </c>
      <c r="L1707" s="47">
        <v>20.323620000000002</v>
      </c>
      <c r="M1707" s="47">
        <f t="shared" si="56"/>
        <v>243.88344000000001</v>
      </c>
      <c r="N1707">
        <f t="shared" si="55"/>
        <v>24</v>
      </c>
    </row>
    <row r="1708" spans="1:14" x14ac:dyDescent="0.25">
      <c r="A1708" t="s">
        <v>2339</v>
      </c>
      <c r="B1708" t="s">
        <v>2537</v>
      </c>
      <c r="C1708" t="s">
        <v>2340</v>
      </c>
      <c r="D1708" s="98">
        <v>45528</v>
      </c>
      <c r="E1708" s="1">
        <v>118</v>
      </c>
      <c r="F1708" t="s">
        <v>2348</v>
      </c>
      <c r="G1708" s="1">
        <v>3565351</v>
      </c>
      <c r="H1708" t="s">
        <v>2342</v>
      </c>
      <c r="I1708" s="88">
        <v>48</v>
      </c>
      <c r="L1708" s="47">
        <v>12.645809999999999</v>
      </c>
      <c r="M1708" s="47">
        <f t="shared" si="56"/>
        <v>606.99887999999999</v>
      </c>
      <c r="N1708">
        <f t="shared" si="55"/>
        <v>24</v>
      </c>
    </row>
    <row r="1709" spans="1:14" x14ac:dyDescent="0.25">
      <c r="A1709" t="s">
        <v>2339</v>
      </c>
      <c r="B1709" t="s">
        <v>2537</v>
      </c>
      <c r="C1709" t="s">
        <v>2340</v>
      </c>
      <c r="D1709" s="98">
        <v>45527</v>
      </c>
      <c r="E1709" s="1">
        <v>122</v>
      </c>
      <c r="F1709" t="s">
        <v>2542</v>
      </c>
      <c r="G1709" s="1">
        <v>3284683</v>
      </c>
      <c r="H1709" t="s">
        <v>2343</v>
      </c>
      <c r="I1709" s="88">
        <v>120</v>
      </c>
      <c r="L1709" s="47">
        <v>30.099959999999999</v>
      </c>
      <c r="M1709" s="47">
        <f t="shared" si="56"/>
        <v>3611.9951999999998</v>
      </c>
      <c r="N1709">
        <f t="shared" si="55"/>
        <v>23</v>
      </c>
    </row>
    <row r="1710" spans="1:14" x14ac:dyDescent="0.25">
      <c r="A1710" t="s">
        <v>2339</v>
      </c>
      <c r="B1710" t="s">
        <v>2537</v>
      </c>
      <c r="C1710" t="s">
        <v>2340</v>
      </c>
      <c r="D1710" s="98">
        <v>45528</v>
      </c>
      <c r="E1710" s="1">
        <v>123</v>
      </c>
      <c r="F1710" t="s">
        <v>2351</v>
      </c>
      <c r="G1710" s="1">
        <v>3566457</v>
      </c>
      <c r="H1710" t="s">
        <v>2365</v>
      </c>
      <c r="I1710" s="88">
        <v>24</v>
      </c>
      <c r="L1710" s="47">
        <v>12.645809999999999</v>
      </c>
      <c r="M1710" s="47">
        <f t="shared" si="56"/>
        <v>303.49943999999999</v>
      </c>
      <c r="N1710">
        <f t="shared" si="55"/>
        <v>24</v>
      </c>
    </row>
    <row r="1711" spans="1:14" x14ac:dyDescent="0.25">
      <c r="A1711" t="s">
        <v>2339</v>
      </c>
      <c r="B1711" t="s">
        <v>2537</v>
      </c>
      <c r="C1711" t="s">
        <v>2340</v>
      </c>
      <c r="D1711" s="98">
        <v>45528</v>
      </c>
      <c r="E1711" s="1">
        <v>123</v>
      </c>
      <c r="F1711" t="s">
        <v>2351</v>
      </c>
      <c r="G1711" s="1">
        <v>3580595</v>
      </c>
      <c r="H1711" t="s">
        <v>2349</v>
      </c>
      <c r="I1711" s="88">
        <v>6</v>
      </c>
      <c r="L1711" s="47">
        <v>18.065520000000003</v>
      </c>
      <c r="M1711" s="47">
        <f t="shared" si="56"/>
        <v>108.39312000000001</v>
      </c>
      <c r="N1711">
        <f t="shared" si="55"/>
        <v>24</v>
      </c>
    </row>
    <row r="1712" spans="1:14" x14ac:dyDescent="0.25">
      <c r="A1712" t="s">
        <v>2339</v>
      </c>
      <c r="B1712" t="s">
        <v>2537</v>
      </c>
      <c r="C1712" t="s">
        <v>2340</v>
      </c>
      <c r="D1712" s="98">
        <v>45528</v>
      </c>
      <c r="E1712" s="1">
        <v>123</v>
      </c>
      <c r="F1712" t="s">
        <v>2351</v>
      </c>
      <c r="G1712" s="1">
        <v>3565351</v>
      </c>
      <c r="H1712" t="s">
        <v>2342</v>
      </c>
      <c r="I1712" s="88">
        <v>24</v>
      </c>
      <c r="L1712" s="47">
        <v>12.645809999999999</v>
      </c>
      <c r="M1712" s="47">
        <f t="shared" si="56"/>
        <v>303.49943999999999</v>
      </c>
      <c r="N1712">
        <f t="shared" si="55"/>
        <v>24</v>
      </c>
    </row>
    <row r="1713" spans="1:14" x14ac:dyDescent="0.25">
      <c r="A1713" t="s">
        <v>2339</v>
      </c>
      <c r="B1713" t="s">
        <v>2537</v>
      </c>
      <c r="C1713" t="s">
        <v>2340</v>
      </c>
      <c r="D1713" s="98">
        <v>45527</v>
      </c>
      <c r="E1713" s="1">
        <v>124</v>
      </c>
      <c r="F1713" t="s">
        <v>2355</v>
      </c>
      <c r="G1713" s="1">
        <v>3384347</v>
      </c>
      <c r="H1713" t="s">
        <v>2345</v>
      </c>
      <c r="I1713" s="88">
        <v>60</v>
      </c>
      <c r="L1713" s="47">
        <v>5.7200040000000012</v>
      </c>
      <c r="M1713" s="47">
        <f t="shared" si="56"/>
        <v>343.20024000000006</v>
      </c>
      <c r="N1713">
        <f t="shared" si="55"/>
        <v>23</v>
      </c>
    </row>
    <row r="1714" spans="1:14" x14ac:dyDescent="0.25">
      <c r="A1714" t="s">
        <v>2339</v>
      </c>
      <c r="B1714" t="s">
        <v>2537</v>
      </c>
      <c r="C1714" t="s">
        <v>2340</v>
      </c>
      <c r="D1714" s="98">
        <v>45528</v>
      </c>
      <c r="E1714" s="1">
        <v>124</v>
      </c>
      <c r="F1714" t="s">
        <v>2355</v>
      </c>
      <c r="G1714" s="1">
        <v>3352387</v>
      </c>
      <c r="H1714" t="s">
        <v>2352</v>
      </c>
      <c r="I1714" s="88">
        <v>60</v>
      </c>
      <c r="L1714" s="47">
        <v>39.743999999999993</v>
      </c>
      <c r="M1714" s="47">
        <f t="shared" si="56"/>
        <v>2384.6399999999994</v>
      </c>
      <c r="N1714">
        <f t="shared" si="55"/>
        <v>24</v>
      </c>
    </row>
    <row r="1715" spans="1:14" x14ac:dyDescent="0.25">
      <c r="A1715" t="s">
        <v>2339</v>
      </c>
      <c r="B1715" t="s">
        <v>2537</v>
      </c>
      <c r="C1715" t="s">
        <v>2340</v>
      </c>
      <c r="D1715" s="98">
        <v>45528</v>
      </c>
      <c r="E1715" s="1">
        <v>124</v>
      </c>
      <c r="F1715" t="s">
        <v>2355</v>
      </c>
      <c r="G1715" s="1">
        <v>3373113</v>
      </c>
      <c r="H1715" t="s">
        <v>2353</v>
      </c>
      <c r="I1715" s="88">
        <v>300</v>
      </c>
      <c r="L1715" s="47">
        <v>5.9841899999999999</v>
      </c>
      <c r="M1715" s="47">
        <f t="shared" si="56"/>
        <v>1795.2570000000001</v>
      </c>
      <c r="N1715">
        <f t="shared" si="55"/>
        <v>24</v>
      </c>
    </row>
    <row r="1716" spans="1:14" x14ac:dyDescent="0.25">
      <c r="A1716" t="s">
        <v>2339</v>
      </c>
      <c r="B1716" t="s">
        <v>2537</v>
      </c>
      <c r="C1716" t="s">
        <v>2340</v>
      </c>
      <c r="D1716" s="98">
        <v>45528</v>
      </c>
      <c r="E1716" s="1">
        <v>124</v>
      </c>
      <c r="F1716" t="s">
        <v>2355</v>
      </c>
      <c r="G1716" s="1">
        <v>3384346</v>
      </c>
      <c r="H1716" t="s">
        <v>2354</v>
      </c>
      <c r="I1716" s="88">
        <v>30</v>
      </c>
      <c r="L1716" s="47">
        <v>37.949940000000005</v>
      </c>
      <c r="M1716" s="47">
        <f t="shared" si="56"/>
        <v>1138.4982000000002</v>
      </c>
      <c r="N1716">
        <f t="shared" si="55"/>
        <v>24</v>
      </c>
    </row>
    <row r="1717" spans="1:14" x14ac:dyDescent="0.25">
      <c r="A1717" t="s">
        <v>2339</v>
      </c>
      <c r="B1717" t="s">
        <v>2537</v>
      </c>
      <c r="C1717" t="s">
        <v>2340</v>
      </c>
      <c r="D1717" s="98">
        <v>45528</v>
      </c>
      <c r="E1717" s="1">
        <v>124</v>
      </c>
      <c r="F1717" t="s">
        <v>2355</v>
      </c>
      <c r="G1717" s="1">
        <v>3384347</v>
      </c>
      <c r="H1717" t="s">
        <v>2345</v>
      </c>
      <c r="I1717" s="88">
        <v>300</v>
      </c>
      <c r="L1717" s="47">
        <v>5.7200040000000012</v>
      </c>
      <c r="M1717" s="47">
        <f t="shared" si="56"/>
        <v>1716.0012000000004</v>
      </c>
      <c r="N1717">
        <f t="shared" si="55"/>
        <v>24</v>
      </c>
    </row>
    <row r="1718" spans="1:14" x14ac:dyDescent="0.25">
      <c r="A1718" t="s">
        <v>2339</v>
      </c>
      <c r="B1718" t="s">
        <v>2537</v>
      </c>
      <c r="C1718" t="s">
        <v>2340</v>
      </c>
      <c r="D1718" s="98">
        <v>45528</v>
      </c>
      <c r="E1718" s="1">
        <v>124</v>
      </c>
      <c r="F1718" t="s">
        <v>2355</v>
      </c>
      <c r="G1718" s="1">
        <v>3408152</v>
      </c>
      <c r="H1718" t="s">
        <v>2346</v>
      </c>
      <c r="I1718" s="88">
        <v>60</v>
      </c>
      <c r="L1718" s="47">
        <v>19.800018000000001</v>
      </c>
      <c r="M1718" s="47">
        <f t="shared" si="56"/>
        <v>1188.00108</v>
      </c>
      <c r="N1718">
        <f t="shared" si="55"/>
        <v>24</v>
      </c>
    </row>
    <row r="1719" spans="1:14" x14ac:dyDescent="0.25">
      <c r="A1719" t="s">
        <v>2339</v>
      </c>
      <c r="B1719" t="s">
        <v>2537</v>
      </c>
      <c r="C1719" t="s">
        <v>2340</v>
      </c>
      <c r="D1719" s="98">
        <v>45528</v>
      </c>
      <c r="E1719" s="1">
        <v>124</v>
      </c>
      <c r="F1719" t="s">
        <v>2355</v>
      </c>
      <c r="G1719" s="1">
        <v>3568860</v>
      </c>
      <c r="H1719" t="s">
        <v>2361</v>
      </c>
      <c r="I1719" s="88">
        <v>120</v>
      </c>
      <c r="L1719" s="47">
        <v>12.645809999999999</v>
      </c>
      <c r="M1719" s="47">
        <f t="shared" si="56"/>
        <v>1517.4971999999998</v>
      </c>
      <c r="N1719">
        <f t="shared" si="55"/>
        <v>24</v>
      </c>
    </row>
    <row r="1720" spans="1:14" x14ac:dyDescent="0.25">
      <c r="A1720" t="s">
        <v>2339</v>
      </c>
      <c r="B1720" t="s">
        <v>2537</v>
      </c>
      <c r="C1720" t="s">
        <v>2340</v>
      </c>
      <c r="D1720" s="98">
        <v>45528</v>
      </c>
      <c r="E1720" s="1">
        <v>124</v>
      </c>
      <c r="F1720" t="s">
        <v>2355</v>
      </c>
      <c r="G1720" s="1">
        <v>3580595</v>
      </c>
      <c r="H1720" t="s">
        <v>2349</v>
      </c>
      <c r="I1720" s="88">
        <v>30</v>
      </c>
      <c r="L1720" s="47">
        <v>18.065520000000003</v>
      </c>
      <c r="M1720" s="47">
        <f t="shared" si="56"/>
        <v>541.96560000000011</v>
      </c>
      <c r="N1720">
        <f t="shared" si="55"/>
        <v>24</v>
      </c>
    </row>
    <row r="1721" spans="1:14" x14ac:dyDescent="0.25">
      <c r="A1721" t="s">
        <v>2339</v>
      </c>
      <c r="B1721" t="s">
        <v>2537</v>
      </c>
      <c r="C1721" t="s">
        <v>2340</v>
      </c>
      <c r="D1721" s="98">
        <v>45528</v>
      </c>
      <c r="E1721" s="1">
        <v>124</v>
      </c>
      <c r="F1721" t="s">
        <v>2355</v>
      </c>
      <c r="G1721" s="1">
        <v>3564666</v>
      </c>
      <c r="H1721" t="s">
        <v>2362</v>
      </c>
      <c r="I1721" s="88">
        <v>60</v>
      </c>
      <c r="L1721" s="47">
        <v>20.323620000000002</v>
      </c>
      <c r="M1721" s="47">
        <f t="shared" si="56"/>
        <v>1219.4172000000001</v>
      </c>
      <c r="N1721">
        <f t="shared" si="55"/>
        <v>24</v>
      </c>
    </row>
    <row r="1722" spans="1:14" x14ac:dyDescent="0.25">
      <c r="A1722" t="s">
        <v>2339</v>
      </c>
      <c r="B1722" t="s">
        <v>2537</v>
      </c>
      <c r="C1722" t="s">
        <v>2340</v>
      </c>
      <c r="D1722" s="98">
        <v>45528</v>
      </c>
      <c r="E1722" s="1">
        <v>124</v>
      </c>
      <c r="F1722" t="s">
        <v>2355</v>
      </c>
      <c r="G1722" s="1">
        <v>3564667</v>
      </c>
      <c r="H1722" t="s">
        <v>2347</v>
      </c>
      <c r="I1722" s="88">
        <v>60</v>
      </c>
      <c r="L1722" s="47">
        <v>20.323620000000002</v>
      </c>
      <c r="M1722" s="47">
        <f t="shared" si="56"/>
        <v>1219.4172000000001</v>
      </c>
      <c r="N1722">
        <f t="shared" si="55"/>
        <v>24</v>
      </c>
    </row>
    <row r="1723" spans="1:14" x14ac:dyDescent="0.25">
      <c r="A1723" t="s">
        <v>2339</v>
      </c>
      <c r="B1723" t="s">
        <v>2537</v>
      </c>
      <c r="C1723" t="s">
        <v>2340</v>
      </c>
      <c r="D1723" s="98">
        <v>45528</v>
      </c>
      <c r="E1723" s="1">
        <v>124</v>
      </c>
      <c r="F1723" t="s">
        <v>2355</v>
      </c>
      <c r="G1723" s="1">
        <v>3565351</v>
      </c>
      <c r="H1723" t="s">
        <v>2342</v>
      </c>
      <c r="I1723" s="88">
        <v>72</v>
      </c>
      <c r="L1723" s="47">
        <v>12.645809999999999</v>
      </c>
      <c r="M1723" s="47">
        <f t="shared" si="56"/>
        <v>910.49831999999992</v>
      </c>
      <c r="N1723">
        <f t="shared" si="55"/>
        <v>24</v>
      </c>
    </row>
    <row r="1724" spans="1:14" x14ac:dyDescent="0.25">
      <c r="A1724" t="s">
        <v>2339</v>
      </c>
      <c r="B1724" t="s">
        <v>2537</v>
      </c>
      <c r="C1724" t="s">
        <v>2340</v>
      </c>
      <c r="D1724" s="98">
        <v>45528</v>
      </c>
      <c r="E1724" s="1">
        <v>124</v>
      </c>
      <c r="F1724" t="s">
        <v>2355</v>
      </c>
      <c r="G1724" s="1">
        <v>3584240</v>
      </c>
      <c r="H1724" t="s">
        <v>2357</v>
      </c>
      <c r="I1724" s="88">
        <v>300</v>
      </c>
      <c r="L1724" s="47">
        <v>5.9841899999999999</v>
      </c>
      <c r="M1724" s="47">
        <f t="shared" si="56"/>
        <v>1795.2570000000001</v>
      </c>
      <c r="N1724">
        <f t="shared" si="55"/>
        <v>24</v>
      </c>
    </row>
    <row r="1725" spans="1:14" x14ac:dyDescent="0.25">
      <c r="A1725" t="s">
        <v>2339</v>
      </c>
      <c r="B1725" t="s">
        <v>2537</v>
      </c>
      <c r="C1725" t="s">
        <v>2340</v>
      </c>
      <c r="D1725" s="98">
        <v>45528</v>
      </c>
      <c r="E1725" s="1">
        <v>124</v>
      </c>
      <c r="F1725" t="s">
        <v>2355</v>
      </c>
      <c r="G1725" s="1">
        <v>3584241</v>
      </c>
      <c r="H1725" t="s">
        <v>2358</v>
      </c>
      <c r="I1725" s="88">
        <v>100</v>
      </c>
      <c r="L1725" s="47">
        <v>20.662344000000001</v>
      </c>
      <c r="M1725" s="47">
        <f t="shared" si="56"/>
        <v>2066.2344000000003</v>
      </c>
      <c r="N1725">
        <f t="shared" si="55"/>
        <v>24</v>
      </c>
    </row>
    <row r="1726" spans="1:14" x14ac:dyDescent="0.25">
      <c r="A1726" t="s">
        <v>2339</v>
      </c>
      <c r="B1726" t="s">
        <v>2537</v>
      </c>
      <c r="C1726" t="s">
        <v>2340</v>
      </c>
      <c r="D1726" s="98">
        <v>45527</v>
      </c>
      <c r="E1726" s="1">
        <v>127</v>
      </c>
      <c r="F1726" t="s">
        <v>2543</v>
      </c>
      <c r="G1726" s="1">
        <v>3373113</v>
      </c>
      <c r="H1726" t="s">
        <v>2353</v>
      </c>
      <c r="I1726" s="88">
        <v>180</v>
      </c>
      <c r="L1726" s="47">
        <v>5.9841899999999999</v>
      </c>
      <c r="M1726" s="47">
        <f t="shared" si="56"/>
        <v>1077.1541999999999</v>
      </c>
      <c r="N1726">
        <f t="shared" si="55"/>
        <v>23</v>
      </c>
    </row>
    <row r="1727" spans="1:14" x14ac:dyDescent="0.25">
      <c r="A1727" t="s">
        <v>2339</v>
      </c>
      <c r="B1727" t="s">
        <v>2537</v>
      </c>
      <c r="C1727" t="s">
        <v>2340</v>
      </c>
      <c r="D1727" s="98">
        <v>45527</v>
      </c>
      <c r="E1727" s="1">
        <v>127</v>
      </c>
      <c r="F1727" t="s">
        <v>2543</v>
      </c>
      <c r="G1727" s="1">
        <v>3284683</v>
      </c>
      <c r="H1727" t="s">
        <v>2343</v>
      </c>
      <c r="I1727" s="88">
        <v>120</v>
      </c>
      <c r="L1727" s="47">
        <v>30.099959999999999</v>
      </c>
      <c r="M1727" s="47">
        <f t="shared" si="56"/>
        <v>3611.9951999999998</v>
      </c>
      <c r="N1727">
        <f t="shared" si="55"/>
        <v>23</v>
      </c>
    </row>
    <row r="1728" spans="1:14" x14ac:dyDescent="0.25">
      <c r="A1728" t="s">
        <v>2339</v>
      </c>
      <c r="B1728" t="s">
        <v>2537</v>
      </c>
      <c r="C1728" t="s">
        <v>2340</v>
      </c>
      <c r="D1728" s="98">
        <v>45527</v>
      </c>
      <c r="E1728" s="1">
        <v>127</v>
      </c>
      <c r="F1728" t="s">
        <v>2543</v>
      </c>
      <c r="G1728" s="1">
        <v>3384346</v>
      </c>
      <c r="H1728" t="s">
        <v>2354</v>
      </c>
      <c r="I1728" s="88">
        <v>60</v>
      </c>
      <c r="L1728" s="47">
        <v>37.949940000000005</v>
      </c>
      <c r="M1728" s="47">
        <f t="shared" si="56"/>
        <v>2276.9964000000004</v>
      </c>
      <c r="N1728">
        <f t="shared" si="55"/>
        <v>23</v>
      </c>
    </row>
    <row r="1729" spans="1:14" x14ac:dyDescent="0.25">
      <c r="A1729" t="s">
        <v>2339</v>
      </c>
      <c r="B1729" t="s">
        <v>2537</v>
      </c>
      <c r="C1729" t="s">
        <v>2340</v>
      </c>
      <c r="D1729" s="98">
        <v>45527</v>
      </c>
      <c r="E1729" s="1">
        <v>127</v>
      </c>
      <c r="F1729" t="s">
        <v>2543</v>
      </c>
      <c r="G1729" s="1">
        <v>3384347</v>
      </c>
      <c r="H1729" t="s">
        <v>2345</v>
      </c>
      <c r="I1729" s="88">
        <v>180</v>
      </c>
      <c r="L1729" s="47">
        <v>5.7200040000000012</v>
      </c>
      <c r="M1729" s="47">
        <f t="shared" si="56"/>
        <v>1029.6007200000001</v>
      </c>
      <c r="N1729">
        <f t="shared" si="55"/>
        <v>23</v>
      </c>
    </row>
    <row r="1730" spans="1:14" x14ac:dyDescent="0.25">
      <c r="A1730" t="s">
        <v>2339</v>
      </c>
      <c r="B1730" t="s">
        <v>2537</v>
      </c>
      <c r="C1730" t="s">
        <v>2340</v>
      </c>
      <c r="D1730" s="98">
        <v>45526</v>
      </c>
      <c r="E1730" s="1">
        <v>128</v>
      </c>
      <c r="F1730" t="s">
        <v>2544</v>
      </c>
      <c r="G1730" s="1">
        <v>3408152</v>
      </c>
      <c r="H1730" t="s">
        <v>2346</v>
      </c>
      <c r="I1730" s="88">
        <v>40</v>
      </c>
      <c r="L1730" s="47">
        <v>19.800018000000001</v>
      </c>
      <c r="M1730" s="47">
        <f t="shared" si="56"/>
        <v>792.00072</v>
      </c>
      <c r="N1730">
        <f t="shared" si="55"/>
        <v>22</v>
      </c>
    </row>
    <row r="1731" spans="1:14" x14ac:dyDescent="0.25">
      <c r="A1731" t="s">
        <v>2339</v>
      </c>
      <c r="B1731" t="s">
        <v>2537</v>
      </c>
      <c r="C1731" t="s">
        <v>2340</v>
      </c>
      <c r="D1731" s="98">
        <v>45526</v>
      </c>
      <c r="E1731" s="1">
        <v>128</v>
      </c>
      <c r="F1731" t="s">
        <v>2544</v>
      </c>
      <c r="G1731" s="1">
        <v>3352387</v>
      </c>
      <c r="H1731" t="s">
        <v>2352</v>
      </c>
      <c r="I1731" s="88">
        <v>24</v>
      </c>
      <c r="L1731" s="47">
        <v>39.743999999999993</v>
      </c>
      <c r="M1731" s="47">
        <f t="shared" si="56"/>
        <v>953.85599999999977</v>
      </c>
      <c r="N1731">
        <f t="shared" ref="N1731:N1794" si="57">+DAY(D1731)</f>
        <v>22</v>
      </c>
    </row>
    <row r="1732" spans="1:14" x14ac:dyDescent="0.25">
      <c r="A1732" t="s">
        <v>2339</v>
      </c>
      <c r="B1732" t="s">
        <v>2537</v>
      </c>
      <c r="C1732" t="s">
        <v>2340</v>
      </c>
      <c r="D1732" s="98">
        <v>45526</v>
      </c>
      <c r="E1732" s="1">
        <v>128</v>
      </c>
      <c r="F1732" t="s">
        <v>2544</v>
      </c>
      <c r="G1732" s="1">
        <v>3373113</v>
      </c>
      <c r="H1732" t="s">
        <v>2353</v>
      </c>
      <c r="I1732" s="88">
        <v>120</v>
      </c>
      <c r="L1732" s="47">
        <v>5.9841899999999999</v>
      </c>
      <c r="M1732" s="47">
        <f t="shared" si="56"/>
        <v>718.1028</v>
      </c>
      <c r="N1732">
        <f t="shared" si="57"/>
        <v>22</v>
      </c>
    </row>
    <row r="1733" spans="1:14" x14ac:dyDescent="0.25">
      <c r="A1733" t="s">
        <v>2339</v>
      </c>
      <c r="B1733" t="s">
        <v>2537</v>
      </c>
      <c r="C1733" t="s">
        <v>2340</v>
      </c>
      <c r="D1733" s="98">
        <v>45526</v>
      </c>
      <c r="E1733" s="1">
        <v>128</v>
      </c>
      <c r="F1733" t="s">
        <v>2544</v>
      </c>
      <c r="G1733" s="1">
        <v>3284683</v>
      </c>
      <c r="H1733" t="s">
        <v>2343</v>
      </c>
      <c r="I1733" s="88">
        <v>36</v>
      </c>
      <c r="L1733" s="47">
        <v>30.099959999999999</v>
      </c>
      <c r="M1733" s="47">
        <f t="shared" si="56"/>
        <v>1083.5985599999999</v>
      </c>
      <c r="N1733">
        <f t="shared" si="57"/>
        <v>22</v>
      </c>
    </row>
    <row r="1734" spans="1:14" x14ac:dyDescent="0.25">
      <c r="A1734" t="s">
        <v>2339</v>
      </c>
      <c r="B1734" t="s">
        <v>2537</v>
      </c>
      <c r="C1734" t="s">
        <v>2340</v>
      </c>
      <c r="D1734" s="98">
        <v>45526</v>
      </c>
      <c r="E1734" s="1">
        <v>128</v>
      </c>
      <c r="F1734" t="s">
        <v>2544</v>
      </c>
      <c r="G1734" s="1">
        <v>3384346</v>
      </c>
      <c r="H1734" t="s">
        <v>2354</v>
      </c>
      <c r="I1734" s="88">
        <v>24</v>
      </c>
      <c r="L1734" s="47">
        <v>37.949940000000005</v>
      </c>
      <c r="M1734" s="47">
        <f t="shared" si="56"/>
        <v>910.79856000000018</v>
      </c>
      <c r="N1734">
        <f t="shared" si="57"/>
        <v>22</v>
      </c>
    </row>
    <row r="1735" spans="1:14" x14ac:dyDescent="0.25">
      <c r="A1735" t="s">
        <v>2339</v>
      </c>
      <c r="B1735" t="s">
        <v>2537</v>
      </c>
      <c r="C1735" t="s">
        <v>2340</v>
      </c>
      <c r="D1735" s="98">
        <v>45526</v>
      </c>
      <c r="E1735" s="1">
        <v>128</v>
      </c>
      <c r="F1735" t="s">
        <v>2544</v>
      </c>
      <c r="G1735" s="1">
        <v>3384347</v>
      </c>
      <c r="H1735" t="s">
        <v>2345</v>
      </c>
      <c r="I1735" s="88">
        <v>120</v>
      </c>
      <c r="L1735" s="47">
        <v>5.7200040000000012</v>
      </c>
      <c r="M1735" s="47">
        <f t="shared" si="56"/>
        <v>686.40048000000013</v>
      </c>
      <c r="N1735">
        <f t="shared" si="57"/>
        <v>22</v>
      </c>
    </row>
    <row r="1736" spans="1:14" x14ac:dyDescent="0.25">
      <c r="A1736" t="s">
        <v>2339</v>
      </c>
      <c r="B1736" t="s">
        <v>2537</v>
      </c>
      <c r="C1736" t="s">
        <v>2340</v>
      </c>
      <c r="D1736" s="98">
        <v>45526</v>
      </c>
      <c r="E1736" s="1">
        <v>128</v>
      </c>
      <c r="F1736" t="s">
        <v>2544</v>
      </c>
      <c r="G1736" s="1">
        <v>3408152</v>
      </c>
      <c r="H1736" t="s">
        <v>2346</v>
      </c>
      <c r="I1736" s="88">
        <v>60</v>
      </c>
      <c r="L1736" s="47">
        <v>19.800018000000001</v>
      </c>
      <c r="M1736" s="47">
        <f t="shared" si="56"/>
        <v>1188.00108</v>
      </c>
      <c r="N1736">
        <f t="shared" si="57"/>
        <v>22</v>
      </c>
    </row>
    <row r="1737" spans="1:14" x14ac:dyDescent="0.25">
      <c r="A1737" t="s">
        <v>2339</v>
      </c>
      <c r="B1737" t="s">
        <v>2537</v>
      </c>
      <c r="C1737" t="s">
        <v>2340</v>
      </c>
      <c r="D1737" s="98">
        <v>45526</v>
      </c>
      <c r="E1737" s="1">
        <v>128</v>
      </c>
      <c r="F1737" t="s">
        <v>2544</v>
      </c>
      <c r="G1737" s="1">
        <v>3566457</v>
      </c>
      <c r="H1737" t="s">
        <v>2365</v>
      </c>
      <c r="I1737" s="88">
        <v>24</v>
      </c>
      <c r="L1737" s="47">
        <v>12.645809999999999</v>
      </c>
      <c r="M1737" s="47">
        <f t="shared" si="56"/>
        <v>303.49943999999999</v>
      </c>
      <c r="N1737">
        <f t="shared" si="57"/>
        <v>22</v>
      </c>
    </row>
    <row r="1738" spans="1:14" x14ac:dyDescent="0.25">
      <c r="A1738" t="s">
        <v>2339</v>
      </c>
      <c r="B1738" t="s">
        <v>2537</v>
      </c>
      <c r="C1738" t="s">
        <v>2340</v>
      </c>
      <c r="D1738" s="98">
        <v>45526</v>
      </c>
      <c r="E1738" s="1">
        <v>128</v>
      </c>
      <c r="F1738" t="s">
        <v>2544</v>
      </c>
      <c r="G1738" s="1">
        <v>3568860</v>
      </c>
      <c r="H1738" t="s">
        <v>2361</v>
      </c>
      <c r="I1738" s="88">
        <v>24</v>
      </c>
      <c r="L1738" s="47">
        <v>12.645809999999999</v>
      </c>
      <c r="M1738" s="47">
        <f t="shared" si="56"/>
        <v>303.49943999999999</v>
      </c>
      <c r="N1738">
        <f t="shared" si="57"/>
        <v>22</v>
      </c>
    </row>
    <row r="1739" spans="1:14" x14ac:dyDescent="0.25">
      <c r="A1739" t="s">
        <v>2339</v>
      </c>
      <c r="B1739" t="s">
        <v>2537</v>
      </c>
      <c r="C1739" t="s">
        <v>2340</v>
      </c>
      <c r="D1739" s="98">
        <v>45526</v>
      </c>
      <c r="E1739" s="1">
        <v>128</v>
      </c>
      <c r="F1739" t="s">
        <v>2544</v>
      </c>
      <c r="G1739" s="1">
        <v>3580230</v>
      </c>
      <c r="H1739" t="s">
        <v>2356</v>
      </c>
      <c r="I1739" s="88">
        <v>6</v>
      </c>
      <c r="L1739" s="47">
        <v>36.695520000000002</v>
      </c>
      <c r="M1739" s="47">
        <f t="shared" ref="M1739:M1802" si="58">+I1739*L1739</f>
        <v>220.17312000000001</v>
      </c>
      <c r="N1739">
        <f t="shared" si="57"/>
        <v>22</v>
      </c>
    </row>
    <row r="1740" spans="1:14" x14ac:dyDescent="0.25">
      <c r="A1740" t="s">
        <v>2339</v>
      </c>
      <c r="B1740" t="s">
        <v>2537</v>
      </c>
      <c r="C1740" t="s">
        <v>2340</v>
      </c>
      <c r="D1740" s="98">
        <v>45526</v>
      </c>
      <c r="E1740" s="1">
        <v>128</v>
      </c>
      <c r="F1740" t="s">
        <v>2544</v>
      </c>
      <c r="G1740" s="1">
        <v>3580595</v>
      </c>
      <c r="H1740" t="s">
        <v>2349</v>
      </c>
      <c r="I1740" s="88">
        <v>6</v>
      </c>
      <c r="L1740" s="47">
        <v>18.065520000000003</v>
      </c>
      <c r="M1740" s="47">
        <f t="shared" si="58"/>
        <v>108.39312000000001</v>
      </c>
      <c r="N1740">
        <f t="shared" si="57"/>
        <v>22</v>
      </c>
    </row>
    <row r="1741" spans="1:14" x14ac:dyDescent="0.25">
      <c r="A1741" t="s">
        <v>2339</v>
      </c>
      <c r="B1741" t="s">
        <v>2537</v>
      </c>
      <c r="C1741" t="s">
        <v>2340</v>
      </c>
      <c r="D1741" s="98">
        <v>45526</v>
      </c>
      <c r="E1741" s="1">
        <v>128</v>
      </c>
      <c r="F1741" t="s">
        <v>2544</v>
      </c>
      <c r="G1741" s="1">
        <v>3564666</v>
      </c>
      <c r="H1741" t="s">
        <v>2362</v>
      </c>
      <c r="I1741" s="88">
        <v>12</v>
      </c>
      <c r="L1741" s="47">
        <v>20.323620000000002</v>
      </c>
      <c r="M1741" s="47">
        <f t="shared" si="58"/>
        <v>243.88344000000001</v>
      </c>
      <c r="N1741">
        <f t="shared" si="57"/>
        <v>22</v>
      </c>
    </row>
    <row r="1742" spans="1:14" x14ac:dyDescent="0.25">
      <c r="A1742" t="s">
        <v>2339</v>
      </c>
      <c r="B1742" t="s">
        <v>2537</v>
      </c>
      <c r="C1742" t="s">
        <v>2340</v>
      </c>
      <c r="D1742" s="98">
        <v>45526</v>
      </c>
      <c r="E1742" s="1">
        <v>128</v>
      </c>
      <c r="F1742" t="s">
        <v>2544</v>
      </c>
      <c r="G1742" s="1">
        <v>3564667</v>
      </c>
      <c r="H1742" t="s">
        <v>2347</v>
      </c>
      <c r="I1742" s="88">
        <v>12</v>
      </c>
      <c r="L1742" s="47">
        <v>20.323620000000002</v>
      </c>
      <c r="M1742" s="47">
        <f t="shared" si="58"/>
        <v>243.88344000000001</v>
      </c>
      <c r="N1742">
        <f t="shared" si="57"/>
        <v>22</v>
      </c>
    </row>
    <row r="1743" spans="1:14" x14ac:dyDescent="0.25">
      <c r="A1743" t="s">
        <v>2339</v>
      </c>
      <c r="B1743" t="s">
        <v>2537</v>
      </c>
      <c r="C1743" t="s">
        <v>2340</v>
      </c>
      <c r="D1743" s="98">
        <v>45526</v>
      </c>
      <c r="E1743" s="1">
        <v>128</v>
      </c>
      <c r="F1743" t="s">
        <v>2544</v>
      </c>
      <c r="G1743" s="1">
        <v>3565351</v>
      </c>
      <c r="H1743" t="s">
        <v>2342</v>
      </c>
      <c r="I1743" s="88">
        <v>24</v>
      </c>
      <c r="L1743" s="47">
        <v>12.645809999999999</v>
      </c>
      <c r="M1743" s="47">
        <f t="shared" si="58"/>
        <v>303.49943999999999</v>
      </c>
      <c r="N1743">
        <f t="shared" si="57"/>
        <v>22</v>
      </c>
    </row>
    <row r="1744" spans="1:14" x14ac:dyDescent="0.25">
      <c r="A1744" t="s">
        <v>2339</v>
      </c>
      <c r="B1744" t="s">
        <v>2537</v>
      </c>
      <c r="C1744" t="s">
        <v>2340</v>
      </c>
      <c r="D1744" s="98">
        <v>45526</v>
      </c>
      <c r="E1744" s="1">
        <v>128</v>
      </c>
      <c r="F1744" t="s">
        <v>2544</v>
      </c>
      <c r="G1744" s="1">
        <v>3584240</v>
      </c>
      <c r="H1744" t="s">
        <v>2357</v>
      </c>
      <c r="I1744" s="88">
        <v>120</v>
      </c>
      <c r="L1744" s="47">
        <v>5.9841899999999999</v>
      </c>
      <c r="M1744" s="47">
        <f t="shared" si="58"/>
        <v>718.1028</v>
      </c>
      <c r="N1744">
        <f t="shared" si="57"/>
        <v>22</v>
      </c>
    </row>
    <row r="1745" spans="1:14" x14ac:dyDescent="0.25">
      <c r="A1745" t="s">
        <v>2339</v>
      </c>
      <c r="B1745" t="s">
        <v>2537</v>
      </c>
      <c r="C1745" t="s">
        <v>2340</v>
      </c>
      <c r="D1745" s="98">
        <v>45526</v>
      </c>
      <c r="E1745" s="1">
        <v>128</v>
      </c>
      <c r="F1745" t="s">
        <v>2544</v>
      </c>
      <c r="G1745" s="1">
        <v>3584241</v>
      </c>
      <c r="H1745" t="s">
        <v>2358</v>
      </c>
      <c r="I1745" s="88">
        <v>40</v>
      </c>
      <c r="L1745" s="47">
        <v>20.662344000000001</v>
      </c>
      <c r="M1745" s="47">
        <f t="shared" si="58"/>
        <v>826.49376000000007</v>
      </c>
      <c r="N1745">
        <f t="shared" si="57"/>
        <v>22</v>
      </c>
    </row>
    <row r="1746" spans="1:14" x14ac:dyDescent="0.25">
      <c r="A1746" t="s">
        <v>2339</v>
      </c>
      <c r="B1746" t="s">
        <v>2537</v>
      </c>
      <c r="C1746" t="s">
        <v>2340</v>
      </c>
      <c r="D1746" s="98">
        <v>45523</v>
      </c>
      <c r="E1746" s="1">
        <v>130</v>
      </c>
      <c r="F1746" t="s">
        <v>2359</v>
      </c>
      <c r="G1746" s="1">
        <v>3284683</v>
      </c>
      <c r="H1746" t="s">
        <v>2343</v>
      </c>
      <c r="I1746" s="88">
        <v>300</v>
      </c>
      <c r="L1746" s="47">
        <v>30.099959999999999</v>
      </c>
      <c r="M1746" s="47">
        <f t="shared" si="58"/>
        <v>9029.9879999999994</v>
      </c>
      <c r="N1746">
        <f t="shared" si="57"/>
        <v>19</v>
      </c>
    </row>
    <row r="1747" spans="1:14" x14ac:dyDescent="0.25">
      <c r="A1747" t="s">
        <v>2339</v>
      </c>
      <c r="B1747" t="s">
        <v>2537</v>
      </c>
      <c r="C1747" t="s">
        <v>2340</v>
      </c>
      <c r="D1747" s="98">
        <v>45525</v>
      </c>
      <c r="E1747" s="1">
        <v>130</v>
      </c>
      <c r="F1747" t="s">
        <v>2359</v>
      </c>
      <c r="G1747" s="1">
        <v>3580230</v>
      </c>
      <c r="H1747" t="s">
        <v>2356</v>
      </c>
      <c r="I1747" s="88">
        <v>6</v>
      </c>
      <c r="L1747" s="47">
        <v>36.695520000000002</v>
      </c>
      <c r="M1747" s="47">
        <f t="shared" si="58"/>
        <v>220.17312000000001</v>
      </c>
      <c r="N1747">
        <f t="shared" si="57"/>
        <v>21</v>
      </c>
    </row>
    <row r="1748" spans="1:14" x14ac:dyDescent="0.25">
      <c r="A1748" t="s">
        <v>2339</v>
      </c>
      <c r="B1748" t="s">
        <v>2537</v>
      </c>
      <c r="C1748" t="s">
        <v>2340</v>
      </c>
      <c r="D1748" s="98">
        <v>45525</v>
      </c>
      <c r="E1748" s="1">
        <v>130</v>
      </c>
      <c r="F1748" t="s">
        <v>2359</v>
      </c>
      <c r="G1748" s="1">
        <v>3352387</v>
      </c>
      <c r="H1748" t="s">
        <v>2352</v>
      </c>
      <c r="I1748" s="88">
        <v>30</v>
      </c>
      <c r="L1748" s="47">
        <v>39.743999999999993</v>
      </c>
      <c r="M1748" s="47">
        <f t="shared" si="58"/>
        <v>1192.3199999999997</v>
      </c>
      <c r="N1748">
        <f t="shared" si="57"/>
        <v>21</v>
      </c>
    </row>
    <row r="1749" spans="1:14" x14ac:dyDescent="0.25">
      <c r="A1749" t="s">
        <v>2339</v>
      </c>
      <c r="B1749" t="s">
        <v>2537</v>
      </c>
      <c r="C1749" t="s">
        <v>2340</v>
      </c>
      <c r="D1749" s="98">
        <v>45525</v>
      </c>
      <c r="E1749" s="1">
        <v>130</v>
      </c>
      <c r="F1749" t="s">
        <v>2359</v>
      </c>
      <c r="G1749" s="1">
        <v>3584240</v>
      </c>
      <c r="H1749" t="s">
        <v>2357</v>
      </c>
      <c r="I1749" s="88">
        <v>120</v>
      </c>
      <c r="L1749" s="47">
        <v>5.9841899999999999</v>
      </c>
      <c r="M1749" s="47">
        <f t="shared" si="58"/>
        <v>718.1028</v>
      </c>
      <c r="N1749">
        <f t="shared" si="57"/>
        <v>21</v>
      </c>
    </row>
    <row r="1750" spans="1:14" x14ac:dyDescent="0.25">
      <c r="A1750" t="s">
        <v>2339</v>
      </c>
      <c r="B1750" t="s">
        <v>2537</v>
      </c>
      <c r="C1750" t="s">
        <v>2340</v>
      </c>
      <c r="D1750" s="98">
        <v>45525</v>
      </c>
      <c r="E1750" s="1">
        <v>130</v>
      </c>
      <c r="F1750" t="s">
        <v>2359</v>
      </c>
      <c r="G1750" s="1">
        <v>3584241</v>
      </c>
      <c r="H1750" t="s">
        <v>2358</v>
      </c>
      <c r="I1750" s="88">
        <v>60</v>
      </c>
      <c r="L1750" s="47">
        <v>20.662344000000001</v>
      </c>
      <c r="M1750" s="47">
        <f t="shared" si="58"/>
        <v>1239.74064</v>
      </c>
      <c r="N1750">
        <f t="shared" si="57"/>
        <v>21</v>
      </c>
    </row>
    <row r="1751" spans="1:14" x14ac:dyDescent="0.25">
      <c r="A1751" t="s">
        <v>2339</v>
      </c>
      <c r="B1751" t="s">
        <v>2537</v>
      </c>
      <c r="C1751" t="s">
        <v>2340</v>
      </c>
      <c r="D1751" s="98">
        <v>45525</v>
      </c>
      <c r="E1751" s="1">
        <v>130</v>
      </c>
      <c r="F1751" t="s">
        <v>2359</v>
      </c>
      <c r="G1751" s="1">
        <v>3564667</v>
      </c>
      <c r="H1751" t="s">
        <v>2347</v>
      </c>
      <c r="I1751" s="88">
        <v>36</v>
      </c>
      <c r="L1751" s="47">
        <v>20.323620000000002</v>
      </c>
      <c r="M1751" s="47">
        <f t="shared" si="58"/>
        <v>731.65032000000008</v>
      </c>
      <c r="N1751">
        <f t="shared" si="57"/>
        <v>21</v>
      </c>
    </row>
    <row r="1752" spans="1:14" x14ac:dyDescent="0.25">
      <c r="A1752" t="s">
        <v>2339</v>
      </c>
      <c r="B1752" t="s">
        <v>2537</v>
      </c>
      <c r="C1752" t="s">
        <v>2340</v>
      </c>
      <c r="D1752" s="98">
        <v>45524</v>
      </c>
      <c r="E1752" s="1">
        <v>131</v>
      </c>
      <c r="F1752" t="s">
        <v>2360</v>
      </c>
      <c r="G1752" s="1">
        <v>3373113</v>
      </c>
      <c r="H1752" t="s">
        <v>2353</v>
      </c>
      <c r="I1752" s="88">
        <v>120</v>
      </c>
      <c r="L1752" s="47">
        <v>5.9841899999999999</v>
      </c>
      <c r="M1752" s="47">
        <f t="shared" si="58"/>
        <v>718.1028</v>
      </c>
      <c r="N1752">
        <f t="shared" si="57"/>
        <v>20</v>
      </c>
    </row>
    <row r="1753" spans="1:14" x14ac:dyDescent="0.25">
      <c r="A1753" t="s">
        <v>2339</v>
      </c>
      <c r="B1753" t="s">
        <v>2537</v>
      </c>
      <c r="C1753" t="s">
        <v>2340</v>
      </c>
      <c r="D1753" s="98">
        <v>45525</v>
      </c>
      <c r="E1753" s="1">
        <v>131</v>
      </c>
      <c r="F1753" t="s">
        <v>2360</v>
      </c>
      <c r="G1753" s="1">
        <v>3284683</v>
      </c>
      <c r="H1753" t="s">
        <v>2343</v>
      </c>
      <c r="I1753" s="88">
        <v>60</v>
      </c>
      <c r="L1753" s="47">
        <v>30.099959999999999</v>
      </c>
      <c r="M1753" s="47">
        <f t="shared" si="58"/>
        <v>1805.9975999999999</v>
      </c>
      <c r="N1753">
        <f t="shared" si="57"/>
        <v>21</v>
      </c>
    </row>
    <row r="1754" spans="1:14" x14ac:dyDescent="0.25">
      <c r="A1754" t="s">
        <v>2339</v>
      </c>
      <c r="B1754" t="s">
        <v>2537</v>
      </c>
      <c r="C1754" t="s">
        <v>2340</v>
      </c>
      <c r="D1754" s="98">
        <v>45525</v>
      </c>
      <c r="E1754" s="1">
        <v>131</v>
      </c>
      <c r="F1754" t="s">
        <v>2360</v>
      </c>
      <c r="G1754" s="1">
        <v>3384346</v>
      </c>
      <c r="H1754" t="s">
        <v>2354</v>
      </c>
      <c r="I1754" s="88">
        <v>12</v>
      </c>
      <c r="L1754" s="47">
        <v>37.949940000000005</v>
      </c>
      <c r="M1754" s="47">
        <f t="shared" si="58"/>
        <v>455.39928000000009</v>
      </c>
      <c r="N1754">
        <f t="shared" si="57"/>
        <v>21</v>
      </c>
    </row>
    <row r="1755" spans="1:14" x14ac:dyDescent="0.25">
      <c r="A1755" t="s">
        <v>2339</v>
      </c>
      <c r="B1755" t="s">
        <v>2537</v>
      </c>
      <c r="C1755" t="s">
        <v>2340</v>
      </c>
      <c r="D1755" s="98">
        <v>45524</v>
      </c>
      <c r="E1755" s="1">
        <v>131</v>
      </c>
      <c r="F1755" t="s">
        <v>2360</v>
      </c>
      <c r="G1755" s="1">
        <v>3564666</v>
      </c>
      <c r="H1755" t="s">
        <v>2362</v>
      </c>
      <c r="I1755" s="88">
        <v>24</v>
      </c>
      <c r="L1755" s="47">
        <v>20.323620000000002</v>
      </c>
      <c r="M1755" s="47">
        <f t="shared" si="58"/>
        <v>487.76688000000001</v>
      </c>
      <c r="N1755">
        <f t="shared" si="57"/>
        <v>20</v>
      </c>
    </row>
    <row r="1756" spans="1:14" x14ac:dyDescent="0.25">
      <c r="A1756" t="s">
        <v>2339</v>
      </c>
      <c r="B1756" t="s">
        <v>2537</v>
      </c>
      <c r="C1756" t="s">
        <v>2340</v>
      </c>
      <c r="D1756" s="98">
        <v>45524</v>
      </c>
      <c r="E1756" s="1">
        <v>131</v>
      </c>
      <c r="F1756" t="s">
        <v>2360</v>
      </c>
      <c r="G1756" s="1">
        <v>3564667</v>
      </c>
      <c r="H1756" t="s">
        <v>2347</v>
      </c>
      <c r="I1756" s="88">
        <v>24</v>
      </c>
      <c r="L1756" s="47">
        <v>20.323620000000002</v>
      </c>
      <c r="M1756" s="47">
        <f t="shared" si="58"/>
        <v>487.76688000000001</v>
      </c>
      <c r="N1756">
        <f t="shared" si="57"/>
        <v>20</v>
      </c>
    </row>
    <row r="1757" spans="1:14" x14ac:dyDescent="0.25">
      <c r="A1757" t="s">
        <v>2339</v>
      </c>
      <c r="B1757" t="s">
        <v>2537</v>
      </c>
      <c r="C1757" t="s">
        <v>2340</v>
      </c>
      <c r="D1757" s="98">
        <v>45524</v>
      </c>
      <c r="E1757" s="1">
        <v>131</v>
      </c>
      <c r="F1757" t="s">
        <v>2360</v>
      </c>
      <c r="G1757" s="1">
        <v>3584241</v>
      </c>
      <c r="H1757" t="s">
        <v>2358</v>
      </c>
      <c r="I1757" s="88">
        <v>20</v>
      </c>
      <c r="L1757" s="47">
        <v>20.662344000000001</v>
      </c>
      <c r="M1757" s="47">
        <f t="shared" si="58"/>
        <v>413.24688000000003</v>
      </c>
      <c r="N1757">
        <f t="shared" si="57"/>
        <v>20</v>
      </c>
    </row>
    <row r="1758" spans="1:14" x14ac:dyDescent="0.25">
      <c r="A1758" t="s">
        <v>2339</v>
      </c>
      <c r="B1758" t="s">
        <v>2537</v>
      </c>
      <c r="C1758" t="s">
        <v>2340</v>
      </c>
      <c r="D1758" s="98">
        <v>45525</v>
      </c>
      <c r="E1758" s="1">
        <v>131</v>
      </c>
      <c r="F1758" t="s">
        <v>2360</v>
      </c>
      <c r="G1758" s="1">
        <v>3565351</v>
      </c>
      <c r="H1758" t="s">
        <v>2342</v>
      </c>
      <c r="I1758" s="88">
        <v>24</v>
      </c>
      <c r="L1758" s="47">
        <v>12.645809999999999</v>
      </c>
      <c r="M1758" s="47">
        <f t="shared" si="58"/>
        <v>303.49943999999999</v>
      </c>
      <c r="N1758">
        <f t="shared" si="57"/>
        <v>21</v>
      </c>
    </row>
    <row r="1759" spans="1:14" x14ac:dyDescent="0.25">
      <c r="A1759" t="s">
        <v>2339</v>
      </c>
      <c r="B1759" t="s">
        <v>2537</v>
      </c>
      <c r="C1759" t="s">
        <v>2340</v>
      </c>
      <c r="D1759" s="98">
        <v>45524</v>
      </c>
      <c r="E1759" s="1">
        <v>132</v>
      </c>
      <c r="F1759" t="s">
        <v>2363</v>
      </c>
      <c r="G1759" s="1">
        <v>3584240</v>
      </c>
      <c r="H1759" t="s">
        <v>2357</v>
      </c>
      <c r="I1759" s="88">
        <v>120</v>
      </c>
      <c r="L1759" s="47">
        <v>5.9841899999999999</v>
      </c>
      <c r="M1759" s="47">
        <f t="shared" si="58"/>
        <v>718.1028</v>
      </c>
      <c r="N1759">
        <f t="shared" si="57"/>
        <v>20</v>
      </c>
    </row>
    <row r="1760" spans="1:14" x14ac:dyDescent="0.25">
      <c r="A1760" t="s">
        <v>2339</v>
      </c>
      <c r="B1760" t="s">
        <v>2537</v>
      </c>
      <c r="C1760" t="s">
        <v>2340</v>
      </c>
      <c r="D1760" s="98">
        <v>45524</v>
      </c>
      <c r="E1760" s="1">
        <v>132</v>
      </c>
      <c r="F1760" t="s">
        <v>2363</v>
      </c>
      <c r="G1760" s="1">
        <v>3284683</v>
      </c>
      <c r="H1760" t="s">
        <v>2343</v>
      </c>
      <c r="I1760" s="88">
        <v>30</v>
      </c>
      <c r="L1760" s="47">
        <v>30.099959999999999</v>
      </c>
      <c r="M1760" s="47">
        <f t="shared" si="58"/>
        <v>902.99879999999996</v>
      </c>
      <c r="N1760">
        <f t="shared" si="57"/>
        <v>20</v>
      </c>
    </row>
    <row r="1761" spans="1:14" x14ac:dyDescent="0.25">
      <c r="A1761" t="s">
        <v>2339</v>
      </c>
      <c r="B1761" t="s">
        <v>2537</v>
      </c>
      <c r="C1761" t="s">
        <v>2340</v>
      </c>
      <c r="D1761" s="98">
        <v>45524</v>
      </c>
      <c r="E1761" s="1">
        <v>132</v>
      </c>
      <c r="F1761" t="s">
        <v>2363</v>
      </c>
      <c r="G1761" s="1">
        <v>3408152</v>
      </c>
      <c r="H1761" t="s">
        <v>2346</v>
      </c>
      <c r="I1761" s="88">
        <v>40</v>
      </c>
      <c r="L1761" s="47">
        <v>19.800018000000001</v>
      </c>
      <c r="M1761" s="47">
        <f t="shared" si="58"/>
        <v>792.00072</v>
      </c>
      <c r="N1761">
        <f t="shared" si="57"/>
        <v>20</v>
      </c>
    </row>
    <row r="1762" spans="1:14" x14ac:dyDescent="0.25">
      <c r="A1762" t="s">
        <v>2339</v>
      </c>
      <c r="B1762" t="s">
        <v>2537</v>
      </c>
      <c r="C1762" t="s">
        <v>2340</v>
      </c>
      <c r="D1762" s="98">
        <v>45523</v>
      </c>
      <c r="E1762" s="1">
        <v>133</v>
      </c>
      <c r="F1762" t="s">
        <v>2366</v>
      </c>
      <c r="G1762" s="1">
        <v>3408152</v>
      </c>
      <c r="H1762" t="s">
        <v>2346</v>
      </c>
      <c r="I1762" s="88">
        <v>60</v>
      </c>
      <c r="L1762" s="47">
        <v>19.800018000000001</v>
      </c>
      <c r="M1762" s="47">
        <f t="shared" si="58"/>
        <v>1188.00108</v>
      </c>
      <c r="N1762">
        <f t="shared" si="57"/>
        <v>19</v>
      </c>
    </row>
    <row r="1763" spans="1:14" x14ac:dyDescent="0.25">
      <c r="A1763" t="s">
        <v>2339</v>
      </c>
      <c r="B1763" t="s">
        <v>2537</v>
      </c>
      <c r="C1763" t="s">
        <v>2340</v>
      </c>
      <c r="D1763" s="98">
        <v>45525</v>
      </c>
      <c r="E1763" s="1">
        <v>133</v>
      </c>
      <c r="F1763" t="s">
        <v>2366</v>
      </c>
      <c r="G1763" s="1">
        <v>3352387</v>
      </c>
      <c r="H1763" t="s">
        <v>2352</v>
      </c>
      <c r="I1763" s="88">
        <v>30</v>
      </c>
      <c r="L1763" s="47">
        <v>39.743999999999993</v>
      </c>
      <c r="M1763" s="47">
        <f t="shared" si="58"/>
        <v>1192.3199999999997</v>
      </c>
      <c r="N1763">
        <f t="shared" si="57"/>
        <v>21</v>
      </c>
    </row>
    <row r="1764" spans="1:14" x14ac:dyDescent="0.25">
      <c r="A1764" t="s">
        <v>2339</v>
      </c>
      <c r="B1764" t="s">
        <v>2537</v>
      </c>
      <c r="C1764" t="s">
        <v>2340</v>
      </c>
      <c r="D1764" s="98">
        <v>45525</v>
      </c>
      <c r="E1764" s="1">
        <v>133</v>
      </c>
      <c r="F1764" t="s">
        <v>2366</v>
      </c>
      <c r="G1764" s="1">
        <v>3373113</v>
      </c>
      <c r="H1764" t="s">
        <v>2353</v>
      </c>
      <c r="I1764" s="88">
        <v>120</v>
      </c>
      <c r="L1764" s="47">
        <v>5.9841899999999999</v>
      </c>
      <c r="M1764" s="47">
        <f t="shared" si="58"/>
        <v>718.1028</v>
      </c>
      <c r="N1764">
        <f t="shared" si="57"/>
        <v>21</v>
      </c>
    </row>
    <row r="1765" spans="1:14" x14ac:dyDescent="0.25">
      <c r="A1765" t="s">
        <v>2339</v>
      </c>
      <c r="B1765" t="s">
        <v>2537</v>
      </c>
      <c r="C1765" t="s">
        <v>2340</v>
      </c>
      <c r="D1765" s="98">
        <v>45525</v>
      </c>
      <c r="E1765" s="1">
        <v>133</v>
      </c>
      <c r="F1765" t="s">
        <v>2366</v>
      </c>
      <c r="G1765" s="1">
        <v>3384346</v>
      </c>
      <c r="H1765" t="s">
        <v>2354</v>
      </c>
      <c r="I1765" s="88">
        <v>12</v>
      </c>
      <c r="L1765" s="47">
        <v>37.949940000000005</v>
      </c>
      <c r="M1765" s="47">
        <f t="shared" si="58"/>
        <v>455.39928000000009</v>
      </c>
      <c r="N1765">
        <f t="shared" si="57"/>
        <v>21</v>
      </c>
    </row>
    <row r="1766" spans="1:14" x14ac:dyDescent="0.25">
      <c r="A1766" t="s">
        <v>2339</v>
      </c>
      <c r="B1766" t="s">
        <v>2537</v>
      </c>
      <c r="C1766" t="s">
        <v>2340</v>
      </c>
      <c r="D1766" s="98">
        <v>45525</v>
      </c>
      <c r="E1766" s="1">
        <v>133</v>
      </c>
      <c r="F1766" t="s">
        <v>2366</v>
      </c>
      <c r="G1766" s="1">
        <v>3384347</v>
      </c>
      <c r="H1766" t="s">
        <v>2345</v>
      </c>
      <c r="I1766" s="88">
        <v>60</v>
      </c>
      <c r="L1766" s="47">
        <v>5.7200040000000012</v>
      </c>
      <c r="M1766" s="47">
        <f t="shared" si="58"/>
        <v>343.20024000000006</v>
      </c>
      <c r="N1766">
        <f t="shared" si="57"/>
        <v>21</v>
      </c>
    </row>
    <row r="1767" spans="1:14" x14ac:dyDescent="0.25">
      <c r="A1767" t="s">
        <v>2339</v>
      </c>
      <c r="B1767" t="s">
        <v>2537</v>
      </c>
      <c r="C1767" t="s">
        <v>2340</v>
      </c>
      <c r="D1767" s="98">
        <v>45525</v>
      </c>
      <c r="E1767" s="1">
        <v>133</v>
      </c>
      <c r="F1767" t="s">
        <v>2366</v>
      </c>
      <c r="G1767" s="1">
        <v>3584240</v>
      </c>
      <c r="H1767" t="s">
        <v>2357</v>
      </c>
      <c r="I1767" s="88">
        <v>60</v>
      </c>
      <c r="L1767" s="47">
        <v>5.9841899999999999</v>
      </c>
      <c r="M1767" s="47">
        <f t="shared" si="58"/>
        <v>359.0514</v>
      </c>
      <c r="N1767">
        <f t="shared" si="57"/>
        <v>21</v>
      </c>
    </row>
    <row r="1768" spans="1:14" x14ac:dyDescent="0.25">
      <c r="A1768" t="s">
        <v>2339</v>
      </c>
      <c r="B1768" t="s">
        <v>2537</v>
      </c>
      <c r="C1768" t="s">
        <v>2340</v>
      </c>
      <c r="D1768" s="98">
        <v>45523</v>
      </c>
      <c r="E1768" s="1">
        <v>135</v>
      </c>
      <c r="F1768" t="s">
        <v>2368</v>
      </c>
      <c r="G1768" s="1">
        <v>3384346</v>
      </c>
      <c r="H1768" t="s">
        <v>2354</v>
      </c>
      <c r="I1768" s="88">
        <v>6</v>
      </c>
      <c r="L1768" s="47">
        <v>37.949940000000005</v>
      </c>
      <c r="M1768" s="47">
        <f t="shared" si="58"/>
        <v>227.69964000000004</v>
      </c>
      <c r="N1768">
        <f t="shared" si="57"/>
        <v>19</v>
      </c>
    </row>
    <row r="1769" spans="1:14" x14ac:dyDescent="0.25">
      <c r="A1769" t="s">
        <v>2339</v>
      </c>
      <c r="B1769" t="s">
        <v>2537</v>
      </c>
      <c r="C1769" t="s">
        <v>2340</v>
      </c>
      <c r="D1769" s="98">
        <v>45523</v>
      </c>
      <c r="E1769" s="1">
        <v>135</v>
      </c>
      <c r="F1769" t="s">
        <v>2368</v>
      </c>
      <c r="G1769" s="1">
        <v>3352387</v>
      </c>
      <c r="H1769" t="s">
        <v>2352</v>
      </c>
      <c r="I1769" s="88">
        <v>30</v>
      </c>
      <c r="L1769" s="47">
        <v>39.743999999999993</v>
      </c>
      <c r="M1769" s="47">
        <f t="shared" si="58"/>
        <v>1192.3199999999997</v>
      </c>
      <c r="N1769">
        <f t="shared" si="57"/>
        <v>19</v>
      </c>
    </row>
    <row r="1770" spans="1:14" x14ac:dyDescent="0.25">
      <c r="A1770" t="s">
        <v>2339</v>
      </c>
      <c r="B1770" t="s">
        <v>2537</v>
      </c>
      <c r="C1770" t="s">
        <v>2340</v>
      </c>
      <c r="D1770" s="98">
        <v>45523</v>
      </c>
      <c r="E1770" s="1">
        <v>135</v>
      </c>
      <c r="F1770" t="s">
        <v>2368</v>
      </c>
      <c r="G1770" s="1">
        <v>3373113</v>
      </c>
      <c r="H1770" t="s">
        <v>2353</v>
      </c>
      <c r="I1770" s="88">
        <v>60</v>
      </c>
      <c r="L1770" s="47">
        <v>5.9841899999999999</v>
      </c>
      <c r="M1770" s="47">
        <f t="shared" si="58"/>
        <v>359.0514</v>
      </c>
      <c r="N1770">
        <f t="shared" si="57"/>
        <v>19</v>
      </c>
    </row>
    <row r="1771" spans="1:14" x14ac:dyDescent="0.25">
      <c r="A1771" t="s">
        <v>2339</v>
      </c>
      <c r="B1771" t="s">
        <v>2537</v>
      </c>
      <c r="C1771" t="s">
        <v>2340</v>
      </c>
      <c r="D1771" s="98">
        <v>45523</v>
      </c>
      <c r="E1771" s="1">
        <v>135</v>
      </c>
      <c r="F1771" t="s">
        <v>2368</v>
      </c>
      <c r="G1771" s="1">
        <v>3384346</v>
      </c>
      <c r="H1771" t="s">
        <v>2354</v>
      </c>
      <c r="I1771" s="88">
        <v>18</v>
      </c>
      <c r="L1771" s="47">
        <v>37.949940000000005</v>
      </c>
      <c r="M1771" s="47">
        <f t="shared" si="58"/>
        <v>683.09892000000013</v>
      </c>
      <c r="N1771">
        <f t="shared" si="57"/>
        <v>19</v>
      </c>
    </row>
    <row r="1772" spans="1:14" x14ac:dyDescent="0.25">
      <c r="A1772" t="s">
        <v>2339</v>
      </c>
      <c r="B1772" t="s">
        <v>2537</v>
      </c>
      <c r="C1772" t="s">
        <v>2340</v>
      </c>
      <c r="D1772" s="98">
        <v>45523</v>
      </c>
      <c r="E1772" s="1">
        <v>135</v>
      </c>
      <c r="F1772" t="s">
        <v>2368</v>
      </c>
      <c r="G1772" s="1">
        <v>3384347</v>
      </c>
      <c r="H1772" t="s">
        <v>2345</v>
      </c>
      <c r="I1772" s="88">
        <v>60</v>
      </c>
      <c r="L1772" s="47">
        <v>5.7200040000000012</v>
      </c>
      <c r="M1772" s="47">
        <f t="shared" si="58"/>
        <v>343.20024000000006</v>
      </c>
      <c r="N1772">
        <f t="shared" si="57"/>
        <v>19</v>
      </c>
    </row>
    <row r="1773" spans="1:14" x14ac:dyDescent="0.25">
      <c r="A1773" t="s">
        <v>2339</v>
      </c>
      <c r="B1773" t="s">
        <v>2537</v>
      </c>
      <c r="C1773" t="s">
        <v>2340</v>
      </c>
      <c r="D1773" s="98">
        <v>45523</v>
      </c>
      <c r="E1773" s="1">
        <v>135</v>
      </c>
      <c r="F1773" t="s">
        <v>2368</v>
      </c>
      <c r="G1773" s="1">
        <v>3564666</v>
      </c>
      <c r="H1773" t="s">
        <v>2362</v>
      </c>
      <c r="I1773" s="88">
        <v>24</v>
      </c>
      <c r="L1773" s="47">
        <v>20.323620000000002</v>
      </c>
      <c r="M1773" s="47">
        <f t="shared" si="58"/>
        <v>487.76688000000001</v>
      </c>
      <c r="N1773">
        <f t="shared" si="57"/>
        <v>19</v>
      </c>
    </row>
    <row r="1774" spans="1:14" x14ac:dyDescent="0.25">
      <c r="A1774" t="s">
        <v>2339</v>
      </c>
      <c r="B1774" t="s">
        <v>2537</v>
      </c>
      <c r="C1774" t="s">
        <v>2340</v>
      </c>
      <c r="D1774" s="98">
        <v>45523</v>
      </c>
      <c r="E1774" s="1">
        <v>135</v>
      </c>
      <c r="F1774" t="s">
        <v>2368</v>
      </c>
      <c r="G1774" s="1">
        <v>3564667</v>
      </c>
      <c r="H1774" t="s">
        <v>2347</v>
      </c>
      <c r="I1774" s="88">
        <v>24</v>
      </c>
      <c r="L1774" s="47">
        <v>20.323620000000002</v>
      </c>
      <c r="M1774" s="47">
        <f t="shared" si="58"/>
        <v>487.76688000000001</v>
      </c>
      <c r="N1774">
        <f t="shared" si="57"/>
        <v>19</v>
      </c>
    </row>
    <row r="1775" spans="1:14" x14ac:dyDescent="0.25">
      <c r="A1775" t="s">
        <v>2339</v>
      </c>
      <c r="B1775" t="s">
        <v>2537</v>
      </c>
      <c r="C1775" t="s">
        <v>2340</v>
      </c>
      <c r="D1775" s="98">
        <v>45523</v>
      </c>
      <c r="E1775" s="1">
        <v>136</v>
      </c>
      <c r="F1775" t="s">
        <v>2369</v>
      </c>
      <c r="G1775" s="1">
        <v>3284683</v>
      </c>
      <c r="H1775" t="s">
        <v>2343</v>
      </c>
      <c r="I1775" s="88">
        <v>36</v>
      </c>
      <c r="L1775" s="47">
        <v>30.099959999999999</v>
      </c>
      <c r="M1775" s="47">
        <f t="shared" si="58"/>
        <v>1083.5985599999999</v>
      </c>
      <c r="N1775">
        <f t="shared" si="57"/>
        <v>19</v>
      </c>
    </row>
    <row r="1776" spans="1:14" x14ac:dyDescent="0.25">
      <c r="A1776" t="s">
        <v>2339</v>
      </c>
      <c r="B1776" t="s">
        <v>2537</v>
      </c>
      <c r="C1776" t="s">
        <v>2340</v>
      </c>
      <c r="D1776" s="98">
        <v>45526</v>
      </c>
      <c r="E1776" s="1">
        <v>136</v>
      </c>
      <c r="F1776" t="s">
        <v>2369</v>
      </c>
      <c r="G1776" s="1">
        <v>3373113</v>
      </c>
      <c r="H1776" t="s">
        <v>2353</v>
      </c>
      <c r="I1776" s="88">
        <v>60</v>
      </c>
      <c r="L1776" s="47">
        <v>5.9841899999999999</v>
      </c>
      <c r="M1776" s="47">
        <f t="shared" si="58"/>
        <v>359.0514</v>
      </c>
      <c r="N1776">
        <f t="shared" si="57"/>
        <v>22</v>
      </c>
    </row>
    <row r="1777" spans="1:14" x14ac:dyDescent="0.25">
      <c r="A1777" t="s">
        <v>2339</v>
      </c>
      <c r="B1777" t="s">
        <v>2537</v>
      </c>
      <c r="C1777" t="s">
        <v>2340</v>
      </c>
      <c r="D1777" s="98">
        <v>45526</v>
      </c>
      <c r="E1777" s="1">
        <v>136</v>
      </c>
      <c r="F1777" t="s">
        <v>2369</v>
      </c>
      <c r="G1777" s="1">
        <v>3384347</v>
      </c>
      <c r="H1777" t="s">
        <v>2345</v>
      </c>
      <c r="I1777" s="88">
        <v>60</v>
      </c>
      <c r="L1777" s="47">
        <v>5.7200040000000012</v>
      </c>
      <c r="M1777" s="47">
        <f t="shared" si="58"/>
        <v>343.20024000000006</v>
      </c>
      <c r="N1777">
        <f t="shared" si="57"/>
        <v>22</v>
      </c>
    </row>
    <row r="1778" spans="1:14" x14ac:dyDescent="0.25">
      <c r="A1778" t="s">
        <v>2339</v>
      </c>
      <c r="B1778" t="s">
        <v>2537</v>
      </c>
      <c r="C1778" t="s">
        <v>2340</v>
      </c>
      <c r="D1778" s="98">
        <v>45527</v>
      </c>
      <c r="E1778" s="1">
        <v>137</v>
      </c>
      <c r="F1778" t="s">
        <v>2370</v>
      </c>
      <c r="G1778" s="1">
        <v>3568860</v>
      </c>
      <c r="H1778" t="s">
        <v>2361</v>
      </c>
      <c r="I1778" s="88">
        <v>24</v>
      </c>
      <c r="L1778" s="47">
        <v>12.645809999999999</v>
      </c>
      <c r="M1778" s="47">
        <f t="shared" si="58"/>
        <v>303.49943999999999</v>
      </c>
      <c r="N1778">
        <f t="shared" si="57"/>
        <v>23</v>
      </c>
    </row>
    <row r="1779" spans="1:14" x14ac:dyDescent="0.25">
      <c r="A1779" t="s">
        <v>2339</v>
      </c>
      <c r="B1779" t="s">
        <v>2537</v>
      </c>
      <c r="C1779" t="s">
        <v>2340</v>
      </c>
      <c r="D1779" s="98">
        <v>45527</v>
      </c>
      <c r="E1779" s="1">
        <v>137</v>
      </c>
      <c r="F1779" t="s">
        <v>2370</v>
      </c>
      <c r="G1779" s="1">
        <v>3564667</v>
      </c>
      <c r="H1779" t="s">
        <v>2347</v>
      </c>
      <c r="I1779" s="88">
        <v>12</v>
      </c>
      <c r="L1779" s="47">
        <v>20.323620000000002</v>
      </c>
      <c r="M1779" s="47">
        <f t="shared" si="58"/>
        <v>243.88344000000001</v>
      </c>
      <c r="N1779">
        <f t="shared" si="57"/>
        <v>23</v>
      </c>
    </row>
    <row r="1780" spans="1:14" x14ac:dyDescent="0.25">
      <c r="A1780" t="s">
        <v>2339</v>
      </c>
      <c r="B1780" t="s">
        <v>2537</v>
      </c>
      <c r="C1780" t="s">
        <v>2340</v>
      </c>
      <c r="D1780" s="98">
        <v>45527</v>
      </c>
      <c r="E1780" s="1">
        <v>137</v>
      </c>
      <c r="F1780" t="s">
        <v>2370</v>
      </c>
      <c r="G1780" s="1">
        <v>3352387</v>
      </c>
      <c r="H1780" t="s">
        <v>2352</v>
      </c>
      <c r="I1780" s="88">
        <v>24</v>
      </c>
      <c r="L1780" s="47">
        <v>39.743999999999993</v>
      </c>
      <c r="M1780" s="47">
        <f t="shared" si="58"/>
        <v>953.85599999999977</v>
      </c>
      <c r="N1780">
        <f t="shared" si="57"/>
        <v>23</v>
      </c>
    </row>
    <row r="1781" spans="1:14" x14ac:dyDescent="0.25">
      <c r="A1781" t="s">
        <v>2339</v>
      </c>
      <c r="B1781" t="s">
        <v>2537</v>
      </c>
      <c r="C1781" t="s">
        <v>2340</v>
      </c>
      <c r="D1781" s="98">
        <v>45527</v>
      </c>
      <c r="E1781" s="1">
        <v>137</v>
      </c>
      <c r="F1781" t="s">
        <v>2370</v>
      </c>
      <c r="G1781" s="1">
        <v>3373113</v>
      </c>
      <c r="H1781" t="s">
        <v>2353</v>
      </c>
      <c r="I1781" s="88">
        <v>120</v>
      </c>
      <c r="L1781" s="47">
        <v>5.9841899999999999</v>
      </c>
      <c r="M1781" s="47">
        <f t="shared" si="58"/>
        <v>718.1028</v>
      </c>
      <c r="N1781">
        <f t="shared" si="57"/>
        <v>23</v>
      </c>
    </row>
    <row r="1782" spans="1:14" x14ac:dyDescent="0.25">
      <c r="A1782" t="s">
        <v>2339</v>
      </c>
      <c r="B1782" t="s">
        <v>2537</v>
      </c>
      <c r="C1782" t="s">
        <v>2340</v>
      </c>
      <c r="D1782" s="98">
        <v>45527</v>
      </c>
      <c r="E1782" s="1">
        <v>137</v>
      </c>
      <c r="F1782" t="s">
        <v>2370</v>
      </c>
      <c r="G1782" s="1">
        <v>3568860</v>
      </c>
      <c r="H1782" t="s">
        <v>2361</v>
      </c>
      <c r="I1782" s="88">
        <v>24</v>
      </c>
      <c r="L1782" s="47">
        <v>12.645809999999999</v>
      </c>
      <c r="M1782" s="47">
        <f t="shared" si="58"/>
        <v>303.49943999999999</v>
      </c>
      <c r="N1782">
        <f t="shared" si="57"/>
        <v>23</v>
      </c>
    </row>
    <row r="1783" spans="1:14" x14ac:dyDescent="0.25">
      <c r="A1783" t="s">
        <v>2339</v>
      </c>
      <c r="B1783" t="s">
        <v>2537</v>
      </c>
      <c r="C1783" t="s">
        <v>2340</v>
      </c>
      <c r="D1783" s="98">
        <v>45527</v>
      </c>
      <c r="E1783" s="1">
        <v>137</v>
      </c>
      <c r="F1783" t="s">
        <v>2370</v>
      </c>
      <c r="G1783" s="1">
        <v>3284683</v>
      </c>
      <c r="H1783" t="s">
        <v>2343</v>
      </c>
      <c r="I1783" s="88">
        <v>18</v>
      </c>
      <c r="L1783" s="47">
        <v>30.099959999999999</v>
      </c>
      <c r="M1783" s="47">
        <f t="shared" si="58"/>
        <v>541.79927999999995</v>
      </c>
      <c r="N1783">
        <f t="shared" si="57"/>
        <v>23</v>
      </c>
    </row>
    <row r="1784" spans="1:14" x14ac:dyDescent="0.25">
      <c r="A1784" t="s">
        <v>2339</v>
      </c>
      <c r="B1784" t="s">
        <v>2537</v>
      </c>
      <c r="C1784" t="s">
        <v>2340</v>
      </c>
      <c r="D1784" s="98">
        <v>45527</v>
      </c>
      <c r="E1784" s="1">
        <v>137</v>
      </c>
      <c r="F1784" t="s">
        <v>2370</v>
      </c>
      <c r="G1784" s="1">
        <v>3384346</v>
      </c>
      <c r="H1784" t="s">
        <v>2354</v>
      </c>
      <c r="I1784" s="88">
        <v>12</v>
      </c>
      <c r="L1784" s="47">
        <v>37.949940000000005</v>
      </c>
      <c r="M1784" s="47">
        <f t="shared" si="58"/>
        <v>455.39928000000009</v>
      </c>
      <c r="N1784">
        <f t="shared" si="57"/>
        <v>23</v>
      </c>
    </row>
    <row r="1785" spans="1:14" x14ac:dyDescent="0.25">
      <c r="A1785" t="s">
        <v>2339</v>
      </c>
      <c r="B1785" t="s">
        <v>2537</v>
      </c>
      <c r="C1785" t="s">
        <v>2340</v>
      </c>
      <c r="D1785" s="98">
        <v>45527</v>
      </c>
      <c r="E1785" s="1">
        <v>137</v>
      </c>
      <c r="F1785" t="s">
        <v>2370</v>
      </c>
      <c r="G1785" s="1">
        <v>3384347</v>
      </c>
      <c r="H1785" t="s">
        <v>2345</v>
      </c>
      <c r="I1785" s="88">
        <v>120</v>
      </c>
      <c r="L1785" s="47">
        <v>5.7200040000000012</v>
      </c>
      <c r="M1785" s="47">
        <f t="shared" si="58"/>
        <v>686.40048000000013</v>
      </c>
      <c r="N1785">
        <f t="shared" si="57"/>
        <v>23</v>
      </c>
    </row>
    <row r="1786" spans="1:14" x14ac:dyDescent="0.25">
      <c r="A1786" t="s">
        <v>2339</v>
      </c>
      <c r="B1786" t="s">
        <v>2537</v>
      </c>
      <c r="C1786" t="s">
        <v>2340</v>
      </c>
      <c r="D1786" s="98">
        <v>45527</v>
      </c>
      <c r="E1786" s="1">
        <v>137</v>
      </c>
      <c r="F1786" t="s">
        <v>2370</v>
      </c>
      <c r="G1786" s="1">
        <v>3408152</v>
      </c>
      <c r="H1786" t="s">
        <v>2346</v>
      </c>
      <c r="I1786" s="88">
        <v>80</v>
      </c>
      <c r="L1786" s="47">
        <v>19.800018000000001</v>
      </c>
      <c r="M1786" s="47">
        <f t="shared" si="58"/>
        <v>1584.00144</v>
      </c>
      <c r="N1786">
        <f t="shared" si="57"/>
        <v>23</v>
      </c>
    </row>
    <row r="1787" spans="1:14" x14ac:dyDescent="0.25">
      <c r="A1787" t="s">
        <v>2339</v>
      </c>
      <c r="B1787" t="s">
        <v>2537</v>
      </c>
      <c r="C1787" t="s">
        <v>2340</v>
      </c>
      <c r="D1787" s="98">
        <v>45526</v>
      </c>
      <c r="E1787" s="1">
        <v>140</v>
      </c>
      <c r="F1787" t="s">
        <v>2372</v>
      </c>
      <c r="G1787" s="1">
        <v>3384347</v>
      </c>
      <c r="H1787" t="s">
        <v>2345</v>
      </c>
      <c r="I1787" s="88">
        <v>60</v>
      </c>
      <c r="L1787" s="47">
        <v>5.7200040000000012</v>
      </c>
      <c r="M1787" s="47">
        <f t="shared" si="58"/>
        <v>343.20024000000006</v>
      </c>
      <c r="N1787">
        <f t="shared" si="57"/>
        <v>22</v>
      </c>
    </row>
    <row r="1788" spans="1:14" x14ac:dyDescent="0.25">
      <c r="A1788" t="s">
        <v>2339</v>
      </c>
      <c r="B1788" t="s">
        <v>2537</v>
      </c>
      <c r="C1788" t="s">
        <v>2340</v>
      </c>
      <c r="D1788" s="98">
        <v>45526</v>
      </c>
      <c r="E1788" s="1">
        <v>140</v>
      </c>
      <c r="F1788" t="s">
        <v>2372</v>
      </c>
      <c r="G1788" s="1">
        <v>3284683</v>
      </c>
      <c r="H1788" t="s">
        <v>2343</v>
      </c>
      <c r="I1788" s="88">
        <v>60</v>
      </c>
      <c r="L1788" s="47">
        <v>30.099959999999999</v>
      </c>
      <c r="M1788" s="47">
        <f t="shared" si="58"/>
        <v>1805.9975999999999</v>
      </c>
      <c r="N1788">
        <f t="shared" si="57"/>
        <v>22</v>
      </c>
    </row>
    <row r="1789" spans="1:14" x14ac:dyDescent="0.25">
      <c r="A1789" t="s">
        <v>2339</v>
      </c>
      <c r="B1789" t="s">
        <v>2537</v>
      </c>
      <c r="C1789" t="s">
        <v>2340</v>
      </c>
      <c r="D1789" s="98">
        <v>45526</v>
      </c>
      <c r="E1789" s="1">
        <v>140</v>
      </c>
      <c r="F1789" t="s">
        <v>2372</v>
      </c>
      <c r="G1789" s="1">
        <v>3373113</v>
      </c>
      <c r="H1789" t="s">
        <v>2353</v>
      </c>
      <c r="I1789" s="88">
        <v>300</v>
      </c>
      <c r="L1789" s="47">
        <v>5.9841899999999999</v>
      </c>
      <c r="M1789" s="47">
        <f t="shared" si="58"/>
        <v>1795.2570000000001</v>
      </c>
      <c r="N1789">
        <f t="shared" si="57"/>
        <v>22</v>
      </c>
    </row>
    <row r="1790" spans="1:14" x14ac:dyDescent="0.25">
      <c r="A1790" t="s">
        <v>2339</v>
      </c>
      <c r="B1790" t="s">
        <v>2537</v>
      </c>
      <c r="C1790" t="s">
        <v>2340</v>
      </c>
      <c r="D1790" s="98">
        <v>45526</v>
      </c>
      <c r="E1790" s="1">
        <v>140</v>
      </c>
      <c r="F1790" t="s">
        <v>2372</v>
      </c>
      <c r="G1790" s="1">
        <v>3384347</v>
      </c>
      <c r="H1790" t="s">
        <v>2345</v>
      </c>
      <c r="I1790" s="88">
        <v>300</v>
      </c>
      <c r="L1790" s="47">
        <v>5.7200040000000012</v>
      </c>
      <c r="M1790" s="47">
        <f t="shared" si="58"/>
        <v>1716.0012000000004</v>
      </c>
      <c r="N1790">
        <f t="shared" si="57"/>
        <v>22</v>
      </c>
    </row>
    <row r="1791" spans="1:14" x14ac:dyDescent="0.25">
      <c r="A1791" t="s">
        <v>2339</v>
      </c>
      <c r="B1791" t="s">
        <v>2537</v>
      </c>
      <c r="C1791" t="s">
        <v>2340</v>
      </c>
      <c r="D1791" s="98">
        <v>45526</v>
      </c>
      <c r="E1791" s="1">
        <v>140</v>
      </c>
      <c r="F1791" t="s">
        <v>2372</v>
      </c>
      <c r="G1791" s="1">
        <v>3408152</v>
      </c>
      <c r="H1791" t="s">
        <v>2346</v>
      </c>
      <c r="I1791" s="88">
        <v>60</v>
      </c>
      <c r="L1791" s="47">
        <v>19.800018000000001</v>
      </c>
      <c r="M1791" s="47">
        <f t="shared" si="58"/>
        <v>1188.00108</v>
      </c>
      <c r="N1791">
        <f t="shared" si="57"/>
        <v>22</v>
      </c>
    </row>
    <row r="1792" spans="1:14" x14ac:dyDescent="0.25">
      <c r="A1792" t="s">
        <v>2339</v>
      </c>
      <c r="B1792" t="s">
        <v>2537</v>
      </c>
      <c r="C1792" t="s">
        <v>2340</v>
      </c>
      <c r="D1792" s="98">
        <v>45526</v>
      </c>
      <c r="E1792" s="1">
        <v>140</v>
      </c>
      <c r="F1792" t="s">
        <v>2372</v>
      </c>
      <c r="G1792" s="1">
        <v>3565350</v>
      </c>
      <c r="H1792" t="s">
        <v>2364</v>
      </c>
      <c r="I1792" s="88">
        <v>48</v>
      </c>
      <c r="L1792" s="47">
        <v>12.645809999999999</v>
      </c>
      <c r="M1792" s="47">
        <f t="shared" si="58"/>
        <v>606.99887999999999</v>
      </c>
      <c r="N1792">
        <f t="shared" si="57"/>
        <v>22</v>
      </c>
    </row>
    <row r="1793" spans="1:14" x14ac:dyDescent="0.25">
      <c r="A1793" t="s">
        <v>2339</v>
      </c>
      <c r="B1793" t="s">
        <v>2537</v>
      </c>
      <c r="C1793" t="s">
        <v>2340</v>
      </c>
      <c r="D1793" s="98">
        <v>45526</v>
      </c>
      <c r="E1793" s="1">
        <v>140</v>
      </c>
      <c r="F1793" t="s">
        <v>2372</v>
      </c>
      <c r="G1793" s="1">
        <v>3568860</v>
      </c>
      <c r="H1793" t="s">
        <v>2361</v>
      </c>
      <c r="I1793" s="88">
        <v>72</v>
      </c>
      <c r="L1793" s="47">
        <v>12.645809999999999</v>
      </c>
      <c r="M1793" s="47">
        <f t="shared" si="58"/>
        <v>910.49831999999992</v>
      </c>
      <c r="N1793">
        <f t="shared" si="57"/>
        <v>22</v>
      </c>
    </row>
    <row r="1794" spans="1:14" x14ac:dyDescent="0.25">
      <c r="A1794" t="s">
        <v>2339</v>
      </c>
      <c r="B1794" t="s">
        <v>2537</v>
      </c>
      <c r="C1794" t="s">
        <v>2340</v>
      </c>
      <c r="D1794" s="98">
        <v>45526</v>
      </c>
      <c r="E1794" s="1">
        <v>140</v>
      </c>
      <c r="F1794" t="s">
        <v>2372</v>
      </c>
      <c r="G1794" s="1">
        <v>3564666</v>
      </c>
      <c r="H1794" t="s">
        <v>2362</v>
      </c>
      <c r="I1794" s="88">
        <v>60</v>
      </c>
      <c r="L1794" s="47">
        <v>20.323620000000002</v>
      </c>
      <c r="M1794" s="47">
        <f t="shared" si="58"/>
        <v>1219.4172000000001</v>
      </c>
      <c r="N1794">
        <f t="shared" si="57"/>
        <v>22</v>
      </c>
    </row>
    <row r="1795" spans="1:14" x14ac:dyDescent="0.25">
      <c r="A1795" t="s">
        <v>2339</v>
      </c>
      <c r="B1795" t="s">
        <v>2537</v>
      </c>
      <c r="C1795" t="s">
        <v>2340</v>
      </c>
      <c r="D1795" s="98">
        <v>45526</v>
      </c>
      <c r="E1795" s="1">
        <v>140</v>
      </c>
      <c r="F1795" t="s">
        <v>2372</v>
      </c>
      <c r="G1795" s="1">
        <v>3564667</v>
      </c>
      <c r="H1795" t="s">
        <v>2347</v>
      </c>
      <c r="I1795" s="88">
        <v>60</v>
      </c>
      <c r="L1795" s="47">
        <v>20.323620000000002</v>
      </c>
      <c r="M1795" s="47">
        <f t="shared" si="58"/>
        <v>1219.4172000000001</v>
      </c>
      <c r="N1795">
        <f t="shared" ref="N1795:N1858" si="59">+DAY(D1795)</f>
        <v>22</v>
      </c>
    </row>
    <row r="1796" spans="1:14" x14ac:dyDescent="0.25">
      <c r="A1796" t="s">
        <v>2339</v>
      </c>
      <c r="B1796" t="s">
        <v>2537</v>
      </c>
      <c r="C1796" t="s">
        <v>2340</v>
      </c>
      <c r="D1796" s="98">
        <v>45526</v>
      </c>
      <c r="E1796" s="1">
        <v>140</v>
      </c>
      <c r="F1796" t="s">
        <v>2372</v>
      </c>
      <c r="G1796" s="1">
        <v>3584240</v>
      </c>
      <c r="H1796" t="s">
        <v>2357</v>
      </c>
      <c r="I1796" s="88">
        <v>300</v>
      </c>
      <c r="L1796" s="47">
        <v>5.9841899999999999</v>
      </c>
      <c r="M1796" s="47">
        <f t="shared" si="58"/>
        <v>1795.2570000000001</v>
      </c>
      <c r="N1796">
        <f t="shared" si="59"/>
        <v>22</v>
      </c>
    </row>
    <row r="1797" spans="1:14" x14ac:dyDescent="0.25">
      <c r="A1797" t="s">
        <v>2339</v>
      </c>
      <c r="B1797" t="s">
        <v>2537</v>
      </c>
      <c r="C1797" t="s">
        <v>2340</v>
      </c>
      <c r="D1797" s="98">
        <v>45526</v>
      </c>
      <c r="E1797" s="1">
        <v>140</v>
      </c>
      <c r="F1797" t="s">
        <v>2372</v>
      </c>
      <c r="G1797" s="1">
        <v>3584241</v>
      </c>
      <c r="H1797" t="s">
        <v>2358</v>
      </c>
      <c r="I1797" s="88">
        <v>40</v>
      </c>
      <c r="L1797" s="47">
        <v>20.662344000000001</v>
      </c>
      <c r="M1797" s="47">
        <f t="shared" si="58"/>
        <v>826.49376000000007</v>
      </c>
      <c r="N1797">
        <f t="shared" si="59"/>
        <v>22</v>
      </c>
    </row>
    <row r="1798" spans="1:14" x14ac:dyDescent="0.25">
      <c r="A1798" t="s">
        <v>2339</v>
      </c>
      <c r="B1798" t="s">
        <v>2537</v>
      </c>
      <c r="C1798" t="s">
        <v>2340</v>
      </c>
      <c r="D1798" s="98">
        <v>45526</v>
      </c>
      <c r="E1798" s="1">
        <v>140</v>
      </c>
      <c r="F1798" t="s">
        <v>2372</v>
      </c>
      <c r="G1798" s="1">
        <v>3564666</v>
      </c>
      <c r="H1798" t="s">
        <v>2362</v>
      </c>
      <c r="I1798" s="88">
        <v>60</v>
      </c>
      <c r="L1798" s="47">
        <v>20.323620000000002</v>
      </c>
      <c r="M1798" s="47">
        <f t="shared" si="58"/>
        <v>1219.4172000000001</v>
      </c>
      <c r="N1798">
        <f t="shared" si="59"/>
        <v>22</v>
      </c>
    </row>
    <row r="1799" spans="1:14" x14ac:dyDescent="0.25">
      <c r="A1799" t="s">
        <v>2339</v>
      </c>
      <c r="B1799" t="s">
        <v>2537</v>
      </c>
      <c r="C1799" t="s">
        <v>2340</v>
      </c>
      <c r="D1799" s="98">
        <v>45526</v>
      </c>
      <c r="E1799" s="1">
        <v>140</v>
      </c>
      <c r="F1799" t="s">
        <v>2372</v>
      </c>
      <c r="G1799" s="1">
        <v>3564667</v>
      </c>
      <c r="H1799" t="s">
        <v>2347</v>
      </c>
      <c r="I1799" s="88">
        <v>60</v>
      </c>
      <c r="L1799" s="47">
        <v>20.323620000000002</v>
      </c>
      <c r="M1799" s="47">
        <f t="shared" si="58"/>
        <v>1219.4172000000001</v>
      </c>
      <c r="N1799">
        <f t="shared" si="59"/>
        <v>22</v>
      </c>
    </row>
    <row r="1800" spans="1:14" x14ac:dyDescent="0.25">
      <c r="A1800" t="s">
        <v>2339</v>
      </c>
      <c r="B1800" t="s">
        <v>2537</v>
      </c>
      <c r="C1800" t="s">
        <v>2340</v>
      </c>
      <c r="D1800" s="98">
        <v>45526</v>
      </c>
      <c r="E1800" s="1">
        <v>140</v>
      </c>
      <c r="F1800" t="s">
        <v>2372</v>
      </c>
      <c r="G1800" s="1">
        <v>3584240</v>
      </c>
      <c r="H1800" t="s">
        <v>2357</v>
      </c>
      <c r="I1800" s="88">
        <v>300</v>
      </c>
      <c r="L1800" s="47">
        <v>5.9841899999999999</v>
      </c>
      <c r="M1800" s="47">
        <f t="shared" si="58"/>
        <v>1795.2570000000001</v>
      </c>
      <c r="N1800">
        <f t="shared" si="59"/>
        <v>22</v>
      </c>
    </row>
    <row r="1801" spans="1:14" x14ac:dyDescent="0.25">
      <c r="A1801" t="s">
        <v>2339</v>
      </c>
      <c r="B1801" t="s">
        <v>2537</v>
      </c>
      <c r="C1801" t="s">
        <v>2340</v>
      </c>
      <c r="D1801" s="98">
        <v>45526</v>
      </c>
      <c r="E1801" s="1">
        <v>140</v>
      </c>
      <c r="F1801" t="s">
        <v>2372</v>
      </c>
      <c r="G1801" s="1">
        <v>3584241</v>
      </c>
      <c r="H1801" t="s">
        <v>2358</v>
      </c>
      <c r="I1801" s="88">
        <v>40</v>
      </c>
      <c r="L1801" s="47">
        <v>20.662344000000001</v>
      </c>
      <c r="M1801" s="47">
        <f t="shared" si="58"/>
        <v>826.49376000000007</v>
      </c>
      <c r="N1801">
        <f t="shared" si="59"/>
        <v>22</v>
      </c>
    </row>
    <row r="1802" spans="1:14" x14ac:dyDescent="0.25">
      <c r="A1802" t="s">
        <v>2339</v>
      </c>
      <c r="B1802" t="s">
        <v>2537</v>
      </c>
      <c r="C1802" t="s">
        <v>2340</v>
      </c>
      <c r="D1802" s="98">
        <v>45523</v>
      </c>
      <c r="E1802" s="1">
        <v>141</v>
      </c>
      <c r="F1802" t="s">
        <v>2373</v>
      </c>
      <c r="G1802" s="1">
        <v>3284683</v>
      </c>
      <c r="H1802" t="s">
        <v>2343</v>
      </c>
      <c r="I1802" s="88">
        <v>60</v>
      </c>
      <c r="L1802" s="47">
        <v>30.099959999999999</v>
      </c>
      <c r="M1802" s="47">
        <f t="shared" si="58"/>
        <v>1805.9975999999999</v>
      </c>
      <c r="N1802">
        <f t="shared" si="59"/>
        <v>19</v>
      </c>
    </row>
    <row r="1803" spans="1:14" x14ac:dyDescent="0.25">
      <c r="A1803" t="s">
        <v>2339</v>
      </c>
      <c r="B1803" t="s">
        <v>2537</v>
      </c>
      <c r="C1803" t="s">
        <v>2340</v>
      </c>
      <c r="D1803" s="98">
        <v>45524</v>
      </c>
      <c r="E1803" s="1">
        <v>141</v>
      </c>
      <c r="F1803" t="s">
        <v>2373</v>
      </c>
      <c r="G1803" s="1">
        <v>3373113</v>
      </c>
      <c r="H1803" t="s">
        <v>2353</v>
      </c>
      <c r="I1803" s="88">
        <v>120</v>
      </c>
      <c r="L1803" s="47">
        <v>5.9841899999999999</v>
      </c>
      <c r="M1803" s="47">
        <f t="shared" ref="M1803:M1866" si="60">+I1803*L1803</f>
        <v>718.1028</v>
      </c>
      <c r="N1803">
        <f t="shared" si="59"/>
        <v>20</v>
      </c>
    </row>
    <row r="1804" spans="1:14" x14ac:dyDescent="0.25">
      <c r="A1804" t="s">
        <v>2339</v>
      </c>
      <c r="B1804" t="s">
        <v>2537</v>
      </c>
      <c r="C1804" t="s">
        <v>2340</v>
      </c>
      <c r="D1804" s="98">
        <v>45527</v>
      </c>
      <c r="E1804" s="1">
        <v>141</v>
      </c>
      <c r="F1804" t="s">
        <v>2373</v>
      </c>
      <c r="G1804" s="1">
        <v>3373113</v>
      </c>
      <c r="H1804" t="s">
        <v>2353</v>
      </c>
      <c r="I1804" s="88">
        <v>60</v>
      </c>
      <c r="L1804" s="47">
        <v>5.9841899999999999</v>
      </c>
      <c r="M1804" s="47">
        <f t="shared" si="60"/>
        <v>359.0514</v>
      </c>
      <c r="N1804">
        <f t="shared" si="59"/>
        <v>23</v>
      </c>
    </row>
    <row r="1805" spans="1:14" x14ac:dyDescent="0.25">
      <c r="A1805" t="s">
        <v>2339</v>
      </c>
      <c r="B1805" t="s">
        <v>2537</v>
      </c>
      <c r="C1805" t="s">
        <v>2340</v>
      </c>
      <c r="D1805" s="98">
        <v>45525</v>
      </c>
      <c r="E1805" s="1">
        <v>145</v>
      </c>
      <c r="F1805" t="s">
        <v>2374</v>
      </c>
      <c r="G1805" s="1">
        <v>3580230</v>
      </c>
      <c r="H1805" t="s">
        <v>2356</v>
      </c>
      <c r="I1805" s="88">
        <v>6</v>
      </c>
      <c r="L1805" s="47">
        <v>36.695520000000002</v>
      </c>
      <c r="M1805" s="47">
        <f t="shared" si="60"/>
        <v>220.17312000000001</v>
      </c>
      <c r="N1805">
        <f t="shared" si="59"/>
        <v>21</v>
      </c>
    </row>
    <row r="1806" spans="1:14" x14ac:dyDescent="0.25">
      <c r="A1806" t="s">
        <v>2339</v>
      </c>
      <c r="B1806" t="s">
        <v>2537</v>
      </c>
      <c r="C1806" t="s">
        <v>2340</v>
      </c>
      <c r="D1806" s="98">
        <v>45524</v>
      </c>
      <c r="E1806" s="1">
        <v>145</v>
      </c>
      <c r="F1806" t="s">
        <v>2374</v>
      </c>
      <c r="G1806" s="1">
        <v>3564667</v>
      </c>
      <c r="H1806" t="s">
        <v>2347</v>
      </c>
      <c r="I1806" s="88">
        <v>12</v>
      </c>
      <c r="L1806" s="47">
        <v>20.323620000000002</v>
      </c>
      <c r="M1806" s="47">
        <f t="shared" si="60"/>
        <v>243.88344000000001</v>
      </c>
      <c r="N1806">
        <f t="shared" si="59"/>
        <v>20</v>
      </c>
    </row>
    <row r="1807" spans="1:14" x14ac:dyDescent="0.25">
      <c r="A1807" t="s">
        <v>2339</v>
      </c>
      <c r="B1807" t="s">
        <v>2537</v>
      </c>
      <c r="C1807" t="s">
        <v>2340</v>
      </c>
      <c r="D1807" s="98">
        <v>45523</v>
      </c>
      <c r="E1807" s="1">
        <v>148</v>
      </c>
      <c r="F1807" t="s">
        <v>2375</v>
      </c>
      <c r="G1807" s="1">
        <v>3352387</v>
      </c>
      <c r="H1807" t="s">
        <v>2352</v>
      </c>
      <c r="I1807" s="88">
        <v>60</v>
      </c>
      <c r="L1807" s="47">
        <v>39.743999999999993</v>
      </c>
      <c r="M1807" s="47">
        <f t="shared" si="60"/>
        <v>2384.6399999999994</v>
      </c>
      <c r="N1807">
        <f t="shared" si="59"/>
        <v>19</v>
      </c>
    </row>
    <row r="1808" spans="1:14" x14ac:dyDescent="0.25">
      <c r="A1808" t="s">
        <v>2339</v>
      </c>
      <c r="B1808" t="s">
        <v>2537</v>
      </c>
      <c r="C1808" t="s">
        <v>2340</v>
      </c>
      <c r="D1808" s="98">
        <v>45523</v>
      </c>
      <c r="E1808" s="1">
        <v>148</v>
      </c>
      <c r="F1808" t="s">
        <v>2375</v>
      </c>
      <c r="G1808" s="1">
        <v>3384347</v>
      </c>
      <c r="H1808" t="s">
        <v>2345</v>
      </c>
      <c r="I1808" s="88">
        <v>60</v>
      </c>
      <c r="L1808" s="47">
        <v>5.7200040000000012</v>
      </c>
      <c r="M1808" s="47">
        <f t="shared" si="60"/>
        <v>343.20024000000006</v>
      </c>
      <c r="N1808">
        <f t="shared" si="59"/>
        <v>19</v>
      </c>
    </row>
    <row r="1809" spans="1:14" x14ac:dyDescent="0.25">
      <c r="A1809" t="s">
        <v>2339</v>
      </c>
      <c r="B1809" t="s">
        <v>2537</v>
      </c>
      <c r="C1809" t="s">
        <v>2340</v>
      </c>
      <c r="D1809" s="98">
        <v>45523</v>
      </c>
      <c r="E1809" s="1">
        <v>148</v>
      </c>
      <c r="F1809" t="s">
        <v>2375</v>
      </c>
      <c r="G1809" s="1">
        <v>3564666</v>
      </c>
      <c r="H1809" t="s">
        <v>2362</v>
      </c>
      <c r="I1809" s="88">
        <v>36</v>
      </c>
      <c r="L1809" s="47">
        <v>20.323620000000002</v>
      </c>
      <c r="M1809" s="47">
        <f t="shared" si="60"/>
        <v>731.65032000000008</v>
      </c>
      <c r="N1809">
        <f t="shared" si="59"/>
        <v>19</v>
      </c>
    </row>
    <row r="1810" spans="1:14" x14ac:dyDescent="0.25">
      <c r="A1810" t="s">
        <v>2339</v>
      </c>
      <c r="B1810" t="s">
        <v>2537</v>
      </c>
      <c r="C1810" t="s">
        <v>2340</v>
      </c>
      <c r="D1810" s="98">
        <v>45526</v>
      </c>
      <c r="E1810" s="1">
        <v>148</v>
      </c>
      <c r="F1810" t="s">
        <v>2375</v>
      </c>
      <c r="G1810" s="1">
        <v>3284683</v>
      </c>
      <c r="H1810" t="s">
        <v>2343</v>
      </c>
      <c r="I1810" s="88">
        <v>60</v>
      </c>
      <c r="L1810" s="47">
        <v>30.099959999999999</v>
      </c>
      <c r="M1810" s="47">
        <f t="shared" si="60"/>
        <v>1805.9975999999999</v>
      </c>
      <c r="N1810">
        <f t="shared" si="59"/>
        <v>22</v>
      </c>
    </row>
    <row r="1811" spans="1:14" x14ac:dyDescent="0.25">
      <c r="A1811" t="s">
        <v>2339</v>
      </c>
      <c r="B1811" t="s">
        <v>2537</v>
      </c>
      <c r="C1811" t="s">
        <v>2340</v>
      </c>
      <c r="D1811" s="98">
        <v>45526</v>
      </c>
      <c r="E1811" s="1">
        <v>148</v>
      </c>
      <c r="F1811" t="s">
        <v>2375</v>
      </c>
      <c r="G1811" s="1">
        <v>3408152</v>
      </c>
      <c r="H1811" t="s">
        <v>2346</v>
      </c>
      <c r="I1811" s="88">
        <v>40</v>
      </c>
      <c r="L1811" s="47">
        <v>19.800018000000001</v>
      </c>
      <c r="M1811" s="47">
        <f t="shared" si="60"/>
        <v>792.00072</v>
      </c>
      <c r="N1811">
        <f t="shared" si="59"/>
        <v>22</v>
      </c>
    </row>
    <row r="1812" spans="1:14" x14ac:dyDescent="0.25">
      <c r="A1812" t="s">
        <v>2339</v>
      </c>
      <c r="B1812" t="s">
        <v>2537</v>
      </c>
      <c r="C1812" t="s">
        <v>2340</v>
      </c>
      <c r="D1812" s="98">
        <v>45525</v>
      </c>
      <c r="E1812" s="1">
        <v>151</v>
      </c>
      <c r="F1812" t="s">
        <v>2376</v>
      </c>
      <c r="G1812" s="1">
        <v>3565350</v>
      </c>
      <c r="H1812" t="s">
        <v>2364</v>
      </c>
      <c r="I1812" s="88">
        <v>24</v>
      </c>
      <c r="L1812" s="47">
        <v>12.645809999999999</v>
      </c>
      <c r="M1812" s="47">
        <f t="shared" si="60"/>
        <v>303.49943999999999</v>
      </c>
      <c r="N1812">
        <f t="shared" si="59"/>
        <v>21</v>
      </c>
    </row>
    <row r="1813" spans="1:14" x14ac:dyDescent="0.25">
      <c r="A1813" t="s">
        <v>2339</v>
      </c>
      <c r="B1813" t="s">
        <v>2537</v>
      </c>
      <c r="C1813" t="s">
        <v>2340</v>
      </c>
      <c r="D1813" s="98">
        <v>45525</v>
      </c>
      <c r="E1813" s="1">
        <v>151</v>
      </c>
      <c r="F1813" t="s">
        <v>2376</v>
      </c>
      <c r="G1813" s="1">
        <v>3565351</v>
      </c>
      <c r="H1813" t="s">
        <v>2342</v>
      </c>
      <c r="I1813" s="88">
        <v>24</v>
      </c>
      <c r="L1813" s="47">
        <v>12.645809999999999</v>
      </c>
      <c r="M1813" s="47">
        <f t="shared" si="60"/>
        <v>303.49943999999999</v>
      </c>
      <c r="N1813">
        <f t="shared" si="59"/>
        <v>21</v>
      </c>
    </row>
    <row r="1814" spans="1:14" x14ac:dyDescent="0.25">
      <c r="A1814" t="s">
        <v>2339</v>
      </c>
      <c r="B1814" t="s">
        <v>2537</v>
      </c>
      <c r="C1814" t="s">
        <v>2340</v>
      </c>
      <c r="D1814" s="98">
        <v>45525</v>
      </c>
      <c r="E1814" s="1">
        <v>151</v>
      </c>
      <c r="F1814" t="s">
        <v>2376</v>
      </c>
      <c r="G1814" s="1">
        <v>3284683</v>
      </c>
      <c r="H1814" t="s">
        <v>2343</v>
      </c>
      <c r="I1814" s="88">
        <v>60</v>
      </c>
      <c r="L1814" s="47">
        <v>30.099959999999999</v>
      </c>
      <c r="M1814" s="47">
        <f t="shared" si="60"/>
        <v>1805.9975999999999</v>
      </c>
      <c r="N1814">
        <f t="shared" si="59"/>
        <v>21</v>
      </c>
    </row>
    <row r="1815" spans="1:14" x14ac:dyDescent="0.25">
      <c r="A1815" t="s">
        <v>2339</v>
      </c>
      <c r="B1815" t="s">
        <v>2537</v>
      </c>
      <c r="C1815" t="s">
        <v>2340</v>
      </c>
      <c r="D1815" s="98">
        <v>45525</v>
      </c>
      <c r="E1815" s="1">
        <v>151</v>
      </c>
      <c r="F1815" t="s">
        <v>2376</v>
      </c>
      <c r="G1815" s="1">
        <v>3384346</v>
      </c>
      <c r="H1815" t="s">
        <v>2354</v>
      </c>
      <c r="I1815" s="88">
        <v>60</v>
      </c>
      <c r="L1815" s="47">
        <v>37.949940000000005</v>
      </c>
      <c r="M1815" s="47">
        <f t="shared" si="60"/>
        <v>2276.9964000000004</v>
      </c>
      <c r="N1815">
        <f t="shared" si="59"/>
        <v>21</v>
      </c>
    </row>
    <row r="1816" spans="1:14" x14ac:dyDescent="0.25">
      <c r="A1816" t="s">
        <v>2339</v>
      </c>
      <c r="B1816" t="s">
        <v>2537</v>
      </c>
      <c r="C1816" t="s">
        <v>2340</v>
      </c>
      <c r="D1816" s="98">
        <v>45525</v>
      </c>
      <c r="E1816" s="1">
        <v>152</v>
      </c>
      <c r="F1816" t="s">
        <v>2377</v>
      </c>
      <c r="G1816" s="1">
        <v>3568860</v>
      </c>
      <c r="H1816" t="s">
        <v>2361</v>
      </c>
      <c r="I1816" s="88">
        <v>24</v>
      </c>
      <c r="L1816" s="47">
        <v>12.645809999999999</v>
      </c>
      <c r="M1816" s="47">
        <f t="shared" si="60"/>
        <v>303.49943999999999</v>
      </c>
      <c r="N1816">
        <f t="shared" si="59"/>
        <v>21</v>
      </c>
    </row>
    <row r="1817" spans="1:14" x14ac:dyDescent="0.25">
      <c r="A1817" t="s">
        <v>2339</v>
      </c>
      <c r="B1817" t="s">
        <v>2537</v>
      </c>
      <c r="C1817" t="s">
        <v>2340</v>
      </c>
      <c r="D1817" s="98">
        <v>45525</v>
      </c>
      <c r="E1817" s="1">
        <v>153</v>
      </c>
      <c r="F1817" t="s">
        <v>2378</v>
      </c>
      <c r="G1817" s="1">
        <v>3566457</v>
      </c>
      <c r="H1817" t="s">
        <v>2365</v>
      </c>
      <c r="I1817" s="88">
        <v>24</v>
      </c>
      <c r="L1817" s="47">
        <v>12.645809999999999</v>
      </c>
      <c r="M1817" s="47">
        <f t="shared" si="60"/>
        <v>303.49943999999999</v>
      </c>
      <c r="N1817">
        <f t="shared" si="59"/>
        <v>21</v>
      </c>
    </row>
    <row r="1818" spans="1:14" x14ac:dyDescent="0.25">
      <c r="A1818" t="s">
        <v>2339</v>
      </c>
      <c r="B1818" t="s">
        <v>2537</v>
      </c>
      <c r="C1818" t="s">
        <v>2340</v>
      </c>
      <c r="D1818" s="98">
        <v>45523</v>
      </c>
      <c r="E1818" s="1">
        <v>154</v>
      </c>
      <c r="F1818" t="s">
        <v>2379</v>
      </c>
      <c r="G1818" s="1">
        <v>3564666</v>
      </c>
      <c r="H1818" t="s">
        <v>2362</v>
      </c>
      <c r="I1818" s="88">
        <v>12</v>
      </c>
      <c r="L1818" s="47">
        <v>20.323620000000002</v>
      </c>
      <c r="M1818" s="47">
        <f t="shared" si="60"/>
        <v>243.88344000000001</v>
      </c>
      <c r="N1818">
        <f t="shared" si="59"/>
        <v>19</v>
      </c>
    </row>
    <row r="1819" spans="1:14" x14ac:dyDescent="0.25">
      <c r="A1819" t="s">
        <v>2339</v>
      </c>
      <c r="B1819" t="s">
        <v>2537</v>
      </c>
      <c r="C1819" t="s">
        <v>2340</v>
      </c>
      <c r="D1819" s="98">
        <v>45524</v>
      </c>
      <c r="E1819" s="1">
        <v>155</v>
      </c>
      <c r="F1819" t="s">
        <v>2380</v>
      </c>
      <c r="G1819" s="1">
        <v>3284683</v>
      </c>
      <c r="H1819" t="s">
        <v>2343</v>
      </c>
      <c r="I1819" s="88">
        <v>60</v>
      </c>
      <c r="L1819" s="47">
        <v>30.099959999999999</v>
      </c>
      <c r="M1819" s="47">
        <f t="shared" si="60"/>
        <v>1805.9975999999999</v>
      </c>
      <c r="N1819">
        <f t="shared" si="59"/>
        <v>20</v>
      </c>
    </row>
    <row r="1820" spans="1:14" x14ac:dyDescent="0.25">
      <c r="A1820" t="s">
        <v>2339</v>
      </c>
      <c r="B1820" t="s">
        <v>2537</v>
      </c>
      <c r="C1820" t="s">
        <v>2340</v>
      </c>
      <c r="D1820" s="98">
        <v>45524</v>
      </c>
      <c r="E1820" s="1">
        <v>155</v>
      </c>
      <c r="F1820" t="s">
        <v>2380</v>
      </c>
      <c r="G1820" s="1">
        <v>3408152</v>
      </c>
      <c r="H1820" t="s">
        <v>2346</v>
      </c>
      <c r="I1820" s="88">
        <v>60</v>
      </c>
      <c r="L1820" s="47">
        <v>19.800018000000001</v>
      </c>
      <c r="M1820" s="47">
        <f t="shared" si="60"/>
        <v>1188.00108</v>
      </c>
      <c r="N1820">
        <f t="shared" si="59"/>
        <v>20</v>
      </c>
    </row>
    <row r="1821" spans="1:14" x14ac:dyDescent="0.25">
      <c r="A1821" t="s">
        <v>2339</v>
      </c>
      <c r="B1821" t="s">
        <v>2537</v>
      </c>
      <c r="C1821" t="s">
        <v>2340</v>
      </c>
      <c r="D1821" s="98">
        <v>45523</v>
      </c>
      <c r="E1821" s="1">
        <v>155</v>
      </c>
      <c r="F1821" t="s">
        <v>2380</v>
      </c>
      <c r="G1821" s="1">
        <v>3384346</v>
      </c>
      <c r="H1821" t="s">
        <v>2354</v>
      </c>
      <c r="I1821" s="88">
        <v>18</v>
      </c>
      <c r="L1821" s="47">
        <v>37.949940000000005</v>
      </c>
      <c r="M1821" s="47">
        <f t="shared" si="60"/>
        <v>683.09892000000013</v>
      </c>
      <c r="N1821">
        <f t="shared" si="59"/>
        <v>19</v>
      </c>
    </row>
    <row r="1822" spans="1:14" x14ac:dyDescent="0.25">
      <c r="A1822" t="s">
        <v>2339</v>
      </c>
      <c r="B1822" t="s">
        <v>2537</v>
      </c>
      <c r="C1822" t="s">
        <v>2340</v>
      </c>
      <c r="D1822" s="98">
        <v>45526</v>
      </c>
      <c r="E1822" s="1">
        <v>155</v>
      </c>
      <c r="F1822" t="s">
        <v>2380</v>
      </c>
      <c r="G1822" s="1">
        <v>3564667</v>
      </c>
      <c r="H1822" t="s">
        <v>2347</v>
      </c>
      <c r="I1822" s="88">
        <v>36</v>
      </c>
      <c r="L1822" s="47">
        <v>20.323620000000002</v>
      </c>
      <c r="M1822" s="47">
        <f t="shared" si="60"/>
        <v>731.65032000000008</v>
      </c>
      <c r="N1822">
        <f t="shared" si="59"/>
        <v>22</v>
      </c>
    </row>
    <row r="1823" spans="1:14" x14ac:dyDescent="0.25">
      <c r="A1823" t="s">
        <v>2339</v>
      </c>
      <c r="B1823" t="s">
        <v>2537</v>
      </c>
      <c r="C1823" t="s">
        <v>2340</v>
      </c>
      <c r="D1823" s="98">
        <v>45527</v>
      </c>
      <c r="E1823" s="1">
        <v>155</v>
      </c>
      <c r="F1823" t="s">
        <v>2380</v>
      </c>
      <c r="G1823" s="1">
        <v>3284683</v>
      </c>
      <c r="H1823" t="s">
        <v>2343</v>
      </c>
      <c r="I1823" s="88">
        <v>30</v>
      </c>
      <c r="L1823" s="47">
        <v>30.099959999999999</v>
      </c>
      <c r="M1823" s="47">
        <f t="shared" si="60"/>
        <v>902.99879999999996</v>
      </c>
      <c r="N1823">
        <f t="shared" si="59"/>
        <v>23</v>
      </c>
    </row>
    <row r="1824" spans="1:14" x14ac:dyDescent="0.25">
      <c r="A1824" t="s">
        <v>2339</v>
      </c>
      <c r="B1824" t="s">
        <v>2537</v>
      </c>
      <c r="C1824" t="s">
        <v>2340</v>
      </c>
      <c r="D1824" s="98">
        <v>45529</v>
      </c>
      <c r="E1824" s="1">
        <v>155</v>
      </c>
      <c r="F1824" t="s">
        <v>2380</v>
      </c>
      <c r="G1824" s="1">
        <v>3284683</v>
      </c>
      <c r="H1824" t="s">
        <v>2343</v>
      </c>
      <c r="I1824" s="88">
        <v>30</v>
      </c>
      <c r="L1824" s="47">
        <v>30.099959999999999</v>
      </c>
      <c r="M1824" s="47">
        <f t="shared" si="60"/>
        <v>902.99879999999996</v>
      </c>
      <c r="N1824">
        <f t="shared" si="59"/>
        <v>25</v>
      </c>
    </row>
    <row r="1825" spans="1:14" x14ac:dyDescent="0.25">
      <c r="A1825" t="s">
        <v>2339</v>
      </c>
      <c r="B1825" t="s">
        <v>2537</v>
      </c>
      <c r="C1825" t="s">
        <v>2340</v>
      </c>
      <c r="D1825" s="98">
        <v>45523</v>
      </c>
      <c r="E1825" s="1">
        <v>157</v>
      </c>
      <c r="F1825" t="s">
        <v>2381</v>
      </c>
      <c r="G1825" s="1">
        <v>3584240</v>
      </c>
      <c r="H1825" t="s">
        <v>2357</v>
      </c>
      <c r="I1825" s="88">
        <v>120</v>
      </c>
      <c r="L1825" s="47">
        <v>5.9841899999999999</v>
      </c>
      <c r="M1825" s="47">
        <f t="shared" si="60"/>
        <v>718.1028</v>
      </c>
      <c r="N1825">
        <f t="shared" si="59"/>
        <v>19</v>
      </c>
    </row>
    <row r="1826" spans="1:14" x14ac:dyDescent="0.25">
      <c r="A1826" t="s">
        <v>2339</v>
      </c>
      <c r="B1826" t="s">
        <v>2537</v>
      </c>
      <c r="C1826" t="s">
        <v>2340</v>
      </c>
      <c r="D1826" s="98">
        <v>45523</v>
      </c>
      <c r="E1826" s="1">
        <v>157</v>
      </c>
      <c r="F1826" t="s">
        <v>2381</v>
      </c>
      <c r="G1826" s="1">
        <v>3584241</v>
      </c>
      <c r="H1826" t="s">
        <v>2358</v>
      </c>
      <c r="I1826" s="88">
        <v>40</v>
      </c>
      <c r="L1826" s="47">
        <v>20.662344000000001</v>
      </c>
      <c r="M1826" s="47">
        <f t="shared" si="60"/>
        <v>826.49376000000007</v>
      </c>
      <c r="N1826">
        <f t="shared" si="59"/>
        <v>19</v>
      </c>
    </row>
    <row r="1827" spans="1:14" x14ac:dyDescent="0.25">
      <c r="A1827" t="s">
        <v>2339</v>
      </c>
      <c r="B1827" t="s">
        <v>2537</v>
      </c>
      <c r="C1827" t="s">
        <v>2340</v>
      </c>
      <c r="D1827" s="98">
        <v>45523</v>
      </c>
      <c r="E1827" s="1">
        <v>157</v>
      </c>
      <c r="F1827" t="s">
        <v>2381</v>
      </c>
      <c r="G1827" s="1">
        <v>3352387</v>
      </c>
      <c r="H1827" t="s">
        <v>2352</v>
      </c>
      <c r="I1827" s="88">
        <v>120</v>
      </c>
      <c r="L1827" s="47">
        <v>39.743999999999993</v>
      </c>
      <c r="M1827" s="47">
        <f t="shared" si="60"/>
        <v>4769.2799999999988</v>
      </c>
      <c r="N1827">
        <f t="shared" si="59"/>
        <v>19</v>
      </c>
    </row>
    <row r="1828" spans="1:14" x14ac:dyDescent="0.25">
      <c r="A1828" t="s">
        <v>2339</v>
      </c>
      <c r="B1828" t="s">
        <v>2537</v>
      </c>
      <c r="C1828" t="s">
        <v>2340</v>
      </c>
      <c r="D1828" s="98">
        <v>45523</v>
      </c>
      <c r="E1828" s="1">
        <v>157</v>
      </c>
      <c r="F1828" t="s">
        <v>2381</v>
      </c>
      <c r="G1828" s="1">
        <v>3373113</v>
      </c>
      <c r="H1828" t="s">
        <v>2353</v>
      </c>
      <c r="I1828" s="88">
        <v>120</v>
      </c>
      <c r="L1828" s="47">
        <v>5.9841899999999999</v>
      </c>
      <c r="M1828" s="47">
        <f t="shared" si="60"/>
        <v>718.1028</v>
      </c>
      <c r="N1828">
        <f t="shared" si="59"/>
        <v>19</v>
      </c>
    </row>
    <row r="1829" spans="1:14" x14ac:dyDescent="0.25">
      <c r="A1829" t="s">
        <v>2339</v>
      </c>
      <c r="B1829" t="s">
        <v>2537</v>
      </c>
      <c r="C1829" t="s">
        <v>2340</v>
      </c>
      <c r="D1829" s="98">
        <v>45523</v>
      </c>
      <c r="E1829" s="1">
        <v>157</v>
      </c>
      <c r="F1829" t="s">
        <v>2381</v>
      </c>
      <c r="G1829" s="1">
        <v>3384347</v>
      </c>
      <c r="H1829" t="s">
        <v>2345</v>
      </c>
      <c r="I1829" s="88">
        <v>120</v>
      </c>
      <c r="L1829" s="47">
        <v>5.7200040000000012</v>
      </c>
      <c r="M1829" s="47">
        <f t="shared" si="60"/>
        <v>686.40048000000013</v>
      </c>
      <c r="N1829">
        <f t="shared" si="59"/>
        <v>19</v>
      </c>
    </row>
    <row r="1830" spans="1:14" x14ac:dyDescent="0.25">
      <c r="A1830" t="s">
        <v>2339</v>
      </c>
      <c r="B1830" t="s">
        <v>2537</v>
      </c>
      <c r="C1830" t="s">
        <v>2340</v>
      </c>
      <c r="D1830" s="98">
        <v>45523</v>
      </c>
      <c r="E1830" s="1">
        <v>157</v>
      </c>
      <c r="F1830" t="s">
        <v>2381</v>
      </c>
      <c r="G1830" s="1">
        <v>3408152</v>
      </c>
      <c r="H1830" t="s">
        <v>2346</v>
      </c>
      <c r="I1830" s="88">
        <v>40</v>
      </c>
      <c r="L1830" s="47">
        <v>19.800018000000001</v>
      </c>
      <c r="M1830" s="47">
        <f t="shared" si="60"/>
        <v>792.00072</v>
      </c>
      <c r="N1830">
        <f t="shared" si="59"/>
        <v>19</v>
      </c>
    </row>
    <row r="1831" spans="1:14" x14ac:dyDescent="0.25">
      <c r="A1831" t="s">
        <v>2339</v>
      </c>
      <c r="B1831" t="s">
        <v>2537</v>
      </c>
      <c r="C1831" t="s">
        <v>2340</v>
      </c>
      <c r="D1831" s="98">
        <v>45525</v>
      </c>
      <c r="E1831" s="1">
        <v>157</v>
      </c>
      <c r="F1831" t="s">
        <v>2381</v>
      </c>
      <c r="G1831" s="1">
        <v>3564667</v>
      </c>
      <c r="H1831" t="s">
        <v>2347</v>
      </c>
      <c r="I1831" s="88">
        <v>12</v>
      </c>
      <c r="L1831" s="47">
        <v>20.323620000000002</v>
      </c>
      <c r="M1831" s="47">
        <f t="shared" si="60"/>
        <v>243.88344000000001</v>
      </c>
      <c r="N1831">
        <f t="shared" si="59"/>
        <v>21</v>
      </c>
    </row>
    <row r="1832" spans="1:14" x14ac:dyDescent="0.25">
      <c r="A1832" t="s">
        <v>2339</v>
      </c>
      <c r="B1832" t="s">
        <v>2537</v>
      </c>
      <c r="C1832" t="s">
        <v>2340</v>
      </c>
      <c r="D1832" s="98">
        <v>45527</v>
      </c>
      <c r="E1832" s="1">
        <v>157</v>
      </c>
      <c r="F1832" t="s">
        <v>2381</v>
      </c>
      <c r="G1832" s="1">
        <v>3284683</v>
      </c>
      <c r="H1832" t="s">
        <v>2343</v>
      </c>
      <c r="I1832" s="88">
        <v>120</v>
      </c>
      <c r="L1832" s="47">
        <v>30.099959999999999</v>
      </c>
      <c r="M1832" s="47">
        <f t="shared" si="60"/>
        <v>3611.9951999999998</v>
      </c>
      <c r="N1832">
        <f t="shared" si="59"/>
        <v>23</v>
      </c>
    </row>
    <row r="1833" spans="1:14" x14ac:dyDescent="0.25">
      <c r="A1833" t="s">
        <v>2339</v>
      </c>
      <c r="B1833" t="s">
        <v>2537</v>
      </c>
      <c r="C1833" t="s">
        <v>2340</v>
      </c>
      <c r="D1833" s="98">
        <v>45527</v>
      </c>
      <c r="E1833" s="1">
        <v>157</v>
      </c>
      <c r="F1833" t="s">
        <v>2381</v>
      </c>
      <c r="G1833" s="1">
        <v>3564667</v>
      </c>
      <c r="H1833" t="s">
        <v>2347</v>
      </c>
      <c r="I1833" s="88">
        <v>12</v>
      </c>
      <c r="L1833" s="47">
        <v>20.323620000000002</v>
      </c>
      <c r="M1833" s="47">
        <f t="shared" si="60"/>
        <v>243.88344000000001</v>
      </c>
      <c r="N1833">
        <f t="shared" si="59"/>
        <v>23</v>
      </c>
    </row>
    <row r="1834" spans="1:14" x14ac:dyDescent="0.25">
      <c r="A1834" t="s">
        <v>2339</v>
      </c>
      <c r="B1834" t="s">
        <v>2537</v>
      </c>
      <c r="C1834" t="s">
        <v>2340</v>
      </c>
      <c r="D1834" s="98">
        <v>45527</v>
      </c>
      <c r="E1834" s="1">
        <v>157</v>
      </c>
      <c r="F1834" t="s">
        <v>2381</v>
      </c>
      <c r="G1834" s="1">
        <v>3284683</v>
      </c>
      <c r="H1834" t="s">
        <v>2343</v>
      </c>
      <c r="I1834" s="88">
        <v>120</v>
      </c>
      <c r="L1834" s="47">
        <v>30.099959999999999</v>
      </c>
      <c r="M1834" s="47">
        <f t="shared" si="60"/>
        <v>3611.9951999999998</v>
      </c>
      <c r="N1834">
        <f t="shared" si="59"/>
        <v>23</v>
      </c>
    </row>
    <row r="1835" spans="1:14" x14ac:dyDescent="0.25">
      <c r="A1835" t="s">
        <v>2339</v>
      </c>
      <c r="B1835" t="s">
        <v>2537</v>
      </c>
      <c r="C1835" t="s">
        <v>2340</v>
      </c>
      <c r="D1835" s="98">
        <v>45527</v>
      </c>
      <c r="E1835" s="1">
        <v>157</v>
      </c>
      <c r="F1835" t="s">
        <v>2381</v>
      </c>
      <c r="G1835" s="1">
        <v>3373113</v>
      </c>
      <c r="H1835" t="s">
        <v>2353</v>
      </c>
      <c r="I1835" s="88">
        <v>120</v>
      </c>
      <c r="L1835" s="47">
        <v>5.9841899999999999</v>
      </c>
      <c r="M1835" s="47">
        <f t="shared" si="60"/>
        <v>718.1028</v>
      </c>
      <c r="N1835">
        <f t="shared" si="59"/>
        <v>23</v>
      </c>
    </row>
    <row r="1836" spans="1:14" x14ac:dyDescent="0.25">
      <c r="A1836" t="s">
        <v>2339</v>
      </c>
      <c r="B1836" t="s">
        <v>2537</v>
      </c>
      <c r="C1836" t="s">
        <v>2340</v>
      </c>
      <c r="D1836" s="98">
        <v>45527</v>
      </c>
      <c r="E1836" s="1">
        <v>157</v>
      </c>
      <c r="F1836" t="s">
        <v>2381</v>
      </c>
      <c r="G1836" s="1">
        <v>3384347</v>
      </c>
      <c r="H1836" t="s">
        <v>2345</v>
      </c>
      <c r="I1836" s="88">
        <v>60</v>
      </c>
      <c r="L1836" s="47">
        <v>5.7200040000000012</v>
      </c>
      <c r="M1836" s="47">
        <f t="shared" si="60"/>
        <v>343.20024000000006</v>
      </c>
      <c r="N1836">
        <f t="shared" si="59"/>
        <v>23</v>
      </c>
    </row>
    <row r="1837" spans="1:14" x14ac:dyDescent="0.25">
      <c r="A1837" t="s">
        <v>2339</v>
      </c>
      <c r="B1837" t="s">
        <v>2537</v>
      </c>
      <c r="C1837" t="s">
        <v>2340</v>
      </c>
      <c r="D1837" s="98">
        <v>45527</v>
      </c>
      <c r="E1837" s="1">
        <v>157</v>
      </c>
      <c r="F1837" t="s">
        <v>2381</v>
      </c>
      <c r="G1837" s="1">
        <v>3566457</v>
      </c>
      <c r="H1837" t="s">
        <v>2365</v>
      </c>
      <c r="I1837" s="88">
        <v>24</v>
      </c>
      <c r="L1837" s="47">
        <v>12.645809999999999</v>
      </c>
      <c r="M1837" s="47">
        <f t="shared" si="60"/>
        <v>303.49943999999999</v>
      </c>
      <c r="N1837">
        <f t="shared" si="59"/>
        <v>23</v>
      </c>
    </row>
    <row r="1838" spans="1:14" x14ac:dyDescent="0.25">
      <c r="A1838" t="s">
        <v>2339</v>
      </c>
      <c r="B1838" t="s">
        <v>2537</v>
      </c>
      <c r="C1838" t="s">
        <v>2340</v>
      </c>
      <c r="D1838" s="98">
        <v>45525</v>
      </c>
      <c r="E1838" s="1">
        <v>158</v>
      </c>
      <c r="F1838" t="s">
        <v>2382</v>
      </c>
      <c r="G1838" s="1">
        <v>3284683</v>
      </c>
      <c r="H1838" t="s">
        <v>2343</v>
      </c>
      <c r="I1838" s="88">
        <v>30</v>
      </c>
      <c r="L1838" s="47">
        <v>30.099959999999999</v>
      </c>
      <c r="M1838" s="47">
        <f t="shared" si="60"/>
        <v>902.99879999999996</v>
      </c>
      <c r="N1838">
        <f t="shared" si="59"/>
        <v>21</v>
      </c>
    </row>
    <row r="1839" spans="1:14" x14ac:dyDescent="0.25">
      <c r="A1839" t="s">
        <v>2339</v>
      </c>
      <c r="B1839" t="s">
        <v>2537</v>
      </c>
      <c r="C1839" t="s">
        <v>2340</v>
      </c>
      <c r="D1839" s="98">
        <v>45525</v>
      </c>
      <c r="E1839" s="1">
        <v>158</v>
      </c>
      <c r="F1839" t="s">
        <v>2382</v>
      </c>
      <c r="G1839" s="1">
        <v>3564666</v>
      </c>
      <c r="H1839" t="s">
        <v>2362</v>
      </c>
      <c r="I1839" s="88">
        <v>12</v>
      </c>
      <c r="L1839" s="47">
        <v>20.323620000000002</v>
      </c>
      <c r="M1839" s="47">
        <f t="shared" si="60"/>
        <v>243.88344000000001</v>
      </c>
      <c r="N1839">
        <f t="shared" si="59"/>
        <v>21</v>
      </c>
    </row>
    <row r="1840" spans="1:14" x14ac:dyDescent="0.25">
      <c r="A1840" t="s">
        <v>2339</v>
      </c>
      <c r="B1840" t="s">
        <v>2537</v>
      </c>
      <c r="C1840" t="s">
        <v>2340</v>
      </c>
      <c r="D1840" s="98">
        <v>45525</v>
      </c>
      <c r="E1840" s="1">
        <v>158</v>
      </c>
      <c r="F1840" t="s">
        <v>2382</v>
      </c>
      <c r="G1840" s="1">
        <v>3584241</v>
      </c>
      <c r="H1840" t="s">
        <v>2358</v>
      </c>
      <c r="I1840" s="88">
        <v>20</v>
      </c>
      <c r="L1840" s="47">
        <v>20.662344000000001</v>
      </c>
      <c r="M1840" s="47">
        <f t="shared" si="60"/>
        <v>413.24688000000003</v>
      </c>
      <c r="N1840">
        <f t="shared" si="59"/>
        <v>21</v>
      </c>
    </row>
    <row r="1841" spans="1:14" x14ac:dyDescent="0.25">
      <c r="A1841" t="s">
        <v>2339</v>
      </c>
      <c r="B1841" t="s">
        <v>2537</v>
      </c>
      <c r="C1841" t="s">
        <v>2340</v>
      </c>
      <c r="D1841" s="98">
        <v>45525</v>
      </c>
      <c r="E1841" s="1">
        <v>158</v>
      </c>
      <c r="F1841" t="s">
        <v>2382</v>
      </c>
      <c r="G1841" s="1">
        <v>3284683</v>
      </c>
      <c r="H1841" t="s">
        <v>2343</v>
      </c>
      <c r="I1841" s="88">
        <v>90</v>
      </c>
      <c r="L1841" s="47">
        <v>30.099959999999999</v>
      </c>
      <c r="M1841" s="47">
        <f t="shared" si="60"/>
        <v>2708.9964</v>
      </c>
      <c r="N1841">
        <f t="shared" si="59"/>
        <v>21</v>
      </c>
    </row>
    <row r="1842" spans="1:14" x14ac:dyDescent="0.25">
      <c r="A1842" t="s">
        <v>2339</v>
      </c>
      <c r="B1842" t="s">
        <v>2537</v>
      </c>
      <c r="C1842" t="s">
        <v>2340</v>
      </c>
      <c r="D1842" s="98">
        <v>45525</v>
      </c>
      <c r="E1842" s="1">
        <v>158</v>
      </c>
      <c r="F1842" t="s">
        <v>2382</v>
      </c>
      <c r="G1842" s="1">
        <v>3373113</v>
      </c>
      <c r="H1842" t="s">
        <v>2353</v>
      </c>
      <c r="I1842" s="88">
        <v>60</v>
      </c>
      <c r="L1842" s="47">
        <v>5.9841899999999999</v>
      </c>
      <c r="M1842" s="47">
        <f t="shared" si="60"/>
        <v>359.0514</v>
      </c>
      <c r="N1842">
        <f t="shared" si="59"/>
        <v>21</v>
      </c>
    </row>
    <row r="1843" spans="1:14" x14ac:dyDescent="0.25">
      <c r="A1843" t="s">
        <v>2339</v>
      </c>
      <c r="B1843" t="s">
        <v>2537</v>
      </c>
      <c r="C1843" t="s">
        <v>2340</v>
      </c>
      <c r="D1843" s="98">
        <v>45525</v>
      </c>
      <c r="E1843" s="1">
        <v>158</v>
      </c>
      <c r="F1843" t="s">
        <v>2382</v>
      </c>
      <c r="G1843" s="1">
        <v>3384346</v>
      </c>
      <c r="H1843" t="s">
        <v>2354</v>
      </c>
      <c r="I1843" s="88">
        <v>30</v>
      </c>
      <c r="L1843" s="47">
        <v>37.949940000000005</v>
      </c>
      <c r="M1843" s="47">
        <f t="shared" si="60"/>
        <v>1138.4982000000002</v>
      </c>
      <c r="N1843">
        <f t="shared" si="59"/>
        <v>21</v>
      </c>
    </row>
    <row r="1844" spans="1:14" x14ac:dyDescent="0.25">
      <c r="A1844" t="s">
        <v>2339</v>
      </c>
      <c r="B1844" t="s">
        <v>2537</v>
      </c>
      <c r="C1844" t="s">
        <v>2340</v>
      </c>
      <c r="D1844" s="98">
        <v>45525</v>
      </c>
      <c r="E1844" s="1">
        <v>158</v>
      </c>
      <c r="F1844" t="s">
        <v>2382</v>
      </c>
      <c r="G1844" s="1">
        <v>3384347</v>
      </c>
      <c r="H1844" t="s">
        <v>2345</v>
      </c>
      <c r="I1844" s="88">
        <v>60</v>
      </c>
      <c r="L1844" s="47">
        <v>5.7200040000000012</v>
      </c>
      <c r="M1844" s="47">
        <f t="shared" si="60"/>
        <v>343.20024000000006</v>
      </c>
      <c r="N1844">
        <f t="shared" si="59"/>
        <v>21</v>
      </c>
    </row>
    <row r="1845" spans="1:14" x14ac:dyDescent="0.25">
      <c r="A1845" t="s">
        <v>2339</v>
      </c>
      <c r="B1845" t="s">
        <v>2537</v>
      </c>
      <c r="C1845" t="s">
        <v>2340</v>
      </c>
      <c r="D1845" s="98">
        <v>45525</v>
      </c>
      <c r="E1845" s="1">
        <v>158</v>
      </c>
      <c r="F1845" t="s">
        <v>2382</v>
      </c>
      <c r="G1845" s="1">
        <v>3580230</v>
      </c>
      <c r="H1845" t="s">
        <v>2356</v>
      </c>
      <c r="I1845" s="88">
        <v>6</v>
      </c>
      <c r="L1845" s="47">
        <v>36.695520000000002</v>
      </c>
      <c r="M1845" s="47">
        <f t="shared" si="60"/>
        <v>220.17312000000001</v>
      </c>
      <c r="N1845">
        <f t="shared" si="59"/>
        <v>21</v>
      </c>
    </row>
    <row r="1846" spans="1:14" x14ac:dyDescent="0.25">
      <c r="A1846" t="s">
        <v>2339</v>
      </c>
      <c r="B1846" t="s">
        <v>2537</v>
      </c>
      <c r="C1846" t="s">
        <v>2340</v>
      </c>
      <c r="D1846" s="98">
        <v>45523</v>
      </c>
      <c r="E1846" s="1">
        <v>159</v>
      </c>
      <c r="F1846" t="s">
        <v>2383</v>
      </c>
      <c r="G1846" s="1">
        <v>3584240</v>
      </c>
      <c r="H1846" t="s">
        <v>2357</v>
      </c>
      <c r="I1846" s="88">
        <v>60</v>
      </c>
      <c r="L1846" s="47">
        <v>5.9841899999999999</v>
      </c>
      <c r="M1846" s="47">
        <f t="shared" si="60"/>
        <v>359.0514</v>
      </c>
      <c r="N1846">
        <f t="shared" si="59"/>
        <v>19</v>
      </c>
    </row>
    <row r="1847" spans="1:14" x14ac:dyDescent="0.25">
      <c r="A1847" t="s">
        <v>2339</v>
      </c>
      <c r="B1847" t="s">
        <v>2537</v>
      </c>
      <c r="C1847" t="s">
        <v>2340</v>
      </c>
      <c r="D1847" s="98">
        <v>45526</v>
      </c>
      <c r="E1847" s="1">
        <v>159</v>
      </c>
      <c r="F1847" t="s">
        <v>2383</v>
      </c>
      <c r="G1847" s="1">
        <v>3352387</v>
      </c>
      <c r="H1847" t="s">
        <v>2352</v>
      </c>
      <c r="I1847" s="88">
        <v>60</v>
      </c>
      <c r="L1847" s="47">
        <v>39.743999999999993</v>
      </c>
      <c r="M1847" s="47">
        <f t="shared" si="60"/>
        <v>2384.6399999999994</v>
      </c>
      <c r="N1847">
        <f t="shared" si="59"/>
        <v>22</v>
      </c>
    </row>
    <row r="1848" spans="1:14" x14ac:dyDescent="0.25">
      <c r="A1848" t="s">
        <v>2339</v>
      </c>
      <c r="B1848" t="s">
        <v>2537</v>
      </c>
      <c r="C1848" t="s">
        <v>2340</v>
      </c>
      <c r="D1848" s="98">
        <v>45526</v>
      </c>
      <c r="E1848" s="1">
        <v>159</v>
      </c>
      <c r="F1848" t="s">
        <v>2383</v>
      </c>
      <c r="G1848" s="1">
        <v>3284683</v>
      </c>
      <c r="H1848" t="s">
        <v>2343</v>
      </c>
      <c r="I1848" s="88">
        <v>90</v>
      </c>
      <c r="L1848" s="47">
        <v>30.099959999999999</v>
      </c>
      <c r="M1848" s="47">
        <f t="shared" si="60"/>
        <v>2708.9964</v>
      </c>
      <c r="N1848">
        <f t="shared" si="59"/>
        <v>22</v>
      </c>
    </row>
    <row r="1849" spans="1:14" x14ac:dyDescent="0.25">
      <c r="A1849" t="s">
        <v>2339</v>
      </c>
      <c r="B1849" t="s">
        <v>2537</v>
      </c>
      <c r="C1849" t="s">
        <v>2340</v>
      </c>
      <c r="D1849" s="98">
        <v>45528</v>
      </c>
      <c r="E1849" s="1">
        <v>159</v>
      </c>
      <c r="F1849" t="s">
        <v>2383</v>
      </c>
      <c r="G1849" s="1">
        <v>3384346</v>
      </c>
      <c r="H1849" t="s">
        <v>2354</v>
      </c>
      <c r="I1849" s="88">
        <v>12</v>
      </c>
      <c r="L1849" s="47">
        <v>37.949940000000005</v>
      </c>
      <c r="M1849" s="47">
        <f t="shared" si="60"/>
        <v>455.39928000000009</v>
      </c>
      <c r="N1849">
        <f t="shared" si="59"/>
        <v>24</v>
      </c>
    </row>
    <row r="1850" spans="1:14" x14ac:dyDescent="0.25">
      <c r="A1850" t="s">
        <v>2339</v>
      </c>
      <c r="B1850" t="s">
        <v>2537</v>
      </c>
      <c r="C1850" t="s">
        <v>2340</v>
      </c>
      <c r="D1850" s="98">
        <v>45524</v>
      </c>
      <c r="E1850" s="1">
        <v>160</v>
      </c>
      <c r="F1850" t="s">
        <v>2384</v>
      </c>
      <c r="G1850" s="1">
        <v>3373113</v>
      </c>
      <c r="H1850" t="s">
        <v>2353</v>
      </c>
      <c r="I1850" s="88">
        <v>60</v>
      </c>
      <c r="L1850" s="47">
        <v>5.9841899999999999</v>
      </c>
      <c r="M1850" s="47">
        <f t="shared" si="60"/>
        <v>359.0514</v>
      </c>
      <c r="N1850">
        <f t="shared" si="59"/>
        <v>20</v>
      </c>
    </row>
    <row r="1851" spans="1:14" x14ac:dyDescent="0.25">
      <c r="A1851" t="s">
        <v>2339</v>
      </c>
      <c r="B1851" t="s">
        <v>2537</v>
      </c>
      <c r="C1851" t="s">
        <v>2340</v>
      </c>
      <c r="D1851" s="98">
        <v>45524</v>
      </c>
      <c r="E1851" s="1">
        <v>160</v>
      </c>
      <c r="F1851" t="s">
        <v>2384</v>
      </c>
      <c r="G1851" s="1">
        <v>3384346</v>
      </c>
      <c r="H1851" t="s">
        <v>2354</v>
      </c>
      <c r="I1851" s="88">
        <v>18</v>
      </c>
      <c r="L1851" s="47">
        <v>37.949940000000005</v>
      </c>
      <c r="M1851" s="47">
        <f t="shared" si="60"/>
        <v>683.09892000000013</v>
      </c>
      <c r="N1851">
        <f t="shared" si="59"/>
        <v>20</v>
      </c>
    </row>
    <row r="1852" spans="1:14" x14ac:dyDescent="0.25">
      <c r="A1852" t="s">
        <v>2339</v>
      </c>
      <c r="B1852" t="s">
        <v>2537</v>
      </c>
      <c r="C1852" t="s">
        <v>2340</v>
      </c>
      <c r="D1852" s="98">
        <v>45524</v>
      </c>
      <c r="E1852" s="1">
        <v>160</v>
      </c>
      <c r="F1852" t="s">
        <v>2384</v>
      </c>
      <c r="G1852" s="1">
        <v>3565351</v>
      </c>
      <c r="H1852" t="s">
        <v>2342</v>
      </c>
      <c r="I1852" s="88">
        <v>48</v>
      </c>
      <c r="L1852" s="47">
        <v>12.645809999999999</v>
      </c>
      <c r="M1852" s="47">
        <f t="shared" si="60"/>
        <v>606.99887999999999</v>
      </c>
      <c r="N1852">
        <f t="shared" si="59"/>
        <v>20</v>
      </c>
    </row>
    <row r="1853" spans="1:14" x14ac:dyDescent="0.25">
      <c r="A1853" t="s">
        <v>2339</v>
      </c>
      <c r="B1853" t="s">
        <v>2537</v>
      </c>
      <c r="C1853" t="s">
        <v>2340</v>
      </c>
      <c r="D1853" s="98">
        <v>45524</v>
      </c>
      <c r="E1853" s="1">
        <v>160</v>
      </c>
      <c r="F1853" t="s">
        <v>2384</v>
      </c>
      <c r="G1853" s="1">
        <v>3584241</v>
      </c>
      <c r="H1853" t="s">
        <v>2358</v>
      </c>
      <c r="I1853" s="88">
        <v>40</v>
      </c>
      <c r="L1853" s="47">
        <v>20.662344000000001</v>
      </c>
      <c r="M1853" s="47">
        <f t="shared" si="60"/>
        <v>826.49376000000007</v>
      </c>
      <c r="N1853">
        <f t="shared" si="59"/>
        <v>20</v>
      </c>
    </row>
    <row r="1854" spans="1:14" x14ac:dyDescent="0.25">
      <c r="A1854" t="s">
        <v>2339</v>
      </c>
      <c r="B1854" t="s">
        <v>2537</v>
      </c>
      <c r="C1854" t="s">
        <v>2340</v>
      </c>
      <c r="D1854" s="98">
        <v>45523</v>
      </c>
      <c r="E1854" s="1">
        <v>160</v>
      </c>
      <c r="F1854" t="s">
        <v>2384</v>
      </c>
      <c r="G1854" s="1">
        <v>3284683</v>
      </c>
      <c r="H1854" t="s">
        <v>2343</v>
      </c>
      <c r="I1854" s="88">
        <v>90</v>
      </c>
      <c r="L1854" s="47">
        <v>30.099959999999999</v>
      </c>
      <c r="M1854" s="47">
        <f t="shared" si="60"/>
        <v>2708.9964</v>
      </c>
      <c r="N1854">
        <f t="shared" si="59"/>
        <v>19</v>
      </c>
    </row>
    <row r="1855" spans="1:14" x14ac:dyDescent="0.25">
      <c r="A1855" t="s">
        <v>2339</v>
      </c>
      <c r="B1855" t="s">
        <v>2537</v>
      </c>
      <c r="C1855" t="s">
        <v>2340</v>
      </c>
      <c r="D1855" s="98">
        <v>45528</v>
      </c>
      <c r="E1855" s="1">
        <v>160</v>
      </c>
      <c r="F1855" t="s">
        <v>2384</v>
      </c>
      <c r="G1855" s="1">
        <v>3352387</v>
      </c>
      <c r="H1855" t="s">
        <v>2352</v>
      </c>
      <c r="I1855" s="88">
        <v>54</v>
      </c>
      <c r="L1855" s="47">
        <v>39.743999999999993</v>
      </c>
      <c r="M1855" s="47">
        <f t="shared" si="60"/>
        <v>2146.1759999999995</v>
      </c>
      <c r="N1855">
        <f t="shared" si="59"/>
        <v>24</v>
      </c>
    </row>
    <row r="1856" spans="1:14" x14ac:dyDescent="0.25">
      <c r="A1856" t="s">
        <v>2339</v>
      </c>
      <c r="B1856" t="s">
        <v>2537</v>
      </c>
      <c r="C1856" t="s">
        <v>2340</v>
      </c>
      <c r="D1856" s="98">
        <v>45528</v>
      </c>
      <c r="E1856" s="1">
        <v>160</v>
      </c>
      <c r="F1856" t="s">
        <v>2384</v>
      </c>
      <c r="G1856" s="1">
        <v>3408152</v>
      </c>
      <c r="H1856" t="s">
        <v>2346</v>
      </c>
      <c r="I1856" s="88">
        <v>40</v>
      </c>
      <c r="L1856" s="47">
        <v>19.800018000000001</v>
      </c>
      <c r="M1856" s="47">
        <f t="shared" si="60"/>
        <v>792.00072</v>
      </c>
      <c r="N1856">
        <f t="shared" si="59"/>
        <v>24</v>
      </c>
    </row>
    <row r="1857" spans="1:14" x14ac:dyDescent="0.25">
      <c r="A1857" t="s">
        <v>2339</v>
      </c>
      <c r="B1857" t="s">
        <v>2537</v>
      </c>
      <c r="C1857" t="s">
        <v>2340</v>
      </c>
      <c r="D1857" s="98">
        <v>45525</v>
      </c>
      <c r="E1857" s="1">
        <v>161</v>
      </c>
      <c r="F1857" t="s">
        <v>2385</v>
      </c>
      <c r="G1857" s="1">
        <v>3564666</v>
      </c>
      <c r="H1857" t="s">
        <v>2362</v>
      </c>
      <c r="I1857" s="88">
        <v>12</v>
      </c>
      <c r="L1857" s="47">
        <v>20.323620000000002</v>
      </c>
      <c r="M1857" s="47">
        <f t="shared" si="60"/>
        <v>243.88344000000001</v>
      </c>
      <c r="N1857">
        <f t="shared" si="59"/>
        <v>21</v>
      </c>
    </row>
    <row r="1858" spans="1:14" x14ac:dyDescent="0.25">
      <c r="A1858" t="s">
        <v>2339</v>
      </c>
      <c r="B1858" t="s">
        <v>2537</v>
      </c>
      <c r="C1858" t="s">
        <v>2340</v>
      </c>
      <c r="D1858" s="98">
        <v>45525</v>
      </c>
      <c r="E1858" s="1">
        <v>161</v>
      </c>
      <c r="F1858" t="s">
        <v>2385</v>
      </c>
      <c r="G1858" s="1">
        <v>3564667</v>
      </c>
      <c r="H1858" t="s">
        <v>2347</v>
      </c>
      <c r="I1858" s="88">
        <v>24</v>
      </c>
      <c r="L1858" s="47">
        <v>20.323620000000002</v>
      </c>
      <c r="M1858" s="47">
        <f t="shared" si="60"/>
        <v>487.76688000000001</v>
      </c>
      <c r="N1858">
        <f t="shared" si="59"/>
        <v>21</v>
      </c>
    </row>
    <row r="1859" spans="1:14" x14ac:dyDescent="0.25">
      <c r="A1859" t="s">
        <v>2339</v>
      </c>
      <c r="B1859" t="s">
        <v>2537</v>
      </c>
      <c r="C1859" t="s">
        <v>2340</v>
      </c>
      <c r="D1859" s="98">
        <v>45523</v>
      </c>
      <c r="E1859" s="1">
        <v>161</v>
      </c>
      <c r="F1859" t="s">
        <v>2385</v>
      </c>
      <c r="G1859" s="1">
        <v>3284683</v>
      </c>
      <c r="H1859" t="s">
        <v>2343</v>
      </c>
      <c r="I1859" s="88">
        <v>120</v>
      </c>
      <c r="L1859" s="47">
        <v>30.099959999999999</v>
      </c>
      <c r="M1859" s="47">
        <f t="shared" si="60"/>
        <v>3611.9951999999998</v>
      </c>
      <c r="N1859">
        <f t="shared" ref="N1859:N1922" si="61">+DAY(D1859)</f>
        <v>19</v>
      </c>
    </row>
    <row r="1860" spans="1:14" x14ac:dyDescent="0.25">
      <c r="A1860" t="s">
        <v>2339</v>
      </c>
      <c r="B1860" t="s">
        <v>2537</v>
      </c>
      <c r="C1860" t="s">
        <v>2340</v>
      </c>
      <c r="D1860" s="98">
        <v>45523</v>
      </c>
      <c r="E1860" s="1">
        <v>161</v>
      </c>
      <c r="F1860" t="s">
        <v>2385</v>
      </c>
      <c r="G1860" s="1">
        <v>3408152</v>
      </c>
      <c r="H1860" t="s">
        <v>2346</v>
      </c>
      <c r="I1860" s="88">
        <v>40</v>
      </c>
      <c r="L1860" s="47">
        <v>19.800018000000001</v>
      </c>
      <c r="M1860" s="47">
        <f t="shared" si="60"/>
        <v>792.00072</v>
      </c>
      <c r="N1860">
        <f t="shared" si="61"/>
        <v>19</v>
      </c>
    </row>
    <row r="1861" spans="1:14" x14ac:dyDescent="0.25">
      <c r="A1861" t="s">
        <v>2339</v>
      </c>
      <c r="B1861" t="s">
        <v>2537</v>
      </c>
      <c r="C1861" t="s">
        <v>2340</v>
      </c>
      <c r="D1861" s="98">
        <v>45523</v>
      </c>
      <c r="E1861" s="1">
        <v>161</v>
      </c>
      <c r="F1861" t="s">
        <v>2385</v>
      </c>
      <c r="G1861" s="1">
        <v>3565350</v>
      </c>
      <c r="H1861" t="s">
        <v>2364</v>
      </c>
      <c r="I1861" s="88">
        <v>24</v>
      </c>
      <c r="L1861" s="47">
        <v>12.645809999999999</v>
      </c>
      <c r="M1861" s="47">
        <f t="shared" si="60"/>
        <v>303.49943999999999</v>
      </c>
      <c r="N1861">
        <f t="shared" si="61"/>
        <v>19</v>
      </c>
    </row>
    <row r="1862" spans="1:14" x14ac:dyDescent="0.25">
      <c r="A1862" t="s">
        <v>2339</v>
      </c>
      <c r="B1862" t="s">
        <v>2537</v>
      </c>
      <c r="C1862" t="s">
        <v>2340</v>
      </c>
      <c r="D1862" s="98">
        <v>45523</v>
      </c>
      <c r="E1862" s="1">
        <v>161</v>
      </c>
      <c r="F1862" t="s">
        <v>2385</v>
      </c>
      <c r="G1862" s="1">
        <v>3566457</v>
      </c>
      <c r="H1862" t="s">
        <v>2365</v>
      </c>
      <c r="I1862" s="88">
        <v>24</v>
      </c>
      <c r="L1862" s="47">
        <v>12.645809999999999</v>
      </c>
      <c r="M1862" s="47">
        <f t="shared" si="60"/>
        <v>303.49943999999999</v>
      </c>
      <c r="N1862">
        <f t="shared" si="61"/>
        <v>19</v>
      </c>
    </row>
    <row r="1863" spans="1:14" x14ac:dyDescent="0.25">
      <c r="A1863" t="s">
        <v>2339</v>
      </c>
      <c r="B1863" t="s">
        <v>2537</v>
      </c>
      <c r="C1863" t="s">
        <v>2340</v>
      </c>
      <c r="D1863" s="98">
        <v>45523</v>
      </c>
      <c r="E1863" s="1">
        <v>161</v>
      </c>
      <c r="F1863" t="s">
        <v>2385</v>
      </c>
      <c r="G1863" s="1">
        <v>3568860</v>
      </c>
      <c r="H1863" t="s">
        <v>2361</v>
      </c>
      <c r="I1863" s="88">
        <v>24</v>
      </c>
      <c r="L1863" s="47">
        <v>12.645809999999999</v>
      </c>
      <c r="M1863" s="47">
        <f t="shared" si="60"/>
        <v>303.49943999999999</v>
      </c>
      <c r="N1863">
        <f t="shared" si="61"/>
        <v>19</v>
      </c>
    </row>
    <row r="1864" spans="1:14" x14ac:dyDescent="0.25">
      <c r="A1864" t="s">
        <v>2339</v>
      </c>
      <c r="B1864" t="s">
        <v>2537</v>
      </c>
      <c r="C1864" t="s">
        <v>2340</v>
      </c>
      <c r="D1864" s="98">
        <v>45523</v>
      </c>
      <c r="E1864" s="1">
        <v>161</v>
      </c>
      <c r="F1864" t="s">
        <v>2385</v>
      </c>
      <c r="G1864" s="1">
        <v>3564666</v>
      </c>
      <c r="H1864" t="s">
        <v>2362</v>
      </c>
      <c r="I1864" s="88">
        <v>60</v>
      </c>
      <c r="L1864" s="47">
        <v>20.323620000000002</v>
      </c>
      <c r="M1864" s="47">
        <f t="shared" si="60"/>
        <v>1219.4172000000001</v>
      </c>
      <c r="N1864">
        <f t="shared" si="61"/>
        <v>19</v>
      </c>
    </row>
    <row r="1865" spans="1:14" x14ac:dyDescent="0.25">
      <c r="A1865" t="s">
        <v>2339</v>
      </c>
      <c r="B1865" t="s">
        <v>2537</v>
      </c>
      <c r="C1865" t="s">
        <v>2340</v>
      </c>
      <c r="D1865" s="98">
        <v>45523</v>
      </c>
      <c r="E1865" s="1">
        <v>161</v>
      </c>
      <c r="F1865" t="s">
        <v>2385</v>
      </c>
      <c r="G1865" s="1">
        <v>3564667</v>
      </c>
      <c r="H1865" t="s">
        <v>2347</v>
      </c>
      <c r="I1865" s="88">
        <v>36</v>
      </c>
      <c r="L1865" s="47">
        <v>20.323620000000002</v>
      </c>
      <c r="M1865" s="47">
        <f t="shared" si="60"/>
        <v>731.65032000000008</v>
      </c>
      <c r="N1865">
        <f t="shared" si="61"/>
        <v>19</v>
      </c>
    </row>
    <row r="1866" spans="1:14" x14ac:dyDescent="0.25">
      <c r="A1866" t="s">
        <v>2339</v>
      </c>
      <c r="B1866" t="s">
        <v>2537</v>
      </c>
      <c r="C1866" t="s">
        <v>2340</v>
      </c>
      <c r="D1866" s="98">
        <v>45523</v>
      </c>
      <c r="E1866" s="1">
        <v>161</v>
      </c>
      <c r="F1866" t="s">
        <v>2385</v>
      </c>
      <c r="G1866" s="1">
        <v>3565351</v>
      </c>
      <c r="H1866" t="s">
        <v>2342</v>
      </c>
      <c r="I1866" s="88">
        <v>24</v>
      </c>
      <c r="L1866" s="47">
        <v>12.645809999999999</v>
      </c>
      <c r="M1866" s="47">
        <f t="shared" si="60"/>
        <v>303.49943999999999</v>
      </c>
      <c r="N1866">
        <f t="shared" si="61"/>
        <v>19</v>
      </c>
    </row>
    <row r="1867" spans="1:14" x14ac:dyDescent="0.25">
      <c r="A1867" t="s">
        <v>2339</v>
      </c>
      <c r="B1867" t="s">
        <v>2537</v>
      </c>
      <c r="C1867" t="s">
        <v>2340</v>
      </c>
      <c r="D1867" s="98">
        <v>45523</v>
      </c>
      <c r="E1867" s="1">
        <v>161</v>
      </c>
      <c r="F1867" t="s">
        <v>2385</v>
      </c>
      <c r="G1867" s="1">
        <v>3584240</v>
      </c>
      <c r="H1867" t="s">
        <v>2357</v>
      </c>
      <c r="I1867" s="88">
        <v>180</v>
      </c>
      <c r="L1867" s="47">
        <v>5.9841899999999999</v>
      </c>
      <c r="M1867" s="47">
        <f t="shared" ref="M1867:M1930" si="62">+I1867*L1867</f>
        <v>1077.1541999999999</v>
      </c>
      <c r="N1867">
        <f t="shared" si="61"/>
        <v>19</v>
      </c>
    </row>
    <row r="1868" spans="1:14" x14ac:dyDescent="0.25">
      <c r="A1868" t="s">
        <v>2339</v>
      </c>
      <c r="B1868" t="s">
        <v>2537</v>
      </c>
      <c r="C1868" t="s">
        <v>2340</v>
      </c>
      <c r="D1868" s="98">
        <v>45525</v>
      </c>
      <c r="E1868" s="1">
        <v>161</v>
      </c>
      <c r="F1868" t="s">
        <v>2385</v>
      </c>
      <c r="G1868" s="1">
        <v>3373113</v>
      </c>
      <c r="H1868" t="s">
        <v>2353</v>
      </c>
      <c r="I1868" s="88">
        <v>120</v>
      </c>
      <c r="L1868" s="47">
        <v>5.9841899999999999</v>
      </c>
      <c r="M1868" s="47">
        <f t="shared" si="62"/>
        <v>718.1028</v>
      </c>
      <c r="N1868">
        <f t="shared" si="61"/>
        <v>21</v>
      </c>
    </row>
    <row r="1869" spans="1:14" x14ac:dyDescent="0.25">
      <c r="A1869" t="s">
        <v>2339</v>
      </c>
      <c r="B1869" t="s">
        <v>2537</v>
      </c>
      <c r="C1869" t="s">
        <v>2340</v>
      </c>
      <c r="D1869" s="98">
        <v>45525</v>
      </c>
      <c r="E1869" s="1">
        <v>161</v>
      </c>
      <c r="F1869" t="s">
        <v>2385</v>
      </c>
      <c r="G1869" s="1">
        <v>3408152</v>
      </c>
      <c r="H1869" t="s">
        <v>2346</v>
      </c>
      <c r="I1869" s="88">
        <v>40</v>
      </c>
      <c r="L1869" s="47">
        <v>19.800018000000001</v>
      </c>
      <c r="M1869" s="47">
        <f t="shared" si="62"/>
        <v>792.00072</v>
      </c>
      <c r="N1869">
        <f t="shared" si="61"/>
        <v>21</v>
      </c>
    </row>
    <row r="1870" spans="1:14" x14ac:dyDescent="0.25">
      <c r="A1870" t="s">
        <v>2339</v>
      </c>
      <c r="B1870" t="s">
        <v>2537</v>
      </c>
      <c r="C1870" t="s">
        <v>2340</v>
      </c>
      <c r="D1870" s="98">
        <v>45526</v>
      </c>
      <c r="E1870" s="1">
        <v>162</v>
      </c>
      <c r="F1870" t="s">
        <v>2386</v>
      </c>
      <c r="G1870" s="1">
        <v>3284683</v>
      </c>
      <c r="H1870" t="s">
        <v>2343</v>
      </c>
      <c r="I1870" s="88">
        <v>36</v>
      </c>
      <c r="L1870" s="47">
        <v>30.099959999999999</v>
      </c>
      <c r="M1870" s="47">
        <f t="shared" si="62"/>
        <v>1083.5985599999999</v>
      </c>
      <c r="N1870">
        <f t="shared" si="61"/>
        <v>22</v>
      </c>
    </row>
    <row r="1871" spans="1:14" x14ac:dyDescent="0.25">
      <c r="A1871" t="s">
        <v>2339</v>
      </c>
      <c r="B1871" t="s">
        <v>2537</v>
      </c>
      <c r="C1871" t="s">
        <v>2340</v>
      </c>
      <c r="D1871" s="98">
        <v>45526</v>
      </c>
      <c r="E1871" s="1">
        <v>162</v>
      </c>
      <c r="F1871" t="s">
        <v>2386</v>
      </c>
      <c r="G1871" s="1">
        <v>3373113</v>
      </c>
      <c r="H1871" t="s">
        <v>2353</v>
      </c>
      <c r="I1871" s="88">
        <v>60</v>
      </c>
      <c r="L1871" s="47">
        <v>5.9841899999999999</v>
      </c>
      <c r="M1871" s="47">
        <f t="shared" si="62"/>
        <v>359.0514</v>
      </c>
      <c r="N1871">
        <f t="shared" si="61"/>
        <v>22</v>
      </c>
    </row>
    <row r="1872" spans="1:14" x14ac:dyDescent="0.25">
      <c r="A1872" t="s">
        <v>2339</v>
      </c>
      <c r="B1872" t="s">
        <v>2537</v>
      </c>
      <c r="C1872" t="s">
        <v>2340</v>
      </c>
      <c r="D1872" s="98">
        <v>45526</v>
      </c>
      <c r="E1872" s="1">
        <v>162</v>
      </c>
      <c r="F1872" t="s">
        <v>2386</v>
      </c>
      <c r="G1872" s="1">
        <v>3565350</v>
      </c>
      <c r="H1872" t="s">
        <v>2364</v>
      </c>
      <c r="I1872" s="88">
        <v>24</v>
      </c>
      <c r="L1872" s="47">
        <v>12.645809999999999</v>
      </c>
      <c r="M1872" s="47">
        <f t="shared" si="62"/>
        <v>303.49943999999999</v>
      </c>
      <c r="N1872">
        <f t="shared" si="61"/>
        <v>22</v>
      </c>
    </row>
    <row r="1873" spans="1:14" x14ac:dyDescent="0.25">
      <c r="A1873" t="s">
        <v>2339</v>
      </c>
      <c r="B1873" t="s">
        <v>2537</v>
      </c>
      <c r="C1873" t="s">
        <v>2340</v>
      </c>
      <c r="D1873" s="98">
        <v>45526</v>
      </c>
      <c r="E1873" s="1">
        <v>162</v>
      </c>
      <c r="F1873" t="s">
        <v>2386</v>
      </c>
      <c r="G1873" s="1">
        <v>3566457</v>
      </c>
      <c r="H1873" t="s">
        <v>2365</v>
      </c>
      <c r="I1873" s="88">
        <v>24</v>
      </c>
      <c r="L1873" s="47">
        <v>12.645809999999999</v>
      </c>
      <c r="M1873" s="47">
        <f t="shared" si="62"/>
        <v>303.49943999999999</v>
      </c>
      <c r="N1873">
        <f t="shared" si="61"/>
        <v>22</v>
      </c>
    </row>
    <row r="1874" spans="1:14" x14ac:dyDescent="0.25">
      <c r="A1874" t="s">
        <v>2339</v>
      </c>
      <c r="B1874" t="s">
        <v>2537</v>
      </c>
      <c r="C1874" t="s">
        <v>2340</v>
      </c>
      <c r="D1874" s="98">
        <v>45524</v>
      </c>
      <c r="E1874" s="1">
        <v>162</v>
      </c>
      <c r="F1874" t="s">
        <v>2386</v>
      </c>
      <c r="G1874" s="1">
        <v>3564667</v>
      </c>
      <c r="H1874" t="s">
        <v>2347</v>
      </c>
      <c r="I1874" s="88">
        <v>12</v>
      </c>
      <c r="L1874" s="47">
        <v>20.323620000000002</v>
      </c>
      <c r="M1874" s="47">
        <f t="shared" si="62"/>
        <v>243.88344000000001</v>
      </c>
      <c r="N1874">
        <f t="shared" si="61"/>
        <v>20</v>
      </c>
    </row>
    <row r="1875" spans="1:14" x14ac:dyDescent="0.25">
      <c r="A1875" t="s">
        <v>2339</v>
      </c>
      <c r="B1875" t="s">
        <v>2537</v>
      </c>
      <c r="C1875" t="s">
        <v>2340</v>
      </c>
      <c r="D1875" s="98">
        <v>45524</v>
      </c>
      <c r="E1875" s="1">
        <v>162</v>
      </c>
      <c r="F1875" t="s">
        <v>2386</v>
      </c>
      <c r="G1875" s="1">
        <v>3565351</v>
      </c>
      <c r="H1875" t="s">
        <v>2342</v>
      </c>
      <c r="I1875" s="88">
        <v>24</v>
      </c>
      <c r="L1875" s="47">
        <v>12.645809999999999</v>
      </c>
      <c r="M1875" s="47">
        <f t="shared" si="62"/>
        <v>303.49943999999999</v>
      </c>
      <c r="N1875">
        <f t="shared" si="61"/>
        <v>20</v>
      </c>
    </row>
    <row r="1876" spans="1:14" x14ac:dyDescent="0.25">
      <c r="A1876" t="s">
        <v>2339</v>
      </c>
      <c r="B1876" t="s">
        <v>2537</v>
      </c>
      <c r="C1876" t="s">
        <v>2340</v>
      </c>
      <c r="D1876" s="98">
        <v>45526</v>
      </c>
      <c r="E1876" s="1">
        <v>162</v>
      </c>
      <c r="F1876" t="s">
        <v>2386</v>
      </c>
      <c r="G1876" s="1">
        <v>3564667</v>
      </c>
      <c r="H1876" t="s">
        <v>2347</v>
      </c>
      <c r="I1876" s="88">
        <v>12</v>
      </c>
      <c r="L1876" s="47">
        <v>20.323620000000002</v>
      </c>
      <c r="M1876" s="47">
        <f t="shared" si="62"/>
        <v>243.88344000000001</v>
      </c>
      <c r="N1876">
        <f t="shared" si="61"/>
        <v>22</v>
      </c>
    </row>
    <row r="1877" spans="1:14" x14ac:dyDescent="0.25">
      <c r="A1877" t="s">
        <v>2339</v>
      </c>
      <c r="B1877" t="s">
        <v>2537</v>
      </c>
      <c r="C1877" t="s">
        <v>2340</v>
      </c>
      <c r="D1877" s="98">
        <v>45526</v>
      </c>
      <c r="E1877" s="1">
        <v>162</v>
      </c>
      <c r="F1877" t="s">
        <v>2386</v>
      </c>
      <c r="G1877" s="1">
        <v>3373113</v>
      </c>
      <c r="H1877" t="s">
        <v>2353</v>
      </c>
      <c r="I1877" s="88">
        <v>60</v>
      </c>
      <c r="L1877" s="47">
        <v>5.9841899999999999</v>
      </c>
      <c r="M1877" s="47">
        <f t="shared" si="62"/>
        <v>359.0514</v>
      </c>
      <c r="N1877">
        <f t="shared" si="61"/>
        <v>22</v>
      </c>
    </row>
    <row r="1878" spans="1:14" x14ac:dyDescent="0.25">
      <c r="A1878" t="s">
        <v>2339</v>
      </c>
      <c r="B1878" t="s">
        <v>2537</v>
      </c>
      <c r="C1878" t="s">
        <v>2340</v>
      </c>
      <c r="D1878" s="98">
        <v>45526</v>
      </c>
      <c r="E1878" s="1">
        <v>162</v>
      </c>
      <c r="F1878" t="s">
        <v>2386</v>
      </c>
      <c r="G1878" s="1">
        <v>3284683</v>
      </c>
      <c r="H1878" t="s">
        <v>2343</v>
      </c>
      <c r="I1878" s="88">
        <v>30</v>
      </c>
      <c r="L1878" s="47">
        <v>30.099959999999999</v>
      </c>
      <c r="M1878" s="47">
        <f t="shared" si="62"/>
        <v>902.99879999999996</v>
      </c>
      <c r="N1878">
        <f t="shared" si="61"/>
        <v>22</v>
      </c>
    </row>
    <row r="1879" spans="1:14" x14ac:dyDescent="0.25">
      <c r="A1879" t="s">
        <v>2339</v>
      </c>
      <c r="B1879" t="s">
        <v>2537</v>
      </c>
      <c r="C1879" t="s">
        <v>2340</v>
      </c>
      <c r="D1879" s="98">
        <v>45526</v>
      </c>
      <c r="E1879" s="1">
        <v>162</v>
      </c>
      <c r="F1879" t="s">
        <v>2386</v>
      </c>
      <c r="G1879" s="1">
        <v>3408152</v>
      </c>
      <c r="H1879" t="s">
        <v>2346</v>
      </c>
      <c r="I1879" s="88">
        <v>20</v>
      </c>
      <c r="L1879" s="47">
        <v>19.800018000000001</v>
      </c>
      <c r="M1879" s="47">
        <f t="shared" si="62"/>
        <v>396.00036</v>
      </c>
      <c r="N1879">
        <f t="shared" si="61"/>
        <v>22</v>
      </c>
    </row>
    <row r="1880" spans="1:14" x14ac:dyDescent="0.25">
      <c r="A1880" t="s">
        <v>2339</v>
      </c>
      <c r="B1880" t="s">
        <v>2537</v>
      </c>
      <c r="C1880" t="s">
        <v>2340</v>
      </c>
      <c r="D1880" s="98">
        <v>45527</v>
      </c>
      <c r="E1880" s="1">
        <v>162</v>
      </c>
      <c r="F1880" t="s">
        <v>2386</v>
      </c>
      <c r="G1880" s="1">
        <v>3284683</v>
      </c>
      <c r="H1880" t="s">
        <v>2343</v>
      </c>
      <c r="I1880" s="88">
        <v>36</v>
      </c>
      <c r="L1880" s="47">
        <v>30.099959999999999</v>
      </c>
      <c r="M1880" s="47">
        <f t="shared" si="62"/>
        <v>1083.5985599999999</v>
      </c>
      <c r="N1880">
        <f t="shared" si="61"/>
        <v>23</v>
      </c>
    </row>
    <row r="1881" spans="1:14" x14ac:dyDescent="0.25">
      <c r="A1881" t="s">
        <v>2339</v>
      </c>
      <c r="B1881" t="s">
        <v>2537</v>
      </c>
      <c r="C1881" t="s">
        <v>2340</v>
      </c>
      <c r="D1881" s="98">
        <v>45527</v>
      </c>
      <c r="E1881" s="1">
        <v>162</v>
      </c>
      <c r="F1881" t="s">
        <v>2386</v>
      </c>
      <c r="G1881" s="1">
        <v>3373113</v>
      </c>
      <c r="H1881" t="s">
        <v>2353</v>
      </c>
      <c r="I1881" s="88">
        <v>60</v>
      </c>
      <c r="L1881" s="47">
        <v>5.9841899999999999</v>
      </c>
      <c r="M1881" s="47">
        <f t="shared" si="62"/>
        <v>359.0514</v>
      </c>
      <c r="N1881">
        <f t="shared" si="61"/>
        <v>23</v>
      </c>
    </row>
    <row r="1882" spans="1:14" x14ac:dyDescent="0.25">
      <c r="A1882" t="s">
        <v>2339</v>
      </c>
      <c r="B1882" t="s">
        <v>2537</v>
      </c>
      <c r="C1882" t="s">
        <v>2340</v>
      </c>
      <c r="D1882" s="98">
        <v>45527</v>
      </c>
      <c r="E1882" s="1">
        <v>162</v>
      </c>
      <c r="F1882" t="s">
        <v>2386</v>
      </c>
      <c r="G1882" s="1">
        <v>3565350</v>
      </c>
      <c r="H1882" t="s">
        <v>2364</v>
      </c>
      <c r="I1882" s="88">
        <v>24</v>
      </c>
      <c r="L1882" s="47">
        <v>12.645809999999999</v>
      </c>
      <c r="M1882" s="47">
        <f t="shared" si="62"/>
        <v>303.49943999999999</v>
      </c>
      <c r="N1882">
        <f t="shared" si="61"/>
        <v>23</v>
      </c>
    </row>
    <row r="1883" spans="1:14" x14ac:dyDescent="0.25">
      <c r="A1883" t="s">
        <v>2339</v>
      </c>
      <c r="B1883" t="s">
        <v>2537</v>
      </c>
      <c r="C1883" t="s">
        <v>2340</v>
      </c>
      <c r="D1883" s="98">
        <v>45527</v>
      </c>
      <c r="E1883" s="1">
        <v>162</v>
      </c>
      <c r="F1883" t="s">
        <v>2386</v>
      </c>
      <c r="G1883" s="1">
        <v>3566457</v>
      </c>
      <c r="H1883" t="s">
        <v>2365</v>
      </c>
      <c r="I1883" s="88">
        <v>24</v>
      </c>
      <c r="L1883" s="47">
        <v>12.645809999999999</v>
      </c>
      <c r="M1883" s="47">
        <f t="shared" si="62"/>
        <v>303.49943999999999</v>
      </c>
      <c r="N1883">
        <f t="shared" si="61"/>
        <v>23</v>
      </c>
    </row>
    <row r="1884" spans="1:14" x14ac:dyDescent="0.25">
      <c r="A1884" t="s">
        <v>2339</v>
      </c>
      <c r="B1884" t="s">
        <v>2537</v>
      </c>
      <c r="C1884" t="s">
        <v>2340</v>
      </c>
      <c r="D1884" s="98">
        <v>45525</v>
      </c>
      <c r="E1884" s="1">
        <v>167</v>
      </c>
      <c r="F1884" t="s">
        <v>2389</v>
      </c>
      <c r="G1884" s="1">
        <v>3384347</v>
      </c>
      <c r="H1884" t="s">
        <v>2345</v>
      </c>
      <c r="I1884" s="88">
        <v>60</v>
      </c>
      <c r="L1884" s="47">
        <v>5.7200040000000012</v>
      </c>
      <c r="M1884" s="47">
        <f t="shared" si="62"/>
        <v>343.20024000000006</v>
      </c>
      <c r="N1884">
        <f t="shared" si="61"/>
        <v>21</v>
      </c>
    </row>
    <row r="1885" spans="1:14" x14ac:dyDescent="0.25">
      <c r="A1885" t="s">
        <v>2339</v>
      </c>
      <c r="B1885" t="s">
        <v>2537</v>
      </c>
      <c r="C1885" t="s">
        <v>2340</v>
      </c>
      <c r="D1885" s="98">
        <v>45525</v>
      </c>
      <c r="E1885" s="1">
        <v>167</v>
      </c>
      <c r="F1885" t="s">
        <v>2389</v>
      </c>
      <c r="G1885" s="1">
        <v>3284683</v>
      </c>
      <c r="H1885" t="s">
        <v>2343</v>
      </c>
      <c r="I1885" s="88">
        <v>6</v>
      </c>
      <c r="L1885" s="47">
        <v>30.099959999999999</v>
      </c>
      <c r="M1885" s="47">
        <f t="shared" si="62"/>
        <v>180.59976</v>
      </c>
      <c r="N1885">
        <f t="shared" si="61"/>
        <v>21</v>
      </c>
    </row>
    <row r="1886" spans="1:14" x14ac:dyDescent="0.25">
      <c r="A1886" t="s">
        <v>2339</v>
      </c>
      <c r="B1886" t="s">
        <v>2537</v>
      </c>
      <c r="C1886" t="s">
        <v>2340</v>
      </c>
      <c r="D1886" s="98">
        <v>45525</v>
      </c>
      <c r="E1886" s="1">
        <v>167</v>
      </c>
      <c r="F1886" t="s">
        <v>2389</v>
      </c>
      <c r="G1886" s="1">
        <v>3373113</v>
      </c>
      <c r="H1886" t="s">
        <v>2353</v>
      </c>
      <c r="I1886" s="88">
        <v>60</v>
      </c>
      <c r="L1886" s="47">
        <v>5.9841899999999999</v>
      </c>
      <c r="M1886" s="47">
        <f t="shared" si="62"/>
        <v>359.0514</v>
      </c>
      <c r="N1886">
        <f t="shared" si="61"/>
        <v>21</v>
      </c>
    </row>
    <row r="1887" spans="1:14" x14ac:dyDescent="0.25">
      <c r="A1887" t="s">
        <v>2339</v>
      </c>
      <c r="B1887" t="s">
        <v>2537</v>
      </c>
      <c r="C1887" t="s">
        <v>2340</v>
      </c>
      <c r="D1887" s="98">
        <v>45525</v>
      </c>
      <c r="E1887" s="1">
        <v>167</v>
      </c>
      <c r="F1887" t="s">
        <v>2389</v>
      </c>
      <c r="G1887" s="1">
        <v>3408152</v>
      </c>
      <c r="H1887" t="s">
        <v>2346</v>
      </c>
      <c r="I1887" s="88">
        <v>20</v>
      </c>
      <c r="L1887" s="47">
        <v>19.800018000000001</v>
      </c>
      <c r="M1887" s="47">
        <f t="shared" si="62"/>
        <v>396.00036</v>
      </c>
      <c r="N1887">
        <f t="shared" si="61"/>
        <v>21</v>
      </c>
    </row>
    <row r="1888" spans="1:14" x14ac:dyDescent="0.25">
      <c r="A1888" t="s">
        <v>2339</v>
      </c>
      <c r="B1888" t="s">
        <v>2537</v>
      </c>
      <c r="C1888" t="s">
        <v>2340</v>
      </c>
      <c r="D1888" s="98">
        <v>45528</v>
      </c>
      <c r="E1888" s="1">
        <v>167</v>
      </c>
      <c r="F1888" t="s">
        <v>2389</v>
      </c>
      <c r="G1888" s="1">
        <v>3565350</v>
      </c>
      <c r="H1888" t="s">
        <v>2364</v>
      </c>
      <c r="I1888" s="88">
        <v>24</v>
      </c>
      <c r="L1888" s="47">
        <v>12.645809999999999</v>
      </c>
      <c r="M1888" s="47">
        <f t="shared" si="62"/>
        <v>303.49943999999999</v>
      </c>
      <c r="N1888">
        <f t="shared" si="61"/>
        <v>24</v>
      </c>
    </row>
    <row r="1889" spans="1:14" x14ac:dyDescent="0.25">
      <c r="A1889" t="s">
        <v>2339</v>
      </c>
      <c r="B1889" t="s">
        <v>2537</v>
      </c>
      <c r="C1889" t="s">
        <v>2340</v>
      </c>
      <c r="D1889" s="98">
        <v>45525</v>
      </c>
      <c r="E1889" s="1">
        <v>173</v>
      </c>
      <c r="F1889" t="s">
        <v>2390</v>
      </c>
      <c r="G1889" s="1">
        <v>3352387</v>
      </c>
      <c r="H1889" t="s">
        <v>2352</v>
      </c>
      <c r="I1889" s="88">
        <v>24</v>
      </c>
      <c r="L1889" s="47">
        <v>39.743999999999993</v>
      </c>
      <c r="M1889" s="47">
        <f t="shared" si="62"/>
        <v>953.85599999999977</v>
      </c>
      <c r="N1889">
        <f t="shared" si="61"/>
        <v>21</v>
      </c>
    </row>
    <row r="1890" spans="1:14" x14ac:dyDescent="0.25">
      <c r="A1890" t="s">
        <v>2339</v>
      </c>
      <c r="B1890" t="s">
        <v>2537</v>
      </c>
      <c r="C1890" t="s">
        <v>2340</v>
      </c>
      <c r="D1890" s="98">
        <v>45525</v>
      </c>
      <c r="E1890" s="1">
        <v>173</v>
      </c>
      <c r="F1890" t="s">
        <v>2390</v>
      </c>
      <c r="G1890" s="1">
        <v>3284683</v>
      </c>
      <c r="H1890" t="s">
        <v>2343</v>
      </c>
      <c r="I1890" s="88">
        <v>36</v>
      </c>
      <c r="L1890" s="47">
        <v>30.099959999999999</v>
      </c>
      <c r="M1890" s="47">
        <f t="shared" si="62"/>
        <v>1083.5985599999999</v>
      </c>
      <c r="N1890">
        <f t="shared" si="61"/>
        <v>21</v>
      </c>
    </row>
    <row r="1891" spans="1:14" x14ac:dyDescent="0.25">
      <c r="A1891" t="s">
        <v>2339</v>
      </c>
      <c r="B1891" t="s">
        <v>2537</v>
      </c>
      <c r="C1891" t="s">
        <v>2340</v>
      </c>
      <c r="D1891" s="98">
        <v>45525</v>
      </c>
      <c r="E1891" s="1">
        <v>173</v>
      </c>
      <c r="F1891" t="s">
        <v>2390</v>
      </c>
      <c r="G1891" s="1">
        <v>3408152</v>
      </c>
      <c r="H1891" t="s">
        <v>2346</v>
      </c>
      <c r="I1891" s="88">
        <v>20</v>
      </c>
      <c r="L1891" s="47">
        <v>19.800018000000001</v>
      </c>
      <c r="M1891" s="47">
        <f t="shared" si="62"/>
        <v>396.00036</v>
      </c>
      <c r="N1891">
        <f t="shared" si="61"/>
        <v>21</v>
      </c>
    </row>
    <row r="1892" spans="1:14" x14ac:dyDescent="0.25">
      <c r="A1892" t="s">
        <v>2339</v>
      </c>
      <c r="B1892" t="s">
        <v>2537</v>
      </c>
      <c r="C1892" t="s">
        <v>2340</v>
      </c>
      <c r="D1892" s="98">
        <v>45525</v>
      </c>
      <c r="E1892" s="1">
        <v>173</v>
      </c>
      <c r="F1892" t="s">
        <v>2390</v>
      </c>
      <c r="G1892" s="1">
        <v>3284683</v>
      </c>
      <c r="H1892" t="s">
        <v>2343</v>
      </c>
      <c r="I1892" s="88">
        <v>60</v>
      </c>
      <c r="L1892" s="47">
        <v>30.099959999999999</v>
      </c>
      <c r="M1892" s="47">
        <f t="shared" si="62"/>
        <v>1805.9975999999999</v>
      </c>
      <c r="N1892">
        <f t="shared" si="61"/>
        <v>21</v>
      </c>
    </row>
    <row r="1893" spans="1:14" x14ac:dyDescent="0.25">
      <c r="A1893" t="s">
        <v>2339</v>
      </c>
      <c r="B1893" t="s">
        <v>2537</v>
      </c>
      <c r="C1893" t="s">
        <v>2340</v>
      </c>
      <c r="D1893" s="98">
        <v>45525</v>
      </c>
      <c r="E1893" s="1">
        <v>173</v>
      </c>
      <c r="F1893" t="s">
        <v>2390</v>
      </c>
      <c r="G1893" s="1">
        <v>3352387</v>
      </c>
      <c r="H1893" t="s">
        <v>2352</v>
      </c>
      <c r="I1893" s="88">
        <v>60</v>
      </c>
      <c r="L1893" s="47">
        <v>39.743999999999993</v>
      </c>
      <c r="M1893" s="47">
        <f t="shared" si="62"/>
        <v>2384.6399999999994</v>
      </c>
      <c r="N1893">
        <f t="shared" si="61"/>
        <v>21</v>
      </c>
    </row>
    <row r="1894" spans="1:14" x14ac:dyDescent="0.25">
      <c r="A1894" t="s">
        <v>2339</v>
      </c>
      <c r="B1894" t="s">
        <v>2537</v>
      </c>
      <c r="C1894" t="s">
        <v>2340</v>
      </c>
      <c r="D1894" s="98">
        <v>45525</v>
      </c>
      <c r="E1894" s="1">
        <v>173</v>
      </c>
      <c r="F1894" t="s">
        <v>2390</v>
      </c>
      <c r="G1894" s="1">
        <v>3384346</v>
      </c>
      <c r="H1894" t="s">
        <v>2354</v>
      </c>
      <c r="I1894" s="88">
        <v>30</v>
      </c>
      <c r="L1894" s="47">
        <v>37.949940000000005</v>
      </c>
      <c r="M1894" s="47">
        <f t="shared" si="62"/>
        <v>1138.4982000000002</v>
      </c>
      <c r="N1894">
        <f t="shared" si="61"/>
        <v>21</v>
      </c>
    </row>
    <row r="1895" spans="1:14" x14ac:dyDescent="0.25">
      <c r="A1895" t="s">
        <v>2339</v>
      </c>
      <c r="B1895" t="s">
        <v>2537</v>
      </c>
      <c r="C1895" t="s">
        <v>2340</v>
      </c>
      <c r="D1895" s="98">
        <v>45525</v>
      </c>
      <c r="E1895" s="1">
        <v>173</v>
      </c>
      <c r="F1895" t="s">
        <v>2390</v>
      </c>
      <c r="G1895" s="1">
        <v>3408152</v>
      </c>
      <c r="H1895" t="s">
        <v>2346</v>
      </c>
      <c r="I1895" s="88">
        <v>100</v>
      </c>
      <c r="L1895" s="47">
        <v>19.800018000000001</v>
      </c>
      <c r="M1895" s="47">
        <f t="shared" si="62"/>
        <v>1980.0018000000002</v>
      </c>
      <c r="N1895">
        <f t="shared" si="61"/>
        <v>21</v>
      </c>
    </row>
    <row r="1896" spans="1:14" x14ac:dyDescent="0.25">
      <c r="A1896" t="s">
        <v>2339</v>
      </c>
      <c r="B1896" t="s">
        <v>2537</v>
      </c>
      <c r="C1896" t="s">
        <v>2340</v>
      </c>
      <c r="D1896" s="98">
        <v>45525</v>
      </c>
      <c r="E1896" s="1">
        <v>173</v>
      </c>
      <c r="F1896" t="s">
        <v>2390</v>
      </c>
      <c r="G1896" s="1">
        <v>3584241</v>
      </c>
      <c r="H1896" t="s">
        <v>2358</v>
      </c>
      <c r="I1896" s="88">
        <v>100</v>
      </c>
      <c r="L1896" s="47">
        <v>20.662344000000001</v>
      </c>
      <c r="M1896" s="47">
        <f t="shared" si="62"/>
        <v>2066.2344000000003</v>
      </c>
      <c r="N1896">
        <f t="shared" si="61"/>
        <v>21</v>
      </c>
    </row>
    <row r="1897" spans="1:14" x14ac:dyDescent="0.25">
      <c r="A1897" t="s">
        <v>2339</v>
      </c>
      <c r="B1897" t="s">
        <v>2537</v>
      </c>
      <c r="C1897" t="s">
        <v>2340</v>
      </c>
      <c r="D1897" s="98">
        <v>45525</v>
      </c>
      <c r="E1897" s="1">
        <v>174</v>
      </c>
      <c r="F1897" t="s">
        <v>2391</v>
      </c>
      <c r="G1897" s="1">
        <v>3584240</v>
      </c>
      <c r="H1897" t="s">
        <v>2357</v>
      </c>
      <c r="I1897" s="88">
        <v>60</v>
      </c>
      <c r="L1897" s="47">
        <v>5.9841899999999999</v>
      </c>
      <c r="M1897" s="47">
        <f t="shared" si="62"/>
        <v>359.0514</v>
      </c>
      <c r="N1897">
        <f t="shared" si="61"/>
        <v>21</v>
      </c>
    </row>
    <row r="1898" spans="1:14" x14ac:dyDescent="0.25">
      <c r="A1898" t="s">
        <v>2339</v>
      </c>
      <c r="B1898" t="s">
        <v>2537</v>
      </c>
      <c r="C1898" t="s">
        <v>2340</v>
      </c>
      <c r="D1898" s="98">
        <v>45525</v>
      </c>
      <c r="E1898" s="1">
        <v>174</v>
      </c>
      <c r="F1898" t="s">
        <v>2391</v>
      </c>
      <c r="G1898" s="1">
        <v>3584241</v>
      </c>
      <c r="H1898" t="s">
        <v>2358</v>
      </c>
      <c r="I1898" s="88">
        <v>20</v>
      </c>
      <c r="L1898" s="47">
        <v>20.662344000000001</v>
      </c>
      <c r="M1898" s="47">
        <f t="shared" si="62"/>
        <v>413.24688000000003</v>
      </c>
      <c r="N1898">
        <f t="shared" si="61"/>
        <v>21</v>
      </c>
    </row>
    <row r="1899" spans="1:14" x14ac:dyDescent="0.25">
      <c r="A1899" t="s">
        <v>2339</v>
      </c>
      <c r="B1899" t="s">
        <v>2537</v>
      </c>
      <c r="C1899" t="s">
        <v>2340</v>
      </c>
      <c r="D1899" s="98">
        <v>45525</v>
      </c>
      <c r="E1899" s="1">
        <v>174</v>
      </c>
      <c r="F1899" t="s">
        <v>2391</v>
      </c>
      <c r="G1899" s="1">
        <v>3284683</v>
      </c>
      <c r="H1899" t="s">
        <v>2343</v>
      </c>
      <c r="I1899" s="88">
        <v>60</v>
      </c>
      <c r="L1899" s="47">
        <v>30.099959999999999</v>
      </c>
      <c r="M1899" s="47">
        <f t="shared" si="62"/>
        <v>1805.9975999999999</v>
      </c>
      <c r="N1899">
        <f t="shared" si="61"/>
        <v>21</v>
      </c>
    </row>
    <row r="1900" spans="1:14" x14ac:dyDescent="0.25">
      <c r="A1900" t="s">
        <v>2339</v>
      </c>
      <c r="B1900" t="s">
        <v>2537</v>
      </c>
      <c r="C1900" t="s">
        <v>2340</v>
      </c>
      <c r="D1900" s="98">
        <v>45525</v>
      </c>
      <c r="E1900" s="1">
        <v>174</v>
      </c>
      <c r="F1900" t="s">
        <v>2391</v>
      </c>
      <c r="G1900" s="1">
        <v>3384346</v>
      </c>
      <c r="H1900" t="s">
        <v>2354</v>
      </c>
      <c r="I1900" s="88">
        <v>30</v>
      </c>
      <c r="L1900" s="47">
        <v>37.949940000000005</v>
      </c>
      <c r="M1900" s="47">
        <f t="shared" si="62"/>
        <v>1138.4982000000002</v>
      </c>
      <c r="N1900">
        <f t="shared" si="61"/>
        <v>21</v>
      </c>
    </row>
    <row r="1901" spans="1:14" x14ac:dyDescent="0.25">
      <c r="A1901" t="s">
        <v>2339</v>
      </c>
      <c r="B1901" t="s">
        <v>2537</v>
      </c>
      <c r="C1901" t="s">
        <v>2340</v>
      </c>
      <c r="D1901" s="98">
        <v>45525</v>
      </c>
      <c r="E1901" s="1">
        <v>174</v>
      </c>
      <c r="F1901" t="s">
        <v>2391</v>
      </c>
      <c r="G1901" s="1">
        <v>3384347</v>
      </c>
      <c r="H1901" t="s">
        <v>2345</v>
      </c>
      <c r="I1901" s="88">
        <v>60</v>
      </c>
      <c r="L1901" s="47">
        <v>5.7200040000000012</v>
      </c>
      <c r="M1901" s="47">
        <f t="shared" si="62"/>
        <v>343.20024000000006</v>
      </c>
      <c r="N1901">
        <f t="shared" si="61"/>
        <v>21</v>
      </c>
    </row>
    <row r="1902" spans="1:14" x14ac:dyDescent="0.25">
      <c r="A1902" t="s">
        <v>2339</v>
      </c>
      <c r="B1902" t="s">
        <v>2537</v>
      </c>
      <c r="C1902" t="s">
        <v>2340</v>
      </c>
      <c r="D1902" s="98">
        <v>45525</v>
      </c>
      <c r="E1902" s="1">
        <v>174</v>
      </c>
      <c r="F1902" t="s">
        <v>2391</v>
      </c>
      <c r="G1902" s="1">
        <v>3408152</v>
      </c>
      <c r="H1902" t="s">
        <v>2346</v>
      </c>
      <c r="I1902" s="88">
        <v>20</v>
      </c>
      <c r="L1902" s="47">
        <v>19.800018000000001</v>
      </c>
      <c r="M1902" s="47">
        <f t="shared" si="62"/>
        <v>396.00036</v>
      </c>
      <c r="N1902">
        <f t="shared" si="61"/>
        <v>21</v>
      </c>
    </row>
    <row r="1903" spans="1:14" x14ac:dyDescent="0.25">
      <c r="A1903" t="s">
        <v>2339</v>
      </c>
      <c r="B1903" t="s">
        <v>2537</v>
      </c>
      <c r="C1903" t="s">
        <v>2340</v>
      </c>
      <c r="D1903" s="98">
        <v>45525</v>
      </c>
      <c r="E1903" s="1">
        <v>174</v>
      </c>
      <c r="F1903" t="s">
        <v>2391</v>
      </c>
      <c r="G1903" s="1">
        <v>3568860</v>
      </c>
      <c r="H1903" t="s">
        <v>2361</v>
      </c>
      <c r="I1903" s="88">
        <v>24</v>
      </c>
      <c r="L1903" s="47">
        <v>12.645809999999999</v>
      </c>
      <c r="M1903" s="47">
        <f t="shared" si="62"/>
        <v>303.49943999999999</v>
      </c>
      <c r="N1903">
        <f t="shared" si="61"/>
        <v>21</v>
      </c>
    </row>
    <row r="1904" spans="1:14" x14ac:dyDescent="0.25">
      <c r="A1904" t="s">
        <v>2339</v>
      </c>
      <c r="B1904" t="s">
        <v>2537</v>
      </c>
      <c r="C1904" t="s">
        <v>2340</v>
      </c>
      <c r="D1904" s="98">
        <v>45525</v>
      </c>
      <c r="E1904" s="1">
        <v>174</v>
      </c>
      <c r="F1904" t="s">
        <v>2391</v>
      </c>
      <c r="G1904" s="1">
        <v>3352387</v>
      </c>
      <c r="H1904" t="s">
        <v>2352</v>
      </c>
      <c r="I1904" s="88">
        <v>30</v>
      </c>
      <c r="L1904" s="47">
        <v>39.743999999999993</v>
      </c>
      <c r="M1904" s="47">
        <f t="shared" si="62"/>
        <v>1192.3199999999997</v>
      </c>
      <c r="N1904">
        <f t="shared" si="61"/>
        <v>21</v>
      </c>
    </row>
    <row r="1905" spans="1:14" x14ac:dyDescent="0.25">
      <c r="A1905" t="s">
        <v>2339</v>
      </c>
      <c r="B1905" t="s">
        <v>2537</v>
      </c>
      <c r="C1905" t="s">
        <v>2340</v>
      </c>
      <c r="D1905" s="98">
        <v>45525</v>
      </c>
      <c r="E1905" s="1">
        <v>174</v>
      </c>
      <c r="F1905" t="s">
        <v>2391</v>
      </c>
      <c r="G1905" s="1">
        <v>3373113</v>
      </c>
      <c r="H1905" t="s">
        <v>2353</v>
      </c>
      <c r="I1905" s="88">
        <v>120</v>
      </c>
      <c r="L1905" s="47">
        <v>5.9841899999999999</v>
      </c>
      <c r="M1905" s="47">
        <f t="shared" si="62"/>
        <v>718.1028</v>
      </c>
      <c r="N1905">
        <f t="shared" si="61"/>
        <v>21</v>
      </c>
    </row>
    <row r="1906" spans="1:14" x14ac:dyDescent="0.25">
      <c r="A1906" t="s">
        <v>2339</v>
      </c>
      <c r="B1906" t="s">
        <v>2537</v>
      </c>
      <c r="C1906" t="s">
        <v>2340</v>
      </c>
      <c r="D1906" s="98">
        <v>45525</v>
      </c>
      <c r="E1906" s="1">
        <v>175</v>
      </c>
      <c r="F1906" t="s">
        <v>2392</v>
      </c>
      <c r="G1906" s="1">
        <v>3352387</v>
      </c>
      <c r="H1906" t="s">
        <v>2352</v>
      </c>
      <c r="I1906" s="88">
        <v>18</v>
      </c>
      <c r="L1906" s="47">
        <v>39.743999999999993</v>
      </c>
      <c r="M1906" s="47">
        <f t="shared" si="62"/>
        <v>715.39199999999983</v>
      </c>
      <c r="N1906">
        <f t="shared" si="61"/>
        <v>21</v>
      </c>
    </row>
    <row r="1907" spans="1:14" x14ac:dyDescent="0.25">
      <c r="A1907" t="s">
        <v>2339</v>
      </c>
      <c r="B1907" t="s">
        <v>2537</v>
      </c>
      <c r="C1907" t="s">
        <v>2340</v>
      </c>
      <c r="D1907" s="98">
        <v>45525</v>
      </c>
      <c r="E1907" s="1">
        <v>175</v>
      </c>
      <c r="F1907" t="s">
        <v>2392</v>
      </c>
      <c r="G1907" s="1">
        <v>3352387</v>
      </c>
      <c r="H1907" t="s">
        <v>2352</v>
      </c>
      <c r="I1907" s="88">
        <v>30</v>
      </c>
      <c r="L1907" s="47">
        <v>39.743999999999993</v>
      </c>
      <c r="M1907" s="47">
        <f t="shared" si="62"/>
        <v>1192.3199999999997</v>
      </c>
      <c r="N1907">
        <f t="shared" si="61"/>
        <v>21</v>
      </c>
    </row>
    <row r="1908" spans="1:14" x14ac:dyDescent="0.25">
      <c r="A1908" t="s">
        <v>2339</v>
      </c>
      <c r="B1908" t="s">
        <v>2537</v>
      </c>
      <c r="C1908" t="s">
        <v>2340</v>
      </c>
      <c r="D1908" s="98">
        <v>45525</v>
      </c>
      <c r="E1908" s="1">
        <v>176</v>
      </c>
      <c r="F1908" t="s">
        <v>2393</v>
      </c>
      <c r="G1908" s="1">
        <v>3352387</v>
      </c>
      <c r="H1908" t="s">
        <v>2352</v>
      </c>
      <c r="I1908" s="88">
        <v>42</v>
      </c>
      <c r="L1908" s="47">
        <v>39.743999999999993</v>
      </c>
      <c r="M1908" s="47">
        <f t="shared" si="62"/>
        <v>1669.2479999999996</v>
      </c>
      <c r="N1908">
        <f t="shared" si="61"/>
        <v>21</v>
      </c>
    </row>
    <row r="1909" spans="1:14" x14ac:dyDescent="0.25">
      <c r="A1909" t="s">
        <v>2339</v>
      </c>
      <c r="B1909" t="s">
        <v>2537</v>
      </c>
      <c r="C1909" t="s">
        <v>2340</v>
      </c>
      <c r="D1909" s="98">
        <v>45525</v>
      </c>
      <c r="E1909" s="1">
        <v>176</v>
      </c>
      <c r="F1909" t="s">
        <v>2393</v>
      </c>
      <c r="G1909" s="1">
        <v>3373113</v>
      </c>
      <c r="H1909" t="s">
        <v>2353</v>
      </c>
      <c r="I1909" s="88">
        <v>120</v>
      </c>
      <c r="L1909" s="47">
        <v>5.9841899999999999</v>
      </c>
      <c r="M1909" s="47">
        <f t="shared" si="62"/>
        <v>718.1028</v>
      </c>
      <c r="N1909">
        <f t="shared" si="61"/>
        <v>21</v>
      </c>
    </row>
    <row r="1910" spans="1:14" x14ac:dyDescent="0.25">
      <c r="A1910" t="s">
        <v>2339</v>
      </c>
      <c r="B1910" t="s">
        <v>2537</v>
      </c>
      <c r="C1910" t="s">
        <v>2340</v>
      </c>
      <c r="D1910" s="98">
        <v>45525</v>
      </c>
      <c r="E1910" s="1">
        <v>176</v>
      </c>
      <c r="F1910" t="s">
        <v>2393</v>
      </c>
      <c r="G1910" s="1">
        <v>3284683</v>
      </c>
      <c r="H1910" t="s">
        <v>2343</v>
      </c>
      <c r="I1910" s="88">
        <v>90</v>
      </c>
      <c r="L1910" s="47">
        <v>30.099959999999999</v>
      </c>
      <c r="M1910" s="47">
        <f t="shared" si="62"/>
        <v>2708.9964</v>
      </c>
      <c r="N1910">
        <f t="shared" si="61"/>
        <v>21</v>
      </c>
    </row>
    <row r="1911" spans="1:14" x14ac:dyDescent="0.25">
      <c r="A1911" t="s">
        <v>2339</v>
      </c>
      <c r="B1911" t="s">
        <v>2537</v>
      </c>
      <c r="C1911" t="s">
        <v>2340</v>
      </c>
      <c r="D1911" s="98">
        <v>45525</v>
      </c>
      <c r="E1911" s="1">
        <v>176</v>
      </c>
      <c r="F1911" t="s">
        <v>2393</v>
      </c>
      <c r="G1911" s="1">
        <v>3384346</v>
      </c>
      <c r="H1911" t="s">
        <v>2354</v>
      </c>
      <c r="I1911" s="88">
        <v>12</v>
      </c>
      <c r="L1911" s="47">
        <v>37.949940000000005</v>
      </c>
      <c r="M1911" s="47">
        <f t="shared" si="62"/>
        <v>455.39928000000009</v>
      </c>
      <c r="N1911">
        <f t="shared" si="61"/>
        <v>21</v>
      </c>
    </row>
    <row r="1912" spans="1:14" x14ac:dyDescent="0.25">
      <c r="A1912" t="s">
        <v>2339</v>
      </c>
      <c r="B1912" t="s">
        <v>2537</v>
      </c>
      <c r="C1912" t="s">
        <v>2340</v>
      </c>
      <c r="D1912" s="98">
        <v>45525</v>
      </c>
      <c r="E1912" s="1">
        <v>176</v>
      </c>
      <c r="F1912" t="s">
        <v>2393</v>
      </c>
      <c r="G1912" s="1">
        <v>3384347</v>
      </c>
      <c r="H1912" t="s">
        <v>2345</v>
      </c>
      <c r="I1912" s="88">
        <v>60</v>
      </c>
      <c r="L1912" s="47">
        <v>5.7200040000000012</v>
      </c>
      <c r="M1912" s="47">
        <f t="shared" si="62"/>
        <v>343.20024000000006</v>
      </c>
      <c r="N1912">
        <f t="shared" si="61"/>
        <v>21</v>
      </c>
    </row>
    <row r="1913" spans="1:14" x14ac:dyDescent="0.25">
      <c r="A1913" t="s">
        <v>2339</v>
      </c>
      <c r="B1913" t="s">
        <v>2537</v>
      </c>
      <c r="C1913" t="s">
        <v>2340</v>
      </c>
      <c r="D1913" s="98">
        <v>45525</v>
      </c>
      <c r="E1913" s="1">
        <v>176</v>
      </c>
      <c r="F1913" t="s">
        <v>2393</v>
      </c>
      <c r="G1913" s="1">
        <v>3408152</v>
      </c>
      <c r="H1913" t="s">
        <v>2346</v>
      </c>
      <c r="I1913" s="88">
        <v>40</v>
      </c>
      <c r="L1913" s="47">
        <v>19.800018000000001</v>
      </c>
      <c r="M1913" s="47">
        <f t="shared" si="62"/>
        <v>792.00072</v>
      </c>
      <c r="N1913">
        <f t="shared" si="61"/>
        <v>21</v>
      </c>
    </row>
    <row r="1914" spans="1:14" x14ac:dyDescent="0.25">
      <c r="A1914" t="s">
        <v>2339</v>
      </c>
      <c r="B1914" t="s">
        <v>2537</v>
      </c>
      <c r="C1914" t="s">
        <v>2340</v>
      </c>
      <c r="D1914" s="98">
        <v>45525</v>
      </c>
      <c r="E1914" s="1">
        <v>176</v>
      </c>
      <c r="F1914" t="s">
        <v>2393</v>
      </c>
      <c r="G1914" s="1">
        <v>3566457</v>
      </c>
      <c r="H1914" t="s">
        <v>2365</v>
      </c>
      <c r="I1914" s="88">
        <v>24</v>
      </c>
      <c r="L1914" s="47">
        <v>12.645809999999999</v>
      </c>
      <c r="M1914" s="47">
        <f t="shared" si="62"/>
        <v>303.49943999999999</v>
      </c>
      <c r="N1914">
        <f t="shared" si="61"/>
        <v>21</v>
      </c>
    </row>
    <row r="1915" spans="1:14" x14ac:dyDescent="0.25">
      <c r="A1915" t="s">
        <v>2339</v>
      </c>
      <c r="B1915" t="s">
        <v>2537</v>
      </c>
      <c r="C1915" t="s">
        <v>2340</v>
      </c>
      <c r="D1915" s="98">
        <v>45525</v>
      </c>
      <c r="E1915" s="1">
        <v>176</v>
      </c>
      <c r="F1915" t="s">
        <v>2393</v>
      </c>
      <c r="G1915" s="1">
        <v>3564666</v>
      </c>
      <c r="H1915" t="s">
        <v>2362</v>
      </c>
      <c r="I1915" s="88">
        <v>24</v>
      </c>
      <c r="L1915" s="47">
        <v>20.323620000000002</v>
      </c>
      <c r="M1915" s="47">
        <f t="shared" si="62"/>
        <v>487.76688000000001</v>
      </c>
      <c r="N1915">
        <f t="shared" si="61"/>
        <v>21</v>
      </c>
    </row>
    <row r="1916" spans="1:14" x14ac:dyDescent="0.25">
      <c r="A1916" t="s">
        <v>2339</v>
      </c>
      <c r="B1916" t="s">
        <v>2537</v>
      </c>
      <c r="C1916" t="s">
        <v>2340</v>
      </c>
      <c r="D1916" s="98">
        <v>45525</v>
      </c>
      <c r="E1916" s="1">
        <v>176</v>
      </c>
      <c r="F1916" t="s">
        <v>2393</v>
      </c>
      <c r="G1916" s="1">
        <v>3564667</v>
      </c>
      <c r="H1916" t="s">
        <v>2347</v>
      </c>
      <c r="I1916" s="88">
        <v>24</v>
      </c>
      <c r="L1916" s="47">
        <v>20.323620000000002</v>
      </c>
      <c r="M1916" s="47">
        <f t="shared" si="62"/>
        <v>487.76688000000001</v>
      </c>
      <c r="N1916">
        <f t="shared" si="61"/>
        <v>21</v>
      </c>
    </row>
    <row r="1917" spans="1:14" x14ac:dyDescent="0.25">
      <c r="A1917" t="s">
        <v>2339</v>
      </c>
      <c r="B1917" t="s">
        <v>2537</v>
      </c>
      <c r="C1917" t="s">
        <v>2340</v>
      </c>
      <c r="D1917" s="98">
        <v>45525</v>
      </c>
      <c r="E1917" s="1">
        <v>176</v>
      </c>
      <c r="F1917" t="s">
        <v>2393</v>
      </c>
      <c r="G1917" s="1">
        <v>3565351</v>
      </c>
      <c r="H1917" t="s">
        <v>2342</v>
      </c>
      <c r="I1917" s="88">
        <v>24</v>
      </c>
      <c r="L1917" s="47">
        <v>12.645809999999999</v>
      </c>
      <c r="M1917" s="47">
        <f t="shared" si="62"/>
        <v>303.49943999999999</v>
      </c>
      <c r="N1917">
        <f t="shared" si="61"/>
        <v>21</v>
      </c>
    </row>
    <row r="1918" spans="1:14" x14ac:dyDescent="0.25">
      <c r="A1918" t="s">
        <v>2339</v>
      </c>
      <c r="B1918" t="s">
        <v>2537</v>
      </c>
      <c r="C1918" t="s">
        <v>2340</v>
      </c>
      <c r="D1918" s="98">
        <v>45525</v>
      </c>
      <c r="E1918" s="1">
        <v>176</v>
      </c>
      <c r="F1918" t="s">
        <v>2393</v>
      </c>
      <c r="G1918" s="1">
        <v>3584240</v>
      </c>
      <c r="H1918" t="s">
        <v>2357</v>
      </c>
      <c r="I1918" s="88">
        <v>60</v>
      </c>
      <c r="L1918" s="47">
        <v>5.9841899999999999</v>
      </c>
      <c r="M1918" s="47">
        <f t="shared" si="62"/>
        <v>359.0514</v>
      </c>
      <c r="N1918">
        <f t="shared" si="61"/>
        <v>21</v>
      </c>
    </row>
    <row r="1919" spans="1:14" x14ac:dyDescent="0.25">
      <c r="A1919" t="s">
        <v>2339</v>
      </c>
      <c r="B1919" t="s">
        <v>2537</v>
      </c>
      <c r="C1919" t="s">
        <v>2340</v>
      </c>
      <c r="D1919" s="98">
        <v>45526</v>
      </c>
      <c r="E1919" s="1">
        <v>178</v>
      </c>
      <c r="F1919" t="s">
        <v>2394</v>
      </c>
      <c r="G1919" s="1">
        <v>3352387</v>
      </c>
      <c r="H1919" t="s">
        <v>2352</v>
      </c>
      <c r="I1919" s="88">
        <v>60</v>
      </c>
      <c r="L1919" s="47">
        <v>39.743999999999993</v>
      </c>
      <c r="M1919" s="47">
        <f t="shared" si="62"/>
        <v>2384.6399999999994</v>
      </c>
      <c r="N1919">
        <f t="shared" si="61"/>
        <v>22</v>
      </c>
    </row>
    <row r="1920" spans="1:14" x14ac:dyDescent="0.25">
      <c r="A1920" t="s">
        <v>2339</v>
      </c>
      <c r="B1920" t="s">
        <v>2537</v>
      </c>
      <c r="C1920" t="s">
        <v>2340</v>
      </c>
      <c r="D1920" s="98">
        <v>45526</v>
      </c>
      <c r="E1920" s="1">
        <v>178</v>
      </c>
      <c r="F1920" t="s">
        <v>2394</v>
      </c>
      <c r="G1920" s="1">
        <v>3384346</v>
      </c>
      <c r="H1920" t="s">
        <v>2354</v>
      </c>
      <c r="I1920" s="88">
        <v>18</v>
      </c>
      <c r="L1920" s="47">
        <v>37.949940000000005</v>
      </c>
      <c r="M1920" s="47">
        <f t="shared" si="62"/>
        <v>683.09892000000013</v>
      </c>
      <c r="N1920">
        <f t="shared" si="61"/>
        <v>22</v>
      </c>
    </row>
    <row r="1921" spans="1:14" x14ac:dyDescent="0.25">
      <c r="A1921" t="s">
        <v>2339</v>
      </c>
      <c r="B1921" t="s">
        <v>2537</v>
      </c>
      <c r="C1921" t="s">
        <v>2340</v>
      </c>
      <c r="D1921" s="98">
        <v>45526</v>
      </c>
      <c r="E1921" s="1">
        <v>178</v>
      </c>
      <c r="F1921" t="s">
        <v>2394</v>
      </c>
      <c r="G1921" s="1">
        <v>3384347</v>
      </c>
      <c r="H1921" t="s">
        <v>2345</v>
      </c>
      <c r="I1921" s="88">
        <v>120</v>
      </c>
      <c r="L1921" s="47">
        <v>5.7200040000000012</v>
      </c>
      <c r="M1921" s="47">
        <f t="shared" si="62"/>
        <v>686.40048000000013</v>
      </c>
      <c r="N1921">
        <f t="shared" si="61"/>
        <v>22</v>
      </c>
    </row>
    <row r="1922" spans="1:14" x14ac:dyDescent="0.25">
      <c r="A1922" t="s">
        <v>2339</v>
      </c>
      <c r="B1922" t="s">
        <v>2537</v>
      </c>
      <c r="C1922" t="s">
        <v>2340</v>
      </c>
      <c r="D1922" s="98">
        <v>45526</v>
      </c>
      <c r="E1922" s="1">
        <v>178</v>
      </c>
      <c r="F1922" t="s">
        <v>2394</v>
      </c>
      <c r="G1922" s="1">
        <v>3408152</v>
      </c>
      <c r="H1922" t="s">
        <v>2346</v>
      </c>
      <c r="I1922" s="88">
        <v>20</v>
      </c>
      <c r="L1922" s="47">
        <v>19.800018000000001</v>
      </c>
      <c r="M1922" s="47">
        <f t="shared" si="62"/>
        <v>396.00036</v>
      </c>
      <c r="N1922">
        <f t="shared" si="61"/>
        <v>22</v>
      </c>
    </row>
    <row r="1923" spans="1:14" x14ac:dyDescent="0.25">
      <c r="A1923" t="s">
        <v>2339</v>
      </c>
      <c r="B1923" t="s">
        <v>2537</v>
      </c>
      <c r="C1923" t="s">
        <v>2340</v>
      </c>
      <c r="D1923" s="98">
        <v>45526</v>
      </c>
      <c r="E1923" s="1">
        <v>178</v>
      </c>
      <c r="F1923" t="s">
        <v>2394</v>
      </c>
      <c r="G1923" s="1">
        <v>3564667</v>
      </c>
      <c r="H1923" t="s">
        <v>2347</v>
      </c>
      <c r="I1923" s="88">
        <v>36</v>
      </c>
      <c r="L1923" s="47">
        <v>20.323620000000002</v>
      </c>
      <c r="M1923" s="47">
        <f t="shared" si="62"/>
        <v>731.65032000000008</v>
      </c>
      <c r="N1923">
        <f t="shared" ref="N1923:N1986" si="63">+DAY(D1923)</f>
        <v>22</v>
      </c>
    </row>
    <row r="1924" spans="1:14" x14ac:dyDescent="0.25">
      <c r="A1924" t="s">
        <v>2339</v>
      </c>
      <c r="B1924" t="s">
        <v>2537</v>
      </c>
      <c r="C1924" t="s">
        <v>2340</v>
      </c>
      <c r="D1924" s="98">
        <v>45524</v>
      </c>
      <c r="E1924" s="1">
        <v>180</v>
      </c>
      <c r="F1924" t="s">
        <v>2395</v>
      </c>
      <c r="G1924" s="1">
        <v>3284683</v>
      </c>
      <c r="H1924" t="s">
        <v>2343</v>
      </c>
      <c r="I1924" s="88">
        <v>18</v>
      </c>
      <c r="L1924" s="47">
        <v>30.099959999999999</v>
      </c>
      <c r="M1924" s="47">
        <f t="shared" si="62"/>
        <v>541.79927999999995</v>
      </c>
      <c r="N1924">
        <f t="shared" si="63"/>
        <v>20</v>
      </c>
    </row>
    <row r="1925" spans="1:14" x14ac:dyDescent="0.25">
      <c r="A1925" t="s">
        <v>2339</v>
      </c>
      <c r="B1925" t="s">
        <v>2537</v>
      </c>
      <c r="C1925" t="s">
        <v>2340</v>
      </c>
      <c r="D1925" s="98">
        <v>45524</v>
      </c>
      <c r="E1925" s="1">
        <v>180</v>
      </c>
      <c r="F1925" t="s">
        <v>2395</v>
      </c>
      <c r="G1925" s="1">
        <v>3384347</v>
      </c>
      <c r="H1925" t="s">
        <v>2345</v>
      </c>
      <c r="I1925" s="88">
        <v>60</v>
      </c>
      <c r="L1925" s="47">
        <v>5.7200040000000012</v>
      </c>
      <c r="M1925" s="47">
        <f t="shared" si="62"/>
        <v>343.20024000000006</v>
      </c>
      <c r="N1925">
        <f t="shared" si="63"/>
        <v>20</v>
      </c>
    </row>
    <row r="1926" spans="1:14" x14ac:dyDescent="0.25">
      <c r="A1926" t="s">
        <v>2339</v>
      </c>
      <c r="B1926" t="s">
        <v>2537</v>
      </c>
      <c r="C1926" t="s">
        <v>2340</v>
      </c>
      <c r="D1926" s="98">
        <v>45524</v>
      </c>
      <c r="E1926" s="1">
        <v>186</v>
      </c>
      <c r="F1926" t="s">
        <v>2545</v>
      </c>
      <c r="G1926" s="1">
        <v>3564667</v>
      </c>
      <c r="H1926" t="s">
        <v>2347</v>
      </c>
      <c r="I1926" s="88">
        <v>24</v>
      </c>
      <c r="L1926" s="47">
        <v>20.323620000000002</v>
      </c>
      <c r="M1926" s="47">
        <f t="shared" si="62"/>
        <v>487.76688000000001</v>
      </c>
      <c r="N1926">
        <f t="shared" si="63"/>
        <v>20</v>
      </c>
    </row>
    <row r="1927" spans="1:14" x14ac:dyDescent="0.25">
      <c r="A1927" t="s">
        <v>2339</v>
      </c>
      <c r="B1927" t="s">
        <v>2537</v>
      </c>
      <c r="C1927" t="s">
        <v>2340</v>
      </c>
      <c r="D1927" s="98">
        <v>45524</v>
      </c>
      <c r="E1927" s="1">
        <v>186</v>
      </c>
      <c r="F1927" t="s">
        <v>2545</v>
      </c>
      <c r="G1927" s="1">
        <v>3352387</v>
      </c>
      <c r="H1927" t="s">
        <v>2352</v>
      </c>
      <c r="I1927" s="88">
        <v>30</v>
      </c>
      <c r="L1927" s="47">
        <v>39.743999999999993</v>
      </c>
      <c r="M1927" s="47">
        <f t="shared" si="62"/>
        <v>1192.3199999999997</v>
      </c>
      <c r="N1927">
        <f t="shared" si="63"/>
        <v>20</v>
      </c>
    </row>
    <row r="1928" spans="1:14" x14ac:dyDescent="0.25">
      <c r="A1928" t="s">
        <v>2339</v>
      </c>
      <c r="B1928" t="s">
        <v>2537</v>
      </c>
      <c r="C1928" t="s">
        <v>2340</v>
      </c>
      <c r="D1928" s="98">
        <v>45529</v>
      </c>
      <c r="E1928" s="1">
        <v>186</v>
      </c>
      <c r="F1928" t="s">
        <v>2545</v>
      </c>
      <c r="G1928" s="1">
        <v>3564667</v>
      </c>
      <c r="H1928" t="s">
        <v>2347</v>
      </c>
      <c r="I1928" s="88">
        <v>24</v>
      </c>
      <c r="L1928" s="47">
        <v>20.323620000000002</v>
      </c>
      <c r="M1928" s="47">
        <f t="shared" si="62"/>
        <v>487.76688000000001</v>
      </c>
      <c r="N1928">
        <f t="shared" si="63"/>
        <v>25</v>
      </c>
    </row>
    <row r="1929" spans="1:14" x14ac:dyDescent="0.25">
      <c r="A1929" t="s">
        <v>2339</v>
      </c>
      <c r="B1929" t="s">
        <v>2537</v>
      </c>
      <c r="C1929" t="s">
        <v>2340</v>
      </c>
      <c r="D1929" s="98">
        <v>45529</v>
      </c>
      <c r="E1929" s="1">
        <v>186</v>
      </c>
      <c r="F1929" t="s">
        <v>2545</v>
      </c>
      <c r="G1929" s="1">
        <v>3584240</v>
      </c>
      <c r="H1929" t="s">
        <v>2357</v>
      </c>
      <c r="I1929" s="88">
        <v>180</v>
      </c>
      <c r="L1929" s="47">
        <v>5.9841899999999999</v>
      </c>
      <c r="M1929" s="47">
        <f t="shared" si="62"/>
        <v>1077.1541999999999</v>
      </c>
      <c r="N1929">
        <f t="shared" si="63"/>
        <v>25</v>
      </c>
    </row>
    <row r="1930" spans="1:14" x14ac:dyDescent="0.25">
      <c r="A1930" t="s">
        <v>2339</v>
      </c>
      <c r="B1930" t="s">
        <v>2537</v>
      </c>
      <c r="C1930" t="s">
        <v>2340</v>
      </c>
      <c r="D1930" s="98">
        <v>45529</v>
      </c>
      <c r="E1930" s="1">
        <v>186</v>
      </c>
      <c r="F1930" t="s">
        <v>2545</v>
      </c>
      <c r="G1930" s="1">
        <v>3373113</v>
      </c>
      <c r="H1930" t="s">
        <v>2353</v>
      </c>
      <c r="I1930" s="88">
        <v>300</v>
      </c>
      <c r="L1930" s="47">
        <v>5.9841899999999999</v>
      </c>
      <c r="M1930" s="47">
        <f t="shared" si="62"/>
        <v>1795.2570000000001</v>
      </c>
      <c r="N1930">
        <f t="shared" si="63"/>
        <v>25</v>
      </c>
    </row>
    <row r="1931" spans="1:14" x14ac:dyDescent="0.25">
      <c r="A1931" t="s">
        <v>2339</v>
      </c>
      <c r="B1931" t="s">
        <v>2537</v>
      </c>
      <c r="C1931" t="s">
        <v>2340</v>
      </c>
      <c r="D1931" s="98">
        <v>45526</v>
      </c>
      <c r="E1931" s="1">
        <v>189</v>
      </c>
      <c r="F1931" t="s">
        <v>2396</v>
      </c>
      <c r="G1931" s="1">
        <v>3284683</v>
      </c>
      <c r="H1931" t="s">
        <v>2343</v>
      </c>
      <c r="I1931" s="88">
        <v>24</v>
      </c>
      <c r="L1931" s="47">
        <v>30.099959999999999</v>
      </c>
      <c r="M1931" s="47">
        <f t="shared" ref="M1931:M1994" si="64">+I1931*L1931</f>
        <v>722.39904000000001</v>
      </c>
      <c r="N1931">
        <f t="shared" si="63"/>
        <v>22</v>
      </c>
    </row>
    <row r="1932" spans="1:14" x14ac:dyDescent="0.25">
      <c r="A1932" t="s">
        <v>2339</v>
      </c>
      <c r="B1932" t="s">
        <v>2537</v>
      </c>
      <c r="C1932" t="s">
        <v>2340</v>
      </c>
      <c r="D1932" s="98">
        <v>45523</v>
      </c>
      <c r="E1932" s="1">
        <v>189</v>
      </c>
      <c r="F1932" t="s">
        <v>2396</v>
      </c>
      <c r="G1932" s="1">
        <v>3284683</v>
      </c>
      <c r="H1932" t="s">
        <v>2343</v>
      </c>
      <c r="I1932" s="88">
        <v>30</v>
      </c>
      <c r="L1932" s="47">
        <v>30.099959999999999</v>
      </c>
      <c r="M1932" s="47">
        <f t="shared" si="64"/>
        <v>902.99879999999996</v>
      </c>
      <c r="N1932">
        <f t="shared" si="63"/>
        <v>19</v>
      </c>
    </row>
    <row r="1933" spans="1:14" x14ac:dyDescent="0.25">
      <c r="A1933" t="s">
        <v>2339</v>
      </c>
      <c r="B1933" t="s">
        <v>2537</v>
      </c>
      <c r="C1933" t="s">
        <v>2340</v>
      </c>
      <c r="D1933" s="98">
        <v>45523</v>
      </c>
      <c r="E1933" s="1">
        <v>189</v>
      </c>
      <c r="F1933" t="s">
        <v>2396</v>
      </c>
      <c r="G1933" s="1">
        <v>3352387</v>
      </c>
      <c r="H1933" t="s">
        <v>2352</v>
      </c>
      <c r="I1933" s="88">
        <v>18</v>
      </c>
      <c r="L1933" s="47">
        <v>39.743999999999993</v>
      </c>
      <c r="M1933" s="47">
        <f t="shared" si="64"/>
        <v>715.39199999999983</v>
      </c>
      <c r="N1933">
        <f t="shared" si="63"/>
        <v>19</v>
      </c>
    </row>
    <row r="1934" spans="1:14" x14ac:dyDescent="0.25">
      <c r="A1934" t="s">
        <v>2339</v>
      </c>
      <c r="B1934" t="s">
        <v>2537</v>
      </c>
      <c r="C1934" t="s">
        <v>2340</v>
      </c>
      <c r="D1934" s="98">
        <v>45526</v>
      </c>
      <c r="E1934" s="1">
        <v>189</v>
      </c>
      <c r="F1934" t="s">
        <v>2396</v>
      </c>
      <c r="G1934" s="1">
        <v>3373113</v>
      </c>
      <c r="H1934" t="s">
        <v>2353</v>
      </c>
      <c r="I1934" s="88">
        <v>120</v>
      </c>
      <c r="L1934" s="47">
        <v>5.9841899999999999</v>
      </c>
      <c r="M1934" s="47">
        <f t="shared" si="64"/>
        <v>718.1028</v>
      </c>
      <c r="N1934">
        <f t="shared" si="63"/>
        <v>22</v>
      </c>
    </row>
    <row r="1935" spans="1:14" x14ac:dyDescent="0.25">
      <c r="A1935" t="s">
        <v>2339</v>
      </c>
      <c r="B1935" t="s">
        <v>2537</v>
      </c>
      <c r="C1935" t="s">
        <v>2340</v>
      </c>
      <c r="D1935" s="98">
        <v>45526</v>
      </c>
      <c r="E1935" s="1">
        <v>189</v>
      </c>
      <c r="F1935" t="s">
        <v>2396</v>
      </c>
      <c r="G1935" s="1">
        <v>3384346</v>
      </c>
      <c r="H1935" t="s">
        <v>2354</v>
      </c>
      <c r="I1935" s="88">
        <v>12</v>
      </c>
      <c r="L1935" s="47">
        <v>37.949940000000005</v>
      </c>
      <c r="M1935" s="47">
        <f t="shared" si="64"/>
        <v>455.39928000000009</v>
      </c>
      <c r="N1935">
        <f t="shared" si="63"/>
        <v>22</v>
      </c>
    </row>
    <row r="1936" spans="1:14" x14ac:dyDescent="0.25">
      <c r="A1936" t="s">
        <v>2339</v>
      </c>
      <c r="B1936" t="s">
        <v>2537</v>
      </c>
      <c r="C1936" t="s">
        <v>2340</v>
      </c>
      <c r="D1936" s="98">
        <v>45526</v>
      </c>
      <c r="E1936" s="1">
        <v>189</v>
      </c>
      <c r="F1936" t="s">
        <v>2396</v>
      </c>
      <c r="G1936" s="1">
        <v>3564667</v>
      </c>
      <c r="H1936" t="s">
        <v>2347</v>
      </c>
      <c r="I1936" s="88">
        <v>24</v>
      </c>
      <c r="L1936" s="47">
        <v>20.323620000000002</v>
      </c>
      <c r="M1936" s="47">
        <f t="shared" si="64"/>
        <v>487.76688000000001</v>
      </c>
      <c r="N1936">
        <f t="shared" si="63"/>
        <v>22</v>
      </c>
    </row>
    <row r="1937" spans="1:14" x14ac:dyDescent="0.25">
      <c r="A1937" t="s">
        <v>2339</v>
      </c>
      <c r="B1937" t="s">
        <v>2537</v>
      </c>
      <c r="C1937" t="s">
        <v>2340</v>
      </c>
      <c r="D1937" s="98">
        <v>45526</v>
      </c>
      <c r="E1937" s="1">
        <v>189</v>
      </c>
      <c r="F1937" t="s">
        <v>2396</v>
      </c>
      <c r="G1937" s="1">
        <v>3584241</v>
      </c>
      <c r="H1937" t="s">
        <v>2358</v>
      </c>
      <c r="I1937" s="88">
        <v>20</v>
      </c>
      <c r="L1937" s="47">
        <v>20.662344000000001</v>
      </c>
      <c r="M1937" s="47">
        <f t="shared" si="64"/>
        <v>413.24688000000003</v>
      </c>
      <c r="N1937">
        <f t="shared" si="63"/>
        <v>22</v>
      </c>
    </row>
    <row r="1938" spans="1:14" x14ac:dyDescent="0.25">
      <c r="A1938" t="s">
        <v>2339</v>
      </c>
      <c r="B1938" t="s">
        <v>2537</v>
      </c>
      <c r="C1938" t="s">
        <v>2340</v>
      </c>
      <c r="D1938" s="98">
        <v>45528</v>
      </c>
      <c r="E1938" s="1">
        <v>189</v>
      </c>
      <c r="F1938" t="s">
        <v>2396</v>
      </c>
      <c r="G1938" s="1">
        <v>3584240</v>
      </c>
      <c r="H1938" t="s">
        <v>2357</v>
      </c>
      <c r="I1938" s="88">
        <v>120</v>
      </c>
      <c r="L1938" s="47">
        <v>5.9841899999999999</v>
      </c>
      <c r="M1938" s="47">
        <f t="shared" si="64"/>
        <v>718.1028</v>
      </c>
      <c r="N1938">
        <f t="shared" si="63"/>
        <v>24</v>
      </c>
    </row>
    <row r="1939" spans="1:14" x14ac:dyDescent="0.25">
      <c r="A1939" t="s">
        <v>2339</v>
      </c>
      <c r="B1939" t="s">
        <v>2537</v>
      </c>
      <c r="C1939" t="s">
        <v>2340</v>
      </c>
      <c r="D1939" s="98">
        <v>45528</v>
      </c>
      <c r="E1939" s="1">
        <v>189</v>
      </c>
      <c r="F1939" t="s">
        <v>2396</v>
      </c>
      <c r="G1939" s="1">
        <v>3352387</v>
      </c>
      <c r="H1939" t="s">
        <v>2352</v>
      </c>
      <c r="I1939" s="88">
        <v>24</v>
      </c>
      <c r="L1939" s="47">
        <v>39.743999999999993</v>
      </c>
      <c r="M1939" s="47">
        <f t="shared" si="64"/>
        <v>953.85599999999977</v>
      </c>
      <c r="N1939">
        <f t="shared" si="63"/>
        <v>24</v>
      </c>
    </row>
    <row r="1940" spans="1:14" x14ac:dyDescent="0.25">
      <c r="A1940" t="s">
        <v>2339</v>
      </c>
      <c r="B1940" t="s">
        <v>2537</v>
      </c>
      <c r="C1940" t="s">
        <v>2340</v>
      </c>
      <c r="D1940" s="98">
        <v>45525</v>
      </c>
      <c r="E1940" s="1">
        <v>196</v>
      </c>
      <c r="F1940" t="s">
        <v>2397</v>
      </c>
      <c r="G1940" s="1">
        <v>3373113</v>
      </c>
      <c r="H1940" t="s">
        <v>2353</v>
      </c>
      <c r="I1940" s="88">
        <v>60</v>
      </c>
      <c r="L1940" s="47">
        <v>5.9841899999999999</v>
      </c>
      <c r="M1940" s="47">
        <f t="shared" si="64"/>
        <v>359.0514</v>
      </c>
      <c r="N1940">
        <f t="shared" si="63"/>
        <v>21</v>
      </c>
    </row>
    <row r="1941" spans="1:14" x14ac:dyDescent="0.25">
      <c r="A1941" t="s">
        <v>2339</v>
      </c>
      <c r="B1941" t="s">
        <v>2537</v>
      </c>
      <c r="C1941" t="s">
        <v>2340</v>
      </c>
      <c r="D1941" s="98">
        <v>45525</v>
      </c>
      <c r="E1941" s="1">
        <v>196</v>
      </c>
      <c r="F1941" t="s">
        <v>2397</v>
      </c>
      <c r="G1941" s="1">
        <v>3373113</v>
      </c>
      <c r="H1941" t="s">
        <v>2353</v>
      </c>
      <c r="I1941" s="88">
        <v>120</v>
      </c>
      <c r="L1941" s="47">
        <v>5.9841899999999999</v>
      </c>
      <c r="M1941" s="47">
        <f t="shared" si="64"/>
        <v>718.1028</v>
      </c>
      <c r="N1941">
        <f t="shared" si="63"/>
        <v>21</v>
      </c>
    </row>
    <row r="1942" spans="1:14" x14ac:dyDescent="0.25">
      <c r="A1942" t="s">
        <v>2339</v>
      </c>
      <c r="B1942" t="s">
        <v>2537</v>
      </c>
      <c r="C1942" t="s">
        <v>2340</v>
      </c>
      <c r="D1942" s="98">
        <v>45525</v>
      </c>
      <c r="E1942" s="1">
        <v>196</v>
      </c>
      <c r="F1942" t="s">
        <v>2397</v>
      </c>
      <c r="G1942" s="1">
        <v>3384347</v>
      </c>
      <c r="H1942" t="s">
        <v>2345</v>
      </c>
      <c r="I1942" s="88">
        <v>60</v>
      </c>
      <c r="L1942" s="47">
        <v>5.7200040000000012</v>
      </c>
      <c r="M1942" s="47">
        <f t="shared" si="64"/>
        <v>343.20024000000006</v>
      </c>
      <c r="N1942">
        <f t="shared" si="63"/>
        <v>21</v>
      </c>
    </row>
    <row r="1943" spans="1:14" x14ac:dyDescent="0.25">
      <c r="A1943" t="s">
        <v>2339</v>
      </c>
      <c r="B1943" t="s">
        <v>2537</v>
      </c>
      <c r="C1943" t="s">
        <v>2340</v>
      </c>
      <c r="D1943" s="98">
        <v>45525</v>
      </c>
      <c r="E1943" s="1">
        <v>196</v>
      </c>
      <c r="F1943" t="s">
        <v>2397</v>
      </c>
      <c r="G1943" s="1">
        <v>3408152</v>
      </c>
      <c r="H1943" t="s">
        <v>2346</v>
      </c>
      <c r="I1943" s="88">
        <v>20</v>
      </c>
      <c r="L1943" s="47">
        <v>19.800018000000001</v>
      </c>
      <c r="M1943" s="47">
        <f t="shared" si="64"/>
        <v>396.00036</v>
      </c>
      <c r="N1943">
        <f t="shared" si="63"/>
        <v>21</v>
      </c>
    </row>
    <row r="1944" spans="1:14" x14ac:dyDescent="0.25">
      <c r="A1944" t="s">
        <v>2339</v>
      </c>
      <c r="B1944" t="s">
        <v>2537</v>
      </c>
      <c r="C1944" t="s">
        <v>2340</v>
      </c>
      <c r="D1944" s="98">
        <v>45525</v>
      </c>
      <c r="E1944" s="1">
        <v>196</v>
      </c>
      <c r="F1944" t="s">
        <v>2397</v>
      </c>
      <c r="G1944" s="1">
        <v>3584240</v>
      </c>
      <c r="H1944" t="s">
        <v>2357</v>
      </c>
      <c r="I1944" s="88">
        <v>60</v>
      </c>
      <c r="L1944" s="47">
        <v>5.9841899999999999</v>
      </c>
      <c r="M1944" s="47">
        <f t="shared" si="64"/>
        <v>359.0514</v>
      </c>
      <c r="N1944">
        <f t="shared" si="63"/>
        <v>21</v>
      </c>
    </row>
    <row r="1945" spans="1:14" x14ac:dyDescent="0.25">
      <c r="A1945" t="s">
        <v>2339</v>
      </c>
      <c r="B1945" t="s">
        <v>2537</v>
      </c>
      <c r="C1945" t="s">
        <v>2340</v>
      </c>
      <c r="D1945" s="98">
        <v>45527</v>
      </c>
      <c r="E1945" s="1">
        <v>199</v>
      </c>
      <c r="F1945" t="s">
        <v>2398</v>
      </c>
      <c r="G1945" s="1">
        <v>3284683</v>
      </c>
      <c r="H1945" t="s">
        <v>2343</v>
      </c>
      <c r="I1945" s="88">
        <v>18</v>
      </c>
      <c r="L1945" s="47">
        <v>30.099959999999999</v>
      </c>
      <c r="M1945" s="47">
        <f t="shared" si="64"/>
        <v>541.79927999999995</v>
      </c>
      <c r="N1945">
        <f t="shared" si="63"/>
        <v>23</v>
      </c>
    </row>
    <row r="1946" spans="1:14" x14ac:dyDescent="0.25">
      <c r="A1946" t="s">
        <v>2339</v>
      </c>
      <c r="B1946" t="s">
        <v>2537</v>
      </c>
      <c r="C1946" t="s">
        <v>2399</v>
      </c>
      <c r="D1946" s="98">
        <v>45525</v>
      </c>
      <c r="E1946" s="1">
        <v>213</v>
      </c>
      <c r="F1946" t="s">
        <v>5377</v>
      </c>
      <c r="G1946" s="1">
        <v>3352387</v>
      </c>
      <c r="H1946" t="s">
        <v>2352</v>
      </c>
      <c r="I1946" s="88">
        <v>6</v>
      </c>
      <c r="L1946" s="47">
        <v>39.743999999999993</v>
      </c>
      <c r="M1946" s="47">
        <f t="shared" si="64"/>
        <v>238.46399999999994</v>
      </c>
      <c r="N1946">
        <f t="shared" si="63"/>
        <v>21</v>
      </c>
    </row>
    <row r="1947" spans="1:14" x14ac:dyDescent="0.25">
      <c r="A1947" t="s">
        <v>2339</v>
      </c>
      <c r="B1947" t="s">
        <v>2537</v>
      </c>
      <c r="C1947" t="s">
        <v>2399</v>
      </c>
      <c r="D1947" s="98">
        <v>45526</v>
      </c>
      <c r="E1947" s="1">
        <v>218</v>
      </c>
      <c r="F1947" t="s">
        <v>2401</v>
      </c>
      <c r="G1947" s="1">
        <v>3373113</v>
      </c>
      <c r="H1947" t="s">
        <v>2353</v>
      </c>
      <c r="I1947" s="88">
        <v>60</v>
      </c>
      <c r="L1947" s="47">
        <v>5.9841899999999999</v>
      </c>
      <c r="M1947" s="47">
        <f t="shared" si="64"/>
        <v>359.0514</v>
      </c>
      <c r="N1947">
        <f t="shared" si="63"/>
        <v>22</v>
      </c>
    </row>
    <row r="1948" spans="1:14" x14ac:dyDescent="0.25">
      <c r="A1948" t="s">
        <v>2339</v>
      </c>
      <c r="B1948" t="s">
        <v>2537</v>
      </c>
      <c r="C1948" t="s">
        <v>2399</v>
      </c>
      <c r="D1948" s="98">
        <v>45526</v>
      </c>
      <c r="E1948" s="1">
        <v>218</v>
      </c>
      <c r="F1948" t="s">
        <v>2401</v>
      </c>
      <c r="G1948" s="1">
        <v>3384346</v>
      </c>
      <c r="H1948" t="s">
        <v>2354</v>
      </c>
      <c r="I1948" s="88">
        <v>6</v>
      </c>
      <c r="L1948" s="47">
        <v>37.949940000000005</v>
      </c>
      <c r="M1948" s="47">
        <f t="shared" si="64"/>
        <v>227.69964000000004</v>
      </c>
      <c r="N1948">
        <f t="shared" si="63"/>
        <v>22</v>
      </c>
    </row>
    <row r="1949" spans="1:14" x14ac:dyDescent="0.25">
      <c r="A1949" t="s">
        <v>2339</v>
      </c>
      <c r="B1949" t="s">
        <v>2537</v>
      </c>
      <c r="C1949" t="s">
        <v>2399</v>
      </c>
      <c r="D1949" s="98">
        <v>45526</v>
      </c>
      <c r="E1949" s="1">
        <v>218</v>
      </c>
      <c r="F1949" t="s">
        <v>2401</v>
      </c>
      <c r="G1949" s="1">
        <v>3568860</v>
      </c>
      <c r="H1949" t="s">
        <v>2361</v>
      </c>
      <c r="I1949" s="88">
        <v>24</v>
      </c>
      <c r="L1949" s="47">
        <v>12.645809999999999</v>
      </c>
      <c r="M1949" s="47">
        <f t="shared" si="64"/>
        <v>303.49943999999999</v>
      </c>
      <c r="N1949">
        <f t="shared" si="63"/>
        <v>22</v>
      </c>
    </row>
    <row r="1950" spans="1:14" x14ac:dyDescent="0.25">
      <c r="A1950" t="s">
        <v>2339</v>
      </c>
      <c r="B1950" t="s">
        <v>2537</v>
      </c>
      <c r="C1950" t="s">
        <v>2399</v>
      </c>
      <c r="D1950" s="98">
        <v>45526</v>
      </c>
      <c r="E1950" s="1">
        <v>218</v>
      </c>
      <c r="F1950" t="s">
        <v>2401</v>
      </c>
      <c r="G1950" s="1">
        <v>3564666</v>
      </c>
      <c r="H1950" t="s">
        <v>2362</v>
      </c>
      <c r="I1950" s="88">
        <v>12</v>
      </c>
      <c r="L1950" s="47">
        <v>20.323620000000002</v>
      </c>
      <c r="M1950" s="47">
        <f t="shared" si="64"/>
        <v>243.88344000000001</v>
      </c>
      <c r="N1950">
        <f t="shared" si="63"/>
        <v>22</v>
      </c>
    </row>
    <row r="1951" spans="1:14" x14ac:dyDescent="0.25">
      <c r="A1951" t="s">
        <v>2339</v>
      </c>
      <c r="B1951" t="s">
        <v>2537</v>
      </c>
      <c r="C1951" t="s">
        <v>2399</v>
      </c>
      <c r="D1951" s="98">
        <v>45526</v>
      </c>
      <c r="E1951" s="1">
        <v>218</v>
      </c>
      <c r="F1951" t="s">
        <v>2401</v>
      </c>
      <c r="G1951" s="1">
        <v>3352387</v>
      </c>
      <c r="H1951" t="s">
        <v>2352</v>
      </c>
      <c r="I1951" s="88">
        <v>12</v>
      </c>
      <c r="L1951" s="47">
        <v>39.743999999999993</v>
      </c>
      <c r="M1951" s="47">
        <f t="shared" si="64"/>
        <v>476.92799999999988</v>
      </c>
      <c r="N1951">
        <f t="shared" si="63"/>
        <v>22</v>
      </c>
    </row>
    <row r="1952" spans="1:14" x14ac:dyDescent="0.25">
      <c r="A1952" t="s">
        <v>2339</v>
      </c>
      <c r="B1952" t="s">
        <v>2537</v>
      </c>
      <c r="C1952" t="s">
        <v>2399</v>
      </c>
      <c r="D1952" s="98">
        <v>45526</v>
      </c>
      <c r="E1952" s="1">
        <v>220</v>
      </c>
      <c r="F1952" t="s">
        <v>5166</v>
      </c>
      <c r="G1952" s="1">
        <v>3373113</v>
      </c>
      <c r="H1952" t="s">
        <v>2353</v>
      </c>
      <c r="I1952" s="88">
        <v>60</v>
      </c>
      <c r="L1952" s="47">
        <v>5.9841899999999999</v>
      </c>
      <c r="M1952" s="47">
        <f t="shared" si="64"/>
        <v>359.0514</v>
      </c>
      <c r="N1952">
        <f t="shared" si="63"/>
        <v>22</v>
      </c>
    </row>
    <row r="1953" spans="1:14" x14ac:dyDescent="0.25">
      <c r="A1953" t="s">
        <v>2339</v>
      </c>
      <c r="B1953" t="s">
        <v>2537</v>
      </c>
      <c r="C1953" t="s">
        <v>2399</v>
      </c>
      <c r="D1953" s="98">
        <v>45526</v>
      </c>
      <c r="E1953" s="1">
        <v>228</v>
      </c>
      <c r="F1953" t="s">
        <v>5167</v>
      </c>
      <c r="G1953" s="1">
        <v>3284683</v>
      </c>
      <c r="H1953" t="s">
        <v>2343</v>
      </c>
      <c r="I1953" s="88">
        <v>6</v>
      </c>
      <c r="L1953" s="47">
        <v>30.099959999999999</v>
      </c>
      <c r="M1953" s="47">
        <f t="shared" si="64"/>
        <v>180.59976</v>
      </c>
      <c r="N1953">
        <f t="shared" si="63"/>
        <v>22</v>
      </c>
    </row>
    <row r="1954" spans="1:14" x14ac:dyDescent="0.25">
      <c r="A1954" t="s">
        <v>2339</v>
      </c>
      <c r="B1954" t="s">
        <v>2537</v>
      </c>
      <c r="C1954" t="s">
        <v>2399</v>
      </c>
      <c r="D1954" s="98">
        <v>45528</v>
      </c>
      <c r="E1954" s="1">
        <v>263</v>
      </c>
      <c r="F1954" t="s">
        <v>5174</v>
      </c>
      <c r="G1954" s="1">
        <v>3352387</v>
      </c>
      <c r="H1954" t="s">
        <v>2352</v>
      </c>
      <c r="I1954" s="88">
        <v>6</v>
      </c>
      <c r="L1954" s="47">
        <v>39.743999999999993</v>
      </c>
      <c r="M1954" s="47">
        <f t="shared" si="64"/>
        <v>238.46399999999994</v>
      </c>
      <c r="N1954">
        <f t="shared" si="63"/>
        <v>24</v>
      </c>
    </row>
    <row r="1955" spans="1:14" x14ac:dyDescent="0.25">
      <c r="A1955" t="s">
        <v>2339</v>
      </c>
      <c r="B1955" t="s">
        <v>2537</v>
      </c>
      <c r="C1955" t="s">
        <v>2399</v>
      </c>
      <c r="D1955" s="98">
        <v>45528</v>
      </c>
      <c r="E1955" s="1">
        <v>269</v>
      </c>
      <c r="F1955" t="s">
        <v>5378</v>
      </c>
      <c r="G1955" s="1">
        <v>3352387</v>
      </c>
      <c r="H1955" t="s">
        <v>2352</v>
      </c>
      <c r="I1955" s="88">
        <v>6</v>
      </c>
      <c r="L1955" s="47">
        <v>39.743999999999993</v>
      </c>
      <c r="M1955" s="47">
        <f t="shared" si="64"/>
        <v>238.46399999999994</v>
      </c>
      <c r="N1955">
        <f t="shared" si="63"/>
        <v>24</v>
      </c>
    </row>
    <row r="1956" spans="1:14" x14ac:dyDescent="0.25">
      <c r="A1956" t="s">
        <v>2339</v>
      </c>
      <c r="B1956" t="s">
        <v>2537</v>
      </c>
      <c r="C1956" t="s">
        <v>2399</v>
      </c>
      <c r="D1956" s="98">
        <v>45528</v>
      </c>
      <c r="E1956" s="1">
        <v>281</v>
      </c>
      <c r="F1956" t="s">
        <v>5379</v>
      </c>
      <c r="G1956" s="1">
        <v>3384347</v>
      </c>
      <c r="H1956" t="s">
        <v>2345</v>
      </c>
      <c r="I1956" s="88">
        <v>60</v>
      </c>
      <c r="L1956" s="47">
        <v>5.7200040000000012</v>
      </c>
      <c r="M1956" s="47">
        <f t="shared" si="64"/>
        <v>343.20024000000006</v>
      </c>
      <c r="N1956">
        <f t="shared" si="63"/>
        <v>24</v>
      </c>
    </row>
    <row r="1957" spans="1:14" x14ac:dyDescent="0.25">
      <c r="A1957" t="s">
        <v>2339</v>
      </c>
      <c r="B1957" t="s">
        <v>2537</v>
      </c>
      <c r="C1957" t="s">
        <v>2399</v>
      </c>
      <c r="D1957" s="98">
        <v>45524</v>
      </c>
      <c r="E1957" s="1">
        <v>282</v>
      </c>
      <c r="F1957" t="s">
        <v>2405</v>
      </c>
      <c r="G1957" s="1">
        <v>3352387</v>
      </c>
      <c r="H1957" t="s">
        <v>2352</v>
      </c>
      <c r="I1957" s="88">
        <v>6</v>
      </c>
      <c r="L1957" s="47">
        <v>39.743999999999993</v>
      </c>
      <c r="M1957" s="47">
        <f t="shared" si="64"/>
        <v>238.46399999999994</v>
      </c>
      <c r="N1957">
        <f t="shared" si="63"/>
        <v>20</v>
      </c>
    </row>
    <row r="1958" spans="1:14" x14ac:dyDescent="0.25">
      <c r="A1958" t="s">
        <v>2339</v>
      </c>
      <c r="B1958" t="s">
        <v>2537</v>
      </c>
      <c r="C1958" t="s">
        <v>2399</v>
      </c>
      <c r="D1958" s="98">
        <v>45526</v>
      </c>
      <c r="E1958" s="1">
        <v>298</v>
      </c>
      <c r="F1958" t="s">
        <v>2406</v>
      </c>
      <c r="G1958" s="1">
        <v>3352387</v>
      </c>
      <c r="H1958" t="s">
        <v>2352</v>
      </c>
      <c r="I1958" s="88">
        <v>6</v>
      </c>
      <c r="L1958" s="47">
        <v>39.743999999999993</v>
      </c>
      <c r="M1958" s="47">
        <f t="shared" si="64"/>
        <v>238.46399999999994</v>
      </c>
      <c r="N1958">
        <f t="shared" si="63"/>
        <v>22</v>
      </c>
    </row>
    <row r="1959" spans="1:14" x14ac:dyDescent="0.25">
      <c r="A1959" t="s">
        <v>2339</v>
      </c>
      <c r="B1959" t="s">
        <v>2537</v>
      </c>
      <c r="C1959" t="s">
        <v>2340</v>
      </c>
      <c r="D1959" s="98">
        <v>45523</v>
      </c>
      <c r="E1959" s="1">
        <v>301</v>
      </c>
      <c r="F1959" t="s">
        <v>2407</v>
      </c>
      <c r="G1959" s="1">
        <v>3373113</v>
      </c>
      <c r="H1959" t="s">
        <v>2353</v>
      </c>
      <c r="I1959" s="88">
        <v>300</v>
      </c>
      <c r="L1959" s="47">
        <v>5.9841899999999999</v>
      </c>
      <c r="M1959" s="47">
        <f t="shared" si="64"/>
        <v>1795.2570000000001</v>
      </c>
      <c r="N1959">
        <f t="shared" si="63"/>
        <v>19</v>
      </c>
    </row>
    <row r="1960" spans="1:14" x14ac:dyDescent="0.25">
      <c r="A1960" t="s">
        <v>2339</v>
      </c>
      <c r="B1960" t="s">
        <v>2537</v>
      </c>
      <c r="C1960" t="s">
        <v>2340</v>
      </c>
      <c r="D1960" s="98">
        <v>45523</v>
      </c>
      <c r="E1960" s="1">
        <v>301</v>
      </c>
      <c r="F1960" t="s">
        <v>2407</v>
      </c>
      <c r="G1960" s="1">
        <v>3384347</v>
      </c>
      <c r="H1960" t="s">
        <v>2345</v>
      </c>
      <c r="I1960" s="88">
        <v>120</v>
      </c>
      <c r="L1960" s="47">
        <v>5.7200040000000012</v>
      </c>
      <c r="M1960" s="47">
        <f t="shared" si="64"/>
        <v>686.40048000000013</v>
      </c>
      <c r="N1960">
        <f t="shared" si="63"/>
        <v>19</v>
      </c>
    </row>
    <row r="1961" spans="1:14" x14ac:dyDescent="0.25">
      <c r="A1961" t="s">
        <v>2339</v>
      </c>
      <c r="B1961" t="s">
        <v>2537</v>
      </c>
      <c r="C1961" t="s">
        <v>2340</v>
      </c>
      <c r="D1961" s="98">
        <v>45523</v>
      </c>
      <c r="E1961" s="1">
        <v>301</v>
      </c>
      <c r="F1961" t="s">
        <v>2407</v>
      </c>
      <c r="G1961" s="1">
        <v>3408152</v>
      </c>
      <c r="H1961" t="s">
        <v>2346</v>
      </c>
      <c r="I1961" s="88">
        <v>100</v>
      </c>
      <c r="L1961" s="47">
        <v>19.800018000000001</v>
      </c>
      <c r="M1961" s="47">
        <f t="shared" si="64"/>
        <v>1980.0018000000002</v>
      </c>
      <c r="N1961">
        <f t="shared" si="63"/>
        <v>19</v>
      </c>
    </row>
    <row r="1962" spans="1:14" x14ac:dyDescent="0.25">
      <c r="A1962" t="s">
        <v>2339</v>
      </c>
      <c r="B1962" t="s">
        <v>2537</v>
      </c>
      <c r="C1962" t="s">
        <v>2340</v>
      </c>
      <c r="D1962" s="98">
        <v>45527</v>
      </c>
      <c r="E1962" s="1">
        <v>301</v>
      </c>
      <c r="F1962" t="s">
        <v>2407</v>
      </c>
      <c r="G1962" s="1">
        <v>3284683</v>
      </c>
      <c r="H1962" t="s">
        <v>2343</v>
      </c>
      <c r="I1962" s="88">
        <v>24</v>
      </c>
      <c r="L1962" s="47">
        <v>30.099959999999999</v>
      </c>
      <c r="M1962" s="47">
        <f t="shared" si="64"/>
        <v>722.39904000000001</v>
      </c>
      <c r="N1962">
        <f t="shared" si="63"/>
        <v>23</v>
      </c>
    </row>
    <row r="1963" spans="1:14" x14ac:dyDescent="0.25">
      <c r="A1963" t="s">
        <v>2339</v>
      </c>
      <c r="B1963" t="s">
        <v>2537</v>
      </c>
      <c r="C1963" t="s">
        <v>2340</v>
      </c>
      <c r="D1963" s="98">
        <v>45527</v>
      </c>
      <c r="E1963" s="1">
        <v>301</v>
      </c>
      <c r="F1963" t="s">
        <v>2407</v>
      </c>
      <c r="G1963" s="1">
        <v>3373113</v>
      </c>
      <c r="H1963" t="s">
        <v>2353</v>
      </c>
      <c r="I1963" s="88">
        <v>180</v>
      </c>
      <c r="L1963" s="47">
        <v>5.9841899999999999</v>
      </c>
      <c r="M1963" s="47">
        <f t="shared" si="64"/>
        <v>1077.1541999999999</v>
      </c>
      <c r="N1963">
        <f t="shared" si="63"/>
        <v>23</v>
      </c>
    </row>
    <row r="1964" spans="1:14" x14ac:dyDescent="0.25">
      <c r="A1964" t="s">
        <v>2339</v>
      </c>
      <c r="B1964" t="s">
        <v>2537</v>
      </c>
      <c r="C1964" t="s">
        <v>2340</v>
      </c>
      <c r="D1964" s="98">
        <v>45527</v>
      </c>
      <c r="E1964" s="1">
        <v>301</v>
      </c>
      <c r="F1964" t="s">
        <v>2407</v>
      </c>
      <c r="G1964" s="1">
        <v>3408152</v>
      </c>
      <c r="H1964" t="s">
        <v>2346</v>
      </c>
      <c r="I1964" s="88">
        <v>40</v>
      </c>
      <c r="L1964" s="47">
        <v>19.800018000000001</v>
      </c>
      <c r="M1964" s="47">
        <f t="shared" si="64"/>
        <v>792.00072</v>
      </c>
      <c r="N1964">
        <f t="shared" si="63"/>
        <v>23</v>
      </c>
    </row>
    <row r="1965" spans="1:14" x14ac:dyDescent="0.25">
      <c r="A1965" t="s">
        <v>2339</v>
      </c>
      <c r="B1965" t="s">
        <v>2537</v>
      </c>
      <c r="C1965" t="s">
        <v>2340</v>
      </c>
      <c r="D1965" s="98">
        <v>45527</v>
      </c>
      <c r="E1965" s="1">
        <v>301</v>
      </c>
      <c r="F1965" t="s">
        <v>2407</v>
      </c>
      <c r="G1965" s="1">
        <v>3568860</v>
      </c>
      <c r="H1965" t="s">
        <v>2361</v>
      </c>
      <c r="I1965" s="88">
        <v>24</v>
      </c>
      <c r="L1965" s="47">
        <v>12.645809999999999</v>
      </c>
      <c r="M1965" s="47">
        <f t="shared" si="64"/>
        <v>303.49943999999999</v>
      </c>
      <c r="N1965">
        <f t="shared" si="63"/>
        <v>23</v>
      </c>
    </row>
    <row r="1966" spans="1:14" x14ac:dyDescent="0.25">
      <c r="A1966" t="s">
        <v>2339</v>
      </c>
      <c r="B1966" t="s">
        <v>2537</v>
      </c>
      <c r="C1966" t="s">
        <v>2340</v>
      </c>
      <c r="D1966" s="98">
        <v>45527</v>
      </c>
      <c r="E1966" s="1">
        <v>301</v>
      </c>
      <c r="F1966" t="s">
        <v>2407</v>
      </c>
      <c r="G1966" s="1">
        <v>3284683</v>
      </c>
      <c r="H1966" t="s">
        <v>2343</v>
      </c>
      <c r="I1966" s="88">
        <v>60</v>
      </c>
      <c r="L1966" s="47">
        <v>30.099959999999999</v>
      </c>
      <c r="M1966" s="47">
        <f t="shared" si="64"/>
        <v>1805.9975999999999</v>
      </c>
      <c r="N1966">
        <f t="shared" si="63"/>
        <v>23</v>
      </c>
    </row>
    <row r="1967" spans="1:14" x14ac:dyDescent="0.25">
      <c r="A1967" t="s">
        <v>2339</v>
      </c>
      <c r="B1967" t="s">
        <v>2537</v>
      </c>
      <c r="C1967" t="s">
        <v>2340</v>
      </c>
      <c r="D1967" s="98">
        <v>45527</v>
      </c>
      <c r="E1967" s="1">
        <v>301</v>
      </c>
      <c r="F1967" t="s">
        <v>2407</v>
      </c>
      <c r="G1967" s="1">
        <v>3564667</v>
      </c>
      <c r="H1967" t="s">
        <v>2347</v>
      </c>
      <c r="I1967" s="88">
        <v>12</v>
      </c>
      <c r="L1967" s="47">
        <v>20.323620000000002</v>
      </c>
      <c r="M1967" s="47">
        <f t="shared" si="64"/>
        <v>243.88344000000001</v>
      </c>
      <c r="N1967">
        <f t="shared" si="63"/>
        <v>23</v>
      </c>
    </row>
    <row r="1968" spans="1:14" x14ac:dyDescent="0.25">
      <c r="A1968" t="s">
        <v>2339</v>
      </c>
      <c r="B1968" t="s">
        <v>2537</v>
      </c>
      <c r="C1968" t="s">
        <v>2340</v>
      </c>
      <c r="D1968" s="98">
        <v>45527</v>
      </c>
      <c r="E1968" s="1">
        <v>301</v>
      </c>
      <c r="F1968" t="s">
        <v>2407</v>
      </c>
      <c r="G1968" s="1">
        <v>3584240</v>
      </c>
      <c r="H1968" t="s">
        <v>2357</v>
      </c>
      <c r="I1968" s="88">
        <v>60</v>
      </c>
      <c r="L1968" s="47">
        <v>5.9841899999999999</v>
      </c>
      <c r="M1968" s="47">
        <f t="shared" si="64"/>
        <v>359.0514</v>
      </c>
      <c r="N1968">
        <f t="shared" si="63"/>
        <v>23</v>
      </c>
    </row>
    <row r="1969" spans="1:14" x14ac:dyDescent="0.25">
      <c r="A1969" t="s">
        <v>2339</v>
      </c>
      <c r="B1969" t="s">
        <v>2537</v>
      </c>
      <c r="C1969" t="s">
        <v>2340</v>
      </c>
      <c r="D1969" s="98">
        <v>45527</v>
      </c>
      <c r="E1969" s="1">
        <v>301</v>
      </c>
      <c r="F1969" t="s">
        <v>2407</v>
      </c>
      <c r="G1969" s="1">
        <v>3584241</v>
      </c>
      <c r="H1969" t="s">
        <v>2358</v>
      </c>
      <c r="I1969" s="88">
        <v>20</v>
      </c>
      <c r="L1969" s="47">
        <v>20.662344000000001</v>
      </c>
      <c r="M1969" s="47">
        <f t="shared" si="64"/>
        <v>413.24688000000003</v>
      </c>
      <c r="N1969">
        <f t="shared" si="63"/>
        <v>23</v>
      </c>
    </row>
    <row r="1970" spans="1:14" x14ac:dyDescent="0.25">
      <c r="A1970" t="s">
        <v>2339</v>
      </c>
      <c r="B1970" t="s">
        <v>2537</v>
      </c>
      <c r="C1970" t="s">
        <v>2340</v>
      </c>
      <c r="D1970" s="98">
        <v>45525</v>
      </c>
      <c r="E1970" s="1">
        <v>304</v>
      </c>
      <c r="F1970" t="s">
        <v>2408</v>
      </c>
      <c r="G1970" s="1">
        <v>3564667</v>
      </c>
      <c r="H1970" t="s">
        <v>2347</v>
      </c>
      <c r="I1970" s="88">
        <v>24</v>
      </c>
      <c r="L1970" s="47">
        <v>20.323620000000002</v>
      </c>
      <c r="M1970" s="47">
        <f t="shared" si="64"/>
        <v>487.76688000000001</v>
      </c>
      <c r="N1970">
        <f t="shared" si="63"/>
        <v>21</v>
      </c>
    </row>
    <row r="1971" spans="1:14" x14ac:dyDescent="0.25">
      <c r="A1971" t="s">
        <v>2339</v>
      </c>
      <c r="B1971" t="s">
        <v>2537</v>
      </c>
      <c r="C1971" t="s">
        <v>2340</v>
      </c>
      <c r="D1971" s="98">
        <v>45525</v>
      </c>
      <c r="E1971" s="1">
        <v>304</v>
      </c>
      <c r="F1971" t="s">
        <v>2408</v>
      </c>
      <c r="G1971" s="1">
        <v>3284683</v>
      </c>
      <c r="H1971" t="s">
        <v>2343</v>
      </c>
      <c r="I1971" s="88">
        <v>60</v>
      </c>
      <c r="L1971" s="47">
        <v>30.099959999999999</v>
      </c>
      <c r="M1971" s="47">
        <f t="shared" si="64"/>
        <v>1805.9975999999999</v>
      </c>
      <c r="N1971">
        <f t="shared" si="63"/>
        <v>21</v>
      </c>
    </row>
    <row r="1972" spans="1:14" x14ac:dyDescent="0.25">
      <c r="A1972" t="s">
        <v>2339</v>
      </c>
      <c r="B1972" t="s">
        <v>2537</v>
      </c>
      <c r="C1972" t="s">
        <v>2340</v>
      </c>
      <c r="D1972" s="98">
        <v>45525</v>
      </c>
      <c r="E1972" s="1">
        <v>304</v>
      </c>
      <c r="F1972" t="s">
        <v>2408</v>
      </c>
      <c r="G1972" s="1">
        <v>3352387</v>
      </c>
      <c r="H1972" t="s">
        <v>2352</v>
      </c>
      <c r="I1972" s="88">
        <v>30</v>
      </c>
      <c r="L1972" s="47">
        <v>39.743999999999993</v>
      </c>
      <c r="M1972" s="47">
        <f t="shared" si="64"/>
        <v>1192.3199999999997</v>
      </c>
      <c r="N1972">
        <f t="shared" si="63"/>
        <v>21</v>
      </c>
    </row>
    <row r="1973" spans="1:14" x14ac:dyDescent="0.25">
      <c r="A1973" t="s">
        <v>2339</v>
      </c>
      <c r="B1973" t="s">
        <v>2537</v>
      </c>
      <c r="C1973" t="s">
        <v>2340</v>
      </c>
      <c r="D1973" s="98">
        <v>45525</v>
      </c>
      <c r="E1973" s="1">
        <v>304</v>
      </c>
      <c r="F1973" t="s">
        <v>2408</v>
      </c>
      <c r="G1973" s="1">
        <v>3408152</v>
      </c>
      <c r="H1973" t="s">
        <v>2346</v>
      </c>
      <c r="I1973" s="88">
        <v>80</v>
      </c>
      <c r="L1973" s="47">
        <v>19.800018000000001</v>
      </c>
      <c r="M1973" s="47">
        <f t="shared" si="64"/>
        <v>1584.00144</v>
      </c>
      <c r="N1973">
        <f t="shared" si="63"/>
        <v>21</v>
      </c>
    </row>
    <row r="1974" spans="1:14" x14ac:dyDescent="0.25">
      <c r="A1974" t="s">
        <v>2339</v>
      </c>
      <c r="B1974" t="s">
        <v>2537</v>
      </c>
      <c r="C1974" t="s">
        <v>2340</v>
      </c>
      <c r="D1974" s="98">
        <v>45526</v>
      </c>
      <c r="E1974" s="1">
        <v>305</v>
      </c>
      <c r="F1974" t="s">
        <v>2409</v>
      </c>
      <c r="G1974" s="1">
        <v>3284683</v>
      </c>
      <c r="H1974" t="s">
        <v>2343</v>
      </c>
      <c r="I1974" s="88">
        <v>120</v>
      </c>
      <c r="L1974" s="47">
        <v>30.099959999999999</v>
      </c>
      <c r="M1974" s="47">
        <f t="shared" si="64"/>
        <v>3611.9951999999998</v>
      </c>
      <c r="N1974">
        <f t="shared" si="63"/>
        <v>22</v>
      </c>
    </row>
    <row r="1975" spans="1:14" x14ac:dyDescent="0.25">
      <c r="A1975" t="s">
        <v>2339</v>
      </c>
      <c r="B1975" t="s">
        <v>2537</v>
      </c>
      <c r="C1975" t="s">
        <v>2340</v>
      </c>
      <c r="D1975" s="98">
        <v>45526</v>
      </c>
      <c r="E1975" s="1">
        <v>305</v>
      </c>
      <c r="F1975" t="s">
        <v>2409</v>
      </c>
      <c r="G1975" s="1">
        <v>3373113</v>
      </c>
      <c r="H1975" t="s">
        <v>2353</v>
      </c>
      <c r="I1975" s="88">
        <v>180</v>
      </c>
      <c r="L1975" s="47">
        <v>5.9841899999999999</v>
      </c>
      <c r="M1975" s="47">
        <f t="shared" si="64"/>
        <v>1077.1541999999999</v>
      </c>
      <c r="N1975">
        <f t="shared" si="63"/>
        <v>22</v>
      </c>
    </row>
    <row r="1976" spans="1:14" x14ac:dyDescent="0.25">
      <c r="A1976" t="s">
        <v>2339</v>
      </c>
      <c r="B1976" t="s">
        <v>2537</v>
      </c>
      <c r="C1976" t="s">
        <v>2340</v>
      </c>
      <c r="D1976" s="98">
        <v>45526</v>
      </c>
      <c r="E1976" s="1">
        <v>305</v>
      </c>
      <c r="F1976" t="s">
        <v>2409</v>
      </c>
      <c r="G1976" s="1">
        <v>3384346</v>
      </c>
      <c r="H1976" t="s">
        <v>2354</v>
      </c>
      <c r="I1976" s="88">
        <v>30</v>
      </c>
      <c r="L1976" s="47">
        <v>37.949940000000005</v>
      </c>
      <c r="M1976" s="47">
        <f t="shared" si="64"/>
        <v>1138.4982000000002</v>
      </c>
      <c r="N1976">
        <f t="shared" si="63"/>
        <v>22</v>
      </c>
    </row>
    <row r="1977" spans="1:14" x14ac:dyDescent="0.25">
      <c r="A1977" t="s">
        <v>2339</v>
      </c>
      <c r="B1977" t="s">
        <v>2537</v>
      </c>
      <c r="C1977" t="s">
        <v>2340</v>
      </c>
      <c r="D1977" s="98">
        <v>45526</v>
      </c>
      <c r="E1977" s="1">
        <v>305</v>
      </c>
      <c r="F1977" t="s">
        <v>2409</v>
      </c>
      <c r="G1977" s="1">
        <v>3584241</v>
      </c>
      <c r="H1977" t="s">
        <v>2358</v>
      </c>
      <c r="I1977" s="88">
        <v>100</v>
      </c>
      <c r="L1977" s="47">
        <v>20.662344000000001</v>
      </c>
      <c r="M1977" s="47">
        <f t="shared" si="64"/>
        <v>2066.2344000000003</v>
      </c>
      <c r="N1977">
        <f t="shared" si="63"/>
        <v>22</v>
      </c>
    </row>
    <row r="1978" spans="1:14" x14ac:dyDescent="0.25">
      <c r="A1978" t="s">
        <v>2339</v>
      </c>
      <c r="B1978" t="s">
        <v>2537</v>
      </c>
      <c r="C1978" t="s">
        <v>2340</v>
      </c>
      <c r="D1978" s="98">
        <v>45526</v>
      </c>
      <c r="E1978" s="1">
        <v>305</v>
      </c>
      <c r="F1978" t="s">
        <v>2409</v>
      </c>
      <c r="G1978" s="1">
        <v>3284683</v>
      </c>
      <c r="H1978" t="s">
        <v>2343</v>
      </c>
      <c r="I1978" s="88">
        <v>48</v>
      </c>
      <c r="L1978" s="47">
        <v>30.099959999999999</v>
      </c>
      <c r="M1978" s="47">
        <f t="shared" si="64"/>
        <v>1444.79808</v>
      </c>
      <c r="N1978">
        <f t="shared" si="63"/>
        <v>22</v>
      </c>
    </row>
    <row r="1979" spans="1:14" x14ac:dyDescent="0.25">
      <c r="A1979" t="s">
        <v>2339</v>
      </c>
      <c r="B1979" t="s">
        <v>2537</v>
      </c>
      <c r="C1979" t="s">
        <v>2340</v>
      </c>
      <c r="D1979" s="98">
        <v>45527</v>
      </c>
      <c r="E1979" s="1">
        <v>305</v>
      </c>
      <c r="F1979" t="s">
        <v>2409</v>
      </c>
      <c r="G1979" s="1">
        <v>3568860</v>
      </c>
      <c r="H1979" t="s">
        <v>2361</v>
      </c>
      <c r="I1979" s="88">
        <v>72</v>
      </c>
      <c r="L1979" s="47">
        <v>12.645809999999999</v>
      </c>
      <c r="M1979" s="47">
        <f t="shared" si="64"/>
        <v>910.49831999999992</v>
      </c>
      <c r="N1979">
        <f t="shared" si="63"/>
        <v>23</v>
      </c>
    </row>
    <row r="1980" spans="1:14" x14ac:dyDescent="0.25">
      <c r="A1980" t="s">
        <v>2339</v>
      </c>
      <c r="B1980" t="s">
        <v>2537</v>
      </c>
      <c r="C1980" t="s">
        <v>2340</v>
      </c>
      <c r="D1980" s="98">
        <v>45525</v>
      </c>
      <c r="E1980" s="1">
        <v>306</v>
      </c>
      <c r="F1980" t="s">
        <v>2410</v>
      </c>
      <c r="G1980" s="1">
        <v>3373113</v>
      </c>
      <c r="H1980" t="s">
        <v>2353</v>
      </c>
      <c r="I1980" s="88">
        <v>60</v>
      </c>
      <c r="L1980" s="47">
        <v>5.9841899999999999</v>
      </c>
      <c r="M1980" s="47">
        <f t="shared" si="64"/>
        <v>359.0514</v>
      </c>
      <c r="N1980">
        <f t="shared" si="63"/>
        <v>21</v>
      </c>
    </row>
    <row r="1981" spans="1:14" x14ac:dyDescent="0.25">
      <c r="A1981" t="s">
        <v>2339</v>
      </c>
      <c r="B1981" t="s">
        <v>2537</v>
      </c>
      <c r="C1981" t="s">
        <v>2340</v>
      </c>
      <c r="D1981" s="98">
        <v>45527</v>
      </c>
      <c r="E1981" s="1">
        <v>306</v>
      </c>
      <c r="F1981" t="s">
        <v>2410</v>
      </c>
      <c r="G1981" s="1">
        <v>3584240</v>
      </c>
      <c r="H1981" t="s">
        <v>2357</v>
      </c>
      <c r="I1981" s="88">
        <v>360</v>
      </c>
      <c r="L1981" s="47">
        <v>5.9841899999999999</v>
      </c>
      <c r="M1981" s="47">
        <f t="shared" si="64"/>
        <v>2154.3083999999999</v>
      </c>
      <c r="N1981">
        <f t="shared" si="63"/>
        <v>23</v>
      </c>
    </row>
    <row r="1982" spans="1:14" x14ac:dyDescent="0.25">
      <c r="A1982" t="s">
        <v>2339</v>
      </c>
      <c r="B1982" t="s">
        <v>2537</v>
      </c>
      <c r="C1982" t="s">
        <v>2340</v>
      </c>
      <c r="D1982" s="98">
        <v>45527</v>
      </c>
      <c r="E1982" s="1">
        <v>306</v>
      </c>
      <c r="F1982" t="s">
        <v>2410</v>
      </c>
      <c r="G1982" s="1">
        <v>3584241</v>
      </c>
      <c r="H1982" t="s">
        <v>2358</v>
      </c>
      <c r="I1982" s="88">
        <v>120</v>
      </c>
      <c r="L1982" s="47">
        <v>20.662344000000001</v>
      </c>
      <c r="M1982" s="47">
        <f t="shared" si="64"/>
        <v>2479.48128</v>
      </c>
      <c r="N1982">
        <f t="shared" si="63"/>
        <v>23</v>
      </c>
    </row>
    <row r="1983" spans="1:14" x14ac:dyDescent="0.25">
      <c r="A1983" t="s">
        <v>2339</v>
      </c>
      <c r="B1983" t="s">
        <v>2537</v>
      </c>
      <c r="C1983" t="s">
        <v>2340</v>
      </c>
      <c r="D1983" s="98">
        <v>45526</v>
      </c>
      <c r="E1983" s="1">
        <v>309</v>
      </c>
      <c r="F1983" t="s">
        <v>5177</v>
      </c>
      <c r="G1983" s="1">
        <v>3584240</v>
      </c>
      <c r="H1983" t="s">
        <v>2357</v>
      </c>
      <c r="I1983" s="88">
        <v>120</v>
      </c>
      <c r="L1983" s="47">
        <v>5.9841899999999999</v>
      </c>
      <c r="M1983" s="47">
        <f t="shared" si="64"/>
        <v>718.1028</v>
      </c>
      <c r="N1983">
        <f t="shared" si="63"/>
        <v>22</v>
      </c>
    </row>
    <row r="1984" spans="1:14" x14ac:dyDescent="0.25">
      <c r="A1984" t="s">
        <v>2339</v>
      </c>
      <c r="B1984" t="s">
        <v>2537</v>
      </c>
      <c r="C1984" t="s">
        <v>2340</v>
      </c>
      <c r="D1984" s="98">
        <v>45526</v>
      </c>
      <c r="E1984" s="1">
        <v>309</v>
      </c>
      <c r="F1984" t="s">
        <v>5177</v>
      </c>
      <c r="G1984" s="1">
        <v>3584241</v>
      </c>
      <c r="H1984" t="s">
        <v>2358</v>
      </c>
      <c r="I1984" s="88">
        <v>60</v>
      </c>
      <c r="L1984" s="47">
        <v>20.662344000000001</v>
      </c>
      <c r="M1984" s="47">
        <f t="shared" si="64"/>
        <v>1239.74064</v>
      </c>
      <c r="N1984">
        <f t="shared" si="63"/>
        <v>22</v>
      </c>
    </row>
    <row r="1985" spans="1:14" x14ac:dyDescent="0.25">
      <c r="A1985" t="s">
        <v>2339</v>
      </c>
      <c r="B1985" t="s">
        <v>2537</v>
      </c>
      <c r="C1985" t="s">
        <v>2399</v>
      </c>
      <c r="D1985" s="98">
        <v>45525</v>
      </c>
      <c r="E1985" s="1">
        <v>405</v>
      </c>
      <c r="F1985" t="s">
        <v>2414</v>
      </c>
      <c r="G1985" s="1">
        <v>3373113</v>
      </c>
      <c r="H1985" t="s">
        <v>2353</v>
      </c>
      <c r="I1985" s="88">
        <v>60</v>
      </c>
      <c r="L1985" s="47">
        <v>5.9841899999999999</v>
      </c>
      <c r="M1985" s="47">
        <f t="shared" si="64"/>
        <v>359.0514</v>
      </c>
      <c r="N1985">
        <f t="shared" si="63"/>
        <v>21</v>
      </c>
    </row>
    <row r="1986" spans="1:14" x14ac:dyDescent="0.25">
      <c r="A1986" t="s">
        <v>2339</v>
      </c>
      <c r="B1986" t="s">
        <v>2537</v>
      </c>
      <c r="C1986" t="s">
        <v>2340</v>
      </c>
      <c r="D1986" s="98">
        <v>45527</v>
      </c>
      <c r="E1986" s="1">
        <v>503</v>
      </c>
      <c r="F1986" t="s">
        <v>2415</v>
      </c>
      <c r="G1986" s="1">
        <v>3564666</v>
      </c>
      <c r="H1986" t="s">
        <v>2362</v>
      </c>
      <c r="I1986" s="88">
        <v>12</v>
      </c>
      <c r="L1986" s="47">
        <v>20.323620000000002</v>
      </c>
      <c r="M1986" s="47">
        <f t="shared" si="64"/>
        <v>243.88344000000001</v>
      </c>
      <c r="N1986">
        <f t="shared" si="63"/>
        <v>23</v>
      </c>
    </row>
    <row r="1987" spans="1:14" x14ac:dyDescent="0.25">
      <c r="A1987" t="s">
        <v>2339</v>
      </c>
      <c r="B1987" t="s">
        <v>2537</v>
      </c>
      <c r="C1987" t="s">
        <v>2340</v>
      </c>
      <c r="D1987" s="98">
        <v>45527</v>
      </c>
      <c r="E1987" s="1">
        <v>503</v>
      </c>
      <c r="F1987" t="s">
        <v>2415</v>
      </c>
      <c r="G1987" s="1">
        <v>3580595</v>
      </c>
      <c r="H1987" t="s">
        <v>2349</v>
      </c>
      <c r="I1987" s="88">
        <v>6</v>
      </c>
      <c r="L1987" s="47">
        <v>18.065520000000003</v>
      </c>
      <c r="M1987" s="47">
        <f t="shared" si="64"/>
        <v>108.39312000000001</v>
      </c>
      <c r="N1987">
        <f t="shared" ref="N1987:N2050" si="65">+DAY(D1987)</f>
        <v>23</v>
      </c>
    </row>
    <row r="1988" spans="1:14" x14ac:dyDescent="0.25">
      <c r="A1988" t="s">
        <v>2339</v>
      </c>
      <c r="B1988" t="s">
        <v>2537</v>
      </c>
      <c r="C1988" t="s">
        <v>2340</v>
      </c>
      <c r="D1988" s="98">
        <v>45527</v>
      </c>
      <c r="E1988" s="1">
        <v>503</v>
      </c>
      <c r="F1988" t="s">
        <v>2415</v>
      </c>
      <c r="G1988" s="1">
        <v>3584241</v>
      </c>
      <c r="H1988" t="s">
        <v>2358</v>
      </c>
      <c r="I1988" s="88">
        <v>60</v>
      </c>
      <c r="L1988" s="47">
        <v>20.662344000000001</v>
      </c>
      <c r="M1988" s="47">
        <f t="shared" si="64"/>
        <v>1239.74064</v>
      </c>
      <c r="N1988">
        <f t="shared" si="65"/>
        <v>23</v>
      </c>
    </row>
    <row r="1989" spans="1:14" x14ac:dyDescent="0.25">
      <c r="A1989" t="s">
        <v>2339</v>
      </c>
      <c r="B1989" t="s">
        <v>2537</v>
      </c>
      <c r="C1989" t="s">
        <v>2340</v>
      </c>
      <c r="D1989" s="98">
        <v>45526</v>
      </c>
      <c r="E1989" s="1">
        <v>504</v>
      </c>
      <c r="F1989" t="s">
        <v>5181</v>
      </c>
      <c r="G1989" s="1">
        <v>3580230</v>
      </c>
      <c r="H1989" t="s">
        <v>2356</v>
      </c>
      <c r="I1989" s="88">
        <v>6</v>
      </c>
      <c r="L1989" s="47">
        <v>36.695520000000002</v>
      </c>
      <c r="M1989" s="47">
        <f t="shared" si="64"/>
        <v>220.17312000000001</v>
      </c>
      <c r="N1989">
        <f t="shared" si="65"/>
        <v>22</v>
      </c>
    </row>
    <row r="1990" spans="1:14" x14ac:dyDescent="0.25">
      <c r="A1990" t="s">
        <v>2339</v>
      </c>
      <c r="B1990" t="s">
        <v>2537</v>
      </c>
      <c r="C1990" t="s">
        <v>2340</v>
      </c>
      <c r="D1990" s="98">
        <v>45526</v>
      </c>
      <c r="E1990" s="1">
        <v>504</v>
      </c>
      <c r="F1990" t="s">
        <v>5181</v>
      </c>
      <c r="G1990" s="1">
        <v>3566457</v>
      </c>
      <c r="H1990" t="s">
        <v>2365</v>
      </c>
      <c r="I1990" s="88">
        <v>24</v>
      </c>
      <c r="L1990" s="47">
        <v>12.645809999999999</v>
      </c>
      <c r="M1990" s="47">
        <f t="shared" si="64"/>
        <v>303.49943999999999</v>
      </c>
      <c r="N1990">
        <f t="shared" si="65"/>
        <v>22</v>
      </c>
    </row>
    <row r="1991" spans="1:14" x14ac:dyDescent="0.25">
      <c r="A1991" t="s">
        <v>2339</v>
      </c>
      <c r="B1991" t="s">
        <v>2537</v>
      </c>
      <c r="C1991" t="s">
        <v>2340</v>
      </c>
      <c r="D1991" s="98">
        <v>45529</v>
      </c>
      <c r="E1991" s="1">
        <v>504</v>
      </c>
      <c r="F1991" t="s">
        <v>5181</v>
      </c>
      <c r="G1991" s="1">
        <v>3352387</v>
      </c>
      <c r="H1991" t="s">
        <v>2352</v>
      </c>
      <c r="I1991" s="88">
        <v>18</v>
      </c>
      <c r="L1991" s="47">
        <v>39.743999999999993</v>
      </c>
      <c r="M1991" s="47">
        <f t="shared" si="64"/>
        <v>715.39199999999983</v>
      </c>
      <c r="N1991">
        <f t="shared" si="65"/>
        <v>25</v>
      </c>
    </row>
    <row r="1992" spans="1:14" x14ac:dyDescent="0.25">
      <c r="A1992" t="s">
        <v>2339</v>
      </c>
      <c r="B1992" t="s">
        <v>2537</v>
      </c>
      <c r="C1992" t="s">
        <v>2340</v>
      </c>
      <c r="D1992" s="98">
        <v>45529</v>
      </c>
      <c r="E1992" s="1">
        <v>504</v>
      </c>
      <c r="F1992" t="s">
        <v>5181</v>
      </c>
      <c r="G1992" s="1">
        <v>3568860</v>
      </c>
      <c r="H1992" t="s">
        <v>2361</v>
      </c>
      <c r="I1992" s="88">
        <v>48</v>
      </c>
      <c r="L1992" s="47">
        <v>12.645809999999999</v>
      </c>
      <c r="M1992" s="47">
        <f t="shared" si="64"/>
        <v>606.99887999999999</v>
      </c>
      <c r="N1992">
        <f t="shared" si="65"/>
        <v>25</v>
      </c>
    </row>
    <row r="1993" spans="1:14" x14ac:dyDescent="0.25">
      <c r="A1993" t="s">
        <v>2339</v>
      </c>
      <c r="B1993" t="s">
        <v>2537</v>
      </c>
      <c r="C1993" t="s">
        <v>2340</v>
      </c>
      <c r="D1993" s="98">
        <v>45529</v>
      </c>
      <c r="E1993" s="1">
        <v>504</v>
      </c>
      <c r="F1993" t="s">
        <v>5181</v>
      </c>
      <c r="G1993" s="1">
        <v>3384346</v>
      </c>
      <c r="H1993" t="s">
        <v>2354</v>
      </c>
      <c r="I1993" s="88">
        <v>18</v>
      </c>
      <c r="L1993" s="47">
        <v>37.949940000000005</v>
      </c>
      <c r="M1993" s="47">
        <f t="shared" si="64"/>
        <v>683.09892000000013</v>
      </c>
      <c r="N1993">
        <f t="shared" si="65"/>
        <v>25</v>
      </c>
    </row>
    <row r="1994" spans="1:14" x14ac:dyDescent="0.25">
      <c r="A1994" t="s">
        <v>2339</v>
      </c>
      <c r="B1994" t="s">
        <v>2537</v>
      </c>
      <c r="C1994" t="s">
        <v>2340</v>
      </c>
      <c r="D1994" s="98">
        <v>45529</v>
      </c>
      <c r="E1994" s="1">
        <v>504</v>
      </c>
      <c r="F1994" t="s">
        <v>5181</v>
      </c>
      <c r="G1994" s="1">
        <v>3580230</v>
      </c>
      <c r="H1994" t="s">
        <v>2356</v>
      </c>
      <c r="I1994" s="88">
        <v>12</v>
      </c>
      <c r="L1994" s="47">
        <v>36.695520000000002</v>
      </c>
      <c r="M1994" s="47">
        <f t="shared" si="64"/>
        <v>440.34624000000002</v>
      </c>
      <c r="N1994">
        <f t="shared" si="65"/>
        <v>25</v>
      </c>
    </row>
    <row r="1995" spans="1:14" x14ac:dyDescent="0.25">
      <c r="A1995" t="s">
        <v>2339</v>
      </c>
      <c r="B1995" t="s">
        <v>2537</v>
      </c>
      <c r="C1995" t="s">
        <v>2340</v>
      </c>
      <c r="D1995" s="98">
        <v>45529</v>
      </c>
      <c r="E1995" s="1">
        <v>504</v>
      </c>
      <c r="F1995" t="s">
        <v>5181</v>
      </c>
      <c r="G1995" s="1">
        <v>3564667</v>
      </c>
      <c r="H1995" t="s">
        <v>2347</v>
      </c>
      <c r="I1995" s="88">
        <v>12</v>
      </c>
      <c r="L1995" s="47">
        <v>20.323620000000002</v>
      </c>
      <c r="M1995" s="47">
        <f t="shared" ref="M1995:M2058" si="66">+I1995*L1995</f>
        <v>243.88344000000001</v>
      </c>
      <c r="N1995">
        <f t="shared" si="65"/>
        <v>25</v>
      </c>
    </row>
    <row r="1996" spans="1:14" x14ac:dyDescent="0.25">
      <c r="A1996" t="s">
        <v>2339</v>
      </c>
      <c r="B1996" t="s">
        <v>2537</v>
      </c>
      <c r="C1996" t="s">
        <v>2340</v>
      </c>
      <c r="D1996" s="98">
        <v>45529</v>
      </c>
      <c r="E1996" s="1">
        <v>504</v>
      </c>
      <c r="F1996" t="s">
        <v>5181</v>
      </c>
      <c r="G1996" s="1">
        <v>3584240</v>
      </c>
      <c r="H1996" t="s">
        <v>2357</v>
      </c>
      <c r="I1996" s="88">
        <v>120</v>
      </c>
      <c r="L1996" s="47">
        <v>5.9841899999999999</v>
      </c>
      <c r="M1996" s="47">
        <f t="shared" si="66"/>
        <v>718.1028</v>
      </c>
      <c r="N1996">
        <f t="shared" si="65"/>
        <v>25</v>
      </c>
    </row>
    <row r="1997" spans="1:14" x14ac:dyDescent="0.25">
      <c r="A1997" t="s">
        <v>2339</v>
      </c>
      <c r="B1997" t="s">
        <v>2537</v>
      </c>
      <c r="C1997" t="s">
        <v>2340</v>
      </c>
      <c r="D1997" s="98">
        <v>45529</v>
      </c>
      <c r="E1997" s="1">
        <v>504</v>
      </c>
      <c r="F1997" t="s">
        <v>5181</v>
      </c>
      <c r="G1997" s="1">
        <v>3584241</v>
      </c>
      <c r="H1997" t="s">
        <v>2358</v>
      </c>
      <c r="I1997" s="88">
        <v>40</v>
      </c>
      <c r="L1997" s="47">
        <v>20.662344000000001</v>
      </c>
      <c r="M1997" s="47">
        <f t="shared" si="66"/>
        <v>826.49376000000007</v>
      </c>
      <c r="N1997">
        <f t="shared" si="65"/>
        <v>25</v>
      </c>
    </row>
    <row r="1998" spans="1:14" x14ac:dyDescent="0.25">
      <c r="A1998" t="s">
        <v>2339</v>
      </c>
      <c r="B1998" t="s">
        <v>2537</v>
      </c>
      <c r="C1998" t="s">
        <v>2340</v>
      </c>
      <c r="D1998" s="98">
        <v>45523</v>
      </c>
      <c r="E1998" s="1">
        <v>505</v>
      </c>
      <c r="F1998" t="s">
        <v>2416</v>
      </c>
      <c r="G1998" s="1">
        <v>3284683</v>
      </c>
      <c r="H1998" t="s">
        <v>2343</v>
      </c>
      <c r="I1998" s="88">
        <v>120</v>
      </c>
      <c r="L1998" s="47">
        <v>30.099959999999999</v>
      </c>
      <c r="M1998" s="47">
        <f t="shared" si="66"/>
        <v>3611.9951999999998</v>
      </c>
      <c r="N1998">
        <f t="shared" si="65"/>
        <v>19</v>
      </c>
    </row>
    <row r="1999" spans="1:14" x14ac:dyDescent="0.25">
      <c r="A1999" t="s">
        <v>2339</v>
      </c>
      <c r="B1999" t="s">
        <v>2537</v>
      </c>
      <c r="C1999" t="s">
        <v>2340</v>
      </c>
      <c r="D1999" s="98">
        <v>45523</v>
      </c>
      <c r="E1999" s="1">
        <v>505</v>
      </c>
      <c r="F1999" t="s">
        <v>2416</v>
      </c>
      <c r="G1999" s="1">
        <v>3373113</v>
      </c>
      <c r="H1999" t="s">
        <v>2353</v>
      </c>
      <c r="I1999" s="88">
        <v>180</v>
      </c>
      <c r="L1999" s="47">
        <v>5.9841899999999999</v>
      </c>
      <c r="M1999" s="47">
        <f t="shared" si="66"/>
        <v>1077.1541999999999</v>
      </c>
      <c r="N1999">
        <f t="shared" si="65"/>
        <v>19</v>
      </c>
    </row>
    <row r="2000" spans="1:14" x14ac:dyDescent="0.25">
      <c r="A2000" t="s">
        <v>2339</v>
      </c>
      <c r="B2000" t="s">
        <v>2537</v>
      </c>
      <c r="C2000" t="s">
        <v>2340</v>
      </c>
      <c r="D2000" s="98">
        <v>45525</v>
      </c>
      <c r="E2000" s="1">
        <v>505</v>
      </c>
      <c r="F2000" t="s">
        <v>2416</v>
      </c>
      <c r="G2000" s="1">
        <v>3284683</v>
      </c>
      <c r="H2000" t="s">
        <v>2343</v>
      </c>
      <c r="I2000" s="88">
        <v>12</v>
      </c>
      <c r="L2000" s="47">
        <v>30.099959999999999</v>
      </c>
      <c r="M2000" s="47">
        <f t="shared" si="66"/>
        <v>361.19952000000001</v>
      </c>
      <c r="N2000">
        <f t="shared" si="65"/>
        <v>21</v>
      </c>
    </row>
    <row r="2001" spans="1:14" x14ac:dyDescent="0.25">
      <c r="A2001" t="s">
        <v>2339</v>
      </c>
      <c r="B2001" t="s">
        <v>2537</v>
      </c>
      <c r="C2001" t="s">
        <v>2340</v>
      </c>
      <c r="D2001" s="98">
        <v>45525</v>
      </c>
      <c r="E2001" s="1">
        <v>505</v>
      </c>
      <c r="F2001" t="s">
        <v>2416</v>
      </c>
      <c r="G2001" s="1">
        <v>3352387</v>
      </c>
      <c r="H2001" t="s">
        <v>2352</v>
      </c>
      <c r="I2001" s="88">
        <v>60</v>
      </c>
      <c r="L2001" s="47">
        <v>39.743999999999993</v>
      </c>
      <c r="M2001" s="47">
        <f t="shared" si="66"/>
        <v>2384.6399999999994</v>
      </c>
      <c r="N2001">
        <f t="shared" si="65"/>
        <v>21</v>
      </c>
    </row>
    <row r="2002" spans="1:14" x14ac:dyDescent="0.25">
      <c r="A2002" t="s">
        <v>2339</v>
      </c>
      <c r="B2002" t="s">
        <v>2537</v>
      </c>
      <c r="C2002" t="s">
        <v>2340</v>
      </c>
      <c r="D2002" s="98">
        <v>45525</v>
      </c>
      <c r="E2002" s="1">
        <v>505</v>
      </c>
      <c r="F2002" t="s">
        <v>2416</v>
      </c>
      <c r="G2002" s="1">
        <v>3384346</v>
      </c>
      <c r="H2002" t="s">
        <v>2354</v>
      </c>
      <c r="I2002" s="88">
        <v>30</v>
      </c>
      <c r="L2002" s="47">
        <v>37.949940000000005</v>
      </c>
      <c r="M2002" s="47">
        <f t="shared" si="66"/>
        <v>1138.4982000000002</v>
      </c>
      <c r="N2002">
        <f t="shared" si="65"/>
        <v>21</v>
      </c>
    </row>
    <row r="2003" spans="1:14" x14ac:dyDescent="0.25">
      <c r="A2003" t="s">
        <v>2339</v>
      </c>
      <c r="B2003" t="s">
        <v>2537</v>
      </c>
      <c r="C2003" t="s">
        <v>2340</v>
      </c>
      <c r="D2003" s="98">
        <v>45525</v>
      </c>
      <c r="E2003" s="1">
        <v>505</v>
      </c>
      <c r="F2003" t="s">
        <v>2416</v>
      </c>
      <c r="G2003" s="1">
        <v>3584241</v>
      </c>
      <c r="H2003" t="s">
        <v>2358</v>
      </c>
      <c r="I2003" s="88">
        <v>60</v>
      </c>
      <c r="L2003" s="47">
        <v>20.662344000000001</v>
      </c>
      <c r="M2003" s="47">
        <f t="shared" si="66"/>
        <v>1239.74064</v>
      </c>
      <c r="N2003">
        <f t="shared" si="65"/>
        <v>21</v>
      </c>
    </row>
    <row r="2004" spans="1:14" x14ac:dyDescent="0.25">
      <c r="A2004" t="s">
        <v>2339</v>
      </c>
      <c r="B2004" t="s">
        <v>2537</v>
      </c>
      <c r="C2004" t="s">
        <v>2340</v>
      </c>
      <c r="D2004" s="98">
        <v>45528</v>
      </c>
      <c r="E2004" s="1">
        <v>505</v>
      </c>
      <c r="F2004" t="s">
        <v>2416</v>
      </c>
      <c r="G2004" s="1">
        <v>3373113</v>
      </c>
      <c r="H2004" t="s">
        <v>2353</v>
      </c>
      <c r="I2004" s="88">
        <v>180</v>
      </c>
      <c r="L2004" s="47">
        <v>5.9841899999999999</v>
      </c>
      <c r="M2004" s="47">
        <f t="shared" si="66"/>
        <v>1077.1541999999999</v>
      </c>
      <c r="N2004">
        <f t="shared" si="65"/>
        <v>24</v>
      </c>
    </row>
    <row r="2005" spans="1:14" x14ac:dyDescent="0.25">
      <c r="A2005" t="s">
        <v>2339</v>
      </c>
      <c r="B2005" t="s">
        <v>2537</v>
      </c>
      <c r="C2005" t="s">
        <v>2340</v>
      </c>
      <c r="D2005" s="98">
        <v>45528</v>
      </c>
      <c r="E2005" s="1">
        <v>505</v>
      </c>
      <c r="F2005" t="s">
        <v>2416</v>
      </c>
      <c r="G2005" s="1">
        <v>3584240</v>
      </c>
      <c r="H2005" t="s">
        <v>2357</v>
      </c>
      <c r="I2005" s="88">
        <v>180</v>
      </c>
      <c r="L2005" s="47">
        <v>5.9841899999999999</v>
      </c>
      <c r="M2005" s="47">
        <f t="shared" si="66"/>
        <v>1077.1541999999999</v>
      </c>
      <c r="N2005">
        <f t="shared" si="65"/>
        <v>24</v>
      </c>
    </row>
    <row r="2006" spans="1:14" x14ac:dyDescent="0.25">
      <c r="A2006" t="s">
        <v>2339</v>
      </c>
      <c r="B2006" t="s">
        <v>2537</v>
      </c>
      <c r="C2006" t="s">
        <v>2340</v>
      </c>
      <c r="D2006" s="98">
        <v>45524</v>
      </c>
      <c r="E2006" s="1">
        <v>506</v>
      </c>
      <c r="F2006" t="s">
        <v>2417</v>
      </c>
      <c r="G2006" s="1">
        <v>3352387</v>
      </c>
      <c r="H2006" t="s">
        <v>2352</v>
      </c>
      <c r="I2006" s="88">
        <v>30</v>
      </c>
      <c r="L2006" s="47">
        <v>39.743999999999993</v>
      </c>
      <c r="M2006" s="47">
        <f t="shared" si="66"/>
        <v>1192.3199999999997</v>
      </c>
      <c r="N2006">
        <f t="shared" si="65"/>
        <v>20</v>
      </c>
    </row>
    <row r="2007" spans="1:14" x14ac:dyDescent="0.25">
      <c r="A2007" t="s">
        <v>2339</v>
      </c>
      <c r="B2007" t="s">
        <v>2537</v>
      </c>
      <c r="C2007" t="s">
        <v>2340</v>
      </c>
      <c r="D2007" s="98">
        <v>45525</v>
      </c>
      <c r="E2007" s="1">
        <v>506</v>
      </c>
      <c r="F2007" t="s">
        <v>2417</v>
      </c>
      <c r="G2007" s="1">
        <v>3373113</v>
      </c>
      <c r="H2007" t="s">
        <v>2353</v>
      </c>
      <c r="I2007" s="88">
        <v>120</v>
      </c>
      <c r="L2007" s="47">
        <v>5.9841899999999999</v>
      </c>
      <c r="M2007" s="47">
        <f t="shared" si="66"/>
        <v>718.1028</v>
      </c>
      <c r="N2007">
        <f t="shared" si="65"/>
        <v>21</v>
      </c>
    </row>
    <row r="2008" spans="1:14" x14ac:dyDescent="0.25">
      <c r="A2008" t="s">
        <v>2339</v>
      </c>
      <c r="B2008" t="s">
        <v>2537</v>
      </c>
      <c r="C2008" t="s">
        <v>2340</v>
      </c>
      <c r="D2008" s="98">
        <v>45525</v>
      </c>
      <c r="E2008" s="1">
        <v>506</v>
      </c>
      <c r="F2008" t="s">
        <v>2417</v>
      </c>
      <c r="G2008" s="1">
        <v>3384346</v>
      </c>
      <c r="H2008" t="s">
        <v>2354</v>
      </c>
      <c r="I2008" s="88">
        <v>6</v>
      </c>
      <c r="L2008" s="47">
        <v>37.949940000000005</v>
      </c>
      <c r="M2008" s="47">
        <f t="shared" si="66"/>
        <v>227.69964000000004</v>
      </c>
      <c r="N2008">
        <f t="shared" si="65"/>
        <v>21</v>
      </c>
    </row>
    <row r="2009" spans="1:14" x14ac:dyDescent="0.25">
      <c r="A2009" t="s">
        <v>2339</v>
      </c>
      <c r="B2009" t="s">
        <v>2537</v>
      </c>
      <c r="C2009" t="s">
        <v>2340</v>
      </c>
      <c r="D2009" s="98">
        <v>45525</v>
      </c>
      <c r="E2009" s="1">
        <v>506</v>
      </c>
      <c r="F2009" t="s">
        <v>2417</v>
      </c>
      <c r="G2009" s="1">
        <v>3565350</v>
      </c>
      <c r="H2009" t="s">
        <v>2364</v>
      </c>
      <c r="I2009" s="88">
        <v>24</v>
      </c>
      <c r="L2009" s="47">
        <v>12.645809999999999</v>
      </c>
      <c r="M2009" s="47">
        <f t="shared" si="66"/>
        <v>303.49943999999999</v>
      </c>
      <c r="N2009">
        <f t="shared" si="65"/>
        <v>21</v>
      </c>
    </row>
    <row r="2010" spans="1:14" x14ac:dyDescent="0.25">
      <c r="A2010" t="s">
        <v>2339</v>
      </c>
      <c r="B2010" t="s">
        <v>2537</v>
      </c>
      <c r="C2010" t="s">
        <v>2340</v>
      </c>
      <c r="D2010" s="98">
        <v>45525</v>
      </c>
      <c r="E2010" s="1">
        <v>506</v>
      </c>
      <c r="F2010" t="s">
        <v>2417</v>
      </c>
      <c r="G2010" s="1">
        <v>3566457</v>
      </c>
      <c r="H2010" t="s">
        <v>2365</v>
      </c>
      <c r="I2010" s="88">
        <v>24</v>
      </c>
      <c r="L2010" s="47">
        <v>12.645809999999999</v>
      </c>
      <c r="M2010" s="47">
        <f t="shared" si="66"/>
        <v>303.49943999999999</v>
      </c>
      <c r="N2010">
        <f t="shared" si="65"/>
        <v>21</v>
      </c>
    </row>
    <row r="2011" spans="1:14" x14ac:dyDescent="0.25">
      <c r="A2011" t="s">
        <v>2339</v>
      </c>
      <c r="B2011" t="s">
        <v>2537</v>
      </c>
      <c r="C2011" t="s">
        <v>2340</v>
      </c>
      <c r="D2011" s="98">
        <v>45525</v>
      </c>
      <c r="E2011" s="1">
        <v>506</v>
      </c>
      <c r="F2011" t="s">
        <v>2417</v>
      </c>
      <c r="G2011" s="1">
        <v>3580230</v>
      </c>
      <c r="H2011" t="s">
        <v>2356</v>
      </c>
      <c r="I2011" s="88">
        <v>6</v>
      </c>
      <c r="L2011" s="47">
        <v>36.695520000000002</v>
      </c>
      <c r="M2011" s="47">
        <f t="shared" si="66"/>
        <v>220.17312000000001</v>
      </c>
      <c r="N2011">
        <f t="shared" si="65"/>
        <v>21</v>
      </c>
    </row>
    <row r="2012" spans="1:14" x14ac:dyDescent="0.25">
      <c r="A2012" t="s">
        <v>2339</v>
      </c>
      <c r="B2012" t="s">
        <v>2537</v>
      </c>
      <c r="C2012" t="s">
        <v>2340</v>
      </c>
      <c r="D2012" s="98">
        <v>45525</v>
      </c>
      <c r="E2012" s="1">
        <v>506</v>
      </c>
      <c r="F2012" t="s">
        <v>2417</v>
      </c>
      <c r="G2012" s="1">
        <v>3580595</v>
      </c>
      <c r="H2012" t="s">
        <v>2349</v>
      </c>
      <c r="I2012" s="88">
        <v>12</v>
      </c>
      <c r="L2012" s="47">
        <v>18.065520000000003</v>
      </c>
      <c r="M2012" s="47">
        <f t="shared" si="66"/>
        <v>216.78624000000002</v>
      </c>
      <c r="N2012">
        <f t="shared" si="65"/>
        <v>21</v>
      </c>
    </row>
    <row r="2013" spans="1:14" x14ac:dyDescent="0.25">
      <c r="A2013" t="s">
        <v>2339</v>
      </c>
      <c r="B2013" t="s">
        <v>2537</v>
      </c>
      <c r="C2013" t="s">
        <v>2340</v>
      </c>
      <c r="D2013" s="98">
        <v>45525</v>
      </c>
      <c r="E2013" s="1">
        <v>506</v>
      </c>
      <c r="F2013" t="s">
        <v>2417</v>
      </c>
      <c r="G2013" s="1">
        <v>3565351</v>
      </c>
      <c r="H2013" t="s">
        <v>2342</v>
      </c>
      <c r="I2013" s="88">
        <v>24</v>
      </c>
      <c r="L2013" s="47">
        <v>12.645809999999999</v>
      </c>
      <c r="M2013" s="47">
        <f t="shared" si="66"/>
        <v>303.49943999999999</v>
      </c>
      <c r="N2013">
        <f t="shared" si="65"/>
        <v>21</v>
      </c>
    </row>
    <row r="2014" spans="1:14" x14ac:dyDescent="0.25">
      <c r="A2014" t="s">
        <v>2339</v>
      </c>
      <c r="B2014" t="s">
        <v>2537</v>
      </c>
      <c r="C2014" t="s">
        <v>2340</v>
      </c>
      <c r="D2014" s="98">
        <v>45523</v>
      </c>
      <c r="E2014" s="1">
        <v>507</v>
      </c>
      <c r="F2014" t="s">
        <v>2418</v>
      </c>
      <c r="G2014" s="1">
        <v>3584241</v>
      </c>
      <c r="H2014" t="s">
        <v>2358</v>
      </c>
      <c r="I2014" s="88">
        <v>40</v>
      </c>
      <c r="L2014" s="47">
        <v>20.662344000000001</v>
      </c>
      <c r="M2014" s="47">
        <f t="shared" si="66"/>
        <v>826.49376000000007</v>
      </c>
      <c r="N2014">
        <f t="shared" si="65"/>
        <v>19</v>
      </c>
    </row>
    <row r="2015" spans="1:14" x14ac:dyDescent="0.25">
      <c r="A2015" t="s">
        <v>2339</v>
      </c>
      <c r="B2015" t="s">
        <v>2537</v>
      </c>
      <c r="C2015" t="s">
        <v>2340</v>
      </c>
      <c r="D2015" s="98">
        <v>45525</v>
      </c>
      <c r="E2015" s="1">
        <v>507</v>
      </c>
      <c r="F2015" t="s">
        <v>2418</v>
      </c>
      <c r="G2015" s="1">
        <v>3373113</v>
      </c>
      <c r="H2015" t="s">
        <v>2353</v>
      </c>
      <c r="I2015" s="88">
        <v>60</v>
      </c>
      <c r="L2015" s="47">
        <v>5.9841899999999999</v>
      </c>
      <c r="M2015" s="47">
        <f t="shared" si="66"/>
        <v>359.0514</v>
      </c>
      <c r="N2015">
        <f t="shared" si="65"/>
        <v>21</v>
      </c>
    </row>
    <row r="2016" spans="1:14" x14ac:dyDescent="0.25">
      <c r="A2016" t="s">
        <v>2339</v>
      </c>
      <c r="B2016" t="s">
        <v>2537</v>
      </c>
      <c r="C2016" t="s">
        <v>2340</v>
      </c>
      <c r="D2016" s="98">
        <v>45525</v>
      </c>
      <c r="E2016" s="1">
        <v>507</v>
      </c>
      <c r="F2016" t="s">
        <v>2418</v>
      </c>
      <c r="G2016" s="1">
        <v>3580595</v>
      </c>
      <c r="H2016" t="s">
        <v>2349</v>
      </c>
      <c r="I2016" s="88">
        <v>6</v>
      </c>
      <c r="L2016" s="47">
        <v>18.065520000000003</v>
      </c>
      <c r="M2016" s="47">
        <f t="shared" si="66"/>
        <v>108.39312000000001</v>
      </c>
      <c r="N2016">
        <f t="shared" si="65"/>
        <v>21</v>
      </c>
    </row>
    <row r="2017" spans="1:14" x14ac:dyDescent="0.25">
      <c r="A2017" t="s">
        <v>2339</v>
      </c>
      <c r="B2017" t="s">
        <v>2537</v>
      </c>
      <c r="C2017" t="s">
        <v>2340</v>
      </c>
      <c r="D2017" s="98">
        <v>45525</v>
      </c>
      <c r="E2017" s="1">
        <v>507</v>
      </c>
      <c r="F2017" t="s">
        <v>2418</v>
      </c>
      <c r="G2017" s="1">
        <v>3564666</v>
      </c>
      <c r="H2017" t="s">
        <v>2362</v>
      </c>
      <c r="I2017" s="88">
        <v>24</v>
      </c>
      <c r="L2017" s="47">
        <v>20.323620000000002</v>
      </c>
      <c r="M2017" s="47">
        <f t="shared" si="66"/>
        <v>487.76688000000001</v>
      </c>
      <c r="N2017">
        <f t="shared" si="65"/>
        <v>21</v>
      </c>
    </row>
    <row r="2018" spans="1:14" x14ac:dyDescent="0.25">
      <c r="A2018" t="s">
        <v>2339</v>
      </c>
      <c r="B2018" t="s">
        <v>2537</v>
      </c>
      <c r="C2018" t="s">
        <v>2340</v>
      </c>
      <c r="D2018" s="98">
        <v>45525</v>
      </c>
      <c r="E2018" s="1">
        <v>507</v>
      </c>
      <c r="F2018" t="s">
        <v>2418</v>
      </c>
      <c r="G2018" s="1">
        <v>3564667</v>
      </c>
      <c r="H2018" t="s">
        <v>2347</v>
      </c>
      <c r="I2018" s="88">
        <v>36</v>
      </c>
      <c r="L2018" s="47">
        <v>20.323620000000002</v>
      </c>
      <c r="M2018" s="47">
        <f t="shared" si="66"/>
        <v>731.65032000000008</v>
      </c>
      <c r="N2018">
        <f t="shared" si="65"/>
        <v>21</v>
      </c>
    </row>
    <row r="2019" spans="1:14" x14ac:dyDescent="0.25">
      <c r="A2019" t="s">
        <v>2339</v>
      </c>
      <c r="B2019" t="s">
        <v>2537</v>
      </c>
      <c r="C2019" t="s">
        <v>2340</v>
      </c>
      <c r="D2019" s="98">
        <v>45523</v>
      </c>
      <c r="E2019" s="1">
        <v>509</v>
      </c>
      <c r="F2019" t="s">
        <v>2419</v>
      </c>
      <c r="G2019" s="1">
        <v>3284683</v>
      </c>
      <c r="H2019" t="s">
        <v>2343</v>
      </c>
      <c r="I2019" s="88">
        <v>30</v>
      </c>
      <c r="L2019" s="47">
        <v>30.099959999999999</v>
      </c>
      <c r="M2019" s="47">
        <f t="shared" si="66"/>
        <v>902.99879999999996</v>
      </c>
      <c r="N2019">
        <f t="shared" si="65"/>
        <v>19</v>
      </c>
    </row>
    <row r="2020" spans="1:14" x14ac:dyDescent="0.25">
      <c r="A2020" t="s">
        <v>2339</v>
      </c>
      <c r="B2020" t="s">
        <v>2537</v>
      </c>
      <c r="C2020" t="s">
        <v>2340</v>
      </c>
      <c r="D2020" s="98">
        <v>45524</v>
      </c>
      <c r="E2020" s="1">
        <v>511</v>
      </c>
      <c r="F2020" t="s">
        <v>2421</v>
      </c>
      <c r="G2020" s="1">
        <v>3373113</v>
      </c>
      <c r="H2020" t="s">
        <v>2353</v>
      </c>
      <c r="I2020" s="88">
        <v>60</v>
      </c>
      <c r="L2020" s="47">
        <v>5.9841899999999999</v>
      </c>
      <c r="M2020" s="47">
        <f t="shared" si="66"/>
        <v>359.0514</v>
      </c>
      <c r="N2020">
        <f t="shared" si="65"/>
        <v>20</v>
      </c>
    </row>
    <row r="2021" spans="1:14" x14ac:dyDescent="0.25">
      <c r="A2021" t="s">
        <v>2339</v>
      </c>
      <c r="B2021" t="s">
        <v>2537</v>
      </c>
      <c r="C2021" t="s">
        <v>2340</v>
      </c>
      <c r="D2021" s="98">
        <v>45524</v>
      </c>
      <c r="E2021" s="1">
        <v>511</v>
      </c>
      <c r="F2021" t="s">
        <v>2421</v>
      </c>
      <c r="G2021" s="1">
        <v>3284683</v>
      </c>
      <c r="H2021" t="s">
        <v>2343</v>
      </c>
      <c r="I2021" s="88">
        <v>18</v>
      </c>
      <c r="L2021" s="47">
        <v>30.099959999999999</v>
      </c>
      <c r="M2021" s="47">
        <f t="shared" si="66"/>
        <v>541.79927999999995</v>
      </c>
      <c r="N2021">
        <f t="shared" si="65"/>
        <v>20</v>
      </c>
    </row>
    <row r="2022" spans="1:14" x14ac:dyDescent="0.25">
      <c r="A2022" t="s">
        <v>2339</v>
      </c>
      <c r="B2022" t="s">
        <v>2537</v>
      </c>
      <c r="C2022" t="s">
        <v>2340</v>
      </c>
      <c r="D2022" s="98">
        <v>45524</v>
      </c>
      <c r="E2022" s="1">
        <v>511</v>
      </c>
      <c r="F2022" t="s">
        <v>2421</v>
      </c>
      <c r="G2022" s="1">
        <v>3408152</v>
      </c>
      <c r="H2022" t="s">
        <v>2346</v>
      </c>
      <c r="I2022" s="88">
        <v>20</v>
      </c>
      <c r="L2022" s="47">
        <v>19.800018000000001</v>
      </c>
      <c r="M2022" s="47">
        <f t="shared" si="66"/>
        <v>396.00036</v>
      </c>
      <c r="N2022">
        <f t="shared" si="65"/>
        <v>20</v>
      </c>
    </row>
    <row r="2023" spans="1:14" x14ac:dyDescent="0.25">
      <c r="A2023" t="s">
        <v>2339</v>
      </c>
      <c r="B2023" t="s">
        <v>2537</v>
      </c>
      <c r="C2023" t="s">
        <v>2340</v>
      </c>
      <c r="D2023" s="98">
        <v>45526</v>
      </c>
      <c r="E2023" s="1">
        <v>512</v>
      </c>
      <c r="F2023" t="s">
        <v>2422</v>
      </c>
      <c r="G2023" s="1">
        <v>3352387</v>
      </c>
      <c r="H2023" t="s">
        <v>2352</v>
      </c>
      <c r="I2023" s="88">
        <v>36</v>
      </c>
      <c r="L2023" s="47">
        <v>39.743999999999993</v>
      </c>
      <c r="M2023" s="47">
        <f t="shared" si="66"/>
        <v>1430.7839999999997</v>
      </c>
      <c r="N2023">
        <f t="shared" si="65"/>
        <v>22</v>
      </c>
    </row>
    <row r="2024" spans="1:14" x14ac:dyDescent="0.25">
      <c r="A2024" t="s">
        <v>2339</v>
      </c>
      <c r="B2024" t="s">
        <v>2537</v>
      </c>
      <c r="C2024" t="s">
        <v>2340</v>
      </c>
      <c r="D2024" s="98">
        <v>45529</v>
      </c>
      <c r="E2024" s="1">
        <v>512</v>
      </c>
      <c r="F2024" t="s">
        <v>2422</v>
      </c>
      <c r="G2024" s="1">
        <v>3384347</v>
      </c>
      <c r="H2024" t="s">
        <v>2345</v>
      </c>
      <c r="I2024" s="88">
        <v>60</v>
      </c>
      <c r="L2024" s="47">
        <v>5.7200040000000012</v>
      </c>
      <c r="M2024" s="47">
        <f t="shared" si="66"/>
        <v>343.20024000000006</v>
      </c>
      <c r="N2024">
        <f t="shared" si="65"/>
        <v>25</v>
      </c>
    </row>
    <row r="2025" spans="1:14" x14ac:dyDescent="0.25">
      <c r="A2025" t="s">
        <v>2339</v>
      </c>
      <c r="B2025" t="s">
        <v>2537</v>
      </c>
      <c r="C2025" t="s">
        <v>2340</v>
      </c>
      <c r="D2025" s="98">
        <v>45524</v>
      </c>
      <c r="E2025" s="1">
        <v>513</v>
      </c>
      <c r="F2025" t="s">
        <v>2423</v>
      </c>
      <c r="G2025" s="1">
        <v>3408152</v>
      </c>
      <c r="H2025" t="s">
        <v>2346</v>
      </c>
      <c r="I2025" s="88">
        <v>40</v>
      </c>
      <c r="L2025" s="47">
        <v>19.800018000000001</v>
      </c>
      <c r="M2025" s="47">
        <f t="shared" si="66"/>
        <v>792.00072</v>
      </c>
      <c r="N2025">
        <f t="shared" si="65"/>
        <v>20</v>
      </c>
    </row>
    <row r="2026" spans="1:14" x14ac:dyDescent="0.25">
      <c r="A2026" t="s">
        <v>2339</v>
      </c>
      <c r="B2026" t="s">
        <v>2537</v>
      </c>
      <c r="C2026" t="s">
        <v>2340</v>
      </c>
      <c r="D2026" s="98">
        <v>45524</v>
      </c>
      <c r="E2026" s="1">
        <v>513</v>
      </c>
      <c r="F2026" t="s">
        <v>2423</v>
      </c>
      <c r="G2026" s="1">
        <v>3565351</v>
      </c>
      <c r="H2026" t="s">
        <v>2342</v>
      </c>
      <c r="I2026" s="88">
        <v>24</v>
      </c>
      <c r="L2026" s="47">
        <v>12.645809999999999</v>
      </c>
      <c r="M2026" s="47">
        <f t="shared" si="66"/>
        <v>303.49943999999999</v>
      </c>
      <c r="N2026">
        <f t="shared" si="65"/>
        <v>20</v>
      </c>
    </row>
    <row r="2027" spans="1:14" x14ac:dyDescent="0.25">
      <c r="A2027" t="s">
        <v>2339</v>
      </c>
      <c r="B2027" t="s">
        <v>2537</v>
      </c>
      <c r="C2027" t="s">
        <v>2340</v>
      </c>
      <c r="D2027" s="98">
        <v>45524</v>
      </c>
      <c r="E2027" s="1">
        <v>513</v>
      </c>
      <c r="F2027" t="s">
        <v>2423</v>
      </c>
      <c r="G2027" s="1">
        <v>3352387</v>
      </c>
      <c r="H2027" t="s">
        <v>2352</v>
      </c>
      <c r="I2027" s="88">
        <v>24</v>
      </c>
      <c r="L2027" s="47">
        <v>39.743999999999993</v>
      </c>
      <c r="M2027" s="47">
        <f t="shared" si="66"/>
        <v>953.85599999999977</v>
      </c>
      <c r="N2027">
        <f t="shared" si="65"/>
        <v>20</v>
      </c>
    </row>
    <row r="2028" spans="1:14" x14ac:dyDescent="0.25">
      <c r="A2028" t="s">
        <v>2339</v>
      </c>
      <c r="B2028" t="s">
        <v>2537</v>
      </c>
      <c r="C2028" t="s">
        <v>2340</v>
      </c>
      <c r="D2028" s="98">
        <v>45524</v>
      </c>
      <c r="E2028" s="1">
        <v>513</v>
      </c>
      <c r="F2028" t="s">
        <v>2423</v>
      </c>
      <c r="G2028" s="1">
        <v>3384346</v>
      </c>
      <c r="H2028" t="s">
        <v>2354</v>
      </c>
      <c r="I2028" s="88">
        <v>18</v>
      </c>
      <c r="L2028" s="47">
        <v>37.949940000000005</v>
      </c>
      <c r="M2028" s="47">
        <f t="shared" si="66"/>
        <v>683.09892000000013</v>
      </c>
      <c r="N2028">
        <f t="shared" si="65"/>
        <v>20</v>
      </c>
    </row>
    <row r="2029" spans="1:14" x14ac:dyDescent="0.25">
      <c r="A2029" t="s">
        <v>2339</v>
      </c>
      <c r="B2029" t="s">
        <v>2537</v>
      </c>
      <c r="C2029" t="s">
        <v>2340</v>
      </c>
      <c r="D2029" s="98">
        <v>45524</v>
      </c>
      <c r="E2029" s="1">
        <v>513</v>
      </c>
      <c r="F2029" t="s">
        <v>2423</v>
      </c>
      <c r="G2029" s="1">
        <v>3584241</v>
      </c>
      <c r="H2029" t="s">
        <v>2358</v>
      </c>
      <c r="I2029" s="88">
        <v>100</v>
      </c>
      <c r="L2029" s="47">
        <v>20.662344000000001</v>
      </c>
      <c r="M2029" s="47">
        <f t="shared" si="66"/>
        <v>2066.2344000000003</v>
      </c>
      <c r="N2029">
        <f t="shared" si="65"/>
        <v>20</v>
      </c>
    </row>
    <row r="2030" spans="1:14" x14ac:dyDescent="0.25">
      <c r="A2030" t="s">
        <v>2339</v>
      </c>
      <c r="B2030" t="s">
        <v>2537</v>
      </c>
      <c r="C2030" t="s">
        <v>2340</v>
      </c>
      <c r="D2030" s="98">
        <v>45526</v>
      </c>
      <c r="E2030" s="1">
        <v>514</v>
      </c>
      <c r="F2030" t="s">
        <v>2547</v>
      </c>
      <c r="G2030" s="1">
        <v>3284683</v>
      </c>
      <c r="H2030" t="s">
        <v>2343</v>
      </c>
      <c r="I2030" s="88">
        <v>30</v>
      </c>
      <c r="L2030" s="47">
        <v>30.099959999999999</v>
      </c>
      <c r="M2030" s="47">
        <f t="shared" si="66"/>
        <v>902.99879999999996</v>
      </c>
      <c r="N2030">
        <f t="shared" si="65"/>
        <v>22</v>
      </c>
    </row>
    <row r="2031" spans="1:14" x14ac:dyDescent="0.25">
      <c r="A2031" t="s">
        <v>2339</v>
      </c>
      <c r="B2031" t="s">
        <v>2537</v>
      </c>
      <c r="C2031" t="s">
        <v>2340</v>
      </c>
      <c r="D2031" s="98">
        <v>45526</v>
      </c>
      <c r="E2031" s="1">
        <v>514</v>
      </c>
      <c r="F2031" t="s">
        <v>2547</v>
      </c>
      <c r="G2031" s="1">
        <v>3352387</v>
      </c>
      <c r="H2031" t="s">
        <v>2352</v>
      </c>
      <c r="I2031" s="88">
        <v>30</v>
      </c>
      <c r="L2031" s="47">
        <v>39.743999999999993</v>
      </c>
      <c r="M2031" s="47">
        <f t="shared" si="66"/>
        <v>1192.3199999999997</v>
      </c>
      <c r="N2031">
        <f t="shared" si="65"/>
        <v>22</v>
      </c>
    </row>
    <row r="2032" spans="1:14" x14ac:dyDescent="0.25">
      <c r="A2032" t="s">
        <v>2339</v>
      </c>
      <c r="B2032" t="s">
        <v>2537</v>
      </c>
      <c r="C2032" t="s">
        <v>2340</v>
      </c>
      <c r="D2032" s="98">
        <v>45526</v>
      </c>
      <c r="E2032" s="1">
        <v>514</v>
      </c>
      <c r="F2032" t="s">
        <v>2547</v>
      </c>
      <c r="G2032" s="1">
        <v>3373113</v>
      </c>
      <c r="H2032" t="s">
        <v>2353</v>
      </c>
      <c r="I2032" s="88">
        <v>120</v>
      </c>
      <c r="L2032" s="47">
        <v>5.9841899999999999</v>
      </c>
      <c r="M2032" s="47">
        <f t="shared" si="66"/>
        <v>718.1028</v>
      </c>
      <c r="N2032">
        <f t="shared" si="65"/>
        <v>22</v>
      </c>
    </row>
    <row r="2033" spans="1:14" x14ac:dyDescent="0.25">
      <c r="A2033" t="s">
        <v>2339</v>
      </c>
      <c r="B2033" t="s">
        <v>2537</v>
      </c>
      <c r="C2033" t="s">
        <v>2340</v>
      </c>
      <c r="D2033" s="98">
        <v>45526</v>
      </c>
      <c r="E2033" s="1">
        <v>514</v>
      </c>
      <c r="F2033" t="s">
        <v>2547</v>
      </c>
      <c r="G2033" s="1">
        <v>3284683</v>
      </c>
      <c r="H2033" t="s">
        <v>2343</v>
      </c>
      <c r="I2033" s="88">
        <v>36</v>
      </c>
      <c r="L2033" s="47">
        <v>30.099959999999999</v>
      </c>
      <c r="M2033" s="47">
        <f t="shared" si="66"/>
        <v>1083.5985599999999</v>
      </c>
      <c r="N2033">
        <f t="shared" si="65"/>
        <v>22</v>
      </c>
    </row>
    <row r="2034" spans="1:14" x14ac:dyDescent="0.25">
      <c r="A2034" t="s">
        <v>2339</v>
      </c>
      <c r="B2034" t="s">
        <v>2537</v>
      </c>
      <c r="C2034" t="s">
        <v>2340</v>
      </c>
      <c r="D2034" s="98">
        <v>45526</v>
      </c>
      <c r="E2034" s="1">
        <v>514</v>
      </c>
      <c r="F2034" t="s">
        <v>2547</v>
      </c>
      <c r="G2034" s="1">
        <v>3408152</v>
      </c>
      <c r="H2034" t="s">
        <v>2346</v>
      </c>
      <c r="I2034" s="88">
        <v>60</v>
      </c>
      <c r="L2034" s="47">
        <v>19.800018000000001</v>
      </c>
      <c r="M2034" s="47">
        <f t="shared" si="66"/>
        <v>1188.00108</v>
      </c>
      <c r="N2034">
        <f t="shared" si="65"/>
        <v>22</v>
      </c>
    </row>
    <row r="2035" spans="1:14" x14ac:dyDescent="0.25">
      <c r="A2035" t="s">
        <v>2339</v>
      </c>
      <c r="B2035" t="s">
        <v>2537</v>
      </c>
      <c r="C2035" t="s">
        <v>2340</v>
      </c>
      <c r="D2035" s="98">
        <v>45526</v>
      </c>
      <c r="E2035" s="1">
        <v>514</v>
      </c>
      <c r="F2035" t="s">
        <v>2547</v>
      </c>
      <c r="G2035" s="1">
        <v>3565350</v>
      </c>
      <c r="H2035" t="s">
        <v>2364</v>
      </c>
      <c r="I2035" s="88">
        <v>24</v>
      </c>
      <c r="L2035" s="47">
        <v>12.645809999999999</v>
      </c>
      <c r="M2035" s="47">
        <f t="shared" si="66"/>
        <v>303.49943999999999</v>
      </c>
      <c r="N2035">
        <f t="shared" si="65"/>
        <v>22</v>
      </c>
    </row>
    <row r="2036" spans="1:14" x14ac:dyDescent="0.25">
      <c r="A2036" t="s">
        <v>2339</v>
      </c>
      <c r="B2036" t="s">
        <v>2537</v>
      </c>
      <c r="C2036" t="s">
        <v>2340</v>
      </c>
      <c r="D2036" s="98">
        <v>45526</v>
      </c>
      <c r="E2036" s="1">
        <v>514</v>
      </c>
      <c r="F2036" t="s">
        <v>2547</v>
      </c>
      <c r="G2036" s="1">
        <v>3566457</v>
      </c>
      <c r="H2036" t="s">
        <v>2365</v>
      </c>
      <c r="I2036" s="88">
        <v>48</v>
      </c>
      <c r="L2036" s="47">
        <v>12.645809999999999</v>
      </c>
      <c r="M2036" s="47">
        <f t="shared" si="66"/>
        <v>606.99887999999999</v>
      </c>
      <c r="N2036">
        <f t="shared" si="65"/>
        <v>22</v>
      </c>
    </row>
    <row r="2037" spans="1:14" x14ac:dyDescent="0.25">
      <c r="A2037" t="s">
        <v>2339</v>
      </c>
      <c r="B2037" t="s">
        <v>2537</v>
      </c>
      <c r="C2037" t="s">
        <v>2340</v>
      </c>
      <c r="D2037" s="98">
        <v>45526</v>
      </c>
      <c r="E2037" s="1">
        <v>514</v>
      </c>
      <c r="F2037" t="s">
        <v>2547</v>
      </c>
      <c r="G2037" s="1">
        <v>3580230</v>
      </c>
      <c r="H2037" t="s">
        <v>2356</v>
      </c>
      <c r="I2037" s="88">
        <v>6</v>
      </c>
      <c r="L2037" s="47">
        <v>36.695520000000002</v>
      </c>
      <c r="M2037" s="47">
        <f t="shared" si="66"/>
        <v>220.17312000000001</v>
      </c>
      <c r="N2037">
        <f t="shared" si="65"/>
        <v>22</v>
      </c>
    </row>
    <row r="2038" spans="1:14" x14ac:dyDescent="0.25">
      <c r="A2038" t="s">
        <v>2339</v>
      </c>
      <c r="B2038" t="s">
        <v>2537</v>
      </c>
      <c r="C2038" t="s">
        <v>2340</v>
      </c>
      <c r="D2038" s="98">
        <v>45525</v>
      </c>
      <c r="E2038" s="1">
        <v>514</v>
      </c>
      <c r="F2038" t="s">
        <v>2547</v>
      </c>
      <c r="G2038" s="1">
        <v>3584240</v>
      </c>
      <c r="H2038" t="s">
        <v>2357</v>
      </c>
      <c r="I2038" s="88">
        <v>60</v>
      </c>
      <c r="L2038" s="47">
        <v>5.9841899999999999</v>
      </c>
      <c r="M2038" s="47">
        <f t="shared" si="66"/>
        <v>359.0514</v>
      </c>
      <c r="N2038">
        <f t="shared" si="65"/>
        <v>21</v>
      </c>
    </row>
    <row r="2039" spans="1:14" x14ac:dyDescent="0.25">
      <c r="A2039" t="s">
        <v>2339</v>
      </c>
      <c r="B2039" t="s">
        <v>2537</v>
      </c>
      <c r="C2039" t="s">
        <v>2340</v>
      </c>
      <c r="D2039" s="98">
        <v>45525</v>
      </c>
      <c r="E2039" s="1">
        <v>514</v>
      </c>
      <c r="F2039" t="s">
        <v>2547</v>
      </c>
      <c r="G2039" s="1">
        <v>3584241</v>
      </c>
      <c r="H2039" t="s">
        <v>2358</v>
      </c>
      <c r="I2039" s="88">
        <v>40</v>
      </c>
      <c r="L2039" s="47">
        <v>20.662344000000001</v>
      </c>
      <c r="M2039" s="47">
        <f t="shared" si="66"/>
        <v>826.49376000000007</v>
      </c>
      <c r="N2039">
        <f t="shared" si="65"/>
        <v>21</v>
      </c>
    </row>
    <row r="2040" spans="1:14" x14ac:dyDescent="0.25">
      <c r="A2040" t="s">
        <v>2339</v>
      </c>
      <c r="B2040" t="s">
        <v>2537</v>
      </c>
      <c r="C2040" t="s">
        <v>2340</v>
      </c>
      <c r="D2040" s="98">
        <v>45528</v>
      </c>
      <c r="E2040" s="1">
        <v>515</v>
      </c>
      <c r="F2040" t="s">
        <v>2548</v>
      </c>
      <c r="G2040" s="1">
        <v>3384346</v>
      </c>
      <c r="H2040" t="s">
        <v>2354</v>
      </c>
      <c r="I2040" s="88">
        <v>18</v>
      </c>
      <c r="L2040" s="47">
        <v>37.949940000000005</v>
      </c>
      <c r="M2040" s="47">
        <f t="shared" si="66"/>
        <v>683.09892000000013</v>
      </c>
      <c r="N2040">
        <f t="shared" si="65"/>
        <v>24</v>
      </c>
    </row>
    <row r="2041" spans="1:14" x14ac:dyDescent="0.25">
      <c r="A2041" t="s">
        <v>2339</v>
      </c>
      <c r="B2041" t="s">
        <v>2537</v>
      </c>
      <c r="C2041" t="s">
        <v>2340</v>
      </c>
      <c r="D2041" s="98">
        <v>45528</v>
      </c>
      <c r="E2041" s="1">
        <v>515</v>
      </c>
      <c r="F2041" t="s">
        <v>2548</v>
      </c>
      <c r="G2041" s="1">
        <v>3568860</v>
      </c>
      <c r="H2041" t="s">
        <v>2361</v>
      </c>
      <c r="I2041" s="88">
        <v>24</v>
      </c>
      <c r="L2041" s="47">
        <v>12.645809999999999</v>
      </c>
      <c r="M2041" s="47">
        <f t="shared" si="66"/>
        <v>303.49943999999999</v>
      </c>
      <c r="N2041">
        <f t="shared" si="65"/>
        <v>24</v>
      </c>
    </row>
    <row r="2042" spans="1:14" x14ac:dyDescent="0.25">
      <c r="A2042" t="s">
        <v>2339</v>
      </c>
      <c r="B2042" t="s">
        <v>2537</v>
      </c>
      <c r="C2042" t="s">
        <v>2340</v>
      </c>
      <c r="D2042" s="98">
        <v>45528</v>
      </c>
      <c r="E2042" s="1">
        <v>515</v>
      </c>
      <c r="F2042" t="s">
        <v>2548</v>
      </c>
      <c r="G2042" s="1">
        <v>3565351</v>
      </c>
      <c r="H2042" t="s">
        <v>2342</v>
      </c>
      <c r="I2042" s="88">
        <v>24</v>
      </c>
      <c r="L2042" s="47">
        <v>12.645809999999999</v>
      </c>
      <c r="M2042" s="47">
        <f t="shared" si="66"/>
        <v>303.49943999999999</v>
      </c>
      <c r="N2042">
        <f t="shared" si="65"/>
        <v>24</v>
      </c>
    </row>
    <row r="2043" spans="1:14" x14ac:dyDescent="0.25">
      <c r="A2043" t="s">
        <v>2339</v>
      </c>
      <c r="B2043" t="s">
        <v>2537</v>
      </c>
      <c r="C2043" t="s">
        <v>2340</v>
      </c>
      <c r="D2043" s="98">
        <v>45528</v>
      </c>
      <c r="E2043" s="1">
        <v>515</v>
      </c>
      <c r="F2043" t="s">
        <v>2548</v>
      </c>
      <c r="G2043" s="1">
        <v>3584240</v>
      </c>
      <c r="H2043" t="s">
        <v>2357</v>
      </c>
      <c r="I2043" s="88">
        <v>60</v>
      </c>
      <c r="L2043" s="47">
        <v>5.9841899999999999</v>
      </c>
      <c r="M2043" s="47">
        <f t="shared" si="66"/>
        <v>359.0514</v>
      </c>
      <c r="N2043">
        <f t="shared" si="65"/>
        <v>24</v>
      </c>
    </row>
    <row r="2044" spans="1:14" x14ac:dyDescent="0.25">
      <c r="A2044" t="s">
        <v>2339</v>
      </c>
      <c r="B2044" t="s">
        <v>2537</v>
      </c>
      <c r="C2044" t="s">
        <v>2340</v>
      </c>
      <c r="D2044" s="98">
        <v>45523</v>
      </c>
      <c r="E2044" s="1">
        <v>516</v>
      </c>
      <c r="F2044" t="s">
        <v>2424</v>
      </c>
      <c r="G2044" s="1">
        <v>3373113</v>
      </c>
      <c r="H2044" t="s">
        <v>2353</v>
      </c>
      <c r="I2044" s="88">
        <v>300</v>
      </c>
      <c r="L2044" s="47">
        <v>5.9841899999999999</v>
      </c>
      <c r="M2044" s="47">
        <f t="shared" si="66"/>
        <v>1795.2570000000001</v>
      </c>
      <c r="N2044">
        <f t="shared" si="65"/>
        <v>19</v>
      </c>
    </row>
    <row r="2045" spans="1:14" x14ac:dyDescent="0.25">
      <c r="A2045" t="s">
        <v>2339</v>
      </c>
      <c r="B2045" t="s">
        <v>2537</v>
      </c>
      <c r="C2045" t="s">
        <v>2340</v>
      </c>
      <c r="D2045" s="98">
        <v>45523</v>
      </c>
      <c r="E2045" s="1">
        <v>516</v>
      </c>
      <c r="F2045" t="s">
        <v>2424</v>
      </c>
      <c r="G2045" s="1">
        <v>3408152</v>
      </c>
      <c r="H2045" t="s">
        <v>2346</v>
      </c>
      <c r="I2045" s="88">
        <v>100</v>
      </c>
      <c r="L2045" s="47">
        <v>19.800018000000001</v>
      </c>
      <c r="M2045" s="47">
        <f t="shared" si="66"/>
        <v>1980.0018000000002</v>
      </c>
      <c r="N2045">
        <f t="shared" si="65"/>
        <v>19</v>
      </c>
    </row>
    <row r="2046" spans="1:14" x14ac:dyDescent="0.25">
      <c r="A2046" t="s">
        <v>2339</v>
      </c>
      <c r="B2046" t="s">
        <v>2537</v>
      </c>
      <c r="C2046" t="s">
        <v>2340</v>
      </c>
      <c r="D2046" s="98">
        <v>45523</v>
      </c>
      <c r="E2046" s="1">
        <v>516</v>
      </c>
      <c r="F2046" t="s">
        <v>2424</v>
      </c>
      <c r="G2046" s="1">
        <v>3564667</v>
      </c>
      <c r="H2046" t="s">
        <v>2347</v>
      </c>
      <c r="I2046" s="88">
        <v>60</v>
      </c>
      <c r="L2046" s="47">
        <v>20.323620000000002</v>
      </c>
      <c r="M2046" s="47">
        <f t="shared" si="66"/>
        <v>1219.4172000000001</v>
      </c>
      <c r="N2046">
        <f t="shared" si="65"/>
        <v>19</v>
      </c>
    </row>
    <row r="2047" spans="1:14" x14ac:dyDescent="0.25">
      <c r="A2047" t="s">
        <v>2339</v>
      </c>
      <c r="B2047" t="s">
        <v>2537</v>
      </c>
      <c r="C2047" t="s">
        <v>2340</v>
      </c>
      <c r="D2047" s="98">
        <v>45523</v>
      </c>
      <c r="E2047" s="1">
        <v>516</v>
      </c>
      <c r="F2047" t="s">
        <v>2424</v>
      </c>
      <c r="G2047" s="1">
        <v>3565351</v>
      </c>
      <c r="H2047" t="s">
        <v>2342</v>
      </c>
      <c r="I2047" s="88">
        <v>120</v>
      </c>
      <c r="L2047" s="47">
        <v>12.645809999999999</v>
      </c>
      <c r="M2047" s="47">
        <f t="shared" si="66"/>
        <v>1517.4971999999998</v>
      </c>
      <c r="N2047">
        <f t="shared" si="65"/>
        <v>19</v>
      </c>
    </row>
    <row r="2048" spans="1:14" x14ac:dyDescent="0.25">
      <c r="A2048" t="s">
        <v>2339</v>
      </c>
      <c r="B2048" t="s">
        <v>2537</v>
      </c>
      <c r="C2048" t="s">
        <v>2340</v>
      </c>
      <c r="D2048" s="98">
        <v>45526</v>
      </c>
      <c r="E2048" s="1">
        <v>516</v>
      </c>
      <c r="F2048" t="s">
        <v>2424</v>
      </c>
      <c r="G2048" s="1">
        <v>3565351</v>
      </c>
      <c r="H2048" t="s">
        <v>2342</v>
      </c>
      <c r="I2048" s="88">
        <v>24</v>
      </c>
      <c r="L2048" s="47">
        <v>12.645809999999999</v>
      </c>
      <c r="M2048" s="47">
        <f t="shared" si="66"/>
        <v>303.49943999999999</v>
      </c>
      <c r="N2048">
        <f t="shared" si="65"/>
        <v>22</v>
      </c>
    </row>
    <row r="2049" spans="1:14" x14ac:dyDescent="0.25">
      <c r="A2049" t="s">
        <v>2339</v>
      </c>
      <c r="B2049" t="s">
        <v>2537</v>
      </c>
      <c r="C2049" t="s">
        <v>2340</v>
      </c>
      <c r="D2049" s="98">
        <v>45526</v>
      </c>
      <c r="E2049" s="1">
        <v>516</v>
      </c>
      <c r="F2049" t="s">
        <v>2424</v>
      </c>
      <c r="G2049" s="1">
        <v>3565350</v>
      </c>
      <c r="H2049" t="s">
        <v>2364</v>
      </c>
      <c r="I2049" s="88">
        <v>72</v>
      </c>
      <c r="L2049" s="47">
        <v>12.645809999999999</v>
      </c>
      <c r="M2049" s="47">
        <f t="shared" si="66"/>
        <v>910.49831999999992</v>
      </c>
      <c r="N2049">
        <f t="shared" si="65"/>
        <v>22</v>
      </c>
    </row>
    <row r="2050" spans="1:14" x14ac:dyDescent="0.25">
      <c r="A2050" t="s">
        <v>2339</v>
      </c>
      <c r="B2050" t="s">
        <v>2537</v>
      </c>
      <c r="C2050" t="s">
        <v>2340</v>
      </c>
      <c r="D2050" s="98">
        <v>45523</v>
      </c>
      <c r="E2050" s="1">
        <v>518</v>
      </c>
      <c r="F2050" t="s">
        <v>2425</v>
      </c>
      <c r="G2050" s="1">
        <v>3284683</v>
      </c>
      <c r="H2050" t="s">
        <v>2343</v>
      </c>
      <c r="I2050" s="88">
        <v>60</v>
      </c>
      <c r="L2050" s="47">
        <v>30.099959999999999</v>
      </c>
      <c r="M2050" s="47">
        <f t="shared" si="66"/>
        <v>1805.9975999999999</v>
      </c>
      <c r="N2050">
        <f t="shared" si="65"/>
        <v>19</v>
      </c>
    </row>
    <row r="2051" spans="1:14" x14ac:dyDescent="0.25">
      <c r="A2051" t="s">
        <v>2339</v>
      </c>
      <c r="B2051" t="s">
        <v>2537</v>
      </c>
      <c r="C2051" t="s">
        <v>2340</v>
      </c>
      <c r="D2051" s="98">
        <v>45526</v>
      </c>
      <c r="E2051" s="1">
        <v>518</v>
      </c>
      <c r="F2051" t="s">
        <v>2425</v>
      </c>
      <c r="G2051" s="1">
        <v>3564666</v>
      </c>
      <c r="H2051" t="s">
        <v>2362</v>
      </c>
      <c r="I2051" s="88">
        <v>12</v>
      </c>
      <c r="L2051" s="47">
        <v>20.323620000000002</v>
      </c>
      <c r="M2051" s="47">
        <f t="shared" si="66"/>
        <v>243.88344000000001</v>
      </c>
      <c r="N2051">
        <f t="shared" ref="N2051:N2114" si="67">+DAY(D2051)</f>
        <v>22</v>
      </c>
    </row>
    <row r="2052" spans="1:14" x14ac:dyDescent="0.25">
      <c r="A2052" t="s">
        <v>2339</v>
      </c>
      <c r="B2052" t="s">
        <v>2537</v>
      </c>
      <c r="C2052" t="s">
        <v>2340</v>
      </c>
      <c r="D2052" s="98">
        <v>45526</v>
      </c>
      <c r="E2052" s="1">
        <v>518</v>
      </c>
      <c r="F2052" t="s">
        <v>2425</v>
      </c>
      <c r="G2052" s="1">
        <v>3564666</v>
      </c>
      <c r="H2052" t="s">
        <v>2362</v>
      </c>
      <c r="I2052" s="88">
        <v>120</v>
      </c>
      <c r="L2052" s="47">
        <v>20.323620000000002</v>
      </c>
      <c r="M2052" s="47">
        <f t="shared" si="66"/>
        <v>2438.8344000000002</v>
      </c>
      <c r="N2052">
        <f t="shared" si="67"/>
        <v>22</v>
      </c>
    </row>
    <row r="2053" spans="1:14" x14ac:dyDescent="0.25">
      <c r="A2053" t="s">
        <v>2339</v>
      </c>
      <c r="B2053" t="s">
        <v>2537</v>
      </c>
      <c r="C2053" t="s">
        <v>2340</v>
      </c>
      <c r="D2053" s="98">
        <v>45524</v>
      </c>
      <c r="E2053" s="1">
        <v>524</v>
      </c>
      <c r="F2053" t="s">
        <v>2426</v>
      </c>
      <c r="G2053" s="1">
        <v>3373113</v>
      </c>
      <c r="H2053" t="s">
        <v>2353</v>
      </c>
      <c r="I2053" s="88">
        <v>60</v>
      </c>
      <c r="L2053" s="47">
        <v>5.9841899999999999</v>
      </c>
      <c r="M2053" s="47">
        <f t="shared" si="66"/>
        <v>359.0514</v>
      </c>
      <c r="N2053">
        <f t="shared" si="67"/>
        <v>20</v>
      </c>
    </row>
    <row r="2054" spans="1:14" x14ac:dyDescent="0.25">
      <c r="A2054" t="s">
        <v>2339</v>
      </c>
      <c r="B2054" t="s">
        <v>2537</v>
      </c>
      <c r="C2054" t="s">
        <v>2340</v>
      </c>
      <c r="D2054" s="98">
        <v>45524</v>
      </c>
      <c r="E2054" s="1">
        <v>524</v>
      </c>
      <c r="F2054" t="s">
        <v>2426</v>
      </c>
      <c r="G2054" s="1">
        <v>3408152</v>
      </c>
      <c r="H2054" t="s">
        <v>2346</v>
      </c>
      <c r="I2054" s="88">
        <v>20</v>
      </c>
      <c r="L2054" s="47">
        <v>19.800018000000001</v>
      </c>
      <c r="M2054" s="47">
        <f t="shared" si="66"/>
        <v>396.00036</v>
      </c>
      <c r="N2054">
        <f t="shared" si="67"/>
        <v>20</v>
      </c>
    </row>
    <row r="2055" spans="1:14" x14ac:dyDescent="0.25">
      <c r="A2055" t="s">
        <v>2339</v>
      </c>
      <c r="B2055" t="s">
        <v>2537</v>
      </c>
      <c r="C2055" t="s">
        <v>2340</v>
      </c>
      <c r="D2055" s="98">
        <v>45524</v>
      </c>
      <c r="E2055" s="1">
        <v>524</v>
      </c>
      <c r="F2055" t="s">
        <v>2426</v>
      </c>
      <c r="G2055" s="1">
        <v>3580230</v>
      </c>
      <c r="H2055" t="s">
        <v>2356</v>
      </c>
      <c r="I2055" s="88">
        <v>6</v>
      </c>
      <c r="L2055" s="47">
        <v>36.695520000000002</v>
      </c>
      <c r="M2055" s="47">
        <f t="shared" si="66"/>
        <v>220.17312000000001</v>
      </c>
      <c r="N2055">
        <f t="shared" si="67"/>
        <v>20</v>
      </c>
    </row>
    <row r="2056" spans="1:14" x14ac:dyDescent="0.25">
      <c r="A2056" t="s">
        <v>2339</v>
      </c>
      <c r="B2056" t="s">
        <v>2537</v>
      </c>
      <c r="C2056" t="s">
        <v>2340</v>
      </c>
      <c r="D2056" s="98">
        <v>45523</v>
      </c>
      <c r="E2056" s="1">
        <v>526</v>
      </c>
      <c r="F2056" t="s">
        <v>2427</v>
      </c>
      <c r="G2056" s="1">
        <v>3352387</v>
      </c>
      <c r="H2056" t="s">
        <v>2352</v>
      </c>
      <c r="I2056" s="88">
        <v>12</v>
      </c>
      <c r="L2056" s="47">
        <v>39.743999999999993</v>
      </c>
      <c r="M2056" s="47">
        <f t="shared" si="66"/>
        <v>476.92799999999988</v>
      </c>
      <c r="N2056">
        <f t="shared" si="67"/>
        <v>19</v>
      </c>
    </row>
    <row r="2057" spans="1:14" x14ac:dyDescent="0.25">
      <c r="A2057" t="s">
        <v>2339</v>
      </c>
      <c r="B2057" t="s">
        <v>2537</v>
      </c>
      <c r="C2057" t="s">
        <v>2340</v>
      </c>
      <c r="D2057" s="98">
        <v>45523</v>
      </c>
      <c r="E2057" s="1">
        <v>526</v>
      </c>
      <c r="F2057" t="s">
        <v>2427</v>
      </c>
      <c r="G2057" s="1">
        <v>3384347</v>
      </c>
      <c r="H2057" t="s">
        <v>2345</v>
      </c>
      <c r="I2057" s="88">
        <v>60</v>
      </c>
      <c r="L2057" s="47">
        <v>5.7200040000000012</v>
      </c>
      <c r="M2057" s="47">
        <f t="shared" si="66"/>
        <v>343.20024000000006</v>
      </c>
      <c r="N2057">
        <f t="shared" si="67"/>
        <v>19</v>
      </c>
    </row>
    <row r="2058" spans="1:14" x14ac:dyDescent="0.25">
      <c r="A2058" t="s">
        <v>2339</v>
      </c>
      <c r="B2058" t="s">
        <v>2537</v>
      </c>
      <c r="C2058" t="s">
        <v>2340</v>
      </c>
      <c r="D2058" s="98">
        <v>45526</v>
      </c>
      <c r="E2058" s="1">
        <v>527</v>
      </c>
      <c r="F2058" t="s">
        <v>5182</v>
      </c>
      <c r="G2058" s="1">
        <v>3408152</v>
      </c>
      <c r="H2058" t="s">
        <v>2346</v>
      </c>
      <c r="I2058" s="88">
        <v>40</v>
      </c>
      <c r="L2058" s="47">
        <v>19.800018000000001</v>
      </c>
      <c r="M2058" s="47">
        <f t="shared" si="66"/>
        <v>792.00072</v>
      </c>
      <c r="N2058">
        <f t="shared" si="67"/>
        <v>22</v>
      </c>
    </row>
    <row r="2059" spans="1:14" x14ac:dyDescent="0.25">
      <c r="A2059" t="s">
        <v>2339</v>
      </c>
      <c r="B2059" t="s">
        <v>2537</v>
      </c>
      <c r="C2059" t="s">
        <v>2340</v>
      </c>
      <c r="D2059" s="98">
        <v>45526</v>
      </c>
      <c r="E2059" s="1">
        <v>527</v>
      </c>
      <c r="F2059" t="s">
        <v>5182</v>
      </c>
      <c r="G2059" s="1">
        <v>3565351</v>
      </c>
      <c r="H2059" t="s">
        <v>2342</v>
      </c>
      <c r="I2059" s="88">
        <v>24</v>
      </c>
      <c r="L2059" s="47">
        <v>12.645809999999999</v>
      </c>
      <c r="M2059" s="47">
        <f t="shared" ref="M2059:M2122" si="68">+I2059*L2059</f>
        <v>303.49943999999999</v>
      </c>
      <c r="N2059">
        <f t="shared" si="67"/>
        <v>22</v>
      </c>
    </row>
    <row r="2060" spans="1:14" x14ac:dyDescent="0.25">
      <c r="A2060" t="s">
        <v>2339</v>
      </c>
      <c r="B2060" t="s">
        <v>2537</v>
      </c>
      <c r="C2060" t="s">
        <v>2340</v>
      </c>
      <c r="D2060" s="98">
        <v>45526</v>
      </c>
      <c r="E2060" s="1">
        <v>527</v>
      </c>
      <c r="F2060" t="s">
        <v>5182</v>
      </c>
      <c r="G2060" s="1">
        <v>3284683</v>
      </c>
      <c r="H2060" t="s">
        <v>2343</v>
      </c>
      <c r="I2060" s="88">
        <v>30</v>
      </c>
      <c r="L2060" s="47">
        <v>30.099959999999999</v>
      </c>
      <c r="M2060" s="47">
        <f t="shared" si="68"/>
        <v>902.99879999999996</v>
      </c>
      <c r="N2060">
        <f t="shared" si="67"/>
        <v>22</v>
      </c>
    </row>
    <row r="2061" spans="1:14" x14ac:dyDescent="0.25">
      <c r="A2061" t="s">
        <v>2339</v>
      </c>
      <c r="B2061" t="s">
        <v>2537</v>
      </c>
      <c r="C2061" t="s">
        <v>2340</v>
      </c>
      <c r="D2061" s="98">
        <v>45526</v>
      </c>
      <c r="E2061" s="1">
        <v>527</v>
      </c>
      <c r="F2061" t="s">
        <v>5182</v>
      </c>
      <c r="G2061" s="1">
        <v>3352387</v>
      </c>
      <c r="H2061" t="s">
        <v>2352</v>
      </c>
      <c r="I2061" s="88">
        <v>30</v>
      </c>
      <c r="L2061" s="47">
        <v>39.743999999999993</v>
      </c>
      <c r="M2061" s="47">
        <f t="shared" si="68"/>
        <v>1192.3199999999997</v>
      </c>
      <c r="N2061">
        <f t="shared" si="67"/>
        <v>22</v>
      </c>
    </row>
    <row r="2062" spans="1:14" x14ac:dyDescent="0.25">
      <c r="A2062" t="s">
        <v>2339</v>
      </c>
      <c r="B2062" t="s">
        <v>2537</v>
      </c>
      <c r="C2062" t="s">
        <v>2340</v>
      </c>
      <c r="D2062" s="98">
        <v>45526</v>
      </c>
      <c r="E2062" s="1">
        <v>527</v>
      </c>
      <c r="F2062" t="s">
        <v>5182</v>
      </c>
      <c r="G2062" s="1">
        <v>3384346</v>
      </c>
      <c r="H2062" t="s">
        <v>2354</v>
      </c>
      <c r="I2062" s="88">
        <v>12</v>
      </c>
      <c r="L2062" s="47">
        <v>37.949940000000005</v>
      </c>
      <c r="M2062" s="47">
        <f t="shared" si="68"/>
        <v>455.39928000000009</v>
      </c>
      <c r="N2062">
        <f t="shared" si="67"/>
        <v>22</v>
      </c>
    </row>
    <row r="2063" spans="1:14" x14ac:dyDescent="0.25">
      <c r="A2063" t="s">
        <v>2339</v>
      </c>
      <c r="B2063" t="s">
        <v>2537</v>
      </c>
      <c r="C2063" t="s">
        <v>2340</v>
      </c>
      <c r="D2063" s="98">
        <v>45526</v>
      </c>
      <c r="E2063" s="1">
        <v>527</v>
      </c>
      <c r="F2063" t="s">
        <v>5182</v>
      </c>
      <c r="G2063" s="1">
        <v>3408152</v>
      </c>
      <c r="H2063" t="s">
        <v>2346</v>
      </c>
      <c r="I2063" s="88">
        <v>80</v>
      </c>
      <c r="L2063" s="47">
        <v>19.800018000000001</v>
      </c>
      <c r="M2063" s="47">
        <f t="shared" si="68"/>
        <v>1584.00144</v>
      </c>
      <c r="N2063">
        <f t="shared" si="67"/>
        <v>22</v>
      </c>
    </row>
    <row r="2064" spans="1:14" x14ac:dyDescent="0.25">
      <c r="A2064" t="s">
        <v>2339</v>
      </c>
      <c r="B2064" t="s">
        <v>2537</v>
      </c>
      <c r="C2064" t="s">
        <v>2340</v>
      </c>
      <c r="D2064" s="98">
        <v>45526</v>
      </c>
      <c r="E2064" s="1">
        <v>528</v>
      </c>
      <c r="F2064" t="s">
        <v>2428</v>
      </c>
      <c r="G2064" s="1">
        <v>3580595</v>
      </c>
      <c r="H2064" t="s">
        <v>2349</v>
      </c>
      <c r="I2064" s="88">
        <v>6</v>
      </c>
      <c r="L2064" s="47">
        <v>18.065520000000003</v>
      </c>
      <c r="M2064" s="47">
        <f t="shared" si="68"/>
        <v>108.39312000000001</v>
      </c>
      <c r="N2064">
        <f t="shared" si="67"/>
        <v>22</v>
      </c>
    </row>
    <row r="2065" spans="1:14" x14ac:dyDescent="0.25">
      <c r="A2065" t="s">
        <v>2339</v>
      </c>
      <c r="B2065" t="s">
        <v>2537</v>
      </c>
      <c r="C2065" t="s">
        <v>2340</v>
      </c>
      <c r="D2065" s="98">
        <v>45526</v>
      </c>
      <c r="E2065" s="1">
        <v>528</v>
      </c>
      <c r="F2065" t="s">
        <v>2428</v>
      </c>
      <c r="G2065" s="1">
        <v>3373113</v>
      </c>
      <c r="H2065" t="s">
        <v>2353</v>
      </c>
      <c r="I2065" s="88">
        <v>60</v>
      </c>
      <c r="L2065" s="47">
        <v>5.9841899999999999</v>
      </c>
      <c r="M2065" s="47">
        <f t="shared" si="68"/>
        <v>359.0514</v>
      </c>
      <c r="N2065">
        <f t="shared" si="67"/>
        <v>22</v>
      </c>
    </row>
    <row r="2066" spans="1:14" x14ac:dyDescent="0.25">
      <c r="A2066" t="s">
        <v>2339</v>
      </c>
      <c r="B2066" t="s">
        <v>2537</v>
      </c>
      <c r="C2066" t="s">
        <v>2340</v>
      </c>
      <c r="D2066" s="98">
        <v>45526</v>
      </c>
      <c r="E2066" s="1">
        <v>528</v>
      </c>
      <c r="F2066" t="s">
        <v>2428</v>
      </c>
      <c r="G2066" s="1">
        <v>3384347</v>
      </c>
      <c r="H2066" t="s">
        <v>2345</v>
      </c>
      <c r="I2066" s="88">
        <v>60</v>
      </c>
      <c r="L2066" s="47">
        <v>5.7200040000000012</v>
      </c>
      <c r="M2066" s="47">
        <f t="shared" si="68"/>
        <v>343.20024000000006</v>
      </c>
      <c r="N2066">
        <f t="shared" si="67"/>
        <v>22</v>
      </c>
    </row>
    <row r="2067" spans="1:14" x14ac:dyDescent="0.25">
      <c r="A2067" t="s">
        <v>2339</v>
      </c>
      <c r="B2067" t="s">
        <v>2537</v>
      </c>
      <c r="C2067" t="s">
        <v>2340</v>
      </c>
      <c r="D2067" s="98">
        <v>45526</v>
      </c>
      <c r="E2067" s="1">
        <v>528</v>
      </c>
      <c r="F2067" t="s">
        <v>2428</v>
      </c>
      <c r="G2067" s="1">
        <v>3408152</v>
      </c>
      <c r="H2067" t="s">
        <v>2346</v>
      </c>
      <c r="I2067" s="88">
        <v>40</v>
      </c>
      <c r="L2067" s="47">
        <v>19.800018000000001</v>
      </c>
      <c r="M2067" s="47">
        <f t="shared" si="68"/>
        <v>792.00072</v>
      </c>
      <c r="N2067">
        <f t="shared" si="67"/>
        <v>22</v>
      </c>
    </row>
    <row r="2068" spans="1:14" x14ac:dyDescent="0.25">
      <c r="A2068" t="s">
        <v>2339</v>
      </c>
      <c r="B2068" t="s">
        <v>2537</v>
      </c>
      <c r="C2068" t="s">
        <v>2340</v>
      </c>
      <c r="D2068" s="98">
        <v>45526</v>
      </c>
      <c r="E2068" s="1">
        <v>528</v>
      </c>
      <c r="F2068" t="s">
        <v>2428</v>
      </c>
      <c r="G2068" s="1">
        <v>3384346</v>
      </c>
      <c r="H2068" t="s">
        <v>2354</v>
      </c>
      <c r="I2068" s="88">
        <v>18</v>
      </c>
      <c r="L2068" s="47">
        <v>37.949940000000005</v>
      </c>
      <c r="M2068" s="47">
        <f t="shared" si="68"/>
        <v>683.09892000000013</v>
      </c>
      <c r="N2068">
        <f t="shared" si="67"/>
        <v>22</v>
      </c>
    </row>
    <row r="2069" spans="1:14" x14ac:dyDescent="0.25">
      <c r="A2069" t="s">
        <v>2339</v>
      </c>
      <c r="B2069" t="s">
        <v>2537</v>
      </c>
      <c r="C2069" t="s">
        <v>2340</v>
      </c>
      <c r="D2069" s="98">
        <v>45529</v>
      </c>
      <c r="E2069" s="1">
        <v>528</v>
      </c>
      <c r="F2069" t="s">
        <v>2428</v>
      </c>
      <c r="G2069" s="1">
        <v>3584240</v>
      </c>
      <c r="H2069" t="s">
        <v>2357</v>
      </c>
      <c r="I2069" s="88">
        <v>60</v>
      </c>
      <c r="L2069" s="47">
        <v>5.9841899999999999</v>
      </c>
      <c r="M2069" s="47">
        <f t="shared" si="68"/>
        <v>359.0514</v>
      </c>
      <c r="N2069">
        <f t="shared" si="67"/>
        <v>25</v>
      </c>
    </row>
    <row r="2070" spans="1:14" x14ac:dyDescent="0.25">
      <c r="A2070" t="s">
        <v>2339</v>
      </c>
      <c r="B2070" t="s">
        <v>2537</v>
      </c>
      <c r="C2070" t="s">
        <v>2340</v>
      </c>
      <c r="D2070" s="98">
        <v>45529</v>
      </c>
      <c r="E2070" s="1">
        <v>528</v>
      </c>
      <c r="F2070" t="s">
        <v>2428</v>
      </c>
      <c r="G2070" s="1">
        <v>3584241</v>
      </c>
      <c r="H2070" t="s">
        <v>2358</v>
      </c>
      <c r="I2070" s="88">
        <v>40</v>
      </c>
      <c r="L2070" s="47">
        <v>20.662344000000001</v>
      </c>
      <c r="M2070" s="47">
        <f t="shared" si="68"/>
        <v>826.49376000000007</v>
      </c>
      <c r="N2070">
        <f t="shared" si="67"/>
        <v>25</v>
      </c>
    </row>
    <row r="2071" spans="1:14" x14ac:dyDescent="0.25">
      <c r="A2071" t="s">
        <v>2339</v>
      </c>
      <c r="B2071" t="s">
        <v>2537</v>
      </c>
      <c r="C2071" t="s">
        <v>2340</v>
      </c>
      <c r="D2071" s="98">
        <v>45529</v>
      </c>
      <c r="E2071" s="1">
        <v>528</v>
      </c>
      <c r="F2071" t="s">
        <v>2428</v>
      </c>
      <c r="G2071" s="1">
        <v>3580595</v>
      </c>
      <c r="H2071" t="s">
        <v>2349</v>
      </c>
      <c r="I2071" s="88">
        <v>18</v>
      </c>
      <c r="L2071" s="47">
        <v>18.065520000000003</v>
      </c>
      <c r="M2071" s="47">
        <f t="shared" si="68"/>
        <v>325.17936000000003</v>
      </c>
      <c r="N2071">
        <f t="shared" si="67"/>
        <v>25</v>
      </c>
    </row>
    <row r="2072" spans="1:14" x14ac:dyDescent="0.25">
      <c r="A2072" t="s">
        <v>2339</v>
      </c>
      <c r="B2072" t="s">
        <v>2537</v>
      </c>
      <c r="C2072" t="s">
        <v>2340</v>
      </c>
      <c r="D2072" s="98">
        <v>45526</v>
      </c>
      <c r="E2072" s="1">
        <v>529</v>
      </c>
      <c r="F2072" t="s">
        <v>2429</v>
      </c>
      <c r="G2072" s="1">
        <v>3373113</v>
      </c>
      <c r="H2072" t="s">
        <v>2353</v>
      </c>
      <c r="I2072" s="88">
        <v>60</v>
      </c>
      <c r="L2072" s="47">
        <v>5.9841899999999999</v>
      </c>
      <c r="M2072" s="47">
        <f t="shared" si="68"/>
        <v>359.0514</v>
      </c>
      <c r="N2072">
        <f t="shared" si="67"/>
        <v>22</v>
      </c>
    </row>
    <row r="2073" spans="1:14" x14ac:dyDescent="0.25">
      <c r="A2073" t="s">
        <v>2339</v>
      </c>
      <c r="B2073" t="s">
        <v>2537</v>
      </c>
      <c r="C2073" t="s">
        <v>2340</v>
      </c>
      <c r="D2073" s="98">
        <v>45526</v>
      </c>
      <c r="E2073" s="1">
        <v>529</v>
      </c>
      <c r="F2073" t="s">
        <v>2429</v>
      </c>
      <c r="G2073" s="1">
        <v>3284683</v>
      </c>
      <c r="H2073" t="s">
        <v>2343</v>
      </c>
      <c r="I2073" s="88">
        <v>60</v>
      </c>
      <c r="L2073" s="47">
        <v>30.099959999999999</v>
      </c>
      <c r="M2073" s="47">
        <f t="shared" si="68"/>
        <v>1805.9975999999999</v>
      </c>
      <c r="N2073">
        <f t="shared" si="67"/>
        <v>22</v>
      </c>
    </row>
    <row r="2074" spans="1:14" x14ac:dyDescent="0.25">
      <c r="A2074" t="s">
        <v>2339</v>
      </c>
      <c r="B2074" t="s">
        <v>2537</v>
      </c>
      <c r="C2074" t="s">
        <v>2340</v>
      </c>
      <c r="D2074" s="98">
        <v>45526</v>
      </c>
      <c r="E2074" s="1">
        <v>529</v>
      </c>
      <c r="F2074" t="s">
        <v>2429</v>
      </c>
      <c r="G2074" s="1">
        <v>3373113</v>
      </c>
      <c r="H2074" t="s">
        <v>2353</v>
      </c>
      <c r="I2074" s="88">
        <v>360</v>
      </c>
      <c r="L2074" s="47">
        <v>5.9841899999999999</v>
      </c>
      <c r="M2074" s="47">
        <f t="shared" si="68"/>
        <v>2154.3083999999999</v>
      </c>
      <c r="N2074">
        <f t="shared" si="67"/>
        <v>22</v>
      </c>
    </row>
    <row r="2075" spans="1:14" x14ac:dyDescent="0.25">
      <c r="A2075" t="s">
        <v>2339</v>
      </c>
      <c r="B2075" t="s">
        <v>2537</v>
      </c>
      <c r="C2075" t="s">
        <v>2340</v>
      </c>
      <c r="D2075" s="98">
        <v>45526</v>
      </c>
      <c r="E2075" s="1">
        <v>529</v>
      </c>
      <c r="F2075" t="s">
        <v>2429</v>
      </c>
      <c r="G2075" s="1">
        <v>3384346</v>
      </c>
      <c r="H2075" t="s">
        <v>2354</v>
      </c>
      <c r="I2075" s="88">
        <v>12</v>
      </c>
      <c r="L2075" s="47">
        <v>37.949940000000005</v>
      </c>
      <c r="M2075" s="47">
        <f t="shared" si="68"/>
        <v>455.39928000000009</v>
      </c>
      <c r="N2075">
        <f t="shared" si="67"/>
        <v>22</v>
      </c>
    </row>
    <row r="2076" spans="1:14" x14ac:dyDescent="0.25">
      <c r="A2076" t="s">
        <v>2339</v>
      </c>
      <c r="B2076" t="s">
        <v>2537</v>
      </c>
      <c r="C2076" t="s">
        <v>2340</v>
      </c>
      <c r="D2076" s="98">
        <v>45526</v>
      </c>
      <c r="E2076" s="1">
        <v>529</v>
      </c>
      <c r="F2076" t="s">
        <v>2429</v>
      </c>
      <c r="G2076" s="1">
        <v>3580595</v>
      </c>
      <c r="H2076" t="s">
        <v>2349</v>
      </c>
      <c r="I2076" s="88">
        <v>18</v>
      </c>
      <c r="L2076" s="47">
        <v>18.065520000000003</v>
      </c>
      <c r="M2076" s="47">
        <f t="shared" si="68"/>
        <v>325.17936000000003</v>
      </c>
      <c r="N2076">
        <f t="shared" si="67"/>
        <v>22</v>
      </c>
    </row>
    <row r="2077" spans="1:14" x14ac:dyDescent="0.25">
      <c r="A2077" t="s">
        <v>2339</v>
      </c>
      <c r="B2077" t="s">
        <v>2537</v>
      </c>
      <c r="C2077" t="s">
        <v>2340</v>
      </c>
      <c r="D2077" s="98">
        <v>45527</v>
      </c>
      <c r="E2077" s="1">
        <v>532</v>
      </c>
      <c r="F2077" t="s">
        <v>2430</v>
      </c>
      <c r="G2077" s="1">
        <v>3408152</v>
      </c>
      <c r="H2077" t="s">
        <v>2346</v>
      </c>
      <c r="I2077" s="88">
        <v>20</v>
      </c>
      <c r="L2077" s="47">
        <v>19.800018000000001</v>
      </c>
      <c r="M2077" s="47">
        <f t="shared" si="68"/>
        <v>396.00036</v>
      </c>
      <c r="N2077">
        <f t="shared" si="67"/>
        <v>23</v>
      </c>
    </row>
    <row r="2078" spans="1:14" x14ac:dyDescent="0.25">
      <c r="A2078" t="s">
        <v>2339</v>
      </c>
      <c r="B2078" t="s">
        <v>2537</v>
      </c>
      <c r="C2078" t="s">
        <v>2340</v>
      </c>
      <c r="D2078" s="98">
        <v>45527</v>
      </c>
      <c r="E2078" s="1">
        <v>532</v>
      </c>
      <c r="F2078" t="s">
        <v>2430</v>
      </c>
      <c r="G2078" s="1">
        <v>3580595</v>
      </c>
      <c r="H2078" t="s">
        <v>2349</v>
      </c>
      <c r="I2078" s="88">
        <v>12</v>
      </c>
      <c r="L2078" s="47">
        <v>18.065520000000003</v>
      </c>
      <c r="M2078" s="47">
        <f t="shared" si="68"/>
        <v>216.78624000000002</v>
      </c>
      <c r="N2078">
        <f t="shared" si="67"/>
        <v>23</v>
      </c>
    </row>
    <row r="2079" spans="1:14" x14ac:dyDescent="0.25">
      <c r="A2079" t="s">
        <v>2339</v>
      </c>
      <c r="B2079" t="s">
        <v>2537</v>
      </c>
      <c r="C2079" t="s">
        <v>2340</v>
      </c>
      <c r="D2079" s="98">
        <v>45523</v>
      </c>
      <c r="E2079" s="1">
        <v>532</v>
      </c>
      <c r="F2079" t="s">
        <v>2430</v>
      </c>
      <c r="G2079" s="1">
        <v>3284683</v>
      </c>
      <c r="H2079" t="s">
        <v>2343</v>
      </c>
      <c r="I2079" s="88">
        <v>90</v>
      </c>
      <c r="L2079" s="47">
        <v>30.099959999999999</v>
      </c>
      <c r="M2079" s="47">
        <f t="shared" si="68"/>
        <v>2708.9964</v>
      </c>
      <c r="N2079">
        <f t="shared" si="67"/>
        <v>19</v>
      </c>
    </row>
    <row r="2080" spans="1:14" x14ac:dyDescent="0.25">
      <c r="A2080" t="s">
        <v>2339</v>
      </c>
      <c r="B2080" t="s">
        <v>2537</v>
      </c>
      <c r="C2080" t="s">
        <v>2340</v>
      </c>
      <c r="D2080" s="98">
        <v>45527</v>
      </c>
      <c r="E2080" s="1">
        <v>532</v>
      </c>
      <c r="F2080" t="s">
        <v>2430</v>
      </c>
      <c r="G2080" s="1">
        <v>3373113</v>
      </c>
      <c r="H2080" t="s">
        <v>2353</v>
      </c>
      <c r="I2080" s="88">
        <v>180</v>
      </c>
      <c r="L2080" s="47">
        <v>5.9841899999999999</v>
      </c>
      <c r="M2080" s="47">
        <f t="shared" si="68"/>
        <v>1077.1541999999999</v>
      </c>
      <c r="N2080">
        <f t="shared" si="67"/>
        <v>23</v>
      </c>
    </row>
    <row r="2081" spans="1:14" x14ac:dyDescent="0.25">
      <c r="A2081" t="s">
        <v>2339</v>
      </c>
      <c r="B2081" t="s">
        <v>2537</v>
      </c>
      <c r="C2081" t="s">
        <v>2340</v>
      </c>
      <c r="D2081" s="98">
        <v>45527</v>
      </c>
      <c r="E2081" s="1">
        <v>532</v>
      </c>
      <c r="F2081" t="s">
        <v>2430</v>
      </c>
      <c r="G2081" s="1">
        <v>3580230</v>
      </c>
      <c r="H2081" t="s">
        <v>2356</v>
      </c>
      <c r="I2081" s="88">
        <v>30</v>
      </c>
      <c r="L2081" s="47">
        <v>36.695520000000002</v>
      </c>
      <c r="M2081" s="47">
        <f t="shared" si="68"/>
        <v>1100.8656000000001</v>
      </c>
      <c r="N2081">
        <f t="shared" si="67"/>
        <v>23</v>
      </c>
    </row>
    <row r="2082" spans="1:14" x14ac:dyDescent="0.25">
      <c r="A2082" t="s">
        <v>2339</v>
      </c>
      <c r="B2082" t="s">
        <v>2537</v>
      </c>
      <c r="C2082" t="s">
        <v>2340</v>
      </c>
      <c r="D2082" s="98">
        <v>45527</v>
      </c>
      <c r="E2082" s="1">
        <v>532</v>
      </c>
      <c r="F2082" t="s">
        <v>2430</v>
      </c>
      <c r="G2082" s="1">
        <v>3580595</v>
      </c>
      <c r="H2082" t="s">
        <v>2349</v>
      </c>
      <c r="I2082" s="88">
        <v>30</v>
      </c>
      <c r="L2082" s="47">
        <v>18.065520000000003</v>
      </c>
      <c r="M2082" s="47">
        <f t="shared" si="68"/>
        <v>541.96560000000011</v>
      </c>
      <c r="N2082">
        <f t="shared" si="67"/>
        <v>23</v>
      </c>
    </row>
    <row r="2083" spans="1:14" x14ac:dyDescent="0.25">
      <c r="A2083" t="s">
        <v>2339</v>
      </c>
      <c r="B2083" t="s">
        <v>2537</v>
      </c>
      <c r="C2083" t="s">
        <v>2340</v>
      </c>
      <c r="D2083" s="98">
        <v>45526</v>
      </c>
      <c r="E2083" s="1">
        <v>532</v>
      </c>
      <c r="F2083" t="s">
        <v>2430</v>
      </c>
      <c r="G2083" s="1">
        <v>3584240</v>
      </c>
      <c r="H2083" t="s">
        <v>2357</v>
      </c>
      <c r="I2083" s="88">
        <v>180</v>
      </c>
      <c r="L2083" s="47">
        <v>5.9841899999999999</v>
      </c>
      <c r="M2083" s="47">
        <f t="shared" si="68"/>
        <v>1077.1541999999999</v>
      </c>
      <c r="N2083">
        <f t="shared" si="67"/>
        <v>22</v>
      </c>
    </row>
    <row r="2084" spans="1:14" x14ac:dyDescent="0.25">
      <c r="A2084" t="s">
        <v>2339</v>
      </c>
      <c r="B2084" t="s">
        <v>2537</v>
      </c>
      <c r="C2084" t="s">
        <v>2340</v>
      </c>
      <c r="D2084" s="98">
        <v>45528</v>
      </c>
      <c r="E2084" s="1">
        <v>534</v>
      </c>
      <c r="F2084" t="s">
        <v>5183</v>
      </c>
      <c r="G2084" s="1">
        <v>3284683</v>
      </c>
      <c r="H2084" t="s">
        <v>2343</v>
      </c>
      <c r="I2084" s="88">
        <v>6</v>
      </c>
      <c r="L2084" s="47">
        <v>30.099959999999999</v>
      </c>
      <c r="M2084" s="47">
        <f t="shared" si="68"/>
        <v>180.59976</v>
      </c>
      <c r="N2084">
        <f t="shared" si="67"/>
        <v>24</v>
      </c>
    </row>
    <row r="2085" spans="1:14" x14ac:dyDescent="0.25">
      <c r="A2085" t="s">
        <v>2339</v>
      </c>
      <c r="B2085" t="s">
        <v>2537</v>
      </c>
      <c r="C2085" t="s">
        <v>2340</v>
      </c>
      <c r="D2085" s="98">
        <v>45528</v>
      </c>
      <c r="E2085" s="1">
        <v>534</v>
      </c>
      <c r="F2085" t="s">
        <v>5183</v>
      </c>
      <c r="G2085" s="1">
        <v>3352387</v>
      </c>
      <c r="H2085" t="s">
        <v>2352</v>
      </c>
      <c r="I2085" s="88">
        <v>12</v>
      </c>
      <c r="L2085" s="47">
        <v>39.743999999999993</v>
      </c>
      <c r="M2085" s="47">
        <f t="shared" si="68"/>
        <v>476.92799999999988</v>
      </c>
      <c r="N2085">
        <f t="shared" si="67"/>
        <v>24</v>
      </c>
    </row>
    <row r="2086" spans="1:14" x14ac:dyDescent="0.25">
      <c r="A2086" t="s">
        <v>2339</v>
      </c>
      <c r="B2086" t="s">
        <v>2537</v>
      </c>
      <c r="C2086" t="s">
        <v>2340</v>
      </c>
      <c r="D2086" s="98">
        <v>45528</v>
      </c>
      <c r="E2086" s="1">
        <v>534</v>
      </c>
      <c r="F2086" t="s">
        <v>5183</v>
      </c>
      <c r="G2086" s="1">
        <v>3373113</v>
      </c>
      <c r="H2086" t="s">
        <v>2353</v>
      </c>
      <c r="I2086" s="88">
        <v>60</v>
      </c>
      <c r="L2086" s="47">
        <v>5.9841899999999999</v>
      </c>
      <c r="M2086" s="47">
        <f t="shared" si="68"/>
        <v>359.0514</v>
      </c>
      <c r="N2086">
        <f t="shared" si="67"/>
        <v>24</v>
      </c>
    </row>
    <row r="2087" spans="1:14" x14ac:dyDescent="0.25">
      <c r="A2087" t="s">
        <v>2339</v>
      </c>
      <c r="B2087" t="s">
        <v>2537</v>
      </c>
      <c r="C2087" t="s">
        <v>2340</v>
      </c>
      <c r="D2087" s="98">
        <v>45528</v>
      </c>
      <c r="E2087" s="1">
        <v>534</v>
      </c>
      <c r="F2087" t="s">
        <v>5183</v>
      </c>
      <c r="G2087" s="1">
        <v>3384346</v>
      </c>
      <c r="H2087" t="s">
        <v>2354</v>
      </c>
      <c r="I2087" s="88">
        <v>18</v>
      </c>
      <c r="L2087" s="47">
        <v>37.949940000000005</v>
      </c>
      <c r="M2087" s="47">
        <f t="shared" si="68"/>
        <v>683.09892000000013</v>
      </c>
      <c r="N2087">
        <f t="shared" si="67"/>
        <v>24</v>
      </c>
    </row>
    <row r="2088" spans="1:14" x14ac:dyDescent="0.25">
      <c r="A2088" t="s">
        <v>2339</v>
      </c>
      <c r="B2088" t="s">
        <v>2537</v>
      </c>
      <c r="C2088" t="s">
        <v>2340</v>
      </c>
      <c r="D2088" s="98">
        <v>45528</v>
      </c>
      <c r="E2088" s="1">
        <v>534</v>
      </c>
      <c r="F2088" t="s">
        <v>5183</v>
      </c>
      <c r="G2088" s="1">
        <v>3565350</v>
      </c>
      <c r="H2088" t="s">
        <v>2364</v>
      </c>
      <c r="I2088" s="88">
        <v>24</v>
      </c>
      <c r="L2088" s="47">
        <v>12.645809999999999</v>
      </c>
      <c r="M2088" s="47">
        <f t="shared" si="68"/>
        <v>303.49943999999999</v>
      </c>
      <c r="N2088">
        <f t="shared" si="67"/>
        <v>24</v>
      </c>
    </row>
    <row r="2089" spans="1:14" x14ac:dyDescent="0.25">
      <c r="A2089" t="s">
        <v>2339</v>
      </c>
      <c r="B2089" t="s">
        <v>2537</v>
      </c>
      <c r="C2089" t="s">
        <v>2340</v>
      </c>
      <c r="D2089" s="98">
        <v>45528</v>
      </c>
      <c r="E2089" s="1">
        <v>534</v>
      </c>
      <c r="F2089" t="s">
        <v>5183</v>
      </c>
      <c r="G2089" s="1">
        <v>3565351</v>
      </c>
      <c r="H2089" t="s">
        <v>2342</v>
      </c>
      <c r="I2089" s="88">
        <v>24</v>
      </c>
      <c r="L2089" s="47">
        <v>12.645809999999999</v>
      </c>
      <c r="M2089" s="47">
        <f t="shared" si="68"/>
        <v>303.49943999999999</v>
      </c>
      <c r="N2089">
        <f t="shared" si="67"/>
        <v>24</v>
      </c>
    </row>
    <row r="2090" spans="1:14" x14ac:dyDescent="0.25">
      <c r="A2090" t="s">
        <v>2339</v>
      </c>
      <c r="B2090" t="s">
        <v>2537</v>
      </c>
      <c r="C2090" t="s">
        <v>2340</v>
      </c>
      <c r="D2090" s="98">
        <v>45528</v>
      </c>
      <c r="E2090" s="1">
        <v>534</v>
      </c>
      <c r="F2090" t="s">
        <v>5183</v>
      </c>
      <c r="G2090" s="1">
        <v>3384346</v>
      </c>
      <c r="H2090" t="s">
        <v>2354</v>
      </c>
      <c r="I2090" s="88">
        <v>6</v>
      </c>
      <c r="L2090" s="47">
        <v>37.949940000000005</v>
      </c>
      <c r="M2090" s="47">
        <f t="shared" si="68"/>
        <v>227.69964000000004</v>
      </c>
      <c r="N2090">
        <f t="shared" si="67"/>
        <v>24</v>
      </c>
    </row>
    <row r="2091" spans="1:14" x14ac:dyDescent="0.25">
      <c r="A2091" t="s">
        <v>2339</v>
      </c>
      <c r="B2091" t="s">
        <v>2537</v>
      </c>
      <c r="C2091" t="s">
        <v>2340</v>
      </c>
      <c r="D2091" s="98">
        <v>45526</v>
      </c>
      <c r="E2091" s="1">
        <v>537</v>
      </c>
      <c r="F2091" t="s">
        <v>2488</v>
      </c>
      <c r="G2091" s="1">
        <v>3284683</v>
      </c>
      <c r="H2091" t="s">
        <v>2343</v>
      </c>
      <c r="I2091" s="88">
        <v>6</v>
      </c>
      <c r="L2091" s="47">
        <v>30.099959999999999</v>
      </c>
      <c r="M2091" s="47">
        <f t="shared" si="68"/>
        <v>180.59976</v>
      </c>
      <c r="N2091">
        <f t="shared" si="67"/>
        <v>22</v>
      </c>
    </row>
    <row r="2092" spans="1:14" x14ac:dyDescent="0.25">
      <c r="A2092" t="s">
        <v>2339</v>
      </c>
      <c r="B2092" t="s">
        <v>2537</v>
      </c>
      <c r="C2092" t="s">
        <v>2340</v>
      </c>
      <c r="D2092" s="98">
        <v>45526</v>
      </c>
      <c r="E2092" s="1">
        <v>540</v>
      </c>
      <c r="F2092" t="s">
        <v>2433</v>
      </c>
      <c r="G2092" s="1">
        <v>3564667</v>
      </c>
      <c r="H2092" t="s">
        <v>2347</v>
      </c>
      <c r="I2092" s="88">
        <v>12</v>
      </c>
      <c r="L2092" s="47">
        <v>20.323620000000002</v>
      </c>
      <c r="M2092" s="47">
        <f t="shared" si="68"/>
        <v>243.88344000000001</v>
      </c>
      <c r="N2092">
        <f t="shared" si="67"/>
        <v>22</v>
      </c>
    </row>
    <row r="2093" spans="1:14" x14ac:dyDescent="0.25">
      <c r="A2093" t="s">
        <v>2339</v>
      </c>
      <c r="B2093" t="s">
        <v>2537</v>
      </c>
      <c r="C2093" t="s">
        <v>2340</v>
      </c>
      <c r="D2093" s="98">
        <v>45526</v>
      </c>
      <c r="E2093" s="1">
        <v>540</v>
      </c>
      <c r="F2093" t="s">
        <v>2433</v>
      </c>
      <c r="G2093" s="1">
        <v>3352387</v>
      </c>
      <c r="H2093" t="s">
        <v>2352</v>
      </c>
      <c r="I2093" s="88">
        <v>30</v>
      </c>
      <c r="L2093" s="47">
        <v>39.743999999999993</v>
      </c>
      <c r="M2093" s="47">
        <f t="shared" si="68"/>
        <v>1192.3199999999997</v>
      </c>
      <c r="N2093">
        <f t="shared" si="67"/>
        <v>22</v>
      </c>
    </row>
    <row r="2094" spans="1:14" x14ac:dyDescent="0.25">
      <c r="A2094" t="s">
        <v>2339</v>
      </c>
      <c r="B2094" t="s">
        <v>2537</v>
      </c>
      <c r="C2094" t="s">
        <v>2340</v>
      </c>
      <c r="D2094" s="98">
        <v>45526</v>
      </c>
      <c r="E2094" s="1">
        <v>540</v>
      </c>
      <c r="F2094" t="s">
        <v>2433</v>
      </c>
      <c r="G2094" s="1">
        <v>3408152</v>
      </c>
      <c r="H2094" t="s">
        <v>2346</v>
      </c>
      <c r="I2094" s="88">
        <v>20</v>
      </c>
      <c r="L2094" s="47">
        <v>19.800018000000001</v>
      </c>
      <c r="M2094" s="47">
        <f t="shared" si="68"/>
        <v>396.00036</v>
      </c>
      <c r="N2094">
        <f t="shared" si="67"/>
        <v>22</v>
      </c>
    </row>
    <row r="2095" spans="1:14" x14ac:dyDescent="0.25">
      <c r="A2095" t="s">
        <v>2339</v>
      </c>
      <c r="B2095" t="s">
        <v>2537</v>
      </c>
      <c r="C2095" t="s">
        <v>2340</v>
      </c>
      <c r="D2095" s="98">
        <v>45523</v>
      </c>
      <c r="E2095" s="1">
        <v>543</v>
      </c>
      <c r="F2095" t="s">
        <v>5380</v>
      </c>
      <c r="G2095" s="1">
        <v>3373113</v>
      </c>
      <c r="H2095" t="s">
        <v>2353</v>
      </c>
      <c r="I2095" s="88">
        <v>60</v>
      </c>
      <c r="L2095" s="47">
        <v>5.9841899999999999</v>
      </c>
      <c r="M2095" s="47">
        <f t="shared" si="68"/>
        <v>359.0514</v>
      </c>
      <c r="N2095">
        <f t="shared" si="67"/>
        <v>19</v>
      </c>
    </row>
    <row r="2096" spans="1:14" x14ac:dyDescent="0.25">
      <c r="A2096" t="s">
        <v>2339</v>
      </c>
      <c r="B2096" t="s">
        <v>2537</v>
      </c>
      <c r="C2096" t="s">
        <v>2340</v>
      </c>
      <c r="D2096" s="98">
        <v>45523</v>
      </c>
      <c r="E2096" s="1">
        <v>543</v>
      </c>
      <c r="F2096" t="s">
        <v>5380</v>
      </c>
      <c r="G2096" s="1">
        <v>3384346</v>
      </c>
      <c r="H2096" t="s">
        <v>2354</v>
      </c>
      <c r="I2096" s="88">
        <v>12</v>
      </c>
      <c r="L2096" s="47">
        <v>37.949940000000005</v>
      </c>
      <c r="M2096" s="47">
        <f t="shared" si="68"/>
        <v>455.39928000000009</v>
      </c>
      <c r="N2096">
        <f t="shared" si="67"/>
        <v>19</v>
      </c>
    </row>
    <row r="2097" spans="1:14" x14ac:dyDescent="0.25">
      <c r="A2097" t="s">
        <v>2339</v>
      </c>
      <c r="B2097" t="s">
        <v>2537</v>
      </c>
      <c r="C2097" t="s">
        <v>2340</v>
      </c>
      <c r="D2097" s="98">
        <v>45523</v>
      </c>
      <c r="E2097" s="1">
        <v>543</v>
      </c>
      <c r="F2097" t="s">
        <v>5380</v>
      </c>
      <c r="G2097" s="1">
        <v>3384347</v>
      </c>
      <c r="H2097" t="s">
        <v>2345</v>
      </c>
      <c r="I2097" s="88">
        <v>60</v>
      </c>
      <c r="L2097" s="47">
        <v>5.7200040000000012</v>
      </c>
      <c r="M2097" s="47">
        <f t="shared" si="68"/>
        <v>343.20024000000006</v>
      </c>
      <c r="N2097">
        <f t="shared" si="67"/>
        <v>19</v>
      </c>
    </row>
    <row r="2098" spans="1:14" x14ac:dyDescent="0.25">
      <c r="A2098" t="s">
        <v>2339</v>
      </c>
      <c r="B2098" t="s">
        <v>2537</v>
      </c>
      <c r="C2098" t="s">
        <v>2340</v>
      </c>
      <c r="D2098" s="98">
        <v>45523</v>
      </c>
      <c r="E2098" s="1">
        <v>543</v>
      </c>
      <c r="F2098" t="s">
        <v>5380</v>
      </c>
      <c r="G2098" s="1">
        <v>3408152</v>
      </c>
      <c r="H2098" t="s">
        <v>2346</v>
      </c>
      <c r="I2098" s="88">
        <v>20</v>
      </c>
      <c r="L2098" s="47">
        <v>19.800018000000001</v>
      </c>
      <c r="M2098" s="47">
        <f t="shared" si="68"/>
        <v>396.00036</v>
      </c>
      <c r="N2098">
        <f t="shared" si="67"/>
        <v>19</v>
      </c>
    </row>
    <row r="2099" spans="1:14" x14ac:dyDescent="0.25">
      <c r="A2099" t="s">
        <v>2339</v>
      </c>
      <c r="B2099" t="s">
        <v>2537</v>
      </c>
      <c r="C2099" t="s">
        <v>2340</v>
      </c>
      <c r="D2099" s="98">
        <v>45523</v>
      </c>
      <c r="E2099" s="1">
        <v>546</v>
      </c>
      <c r="F2099" t="s">
        <v>5184</v>
      </c>
      <c r="G2099" s="1">
        <v>3408152</v>
      </c>
      <c r="H2099" t="s">
        <v>2346</v>
      </c>
      <c r="I2099" s="88">
        <v>20</v>
      </c>
      <c r="L2099" s="47">
        <v>19.800018000000001</v>
      </c>
      <c r="M2099" s="47">
        <f t="shared" si="68"/>
        <v>396.00036</v>
      </c>
      <c r="N2099">
        <f t="shared" si="67"/>
        <v>19</v>
      </c>
    </row>
    <row r="2100" spans="1:14" x14ac:dyDescent="0.25">
      <c r="A2100" t="s">
        <v>2339</v>
      </c>
      <c r="B2100" t="s">
        <v>2537</v>
      </c>
      <c r="C2100" t="s">
        <v>2340</v>
      </c>
      <c r="D2100" s="98">
        <v>45526</v>
      </c>
      <c r="E2100" s="1">
        <v>547</v>
      </c>
      <c r="F2100" t="s">
        <v>2435</v>
      </c>
      <c r="G2100" s="1">
        <v>3373113</v>
      </c>
      <c r="H2100" t="s">
        <v>2353</v>
      </c>
      <c r="I2100" s="88">
        <v>60</v>
      </c>
      <c r="L2100" s="47">
        <v>5.9841899999999999</v>
      </c>
      <c r="M2100" s="47">
        <f t="shared" si="68"/>
        <v>359.0514</v>
      </c>
      <c r="N2100">
        <f t="shared" si="67"/>
        <v>22</v>
      </c>
    </row>
    <row r="2101" spans="1:14" x14ac:dyDescent="0.25">
      <c r="A2101" t="s">
        <v>2339</v>
      </c>
      <c r="B2101" t="s">
        <v>2537</v>
      </c>
      <c r="C2101" t="s">
        <v>2340</v>
      </c>
      <c r="D2101" s="98">
        <v>45526</v>
      </c>
      <c r="E2101" s="1">
        <v>547</v>
      </c>
      <c r="F2101" t="s">
        <v>2435</v>
      </c>
      <c r="G2101" s="1">
        <v>3580595</v>
      </c>
      <c r="H2101" t="s">
        <v>2349</v>
      </c>
      <c r="I2101" s="88">
        <v>12</v>
      </c>
      <c r="L2101" s="47">
        <v>18.065520000000003</v>
      </c>
      <c r="M2101" s="47">
        <f t="shared" si="68"/>
        <v>216.78624000000002</v>
      </c>
      <c r="N2101">
        <f t="shared" si="67"/>
        <v>22</v>
      </c>
    </row>
    <row r="2102" spans="1:14" x14ac:dyDescent="0.25">
      <c r="A2102" t="s">
        <v>2339</v>
      </c>
      <c r="B2102" t="s">
        <v>2537</v>
      </c>
      <c r="C2102" t="s">
        <v>2340</v>
      </c>
      <c r="D2102" s="98">
        <v>45526</v>
      </c>
      <c r="E2102" s="1">
        <v>547</v>
      </c>
      <c r="F2102" t="s">
        <v>2435</v>
      </c>
      <c r="G2102" s="1">
        <v>3584241</v>
      </c>
      <c r="H2102" t="s">
        <v>2358</v>
      </c>
      <c r="I2102" s="88">
        <v>20</v>
      </c>
      <c r="L2102" s="47">
        <v>20.662344000000001</v>
      </c>
      <c r="M2102" s="47">
        <f t="shared" si="68"/>
        <v>413.24688000000003</v>
      </c>
      <c r="N2102">
        <f t="shared" si="67"/>
        <v>22</v>
      </c>
    </row>
    <row r="2103" spans="1:14" x14ac:dyDescent="0.25">
      <c r="A2103" t="s">
        <v>2339</v>
      </c>
      <c r="B2103" t="s">
        <v>2537</v>
      </c>
      <c r="C2103" t="s">
        <v>2340</v>
      </c>
      <c r="D2103" s="98">
        <v>45526</v>
      </c>
      <c r="E2103" s="1">
        <v>547</v>
      </c>
      <c r="F2103" t="s">
        <v>2435</v>
      </c>
      <c r="G2103" s="1">
        <v>3373113</v>
      </c>
      <c r="H2103" t="s">
        <v>2353</v>
      </c>
      <c r="I2103" s="88">
        <v>60</v>
      </c>
      <c r="L2103" s="47">
        <v>5.9841899999999999</v>
      </c>
      <c r="M2103" s="47">
        <f t="shared" si="68"/>
        <v>359.0514</v>
      </c>
      <c r="N2103">
        <f t="shared" si="67"/>
        <v>22</v>
      </c>
    </row>
    <row r="2104" spans="1:14" x14ac:dyDescent="0.25">
      <c r="A2104" t="s">
        <v>2339</v>
      </c>
      <c r="B2104" t="s">
        <v>2537</v>
      </c>
      <c r="C2104" t="s">
        <v>2340</v>
      </c>
      <c r="D2104" s="98">
        <v>45524</v>
      </c>
      <c r="E2104" s="1">
        <v>549</v>
      </c>
      <c r="F2104" t="s">
        <v>2551</v>
      </c>
      <c r="G2104" s="1">
        <v>3384346</v>
      </c>
      <c r="H2104" t="s">
        <v>2354</v>
      </c>
      <c r="I2104" s="88">
        <v>12</v>
      </c>
      <c r="L2104" s="47">
        <v>37.949940000000005</v>
      </c>
      <c r="M2104" s="47">
        <f t="shared" si="68"/>
        <v>455.39928000000009</v>
      </c>
      <c r="N2104">
        <f t="shared" si="67"/>
        <v>20</v>
      </c>
    </row>
    <row r="2105" spans="1:14" x14ac:dyDescent="0.25">
      <c r="A2105" t="s">
        <v>2339</v>
      </c>
      <c r="B2105" t="s">
        <v>2537</v>
      </c>
      <c r="C2105" t="s">
        <v>2340</v>
      </c>
      <c r="D2105" s="98">
        <v>45524</v>
      </c>
      <c r="E2105" s="1">
        <v>549</v>
      </c>
      <c r="F2105" t="s">
        <v>2551</v>
      </c>
      <c r="G2105" s="1">
        <v>3408152</v>
      </c>
      <c r="H2105" t="s">
        <v>2346</v>
      </c>
      <c r="I2105" s="88">
        <v>20</v>
      </c>
      <c r="L2105" s="47">
        <v>19.800018000000001</v>
      </c>
      <c r="M2105" s="47">
        <f t="shared" si="68"/>
        <v>396.00036</v>
      </c>
      <c r="N2105">
        <f t="shared" si="67"/>
        <v>20</v>
      </c>
    </row>
    <row r="2106" spans="1:14" x14ac:dyDescent="0.25">
      <c r="A2106" t="s">
        <v>2339</v>
      </c>
      <c r="B2106" t="s">
        <v>2537</v>
      </c>
      <c r="C2106" t="s">
        <v>2340</v>
      </c>
      <c r="D2106" s="98">
        <v>45524</v>
      </c>
      <c r="E2106" s="1">
        <v>549</v>
      </c>
      <c r="F2106" t="s">
        <v>2551</v>
      </c>
      <c r="G2106" s="1">
        <v>3284683</v>
      </c>
      <c r="H2106" t="s">
        <v>2343</v>
      </c>
      <c r="I2106" s="88">
        <v>30</v>
      </c>
      <c r="L2106" s="47">
        <v>30.099959999999999</v>
      </c>
      <c r="M2106" s="47">
        <f t="shared" si="68"/>
        <v>902.99879999999996</v>
      </c>
      <c r="N2106">
        <f t="shared" si="67"/>
        <v>20</v>
      </c>
    </row>
    <row r="2107" spans="1:14" x14ac:dyDescent="0.25">
      <c r="A2107" t="s">
        <v>2339</v>
      </c>
      <c r="B2107" t="s">
        <v>2537</v>
      </c>
      <c r="C2107" t="s">
        <v>2340</v>
      </c>
      <c r="D2107" s="98">
        <v>45524</v>
      </c>
      <c r="E2107" s="1">
        <v>549</v>
      </c>
      <c r="F2107" t="s">
        <v>2551</v>
      </c>
      <c r="G2107" s="1">
        <v>3352387</v>
      </c>
      <c r="H2107" t="s">
        <v>2352</v>
      </c>
      <c r="I2107" s="88">
        <v>30</v>
      </c>
      <c r="L2107" s="47">
        <v>39.743999999999993</v>
      </c>
      <c r="M2107" s="47">
        <f t="shared" si="68"/>
        <v>1192.3199999999997</v>
      </c>
      <c r="N2107">
        <f t="shared" si="67"/>
        <v>20</v>
      </c>
    </row>
    <row r="2108" spans="1:14" x14ac:dyDescent="0.25">
      <c r="A2108" t="s">
        <v>2339</v>
      </c>
      <c r="B2108" t="s">
        <v>2537</v>
      </c>
      <c r="C2108" t="s">
        <v>2340</v>
      </c>
      <c r="D2108" s="98">
        <v>45524</v>
      </c>
      <c r="E2108" s="1">
        <v>549</v>
      </c>
      <c r="F2108" t="s">
        <v>2551</v>
      </c>
      <c r="G2108" s="1">
        <v>3384346</v>
      </c>
      <c r="H2108" t="s">
        <v>2354</v>
      </c>
      <c r="I2108" s="88">
        <v>18</v>
      </c>
      <c r="L2108" s="47">
        <v>37.949940000000005</v>
      </c>
      <c r="M2108" s="47">
        <f t="shared" si="68"/>
        <v>683.09892000000013</v>
      </c>
      <c r="N2108">
        <f t="shared" si="67"/>
        <v>20</v>
      </c>
    </row>
    <row r="2109" spans="1:14" x14ac:dyDescent="0.25">
      <c r="A2109" t="s">
        <v>2339</v>
      </c>
      <c r="B2109" t="s">
        <v>2537</v>
      </c>
      <c r="C2109" t="s">
        <v>2340</v>
      </c>
      <c r="D2109" s="98">
        <v>45524</v>
      </c>
      <c r="E2109" s="1">
        <v>549</v>
      </c>
      <c r="F2109" t="s">
        <v>2551</v>
      </c>
      <c r="G2109" s="1">
        <v>3565350</v>
      </c>
      <c r="H2109" t="s">
        <v>2364</v>
      </c>
      <c r="I2109" s="88">
        <v>24</v>
      </c>
      <c r="L2109" s="47">
        <v>12.645809999999999</v>
      </c>
      <c r="M2109" s="47">
        <f t="shared" si="68"/>
        <v>303.49943999999999</v>
      </c>
      <c r="N2109">
        <f t="shared" si="67"/>
        <v>20</v>
      </c>
    </row>
    <row r="2110" spans="1:14" x14ac:dyDescent="0.25">
      <c r="A2110" t="s">
        <v>2339</v>
      </c>
      <c r="B2110" t="s">
        <v>2537</v>
      </c>
      <c r="C2110" t="s">
        <v>2340</v>
      </c>
      <c r="D2110" s="98">
        <v>45524</v>
      </c>
      <c r="E2110" s="1">
        <v>549</v>
      </c>
      <c r="F2110" t="s">
        <v>2551</v>
      </c>
      <c r="G2110" s="1">
        <v>3566457</v>
      </c>
      <c r="H2110" t="s">
        <v>2365</v>
      </c>
      <c r="I2110" s="88">
        <v>24</v>
      </c>
      <c r="L2110" s="47">
        <v>12.645809999999999</v>
      </c>
      <c r="M2110" s="47">
        <f t="shared" si="68"/>
        <v>303.49943999999999</v>
      </c>
      <c r="N2110">
        <f t="shared" si="67"/>
        <v>20</v>
      </c>
    </row>
    <row r="2111" spans="1:14" x14ac:dyDescent="0.25">
      <c r="A2111" t="s">
        <v>2339</v>
      </c>
      <c r="B2111" t="s">
        <v>2537</v>
      </c>
      <c r="C2111" t="s">
        <v>2340</v>
      </c>
      <c r="D2111" s="98">
        <v>45524</v>
      </c>
      <c r="E2111" s="1">
        <v>549</v>
      </c>
      <c r="F2111" t="s">
        <v>2551</v>
      </c>
      <c r="G2111" s="1">
        <v>3564666</v>
      </c>
      <c r="H2111" t="s">
        <v>2362</v>
      </c>
      <c r="I2111" s="88">
        <v>24</v>
      </c>
      <c r="L2111" s="47">
        <v>20.323620000000002</v>
      </c>
      <c r="M2111" s="47">
        <f t="shared" si="68"/>
        <v>487.76688000000001</v>
      </c>
      <c r="N2111">
        <f t="shared" si="67"/>
        <v>20</v>
      </c>
    </row>
    <row r="2112" spans="1:14" x14ac:dyDescent="0.25">
      <c r="A2112" t="s">
        <v>2339</v>
      </c>
      <c r="B2112" t="s">
        <v>2537</v>
      </c>
      <c r="C2112" t="s">
        <v>2340</v>
      </c>
      <c r="D2112" s="98">
        <v>45524</v>
      </c>
      <c r="E2112" s="1">
        <v>549</v>
      </c>
      <c r="F2112" t="s">
        <v>2551</v>
      </c>
      <c r="G2112" s="1">
        <v>3564667</v>
      </c>
      <c r="H2112" t="s">
        <v>2347</v>
      </c>
      <c r="I2112" s="88">
        <v>24</v>
      </c>
      <c r="L2112" s="47">
        <v>20.323620000000002</v>
      </c>
      <c r="M2112" s="47">
        <f t="shared" si="68"/>
        <v>487.76688000000001</v>
      </c>
      <c r="N2112">
        <f t="shared" si="67"/>
        <v>20</v>
      </c>
    </row>
    <row r="2113" spans="1:14" x14ac:dyDescent="0.25">
      <c r="A2113" t="s">
        <v>2339</v>
      </c>
      <c r="B2113" t="s">
        <v>2537</v>
      </c>
      <c r="C2113" t="s">
        <v>2340</v>
      </c>
      <c r="D2113" s="98">
        <v>45524</v>
      </c>
      <c r="E2113" s="1">
        <v>549</v>
      </c>
      <c r="F2113" t="s">
        <v>2551</v>
      </c>
      <c r="G2113" s="1">
        <v>3565351</v>
      </c>
      <c r="H2113" t="s">
        <v>2342</v>
      </c>
      <c r="I2113" s="88">
        <v>24</v>
      </c>
      <c r="L2113" s="47">
        <v>12.645809999999999</v>
      </c>
      <c r="M2113" s="47">
        <f t="shared" si="68"/>
        <v>303.49943999999999</v>
      </c>
      <c r="N2113">
        <f t="shared" si="67"/>
        <v>20</v>
      </c>
    </row>
    <row r="2114" spans="1:14" x14ac:dyDescent="0.25">
      <c r="A2114" t="s">
        <v>2339</v>
      </c>
      <c r="B2114" t="s">
        <v>2537</v>
      </c>
      <c r="C2114" t="s">
        <v>2340</v>
      </c>
      <c r="D2114" s="98">
        <v>45526</v>
      </c>
      <c r="E2114" s="1">
        <v>556</v>
      </c>
      <c r="F2114" t="s">
        <v>2437</v>
      </c>
      <c r="G2114" s="1">
        <v>3352387</v>
      </c>
      <c r="H2114" t="s">
        <v>2352</v>
      </c>
      <c r="I2114" s="88">
        <v>6</v>
      </c>
      <c r="L2114" s="47">
        <v>39.743999999999993</v>
      </c>
      <c r="M2114" s="47">
        <f t="shared" si="68"/>
        <v>238.46399999999994</v>
      </c>
      <c r="N2114">
        <f t="shared" si="67"/>
        <v>22</v>
      </c>
    </row>
    <row r="2115" spans="1:14" x14ac:dyDescent="0.25">
      <c r="A2115" t="s">
        <v>2339</v>
      </c>
      <c r="B2115" t="s">
        <v>2537</v>
      </c>
      <c r="C2115" t="s">
        <v>2340</v>
      </c>
      <c r="D2115" s="98">
        <v>45529</v>
      </c>
      <c r="E2115" s="1">
        <v>565</v>
      </c>
      <c r="F2115" t="s">
        <v>2440</v>
      </c>
      <c r="G2115" s="1">
        <v>3373113</v>
      </c>
      <c r="H2115" t="s">
        <v>2353</v>
      </c>
      <c r="I2115" s="88">
        <v>60</v>
      </c>
      <c r="L2115" s="47">
        <v>5.9841899999999999</v>
      </c>
      <c r="M2115" s="47">
        <f t="shared" si="68"/>
        <v>359.0514</v>
      </c>
      <c r="N2115">
        <f t="shared" ref="N2115:N2178" si="69">+DAY(D2115)</f>
        <v>25</v>
      </c>
    </row>
    <row r="2116" spans="1:14" x14ac:dyDescent="0.25">
      <c r="A2116" t="s">
        <v>2339</v>
      </c>
      <c r="B2116" t="s">
        <v>2537</v>
      </c>
      <c r="C2116" t="s">
        <v>2340</v>
      </c>
      <c r="D2116" s="98">
        <v>45529</v>
      </c>
      <c r="E2116" s="1">
        <v>565</v>
      </c>
      <c r="F2116" t="s">
        <v>2440</v>
      </c>
      <c r="G2116" s="1">
        <v>3384346</v>
      </c>
      <c r="H2116" t="s">
        <v>2354</v>
      </c>
      <c r="I2116" s="88">
        <v>6</v>
      </c>
      <c r="L2116" s="47">
        <v>37.949940000000005</v>
      </c>
      <c r="M2116" s="47">
        <f t="shared" si="68"/>
        <v>227.69964000000004</v>
      </c>
      <c r="N2116">
        <f t="shared" si="69"/>
        <v>25</v>
      </c>
    </row>
    <row r="2117" spans="1:14" x14ac:dyDescent="0.25">
      <c r="A2117" t="s">
        <v>2339</v>
      </c>
      <c r="B2117" t="s">
        <v>2537</v>
      </c>
      <c r="C2117" t="s">
        <v>2340</v>
      </c>
      <c r="D2117" s="98">
        <v>45529</v>
      </c>
      <c r="E2117" s="1">
        <v>565</v>
      </c>
      <c r="F2117" t="s">
        <v>2440</v>
      </c>
      <c r="G2117" s="1">
        <v>3384347</v>
      </c>
      <c r="H2117" t="s">
        <v>2345</v>
      </c>
      <c r="I2117" s="88">
        <v>60</v>
      </c>
      <c r="L2117" s="47">
        <v>5.7200040000000012</v>
      </c>
      <c r="M2117" s="47">
        <f t="shared" si="68"/>
        <v>343.20024000000006</v>
      </c>
      <c r="N2117">
        <f t="shared" si="69"/>
        <v>25</v>
      </c>
    </row>
    <row r="2118" spans="1:14" x14ac:dyDescent="0.25">
      <c r="A2118" t="s">
        <v>2339</v>
      </c>
      <c r="B2118" t="s">
        <v>2537</v>
      </c>
      <c r="C2118" t="s">
        <v>2340</v>
      </c>
      <c r="D2118" s="98">
        <v>45529</v>
      </c>
      <c r="E2118" s="1">
        <v>565</v>
      </c>
      <c r="F2118" t="s">
        <v>2440</v>
      </c>
      <c r="G2118" s="1">
        <v>3580595</v>
      </c>
      <c r="H2118" t="s">
        <v>2349</v>
      </c>
      <c r="I2118" s="88">
        <v>6</v>
      </c>
      <c r="L2118" s="47">
        <v>18.065520000000003</v>
      </c>
      <c r="M2118" s="47">
        <f t="shared" si="68"/>
        <v>108.39312000000001</v>
      </c>
      <c r="N2118">
        <f t="shared" si="69"/>
        <v>25</v>
      </c>
    </row>
    <row r="2119" spans="1:14" x14ac:dyDescent="0.25">
      <c r="A2119" t="s">
        <v>2339</v>
      </c>
      <c r="B2119" t="s">
        <v>2537</v>
      </c>
      <c r="C2119" t="s">
        <v>2340</v>
      </c>
      <c r="D2119" s="98">
        <v>45526</v>
      </c>
      <c r="E2119" s="1">
        <v>566</v>
      </c>
      <c r="F2119" t="s">
        <v>2441</v>
      </c>
      <c r="G2119" s="1">
        <v>3284683</v>
      </c>
      <c r="H2119" t="s">
        <v>2343</v>
      </c>
      <c r="I2119" s="88">
        <v>6</v>
      </c>
      <c r="L2119" s="47">
        <v>30.099959999999999</v>
      </c>
      <c r="M2119" s="47">
        <f t="shared" si="68"/>
        <v>180.59976</v>
      </c>
      <c r="N2119">
        <f t="shared" si="69"/>
        <v>22</v>
      </c>
    </row>
    <row r="2120" spans="1:14" x14ac:dyDescent="0.25">
      <c r="A2120" t="s">
        <v>2339</v>
      </c>
      <c r="B2120" t="s">
        <v>2537</v>
      </c>
      <c r="C2120" t="s">
        <v>2340</v>
      </c>
      <c r="D2120" s="98">
        <v>45526</v>
      </c>
      <c r="E2120" s="1">
        <v>566</v>
      </c>
      <c r="F2120" t="s">
        <v>2441</v>
      </c>
      <c r="G2120" s="1">
        <v>3373113</v>
      </c>
      <c r="H2120" t="s">
        <v>2353</v>
      </c>
      <c r="I2120" s="88">
        <v>60</v>
      </c>
      <c r="L2120" s="47">
        <v>5.9841899999999999</v>
      </c>
      <c r="M2120" s="47">
        <f t="shared" si="68"/>
        <v>359.0514</v>
      </c>
      <c r="N2120">
        <f t="shared" si="69"/>
        <v>22</v>
      </c>
    </row>
    <row r="2121" spans="1:14" x14ac:dyDescent="0.25">
      <c r="A2121" t="s">
        <v>2339</v>
      </c>
      <c r="B2121" t="s">
        <v>2537</v>
      </c>
      <c r="C2121" t="s">
        <v>2340</v>
      </c>
      <c r="D2121" s="98">
        <v>45525</v>
      </c>
      <c r="E2121" s="1">
        <v>570</v>
      </c>
      <c r="F2121" t="s">
        <v>2442</v>
      </c>
      <c r="G2121" s="1">
        <v>3352387</v>
      </c>
      <c r="H2121" t="s">
        <v>2352</v>
      </c>
      <c r="I2121" s="88">
        <v>30</v>
      </c>
      <c r="L2121" s="47">
        <v>39.743999999999993</v>
      </c>
      <c r="M2121" s="47">
        <f t="shared" si="68"/>
        <v>1192.3199999999997</v>
      </c>
      <c r="N2121">
        <f t="shared" si="69"/>
        <v>21</v>
      </c>
    </row>
    <row r="2122" spans="1:14" x14ac:dyDescent="0.25">
      <c r="A2122" t="s">
        <v>2339</v>
      </c>
      <c r="B2122" t="s">
        <v>2537</v>
      </c>
      <c r="C2122" t="s">
        <v>2340</v>
      </c>
      <c r="D2122" s="98">
        <v>45525</v>
      </c>
      <c r="E2122" s="1">
        <v>570</v>
      </c>
      <c r="F2122" t="s">
        <v>2442</v>
      </c>
      <c r="G2122" s="1">
        <v>3373113</v>
      </c>
      <c r="H2122" t="s">
        <v>2353</v>
      </c>
      <c r="I2122" s="88">
        <v>120</v>
      </c>
      <c r="L2122" s="47">
        <v>5.9841899999999999</v>
      </c>
      <c r="M2122" s="47">
        <f t="shared" si="68"/>
        <v>718.1028</v>
      </c>
      <c r="N2122">
        <f t="shared" si="69"/>
        <v>21</v>
      </c>
    </row>
    <row r="2123" spans="1:14" x14ac:dyDescent="0.25">
      <c r="A2123" t="s">
        <v>2339</v>
      </c>
      <c r="B2123" t="s">
        <v>2537</v>
      </c>
      <c r="C2123" t="s">
        <v>2340</v>
      </c>
      <c r="D2123" s="98">
        <v>45525</v>
      </c>
      <c r="E2123" s="1">
        <v>570</v>
      </c>
      <c r="F2123" t="s">
        <v>2442</v>
      </c>
      <c r="G2123" s="1">
        <v>3564667</v>
      </c>
      <c r="H2123" t="s">
        <v>2347</v>
      </c>
      <c r="I2123" s="88">
        <v>12</v>
      </c>
      <c r="L2123" s="47">
        <v>20.323620000000002</v>
      </c>
      <c r="M2123" s="47">
        <f t="shared" ref="M2123:M2186" si="70">+I2123*L2123</f>
        <v>243.88344000000001</v>
      </c>
      <c r="N2123">
        <f t="shared" si="69"/>
        <v>21</v>
      </c>
    </row>
    <row r="2124" spans="1:14" x14ac:dyDescent="0.25">
      <c r="A2124" t="s">
        <v>2339</v>
      </c>
      <c r="B2124" t="s">
        <v>2537</v>
      </c>
      <c r="C2124" t="s">
        <v>2340</v>
      </c>
      <c r="D2124" s="98">
        <v>45527</v>
      </c>
      <c r="E2124" s="1">
        <v>570</v>
      </c>
      <c r="F2124" t="s">
        <v>2442</v>
      </c>
      <c r="G2124" s="1">
        <v>3284683</v>
      </c>
      <c r="H2124" t="s">
        <v>2343</v>
      </c>
      <c r="I2124" s="88">
        <v>60</v>
      </c>
      <c r="L2124" s="47">
        <v>30.099959999999999</v>
      </c>
      <c r="M2124" s="47">
        <f t="shared" si="70"/>
        <v>1805.9975999999999</v>
      </c>
      <c r="N2124">
        <f t="shared" si="69"/>
        <v>23</v>
      </c>
    </row>
    <row r="2125" spans="1:14" x14ac:dyDescent="0.25">
      <c r="A2125" t="s">
        <v>2339</v>
      </c>
      <c r="B2125" t="s">
        <v>2537</v>
      </c>
      <c r="C2125" t="s">
        <v>2340</v>
      </c>
      <c r="D2125" s="98">
        <v>45524</v>
      </c>
      <c r="E2125" s="1">
        <v>571</v>
      </c>
      <c r="F2125" t="s">
        <v>2443</v>
      </c>
      <c r="G2125" s="1">
        <v>3352387</v>
      </c>
      <c r="H2125" t="s">
        <v>2352</v>
      </c>
      <c r="I2125" s="88">
        <v>12</v>
      </c>
      <c r="L2125" s="47">
        <v>39.743999999999993</v>
      </c>
      <c r="M2125" s="47">
        <f t="shared" si="70"/>
        <v>476.92799999999988</v>
      </c>
      <c r="N2125">
        <f t="shared" si="69"/>
        <v>20</v>
      </c>
    </row>
    <row r="2126" spans="1:14" x14ac:dyDescent="0.25">
      <c r="A2126" t="s">
        <v>2339</v>
      </c>
      <c r="B2126" t="s">
        <v>2537</v>
      </c>
      <c r="C2126" t="s">
        <v>2340</v>
      </c>
      <c r="D2126" s="98">
        <v>45524</v>
      </c>
      <c r="E2126" s="1">
        <v>571</v>
      </c>
      <c r="F2126" t="s">
        <v>2443</v>
      </c>
      <c r="G2126" s="1">
        <v>3352387</v>
      </c>
      <c r="H2126" t="s">
        <v>2352</v>
      </c>
      <c r="I2126" s="88">
        <v>30</v>
      </c>
      <c r="L2126" s="47">
        <v>39.743999999999993</v>
      </c>
      <c r="M2126" s="47">
        <f t="shared" si="70"/>
        <v>1192.3199999999997</v>
      </c>
      <c r="N2126">
        <f t="shared" si="69"/>
        <v>20</v>
      </c>
    </row>
    <row r="2127" spans="1:14" x14ac:dyDescent="0.25">
      <c r="A2127" t="s">
        <v>2339</v>
      </c>
      <c r="B2127" t="s">
        <v>2537</v>
      </c>
      <c r="C2127" t="s">
        <v>2399</v>
      </c>
      <c r="D2127" s="98">
        <v>45526</v>
      </c>
      <c r="E2127" s="1">
        <v>638</v>
      </c>
      <c r="F2127" t="s">
        <v>2446</v>
      </c>
      <c r="G2127" s="1">
        <v>3384346</v>
      </c>
      <c r="H2127" t="s">
        <v>2354</v>
      </c>
      <c r="I2127" s="88">
        <v>6</v>
      </c>
      <c r="L2127" s="47">
        <v>37.949940000000005</v>
      </c>
      <c r="M2127" s="47">
        <f t="shared" si="70"/>
        <v>227.69964000000004</v>
      </c>
      <c r="N2127">
        <f t="shared" si="69"/>
        <v>22</v>
      </c>
    </row>
    <row r="2128" spans="1:14" x14ac:dyDescent="0.25">
      <c r="A2128" t="s">
        <v>2339</v>
      </c>
      <c r="B2128" t="s">
        <v>2537</v>
      </c>
      <c r="C2128" t="s">
        <v>2399</v>
      </c>
      <c r="D2128" s="98">
        <v>45526</v>
      </c>
      <c r="E2128" s="1">
        <v>639</v>
      </c>
      <c r="F2128" t="s">
        <v>2553</v>
      </c>
      <c r="G2128" s="1">
        <v>3352387</v>
      </c>
      <c r="H2128" t="s">
        <v>2352</v>
      </c>
      <c r="I2128" s="88">
        <v>6</v>
      </c>
      <c r="L2128" s="47">
        <v>39.743999999999993</v>
      </c>
      <c r="M2128" s="47">
        <f t="shared" si="70"/>
        <v>238.46399999999994</v>
      </c>
      <c r="N2128">
        <f t="shared" si="69"/>
        <v>22</v>
      </c>
    </row>
    <row r="2129" spans="1:14" x14ac:dyDescent="0.25">
      <c r="A2129" t="s">
        <v>2339</v>
      </c>
      <c r="B2129" t="s">
        <v>2537</v>
      </c>
      <c r="C2129" t="s">
        <v>2399</v>
      </c>
      <c r="D2129" s="98">
        <v>45526</v>
      </c>
      <c r="E2129" s="1">
        <v>639</v>
      </c>
      <c r="F2129" t="s">
        <v>2553</v>
      </c>
      <c r="G2129" s="1">
        <v>3284683</v>
      </c>
      <c r="H2129" t="s">
        <v>2343</v>
      </c>
      <c r="I2129" s="88">
        <v>6</v>
      </c>
      <c r="L2129" s="47">
        <v>30.099959999999999</v>
      </c>
      <c r="M2129" s="47">
        <f t="shared" si="70"/>
        <v>180.59976</v>
      </c>
      <c r="N2129">
        <f t="shared" si="69"/>
        <v>22</v>
      </c>
    </row>
    <row r="2130" spans="1:14" x14ac:dyDescent="0.25">
      <c r="A2130" t="s">
        <v>2339</v>
      </c>
      <c r="B2130" t="s">
        <v>2537</v>
      </c>
      <c r="C2130" t="s">
        <v>2399</v>
      </c>
      <c r="D2130" s="98">
        <v>45526</v>
      </c>
      <c r="E2130" s="1">
        <v>639</v>
      </c>
      <c r="F2130" t="s">
        <v>2553</v>
      </c>
      <c r="G2130" s="1">
        <v>3352387</v>
      </c>
      <c r="H2130" t="s">
        <v>2352</v>
      </c>
      <c r="I2130" s="88">
        <v>6</v>
      </c>
      <c r="L2130" s="47">
        <v>39.743999999999993</v>
      </c>
      <c r="M2130" s="47">
        <f t="shared" si="70"/>
        <v>238.46399999999994</v>
      </c>
      <c r="N2130">
        <f t="shared" si="69"/>
        <v>22</v>
      </c>
    </row>
    <row r="2131" spans="1:14" x14ac:dyDescent="0.25">
      <c r="A2131" t="s">
        <v>2339</v>
      </c>
      <c r="B2131" t="s">
        <v>2537</v>
      </c>
      <c r="C2131" t="s">
        <v>2399</v>
      </c>
      <c r="D2131" s="98">
        <v>45526</v>
      </c>
      <c r="E2131" s="1">
        <v>639</v>
      </c>
      <c r="F2131" t="s">
        <v>2553</v>
      </c>
      <c r="G2131" s="1">
        <v>3408152</v>
      </c>
      <c r="H2131" t="s">
        <v>2346</v>
      </c>
      <c r="I2131" s="88">
        <v>20</v>
      </c>
      <c r="L2131" s="47">
        <v>19.800018000000001</v>
      </c>
      <c r="M2131" s="47">
        <f t="shared" si="70"/>
        <v>396.00036</v>
      </c>
      <c r="N2131">
        <f t="shared" si="69"/>
        <v>22</v>
      </c>
    </row>
    <row r="2132" spans="1:14" x14ac:dyDescent="0.25">
      <c r="A2132" t="s">
        <v>2339</v>
      </c>
      <c r="B2132" t="s">
        <v>2537</v>
      </c>
      <c r="C2132" t="s">
        <v>2399</v>
      </c>
      <c r="D2132" s="98">
        <v>45526</v>
      </c>
      <c r="E2132" s="1">
        <v>639</v>
      </c>
      <c r="F2132" t="s">
        <v>2553</v>
      </c>
      <c r="G2132" s="1">
        <v>3564667</v>
      </c>
      <c r="H2132" t="s">
        <v>2347</v>
      </c>
      <c r="I2132" s="88">
        <v>12</v>
      </c>
      <c r="L2132" s="47">
        <v>20.323620000000002</v>
      </c>
      <c r="M2132" s="47">
        <f t="shared" si="70"/>
        <v>243.88344000000001</v>
      </c>
      <c r="N2132">
        <f t="shared" si="69"/>
        <v>22</v>
      </c>
    </row>
    <row r="2133" spans="1:14" x14ac:dyDescent="0.25">
      <c r="A2133" t="s">
        <v>2339</v>
      </c>
      <c r="B2133" t="s">
        <v>2537</v>
      </c>
      <c r="C2133" t="s">
        <v>2399</v>
      </c>
      <c r="D2133" s="98">
        <v>45526</v>
      </c>
      <c r="E2133" s="1">
        <v>653</v>
      </c>
      <c r="F2133" t="s">
        <v>5188</v>
      </c>
      <c r="G2133" s="1">
        <v>3352387</v>
      </c>
      <c r="H2133" t="s">
        <v>2352</v>
      </c>
      <c r="I2133" s="88">
        <v>12</v>
      </c>
      <c r="L2133" s="47">
        <v>39.743999999999993</v>
      </c>
      <c r="M2133" s="47">
        <f t="shared" si="70"/>
        <v>476.92799999999988</v>
      </c>
      <c r="N2133">
        <f t="shared" si="69"/>
        <v>22</v>
      </c>
    </row>
    <row r="2134" spans="1:14" x14ac:dyDescent="0.25">
      <c r="A2134" t="s">
        <v>2339</v>
      </c>
      <c r="B2134" t="s">
        <v>2537</v>
      </c>
      <c r="C2134" t="s">
        <v>2399</v>
      </c>
      <c r="D2134" s="98">
        <v>45528</v>
      </c>
      <c r="E2134" s="1">
        <v>694</v>
      </c>
      <c r="F2134" t="s">
        <v>2554</v>
      </c>
      <c r="G2134" s="1">
        <v>3384346</v>
      </c>
      <c r="H2134" t="s">
        <v>2354</v>
      </c>
      <c r="I2134" s="88">
        <v>6</v>
      </c>
      <c r="L2134" s="47">
        <v>37.949940000000005</v>
      </c>
      <c r="M2134" s="47">
        <f t="shared" si="70"/>
        <v>227.69964000000004</v>
      </c>
      <c r="N2134">
        <f t="shared" si="69"/>
        <v>24</v>
      </c>
    </row>
    <row r="2135" spans="1:14" x14ac:dyDescent="0.25">
      <c r="A2135" t="s">
        <v>2339</v>
      </c>
      <c r="B2135" t="s">
        <v>2537</v>
      </c>
      <c r="C2135" t="s">
        <v>2399</v>
      </c>
      <c r="D2135" s="98">
        <v>45528</v>
      </c>
      <c r="E2135" s="1">
        <v>694</v>
      </c>
      <c r="F2135" t="s">
        <v>2554</v>
      </c>
      <c r="G2135" s="1">
        <v>3384346</v>
      </c>
      <c r="H2135" t="s">
        <v>2354</v>
      </c>
      <c r="I2135" s="88">
        <v>6</v>
      </c>
      <c r="L2135" s="47">
        <v>37.949940000000005</v>
      </c>
      <c r="M2135" s="47">
        <f t="shared" si="70"/>
        <v>227.69964000000004</v>
      </c>
      <c r="N2135">
        <f t="shared" si="69"/>
        <v>24</v>
      </c>
    </row>
    <row r="2136" spans="1:14" x14ac:dyDescent="0.25">
      <c r="A2136" t="s">
        <v>2339</v>
      </c>
      <c r="B2136" t="s">
        <v>2537</v>
      </c>
      <c r="C2136" t="s">
        <v>2399</v>
      </c>
      <c r="D2136" s="98">
        <v>45528</v>
      </c>
      <c r="E2136" s="1">
        <v>2005</v>
      </c>
      <c r="F2136" t="s">
        <v>2555</v>
      </c>
      <c r="G2136" s="1">
        <v>3284683</v>
      </c>
      <c r="H2136" t="s">
        <v>2343</v>
      </c>
      <c r="I2136" s="88">
        <v>6</v>
      </c>
      <c r="L2136" s="47">
        <v>30.099959999999999</v>
      </c>
      <c r="M2136" s="47">
        <f t="shared" si="70"/>
        <v>180.59976</v>
      </c>
      <c r="N2136">
        <f t="shared" si="69"/>
        <v>24</v>
      </c>
    </row>
    <row r="2137" spans="1:14" x14ac:dyDescent="0.25">
      <c r="A2137" t="s">
        <v>2339</v>
      </c>
      <c r="B2137" t="s">
        <v>2537</v>
      </c>
      <c r="C2137" t="s">
        <v>2399</v>
      </c>
      <c r="D2137" s="98">
        <v>45528</v>
      </c>
      <c r="E2137" s="1">
        <v>2005</v>
      </c>
      <c r="F2137" t="s">
        <v>2555</v>
      </c>
      <c r="G2137" s="1">
        <v>3384346</v>
      </c>
      <c r="H2137" t="s">
        <v>2354</v>
      </c>
      <c r="I2137" s="88">
        <v>6</v>
      </c>
      <c r="L2137" s="47">
        <v>37.949940000000005</v>
      </c>
      <c r="M2137" s="47">
        <f t="shared" si="70"/>
        <v>227.69964000000004</v>
      </c>
      <c r="N2137">
        <f t="shared" si="69"/>
        <v>24</v>
      </c>
    </row>
    <row r="2138" spans="1:14" x14ac:dyDescent="0.25">
      <c r="A2138" t="s">
        <v>2339</v>
      </c>
      <c r="B2138" t="s">
        <v>2537</v>
      </c>
      <c r="C2138" t="s">
        <v>2399</v>
      </c>
      <c r="D2138" s="98">
        <v>45528</v>
      </c>
      <c r="E2138" s="1">
        <v>2015</v>
      </c>
      <c r="F2138" t="s">
        <v>5201</v>
      </c>
      <c r="G2138" s="1">
        <v>3284683</v>
      </c>
      <c r="H2138" t="s">
        <v>2343</v>
      </c>
      <c r="I2138" s="88">
        <v>6</v>
      </c>
      <c r="L2138" s="47">
        <v>30.099959999999999</v>
      </c>
      <c r="M2138" s="47">
        <f t="shared" si="70"/>
        <v>180.59976</v>
      </c>
      <c r="N2138">
        <f t="shared" si="69"/>
        <v>24</v>
      </c>
    </row>
    <row r="2139" spans="1:14" x14ac:dyDescent="0.25">
      <c r="A2139" t="s">
        <v>2339</v>
      </c>
      <c r="B2139" t="s">
        <v>2537</v>
      </c>
      <c r="C2139" t="s">
        <v>2399</v>
      </c>
      <c r="D2139" s="98">
        <v>45528</v>
      </c>
      <c r="E2139" s="1">
        <v>2015</v>
      </c>
      <c r="F2139" t="s">
        <v>5201</v>
      </c>
      <c r="G2139" s="1">
        <v>3352387</v>
      </c>
      <c r="H2139" t="s">
        <v>2352</v>
      </c>
      <c r="I2139" s="88">
        <v>6</v>
      </c>
      <c r="L2139" s="47">
        <v>39.743999999999993</v>
      </c>
      <c r="M2139" s="47">
        <f t="shared" si="70"/>
        <v>238.46399999999994</v>
      </c>
      <c r="N2139">
        <f t="shared" si="69"/>
        <v>24</v>
      </c>
    </row>
    <row r="2140" spans="1:14" x14ac:dyDescent="0.25">
      <c r="A2140" t="s">
        <v>2339</v>
      </c>
      <c r="B2140" t="s">
        <v>2537</v>
      </c>
      <c r="C2140" t="s">
        <v>2399</v>
      </c>
      <c r="D2140" s="98">
        <v>45528</v>
      </c>
      <c r="E2140" s="1">
        <v>2015</v>
      </c>
      <c r="F2140" t="s">
        <v>5201</v>
      </c>
      <c r="G2140" s="1">
        <v>3373113</v>
      </c>
      <c r="H2140" t="s">
        <v>2353</v>
      </c>
      <c r="I2140" s="88">
        <v>60</v>
      </c>
      <c r="L2140" s="47">
        <v>5.9841899999999999</v>
      </c>
      <c r="M2140" s="47">
        <f t="shared" si="70"/>
        <v>359.0514</v>
      </c>
      <c r="N2140">
        <f t="shared" si="69"/>
        <v>24</v>
      </c>
    </row>
    <row r="2141" spans="1:14" x14ac:dyDescent="0.25">
      <c r="A2141" t="s">
        <v>2339</v>
      </c>
      <c r="B2141" t="s">
        <v>2537</v>
      </c>
      <c r="C2141" t="s">
        <v>2399</v>
      </c>
      <c r="D2141" s="98">
        <v>45528</v>
      </c>
      <c r="E2141" s="1">
        <v>2015</v>
      </c>
      <c r="F2141" t="s">
        <v>5201</v>
      </c>
      <c r="G2141" s="1">
        <v>3568860</v>
      </c>
      <c r="H2141" t="s">
        <v>2361</v>
      </c>
      <c r="I2141" s="88">
        <v>24</v>
      </c>
      <c r="L2141" s="47">
        <v>12.645809999999999</v>
      </c>
      <c r="M2141" s="47">
        <f t="shared" si="70"/>
        <v>303.49943999999999</v>
      </c>
      <c r="N2141">
        <f t="shared" si="69"/>
        <v>24</v>
      </c>
    </row>
    <row r="2142" spans="1:14" x14ac:dyDescent="0.25">
      <c r="A2142" t="s">
        <v>2339</v>
      </c>
      <c r="B2142" t="s">
        <v>2537</v>
      </c>
      <c r="C2142" t="s">
        <v>2399</v>
      </c>
      <c r="D2142" s="98">
        <v>45528</v>
      </c>
      <c r="E2142" s="1">
        <v>2047</v>
      </c>
      <c r="F2142" t="s">
        <v>5203</v>
      </c>
      <c r="G2142" s="1">
        <v>3284683</v>
      </c>
      <c r="H2142" t="s">
        <v>2343</v>
      </c>
      <c r="I2142" s="88">
        <v>6</v>
      </c>
      <c r="L2142" s="47">
        <v>30.099959999999999</v>
      </c>
      <c r="M2142" s="47">
        <f t="shared" si="70"/>
        <v>180.59976</v>
      </c>
      <c r="N2142">
        <f t="shared" si="69"/>
        <v>24</v>
      </c>
    </row>
    <row r="2143" spans="1:14" x14ac:dyDescent="0.25">
      <c r="A2143" t="s">
        <v>2339</v>
      </c>
      <c r="B2143" t="s">
        <v>2537</v>
      </c>
      <c r="C2143" t="s">
        <v>2399</v>
      </c>
      <c r="D2143" s="98">
        <v>45526</v>
      </c>
      <c r="E2143" s="1">
        <v>2069</v>
      </c>
      <c r="F2143" t="s">
        <v>5205</v>
      </c>
      <c r="G2143" s="1">
        <v>3284683</v>
      </c>
      <c r="H2143" t="s">
        <v>2343</v>
      </c>
      <c r="I2143" s="88">
        <v>6</v>
      </c>
      <c r="L2143" s="47">
        <v>30.099959999999999</v>
      </c>
      <c r="M2143" s="47">
        <f t="shared" si="70"/>
        <v>180.59976</v>
      </c>
      <c r="N2143">
        <f t="shared" si="69"/>
        <v>22</v>
      </c>
    </row>
    <row r="2144" spans="1:14" x14ac:dyDescent="0.25">
      <c r="A2144" t="s">
        <v>2339</v>
      </c>
      <c r="B2144" t="s">
        <v>2537</v>
      </c>
      <c r="C2144" t="s">
        <v>2399</v>
      </c>
      <c r="D2144" s="98">
        <v>45527</v>
      </c>
      <c r="E2144" s="1">
        <v>2073</v>
      </c>
      <c r="F2144" t="s">
        <v>5381</v>
      </c>
      <c r="G2144" s="1">
        <v>3384346</v>
      </c>
      <c r="H2144" t="s">
        <v>2354</v>
      </c>
      <c r="I2144" s="88">
        <v>6</v>
      </c>
      <c r="L2144" s="47">
        <v>37.949940000000005</v>
      </c>
      <c r="M2144" s="47">
        <f t="shared" si="70"/>
        <v>227.69964000000004</v>
      </c>
      <c r="N2144">
        <f t="shared" si="69"/>
        <v>23</v>
      </c>
    </row>
    <row r="2145" spans="1:14" x14ac:dyDescent="0.25">
      <c r="A2145" t="s">
        <v>2339</v>
      </c>
      <c r="B2145" t="s">
        <v>2537</v>
      </c>
      <c r="C2145" t="s">
        <v>2399</v>
      </c>
      <c r="D2145" s="98">
        <v>45527</v>
      </c>
      <c r="E2145" s="1">
        <v>2073</v>
      </c>
      <c r="F2145" t="s">
        <v>5381</v>
      </c>
      <c r="G2145" s="1">
        <v>3408152</v>
      </c>
      <c r="H2145" t="s">
        <v>2346</v>
      </c>
      <c r="I2145" s="88">
        <v>20</v>
      </c>
      <c r="L2145" s="47">
        <v>19.800018000000001</v>
      </c>
      <c r="M2145" s="47">
        <f t="shared" si="70"/>
        <v>396.00036</v>
      </c>
      <c r="N2145">
        <f t="shared" si="69"/>
        <v>23</v>
      </c>
    </row>
    <row r="2146" spans="1:14" x14ac:dyDescent="0.25">
      <c r="A2146" t="s">
        <v>2339</v>
      </c>
      <c r="B2146" t="s">
        <v>2537</v>
      </c>
      <c r="C2146" t="s">
        <v>2399</v>
      </c>
      <c r="D2146" s="98">
        <v>45527</v>
      </c>
      <c r="E2146" s="1">
        <v>2073</v>
      </c>
      <c r="F2146" t="s">
        <v>5381</v>
      </c>
      <c r="G2146" s="1">
        <v>3564667</v>
      </c>
      <c r="H2146" t="s">
        <v>2347</v>
      </c>
      <c r="I2146" s="88">
        <v>12</v>
      </c>
      <c r="L2146" s="47">
        <v>20.323620000000002</v>
      </c>
      <c r="M2146" s="47">
        <f t="shared" si="70"/>
        <v>243.88344000000001</v>
      </c>
      <c r="N2146">
        <f t="shared" si="69"/>
        <v>23</v>
      </c>
    </row>
    <row r="2147" spans="1:14" x14ac:dyDescent="0.25">
      <c r="A2147" t="s">
        <v>2339</v>
      </c>
      <c r="B2147" t="s">
        <v>2537</v>
      </c>
      <c r="C2147" t="s">
        <v>2399</v>
      </c>
      <c r="D2147" s="98">
        <v>45527</v>
      </c>
      <c r="E2147" s="1">
        <v>2078</v>
      </c>
      <c r="F2147" t="s">
        <v>5382</v>
      </c>
      <c r="G2147" s="1">
        <v>3284683</v>
      </c>
      <c r="H2147" t="s">
        <v>2343</v>
      </c>
      <c r="I2147" s="88">
        <v>6</v>
      </c>
      <c r="L2147" s="47">
        <v>30.099959999999999</v>
      </c>
      <c r="M2147" s="47">
        <f t="shared" si="70"/>
        <v>180.59976</v>
      </c>
      <c r="N2147">
        <f t="shared" si="69"/>
        <v>23</v>
      </c>
    </row>
    <row r="2148" spans="1:14" x14ac:dyDescent="0.25">
      <c r="A2148" t="s">
        <v>2339</v>
      </c>
      <c r="B2148" t="s">
        <v>2537</v>
      </c>
      <c r="C2148" t="s">
        <v>2399</v>
      </c>
      <c r="D2148" s="98">
        <v>45527</v>
      </c>
      <c r="E2148" s="1">
        <v>2078</v>
      </c>
      <c r="F2148" t="s">
        <v>5382</v>
      </c>
      <c r="G2148" s="1">
        <v>3408152</v>
      </c>
      <c r="H2148" t="s">
        <v>2346</v>
      </c>
      <c r="I2148" s="88">
        <v>20</v>
      </c>
      <c r="L2148" s="47">
        <v>19.800018000000001</v>
      </c>
      <c r="M2148" s="47">
        <f t="shared" si="70"/>
        <v>396.00036</v>
      </c>
      <c r="N2148">
        <f t="shared" si="69"/>
        <v>23</v>
      </c>
    </row>
    <row r="2149" spans="1:14" x14ac:dyDescent="0.25">
      <c r="A2149" t="s">
        <v>2339</v>
      </c>
      <c r="B2149" t="s">
        <v>2537</v>
      </c>
      <c r="C2149" t="s">
        <v>2399</v>
      </c>
      <c r="D2149" s="98">
        <v>45526</v>
      </c>
      <c r="E2149" s="1">
        <v>2098</v>
      </c>
      <c r="F2149" t="s">
        <v>5208</v>
      </c>
      <c r="G2149" s="1">
        <v>3352387</v>
      </c>
      <c r="H2149" t="s">
        <v>2352</v>
      </c>
      <c r="I2149" s="88">
        <v>6</v>
      </c>
      <c r="L2149" s="47">
        <v>39.743999999999993</v>
      </c>
      <c r="M2149" s="47">
        <f t="shared" si="70"/>
        <v>238.46399999999994</v>
      </c>
      <c r="N2149">
        <f t="shared" si="69"/>
        <v>22</v>
      </c>
    </row>
    <row r="2150" spans="1:14" x14ac:dyDescent="0.25">
      <c r="A2150" t="s">
        <v>2339</v>
      </c>
      <c r="B2150" t="s">
        <v>2537</v>
      </c>
      <c r="C2150" t="s">
        <v>2399</v>
      </c>
      <c r="D2150" s="98">
        <v>45526</v>
      </c>
      <c r="E2150" s="1">
        <v>2098</v>
      </c>
      <c r="F2150" t="s">
        <v>5208</v>
      </c>
      <c r="G2150" s="1">
        <v>3352387</v>
      </c>
      <c r="H2150" t="s">
        <v>2352</v>
      </c>
      <c r="I2150" s="88">
        <v>6</v>
      </c>
      <c r="L2150" s="47">
        <v>39.743999999999993</v>
      </c>
      <c r="M2150" s="47">
        <f t="shared" si="70"/>
        <v>238.46399999999994</v>
      </c>
      <c r="N2150">
        <f t="shared" si="69"/>
        <v>22</v>
      </c>
    </row>
    <row r="2151" spans="1:14" x14ac:dyDescent="0.25">
      <c r="A2151" t="s">
        <v>2339</v>
      </c>
      <c r="B2151" t="s">
        <v>2537</v>
      </c>
      <c r="C2151" t="s">
        <v>2399</v>
      </c>
      <c r="D2151" s="98">
        <v>45527</v>
      </c>
      <c r="E2151" s="1">
        <v>2125</v>
      </c>
      <c r="F2151" t="s">
        <v>5214</v>
      </c>
      <c r="G2151" s="1">
        <v>3373113</v>
      </c>
      <c r="H2151" t="s">
        <v>2353</v>
      </c>
      <c r="I2151" s="88">
        <v>60</v>
      </c>
      <c r="L2151" s="47">
        <v>5.9841899999999999</v>
      </c>
      <c r="M2151" s="47">
        <f t="shared" si="70"/>
        <v>359.0514</v>
      </c>
      <c r="N2151">
        <f t="shared" si="69"/>
        <v>23</v>
      </c>
    </row>
    <row r="2152" spans="1:14" x14ac:dyDescent="0.25">
      <c r="A2152" t="s">
        <v>2339</v>
      </c>
      <c r="B2152" t="s">
        <v>2537</v>
      </c>
      <c r="C2152" t="s">
        <v>2399</v>
      </c>
      <c r="D2152" s="98">
        <v>45527</v>
      </c>
      <c r="E2152" s="1">
        <v>2125</v>
      </c>
      <c r="F2152" t="s">
        <v>5214</v>
      </c>
      <c r="G2152" s="1">
        <v>3284683</v>
      </c>
      <c r="H2152" t="s">
        <v>2343</v>
      </c>
      <c r="I2152" s="88">
        <v>6</v>
      </c>
      <c r="L2152" s="47">
        <v>30.099959999999999</v>
      </c>
      <c r="M2152" s="47">
        <f t="shared" si="70"/>
        <v>180.59976</v>
      </c>
      <c r="N2152">
        <f t="shared" si="69"/>
        <v>23</v>
      </c>
    </row>
    <row r="2153" spans="1:14" x14ac:dyDescent="0.25">
      <c r="A2153" t="s">
        <v>2339</v>
      </c>
      <c r="B2153" t="s">
        <v>2537</v>
      </c>
      <c r="C2153" t="s">
        <v>2399</v>
      </c>
      <c r="D2153" s="98">
        <v>45528</v>
      </c>
      <c r="E2153" s="1">
        <v>2136</v>
      </c>
      <c r="F2153" t="s">
        <v>5383</v>
      </c>
      <c r="G2153" s="1">
        <v>3284683</v>
      </c>
      <c r="H2153" t="s">
        <v>2343</v>
      </c>
      <c r="I2153" s="88">
        <v>6</v>
      </c>
      <c r="L2153" s="47">
        <v>30.099959999999999</v>
      </c>
      <c r="M2153" s="47">
        <f t="shared" si="70"/>
        <v>180.59976</v>
      </c>
      <c r="N2153">
        <f t="shared" si="69"/>
        <v>24</v>
      </c>
    </row>
    <row r="2154" spans="1:14" x14ac:dyDescent="0.25">
      <c r="A2154" t="s">
        <v>2339</v>
      </c>
      <c r="B2154" t="s">
        <v>2537</v>
      </c>
      <c r="C2154" t="s">
        <v>2399</v>
      </c>
      <c r="D2154" s="98">
        <v>45528</v>
      </c>
      <c r="E2154" s="1">
        <v>2136</v>
      </c>
      <c r="F2154" t="s">
        <v>5383</v>
      </c>
      <c r="G2154" s="1">
        <v>3568860</v>
      </c>
      <c r="H2154" t="s">
        <v>2361</v>
      </c>
      <c r="I2154" s="88">
        <v>24</v>
      </c>
      <c r="L2154" s="47">
        <v>12.645809999999999</v>
      </c>
      <c r="M2154" s="47">
        <f t="shared" si="70"/>
        <v>303.49943999999999</v>
      </c>
      <c r="N2154">
        <f t="shared" si="69"/>
        <v>24</v>
      </c>
    </row>
    <row r="2155" spans="1:14" x14ac:dyDescent="0.25">
      <c r="A2155" t="s">
        <v>2339</v>
      </c>
      <c r="B2155" t="s">
        <v>2537</v>
      </c>
      <c r="C2155" t="s">
        <v>2399</v>
      </c>
      <c r="D2155" s="98">
        <v>45524</v>
      </c>
      <c r="E2155" s="1">
        <v>2150</v>
      </c>
      <c r="F2155" t="s">
        <v>5218</v>
      </c>
      <c r="G2155" s="1">
        <v>3352387</v>
      </c>
      <c r="H2155" t="s">
        <v>2352</v>
      </c>
      <c r="I2155" s="88">
        <v>12</v>
      </c>
      <c r="L2155" s="47">
        <v>39.743999999999993</v>
      </c>
      <c r="M2155" s="47">
        <f t="shared" si="70"/>
        <v>476.92799999999988</v>
      </c>
      <c r="N2155">
        <f t="shared" si="69"/>
        <v>20</v>
      </c>
    </row>
    <row r="2156" spans="1:14" x14ac:dyDescent="0.25">
      <c r="A2156" t="s">
        <v>2339</v>
      </c>
      <c r="B2156" t="s">
        <v>2537</v>
      </c>
      <c r="C2156" t="s">
        <v>2399</v>
      </c>
      <c r="D2156" s="98">
        <v>45524</v>
      </c>
      <c r="E2156" s="1">
        <v>2150</v>
      </c>
      <c r="F2156" t="s">
        <v>5218</v>
      </c>
      <c r="G2156" s="1">
        <v>3384346</v>
      </c>
      <c r="H2156" t="s">
        <v>2354</v>
      </c>
      <c r="I2156" s="88">
        <v>12</v>
      </c>
      <c r="L2156" s="47">
        <v>37.949940000000005</v>
      </c>
      <c r="M2156" s="47">
        <f t="shared" si="70"/>
        <v>455.39928000000009</v>
      </c>
      <c r="N2156">
        <f t="shared" si="69"/>
        <v>20</v>
      </c>
    </row>
    <row r="2157" spans="1:14" x14ac:dyDescent="0.25">
      <c r="A2157" t="s">
        <v>2339</v>
      </c>
      <c r="B2157" t="s">
        <v>2537</v>
      </c>
      <c r="C2157" t="s">
        <v>2399</v>
      </c>
      <c r="D2157" s="98">
        <v>45524</v>
      </c>
      <c r="E2157" s="1">
        <v>2150</v>
      </c>
      <c r="F2157" t="s">
        <v>5218</v>
      </c>
      <c r="G2157" s="1">
        <v>3408152</v>
      </c>
      <c r="H2157" t="s">
        <v>2346</v>
      </c>
      <c r="I2157" s="88">
        <v>20</v>
      </c>
      <c r="L2157" s="47">
        <v>19.800018000000001</v>
      </c>
      <c r="M2157" s="47">
        <f t="shared" si="70"/>
        <v>396.00036</v>
      </c>
      <c r="N2157">
        <f t="shared" si="69"/>
        <v>20</v>
      </c>
    </row>
    <row r="2158" spans="1:14" x14ac:dyDescent="0.25">
      <c r="A2158" t="s">
        <v>2339</v>
      </c>
      <c r="B2158" t="s">
        <v>2537</v>
      </c>
      <c r="C2158" t="s">
        <v>2399</v>
      </c>
      <c r="D2158" s="98">
        <v>45524</v>
      </c>
      <c r="E2158" s="1">
        <v>2150</v>
      </c>
      <c r="F2158" t="s">
        <v>5218</v>
      </c>
      <c r="G2158" s="1">
        <v>3568860</v>
      </c>
      <c r="H2158" t="s">
        <v>2361</v>
      </c>
      <c r="I2158" s="88">
        <v>24</v>
      </c>
      <c r="L2158" s="47">
        <v>12.645809999999999</v>
      </c>
      <c r="M2158" s="47">
        <f t="shared" si="70"/>
        <v>303.49943999999999</v>
      </c>
      <c r="N2158">
        <f t="shared" si="69"/>
        <v>20</v>
      </c>
    </row>
    <row r="2159" spans="1:14" x14ac:dyDescent="0.25">
      <c r="A2159" t="s">
        <v>2339</v>
      </c>
      <c r="B2159" t="s">
        <v>2537</v>
      </c>
      <c r="C2159" t="s">
        <v>2399</v>
      </c>
      <c r="D2159" s="98">
        <v>45525</v>
      </c>
      <c r="E2159" s="1">
        <v>2153</v>
      </c>
      <c r="F2159" t="s">
        <v>2559</v>
      </c>
      <c r="G2159" s="1">
        <v>3284683</v>
      </c>
      <c r="H2159" t="s">
        <v>2343</v>
      </c>
      <c r="I2159" s="88">
        <v>6</v>
      </c>
      <c r="L2159" s="47">
        <v>30.099959999999999</v>
      </c>
      <c r="M2159" s="47">
        <f t="shared" si="70"/>
        <v>180.59976</v>
      </c>
      <c r="N2159">
        <f t="shared" si="69"/>
        <v>21</v>
      </c>
    </row>
    <row r="2160" spans="1:14" x14ac:dyDescent="0.25">
      <c r="A2160" t="s">
        <v>2339</v>
      </c>
      <c r="B2160" t="s">
        <v>2537</v>
      </c>
      <c r="C2160" t="s">
        <v>2399</v>
      </c>
      <c r="D2160" s="98">
        <v>45525</v>
      </c>
      <c r="E2160" s="1">
        <v>2153</v>
      </c>
      <c r="F2160" t="s">
        <v>2559</v>
      </c>
      <c r="G2160" s="1">
        <v>3384346</v>
      </c>
      <c r="H2160" t="s">
        <v>2354</v>
      </c>
      <c r="I2160" s="88">
        <v>6</v>
      </c>
      <c r="L2160" s="47">
        <v>37.949940000000005</v>
      </c>
      <c r="M2160" s="47">
        <f t="shared" si="70"/>
        <v>227.69964000000004</v>
      </c>
      <c r="N2160">
        <f t="shared" si="69"/>
        <v>21</v>
      </c>
    </row>
    <row r="2161" spans="1:14" x14ac:dyDescent="0.25">
      <c r="A2161" t="s">
        <v>2339</v>
      </c>
      <c r="B2161" t="s">
        <v>2537</v>
      </c>
      <c r="C2161" t="s">
        <v>2399</v>
      </c>
      <c r="D2161" s="98">
        <v>45525</v>
      </c>
      <c r="E2161" s="1">
        <v>2153</v>
      </c>
      <c r="F2161" t="s">
        <v>2559</v>
      </c>
      <c r="G2161" s="1">
        <v>3408152</v>
      </c>
      <c r="H2161" t="s">
        <v>2346</v>
      </c>
      <c r="I2161" s="88">
        <v>20</v>
      </c>
      <c r="L2161" s="47">
        <v>19.800018000000001</v>
      </c>
      <c r="M2161" s="47">
        <f t="shared" si="70"/>
        <v>396.00036</v>
      </c>
      <c r="N2161">
        <f t="shared" si="69"/>
        <v>21</v>
      </c>
    </row>
    <row r="2162" spans="1:14" x14ac:dyDescent="0.25">
      <c r="A2162" t="s">
        <v>2339</v>
      </c>
      <c r="B2162" t="s">
        <v>2537</v>
      </c>
      <c r="C2162" t="s">
        <v>2399</v>
      </c>
      <c r="D2162" s="98">
        <v>45525</v>
      </c>
      <c r="E2162" s="1">
        <v>2153</v>
      </c>
      <c r="F2162" t="s">
        <v>2559</v>
      </c>
      <c r="G2162" s="1">
        <v>3568860</v>
      </c>
      <c r="H2162" t="s">
        <v>2361</v>
      </c>
      <c r="I2162" s="88">
        <v>24</v>
      </c>
      <c r="L2162" s="47">
        <v>12.645809999999999</v>
      </c>
      <c r="M2162" s="47">
        <f t="shared" si="70"/>
        <v>303.49943999999999</v>
      </c>
      <c r="N2162">
        <f t="shared" si="69"/>
        <v>21</v>
      </c>
    </row>
    <row r="2163" spans="1:14" x14ac:dyDescent="0.25">
      <c r="A2163" t="s">
        <v>2339</v>
      </c>
      <c r="B2163" t="s">
        <v>2537</v>
      </c>
      <c r="C2163" t="s">
        <v>2399</v>
      </c>
      <c r="D2163" s="98">
        <v>45525</v>
      </c>
      <c r="E2163" s="1">
        <v>2153</v>
      </c>
      <c r="F2163" t="s">
        <v>2559</v>
      </c>
      <c r="G2163" s="1">
        <v>3564666</v>
      </c>
      <c r="H2163" t="s">
        <v>2362</v>
      </c>
      <c r="I2163" s="88">
        <v>12</v>
      </c>
      <c r="L2163" s="47">
        <v>20.323620000000002</v>
      </c>
      <c r="M2163" s="47">
        <f t="shared" si="70"/>
        <v>243.88344000000001</v>
      </c>
      <c r="N2163">
        <f t="shared" si="69"/>
        <v>21</v>
      </c>
    </row>
    <row r="2164" spans="1:14" x14ac:dyDescent="0.25">
      <c r="A2164" t="s">
        <v>2339</v>
      </c>
      <c r="B2164" t="s">
        <v>2537</v>
      </c>
      <c r="C2164" t="s">
        <v>2399</v>
      </c>
      <c r="D2164" s="98">
        <v>45525</v>
      </c>
      <c r="E2164" s="1">
        <v>2153</v>
      </c>
      <c r="F2164" t="s">
        <v>2559</v>
      </c>
      <c r="G2164" s="1">
        <v>3564667</v>
      </c>
      <c r="H2164" t="s">
        <v>2347</v>
      </c>
      <c r="I2164" s="88">
        <v>12</v>
      </c>
      <c r="L2164" s="47">
        <v>20.323620000000002</v>
      </c>
      <c r="M2164" s="47">
        <f t="shared" si="70"/>
        <v>243.88344000000001</v>
      </c>
      <c r="N2164">
        <f t="shared" si="69"/>
        <v>21</v>
      </c>
    </row>
    <row r="2165" spans="1:14" x14ac:dyDescent="0.25">
      <c r="A2165" t="s">
        <v>2339</v>
      </c>
      <c r="B2165" t="s">
        <v>2537</v>
      </c>
      <c r="C2165" t="s">
        <v>2399</v>
      </c>
      <c r="D2165" s="98">
        <v>45528</v>
      </c>
      <c r="E2165" s="1">
        <v>2153</v>
      </c>
      <c r="F2165" t="s">
        <v>2559</v>
      </c>
      <c r="G2165" s="1">
        <v>3408152</v>
      </c>
      <c r="H2165" t="s">
        <v>2346</v>
      </c>
      <c r="I2165" s="88">
        <v>20</v>
      </c>
      <c r="L2165" s="47">
        <v>19.800018000000001</v>
      </c>
      <c r="M2165" s="47">
        <f t="shared" si="70"/>
        <v>396.00036</v>
      </c>
      <c r="N2165">
        <f t="shared" si="69"/>
        <v>24</v>
      </c>
    </row>
    <row r="2166" spans="1:14" x14ac:dyDescent="0.25">
      <c r="A2166" t="s">
        <v>2339</v>
      </c>
      <c r="B2166" t="s">
        <v>2537</v>
      </c>
      <c r="C2166" t="s">
        <v>2399</v>
      </c>
      <c r="D2166" s="98">
        <v>45528</v>
      </c>
      <c r="E2166" s="1">
        <v>2153</v>
      </c>
      <c r="F2166" t="s">
        <v>2559</v>
      </c>
      <c r="G2166" s="1">
        <v>3568860</v>
      </c>
      <c r="H2166" t="s">
        <v>2361</v>
      </c>
      <c r="I2166" s="88">
        <v>24</v>
      </c>
      <c r="L2166" s="47">
        <v>12.645809999999999</v>
      </c>
      <c r="M2166" s="47">
        <f t="shared" si="70"/>
        <v>303.49943999999999</v>
      </c>
      <c r="N2166">
        <f t="shared" si="69"/>
        <v>24</v>
      </c>
    </row>
    <row r="2167" spans="1:14" x14ac:dyDescent="0.25">
      <c r="A2167" t="s">
        <v>2339</v>
      </c>
      <c r="B2167" t="s">
        <v>2537</v>
      </c>
      <c r="C2167" t="s">
        <v>2399</v>
      </c>
      <c r="D2167" s="98">
        <v>45528</v>
      </c>
      <c r="E2167" s="1">
        <v>2155</v>
      </c>
      <c r="F2167" t="s">
        <v>2560</v>
      </c>
      <c r="G2167" s="1">
        <v>3284683</v>
      </c>
      <c r="H2167" t="s">
        <v>2343</v>
      </c>
      <c r="I2167" s="88">
        <v>6</v>
      </c>
      <c r="L2167" s="47">
        <v>30.099959999999999</v>
      </c>
      <c r="M2167" s="47">
        <f t="shared" si="70"/>
        <v>180.59976</v>
      </c>
      <c r="N2167">
        <f t="shared" si="69"/>
        <v>24</v>
      </c>
    </row>
    <row r="2168" spans="1:14" x14ac:dyDescent="0.25">
      <c r="A2168" t="s">
        <v>2339</v>
      </c>
      <c r="B2168" t="s">
        <v>2537</v>
      </c>
      <c r="C2168" t="s">
        <v>2411</v>
      </c>
      <c r="D2168" s="98">
        <v>45523</v>
      </c>
      <c r="E2168" s="1">
        <v>4201</v>
      </c>
      <c r="F2168" t="s">
        <v>2456</v>
      </c>
      <c r="G2168" s="1">
        <v>3284683</v>
      </c>
      <c r="H2168" t="s">
        <v>2343</v>
      </c>
      <c r="I2168" s="88">
        <v>6</v>
      </c>
      <c r="L2168" s="47">
        <v>30.099959999999999</v>
      </c>
      <c r="M2168" s="47">
        <f t="shared" si="70"/>
        <v>180.59976</v>
      </c>
      <c r="N2168">
        <f t="shared" si="69"/>
        <v>19</v>
      </c>
    </row>
    <row r="2169" spans="1:14" x14ac:dyDescent="0.25">
      <c r="A2169" t="s">
        <v>2339</v>
      </c>
      <c r="B2169" t="s">
        <v>2537</v>
      </c>
      <c r="C2169" t="s">
        <v>2399</v>
      </c>
      <c r="D2169" s="98">
        <v>45525</v>
      </c>
      <c r="E2169" s="1">
        <v>9503</v>
      </c>
      <c r="F2169" t="s">
        <v>5224</v>
      </c>
      <c r="G2169" s="1">
        <v>3384347</v>
      </c>
      <c r="H2169" t="s">
        <v>2345</v>
      </c>
      <c r="I2169" s="88">
        <v>60</v>
      </c>
      <c r="L2169" s="47">
        <v>5.7200040000000012</v>
      </c>
      <c r="M2169" s="47">
        <f t="shared" si="70"/>
        <v>343.20024000000006</v>
      </c>
      <c r="N2169">
        <f t="shared" si="69"/>
        <v>21</v>
      </c>
    </row>
    <row r="2170" spans="1:14" x14ac:dyDescent="0.25">
      <c r="A2170" t="s">
        <v>2458</v>
      </c>
      <c r="B2170" t="s">
        <v>2537</v>
      </c>
      <c r="C2170" t="s">
        <v>2340</v>
      </c>
      <c r="D2170" s="98">
        <v>45524</v>
      </c>
      <c r="E2170" s="1">
        <v>119</v>
      </c>
      <c r="F2170" t="s">
        <v>2459</v>
      </c>
      <c r="G2170" s="1">
        <v>3284683</v>
      </c>
      <c r="H2170" t="s">
        <v>2343</v>
      </c>
      <c r="I2170" s="88">
        <v>18</v>
      </c>
      <c r="L2170" s="47">
        <v>30.099959999999999</v>
      </c>
      <c r="M2170" s="47">
        <f t="shared" si="70"/>
        <v>541.79927999999995</v>
      </c>
      <c r="N2170">
        <f t="shared" si="69"/>
        <v>20</v>
      </c>
    </row>
    <row r="2171" spans="1:14" x14ac:dyDescent="0.25">
      <c r="A2171" t="s">
        <v>2458</v>
      </c>
      <c r="B2171" t="s">
        <v>2537</v>
      </c>
      <c r="C2171" t="s">
        <v>2340</v>
      </c>
      <c r="D2171" s="98">
        <v>45524</v>
      </c>
      <c r="E2171" s="1">
        <v>119</v>
      </c>
      <c r="F2171" t="s">
        <v>2459</v>
      </c>
      <c r="G2171" s="1">
        <v>3373113</v>
      </c>
      <c r="H2171" t="s">
        <v>2353</v>
      </c>
      <c r="I2171" s="88">
        <v>60</v>
      </c>
      <c r="L2171" s="47">
        <v>5.9841899999999999</v>
      </c>
      <c r="M2171" s="47">
        <f t="shared" si="70"/>
        <v>359.0514</v>
      </c>
      <c r="N2171">
        <f t="shared" si="69"/>
        <v>20</v>
      </c>
    </row>
    <row r="2172" spans="1:14" x14ac:dyDescent="0.25">
      <c r="A2172" t="s">
        <v>2458</v>
      </c>
      <c r="B2172" t="s">
        <v>2537</v>
      </c>
      <c r="C2172" t="s">
        <v>2340</v>
      </c>
      <c r="D2172" s="98">
        <v>45524</v>
      </c>
      <c r="E2172" s="1">
        <v>119</v>
      </c>
      <c r="F2172" t="s">
        <v>2459</v>
      </c>
      <c r="G2172" s="1">
        <v>3384346</v>
      </c>
      <c r="H2172" t="s">
        <v>2354</v>
      </c>
      <c r="I2172" s="88">
        <v>6</v>
      </c>
      <c r="L2172" s="47">
        <v>37.949940000000005</v>
      </c>
      <c r="M2172" s="47">
        <f t="shared" si="70"/>
        <v>227.69964000000004</v>
      </c>
      <c r="N2172">
        <f t="shared" si="69"/>
        <v>20</v>
      </c>
    </row>
    <row r="2173" spans="1:14" x14ac:dyDescent="0.25">
      <c r="A2173" t="s">
        <v>2458</v>
      </c>
      <c r="B2173" t="s">
        <v>2537</v>
      </c>
      <c r="C2173" t="s">
        <v>2340</v>
      </c>
      <c r="D2173" s="98">
        <v>45524</v>
      </c>
      <c r="E2173" s="1">
        <v>119</v>
      </c>
      <c r="F2173" t="s">
        <v>2459</v>
      </c>
      <c r="G2173" s="1">
        <v>3384347</v>
      </c>
      <c r="H2173" t="s">
        <v>2345</v>
      </c>
      <c r="I2173" s="88">
        <v>60</v>
      </c>
      <c r="L2173" s="47">
        <v>5.7200040000000012</v>
      </c>
      <c r="M2173" s="47">
        <f t="shared" si="70"/>
        <v>343.20024000000006</v>
      </c>
      <c r="N2173">
        <f t="shared" si="69"/>
        <v>20</v>
      </c>
    </row>
    <row r="2174" spans="1:14" x14ac:dyDescent="0.25">
      <c r="A2174" t="s">
        <v>2458</v>
      </c>
      <c r="B2174" t="s">
        <v>2537</v>
      </c>
      <c r="C2174" t="s">
        <v>2340</v>
      </c>
      <c r="D2174" s="98">
        <v>45524</v>
      </c>
      <c r="E2174" s="1">
        <v>119</v>
      </c>
      <c r="F2174" t="s">
        <v>2459</v>
      </c>
      <c r="G2174" s="1">
        <v>3352387</v>
      </c>
      <c r="H2174" t="s">
        <v>2352</v>
      </c>
      <c r="I2174" s="88">
        <v>30</v>
      </c>
      <c r="L2174" s="47">
        <v>39.743999999999993</v>
      </c>
      <c r="M2174" s="47">
        <f t="shared" si="70"/>
        <v>1192.3199999999997</v>
      </c>
      <c r="N2174">
        <f t="shared" si="69"/>
        <v>20</v>
      </c>
    </row>
    <row r="2175" spans="1:14" x14ac:dyDescent="0.25">
      <c r="A2175" t="s">
        <v>2458</v>
      </c>
      <c r="B2175" t="s">
        <v>2537</v>
      </c>
      <c r="C2175" t="s">
        <v>2340</v>
      </c>
      <c r="D2175" s="98">
        <v>45524</v>
      </c>
      <c r="E2175" s="1">
        <v>119</v>
      </c>
      <c r="F2175" t="s">
        <v>2459</v>
      </c>
      <c r="G2175" s="1">
        <v>3566457</v>
      </c>
      <c r="H2175" t="s">
        <v>2365</v>
      </c>
      <c r="I2175" s="88">
        <v>24</v>
      </c>
      <c r="L2175" s="47">
        <v>12.645809999999999</v>
      </c>
      <c r="M2175" s="47">
        <f t="shared" si="70"/>
        <v>303.49943999999999</v>
      </c>
      <c r="N2175">
        <f t="shared" si="69"/>
        <v>20</v>
      </c>
    </row>
    <row r="2176" spans="1:14" x14ac:dyDescent="0.25">
      <c r="A2176" t="s">
        <v>2458</v>
      </c>
      <c r="B2176" t="s">
        <v>2537</v>
      </c>
      <c r="C2176" t="s">
        <v>2340</v>
      </c>
      <c r="D2176" s="98">
        <v>45525</v>
      </c>
      <c r="E2176" s="1">
        <v>120</v>
      </c>
      <c r="F2176" t="s">
        <v>2460</v>
      </c>
      <c r="G2176" s="1">
        <v>3284683</v>
      </c>
      <c r="H2176" t="s">
        <v>2343</v>
      </c>
      <c r="I2176" s="88">
        <v>180</v>
      </c>
      <c r="L2176" s="47">
        <v>30.099959999999999</v>
      </c>
      <c r="M2176" s="47">
        <f t="shared" si="70"/>
        <v>5417.9928</v>
      </c>
      <c r="N2176">
        <f t="shared" si="69"/>
        <v>21</v>
      </c>
    </row>
    <row r="2177" spans="1:14" x14ac:dyDescent="0.25">
      <c r="A2177" t="s">
        <v>2458</v>
      </c>
      <c r="B2177" t="s">
        <v>2537</v>
      </c>
      <c r="C2177" t="s">
        <v>2340</v>
      </c>
      <c r="D2177" s="98">
        <v>45525</v>
      </c>
      <c r="E2177" s="1">
        <v>120</v>
      </c>
      <c r="F2177" t="s">
        <v>2460</v>
      </c>
      <c r="G2177" s="1">
        <v>3373113</v>
      </c>
      <c r="H2177" t="s">
        <v>2353</v>
      </c>
      <c r="I2177" s="88">
        <v>120</v>
      </c>
      <c r="L2177" s="47">
        <v>5.9841899999999999</v>
      </c>
      <c r="M2177" s="47">
        <f t="shared" si="70"/>
        <v>718.1028</v>
      </c>
      <c r="N2177">
        <f t="shared" si="69"/>
        <v>21</v>
      </c>
    </row>
    <row r="2178" spans="1:14" x14ac:dyDescent="0.25">
      <c r="A2178" t="s">
        <v>2458</v>
      </c>
      <c r="B2178" t="s">
        <v>2537</v>
      </c>
      <c r="C2178" t="s">
        <v>2340</v>
      </c>
      <c r="D2178" s="98">
        <v>45525</v>
      </c>
      <c r="E2178" s="1">
        <v>120</v>
      </c>
      <c r="F2178" t="s">
        <v>2460</v>
      </c>
      <c r="G2178" s="1">
        <v>3352387</v>
      </c>
      <c r="H2178" t="s">
        <v>2352</v>
      </c>
      <c r="I2178" s="88">
        <v>30</v>
      </c>
      <c r="L2178" s="47">
        <v>39.743999999999993</v>
      </c>
      <c r="M2178" s="47">
        <f t="shared" si="70"/>
        <v>1192.3199999999997</v>
      </c>
      <c r="N2178">
        <f t="shared" si="69"/>
        <v>21</v>
      </c>
    </row>
    <row r="2179" spans="1:14" x14ac:dyDescent="0.25">
      <c r="A2179" t="s">
        <v>2458</v>
      </c>
      <c r="B2179" t="s">
        <v>2537</v>
      </c>
      <c r="C2179" t="s">
        <v>2340</v>
      </c>
      <c r="D2179" s="98">
        <v>45525</v>
      </c>
      <c r="E2179" s="1">
        <v>120</v>
      </c>
      <c r="F2179" t="s">
        <v>2460</v>
      </c>
      <c r="G2179" s="1">
        <v>3564666</v>
      </c>
      <c r="H2179" t="s">
        <v>2362</v>
      </c>
      <c r="I2179" s="88">
        <v>12</v>
      </c>
      <c r="L2179" s="47">
        <v>20.323620000000002</v>
      </c>
      <c r="M2179" s="47">
        <f t="shared" si="70"/>
        <v>243.88344000000001</v>
      </c>
      <c r="N2179">
        <f t="shared" ref="N2179:N2242" si="71">+DAY(D2179)</f>
        <v>21</v>
      </c>
    </row>
    <row r="2180" spans="1:14" x14ac:dyDescent="0.25">
      <c r="A2180" t="s">
        <v>2458</v>
      </c>
      <c r="B2180" t="s">
        <v>2537</v>
      </c>
      <c r="C2180" t="s">
        <v>2340</v>
      </c>
      <c r="D2180" s="98">
        <v>45525</v>
      </c>
      <c r="E2180" s="1">
        <v>120</v>
      </c>
      <c r="F2180" t="s">
        <v>2460</v>
      </c>
      <c r="G2180" s="1">
        <v>3564667</v>
      </c>
      <c r="H2180" t="s">
        <v>2347</v>
      </c>
      <c r="I2180" s="88">
        <v>12</v>
      </c>
      <c r="L2180" s="47">
        <v>20.323620000000002</v>
      </c>
      <c r="M2180" s="47">
        <f t="shared" si="70"/>
        <v>243.88344000000001</v>
      </c>
      <c r="N2180">
        <f t="shared" si="71"/>
        <v>21</v>
      </c>
    </row>
    <row r="2181" spans="1:14" x14ac:dyDescent="0.25">
      <c r="A2181" t="s">
        <v>2458</v>
      </c>
      <c r="B2181" t="s">
        <v>2537</v>
      </c>
      <c r="C2181" t="s">
        <v>2340</v>
      </c>
      <c r="D2181" s="98">
        <v>45525</v>
      </c>
      <c r="E2181" s="1">
        <v>120</v>
      </c>
      <c r="F2181" t="s">
        <v>2460</v>
      </c>
      <c r="G2181" s="1">
        <v>3580230</v>
      </c>
      <c r="H2181" t="s">
        <v>2356</v>
      </c>
      <c r="I2181" s="88">
        <v>6</v>
      </c>
      <c r="L2181" s="47">
        <v>36.695520000000002</v>
      </c>
      <c r="M2181" s="47">
        <f t="shared" si="70"/>
        <v>220.17312000000001</v>
      </c>
      <c r="N2181">
        <f t="shared" si="71"/>
        <v>21</v>
      </c>
    </row>
    <row r="2182" spans="1:14" x14ac:dyDescent="0.25">
      <c r="A2182" t="s">
        <v>2458</v>
      </c>
      <c r="B2182" t="s">
        <v>2537</v>
      </c>
      <c r="C2182" t="s">
        <v>2340</v>
      </c>
      <c r="D2182" s="98">
        <v>45525</v>
      </c>
      <c r="E2182" s="1">
        <v>120</v>
      </c>
      <c r="F2182" t="s">
        <v>2460</v>
      </c>
      <c r="G2182" s="1">
        <v>3584240</v>
      </c>
      <c r="H2182" t="s">
        <v>2357</v>
      </c>
      <c r="I2182" s="88">
        <v>120</v>
      </c>
      <c r="L2182" s="47">
        <v>5.9841899999999999</v>
      </c>
      <c r="M2182" s="47">
        <f t="shared" si="70"/>
        <v>718.1028</v>
      </c>
      <c r="N2182">
        <f t="shared" si="71"/>
        <v>21</v>
      </c>
    </row>
    <row r="2183" spans="1:14" x14ac:dyDescent="0.25">
      <c r="A2183" t="s">
        <v>2458</v>
      </c>
      <c r="B2183" t="s">
        <v>2537</v>
      </c>
      <c r="C2183" t="s">
        <v>2340</v>
      </c>
      <c r="D2183" s="98">
        <v>45525</v>
      </c>
      <c r="E2183" s="1">
        <v>120</v>
      </c>
      <c r="F2183" t="s">
        <v>2460</v>
      </c>
      <c r="G2183" s="1">
        <v>3584241</v>
      </c>
      <c r="H2183" t="s">
        <v>2358</v>
      </c>
      <c r="I2183" s="88">
        <v>20</v>
      </c>
      <c r="L2183" s="47">
        <v>20.662344000000001</v>
      </c>
      <c r="M2183" s="47">
        <f t="shared" si="70"/>
        <v>413.24688000000003</v>
      </c>
      <c r="N2183">
        <f t="shared" si="71"/>
        <v>21</v>
      </c>
    </row>
    <row r="2184" spans="1:14" x14ac:dyDescent="0.25">
      <c r="A2184" t="s">
        <v>2458</v>
      </c>
      <c r="B2184" t="s">
        <v>2537</v>
      </c>
      <c r="C2184" t="s">
        <v>2340</v>
      </c>
      <c r="D2184" s="98">
        <v>45526</v>
      </c>
      <c r="E2184" s="1">
        <v>120</v>
      </c>
      <c r="F2184" t="s">
        <v>2460</v>
      </c>
      <c r="G2184" s="1">
        <v>3284683</v>
      </c>
      <c r="H2184" t="s">
        <v>2343</v>
      </c>
      <c r="I2184" s="88">
        <v>564</v>
      </c>
      <c r="L2184" s="47">
        <v>30.099959999999999</v>
      </c>
      <c r="M2184" s="47">
        <f t="shared" si="70"/>
        <v>16976.37744</v>
      </c>
      <c r="N2184">
        <f t="shared" si="71"/>
        <v>22</v>
      </c>
    </row>
    <row r="2185" spans="1:14" x14ac:dyDescent="0.25">
      <c r="A2185" t="s">
        <v>2458</v>
      </c>
      <c r="B2185" t="s">
        <v>2537</v>
      </c>
      <c r="C2185" t="s">
        <v>2340</v>
      </c>
      <c r="D2185" s="98">
        <v>45528</v>
      </c>
      <c r="E2185" s="1">
        <v>121</v>
      </c>
      <c r="F2185" t="s">
        <v>2461</v>
      </c>
      <c r="G2185" s="1">
        <v>3568860</v>
      </c>
      <c r="H2185" t="s">
        <v>2361</v>
      </c>
      <c r="I2185" s="88">
        <v>24</v>
      </c>
      <c r="L2185" s="47">
        <v>12.645809999999999</v>
      </c>
      <c r="M2185" s="47">
        <f t="shared" si="70"/>
        <v>303.49943999999999</v>
      </c>
      <c r="N2185">
        <f t="shared" si="71"/>
        <v>24</v>
      </c>
    </row>
    <row r="2186" spans="1:14" x14ac:dyDescent="0.25">
      <c r="A2186" t="s">
        <v>2458</v>
      </c>
      <c r="B2186" t="s">
        <v>2537</v>
      </c>
      <c r="C2186" t="s">
        <v>2340</v>
      </c>
      <c r="D2186" s="98">
        <v>45524</v>
      </c>
      <c r="E2186" s="1">
        <v>142</v>
      </c>
      <c r="F2186" t="s">
        <v>2462</v>
      </c>
      <c r="G2186" s="1">
        <v>3373113</v>
      </c>
      <c r="H2186" t="s">
        <v>2353</v>
      </c>
      <c r="I2186" s="88">
        <v>180</v>
      </c>
      <c r="L2186" s="47">
        <v>5.9841899999999999</v>
      </c>
      <c r="M2186" s="47">
        <f t="shared" si="70"/>
        <v>1077.1541999999999</v>
      </c>
      <c r="N2186">
        <f t="shared" si="71"/>
        <v>20</v>
      </c>
    </row>
    <row r="2187" spans="1:14" x14ac:dyDescent="0.25">
      <c r="A2187" t="s">
        <v>2458</v>
      </c>
      <c r="B2187" t="s">
        <v>2537</v>
      </c>
      <c r="C2187" t="s">
        <v>2340</v>
      </c>
      <c r="D2187" s="98">
        <v>45524</v>
      </c>
      <c r="E2187" s="1">
        <v>142</v>
      </c>
      <c r="F2187" t="s">
        <v>2462</v>
      </c>
      <c r="G2187" s="1">
        <v>3384347</v>
      </c>
      <c r="H2187" t="s">
        <v>2345</v>
      </c>
      <c r="I2187" s="88">
        <v>120</v>
      </c>
      <c r="L2187" s="47">
        <v>5.7200040000000012</v>
      </c>
      <c r="M2187" s="47">
        <f t="shared" ref="M2187:M2250" si="72">+I2187*L2187</f>
        <v>686.40048000000013</v>
      </c>
      <c r="N2187">
        <f t="shared" si="71"/>
        <v>20</v>
      </c>
    </row>
    <row r="2188" spans="1:14" x14ac:dyDescent="0.25">
      <c r="A2188" t="s">
        <v>2458</v>
      </c>
      <c r="B2188" t="s">
        <v>2537</v>
      </c>
      <c r="C2188" t="s">
        <v>2340</v>
      </c>
      <c r="D2188" s="98">
        <v>45523</v>
      </c>
      <c r="E2188" s="1">
        <v>142</v>
      </c>
      <c r="F2188" t="s">
        <v>2462</v>
      </c>
      <c r="G2188" s="1">
        <v>3584240</v>
      </c>
      <c r="H2188" t="s">
        <v>2357</v>
      </c>
      <c r="I2188" s="88">
        <v>120</v>
      </c>
      <c r="L2188" s="47">
        <v>5.9841899999999999</v>
      </c>
      <c r="M2188" s="47">
        <f t="shared" si="72"/>
        <v>718.1028</v>
      </c>
      <c r="N2188">
        <f t="shared" si="71"/>
        <v>19</v>
      </c>
    </row>
    <row r="2189" spans="1:14" x14ac:dyDescent="0.25">
      <c r="A2189" t="s">
        <v>2458</v>
      </c>
      <c r="B2189" t="s">
        <v>2537</v>
      </c>
      <c r="C2189" t="s">
        <v>2340</v>
      </c>
      <c r="D2189" s="98">
        <v>45525</v>
      </c>
      <c r="E2189" s="1">
        <v>142</v>
      </c>
      <c r="F2189" t="s">
        <v>2462</v>
      </c>
      <c r="G2189" s="1">
        <v>3284683</v>
      </c>
      <c r="H2189" t="s">
        <v>2343</v>
      </c>
      <c r="I2189" s="88">
        <v>24</v>
      </c>
      <c r="L2189" s="47">
        <v>30.099959999999999</v>
      </c>
      <c r="M2189" s="47">
        <f t="shared" si="72"/>
        <v>722.39904000000001</v>
      </c>
      <c r="N2189">
        <f t="shared" si="71"/>
        <v>21</v>
      </c>
    </row>
    <row r="2190" spans="1:14" x14ac:dyDescent="0.25">
      <c r="A2190" t="s">
        <v>2458</v>
      </c>
      <c r="B2190" t="s">
        <v>2537</v>
      </c>
      <c r="C2190" t="s">
        <v>2340</v>
      </c>
      <c r="D2190" s="98">
        <v>45528</v>
      </c>
      <c r="E2190" s="1">
        <v>142</v>
      </c>
      <c r="F2190" t="s">
        <v>2462</v>
      </c>
      <c r="G2190" s="1">
        <v>3352387</v>
      </c>
      <c r="H2190" t="s">
        <v>2352</v>
      </c>
      <c r="I2190" s="88">
        <v>24</v>
      </c>
      <c r="L2190" s="47">
        <v>39.743999999999993</v>
      </c>
      <c r="M2190" s="47">
        <f t="shared" si="72"/>
        <v>953.85599999999977</v>
      </c>
      <c r="N2190">
        <f t="shared" si="71"/>
        <v>24</v>
      </c>
    </row>
    <row r="2191" spans="1:14" x14ac:dyDescent="0.25">
      <c r="A2191" t="s">
        <v>2458</v>
      </c>
      <c r="B2191" t="s">
        <v>2537</v>
      </c>
      <c r="C2191" t="s">
        <v>2340</v>
      </c>
      <c r="D2191" s="98">
        <v>45523</v>
      </c>
      <c r="E2191" s="1">
        <v>144</v>
      </c>
      <c r="F2191" t="s">
        <v>2463</v>
      </c>
      <c r="G2191" s="1">
        <v>3284683</v>
      </c>
      <c r="H2191" t="s">
        <v>2343</v>
      </c>
      <c r="I2191" s="88">
        <v>30</v>
      </c>
      <c r="L2191" s="47">
        <v>30.099959999999999</v>
      </c>
      <c r="M2191" s="47">
        <f t="shared" si="72"/>
        <v>902.99879999999996</v>
      </c>
      <c r="N2191">
        <f t="shared" si="71"/>
        <v>19</v>
      </c>
    </row>
    <row r="2192" spans="1:14" x14ac:dyDescent="0.25">
      <c r="A2192" t="s">
        <v>2458</v>
      </c>
      <c r="B2192" t="s">
        <v>2537</v>
      </c>
      <c r="C2192" t="s">
        <v>2340</v>
      </c>
      <c r="D2192" s="98">
        <v>45523</v>
      </c>
      <c r="E2192" s="1">
        <v>144</v>
      </c>
      <c r="F2192" t="s">
        <v>2463</v>
      </c>
      <c r="G2192" s="1">
        <v>3384346</v>
      </c>
      <c r="H2192" t="s">
        <v>2354</v>
      </c>
      <c r="I2192" s="88">
        <v>30</v>
      </c>
      <c r="L2192" s="47">
        <v>37.949940000000005</v>
      </c>
      <c r="M2192" s="47">
        <f t="shared" si="72"/>
        <v>1138.4982000000002</v>
      </c>
      <c r="N2192">
        <f t="shared" si="71"/>
        <v>19</v>
      </c>
    </row>
    <row r="2193" spans="1:14" x14ac:dyDescent="0.25">
      <c r="A2193" t="s">
        <v>2458</v>
      </c>
      <c r="B2193" t="s">
        <v>2537</v>
      </c>
      <c r="C2193" t="s">
        <v>2340</v>
      </c>
      <c r="D2193" s="98">
        <v>45523</v>
      </c>
      <c r="E2193" s="1">
        <v>144</v>
      </c>
      <c r="F2193" t="s">
        <v>2463</v>
      </c>
      <c r="G2193" s="1">
        <v>3564666</v>
      </c>
      <c r="H2193" t="s">
        <v>2362</v>
      </c>
      <c r="I2193" s="88">
        <v>24</v>
      </c>
      <c r="L2193" s="47">
        <v>20.323620000000002</v>
      </c>
      <c r="M2193" s="47">
        <f t="shared" si="72"/>
        <v>487.76688000000001</v>
      </c>
      <c r="N2193">
        <f t="shared" si="71"/>
        <v>19</v>
      </c>
    </row>
    <row r="2194" spans="1:14" x14ac:dyDescent="0.25">
      <c r="A2194" t="s">
        <v>2458</v>
      </c>
      <c r="B2194" t="s">
        <v>2537</v>
      </c>
      <c r="C2194" t="s">
        <v>2340</v>
      </c>
      <c r="D2194" s="98">
        <v>45523</v>
      </c>
      <c r="E2194" s="1">
        <v>144</v>
      </c>
      <c r="F2194" t="s">
        <v>2463</v>
      </c>
      <c r="G2194" s="1">
        <v>3566457</v>
      </c>
      <c r="H2194" t="s">
        <v>2365</v>
      </c>
      <c r="I2194" s="88">
        <v>48</v>
      </c>
      <c r="L2194" s="47">
        <v>12.645809999999999</v>
      </c>
      <c r="M2194" s="47">
        <f t="shared" si="72"/>
        <v>606.99887999999999</v>
      </c>
      <c r="N2194">
        <f t="shared" si="71"/>
        <v>19</v>
      </c>
    </row>
    <row r="2195" spans="1:14" x14ac:dyDescent="0.25">
      <c r="A2195" t="s">
        <v>2458</v>
      </c>
      <c r="B2195" t="s">
        <v>2537</v>
      </c>
      <c r="C2195" t="s">
        <v>2340</v>
      </c>
      <c r="D2195" s="98">
        <v>45523</v>
      </c>
      <c r="E2195" s="1">
        <v>144</v>
      </c>
      <c r="F2195" t="s">
        <v>2463</v>
      </c>
      <c r="G2195" s="1">
        <v>3584240</v>
      </c>
      <c r="H2195" t="s">
        <v>2357</v>
      </c>
      <c r="I2195" s="88">
        <v>120</v>
      </c>
      <c r="L2195" s="47">
        <v>5.9841899999999999</v>
      </c>
      <c r="M2195" s="47">
        <f t="shared" si="72"/>
        <v>718.1028</v>
      </c>
      <c r="N2195">
        <f t="shared" si="71"/>
        <v>19</v>
      </c>
    </row>
    <row r="2196" spans="1:14" x14ac:dyDescent="0.25">
      <c r="A2196" t="s">
        <v>2458</v>
      </c>
      <c r="B2196" t="s">
        <v>2537</v>
      </c>
      <c r="C2196" t="s">
        <v>2340</v>
      </c>
      <c r="D2196" s="98">
        <v>45523</v>
      </c>
      <c r="E2196" s="1">
        <v>144</v>
      </c>
      <c r="F2196" t="s">
        <v>2463</v>
      </c>
      <c r="G2196" s="1">
        <v>3584241</v>
      </c>
      <c r="H2196" t="s">
        <v>2358</v>
      </c>
      <c r="I2196" s="88">
        <v>40</v>
      </c>
      <c r="L2196" s="47">
        <v>20.662344000000001</v>
      </c>
      <c r="M2196" s="47">
        <f t="shared" si="72"/>
        <v>826.49376000000007</v>
      </c>
      <c r="N2196">
        <f t="shared" si="71"/>
        <v>19</v>
      </c>
    </row>
    <row r="2197" spans="1:14" x14ac:dyDescent="0.25">
      <c r="A2197" t="s">
        <v>2458</v>
      </c>
      <c r="B2197" t="s">
        <v>2537</v>
      </c>
      <c r="C2197" t="s">
        <v>2340</v>
      </c>
      <c r="D2197" s="98">
        <v>45523</v>
      </c>
      <c r="E2197" s="1">
        <v>144</v>
      </c>
      <c r="F2197" t="s">
        <v>2463</v>
      </c>
      <c r="G2197" s="1">
        <v>3352387</v>
      </c>
      <c r="H2197" t="s">
        <v>2352</v>
      </c>
      <c r="I2197" s="88">
        <v>24</v>
      </c>
      <c r="L2197" s="47">
        <v>39.743999999999993</v>
      </c>
      <c r="M2197" s="47">
        <f t="shared" si="72"/>
        <v>953.85599999999977</v>
      </c>
      <c r="N2197">
        <f t="shared" si="71"/>
        <v>19</v>
      </c>
    </row>
    <row r="2198" spans="1:14" x14ac:dyDescent="0.25">
      <c r="A2198" t="s">
        <v>2458</v>
      </c>
      <c r="B2198" t="s">
        <v>2537</v>
      </c>
      <c r="C2198" t="s">
        <v>2340</v>
      </c>
      <c r="D2198" s="98">
        <v>45524</v>
      </c>
      <c r="E2198" s="1">
        <v>144</v>
      </c>
      <c r="F2198" t="s">
        <v>2463</v>
      </c>
      <c r="G2198" s="1">
        <v>3352387</v>
      </c>
      <c r="H2198" t="s">
        <v>2352</v>
      </c>
      <c r="I2198" s="88">
        <v>30</v>
      </c>
      <c r="L2198" s="47">
        <v>39.743999999999993</v>
      </c>
      <c r="M2198" s="47">
        <f t="shared" si="72"/>
        <v>1192.3199999999997</v>
      </c>
      <c r="N2198">
        <f t="shared" si="71"/>
        <v>20</v>
      </c>
    </row>
    <row r="2199" spans="1:14" x14ac:dyDescent="0.25">
      <c r="A2199" t="s">
        <v>2458</v>
      </c>
      <c r="B2199" t="s">
        <v>2537</v>
      </c>
      <c r="C2199" t="s">
        <v>2340</v>
      </c>
      <c r="D2199" s="98">
        <v>45525</v>
      </c>
      <c r="E2199" s="1">
        <v>147</v>
      </c>
      <c r="F2199" t="s">
        <v>2464</v>
      </c>
      <c r="G2199" s="1">
        <v>3373113</v>
      </c>
      <c r="H2199" t="s">
        <v>2353</v>
      </c>
      <c r="I2199" s="88">
        <v>120</v>
      </c>
      <c r="L2199" s="47">
        <v>5.9841899999999999</v>
      </c>
      <c r="M2199" s="47">
        <f t="shared" si="72"/>
        <v>718.1028</v>
      </c>
      <c r="N2199">
        <f t="shared" si="71"/>
        <v>21</v>
      </c>
    </row>
    <row r="2200" spans="1:14" x14ac:dyDescent="0.25">
      <c r="A2200" t="s">
        <v>2458</v>
      </c>
      <c r="B2200" t="s">
        <v>2537</v>
      </c>
      <c r="C2200" t="s">
        <v>2340</v>
      </c>
      <c r="D2200" s="98">
        <v>45525</v>
      </c>
      <c r="E2200" s="1">
        <v>147</v>
      </c>
      <c r="F2200" t="s">
        <v>2464</v>
      </c>
      <c r="G2200" s="1">
        <v>3352387</v>
      </c>
      <c r="H2200" t="s">
        <v>2352</v>
      </c>
      <c r="I2200" s="88">
        <v>12</v>
      </c>
      <c r="L2200" s="47">
        <v>39.743999999999993</v>
      </c>
      <c r="M2200" s="47">
        <f t="shared" si="72"/>
        <v>476.92799999999988</v>
      </c>
      <c r="N2200">
        <f t="shared" si="71"/>
        <v>21</v>
      </c>
    </row>
    <row r="2201" spans="1:14" x14ac:dyDescent="0.25">
      <c r="A2201" t="s">
        <v>2458</v>
      </c>
      <c r="B2201" t="s">
        <v>2537</v>
      </c>
      <c r="C2201" t="s">
        <v>2340</v>
      </c>
      <c r="D2201" s="98">
        <v>45525</v>
      </c>
      <c r="E2201" s="1">
        <v>147</v>
      </c>
      <c r="F2201" t="s">
        <v>2464</v>
      </c>
      <c r="G2201" s="1">
        <v>3584240</v>
      </c>
      <c r="H2201" t="s">
        <v>2357</v>
      </c>
      <c r="I2201" s="88">
        <v>60</v>
      </c>
      <c r="L2201" s="47">
        <v>5.9841899999999999</v>
      </c>
      <c r="M2201" s="47">
        <f t="shared" si="72"/>
        <v>359.0514</v>
      </c>
      <c r="N2201">
        <f t="shared" si="71"/>
        <v>21</v>
      </c>
    </row>
    <row r="2202" spans="1:14" x14ac:dyDescent="0.25">
      <c r="A2202" t="s">
        <v>2458</v>
      </c>
      <c r="B2202" t="s">
        <v>2537</v>
      </c>
      <c r="C2202" t="s">
        <v>2340</v>
      </c>
      <c r="D2202" s="98">
        <v>45523</v>
      </c>
      <c r="E2202" s="1">
        <v>170</v>
      </c>
      <c r="F2202" t="s">
        <v>2465</v>
      </c>
      <c r="G2202" s="1">
        <v>3384346</v>
      </c>
      <c r="H2202" t="s">
        <v>2354</v>
      </c>
      <c r="I2202" s="88">
        <v>60</v>
      </c>
      <c r="L2202" s="47">
        <v>37.949940000000005</v>
      </c>
      <c r="M2202" s="47">
        <f t="shared" si="72"/>
        <v>2276.9964000000004</v>
      </c>
      <c r="N2202">
        <f t="shared" si="71"/>
        <v>19</v>
      </c>
    </row>
    <row r="2203" spans="1:14" x14ac:dyDescent="0.25">
      <c r="A2203" t="s">
        <v>2458</v>
      </c>
      <c r="B2203" t="s">
        <v>2537</v>
      </c>
      <c r="C2203" t="s">
        <v>2340</v>
      </c>
      <c r="D2203" s="98">
        <v>45524</v>
      </c>
      <c r="E2203" s="1">
        <v>170</v>
      </c>
      <c r="F2203" t="s">
        <v>2465</v>
      </c>
      <c r="G2203" s="1">
        <v>3384347</v>
      </c>
      <c r="H2203" t="s">
        <v>2345</v>
      </c>
      <c r="I2203" s="88">
        <v>60</v>
      </c>
      <c r="L2203" s="47">
        <v>5.7200040000000012</v>
      </c>
      <c r="M2203" s="47">
        <f t="shared" si="72"/>
        <v>343.20024000000006</v>
      </c>
      <c r="N2203">
        <f t="shared" si="71"/>
        <v>20</v>
      </c>
    </row>
    <row r="2204" spans="1:14" x14ac:dyDescent="0.25">
      <c r="A2204" t="s">
        <v>2458</v>
      </c>
      <c r="B2204" t="s">
        <v>2537</v>
      </c>
      <c r="C2204" t="s">
        <v>2340</v>
      </c>
      <c r="D2204" s="98">
        <v>45524</v>
      </c>
      <c r="E2204" s="1">
        <v>170</v>
      </c>
      <c r="F2204" t="s">
        <v>2465</v>
      </c>
      <c r="G2204" s="1">
        <v>3566457</v>
      </c>
      <c r="H2204" t="s">
        <v>2365</v>
      </c>
      <c r="I2204" s="88">
        <v>24</v>
      </c>
      <c r="L2204" s="47">
        <v>12.645809999999999</v>
      </c>
      <c r="M2204" s="47">
        <f t="shared" si="72"/>
        <v>303.49943999999999</v>
      </c>
      <c r="N2204">
        <f t="shared" si="71"/>
        <v>20</v>
      </c>
    </row>
    <row r="2205" spans="1:14" x14ac:dyDescent="0.25">
      <c r="A2205" t="s">
        <v>2458</v>
      </c>
      <c r="B2205" t="s">
        <v>2537</v>
      </c>
      <c r="C2205" t="s">
        <v>2340</v>
      </c>
      <c r="D2205" s="98">
        <v>45524</v>
      </c>
      <c r="E2205" s="1">
        <v>170</v>
      </c>
      <c r="F2205" t="s">
        <v>2465</v>
      </c>
      <c r="G2205" s="1">
        <v>3584240</v>
      </c>
      <c r="H2205" t="s">
        <v>2357</v>
      </c>
      <c r="I2205" s="88">
        <v>60</v>
      </c>
      <c r="L2205" s="47">
        <v>5.9841899999999999</v>
      </c>
      <c r="M2205" s="47">
        <f t="shared" si="72"/>
        <v>359.0514</v>
      </c>
      <c r="N2205">
        <f t="shared" si="71"/>
        <v>20</v>
      </c>
    </row>
    <row r="2206" spans="1:14" x14ac:dyDescent="0.25">
      <c r="A2206" t="s">
        <v>2458</v>
      </c>
      <c r="B2206" t="s">
        <v>2537</v>
      </c>
      <c r="C2206" t="s">
        <v>2340</v>
      </c>
      <c r="D2206" s="98">
        <v>45526</v>
      </c>
      <c r="E2206" s="1">
        <v>170</v>
      </c>
      <c r="F2206" t="s">
        <v>2465</v>
      </c>
      <c r="G2206" s="1">
        <v>3284683</v>
      </c>
      <c r="H2206" t="s">
        <v>2343</v>
      </c>
      <c r="I2206" s="88">
        <v>60</v>
      </c>
      <c r="L2206" s="47">
        <v>30.099959999999999</v>
      </c>
      <c r="M2206" s="47">
        <f t="shared" si="72"/>
        <v>1805.9975999999999</v>
      </c>
      <c r="N2206">
        <f t="shared" si="71"/>
        <v>22</v>
      </c>
    </row>
    <row r="2207" spans="1:14" x14ac:dyDescent="0.25">
      <c r="A2207" t="s">
        <v>2458</v>
      </c>
      <c r="B2207" t="s">
        <v>2537</v>
      </c>
      <c r="C2207" t="s">
        <v>2340</v>
      </c>
      <c r="D2207" s="98">
        <v>45523</v>
      </c>
      <c r="E2207" s="1">
        <v>171</v>
      </c>
      <c r="F2207" t="s">
        <v>2466</v>
      </c>
      <c r="G2207" s="1">
        <v>3373113</v>
      </c>
      <c r="H2207" t="s">
        <v>2353</v>
      </c>
      <c r="I2207" s="88">
        <v>120</v>
      </c>
      <c r="L2207" s="47">
        <v>5.9841899999999999</v>
      </c>
      <c r="M2207" s="47">
        <f t="shared" si="72"/>
        <v>718.1028</v>
      </c>
      <c r="N2207">
        <f t="shared" si="71"/>
        <v>19</v>
      </c>
    </row>
    <row r="2208" spans="1:14" x14ac:dyDescent="0.25">
      <c r="A2208" t="s">
        <v>2458</v>
      </c>
      <c r="B2208" t="s">
        <v>2537</v>
      </c>
      <c r="C2208" t="s">
        <v>2340</v>
      </c>
      <c r="D2208" s="98">
        <v>45523</v>
      </c>
      <c r="E2208" s="1">
        <v>171</v>
      </c>
      <c r="F2208" t="s">
        <v>2466</v>
      </c>
      <c r="G2208" s="1">
        <v>3384347</v>
      </c>
      <c r="H2208" t="s">
        <v>2345</v>
      </c>
      <c r="I2208" s="88">
        <v>60</v>
      </c>
      <c r="L2208" s="47">
        <v>5.7200040000000012</v>
      </c>
      <c r="M2208" s="47">
        <f t="shared" si="72"/>
        <v>343.20024000000006</v>
      </c>
      <c r="N2208">
        <f t="shared" si="71"/>
        <v>19</v>
      </c>
    </row>
    <row r="2209" spans="1:14" x14ac:dyDescent="0.25">
      <c r="A2209" t="s">
        <v>2458</v>
      </c>
      <c r="B2209" t="s">
        <v>2537</v>
      </c>
      <c r="C2209" t="s">
        <v>2340</v>
      </c>
      <c r="D2209" s="98">
        <v>45523</v>
      </c>
      <c r="E2209" s="1">
        <v>171</v>
      </c>
      <c r="F2209" t="s">
        <v>2466</v>
      </c>
      <c r="G2209" s="1">
        <v>3408152</v>
      </c>
      <c r="H2209" t="s">
        <v>2346</v>
      </c>
      <c r="I2209" s="88">
        <v>40</v>
      </c>
      <c r="L2209" s="47">
        <v>19.800018000000001</v>
      </c>
      <c r="M2209" s="47">
        <f t="shared" si="72"/>
        <v>792.00072</v>
      </c>
      <c r="N2209">
        <f t="shared" si="71"/>
        <v>19</v>
      </c>
    </row>
    <row r="2210" spans="1:14" x14ac:dyDescent="0.25">
      <c r="A2210" t="s">
        <v>2458</v>
      </c>
      <c r="B2210" t="s">
        <v>2537</v>
      </c>
      <c r="C2210" t="s">
        <v>2340</v>
      </c>
      <c r="D2210" s="98">
        <v>45524</v>
      </c>
      <c r="E2210" s="1">
        <v>171</v>
      </c>
      <c r="F2210" t="s">
        <v>2466</v>
      </c>
      <c r="G2210" s="1">
        <v>3564667</v>
      </c>
      <c r="H2210" t="s">
        <v>2347</v>
      </c>
      <c r="I2210" s="88">
        <v>24</v>
      </c>
      <c r="L2210" s="47">
        <v>20.323620000000002</v>
      </c>
      <c r="M2210" s="47">
        <f t="shared" si="72"/>
        <v>487.76688000000001</v>
      </c>
      <c r="N2210">
        <f t="shared" si="71"/>
        <v>20</v>
      </c>
    </row>
    <row r="2211" spans="1:14" x14ac:dyDescent="0.25">
      <c r="A2211" t="s">
        <v>2458</v>
      </c>
      <c r="B2211" t="s">
        <v>2537</v>
      </c>
      <c r="C2211" t="s">
        <v>2340</v>
      </c>
      <c r="D2211" s="98">
        <v>45524</v>
      </c>
      <c r="E2211" s="1">
        <v>171</v>
      </c>
      <c r="F2211" t="s">
        <v>2466</v>
      </c>
      <c r="G2211" s="1">
        <v>3584240</v>
      </c>
      <c r="H2211" t="s">
        <v>2357</v>
      </c>
      <c r="I2211" s="88">
        <v>60</v>
      </c>
      <c r="L2211" s="47">
        <v>5.9841899999999999</v>
      </c>
      <c r="M2211" s="47">
        <f t="shared" si="72"/>
        <v>359.0514</v>
      </c>
      <c r="N2211">
        <f t="shared" si="71"/>
        <v>20</v>
      </c>
    </row>
    <row r="2212" spans="1:14" x14ac:dyDescent="0.25">
      <c r="A2212" t="s">
        <v>2458</v>
      </c>
      <c r="B2212" t="s">
        <v>2537</v>
      </c>
      <c r="C2212" t="s">
        <v>2340</v>
      </c>
      <c r="D2212" s="98">
        <v>45524</v>
      </c>
      <c r="E2212" s="1">
        <v>171</v>
      </c>
      <c r="F2212" t="s">
        <v>2466</v>
      </c>
      <c r="G2212" s="1">
        <v>3584241</v>
      </c>
      <c r="H2212" t="s">
        <v>2358</v>
      </c>
      <c r="I2212" s="88">
        <v>40</v>
      </c>
      <c r="L2212" s="47">
        <v>20.662344000000001</v>
      </c>
      <c r="M2212" s="47">
        <f t="shared" si="72"/>
        <v>826.49376000000007</v>
      </c>
      <c r="N2212">
        <f t="shared" si="71"/>
        <v>20</v>
      </c>
    </row>
    <row r="2213" spans="1:14" x14ac:dyDescent="0.25">
      <c r="A2213" t="s">
        <v>2458</v>
      </c>
      <c r="B2213" t="s">
        <v>2537</v>
      </c>
      <c r="C2213" t="s">
        <v>2340</v>
      </c>
      <c r="D2213" s="98">
        <v>45525</v>
      </c>
      <c r="E2213" s="1">
        <v>184</v>
      </c>
      <c r="F2213" t="s">
        <v>5384</v>
      </c>
      <c r="G2213" s="1">
        <v>3284683</v>
      </c>
      <c r="H2213" t="s">
        <v>2343</v>
      </c>
      <c r="I2213" s="88">
        <v>12</v>
      </c>
      <c r="L2213" s="47">
        <v>30.099959999999999</v>
      </c>
      <c r="M2213" s="47">
        <f t="shared" si="72"/>
        <v>361.19952000000001</v>
      </c>
      <c r="N2213">
        <f t="shared" si="71"/>
        <v>21</v>
      </c>
    </row>
    <row r="2214" spans="1:14" x14ac:dyDescent="0.25">
      <c r="A2214" t="s">
        <v>2458</v>
      </c>
      <c r="B2214" t="s">
        <v>2537</v>
      </c>
      <c r="C2214" t="s">
        <v>2340</v>
      </c>
      <c r="D2214" s="98">
        <v>45526</v>
      </c>
      <c r="E2214" s="1">
        <v>184</v>
      </c>
      <c r="F2214" t="s">
        <v>5384</v>
      </c>
      <c r="G2214" s="1">
        <v>3408152</v>
      </c>
      <c r="H2214" t="s">
        <v>2346</v>
      </c>
      <c r="I2214" s="88">
        <v>20</v>
      </c>
      <c r="L2214" s="47">
        <v>19.800018000000001</v>
      </c>
      <c r="M2214" s="47">
        <f t="shared" si="72"/>
        <v>396.00036</v>
      </c>
      <c r="N2214">
        <f t="shared" si="71"/>
        <v>22</v>
      </c>
    </row>
    <row r="2215" spans="1:14" x14ac:dyDescent="0.25">
      <c r="A2215" t="s">
        <v>2458</v>
      </c>
      <c r="B2215" t="s">
        <v>2537</v>
      </c>
      <c r="C2215" t="s">
        <v>2340</v>
      </c>
      <c r="D2215" s="98">
        <v>45527</v>
      </c>
      <c r="E2215" s="1">
        <v>184</v>
      </c>
      <c r="F2215" t="s">
        <v>5384</v>
      </c>
      <c r="G2215" s="1">
        <v>3352387</v>
      </c>
      <c r="H2215" t="s">
        <v>2352</v>
      </c>
      <c r="I2215" s="88">
        <v>24</v>
      </c>
      <c r="L2215" s="47">
        <v>39.743999999999993</v>
      </c>
      <c r="M2215" s="47">
        <f t="shared" si="72"/>
        <v>953.85599999999977</v>
      </c>
      <c r="N2215">
        <f t="shared" si="71"/>
        <v>23</v>
      </c>
    </row>
    <row r="2216" spans="1:14" x14ac:dyDescent="0.25">
      <c r="A2216" t="s">
        <v>2458</v>
      </c>
      <c r="B2216" t="s">
        <v>2537</v>
      </c>
      <c r="C2216" t="s">
        <v>2340</v>
      </c>
      <c r="D2216" s="98">
        <v>45524</v>
      </c>
      <c r="E2216" s="1">
        <v>187</v>
      </c>
      <c r="F2216" t="s">
        <v>2467</v>
      </c>
      <c r="G2216" s="1">
        <v>3284683</v>
      </c>
      <c r="H2216" t="s">
        <v>2343</v>
      </c>
      <c r="I2216" s="88">
        <v>60</v>
      </c>
      <c r="L2216" s="47">
        <v>30.099959999999999</v>
      </c>
      <c r="M2216" s="47">
        <f t="shared" si="72"/>
        <v>1805.9975999999999</v>
      </c>
      <c r="N2216">
        <f t="shared" si="71"/>
        <v>20</v>
      </c>
    </row>
    <row r="2217" spans="1:14" x14ac:dyDescent="0.25">
      <c r="A2217" t="s">
        <v>2458</v>
      </c>
      <c r="B2217" t="s">
        <v>2537</v>
      </c>
      <c r="C2217" t="s">
        <v>2340</v>
      </c>
      <c r="D2217" s="98">
        <v>45524</v>
      </c>
      <c r="E2217" s="1">
        <v>187</v>
      </c>
      <c r="F2217" t="s">
        <v>2467</v>
      </c>
      <c r="G2217" s="1">
        <v>3408152</v>
      </c>
      <c r="H2217" t="s">
        <v>2346</v>
      </c>
      <c r="I2217" s="88">
        <v>60</v>
      </c>
      <c r="L2217" s="47">
        <v>19.800018000000001</v>
      </c>
      <c r="M2217" s="47">
        <f t="shared" si="72"/>
        <v>1188.00108</v>
      </c>
      <c r="N2217">
        <f t="shared" si="71"/>
        <v>20</v>
      </c>
    </row>
    <row r="2218" spans="1:14" x14ac:dyDescent="0.25">
      <c r="A2218" t="s">
        <v>2458</v>
      </c>
      <c r="B2218" t="s">
        <v>2537</v>
      </c>
      <c r="C2218" t="s">
        <v>2340</v>
      </c>
      <c r="D2218" s="98">
        <v>45523</v>
      </c>
      <c r="E2218" s="1">
        <v>187</v>
      </c>
      <c r="F2218" t="s">
        <v>2467</v>
      </c>
      <c r="G2218" s="1">
        <v>3373113</v>
      </c>
      <c r="H2218" t="s">
        <v>2353</v>
      </c>
      <c r="I2218" s="88">
        <v>60</v>
      </c>
      <c r="L2218" s="47">
        <v>5.9841899999999999</v>
      </c>
      <c r="M2218" s="47">
        <f t="shared" si="72"/>
        <v>359.0514</v>
      </c>
      <c r="N2218">
        <f t="shared" si="71"/>
        <v>19</v>
      </c>
    </row>
    <row r="2219" spans="1:14" x14ac:dyDescent="0.25">
      <c r="A2219" t="s">
        <v>2458</v>
      </c>
      <c r="B2219" t="s">
        <v>2537</v>
      </c>
      <c r="C2219" t="s">
        <v>2340</v>
      </c>
      <c r="D2219" s="98">
        <v>45524</v>
      </c>
      <c r="E2219" s="1">
        <v>187</v>
      </c>
      <c r="F2219" t="s">
        <v>2467</v>
      </c>
      <c r="G2219" s="1">
        <v>3584240</v>
      </c>
      <c r="H2219" t="s">
        <v>2357</v>
      </c>
      <c r="I2219" s="88">
        <v>60</v>
      </c>
      <c r="L2219" s="47">
        <v>5.9841899999999999</v>
      </c>
      <c r="M2219" s="47">
        <f t="shared" si="72"/>
        <v>359.0514</v>
      </c>
      <c r="N2219">
        <f t="shared" si="71"/>
        <v>20</v>
      </c>
    </row>
    <row r="2220" spans="1:14" x14ac:dyDescent="0.25">
      <c r="A2220" t="s">
        <v>2458</v>
      </c>
      <c r="B2220" t="s">
        <v>2537</v>
      </c>
      <c r="C2220" t="s">
        <v>2340</v>
      </c>
      <c r="D2220" s="98">
        <v>45524</v>
      </c>
      <c r="E2220" s="1">
        <v>187</v>
      </c>
      <c r="F2220" t="s">
        <v>2467</v>
      </c>
      <c r="G2220" s="1">
        <v>3584241</v>
      </c>
      <c r="H2220" t="s">
        <v>2358</v>
      </c>
      <c r="I2220" s="88">
        <v>40</v>
      </c>
      <c r="L2220" s="47">
        <v>20.662344000000001</v>
      </c>
      <c r="M2220" s="47">
        <f t="shared" si="72"/>
        <v>826.49376000000007</v>
      </c>
      <c r="N2220">
        <f t="shared" si="71"/>
        <v>20</v>
      </c>
    </row>
    <row r="2221" spans="1:14" x14ac:dyDescent="0.25">
      <c r="A2221" t="s">
        <v>2458</v>
      </c>
      <c r="B2221" t="s">
        <v>2537</v>
      </c>
      <c r="C2221" t="s">
        <v>2340</v>
      </c>
      <c r="D2221" s="98">
        <v>45527</v>
      </c>
      <c r="E2221" s="1">
        <v>187</v>
      </c>
      <c r="F2221" t="s">
        <v>2467</v>
      </c>
      <c r="G2221" s="1">
        <v>3373113</v>
      </c>
      <c r="H2221" t="s">
        <v>2353</v>
      </c>
      <c r="I2221" s="88">
        <v>60</v>
      </c>
      <c r="L2221" s="47">
        <v>5.9841899999999999</v>
      </c>
      <c r="M2221" s="47">
        <f t="shared" si="72"/>
        <v>359.0514</v>
      </c>
      <c r="N2221">
        <f t="shared" si="71"/>
        <v>23</v>
      </c>
    </row>
    <row r="2222" spans="1:14" x14ac:dyDescent="0.25">
      <c r="A2222" t="s">
        <v>2458</v>
      </c>
      <c r="B2222" t="s">
        <v>2537</v>
      </c>
      <c r="C2222" t="s">
        <v>2340</v>
      </c>
      <c r="D2222" s="98">
        <v>45523</v>
      </c>
      <c r="E2222" s="1">
        <v>197</v>
      </c>
      <c r="F2222" t="s">
        <v>2468</v>
      </c>
      <c r="G2222" s="1">
        <v>3284683</v>
      </c>
      <c r="H2222" t="s">
        <v>2343</v>
      </c>
      <c r="I2222" s="88">
        <v>120</v>
      </c>
      <c r="L2222" s="47">
        <v>30.099959999999999</v>
      </c>
      <c r="M2222" s="47">
        <f t="shared" si="72"/>
        <v>3611.9951999999998</v>
      </c>
      <c r="N2222">
        <f t="shared" si="71"/>
        <v>19</v>
      </c>
    </row>
    <row r="2223" spans="1:14" x14ac:dyDescent="0.25">
      <c r="A2223" t="s">
        <v>2458</v>
      </c>
      <c r="B2223" t="s">
        <v>2537</v>
      </c>
      <c r="C2223" t="s">
        <v>2340</v>
      </c>
      <c r="D2223" s="98">
        <v>45526</v>
      </c>
      <c r="E2223" s="1">
        <v>197</v>
      </c>
      <c r="F2223" t="s">
        <v>2468</v>
      </c>
      <c r="G2223" s="1">
        <v>3373113</v>
      </c>
      <c r="H2223" t="s">
        <v>2353</v>
      </c>
      <c r="I2223" s="88">
        <v>300</v>
      </c>
      <c r="L2223" s="47">
        <v>5.9841899999999999</v>
      </c>
      <c r="M2223" s="47">
        <f t="shared" si="72"/>
        <v>1795.2570000000001</v>
      </c>
      <c r="N2223">
        <f t="shared" si="71"/>
        <v>22</v>
      </c>
    </row>
    <row r="2224" spans="1:14" x14ac:dyDescent="0.25">
      <c r="A2224" t="s">
        <v>2458</v>
      </c>
      <c r="B2224" t="s">
        <v>2537</v>
      </c>
      <c r="C2224" t="s">
        <v>2340</v>
      </c>
      <c r="D2224" s="98">
        <v>45528</v>
      </c>
      <c r="E2224" s="1">
        <v>197</v>
      </c>
      <c r="F2224" t="s">
        <v>2468</v>
      </c>
      <c r="G2224" s="1">
        <v>3352387</v>
      </c>
      <c r="H2224" t="s">
        <v>2352</v>
      </c>
      <c r="I2224" s="88">
        <v>30</v>
      </c>
      <c r="L2224" s="47">
        <v>39.743999999999993</v>
      </c>
      <c r="M2224" s="47">
        <f t="shared" si="72"/>
        <v>1192.3199999999997</v>
      </c>
      <c r="N2224">
        <f t="shared" si="71"/>
        <v>24</v>
      </c>
    </row>
    <row r="2225" spans="1:14" x14ac:dyDescent="0.25">
      <c r="A2225" t="s">
        <v>2458</v>
      </c>
      <c r="B2225" t="s">
        <v>2537</v>
      </c>
      <c r="C2225" t="s">
        <v>2340</v>
      </c>
      <c r="D2225" s="98">
        <v>45528</v>
      </c>
      <c r="E2225" s="1">
        <v>197</v>
      </c>
      <c r="F2225" t="s">
        <v>2468</v>
      </c>
      <c r="G2225" s="1">
        <v>3565351</v>
      </c>
      <c r="H2225" t="s">
        <v>2342</v>
      </c>
      <c r="I2225" s="88">
        <v>24</v>
      </c>
      <c r="L2225" s="47">
        <v>12.645809999999999</v>
      </c>
      <c r="M2225" s="47">
        <f t="shared" si="72"/>
        <v>303.49943999999999</v>
      </c>
      <c r="N2225">
        <f t="shared" si="71"/>
        <v>24</v>
      </c>
    </row>
    <row r="2226" spans="1:14" x14ac:dyDescent="0.25">
      <c r="A2226" t="s">
        <v>2458</v>
      </c>
      <c r="B2226" t="s">
        <v>2537</v>
      </c>
      <c r="C2226" t="s">
        <v>2340</v>
      </c>
      <c r="D2226" s="98">
        <v>45528</v>
      </c>
      <c r="E2226" s="1">
        <v>197</v>
      </c>
      <c r="F2226" t="s">
        <v>2468</v>
      </c>
      <c r="G2226" s="1">
        <v>3580595</v>
      </c>
      <c r="H2226" t="s">
        <v>2349</v>
      </c>
      <c r="I2226" s="88">
        <v>6</v>
      </c>
      <c r="L2226" s="47">
        <v>18.065520000000003</v>
      </c>
      <c r="M2226" s="47">
        <f t="shared" si="72"/>
        <v>108.39312000000001</v>
      </c>
      <c r="N2226">
        <f t="shared" si="71"/>
        <v>24</v>
      </c>
    </row>
    <row r="2227" spans="1:14" x14ac:dyDescent="0.25">
      <c r="A2227" t="s">
        <v>2458</v>
      </c>
      <c r="B2227" t="s">
        <v>2537</v>
      </c>
      <c r="C2227" t="s">
        <v>2340</v>
      </c>
      <c r="D2227" s="98">
        <v>45524</v>
      </c>
      <c r="E2227" s="1">
        <v>517</v>
      </c>
      <c r="F2227" t="s">
        <v>2469</v>
      </c>
      <c r="G2227" s="1">
        <v>3284683</v>
      </c>
      <c r="H2227" t="s">
        <v>2343</v>
      </c>
      <c r="I2227" s="88">
        <v>30</v>
      </c>
      <c r="L2227" s="47">
        <v>30.099959999999999</v>
      </c>
      <c r="M2227" s="47">
        <f t="shared" si="72"/>
        <v>902.99879999999996</v>
      </c>
      <c r="N2227">
        <f t="shared" si="71"/>
        <v>20</v>
      </c>
    </row>
    <row r="2228" spans="1:14" x14ac:dyDescent="0.25">
      <c r="A2228" t="s">
        <v>2458</v>
      </c>
      <c r="B2228" t="s">
        <v>2537</v>
      </c>
      <c r="C2228" t="s">
        <v>2340</v>
      </c>
      <c r="D2228" s="98">
        <v>45524</v>
      </c>
      <c r="E2228" s="1">
        <v>517</v>
      </c>
      <c r="F2228" t="s">
        <v>2469</v>
      </c>
      <c r="G2228" s="1">
        <v>3564666</v>
      </c>
      <c r="H2228" t="s">
        <v>2362</v>
      </c>
      <c r="I2228" s="88">
        <v>12</v>
      </c>
      <c r="L2228" s="47">
        <v>20.323620000000002</v>
      </c>
      <c r="M2228" s="47">
        <f t="shared" si="72"/>
        <v>243.88344000000001</v>
      </c>
      <c r="N2228">
        <f t="shared" si="71"/>
        <v>20</v>
      </c>
    </row>
    <row r="2229" spans="1:14" x14ac:dyDescent="0.25">
      <c r="A2229" t="s">
        <v>2458</v>
      </c>
      <c r="B2229" t="s">
        <v>2537</v>
      </c>
      <c r="C2229" t="s">
        <v>2340</v>
      </c>
      <c r="D2229" s="98">
        <v>45524</v>
      </c>
      <c r="E2229" s="1">
        <v>517</v>
      </c>
      <c r="F2229" t="s">
        <v>2469</v>
      </c>
      <c r="G2229" s="1">
        <v>3566457</v>
      </c>
      <c r="H2229" t="s">
        <v>2365</v>
      </c>
      <c r="I2229" s="88">
        <v>24</v>
      </c>
      <c r="L2229" s="47">
        <v>12.645809999999999</v>
      </c>
      <c r="M2229" s="47">
        <f t="shared" si="72"/>
        <v>303.49943999999999</v>
      </c>
      <c r="N2229">
        <f t="shared" si="71"/>
        <v>20</v>
      </c>
    </row>
    <row r="2230" spans="1:14" x14ac:dyDescent="0.25">
      <c r="A2230" t="s">
        <v>2458</v>
      </c>
      <c r="B2230" t="s">
        <v>2537</v>
      </c>
      <c r="C2230" t="s">
        <v>2340</v>
      </c>
      <c r="D2230" s="98">
        <v>45527</v>
      </c>
      <c r="E2230" s="1">
        <v>517</v>
      </c>
      <c r="F2230" t="s">
        <v>2469</v>
      </c>
      <c r="G2230" s="1">
        <v>3284683</v>
      </c>
      <c r="H2230" t="s">
        <v>2343</v>
      </c>
      <c r="I2230" s="88">
        <v>48</v>
      </c>
      <c r="L2230" s="47">
        <v>30.099959999999999</v>
      </c>
      <c r="M2230" s="47">
        <f t="shared" si="72"/>
        <v>1444.79808</v>
      </c>
      <c r="N2230">
        <f t="shared" si="71"/>
        <v>23</v>
      </c>
    </row>
    <row r="2231" spans="1:14" x14ac:dyDescent="0.25">
      <c r="A2231" t="s">
        <v>2458</v>
      </c>
      <c r="B2231" t="s">
        <v>2537</v>
      </c>
      <c r="C2231" t="s">
        <v>2340</v>
      </c>
      <c r="D2231" s="98">
        <v>45527</v>
      </c>
      <c r="E2231" s="1">
        <v>517</v>
      </c>
      <c r="F2231" t="s">
        <v>2469</v>
      </c>
      <c r="G2231" s="1">
        <v>3352387</v>
      </c>
      <c r="H2231" t="s">
        <v>2352</v>
      </c>
      <c r="I2231" s="88">
        <v>18</v>
      </c>
      <c r="L2231" s="47">
        <v>39.743999999999993</v>
      </c>
      <c r="M2231" s="47">
        <f t="shared" si="72"/>
        <v>715.39199999999983</v>
      </c>
      <c r="N2231">
        <f t="shared" si="71"/>
        <v>23</v>
      </c>
    </row>
    <row r="2232" spans="1:14" x14ac:dyDescent="0.25">
      <c r="A2232" t="s">
        <v>2458</v>
      </c>
      <c r="B2232" t="s">
        <v>2537</v>
      </c>
      <c r="C2232" t="s">
        <v>2340</v>
      </c>
      <c r="D2232" s="98">
        <v>45527</v>
      </c>
      <c r="E2232" s="1">
        <v>517</v>
      </c>
      <c r="F2232" t="s">
        <v>2469</v>
      </c>
      <c r="G2232" s="1">
        <v>3564667</v>
      </c>
      <c r="H2232" t="s">
        <v>2347</v>
      </c>
      <c r="I2232" s="88">
        <v>12</v>
      </c>
      <c r="L2232" s="47">
        <v>20.323620000000002</v>
      </c>
      <c r="M2232" s="47">
        <f t="shared" si="72"/>
        <v>243.88344000000001</v>
      </c>
      <c r="N2232">
        <f t="shared" si="71"/>
        <v>23</v>
      </c>
    </row>
    <row r="2233" spans="1:14" x14ac:dyDescent="0.25">
      <c r="A2233" t="s">
        <v>2458</v>
      </c>
      <c r="B2233" t="s">
        <v>2537</v>
      </c>
      <c r="C2233" t="s">
        <v>2340</v>
      </c>
      <c r="D2233" s="98">
        <v>45527</v>
      </c>
      <c r="E2233" s="1">
        <v>517</v>
      </c>
      <c r="F2233" t="s">
        <v>2469</v>
      </c>
      <c r="G2233" s="1">
        <v>3565350</v>
      </c>
      <c r="H2233" t="s">
        <v>2364</v>
      </c>
      <c r="I2233" s="88">
        <v>24</v>
      </c>
      <c r="L2233" s="47">
        <v>12.645809999999999</v>
      </c>
      <c r="M2233" s="47">
        <f t="shared" si="72"/>
        <v>303.49943999999999</v>
      </c>
      <c r="N2233">
        <f t="shared" si="71"/>
        <v>23</v>
      </c>
    </row>
    <row r="2234" spans="1:14" x14ac:dyDescent="0.25">
      <c r="A2234" t="s">
        <v>2458</v>
      </c>
      <c r="B2234" t="s">
        <v>2537</v>
      </c>
      <c r="C2234" t="s">
        <v>2340</v>
      </c>
      <c r="D2234" s="98">
        <v>45524</v>
      </c>
      <c r="E2234" s="1">
        <v>520</v>
      </c>
      <c r="F2234" t="s">
        <v>2471</v>
      </c>
      <c r="G2234" s="1">
        <v>3565350</v>
      </c>
      <c r="H2234" t="s">
        <v>2364</v>
      </c>
      <c r="I2234" s="88">
        <v>24</v>
      </c>
      <c r="L2234" s="47">
        <v>12.645809999999999</v>
      </c>
      <c r="M2234" s="47">
        <f t="shared" si="72"/>
        <v>303.49943999999999</v>
      </c>
      <c r="N2234">
        <f t="shared" si="71"/>
        <v>20</v>
      </c>
    </row>
    <row r="2235" spans="1:14" x14ac:dyDescent="0.25">
      <c r="A2235" t="s">
        <v>2458</v>
      </c>
      <c r="B2235" t="s">
        <v>2537</v>
      </c>
      <c r="C2235" t="s">
        <v>2340</v>
      </c>
      <c r="D2235" s="98">
        <v>45524</v>
      </c>
      <c r="E2235" s="1">
        <v>520</v>
      </c>
      <c r="F2235" t="s">
        <v>2471</v>
      </c>
      <c r="G2235" s="1">
        <v>3568860</v>
      </c>
      <c r="H2235" t="s">
        <v>2361</v>
      </c>
      <c r="I2235" s="88">
        <v>24</v>
      </c>
      <c r="L2235" s="47">
        <v>12.645809999999999</v>
      </c>
      <c r="M2235" s="47">
        <f t="shared" si="72"/>
        <v>303.49943999999999</v>
      </c>
      <c r="N2235">
        <f t="shared" si="71"/>
        <v>20</v>
      </c>
    </row>
    <row r="2236" spans="1:14" x14ac:dyDescent="0.25">
      <c r="A2236" t="s">
        <v>2458</v>
      </c>
      <c r="B2236" t="s">
        <v>2537</v>
      </c>
      <c r="C2236" t="s">
        <v>2340</v>
      </c>
      <c r="D2236" s="98">
        <v>45526</v>
      </c>
      <c r="E2236" s="1">
        <v>522</v>
      </c>
      <c r="F2236" t="s">
        <v>2472</v>
      </c>
      <c r="G2236" s="1">
        <v>3408152</v>
      </c>
      <c r="H2236" t="s">
        <v>2346</v>
      </c>
      <c r="I2236" s="88">
        <v>40</v>
      </c>
      <c r="L2236" s="47">
        <v>19.800018000000001</v>
      </c>
      <c r="M2236" s="47">
        <f t="shared" si="72"/>
        <v>792.00072</v>
      </c>
      <c r="N2236">
        <f t="shared" si="71"/>
        <v>22</v>
      </c>
    </row>
    <row r="2237" spans="1:14" x14ac:dyDescent="0.25">
      <c r="A2237" t="s">
        <v>2458</v>
      </c>
      <c r="B2237" t="s">
        <v>2537</v>
      </c>
      <c r="C2237" t="s">
        <v>2340</v>
      </c>
      <c r="D2237" s="98">
        <v>45526</v>
      </c>
      <c r="E2237" s="1">
        <v>522</v>
      </c>
      <c r="F2237" t="s">
        <v>2472</v>
      </c>
      <c r="G2237" s="1">
        <v>3565350</v>
      </c>
      <c r="H2237" t="s">
        <v>2364</v>
      </c>
      <c r="I2237" s="88">
        <v>24</v>
      </c>
      <c r="L2237" s="47">
        <v>12.645809999999999</v>
      </c>
      <c r="M2237" s="47">
        <f t="shared" si="72"/>
        <v>303.49943999999999</v>
      </c>
      <c r="N2237">
        <f t="shared" si="71"/>
        <v>22</v>
      </c>
    </row>
    <row r="2238" spans="1:14" x14ac:dyDescent="0.25">
      <c r="A2238" t="s">
        <v>2458</v>
      </c>
      <c r="B2238" t="s">
        <v>2537</v>
      </c>
      <c r="C2238" t="s">
        <v>2340</v>
      </c>
      <c r="D2238" s="98">
        <v>45526</v>
      </c>
      <c r="E2238" s="1">
        <v>522</v>
      </c>
      <c r="F2238" t="s">
        <v>2472</v>
      </c>
      <c r="G2238" s="1">
        <v>3565351</v>
      </c>
      <c r="H2238" t="s">
        <v>2342</v>
      </c>
      <c r="I2238" s="88">
        <v>24</v>
      </c>
      <c r="L2238" s="47">
        <v>12.645809999999999</v>
      </c>
      <c r="M2238" s="47">
        <f t="shared" si="72"/>
        <v>303.49943999999999</v>
      </c>
      <c r="N2238">
        <f t="shared" si="71"/>
        <v>22</v>
      </c>
    </row>
    <row r="2239" spans="1:14" x14ac:dyDescent="0.25">
      <c r="A2239" t="s">
        <v>2458</v>
      </c>
      <c r="B2239" t="s">
        <v>2537</v>
      </c>
      <c r="C2239" t="s">
        <v>2340</v>
      </c>
      <c r="D2239" s="98">
        <v>45526</v>
      </c>
      <c r="E2239" s="1">
        <v>522</v>
      </c>
      <c r="F2239" t="s">
        <v>2472</v>
      </c>
      <c r="G2239" s="1">
        <v>3580230</v>
      </c>
      <c r="H2239" t="s">
        <v>2356</v>
      </c>
      <c r="I2239" s="88">
        <v>6</v>
      </c>
      <c r="L2239" s="47">
        <v>36.695520000000002</v>
      </c>
      <c r="M2239" s="47">
        <f t="shared" si="72"/>
        <v>220.17312000000001</v>
      </c>
      <c r="N2239">
        <f t="shared" si="71"/>
        <v>22</v>
      </c>
    </row>
    <row r="2240" spans="1:14" x14ac:dyDescent="0.25">
      <c r="A2240" t="s">
        <v>2458</v>
      </c>
      <c r="B2240" t="s">
        <v>2537</v>
      </c>
      <c r="C2240" t="s">
        <v>2340</v>
      </c>
      <c r="D2240" s="98">
        <v>45526</v>
      </c>
      <c r="E2240" s="1">
        <v>522</v>
      </c>
      <c r="F2240" t="s">
        <v>2472</v>
      </c>
      <c r="G2240" s="1">
        <v>3284683</v>
      </c>
      <c r="H2240" t="s">
        <v>2343</v>
      </c>
      <c r="I2240" s="88">
        <v>120</v>
      </c>
      <c r="L2240" s="47">
        <v>30.099959999999999</v>
      </c>
      <c r="M2240" s="47">
        <f t="shared" si="72"/>
        <v>3611.9951999999998</v>
      </c>
      <c r="N2240">
        <f t="shared" si="71"/>
        <v>22</v>
      </c>
    </row>
    <row r="2241" spans="1:14" x14ac:dyDescent="0.25">
      <c r="A2241" t="s">
        <v>2458</v>
      </c>
      <c r="B2241" t="s">
        <v>2537</v>
      </c>
      <c r="C2241" t="s">
        <v>2340</v>
      </c>
      <c r="D2241" s="98">
        <v>45526</v>
      </c>
      <c r="E2241" s="1">
        <v>522</v>
      </c>
      <c r="F2241" t="s">
        <v>2472</v>
      </c>
      <c r="G2241" s="1">
        <v>3384346</v>
      </c>
      <c r="H2241" t="s">
        <v>2354</v>
      </c>
      <c r="I2241" s="88">
        <v>60</v>
      </c>
      <c r="L2241" s="47">
        <v>37.949940000000005</v>
      </c>
      <c r="M2241" s="47">
        <f t="shared" si="72"/>
        <v>2276.9964000000004</v>
      </c>
      <c r="N2241">
        <f t="shared" si="71"/>
        <v>22</v>
      </c>
    </row>
    <row r="2242" spans="1:14" x14ac:dyDescent="0.25">
      <c r="A2242" t="s">
        <v>2458</v>
      </c>
      <c r="B2242" t="s">
        <v>2537</v>
      </c>
      <c r="C2242" t="s">
        <v>2340</v>
      </c>
      <c r="D2242" s="98">
        <v>45526</v>
      </c>
      <c r="E2242" s="1">
        <v>522</v>
      </c>
      <c r="F2242" t="s">
        <v>2472</v>
      </c>
      <c r="G2242" s="1">
        <v>3408152</v>
      </c>
      <c r="H2242" t="s">
        <v>2346</v>
      </c>
      <c r="I2242" s="88">
        <v>20</v>
      </c>
      <c r="L2242" s="47">
        <v>19.800018000000001</v>
      </c>
      <c r="M2242" s="47">
        <f t="shared" si="72"/>
        <v>396.00036</v>
      </c>
      <c r="N2242">
        <f t="shared" si="71"/>
        <v>22</v>
      </c>
    </row>
    <row r="2243" spans="1:14" x14ac:dyDescent="0.25">
      <c r="A2243" t="s">
        <v>2458</v>
      </c>
      <c r="B2243" t="s">
        <v>2537</v>
      </c>
      <c r="C2243" t="s">
        <v>2340</v>
      </c>
      <c r="D2243" s="98">
        <v>45526</v>
      </c>
      <c r="E2243" s="1">
        <v>522</v>
      </c>
      <c r="F2243" t="s">
        <v>2472</v>
      </c>
      <c r="G2243" s="1">
        <v>3568860</v>
      </c>
      <c r="H2243" t="s">
        <v>2361</v>
      </c>
      <c r="I2243" s="88">
        <v>24</v>
      </c>
      <c r="L2243" s="47">
        <v>12.645809999999999</v>
      </c>
      <c r="M2243" s="47">
        <f t="shared" si="72"/>
        <v>303.49943999999999</v>
      </c>
      <c r="N2243">
        <f t="shared" ref="N2243:N2306" si="73">+DAY(D2243)</f>
        <v>22</v>
      </c>
    </row>
    <row r="2244" spans="1:14" x14ac:dyDescent="0.25">
      <c r="A2244" t="s">
        <v>2458</v>
      </c>
      <c r="B2244" t="s">
        <v>2537</v>
      </c>
      <c r="C2244" t="s">
        <v>2340</v>
      </c>
      <c r="D2244" s="98">
        <v>45526</v>
      </c>
      <c r="E2244" s="1">
        <v>522</v>
      </c>
      <c r="F2244" t="s">
        <v>2472</v>
      </c>
      <c r="G2244" s="1">
        <v>3352387</v>
      </c>
      <c r="H2244" t="s">
        <v>2352</v>
      </c>
      <c r="I2244" s="88">
        <v>60</v>
      </c>
      <c r="L2244" s="47">
        <v>39.743999999999993</v>
      </c>
      <c r="M2244" s="47">
        <f t="shared" si="72"/>
        <v>2384.6399999999994</v>
      </c>
      <c r="N2244">
        <f t="shared" si="73"/>
        <v>22</v>
      </c>
    </row>
    <row r="2245" spans="1:14" x14ac:dyDescent="0.25">
      <c r="A2245" t="s">
        <v>2458</v>
      </c>
      <c r="B2245" t="s">
        <v>2537</v>
      </c>
      <c r="C2245" t="s">
        <v>2340</v>
      </c>
      <c r="D2245" s="98">
        <v>45526</v>
      </c>
      <c r="E2245" s="1">
        <v>522</v>
      </c>
      <c r="F2245" t="s">
        <v>2472</v>
      </c>
      <c r="G2245" s="1">
        <v>3580230</v>
      </c>
      <c r="H2245" t="s">
        <v>2356</v>
      </c>
      <c r="I2245" s="88">
        <v>12</v>
      </c>
      <c r="L2245" s="47">
        <v>36.695520000000002</v>
      </c>
      <c r="M2245" s="47">
        <f t="shared" si="72"/>
        <v>440.34624000000002</v>
      </c>
      <c r="N2245">
        <f t="shared" si="73"/>
        <v>22</v>
      </c>
    </row>
    <row r="2246" spans="1:14" x14ac:dyDescent="0.25">
      <c r="A2246" t="s">
        <v>2458</v>
      </c>
      <c r="B2246" t="s">
        <v>2537</v>
      </c>
      <c r="C2246" t="s">
        <v>2340</v>
      </c>
      <c r="D2246" s="98">
        <v>45526</v>
      </c>
      <c r="E2246" s="1">
        <v>522</v>
      </c>
      <c r="F2246" t="s">
        <v>2472</v>
      </c>
      <c r="G2246" s="1">
        <v>3580595</v>
      </c>
      <c r="H2246" t="s">
        <v>2349</v>
      </c>
      <c r="I2246" s="88">
        <v>12</v>
      </c>
      <c r="L2246" s="47">
        <v>18.065520000000003</v>
      </c>
      <c r="M2246" s="47">
        <f t="shared" si="72"/>
        <v>216.78624000000002</v>
      </c>
      <c r="N2246">
        <f t="shared" si="73"/>
        <v>22</v>
      </c>
    </row>
    <row r="2247" spans="1:14" x14ac:dyDescent="0.25">
      <c r="A2247" t="s">
        <v>2458</v>
      </c>
      <c r="B2247" t="s">
        <v>2537</v>
      </c>
      <c r="C2247" t="s">
        <v>2340</v>
      </c>
      <c r="D2247" s="98">
        <v>45526</v>
      </c>
      <c r="E2247" s="1">
        <v>522</v>
      </c>
      <c r="F2247" t="s">
        <v>2472</v>
      </c>
      <c r="G2247" s="1">
        <v>3584241</v>
      </c>
      <c r="H2247" t="s">
        <v>2358</v>
      </c>
      <c r="I2247" s="88">
        <v>100</v>
      </c>
      <c r="L2247" s="47">
        <v>20.662344000000001</v>
      </c>
      <c r="M2247" s="47">
        <f t="shared" si="72"/>
        <v>2066.2344000000003</v>
      </c>
      <c r="N2247">
        <f t="shared" si="73"/>
        <v>22</v>
      </c>
    </row>
    <row r="2248" spans="1:14" x14ac:dyDescent="0.25">
      <c r="A2248" t="s">
        <v>2458</v>
      </c>
      <c r="B2248" t="s">
        <v>2537</v>
      </c>
      <c r="C2248" t="s">
        <v>2340</v>
      </c>
      <c r="D2248" s="98">
        <v>45524</v>
      </c>
      <c r="E2248" s="1">
        <v>531</v>
      </c>
      <c r="F2248" t="s">
        <v>2538</v>
      </c>
      <c r="G2248" s="1">
        <v>3580595</v>
      </c>
      <c r="H2248" t="s">
        <v>2349</v>
      </c>
      <c r="I2248" s="88">
        <v>12</v>
      </c>
      <c r="L2248" s="47">
        <v>18.065520000000003</v>
      </c>
      <c r="M2248" s="47">
        <f t="shared" si="72"/>
        <v>216.78624000000002</v>
      </c>
      <c r="N2248">
        <f t="shared" si="73"/>
        <v>20</v>
      </c>
    </row>
    <row r="2249" spans="1:14" x14ac:dyDescent="0.25">
      <c r="A2249" t="s">
        <v>2458</v>
      </c>
      <c r="B2249" t="s">
        <v>2537</v>
      </c>
      <c r="C2249" t="s">
        <v>2340</v>
      </c>
      <c r="D2249" s="98">
        <v>45524</v>
      </c>
      <c r="E2249" s="1">
        <v>533</v>
      </c>
      <c r="F2249" t="s">
        <v>2473</v>
      </c>
      <c r="G2249" s="1">
        <v>3564667</v>
      </c>
      <c r="H2249" t="s">
        <v>2347</v>
      </c>
      <c r="I2249" s="88">
        <v>12</v>
      </c>
      <c r="L2249" s="47">
        <v>20.323620000000002</v>
      </c>
      <c r="M2249" s="47">
        <f t="shared" si="72"/>
        <v>243.88344000000001</v>
      </c>
      <c r="N2249">
        <f t="shared" si="73"/>
        <v>20</v>
      </c>
    </row>
    <row r="2250" spans="1:14" x14ac:dyDescent="0.25">
      <c r="A2250" t="s">
        <v>2458</v>
      </c>
      <c r="B2250" t="s">
        <v>2537</v>
      </c>
      <c r="C2250" t="s">
        <v>2340</v>
      </c>
      <c r="D2250" s="98">
        <v>45524</v>
      </c>
      <c r="E2250" s="1">
        <v>535</v>
      </c>
      <c r="F2250" t="s">
        <v>2474</v>
      </c>
      <c r="G2250" s="1">
        <v>3384347</v>
      </c>
      <c r="H2250" t="s">
        <v>2345</v>
      </c>
      <c r="I2250" s="88">
        <v>120</v>
      </c>
      <c r="L2250" s="47">
        <v>5.7200040000000012</v>
      </c>
      <c r="M2250" s="47">
        <f t="shared" si="72"/>
        <v>686.40048000000013</v>
      </c>
      <c r="N2250">
        <f t="shared" si="73"/>
        <v>20</v>
      </c>
    </row>
    <row r="2251" spans="1:14" x14ac:dyDescent="0.25">
      <c r="A2251" t="s">
        <v>2458</v>
      </c>
      <c r="B2251" t="s">
        <v>2537</v>
      </c>
      <c r="C2251" t="s">
        <v>2340</v>
      </c>
      <c r="D2251" s="98">
        <v>45525</v>
      </c>
      <c r="E2251" s="1">
        <v>535</v>
      </c>
      <c r="F2251" t="s">
        <v>2474</v>
      </c>
      <c r="G2251" s="1">
        <v>3284683</v>
      </c>
      <c r="H2251" t="s">
        <v>2343</v>
      </c>
      <c r="I2251" s="88">
        <v>12</v>
      </c>
      <c r="L2251" s="47">
        <v>30.099959999999999</v>
      </c>
      <c r="M2251" s="47">
        <f t="shared" ref="M2251:M2314" si="74">+I2251*L2251</f>
        <v>361.19952000000001</v>
      </c>
      <c r="N2251">
        <f t="shared" si="73"/>
        <v>21</v>
      </c>
    </row>
    <row r="2252" spans="1:14" x14ac:dyDescent="0.25">
      <c r="A2252" t="s">
        <v>2458</v>
      </c>
      <c r="B2252" t="s">
        <v>2537</v>
      </c>
      <c r="C2252" t="s">
        <v>2340</v>
      </c>
      <c r="D2252" s="98">
        <v>45525</v>
      </c>
      <c r="E2252" s="1">
        <v>535</v>
      </c>
      <c r="F2252" t="s">
        <v>2474</v>
      </c>
      <c r="G2252" s="1">
        <v>3373113</v>
      </c>
      <c r="H2252" t="s">
        <v>2353</v>
      </c>
      <c r="I2252" s="88">
        <v>120</v>
      </c>
      <c r="L2252" s="47">
        <v>5.9841899999999999</v>
      </c>
      <c r="M2252" s="47">
        <f t="shared" si="74"/>
        <v>718.1028</v>
      </c>
      <c r="N2252">
        <f t="shared" si="73"/>
        <v>21</v>
      </c>
    </row>
    <row r="2253" spans="1:14" x14ac:dyDescent="0.25">
      <c r="A2253" t="s">
        <v>2458</v>
      </c>
      <c r="B2253" t="s">
        <v>2537</v>
      </c>
      <c r="C2253" t="s">
        <v>2340</v>
      </c>
      <c r="D2253" s="98">
        <v>45525</v>
      </c>
      <c r="E2253" s="1">
        <v>535</v>
      </c>
      <c r="F2253" t="s">
        <v>2474</v>
      </c>
      <c r="G2253" s="1">
        <v>3384347</v>
      </c>
      <c r="H2253" t="s">
        <v>2345</v>
      </c>
      <c r="I2253" s="88">
        <v>120</v>
      </c>
      <c r="L2253" s="47">
        <v>5.7200040000000012</v>
      </c>
      <c r="M2253" s="47">
        <f t="shared" si="74"/>
        <v>686.40048000000013</v>
      </c>
      <c r="N2253">
        <f t="shared" si="73"/>
        <v>21</v>
      </c>
    </row>
    <row r="2254" spans="1:14" x14ac:dyDescent="0.25">
      <c r="A2254" t="s">
        <v>2458</v>
      </c>
      <c r="B2254" t="s">
        <v>2537</v>
      </c>
      <c r="C2254" t="s">
        <v>2340</v>
      </c>
      <c r="D2254" s="98">
        <v>45526</v>
      </c>
      <c r="E2254" s="1">
        <v>535</v>
      </c>
      <c r="F2254" t="s">
        <v>2474</v>
      </c>
      <c r="G2254" s="1">
        <v>3352387</v>
      </c>
      <c r="H2254" t="s">
        <v>2352</v>
      </c>
      <c r="I2254" s="88">
        <v>12</v>
      </c>
      <c r="L2254" s="47">
        <v>39.743999999999993</v>
      </c>
      <c r="M2254" s="47">
        <f t="shared" si="74"/>
        <v>476.92799999999988</v>
      </c>
      <c r="N2254">
        <f t="shared" si="73"/>
        <v>22</v>
      </c>
    </row>
    <row r="2255" spans="1:14" x14ac:dyDescent="0.25">
      <c r="A2255" t="s">
        <v>2458</v>
      </c>
      <c r="B2255" t="s">
        <v>2537</v>
      </c>
      <c r="C2255" t="s">
        <v>2340</v>
      </c>
      <c r="D2255" s="98">
        <v>45524</v>
      </c>
      <c r="E2255" s="1">
        <v>536</v>
      </c>
      <c r="F2255" t="s">
        <v>2475</v>
      </c>
      <c r="G2255" s="1">
        <v>3584241</v>
      </c>
      <c r="H2255" t="s">
        <v>2358</v>
      </c>
      <c r="I2255" s="88">
        <v>20</v>
      </c>
      <c r="L2255" s="47">
        <v>20.662344000000001</v>
      </c>
      <c r="M2255" s="47">
        <f t="shared" si="74"/>
        <v>413.24688000000003</v>
      </c>
      <c r="N2255">
        <f t="shared" si="73"/>
        <v>20</v>
      </c>
    </row>
    <row r="2256" spans="1:14" x14ac:dyDescent="0.25">
      <c r="A2256" t="s">
        <v>2458</v>
      </c>
      <c r="B2256" t="s">
        <v>2537</v>
      </c>
      <c r="C2256" t="s">
        <v>2340</v>
      </c>
      <c r="D2256" s="98">
        <v>45525</v>
      </c>
      <c r="E2256" s="1">
        <v>536</v>
      </c>
      <c r="F2256" t="s">
        <v>2475</v>
      </c>
      <c r="G2256" s="1">
        <v>3284683</v>
      </c>
      <c r="H2256" t="s">
        <v>2343</v>
      </c>
      <c r="I2256" s="88">
        <v>6</v>
      </c>
      <c r="L2256" s="47">
        <v>30.099959999999999</v>
      </c>
      <c r="M2256" s="47">
        <f t="shared" si="74"/>
        <v>180.59976</v>
      </c>
      <c r="N2256">
        <f t="shared" si="73"/>
        <v>21</v>
      </c>
    </row>
    <row r="2257" spans="1:14" x14ac:dyDescent="0.25">
      <c r="A2257" t="s">
        <v>2458</v>
      </c>
      <c r="B2257" t="s">
        <v>2537</v>
      </c>
      <c r="C2257" t="s">
        <v>2340</v>
      </c>
      <c r="D2257" s="98">
        <v>45525</v>
      </c>
      <c r="E2257" s="1">
        <v>542</v>
      </c>
      <c r="F2257" t="s">
        <v>2476</v>
      </c>
      <c r="G2257" s="1">
        <v>3384347</v>
      </c>
      <c r="H2257" t="s">
        <v>2345</v>
      </c>
      <c r="I2257" s="88">
        <v>60</v>
      </c>
      <c r="L2257" s="47">
        <v>5.7200040000000012</v>
      </c>
      <c r="M2257" s="47">
        <f t="shared" si="74"/>
        <v>343.20024000000006</v>
      </c>
      <c r="N2257">
        <f t="shared" si="73"/>
        <v>21</v>
      </c>
    </row>
    <row r="2258" spans="1:14" x14ac:dyDescent="0.25">
      <c r="A2258" t="s">
        <v>2458</v>
      </c>
      <c r="B2258" t="s">
        <v>2537</v>
      </c>
      <c r="C2258" t="s">
        <v>2340</v>
      </c>
      <c r="D2258" s="98">
        <v>45525</v>
      </c>
      <c r="E2258" s="1">
        <v>542</v>
      </c>
      <c r="F2258" t="s">
        <v>2476</v>
      </c>
      <c r="G2258" s="1">
        <v>3564666</v>
      </c>
      <c r="H2258" t="s">
        <v>2362</v>
      </c>
      <c r="I2258" s="88">
        <v>12</v>
      </c>
      <c r="L2258" s="47">
        <v>20.323620000000002</v>
      </c>
      <c r="M2258" s="47">
        <f t="shared" si="74"/>
        <v>243.88344000000001</v>
      </c>
      <c r="N2258">
        <f t="shared" si="73"/>
        <v>21</v>
      </c>
    </row>
    <row r="2259" spans="1:14" x14ac:dyDescent="0.25">
      <c r="A2259" t="s">
        <v>2458</v>
      </c>
      <c r="B2259" t="s">
        <v>2537</v>
      </c>
      <c r="C2259" t="s">
        <v>2340</v>
      </c>
      <c r="D2259" s="98">
        <v>45527</v>
      </c>
      <c r="E2259" s="1">
        <v>542</v>
      </c>
      <c r="F2259" t="s">
        <v>2476</v>
      </c>
      <c r="G2259" s="1">
        <v>3284683</v>
      </c>
      <c r="H2259" t="s">
        <v>2343</v>
      </c>
      <c r="I2259" s="88">
        <v>18</v>
      </c>
      <c r="L2259" s="47">
        <v>30.099959999999999</v>
      </c>
      <c r="M2259" s="47">
        <f t="shared" si="74"/>
        <v>541.79927999999995</v>
      </c>
      <c r="N2259">
        <f t="shared" si="73"/>
        <v>23</v>
      </c>
    </row>
    <row r="2260" spans="1:14" x14ac:dyDescent="0.25">
      <c r="A2260" t="s">
        <v>2458</v>
      </c>
      <c r="B2260" t="s">
        <v>2537</v>
      </c>
      <c r="C2260" t="s">
        <v>2340</v>
      </c>
      <c r="D2260" s="98">
        <v>45528</v>
      </c>
      <c r="E2260" s="1">
        <v>542</v>
      </c>
      <c r="F2260" t="s">
        <v>2476</v>
      </c>
      <c r="G2260" s="1">
        <v>3284683</v>
      </c>
      <c r="H2260" t="s">
        <v>2343</v>
      </c>
      <c r="I2260" s="88">
        <v>12</v>
      </c>
      <c r="L2260" s="47">
        <v>30.099959999999999</v>
      </c>
      <c r="M2260" s="47">
        <f t="shared" si="74"/>
        <v>361.19952000000001</v>
      </c>
      <c r="N2260">
        <f t="shared" si="73"/>
        <v>24</v>
      </c>
    </row>
    <row r="2261" spans="1:14" x14ac:dyDescent="0.25">
      <c r="A2261" t="s">
        <v>2458</v>
      </c>
      <c r="B2261" t="s">
        <v>2537</v>
      </c>
      <c r="C2261" t="s">
        <v>2340</v>
      </c>
      <c r="D2261" s="98">
        <v>45528</v>
      </c>
      <c r="E2261" s="1">
        <v>542</v>
      </c>
      <c r="F2261" t="s">
        <v>2476</v>
      </c>
      <c r="G2261" s="1">
        <v>3373113</v>
      </c>
      <c r="H2261" t="s">
        <v>2353</v>
      </c>
      <c r="I2261" s="88">
        <v>60</v>
      </c>
      <c r="L2261" s="47">
        <v>5.9841899999999999</v>
      </c>
      <c r="M2261" s="47">
        <f t="shared" si="74"/>
        <v>359.0514</v>
      </c>
      <c r="N2261">
        <f t="shared" si="73"/>
        <v>24</v>
      </c>
    </row>
    <row r="2262" spans="1:14" x14ac:dyDescent="0.25">
      <c r="A2262" t="s">
        <v>2458</v>
      </c>
      <c r="B2262" t="s">
        <v>2537</v>
      </c>
      <c r="C2262" t="s">
        <v>2340</v>
      </c>
      <c r="D2262" s="98">
        <v>45528</v>
      </c>
      <c r="E2262" s="1">
        <v>542</v>
      </c>
      <c r="F2262" t="s">
        <v>2476</v>
      </c>
      <c r="G2262" s="1">
        <v>3384346</v>
      </c>
      <c r="H2262" t="s">
        <v>2354</v>
      </c>
      <c r="I2262" s="88">
        <v>6</v>
      </c>
      <c r="L2262" s="47">
        <v>37.949940000000005</v>
      </c>
      <c r="M2262" s="47">
        <f t="shared" si="74"/>
        <v>227.69964000000004</v>
      </c>
      <c r="N2262">
        <f t="shared" si="73"/>
        <v>24</v>
      </c>
    </row>
    <row r="2263" spans="1:14" x14ac:dyDescent="0.25">
      <c r="A2263" t="s">
        <v>2458</v>
      </c>
      <c r="B2263" t="s">
        <v>2537</v>
      </c>
      <c r="C2263" t="s">
        <v>2340</v>
      </c>
      <c r="D2263" s="98">
        <v>45528</v>
      </c>
      <c r="E2263" s="1">
        <v>542</v>
      </c>
      <c r="F2263" t="s">
        <v>2476</v>
      </c>
      <c r="G2263" s="1">
        <v>3384347</v>
      </c>
      <c r="H2263" t="s">
        <v>2345</v>
      </c>
      <c r="I2263" s="88">
        <v>60</v>
      </c>
      <c r="L2263" s="47">
        <v>5.7200040000000012</v>
      </c>
      <c r="M2263" s="47">
        <f t="shared" si="74"/>
        <v>343.20024000000006</v>
      </c>
      <c r="N2263">
        <f t="shared" si="73"/>
        <v>24</v>
      </c>
    </row>
    <row r="2264" spans="1:14" x14ac:dyDescent="0.25">
      <c r="A2264" t="s">
        <v>2458</v>
      </c>
      <c r="B2264" t="s">
        <v>2537</v>
      </c>
      <c r="C2264" t="s">
        <v>2340</v>
      </c>
      <c r="D2264" s="98">
        <v>45528</v>
      </c>
      <c r="E2264" s="1">
        <v>542</v>
      </c>
      <c r="F2264" t="s">
        <v>2476</v>
      </c>
      <c r="G2264" s="1">
        <v>3352387</v>
      </c>
      <c r="H2264" t="s">
        <v>2352</v>
      </c>
      <c r="I2264" s="88">
        <v>12</v>
      </c>
      <c r="L2264" s="47">
        <v>39.743999999999993</v>
      </c>
      <c r="M2264" s="47">
        <f t="shared" si="74"/>
        <v>476.92799999999988</v>
      </c>
      <c r="N2264">
        <f t="shared" si="73"/>
        <v>24</v>
      </c>
    </row>
    <row r="2265" spans="1:14" x14ac:dyDescent="0.25">
      <c r="A2265" t="s">
        <v>2458</v>
      </c>
      <c r="B2265" t="s">
        <v>2537</v>
      </c>
      <c r="C2265" t="s">
        <v>2340</v>
      </c>
      <c r="D2265" s="98">
        <v>45528</v>
      </c>
      <c r="E2265" s="1">
        <v>542</v>
      </c>
      <c r="F2265" t="s">
        <v>2476</v>
      </c>
      <c r="G2265" s="1">
        <v>3564666</v>
      </c>
      <c r="H2265" t="s">
        <v>2362</v>
      </c>
      <c r="I2265" s="88">
        <v>24</v>
      </c>
      <c r="L2265" s="47">
        <v>20.323620000000002</v>
      </c>
      <c r="M2265" s="47">
        <f t="shared" si="74"/>
        <v>487.76688000000001</v>
      </c>
      <c r="N2265">
        <f t="shared" si="73"/>
        <v>24</v>
      </c>
    </row>
    <row r="2266" spans="1:14" x14ac:dyDescent="0.25">
      <c r="A2266" t="s">
        <v>2458</v>
      </c>
      <c r="B2266" t="s">
        <v>2537</v>
      </c>
      <c r="C2266" t="s">
        <v>2340</v>
      </c>
      <c r="D2266" s="98">
        <v>45528</v>
      </c>
      <c r="E2266" s="1">
        <v>542</v>
      </c>
      <c r="F2266" t="s">
        <v>2476</v>
      </c>
      <c r="G2266" s="1">
        <v>3564667</v>
      </c>
      <c r="H2266" t="s">
        <v>2347</v>
      </c>
      <c r="I2266" s="88">
        <v>24</v>
      </c>
      <c r="L2266" s="47">
        <v>20.323620000000002</v>
      </c>
      <c r="M2266" s="47">
        <f t="shared" si="74"/>
        <v>487.76688000000001</v>
      </c>
      <c r="N2266">
        <f t="shared" si="73"/>
        <v>24</v>
      </c>
    </row>
    <row r="2267" spans="1:14" x14ac:dyDescent="0.25">
      <c r="A2267" t="s">
        <v>2458</v>
      </c>
      <c r="B2267" t="s">
        <v>2537</v>
      </c>
      <c r="C2267" t="s">
        <v>2340</v>
      </c>
      <c r="D2267" s="98">
        <v>45525</v>
      </c>
      <c r="E2267" s="1">
        <v>545</v>
      </c>
      <c r="F2267" t="s">
        <v>2477</v>
      </c>
      <c r="G2267" s="1">
        <v>3284683</v>
      </c>
      <c r="H2267" t="s">
        <v>2343</v>
      </c>
      <c r="I2267" s="88">
        <v>6</v>
      </c>
      <c r="L2267" s="47">
        <v>30.099959999999999</v>
      </c>
      <c r="M2267" s="47">
        <f t="shared" si="74"/>
        <v>180.59976</v>
      </c>
      <c r="N2267">
        <f t="shared" si="73"/>
        <v>21</v>
      </c>
    </row>
    <row r="2268" spans="1:14" x14ac:dyDescent="0.25">
      <c r="A2268" t="s">
        <v>2458</v>
      </c>
      <c r="B2268" t="s">
        <v>2537</v>
      </c>
      <c r="C2268" t="s">
        <v>2340</v>
      </c>
      <c r="D2268" s="98">
        <v>45525</v>
      </c>
      <c r="E2268" s="1">
        <v>545</v>
      </c>
      <c r="F2268" t="s">
        <v>2477</v>
      </c>
      <c r="G2268" s="1">
        <v>3284683</v>
      </c>
      <c r="H2268" t="s">
        <v>2343</v>
      </c>
      <c r="I2268" s="88">
        <v>6</v>
      </c>
      <c r="L2268" s="47">
        <v>30.099959999999999</v>
      </c>
      <c r="M2268" s="47">
        <f t="shared" si="74"/>
        <v>180.59976</v>
      </c>
      <c r="N2268">
        <f t="shared" si="73"/>
        <v>21</v>
      </c>
    </row>
    <row r="2269" spans="1:14" x14ac:dyDescent="0.25">
      <c r="A2269" t="s">
        <v>2458</v>
      </c>
      <c r="B2269" t="s">
        <v>2537</v>
      </c>
      <c r="C2269" t="s">
        <v>2340</v>
      </c>
      <c r="D2269" s="98">
        <v>45525</v>
      </c>
      <c r="E2269" s="1">
        <v>545</v>
      </c>
      <c r="F2269" t="s">
        <v>2477</v>
      </c>
      <c r="G2269" s="1">
        <v>3408152</v>
      </c>
      <c r="H2269" t="s">
        <v>2346</v>
      </c>
      <c r="I2269" s="88">
        <v>20</v>
      </c>
      <c r="L2269" s="47">
        <v>19.800018000000001</v>
      </c>
      <c r="M2269" s="47">
        <f t="shared" si="74"/>
        <v>396.00036</v>
      </c>
      <c r="N2269">
        <f t="shared" si="73"/>
        <v>21</v>
      </c>
    </row>
    <row r="2270" spans="1:14" x14ac:dyDescent="0.25">
      <c r="A2270" t="s">
        <v>2458</v>
      </c>
      <c r="B2270" t="s">
        <v>2537</v>
      </c>
      <c r="C2270" t="s">
        <v>2340</v>
      </c>
      <c r="D2270" s="98">
        <v>45526</v>
      </c>
      <c r="E2270" s="1">
        <v>545</v>
      </c>
      <c r="F2270" t="s">
        <v>2477</v>
      </c>
      <c r="G2270" s="1">
        <v>3352387</v>
      </c>
      <c r="H2270" t="s">
        <v>2352</v>
      </c>
      <c r="I2270" s="88">
        <v>12</v>
      </c>
      <c r="L2270" s="47">
        <v>39.743999999999993</v>
      </c>
      <c r="M2270" s="47">
        <f t="shared" si="74"/>
        <v>476.92799999999988</v>
      </c>
      <c r="N2270">
        <f t="shared" si="73"/>
        <v>22</v>
      </c>
    </row>
    <row r="2271" spans="1:14" x14ac:dyDescent="0.25">
      <c r="A2271" t="s">
        <v>2458</v>
      </c>
      <c r="B2271" t="s">
        <v>2537</v>
      </c>
      <c r="C2271" t="s">
        <v>2340</v>
      </c>
      <c r="D2271" s="98">
        <v>45523</v>
      </c>
      <c r="E2271" s="1">
        <v>562</v>
      </c>
      <c r="F2271" t="s">
        <v>2478</v>
      </c>
      <c r="G2271" s="1">
        <v>3284683</v>
      </c>
      <c r="H2271" t="s">
        <v>2343</v>
      </c>
      <c r="I2271" s="88">
        <v>6</v>
      </c>
      <c r="L2271" s="47">
        <v>30.099959999999999</v>
      </c>
      <c r="M2271" s="47">
        <f t="shared" si="74"/>
        <v>180.59976</v>
      </c>
      <c r="N2271">
        <f t="shared" si="73"/>
        <v>19</v>
      </c>
    </row>
    <row r="2272" spans="1:14" x14ac:dyDescent="0.25">
      <c r="A2272" t="s">
        <v>2458</v>
      </c>
      <c r="B2272" t="s">
        <v>2537</v>
      </c>
      <c r="C2272" t="s">
        <v>2340</v>
      </c>
      <c r="D2272" s="98">
        <v>45523</v>
      </c>
      <c r="E2272" s="1">
        <v>562</v>
      </c>
      <c r="F2272" t="s">
        <v>2478</v>
      </c>
      <c r="G2272" s="1">
        <v>3373113</v>
      </c>
      <c r="H2272" t="s">
        <v>2353</v>
      </c>
      <c r="I2272" s="88">
        <v>60</v>
      </c>
      <c r="L2272" s="47">
        <v>5.9841899999999999</v>
      </c>
      <c r="M2272" s="47">
        <f t="shared" si="74"/>
        <v>359.0514</v>
      </c>
      <c r="N2272">
        <f t="shared" si="73"/>
        <v>19</v>
      </c>
    </row>
    <row r="2273" spans="1:14" x14ac:dyDescent="0.25">
      <c r="A2273" t="s">
        <v>2458</v>
      </c>
      <c r="B2273" t="s">
        <v>2537</v>
      </c>
      <c r="C2273" t="s">
        <v>2340</v>
      </c>
      <c r="D2273" s="98">
        <v>45526</v>
      </c>
      <c r="E2273" s="1">
        <v>562</v>
      </c>
      <c r="F2273" t="s">
        <v>2478</v>
      </c>
      <c r="G2273" s="1">
        <v>3352387</v>
      </c>
      <c r="H2273" t="s">
        <v>2352</v>
      </c>
      <c r="I2273" s="88">
        <v>6</v>
      </c>
      <c r="L2273" s="47">
        <v>39.743999999999993</v>
      </c>
      <c r="M2273" s="47">
        <f t="shared" si="74"/>
        <v>238.46399999999994</v>
      </c>
      <c r="N2273">
        <f t="shared" si="73"/>
        <v>22</v>
      </c>
    </row>
    <row r="2274" spans="1:14" x14ac:dyDescent="0.25">
      <c r="A2274" t="s">
        <v>2458</v>
      </c>
      <c r="B2274" t="s">
        <v>2537</v>
      </c>
      <c r="C2274" t="s">
        <v>2340</v>
      </c>
      <c r="D2274" s="98">
        <v>45526</v>
      </c>
      <c r="E2274" s="1">
        <v>562</v>
      </c>
      <c r="F2274" t="s">
        <v>2478</v>
      </c>
      <c r="G2274" s="1">
        <v>3384346</v>
      </c>
      <c r="H2274" t="s">
        <v>2354</v>
      </c>
      <c r="I2274" s="88">
        <v>6</v>
      </c>
      <c r="L2274" s="47">
        <v>37.949940000000005</v>
      </c>
      <c r="M2274" s="47">
        <f t="shared" si="74"/>
        <v>227.69964000000004</v>
      </c>
      <c r="N2274">
        <f t="shared" si="73"/>
        <v>22</v>
      </c>
    </row>
    <row r="2275" spans="1:14" x14ac:dyDescent="0.25">
      <c r="A2275" t="s">
        <v>2458</v>
      </c>
      <c r="B2275" t="s">
        <v>2537</v>
      </c>
      <c r="C2275" t="s">
        <v>2340</v>
      </c>
      <c r="D2275" s="98">
        <v>45528</v>
      </c>
      <c r="E2275" s="1">
        <v>569</v>
      </c>
      <c r="F2275" t="s">
        <v>5101</v>
      </c>
      <c r="G2275" s="1">
        <v>3284683</v>
      </c>
      <c r="H2275" t="s">
        <v>2343</v>
      </c>
      <c r="I2275" s="88">
        <v>18</v>
      </c>
      <c r="L2275" s="47">
        <v>30.099959999999999</v>
      </c>
      <c r="M2275" s="47">
        <f t="shared" si="74"/>
        <v>541.79927999999995</v>
      </c>
      <c r="N2275">
        <f t="shared" si="73"/>
        <v>24</v>
      </c>
    </row>
    <row r="2276" spans="1:14" x14ac:dyDescent="0.25">
      <c r="A2276" t="s">
        <v>2458</v>
      </c>
      <c r="B2276" t="s">
        <v>2537</v>
      </c>
      <c r="C2276" t="s">
        <v>2340</v>
      </c>
      <c r="D2276" s="98">
        <v>45528</v>
      </c>
      <c r="E2276" s="1">
        <v>569</v>
      </c>
      <c r="F2276" t="s">
        <v>5101</v>
      </c>
      <c r="G2276" s="1">
        <v>3373113</v>
      </c>
      <c r="H2276" t="s">
        <v>2353</v>
      </c>
      <c r="I2276" s="88">
        <v>60</v>
      </c>
      <c r="L2276" s="47">
        <v>5.9841899999999999</v>
      </c>
      <c r="M2276" s="47">
        <f t="shared" si="74"/>
        <v>359.0514</v>
      </c>
      <c r="N2276">
        <f t="shared" si="73"/>
        <v>24</v>
      </c>
    </row>
    <row r="2277" spans="1:14" x14ac:dyDescent="0.25">
      <c r="A2277" t="s">
        <v>2458</v>
      </c>
      <c r="B2277" t="s">
        <v>2537</v>
      </c>
      <c r="C2277" t="s">
        <v>2340</v>
      </c>
      <c r="D2277" s="98">
        <v>45528</v>
      </c>
      <c r="E2277" s="1">
        <v>569</v>
      </c>
      <c r="F2277" t="s">
        <v>5101</v>
      </c>
      <c r="G2277" s="1">
        <v>3384346</v>
      </c>
      <c r="H2277" t="s">
        <v>2354</v>
      </c>
      <c r="I2277" s="88">
        <v>6</v>
      </c>
      <c r="L2277" s="47">
        <v>37.949940000000005</v>
      </c>
      <c r="M2277" s="47">
        <f t="shared" si="74"/>
        <v>227.69964000000004</v>
      </c>
      <c r="N2277">
        <f t="shared" si="73"/>
        <v>24</v>
      </c>
    </row>
    <row r="2278" spans="1:14" x14ac:dyDescent="0.25">
      <c r="A2278" t="s">
        <v>2458</v>
      </c>
      <c r="B2278" t="s">
        <v>2537</v>
      </c>
      <c r="C2278" t="s">
        <v>2340</v>
      </c>
      <c r="D2278" s="98">
        <v>45528</v>
      </c>
      <c r="E2278" s="1">
        <v>569</v>
      </c>
      <c r="F2278" t="s">
        <v>5101</v>
      </c>
      <c r="G2278" s="1">
        <v>3408152</v>
      </c>
      <c r="H2278" t="s">
        <v>2346</v>
      </c>
      <c r="I2278" s="88">
        <v>40</v>
      </c>
      <c r="L2278" s="47">
        <v>19.800018000000001</v>
      </c>
      <c r="M2278" s="47">
        <f t="shared" si="74"/>
        <v>792.00072</v>
      </c>
      <c r="N2278">
        <f t="shared" si="73"/>
        <v>24</v>
      </c>
    </row>
    <row r="2279" spans="1:14" x14ac:dyDescent="0.25">
      <c r="A2279" t="s">
        <v>2458</v>
      </c>
      <c r="B2279" t="s">
        <v>2537</v>
      </c>
      <c r="C2279" t="s">
        <v>2340</v>
      </c>
      <c r="D2279" s="98">
        <v>45523</v>
      </c>
      <c r="E2279" s="1">
        <v>574</v>
      </c>
      <c r="F2279" t="s">
        <v>2479</v>
      </c>
      <c r="G2279" s="1">
        <v>3284683</v>
      </c>
      <c r="H2279" t="s">
        <v>2343</v>
      </c>
      <c r="I2279" s="88">
        <v>12</v>
      </c>
      <c r="L2279" s="47">
        <v>30.099959999999999</v>
      </c>
      <c r="M2279" s="47">
        <f t="shared" si="74"/>
        <v>361.19952000000001</v>
      </c>
      <c r="N2279">
        <f t="shared" si="73"/>
        <v>19</v>
      </c>
    </row>
    <row r="2280" spans="1:14" x14ac:dyDescent="0.25">
      <c r="A2280" t="s">
        <v>2458</v>
      </c>
      <c r="B2280" t="s">
        <v>2537</v>
      </c>
      <c r="C2280" t="s">
        <v>2399</v>
      </c>
      <c r="D2280" s="98">
        <v>45527</v>
      </c>
      <c r="E2280" s="1">
        <v>1471</v>
      </c>
      <c r="F2280" t="s">
        <v>2481</v>
      </c>
      <c r="G2280" s="1">
        <v>3284683</v>
      </c>
      <c r="H2280" t="s">
        <v>2343</v>
      </c>
      <c r="I2280" s="88">
        <v>6</v>
      </c>
      <c r="L2280" s="47">
        <v>30.099959999999999</v>
      </c>
      <c r="M2280" s="47">
        <f t="shared" si="74"/>
        <v>180.59976</v>
      </c>
      <c r="N2280">
        <f t="shared" si="73"/>
        <v>23</v>
      </c>
    </row>
    <row r="2281" spans="1:14" x14ac:dyDescent="0.25">
      <c r="A2281" t="s">
        <v>2458</v>
      </c>
      <c r="B2281" t="s">
        <v>2537</v>
      </c>
      <c r="C2281" t="s">
        <v>2399</v>
      </c>
      <c r="D2281" s="98">
        <v>45525</v>
      </c>
      <c r="E2281" s="1">
        <v>9408</v>
      </c>
      <c r="F2281" t="s">
        <v>5385</v>
      </c>
      <c r="G2281" s="1">
        <v>3384346</v>
      </c>
      <c r="H2281" t="s">
        <v>2354</v>
      </c>
      <c r="I2281" s="88">
        <v>6</v>
      </c>
      <c r="L2281" s="47">
        <v>37.949940000000005</v>
      </c>
      <c r="M2281" s="47">
        <f t="shared" si="74"/>
        <v>227.69964000000004</v>
      </c>
      <c r="N2281">
        <f t="shared" si="73"/>
        <v>21</v>
      </c>
    </row>
    <row r="2282" spans="1:14" x14ac:dyDescent="0.25">
      <c r="A2282" t="s">
        <v>2458</v>
      </c>
      <c r="B2282" t="s">
        <v>2537</v>
      </c>
      <c r="C2282" t="s">
        <v>2399</v>
      </c>
      <c r="D2282" s="98">
        <v>45528</v>
      </c>
      <c r="E2282" s="1">
        <v>9409</v>
      </c>
      <c r="F2282" t="s">
        <v>5103</v>
      </c>
      <c r="G2282" s="1">
        <v>3284683</v>
      </c>
      <c r="H2282" t="s">
        <v>2343</v>
      </c>
      <c r="I2282" s="88">
        <v>12</v>
      </c>
      <c r="L2282" s="47">
        <v>30.099959999999999</v>
      </c>
      <c r="M2282" s="47">
        <f t="shared" si="74"/>
        <v>361.19952000000001</v>
      </c>
      <c r="N2282">
        <f t="shared" si="73"/>
        <v>24</v>
      </c>
    </row>
    <row r="2283" spans="1:14" x14ac:dyDescent="0.25">
      <c r="A2283" t="s">
        <v>2497</v>
      </c>
      <c r="B2283" t="s">
        <v>2537</v>
      </c>
      <c r="C2283" t="s">
        <v>2399</v>
      </c>
      <c r="D2283" s="98">
        <v>45527</v>
      </c>
      <c r="E2283" s="1">
        <v>212</v>
      </c>
      <c r="F2283" t="s">
        <v>5108</v>
      </c>
      <c r="G2283" s="1">
        <v>3584240</v>
      </c>
      <c r="H2283" t="s">
        <v>2357</v>
      </c>
      <c r="I2283" s="88">
        <v>60</v>
      </c>
      <c r="L2283" s="47">
        <v>5.9841899999999999</v>
      </c>
      <c r="M2283" s="47">
        <f t="shared" si="74"/>
        <v>359.0514</v>
      </c>
      <c r="N2283">
        <f t="shared" si="73"/>
        <v>23</v>
      </c>
    </row>
    <row r="2284" spans="1:14" x14ac:dyDescent="0.25">
      <c r="A2284" t="s">
        <v>2497</v>
      </c>
      <c r="B2284" t="s">
        <v>2537</v>
      </c>
      <c r="C2284" t="s">
        <v>2399</v>
      </c>
      <c r="D2284" s="98">
        <v>45527</v>
      </c>
      <c r="E2284" s="1">
        <v>212</v>
      </c>
      <c r="F2284" t="s">
        <v>5108</v>
      </c>
      <c r="G2284" s="1">
        <v>3584241</v>
      </c>
      <c r="H2284" t="s">
        <v>2358</v>
      </c>
      <c r="I2284" s="88">
        <v>20</v>
      </c>
      <c r="L2284" s="47">
        <v>20.662344000000001</v>
      </c>
      <c r="M2284" s="47">
        <f t="shared" si="74"/>
        <v>413.24688000000003</v>
      </c>
      <c r="N2284">
        <f t="shared" si="73"/>
        <v>23</v>
      </c>
    </row>
    <row r="2285" spans="1:14" x14ac:dyDescent="0.25">
      <c r="A2285" t="s">
        <v>2497</v>
      </c>
      <c r="B2285" t="s">
        <v>2537</v>
      </c>
      <c r="C2285" t="s">
        <v>2399</v>
      </c>
      <c r="D2285" s="98">
        <v>45527</v>
      </c>
      <c r="E2285" s="1">
        <v>212</v>
      </c>
      <c r="F2285" t="s">
        <v>5108</v>
      </c>
      <c r="G2285" s="1">
        <v>3408152</v>
      </c>
      <c r="H2285" t="s">
        <v>2346</v>
      </c>
      <c r="I2285" s="88">
        <v>20</v>
      </c>
      <c r="L2285" s="47">
        <v>19.800018000000001</v>
      </c>
      <c r="M2285" s="47">
        <f t="shared" si="74"/>
        <v>396.00036</v>
      </c>
      <c r="N2285">
        <f t="shared" si="73"/>
        <v>23</v>
      </c>
    </row>
    <row r="2286" spans="1:14" x14ac:dyDescent="0.25">
      <c r="A2286" t="s">
        <v>2497</v>
      </c>
      <c r="B2286" t="s">
        <v>2537</v>
      </c>
      <c r="C2286" t="s">
        <v>2399</v>
      </c>
      <c r="D2286" s="98">
        <v>45527</v>
      </c>
      <c r="E2286" s="1">
        <v>212</v>
      </c>
      <c r="F2286" t="s">
        <v>5108</v>
      </c>
      <c r="G2286" s="1">
        <v>3352387</v>
      </c>
      <c r="H2286" t="s">
        <v>2352</v>
      </c>
      <c r="I2286" s="88">
        <v>6</v>
      </c>
      <c r="L2286" s="47">
        <v>39.743999999999993</v>
      </c>
      <c r="M2286" s="47">
        <f t="shared" si="74"/>
        <v>238.46399999999994</v>
      </c>
      <c r="N2286">
        <f t="shared" si="73"/>
        <v>23</v>
      </c>
    </row>
    <row r="2287" spans="1:14" x14ac:dyDescent="0.25">
      <c r="A2287" t="s">
        <v>2497</v>
      </c>
      <c r="B2287" t="s">
        <v>2537</v>
      </c>
      <c r="C2287" t="s">
        <v>2399</v>
      </c>
      <c r="D2287" s="98">
        <v>45527</v>
      </c>
      <c r="E2287" s="1">
        <v>212</v>
      </c>
      <c r="F2287" t="s">
        <v>5108</v>
      </c>
      <c r="G2287" s="1">
        <v>3373113</v>
      </c>
      <c r="H2287" t="s">
        <v>2353</v>
      </c>
      <c r="I2287" s="88">
        <v>60</v>
      </c>
      <c r="L2287" s="47">
        <v>5.9841899999999999</v>
      </c>
      <c r="M2287" s="47">
        <f t="shared" si="74"/>
        <v>359.0514</v>
      </c>
      <c r="N2287">
        <f t="shared" si="73"/>
        <v>23</v>
      </c>
    </row>
    <row r="2288" spans="1:14" x14ac:dyDescent="0.25">
      <c r="A2288" t="s">
        <v>2497</v>
      </c>
      <c r="B2288" t="s">
        <v>2537</v>
      </c>
      <c r="C2288" t="s">
        <v>2399</v>
      </c>
      <c r="D2288" s="98">
        <v>45527</v>
      </c>
      <c r="E2288" s="1">
        <v>212</v>
      </c>
      <c r="F2288" t="s">
        <v>5108</v>
      </c>
      <c r="G2288" s="1">
        <v>3384347</v>
      </c>
      <c r="H2288" t="s">
        <v>2345</v>
      </c>
      <c r="I2288" s="88">
        <v>60</v>
      </c>
      <c r="L2288" s="47">
        <v>5.7200040000000012</v>
      </c>
      <c r="M2288" s="47">
        <f t="shared" si="74"/>
        <v>343.20024000000006</v>
      </c>
      <c r="N2288">
        <f t="shared" si="73"/>
        <v>23</v>
      </c>
    </row>
    <row r="2289" spans="1:14" x14ac:dyDescent="0.25">
      <c r="A2289" t="s">
        <v>2497</v>
      </c>
      <c r="B2289" t="s">
        <v>2537</v>
      </c>
      <c r="C2289" t="s">
        <v>2399</v>
      </c>
      <c r="D2289" s="98">
        <v>45527</v>
      </c>
      <c r="E2289" s="1">
        <v>214</v>
      </c>
      <c r="F2289" t="s">
        <v>2561</v>
      </c>
      <c r="G2289" s="1">
        <v>3584240</v>
      </c>
      <c r="H2289" t="s">
        <v>2357</v>
      </c>
      <c r="I2289" s="88">
        <v>60</v>
      </c>
      <c r="L2289" s="47">
        <v>5.9841899999999999</v>
      </c>
      <c r="M2289" s="47">
        <f t="shared" si="74"/>
        <v>359.0514</v>
      </c>
      <c r="N2289">
        <f t="shared" si="73"/>
        <v>23</v>
      </c>
    </row>
    <row r="2290" spans="1:14" x14ac:dyDescent="0.25">
      <c r="A2290" t="s">
        <v>2497</v>
      </c>
      <c r="B2290" t="s">
        <v>2537</v>
      </c>
      <c r="C2290" t="s">
        <v>2399</v>
      </c>
      <c r="D2290" s="98">
        <v>45527</v>
      </c>
      <c r="E2290" s="1">
        <v>214</v>
      </c>
      <c r="F2290" t="s">
        <v>2561</v>
      </c>
      <c r="G2290" s="1">
        <v>3584241</v>
      </c>
      <c r="H2290" t="s">
        <v>2358</v>
      </c>
      <c r="I2290" s="88">
        <v>20</v>
      </c>
      <c r="L2290" s="47">
        <v>20.662344000000001</v>
      </c>
      <c r="M2290" s="47">
        <f t="shared" si="74"/>
        <v>413.24688000000003</v>
      </c>
      <c r="N2290">
        <f t="shared" si="73"/>
        <v>23</v>
      </c>
    </row>
    <row r="2291" spans="1:14" x14ac:dyDescent="0.25">
      <c r="A2291" t="s">
        <v>2497</v>
      </c>
      <c r="B2291" t="s">
        <v>2537</v>
      </c>
      <c r="C2291" t="s">
        <v>2399</v>
      </c>
      <c r="D2291" s="98">
        <v>45527</v>
      </c>
      <c r="E2291" s="1">
        <v>214</v>
      </c>
      <c r="F2291" t="s">
        <v>2561</v>
      </c>
      <c r="G2291" s="1">
        <v>3284683</v>
      </c>
      <c r="H2291" t="s">
        <v>2343</v>
      </c>
      <c r="I2291" s="88">
        <v>6</v>
      </c>
      <c r="L2291" s="47">
        <v>30.099959999999999</v>
      </c>
      <c r="M2291" s="47">
        <f t="shared" si="74"/>
        <v>180.59976</v>
      </c>
      <c r="N2291">
        <f t="shared" si="73"/>
        <v>23</v>
      </c>
    </row>
    <row r="2292" spans="1:14" x14ac:dyDescent="0.25">
      <c r="A2292" t="s">
        <v>2497</v>
      </c>
      <c r="B2292" t="s">
        <v>2537</v>
      </c>
      <c r="C2292" t="s">
        <v>2399</v>
      </c>
      <c r="D2292" s="98">
        <v>45529</v>
      </c>
      <c r="E2292" s="1">
        <v>214</v>
      </c>
      <c r="F2292" t="s">
        <v>2561</v>
      </c>
      <c r="G2292" s="1">
        <v>3408152</v>
      </c>
      <c r="H2292" t="s">
        <v>2346</v>
      </c>
      <c r="I2292" s="88">
        <v>20</v>
      </c>
      <c r="L2292" s="47">
        <v>19.800018000000001</v>
      </c>
      <c r="M2292" s="47">
        <f t="shared" si="74"/>
        <v>396.00036</v>
      </c>
      <c r="N2292">
        <f t="shared" si="73"/>
        <v>25</v>
      </c>
    </row>
    <row r="2293" spans="1:14" x14ac:dyDescent="0.25">
      <c r="A2293" t="s">
        <v>2497</v>
      </c>
      <c r="B2293" t="s">
        <v>2537</v>
      </c>
      <c r="C2293" t="s">
        <v>2399</v>
      </c>
      <c r="D2293" s="98">
        <v>45526</v>
      </c>
      <c r="E2293" s="1">
        <v>215</v>
      </c>
      <c r="F2293" t="s">
        <v>2562</v>
      </c>
      <c r="G2293" s="1">
        <v>3373113</v>
      </c>
      <c r="H2293" t="s">
        <v>2353</v>
      </c>
      <c r="I2293" s="88">
        <v>60</v>
      </c>
      <c r="L2293" s="47">
        <v>5.9841899999999999</v>
      </c>
      <c r="M2293" s="47">
        <f t="shared" si="74"/>
        <v>359.0514</v>
      </c>
      <c r="N2293">
        <f t="shared" si="73"/>
        <v>22</v>
      </c>
    </row>
    <row r="2294" spans="1:14" x14ac:dyDescent="0.25">
      <c r="A2294" t="s">
        <v>2497</v>
      </c>
      <c r="B2294" t="s">
        <v>2537</v>
      </c>
      <c r="C2294" t="s">
        <v>2399</v>
      </c>
      <c r="D2294" s="98">
        <v>45526</v>
      </c>
      <c r="E2294" s="1">
        <v>215</v>
      </c>
      <c r="F2294" t="s">
        <v>2562</v>
      </c>
      <c r="G2294" s="1">
        <v>3384347</v>
      </c>
      <c r="H2294" t="s">
        <v>2345</v>
      </c>
      <c r="I2294" s="88">
        <v>60</v>
      </c>
      <c r="L2294" s="47">
        <v>5.7200040000000012</v>
      </c>
      <c r="M2294" s="47">
        <f t="shared" si="74"/>
        <v>343.20024000000006</v>
      </c>
      <c r="N2294">
        <f t="shared" si="73"/>
        <v>22</v>
      </c>
    </row>
    <row r="2295" spans="1:14" x14ac:dyDescent="0.25">
      <c r="A2295" t="s">
        <v>2497</v>
      </c>
      <c r="B2295" t="s">
        <v>2537</v>
      </c>
      <c r="C2295" t="s">
        <v>2399</v>
      </c>
      <c r="D2295" s="98">
        <v>45526</v>
      </c>
      <c r="E2295" s="1">
        <v>215</v>
      </c>
      <c r="F2295" t="s">
        <v>2562</v>
      </c>
      <c r="G2295" s="1">
        <v>3284683</v>
      </c>
      <c r="H2295" t="s">
        <v>2343</v>
      </c>
      <c r="I2295" s="88">
        <v>6</v>
      </c>
      <c r="L2295" s="47">
        <v>30.099959999999999</v>
      </c>
      <c r="M2295" s="47">
        <f t="shared" si="74"/>
        <v>180.59976</v>
      </c>
      <c r="N2295">
        <f t="shared" si="73"/>
        <v>22</v>
      </c>
    </row>
    <row r="2296" spans="1:14" x14ac:dyDescent="0.25">
      <c r="A2296" t="s">
        <v>2497</v>
      </c>
      <c r="B2296" t="s">
        <v>2537</v>
      </c>
      <c r="C2296" t="s">
        <v>2399</v>
      </c>
      <c r="D2296" s="98">
        <v>45526</v>
      </c>
      <c r="E2296" s="1">
        <v>215</v>
      </c>
      <c r="F2296" t="s">
        <v>2562</v>
      </c>
      <c r="G2296" s="1">
        <v>3584240</v>
      </c>
      <c r="H2296" t="s">
        <v>2357</v>
      </c>
      <c r="I2296" s="88">
        <v>60</v>
      </c>
      <c r="L2296" s="47">
        <v>5.9841899999999999</v>
      </c>
      <c r="M2296" s="47">
        <f t="shared" si="74"/>
        <v>359.0514</v>
      </c>
      <c r="N2296">
        <f t="shared" si="73"/>
        <v>22</v>
      </c>
    </row>
    <row r="2297" spans="1:14" x14ac:dyDescent="0.25">
      <c r="A2297" t="s">
        <v>2497</v>
      </c>
      <c r="B2297" t="s">
        <v>2537</v>
      </c>
      <c r="C2297" t="s">
        <v>2399</v>
      </c>
      <c r="D2297" s="98">
        <v>45526</v>
      </c>
      <c r="E2297" s="1">
        <v>215</v>
      </c>
      <c r="F2297" t="s">
        <v>2562</v>
      </c>
      <c r="G2297" s="1">
        <v>3584241</v>
      </c>
      <c r="H2297" t="s">
        <v>2358</v>
      </c>
      <c r="I2297" s="88">
        <v>20</v>
      </c>
      <c r="L2297" s="47">
        <v>20.662344000000001</v>
      </c>
      <c r="M2297" s="47">
        <f t="shared" si="74"/>
        <v>413.24688000000003</v>
      </c>
      <c r="N2297">
        <f t="shared" si="73"/>
        <v>22</v>
      </c>
    </row>
    <row r="2298" spans="1:14" x14ac:dyDescent="0.25">
      <c r="A2298" t="s">
        <v>2497</v>
      </c>
      <c r="B2298" t="s">
        <v>2537</v>
      </c>
      <c r="C2298" t="s">
        <v>2399</v>
      </c>
      <c r="D2298" s="98">
        <v>45529</v>
      </c>
      <c r="E2298" s="1">
        <v>215</v>
      </c>
      <c r="F2298" t="s">
        <v>2562</v>
      </c>
      <c r="G2298" s="1">
        <v>3373113</v>
      </c>
      <c r="H2298" t="s">
        <v>2353</v>
      </c>
      <c r="I2298" s="88">
        <v>24</v>
      </c>
      <c r="L2298" s="47">
        <v>5.9841899999999999</v>
      </c>
      <c r="M2298" s="47">
        <f t="shared" si="74"/>
        <v>143.62056000000001</v>
      </c>
      <c r="N2298">
        <f t="shared" si="73"/>
        <v>25</v>
      </c>
    </row>
    <row r="2299" spans="1:14" x14ac:dyDescent="0.25">
      <c r="A2299" t="s">
        <v>2497</v>
      </c>
      <c r="B2299" t="s">
        <v>2537</v>
      </c>
      <c r="C2299" t="s">
        <v>2399</v>
      </c>
      <c r="D2299" s="98">
        <v>45529</v>
      </c>
      <c r="E2299" s="1">
        <v>215</v>
      </c>
      <c r="F2299" t="s">
        <v>2562</v>
      </c>
      <c r="G2299" s="1">
        <v>3384346</v>
      </c>
      <c r="H2299" t="s">
        <v>2354</v>
      </c>
      <c r="I2299" s="88">
        <v>6</v>
      </c>
      <c r="L2299" s="47">
        <v>37.949940000000005</v>
      </c>
      <c r="M2299" s="47">
        <f t="shared" si="74"/>
        <v>227.69964000000004</v>
      </c>
      <c r="N2299">
        <f t="shared" si="73"/>
        <v>25</v>
      </c>
    </row>
    <row r="2300" spans="1:14" x14ac:dyDescent="0.25">
      <c r="A2300" t="s">
        <v>2497</v>
      </c>
      <c r="B2300" t="s">
        <v>2537</v>
      </c>
      <c r="C2300" t="s">
        <v>2399</v>
      </c>
      <c r="D2300" s="98">
        <v>45529</v>
      </c>
      <c r="E2300" s="1">
        <v>215</v>
      </c>
      <c r="F2300" t="s">
        <v>2562</v>
      </c>
      <c r="G2300" s="1">
        <v>3352387</v>
      </c>
      <c r="H2300" t="s">
        <v>2352</v>
      </c>
      <c r="I2300" s="88">
        <v>10</v>
      </c>
      <c r="L2300" s="47">
        <v>39.743999999999993</v>
      </c>
      <c r="M2300" s="47">
        <f t="shared" si="74"/>
        <v>397.43999999999994</v>
      </c>
      <c r="N2300">
        <f t="shared" si="73"/>
        <v>25</v>
      </c>
    </row>
    <row r="2301" spans="1:14" x14ac:dyDescent="0.25">
      <c r="A2301" t="s">
        <v>2497</v>
      </c>
      <c r="B2301" t="s">
        <v>2537</v>
      </c>
      <c r="C2301" t="s">
        <v>2399</v>
      </c>
      <c r="D2301" s="98">
        <v>45529</v>
      </c>
      <c r="E2301" s="1">
        <v>215</v>
      </c>
      <c r="F2301" t="s">
        <v>2562</v>
      </c>
      <c r="G2301" s="1">
        <v>3384347</v>
      </c>
      <c r="H2301" t="s">
        <v>2345</v>
      </c>
      <c r="I2301" s="88">
        <v>60</v>
      </c>
      <c r="L2301" s="47">
        <v>5.7200040000000012</v>
      </c>
      <c r="M2301" s="47">
        <f t="shared" si="74"/>
        <v>343.20024000000006</v>
      </c>
      <c r="N2301">
        <f t="shared" si="73"/>
        <v>25</v>
      </c>
    </row>
    <row r="2302" spans="1:14" x14ac:dyDescent="0.25">
      <c r="A2302" t="s">
        <v>2497</v>
      </c>
      <c r="B2302" t="s">
        <v>2537</v>
      </c>
      <c r="C2302" t="s">
        <v>2399</v>
      </c>
      <c r="D2302" s="98">
        <v>45529</v>
      </c>
      <c r="E2302" s="1">
        <v>215</v>
      </c>
      <c r="F2302" t="s">
        <v>2562</v>
      </c>
      <c r="G2302" s="1">
        <v>3566457</v>
      </c>
      <c r="H2302" t="s">
        <v>2365</v>
      </c>
      <c r="I2302" s="88">
        <v>24</v>
      </c>
      <c r="L2302" s="47">
        <v>12.645809999999999</v>
      </c>
      <c r="M2302" s="47">
        <f t="shared" si="74"/>
        <v>303.49943999999999</v>
      </c>
      <c r="N2302">
        <f t="shared" si="73"/>
        <v>25</v>
      </c>
    </row>
    <row r="2303" spans="1:14" x14ac:dyDescent="0.25">
      <c r="A2303" t="s">
        <v>2497</v>
      </c>
      <c r="B2303" t="s">
        <v>2537</v>
      </c>
      <c r="C2303" t="s">
        <v>2399</v>
      </c>
      <c r="D2303" s="98">
        <v>45529</v>
      </c>
      <c r="E2303" s="1">
        <v>215</v>
      </c>
      <c r="F2303" t="s">
        <v>2562</v>
      </c>
      <c r="G2303" s="1">
        <v>3284683</v>
      </c>
      <c r="H2303" t="s">
        <v>2343</v>
      </c>
      <c r="I2303" s="88">
        <v>30</v>
      </c>
      <c r="L2303" s="47">
        <v>30.099959999999999</v>
      </c>
      <c r="M2303" s="47">
        <f t="shared" si="74"/>
        <v>902.99879999999996</v>
      </c>
      <c r="N2303">
        <f t="shared" si="73"/>
        <v>25</v>
      </c>
    </row>
    <row r="2304" spans="1:14" x14ac:dyDescent="0.25">
      <c r="A2304" t="s">
        <v>2497</v>
      </c>
      <c r="B2304" t="s">
        <v>2537</v>
      </c>
      <c r="C2304" t="s">
        <v>2399</v>
      </c>
      <c r="D2304" s="98">
        <v>45526</v>
      </c>
      <c r="E2304" s="1">
        <v>217</v>
      </c>
      <c r="F2304" t="s">
        <v>2498</v>
      </c>
      <c r="G2304" s="1">
        <v>3584240</v>
      </c>
      <c r="H2304" t="s">
        <v>2357</v>
      </c>
      <c r="I2304" s="88">
        <v>60</v>
      </c>
      <c r="L2304" s="47">
        <v>5.9841899999999999</v>
      </c>
      <c r="M2304" s="47">
        <f t="shared" si="74"/>
        <v>359.0514</v>
      </c>
      <c r="N2304">
        <f t="shared" si="73"/>
        <v>22</v>
      </c>
    </row>
    <row r="2305" spans="1:14" x14ac:dyDescent="0.25">
      <c r="A2305" t="s">
        <v>2497</v>
      </c>
      <c r="B2305" t="s">
        <v>2537</v>
      </c>
      <c r="C2305" t="s">
        <v>2399</v>
      </c>
      <c r="D2305" s="98">
        <v>45526</v>
      </c>
      <c r="E2305" s="1">
        <v>217</v>
      </c>
      <c r="F2305" t="s">
        <v>2498</v>
      </c>
      <c r="G2305" s="1">
        <v>3584241</v>
      </c>
      <c r="H2305" t="s">
        <v>2358</v>
      </c>
      <c r="I2305" s="88">
        <v>20</v>
      </c>
      <c r="L2305" s="47">
        <v>20.662344000000001</v>
      </c>
      <c r="M2305" s="47">
        <f t="shared" si="74"/>
        <v>413.24688000000003</v>
      </c>
      <c r="N2305">
        <f t="shared" si="73"/>
        <v>22</v>
      </c>
    </row>
    <row r="2306" spans="1:14" x14ac:dyDescent="0.25">
      <c r="A2306" t="s">
        <v>2497</v>
      </c>
      <c r="B2306" t="s">
        <v>2537</v>
      </c>
      <c r="C2306" t="s">
        <v>2399</v>
      </c>
      <c r="D2306" s="98">
        <v>45528</v>
      </c>
      <c r="E2306" s="1">
        <v>221</v>
      </c>
      <c r="F2306" t="s">
        <v>5109</v>
      </c>
      <c r="G2306" s="1">
        <v>3584240</v>
      </c>
      <c r="H2306" t="s">
        <v>2357</v>
      </c>
      <c r="I2306" s="88">
        <v>60</v>
      </c>
      <c r="L2306" s="47">
        <v>5.9841899999999999</v>
      </c>
      <c r="M2306" s="47">
        <f t="shared" si="74"/>
        <v>359.0514</v>
      </c>
      <c r="N2306">
        <f t="shared" si="73"/>
        <v>24</v>
      </c>
    </row>
    <row r="2307" spans="1:14" x14ac:dyDescent="0.25">
      <c r="A2307" t="s">
        <v>2497</v>
      </c>
      <c r="B2307" t="s">
        <v>2537</v>
      </c>
      <c r="C2307" t="s">
        <v>2399</v>
      </c>
      <c r="D2307" s="98">
        <v>45528</v>
      </c>
      <c r="E2307" s="1">
        <v>221</v>
      </c>
      <c r="F2307" t="s">
        <v>5109</v>
      </c>
      <c r="G2307" s="1">
        <v>3584241</v>
      </c>
      <c r="H2307" t="s">
        <v>2358</v>
      </c>
      <c r="I2307" s="88">
        <v>20</v>
      </c>
      <c r="L2307" s="47">
        <v>20.662344000000001</v>
      </c>
      <c r="M2307" s="47">
        <f t="shared" si="74"/>
        <v>413.24688000000003</v>
      </c>
      <c r="N2307">
        <f t="shared" ref="N2307:N2370" si="75">+DAY(D2307)</f>
        <v>24</v>
      </c>
    </row>
    <row r="2308" spans="1:14" x14ac:dyDescent="0.25">
      <c r="A2308" t="s">
        <v>2497</v>
      </c>
      <c r="B2308" t="s">
        <v>2537</v>
      </c>
      <c r="C2308" t="s">
        <v>2399</v>
      </c>
      <c r="D2308" s="98">
        <v>45526</v>
      </c>
      <c r="E2308" s="1">
        <v>221</v>
      </c>
      <c r="F2308" t="s">
        <v>5109</v>
      </c>
      <c r="G2308" s="1">
        <v>3352387</v>
      </c>
      <c r="H2308" t="s">
        <v>2352</v>
      </c>
      <c r="I2308" s="88">
        <v>6</v>
      </c>
      <c r="L2308" s="47">
        <v>39.743999999999993</v>
      </c>
      <c r="M2308" s="47">
        <f t="shared" si="74"/>
        <v>238.46399999999994</v>
      </c>
      <c r="N2308">
        <f t="shared" si="75"/>
        <v>22</v>
      </c>
    </row>
    <row r="2309" spans="1:14" x14ac:dyDescent="0.25">
      <c r="A2309" t="s">
        <v>2497</v>
      </c>
      <c r="B2309" t="s">
        <v>2537</v>
      </c>
      <c r="C2309" t="s">
        <v>2399</v>
      </c>
      <c r="D2309" s="98">
        <v>45527</v>
      </c>
      <c r="E2309" s="1">
        <v>225</v>
      </c>
      <c r="F2309" t="s">
        <v>2499</v>
      </c>
      <c r="G2309" s="1">
        <v>3584240</v>
      </c>
      <c r="H2309" t="s">
        <v>2357</v>
      </c>
      <c r="I2309" s="88">
        <v>60</v>
      </c>
      <c r="L2309" s="47">
        <v>5.9841899999999999</v>
      </c>
      <c r="M2309" s="47">
        <f t="shared" si="74"/>
        <v>359.0514</v>
      </c>
      <c r="N2309">
        <f t="shared" si="75"/>
        <v>23</v>
      </c>
    </row>
    <row r="2310" spans="1:14" x14ac:dyDescent="0.25">
      <c r="A2310" t="s">
        <v>2497</v>
      </c>
      <c r="B2310" t="s">
        <v>2537</v>
      </c>
      <c r="C2310" t="s">
        <v>2399</v>
      </c>
      <c r="D2310" s="98">
        <v>45527</v>
      </c>
      <c r="E2310" s="1">
        <v>225</v>
      </c>
      <c r="F2310" t="s">
        <v>2499</v>
      </c>
      <c r="G2310" s="1">
        <v>3584241</v>
      </c>
      <c r="H2310" t="s">
        <v>2358</v>
      </c>
      <c r="I2310" s="88">
        <v>40</v>
      </c>
      <c r="L2310" s="47">
        <v>20.662344000000001</v>
      </c>
      <c r="M2310" s="47">
        <f t="shared" si="74"/>
        <v>826.49376000000007</v>
      </c>
      <c r="N2310">
        <f t="shared" si="75"/>
        <v>23</v>
      </c>
    </row>
    <row r="2311" spans="1:14" x14ac:dyDescent="0.25">
      <c r="A2311" t="s">
        <v>2497</v>
      </c>
      <c r="B2311" t="s">
        <v>2537</v>
      </c>
      <c r="C2311" t="s">
        <v>2399</v>
      </c>
      <c r="D2311" s="98">
        <v>45528</v>
      </c>
      <c r="E2311" s="1">
        <v>225</v>
      </c>
      <c r="F2311" t="s">
        <v>2499</v>
      </c>
      <c r="G2311" s="1">
        <v>3284683</v>
      </c>
      <c r="H2311" t="s">
        <v>2343</v>
      </c>
      <c r="I2311" s="88">
        <v>24</v>
      </c>
      <c r="L2311" s="47">
        <v>30.099959999999999</v>
      </c>
      <c r="M2311" s="47">
        <f t="shared" si="74"/>
        <v>722.39904000000001</v>
      </c>
      <c r="N2311">
        <f t="shared" si="75"/>
        <v>24</v>
      </c>
    </row>
    <row r="2312" spans="1:14" x14ac:dyDescent="0.25">
      <c r="A2312" t="s">
        <v>2497</v>
      </c>
      <c r="B2312" t="s">
        <v>2537</v>
      </c>
      <c r="C2312" t="s">
        <v>2399</v>
      </c>
      <c r="D2312" s="98">
        <v>45528</v>
      </c>
      <c r="E2312" s="1">
        <v>225</v>
      </c>
      <c r="F2312" t="s">
        <v>2499</v>
      </c>
      <c r="G2312" s="1">
        <v>3352387</v>
      </c>
      <c r="H2312" t="s">
        <v>2352</v>
      </c>
      <c r="I2312" s="88">
        <v>18</v>
      </c>
      <c r="L2312" s="47">
        <v>39.743999999999993</v>
      </c>
      <c r="M2312" s="47">
        <f t="shared" si="74"/>
        <v>715.39199999999983</v>
      </c>
      <c r="N2312">
        <f t="shared" si="75"/>
        <v>24</v>
      </c>
    </row>
    <row r="2313" spans="1:14" x14ac:dyDescent="0.25">
      <c r="A2313" t="s">
        <v>2497</v>
      </c>
      <c r="B2313" t="s">
        <v>2537</v>
      </c>
      <c r="C2313" t="s">
        <v>2399</v>
      </c>
      <c r="D2313" s="98">
        <v>45528</v>
      </c>
      <c r="E2313" s="1">
        <v>225</v>
      </c>
      <c r="F2313" t="s">
        <v>2499</v>
      </c>
      <c r="G2313" s="1">
        <v>3384346</v>
      </c>
      <c r="H2313" t="s">
        <v>2354</v>
      </c>
      <c r="I2313" s="88">
        <v>12</v>
      </c>
      <c r="L2313" s="47">
        <v>37.949940000000005</v>
      </c>
      <c r="M2313" s="47">
        <f t="shared" si="74"/>
        <v>455.39928000000009</v>
      </c>
      <c r="N2313">
        <f t="shared" si="75"/>
        <v>24</v>
      </c>
    </row>
    <row r="2314" spans="1:14" x14ac:dyDescent="0.25">
      <c r="A2314" t="s">
        <v>2497</v>
      </c>
      <c r="B2314" t="s">
        <v>2537</v>
      </c>
      <c r="C2314" t="s">
        <v>2399</v>
      </c>
      <c r="D2314" s="98">
        <v>45528</v>
      </c>
      <c r="E2314" s="1">
        <v>225</v>
      </c>
      <c r="F2314" t="s">
        <v>2499</v>
      </c>
      <c r="G2314" s="1">
        <v>3384347</v>
      </c>
      <c r="H2314" t="s">
        <v>2345</v>
      </c>
      <c r="I2314" s="88">
        <v>6</v>
      </c>
      <c r="L2314" s="47">
        <v>5.7200040000000012</v>
      </c>
      <c r="M2314" s="47">
        <f t="shared" si="74"/>
        <v>34.320024000000004</v>
      </c>
      <c r="N2314">
        <f t="shared" si="75"/>
        <v>24</v>
      </c>
    </row>
    <row r="2315" spans="1:14" x14ac:dyDescent="0.25">
      <c r="A2315" t="s">
        <v>2497</v>
      </c>
      <c r="B2315" t="s">
        <v>2537</v>
      </c>
      <c r="C2315" t="s">
        <v>2399</v>
      </c>
      <c r="D2315" s="98">
        <v>45527</v>
      </c>
      <c r="E2315" s="1">
        <v>226</v>
      </c>
      <c r="F2315" t="s">
        <v>2563</v>
      </c>
      <c r="G2315" s="1">
        <v>3584240</v>
      </c>
      <c r="H2315" t="s">
        <v>2357</v>
      </c>
      <c r="I2315" s="88">
        <v>60</v>
      </c>
      <c r="L2315" s="47">
        <v>5.9841899999999999</v>
      </c>
      <c r="M2315" s="47">
        <f t="shared" ref="M2315:M2378" si="76">+I2315*L2315</f>
        <v>359.0514</v>
      </c>
      <c r="N2315">
        <f t="shared" si="75"/>
        <v>23</v>
      </c>
    </row>
    <row r="2316" spans="1:14" x14ac:dyDescent="0.25">
      <c r="A2316" t="s">
        <v>2497</v>
      </c>
      <c r="B2316" t="s">
        <v>2537</v>
      </c>
      <c r="C2316" t="s">
        <v>2399</v>
      </c>
      <c r="D2316" s="98">
        <v>45527</v>
      </c>
      <c r="E2316" s="1">
        <v>226</v>
      </c>
      <c r="F2316" t="s">
        <v>2563</v>
      </c>
      <c r="G2316" s="1">
        <v>3584241</v>
      </c>
      <c r="H2316" t="s">
        <v>2358</v>
      </c>
      <c r="I2316" s="88">
        <v>20</v>
      </c>
      <c r="L2316" s="47">
        <v>20.662344000000001</v>
      </c>
      <c r="M2316" s="47">
        <f t="shared" si="76"/>
        <v>413.24688000000003</v>
      </c>
      <c r="N2316">
        <f t="shared" si="75"/>
        <v>23</v>
      </c>
    </row>
    <row r="2317" spans="1:14" x14ac:dyDescent="0.25">
      <c r="A2317" t="s">
        <v>2497</v>
      </c>
      <c r="B2317" t="s">
        <v>2537</v>
      </c>
      <c r="C2317" t="s">
        <v>2399</v>
      </c>
      <c r="D2317" s="98">
        <v>45528</v>
      </c>
      <c r="E2317" s="1">
        <v>227</v>
      </c>
      <c r="F2317" t="s">
        <v>2500</v>
      </c>
      <c r="G2317" s="1">
        <v>3584240</v>
      </c>
      <c r="H2317" t="s">
        <v>2357</v>
      </c>
      <c r="I2317" s="88">
        <v>60</v>
      </c>
      <c r="L2317" s="47">
        <v>5.9841899999999999</v>
      </c>
      <c r="M2317" s="47">
        <f t="shared" si="76"/>
        <v>359.0514</v>
      </c>
      <c r="N2317">
        <f t="shared" si="75"/>
        <v>24</v>
      </c>
    </row>
    <row r="2318" spans="1:14" x14ac:dyDescent="0.25">
      <c r="A2318" t="s">
        <v>2497</v>
      </c>
      <c r="B2318" t="s">
        <v>2537</v>
      </c>
      <c r="C2318" t="s">
        <v>2399</v>
      </c>
      <c r="D2318" s="98">
        <v>45528</v>
      </c>
      <c r="E2318" s="1">
        <v>227</v>
      </c>
      <c r="F2318" t="s">
        <v>2500</v>
      </c>
      <c r="G2318" s="1">
        <v>3584241</v>
      </c>
      <c r="H2318" t="s">
        <v>2358</v>
      </c>
      <c r="I2318" s="88">
        <v>20</v>
      </c>
      <c r="L2318" s="47">
        <v>20.662344000000001</v>
      </c>
      <c r="M2318" s="47">
        <f t="shared" si="76"/>
        <v>413.24688000000003</v>
      </c>
      <c r="N2318">
        <f t="shared" si="75"/>
        <v>24</v>
      </c>
    </row>
    <row r="2319" spans="1:14" x14ac:dyDescent="0.25">
      <c r="A2319" t="s">
        <v>2497</v>
      </c>
      <c r="B2319" t="s">
        <v>2537</v>
      </c>
      <c r="C2319" t="s">
        <v>2399</v>
      </c>
      <c r="D2319" s="98">
        <v>45527</v>
      </c>
      <c r="E2319" s="1">
        <v>229</v>
      </c>
      <c r="F2319" t="s">
        <v>5110</v>
      </c>
      <c r="G2319" s="1">
        <v>3584240</v>
      </c>
      <c r="H2319" t="s">
        <v>2357</v>
      </c>
      <c r="I2319" s="88">
        <v>60</v>
      </c>
      <c r="L2319" s="47">
        <v>5.9841899999999999</v>
      </c>
      <c r="M2319" s="47">
        <f t="shared" si="76"/>
        <v>359.0514</v>
      </c>
      <c r="N2319">
        <f t="shared" si="75"/>
        <v>23</v>
      </c>
    </row>
    <row r="2320" spans="1:14" x14ac:dyDescent="0.25">
      <c r="A2320" t="s">
        <v>2497</v>
      </c>
      <c r="B2320" t="s">
        <v>2537</v>
      </c>
      <c r="C2320" t="s">
        <v>2399</v>
      </c>
      <c r="D2320" s="98">
        <v>45527</v>
      </c>
      <c r="E2320" s="1">
        <v>229</v>
      </c>
      <c r="F2320" t="s">
        <v>5110</v>
      </c>
      <c r="G2320" s="1">
        <v>3584241</v>
      </c>
      <c r="H2320" t="s">
        <v>2358</v>
      </c>
      <c r="I2320" s="88">
        <v>20</v>
      </c>
      <c r="L2320" s="47">
        <v>20.662344000000001</v>
      </c>
      <c r="M2320" s="47">
        <f t="shared" si="76"/>
        <v>413.24688000000003</v>
      </c>
      <c r="N2320">
        <f t="shared" si="75"/>
        <v>23</v>
      </c>
    </row>
    <row r="2321" spans="1:14" x14ac:dyDescent="0.25">
      <c r="A2321" t="s">
        <v>2497</v>
      </c>
      <c r="B2321" t="s">
        <v>2537</v>
      </c>
      <c r="C2321" t="s">
        <v>2399</v>
      </c>
      <c r="D2321" s="98">
        <v>45527</v>
      </c>
      <c r="E2321" s="1">
        <v>229</v>
      </c>
      <c r="F2321" t="s">
        <v>5110</v>
      </c>
      <c r="G2321" s="1">
        <v>3352387</v>
      </c>
      <c r="H2321" t="s">
        <v>2352</v>
      </c>
      <c r="I2321" s="88">
        <v>6</v>
      </c>
      <c r="L2321" s="47">
        <v>39.743999999999993</v>
      </c>
      <c r="M2321" s="47">
        <f t="shared" si="76"/>
        <v>238.46399999999994</v>
      </c>
      <c r="N2321">
        <f t="shared" si="75"/>
        <v>23</v>
      </c>
    </row>
    <row r="2322" spans="1:14" x14ac:dyDescent="0.25">
      <c r="A2322" t="s">
        <v>2497</v>
      </c>
      <c r="B2322" t="s">
        <v>2537</v>
      </c>
      <c r="C2322" t="s">
        <v>2399</v>
      </c>
      <c r="D2322" s="98">
        <v>45526</v>
      </c>
      <c r="E2322" s="1">
        <v>230</v>
      </c>
      <c r="F2322" t="s">
        <v>5111</v>
      </c>
      <c r="G2322" s="1">
        <v>3584240</v>
      </c>
      <c r="H2322" t="s">
        <v>2357</v>
      </c>
      <c r="I2322" s="88">
        <v>60</v>
      </c>
      <c r="L2322" s="47">
        <v>5.9841899999999999</v>
      </c>
      <c r="M2322" s="47">
        <f t="shared" si="76"/>
        <v>359.0514</v>
      </c>
      <c r="N2322">
        <f t="shared" si="75"/>
        <v>22</v>
      </c>
    </row>
    <row r="2323" spans="1:14" x14ac:dyDescent="0.25">
      <c r="A2323" t="s">
        <v>2497</v>
      </c>
      <c r="B2323" t="s">
        <v>2537</v>
      </c>
      <c r="C2323" t="s">
        <v>2399</v>
      </c>
      <c r="D2323" s="98">
        <v>45526</v>
      </c>
      <c r="E2323" s="1">
        <v>230</v>
      </c>
      <c r="F2323" t="s">
        <v>5111</v>
      </c>
      <c r="G2323" s="1">
        <v>3584241</v>
      </c>
      <c r="H2323" t="s">
        <v>2358</v>
      </c>
      <c r="I2323" s="88">
        <v>20</v>
      </c>
      <c r="L2323" s="47">
        <v>20.662344000000001</v>
      </c>
      <c r="M2323" s="47">
        <f t="shared" si="76"/>
        <v>413.24688000000003</v>
      </c>
      <c r="N2323">
        <f t="shared" si="75"/>
        <v>22</v>
      </c>
    </row>
    <row r="2324" spans="1:14" x14ac:dyDescent="0.25">
      <c r="A2324" t="s">
        <v>2497</v>
      </c>
      <c r="B2324" t="s">
        <v>2537</v>
      </c>
      <c r="C2324" t="s">
        <v>2399</v>
      </c>
      <c r="D2324" s="98">
        <v>45529</v>
      </c>
      <c r="E2324" s="1">
        <v>230</v>
      </c>
      <c r="F2324" t="s">
        <v>5111</v>
      </c>
      <c r="G2324" s="1">
        <v>3284683</v>
      </c>
      <c r="H2324" t="s">
        <v>2343</v>
      </c>
      <c r="I2324" s="88">
        <v>6</v>
      </c>
      <c r="L2324" s="47">
        <v>30.099959999999999</v>
      </c>
      <c r="M2324" s="47">
        <f t="shared" si="76"/>
        <v>180.59976</v>
      </c>
      <c r="N2324">
        <f t="shared" si="75"/>
        <v>25</v>
      </c>
    </row>
    <row r="2325" spans="1:14" x14ac:dyDescent="0.25">
      <c r="A2325" t="s">
        <v>2497</v>
      </c>
      <c r="B2325" t="s">
        <v>2537</v>
      </c>
      <c r="C2325" t="s">
        <v>2399</v>
      </c>
      <c r="D2325" s="98">
        <v>45529</v>
      </c>
      <c r="E2325" s="1">
        <v>230</v>
      </c>
      <c r="F2325" t="s">
        <v>5111</v>
      </c>
      <c r="G2325" s="1">
        <v>3352387</v>
      </c>
      <c r="H2325" t="s">
        <v>2352</v>
      </c>
      <c r="I2325" s="88">
        <v>6</v>
      </c>
      <c r="L2325" s="47">
        <v>39.743999999999993</v>
      </c>
      <c r="M2325" s="47">
        <f t="shared" si="76"/>
        <v>238.46399999999994</v>
      </c>
      <c r="N2325">
        <f t="shared" si="75"/>
        <v>25</v>
      </c>
    </row>
    <row r="2326" spans="1:14" x14ac:dyDescent="0.25">
      <c r="A2326" t="s">
        <v>2497</v>
      </c>
      <c r="B2326" t="s">
        <v>2537</v>
      </c>
      <c r="C2326" t="s">
        <v>2399</v>
      </c>
      <c r="D2326" s="98">
        <v>45529</v>
      </c>
      <c r="E2326" s="1">
        <v>233</v>
      </c>
      <c r="F2326" t="s">
        <v>5386</v>
      </c>
      <c r="G2326" s="1">
        <v>3284683</v>
      </c>
      <c r="H2326" t="s">
        <v>2343</v>
      </c>
      <c r="I2326" s="88">
        <v>6</v>
      </c>
      <c r="L2326" s="47">
        <v>30.099959999999999</v>
      </c>
      <c r="M2326" s="47">
        <f t="shared" si="76"/>
        <v>180.59976</v>
      </c>
      <c r="N2326">
        <f t="shared" si="75"/>
        <v>25</v>
      </c>
    </row>
    <row r="2327" spans="1:14" x14ac:dyDescent="0.25">
      <c r="A2327" t="s">
        <v>2497</v>
      </c>
      <c r="B2327" t="s">
        <v>2537</v>
      </c>
      <c r="C2327" t="s">
        <v>2399</v>
      </c>
      <c r="D2327" s="98">
        <v>45529</v>
      </c>
      <c r="E2327" s="1">
        <v>233</v>
      </c>
      <c r="F2327" t="s">
        <v>5386</v>
      </c>
      <c r="G2327" s="1">
        <v>3352387</v>
      </c>
      <c r="H2327" t="s">
        <v>2352</v>
      </c>
      <c r="I2327" s="88">
        <v>6</v>
      </c>
      <c r="L2327" s="47">
        <v>39.743999999999993</v>
      </c>
      <c r="M2327" s="47">
        <f t="shared" si="76"/>
        <v>238.46399999999994</v>
      </c>
      <c r="N2327">
        <f t="shared" si="75"/>
        <v>25</v>
      </c>
    </row>
    <row r="2328" spans="1:14" x14ac:dyDescent="0.25">
      <c r="A2328" t="s">
        <v>2497</v>
      </c>
      <c r="B2328" t="s">
        <v>2537</v>
      </c>
      <c r="C2328" t="s">
        <v>2399</v>
      </c>
      <c r="D2328" s="98">
        <v>45529</v>
      </c>
      <c r="E2328" s="1">
        <v>233</v>
      </c>
      <c r="F2328" t="s">
        <v>5386</v>
      </c>
      <c r="G2328" s="1">
        <v>3373113</v>
      </c>
      <c r="H2328" t="s">
        <v>2353</v>
      </c>
      <c r="I2328" s="88">
        <v>60</v>
      </c>
      <c r="L2328" s="47">
        <v>5.9841899999999999</v>
      </c>
      <c r="M2328" s="47">
        <f t="shared" si="76"/>
        <v>359.0514</v>
      </c>
      <c r="N2328">
        <f t="shared" si="75"/>
        <v>25</v>
      </c>
    </row>
    <row r="2329" spans="1:14" x14ac:dyDescent="0.25">
      <c r="A2329" t="s">
        <v>2497</v>
      </c>
      <c r="B2329" t="s">
        <v>2537</v>
      </c>
      <c r="C2329" t="s">
        <v>2399</v>
      </c>
      <c r="D2329" s="98">
        <v>45529</v>
      </c>
      <c r="E2329" s="1">
        <v>233</v>
      </c>
      <c r="F2329" t="s">
        <v>5386</v>
      </c>
      <c r="G2329" s="1">
        <v>3384346</v>
      </c>
      <c r="H2329" t="s">
        <v>2354</v>
      </c>
      <c r="I2329" s="88">
        <v>6</v>
      </c>
      <c r="L2329" s="47">
        <v>37.949940000000005</v>
      </c>
      <c r="M2329" s="47">
        <f t="shared" si="76"/>
        <v>227.69964000000004</v>
      </c>
      <c r="N2329">
        <f t="shared" si="75"/>
        <v>25</v>
      </c>
    </row>
    <row r="2330" spans="1:14" x14ac:dyDescent="0.25">
      <c r="A2330" t="s">
        <v>2497</v>
      </c>
      <c r="B2330" t="s">
        <v>2537</v>
      </c>
      <c r="C2330" t="s">
        <v>2399</v>
      </c>
      <c r="D2330" s="98">
        <v>45529</v>
      </c>
      <c r="E2330" s="1">
        <v>233</v>
      </c>
      <c r="F2330" t="s">
        <v>5386</v>
      </c>
      <c r="G2330" s="1">
        <v>3384347</v>
      </c>
      <c r="H2330" t="s">
        <v>2345</v>
      </c>
      <c r="I2330" s="88">
        <v>60</v>
      </c>
      <c r="L2330" s="47">
        <v>5.7200040000000012</v>
      </c>
      <c r="M2330" s="47">
        <f t="shared" si="76"/>
        <v>343.20024000000006</v>
      </c>
      <c r="N2330">
        <f t="shared" si="75"/>
        <v>25</v>
      </c>
    </row>
    <row r="2331" spans="1:14" x14ac:dyDescent="0.25">
      <c r="A2331" t="s">
        <v>2497</v>
      </c>
      <c r="B2331" t="s">
        <v>2537</v>
      </c>
      <c r="C2331" t="s">
        <v>2399</v>
      </c>
      <c r="D2331" s="98">
        <v>45529</v>
      </c>
      <c r="E2331" s="1">
        <v>233</v>
      </c>
      <c r="F2331" t="s">
        <v>5386</v>
      </c>
      <c r="G2331" s="1">
        <v>3408152</v>
      </c>
      <c r="H2331" t="s">
        <v>2346</v>
      </c>
      <c r="I2331" s="88">
        <v>20</v>
      </c>
      <c r="L2331" s="47">
        <v>19.800018000000001</v>
      </c>
      <c r="M2331" s="47">
        <f t="shared" si="76"/>
        <v>396.00036</v>
      </c>
      <c r="N2331">
        <f t="shared" si="75"/>
        <v>25</v>
      </c>
    </row>
    <row r="2332" spans="1:14" x14ac:dyDescent="0.25">
      <c r="A2332" t="s">
        <v>2497</v>
      </c>
      <c r="B2332" t="s">
        <v>2537</v>
      </c>
      <c r="C2332" t="s">
        <v>2399</v>
      </c>
      <c r="D2332" s="98">
        <v>45529</v>
      </c>
      <c r="E2332" s="1">
        <v>233</v>
      </c>
      <c r="F2332" t="s">
        <v>5386</v>
      </c>
      <c r="G2332" s="1">
        <v>3564666</v>
      </c>
      <c r="H2332" t="s">
        <v>2362</v>
      </c>
      <c r="I2332" s="88">
        <v>12</v>
      </c>
      <c r="L2332" s="47">
        <v>20.323620000000002</v>
      </c>
      <c r="M2332" s="47">
        <f t="shared" si="76"/>
        <v>243.88344000000001</v>
      </c>
      <c r="N2332">
        <f t="shared" si="75"/>
        <v>25</v>
      </c>
    </row>
    <row r="2333" spans="1:14" x14ac:dyDescent="0.25">
      <c r="A2333" t="s">
        <v>2497</v>
      </c>
      <c r="B2333" t="s">
        <v>2537</v>
      </c>
      <c r="C2333" t="s">
        <v>2399</v>
      </c>
      <c r="D2333" s="98">
        <v>45529</v>
      </c>
      <c r="E2333" s="1">
        <v>233</v>
      </c>
      <c r="F2333" t="s">
        <v>5386</v>
      </c>
      <c r="G2333" s="1">
        <v>3564667</v>
      </c>
      <c r="H2333" t="s">
        <v>2347</v>
      </c>
      <c r="I2333" s="88">
        <v>12</v>
      </c>
      <c r="L2333" s="47">
        <v>20.323620000000002</v>
      </c>
      <c r="M2333" s="47">
        <f t="shared" si="76"/>
        <v>243.88344000000001</v>
      </c>
      <c r="N2333">
        <f t="shared" si="75"/>
        <v>25</v>
      </c>
    </row>
    <row r="2334" spans="1:14" x14ac:dyDescent="0.25">
      <c r="A2334" t="s">
        <v>2497</v>
      </c>
      <c r="B2334" t="s">
        <v>2537</v>
      </c>
      <c r="C2334" t="s">
        <v>2399</v>
      </c>
      <c r="D2334" s="98">
        <v>45529</v>
      </c>
      <c r="E2334" s="1">
        <v>233</v>
      </c>
      <c r="F2334" t="s">
        <v>5386</v>
      </c>
      <c r="G2334" s="1">
        <v>3566457</v>
      </c>
      <c r="H2334" t="s">
        <v>2365</v>
      </c>
      <c r="I2334" s="88">
        <v>24</v>
      </c>
      <c r="L2334" s="47">
        <v>12.645809999999999</v>
      </c>
      <c r="M2334" s="47">
        <f t="shared" si="76"/>
        <v>303.49943999999999</v>
      </c>
      <c r="N2334">
        <f t="shared" si="75"/>
        <v>25</v>
      </c>
    </row>
    <row r="2335" spans="1:14" x14ac:dyDescent="0.25">
      <c r="A2335" t="s">
        <v>2497</v>
      </c>
      <c r="B2335" t="s">
        <v>2537</v>
      </c>
      <c r="C2335" t="s">
        <v>2399</v>
      </c>
      <c r="D2335" s="98">
        <v>45529</v>
      </c>
      <c r="E2335" s="1">
        <v>233</v>
      </c>
      <c r="F2335" t="s">
        <v>5386</v>
      </c>
      <c r="G2335" s="1">
        <v>3568860</v>
      </c>
      <c r="H2335" t="s">
        <v>2361</v>
      </c>
      <c r="I2335" s="88">
        <v>24</v>
      </c>
      <c r="L2335" s="47">
        <v>12.645809999999999</v>
      </c>
      <c r="M2335" s="47">
        <f t="shared" si="76"/>
        <v>303.49943999999999</v>
      </c>
      <c r="N2335">
        <f t="shared" si="75"/>
        <v>25</v>
      </c>
    </row>
    <row r="2336" spans="1:14" x14ac:dyDescent="0.25">
      <c r="A2336" t="s">
        <v>2497</v>
      </c>
      <c r="B2336" t="s">
        <v>2537</v>
      </c>
      <c r="C2336" t="s">
        <v>2399</v>
      </c>
      <c r="D2336" s="98">
        <v>45526</v>
      </c>
      <c r="E2336" s="1">
        <v>234</v>
      </c>
      <c r="F2336" t="s">
        <v>5112</v>
      </c>
      <c r="G2336" s="1">
        <v>3584240</v>
      </c>
      <c r="H2336" t="s">
        <v>2357</v>
      </c>
      <c r="I2336" s="88">
        <v>60</v>
      </c>
      <c r="L2336" s="47">
        <v>5.9841899999999999</v>
      </c>
      <c r="M2336" s="47">
        <f t="shared" si="76"/>
        <v>359.0514</v>
      </c>
      <c r="N2336">
        <f t="shared" si="75"/>
        <v>22</v>
      </c>
    </row>
    <row r="2337" spans="1:14" x14ac:dyDescent="0.25">
      <c r="A2337" t="s">
        <v>2497</v>
      </c>
      <c r="B2337" t="s">
        <v>2537</v>
      </c>
      <c r="C2337" t="s">
        <v>2399</v>
      </c>
      <c r="D2337" s="98">
        <v>45526</v>
      </c>
      <c r="E2337" s="1">
        <v>234</v>
      </c>
      <c r="F2337" t="s">
        <v>5112</v>
      </c>
      <c r="G2337" s="1">
        <v>3584241</v>
      </c>
      <c r="H2337" t="s">
        <v>2358</v>
      </c>
      <c r="I2337" s="88">
        <v>20</v>
      </c>
      <c r="L2337" s="47">
        <v>20.662344000000001</v>
      </c>
      <c r="M2337" s="47">
        <f t="shared" si="76"/>
        <v>413.24688000000003</v>
      </c>
      <c r="N2337">
        <f t="shared" si="75"/>
        <v>22</v>
      </c>
    </row>
    <row r="2338" spans="1:14" x14ac:dyDescent="0.25">
      <c r="A2338" t="s">
        <v>2497</v>
      </c>
      <c r="B2338" t="s">
        <v>2537</v>
      </c>
      <c r="C2338" t="s">
        <v>2399</v>
      </c>
      <c r="D2338" s="98">
        <v>45528</v>
      </c>
      <c r="E2338" s="1">
        <v>234</v>
      </c>
      <c r="F2338" t="s">
        <v>5112</v>
      </c>
      <c r="G2338" s="1">
        <v>3284683</v>
      </c>
      <c r="H2338" t="s">
        <v>2343</v>
      </c>
      <c r="I2338" s="88">
        <v>6</v>
      </c>
      <c r="L2338" s="47">
        <v>30.099959999999999</v>
      </c>
      <c r="M2338" s="47">
        <f t="shared" si="76"/>
        <v>180.59976</v>
      </c>
      <c r="N2338">
        <f t="shared" si="75"/>
        <v>24</v>
      </c>
    </row>
    <row r="2339" spans="1:14" x14ac:dyDescent="0.25">
      <c r="A2339" t="s">
        <v>2497</v>
      </c>
      <c r="B2339" t="s">
        <v>2537</v>
      </c>
      <c r="C2339" t="s">
        <v>2399</v>
      </c>
      <c r="D2339" s="98">
        <v>45527</v>
      </c>
      <c r="E2339" s="1">
        <v>236</v>
      </c>
      <c r="F2339" t="s">
        <v>2501</v>
      </c>
      <c r="G2339" s="1">
        <v>3584240</v>
      </c>
      <c r="H2339" t="s">
        <v>2357</v>
      </c>
      <c r="I2339" s="88">
        <v>60</v>
      </c>
      <c r="L2339" s="47">
        <v>5.9841899999999999</v>
      </c>
      <c r="M2339" s="47">
        <f t="shared" si="76"/>
        <v>359.0514</v>
      </c>
      <c r="N2339">
        <f t="shared" si="75"/>
        <v>23</v>
      </c>
    </row>
    <row r="2340" spans="1:14" x14ac:dyDescent="0.25">
      <c r="A2340" t="s">
        <v>2497</v>
      </c>
      <c r="B2340" t="s">
        <v>2537</v>
      </c>
      <c r="C2340" t="s">
        <v>2399</v>
      </c>
      <c r="D2340" s="98">
        <v>45527</v>
      </c>
      <c r="E2340" s="1">
        <v>236</v>
      </c>
      <c r="F2340" t="s">
        <v>2501</v>
      </c>
      <c r="G2340" s="1">
        <v>3584241</v>
      </c>
      <c r="H2340" t="s">
        <v>2358</v>
      </c>
      <c r="I2340" s="88">
        <v>20</v>
      </c>
      <c r="L2340" s="47">
        <v>20.662344000000001</v>
      </c>
      <c r="M2340" s="47">
        <f t="shared" si="76"/>
        <v>413.24688000000003</v>
      </c>
      <c r="N2340">
        <f t="shared" si="75"/>
        <v>23</v>
      </c>
    </row>
    <row r="2341" spans="1:14" x14ac:dyDescent="0.25">
      <c r="A2341" t="s">
        <v>2497</v>
      </c>
      <c r="B2341" t="s">
        <v>2537</v>
      </c>
      <c r="C2341" t="s">
        <v>2399</v>
      </c>
      <c r="D2341" s="98">
        <v>45526</v>
      </c>
      <c r="E2341" s="1">
        <v>237</v>
      </c>
      <c r="F2341" t="s">
        <v>5113</v>
      </c>
      <c r="G2341" s="1">
        <v>3584240</v>
      </c>
      <c r="H2341" t="s">
        <v>2357</v>
      </c>
      <c r="I2341" s="88">
        <v>60</v>
      </c>
      <c r="L2341" s="47">
        <v>5.9841899999999999</v>
      </c>
      <c r="M2341" s="47">
        <f t="shared" si="76"/>
        <v>359.0514</v>
      </c>
      <c r="N2341">
        <f t="shared" si="75"/>
        <v>22</v>
      </c>
    </row>
    <row r="2342" spans="1:14" x14ac:dyDescent="0.25">
      <c r="A2342" t="s">
        <v>2497</v>
      </c>
      <c r="B2342" t="s">
        <v>2537</v>
      </c>
      <c r="C2342" t="s">
        <v>2399</v>
      </c>
      <c r="D2342" s="98">
        <v>45526</v>
      </c>
      <c r="E2342" s="1">
        <v>237</v>
      </c>
      <c r="F2342" t="s">
        <v>5113</v>
      </c>
      <c r="G2342" s="1">
        <v>3584241</v>
      </c>
      <c r="H2342" t="s">
        <v>2358</v>
      </c>
      <c r="I2342" s="88">
        <v>20</v>
      </c>
      <c r="L2342" s="47">
        <v>20.662344000000001</v>
      </c>
      <c r="M2342" s="47">
        <f t="shared" si="76"/>
        <v>413.24688000000003</v>
      </c>
      <c r="N2342">
        <f t="shared" si="75"/>
        <v>22</v>
      </c>
    </row>
    <row r="2343" spans="1:14" x14ac:dyDescent="0.25">
      <c r="A2343" t="s">
        <v>2497</v>
      </c>
      <c r="B2343" t="s">
        <v>2537</v>
      </c>
      <c r="C2343" t="s">
        <v>2399</v>
      </c>
      <c r="D2343" s="98">
        <v>45528</v>
      </c>
      <c r="E2343" s="1">
        <v>238</v>
      </c>
      <c r="F2343" t="s">
        <v>2502</v>
      </c>
      <c r="G2343" s="1">
        <v>3584240</v>
      </c>
      <c r="H2343" t="s">
        <v>2357</v>
      </c>
      <c r="I2343" s="88">
        <v>60</v>
      </c>
      <c r="L2343" s="47">
        <v>5.9841899999999999</v>
      </c>
      <c r="M2343" s="47">
        <f t="shared" si="76"/>
        <v>359.0514</v>
      </c>
      <c r="N2343">
        <f t="shared" si="75"/>
        <v>24</v>
      </c>
    </row>
    <row r="2344" spans="1:14" x14ac:dyDescent="0.25">
      <c r="A2344" t="s">
        <v>2497</v>
      </c>
      <c r="B2344" t="s">
        <v>2537</v>
      </c>
      <c r="C2344" t="s">
        <v>2399</v>
      </c>
      <c r="D2344" s="98">
        <v>45528</v>
      </c>
      <c r="E2344" s="1">
        <v>238</v>
      </c>
      <c r="F2344" t="s">
        <v>2502</v>
      </c>
      <c r="G2344" s="1">
        <v>3584241</v>
      </c>
      <c r="H2344" t="s">
        <v>2358</v>
      </c>
      <c r="I2344" s="88">
        <v>20</v>
      </c>
      <c r="L2344" s="47">
        <v>20.662344000000001</v>
      </c>
      <c r="M2344" s="47">
        <f t="shared" si="76"/>
        <v>413.24688000000003</v>
      </c>
      <c r="N2344">
        <f t="shared" si="75"/>
        <v>24</v>
      </c>
    </row>
    <row r="2345" spans="1:14" x14ac:dyDescent="0.25">
      <c r="A2345" t="s">
        <v>2497</v>
      </c>
      <c r="B2345" t="s">
        <v>2537</v>
      </c>
      <c r="C2345" t="s">
        <v>2399</v>
      </c>
      <c r="D2345" s="98">
        <v>45526</v>
      </c>
      <c r="E2345" s="1">
        <v>238</v>
      </c>
      <c r="F2345" t="s">
        <v>2502</v>
      </c>
      <c r="G2345" s="1">
        <v>3373113</v>
      </c>
      <c r="H2345" t="s">
        <v>2353</v>
      </c>
      <c r="I2345" s="88">
        <v>60</v>
      </c>
      <c r="L2345" s="47">
        <v>5.9841899999999999</v>
      </c>
      <c r="M2345" s="47">
        <f t="shared" si="76"/>
        <v>359.0514</v>
      </c>
      <c r="N2345">
        <f t="shared" si="75"/>
        <v>22</v>
      </c>
    </row>
    <row r="2346" spans="1:14" x14ac:dyDescent="0.25">
      <c r="A2346" t="s">
        <v>2497</v>
      </c>
      <c r="B2346" t="s">
        <v>2537</v>
      </c>
      <c r="C2346" t="s">
        <v>2399</v>
      </c>
      <c r="D2346" s="98">
        <v>45526</v>
      </c>
      <c r="E2346" s="1">
        <v>238</v>
      </c>
      <c r="F2346" t="s">
        <v>2502</v>
      </c>
      <c r="G2346" s="1">
        <v>3384347</v>
      </c>
      <c r="H2346" t="s">
        <v>2345</v>
      </c>
      <c r="I2346" s="88">
        <v>60</v>
      </c>
      <c r="L2346" s="47">
        <v>5.7200040000000012</v>
      </c>
      <c r="M2346" s="47">
        <f t="shared" si="76"/>
        <v>343.20024000000006</v>
      </c>
      <c r="N2346">
        <f t="shared" si="75"/>
        <v>22</v>
      </c>
    </row>
    <row r="2347" spans="1:14" x14ac:dyDescent="0.25">
      <c r="A2347" t="s">
        <v>2497</v>
      </c>
      <c r="B2347" t="s">
        <v>2537</v>
      </c>
      <c r="C2347" t="s">
        <v>2399</v>
      </c>
      <c r="D2347" s="98">
        <v>45526</v>
      </c>
      <c r="E2347" s="1">
        <v>240</v>
      </c>
      <c r="F2347" t="s">
        <v>5114</v>
      </c>
      <c r="G2347" s="1">
        <v>3584240</v>
      </c>
      <c r="H2347" t="s">
        <v>2357</v>
      </c>
      <c r="I2347" s="88">
        <v>60</v>
      </c>
      <c r="L2347" s="47">
        <v>5.9841899999999999</v>
      </c>
      <c r="M2347" s="47">
        <f t="shared" si="76"/>
        <v>359.0514</v>
      </c>
      <c r="N2347">
        <f t="shared" si="75"/>
        <v>22</v>
      </c>
    </row>
    <row r="2348" spans="1:14" x14ac:dyDescent="0.25">
      <c r="A2348" t="s">
        <v>2497</v>
      </c>
      <c r="B2348" t="s">
        <v>2537</v>
      </c>
      <c r="C2348" t="s">
        <v>2399</v>
      </c>
      <c r="D2348" s="98">
        <v>45526</v>
      </c>
      <c r="E2348" s="1">
        <v>240</v>
      </c>
      <c r="F2348" t="s">
        <v>5114</v>
      </c>
      <c r="G2348" s="1">
        <v>3584241</v>
      </c>
      <c r="H2348" t="s">
        <v>2358</v>
      </c>
      <c r="I2348" s="88">
        <v>20</v>
      </c>
      <c r="L2348" s="47">
        <v>20.662344000000001</v>
      </c>
      <c r="M2348" s="47">
        <f t="shared" si="76"/>
        <v>413.24688000000003</v>
      </c>
      <c r="N2348">
        <f t="shared" si="75"/>
        <v>22</v>
      </c>
    </row>
    <row r="2349" spans="1:14" x14ac:dyDescent="0.25">
      <c r="A2349" t="s">
        <v>2497</v>
      </c>
      <c r="B2349" t="s">
        <v>2537</v>
      </c>
      <c r="C2349" t="s">
        <v>2399</v>
      </c>
      <c r="D2349" s="98">
        <v>45526</v>
      </c>
      <c r="E2349" s="1">
        <v>244</v>
      </c>
      <c r="F2349" t="s">
        <v>2504</v>
      </c>
      <c r="G2349" s="1">
        <v>3584241</v>
      </c>
      <c r="H2349" t="s">
        <v>2358</v>
      </c>
      <c r="I2349" s="88">
        <v>20</v>
      </c>
      <c r="L2349" s="47">
        <v>20.662344000000001</v>
      </c>
      <c r="M2349" s="47">
        <f t="shared" si="76"/>
        <v>413.24688000000003</v>
      </c>
      <c r="N2349">
        <f t="shared" si="75"/>
        <v>22</v>
      </c>
    </row>
    <row r="2350" spans="1:14" x14ac:dyDescent="0.25">
      <c r="A2350" t="s">
        <v>2497</v>
      </c>
      <c r="B2350" t="s">
        <v>2537</v>
      </c>
      <c r="C2350" t="s">
        <v>2399</v>
      </c>
      <c r="D2350" s="98">
        <v>45527</v>
      </c>
      <c r="E2350" s="1">
        <v>245</v>
      </c>
      <c r="F2350" t="s">
        <v>5387</v>
      </c>
      <c r="G2350" s="1">
        <v>3584240</v>
      </c>
      <c r="H2350" t="s">
        <v>2357</v>
      </c>
      <c r="I2350" s="88">
        <v>60</v>
      </c>
      <c r="L2350" s="47">
        <v>5.9841899999999999</v>
      </c>
      <c r="M2350" s="47">
        <f t="shared" si="76"/>
        <v>359.0514</v>
      </c>
      <c r="N2350">
        <f t="shared" si="75"/>
        <v>23</v>
      </c>
    </row>
    <row r="2351" spans="1:14" x14ac:dyDescent="0.25">
      <c r="A2351" t="s">
        <v>2497</v>
      </c>
      <c r="B2351" t="s">
        <v>2537</v>
      </c>
      <c r="C2351" t="s">
        <v>2399</v>
      </c>
      <c r="D2351" s="98">
        <v>45527</v>
      </c>
      <c r="E2351" s="1">
        <v>245</v>
      </c>
      <c r="F2351" t="s">
        <v>5387</v>
      </c>
      <c r="G2351" s="1">
        <v>3584241</v>
      </c>
      <c r="H2351" t="s">
        <v>2358</v>
      </c>
      <c r="I2351" s="88">
        <v>20</v>
      </c>
      <c r="L2351" s="47">
        <v>20.662344000000001</v>
      </c>
      <c r="M2351" s="47">
        <f t="shared" si="76"/>
        <v>413.24688000000003</v>
      </c>
      <c r="N2351">
        <f t="shared" si="75"/>
        <v>23</v>
      </c>
    </row>
    <row r="2352" spans="1:14" x14ac:dyDescent="0.25">
      <c r="A2352" t="s">
        <v>2497</v>
      </c>
      <c r="B2352" t="s">
        <v>2537</v>
      </c>
      <c r="C2352" t="s">
        <v>2399</v>
      </c>
      <c r="D2352" s="98">
        <v>45527</v>
      </c>
      <c r="E2352" s="1">
        <v>245</v>
      </c>
      <c r="F2352" t="s">
        <v>5387</v>
      </c>
      <c r="G2352" s="1">
        <v>3284683</v>
      </c>
      <c r="H2352" t="s">
        <v>2343</v>
      </c>
      <c r="I2352" s="88">
        <v>6</v>
      </c>
      <c r="L2352" s="47">
        <v>30.099959999999999</v>
      </c>
      <c r="M2352" s="47">
        <f t="shared" si="76"/>
        <v>180.59976</v>
      </c>
      <c r="N2352">
        <f t="shared" si="75"/>
        <v>23</v>
      </c>
    </row>
    <row r="2353" spans="1:14" x14ac:dyDescent="0.25">
      <c r="A2353" t="s">
        <v>2497</v>
      </c>
      <c r="B2353" t="s">
        <v>2537</v>
      </c>
      <c r="C2353" t="s">
        <v>2399</v>
      </c>
      <c r="D2353" s="98">
        <v>45527</v>
      </c>
      <c r="E2353" s="1">
        <v>245</v>
      </c>
      <c r="F2353" t="s">
        <v>5387</v>
      </c>
      <c r="G2353" s="1">
        <v>3408152</v>
      </c>
      <c r="H2353" t="s">
        <v>2346</v>
      </c>
      <c r="I2353" s="88">
        <v>20</v>
      </c>
      <c r="L2353" s="47">
        <v>19.800018000000001</v>
      </c>
      <c r="M2353" s="47">
        <f t="shared" si="76"/>
        <v>396.00036</v>
      </c>
      <c r="N2353">
        <f t="shared" si="75"/>
        <v>23</v>
      </c>
    </row>
    <row r="2354" spans="1:14" x14ac:dyDescent="0.25">
      <c r="A2354" t="s">
        <v>2497</v>
      </c>
      <c r="B2354" t="s">
        <v>2537</v>
      </c>
      <c r="C2354" t="s">
        <v>2399</v>
      </c>
      <c r="D2354" s="98">
        <v>45527</v>
      </c>
      <c r="E2354" s="1">
        <v>245</v>
      </c>
      <c r="F2354" t="s">
        <v>5387</v>
      </c>
      <c r="G2354" s="1">
        <v>3568860</v>
      </c>
      <c r="H2354" t="s">
        <v>2361</v>
      </c>
      <c r="I2354" s="88">
        <v>24</v>
      </c>
      <c r="L2354" s="47">
        <v>12.645809999999999</v>
      </c>
      <c r="M2354" s="47">
        <f t="shared" si="76"/>
        <v>303.49943999999999</v>
      </c>
      <c r="N2354">
        <f t="shared" si="75"/>
        <v>23</v>
      </c>
    </row>
    <row r="2355" spans="1:14" x14ac:dyDescent="0.25">
      <c r="A2355" t="s">
        <v>2497</v>
      </c>
      <c r="B2355" t="s">
        <v>2537</v>
      </c>
      <c r="C2355" t="s">
        <v>2399</v>
      </c>
      <c r="D2355" s="98">
        <v>45528</v>
      </c>
      <c r="E2355" s="1">
        <v>251</v>
      </c>
      <c r="F2355" t="s">
        <v>2505</v>
      </c>
      <c r="G2355" s="1">
        <v>3584240</v>
      </c>
      <c r="H2355" t="s">
        <v>2357</v>
      </c>
      <c r="I2355" s="88">
        <v>60</v>
      </c>
      <c r="L2355" s="47">
        <v>5.9841899999999999</v>
      </c>
      <c r="M2355" s="47">
        <f t="shared" si="76"/>
        <v>359.0514</v>
      </c>
      <c r="N2355">
        <f t="shared" si="75"/>
        <v>24</v>
      </c>
    </row>
    <row r="2356" spans="1:14" x14ac:dyDescent="0.25">
      <c r="A2356" t="s">
        <v>2497</v>
      </c>
      <c r="B2356" t="s">
        <v>2537</v>
      </c>
      <c r="C2356" t="s">
        <v>2399</v>
      </c>
      <c r="D2356" s="98">
        <v>45528</v>
      </c>
      <c r="E2356" s="1">
        <v>251</v>
      </c>
      <c r="F2356" t="s">
        <v>2505</v>
      </c>
      <c r="G2356" s="1">
        <v>3584241</v>
      </c>
      <c r="H2356" t="s">
        <v>2358</v>
      </c>
      <c r="I2356" s="88">
        <v>20</v>
      </c>
      <c r="L2356" s="47">
        <v>20.662344000000001</v>
      </c>
      <c r="M2356" s="47">
        <f t="shared" si="76"/>
        <v>413.24688000000003</v>
      </c>
      <c r="N2356">
        <f t="shared" si="75"/>
        <v>24</v>
      </c>
    </row>
    <row r="2357" spans="1:14" x14ac:dyDescent="0.25">
      <c r="A2357" t="s">
        <v>2497</v>
      </c>
      <c r="B2357" t="s">
        <v>2537</v>
      </c>
      <c r="C2357" t="s">
        <v>2399</v>
      </c>
      <c r="D2357" s="98">
        <v>45528</v>
      </c>
      <c r="E2357" s="1">
        <v>251</v>
      </c>
      <c r="F2357" t="s">
        <v>2505</v>
      </c>
      <c r="G2357" s="1">
        <v>3284683</v>
      </c>
      <c r="H2357" t="s">
        <v>2343</v>
      </c>
      <c r="I2357" s="88">
        <v>6</v>
      </c>
      <c r="L2357" s="47">
        <v>30.099959999999999</v>
      </c>
      <c r="M2357" s="47">
        <f t="shared" si="76"/>
        <v>180.59976</v>
      </c>
      <c r="N2357">
        <f t="shared" si="75"/>
        <v>24</v>
      </c>
    </row>
    <row r="2358" spans="1:14" x14ac:dyDescent="0.25">
      <c r="A2358" t="s">
        <v>2497</v>
      </c>
      <c r="B2358" t="s">
        <v>2537</v>
      </c>
      <c r="C2358" t="s">
        <v>2399</v>
      </c>
      <c r="D2358" s="98">
        <v>45528</v>
      </c>
      <c r="E2358" s="1">
        <v>251</v>
      </c>
      <c r="F2358" t="s">
        <v>2505</v>
      </c>
      <c r="G2358" s="1">
        <v>3373113</v>
      </c>
      <c r="H2358" t="s">
        <v>2353</v>
      </c>
      <c r="I2358" s="88">
        <v>60</v>
      </c>
      <c r="L2358" s="47">
        <v>5.9841899999999999</v>
      </c>
      <c r="M2358" s="47">
        <f t="shared" si="76"/>
        <v>359.0514</v>
      </c>
      <c r="N2358">
        <f t="shared" si="75"/>
        <v>24</v>
      </c>
    </row>
    <row r="2359" spans="1:14" x14ac:dyDescent="0.25">
      <c r="A2359" t="s">
        <v>2497</v>
      </c>
      <c r="B2359" t="s">
        <v>2537</v>
      </c>
      <c r="C2359" t="s">
        <v>2399</v>
      </c>
      <c r="D2359" s="98">
        <v>45528</v>
      </c>
      <c r="E2359" s="1">
        <v>251</v>
      </c>
      <c r="F2359" t="s">
        <v>2505</v>
      </c>
      <c r="G2359" s="1">
        <v>3384346</v>
      </c>
      <c r="H2359" t="s">
        <v>2354</v>
      </c>
      <c r="I2359" s="88">
        <v>6</v>
      </c>
      <c r="L2359" s="47">
        <v>37.949940000000005</v>
      </c>
      <c r="M2359" s="47">
        <f t="shared" si="76"/>
        <v>227.69964000000004</v>
      </c>
      <c r="N2359">
        <f t="shared" si="75"/>
        <v>24</v>
      </c>
    </row>
    <row r="2360" spans="1:14" x14ac:dyDescent="0.25">
      <c r="A2360" t="s">
        <v>2497</v>
      </c>
      <c r="B2360" t="s">
        <v>2537</v>
      </c>
      <c r="C2360" t="s">
        <v>2399</v>
      </c>
      <c r="D2360" s="98">
        <v>45528</v>
      </c>
      <c r="E2360" s="1">
        <v>251</v>
      </c>
      <c r="F2360" t="s">
        <v>2505</v>
      </c>
      <c r="G2360" s="1">
        <v>3384347</v>
      </c>
      <c r="H2360" t="s">
        <v>2345</v>
      </c>
      <c r="I2360" s="88">
        <v>60</v>
      </c>
      <c r="L2360" s="47">
        <v>5.7200040000000012</v>
      </c>
      <c r="M2360" s="47">
        <f t="shared" si="76"/>
        <v>343.20024000000006</v>
      </c>
      <c r="N2360">
        <f t="shared" si="75"/>
        <v>24</v>
      </c>
    </row>
    <row r="2361" spans="1:14" x14ac:dyDescent="0.25">
      <c r="A2361" t="s">
        <v>2497</v>
      </c>
      <c r="B2361" t="s">
        <v>2537</v>
      </c>
      <c r="C2361" t="s">
        <v>2399</v>
      </c>
      <c r="D2361" s="98">
        <v>45528</v>
      </c>
      <c r="E2361" s="1">
        <v>251</v>
      </c>
      <c r="F2361" t="s">
        <v>2505</v>
      </c>
      <c r="G2361" s="1">
        <v>3408152</v>
      </c>
      <c r="H2361" t="s">
        <v>2346</v>
      </c>
      <c r="I2361" s="88">
        <v>20</v>
      </c>
      <c r="L2361" s="47">
        <v>19.800018000000001</v>
      </c>
      <c r="M2361" s="47">
        <f t="shared" si="76"/>
        <v>396.00036</v>
      </c>
      <c r="N2361">
        <f t="shared" si="75"/>
        <v>24</v>
      </c>
    </row>
    <row r="2362" spans="1:14" x14ac:dyDescent="0.25">
      <c r="A2362" t="s">
        <v>2497</v>
      </c>
      <c r="B2362" t="s">
        <v>2537</v>
      </c>
      <c r="C2362" t="s">
        <v>2399</v>
      </c>
      <c r="D2362" s="98">
        <v>45528</v>
      </c>
      <c r="E2362" s="1">
        <v>251</v>
      </c>
      <c r="F2362" t="s">
        <v>2505</v>
      </c>
      <c r="G2362" s="1">
        <v>3352387</v>
      </c>
      <c r="H2362" t="s">
        <v>2352</v>
      </c>
      <c r="I2362" s="88">
        <v>8</v>
      </c>
      <c r="L2362" s="47">
        <v>39.743999999999993</v>
      </c>
      <c r="M2362" s="47">
        <f t="shared" si="76"/>
        <v>317.95199999999994</v>
      </c>
      <c r="N2362">
        <f t="shared" si="75"/>
        <v>24</v>
      </c>
    </row>
    <row r="2363" spans="1:14" x14ac:dyDescent="0.25">
      <c r="A2363" t="s">
        <v>2497</v>
      </c>
      <c r="B2363" t="s">
        <v>2537</v>
      </c>
      <c r="C2363" t="s">
        <v>2399</v>
      </c>
      <c r="D2363" s="98">
        <v>45525</v>
      </c>
      <c r="E2363" s="1">
        <v>254</v>
      </c>
      <c r="F2363" t="s">
        <v>2506</v>
      </c>
      <c r="G2363" s="1">
        <v>3584240</v>
      </c>
      <c r="H2363" t="s">
        <v>2357</v>
      </c>
      <c r="I2363" s="88">
        <v>60</v>
      </c>
      <c r="L2363" s="47">
        <v>5.9841899999999999</v>
      </c>
      <c r="M2363" s="47">
        <f t="shared" si="76"/>
        <v>359.0514</v>
      </c>
      <c r="N2363">
        <f t="shared" si="75"/>
        <v>21</v>
      </c>
    </row>
    <row r="2364" spans="1:14" x14ac:dyDescent="0.25">
      <c r="A2364" t="s">
        <v>2497</v>
      </c>
      <c r="B2364" t="s">
        <v>2537</v>
      </c>
      <c r="C2364" t="s">
        <v>2399</v>
      </c>
      <c r="D2364" s="98">
        <v>45525</v>
      </c>
      <c r="E2364" s="1">
        <v>254</v>
      </c>
      <c r="F2364" t="s">
        <v>2506</v>
      </c>
      <c r="G2364" s="1">
        <v>3584241</v>
      </c>
      <c r="H2364" t="s">
        <v>2358</v>
      </c>
      <c r="I2364" s="88">
        <v>20</v>
      </c>
      <c r="L2364" s="47">
        <v>20.662344000000001</v>
      </c>
      <c r="M2364" s="47">
        <f t="shared" si="76"/>
        <v>413.24688000000003</v>
      </c>
      <c r="N2364">
        <f t="shared" si="75"/>
        <v>21</v>
      </c>
    </row>
    <row r="2365" spans="1:14" x14ac:dyDescent="0.25">
      <c r="A2365" t="s">
        <v>2497</v>
      </c>
      <c r="B2365" t="s">
        <v>2537</v>
      </c>
      <c r="C2365" t="s">
        <v>2399</v>
      </c>
      <c r="D2365" s="98">
        <v>45525</v>
      </c>
      <c r="E2365" s="1">
        <v>254</v>
      </c>
      <c r="F2365" t="s">
        <v>2506</v>
      </c>
      <c r="G2365" s="1">
        <v>3352387</v>
      </c>
      <c r="H2365" t="s">
        <v>2352</v>
      </c>
      <c r="I2365" s="88">
        <v>6</v>
      </c>
      <c r="L2365" s="47">
        <v>39.743999999999993</v>
      </c>
      <c r="M2365" s="47">
        <f t="shared" si="76"/>
        <v>238.46399999999994</v>
      </c>
      <c r="N2365">
        <f t="shared" si="75"/>
        <v>21</v>
      </c>
    </row>
    <row r="2366" spans="1:14" x14ac:dyDescent="0.25">
      <c r="A2366" t="s">
        <v>2497</v>
      </c>
      <c r="B2366" t="s">
        <v>2537</v>
      </c>
      <c r="C2366" t="s">
        <v>2399</v>
      </c>
      <c r="D2366" s="98">
        <v>45525</v>
      </c>
      <c r="E2366" s="1">
        <v>254</v>
      </c>
      <c r="F2366" t="s">
        <v>2506</v>
      </c>
      <c r="G2366" s="1">
        <v>3284683</v>
      </c>
      <c r="H2366" t="s">
        <v>2343</v>
      </c>
      <c r="I2366" s="88">
        <v>12</v>
      </c>
      <c r="L2366" s="47">
        <v>30.099959999999999</v>
      </c>
      <c r="M2366" s="47">
        <f t="shared" si="76"/>
        <v>361.19952000000001</v>
      </c>
      <c r="N2366">
        <f t="shared" si="75"/>
        <v>21</v>
      </c>
    </row>
    <row r="2367" spans="1:14" x14ac:dyDescent="0.25">
      <c r="A2367" t="s">
        <v>2497</v>
      </c>
      <c r="B2367" t="s">
        <v>2537</v>
      </c>
      <c r="C2367" t="s">
        <v>2399</v>
      </c>
      <c r="D2367" s="98">
        <v>45525</v>
      </c>
      <c r="E2367" s="1">
        <v>254</v>
      </c>
      <c r="F2367" t="s">
        <v>2506</v>
      </c>
      <c r="G2367" s="1">
        <v>3373113</v>
      </c>
      <c r="H2367" t="s">
        <v>2353</v>
      </c>
      <c r="I2367" s="88">
        <v>60</v>
      </c>
      <c r="L2367" s="47">
        <v>5.9841899999999999</v>
      </c>
      <c r="M2367" s="47">
        <f t="shared" si="76"/>
        <v>359.0514</v>
      </c>
      <c r="N2367">
        <f t="shared" si="75"/>
        <v>21</v>
      </c>
    </row>
    <row r="2368" spans="1:14" x14ac:dyDescent="0.25">
      <c r="A2368" t="s">
        <v>2497</v>
      </c>
      <c r="B2368" t="s">
        <v>2537</v>
      </c>
      <c r="C2368" t="s">
        <v>2399</v>
      </c>
      <c r="D2368" s="98">
        <v>45525</v>
      </c>
      <c r="E2368" s="1">
        <v>254</v>
      </c>
      <c r="F2368" t="s">
        <v>2506</v>
      </c>
      <c r="G2368" s="1">
        <v>3384346</v>
      </c>
      <c r="H2368" t="s">
        <v>2354</v>
      </c>
      <c r="I2368" s="88">
        <v>6</v>
      </c>
      <c r="L2368" s="47">
        <v>37.949940000000005</v>
      </c>
      <c r="M2368" s="47">
        <f t="shared" si="76"/>
        <v>227.69964000000004</v>
      </c>
      <c r="N2368">
        <f t="shared" si="75"/>
        <v>21</v>
      </c>
    </row>
    <row r="2369" spans="1:14" x14ac:dyDescent="0.25">
      <c r="A2369" t="s">
        <v>2497</v>
      </c>
      <c r="B2369" t="s">
        <v>2537</v>
      </c>
      <c r="C2369" t="s">
        <v>2399</v>
      </c>
      <c r="D2369" s="98">
        <v>45526</v>
      </c>
      <c r="E2369" s="1">
        <v>261</v>
      </c>
      <c r="F2369" t="s">
        <v>5388</v>
      </c>
      <c r="G2369" s="1">
        <v>3584240</v>
      </c>
      <c r="H2369" t="s">
        <v>2357</v>
      </c>
      <c r="I2369" s="88">
        <v>60</v>
      </c>
      <c r="L2369" s="47">
        <v>5.9841899999999999</v>
      </c>
      <c r="M2369" s="47">
        <f t="shared" si="76"/>
        <v>359.0514</v>
      </c>
      <c r="N2369">
        <f t="shared" si="75"/>
        <v>22</v>
      </c>
    </row>
    <row r="2370" spans="1:14" x14ac:dyDescent="0.25">
      <c r="A2370" t="s">
        <v>2497</v>
      </c>
      <c r="B2370" t="s">
        <v>2537</v>
      </c>
      <c r="C2370" t="s">
        <v>2399</v>
      </c>
      <c r="D2370" s="98">
        <v>45526</v>
      </c>
      <c r="E2370" s="1">
        <v>261</v>
      </c>
      <c r="F2370" t="s">
        <v>5388</v>
      </c>
      <c r="G2370" s="1">
        <v>3584241</v>
      </c>
      <c r="H2370" t="s">
        <v>2358</v>
      </c>
      <c r="I2370" s="88">
        <v>20</v>
      </c>
      <c r="L2370" s="47">
        <v>20.662344000000001</v>
      </c>
      <c r="M2370" s="47">
        <f t="shared" si="76"/>
        <v>413.24688000000003</v>
      </c>
      <c r="N2370">
        <f t="shared" si="75"/>
        <v>22</v>
      </c>
    </row>
    <row r="2371" spans="1:14" x14ac:dyDescent="0.25">
      <c r="A2371" t="s">
        <v>2497</v>
      </c>
      <c r="B2371" t="s">
        <v>2537</v>
      </c>
      <c r="C2371" t="s">
        <v>2399</v>
      </c>
      <c r="D2371" s="98">
        <v>45528</v>
      </c>
      <c r="E2371" s="1">
        <v>261</v>
      </c>
      <c r="F2371" t="s">
        <v>5388</v>
      </c>
      <c r="G2371" s="1">
        <v>3566457</v>
      </c>
      <c r="H2371" t="s">
        <v>2365</v>
      </c>
      <c r="I2371" s="88">
        <v>24</v>
      </c>
      <c r="L2371" s="47">
        <v>12.645809999999999</v>
      </c>
      <c r="M2371" s="47">
        <f t="shared" si="76"/>
        <v>303.49943999999999</v>
      </c>
      <c r="N2371">
        <f t="shared" ref="N2371:N2434" si="77">+DAY(D2371)</f>
        <v>24</v>
      </c>
    </row>
    <row r="2372" spans="1:14" x14ac:dyDescent="0.25">
      <c r="A2372" t="s">
        <v>2497</v>
      </c>
      <c r="B2372" t="s">
        <v>2537</v>
      </c>
      <c r="C2372" t="s">
        <v>2399</v>
      </c>
      <c r="D2372" s="98">
        <v>45528</v>
      </c>
      <c r="E2372" s="1">
        <v>267</v>
      </c>
      <c r="F2372" t="s">
        <v>5115</v>
      </c>
      <c r="G2372" s="1">
        <v>3584240</v>
      </c>
      <c r="H2372" t="s">
        <v>2357</v>
      </c>
      <c r="I2372" s="88">
        <v>60</v>
      </c>
      <c r="L2372" s="47">
        <v>5.9841899999999999</v>
      </c>
      <c r="M2372" s="47">
        <f t="shared" si="76"/>
        <v>359.0514</v>
      </c>
      <c r="N2372">
        <f t="shared" si="77"/>
        <v>24</v>
      </c>
    </row>
    <row r="2373" spans="1:14" x14ac:dyDescent="0.25">
      <c r="A2373" t="s">
        <v>2497</v>
      </c>
      <c r="B2373" t="s">
        <v>2537</v>
      </c>
      <c r="C2373" t="s">
        <v>2399</v>
      </c>
      <c r="D2373" s="98">
        <v>45528</v>
      </c>
      <c r="E2373" s="1">
        <v>267</v>
      </c>
      <c r="F2373" t="s">
        <v>5115</v>
      </c>
      <c r="G2373" s="1">
        <v>3584241</v>
      </c>
      <c r="H2373" t="s">
        <v>2358</v>
      </c>
      <c r="I2373" s="88">
        <v>20</v>
      </c>
      <c r="L2373" s="47">
        <v>20.662344000000001</v>
      </c>
      <c r="M2373" s="47">
        <f t="shared" si="76"/>
        <v>413.24688000000003</v>
      </c>
      <c r="N2373">
        <f t="shared" si="77"/>
        <v>24</v>
      </c>
    </row>
    <row r="2374" spans="1:14" x14ac:dyDescent="0.25">
      <c r="A2374" t="s">
        <v>2497</v>
      </c>
      <c r="B2374" t="s">
        <v>2537</v>
      </c>
      <c r="C2374" t="s">
        <v>2399</v>
      </c>
      <c r="D2374" s="98">
        <v>45526</v>
      </c>
      <c r="E2374" s="1">
        <v>276</v>
      </c>
      <c r="F2374" t="s">
        <v>5116</v>
      </c>
      <c r="G2374" s="1">
        <v>3584240</v>
      </c>
      <c r="H2374" t="s">
        <v>2357</v>
      </c>
      <c r="I2374" s="88">
        <v>60</v>
      </c>
      <c r="L2374" s="47">
        <v>5.9841899999999999</v>
      </c>
      <c r="M2374" s="47">
        <f t="shared" si="76"/>
        <v>359.0514</v>
      </c>
      <c r="N2374">
        <f t="shared" si="77"/>
        <v>22</v>
      </c>
    </row>
    <row r="2375" spans="1:14" x14ac:dyDescent="0.25">
      <c r="A2375" t="s">
        <v>2497</v>
      </c>
      <c r="B2375" t="s">
        <v>2537</v>
      </c>
      <c r="C2375" t="s">
        <v>2399</v>
      </c>
      <c r="D2375" s="98">
        <v>45526</v>
      </c>
      <c r="E2375" s="1">
        <v>276</v>
      </c>
      <c r="F2375" t="s">
        <v>5116</v>
      </c>
      <c r="G2375" s="1">
        <v>3584241</v>
      </c>
      <c r="H2375" t="s">
        <v>2358</v>
      </c>
      <c r="I2375" s="88">
        <v>20</v>
      </c>
      <c r="L2375" s="47">
        <v>20.662344000000001</v>
      </c>
      <c r="M2375" s="47">
        <f t="shared" si="76"/>
        <v>413.24688000000003</v>
      </c>
      <c r="N2375">
        <f t="shared" si="77"/>
        <v>22</v>
      </c>
    </row>
    <row r="2376" spans="1:14" x14ac:dyDescent="0.25">
      <c r="A2376" t="s">
        <v>2497</v>
      </c>
      <c r="B2376" t="s">
        <v>2537</v>
      </c>
      <c r="C2376" t="s">
        <v>2399</v>
      </c>
      <c r="D2376" s="98">
        <v>45526</v>
      </c>
      <c r="E2376" s="1">
        <v>276</v>
      </c>
      <c r="F2376" t="s">
        <v>5116</v>
      </c>
      <c r="G2376" s="1">
        <v>3352387</v>
      </c>
      <c r="H2376" t="s">
        <v>2352</v>
      </c>
      <c r="I2376" s="88">
        <v>6</v>
      </c>
      <c r="L2376" s="47">
        <v>39.743999999999993</v>
      </c>
      <c r="M2376" s="47">
        <f t="shared" si="76"/>
        <v>238.46399999999994</v>
      </c>
      <c r="N2376">
        <f t="shared" si="77"/>
        <v>22</v>
      </c>
    </row>
    <row r="2377" spans="1:14" x14ac:dyDescent="0.25">
      <c r="A2377" t="s">
        <v>2497</v>
      </c>
      <c r="B2377" t="s">
        <v>2537</v>
      </c>
      <c r="C2377" t="s">
        <v>2399</v>
      </c>
      <c r="D2377" s="98">
        <v>45526</v>
      </c>
      <c r="E2377" s="1">
        <v>276</v>
      </c>
      <c r="F2377" t="s">
        <v>5116</v>
      </c>
      <c r="G2377" s="1">
        <v>3384347</v>
      </c>
      <c r="H2377" t="s">
        <v>2345</v>
      </c>
      <c r="I2377" s="88">
        <v>60</v>
      </c>
      <c r="L2377" s="47">
        <v>5.7200040000000012</v>
      </c>
      <c r="M2377" s="47">
        <f t="shared" si="76"/>
        <v>343.20024000000006</v>
      </c>
      <c r="N2377">
        <f t="shared" si="77"/>
        <v>22</v>
      </c>
    </row>
    <row r="2378" spans="1:14" x14ac:dyDescent="0.25">
      <c r="A2378" t="s">
        <v>2497</v>
      </c>
      <c r="B2378" t="s">
        <v>2537</v>
      </c>
      <c r="C2378" t="s">
        <v>2399</v>
      </c>
      <c r="D2378" s="98">
        <v>45527</v>
      </c>
      <c r="E2378" s="1">
        <v>278</v>
      </c>
      <c r="F2378" t="s">
        <v>2564</v>
      </c>
      <c r="G2378" s="1">
        <v>3584240</v>
      </c>
      <c r="H2378" t="s">
        <v>2357</v>
      </c>
      <c r="I2378" s="88">
        <v>60</v>
      </c>
      <c r="L2378" s="47">
        <v>5.9841899999999999</v>
      </c>
      <c r="M2378" s="47">
        <f t="shared" si="76"/>
        <v>359.0514</v>
      </c>
      <c r="N2378">
        <f t="shared" si="77"/>
        <v>23</v>
      </c>
    </row>
    <row r="2379" spans="1:14" x14ac:dyDescent="0.25">
      <c r="A2379" t="s">
        <v>2497</v>
      </c>
      <c r="B2379" t="s">
        <v>2537</v>
      </c>
      <c r="C2379" t="s">
        <v>2399</v>
      </c>
      <c r="D2379" s="98">
        <v>45527</v>
      </c>
      <c r="E2379" s="1">
        <v>278</v>
      </c>
      <c r="F2379" t="s">
        <v>2564</v>
      </c>
      <c r="G2379" s="1">
        <v>3584241</v>
      </c>
      <c r="H2379" t="s">
        <v>2358</v>
      </c>
      <c r="I2379" s="88">
        <v>20</v>
      </c>
      <c r="L2379" s="47">
        <v>20.662344000000001</v>
      </c>
      <c r="M2379" s="47">
        <f t="shared" ref="M2379:M2442" si="78">+I2379*L2379</f>
        <v>413.24688000000003</v>
      </c>
      <c r="N2379">
        <f t="shared" si="77"/>
        <v>23</v>
      </c>
    </row>
    <row r="2380" spans="1:14" x14ac:dyDescent="0.25">
      <c r="A2380" t="s">
        <v>2497</v>
      </c>
      <c r="B2380" t="s">
        <v>2537</v>
      </c>
      <c r="C2380" t="s">
        <v>2399</v>
      </c>
      <c r="D2380" s="98">
        <v>45527</v>
      </c>
      <c r="E2380" s="1">
        <v>278</v>
      </c>
      <c r="F2380" t="s">
        <v>2564</v>
      </c>
      <c r="G2380" s="1">
        <v>3384346</v>
      </c>
      <c r="H2380" t="s">
        <v>2354</v>
      </c>
      <c r="I2380" s="88">
        <v>6</v>
      </c>
      <c r="L2380" s="47">
        <v>37.949940000000005</v>
      </c>
      <c r="M2380" s="47">
        <f t="shared" si="78"/>
        <v>227.69964000000004</v>
      </c>
      <c r="N2380">
        <f t="shared" si="77"/>
        <v>23</v>
      </c>
    </row>
    <row r="2381" spans="1:14" x14ac:dyDescent="0.25">
      <c r="A2381" t="s">
        <v>2497</v>
      </c>
      <c r="B2381" t="s">
        <v>2537</v>
      </c>
      <c r="C2381" t="s">
        <v>2399</v>
      </c>
      <c r="D2381" s="98">
        <v>45527</v>
      </c>
      <c r="E2381" s="1">
        <v>278</v>
      </c>
      <c r="F2381" t="s">
        <v>2564</v>
      </c>
      <c r="G2381" s="1">
        <v>3384347</v>
      </c>
      <c r="H2381" t="s">
        <v>2345</v>
      </c>
      <c r="I2381" s="88">
        <v>60</v>
      </c>
      <c r="L2381" s="47">
        <v>5.7200040000000012</v>
      </c>
      <c r="M2381" s="47">
        <f t="shared" si="78"/>
        <v>343.20024000000006</v>
      </c>
      <c r="N2381">
        <f t="shared" si="77"/>
        <v>23</v>
      </c>
    </row>
    <row r="2382" spans="1:14" x14ac:dyDescent="0.25">
      <c r="A2382" t="s">
        <v>2497</v>
      </c>
      <c r="B2382" t="s">
        <v>2537</v>
      </c>
      <c r="C2382" t="s">
        <v>2399</v>
      </c>
      <c r="D2382" s="98">
        <v>45528</v>
      </c>
      <c r="E2382" s="1">
        <v>279</v>
      </c>
      <c r="F2382" t="s">
        <v>5389</v>
      </c>
      <c r="G2382" s="1">
        <v>3352387</v>
      </c>
      <c r="H2382" t="s">
        <v>2352</v>
      </c>
      <c r="I2382" s="88">
        <v>6</v>
      </c>
      <c r="L2382" s="47">
        <v>39.743999999999993</v>
      </c>
      <c r="M2382" s="47">
        <f t="shared" si="78"/>
        <v>238.46399999999994</v>
      </c>
      <c r="N2382">
        <f t="shared" si="77"/>
        <v>24</v>
      </c>
    </row>
    <row r="2383" spans="1:14" x14ac:dyDescent="0.25">
      <c r="A2383" t="s">
        <v>2497</v>
      </c>
      <c r="B2383" t="s">
        <v>2537</v>
      </c>
      <c r="C2383" t="s">
        <v>2399</v>
      </c>
      <c r="D2383" s="98">
        <v>45528</v>
      </c>
      <c r="E2383" s="1">
        <v>279</v>
      </c>
      <c r="F2383" t="s">
        <v>5389</v>
      </c>
      <c r="G2383" s="1">
        <v>3284683</v>
      </c>
      <c r="H2383" t="s">
        <v>2343</v>
      </c>
      <c r="I2383" s="88">
        <v>6</v>
      </c>
      <c r="L2383" s="47">
        <v>30.099959999999999</v>
      </c>
      <c r="M2383" s="47">
        <f t="shared" si="78"/>
        <v>180.59976</v>
      </c>
      <c r="N2383">
        <f t="shared" si="77"/>
        <v>24</v>
      </c>
    </row>
    <row r="2384" spans="1:14" x14ac:dyDescent="0.25">
      <c r="A2384" t="s">
        <v>2497</v>
      </c>
      <c r="B2384" t="s">
        <v>2537</v>
      </c>
      <c r="C2384" t="s">
        <v>2399</v>
      </c>
      <c r="D2384" s="98">
        <v>45526</v>
      </c>
      <c r="E2384" s="1">
        <v>289</v>
      </c>
      <c r="F2384" t="s">
        <v>2507</v>
      </c>
      <c r="G2384" s="1">
        <v>3584240</v>
      </c>
      <c r="H2384" t="s">
        <v>2357</v>
      </c>
      <c r="I2384" s="88">
        <v>120</v>
      </c>
      <c r="L2384" s="47">
        <v>5.9841899999999999</v>
      </c>
      <c r="M2384" s="47">
        <f t="shared" si="78"/>
        <v>718.1028</v>
      </c>
      <c r="N2384">
        <f t="shared" si="77"/>
        <v>22</v>
      </c>
    </row>
    <row r="2385" spans="1:14" x14ac:dyDescent="0.25">
      <c r="A2385" t="s">
        <v>2497</v>
      </c>
      <c r="B2385" t="s">
        <v>2537</v>
      </c>
      <c r="C2385" t="s">
        <v>2399</v>
      </c>
      <c r="D2385" s="98">
        <v>45526</v>
      </c>
      <c r="E2385" s="1">
        <v>289</v>
      </c>
      <c r="F2385" t="s">
        <v>2507</v>
      </c>
      <c r="G2385" s="1">
        <v>3584241</v>
      </c>
      <c r="H2385" t="s">
        <v>2358</v>
      </c>
      <c r="I2385" s="88">
        <v>40</v>
      </c>
      <c r="L2385" s="47">
        <v>20.662344000000001</v>
      </c>
      <c r="M2385" s="47">
        <f t="shared" si="78"/>
        <v>826.49376000000007</v>
      </c>
      <c r="N2385">
        <f t="shared" si="77"/>
        <v>22</v>
      </c>
    </row>
    <row r="2386" spans="1:14" x14ac:dyDescent="0.25">
      <c r="A2386" t="s">
        <v>2497</v>
      </c>
      <c r="B2386" t="s">
        <v>2537</v>
      </c>
      <c r="C2386" t="s">
        <v>2399</v>
      </c>
      <c r="D2386" s="98">
        <v>45529</v>
      </c>
      <c r="E2386" s="1">
        <v>289</v>
      </c>
      <c r="F2386" t="s">
        <v>2507</v>
      </c>
      <c r="G2386" s="1">
        <v>3284683</v>
      </c>
      <c r="H2386" t="s">
        <v>2343</v>
      </c>
      <c r="I2386" s="88">
        <v>6</v>
      </c>
      <c r="L2386" s="47">
        <v>30.099959999999999</v>
      </c>
      <c r="M2386" s="47">
        <f t="shared" si="78"/>
        <v>180.59976</v>
      </c>
      <c r="N2386">
        <f t="shared" si="77"/>
        <v>25</v>
      </c>
    </row>
    <row r="2387" spans="1:14" x14ac:dyDescent="0.25">
      <c r="A2387" t="s">
        <v>2497</v>
      </c>
      <c r="B2387" t="s">
        <v>2537</v>
      </c>
      <c r="C2387" t="s">
        <v>2399</v>
      </c>
      <c r="D2387" s="98">
        <v>45529</v>
      </c>
      <c r="E2387" s="1">
        <v>289</v>
      </c>
      <c r="F2387" t="s">
        <v>2507</v>
      </c>
      <c r="G2387" s="1">
        <v>3373113</v>
      </c>
      <c r="H2387" t="s">
        <v>2353</v>
      </c>
      <c r="I2387" s="88">
        <v>60</v>
      </c>
      <c r="L2387" s="47">
        <v>5.9841899999999999</v>
      </c>
      <c r="M2387" s="47">
        <f t="shared" si="78"/>
        <v>359.0514</v>
      </c>
      <c r="N2387">
        <f t="shared" si="77"/>
        <v>25</v>
      </c>
    </row>
    <row r="2388" spans="1:14" x14ac:dyDescent="0.25">
      <c r="A2388" t="s">
        <v>2497</v>
      </c>
      <c r="B2388" t="s">
        <v>2537</v>
      </c>
      <c r="C2388" t="s">
        <v>2399</v>
      </c>
      <c r="D2388" s="98">
        <v>45529</v>
      </c>
      <c r="E2388" s="1">
        <v>289</v>
      </c>
      <c r="F2388" t="s">
        <v>2507</v>
      </c>
      <c r="G2388" s="1">
        <v>3352387</v>
      </c>
      <c r="H2388" t="s">
        <v>2352</v>
      </c>
      <c r="I2388" s="88">
        <v>12</v>
      </c>
      <c r="L2388" s="47">
        <v>39.743999999999993</v>
      </c>
      <c r="M2388" s="47">
        <f t="shared" si="78"/>
        <v>476.92799999999988</v>
      </c>
      <c r="N2388">
        <f t="shared" si="77"/>
        <v>25</v>
      </c>
    </row>
    <row r="2389" spans="1:14" x14ac:dyDescent="0.25">
      <c r="A2389" t="s">
        <v>2497</v>
      </c>
      <c r="B2389" t="s">
        <v>2537</v>
      </c>
      <c r="C2389" t="s">
        <v>2399</v>
      </c>
      <c r="D2389" s="98">
        <v>45527</v>
      </c>
      <c r="E2389" s="1">
        <v>291</v>
      </c>
      <c r="F2389" t="s">
        <v>5390</v>
      </c>
      <c r="G2389" s="1">
        <v>3584240</v>
      </c>
      <c r="H2389" t="s">
        <v>2357</v>
      </c>
      <c r="I2389" s="88">
        <v>60</v>
      </c>
      <c r="L2389" s="47">
        <v>5.9841899999999999</v>
      </c>
      <c r="M2389" s="47">
        <f t="shared" si="78"/>
        <v>359.0514</v>
      </c>
      <c r="N2389">
        <f t="shared" si="77"/>
        <v>23</v>
      </c>
    </row>
    <row r="2390" spans="1:14" x14ac:dyDescent="0.25">
      <c r="A2390" t="s">
        <v>2497</v>
      </c>
      <c r="B2390" t="s">
        <v>2537</v>
      </c>
      <c r="C2390" t="s">
        <v>2399</v>
      </c>
      <c r="D2390" s="98">
        <v>45527</v>
      </c>
      <c r="E2390" s="1">
        <v>291</v>
      </c>
      <c r="F2390" t="s">
        <v>5390</v>
      </c>
      <c r="G2390" s="1">
        <v>3584241</v>
      </c>
      <c r="H2390" t="s">
        <v>2358</v>
      </c>
      <c r="I2390" s="88">
        <v>20</v>
      </c>
      <c r="L2390" s="47">
        <v>20.662344000000001</v>
      </c>
      <c r="M2390" s="47">
        <f t="shared" si="78"/>
        <v>413.24688000000003</v>
      </c>
      <c r="N2390">
        <f t="shared" si="77"/>
        <v>23</v>
      </c>
    </row>
    <row r="2391" spans="1:14" x14ac:dyDescent="0.25">
      <c r="A2391" t="s">
        <v>2497</v>
      </c>
      <c r="B2391" t="s">
        <v>2537</v>
      </c>
      <c r="C2391" t="s">
        <v>2399</v>
      </c>
      <c r="D2391" s="98">
        <v>45525</v>
      </c>
      <c r="E2391" s="1">
        <v>293</v>
      </c>
      <c r="F2391" t="s">
        <v>2565</v>
      </c>
      <c r="G2391" s="1">
        <v>3584240</v>
      </c>
      <c r="H2391" t="s">
        <v>2357</v>
      </c>
      <c r="I2391" s="88">
        <v>60</v>
      </c>
      <c r="L2391" s="47">
        <v>5.9841899999999999</v>
      </c>
      <c r="M2391" s="47">
        <f t="shared" si="78"/>
        <v>359.0514</v>
      </c>
      <c r="N2391">
        <f t="shared" si="77"/>
        <v>21</v>
      </c>
    </row>
    <row r="2392" spans="1:14" x14ac:dyDescent="0.25">
      <c r="A2392" t="s">
        <v>2497</v>
      </c>
      <c r="B2392" t="s">
        <v>2537</v>
      </c>
      <c r="C2392" t="s">
        <v>2399</v>
      </c>
      <c r="D2392" s="98">
        <v>45525</v>
      </c>
      <c r="E2392" s="1">
        <v>293</v>
      </c>
      <c r="F2392" t="s">
        <v>2565</v>
      </c>
      <c r="G2392" s="1">
        <v>3584241</v>
      </c>
      <c r="H2392" t="s">
        <v>2358</v>
      </c>
      <c r="I2392" s="88">
        <v>20</v>
      </c>
      <c r="L2392" s="47">
        <v>20.662344000000001</v>
      </c>
      <c r="M2392" s="47">
        <f t="shared" si="78"/>
        <v>413.24688000000003</v>
      </c>
      <c r="N2392">
        <f t="shared" si="77"/>
        <v>21</v>
      </c>
    </row>
    <row r="2393" spans="1:14" x14ac:dyDescent="0.25">
      <c r="A2393" t="s">
        <v>2497</v>
      </c>
      <c r="B2393" t="s">
        <v>2537</v>
      </c>
      <c r="C2393" t="s">
        <v>2399</v>
      </c>
      <c r="D2393" s="98">
        <v>45528</v>
      </c>
      <c r="E2393" s="1">
        <v>400</v>
      </c>
      <c r="F2393" t="s">
        <v>5391</v>
      </c>
      <c r="G2393" s="1">
        <v>3584240</v>
      </c>
      <c r="H2393" t="s">
        <v>2357</v>
      </c>
      <c r="I2393" s="88">
        <v>60</v>
      </c>
      <c r="L2393" s="47">
        <v>5.9841899999999999</v>
      </c>
      <c r="M2393" s="47">
        <f t="shared" si="78"/>
        <v>359.0514</v>
      </c>
      <c r="N2393">
        <f t="shared" si="77"/>
        <v>24</v>
      </c>
    </row>
    <row r="2394" spans="1:14" x14ac:dyDescent="0.25">
      <c r="A2394" t="s">
        <v>2497</v>
      </c>
      <c r="B2394" t="s">
        <v>2537</v>
      </c>
      <c r="C2394" t="s">
        <v>2399</v>
      </c>
      <c r="D2394" s="98">
        <v>45528</v>
      </c>
      <c r="E2394" s="1">
        <v>400</v>
      </c>
      <c r="F2394" t="s">
        <v>5391</v>
      </c>
      <c r="G2394" s="1">
        <v>3584241</v>
      </c>
      <c r="H2394" t="s">
        <v>2358</v>
      </c>
      <c r="I2394" s="88">
        <v>20</v>
      </c>
      <c r="L2394" s="47">
        <v>20.662344000000001</v>
      </c>
      <c r="M2394" s="47">
        <f t="shared" si="78"/>
        <v>413.24688000000003</v>
      </c>
      <c r="N2394">
        <f t="shared" si="77"/>
        <v>24</v>
      </c>
    </row>
    <row r="2395" spans="1:14" x14ac:dyDescent="0.25">
      <c r="A2395" t="s">
        <v>2497</v>
      </c>
      <c r="B2395" t="s">
        <v>2537</v>
      </c>
      <c r="C2395" t="s">
        <v>2399</v>
      </c>
      <c r="D2395" s="98">
        <v>45526</v>
      </c>
      <c r="E2395" s="1">
        <v>402</v>
      </c>
      <c r="F2395" t="s">
        <v>2566</v>
      </c>
      <c r="G2395" s="1">
        <v>3584240</v>
      </c>
      <c r="H2395" t="s">
        <v>2357</v>
      </c>
      <c r="I2395" s="88">
        <v>60</v>
      </c>
      <c r="L2395" s="47">
        <v>5.9841899999999999</v>
      </c>
      <c r="M2395" s="47">
        <f t="shared" si="78"/>
        <v>359.0514</v>
      </c>
      <c r="N2395">
        <f t="shared" si="77"/>
        <v>22</v>
      </c>
    </row>
    <row r="2396" spans="1:14" x14ac:dyDescent="0.25">
      <c r="A2396" t="s">
        <v>2497</v>
      </c>
      <c r="B2396" t="s">
        <v>2537</v>
      </c>
      <c r="C2396" t="s">
        <v>2399</v>
      </c>
      <c r="D2396" s="98">
        <v>45526</v>
      </c>
      <c r="E2396" s="1">
        <v>402</v>
      </c>
      <c r="F2396" t="s">
        <v>2566</v>
      </c>
      <c r="G2396" s="1">
        <v>3584241</v>
      </c>
      <c r="H2396" t="s">
        <v>2358</v>
      </c>
      <c r="I2396" s="88">
        <v>20</v>
      </c>
      <c r="L2396" s="47">
        <v>20.662344000000001</v>
      </c>
      <c r="M2396" s="47">
        <f t="shared" si="78"/>
        <v>413.24688000000003</v>
      </c>
      <c r="N2396">
        <f t="shared" si="77"/>
        <v>22</v>
      </c>
    </row>
    <row r="2397" spans="1:14" x14ac:dyDescent="0.25">
      <c r="A2397" t="s">
        <v>2497</v>
      </c>
      <c r="B2397" t="s">
        <v>2537</v>
      </c>
      <c r="C2397" t="s">
        <v>2399</v>
      </c>
      <c r="D2397" s="98">
        <v>45528</v>
      </c>
      <c r="E2397" s="1">
        <v>409</v>
      </c>
      <c r="F2397" t="s">
        <v>5117</v>
      </c>
      <c r="G2397" s="1">
        <v>3584240</v>
      </c>
      <c r="H2397" t="s">
        <v>2357</v>
      </c>
      <c r="I2397" s="88">
        <v>60</v>
      </c>
      <c r="L2397" s="47">
        <v>5.9841899999999999</v>
      </c>
      <c r="M2397" s="47">
        <f t="shared" si="78"/>
        <v>359.0514</v>
      </c>
      <c r="N2397">
        <f t="shared" si="77"/>
        <v>24</v>
      </c>
    </row>
    <row r="2398" spans="1:14" x14ac:dyDescent="0.25">
      <c r="A2398" t="s">
        <v>2497</v>
      </c>
      <c r="B2398" t="s">
        <v>2537</v>
      </c>
      <c r="C2398" t="s">
        <v>2399</v>
      </c>
      <c r="D2398" s="98">
        <v>45528</v>
      </c>
      <c r="E2398" s="1">
        <v>409</v>
      </c>
      <c r="F2398" t="s">
        <v>5117</v>
      </c>
      <c r="G2398" s="1">
        <v>3584241</v>
      </c>
      <c r="H2398" t="s">
        <v>2358</v>
      </c>
      <c r="I2398" s="88">
        <v>40</v>
      </c>
      <c r="L2398" s="47">
        <v>20.662344000000001</v>
      </c>
      <c r="M2398" s="47">
        <f t="shared" si="78"/>
        <v>826.49376000000007</v>
      </c>
      <c r="N2398">
        <f t="shared" si="77"/>
        <v>24</v>
      </c>
    </row>
    <row r="2399" spans="1:14" x14ac:dyDescent="0.25">
      <c r="A2399" t="s">
        <v>2497</v>
      </c>
      <c r="B2399" t="s">
        <v>2537</v>
      </c>
      <c r="C2399" t="s">
        <v>2399</v>
      </c>
      <c r="D2399" s="98">
        <v>45527</v>
      </c>
      <c r="E2399" s="1">
        <v>629</v>
      </c>
      <c r="F2399" t="s">
        <v>5392</v>
      </c>
      <c r="G2399" s="1">
        <v>3352387</v>
      </c>
      <c r="H2399" t="s">
        <v>2352</v>
      </c>
      <c r="I2399" s="88">
        <v>6</v>
      </c>
      <c r="L2399" s="47">
        <v>39.743999999999993</v>
      </c>
      <c r="M2399" s="47">
        <f t="shared" si="78"/>
        <v>238.46399999999994</v>
      </c>
      <c r="N2399">
        <f t="shared" si="77"/>
        <v>23</v>
      </c>
    </row>
    <row r="2400" spans="1:14" x14ac:dyDescent="0.25">
      <c r="A2400" t="s">
        <v>2497</v>
      </c>
      <c r="B2400" t="s">
        <v>2537</v>
      </c>
      <c r="C2400" t="s">
        <v>2399</v>
      </c>
      <c r="D2400" s="98">
        <v>45525</v>
      </c>
      <c r="E2400" s="1">
        <v>630</v>
      </c>
      <c r="F2400" t="s">
        <v>2508</v>
      </c>
      <c r="G2400" s="1">
        <v>3584240</v>
      </c>
      <c r="H2400" t="s">
        <v>2357</v>
      </c>
      <c r="I2400" s="88">
        <v>60</v>
      </c>
      <c r="L2400" s="47">
        <v>5.9841899999999999</v>
      </c>
      <c r="M2400" s="47">
        <f t="shared" si="78"/>
        <v>359.0514</v>
      </c>
      <c r="N2400">
        <f t="shared" si="77"/>
        <v>21</v>
      </c>
    </row>
    <row r="2401" spans="1:14" x14ac:dyDescent="0.25">
      <c r="A2401" t="s">
        <v>2497</v>
      </c>
      <c r="B2401" t="s">
        <v>2537</v>
      </c>
      <c r="C2401" t="s">
        <v>2399</v>
      </c>
      <c r="D2401" s="98">
        <v>45525</v>
      </c>
      <c r="E2401" s="1">
        <v>630</v>
      </c>
      <c r="F2401" t="s">
        <v>2508</v>
      </c>
      <c r="G2401" s="1">
        <v>3584241</v>
      </c>
      <c r="H2401" t="s">
        <v>2358</v>
      </c>
      <c r="I2401" s="88">
        <v>20</v>
      </c>
      <c r="L2401" s="47">
        <v>20.662344000000001</v>
      </c>
      <c r="M2401" s="47">
        <f t="shared" si="78"/>
        <v>413.24688000000003</v>
      </c>
      <c r="N2401">
        <f t="shared" si="77"/>
        <v>21</v>
      </c>
    </row>
    <row r="2402" spans="1:14" x14ac:dyDescent="0.25">
      <c r="A2402" t="s">
        <v>2497</v>
      </c>
      <c r="B2402" t="s">
        <v>2537</v>
      </c>
      <c r="C2402" t="s">
        <v>2399</v>
      </c>
      <c r="D2402" s="98">
        <v>45525</v>
      </c>
      <c r="E2402" s="1">
        <v>634</v>
      </c>
      <c r="F2402" t="s">
        <v>5118</v>
      </c>
      <c r="G2402" s="1">
        <v>3584241</v>
      </c>
      <c r="H2402" t="s">
        <v>2358</v>
      </c>
      <c r="I2402" s="88">
        <v>20</v>
      </c>
      <c r="L2402" s="47">
        <v>20.662344000000001</v>
      </c>
      <c r="M2402" s="47">
        <f t="shared" si="78"/>
        <v>413.24688000000003</v>
      </c>
      <c r="N2402">
        <f t="shared" si="77"/>
        <v>21</v>
      </c>
    </row>
    <row r="2403" spans="1:14" x14ac:dyDescent="0.25">
      <c r="A2403" t="s">
        <v>2497</v>
      </c>
      <c r="B2403" t="s">
        <v>2537</v>
      </c>
      <c r="C2403" t="s">
        <v>2399</v>
      </c>
      <c r="D2403" s="98">
        <v>45525</v>
      </c>
      <c r="E2403" s="1">
        <v>634</v>
      </c>
      <c r="F2403" t="s">
        <v>5118</v>
      </c>
      <c r="G2403" s="1">
        <v>3352387</v>
      </c>
      <c r="H2403" t="s">
        <v>2352</v>
      </c>
      <c r="I2403" s="88">
        <v>6</v>
      </c>
      <c r="L2403" s="47">
        <v>39.743999999999993</v>
      </c>
      <c r="M2403" s="47">
        <f t="shared" si="78"/>
        <v>238.46399999999994</v>
      </c>
      <c r="N2403">
        <f t="shared" si="77"/>
        <v>21</v>
      </c>
    </row>
    <row r="2404" spans="1:14" x14ac:dyDescent="0.25">
      <c r="A2404" t="s">
        <v>2497</v>
      </c>
      <c r="B2404" t="s">
        <v>2537</v>
      </c>
      <c r="C2404" t="s">
        <v>2399</v>
      </c>
      <c r="D2404" s="98">
        <v>45528</v>
      </c>
      <c r="E2404" s="1">
        <v>635</v>
      </c>
      <c r="F2404" t="s">
        <v>5393</v>
      </c>
      <c r="G2404" s="1">
        <v>3284683</v>
      </c>
      <c r="H2404" t="s">
        <v>2343</v>
      </c>
      <c r="I2404" s="88">
        <v>30</v>
      </c>
      <c r="L2404" s="47">
        <v>30.099959999999999</v>
      </c>
      <c r="M2404" s="47">
        <f t="shared" si="78"/>
        <v>902.99879999999996</v>
      </c>
      <c r="N2404">
        <f t="shared" si="77"/>
        <v>24</v>
      </c>
    </row>
    <row r="2405" spans="1:14" x14ac:dyDescent="0.25">
      <c r="A2405" t="s">
        <v>2497</v>
      </c>
      <c r="B2405" t="s">
        <v>2537</v>
      </c>
      <c r="C2405" t="s">
        <v>2399</v>
      </c>
      <c r="D2405" s="98">
        <v>45528</v>
      </c>
      <c r="E2405" s="1">
        <v>636</v>
      </c>
      <c r="F2405" t="s">
        <v>5394</v>
      </c>
      <c r="G2405" s="1">
        <v>3584240</v>
      </c>
      <c r="H2405" t="s">
        <v>2357</v>
      </c>
      <c r="I2405" s="88">
        <v>60</v>
      </c>
      <c r="L2405" s="47">
        <v>5.9841899999999999</v>
      </c>
      <c r="M2405" s="47">
        <f t="shared" si="78"/>
        <v>359.0514</v>
      </c>
      <c r="N2405">
        <f t="shared" si="77"/>
        <v>24</v>
      </c>
    </row>
    <row r="2406" spans="1:14" x14ac:dyDescent="0.25">
      <c r="A2406" t="s">
        <v>2497</v>
      </c>
      <c r="B2406" t="s">
        <v>2537</v>
      </c>
      <c r="C2406" t="s">
        <v>2399</v>
      </c>
      <c r="D2406" s="98">
        <v>45528</v>
      </c>
      <c r="E2406" s="1">
        <v>636</v>
      </c>
      <c r="F2406" t="s">
        <v>5394</v>
      </c>
      <c r="G2406" s="1">
        <v>3584241</v>
      </c>
      <c r="H2406" t="s">
        <v>2358</v>
      </c>
      <c r="I2406" s="88">
        <v>20</v>
      </c>
      <c r="L2406" s="47">
        <v>20.662344000000001</v>
      </c>
      <c r="M2406" s="47">
        <f t="shared" si="78"/>
        <v>413.24688000000003</v>
      </c>
      <c r="N2406">
        <f t="shared" si="77"/>
        <v>24</v>
      </c>
    </row>
    <row r="2407" spans="1:14" x14ac:dyDescent="0.25">
      <c r="A2407" t="s">
        <v>2497</v>
      </c>
      <c r="B2407" t="s">
        <v>2537</v>
      </c>
      <c r="C2407" t="s">
        <v>2399</v>
      </c>
      <c r="D2407" s="98">
        <v>45526</v>
      </c>
      <c r="E2407" s="1">
        <v>637</v>
      </c>
      <c r="F2407" t="s">
        <v>5395</v>
      </c>
      <c r="G2407" s="1">
        <v>3584240</v>
      </c>
      <c r="H2407" t="s">
        <v>2357</v>
      </c>
      <c r="I2407" s="88">
        <v>60</v>
      </c>
      <c r="L2407" s="47">
        <v>5.9841899999999999</v>
      </c>
      <c r="M2407" s="47">
        <f t="shared" si="78"/>
        <v>359.0514</v>
      </c>
      <c r="N2407">
        <f t="shared" si="77"/>
        <v>22</v>
      </c>
    </row>
    <row r="2408" spans="1:14" x14ac:dyDescent="0.25">
      <c r="A2408" t="s">
        <v>2497</v>
      </c>
      <c r="B2408" t="s">
        <v>2537</v>
      </c>
      <c r="C2408" t="s">
        <v>2399</v>
      </c>
      <c r="D2408" s="98">
        <v>45526</v>
      </c>
      <c r="E2408" s="1">
        <v>637</v>
      </c>
      <c r="F2408" t="s">
        <v>5395</v>
      </c>
      <c r="G2408" s="1">
        <v>3584241</v>
      </c>
      <c r="H2408" t="s">
        <v>2358</v>
      </c>
      <c r="I2408" s="88">
        <v>20</v>
      </c>
      <c r="L2408" s="47">
        <v>20.662344000000001</v>
      </c>
      <c r="M2408" s="47">
        <f t="shared" si="78"/>
        <v>413.24688000000003</v>
      </c>
      <c r="N2408">
        <f t="shared" si="77"/>
        <v>22</v>
      </c>
    </row>
    <row r="2409" spans="1:14" x14ac:dyDescent="0.25">
      <c r="A2409" t="s">
        <v>2497</v>
      </c>
      <c r="B2409" t="s">
        <v>2537</v>
      </c>
      <c r="C2409" t="s">
        <v>2399</v>
      </c>
      <c r="D2409" s="98">
        <v>45525</v>
      </c>
      <c r="E2409" s="1">
        <v>642</v>
      </c>
      <c r="F2409" t="s">
        <v>2509</v>
      </c>
      <c r="G2409" s="1">
        <v>3584240</v>
      </c>
      <c r="H2409" t="s">
        <v>2357</v>
      </c>
      <c r="I2409" s="88">
        <v>60</v>
      </c>
      <c r="L2409" s="47">
        <v>5.9841899999999999</v>
      </c>
      <c r="M2409" s="47">
        <f t="shared" si="78"/>
        <v>359.0514</v>
      </c>
      <c r="N2409">
        <f t="shared" si="77"/>
        <v>21</v>
      </c>
    </row>
    <row r="2410" spans="1:14" x14ac:dyDescent="0.25">
      <c r="A2410" t="s">
        <v>2497</v>
      </c>
      <c r="B2410" t="s">
        <v>2537</v>
      </c>
      <c r="C2410" t="s">
        <v>2399</v>
      </c>
      <c r="D2410" s="98">
        <v>45525</v>
      </c>
      <c r="E2410" s="1">
        <v>642</v>
      </c>
      <c r="F2410" t="s">
        <v>2509</v>
      </c>
      <c r="G2410" s="1">
        <v>3584241</v>
      </c>
      <c r="H2410" t="s">
        <v>2358</v>
      </c>
      <c r="I2410" s="88">
        <v>20</v>
      </c>
      <c r="L2410" s="47">
        <v>20.662344000000001</v>
      </c>
      <c r="M2410" s="47">
        <f t="shared" si="78"/>
        <v>413.24688000000003</v>
      </c>
      <c r="N2410">
        <f t="shared" si="77"/>
        <v>21</v>
      </c>
    </row>
    <row r="2411" spans="1:14" x14ac:dyDescent="0.25">
      <c r="A2411" t="s">
        <v>2497</v>
      </c>
      <c r="B2411" t="s">
        <v>2537</v>
      </c>
      <c r="C2411" t="s">
        <v>2399</v>
      </c>
      <c r="D2411" s="98">
        <v>45527</v>
      </c>
      <c r="E2411" s="1">
        <v>645</v>
      </c>
      <c r="F2411" t="s">
        <v>5119</v>
      </c>
      <c r="G2411" s="1">
        <v>3584240</v>
      </c>
      <c r="H2411" t="s">
        <v>2357</v>
      </c>
      <c r="I2411" s="88">
        <v>60</v>
      </c>
      <c r="L2411" s="47">
        <v>5.9841899999999999</v>
      </c>
      <c r="M2411" s="47">
        <f t="shared" si="78"/>
        <v>359.0514</v>
      </c>
      <c r="N2411">
        <f t="shared" si="77"/>
        <v>23</v>
      </c>
    </row>
    <row r="2412" spans="1:14" x14ac:dyDescent="0.25">
      <c r="A2412" t="s">
        <v>2497</v>
      </c>
      <c r="B2412" t="s">
        <v>2537</v>
      </c>
      <c r="C2412" t="s">
        <v>2399</v>
      </c>
      <c r="D2412" s="98">
        <v>45527</v>
      </c>
      <c r="E2412" s="1">
        <v>645</v>
      </c>
      <c r="F2412" t="s">
        <v>5119</v>
      </c>
      <c r="G2412" s="1">
        <v>3584241</v>
      </c>
      <c r="H2412" t="s">
        <v>2358</v>
      </c>
      <c r="I2412" s="88">
        <v>20</v>
      </c>
      <c r="L2412" s="47">
        <v>20.662344000000001</v>
      </c>
      <c r="M2412" s="47">
        <f t="shared" si="78"/>
        <v>413.24688000000003</v>
      </c>
      <c r="N2412">
        <f t="shared" si="77"/>
        <v>23</v>
      </c>
    </row>
    <row r="2413" spans="1:14" x14ac:dyDescent="0.25">
      <c r="A2413" t="s">
        <v>2497</v>
      </c>
      <c r="B2413" t="s">
        <v>2537</v>
      </c>
      <c r="C2413" t="s">
        <v>2399</v>
      </c>
      <c r="D2413" s="98">
        <v>45529</v>
      </c>
      <c r="E2413" s="1">
        <v>645</v>
      </c>
      <c r="F2413" t="s">
        <v>5119</v>
      </c>
      <c r="G2413" s="1">
        <v>3284683</v>
      </c>
      <c r="H2413" t="s">
        <v>2343</v>
      </c>
      <c r="I2413" s="88">
        <v>6</v>
      </c>
      <c r="L2413" s="47">
        <v>30.099959999999999</v>
      </c>
      <c r="M2413" s="47">
        <f t="shared" si="78"/>
        <v>180.59976</v>
      </c>
      <c r="N2413">
        <f t="shared" si="77"/>
        <v>25</v>
      </c>
    </row>
    <row r="2414" spans="1:14" x14ac:dyDescent="0.25">
      <c r="A2414" t="s">
        <v>2497</v>
      </c>
      <c r="B2414" t="s">
        <v>2537</v>
      </c>
      <c r="C2414" t="s">
        <v>2399</v>
      </c>
      <c r="D2414" s="98">
        <v>45529</v>
      </c>
      <c r="E2414" s="1">
        <v>645</v>
      </c>
      <c r="F2414" t="s">
        <v>5119</v>
      </c>
      <c r="G2414" s="1">
        <v>3352387</v>
      </c>
      <c r="H2414" t="s">
        <v>2352</v>
      </c>
      <c r="I2414" s="88">
        <v>6</v>
      </c>
      <c r="L2414" s="47">
        <v>39.743999999999993</v>
      </c>
      <c r="M2414" s="47">
        <f t="shared" si="78"/>
        <v>238.46399999999994</v>
      </c>
      <c r="N2414">
        <f t="shared" si="77"/>
        <v>25</v>
      </c>
    </row>
    <row r="2415" spans="1:14" x14ac:dyDescent="0.25">
      <c r="A2415" t="s">
        <v>2497</v>
      </c>
      <c r="B2415" t="s">
        <v>2537</v>
      </c>
      <c r="C2415" t="s">
        <v>2399</v>
      </c>
      <c r="D2415" s="98">
        <v>45527</v>
      </c>
      <c r="E2415" s="1">
        <v>648</v>
      </c>
      <c r="F2415" t="s">
        <v>5396</v>
      </c>
      <c r="G2415" s="1">
        <v>3584240</v>
      </c>
      <c r="H2415" t="s">
        <v>2357</v>
      </c>
      <c r="I2415" s="88">
        <v>60</v>
      </c>
      <c r="L2415" s="47">
        <v>5.9841899999999999</v>
      </c>
      <c r="M2415" s="47">
        <f t="shared" si="78"/>
        <v>359.0514</v>
      </c>
      <c r="N2415">
        <f t="shared" si="77"/>
        <v>23</v>
      </c>
    </row>
    <row r="2416" spans="1:14" x14ac:dyDescent="0.25">
      <c r="A2416" t="s">
        <v>2497</v>
      </c>
      <c r="B2416" t="s">
        <v>2537</v>
      </c>
      <c r="C2416" t="s">
        <v>2399</v>
      </c>
      <c r="D2416" s="98">
        <v>45527</v>
      </c>
      <c r="E2416" s="1">
        <v>648</v>
      </c>
      <c r="F2416" t="s">
        <v>5396</v>
      </c>
      <c r="G2416" s="1">
        <v>3584241</v>
      </c>
      <c r="H2416" t="s">
        <v>2358</v>
      </c>
      <c r="I2416" s="88">
        <v>20</v>
      </c>
      <c r="L2416" s="47">
        <v>20.662344000000001</v>
      </c>
      <c r="M2416" s="47">
        <f t="shared" si="78"/>
        <v>413.24688000000003</v>
      </c>
      <c r="N2416">
        <f t="shared" si="77"/>
        <v>23</v>
      </c>
    </row>
    <row r="2417" spans="1:14" x14ac:dyDescent="0.25">
      <c r="A2417" t="s">
        <v>2497</v>
      </c>
      <c r="B2417" t="s">
        <v>2537</v>
      </c>
      <c r="C2417" t="s">
        <v>2399</v>
      </c>
      <c r="D2417" s="98">
        <v>45525</v>
      </c>
      <c r="E2417" s="1">
        <v>654</v>
      </c>
      <c r="F2417" t="s">
        <v>5120</v>
      </c>
      <c r="G2417" s="1">
        <v>3584240</v>
      </c>
      <c r="H2417" t="s">
        <v>2357</v>
      </c>
      <c r="I2417" s="88">
        <v>60</v>
      </c>
      <c r="L2417" s="47">
        <v>5.9841899999999999</v>
      </c>
      <c r="M2417" s="47">
        <f t="shared" si="78"/>
        <v>359.0514</v>
      </c>
      <c r="N2417">
        <f t="shared" si="77"/>
        <v>21</v>
      </c>
    </row>
    <row r="2418" spans="1:14" x14ac:dyDescent="0.25">
      <c r="A2418" t="s">
        <v>2497</v>
      </c>
      <c r="B2418" t="s">
        <v>2537</v>
      </c>
      <c r="C2418" t="s">
        <v>2399</v>
      </c>
      <c r="D2418" s="98">
        <v>45525</v>
      </c>
      <c r="E2418" s="1">
        <v>654</v>
      </c>
      <c r="F2418" t="s">
        <v>5120</v>
      </c>
      <c r="G2418" s="1">
        <v>3584241</v>
      </c>
      <c r="H2418" t="s">
        <v>2358</v>
      </c>
      <c r="I2418" s="88">
        <v>20</v>
      </c>
      <c r="L2418" s="47">
        <v>20.662344000000001</v>
      </c>
      <c r="M2418" s="47">
        <f t="shared" si="78"/>
        <v>413.24688000000003</v>
      </c>
      <c r="N2418">
        <f t="shared" si="77"/>
        <v>21</v>
      </c>
    </row>
    <row r="2419" spans="1:14" x14ac:dyDescent="0.25">
      <c r="A2419" t="s">
        <v>2497</v>
      </c>
      <c r="B2419" t="s">
        <v>2537</v>
      </c>
      <c r="C2419" t="s">
        <v>2399</v>
      </c>
      <c r="D2419" s="98">
        <v>45525</v>
      </c>
      <c r="E2419" s="1">
        <v>655</v>
      </c>
      <c r="F2419" t="s">
        <v>5397</v>
      </c>
      <c r="G2419" s="1">
        <v>3584240</v>
      </c>
      <c r="H2419" t="s">
        <v>2357</v>
      </c>
      <c r="I2419" s="88">
        <v>60</v>
      </c>
      <c r="L2419" s="47">
        <v>5.9841899999999999</v>
      </c>
      <c r="M2419" s="47">
        <f t="shared" si="78"/>
        <v>359.0514</v>
      </c>
      <c r="N2419">
        <f t="shared" si="77"/>
        <v>21</v>
      </c>
    </row>
    <row r="2420" spans="1:14" x14ac:dyDescent="0.25">
      <c r="A2420" t="s">
        <v>2497</v>
      </c>
      <c r="B2420" t="s">
        <v>2537</v>
      </c>
      <c r="C2420" t="s">
        <v>2399</v>
      </c>
      <c r="D2420" s="98">
        <v>45525</v>
      </c>
      <c r="E2420" s="1">
        <v>655</v>
      </c>
      <c r="F2420" t="s">
        <v>5397</v>
      </c>
      <c r="G2420" s="1">
        <v>3584241</v>
      </c>
      <c r="H2420" t="s">
        <v>2358</v>
      </c>
      <c r="I2420" s="88">
        <v>20</v>
      </c>
      <c r="L2420" s="47">
        <v>20.662344000000001</v>
      </c>
      <c r="M2420" s="47">
        <f t="shared" si="78"/>
        <v>413.24688000000003</v>
      </c>
      <c r="N2420">
        <f t="shared" si="77"/>
        <v>21</v>
      </c>
    </row>
    <row r="2421" spans="1:14" x14ac:dyDescent="0.25">
      <c r="A2421" t="s">
        <v>2497</v>
      </c>
      <c r="B2421" t="s">
        <v>2537</v>
      </c>
      <c r="C2421" t="s">
        <v>2399</v>
      </c>
      <c r="D2421" s="98">
        <v>45525</v>
      </c>
      <c r="E2421" s="1">
        <v>655</v>
      </c>
      <c r="F2421" t="s">
        <v>5397</v>
      </c>
      <c r="G2421" s="1">
        <v>3284683</v>
      </c>
      <c r="H2421" t="s">
        <v>2343</v>
      </c>
      <c r="I2421" s="88">
        <v>6</v>
      </c>
      <c r="L2421" s="47">
        <v>30.099959999999999</v>
      </c>
      <c r="M2421" s="47">
        <f t="shared" si="78"/>
        <v>180.59976</v>
      </c>
      <c r="N2421">
        <f t="shared" si="77"/>
        <v>21</v>
      </c>
    </row>
    <row r="2422" spans="1:14" x14ac:dyDescent="0.25">
      <c r="A2422" t="s">
        <v>2497</v>
      </c>
      <c r="B2422" t="s">
        <v>2537</v>
      </c>
      <c r="C2422" t="s">
        <v>2399</v>
      </c>
      <c r="D2422" s="98">
        <v>45525</v>
      </c>
      <c r="E2422" s="1">
        <v>655</v>
      </c>
      <c r="F2422" t="s">
        <v>5397</v>
      </c>
      <c r="G2422" s="1">
        <v>3284683</v>
      </c>
      <c r="H2422" t="s">
        <v>2343</v>
      </c>
      <c r="I2422" s="88">
        <v>6</v>
      </c>
      <c r="L2422" s="47">
        <v>30.099959999999999</v>
      </c>
      <c r="M2422" s="47">
        <f t="shared" si="78"/>
        <v>180.59976</v>
      </c>
      <c r="N2422">
        <f t="shared" si="77"/>
        <v>21</v>
      </c>
    </row>
    <row r="2423" spans="1:14" x14ac:dyDescent="0.25">
      <c r="A2423" t="s">
        <v>2497</v>
      </c>
      <c r="B2423" t="s">
        <v>2537</v>
      </c>
      <c r="C2423" t="s">
        <v>2399</v>
      </c>
      <c r="D2423" s="98">
        <v>45525</v>
      </c>
      <c r="E2423" s="1">
        <v>658</v>
      </c>
      <c r="F2423" t="s">
        <v>5121</v>
      </c>
      <c r="G2423" s="1">
        <v>3284683</v>
      </c>
      <c r="H2423" t="s">
        <v>2343</v>
      </c>
      <c r="I2423" s="88">
        <v>18</v>
      </c>
      <c r="L2423" s="47">
        <v>30.099959999999999</v>
      </c>
      <c r="M2423" s="47">
        <f t="shared" si="78"/>
        <v>541.79927999999995</v>
      </c>
      <c r="N2423">
        <f t="shared" si="77"/>
        <v>21</v>
      </c>
    </row>
    <row r="2424" spans="1:14" x14ac:dyDescent="0.25">
      <c r="A2424" t="s">
        <v>2497</v>
      </c>
      <c r="B2424" t="s">
        <v>2537</v>
      </c>
      <c r="C2424" t="s">
        <v>2399</v>
      </c>
      <c r="D2424" s="98">
        <v>45525</v>
      </c>
      <c r="E2424" s="1">
        <v>658</v>
      </c>
      <c r="F2424" t="s">
        <v>5121</v>
      </c>
      <c r="G2424" s="1">
        <v>3352387</v>
      </c>
      <c r="H2424" t="s">
        <v>2352</v>
      </c>
      <c r="I2424" s="88">
        <v>18</v>
      </c>
      <c r="L2424" s="47">
        <v>39.743999999999993</v>
      </c>
      <c r="M2424" s="47">
        <f t="shared" si="78"/>
        <v>715.39199999999983</v>
      </c>
      <c r="N2424">
        <f t="shared" si="77"/>
        <v>21</v>
      </c>
    </row>
    <row r="2425" spans="1:14" x14ac:dyDescent="0.25">
      <c r="A2425" t="s">
        <v>2497</v>
      </c>
      <c r="B2425" t="s">
        <v>2537</v>
      </c>
      <c r="C2425" t="s">
        <v>2399</v>
      </c>
      <c r="D2425" s="98">
        <v>45525</v>
      </c>
      <c r="E2425" s="1">
        <v>658</v>
      </c>
      <c r="F2425" t="s">
        <v>5121</v>
      </c>
      <c r="G2425" s="1">
        <v>3384346</v>
      </c>
      <c r="H2425" t="s">
        <v>2354</v>
      </c>
      <c r="I2425" s="88">
        <v>6</v>
      </c>
      <c r="L2425" s="47">
        <v>37.949940000000005</v>
      </c>
      <c r="M2425" s="47">
        <f t="shared" si="78"/>
        <v>227.69964000000004</v>
      </c>
      <c r="N2425">
        <f t="shared" si="77"/>
        <v>21</v>
      </c>
    </row>
    <row r="2426" spans="1:14" x14ac:dyDescent="0.25">
      <c r="A2426" t="s">
        <v>2497</v>
      </c>
      <c r="B2426" t="s">
        <v>2537</v>
      </c>
      <c r="C2426" t="s">
        <v>2399</v>
      </c>
      <c r="D2426" s="98">
        <v>45525</v>
      </c>
      <c r="E2426" s="1">
        <v>658</v>
      </c>
      <c r="F2426" t="s">
        <v>5121</v>
      </c>
      <c r="G2426" s="1">
        <v>3384347</v>
      </c>
      <c r="H2426" t="s">
        <v>2345</v>
      </c>
      <c r="I2426" s="88">
        <v>60</v>
      </c>
      <c r="L2426" s="47">
        <v>5.7200040000000012</v>
      </c>
      <c r="M2426" s="47">
        <f t="shared" si="78"/>
        <v>343.20024000000006</v>
      </c>
      <c r="N2426">
        <f t="shared" si="77"/>
        <v>21</v>
      </c>
    </row>
    <row r="2427" spans="1:14" x14ac:dyDescent="0.25">
      <c r="A2427" t="s">
        <v>2497</v>
      </c>
      <c r="B2427" t="s">
        <v>2537</v>
      </c>
      <c r="C2427" t="s">
        <v>2399</v>
      </c>
      <c r="D2427" s="98">
        <v>45525</v>
      </c>
      <c r="E2427" s="1">
        <v>658</v>
      </c>
      <c r="F2427" t="s">
        <v>5121</v>
      </c>
      <c r="G2427" s="1">
        <v>3373113</v>
      </c>
      <c r="H2427" t="s">
        <v>2353</v>
      </c>
      <c r="I2427" s="88">
        <v>60</v>
      </c>
      <c r="L2427" s="47">
        <v>5.9841899999999999</v>
      </c>
      <c r="M2427" s="47">
        <f t="shared" si="78"/>
        <v>359.0514</v>
      </c>
      <c r="N2427">
        <f t="shared" si="77"/>
        <v>21</v>
      </c>
    </row>
    <row r="2428" spans="1:14" x14ac:dyDescent="0.25">
      <c r="A2428" t="s">
        <v>2497</v>
      </c>
      <c r="B2428" t="s">
        <v>2537</v>
      </c>
      <c r="C2428" t="s">
        <v>2399</v>
      </c>
      <c r="D2428" s="98">
        <v>45525</v>
      </c>
      <c r="E2428" s="1">
        <v>658</v>
      </c>
      <c r="F2428" t="s">
        <v>5121</v>
      </c>
      <c r="G2428" s="1">
        <v>3584240</v>
      </c>
      <c r="H2428" t="s">
        <v>2357</v>
      </c>
      <c r="I2428" s="88">
        <v>60</v>
      </c>
      <c r="L2428" s="47">
        <v>5.9841899999999999</v>
      </c>
      <c r="M2428" s="47">
        <f t="shared" si="78"/>
        <v>359.0514</v>
      </c>
      <c r="N2428">
        <f t="shared" si="77"/>
        <v>21</v>
      </c>
    </row>
    <row r="2429" spans="1:14" x14ac:dyDescent="0.25">
      <c r="A2429" t="s">
        <v>2497</v>
      </c>
      <c r="B2429" t="s">
        <v>2537</v>
      </c>
      <c r="C2429" t="s">
        <v>2399</v>
      </c>
      <c r="D2429" s="98">
        <v>45525</v>
      </c>
      <c r="E2429" s="1">
        <v>658</v>
      </c>
      <c r="F2429" t="s">
        <v>5121</v>
      </c>
      <c r="G2429" s="1">
        <v>3584241</v>
      </c>
      <c r="H2429" t="s">
        <v>2358</v>
      </c>
      <c r="I2429" s="88">
        <v>20</v>
      </c>
      <c r="L2429" s="47">
        <v>20.662344000000001</v>
      </c>
      <c r="M2429" s="47">
        <f t="shared" si="78"/>
        <v>413.24688000000003</v>
      </c>
      <c r="N2429">
        <f t="shared" si="77"/>
        <v>21</v>
      </c>
    </row>
    <row r="2430" spans="1:14" x14ac:dyDescent="0.25">
      <c r="A2430" t="s">
        <v>2497</v>
      </c>
      <c r="B2430" t="s">
        <v>2537</v>
      </c>
      <c r="C2430" t="s">
        <v>2399</v>
      </c>
      <c r="D2430" s="98">
        <v>45525</v>
      </c>
      <c r="E2430" s="1">
        <v>658</v>
      </c>
      <c r="F2430" t="s">
        <v>5121</v>
      </c>
      <c r="G2430" s="1">
        <v>3284683</v>
      </c>
      <c r="H2430" t="s">
        <v>2343</v>
      </c>
      <c r="I2430" s="88">
        <v>18</v>
      </c>
      <c r="L2430" s="47">
        <v>30.099959999999999</v>
      </c>
      <c r="M2430" s="47">
        <f t="shared" si="78"/>
        <v>541.79927999999995</v>
      </c>
      <c r="N2430">
        <f t="shared" si="77"/>
        <v>21</v>
      </c>
    </row>
    <row r="2431" spans="1:14" x14ac:dyDescent="0.25">
      <c r="A2431" t="s">
        <v>2497</v>
      </c>
      <c r="B2431" t="s">
        <v>2537</v>
      </c>
      <c r="C2431" t="s">
        <v>2399</v>
      </c>
      <c r="D2431" s="98">
        <v>45525</v>
      </c>
      <c r="E2431" s="1">
        <v>658</v>
      </c>
      <c r="F2431" t="s">
        <v>5121</v>
      </c>
      <c r="G2431" s="1">
        <v>3352387</v>
      </c>
      <c r="H2431" t="s">
        <v>2352</v>
      </c>
      <c r="I2431" s="88">
        <v>18</v>
      </c>
      <c r="L2431" s="47">
        <v>39.743999999999993</v>
      </c>
      <c r="M2431" s="47">
        <f t="shared" si="78"/>
        <v>715.39199999999983</v>
      </c>
      <c r="N2431">
        <f t="shared" si="77"/>
        <v>21</v>
      </c>
    </row>
    <row r="2432" spans="1:14" x14ac:dyDescent="0.25">
      <c r="A2432" t="s">
        <v>2497</v>
      </c>
      <c r="B2432" t="s">
        <v>2537</v>
      </c>
      <c r="C2432" t="s">
        <v>2399</v>
      </c>
      <c r="D2432" s="98">
        <v>45525</v>
      </c>
      <c r="E2432" s="1">
        <v>658</v>
      </c>
      <c r="F2432" t="s">
        <v>5121</v>
      </c>
      <c r="G2432" s="1">
        <v>3373113</v>
      </c>
      <c r="H2432" t="s">
        <v>2353</v>
      </c>
      <c r="I2432" s="88">
        <v>60</v>
      </c>
      <c r="L2432" s="47">
        <v>5.9841899999999999</v>
      </c>
      <c r="M2432" s="47">
        <f t="shared" si="78"/>
        <v>359.0514</v>
      </c>
      <c r="N2432">
        <f t="shared" si="77"/>
        <v>21</v>
      </c>
    </row>
    <row r="2433" spans="1:14" x14ac:dyDescent="0.25">
      <c r="A2433" t="s">
        <v>2497</v>
      </c>
      <c r="B2433" t="s">
        <v>2537</v>
      </c>
      <c r="C2433" t="s">
        <v>2399</v>
      </c>
      <c r="D2433" s="98">
        <v>45525</v>
      </c>
      <c r="E2433" s="1">
        <v>658</v>
      </c>
      <c r="F2433" t="s">
        <v>5121</v>
      </c>
      <c r="G2433" s="1">
        <v>3384346</v>
      </c>
      <c r="H2433" t="s">
        <v>2354</v>
      </c>
      <c r="I2433" s="88">
        <v>6</v>
      </c>
      <c r="L2433" s="47">
        <v>37.949940000000005</v>
      </c>
      <c r="M2433" s="47">
        <f t="shared" si="78"/>
        <v>227.69964000000004</v>
      </c>
      <c r="N2433">
        <f t="shared" si="77"/>
        <v>21</v>
      </c>
    </row>
    <row r="2434" spans="1:14" x14ac:dyDescent="0.25">
      <c r="A2434" t="s">
        <v>2497</v>
      </c>
      <c r="B2434" t="s">
        <v>2537</v>
      </c>
      <c r="C2434" t="s">
        <v>2399</v>
      </c>
      <c r="D2434" s="98">
        <v>45525</v>
      </c>
      <c r="E2434" s="1">
        <v>658</v>
      </c>
      <c r="F2434" t="s">
        <v>5121</v>
      </c>
      <c r="G2434" s="1">
        <v>3384347</v>
      </c>
      <c r="H2434" t="s">
        <v>2345</v>
      </c>
      <c r="I2434" s="88">
        <v>60</v>
      </c>
      <c r="L2434" s="47">
        <v>5.7200040000000012</v>
      </c>
      <c r="M2434" s="47">
        <f t="shared" si="78"/>
        <v>343.20024000000006</v>
      </c>
      <c r="N2434">
        <f t="shared" si="77"/>
        <v>21</v>
      </c>
    </row>
    <row r="2435" spans="1:14" x14ac:dyDescent="0.25">
      <c r="A2435" t="s">
        <v>2497</v>
      </c>
      <c r="B2435" t="s">
        <v>2537</v>
      </c>
      <c r="C2435" t="s">
        <v>2399</v>
      </c>
      <c r="D2435" s="98">
        <v>45526</v>
      </c>
      <c r="E2435" s="1">
        <v>659</v>
      </c>
      <c r="F2435" t="s">
        <v>2567</v>
      </c>
      <c r="G2435" s="1">
        <v>3284683</v>
      </c>
      <c r="H2435" t="s">
        <v>2343</v>
      </c>
      <c r="I2435" s="88">
        <v>6</v>
      </c>
      <c r="L2435" s="47">
        <v>30.099959999999999</v>
      </c>
      <c r="M2435" s="47">
        <f t="shared" si="78"/>
        <v>180.59976</v>
      </c>
      <c r="N2435">
        <f t="shared" ref="N2435:N2498" si="79">+DAY(D2435)</f>
        <v>22</v>
      </c>
    </row>
    <row r="2436" spans="1:14" x14ac:dyDescent="0.25">
      <c r="A2436" t="s">
        <v>2497</v>
      </c>
      <c r="B2436" t="s">
        <v>2537</v>
      </c>
      <c r="C2436" t="s">
        <v>2399</v>
      </c>
      <c r="D2436" s="98">
        <v>45526</v>
      </c>
      <c r="E2436" s="1">
        <v>665</v>
      </c>
      <c r="F2436" t="s">
        <v>5122</v>
      </c>
      <c r="G2436" s="1">
        <v>3352387</v>
      </c>
      <c r="H2436" t="s">
        <v>2352</v>
      </c>
      <c r="I2436" s="88">
        <v>6</v>
      </c>
      <c r="L2436" s="47">
        <v>39.743999999999993</v>
      </c>
      <c r="M2436" s="47">
        <f t="shared" si="78"/>
        <v>238.46399999999994</v>
      </c>
      <c r="N2436">
        <f t="shared" si="79"/>
        <v>22</v>
      </c>
    </row>
    <row r="2437" spans="1:14" x14ac:dyDescent="0.25">
      <c r="A2437" t="s">
        <v>2497</v>
      </c>
      <c r="B2437" t="s">
        <v>2537</v>
      </c>
      <c r="C2437" t="s">
        <v>2399</v>
      </c>
      <c r="D2437" s="98">
        <v>45526</v>
      </c>
      <c r="E2437" s="1">
        <v>665</v>
      </c>
      <c r="F2437" t="s">
        <v>5122</v>
      </c>
      <c r="G2437" s="1">
        <v>3584240</v>
      </c>
      <c r="H2437" t="s">
        <v>2357</v>
      </c>
      <c r="I2437" s="88">
        <v>60</v>
      </c>
      <c r="L2437" s="47">
        <v>5.9841899999999999</v>
      </c>
      <c r="M2437" s="47">
        <f t="shared" si="78"/>
        <v>359.0514</v>
      </c>
      <c r="N2437">
        <f t="shared" si="79"/>
        <v>22</v>
      </c>
    </row>
    <row r="2438" spans="1:14" x14ac:dyDescent="0.25">
      <c r="A2438" t="s">
        <v>2497</v>
      </c>
      <c r="B2438" t="s">
        <v>2537</v>
      </c>
      <c r="C2438" t="s">
        <v>2399</v>
      </c>
      <c r="D2438" s="98">
        <v>45526</v>
      </c>
      <c r="E2438" s="1">
        <v>665</v>
      </c>
      <c r="F2438" t="s">
        <v>5122</v>
      </c>
      <c r="G2438" s="1">
        <v>3584241</v>
      </c>
      <c r="H2438" t="s">
        <v>2358</v>
      </c>
      <c r="I2438" s="88">
        <v>20</v>
      </c>
      <c r="L2438" s="47">
        <v>20.662344000000001</v>
      </c>
      <c r="M2438" s="47">
        <f t="shared" si="78"/>
        <v>413.24688000000003</v>
      </c>
      <c r="N2438">
        <f t="shared" si="79"/>
        <v>22</v>
      </c>
    </row>
    <row r="2439" spans="1:14" x14ac:dyDescent="0.25">
      <c r="A2439" t="s">
        <v>2497</v>
      </c>
      <c r="B2439" t="s">
        <v>2537</v>
      </c>
      <c r="C2439" t="s">
        <v>2399</v>
      </c>
      <c r="D2439" s="98">
        <v>45526</v>
      </c>
      <c r="E2439" s="1">
        <v>671</v>
      </c>
      <c r="F2439" t="s">
        <v>5123</v>
      </c>
      <c r="G2439" s="1">
        <v>3284683</v>
      </c>
      <c r="H2439" t="s">
        <v>2343</v>
      </c>
      <c r="I2439" s="88">
        <v>6</v>
      </c>
      <c r="L2439" s="47">
        <v>30.099959999999999</v>
      </c>
      <c r="M2439" s="47">
        <f t="shared" si="78"/>
        <v>180.59976</v>
      </c>
      <c r="N2439">
        <f t="shared" si="79"/>
        <v>22</v>
      </c>
    </row>
    <row r="2440" spans="1:14" x14ac:dyDescent="0.25">
      <c r="A2440" t="s">
        <v>2497</v>
      </c>
      <c r="B2440" t="s">
        <v>2537</v>
      </c>
      <c r="C2440" t="s">
        <v>2399</v>
      </c>
      <c r="D2440" s="98">
        <v>45526</v>
      </c>
      <c r="E2440" s="1">
        <v>671</v>
      </c>
      <c r="F2440" t="s">
        <v>5123</v>
      </c>
      <c r="G2440" s="1">
        <v>3352387</v>
      </c>
      <c r="H2440" t="s">
        <v>2352</v>
      </c>
      <c r="I2440" s="88">
        <v>6</v>
      </c>
      <c r="L2440" s="47">
        <v>39.743999999999993</v>
      </c>
      <c r="M2440" s="47">
        <f t="shared" si="78"/>
        <v>238.46399999999994</v>
      </c>
      <c r="N2440">
        <f t="shared" si="79"/>
        <v>22</v>
      </c>
    </row>
    <row r="2441" spans="1:14" x14ac:dyDescent="0.25">
      <c r="A2441" t="s">
        <v>2497</v>
      </c>
      <c r="B2441" t="s">
        <v>2537</v>
      </c>
      <c r="C2441" t="s">
        <v>2399</v>
      </c>
      <c r="D2441" s="98">
        <v>45526</v>
      </c>
      <c r="E2441" s="1">
        <v>671</v>
      </c>
      <c r="F2441" t="s">
        <v>5123</v>
      </c>
      <c r="G2441" s="1">
        <v>3373113</v>
      </c>
      <c r="H2441" t="s">
        <v>2353</v>
      </c>
      <c r="I2441" s="88">
        <v>60</v>
      </c>
      <c r="L2441" s="47">
        <v>5.9841899999999999</v>
      </c>
      <c r="M2441" s="47">
        <f t="shared" si="78"/>
        <v>359.0514</v>
      </c>
      <c r="N2441">
        <f t="shared" si="79"/>
        <v>22</v>
      </c>
    </row>
    <row r="2442" spans="1:14" x14ac:dyDescent="0.25">
      <c r="A2442" t="s">
        <v>2497</v>
      </c>
      <c r="B2442" t="s">
        <v>2537</v>
      </c>
      <c r="C2442" t="s">
        <v>2399</v>
      </c>
      <c r="D2442" s="98">
        <v>45526</v>
      </c>
      <c r="E2442" s="1">
        <v>671</v>
      </c>
      <c r="F2442" t="s">
        <v>5123</v>
      </c>
      <c r="G2442" s="1">
        <v>3384346</v>
      </c>
      <c r="H2442" t="s">
        <v>2354</v>
      </c>
      <c r="I2442" s="88">
        <v>6</v>
      </c>
      <c r="L2442" s="47">
        <v>37.949940000000005</v>
      </c>
      <c r="M2442" s="47">
        <f t="shared" si="78"/>
        <v>227.69964000000004</v>
      </c>
      <c r="N2442">
        <f t="shared" si="79"/>
        <v>22</v>
      </c>
    </row>
    <row r="2443" spans="1:14" x14ac:dyDescent="0.25">
      <c r="A2443" t="s">
        <v>2497</v>
      </c>
      <c r="B2443" t="s">
        <v>2537</v>
      </c>
      <c r="C2443" t="s">
        <v>2399</v>
      </c>
      <c r="D2443" s="98">
        <v>45526</v>
      </c>
      <c r="E2443" s="1">
        <v>671</v>
      </c>
      <c r="F2443" t="s">
        <v>5123</v>
      </c>
      <c r="G2443" s="1">
        <v>3384347</v>
      </c>
      <c r="H2443" t="s">
        <v>2345</v>
      </c>
      <c r="I2443" s="88">
        <v>60</v>
      </c>
      <c r="L2443" s="47">
        <v>5.7200040000000012</v>
      </c>
      <c r="M2443" s="47">
        <f t="shared" ref="M2443:M2506" si="80">+I2443*L2443</f>
        <v>343.20024000000006</v>
      </c>
      <c r="N2443">
        <f t="shared" si="79"/>
        <v>22</v>
      </c>
    </row>
    <row r="2444" spans="1:14" x14ac:dyDescent="0.25">
      <c r="A2444" t="s">
        <v>2497</v>
      </c>
      <c r="B2444" t="s">
        <v>2537</v>
      </c>
      <c r="C2444" t="s">
        <v>2399</v>
      </c>
      <c r="D2444" s="98">
        <v>45526</v>
      </c>
      <c r="E2444" s="1">
        <v>671</v>
      </c>
      <c r="F2444" t="s">
        <v>5123</v>
      </c>
      <c r="G2444" s="1">
        <v>3408152</v>
      </c>
      <c r="H2444" t="s">
        <v>2346</v>
      </c>
      <c r="I2444" s="88">
        <v>20</v>
      </c>
      <c r="L2444" s="47">
        <v>19.800018000000001</v>
      </c>
      <c r="M2444" s="47">
        <f t="shared" si="80"/>
        <v>396.00036</v>
      </c>
      <c r="N2444">
        <f t="shared" si="79"/>
        <v>22</v>
      </c>
    </row>
    <row r="2445" spans="1:14" x14ac:dyDescent="0.25">
      <c r="A2445" t="s">
        <v>2497</v>
      </c>
      <c r="B2445" t="s">
        <v>2537</v>
      </c>
      <c r="C2445" t="s">
        <v>2399</v>
      </c>
      <c r="D2445" s="98">
        <v>45525</v>
      </c>
      <c r="E2445" s="1">
        <v>674</v>
      </c>
      <c r="F2445" t="s">
        <v>2511</v>
      </c>
      <c r="G2445" s="1">
        <v>3584240</v>
      </c>
      <c r="H2445" t="s">
        <v>2357</v>
      </c>
      <c r="I2445" s="88">
        <v>60</v>
      </c>
      <c r="L2445" s="47">
        <v>5.9841899999999999</v>
      </c>
      <c r="M2445" s="47">
        <f t="shared" si="80"/>
        <v>359.0514</v>
      </c>
      <c r="N2445">
        <f t="shared" si="79"/>
        <v>21</v>
      </c>
    </row>
    <row r="2446" spans="1:14" x14ac:dyDescent="0.25">
      <c r="A2446" t="s">
        <v>2497</v>
      </c>
      <c r="B2446" t="s">
        <v>2537</v>
      </c>
      <c r="C2446" t="s">
        <v>2399</v>
      </c>
      <c r="D2446" s="98">
        <v>45525</v>
      </c>
      <c r="E2446" s="1">
        <v>674</v>
      </c>
      <c r="F2446" t="s">
        <v>2511</v>
      </c>
      <c r="G2446" s="1">
        <v>3584241</v>
      </c>
      <c r="H2446" t="s">
        <v>2358</v>
      </c>
      <c r="I2446" s="88">
        <v>20</v>
      </c>
      <c r="L2446" s="47">
        <v>20.662344000000001</v>
      </c>
      <c r="M2446" s="47">
        <f t="shared" si="80"/>
        <v>413.24688000000003</v>
      </c>
      <c r="N2446">
        <f t="shared" si="79"/>
        <v>21</v>
      </c>
    </row>
    <row r="2447" spans="1:14" x14ac:dyDescent="0.25">
      <c r="A2447" t="s">
        <v>2497</v>
      </c>
      <c r="B2447" t="s">
        <v>2537</v>
      </c>
      <c r="C2447" t="s">
        <v>2399</v>
      </c>
      <c r="D2447" s="98">
        <v>45525</v>
      </c>
      <c r="E2447" s="1">
        <v>674</v>
      </c>
      <c r="F2447" t="s">
        <v>2511</v>
      </c>
      <c r="G2447" s="1">
        <v>3352387</v>
      </c>
      <c r="H2447" t="s">
        <v>2352</v>
      </c>
      <c r="I2447" s="88">
        <v>6</v>
      </c>
      <c r="L2447" s="47">
        <v>39.743999999999993</v>
      </c>
      <c r="M2447" s="47">
        <f t="shared" si="80"/>
        <v>238.46399999999994</v>
      </c>
      <c r="N2447">
        <f t="shared" si="79"/>
        <v>21</v>
      </c>
    </row>
    <row r="2448" spans="1:14" x14ac:dyDescent="0.25">
      <c r="A2448" t="s">
        <v>2497</v>
      </c>
      <c r="B2448" t="s">
        <v>2537</v>
      </c>
      <c r="C2448" t="s">
        <v>2399</v>
      </c>
      <c r="D2448" s="98">
        <v>45527</v>
      </c>
      <c r="E2448" s="1">
        <v>683</v>
      </c>
      <c r="F2448" t="s">
        <v>5398</v>
      </c>
      <c r="G2448" s="1">
        <v>3373113</v>
      </c>
      <c r="H2448" t="s">
        <v>2353</v>
      </c>
      <c r="I2448" s="88">
        <v>60</v>
      </c>
      <c r="L2448" s="47">
        <v>5.9841899999999999</v>
      </c>
      <c r="M2448" s="47">
        <f t="shared" si="80"/>
        <v>359.0514</v>
      </c>
      <c r="N2448">
        <f t="shared" si="79"/>
        <v>23</v>
      </c>
    </row>
    <row r="2449" spans="1:14" x14ac:dyDescent="0.25">
      <c r="A2449" t="s">
        <v>2497</v>
      </c>
      <c r="B2449" t="s">
        <v>2537</v>
      </c>
      <c r="C2449" t="s">
        <v>2399</v>
      </c>
      <c r="D2449" s="98">
        <v>45527</v>
      </c>
      <c r="E2449" s="1">
        <v>683</v>
      </c>
      <c r="F2449" t="s">
        <v>5398</v>
      </c>
      <c r="G2449" s="1">
        <v>3352387</v>
      </c>
      <c r="H2449" t="s">
        <v>2352</v>
      </c>
      <c r="I2449" s="88">
        <v>6</v>
      </c>
      <c r="L2449" s="47">
        <v>39.743999999999993</v>
      </c>
      <c r="M2449" s="47">
        <f t="shared" si="80"/>
        <v>238.46399999999994</v>
      </c>
      <c r="N2449">
        <f t="shared" si="79"/>
        <v>23</v>
      </c>
    </row>
    <row r="2450" spans="1:14" x14ac:dyDescent="0.25">
      <c r="A2450" t="s">
        <v>2497</v>
      </c>
      <c r="B2450" t="s">
        <v>2537</v>
      </c>
      <c r="C2450" t="s">
        <v>2399</v>
      </c>
      <c r="D2450" s="98">
        <v>45527</v>
      </c>
      <c r="E2450" s="1">
        <v>683</v>
      </c>
      <c r="F2450" t="s">
        <v>5398</v>
      </c>
      <c r="G2450" s="1">
        <v>3284683</v>
      </c>
      <c r="H2450" t="s">
        <v>2343</v>
      </c>
      <c r="I2450" s="88">
        <v>15</v>
      </c>
      <c r="L2450" s="47">
        <v>30.099959999999999</v>
      </c>
      <c r="M2450" s="47">
        <f t="shared" si="80"/>
        <v>451.49939999999998</v>
      </c>
      <c r="N2450">
        <f t="shared" si="79"/>
        <v>23</v>
      </c>
    </row>
    <row r="2451" spans="1:14" x14ac:dyDescent="0.25">
      <c r="A2451" t="s">
        <v>2497</v>
      </c>
      <c r="B2451" t="s">
        <v>2537</v>
      </c>
      <c r="C2451" t="s">
        <v>2399</v>
      </c>
      <c r="D2451" s="98">
        <v>45525</v>
      </c>
      <c r="E2451" s="1">
        <v>688</v>
      </c>
      <c r="F2451" t="s">
        <v>5399</v>
      </c>
      <c r="G2451" s="1">
        <v>3584240</v>
      </c>
      <c r="H2451" t="s">
        <v>2357</v>
      </c>
      <c r="I2451" s="88">
        <v>60</v>
      </c>
      <c r="L2451" s="47">
        <v>5.9841899999999999</v>
      </c>
      <c r="M2451" s="47">
        <f t="shared" si="80"/>
        <v>359.0514</v>
      </c>
      <c r="N2451">
        <f t="shared" si="79"/>
        <v>21</v>
      </c>
    </row>
    <row r="2452" spans="1:14" x14ac:dyDescent="0.25">
      <c r="A2452" t="s">
        <v>2497</v>
      </c>
      <c r="B2452" t="s">
        <v>2537</v>
      </c>
      <c r="C2452" t="s">
        <v>2399</v>
      </c>
      <c r="D2452" s="98">
        <v>45525</v>
      </c>
      <c r="E2452" s="1">
        <v>688</v>
      </c>
      <c r="F2452" t="s">
        <v>5399</v>
      </c>
      <c r="G2452" s="1">
        <v>3584241</v>
      </c>
      <c r="H2452" t="s">
        <v>2358</v>
      </c>
      <c r="I2452" s="88">
        <v>20</v>
      </c>
      <c r="L2452" s="47">
        <v>20.662344000000001</v>
      </c>
      <c r="M2452" s="47">
        <f t="shared" si="80"/>
        <v>413.24688000000003</v>
      </c>
      <c r="N2452">
        <f t="shared" si="79"/>
        <v>21</v>
      </c>
    </row>
    <row r="2453" spans="1:14" x14ac:dyDescent="0.25">
      <c r="A2453" t="s">
        <v>2497</v>
      </c>
      <c r="B2453" t="s">
        <v>2537</v>
      </c>
      <c r="C2453" t="s">
        <v>2399</v>
      </c>
      <c r="D2453" s="98">
        <v>45525</v>
      </c>
      <c r="E2453" s="1">
        <v>689</v>
      </c>
      <c r="F2453" t="s">
        <v>5125</v>
      </c>
      <c r="G2453" s="1">
        <v>3584240</v>
      </c>
      <c r="H2453" t="s">
        <v>2357</v>
      </c>
      <c r="I2453" s="88">
        <v>60</v>
      </c>
      <c r="L2453" s="47">
        <v>5.9841899999999999</v>
      </c>
      <c r="M2453" s="47">
        <f t="shared" si="80"/>
        <v>359.0514</v>
      </c>
      <c r="N2453">
        <f t="shared" si="79"/>
        <v>21</v>
      </c>
    </row>
    <row r="2454" spans="1:14" x14ac:dyDescent="0.25">
      <c r="A2454" t="s">
        <v>2497</v>
      </c>
      <c r="B2454" t="s">
        <v>2537</v>
      </c>
      <c r="C2454" t="s">
        <v>2399</v>
      </c>
      <c r="D2454" s="98">
        <v>45525</v>
      </c>
      <c r="E2454" s="1">
        <v>689</v>
      </c>
      <c r="F2454" t="s">
        <v>5125</v>
      </c>
      <c r="G2454" s="1">
        <v>3584241</v>
      </c>
      <c r="H2454" t="s">
        <v>2358</v>
      </c>
      <c r="I2454" s="88">
        <v>20</v>
      </c>
      <c r="L2454" s="47">
        <v>20.662344000000001</v>
      </c>
      <c r="M2454" s="47">
        <f t="shared" si="80"/>
        <v>413.24688000000003</v>
      </c>
      <c r="N2454">
        <f t="shared" si="79"/>
        <v>21</v>
      </c>
    </row>
    <row r="2455" spans="1:14" x14ac:dyDescent="0.25">
      <c r="A2455" t="s">
        <v>2497</v>
      </c>
      <c r="B2455" t="s">
        <v>2537</v>
      </c>
      <c r="C2455" t="s">
        <v>2399</v>
      </c>
      <c r="D2455" s="98">
        <v>45525</v>
      </c>
      <c r="E2455" s="1">
        <v>689</v>
      </c>
      <c r="F2455" t="s">
        <v>5125</v>
      </c>
      <c r="G2455" s="1">
        <v>3284683</v>
      </c>
      <c r="H2455" t="s">
        <v>2343</v>
      </c>
      <c r="I2455" s="88">
        <v>12</v>
      </c>
      <c r="L2455" s="47">
        <v>30.099959999999999</v>
      </c>
      <c r="M2455" s="47">
        <f t="shared" si="80"/>
        <v>361.19952000000001</v>
      </c>
      <c r="N2455">
        <f t="shared" si="79"/>
        <v>21</v>
      </c>
    </row>
    <row r="2456" spans="1:14" x14ac:dyDescent="0.25">
      <c r="A2456" t="s">
        <v>2497</v>
      </c>
      <c r="B2456" t="s">
        <v>2537</v>
      </c>
      <c r="C2456" t="s">
        <v>2399</v>
      </c>
      <c r="D2456" s="98">
        <v>45525</v>
      </c>
      <c r="E2456" s="1">
        <v>689</v>
      </c>
      <c r="F2456" t="s">
        <v>5125</v>
      </c>
      <c r="G2456" s="1">
        <v>3352387</v>
      </c>
      <c r="H2456" t="s">
        <v>2352</v>
      </c>
      <c r="I2456" s="88">
        <v>12</v>
      </c>
      <c r="L2456" s="47">
        <v>39.743999999999993</v>
      </c>
      <c r="M2456" s="47">
        <f t="shared" si="80"/>
        <v>476.92799999999988</v>
      </c>
      <c r="N2456">
        <f t="shared" si="79"/>
        <v>21</v>
      </c>
    </row>
    <row r="2457" spans="1:14" x14ac:dyDescent="0.25">
      <c r="A2457" t="s">
        <v>2497</v>
      </c>
      <c r="B2457" t="s">
        <v>2537</v>
      </c>
      <c r="C2457" t="s">
        <v>2399</v>
      </c>
      <c r="D2457" s="98">
        <v>45525</v>
      </c>
      <c r="E2457" s="1">
        <v>689</v>
      </c>
      <c r="F2457" t="s">
        <v>5125</v>
      </c>
      <c r="G2457" s="1">
        <v>3373113</v>
      </c>
      <c r="H2457" t="s">
        <v>2353</v>
      </c>
      <c r="I2457" s="88">
        <v>120</v>
      </c>
      <c r="L2457" s="47">
        <v>5.9841899999999999</v>
      </c>
      <c r="M2457" s="47">
        <f t="shared" si="80"/>
        <v>718.1028</v>
      </c>
      <c r="N2457">
        <f t="shared" si="79"/>
        <v>21</v>
      </c>
    </row>
    <row r="2458" spans="1:14" x14ac:dyDescent="0.25">
      <c r="A2458" t="s">
        <v>2497</v>
      </c>
      <c r="B2458" t="s">
        <v>2537</v>
      </c>
      <c r="C2458" t="s">
        <v>2399</v>
      </c>
      <c r="D2458" s="98">
        <v>45525</v>
      </c>
      <c r="E2458" s="1">
        <v>689</v>
      </c>
      <c r="F2458" t="s">
        <v>5125</v>
      </c>
      <c r="G2458" s="1">
        <v>3384346</v>
      </c>
      <c r="H2458" t="s">
        <v>2354</v>
      </c>
      <c r="I2458" s="88">
        <v>6</v>
      </c>
      <c r="L2458" s="47">
        <v>37.949940000000005</v>
      </c>
      <c r="M2458" s="47">
        <f t="shared" si="80"/>
        <v>227.69964000000004</v>
      </c>
      <c r="N2458">
        <f t="shared" si="79"/>
        <v>21</v>
      </c>
    </row>
    <row r="2459" spans="1:14" x14ac:dyDescent="0.25">
      <c r="A2459" t="s">
        <v>2497</v>
      </c>
      <c r="B2459" t="s">
        <v>2537</v>
      </c>
      <c r="C2459" t="s">
        <v>2399</v>
      </c>
      <c r="D2459" s="98">
        <v>45525</v>
      </c>
      <c r="E2459" s="1">
        <v>689</v>
      </c>
      <c r="F2459" t="s">
        <v>5125</v>
      </c>
      <c r="G2459" s="1">
        <v>3384347</v>
      </c>
      <c r="H2459" t="s">
        <v>2345</v>
      </c>
      <c r="I2459" s="88">
        <v>60</v>
      </c>
      <c r="L2459" s="47">
        <v>5.7200040000000012</v>
      </c>
      <c r="M2459" s="47">
        <f t="shared" si="80"/>
        <v>343.20024000000006</v>
      </c>
      <c r="N2459">
        <f t="shared" si="79"/>
        <v>21</v>
      </c>
    </row>
    <row r="2460" spans="1:14" x14ac:dyDescent="0.25">
      <c r="A2460" t="s">
        <v>2497</v>
      </c>
      <c r="B2460" t="s">
        <v>2537</v>
      </c>
      <c r="C2460" t="s">
        <v>2399</v>
      </c>
      <c r="D2460" s="98">
        <v>45525</v>
      </c>
      <c r="E2460" s="1">
        <v>689</v>
      </c>
      <c r="F2460" t="s">
        <v>5125</v>
      </c>
      <c r="G2460" s="1">
        <v>3566457</v>
      </c>
      <c r="H2460" t="s">
        <v>2365</v>
      </c>
      <c r="I2460" s="88">
        <v>24</v>
      </c>
      <c r="L2460" s="47">
        <v>12.645809999999999</v>
      </c>
      <c r="M2460" s="47">
        <f t="shared" si="80"/>
        <v>303.49943999999999</v>
      </c>
      <c r="N2460">
        <f t="shared" si="79"/>
        <v>21</v>
      </c>
    </row>
    <row r="2461" spans="1:14" x14ac:dyDescent="0.25">
      <c r="A2461" t="s">
        <v>2497</v>
      </c>
      <c r="B2461" t="s">
        <v>2537</v>
      </c>
      <c r="C2461" t="s">
        <v>2399</v>
      </c>
      <c r="D2461" s="98">
        <v>45525</v>
      </c>
      <c r="E2461" s="1">
        <v>689</v>
      </c>
      <c r="F2461" t="s">
        <v>5125</v>
      </c>
      <c r="G2461" s="1">
        <v>3568860</v>
      </c>
      <c r="H2461" t="s">
        <v>2361</v>
      </c>
      <c r="I2461" s="88">
        <v>24</v>
      </c>
      <c r="L2461" s="47">
        <v>12.645809999999999</v>
      </c>
      <c r="M2461" s="47">
        <f t="shared" si="80"/>
        <v>303.49943999999999</v>
      </c>
      <c r="N2461">
        <f t="shared" si="79"/>
        <v>21</v>
      </c>
    </row>
    <row r="2462" spans="1:14" x14ac:dyDescent="0.25">
      <c r="A2462" t="s">
        <v>2497</v>
      </c>
      <c r="B2462" t="s">
        <v>2537</v>
      </c>
      <c r="C2462" t="s">
        <v>2399</v>
      </c>
      <c r="D2462" s="98">
        <v>45528</v>
      </c>
      <c r="E2462" s="1">
        <v>690</v>
      </c>
      <c r="F2462" t="s">
        <v>5400</v>
      </c>
      <c r="G2462" s="1">
        <v>3384346</v>
      </c>
      <c r="H2462" t="s">
        <v>2354</v>
      </c>
      <c r="I2462" s="88">
        <v>6</v>
      </c>
      <c r="L2462" s="47">
        <v>37.949940000000005</v>
      </c>
      <c r="M2462" s="47">
        <f t="shared" si="80"/>
        <v>227.69964000000004</v>
      </c>
      <c r="N2462">
        <f t="shared" si="79"/>
        <v>24</v>
      </c>
    </row>
    <row r="2463" spans="1:14" x14ac:dyDescent="0.25">
      <c r="A2463" t="s">
        <v>2497</v>
      </c>
      <c r="B2463" t="s">
        <v>2537</v>
      </c>
      <c r="C2463" t="s">
        <v>2399</v>
      </c>
      <c r="D2463" s="98">
        <v>45528</v>
      </c>
      <c r="E2463" s="1">
        <v>690</v>
      </c>
      <c r="F2463" t="s">
        <v>5400</v>
      </c>
      <c r="G2463" s="1">
        <v>3284683</v>
      </c>
      <c r="H2463" t="s">
        <v>2343</v>
      </c>
      <c r="I2463" s="88">
        <v>6</v>
      </c>
      <c r="L2463" s="47">
        <v>30.099959999999999</v>
      </c>
      <c r="M2463" s="47">
        <f t="shared" si="80"/>
        <v>180.59976</v>
      </c>
      <c r="N2463">
        <f t="shared" si="79"/>
        <v>24</v>
      </c>
    </row>
    <row r="2464" spans="1:14" x14ac:dyDescent="0.25">
      <c r="A2464" t="s">
        <v>2497</v>
      </c>
      <c r="B2464" t="s">
        <v>2537</v>
      </c>
      <c r="C2464" t="s">
        <v>2399</v>
      </c>
      <c r="D2464" s="98">
        <v>45528</v>
      </c>
      <c r="E2464" s="1">
        <v>690</v>
      </c>
      <c r="F2464" t="s">
        <v>5400</v>
      </c>
      <c r="G2464" s="1">
        <v>3352387</v>
      </c>
      <c r="H2464" t="s">
        <v>2352</v>
      </c>
      <c r="I2464" s="88">
        <v>6</v>
      </c>
      <c r="L2464" s="47">
        <v>39.743999999999993</v>
      </c>
      <c r="M2464" s="47">
        <f t="shared" si="80"/>
        <v>238.46399999999994</v>
      </c>
      <c r="N2464">
        <f t="shared" si="79"/>
        <v>24</v>
      </c>
    </row>
    <row r="2465" spans="1:14" x14ac:dyDescent="0.25">
      <c r="A2465" t="s">
        <v>2497</v>
      </c>
      <c r="B2465" t="s">
        <v>2537</v>
      </c>
      <c r="C2465" t="s">
        <v>2399</v>
      </c>
      <c r="D2465" s="98">
        <v>45528</v>
      </c>
      <c r="E2465" s="1">
        <v>690</v>
      </c>
      <c r="F2465" t="s">
        <v>5400</v>
      </c>
      <c r="G2465" s="1">
        <v>3373113</v>
      </c>
      <c r="H2465" t="s">
        <v>2353</v>
      </c>
      <c r="I2465" s="88">
        <v>60</v>
      </c>
      <c r="L2465" s="47">
        <v>5.9841899999999999</v>
      </c>
      <c r="M2465" s="47">
        <f t="shared" si="80"/>
        <v>359.0514</v>
      </c>
      <c r="N2465">
        <f t="shared" si="79"/>
        <v>24</v>
      </c>
    </row>
    <row r="2466" spans="1:14" x14ac:dyDescent="0.25">
      <c r="A2466" t="s">
        <v>2497</v>
      </c>
      <c r="B2466" t="s">
        <v>2537</v>
      </c>
      <c r="C2466" t="s">
        <v>2399</v>
      </c>
      <c r="D2466" s="98">
        <v>45528</v>
      </c>
      <c r="E2466" s="1">
        <v>693</v>
      </c>
      <c r="F2466" t="s">
        <v>5401</v>
      </c>
      <c r="G2466" s="1">
        <v>3584240</v>
      </c>
      <c r="H2466" t="s">
        <v>2357</v>
      </c>
      <c r="I2466" s="88">
        <v>60</v>
      </c>
      <c r="L2466" s="47">
        <v>5.9841899999999999</v>
      </c>
      <c r="M2466" s="47">
        <f t="shared" si="80"/>
        <v>359.0514</v>
      </c>
      <c r="N2466">
        <f t="shared" si="79"/>
        <v>24</v>
      </c>
    </row>
    <row r="2467" spans="1:14" x14ac:dyDescent="0.25">
      <c r="A2467" t="s">
        <v>2497</v>
      </c>
      <c r="B2467" t="s">
        <v>2537</v>
      </c>
      <c r="C2467" t="s">
        <v>2399</v>
      </c>
      <c r="D2467" s="98">
        <v>45528</v>
      </c>
      <c r="E2467" s="1">
        <v>693</v>
      </c>
      <c r="F2467" t="s">
        <v>5401</v>
      </c>
      <c r="G2467" s="1">
        <v>3584241</v>
      </c>
      <c r="H2467" t="s">
        <v>2358</v>
      </c>
      <c r="I2467" s="88">
        <v>20</v>
      </c>
      <c r="L2467" s="47">
        <v>20.662344000000001</v>
      </c>
      <c r="M2467" s="47">
        <f t="shared" si="80"/>
        <v>413.24688000000003</v>
      </c>
      <c r="N2467">
        <f t="shared" si="79"/>
        <v>24</v>
      </c>
    </row>
    <row r="2468" spans="1:14" x14ac:dyDescent="0.25">
      <c r="A2468" t="s">
        <v>2497</v>
      </c>
      <c r="B2468" t="s">
        <v>2537</v>
      </c>
      <c r="C2468" t="s">
        <v>2399</v>
      </c>
      <c r="D2468" s="98">
        <v>45524</v>
      </c>
      <c r="E2468" s="1">
        <v>695</v>
      </c>
      <c r="F2468" t="s">
        <v>5402</v>
      </c>
      <c r="G2468" s="1">
        <v>3373113</v>
      </c>
      <c r="H2468" t="s">
        <v>2353</v>
      </c>
      <c r="I2468" s="88">
        <v>60</v>
      </c>
      <c r="L2468" s="47">
        <v>5.9841899999999999</v>
      </c>
      <c r="M2468" s="47">
        <f t="shared" si="80"/>
        <v>359.0514</v>
      </c>
      <c r="N2468">
        <f t="shared" si="79"/>
        <v>20</v>
      </c>
    </row>
    <row r="2469" spans="1:14" x14ac:dyDescent="0.25">
      <c r="A2469" t="s">
        <v>2497</v>
      </c>
      <c r="B2469" t="s">
        <v>2537</v>
      </c>
      <c r="C2469" t="s">
        <v>2399</v>
      </c>
      <c r="D2469" s="98">
        <v>45524</v>
      </c>
      <c r="E2469" s="1">
        <v>695</v>
      </c>
      <c r="F2469" t="s">
        <v>5402</v>
      </c>
      <c r="G2469" s="1">
        <v>3384347</v>
      </c>
      <c r="H2469" t="s">
        <v>2345</v>
      </c>
      <c r="I2469" s="88">
        <v>60</v>
      </c>
      <c r="L2469" s="47">
        <v>5.7200040000000012</v>
      </c>
      <c r="M2469" s="47">
        <f t="shared" si="80"/>
        <v>343.20024000000006</v>
      </c>
      <c r="N2469">
        <f t="shared" si="79"/>
        <v>20</v>
      </c>
    </row>
    <row r="2470" spans="1:14" x14ac:dyDescent="0.25">
      <c r="A2470" t="s">
        <v>2497</v>
      </c>
      <c r="B2470" t="s">
        <v>2537</v>
      </c>
      <c r="C2470" t="s">
        <v>2399</v>
      </c>
      <c r="D2470" s="98">
        <v>45524</v>
      </c>
      <c r="E2470" s="1">
        <v>695</v>
      </c>
      <c r="F2470" t="s">
        <v>5402</v>
      </c>
      <c r="G2470" s="1">
        <v>3408152</v>
      </c>
      <c r="H2470" t="s">
        <v>2346</v>
      </c>
      <c r="I2470" s="88">
        <v>20</v>
      </c>
      <c r="L2470" s="47">
        <v>19.800018000000001</v>
      </c>
      <c r="M2470" s="47">
        <f t="shared" si="80"/>
        <v>396.00036</v>
      </c>
      <c r="N2470">
        <f t="shared" si="79"/>
        <v>20</v>
      </c>
    </row>
    <row r="2471" spans="1:14" x14ac:dyDescent="0.25">
      <c r="A2471" t="s">
        <v>2497</v>
      </c>
      <c r="B2471" t="s">
        <v>2537</v>
      </c>
      <c r="C2471" t="s">
        <v>2399</v>
      </c>
      <c r="D2471" s="98">
        <v>45526</v>
      </c>
      <c r="E2471" s="1">
        <v>2001</v>
      </c>
      <c r="F2471" t="s">
        <v>5126</v>
      </c>
      <c r="G2471" s="1">
        <v>3384347</v>
      </c>
      <c r="H2471" t="s">
        <v>2345</v>
      </c>
      <c r="I2471" s="88">
        <v>60</v>
      </c>
      <c r="L2471" s="47">
        <v>5.7200040000000012</v>
      </c>
      <c r="M2471" s="47">
        <f t="shared" si="80"/>
        <v>343.20024000000006</v>
      </c>
      <c r="N2471">
        <f t="shared" si="79"/>
        <v>22</v>
      </c>
    </row>
    <row r="2472" spans="1:14" x14ac:dyDescent="0.25">
      <c r="A2472" t="s">
        <v>2497</v>
      </c>
      <c r="B2472" t="s">
        <v>2537</v>
      </c>
      <c r="C2472" t="s">
        <v>2399</v>
      </c>
      <c r="D2472" s="98">
        <v>45526</v>
      </c>
      <c r="E2472" s="1">
        <v>2001</v>
      </c>
      <c r="F2472" t="s">
        <v>5126</v>
      </c>
      <c r="G2472" s="1">
        <v>3408152</v>
      </c>
      <c r="H2472" t="s">
        <v>2346</v>
      </c>
      <c r="I2472" s="88">
        <v>20</v>
      </c>
      <c r="L2472" s="47">
        <v>19.800018000000001</v>
      </c>
      <c r="M2472" s="47">
        <f t="shared" si="80"/>
        <v>396.00036</v>
      </c>
      <c r="N2472">
        <f t="shared" si="79"/>
        <v>22</v>
      </c>
    </row>
    <row r="2473" spans="1:14" x14ac:dyDescent="0.25">
      <c r="A2473" t="s">
        <v>2497</v>
      </c>
      <c r="B2473" t="s">
        <v>2537</v>
      </c>
      <c r="C2473" t="s">
        <v>2399</v>
      </c>
      <c r="D2473" s="98">
        <v>45525</v>
      </c>
      <c r="E2473" s="1">
        <v>2006</v>
      </c>
      <c r="F2473" t="s">
        <v>5403</v>
      </c>
      <c r="G2473" s="1">
        <v>3584240</v>
      </c>
      <c r="H2473" t="s">
        <v>2357</v>
      </c>
      <c r="I2473" s="88">
        <v>60</v>
      </c>
      <c r="L2473" s="47">
        <v>5.9841899999999999</v>
      </c>
      <c r="M2473" s="47">
        <f t="shared" si="80"/>
        <v>359.0514</v>
      </c>
      <c r="N2473">
        <f t="shared" si="79"/>
        <v>21</v>
      </c>
    </row>
    <row r="2474" spans="1:14" x14ac:dyDescent="0.25">
      <c r="A2474" t="s">
        <v>2497</v>
      </c>
      <c r="B2474" t="s">
        <v>2537</v>
      </c>
      <c r="C2474" t="s">
        <v>2399</v>
      </c>
      <c r="D2474" s="98">
        <v>45525</v>
      </c>
      <c r="E2474" s="1">
        <v>2006</v>
      </c>
      <c r="F2474" t="s">
        <v>5403</v>
      </c>
      <c r="G2474" s="1">
        <v>3584241</v>
      </c>
      <c r="H2474" t="s">
        <v>2358</v>
      </c>
      <c r="I2474" s="88">
        <v>20</v>
      </c>
      <c r="L2474" s="47">
        <v>20.662344000000001</v>
      </c>
      <c r="M2474" s="47">
        <f t="shared" si="80"/>
        <v>413.24688000000003</v>
      </c>
      <c r="N2474">
        <f t="shared" si="79"/>
        <v>21</v>
      </c>
    </row>
    <row r="2475" spans="1:14" x14ac:dyDescent="0.25">
      <c r="A2475" t="s">
        <v>2497</v>
      </c>
      <c r="B2475" t="s">
        <v>2537</v>
      </c>
      <c r="C2475" t="s">
        <v>2399</v>
      </c>
      <c r="D2475" s="98">
        <v>45527</v>
      </c>
      <c r="E2475" s="1">
        <v>2009</v>
      </c>
      <c r="F2475" t="s">
        <v>5404</v>
      </c>
      <c r="G2475" s="1">
        <v>3584240</v>
      </c>
      <c r="H2475" t="s">
        <v>2357</v>
      </c>
      <c r="I2475" s="88">
        <v>60</v>
      </c>
      <c r="L2475" s="47">
        <v>5.9841899999999999</v>
      </c>
      <c r="M2475" s="47">
        <f t="shared" si="80"/>
        <v>359.0514</v>
      </c>
      <c r="N2475">
        <f t="shared" si="79"/>
        <v>23</v>
      </c>
    </row>
    <row r="2476" spans="1:14" x14ac:dyDescent="0.25">
      <c r="A2476" t="s">
        <v>2497</v>
      </c>
      <c r="B2476" t="s">
        <v>2537</v>
      </c>
      <c r="C2476" t="s">
        <v>2399</v>
      </c>
      <c r="D2476" s="98">
        <v>45527</v>
      </c>
      <c r="E2476" s="1">
        <v>2009</v>
      </c>
      <c r="F2476" t="s">
        <v>5404</v>
      </c>
      <c r="G2476" s="1">
        <v>3584241</v>
      </c>
      <c r="H2476" t="s">
        <v>2358</v>
      </c>
      <c r="I2476" s="88">
        <v>20</v>
      </c>
      <c r="L2476" s="47">
        <v>20.662344000000001</v>
      </c>
      <c r="M2476" s="47">
        <f t="shared" si="80"/>
        <v>413.24688000000003</v>
      </c>
      <c r="N2476">
        <f t="shared" si="79"/>
        <v>23</v>
      </c>
    </row>
    <row r="2477" spans="1:14" x14ac:dyDescent="0.25">
      <c r="A2477" t="s">
        <v>2497</v>
      </c>
      <c r="B2477" t="s">
        <v>2537</v>
      </c>
      <c r="C2477" t="s">
        <v>2399</v>
      </c>
      <c r="D2477" s="98">
        <v>45527</v>
      </c>
      <c r="E2477" s="1">
        <v>2019</v>
      </c>
      <c r="F2477" t="s">
        <v>5405</v>
      </c>
      <c r="G2477" s="1">
        <v>3564666</v>
      </c>
      <c r="H2477" t="s">
        <v>2362</v>
      </c>
      <c r="I2477" s="88">
        <v>12</v>
      </c>
      <c r="L2477" s="47">
        <v>20.323620000000002</v>
      </c>
      <c r="M2477" s="47">
        <f t="shared" si="80"/>
        <v>243.88344000000001</v>
      </c>
      <c r="N2477">
        <f t="shared" si="79"/>
        <v>23</v>
      </c>
    </row>
    <row r="2478" spans="1:14" x14ac:dyDescent="0.25">
      <c r="A2478" t="s">
        <v>2497</v>
      </c>
      <c r="B2478" t="s">
        <v>2537</v>
      </c>
      <c r="C2478" t="s">
        <v>2399</v>
      </c>
      <c r="D2478" s="98">
        <v>45527</v>
      </c>
      <c r="E2478" s="1">
        <v>2019</v>
      </c>
      <c r="F2478" t="s">
        <v>5405</v>
      </c>
      <c r="G2478" s="1">
        <v>3564667</v>
      </c>
      <c r="H2478" t="s">
        <v>2347</v>
      </c>
      <c r="I2478" s="88">
        <v>12</v>
      </c>
      <c r="L2478" s="47">
        <v>20.323620000000002</v>
      </c>
      <c r="M2478" s="47">
        <f t="shared" si="80"/>
        <v>243.88344000000001</v>
      </c>
      <c r="N2478">
        <f t="shared" si="79"/>
        <v>23</v>
      </c>
    </row>
    <row r="2479" spans="1:14" x14ac:dyDescent="0.25">
      <c r="A2479" t="s">
        <v>2497</v>
      </c>
      <c r="B2479" t="s">
        <v>2537</v>
      </c>
      <c r="C2479" t="s">
        <v>2399</v>
      </c>
      <c r="D2479" s="98">
        <v>45528</v>
      </c>
      <c r="E2479" s="1">
        <v>2021</v>
      </c>
      <c r="F2479" t="s">
        <v>2512</v>
      </c>
      <c r="G2479" s="1">
        <v>3584240</v>
      </c>
      <c r="H2479" t="s">
        <v>2357</v>
      </c>
      <c r="I2479" s="88">
        <v>60</v>
      </c>
      <c r="L2479" s="47">
        <v>5.9841899999999999</v>
      </c>
      <c r="M2479" s="47">
        <f t="shared" si="80"/>
        <v>359.0514</v>
      </c>
      <c r="N2479">
        <f t="shared" si="79"/>
        <v>24</v>
      </c>
    </row>
    <row r="2480" spans="1:14" x14ac:dyDescent="0.25">
      <c r="A2480" t="s">
        <v>2497</v>
      </c>
      <c r="B2480" t="s">
        <v>2537</v>
      </c>
      <c r="C2480" t="s">
        <v>2399</v>
      </c>
      <c r="D2480" s="98">
        <v>45528</v>
      </c>
      <c r="E2480" s="1">
        <v>2021</v>
      </c>
      <c r="F2480" t="s">
        <v>2512</v>
      </c>
      <c r="G2480" s="1">
        <v>3584241</v>
      </c>
      <c r="H2480" t="s">
        <v>2358</v>
      </c>
      <c r="I2480" s="88">
        <v>20</v>
      </c>
      <c r="L2480" s="47">
        <v>20.662344000000001</v>
      </c>
      <c r="M2480" s="47">
        <f t="shared" si="80"/>
        <v>413.24688000000003</v>
      </c>
      <c r="N2480">
        <f t="shared" si="79"/>
        <v>24</v>
      </c>
    </row>
    <row r="2481" spans="1:14" x14ac:dyDescent="0.25">
      <c r="A2481" t="s">
        <v>2497</v>
      </c>
      <c r="B2481" t="s">
        <v>2537</v>
      </c>
      <c r="C2481" t="s">
        <v>2399</v>
      </c>
      <c r="D2481" s="98">
        <v>45526</v>
      </c>
      <c r="E2481" s="1">
        <v>2021</v>
      </c>
      <c r="F2481" t="s">
        <v>2512</v>
      </c>
      <c r="G2481" s="1">
        <v>3284683</v>
      </c>
      <c r="H2481" t="s">
        <v>2343</v>
      </c>
      <c r="I2481" s="88">
        <v>6</v>
      </c>
      <c r="L2481" s="47">
        <v>30.099959999999999</v>
      </c>
      <c r="M2481" s="47">
        <f t="shared" si="80"/>
        <v>180.59976</v>
      </c>
      <c r="N2481">
        <f t="shared" si="79"/>
        <v>22</v>
      </c>
    </row>
    <row r="2482" spans="1:14" x14ac:dyDescent="0.25">
      <c r="A2482" t="s">
        <v>2497</v>
      </c>
      <c r="B2482" t="s">
        <v>2537</v>
      </c>
      <c r="C2482" t="s">
        <v>2399</v>
      </c>
      <c r="D2482" s="98">
        <v>45529</v>
      </c>
      <c r="E2482" s="1">
        <v>2025</v>
      </c>
      <c r="F2482" t="s">
        <v>5406</v>
      </c>
      <c r="G2482" s="1">
        <v>3352387</v>
      </c>
      <c r="H2482" t="s">
        <v>2352</v>
      </c>
      <c r="I2482" s="88">
        <v>6</v>
      </c>
      <c r="L2482" s="47">
        <v>39.743999999999993</v>
      </c>
      <c r="M2482" s="47">
        <f t="shared" si="80"/>
        <v>238.46399999999994</v>
      </c>
      <c r="N2482">
        <f t="shared" si="79"/>
        <v>25</v>
      </c>
    </row>
    <row r="2483" spans="1:14" x14ac:dyDescent="0.25">
      <c r="A2483" t="s">
        <v>2497</v>
      </c>
      <c r="B2483" t="s">
        <v>2537</v>
      </c>
      <c r="C2483" t="s">
        <v>2399</v>
      </c>
      <c r="D2483" s="98">
        <v>45528</v>
      </c>
      <c r="E2483" s="1">
        <v>2027</v>
      </c>
      <c r="F2483" t="s">
        <v>2513</v>
      </c>
      <c r="G2483" s="1">
        <v>3584240</v>
      </c>
      <c r="H2483" t="s">
        <v>2357</v>
      </c>
      <c r="I2483" s="88">
        <v>60</v>
      </c>
      <c r="L2483" s="47">
        <v>5.9841899999999999</v>
      </c>
      <c r="M2483" s="47">
        <f t="shared" si="80"/>
        <v>359.0514</v>
      </c>
      <c r="N2483">
        <f t="shared" si="79"/>
        <v>24</v>
      </c>
    </row>
    <row r="2484" spans="1:14" x14ac:dyDescent="0.25">
      <c r="A2484" t="s">
        <v>2497</v>
      </c>
      <c r="B2484" t="s">
        <v>2537</v>
      </c>
      <c r="C2484" t="s">
        <v>2399</v>
      </c>
      <c r="D2484" s="98">
        <v>45528</v>
      </c>
      <c r="E2484" s="1">
        <v>2027</v>
      </c>
      <c r="F2484" t="s">
        <v>2513</v>
      </c>
      <c r="G2484" s="1">
        <v>3584241</v>
      </c>
      <c r="H2484" t="s">
        <v>2358</v>
      </c>
      <c r="I2484" s="88">
        <v>20</v>
      </c>
      <c r="L2484" s="47">
        <v>20.662344000000001</v>
      </c>
      <c r="M2484" s="47">
        <f t="shared" si="80"/>
        <v>413.24688000000003</v>
      </c>
      <c r="N2484">
        <f t="shared" si="79"/>
        <v>24</v>
      </c>
    </row>
    <row r="2485" spans="1:14" x14ac:dyDescent="0.25">
      <c r="A2485" t="s">
        <v>2497</v>
      </c>
      <c r="B2485" t="s">
        <v>2537</v>
      </c>
      <c r="C2485" t="s">
        <v>2399</v>
      </c>
      <c r="D2485" s="98">
        <v>45528</v>
      </c>
      <c r="E2485" s="1">
        <v>2027</v>
      </c>
      <c r="F2485" t="s">
        <v>2513</v>
      </c>
      <c r="G2485" s="1">
        <v>3373113</v>
      </c>
      <c r="H2485" t="s">
        <v>2353</v>
      </c>
      <c r="I2485" s="88">
        <v>60</v>
      </c>
      <c r="L2485" s="47">
        <v>5.9841899999999999</v>
      </c>
      <c r="M2485" s="47">
        <f t="shared" si="80"/>
        <v>359.0514</v>
      </c>
      <c r="N2485">
        <f t="shared" si="79"/>
        <v>24</v>
      </c>
    </row>
    <row r="2486" spans="1:14" x14ac:dyDescent="0.25">
      <c r="A2486" t="s">
        <v>2497</v>
      </c>
      <c r="B2486" t="s">
        <v>2537</v>
      </c>
      <c r="C2486" t="s">
        <v>2399</v>
      </c>
      <c r="D2486" s="98">
        <v>45528</v>
      </c>
      <c r="E2486" s="1">
        <v>2027</v>
      </c>
      <c r="F2486" t="s">
        <v>2513</v>
      </c>
      <c r="G2486" s="1">
        <v>3384347</v>
      </c>
      <c r="H2486" t="s">
        <v>2345</v>
      </c>
      <c r="I2486" s="88">
        <v>60</v>
      </c>
      <c r="L2486" s="47">
        <v>5.7200040000000012</v>
      </c>
      <c r="M2486" s="47">
        <f t="shared" si="80"/>
        <v>343.20024000000006</v>
      </c>
      <c r="N2486">
        <f t="shared" si="79"/>
        <v>24</v>
      </c>
    </row>
    <row r="2487" spans="1:14" x14ac:dyDescent="0.25">
      <c r="A2487" t="s">
        <v>2497</v>
      </c>
      <c r="B2487" t="s">
        <v>2537</v>
      </c>
      <c r="C2487" t="s">
        <v>2399</v>
      </c>
      <c r="D2487" s="98">
        <v>45528</v>
      </c>
      <c r="E2487" s="1">
        <v>2028</v>
      </c>
      <c r="F2487" t="s">
        <v>5128</v>
      </c>
      <c r="G2487" s="1">
        <v>3584240</v>
      </c>
      <c r="H2487" t="s">
        <v>2357</v>
      </c>
      <c r="I2487" s="88">
        <v>60</v>
      </c>
      <c r="L2487" s="47">
        <v>5.9841899999999999</v>
      </c>
      <c r="M2487" s="47">
        <f t="shared" si="80"/>
        <v>359.0514</v>
      </c>
      <c r="N2487">
        <f t="shared" si="79"/>
        <v>24</v>
      </c>
    </row>
    <row r="2488" spans="1:14" x14ac:dyDescent="0.25">
      <c r="A2488" t="s">
        <v>2497</v>
      </c>
      <c r="B2488" t="s">
        <v>2537</v>
      </c>
      <c r="C2488" t="s">
        <v>2399</v>
      </c>
      <c r="D2488" s="98">
        <v>45528</v>
      </c>
      <c r="E2488" s="1">
        <v>2028</v>
      </c>
      <c r="F2488" t="s">
        <v>5128</v>
      </c>
      <c r="G2488" s="1">
        <v>3584241</v>
      </c>
      <c r="H2488" t="s">
        <v>2358</v>
      </c>
      <c r="I2488" s="88">
        <v>20</v>
      </c>
      <c r="L2488" s="47">
        <v>20.662344000000001</v>
      </c>
      <c r="M2488" s="47">
        <f t="shared" si="80"/>
        <v>413.24688000000003</v>
      </c>
      <c r="N2488">
        <f t="shared" si="79"/>
        <v>24</v>
      </c>
    </row>
    <row r="2489" spans="1:14" x14ac:dyDescent="0.25">
      <c r="A2489" t="s">
        <v>2497</v>
      </c>
      <c r="B2489" t="s">
        <v>2537</v>
      </c>
      <c r="C2489" t="s">
        <v>2399</v>
      </c>
      <c r="D2489" s="98">
        <v>45526</v>
      </c>
      <c r="E2489" s="1">
        <v>2028</v>
      </c>
      <c r="F2489" t="s">
        <v>5128</v>
      </c>
      <c r="G2489" s="1">
        <v>3284683</v>
      </c>
      <c r="H2489" t="s">
        <v>2343</v>
      </c>
      <c r="I2489" s="88">
        <v>6</v>
      </c>
      <c r="L2489" s="47">
        <v>30.099959999999999</v>
      </c>
      <c r="M2489" s="47">
        <f t="shared" si="80"/>
        <v>180.59976</v>
      </c>
      <c r="N2489">
        <f t="shared" si="79"/>
        <v>22</v>
      </c>
    </row>
    <row r="2490" spans="1:14" x14ac:dyDescent="0.25">
      <c r="A2490" t="s">
        <v>2497</v>
      </c>
      <c r="B2490" t="s">
        <v>2537</v>
      </c>
      <c r="C2490" t="s">
        <v>2399</v>
      </c>
      <c r="D2490" s="98">
        <v>45526</v>
      </c>
      <c r="E2490" s="1">
        <v>2028</v>
      </c>
      <c r="F2490" t="s">
        <v>5128</v>
      </c>
      <c r="G2490" s="1">
        <v>3352387</v>
      </c>
      <c r="H2490" t="s">
        <v>2352</v>
      </c>
      <c r="I2490" s="88">
        <v>6</v>
      </c>
      <c r="L2490" s="47">
        <v>39.743999999999993</v>
      </c>
      <c r="M2490" s="47">
        <f t="shared" si="80"/>
        <v>238.46399999999994</v>
      </c>
      <c r="N2490">
        <f t="shared" si="79"/>
        <v>22</v>
      </c>
    </row>
    <row r="2491" spans="1:14" x14ac:dyDescent="0.25">
      <c r="A2491" t="s">
        <v>2497</v>
      </c>
      <c r="B2491" t="s">
        <v>2537</v>
      </c>
      <c r="C2491" t="s">
        <v>2399</v>
      </c>
      <c r="D2491" s="98">
        <v>45526</v>
      </c>
      <c r="E2491" s="1">
        <v>2028</v>
      </c>
      <c r="F2491" t="s">
        <v>5128</v>
      </c>
      <c r="G2491" s="1">
        <v>3384347</v>
      </c>
      <c r="H2491" t="s">
        <v>2345</v>
      </c>
      <c r="I2491" s="88">
        <v>60</v>
      </c>
      <c r="L2491" s="47">
        <v>5.7200040000000012</v>
      </c>
      <c r="M2491" s="47">
        <f t="shared" si="80"/>
        <v>343.20024000000006</v>
      </c>
      <c r="N2491">
        <f t="shared" si="79"/>
        <v>22</v>
      </c>
    </row>
    <row r="2492" spans="1:14" x14ac:dyDescent="0.25">
      <c r="A2492" t="s">
        <v>2497</v>
      </c>
      <c r="B2492" t="s">
        <v>2537</v>
      </c>
      <c r="C2492" t="s">
        <v>2399</v>
      </c>
      <c r="D2492" s="98">
        <v>45526</v>
      </c>
      <c r="E2492" s="1">
        <v>2028</v>
      </c>
      <c r="F2492" t="s">
        <v>5128</v>
      </c>
      <c r="G2492" s="1">
        <v>3408152</v>
      </c>
      <c r="H2492" t="s">
        <v>2346</v>
      </c>
      <c r="I2492" s="88">
        <v>20</v>
      </c>
      <c r="L2492" s="47">
        <v>19.800018000000001</v>
      </c>
      <c r="M2492" s="47">
        <f t="shared" si="80"/>
        <v>396.00036</v>
      </c>
      <c r="N2492">
        <f t="shared" si="79"/>
        <v>22</v>
      </c>
    </row>
    <row r="2493" spans="1:14" x14ac:dyDescent="0.25">
      <c r="A2493" t="s">
        <v>2497</v>
      </c>
      <c r="B2493" t="s">
        <v>2537</v>
      </c>
      <c r="C2493" t="s">
        <v>2399</v>
      </c>
      <c r="D2493" s="98">
        <v>45526</v>
      </c>
      <c r="E2493" s="1">
        <v>2028</v>
      </c>
      <c r="F2493" t="s">
        <v>5128</v>
      </c>
      <c r="G2493" s="1">
        <v>3564666</v>
      </c>
      <c r="H2493" t="s">
        <v>2362</v>
      </c>
      <c r="I2493" s="88">
        <v>12</v>
      </c>
      <c r="L2493" s="47">
        <v>20.323620000000002</v>
      </c>
      <c r="M2493" s="47">
        <f t="shared" si="80"/>
        <v>243.88344000000001</v>
      </c>
      <c r="N2493">
        <f t="shared" si="79"/>
        <v>22</v>
      </c>
    </row>
    <row r="2494" spans="1:14" x14ac:dyDescent="0.25">
      <c r="A2494" t="s">
        <v>2497</v>
      </c>
      <c r="B2494" t="s">
        <v>2537</v>
      </c>
      <c r="C2494" t="s">
        <v>2399</v>
      </c>
      <c r="D2494" s="98">
        <v>45526</v>
      </c>
      <c r="E2494" s="1">
        <v>2028</v>
      </c>
      <c r="F2494" t="s">
        <v>5128</v>
      </c>
      <c r="G2494" s="1">
        <v>3566457</v>
      </c>
      <c r="H2494" t="s">
        <v>2365</v>
      </c>
      <c r="I2494" s="88">
        <v>24</v>
      </c>
      <c r="L2494" s="47">
        <v>12.645809999999999</v>
      </c>
      <c r="M2494" s="47">
        <f t="shared" si="80"/>
        <v>303.49943999999999</v>
      </c>
      <c r="N2494">
        <f t="shared" si="79"/>
        <v>22</v>
      </c>
    </row>
    <row r="2495" spans="1:14" x14ac:dyDescent="0.25">
      <c r="A2495" t="s">
        <v>2497</v>
      </c>
      <c r="B2495" t="s">
        <v>2537</v>
      </c>
      <c r="C2495" t="s">
        <v>2399</v>
      </c>
      <c r="D2495" s="98">
        <v>45526</v>
      </c>
      <c r="E2495" s="1">
        <v>2028</v>
      </c>
      <c r="F2495" t="s">
        <v>5128</v>
      </c>
      <c r="G2495" s="1">
        <v>3568860</v>
      </c>
      <c r="H2495" t="s">
        <v>2361</v>
      </c>
      <c r="I2495" s="88">
        <v>24</v>
      </c>
      <c r="L2495" s="47">
        <v>12.645809999999999</v>
      </c>
      <c r="M2495" s="47">
        <f t="shared" si="80"/>
        <v>303.49943999999999</v>
      </c>
      <c r="N2495">
        <f t="shared" si="79"/>
        <v>22</v>
      </c>
    </row>
    <row r="2496" spans="1:14" x14ac:dyDescent="0.25">
      <c r="A2496" t="s">
        <v>2497</v>
      </c>
      <c r="B2496" t="s">
        <v>2537</v>
      </c>
      <c r="C2496" t="s">
        <v>2399</v>
      </c>
      <c r="D2496" s="98">
        <v>45526</v>
      </c>
      <c r="E2496" s="1">
        <v>2030</v>
      </c>
      <c r="F2496" t="s">
        <v>5129</v>
      </c>
      <c r="G2496" s="1">
        <v>3584240</v>
      </c>
      <c r="H2496" t="s">
        <v>2357</v>
      </c>
      <c r="I2496" s="88">
        <v>60</v>
      </c>
      <c r="L2496" s="47">
        <v>5.9841899999999999</v>
      </c>
      <c r="M2496" s="47">
        <f t="shared" si="80"/>
        <v>359.0514</v>
      </c>
      <c r="N2496">
        <f t="shared" si="79"/>
        <v>22</v>
      </c>
    </row>
    <row r="2497" spans="1:14" x14ac:dyDescent="0.25">
      <c r="A2497" t="s">
        <v>2497</v>
      </c>
      <c r="B2497" t="s">
        <v>2537</v>
      </c>
      <c r="C2497" t="s">
        <v>2399</v>
      </c>
      <c r="D2497" s="98">
        <v>45526</v>
      </c>
      <c r="E2497" s="1">
        <v>2030</v>
      </c>
      <c r="F2497" t="s">
        <v>5129</v>
      </c>
      <c r="G2497" s="1">
        <v>3584241</v>
      </c>
      <c r="H2497" t="s">
        <v>2358</v>
      </c>
      <c r="I2497" s="88">
        <v>20</v>
      </c>
      <c r="L2497" s="47">
        <v>20.662344000000001</v>
      </c>
      <c r="M2497" s="47">
        <f t="shared" si="80"/>
        <v>413.24688000000003</v>
      </c>
      <c r="N2497">
        <f t="shared" si="79"/>
        <v>22</v>
      </c>
    </row>
    <row r="2498" spans="1:14" x14ac:dyDescent="0.25">
      <c r="A2498" t="s">
        <v>2497</v>
      </c>
      <c r="B2498" t="s">
        <v>2537</v>
      </c>
      <c r="C2498" t="s">
        <v>2399</v>
      </c>
      <c r="D2498" s="98">
        <v>45527</v>
      </c>
      <c r="E2498" s="1">
        <v>2031</v>
      </c>
      <c r="F2498" t="s">
        <v>5407</v>
      </c>
      <c r="G2498" s="1">
        <v>3584240</v>
      </c>
      <c r="H2498" t="s">
        <v>2357</v>
      </c>
      <c r="I2498" s="88">
        <v>60</v>
      </c>
      <c r="L2498" s="47">
        <v>5.9841899999999999</v>
      </c>
      <c r="M2498" s="47">
        <f t="shared" si="80"/>
        <v>359.0514</v>
      </c>
      <c r="N2498">
        <f t="shared" si="79"/>
        <v>23</v>
      </c>
    </row>
    <row r="2499" spans="1:14" x14ac:dyDescent="0.25">
      <c r="A2499" t="s">
        <v>2497</v>
      </c>
      <c r="B2499" t="s">
        <v>2537</v>
      </c>
      <c r="C2499" t="s">
        <v>2399</v>
      </c>
      <c r="D2499" s="98">
        <v>45527</v>
      </c>
      <c r="E2499" s="1">
        <v>2031</v>
      </c>
      <c r="F2499" t="s">
        <v>5407</v>
      </c>
      <c r="G2499" s="1">
        <v>3584241</v>
      </c>
      <c r="H2499" t="s">
        <v>2358</v>
      </c>
      <c r="I2499" s="88">
        <v>20</v>
      </c>
      <c r="L2499" s="47">
        <v>20.662344000000001</v>
      </c>
      <c r="M2499" s="47">
        <f t="shared" si="80"/>
        <v>413.24688000000003</v>
      </c>
      <c r="N2499">
        <f t="shared" ref="N2499:N2562" si="81">+DAY(D2499)</f>
        <v>23</v>
      </c>
    </row>
    <row r="2500" spans="1:14" x14ac:dyDescent="0.25">
      <c r="A2500" t="s">
        <v>2497</v>
      </c>
      <c r="B2500" t="s">
        <v>2537</v>
      </c>
      <c r="C2500" t="s">
        <v>2399</v>
      </c>
      <c r="D2500" s="98">
        <v>45527</v>
      </c>
      <c r="E2500" s="1">
        <v>2032</v>
      </c>
      <c r="F2500" t="s">
        <v>5408</v>
      </c>
      <c r="G2500" s="1">
        <v>3284683</v>
      </c>
      <c r="H2500" t="s">
        <v>2343</v>
      </c>
      <c r="I2500" s="88">
        <v>48</v>
      </c>
      <c r="L2500" s="47">
        <v>30.099959999999999</v>
      </c>
      <c r="M2500" s="47">
        <f t="shared" si="80"/>
        <v>1444.79808</v>
      </c>
      <c r="N2500">
        <f t="shared" si="81"/>
        <v>23</v>
      </c>
    </row>
    <row r="2501" spans="1:14" x14ac:dyDescent="0.25">
      <c r="A2501" t="s">
        <v>2497</v>
      </c>
      <c r="B2501" t="s">
        <v>2537</v>
      </c>
      <c r="C2501" t="s">
        <v>2399</v>
      </c>
      <c r="D2501" s="98">
        <v>45527</v>
      </c>
      <c r="E2501" s="1">
        <v>2032</v>
      </c>
      <c r="F2501" t="s">
        <v>5408</v>
      </c>
      <c r="G2501" s="1">
        <v>3352387</v>
      </c>
      <c r="H2501" t="s">
        <v>2352</v>
      </c>
      <c r="I2501" s="88">
        <v>6</v>
      </c>
      <c r="L2501" s="47">
        <v>39.743999999999993</v>
      </c>
      <c r="M2501" s="47">
        <f t="shared" si="80"/>
        <v>238.46399999999994</v>
      </c>
      <c r="N2501">
        <f t="shared" si="81"/>
        <v>23</v>
      </c>
    </row>
    <row r="2502" spans="1:14" x14ac:dyDescent="0.25">
      <c r="A2502" t="s">
        <v>2497</v>
      </c>
      <c r="B2502" t="s">
        <v>2537</v>
      </c>
      <c r="C2502" t="s">
        <v>2399</v>
      </c>
      <c r="D2502" s="98">
        <v>45525</v>
      </c>
      <c r="E2502" s="1">
        <v>2033</v>
      </c>
      <c r="F2502" t="s">
        <v>5409</v>
      </c>
      <c r="G2502" s="1">
        <v>3584240</v>
      </c>
      <c r="H2502" t="s">
        <v>2357</v>
      </c>
      <c r="I2502" s="88">
        <v>60</v>
      </c>
      <c r="L2502" s="47">
        <v>5.9841899999999999</v>
      </c>
      <c r="M2502" s="47">
        <f t="shared" si="80"/>
        <v>359.0514</v>
      </c>
      <c r="N2502">
        <f t="shared" si="81"/>
        <v>21</v>
      </c>
    </row>
    <row r="2503" spans="1:14" x14ac:dyDescent="0.25">
      <c r="A2503" t="s">
        <v>2497</v>
      </c>
      <c r="B2503" t="s">
        <v>2537</v>
      </c>
      <c r="C2503" t="s">
        <v>2399</v>
      </c>
      <c r="D2503" s="98">
        <v>45525</v>
      </c>
      <c r="E2503" s="1">
        <v>2033</v>
      </c>
      <c r="F2503" t="s">
        <v>5409</v>
      </c>
      <c r="G2503" s="1">
        <v>3584241</v>
      </c>
      <c r="H2503" t="s">
        <v>2358</v>
      </c>
      <c r="I2503" s="88">
        <v>20</v>
      </c>
      <c r="L2503" s="47">
        <v>20.662344000000001</v>
      </c>
      <c r="M2503" s="47">
        <f t="shared" si="80"/>
        <v>413.24688000000003</v>
      </c>
      <c r="N2503">
        <f t="shared" si="81"/>
        <v>21</v>
      </c>
    </row>
    <row r="2504" spans="1:14" x14ac:dyDescent="0.25">
      <c r="A2504" t="s">
        <v>2497</v>
      </c>
      <c r="B2504" t="s">
        <v>2537</v>
      </c>
      <c r="C2504" t="s">
        <v>2399</v>
      </c>
      <c r="D2504" s="98">
        <v>45527</v>
      </c>
      <c r="E2504" s="1">
        <v>2034</v>
      </c>
      <c r="F2504" t="s">
        <v>2568</v>
      </c>
      <c r="G2504" s="1">
        <v>3564666</v>
      </c>
      <c r="H2504" t="s">
        <v>2362</v>
      </c>
      <c r="I2504" s="88">
        <v>12</v>
      </c>
      <c r="L2504" s="47">
        <v>20.323620000000002</v>
      </c>
      <c r="M2504" s="47">
        <f t="shared" si="80"/>
        <v>243.88344000000001</v>
      </c>
      <c r="N2504">
        <f t="shared" si="81"/>
        <v>23</v>
      </c>
    </row>
    <row r="2505" spans="1:14" x14ac:dyDescent="0.25">
      <c r="A2505" t="s">
        <v>2497</v>
      </c>
      <c r="B2505" t="s">
        <v>2537</v>
      </c>
      <c r="C2505" t="s">
        <v>2399</v>
      </c>
      <c r="D2505" s="98">
        <v>45527</v>
      </c>
      <c r="E2505" s="1">
        <v>2034</v>
      </c>
      <c r="F2505" t="s">
        <v>2568</v>
      </c>
      <c r="G2505" s="1">
        <v>3564667</v>
      </c>
      <c r="H2505" t="s">
        <v>2347</v>
      </c>
      <c r="I2505" s="88">
        <v>12</v>
      </c>
      <c r="L2505" s="47">
        <v>20.323620000000002</v>
      </c>
      <c r="M2505" s="47">
        <f t="shared" si="80"/>
        <v>243.88344000000001</v>
      </c>
      <c r="N2505">
        <f t="shared" si="81"/>
        <v>23</v>
      </c>
    </row>
    <row r="2506" spans="1:14" x14ac:dyDescent="0.25">
      <c r="A2506" t="s">
        <v>2497</v>
      </c>
      <c r="B2506" t="s">
        <v>2537</v>
      </c>
      <c r="C2506" t="s">
        <v>2399</v>
      </c>
      <c r="D2506" s="98">
        <v>45527</v>
      </c>
      <c r="E2506" s="1">
        <v>2034</v>
      </c>
      <c r="F2506" t="s">
        <v>2568</v>
      </c>
      <c r="G2506" s="1">
        <v>3564666</v>
      </c>
      <c r="H2506" t="s">
        <v>2362</v>
      </c>
      <c r="I2506" s="88">
        <v>12</v>
      </c>
      <c r="L2506" s="47">
        <v>20.323620000000002</v>
      </c>
      <c r="M2506" s="47">
        <f t="shared" si="80"/>
        <v>243.88344000000001</v>
      </c>
      <c r="N2506">
        <f t="shared" si="81"/>
        <v>23</v>
      </c>
    </row>
    <row r="2507" spans="1:14" x14ac:dyDescent="0.25">
      <c r="A2507" t="s">
        <v>2497</v>
      </c>
      <c r="B2507" t="s">
        <v>2537</v>
      </c>
      <c r="C2507" t="s">
        <v>2399</v>
      </c>
      <c r="D2507" s="98">
        <v>45527</v>
      </c>
      <c r="E2507" s="1">
        <v>2034</v>
      </c>
      <c r="F2507" t="s">
        <v>2568</v>
      </c>
      <c r="G2507" s="1">
        <v>3564667</v>
      </c>
      <c r="H2507" t="s">
        <v>2347</v>
      </c>
      <c r="I2507" s="88">
        <v>12</v>
      </c>
      <c r="L2507" s="47">
        <v>20.323620000000002</v>
      </c>
      <c r="M2507" s="47">
        <f t="shared" ref="M2507:M2570" si="82">+I2507*L2507</f>
        <v>243.88344000000001</v>
      </c>
      <c r="N2507">
        <f t="shared" si="81"/>
        <v>23</v>
      </c>
    </row>
    <row r="2508" spans="1:14" x14ac:dyDescent="0.25">
      <c r="A2508" t="s">
        <v>2497</v>
      </c>
      <c r="B2508" t="s">
        <v>2537</v>
      </c>
      <c r="C2508" t="s">
        <v>2399</v>
      </c>
      <c r="D2508" s="98">
        <v>45528</v>
      </c>
      <c r="E2508" s="1">
        <v>2048</v>
      </c>
      <c r="F2508" t="s">
        <v>5130</v>
      </c>
      <c r="G2508" s="1">
        <v>3584240</v>
      </c>
      <c r="H2508" t="s">
        <v>2357</v>
      </c>
      <c r="I2508" s="88">
        <v>60</v>
      </c>
      <c r="L2508" s="47">
        <v>5.9841899999999999</v>
      </c>
      <c r="M2508" s="47">
        <f t="shared" si="82"/>
        <v>359.0514</v>
      </c>
      <c r="N2508">
        <f t="shared" si="81"/>
        <v>24</v>
      </c>
    </row>
    <row r="2509" spans="1:14" x14ac:dyDescent="0.25">
      <c r="A2509" t="s">
        <v>2497</v>
      </c>
      <c r="B2509" t="s">
        <v>2537</v>
      </c>
      <c r="C2509" t="s">
        <v>2399</v>
      </c>
      <c r="D2509" s="98">
        <v>45528</v>
      </c>
      <c r="E2509" s="1">
        <v>2048</v>
      </c>
      <c r="F2509" t="s">
        <v>5130</v>
      </c>
      <c r="G2509" s="1">
        <v>3584241</v>
      </c>
      <c r="H2509" t="s">
        <v>2358</v>
      </c>
      <c r="I2509" s="88">
        <v>20</v>
      </c>
      <c r="L2509" s="47">
        <v>20.662344000000001</v>
      </c>
      <c r="M2509" s="47">
        <f t="shared" si="82"/>
        <v>413.24688000000003</v>
      </c>
      <c r="N2509">
        <f t="shared" si="81"/>
        <v>24</v>
      </c>
    </row>
    <row r="2510" spans="1:14" x14ac:dyDescent="0.25">
      <c r="A2510" t="s">
        <v>2497</v>
      </c>
      <c r="B2510" t="s">
        <v>2537</v>
      </c>
      <c r="C2510" t="s">
        <v>2399</v>
      </c>
      <c r="D2510" s="98">
        <v>45526</v>
      </c>
      <c r="E2510" s="1">
        <v>2051</v>
      </c>
      <c r="F2510" t="s">
        <v>5410</v>
      </c>
      <c r="G2510" s="1">
        <v>3584240</v>
      </c>
      <c r="H2510" t="s">
        <v>2357</v>
      </c>
      <c r="I2510" s="88">
        <v>60</v>
      </c>
      <c r="L2510" s="47">
        <v>5.9841899999999999</v>
      </c>
      <c r="M2510" s="47">
        <f t="shared" si="82"/>
        <v>359.0514</v>
      </c>
      <c r="N2510">
        <f t="shared" si="81"/>
        <v>22</v>
      </c>
    </row>
    <row r="2511" spans="1:14" x14ac:dyDescent="0.25">
      <c r="A2511" t="s">
        <v>2497</v>
      </c>
      <c r="B2511" t="s">
        <v>2537</v>
      </c>
      <c r="C2511" t="s">
        <v>2399</v>
      </c>
      <c r="D2511" s="98">
        <v>45526</v>
      </c>
      <c r="E2511" s="1">
        <v>2051</v>
      </c>
      <c r="F2511" t="s">
        <v>5410</v>
      </c>
      <c r="G2511" s="1">
        <v>3584241</v>
      </c>
      <c r="H2511" t="s">
        <v>2358</v>
      </c>
      <c r="I2511" s="88">
        <v>20</v>
      </c>
      <c r="L2511" s="47">
        <v>20.662344000000001</v>
      </c>
      <c r="M2511" s="47">
        <f t="shared" si="82"/>
        <v>413.24688000000003</v>
      </c>
      <c r="N2511">
        <f t="shared" si="81"/>
        <v>22</v>
      </c>
    </row>
    <row r="2512" spans="1:14" x14ac:dyDescent="0.25">
      <c r="A2512" t="s">
        <v>2497</v>
      </c>
      <c r="B2512" t="s">
        <v>2537</v>
      </c>
      <c r="C2512" t="s">
        <v>2399</v>
      </c>
      <c r="D2512" s="98">
        <v>45526</v>
      </c>
      <c r="E2512" s="1">
        <v>2051</v>
      </c>
      <c r="F2512" t="s">
        <v>5410</v>
      </c>
      <c r="G2512" s="1">
        <v>3352387</v>
      </c>
      <c r="H2512" t="s">
        <v>2352</v>
      </c>
      <c r="I2512" s="88">
        <v>6</v>
      </c>
      <c r="L2512" s="47">
        <v>39.743999999999993</v>
      </c>
      <c r="M2512" s="47">
        <f t="shared" si="82"/>
        <v>238.46399999999994</v>
      </c>
      <c r="N2512">
        <f t="shared" si="81"/>
        <v>22</v>
      </c>
    </row>
    <row r="2513" spans="1:14" x14ac:dyDescent="0.25">
      <c r="A2513" t="s">
        <v>2497</v>
      </c>
      <c r="B2513" t="s">
        <v>2537</v>
      </c>
      <c r="C2513" t="s">
        <v>2399</v>
      </c>
      <c r="D2513" s="98">
        <v>45527</v>
      </c>
      <c r="E2513" s="1">
        <v>2057</v>
      </c>
      <c r="F2513" t="s">
        <v>2569</v>
      </c>
      <c r="G2513" s="1">
        <v>3584240</v>
      </c>
      <c r="H2513" t="s">
        <v>2357</v>
      </c>
      <c r="I2513" s="88">
        <v>60</v>
      </c>
      <c r="L2513" s="47">
        <v>5.9841899999999999</v>
      </c>
      <c r="M2513" s="47">
        <f t="shared" si="82"/>
        <v>359.0514</v>
      </c>
      <c r="N2513">
        <f t="shared" si="81"/>
        <v>23</v>
      </c>
    </row>
    <row r="2514" spans="1:14" x14ac:dyDescent="0.25">
      <c r="A2514" t="s">
        <v>2497</v>
      </c>
      <c r="B2514" t="s">
        <v>2537</v>
      </c>
      <c r="C2514" t="s">
        <v>2399</v>
      </c>
      <c r="D2514" s="98">
        <v>45527</v>
      </c>
      <c r="E2514" s="1">
        <v>2057</v>
      </c>
      <c r="F2514" t="s">
        <v>2569</v>
      </c>
      <c r="G2514" s="1">
        <v>3584241</v>
      </c>
      <c r="H2514" t="s">
        <v>2358</v>
      </c>
      <c r="I2514" s="88">
        <v>20</v>
      </c>
      <c r="L2514" s="47">
        <v>20.662344000000001</v>
      </c>
      <c r="M2514" s="47">
        <f t="shared" si="82"/>
        <v>413.24688000000003</v>
      </c>
      <c r="N2514">
        <f t="shared" si="81"/>
        <v>23</v>
      </c>
    </row>
    <row r="2515" spans="1:14" x14ac:dyDescent="0.25">
      <c r="A2515" t="s">
        <v>2497</v>
      </c>
      <c r="B2515" t="s">
        <v>2537</v>
      </c>
      <c r="C2515" t="s">
        <v>2399</v>
      </c>
      <c r="D2515" s="98">
        <v>45528</v>
      </c>
      <c r="E2515" s="1">
        <v>2057</v>
      </c>
      <c r="F2515" t="s">
        <v>2569</v>
      </c>
      <c r="G2515" s="1">
        <v>3352387</v>
      </c>
      <c r="H2515" t="s">
        <v>2352</v>
      </c>
      <c r="I2515" s="88">
        <v>6</v>
      </c>
      <c r="L2515" s="47">
        <v>39.743999999999993</v>
      </c>
      <c r="M2515" s="47">
        <f t="shared" si="82"/>
        <v>238.46399999999994</v>
      </c>
      <c r="N2515">
        <f t="shared" si="81"/>
        <v>24</v>
      </c>
    </row>
    <row r="2516" spans="1:14" x14ac:dyDescent="0.25">
      <c r="A2516" t="s">
        <v>2497</v>
      </c>
      <c r="B2516" t="s">
        <v>2537</v>
      </c>
      <c r="C2516" t="s">
        <v>2399</v>
      </c>
      <c r="D2516" s="98">
        <v>45528</v>
      </c>
      <c r="E2516" s="1">
        <v>2060</v>
      </c>
      <c r="F2516" t="s">
        <v>5411</v>
      </c>
      <c r="G2516" s="1">
        <v>3284683</v>
      </c>
      <c r="H2516" t="s">
        <v>2343</v>
      </c>
      <c r="I2516" s="88">
        <v>6</v>
      </c>
      <c r="L2516" s="47">
        <v>30.099959999999999</v>
      </c>
      <c r="M2516" s="47">
        <f t="shared" si="82"/>
        <v>180.59976</v>
      </c>
      <c r="N2516">
        <f t="shared" si="81"/>
        <v>24</v>
      </c>
    </row>
    <row r="2517" spans="1:14" x14ac:dyDescent="0.25">
      <c r="A2517" t="s">
        <v>2497</v>
      </c>
      <c r="B2517" t="s">
        <v>2537</v>
      </c>
      <c r="C2517" t="s">
        <v>2399</v>
      </c>
      <c r="D2517" s="98">
        <v>45526</v>
      </c>
      <c r="E2517" s="1">
        <v>2063</v>
      </c>
      <c r="F2517" t="s">
        <v>2514</v>
      </c>
      <c r="G2517" s="1">
        <v>3584240</v>
      </c>
      <c r="H2517" t="s">
        <v>2357</v>
      </c>
      <c r="I2517" s="88">
        <v>60</v>
      </c>
      <c r="L2517" s="47">
        <v>5.9841899999999999</v>
      </c>
      <c r="M2517" s="47">
        <f t="shared" si="82"/>
        <v>359.0514</v>
      </c>
      <c r="N2517">
        <f t="shared" si="81"/>
        <v>22</v>
      </c>
    </row>
    <row r="2518" spans="1:14" x14ac:dyDescent="0.25">
      <c r="A2518" t="s">
        <v>2497</v>
      </c>
      <c r="B2518" t="s">
        <v>2537</v>
      </c>
      <c r="C2518" t="s">
        <v>2399</v>
      </c>
      <c r="D2518" s="98">
        <v>45526</v>
      </c>
      <c r="E2518" s="1">
        <v>2063</v>
      </c>
      <c r="F2518" t="s">
        <v>2514</v>
      </c>
      <c r="G2518" s="1">
        <v>3584241</v>
      </c>
      <c r="H2518" t="s">
        <v>2358</v>
      </c>
      <c r="I2518" s="88">
        <v>20</v>
      </c>
      <c r="L2518" s="47">
        <v>20.662344000000001</v>
      </c>
      <c r="M2518" s="47">
        <f t="shared" si="82"/>
        <v>413.24688000000003</v>
      </c>
      <c r="N2518">
        <f t="shared" si="81"/>
        <v>22</v>
      </c>
    </row>
    <row r="2519" spans="1:14" x14ac:dyDescent="0.25">
      <c r="A2519" t="s">
        <v>2497</v>
      </c>
      <c r="B2519" t="s">
        <v>2537</v>
      </c>
      <c r="C2519" t="s">
        <v>2399</v>
      </c>
      <c r="D2519" s="98">
        <v>45527</v>
      </c>
      <c r="E2519" s="1">
        <v>2063</v>
      </c>
      <c r="F2519" t="s">
        <v>2514</v>
      </c>
      <c r="G2519" s="1">
        <v>3352387</v>
      </c>
      <c r="H2519" t="s">
        <v>2352</v>
      </c>
      <c r="I2519" s="88">
        <v>6</v>
      </c>
      <c r="L2519" s="47">
        <v>39.743999999999993</v>
      </c>
      <c r="M2519" s="47">
        <f t="shared" si="82"/>
        <v>238.46399999999994</v>
      </c>
      <c r="N2519">
        <f t="shared" si="81"/>
        <v>23</v>
      </c>
    </row>
    <row r="2520" spans="1:14" x14ac:dyDescent="0.25">
      <c r="A2520" t="s">
        <v>2497</v>
      </c>
      <c r="B2520" t="s">
        <v>2537</v>
      </c>
      <c r="C2520" t="s">
        <v>2399</v>
      </c>
      <c r="D2520" s="98">
        <v>45527</v>
      </c>
      <c r="E2520" s="1">
        <v>2063</v>
      </c>
      <c r="F2520" t="s">
        <v>2514</v>
      </c>
      <c r="G2520" s="1">
        <v>3352387</v>
      </c>
      <c r="H2520" t="s">
        <v>2352</v>
      </c>
      <c r="I2520" s="88">
        <v>12</v>
      </c>
      <c r="L2520" s="47">
        <v>39.743999999999993</v>
      </c>
      <c r="M2520" s="47">
        <f t="shared" si="82"/>
        <v>476.92799999999988</v>
      </c>
      <c r="N2520">
        <f t="shared" si="81"/>
        <v>23</v>
      </c>
    </row>
    <row r="2521" spans="1:14" x14ac:dyDescent="0.25">
      <c r="A2521" t="s">
        <v>2497</v>
      </c>
      <c r="B2521" t="s">
        <v>2537</v>
      </c>
      <c r="C2521" t="s">
        <v>2399</v>
      </c>
      <c r="D2521" s="98">
        <v>45527</v>
      </c>
      <c r="E2521" s="1">
        <v>2063</v>
      </c>
      <c r="F2521" t="s">
        <v>2514</v>
      </c>
      <c r="G2521" s="1">
        <v>3384346</v>
      </c>
      <c r="H2521" t="s">
        <v>2354</v>
      </c>
      <c r="I2521" s="88">
        <v>6</v>
      </c>
      <c r="L2521" s="47">
        <v>37.949940000000005</v>
      </c>
      <c r="M2521" s="47">
        <f t="shared" si="82"/>
        <v>227.69964000000004</v>
      </c>
      <c r="N2521">
        <f t="shared" si="81"/>
        <v>23</v>
      </c>
    </row>
    <row r="2522" spans="1:14" x14ac:dyDescent="0.25">
      <c r="A2522" t="s">
        <v>2497</v>
      </c>
      <c r="B2522" t="s">
        <v>2537</v>
      </c>
      <c r="C2522" t="s">
        <v>2399</v>
      </c>
      <c r="D2522" s="98">
        <v>45527</v>
      </c>
      <c r="E2522" s="1">
        <v>2063</v>
      </c>
      <c r="F2522" t="s">
        <v>2514</v>
      </c>
      <c r="G2522" s="1">
        <v>3408152</v>
      </c>
      <c r="H2522" t="s">
        <v>2346</v>
      </c>
      <c r="I2522" s="88">
        <v>40</v>
      </c>
      <c r="L2522" s="47">
        <v>19.800018000000001</v>
      </c>
      <c r="M2522" s="47">
        <f t="shared" si="82"/>
        <v>792.00072</v>
      </c>
      <c r="N2522">
        <f t="shared" si="81"/>
        <v>23</v>
      </c>
    </row>
    <row r="2523" spans="1:14" x14ac:dyDescent="0.25">
      <c r="A2523" t="s">
        <v>2497</v>
      </c>
      <c r="B2523" t="s">
        <v>2537</v>
      </c>
      <c r="C2523" t="s">
        <v>2399</v>
      </c>
      <c r="D2523" s="98">
        <v>45527</v>
      </c>
      <c r="E2523" s="1">
        <v>2063</v>
      </c>
      <c r="F2523" t="s">
        <v>2514</v>
      </c>
      <c r="G2523" s="1">
        <v>3284683</v>
      </c>
      <c r="H2523" t="s">
        <v>2343</v>
      </c>
      <c r="I2523" s="88">
        <v>12</v>
      </c>
      <c r="L2523" s="47">
        <v>30.099959999999999</v>
      </c>
      <c r="M2523" s="47">
        <f t="shared" si="82"/>
        <v>361.19952000000001</v>
      </c>
      <c r="N2523">
        <f t="shared" si="81"/>
        <v>23</v>
      </c>
    </row>
    <row r="2524" spans="1:14" x14ac:dyDescent="0.25">
      <c r="A2524" t="s">
        <v>2497</v>
      </c>
      <c r="B2524" t="s">
        <v>2537</v>
      </c>
      <c r="C2524" t="s">
        <v>2399</v>
      </c>
      <c r="D2524" s="98">
        <v>45526</v>
      </c>
      <c r="E2524" s="1">
        <v>2064</v>
      </c>
      <c r="F2524" t="s">
        <v>5412</v>
      </c>
      <c r="G2524" s="1">
        <v>3584240</v>
      </c>
      <c r="H2524" t="s">
        <v>2357</v>
      </c>
      <c r="I2524" s="88">
        <v>60</v>
      </c>
      <c r="L2524" s="47">
        <v>5.9841899999999999</v>
      </c>
      <c r="M2524" s="47">
        <f t="shared" si="82"/>
        <v>359.0514</v>
      </c>
      <c r="N2524">
        <f t="shared" si="81"/>
        <v>22</v>
      </c>
    </row>
    <row r="2525" spans="1:14" x14ac:dyDescent="0.25">
      <c r="A2525" t="s">
        <v>2497</v>
      </c>
      <c r="B2525" t="s">
        <v>2537</v>
      </c>
      <c r="C2525" t="s">
        <v>2399</v>
      </c>
      <c r="D2525" s="98">
        <v>45526</v>
      </c>
      <c r="E2525" s="1">
        <v>2064</v>
      </c>
      <c r="F2525" t="s">
        <v>5412</v>
      </c>
      <c r="G2525" s="1">
        <v>3584241</v>
      </c>
      <c r="H2525" t="s">
        <v>2358</v>
      </c>
      <c r="I2525" s="88">
        <v>20</v>
      </c>
      <c r="L2525" s="47">
        <v>20.662344000000001</v>
      </c>
      <c r="M2525" s="47">
        <f t="shared" si="82"/>
        <v>413.24688000000003</v>
      </c>
      <c r="N2525">
        <f t="shared" si="81"/>
        <v>22</v>
      </c>
    </row>
    <row r="2526" spans="1:14" x14ac:dyDescent="0.25">
      <c r="A2526" t="s">
        <v>2497</v>
      </c>
      <c r="B2526" t="s">
        <v>2537</v>
      </c>
      <c r="C2526" t="s">
        <v>2399</v>
      </c>
      <c r="D2526" s="98">
        <v>45527</v>
      </c>
      <c r="E2526" s="1">
        <v>2066</v>
      </c>
      <c r="F2526" t="s">
        <v>5413</v>
      </c>
      <c r="G2526" s="1">
        <v>3584240</v>
      </c>
      <c r="H2526" t="s">
        <v>2357</v>
      </c>
      <c r="I2526" s="88">
        <v>60</v>
      </c>
      <c r="L2526" s="47">
        <v>5.9841899999999999</v>
      </c>
      <c r="M2526" s="47">
        <f t="shared" si="82"/>
        <v>359.0514</v>
      </c>
      <c r="N2526">
        <f t="shared" si="81"/>
        <v>23</v>
      </c>
    </row>
    <row r="2527" spans="1:14" x14ac:dyDescent="0.25">
      <c r="A2527" t="s">
        <v>2497</v>
      </c>
      <c r="B2527" t="s">
        <v>2537</v>
      </c>
      <c r="C2527" t="s">
        <v>2399</v>
      </c>
      <c r="D2527" s="98">
        <v>45527</v>
      </c>
      <c r="E2527" s="1">
        <v>2066</v>
      </c>
      <c r="F2527" t="s">
        <v>5413</v>
      </c>
      <c r="G2527" s="1">
        <v>3584241</v>
      </c>
      <c r="H2527" t="s">
        <v>2358</v>
      </c>
      <c r="I2527" s="88">
        <v>20</v>
      </c>
      <c r="L2527" s="47">
        <v>20.662344000000001</v>
      </c>
      <c r="M2527" s="47">
        <f t="shared" si="82"/>
        <v>413.24688000000003</v>
      </c>
      <c r="N2527">
        <f t="shared" si="81"/>
        <v>23</v>
      </c>
    </row>
    <row r="2528" spans="1:14" x14ac:dyDescent="0.25">
      <c r="A2528" t="s">
        <v>2497</v>
      </c>
      <c r="B2528" t="s">
        <v>2537</v>
      </c>
      <c r="C2528" t="s">
        <v>2399</v>
      </c>
      <c r="D2528" s="98">
        <v>45528</v>
      </c>
      <c r="E2528" s="1">
        <v>2074</v>
      </c>
      <c r="F2528" t="s">
        <v>5414</v>
      </c>
      <c r="G2528" s="1">
        <v>3584240</v>
      </c>
      <c r="H2528" t="s">
        <v>2357</v>
      </c>
      <c r="I2528" s="88">
        <v>60</v>
      </c>
      <c r="L2528" s="47">
        <v>5.9841899999999999</v>
      </c>
      <c r="M2528" s="47">
        <f t="shared" si="82"/>
        <v>359.0514</v>
      </c>
      <c r="N2528">
        <f t="shared" si="81"/>
        <v>24</v>
      </c>
    </row>
    <row r="2529" spans="1:14" x14ac:dyDescent="0.25">
      <c r="A2529" t="s">
        <v>2497</v>
      </c>
      <c r="B2529" t="s">
        <v>2537</v>
      </c>
      <c r="C2529" t="s">
        <v>2399</v>
      </c>
      <c r="D2529" s="98">
        <v>45528</v>
      </c>
      <c r="E2529" s="1">
        <v>2074</v>
      </c>
      <c r="F2529" t="s">
        <v>5414</v>
      </c>
      <c r="G2529" s="1">
        <v>3584241</v>
      </c>
      <c r="H2529" t="s">
        <v>2358</v>
      </c>
      <c r="I2529" s="88">
        <v>20</v>
      </c>
      <c r="L2529" s="47">
        <v>20.662344000000001</v>
      </c>
      <c r="M2529" s="47">
        <f t="shared" si="82"/>
        <v>413.24688000000003</v>
      </c>
      <c r="N2529">
        <f t="shared" si="81"/>
        <v>24</v>
      </c>
    </row>
    <row r="2530" spans="1:14" x14ac:dyDescent="0.25">
      <c r="A2530" t="s">
        <v>2497</v>
      </c>
      <c r="B2530" t="s">
        <v>2537</v>
      </c>
      <c r="C2530" t="s">
        <v>2399</v>
      </c>
      <c r="D2530" s="98">
        <v>45526</v>
      </c>
      <c r="E2530" s="1">
        <v>2074</v>
      </c>
      <c r="F2530" t="s">
        <v>5414</v>
      </c>
      <c r="G2530" s="1">
        <v>3284683</v>
      </c>
      <c r="H2530" t="s">
        <v>2343</v>
      </c>
      <c r="I2530" s="88">
        <v>6</v>
      </c>
      <c r="L2530" s="47">
        <v>30.099959999999999</v>
      </c>
      <c r="M2530" s="47">
        <f t="shared" si="82"/>
        <v>180.59976</v>
      </c>
      <c r="N2530">
        <f t="shared" si="81"/>
        <v>22</v>
      </c>
    </row>
    <row r="2531" spans="1:14" x14ac:dyDescent="0.25">
      <c r="A2531" t="s">
        <v>2497</v>
      </c>
      <c r="B2531" t="s">
        <v>2537</v>
      </c>
      <c r="C2531" t="s">
        <v>2399</v>
      </c>
      <c r="D2531" s="98">
        <v>45526</v>
      </c>
      <c r="E2531" s="1">
        <v>2074</v>
      </c>
      <c r="F2531" t="s">
        <v>5414</v>
      </c>
      <c r="G2531" s="1">
        <v>3373113</v>
      </c>
      <c r="H2531" t="s">
        <v>2353</v>
      </c>
      <c r="I2531" s="88">
        <v>60</v>
      </c>
      <c r="L2531" s="47">
        <v>5.9841899999999999</v>
      </c>
      <c r="M2531" s="47">
        <f t="shared" si="82"/>
        <v>359.0514</v>
      </c>
      <c r="N2531">
        <f t="shared" si="81"/>
        <v>22</v>
      </c>
    </row>
    <row r="2532" spans="1:14" x14ac:dyDescent="0.25">
      <c r="A2532" t="s">
        <v>2497</v>
      </c>
      <c r="B2532" t="s">
        <v>2537</v>
      </c>
      <c r="C2532" t="s">
        <v>2399</v>
      </c>
      <c r="D2532" s="98">
        <v>45526</v>
      </c>
      <c r="E2532" s="1">
        <v>2074</v>
      </c>
      <c r="F2532" t="s">
        <v>5414</v>
      </c>
      <c r="G2532" s="1">
        <v>3352387</v>
      </c>
      <c r="H2532" t="s">
        <v>2352</v>
      </c>
      <c r="I2532" s="88">
        <v>6</v>
      </c>
      <c r="L2532" s="47">
        <v>39.743999999999993</v>
      </c>
      <c r="M2532" s="47">
        <f t="shared" si="82"/>
        <v>238.46399999999994</v>
      </c>
      <c r="N2532">
        <f t="shared" si="81"/>
        <v>22</v>
      </c>
    </row>
    <row r="2533" spans="1:14" x14ac:dyDescent="0.25">
      <c r="A2533" t="s">
        <v>2497</v>
      </c>
      <c r="B2533" t="s">
        <v>2537</v>
      </c>
      <c r="C2533" t="s">
        <v>2399</v>
      </c>
      <c r="D2533" s="98">
        <v>45526</v>
      </c>
      <c r="E2533" s="1">
        <v>2074</v>
      </c>
      <c r="F2533" t="s">
        <v>5414</v>
      </c>
      <c r="G2533" s="1">
        <v>3384347</v>
      </c>
      <c r="H2533" t="s">
        <v>2345</v>
      </c>
      <c r="I2533" s="88">
        <v>60</v>
      </c>
      <c r="L2533" s="47">
        <v>5.7200040000000012</v>
      </c>
      <c r="M2533" s="47">
        <f t="shared" si="82"/>
        <v>343.20024000000006</v>
      </c>
      <c r="N2533">
        <f t="shared" si="81"/>
        <v>22</v>
      </c>
    </row>
    <row r="2534" spans="1:14" x14ac:dyDescent="0.25">
      <c r="A2534" t="s">
        <v>2497</v>
      </c>
      <c r="B2534" t="s">
        <v>2537</v>
      </c>
      <c r="C2534" t="s">
        <v>2399</v>
      </c>
      <c r="D2534" s="98">
        <v>45528</v>
      </c>
      <c r="E2534" s="1">
        <v>2075</v>
      </c>
      <c r="F2534" t="s">
        <v>5131</v>
      </c>
      <c r="G2534" s="1">
        <v>3584240</v>
      </c>
      <c r="H2534" t="s">
        <v>2357</v>
      </c>
      <c r="I2534" s="88">
        <v>60</v>
      </c>
      <c r="L2534" s="47">
        <v>5.9841899999999999</v>
      </c>
      <c r="M2534" s="47">
        <f t="shared" si="82"/>
        <v>359.0514</v>
      </c>
      <c r="N2534">
        <f t="shared" si="81"/>
        <v>24</v>
      </c>
    </row>
    <row r="2535" spans="1:14" x14ac:dyDescent="0.25">
      <c r="A2535" t="s">
        <v>2497</v>
      </c>
      <c r="B2535" t="s">
        <v>2537</v>
      </c>
      <c r="C2535" t="s">
        <v>2399</v>
      </c>
      <c r="D2535" s="98">
        <v>45528</v>
      </c>
      <c r="E2535" s="1">
        <v>2075</v>
      </c>
      <c r="F2535" t="s">
        <v>5131</v>
      </c>
      <c r="G2535" s="1">
        <v>3584241</v>
      </c>
      <c r="H2535" t="s">
        <v>2358</v>
      </c>
      <c r="I2535" s="88">
        <v>20</v>
      </c>
      <c r="L2535" s="47">
        <v>20.662344000000001</v>
      </c>
      <c r="M2535" s="47">
        <f t="shared" si="82"/>
        <v>413.24688000000003</v>
      </c>
      <c r="N2535">
        <f t="shared" si="81"/>
        <v>24</v>
      </c>
    </row>
    <row r="2536" spans="1:14" x14ac:dyDescent="0.25">
      <c r="A2536" t="s">
        <v>2497</v>
      </c>
      <c r="B2536" t="s">
        <v>2537</v>
      </c>
      <c r="C2536" t="s">
        <v>2399</v>
      </c>
      <c r="D2536" s="98">
        <v>45528</v>
      </c>
      <c r="E2536" s="1">
        <v>2075</v>
      </c>
      <c r="F2536" t="s">
        <v>5131</v>
      </c>
      <c r="G2536" s="1">
        <v>3352387</v>
      </c>
      <c r="H2536" t="s">
        <v>2352</v>
      </c>
      <c r="I2536" s="88">
        <v>6</v>
      </c>
      <c r="L2536" s="47">
        <v>39.743999999999993</v>
      </c>
      <c r="M2536" s="47">
        <f t="shared" si="82"/>
        <v>238.46399999999994</v>
      </c>
      <c r="N2536">
        <f t="shared" si="81"/>
        <v>24</v>
      </c>
    </row>
    <row r="2537" spans="1:14" x14ac:dyDescent="0.25">
      <c r="A2537" t="s">
        <v>2497</v>
      </c>
      <c r="B2537" t="s">
        <v>2537</v>
      </c>
      <c r="C2537" t="s">
        <v>2399</v>
      </c>
      <c r="D2537" s="98">
        <v>45529</v>
      </c>
      <c r="E2537" s="1">
        <v>2080</v>
      </c>
      <c r="F2537" t="s">
        <v>5415</v>
      </c>
      <c r="G2537" s="1">
        <v>3284683</v>
      </c>
      <c r="H2537" t="s">
        <v>2343</v>
      </c>
      <c r="I2537" s="88">
        <v>15</v>
      </c>
      <c r="L2537" s="47">
        <v>30.099959999999999</v>
      </c>
      <c r="M2537" s="47">
        <f t="shared" si="82"/>
        <v>451.49939999999998</v>
      </c>
      <c r="N2537">
        <f t="shared" si="81"/>
        <v>25</v>
      </c>
    </row>
    <row r="2538" spans="1:14" x14ac:dyDescent="0.25">
      <c r="A2538" t="s">
        <v>2497</v>
      </c>
      <c r="B2538" t="s">
        <v>2537</v>
      </c>
      <c r="C2538" t="s">
        <v>2399</v>
      </c>
      <c r="D2538" s="98">
        <v>45526</v>
      </c>
      <c r="E2538" s="1">
        <v>2082</v>
      </c>
      <c r="F2538" t="s">
        <v>5416</v>
      </c>
      <c r="G2538" s="1">
        <v>3352387</v>
      </c>
      <c r="H2538" t="s">
        <v>2352</v>
      </c>
      <c r="I2538" s="88">
        <v>6</v>
      </c>
      <c r="L2538" s="47">
        <v>39.743999999999993</v>
      </c>
      <c r="M2538" s="47">
        <f t="shared" si="82"/>
        <v>238.46399999999994</v>
      </c>
      <c r="N2538">
        <f t="shared" si="81"/>
        <v>22</v>
      </c>
    </row>
    <row r="2539" spans="1:14" x14ac:dyDescent="0.25">
      <c r="A2539" t="s">
        <v>2497</v>
      </c>
      <c r="B2539" t="s">
        <v>2537</v>
      </c>
      <c r="C2539" t="s">
        <v>2399</v>
      </c>
      <c r="D2539" s="98">
        <v>45527</v>
      </c>
      <c r="E2539" s="1">
        <v>2089</v>
      </c>
      <c r="F2539" t="s">
        <v>5132</v>
      </c>
      <c r="G2539" s="1">
        <v>3584240</v>
      </c>
      <c r="H2539" t="s">
        <v>2357</v>
      </c>
      <c r="I2539" s="88">
        <v>60</v>
      </c>
      <c r="L2539" s="47">
        <v>5.9841899999999999</v>
      </c>
      <c r="M2539" s="47">
        <f t="shared" si="82"/>
        <v>359.0514</v>
      </c>
      <c r="N2539">
        <f t="shared" si="81"/>
        <v>23</v>
      </c>
    </row>
    <row r="2540" spans="1:14" x14ac:dyDescent="0.25">
      <c r="A2540" t="s">
        <v>2497</v>
      </c>
      <c r="B2540" t="s">
        <v>2537</v>
      </c>
      <c r="C2540" t="s">
        <v>2399</v>
      </c>
      <c r="D2540" s="98">
        <v>45527</v>
      </c>
      <c r="E2540" s="1">
        <v>2089</v>
      </c>
      <c r="F2540" t="s">
        <v>5132</v>
      </c>
      <c r="G2540" s="1">
        <v>3584241</v>
      </c>
      <c r="H2540" t="s">
        <v>2358</v>
      </c>
      <c r="I2540" s="88">
        <v>20</v>
      </c>
      <c r="L2540" s="47">
        <v>20.662344000000001</v>
      </c>
      <c r="M2540" s="47">
        <f t="shared" si="82"/>
        <v>413.24688000000003</v>
      </c>
      <c r="N2540">
        <f t="shared" si="81"/>
        <v>23</v>
      </c>
    </row>
    <row r="2541" spans="1:14" x14ac:dyDescent="0.25">
      <c r="A2541" t="s">
        <v>2497</v>
      </c>
      <c r="B2541" t="s">
        <v>2537</v>
      </c>
      <c r="C2541" t="s">
        <v>2399</v>
      </c>
      <c r="D2541" s="98">
        <v>45527</v>
      </c>
      <c r="E2541" s="1">
        <v>2092</v>
      </c>
      <c r="F2541" t="s">
        <v>2517</v>
      </c>
      <c r="G2541" s="1">
        <v>3584240</v>
      </c>
      <c r="H2541" t="s">
        <v>2357</v>
      </c>
      <c r="I2541" s="88">
        <v>60</v>
      </c>
      <c r="L2541" s="47">
        <v>5.9841899999999999</v>
      </c>
      <c r="M2541" s="47">
        <f t="shared" si="82"/>
        <v>359.0514</v>
      </c>
      <c r="N2541">
        <f t="shared" si="81"/>
        <v>23</v>
      </c>
    </row>
    <row r="2542" spans="1:14" x14ac:dyDescent="0.25">
      <c r="A2542" t="s">
        <v>2497</v>
      </c>
      <c r="B2542" t="s">
        <v>2537</v>
      </c>
      <c r="C2542" t="s">
        <v>2399</v>
      </c>
      <c r="D2542" s="98">
        <v>45527</v>
      </c>
      <c r="E2542" s="1">
        <v>2092</v>
      </c>
      <c r="F2542" t="s">
        <v>2517</v>
      </c>
      <c r="G2542" s="1">
        <v>3584241</v>
      </c>
      <c r="H2542" t="s">
        <v>2358</v>
      </c>
      <c r="I2542" s="88">
        <v>20</v>
      </c>
      <c r="L2542" s="47">
        <v>20.662344000000001</v>
      </c>
      <c r="M2542" s="47">
        <f t="shared" si="82"/>
        <v>413.24688000000003</v>
      </c>
      <c r="N2542">
        <f t="shared" si="81"/>
        <v>23</v>
      </c>
    </row>
    <row r="2543" spans="1:14" x14ac:dyDescent="0.25">
      <c r="A2543" t="s">
        <v>2497</v>
      </c>
      <c r="B2543" t="s">
        <v>2537</v>
      </c>
      <c r="C2543" t="s">
        <v>2399</v>
      </c>
      <c r="D2543" s="98">
        <v>45527</v>
      </c>
      <c r="E2543" s="1">
        <v>2093</v>
      </c>
      <c r="F2543" t="s">
        <v>5417</v>
      </c>
      <c r="G2543" s="1">
        <v>3284683</v>
      </c>
      <c r="H2543" t="s">
        <v>2343</v>
      </c>
      <c r="I2543" s="88">
        <v>6</v>
      </c>
      <c r="L2543" s="47">
        <v>30.099959999999999</v>
      </c>
      <c r="M2543" s="47">
        <f t="shared" si="82"/>
        <v>180.59976</v>
      </c>
      <c r="N2543">
        <f t="shared" si="81"/>
        <v>23</v>
      </c>
    </row>
    <row r="2544" spans="1:14" x14ac:dyDescent="0.25">
      <c r="A2544" t="s">
        <v>2497</v>
      </c>
      <c r="B2544" t="s">
        <v>2537</v>
      </c>
      <c r="C2544" t="s">
        <v>2399</v>
      </c>
      <c r="D2544" s="98">
        <v>45527</v>
      </c>
      <c r="E2544" s="1">
        <v>2093</v>
      </c>
      <c r="F2544" t="s">
        <v>5417</v>
      </c>
      <c r="G2544" s="1">
        <v>3352387</v>
      </c>
      <c r="H2544" t="s">
        <v>2352</v>
      </c>
      <c r="I2544" s="88">
        <v>6</v>
      </c>
      <c r="L2544" s="47">
        <v>39.743999999999993</v>
      </c>
      <c r="M2544" s="47">
        <f t="shared" si="82"/>
        <v>238.46399999999994</v>
      </c>
      <c r="N2544">
        <f t="shared" si="81"/>
        <v>23</v>
      </c>
    </row>
    <row r="2545" spans="1:14" x14ac:dyDescent="0.25">
      <c r="A2545" t="s">
        <v>2497</v>
      </c>
      <c r="B2545" t="s">
        <v>2537</v>
      </c>
      <c r="C2545" t="s">
        <v>2399</v>
      </c>
      <c r="D2545" s="98">
        <v>45527</v>
      </c>
      <c r="E2545" s="1">
        <v>2093</v>
      </c>
      <c r="F2545" t="s">
        <v>5417</v>
      </c>
      <c r="G2545" s="1">
        <v>3373113</v>
      </c>
      <c r="H2545" t="s">
        <v>2353</v>
      </c>
      <c r="I2545" s="88">
        <v>60</v>
      </c>
      <c r="L2545" s="47">
        <v>5.9841899999999999</v>
      </c>
      <c r="M2545" s="47">
        <f t="shared" si="82"/>
        <v>359.0514</v>
      </c>
      <c r="N2545">
        <f t="shared" si="81"/>
        <v>23</v>
      </c>
    </row>
    <row r="2546" spans="1:14" x14ac:dyDescent="0.25">
      <c r="A2546" t="s">
        <v>2497</v>
      </c>
      <c r="B2546" t="s">
        <v>2537</v>
      </c>
      <c r="C2546" t="s">
        <v>2399</v>
      </c>
      <c r="D2546" s="98">
        <v>45527</v>
      </c>
      <c r="E2546" s="1">
        <v>2093</v>
      </c>
      <c r="F2546" t="s">
        <v>5417</v>
      </c>
      <c r="G2546" s="1">
        <v>3568860</v>
      </c>
      <c r="H2546" t="s">
        <v>2361</v>
      </c>
      <c r="I2546" s="88">
        <v>24</v>
      </c>
      <c r="L2546" s="47">
        <v>12.645809999999999</v>
      </c>
      <c r="M2546" s="47">
        <f t="shared" si="82"/>
        <v>303.49943999999999</v>
      </c>
      <c r="N2546">
        <f t="shared" si="81"/>
        <v>23</v>
      </c>
    </row>
    <row r="2547" spans="1:14" x14ac:dyDescent="0.25">
      <c r="A2547" t="s">
        <v>2497</v>
      </c>
      <c r="B2547" t="s">
        <v>2537</v>
      </c>
      <c r="C2547" t="s">
        <v>2399</v>
      </c>
      <c r="D2547" s="98">
        <v>45528</v>
      </c>
      <c r="E2547" s="1">
        <v>2094</v>
      </c>
      <c r="F2547" t="s">
        <v>5418</v>
      </c>
      <c r="G2547" s="1">
        <v>3584240</v>
      </c>
      <c r="H2547" t="s">
        <v>2357</v>
      </c>
      <c r="I2547" s="88">
        <v>60</v>
      </c>
      <c r="L2547" s="47">
        <v>5.9841899999999999</v>
      </c>
      <c r="M2547" s="47">
        <f t="shared" si="82"/>
        <v>359.0514</v>
      </c>
      <c r="N2547">
        <f t="shared" si="81"/>
        <v>24</v>
      </c>
    </row>
    <row r="2548" spans="1:14" x14ac:dyDescent="0.25">
      <c r="A2548" t="s">
        <v>2497</v>
      </c>
      <c r="B2548" t="s">
        <v>2537</v>
      </c>
      <c r="C2548" t="s">
        <v>2399</v>
      </c>
      <c r="D2548" s="98">
        <v>45528</v>
      </c>
      <c r="E2548" s="1">
        <v>2094</v>
      </c>
      <c r="F2548" t="s">
        <v>5418</v>
      </c>
      <c r="G2548" s="1">
        <v>3584241</v>
      </c>
      <c r="H2548" t="s">
        <v>2358</v>
      </c>
      <c r="I2548" s="88">
        <v>20</v>
      </c>
      <c r="L2548" s="47">
        <v>20.662344000000001</v>
      </c>
      <c r="M2548" s="47">
        <f t="shared" si="82"/>
        <v>413.24688000000003</v>
      </c>
      <c r="N2548">
        <f t="shared" si="81"/>
        <v>24</v>
      </c>
    </row>
    <row r="2549" spans="1:14" x14ac:dyDescent="0.25">
      <c r="A2549" t="s">
        <v>2497</v>
      </c>
      <c r="B2549" t="s">
        <v>2537</v>
      </c>
      <c r="C2549" t="s">
        <v>2399</v>
      </c>
      <c r="D2549" s="98">
        <v>45526</v>
      </c>
      <c r="E2549" s="1">
        <v>2096</v>
      </c>
      <c r="F2549" t="s">
        <v>2518</v>
      </c>
      <c r="G2549" s="1">
        <v>3584240</v>
      </c>
      <c r="H2549" t="s">
        <v>2357</v>
      </c>
      <c r="I2549" s="88">
        <v>60</v>
      </c>
      <c r="L2549" s="47">
        <v>5.9841899999999999</v>
      </c>
      <c r="M2549" s="47">
        <f t="shared" si="82"/>
        <v>359.0514</v>
      </c>
      <c r="N2549">
        <f t="shared" si="81"/>
        <v>22</v>
      </c>
    </row>
    <row r="2550" spans="1:14" x14ac:dyDescent="0.25">
      <c r="A2550" t="s">
        <v>2497</v>
      </c>
      <c r="B2550" t="s">
        <v>2537</v>
      </c>
      <c r="C2550" t="s">
        <v>2399</v>
      </c>
      <c r="D2550" s="98">
        <v>45526</v>
      </c>
      <c r="E2550" s="1">
        <v>2096</v>
      </c>
      <c r="F2550" t="s">
        <v>2518</v>
      </c>
      <c r="G2550" s="1">
        <v>3584241</v>
      </c>
      <c r="H2550" t="s">
        <v>2358</v>
      </c>
      <c r="I2550" s="88">
        <v>20</v>
      </c>
      <c r="L2550" s="47">
        <v>20.662344000000001</v>
      </c>
      <c r="M2550" s="47">
        <f t="shared" si="82"/>
        <v>413.24688000000003</v>
      </c>
      <c r="N2550">
        <f t="shared" si="81"/>
        <v>22</v>
      </c>
    </row>
    <row r="2551" spans="1:14" x14ac:dyDescent="0.25">
      <c r="A2551" t="s">
        <v>2497</v>
      </c>
      <c r="B2551" t="s">
        <v>2537</v>
      </c>
      <c r="C2551" t="s">
        <v>2399</v>
      </c>
      <c r="D2551" s="98">
        <v>45526</v>
      </c>
      <c r="E2551" s="1">
        <v>2096</v>
      </c>
      <c r="F2551" t="s">
        <v>2518</v>
      </c>
      <c r="G2551" s="1">
        <v>3584240</v>
      </c>
      <c r="H2551" t="s">
        <v>2357</v>
      </c>
      <c r="I2551" s="88">
        <v>60</v>
      </c>
      <c r="L2551" s="47">
        <v>5.9841899999999999</v>
      </c>
      <c r="M2551" s="47">
        <f t="shared" si="82"/>
        <v>359.0514</v>
      </c>
      <c r="N2551">
        <f t="shared" si="81"/>
        <v>22</v>
      </c>
    </row>
    <row r="2552" spans="1:14" x14ac:dyDescent="0.25">
      <c r="A2552" t="s">
        <v>2497</v>
      </c>
      <c r="B2552" t="s">
        <v>2537</v>
      </c>
      <c r="C2552" t="s">
        <v>2399</v>
      </c>
      <c r="D2552" s="98">
        <v>45526</v>
      </c>
      <c r="E2552" s="1">
        <v>2096</v>
      </c>
      <c r="F2552" t="s">
        <v>2518</v>
      </c>
      <c r="G2552" s="1">
        <v>3584241</v>
      </c>
      <c r="H2552" t="s">
        <v>2358</v>
      </c>
      <c r="I2552" s="88">
        <v>20</v>
      </c>
      <c r="L2552" s="47">
        <v>20.662344000000001</v>
      </c>
      <c r="M2552" s="47">
        <f t="shared" si="82"/>
        <v>413.24688000000003</v>
      </c>
      <c r="N2552">
        <f t="shared" si="81"/>
        <v>22</v>
      </c>
    </row>
    <row r="2553" spans="1:14" x14ac:dyDescent="0.25">
      <c r="A2553" t="s">
        <v>2497</v>
      </c>
      <c r="B2553" t="s">
        <v>2537</v>
      </c>
      <c r="C2553" t="s">
        <v>2399</v>
      </c>
      <c r="D2553" s="98">
        <v>45526</v>
      </c>
      <c r="E2553" s="1">
        <v>2096</v>
      </c>
      <c r="F2553" t="s">
        <v>2518</v>
      </c>
      <c r="G2553" s="1">
        <v>3373113</v>
      </c>
      <c r="H2553" t="s">
        <v>2353</v>
      </c>
      <c r="I2553" s="88">
        <v>25</v>
      </c>
      <c r="L2553" s="47">
        <v>5.9841899999999999</v>
      </c>
      <c r="M2553" s="47">
        <f t="shared" si="82"/>
        <v>149.60475</v>
      </c>
      <c r="N2553">
        <f t="shared" si="81"/>
        <v>22</v>
      </c>
    </row>
    <row r="2554" spans="1:14" x14ac:dyDescent="0.25">
      <c r="A2554" t="s">
        <v>2497</v>
      </c>
      <c r="B2554" t="s">
        <v>2537</v>
      </c>
      <c r="C2554" t="s">
        <v>2399</v>
      </c>
      <c r="D2554" s="98">
        <v>45527</v>
      </c>
      <c r="E2554" s="1">
        <v>2102</v>
      </c>
      <c r="F2554" t="s">
        <v>5133</v>
      </c>
      <c r="G2554" s="1">
        <v>3584240</v>
      </c>
      <c r="H2554" t="s">
        <v>2357</v>
      </c>
      <c r="I2554" s="88">
        <v>60</v>
      </c>
      <c r="L2554" s="47">
        <v>5.9841899999999999</v>
      </c>
      <c r="M2554" s="47">
        <f t="shared" si="82"/>
        <v>359.0514</v>
      </c>
      <c r="N2554">
        <f t="shared" si="81"/>
        <v>23</v>
      </c>
    </row>
    <row r="2555" spans="1:14" x14ac:dyDescent="0.25">
      <c r="A2555" t="s">
        <v>2497</v>
      </c>
      <c r="B2555" t="s">
        <v>2537</v>
      </c>
      <c r="C2555" t="s">
        <v>2399</v>
      </c>
      <c r="D2555" s="98">
        <v>45527</v>
      </c>
      <c r="E2555" s="1">
        <v>2102</v>
      </c>
      <c r="F2555" t="s">
        <v>5133</v>
      </c>
      <c r="G2555" s="1">
        <v>3584241</v>
      </c>
      <c r="H2555" t="s">
        <v>2358</v>
      </c>
      <c r="I2555" s="88">
        <v>20</v>
      </c>
      <c r="L2555" s="47">
        <v>20.662344000000001</v>
      </c>
      <c r="M2555" s="47">
        <f t="shared" si="82"/>
        <v>413.24688000000003</v>
      </c>
      <c r="N2555">
        <f t="shared" si="81"/>
        <v>23</v>
      </c>
    </row>
    <row r="2556" spans="1:14" x14ac:dyDescent="0.25">
      <c r="A2556" t="s">
        <v>2497</v>
      </c>
      <c r="B2556" t="s">
        <v>2537</v>
      </c>
      <c r="C2556" t="s">
        <v>2399</v>
      </c>
      <c r="D2556" s="98">
        <v>45528</v>
      </c>
      <c r="E2556" s="1">
        <v>2102</v>
      </c>
      <c r="F2556" t="s">
        <v>5133</v>
      </c>
      <c r="G2556" s="1">
        <v>3352387</v>
      </c>
      <c r="H2556" t="s">
        <v>2352</v>
      </c>
      <c r="I2556" s="88">
        <v>6</v>
      </c>
      <c r="L2556" s="47">
        <v>39.743999999999993</v>
      </c>
      <c r="M2556" s="47">
        <f t="shared" si="82"/>
        <v>238.46399999999994</v>
      </c>
      <c r="N2556">
        <f t="shared" si="81"/>
        <v>24</v>
      </c>
    </row>
    <row r="2557" spans="1:14" x14ac:dyDescent="0.25">
      <c r="A2557" t="s">
        <v>2497</v>
      </c>
      <c r="B2557" t="s">
        <v>2537</v>
      </c>
      <c r="C2557" t="s">
        <v>2399</v>
      </c>
      <c r="D2557" s="98">
        <v>45527</v>
      </c>
      <c r="E2557" s="1">
        <v>2108</v>
      </c>
      <c r="F2557" t="s">
        <v>5134</v>
      </c>
      <c r="G2557" s="1">
        <v>3584240</v>
      </c>
      <c r="H2557" t="s">
        <v>2357</v>
      </c>
      <c r="I2557" s="88">
        <v>60</v>
      </c>
      <c r="L2557" s="47">
        <v>5.9841899999999999</v>
      </c>
      <c r="M2557" s="47">
        <f t="shared" si="82"/>
        <v>359.0514</v>
      </c>
      <c r="N2557">
        <f t="shared" si="81"/>
        <v>23</v>
      </c>
    </row>
    <row r="2558" spans="1:14" x14ac:dyDescent="0.25">
      <c r="A2558" t="s">
        <v>2497</v>
      </c>
      <c r="B2558" t="s">
        <v>2537</v>
      </c>
      <c r="C2558" t="s">
        <v>2399</v>
      </c>
      <c r="D2558" s="98">
        <v>45527</v>
      </c>
      <c r="E2558" s="1">
        <v>2108</v>
      </c>
      <c r="F2558" t="s">
        <v>5134</v>
      </c>
      <c r="G2558" s="1">
        <v>3584241</v>
      </c>
      <c r="H2558" t="s">
        <v>2358</v>
      </c>
      <c r="I2558" s="88">
        <v>20</v>
      </c>
      <c r="L2558" s="47">
        <v>20.662344000000001</v>
      </c>
      <c r="M2558" s="47">
        <f t="shared" si="82"/>
        <v>413.24688000000003</v>
      </c>
      <c r="N2558">
        <f t="shared" si="81"/>
        <v>23</v>
      </c>
    </row>
    <row r="2559" spans="1:14" x14ac:dyDescent="0.25">
      <c r="A2559" t="s">
        <v>2497</v>
      </c>
      <c r="B2559" t="s">
        <v>2537</v>
      </c>
      <c r="C2559" t="s">
        <v>2399</v>
      </c>
      <c r="D2559" s="98">
        <v>45528</v>
      </c>
      <c r="E2559" s="1">
        <v>2108</v>
      </c>
      <c r="F2559" t="s">
        <v>5134</v>
      </c>
      <c r="G2559" s="1">
        <v>3352387</v>
      </c>
      <c r="H2559" t="s">
        <v>2352</v>
      </c>
      <c r="I2559" s="88">
        <v>6</v>
      </c>
      <c r="L2559" s="47">
        <v>39.743999999999993</v>
      </c>
      <c r="M2559" s="47">
        <f t="shared" si="82"/>
        <v>238.46399999999994</v>
      </c>
      <c r="N2559">
        <f t="shared" si="81"/>
        <v>24</v>
      </c>
    </row>
    <row r="2560" spans="1:14" x14ac:dyDescent="0.25">
      <c r="A2560" t="s">
        <v>2497</v>
      </c>
      <c r="B2560" t="s">
        <v>2537</v>
      </c>
      <c r="C2560" t="s">
        <v>2399</v>
      </c>
      <c r="D2560" s="98">
        <v>45527</v>
      </c>
      <c r="E2560" s="1">
        <v>2109</v>
      </c>
      <c r="F2560" t="s">
        <v>5419</v>
      </c>
      <c r="G2560" s="1">
        <v>3284683</v>
      </c>
      <c r="H2560" t="s">
        <v>2343</v>
      </c>
      <c r="I2560" s="88">
        <v>6</v>
      </c>
      <c r="L2560" s="47">
        <v>30.099959999999999</v>
      </c>
      <c r="M2560" s="47">
        <f t="shared" si="82"/>
        <v>180.59976</v>
      </c>
      <c r="N2560">
        <f t="shared" si="81"/>
        <v>23</v>
      </c>
    </row>
    <row r="2561" spans="1:14" x14ac:dyDescent="0.25">
      <c r="A2561" t="s">
        <v>2497</v>
      </c>
      <c r="B2561" t="s">
        <v>2537</v>
      </c>
      <c r="C2561" t="s">
        <v>2399</v>
      </c>
      <c r="D2561" s="98">
        <v>45527</v>
      </c>
      <c r="E2561" s="1">
        <v>2109</v>
      </c>
      <c r="F2561" t="s">
        <v>5419</v>
      </c>
      <c r="G2561" s="1">
        <v>3373113</v>
      </c>
      <c r="H2561" t="s">
        <v>2353</v>
      </c>
      <c r="I2561" s="88">
        <v>60</v>
      </c>
      <c r="L2561" s="47">
        <v>5.9841899999999999</v>
      </c>
      <c r="M2561" s="47">
        <f t="shared" si="82"/>
        <v>359.0514</v>
      </c>
      <c r="N2561">
        <f t="shared" si="81"/>
        <v>23</v>
      </c>
    </row>
    <row r="2562" spans="1:14" x14ac:dyDescent="0.25">
      <c r="A2562" t="s">
        <v>2497</v>
      </c>
      <c r="B2562" t="s">
        <v>2537</v>
      </c>
      <c r="C2562" t="s">
        <v>2399</v>
      </c>
      <c r="D2562" s="98">
        <v>45528</v>
      </c>
      <c r="E2562" s="1">
        <v>2110</v>
      </c>
      <c r="F2562" t="s">
        <v>2570</v>
      </c>
      <c r="G2562" s="1">
        <v>3352387</v>
      </c>
      <c r="H2562" t="s">
        <v>2352</v>
      </c>
      <c r="I2562" s="88">
        <v>6</v>
      </c>
      <c r="L2562" s="47">
        <v>39.743999999999993</v>
      </c>
      <c r="M2562" s="47">
        <f t="shared" si="82"/>
        <v>238.46399999999994</v>
      </c>
      <c r="N2562">
        <f t="shared" si="81"/>
        <v>24</v>
      </c>
    </row>
    <row r="2563" spans="1:14" x14ac:dyDescent="0.25">
      <c r="A2563" t="s">
        <v>2497</v>
      </c>
      <c r="B2563" t="s">
        <v>2537</v>
      </c>
      <c r="C2563" t="s">
        <v>2399</v>
      </c>
      <c r="D2563" s="98">
        <v>45526</v>
      </c>
      <c r="E2563" s="1">
        <v>2113</v>
      </c>
      <c r="F2563" t="s">
        <v>2519</v>
      </c>
      <c r="G2563" s="1">
        <v>3584240</v>
      </c>
      <c r="H2563" t="s">
        <v>2357</v>
      </c>
      <c r="I2563" s="88">
        <v>60</v>
      </c>
      <c r="L2563" s="47">
        <v>5.9841899999999999</v>
      </c>
      <c r="M2563" s="47">
        <f t="shared" si="82"/>
        <v>359.0514</v>
      </c>
      <c r="N2563">
        <f t="shared" ref="N2563:N2626" si="83">+DAY(D2563)</f>
        <v>22</v>
      </c>
    </row>
    <row r="2564" spans="1:14" x14ac:dyDescent="0.25">
      <c r="A2564" t="s">
        <v>2497</v>
      </c>
      <c r="B2564" t="s">
        <v>2537</v>
      </c>
      <c r="C2564" t="s">
        <v>2399</v>
      </c>
      <c r="D2564" s="98">
        <v>45526</v>
      </c>
      <c r="E2564" s="1">
        <v>2113</v>
      </c>
      <c r="F2564" t="s">
        <v>2519</v>
      </c>
      <c r="G2564" s="1">
        <v>3584241</v>
      </c>
      <c r="H2564" t="s">
        <v>2358</v>
      </c>
      <c r="I2564" s="88">
        <v>20</v>
      </c>
      <c r="L2564" s="47">
        <v>20.662344000000001</v>
      </c>
      <c r="M2564" s="47">
        <f t="shared" si="82"/>
        <v>413.24688000000003</v>
      </c>
      <c r="N2564">
        <f t="shared" si="83"/>
        <v>22</v>
      </c>
    </row>
    <row r="2565" spans="1:14" x14ac:dyDescent="0.25">
      <c r="A2565" t="s">
        <v>2497</v>
      </c>
      <c r="B2565" t="s">
        <v>2537</v>
      </c>
      <c r="C2565" t="s">
        <v>2399</v>
      </c>
      <c r="D2565" s="98">
        <v>45526</v>
      </c>
      <c r="E2565" s="1">
        <v>2115</v>
      </c>
      <c r="F2565" t="s">
        <v>5135</v>
      </c>
      <c r="G2565" s="1">
        <v>3584240</v>
      </c>
      <c r="H2565" t="s">
        <v>2357</v>
      </c>
      <c r="I2565" s="88">
        <v>60</v>
      </c>
      <c r="L2565" s="47">
        <v>5.9841899999999999</v>
      </c>
      <c r="M2565" s="47">
        <f t="shared" si="82"/>
        <v>359.0514</v>
      </c>
      <c r="N2565">
        <f t="shared" si="83"/>
        <v>22</v>
      </c>
    </row>
    <row r="2566" spans="1:14" x14ac:dyDescent="0.25">
      <c r="A2566" t="s">
        <v>2497</v>
      </c>
      <c r="B2566" t="s">
        <v>2537</v>
      </c>
      <c r="C2566" t="s">
        <v>2399</v>
      </c>
      <c r="D2566" s="98">
        <v>45526</v>
      </c>
      <c r="E2566" s="1">
        <v>2115</v>
      </c>
      <c r="F2566" t="s">
        <v>5135</v>
      </c>
      <c r="G2566" s="1">
        <v>3584241</v>
      </c>
      <c r="H2566" t="s">
        <v>2358</v>
      </c>
      <c r="I2566" s="88">
        <v>20</v>
      </c>
      <c r="L2566" s="47">
        <v>20.662344000000001</v>
      </c>
      <c r="M2566" s="47">
        <f t="shared" si="82"/>
        <v>413.24688000000003</v>
      </c>
      <c r="N2566">
        <f t="shared" si="83"/>
        <v>22</v>
      </c>
    </row>
    <row r="2567" spans="1:14" x14ac:dyDescent="0.25">
      <c r="A2567" t="s">
        <v>2497</v>
      </c>
      <c r="B2567" t="s">
        <v>2537</v>
      </c>
      <c r="C2567" t="s">
        <v>2399</v>
      </c>
      <c r="D2567" s="98">
        <v>45526</v>
      </c>
      <c r="E2567" s="1">
        <v>2120</v>
      </c>
      <c r="F2567" t="s">
        <v>5420</v>
      </c>
      <c r="G2567" s="1">
        <v>3584240</v>
      </c>
      <c r="H2567" t="s">
        <v>2357</v>
      </c>
      <c r="I2567" s="88">
        <v>60</v>
      </c>
      <c r="L2567" s="47">
        <v>5.9841899999999999</v>
      </c>
      <c r="M2567" s="47">
        <f t="shared" si="82"/>
        <v>359.0514</v>
      </c>
      <c r="N2567">
        <f t="shared" si="83"/>
        <v>22</v>
      </c>
    </row>
    <row r="2568" spans="1:14" x14ac:dyDescent="0.25">
      <c r="A2568" t="s">
        <v>2497</v>
      </c>
      <c r="B2568" t="s">
        <v>2537</v>
      </c>
      <c r="C2568" t="s">
        <v>2399</v>
      </c>
      <c r="D2568" s="98">
        <v>45526</v>
      </c>
      <c r="E2568" s="1">
        <v>2120</v>
      </c>
      <c r="F2568" t="s">
        <v>5420</v>
      </c>
      <c r="G2568" s="1">
        <v>3584241</v>
      </c>
      <c r="H2568" t="s">
        <v>2358</v>
      </c>
      <c r="I2568" s="88">
        <v>20</v>
      </c>
      <c r="L2568" s="47">
        <v>20.662344000000001</v>
      </c>
      <c r="M2568" s="47">
        <f t="shared" si="82"/>
        <v>413.24688000000003</v>
      </c>
      <c r="N2568">
        <f t="shared" si="83"/>
        <v>22</v>
      </c>
    </row>
    <row r="2569" spans="1:14" x14ac:dyDescent="0.25">
      <c r="A2569" t="s">
        <v>2497</v>
      </c>
      <c r="B2569" t="s">
        <v>2537</v>
      </c>
      <c r="C2569" t="s">
        <v>2399</v>
      </c>
      <c r="D2569" s="98">
        <v>45526</v>
      </c>
      <c r="E2569" s="1">
        <v>2120</v>
      </c>
      <c r="F2569" t="s">
        <v>5420</v>
      </c>
      <c r="G2569" s="1">
        <v>3584240</v>
      </c>
      <c r="H2569" t="s">
        <v>2357</v>
      </c>
      <c r="I2569" s="88">
        <v>60</v>
      </c>
      <c r="L2569" s="47">
        <v>5.9841899999999999</v>
      </c>
      <c r="M2569" s="47">
        <f t="shared" si="82"/>
        <v>359.0514</v>
      </c>
      <c r="N2569">
        <f t="shared" si="83"/>
        <v>22</v>
      </c>
    </row>
    <row r="2570" spans="1:14" x14ac:dyDescent="0.25">
      <c r="A2570" t="s">
        <v>2497</v>
      </c>
      <c r="B2570" t="s">
        <v>2537</v>
      </c>
      <c r="C2570" t="s">
        <v>2399</v>
      </c>
      <c r="D2570" s="98">
        <v>45526</v>
      </c>
      <c r="E2570" s="1">
        <v>2120</v>
      </c>
      <c r="F2570" t="s">
        <v>5420</v>
      </c>
      <c r="G2570" s="1">
        <v>3584241</v>
      </c>
      <c r="H2570" t="s">
        <v>2358</v>
      </c>
      <c r="I2570" s="88">
        <v>20</v>
      </c>
      <c r="L2570" s="47">
        <v>20.662344000000001</v>
      </c>
      <c r="M2570" s="47">
        <f t="shared" si="82"/>
        <v>413.24688000000003</v>
      </c>
      <c r="N2570">
        <f t="shared" si="83"/>
        <v>22</v>
      </c>
    </row>
    <row r="2571" spans="1:14" x14ac:dyDescent="0.25">
      <c r="A2571" t="s">
        <v>2497</v>
      </c>
      <c r="B2571" t="s">
        <v>2537</v>
      </c>
      <c r="C2571" t="s">
        <v>2399</v>
      </c>
      <c r="D2571" s="98">
        <v>45526</v>
      </c>
      <c r="E2571" s="1">
        <v>2120</v>
      </c>
      <c r="F2571" t="s">
        <v>5420</v>
      </c>
      <c r="G2571" s="1">
        <v>3352387</v>
      </c>
      <c r="H2571" t="s">
        <v>2352</v>
      </c>
      <c r="I2571" s="88">
        <v>6</v>
      </c>
      <c r="L2571" s="47">
        <v>39.743999999999993</v>
      </c>
      <c r="M2571" s="47">
        <f t="shared" ref="M2571:M2634" si="84">+I2571*L2571</f>
        <v>238.46399999999994</v>
      </c>
      <c r="N2571">
        <f t="shared" si="83"/>
        <v>22</v>
      </c>
    </row>
    <row r="2572" spans="1:14" x14ac:dyDescent="0.25">
      <c r="A2572" t="s">
        <v>2497</v>
      </c>
      <c r="B2572" t="s">
        <v>2537</v>
      </c>
      <c r="C2572" t="s">
        <v>2399</v>
      </c>
      <c r="D2572" s="98">
        <v>45527</v>
      </c>
      <c r="E2572" s="1">
        <v>2128</v>
      </c>
      <c r="F2572" t="s">
        <v>5136</v>
      </c>
      <c r="G2572" s="1">
        <v>3584240</v>
      </c>
      <c r="H2572" t="s">
        <v>2357</v>
      </c>
      <c r="I2572" s="88">
        <v>60</v>
      </c>
      <c r="L2572" s="47">
        <v>5.9841899999999999</v>
      </c>
      <c r="M2572" s="47">
        <f t="shared" si="84"/>
        <v>359.0514</v>
      </c>
      <c r="N2572">
        <f t="shared" si="83"/>
        <v>23</v>
      </c>
    </row>
    <row r="2573" spans="1:14" x14ac:dyDescent="0.25">
      <c r="A2573" t="s">
        <v>2497</v>
      </c>
      <c r="B2573" t="s">
        <v>2537</v>
      </c>
      <c r="C2573" t="s">
        <v>2399</v>
      </c>
      <c r="D2573" s="98">
        <v>45527</v>
      </c>
      <c r="E2573" s="1">
        <v>2128</v>
      </c>
      <c r="F2573" t="s">
        <v>5136</v>
      </c>
      <c r="G2573" s="1">
        <v>3584241</v>
      </c>
      <c r="H2573" t="s">
        <v>2358</v>
      </c>
      <c r="I2573" s="88">
        <v>20</v>
      </c>
      <c r="L2573" s="47">
        <v>20.662344000000001</v>
      </c>
      <c r="M2573" s="47">
        <f t="shared" si="84"/>
        <v>413.24688000000003</v>
      </c>
      <c r="N2573">
        <f t="shared" si="83"/>
        <v>23</v>
      </c>
    </row>
    <row r="2574" spans="1:14" x14ac:dyDescent="0.25">
      <c r="A2574" t="s">
        <v>2497</v>
      </c>
      <c r="B2574" t="s">
        <v>2537</v>
      </c>
      <c r="C2574" t="s">
        <v>2399</v>
      </c>
      <c r="D2574" s="98">
        <v>45527</v>
      </c>
      <c r="E2574" s="1">
        <v>2130</v>
      </c>
      <c r="F2574" t="s">
        <v>5137</v>
      </c>
      <c r="G2574" s="1">
        <v>3584240</v>
      </c>
      <c r="H2574" t="s">
        <v>2357</v>
      </c>
      <c r="I2574" s="88">
        <v>60</v>
      </c>
      <c r="L2574" s="47">
        <v>5.9841899999999999</v>
      </c>
      <c r="M2574" s="47">
        <f t="shared" si="84"/>
        <v>359.0514</v>
      </c>
      <c r="N2574">
        <f t="shared" si="83"/>
        <v>23</v>
      </c>
    </row>
    <row r="2575" spans="1:14" x14ac:dyDescent="0.25">
      <c r="A2575" t="s">
        <v>2497</v>
      </c>
      <c r="B2575" t="s">
        <v>2537</v>
      </c>
      <c r="C2575" t="s">
        <v>2399</v>
      </c>
      <c r="D2575" s="98">
        <v>45527</v>
      </c>
      <c r="E2575" s="1">
        <v>2130</v>
      </c>
      <c r="F2575" t="s">
        <v>5137</v>
      </c>
      <c r="G2575" s="1">
        <v>3584241</v>
      </c>
      <c r="H2575" t="s">
        <v>2358</v>
      </c>
      <c r="I2575" s="88">
        <v>20</v>
      </c>
      <c r="L2575" s="47">
        <v>20.662344000000001</v>
      </c>
      <c r="M2575" s="47">
        <f t="shared" si="84"/>
        <v>413.24688000000003</v>
      </c>
      <c r="N2575">
        <f t="shared" si="83"/>
        <v>23</v>
      </c>
    </row>
    <row r="2576" spans="1:14" x14ac:dyDescent="0.25">
      <c r="A2576" t="s">
        <v>2497</v>
      </c>
      <c r="B2576" t="s">
        <v>2537</v>
      </c>
      <c r="C2576" t="s">
        <v>2399</v>
      </c>
      <c r="D2576" s="98">
        <v>45526</v>
      </c>
      <c r="E2576" s="1">
        <v>2135</v>
      </c>
      <c r="F2576" t="s">
        <v>5421</v>
      </c>
      <c r="G2576" s="1">
        <v>3584240</v>
      </c>
      <c r="H2576" t="s">
        <v>2357</v>
      </c>
      <c r="I2576" s="88">
        <v>60</v>
      </c>
      <c r="L2576" s="47">
        <v>5.9841899999999999</v>
      </c>
      <c r="M2576" s="47">
        <f t="shared" si="84"/>
        <v>359.0514</v>
      </c>
      <c r="N2576">
        <f t="shared" si="83"/>
        <v>22</v>
      </c>
    </row>
    <row r="2577" spans="1:14" x14ac:dyDescent="0.25">
      <c r="A2577" t="s">
        <v>2497</v>
      </c>
      <c r="B2577" t="s">
        <v>2537</v>
      </c>
      <c r="C2577" t="s">
        <v>2399</v>
      </c>
      <c r="D2577" s="98">
        <v>45526</v>
      </c>
      <c r="E2577" s="1">
        <v>2135</v>
      </c>
      <c r="F2577" t="s">
        <v>5421</v>
      </c>
      <c r="G2577" s="1">
        <v>3584241</v>
      </c>
      <c r="H2577" t="s">
        <v>2358</v>
      </c>
      <c r="I2577" s="88">
        <v>20</v>
      </c>
      <c r="L2577" s="47">
        <v>20.662344000000001</v>
      </c>
      <c r="M2577" s="47">
        <f t="shared" si="84"/>
        <v>413.24688000000003</v>
      </c>
      <c r="N2577">
        <f t="shared" si="83"/>
        <v>22</v>
      </c>
    </row>
    <row r="2578" spans="1:14" x14ac:dyDescent="0.25">
      <c r="A2578" t="s">
        <v>2497</v>
      </c>
      <c r="B2578" t="s">
        <v>2537</v>
      </c>
      <c r="C2578" t="s">
        <v>2399</v>
      </c>
      <c r="D2578" s="98">
        <v>45526</v>
      </c>
      <c r="E2578" s="1">
        <v>2135</v>
      </c>
      <c r="F2578" t="s">
        <v>5421</v>
      </c>
      <c r="G2578" s="1">
        <v>3284683</v>
      </c>
      <c r="H2578" t="s">
        <v>2343</v>
      </c>
      <c r="I2578" s="88">
        <v>6</v>
      </c>
      <c r="L2578" s="47">
        <v>30.099959999999999</v>
      </c>
      <c r="M2578" s="47">
        <f t="shared" si="84"/>
        <v>180.59976</v>
      </c>
      <c r="N2578">
        <f t="shared" si="83"/>
        <v>22</v>
      </c>
    </row>
    <row r="2579" spans="1:14" x14ac:dyDescent="0.25">
      <c r="A2579" t="s">
        <v>2497</v>
      </c>
      <c r="B2579" t="s">
        <v>2537</v>
      </c>
      <c r="C2579" t="s">
        <v>2399</v>
      </c>
      <c r="D2579" s="98">
        <v>45526</v>
      </c>
      <c r="E2579" s="1">
        <v>2135</v>
      </c>
      <c r="F2579" t="s">
        <v>5421</v>
      </c>
      <c r="G2579" s="1">
        <v>3352387</v>
      </c>
      <c r="H2579" t="s">
        <v>2352</v>
      </c>
      <c r="I2579" s="88">
        <v>6</v>
      </c>
      <c r="L2579" s="47">
        <v>39.743999999999993</v>
      </c>
      <c r="M2579" s="47">
        <f t="shared" si="84"/>
        <v>238.46399999999994</v>
      </c>
      <c r="N2579">
        <f t="shared" si="83"/>
        <v>22</v>
      </c>
    </row>
    <row r="2580" spans="1:14" x14ac:dyDescent="0.25">
      <c r="A2580" t="s">
        <v>2497</v>
      </c>
      <c r="B2580" t="s">
        <v>2537</v>
      </c>
      <c r="C2580" t="s">
        <v>2399</v>
      </c>
      <c r="D2580" s="98">
        <v>45526</v>
      </c>
      <c r="E2580" s="1">
        <v>2135</v>
      </c>
      <c r="F2580" t="s">
        <v>5421</v>
      </c>
      <c r="G2580" s="1">
        <v>3373113</v>
      </c>
      <c r="H2580" t="s">
        <v>2353</v>
      </c>
      <c r="I2580" s="88">
        <v>60</v>
      </c>
      <c r="L2580" s="47">
        <v>5.9841899999999999</v>
      </c>
      <c r="M2580" s="47">
        <f t="shared" si="84"/>
        <v>359.0514</v>
      </c>
      <c r="N2580">
        <f t="shared" si="83"/>
        <v>22</v>
      </c>
    </row>
    <row r="2581" spans="1:14" x14ac:dyDescent="0.25">
      <c r="A2581" t="s">
        <v>2497</v>
      </c>
      <c r="B2581" t="s">
        <v>2537</v>
      </c>
      <c r="C2581" t="s">
        <v>2399</v>
      </c>
      <c r="D2581" s="98">
        <v>45526</v>
      </c>
      <c r="E2581" s="1">
        <v>2135</v>
      </c>
      <c r="F2581" t="s">
        <v>5421</v>
      </c>
      <c r="G2581" s="1">
        <v>3408152</v>
      </c>
      <c r="H2581" t="s">
        <v>2346</v>
      </c>
      <c r="I2581" s="88">
        <v>20</v>
      </c>
      <c r="L2581" s="47">
        <v>19.800018000000001</v>
      </c>
      <c r="M2581" s="47">
        <f t="shared" si="84"/>
        <v>396.00036</v>
      </c>
      <c r="N2581">
        <f t="shared" si="83"/>
        <v>22</v>
      </c>
    </row>
    <row r="2582" spans="1:14" x14ac:dyDescent="0.25">
      <c r="A2582" t="s">
        <v>2497</v>
      </c>
      <c r="B2582" t="s">
        <v>2537</v>
      </c>
      <c r="C2582" t="s">
        <v>2399</v>
      </c>
      <c r="D2582" s="98">
        <v>45526</v>
      </c>
      <c r="E2582" s="1">
        <v>2142</v>
      </c>
      <c r="F2582" t="s">
        <v>2520</v>
      </c>
      <c r="G2582" s="1">
        <v>3584240</v>
      </c>
      <c r="H2582" t="s">
        <v>2357</v>
      </c>
      <c r="I2582" s="88">
        <v>60</v>
      </c>
      <c r="L2582" s="47">
        <v>5.9841899999999999</v>
      </c>
      <c r="M2582" s="47">
        <f t="shared" si="84"/>
        <v>359.0514</v>
      </c>
      <c r="N2582">
        <f t="shared" si="83"/>
        <v>22</v>
      </c>
    </row>
    <row r="2583" spans="1:14" x14ac:dyDescent="0.25">
      <c r="A2583" t="s">
        <v>2497</v>
      </c>
      <c r="B2583" t="s">
        <v>2537</v>
      </c>
      <c r="C2583" t="s">
        <v>2399</v>
      </c>
      <c r="D2583" s="98">
        <v>45526</v>
      </c>
      <c r="E2583" s="1">
        <v>2142</v>
      </c>
      <c r="F2583" t="s">
        <v>2520</v>
      </c>
      <c r="G2583" s="1">
        <v>3584241</v>
      </c>
      <c r="H2583" t="s">
        <v>2358</v>
      </c>
      <c r="I2583" s="88">
        <v>20</v>
      </c>
      <c r="L2583" s="47">
        <v>20.662344000000001</v>
      </c>
      <c r="M2583" s="47">
        <f t="shared" si="84"/>
        <v>413.24688000000003</v>
      </c>
      <c r="N2583">
        <f t="shared" si="83"/>
        <v>22</v>
      </c>
    </row>
    <row r="2584" spans="1:14" x14ac:dyDescent="0.25">
      <c r="A2584" t="s">
        <v>2497</v>
      </c>
      <c r="B2584" t="s">
        <v>2537</v>
      </c>
      <c r="C2584" t="s">
        <v>2399</v>
      </c>
      <c r="D2584" s="98">
        <v>45526</v>
      </c>
      <c r="E2584" s="1">
        <v>2142</v>
      </c>
      <c r="F2584" t="s">
        <v>2520</v>
      </c>
      <c r="G2584" s="1">
        <v>3584240</v>
      </c>
      <c r="H2584" t="s">
        <v>2357</v>
      </c>
      <c r="I2584" s="88">
        <v>60</v>
      </c>
      <c r="L2584" s="47">
        <v>5.9841899999999999</v>
      </c>
      <c r="M2584" s="47">
        <f t="shared" si="84"/>
        <v>359.0514</v>
      </c>
      <c r="N2584">
        <f t="shared" si="83"/>
        <v>22</v>
      </c>
    </row>
    <row r="2585" spans="1:14" x14ac:dyDescent="0.25">
      <c r="A2585" t="s">
        <v>2497</v>
      </c>
      <c r="B2585" t="s">
        <v>2537</v>
      </c>
      <c r="C2585" t="s">
        <v>2399</v>
      </c>
      <c r="D2585" s="98">
        <v>45526</v>
      </c>
      <c r="E2585" s="1">
        <v>2142</v>
      </c>
      <c r="F2585" t="s">
        <v>2520</v>
      </c>
      <c r="G2585" s="1">
        <v>3584241</v>
      </c>
      <c r="H2585" t="s">
        <v>2358</v>
      </c>
      <c r="I2585" s="88">
        <v>20</v>
      </c>
      <c r="L2585" s="47">
        <v>20.662344000000001</v>
      </c>
      <c r="M2585" s="47">
        <f t="shared" si="84"/>
        <v>413.24688000000003</v>
      </c>
      <c r="N2585">
        <f t="shared" si="83"/>
        <v>22</v>
      </c>
    </row>
    <row r="2586" spans="1:14" x14ac:dyDescent="0.25">
      <c r="A2586" t="s">
        <v>2497</v>
      </c>
      <c r="B2586" t="s">
        <v>2537</v>
      </c>
      <c r="C2586" t="s">
        <v>2399</v>
      </c>
      <c r="D2586" s="98">
        <v>45526</v>
      </c>
      <c r="E2586" s="1">
        <v>2143</v>
      </c>
      <c r="F2586" t="s">
        <v>5422</v>
      </c>
      <c r="G2586" s="1">
        <v>3584240</v>
      </c>
      <c r="H2586" t="s">
        <v>2357</v>
      </c>
      <c r="I2586" s="88">
        <v>60</v>
      </c>
      <c r="L2586" s="47">
        <v>5.9841899999999999</v>
      </c>
      <c r="M2586" s="47">
        <f t="shared" si="84"/>
        <v>359.0514</v>
      </c>
      <c r="N2586">
        <f t="shared" si="83"/>
        <v>22</v>
      </c>
    </row>
    <row r="2587" spans="1:14" x14ac:dyDescent="0.25">
      <c r="A2587" t="s">
        <v>2497</v>
      </c>
      <c r="B2587" t="s">
        <v>2537</v>
      </c>
      <c r="C2587" t="s">
        <v>2399</v>
      </c>
      <c r="D2587" s="98">
        <v>45526</v>
      </c>
      <c r="E2587" s="1">
        <v>2143</v>
      </c>
      <c r="F2587" t="s">
        <v>5422</v>
      </c>
      <c r="G2587" s="1">
        <v>3584241</v>
      </c>
      <c r="H2587" t="s">
        <v>2358</v>
      </c>
      <c r="I2587" s="88">
        <v>20</v>
      </c>
      <c r="L2587" s="47">
        <v>20.662344000000001</v>
      </c>
      <c r="M2587" s="47">
        <f t="shared" si="84"/>
        <v>413.24688000000003</v>
      </c>
      <c r="N2587">
        <f t="shared" si="83"/>
        <v>22</v>
      </c>
    </row>
    <row r="2588" spans="1:14" x14ac:dyDescent="0.25">
      <c r="A2588" t="s">
        <v>2497</v>
      </c>
      <c r="B2588" t="s">
        <v>2537</v>
      </c>
      <c r="C2588" t="s">
        <v>2399</v>
      </c>
      <c r="D2588" s="98">
        <v>45526</v>
      </c>
      <c r="E2588" s="1">
        <v>2151</v>
      </c>
      <c r="F2588" t="s">
        <v>2521</v>
      </c>
      <c r="G2588" s="1">
        <v>3584240</v>
      </c>
      <c r="H2588" t="s">
        <v>2357</v>
      </c>
      <c r="I2588" s="88">
        <v>60</v>
      </c>
      <c r="L2588" s="47">
        <v>5.9841899999999999</v>
      </c>
      <c r="M2588" s="47">
        <f t="shared" si="84"/>
        <v>359.0514</v>
      </c>
      <c r="N2588">
        <f t="shared" si="83"/>
        <v>22</v>
      </c>
    </row>
    <row r="2589" spans="1:14" x14ac:dyDescent="0.25">
      <c r="A2589" t="s">
        <v>2497</v>
      </c>
      <c r="B2589" t="s">
        <v>2537</v>
      </c>
      <c r="C2589" t="s">
        <v>2399</v>
      </c>
      <c r="D2589" s="98">
        <v>45526</v>
      </c>
      <c r="E2589" s="1">
        <v>2151</v>
      </c>
      <c r="F2589" t="s">
        <v>2521</v>
      </c>
      <c r="G2589" s="1">
        <v>3584241</v>
      </c>
      <c r="H2589" t="s">
        <v>2358</v>
      </c>
      <c r="I2589" s="88">
        <v>20</v>
      </c>
      <c r="L2589" s="47">
        <v>20.662344000000001</v>
      </c>
      <c r="M2589" s="47">
        <f t="shared" si="84"/>
        <v>413.24688000000003</v>
      </c>
      <c r="N2589">
        <f t="shared" si="83"/>
        <v>22</v>
      </c>
    </row>
    <row r="2590" spans="1:14" x14ac:dyDescent="0.25">
      <c r="A2590" t="s">
        <v>2497</v>
      </c>
      <c r="B2590" t="s">
        <v>2537</v>
      </c>
      <c r="C2590" t="s">
        <v>2399</v>
      </c>
      <c r="D2590" s="98">
        <v>45526</v>
      </c>
      <c r="E2590" s="1">
        <v>2151</v>
      </c>
      <c r="F2590" t="s">
        <v>2521</v>
      </c>
      <c r="G2590" s="1">
        <v>3284683</v>
      </c>
      <c r="H2590" t="s">
        <v>2343</v>
      </c>
      <c r="I2590" s="88">
        <v>6</v>
      </c>
      <c r="L2590" s="47">
        <v>30.099959999999999</v>
      </c>
      <c r="M2590" s="47">
        <f t="shared" si="84"/>
        <v>180.59976</v>
      </c>
      <c r="N2590">
        <f t="shared" si="83"/>
        <v>22</v>
      </c>
    </row>
    <row r="2591" spans="1:14" x14ac:dyDescent="0.25">
      <c r="A2591" t="s">
        <v>2497</v>
      </c>
      <c r="B2591" t="s">
        <v>2537</v>
      </c>
      <c r="C2591" t="s">
        <v>2399</v>
      </c>
      <c r="D2591" s="98">
        <v>45524</v>
      </c>
      <c r="E2591" s="1">
        <v>2152</v>
      </c>
      <c r="F2591" t="s">
        <v>5423</v>
      </c>
      <c r="G2591" s="1">
        <v>3284683</v>
      </c>
      <c r="H2591" t="s">
        <v>2343</v>
      </c>
      <c r="I2591" s="88">
        <v>6</v>
      </c>
      <c r="L2591" s="47">
        <v>30.099959999999999</v>
      </c>
      <c r="M2591" s="47">
        <f t="shared" si="84"/>
        <v>180.59976</v>
      </c>
      <c r="N2591">
        <f t="shared" si="83"/>
        <v>20</v>
      </c>
    </row>
    <row r="2592" spans="1:14" x14ac:dyDescent="0.25">
      <c r="A2592" t="s">
        <v>2497</v>
      </c>
      <c r="B2592" t="s">
        <v>2537</v>
      </c>
      <c r="C2592" t="s">
        <v>2399</v>
      </c>
      <c r="D2592" s="98">
        <v>45525</v>
      </c>
      <c r="E2592" s="1">
        <v>2154</v>
      </c>
      <c r="F2592" t="s">
        <v>2522</v>
      </c>
      <c r="G2592" s="1">
        <v>3584240</v>
      </c>
      <c r="H2592" t="s">
        <v>2357</v>
      </c>
      <c r="I2592" s="88">
        <v>60</v>
      </c>
      <c r="L2592" s="47">
        <v>5.9841899999999999</v>
      </c>
      <c r="M2592" s="47">
        <f t="shared" si="84"/>
        <v>359.0514</v>
      </c>
      <c r="N2592">
        <f t="shared" si="83"/>
        <v>21</v>
      </c>
    </row>
    <row r="2593" spans="1:14" x14ac:dyDescent="0.25">
      <c r="A2593" t="s">
        <v>2497</v>
      </c>
      <c r="B2593" t="s">
        <v>2537</v>
      </c>
      <c r="C2593" t="s">
        <v>2399</v>
      </c>
      <c r="D2593" s="98">
        <v>45525</v>
      </c>
      <c r="E2593" s="1">
        <v>2154</v>
      </c>
      <c r="F2593" t="s">
        <v>2522</v>
      </c>
      <c r="G2593" s="1">
        <v>3584241</v>
      </c>
      <c r="H2593" t="s">
        <v>2358</v>
      </c>
      <c r="I2593" s="88">
        <v>20</v>
      </c>
      <c r="L2593" s="47">
        <v>20.662344000000001</v>
      </c>
      <c r="M2593" s="47">
        <f t="shared" si="84"/>
        <v>413.24688000000003</v>
      </c>
      <c r="N2593">
        <f t="shared" si="83"/>
        <v>21</v>
      </c>
    </row>
    <row r="2594" spans="1:14" x14ac:dyDescent="0.25">
      <c r="A2594" t="s">
        <v>2497</v>
      </c>
      <c r="B2594" t="s">
        <v>2537</v>
      </c>
      <c r="C2594" t="s">
        <v>2399</v>
      </c>
      <c r="D2594" s="98">
        <v>45527</v>
      </c>
      <c r="E2594" s="1">
        <v>2158</v>
      </c>
      <c r="F2594" t="s">
        <v>5424</v>
      </c>
      <c r="G2594" s="1">
        <v>3584240</v>
      </c>
      <c r="H2594" t="s">
        <v>2357</v>
      </c>
      <c r="I2594" s="88">
        <v>60</v>
      </c>
      <c r="L2594" s="47">
        <v>5.9841899999999999</v>
      </c>
      <c r="M2594" s="47">
        <f t="shared" si="84"/>
        <v>359.0514</v>
      </c>
      <c r="N2594">
        <f t="shared" si="83"/>
        <v>23</v>
      </c>
    </row>
    <row r="2595" spans="1:14" x14ac:dyDescent="0.25">
      <c r="A2595" t="s">
        <v>2497</v>
      </c>
      <c r="B2595" t="s">
        <v>2537</v>
      </c>
      <c r="C2595" t="s">
        <v>2399</v>
      </c>
      <c r="D2595" s="98">
        <v>45527</v>
      </c>
      <c r="E2595" s="1">
        <v>2158</v>
      </c>
      <c r="F2595" t="s">
        <v>5424</v>
      </c>
      <c r="G2595" s="1">
        <v>3584241</v>
      </c>
      <c r="H2595" t="s">
        <v>2358</v>
      </c>
      <c r="I2595" s="88">
        <v>20</v>
      </c>
      <c r="L2595" s="47">
        <v>20.662344000000001</v>
      </c>
      <c r="M2595" s="47">
        <f t="shared" si="84"/>
        <v>413.24688000000003</v>
      </c>
      <c r="N2595">
        <f t="shared" si="83"/>
        <v>23</v>
      </c>
    </row>
    <row r="2596" spans="1:14" x14ac:dyDescent="0.25">
      <c r="A2596" t="s">
        <v>2497</v>
      </c>
      <c r="B2596" t="s">
        <v>2537</v>
      </c>
      <c r="C2596" t="s">
        <v>2399</v>
      </c>
      <c r="D2596" s="98">
        <v>45528</v>
      </c>
      <c r="E2596" s="1">
        <v>2166</v>
      </c>
      <c r="F2596" t="s">
        <v>5425</v>
      </c>
      <c r="G2596" s="1">
        <v>3584240</v>
      </c>
      <c r="H2596" t="s">
        <v>2357</v>
      </c>
      <c r="I2596" s="88">
        <v>60</v>
      </c>
      <c r="L2596" s="47">
        <v>5.9841899999999999</v>
      </c>
      <c r="M2596" s="47">
        <f t="shared" si="84"/>
        <v>359.0514</v>
      </c>
      <c r="N2596">
        <f t="shared" si="83"/>
        <v>24</v>
      </c>
    </row>
    <row r="2597" spans="1:14" x14ac:dyDescent="0.25">
      <c r="A2597" t="s">
        <v>2497</v>
      </c>
      <c r="B2597" t="s">
        <v>2537</v>
      </c>
      <c r="C2597" t="s">
        <v>2399</v>
      </c>
      <c r="D2597" s="98">
        <v>45528</v>
      </c>
      <c r="E2597" s="1">
        <v>2166</v>
      </c>
      <c r="F2597" t="s">
        <v>5425</v>
      </c>
      <c r="G2597" s="1">
        <v>3584241</v>
      </c>
      <c r="H2597" t="s">
        <v>2358</v>
      </c>
      <c r="I2597" s="88">
        <v>20</v>
      </c>
      <c r="L2597" s="47">
        <v>20.662344000000001</v>
      </c>
      <c r="M2597" s="47">
        <f t="shared" si="84"/>
        <v>413.24688000000003</v>
      </c>
      <c r="N2597">
        <f t="shared" si="83"/>
        <v>24</v>
      </c>
    </row>
    <row r="2598" spans="1:14" x14ac:dyDescent="0.25">
      <c r="A2598" t="s">
        <v>2497</v>
      </c>
      <c r="B2598" t="s">
        <v>2537</v>
      </c>
      <c r="C2598" t="s">
        <v>2399</v>
      </c>
      <c r="D2598" s="98">
        <v>45528</v>
      </c>
      <c r="E2598" s="1">
        <v>2167</v>
      </c>
      <c r="F2598" t="s">
        <v>5426</v>
      </c>
      <c r="G2598" s="1">
        <v>3584240</v>
      </c>
      <c r="H2598" t="s">
        <v>2357</v>
      </c>
      <c r="I2598" s="88">
        <v>60</v>
      </c>
      <c r="L2598" s="47">
        <v>5.9841899999999999</v>
      </c>
      <c r="M2598" s="47">
        <f t="shared" si="84"/>
        <v>359.0514</v>
      </c>
      <c r="N2598">
        <f t="shared" si="83"/>
        <v>24</v>
      </c>
    </row>
    <row r="2599" spans="1:14" x14ac:dyDescent="0.25">
      <c r="A2599" t="s">
        <v>2497</v>
      </c>
      <c r="B2599" t="s">
        <v>2537</v>
      </c>
      <c r="C2599" t="s">
        <v>2399</v>
      </c>
      <c r="D2599" s="98">
        <v>45528</v>
      </c>
      <c r="E2599" s="1">
        <v>2167</v>
      </c>
      <c r="F2599" t="s">
        <v>5426</v>
      </c>
      <c r="G2599" s="1">
        <v>3584241</v>
      </c>
      <c r="H2599" t="s">
        <v>2358</v>
      </c>
      <c r="I2599" s="88">
        <v>20</v>
      </c>
      <c r="L2599" s="47">
        <v>20.662344000000001</v>
      </c>
      <c r="M2599" s="47">
        <f t="shared" si="84"/>
        <v>413.24688000000003</v>
      </c>
      <c r="N2599">
        <f t="shared" si="83"/>
        <v>24</v>
      </c>
    </row>
    <row r="2600" spans="1:14" x14ac:dyDescent="0.25">
      <c r="A2600" t="s">
        <v>2497</v>
      </c>
      <c r="B2600" t="s">
        <v>2537</v>
      </c>
      <c r="C2600" t="s">
        <v>2399</v>
      </c>
      <c r="D2600" s="98">
        <v>45527</v>
      </c>
      <c r="E2600" s="1">
        <v>2171</v>
      </c>
      <c r="F2600" t="s">
        <v>2523</v>
      </c>
      <c r="G2600" s="1">
        <v>3352387</v>
      </c>
      <c r="H2600" t="s">
        <v>2352</v>
      </c>
      <c r="I2600" s="88">
        <v>6</v>
      </c>
      <c r="L2600" s="47">
        <v>39.743999999999993</v>
      </c>
      <c r="M2600" s="47">
        <f t="shared" si="84"/>
        <v>238.46399999999994</v>
      </c>
      <c r="N2600">
        <f t="shared" si="83"/>
        <v>23</v>
      </c>
    </row>
    <row r="2601" spans="1:14" x14ac:dyDescent="0.25">
      <c r="A2601" t="s">
        <v>2497</v>
      </c>
      <c r="B2601" t="s">
        <v>2537</v>
      </c>
      <c r="C2601" t="s">
        <v>2399</v>
      </c>
      <c r="D2601" s="98">
        <v>45527</v>
      </c>
      <c r="E2601" s="1">
        <v>2171</v>
      </c>
      <c r="F2601" t="s">
        <v>2523</v>
      </c>
      <c r="G2601" s="1">
        <v>3284683</v>
      </c>
      <c r="H2601" t="s">
        <v>2343</v>
      </c>
      <c r="I2601" s="88">
        <v>6</v>
      </c>
      <c r="L2601" s="47">
        <v>30.099959999999999</v>
      </c>
      <c r="M2601" s="47">
        <f t="shared" si="84"/>
        <v>180.59976</v>
      </c>
      <c r="N2601">
        <f t="shared" si="83"/>
        <v>23</v>
      </c>
    </row>
    <row r="2602" spans="1:14" x14ac:dyDescent="0.25">
      <c r="A2602" t="s">
        <v>2497</v>
      </c>
      <c r="B2602" t="s">
        <v>2537</v>
      </c>
      <c r="C2602" t="s">
        <v>2399</v>
      </c>
      <c r="D2602" s="98">
        <v>45528</v>
      </c>
      <c r="E2602" s="1">
        <v>2172</v>
      </c>
      <c r="F2602" t="s">
        <v>5427</v>
      </c>
      <c r="G2602" s="1">
        <v>3584240</v>
      </c>
      <c r="H2602" t="s">
        <v>2357</v>
      </c>
      <c r="I2602" s="88">
        <v>60</v>
      </c>
      <c r="L2602" s="47">
        <v>5.9841899999999999</v>
      </c>
      <c r="M2602" s="47">
        <f t="shared" si="84"/>
        <v>359.0514</v>
      </c>
      <c r="N2602">
        <f t="shared" si="83"/>
        <v>24</v>
      </c>
    </row>
    <row r="2603" spans="1:14" x14ac:dyDescent="0.25">
      <c r="A2603" t="s">
        <v>2497</v>
      </c>
      <c r="B2603" t="s">
        <v>2537</v>
      </c>
      <c r="C2603" t="s">
        <v>2399</v>
      </c>
      <c r="D2603" s="98">
        <v>45528</v>
      </c>
      <c r="E2603" s="1">
        <v>2172</v>
      </c>
      <c r="F2603" t="s">
        <v>5427</v>
      </c>
      <c r="G2603" s="1">
        <v>3584241</v>
      </c>
      <c r="H2603" t="s">
        <v>2358</v>
      </c>
      <c r="I2603" s="88">
        <v>20</v>
      </c>
      <c r="L2603" s="47">
        <v>20.662344000000001</v>
      </c>
      <c r="M2603" s="47">
        <f t="shared" si="84"/>
        <v>413.24688000000003</v>
      </c>
      <c r="N2603">
        <f t="shared" si="83"/>
        <v>24</v>
      </c>
    </row>
    <row r="2604" spans="1:14" x14ac:dyDescent="0.25">
      <c r="A2604" t="s">
        <v>2497</v>
      </c>
      <c r="B2604" t="s">
        <v>2537</v>
      </c>
      <c r="C2604" t="s">
        <v>2399</v>
      </c>
      <c r="D2604" s="98">
        <v>45528</v>
      </c>
      <c r="E2604" s="1">
        <v>2172</v>
      </c>
      <c r="F2604" t="s">
        <v>5427</v>
      </c>
      <c r="G2604" s="1">
        <v>3284683</v>
      </c>
      <c r="H2604" t="s">
        <v>2343</v>
      </c>
      <c r="I2604" s="88">
        <v>24</v>
      </c>
      <c r="L2604" s="47">
        <v>30.099959999999999</v>
      </c>
      <c r="M2604" s="47">
        <f t="shared" si="84"/>
        <v>722.39904000000001</v>
      </c>
      <c r="N2604">
        <f t="shared" si="83"/>
        <v>24</v>
      </c>
    </row>
    <row r="2605" spans="1:14" x14ac:dyDescent="0.25">
      <c r="A2605" t="s">
        <v>2497</v>
      </c>
      <c r="B2605" t="s">
        <v>2537</v>
      </c>
      <c r="C2605" t="s">
        <v>2399</v>
      </c>
      <c r="D2605" s="98">
        <v>45528</v>
      </c>
      <c r="E2605" s="1">
        <v>2172</v>
      </c>
      <c r="F2605" t="s">
        <v>5427</v>
      </c>
      <c r="G2605" s="1">
        <v>3352387</v>
      </c>
      <c r="H2605" t="s">
        <v>2352</v>
      </c>
      <c r="I2605" s="88">
        <v>6</v>
      </c>
      <c r="L2605" s="47">
        <v>39.743999999999993</v>
      </c>
      <c r="M2605" s="47">
        <f t="shared" si="84"/>
        <v>238.46399999999994</v>
      </c>
      <c r="N2605">
        <f t="shared" si="83"/>
        <v>24</v>
      </c>
    </row>
    <row r="2606" spans="1:14" x14ac:dyDescent="0.25">
      <c r="A2606" t="s">
        <v>2497</v>
      </c>
      <c r="B2606" t="s">
        <v>2537</v>
      </c>
      <c r="C2606" t="s">
        <v>2399</v>
      </c>
      <c r="D2606" s="98">
        <v>45528</v>
      </c>
      <c r="E2606" s="1">
        <v>2176</v>
      </c>
      <c r="F2606" t="s">
        <v>5428</v>
      </c>
      <c r="G2606" s="1">
        <v>3584240</v>
      </c>
      <c r="H2606" t="s">
        <v>2357</v>
      </c>
      <c r="I2606" s="88">
        <v>60</v>
      </c>
      <c r="L2606" s="47">
        <v>5.9841899999999999</v>
      </c>
      <c r="M2606" s="47">
        <f t="shared" si="84"/>
        <v>359.0514</v>
      </c>
      <c r="N2606">
        <f t="shared" si="83"/>
        <v>24</v>
      </c>
    </row>
    <row r="2607" spans="1:14" x14ac:dyDescent="0.25">
      <c r="A2607" t="s">
        <v>2497</v>
      </c>
      <c r="B2607" t="s">
        <v>2537</v>
      </c>
      <c r="C2607" t="s">
        <v>2399</v>
      </c>
      <c r="D2607" s="98">
        <v>45528</v>
      </c>
      <c r="E2607" s="1">
        <v>2176</v>
      </c>
      <c r="F2607" t="s">
        <v>5428</v>
      </c>
      <c r="G2607" s="1">
        <v>3584241</v>
      </c>
      <c r="H2607" t="s">
        <v>2358</v>
      </c>
      <c r="I2607" s="88">
        <v>20</v>
      </c>
      <c r="L2607" s="47">
        <v>20.662344000000001</v>
      </c>
      <c r="M2607" s="47">
        <f t="shared" si="84"/>
        <v>413.24688000000003</v>
      </c>
      <c r="N2607">
        <f t="shared" si="83"/>
        <v>24</v>
      </c>
    </row>
    <row r="2608" spans="1:14" x14ac:dyDescent="0.25">
      <c r="A2608" t="s">
        <v>2497</v>
      </c>
      <c r="B2608" t="s">
        <v>2537</v>
      </c>
      <c r="C2608" t="s">
        <v>2399</v>
      </c>
      <c r="D2608" s="98">
        <v>45525</v>
      </c>
      <c r="E2608" s="1">
        <v>2178</v>
      </c>
      <c r="F2608" t="s">
        <v>5139</v>
      </c>
      <c r="G2608" s="1">
        <v>3352387</v>
      </c>
      <c r="H2608" t="s">
        <v>2352</v>
      </c>
      <c r="I2608" s="88">
        <v>6</v>
      </c>
      <c r="L2608" s="47">
        <v>39.743999999999993</v>
      </c>
      <c r="M2608" s="47">
        <f t="shared" si="84"/>
        <v>238.46399999999994</v>
      </c>
      <c r="N2608">
        <f t="shared" si="83"/>
        <v>21</v>
      </c>
    </row>
    <row r="2609" spans="1:14" x14ac:dyDescent="0.25">
      <c r="A2609" t="s">
        <v>2497</v>
      </c>
      <c r="B2609" t="s">
        <v>2537</v>
      </c>
      <c r="C2609" t="s">
        <v>2399</v>
      </c>
      <c r="D2609" s="98">
        <v>45525</v>
      </c>
      <c r="E2609" s="1">
        <v>2178</v>
      </c>
      <c r="F2609" t="s">
        <v>5139</v>
      </c>
      <c r="G2609" s="1">
        <v>3284683</v>
      </c>
      <c r="H2609" t="s">
        <v>2343</v>
      </c>
      <c r="I2609" s="88">
        <v>6</v>
      </c>
      <c r="L2609" s="47">
        <v>30.099959999999999</v>
      </c>
      <c r="M2609" s="47">
        <f t="shared" si="84"/>
        <v>180.59976</v>
      </c>
      <c r="N2609">
        <f t="shared" si="83"/>
        <v>21</v>
      </c>
    </row>
    <row r="2610" spans="1:14" x14ac:dyDescent="0.25">
      <c r="A2610" t="s">
        <v>2497</v>
      </c>
      <c r="B2610" t="s">
        <v>2537</v>
      </c>
      <c r="C2610" t="s">
        <v>2399</v>
      </c>
      <c r="D2610" s="98">
        <v>45528</v>
      </c>
      <c r="E2610" s="1">
        <v>2178</v>
      </c>
      <c r="F2610" t="s">
        <v>5139</v>
      </c>
      <c r="G2610" s="1">
        <v>3584240</v>
      </c>
      <c r="H2610" t="s">
        <v>2357</v>
      </c>
      <c r="I2610" s="88">
        <v>60</v>
      </c>
      <c r="L2610" s="47">
        <v>5.9841899999999999</v>
      </c>
      <c r="M2610" s="47">
        <f t="shared" si="84"/>
        <v>359.0514</v>
      </c>
      <c r="N2610">
        <f t="shared" si="83"/>
        <v>24</v>
      </c>
    </row>
    <row r="2611" spans="1:14" x14ac:dyDescent="0.25">
      <c r="A2611" t="s">
        <v>2497</v>
      </c>
      <c r="B2611" t="s">
        <v>2537</v>
      </c>
      <c r="C2611" t="s">
        <v>2399</v>
      </c>
      <c r="D2611" s="98">
        <v>45528</v>
      </c>
      <c r="E2611" s="1">
        <v>2178</v>
      </c>
      <c r="F2611" t="s">
        <v>5139</v>
      </c>
      <c r="G2611" s="1">
        <v>3584241</v>
      </c>
      <c r="H2611" t="s">
        <v>2358</v>
      </c>
      <c r="I2611" s="88">
        <v>20</v>
      </c>
      <c r="L2611" s="47">
        <v>20.662344000000001</v>
      </c>
      <c r="M2611" s="47">
        <f t="shared" si="84"/>
        <v>413.24688000000003</v>
      </c>
      <c r="N2611">
        <f t="shared" si="83"/>
        <v>24</v>
      </c>
    </row>
    <row r="2612" spans="1:14" x14ac:dyDescent="0.25">
      <c r="A2612" t="s">
        <v>2497</v>
      </c>
      <c r="B2612" t="s">
        <v>2537</v>
      </c>
      <c r="C2612" t="s">
        <v>2399</v>
      </c>
      <c r="D2612" s="98">
        <v>45528</v>
      </c>
      <c r="E2612" s="1">
        <v>2179</v>
      </c>
      <c r="F2612" t="s">
        <v>5140</v>
      </c>
      <c r="G2612" s="1">
        <v>3584240</v>
      </c>
      <c r="H2612" t="s">
        <v>2357</v>
      </c>
      <c r="I2612" s="88">
        <v>60</v>
      </c>
      <c r="L2612" s="47">
        <v>5.9841899999999999</v>
      </c>
      <c r="M2612" s="47">
        <f t="shared" si="84"/>
        <v>359.0514</v>
      </c>
      <c r="N2612">
        <f t="shared" si="83"/>
        <v>24</v>
      </c>
    </row>
    <row r="2613" spans="1:14" x14ac:dyDescent="0.25">
      <c r="A2613" t="s">
        <v>2497</v>
      </c>
      <c r="B2613" t="s">
        <v>2537</v>
      </c>
      <c r="C2613" t="s">
        <v>2399</v>
      </c>
      <c r="D2613" s="98">
        <v>45528</v>
      </c>
      <c r="E2613" s="1">
        <v>2179</v>
      </c>
      <c r="F2613" t="s">
        <v>5140</v>
      </c>
      <c r="G2613" s="1">
        <v>3584241</v>
      </c>
      <c r="H2613" t="s">
        <v>2358</v>
      </c>
      <c r="I2613" s="88">
        <v>20</v>
      </c>
      <c r="L2613" s="47">
        <v>20.662344000000001</v>
      </c>
      <c r="M2613" s="47">
        <f t="shared" si="84"/>
        <v>413.24688000000003</v>
      </c>
      <c r="N2613">
        <f t="shared" si="83"/>
        <v>24</v>
      </c>
    </row>
    <row r="2614" spans="1:14" x14ac:dyDescent="0.25">
      <c r="A2614" t="s">
        <v>2497</v>
      </c>
      <c r="B2614" t="s">
        <v>2537</v>
      </c>
      <c r="C2614" t="s">
        <v>2399</v>
      </c>
      <c r="D2614" s="98">
        <v>45526</v>
      </c>
      <c r="E2614" s="1">
        <v>2182</v>
      </c>
      <c r="F2614" t="s">
        <v>5429</v>
      </c>
      <c r="G2614" s="1">
        <v>3384346</v>
      </c>
      <c r="H2614" t="s">
        <v>2354</v>
      </c>
      <c r="I2614" s="88">
        <v>6</v>
      </c>
      <c r="L2614" s="47">
        <v>37.949940000000005</v>
      </c>
      <c r="M2614" s="47">
        <f t="shared" si="84"/>
        <v>227.69964000000004</v>
      </c>
      <c r="N2614">
        <f t="shared" si="83"/>
        <v>22</v>
      </c>
    </row>
    <row r="2615" spans="1:14" x14ac:dyDescent="0.25">
      <c r="A2615" t="s">
        <v>2497</v>
      </c>
      <c r="B2615" t="s">
        <v>2537</v>
      </c>
      <c r="C2615" t="s">
        <v>2399</v>
      </c>
      <c r="D2615" s="98">
        <v>45526</v>
      </c>
      <c r="E2615" s="1">
        <v>2182</v>
      </c>
      <c r="F2615" t="s">
        <v>5429</v>
      </c>
      <c r="G2615" s="1">
        <v>3566457</v>
      </c>
      <c r="H2615" t="s">
        <v>2365</v>
      </c>
      <c r="I2615" s="88">
        <v>24</v>
      </c>
      <c r="L2615" s="47">
        <v>12.645809999999999</v>
      </c>
      <c r="M2615" s="47">
        <f t="shared" si="84"/>
        <v>303.49943999999999</v>
      </c>
      <c r="N2615">
        <f t="shared" si="83"/>
        <v>22</v>
      </c>
    </row>
    <row r="2616" spans="1:14" x14ac:dyDescent="0.25">
      <c r="A2616" t="s">
        <v>2497</v>
      </c>
      <c r="B2616" t="s">
        <v>2537</v>
      </c>
      <c r="C2616" t="s">
        <v>2399</v>
      </c>
      <c r="D2616" s="98">
        <v>45526</v>
      </c>
      <c r="E2616" s="1">
        <v>2182</v>
      </c>
      <c r="F2616" t="s">
        <v>5429</v>
      </c>
      <c r="G2616" s="1">
        <v>3568860</v>
      </c>
      <c r="H2616" t="s">
        <v>2361</v>
      </c>
      <c r="I2616" s="88">
        <v>24</v>
      </c>
      <c r="L2616" s="47">
        <v>12.645809999999999</v>
      </c>
      <c r="M2616" s="47">
        <f t="shared" si="84"/>
        <v>303.49943999999999</v>
      </c>
      <c r="N2616">
        <f t="shared" si="83"/>
        <v>22</v>
      </c>
    </row>
    <row r="2617" spans="1:14" x14ac:dyDescent="0.25">
      <c r="A2617" t="s">
        <v>2497</v>
      </c>
      <c r="B2617" t="s">
        <v>2537</v>
      </c>
      <c r="C2617" t="s">
        <v>2399</v>
      </c>
      <c r="D2617" s="98">
        <v>45526</v>
      </c>
      <c r="E2617" s="1">
        <v>2182</v>
      </c>
      <c r="F2617" t="s">
        <v>5429</v>
      </c>
      <c r="G2617" s="1">
        <v>3408152</v>
      </c>
      <c r="H2617" t="s">
        <v>2346</v>
      </c>
      <c r="I2617" s="88">
        <v>20</v>
      </c>
      <c r="L2617" s="47">
        <v>19.800018000000001</v>
      </c>
      <c r="M2617" s="47">
        <f t="shared" si="84"/>
        <v>396.00036</v>
      </c>
      <c r="N2617">
        <f t="shared" si="83"/>
        <v>22</v>
      </c>
    </row>
    <row r="2618" spans="1:14" x14ac:dyDescent="0.25">
      <c r="A2618" t="s">
        <v>2497</v>
      </c>
      <c r="B2618" t="s">
        <v>2537</v>
      </c>
      <c r="C2618" t="s">
        <v>2399</v>
      </c>
      <c r="D2618" s="98">
        <v>45525</v>
      </c>
      <c r="E2618" s="1">
        <v>2182</v>
      </c>
      <c r="F2618" t="s">
        <v>5429</v>
      </c>
      <c r="G2618" s="1">
        <v>3284683</v>
      </c>
      <c r="H2618" t="s">
        <v>2343</v>
      </c>
      <c r="I2618" s="88">
        <v>6</v>
      </c>
      <c r="L2618" s="47">
        <v>30.099959999999999</v>
      </c>
      <c r="M2618" s="47">
        <f t="shared" si="84"/>
        <v>180.59976</v>
      </c>
      <c r="N2618">
        <f t="shared" si="83"/>
        <v>21</v>
      </c>
    </row>
    <row r="2619" spans="1:14" x14ac:dyDescent="0.25">
      <c r="A2619" t="s">
        <v>2497</v>
      </c>
      <c r="B2619" t="s">
        <v>2537</v>
      </c>
      <c r="C2619" t="s">
        <v>2399</v>
      </c>
      <c r="D2619" s="98">
        <v>45525</v>
      </c>
      <c r="E2619" s="1">
        <v>2182</v>
      </c>
      <c r="F2619" t="s">
        <v>5429</v>
      </c>
      <c r="G2619" s="1">
        <v>3384347</v>
      </c>
      <c r="H2619" t="s">
        <v>2345</v>
      </c>
      <c r="I2619" s="88">
        <v>60</v>
      </c>
      <c r="L2619" s="47">
        <v>5.7200040000000012</v>
      </c>
      <c r="M2619" s="47">
        <f t="shared" si="84"/>
        <v>343.20024000000006</v>
      </c>
      <c r="N2619">
        <f t="shared" si="83"/>
        <v>21</v>
      </c>
    </row>
    <row r="2620" spans="1:14" x14ac:dyDescent="0.25">
      <c r="A2620" t="s">
        <v>2497</v>
      </c>
      <c r="B2620" t="s">
        <v>2537</v>
      </c>
      <c r="C2620" t="s">
        <v>2399</v>
      </c>
      <c r="D2620" s="98">
        <v>45525</v>
      </c>
      <c r="E2620" s="1">
        <v>2183</v>
      </c>
      <c r="F2620" t="s">
        <v>5430</v>
      </c>
      <c r="G2620" s="1">
        <v>3352387</v>
      </c>
      <c r="H2620" t="s">
        <v>2352</v>
      </c>
      <c r="I2620" s="88">
        <v>6</v>
      </c>
      <c r="L2620" s="47">
        <v>39.743999999999993</v>
      </c>
      <c r="M2620" s="47">
        <f t="shared" si="84"/>
        <v>238.46399999999994</v>
      </c>
      <c r="N2620">
        <f t="shared" si="83"/>
        <v>21</v>
      </c>
    </row>
    <row r="2621" spans="1:14" x14ac:dyDescent="0.25">
      <c r="A2621" t="s">
        <v>2497</v>
      </c>
      <c r="B2621" t="s">
        <v>2537</v>
      </c>
      <c r="C2621" t="s">
        <v>2399</v>
      </c>
      <c r="D2621" s="98">
        <v>45525</v>
      </c>
      <c r="E2621" s="1">
        <v>2183</v>
      </c>
      <c r="F2621" t="s">
        <v>5430</v>
      </c>
      <c r="G2621" s="1">
        <v>3408152</v>
      </c>
      <c r="H2621" t="s">
        <v>2346</v>
      </c>
      <c r="I2621" s="88">
        <v>20</v>
      </c>
      <c r="L2621" s="47">
        <v>19.800018000000001</v>
      </c>
      <c r="M2621" s="47">
        <f t="shared" si="84"/>
        <v>396.00036</v>
      </c>
      <c r="N2621">
        <f t="shared" si="83"/>
        <v>21</v>
      </c>
    </row>
    <row r="2622" spans="1:14" x14ac:dyDescent="0.25">
      <c r="A2622" t="s">
        <v>2497</v>
      </c>
      <c r="B2622" t="s">
        <v>2537</v>
      </c>
      <c r="C2622" t="s">
        <v>2399</v>
      </c>
      <c r="D2622" s="98">
        <v>45526</v>
      </c>
      <c r="E2622" s="1">
        <v>9205</v>
      </c>
      <c r="F2622" t="s">
        <v>2524</v>
      </c>
      <c r="G2622" s="1">
        <v>3584240</v>
      </c>
      <c r="H2622" t="s">
        <v>2357</v>
      </c>
      <c r="I2622" s="88">
        <v>60</v>
      </c>
      <c r="L2622" s="47">
        <v>5.9841899999999999</v>
      </c>
      <c r="M2622" s="47">
        <f t="shared" si="84"/>
        <v>359.0514</v>
      </c>
      <c r="N2622">
        <f t="shared" si="83"/>
        <v>22</v>
      </c>
    </row>
    <row r="2623" spans="1:14" x14ac:dyDescent="0.25">
      <c r="A2623" t="s">
        <v>2497</v>
      </c>
      <c r="B2623" t="s">
        <v>2537</v>
      </c>
      <c r="C2623" t="s">
        <v>2399</v>
      </c>
      <c r="D2623" s="98">
        <v>45526</v>
      </c>
      <c r="E2623" s="1">
        <v>9205</v>
      </c>
      <c r="F2623" t="s">
        <v>2524</v>
      </c>
      <c r="G2623" s="1">
        <v>3584241</v>
      </c>
      <c r="H2623" t="s">
        <v>2358</v>
      </c>
      <c r="I2623" s="88">
        <v>20</v>
      </c>
      <c r="L2623" s="47">
        <v>20.662344000000001</v>
      </c>
      <c r="M2623" s="47">
        <f t="shared" si="84"/>
        <v>413.24688000000003</v>
      </c>
      <c r="N2623">
        <f t="shared" si="83"/>
        <v>22</v>
      </c>
    </row>
    <row r="2624" spans="1:14" x14ac:dyDescent="0.25">
      <c r="A2624" t="s">
        <v>2497</v>
      </c>
      <c r="B2624" t="s">
        <v>2537</v>
      </c>
      <c r="C2624" t="s">
        <v>2399</v>
      </c>
      <c r="D2624" s="98">
        <v>45527</v>
      </c>
      <c r="E2624" s="1">
        <v>9205</v>
      </c>
      <c r="F2624" t="s">
        <v>2524</v>
      </c>
      <c r="G2624" s="1">
        <v>3352387</v>
      </c>
      <c r="H2624" t="s">
        <v>2352</v>
      </c>
      <c r="I2624" s="88">
        <v>6</v>
      </c>
      <c r="L2624" s="47">
        <v>39.743999999999993</v>
      </c>
      <c r="M2624" s="47">
        <f t="shared" si="84"/>
        <v>238.46399999999994</v>
      </c>
      <c r="N2624">
        <f t="shared" si="83"/>
        <v>23</v>
      </c>
    </row>
    <row r="2625" spans="1:14" x14ac:dyDescent="0.25">
      <c r="A2625" t="s">
        <v>2497</v>
      </c>
      <c r="B2625" t="s">
        <v>2537</v>
      </c>
      <c r="C2625" t="s">
        <v>2399</v>
      </c>
      <c r="D2625" s="98">
        <v>45526</v>
      </c>
      <c r="E2625" s="1">
        <v>9208</v>
      </c>
      <c r="F2625" t="s">
        <v>5431</v>
      </c>
      <c r="G2625" s="1">
        <v>3584240</v>
      </c>
      <c r="H2625" t="s">
        <v>2357</v>
      </c>
      <c r="I2625" s="88">
        <v>60</v>
      </c>
      <c r="L2625" s="47">
        <v>5.9841899999999999</v>
      </c>
      <c r="M2625" s="47">
        <f t="shared" si="84"/>
        <v>359.0514</v>
      </c>
      <c r="N2625">
        <f t="shared" si="83"/>
        <v>22</v>
      </c>
    </row>
    <row r="2626" spans="1:14" x14ac:dyDescent="0.25">
      <c r="A2626" t="s">
        <v>2497</v>
      </c>
      <c r="B2626" t="s">
        <v>2537</v>
      </c>
      <c r="C2626" t="s">
        <v>2399</v>
      </c>
      <c r="D2626" s="98">
        <v>45526</v>
      </c>
      <c r="E2626" s="1">
        <v>9208</v>
      </c>
      <c r="F2626" t="s">
        <v>5431</v>
      </c>
      <c r="G2626" s="1">
        <v>3584241</v>
      </c>
      <c r="H2626" t="s">
        <v>2358</v>
      </c>
      <c r="I2626" s="88">
        <v>20</v>
      </c>
      <c r="L2626" s="47">
        <v>20.662344000000001</v>
      </c>
      <c r="M2626" s="47">
        <f t="shared" si="84"/>
        <v>413.24688000000003</v>
      </c>
      <c r="N2626">
        <f t="shared" si="83"/>
        <v>22</v>
      </c>
    </row>
    <row r="2627" spans="1:14" x14ac:dyDescent="0.25">
      <c r="A2627" t="s">
        <v>2497</v>
      </c>
      <c r="B2627" t="s">
        <v>2537</v>
      </c>
      <c r="C2627" t="s">
        <v>2399</v>
      </c>
      <c r="D2627" s="98">
        <v>45526</v>
      </c>
      <c r="E2627" s="1">
        <v>9210</v>
      </c>
      <c r="F2627" t="s">
        <v>2525</v>
      </c>
      <c r="G2627" s="1">
        <v>3584240</v>
      </c>
      <c r="H2627" t="s">
        <v>2357</v>
      </c>
      <c r="I2627" s="88">
        <v>60</v>
      </c>
      <c r="L2627" s="47">
        <v>5.9841899999999999</v>
      </c>
      <c r="M2627" s="47">
        <f t="shared" si="84"/>
        <v>359.0514</v>
      </c>
      <c r="N2627">
        <f t="shared" ref="N2627:N2690" si="85">+DAY(D2627)</f>
        <v>22</v>
      </c>
    </row>
    <row r="2628" spans="1:14" x14ac:dyDescent="0.25">
      <c r="A2628" t="s">
        <v>2497</v>
      </c>
      <c r="B2628" t="s">
        <v>2537</v>
      </c>
      <c r="C2628" t="s">
        <v>2399</v>
      </c>
      <c r="D2628" s="98">
        <v>45526</v>
      </c>
      <c r="E2628" s="1">
        <v>9210</v>
      </c>
      <c r="F2628" t="s">
        <v>2525</v>
      </c>
      <c r="G2628" s="1">
        <v>3584241</v>
      </c>
      <c r="H2628" t="s">
        <v>2358</v>
      </c>
      <c r="I2628" s="88">
        <v>20</v>
      </c>
      <c r="L2628" s="47">
        <v>20.662344000000001</v>
      </c>
      <c r="M2628" s="47">
        <f t="shared" si="84"/>
        <v>413.24688000000003</v>
      </c>
      <c r="N2628">
        <f t="shared" si="85"/>
        <v>22</v>
      </c>
    </row>
    <row r="2629" spans="1:14" x14ac:dyDescent="0.25">
      <c r="A2629" t="s">
        <v>2497</v>
      </c>
      <c r="B2629" t="s">
        <v>2537</v>
      </c>
      <c r="C2629" t="s">
        <v>2399</v>
      </c>
      <c r="D2629" s="98">
        <v>45526</v>
      </c>
      <c r="E2629" s="1">
        <v>9210</v>
      </c>
      <c r="F2629" t="s">
        <v>2525</v>
      </c>
      <c r="G2629" s="1">
        <v>3284683</v>
      </c>
      <c r="H2629" t="s">
        <v>2343</v>
      </c>
      <c r="I2629" s="88">
        <v>6</v>
      </c>
      <c r="L2629" s="47">
        <v>30.099959999999999</v>
      </c>
      <c r="M2629" s="47">
        <f t="shared" si="84"/>
        <v>180.59976</v>
      </c>
      <c r="N2629">
        <f t="shared" si="85"/>
        <v>22</v>
      </c>
    </row>
    <row r="2630" spans="1:14" x14ac:dyDescent="0.25">
      <c r="A2630" t="s">
        <v>2497</v>
      </c>
      <c r="B2630" t="s">
        <v>2537</v>
      </c>
      <c r="C2630" t="s">
        <v>2399</v>
      </c>
      <c r="D2630" s="98">
        <v>45526</v>
      </c>
      <c r="E2630" s="1">
        <v>9210</v>
      </c>
      <c r="F2630" t="s">
        <v>2525</v>
      </c>
      <c r="G2630" s="1">
        <v>3384346</v>
      </c>
      <c r="H2630" t="s">
        <v>2354</v>
      </c>
      <c r="I2630" s="88">
        <v>6</v>
      </c>
      <c r="L2630" s="47">
        <v>37.949940000000005</v>
      </c>
      <c r="M2630" s="47">
        <f t="shared" si="84"/>
        <v>227.69964000000004</v>
      </c>
      <c r="N2630">
        <f t="shared" si="85"/>
        <v>22</v>
      </c>
    </row>
    <row r="2631" spans="1:14" x14ac:dyDescent="0.25">
      <c r="A2631" t="s">
        <v>2497</v>
      </c>
      <c r="B2631" t="s">
        <v>2537</v>
      </c>
      <c r="C2631" t="s">
        <v>2399</v>
      </c>
      <c r="D2631" s="98">
        <v>45526</v>
      </c>
      <c r="E2631" s="1">
        <v>9210</v>
      </c>
      <c r="F2631" t="s">
        <v>2525</v>
      </c>
      <c r="G2631" s="1">
        <v>3384347</v>
      </c>
      <c r="H2631" t="s">
        <v>2345</v>
      </c>
      <c r="I2631" s="88">
        <v>60</v>
      </c>
      <c r="L2631" s="47">
        <v>5.7200040000000012</v>
      </c>
      <c r="M2631" s="47">
        <f t="shared" si="84"/>
        <v>343.20024000000006</v>
      </c>
      <c r="N2631">
        <f t="shared" si="85"/>
        <v>22</v>
      </c>
    </row>
    <row r="2632" spans="1:14" x14ac:dyDescent="0.25">
      <c r="A2632" t="s">
        <v>2497</v>
      </c>
      <c r="B2632" t="s">
        <v>2537</v>
      </c>
      <c r="C2632" t="s">
        <v>2399</v>
      </c>
      <c r="D2632" s="98">
        <v>45526</v>
      </c>
      <c r="E2632" s="1">
        <v>9210</v>
      </c>
      <c r="F2632" t="s">
        <v>2525</v>
      </c>
      <c r="G2632" s="1">
        <v>3408152</v>
      </c>
      <c r="H2632" t="s">
        <v>2346</v>
      </c>
      <c r="I2632" s="88">
        <v>20</v>
      </c>
      <c r="L2632" s="47">
        <v>19.800018000000001</v>
      </c>
      <c r="M2632" s="47">
        <f t="shared" si="84"/>
        <v>396.00036</v>
      </c>
      <c r="N2632">
        <f t="shared" si="85"/>
        <v>22</v>
      </c>
    </row>
    <row r="2633" spans="1:14" x14ac:dyDescent="0.25">
      <c r="A2633" t="s">
        <v>2497</v>
      </c>
      <c r="B2633" t="s">
        <v>2537</v>
      </c>
      <c r="C2633" t="s">
        <v>2399</v>
      </c>
      <c r="D2633" s="98">
        <v>45526</v>
      </c>
      <c r="E2633" s="1">
        <v>9210</v>
      </c>
      <c r="F2633" t="s">
        <v>2525</v>
      </c>
      <c r="G2633" s="1">
        <v>3564666</v>
      </c>
      <c r="H2633" t="s">
        <v>2362</v>
      </c>
      <c r="I2633" s="88">
        <v>12</v>
      </c>
      <c r="L2633" s="47">
        <v>20.323620000000002</v>
      </c>
      <c r="M2633" s="47">
        <f t="shared" si="84"/>
        <v>243.88344000000001</v>
      </c>
      <c r="N2633">
        <f t="shared" si="85"/>
        <v>22</v>
      </c>
    </row>
    <row r="2634" spans="1:14" x14ac:dyDescent="0.25">
      <c r="A2634" t="s">
        <v>2497</v>
      </c>
      <c r="B2634" t="s">
        <v>2537</v>
      </c>
      <c r="C2634" t="s">
        <v>2399</v>
      </c>
      <c r="D2634" s="98">
        <v>45526</v>
      </c>
      <c r="E2634" s="1">
        <v>9210</v>
      </c>
      <c r="F2634" t="s">
        <v>2525</v>
      </c>
      <c r="G2634" s="1">
        <v>3564667</v>
      </c>
      <c r="H2634" t="s">
        <v>2347</v>
      </c>
      <c r="I2634" s="88">
        <v>12</v>
      </c>
      <c r="L2634" s="47">
        <v>20.323620000000002</v>
      </c>
      <c r="M2634" s="47">
        <f t="shared" si="84"/>
        <v>243.88344000000001</v>
      </c>
      <c r="N2634">
        <f t="shared" si="85"/>
        <v>22</v>
      </c>
    </row>
    <row r="2635" spans="1:14" x14ac:dyDescent="0.25">
      <c r="A2635" t="s">
        <v>2497</v>
      </c>
      <c r="B2635" t="s">
        <v>2537</v>
      </c>
      <c r="C2635" t="s">
        <v>2399</v>
      </c>
      <c r="D2635" s="98">
        <v>45526</v>
      </c>
      <c r="E2635" s="1">
        <v>9210</v>
      </c>
      <c r="F2635" t="s">
        <v>2525</v>
      </c>
      <c r="G2635" s="1">
        <v>3566457</v>
      </c>
      <c r="H2635" t="s">
        <v>2365</v>
      </c>
      <c r="I2635" s="88">
        <v>24</v>
      </c>
      <c r="L2635" s="47">
        <v>12.645809999999999</v>
      </c>
      <c r="M2635" s="47">
        <f t="shared" ref="M2635:M2698" si="86">+I2635*L2635</f>
        <v>303.49943999999999</v>
      </c>
      <c r="N2635">
        <f t="shared" si="85"/>
        <v>22</v>
      </c>
    </row>
    <row r="2636" spans="1:14" x14ac:dyDescent="0.25">
      <c r="A2636" t="s">
        <v>2497</v>
      </c>
      <c r="B2636" t="s">
        <v>2537</v>
      </c>
      <c r="C2636" t="s">
        <v>2399</v>
      </c>
      <c r="D2636" s="98">
        <v>45526</v>
      </c>
      <c r="E2636" s="1">
        <v>9210</v>
      </c>
      <c r="F2636" t="s">
        <v>2525</v>
      </c>
      <c r="G2636" s="1">
        <v>3568860</v>
      </c>
      <c r="H2636" t="s">
        <v>2361</v>
      </c>
      <c r="I2636" s="88">
        <v>24</v>
      </c>
      <c r="L2636" s="47">
        <v>12.645809999999999</v>
      </c>
      <c r="M2636" s="47">
        <f t="shared" si="86"/>
        <v>303.49943999999999</v>
      </c>
      <c r="N2636">
        <f t="shared" si="85"/>
        <v>22</v>
      </c>
    </row>
    <row r="2637" spans="1:14" x14ac:dyDescent="0.25">
      <c r="A2637" t="s">
        <v>2497</v>
      </c>
      <c r="B2637" t="s">
        <v>2537</v>
      </c>
      <c r="C2637" t="s">
        <v>2399</v>
      </c>
      <c r="D2637" s="98">
        <v>45526</v>
      </c>
      <c r="E2637" s="1">
        <v>9215</v>
      </c>
      <c r="F2637" t="s">
        <v>5432</v>
      </c>
      <c r="G2637" s="1">
        <v>3584240</v>
      </c>
      <c r="H2637" t="s">
        <v>2357</v>
      </c>
      <c r="I2637" s="88">
        <v>60</v>
      </c>
      <c r="L2637" s="47">
        <v>5.9841899999999999</v>
      </c>
      <c r="M2637" s="47">
        <f t="shared" si="86"/>
        <v>359.0514</v>
      </c>
      <c r="N2637">
        <f t="shared" si="85"/>
        <v>22</v>
      </c>
    </row>
    <row r="2638" spans="1:14" x14ac:dyDescent="0.25">
      <c r="A2638" t="s">
        <v>2497</v>
      </c>
      <c r="B2638" t="s">
        <v>2537</v>
      </c>
      <c r="C2638" t="s">
        <v>2399</v>
      </c>
      <c r="D2638" s="98">
        <v>45526</v>
      </c>
      <c r="E2638" s="1">
        <v>9215</v>
      </c>
      <c r="F2638" t="s">
        <v>5432</v>
      </c>
      <c r="G2638" s="1">
        <v>3584241</v>
      </c>
      <c r="H2638" t="s">
        <v>2358</v>
      </c>
      <c r="I2638" s="88">
        <v>20</v>
      </c>
      <c r="L2638" s="47">
        <v>20.662344000000001</v>
      </c>
      <c r="M2638" s="47">
        <f t="shared" si="86"/>
        <v>413.24688000000003</v>
      </c>
      <c r="N2638">
        <f t="shared" si="85"/>
        <v>22</v>
      </c>
    </row>
    <row r="2639" spans="1:14" x14ac:dyDescent="0.25">
      <c r="A2639" t="s">
        <v>2497</v>
      </c>
      <c r="B2639" t="s">
        <v>2537</v>
      </c>
      <c r="C2639" t="s">
        <v>2399</v>
      </c>
      <c r="D2639" s="98">
        <v>45527</v>
      </c>
      <c r="E2639" s="1">
        <v>9303</v>
      </c>
      <c r="F2639" t="s">
        <v>5141</v>
      </c>
      <c r="G2639" s="1">
        <v>3584240</v>
      </c>
      <c r="H2639" t="s">
        <v>2357</v>
      </c>
      <c r="I2639" s="88">
        <v>60</v>
      </c>
      <c r="L2639" s="47">
        <v>5.9841899999999999</v>
      </c>
      <c r="M2639" s="47">
        <f t="shared" si="86"/>
        <v>359.0514</v>
      </c>
      <c r="N2639">
        <f t="shared" si="85"/>
        <v>23</v>
      </c>
    </row>
    <row r="2640" spans="1:14" x14ac:dyDescent="0.25">
      <c r="A2640" t="s">
        <v>2497</v>
      </c>
      <c r="B2640" t="s">
        <v>2537</v>
      </c>
      <c r="C2640" t="s">
        <v>2399</v>
      </c>
      <c r="D2640" s="98">
        <v>45527</v>
      </c>
      <c r="E2640" s="1">
        <v>9303</v>
      </c>
      <c r="F2640" t="s">
        <v>5141</v>
      </c>
      <c r="G2640" s="1">
        <v>3584241</v>
      </c>
      <c r="H2640" t="s">
        <v>2358</v>
      </c>
      <c r="I2640" s="88">
        <v>20</v>
      </c>
      <c r="L2640" s="47">
        <v>20.662344000000001</v>
      </c>
      <c r="M2640" s="47">
        <f t="shared" si="86"/>
        <v>413.24688000000003</v>
      </c>
      <c r="N2640">
        <f t="shared" si="85"/>
        <v>23</v>
      </c>
    </row>
    <row r="2641" spans="1:14" x14ac:dyDescent="0.25">
      <c r="A2641" t="s">
        <v>2497</v>
      </c>
      <c r="B2641" t="s">
        <v>2537</v>
      </c>
      <c r="C2641" t="s">
        <v>2399</v>
      </c>
      <c r="D2641" s="98">
        <v>45527</v>
      </c>
      <c r="E2641" s="1">
        <v>9309</v>
      </c>
      <c r="F2641" t="s">
        <v>2526</v>
      </c>
      <c r="G2641" s="1">
        <v>3584240</v>
      </c>
      <c r="H2641" t="s">
        <v>2357</v>
      </c>
      <c r="I2641" s="88">
        <v>60</v>
      </c>
      <c r="L2641" s="47">
        <v>5.9841899999999999</v>
      </c>
      <c r="M2641" s="47">
        <f t="shared" si="86"/>
        <v>359.0514</v>
      </c>
      <c r="N2641">
        <f t="shared" si="85"/>
        <v>23</v>
      </c>
    </row>
    <row r="2642" spans="1:14" x14ac:dyDescent="0.25">
      <c r="A2642" t="s">
        <v>2497</v>
      </c>
      <c r="B2642" t="s">
        <v>2537</v>
      </c>
      <c r="C2642" t="s">
        <v>2399</v>
      </c>
      <c r="D2642" s="98">
        <v>45527</v>
      </c>
      <c r="E2642" s="1">
        <v>9309</v>
      </c>
      <c r="F2642" t="s">
        <v>2526</v>
      </c>
      <c r="G2642" s="1">
        <v>3584241</v>
      </c>
      <c r="H2642" t="s">
        <v>2358</v>
      </c>
      <c r="I2642" s="88">
        <v>20</v>
      </c>
      <c r="L2642" s="47">
        <v>20.662344000000001</v>
      </c>
      <c r="M2642" s="47">
        <f t="shared" si="86"/>
        <v>413.24688000000003</v>
      </c>
      <c r="N2642">
        <f t="shared" si="85"/>
        <v>23</v>
      </c>
    </row>
    <row r="2643" spans="1:14" x14ac:dyDescent="0.25">
      <c r="A2643" t="s">
        <v>2497</v>
      </c>
      <c r="B2643" t="s">
        <v>2537</v>
      </c>
      <c r="C2643" t="s">
        <v>2399</v>
      </c>
      <c r="D2643" s="98">
        <v>45527</v>
      </c>
      <c r="E2643" s="1">
        <v>9309</v>
      </c>
      <c r="F2643" t="s">
        <v>2526</v>
      </c>
      <c r="G2643" s="1">
        <v>3373113</v>
      </c>
      <c r="H2643" t="s">
        <v>2353</v>
      </c>
      <c r="I2643" s="88">
        <v>60</v>
      </c>
      <c r="L2643" s="47">
        <v>5.9841899999999999</v>
      </c>
      <c r="M2643" s="47">
        <f t="shared" si="86"/>
        <v>359.0514</v>
      </c>
      <c r="N2643">
        <f t="shared" si="85"/>
        <v>23</v>
      </c>
    </row>
    <row r="2644" spans="1:14" x14ac:dyDescent="0.25">
      <c r="A2644" t="s">
        <v>2497</v>
      </c>
      <c r="B2644" t="s">
        <v>2537</v>
      </c>
      <c r="C2644" t="s">
        <v>2399</v>
      </c>
      <c r="D2644" s="98">
        <v>45527</v>
      </c>
      <c r="E2644" s="1">
        <v>9309</v>
      </c>
      <c r="F2644" t="s">
        <v>2526</v>
      </c>
      <c r="G2644" s="1">
        <v>3564667</v>
      </c>
      <c r="H2644" t="s">
        <v>2347</v>
      </c>
      <c r="I2644" s="88">
        <v>12</v>
      </c>
      <c r="L2644" s="47">
        <v>20.323620000000002</v>
      </c>
      <c r="M2644" s="47">
        <f t="shared" si="86"/>
        <v>243.88344000000001</v>
      </c>
      <c r="N2644">
        <f t="shared" si="85"/>
        <v>23</v>
      </c>
    </row>
    <row r="2645" spans="1:14" x14ac:dyDescent="0.25">
      <c r="A2645" t="s">
        <v>2497</v>
      </c>
      <c r="B2645" t="s">
        <v>2537</v>
      </c>
      <c r="C2645" t="s">
        <v>2399</v>
      </c>
      <c r="D2645" s="98">
        <v>45527</v>
      </c>
      <c r="E2645" s="1">
        <v>9309</v>
      </c>
      <c r="F2645" t="s">
        <v>2526</v>
      </c>
      <c r="G2645" s="1">
        <v>3384346</v>
      </c>
      <c r="H2645" t="s">
        <v>2354</v>
      </c>
      <c r="I2645" s="88">
        <v>6</v>
      </c>
      <c r="L2645" s="47">
        <v>37.949940000000005</v>
      </c>
      <c r="M2645" s="47">
        <f t="shared" si="86"/>
        <v>227.69964000000004</v>
      </c>
      <c r="N2645">
        <f t="shared" si="85"/>
        <v>23</v>
      </c>
    </row>
    <row r="2646" spans="1:14" x14ac:dyDescent="0.25">
      <c r="A2646" t="s">
        <v>2497</v>
      </c>
      <c r="B2646" t="s">
        <v>2537</v>
      </c>
      <c r="C2646" t="s">
        <v>2399</v>
      </c>
      <c r="D2646" s="98">
        <v>45525</v>
      </c>
      <c r="E2646" s="1">
        <v>9311</v>
      </c>
      <c r="F2646" t="s">
        <v>2527</v>
      </c>
      <c r="G2646" s="1">
        <v>3352387</v>
      </c>
      <c r="H2646" t="s">
        <v>2352</v>
      </c>
      <c r="I2646" s="88">
        <v>12</v>
      </c>
      <c r="L2646" s="47">
        <v>39.743999999999993</v>
      </c>
      <c r="M2646" s="47">
        <f t="shared" si="86"/>
        <v>476.92799999999988</v>
      </c>
      <c r="N2646">
        <f t="shared" si="85"/>
        <v>21</v>
      </c>
    </row>
    <row r="2647" spans="1:14" x14ac:dyDescent="0.25">
      <c r="A2647" t="s">
        <v>2497</v>
      </c>
      <c r="B2647" t="s">
        <v>2537</v>
      </c>
      <c r="C2647" t="s">
        <v>2399</v>
      </c>
      <c r="D2647" s="98">
        <v>45525</v>
      </c>
      <c r="E2647" s="1">
        <v>9311</v>
      </c>
      <c r="F2647" t="s">
        <v>2527</v>
      </c>
      <c r="G2647" s="1">
        <v>3584240</v>
      </c>
      <c r="H2647" t="s">
        <v>2357</v>
      </c>
      <c r="I2647" s="88">
        <v>60</v>
      </c>
      <c r="L2647" s="47">
        <v>5.9841899999999999</v>
      </c>
      <c r="M2647" s="47">
        <f t="shared" si="86"/>
        <v>359.0514</v>
      </c>
      <c r="N2647">
        <f t="shared" si="85"/>
        <v>21</v>
      </c>
    </row>
    <row r="2648" spans="1:14" x14ac:dyDescent="0.25">
      <c r="A2648" t="s">
        <v>2497</v>
      </c>
      <c r="B2648" t="s">
        <v>2537</v>
      </c>
      <c r="C2648" t="s">
        <v>2399</v>
      </c>
      <c r="D2648" s="98">
        <v>45525</v>
      </c>
      <c r="E2648" s="1">
        <v>9311</v>
      </c>
      <c r="F2648" t="s">
        <v>2527</v>
      </c>
      <c r="G2648" s="1">
        <v>3584241</v>
      </c>
      <c r="H2648" t="s">
        <v>2358</v>
      </c>
      <c r="I2648" s="88">
        <v>20</v>
      </c>
      <c r="L2648" s="47">
        <v>20.662344000000001</v>
      </c>
      <c r="M2648" s="47">
        <f t="shared" si="86"/>
        <v>413.24688000000003</v>
      </c>
      <c r="N2648">
        <f t="shared" si="85"/>
        <v>21</v>
      </c>
    </row>
    <row r="2649" spans="1:14" x14ac:dyDescent="0.25">
      <c r="A2649" t="s">
        <v>2497</v>
      </c>
      <c r="B2649" t="s">
        <v>2537</v>
      </c>
      <c r="C2649" t="s">
        <v>2399</v>
      </c>
      <c r="D2649" s="98">
        <v>45529</v>
      </c>
      <c r="E2649" s="1">
        <v>9311</v>
      </c>
      <c r="F2649" t="s">
        <v>2527</v>
      </c>
      <c r="G2649" s="1">
        <v>3284683</v>
      </c>
      <c r="H2649" t="s">
        <v>2343</v>
      </c>
      <c r="I2649" s="88">
        <v>6</v>
      </c>
      <c r="L2649" s="47">
        <v>30.099959999999999</v>
      </c>
      <c r="M2649" s="47">
        <f t="shared" si="86"/>
        <v>180.59976</v>
      </c>
      <c r="N2649">
        <f t="shared" si="85"/>
        <v>25</v>
      </c>
    </row>
    <row r="2650" spans="1:14" x14ac:dyDescent="0.25">
      <c r="A2650" t="s">
        <v>2497</v>
      </c>
      <c r="B2650" t="s">
        <v>2537</v>
      </c>
      <c r="C2650" t="s">
        <v>2399</v>
      </c>
      <c r="D2650" s="98">
        <v>45528</v>
      </c>
      <c r="E2650" s="1">
        <v>9313</v>
      </c>
      <c r="F2650" t="s">
        <v>5433</v>
      </c>
      <c r="G2650" s="1">
        <v>3352387</v>
      </c>
      <c r="H2650" t="s">
        <v>2352</v>
      </c>
      <c r="I2650" s="88">
        <v>6</v>
      </c>
      <c r="L2650" s="47">
        <v>39.743999999999993</v>
      </c>
      <c r="M2650" s="47">
        <f t="shared" si="86"/>
        <v>238.46399999999994</v>
      </c>
      <c r="N2650">
        <f t="shared" si="85"/>
        <v>24</v>
      </c>
    </row>
    <row r="2651" spans="1:14" x14ac:dyDescent="0.25">
      <c r="A2651" t="s">
        <v>2497</v>
      </c>
      <c r="B2651" t="s">
        <v>2537</v>
      </c>
      <c r="C2651" t="s">
        <v>2399</v>
      </c>
      <c r="D2651" s="98">
        <v>45527</v>
      </c>
      <c r="E2651" s="1">
        <v>9315</v>
      </c>
      <c r="F2651" t="s">
        <v>5142</v>
      </c>
      <c r="G2651" s="1">
        <v>3584240</v>
      </c>
      <c r="H2651" t="s">
        <v>2357</v>
      </c>
      <c r="I2651" s="88">
        <v>60</v>
      </c>
      <c r="L2651" s="47">
        <v>5.9841899999999999</v>
      </c>
      <c r="M2651" s="47">
        <f t="shared" si="86"/>
        <v>359.0514</v>
      </c>
      <c r="N2651">
        <f t="shared" si="85"/>
        <v>23</v>
      </c>
    </row>
    <row r="2652" spans="1:14" x14ac:dyDescent="0.25">
      <c r="A2652" t="s">
        <v>2497</v>
      </c>
      <c r="B2652" t="s">
        <v>2537</v>
      </c>
      <c r="C2652" t="s">
        <v>2399</v>
      </c>
      <c r="D2652" s="98">
        <v>45527</v>
      </c>
      <c r="E2652" s="1">
        <v>9315</v>
      </c>
      <c r="F2652" t="s">
        <v>5142</v>
      </c>
      <c r="G2652" s="1">
        <v>3584241</v>
      </c>
      <c r="H2652" t="s">
        <v>2358</v>
      </c>
      <c r="I2652" s="88">
        <v>20</v>
      </c>
      <c r="L2652" s="47">
        <v>20.662344000000001</v>
      </c>
      <c r="M2652" s="47">
        <f t="shared" si="86"/>
        <v>413.24688000000003</v>
      </c>
      <c r="N2652">
        <f t="shared" si="85"/>
        <v>23</v>
      </c>
    </row>
    <row r="2653" spans="1:14" x14ac:dyDescent="0.25">
      <c r="A2653" t="s">
        <v>2497</v>
      </c>
      <c r="B2653" t="s">
        <v>2537</v>
      </c>
      <c r="C2653" t="s">
        <v>2399</v>
      </c>
      <c r="D2653" s="98">
        <v>45527</v>
      </c>
      <c r="E2653" s="1">
        <v>9315</v>
      </c>
      <c r="F2653" t="s">
        <v>5142</v>
      </c>
      <c r="G2653" s="1">
        <v>3284683</v>
      </c>
      <c r="H2653" t="s">
        <v>2343</v>
      </c>
      <c r="I2653" s="88">
        <v>10</v>
      </c>
      <c r="L2653" s="47">
        <v>30.099959999999999</v>
      </c>
      <c r="M2653" s="47">
        <f t="shared" si="86"/>
        <v>300.99959999999999</v>
      </c>
      <c r="N2653">
        <f t="shared" si="85"/>
        <v>23</v>
      </c>
    </row>
    <row r="2654" spans="1:14" x14ac:dyDescent="0.25">
      <c r="A2654" t="s">
        <v>2497</v>
      </c>
      <c r="B2654" t="s">
        <v>2537</v>
      </c>
      <c r="C2654" t="s">
        <v>2399</v>
      </c>
      <c r="D2654" s="98">
        <v>45527</v>
      </c>
      <c r="E2654" s="1">
        <v>9318</v>
      </c>
      <c r="F2654" t="s">
        <v>5143</v>
      </c>
      <c r="G2654" s="1">
        <v>3584240</v>
      </c>
      <c r="H2654" t="s">
        <v>2357</v>
      </c>
      <c r="I2654" s="88">
        <v>60</v>
      </c>
      <c r="L2654" s="47">
        <v>5.9841899999999999</v>
      </c>
      <c r="M2654" s="47">
        <f t="shared" si="86"/>
        <v>359.0514</v>
      </c>
      <c r="N2654">
        <f t="shared" si="85"/>
        <v>23</v>
      </c>
    </row>
    <row r="2655" spans="1:14" x14ac:dyDescent="0.25">
      <c r="A2655" t="s">
        <v>2497</v>
      </c>
      <c r="B2655" t="s">
        <v>2537</v>
      </c>
      <c r="C2655" t="s">
        <v>2399</v>
      </c>
      <c r="D2655" s="98">
        <v>45527</v>
      </c>
      <c r="E2655" s="1">
        <v>9318</v>
      </c>
      <c r="F2655" t="s">
        <v>5143</v>
      </c>
      <c r="G2655" s="1">
        <v>3584241</v>
      </c>
      <c r="H2655" t="s">
        <v>2358</v>
      </c>
      <c r="I2655" s="88">
        <v>20</v>
      </c>
      <c r="L2655" s="47">
        <v>20.662344000000001</v>
      </c>
      <c r="M2655" s="47">
        <f t="shared" si="86"/>
        <v>413.24688000000003</v>
      </c>
      <c r="N2655">
        <f t="shared" si="85"/>
        <v>23</v>
      </c>
    </row>
    <row r="2656" spans="1:14" x14ac:dyDescent="0.25">
      <c r="A2656" t="s">
        <v>2497</v>
      </c>
      <c r="B2656" t="s">
        <v>2537</v>
      </c>
      <c r="C2656" t="s">
        <v>2399</v>
      </c>
      <c r="D2656" s="98">
        <v>45529</v>
      </c>
      <c r="E2656" s="1">
        <v>9318</v>
      </c>
      <c r="F2656" t="s">
        <v>5143</v>
      </c>
      <c r="G2656" s="1">
        <v>3352387</v>
      </c>
      <c r="H2656" t="s">
        <v>2352</v>
      </c>
      <c r="I2656" s="88">
        <v>6</v>
      </c>
      <c r="L2656" s="47">
        <v>39.743999999999993</v>
      </c>
      <c r="M2656" s="47">
        <f t="shared" si="86"/>
        <v>238.46399999999994</v>
      </c>
      <c r="N2656">
        <f t="shared" si="85"/>
        <v>25</v>
      </c>
    </row>
    <row r="2657" spans="1:14" x14ac:dyDescent="0.25">
      <c r="A2657" t="s">
        <v>2497</v>
      </c>
      <c r="B2657" t="s">
        <v>2537</v>
      </c>
      <c r="C2657" t="s">
        <v>2399</v>
      </c>
      <c r="D2657" s="98">
        <v>45529</v>
      </c>
      <c r="E2657" s="1">
        <v>9318</v>
      </c>
      <c r="F2657" t="s">
        <v>5143</v>
      </c>
      <c r="G2657" s="1">
        <v>3384347</v>
      </c>
      <c r="H2657" t="s">
        <v>2345</v>
      </c>
      <c r="I2657" s="88">
        <v>60</v>
      </c>
      <c r="L2657" s="47">
        <v>5.7200040000000012</v>
      </c>
      <c r="M2657" s="47">
        <f t="shared" si="86"/>
        <v>343.20024000000006</v>
      </c>
      <c r="N2657">
        <f t="shared" si="85"/>
        <v>25</v>
      </c>
    </row>
    <row r="2658" spans="1:14" x14ac:dyDescent="0.25">
      <c r="A2658" t="s">
        <v>2497</v>
      </c>
      <c r="B2658" t="s">
        <v>2537</v>
      </c>
      <c r="C2658" t="s">
        <v>2399</v>
      </c>
      <c r="D2658" s="98">
        <v>45529</v>
      </c>
      <c r="E2658" s="1">
        <v>9318</v>
      </c>
      <c r="F2658" t="s">
        <v>5143</v>
      </c>
      <c r="G2658" s="1">
        <v>3373113</v>
      </c>
      <c r="H2658" t="s">
        <v>2353</v>
      </c>
      <c r="I2658" s="88">
        <v>60</v>
      </c>
      <c r="L2658" s="47">
        <v>5.9841899999999999</v>
      </c>
      <c r="M2658" s="47">
        <f t="shared" si="86"/>
        <v>359.0514</v>
      </c>
      <c r="N2658">
        <f t="shared" si="85"/>
        <v>25</v>
      </c>
    </row>
    <row r="2659" spans="1:14" x14ac:dyDescent="0.25">
      <c r="A2659" t="s">
        <v>2497</v>
      </c>
      <c r="B2659" t="s">
        <v>2537</v>
      </c>
      <c r="C2659" t="s">
        <v>2399</v>
      </c>
      <c r="D2659" s="98">
        <v>45527</v>
      </c>
      <c r="E2659" s="1">
        <v>9319</v>
      </c>
      <c r="F2659" t="s">
        <v>2528</v>
      </c>
      <c r="G2659" s="1">
        <v>3584240</v>
      </c>
      <c r="H2659" t="s">
        <v>2357</v>
      </c>
      <c r="I2659" s="88">
        <v>60</v>
      </c>
      <c r="L2659" s="47">
        <v>5.9841899999999999</v>
      </c>
      <c r="M2659" s="47">
        <f t="shared" si="86"/>
        <v>359.0514</v>
      </c>
      <c r="N2659">
        <f t="shared" si="85"/>
        <v>23</v>
      </c>
    </row>
    <row r="2660" spans="1:14" x14ac:dyDescent="0.25">
      <c r="A2660" t="s">
        <v>2497</v>
      </c>
      <c r="B2660" t="s">
        <v>2537</v>
      </c>
      <c r="C2660" t="s">
        <v>2399</v>
      </c>
      <c r="D2660" s="98">
        <v>45527</v>
      </c>
      <c r="E2660" s="1">
        <v>9319</v>
      </c>
      <c r="F2660" t="s">
        <v>2528</v>
      </c>
      <c r="G2660" s="1">
        <v>3584241</v>
      </c>
      <c r="H2660" t="s">
        <v>2358</v>
      </c>
      <c r="I2660" s="88">
        <v>20</v>
      </c>
      <c r="L2660" s="47">
        <v>20.662344000000001</v>
      </c>
      <c r="M2660" s="47">
        <f t="shared" si="86"/>
        <v>413.24688000000003</v>
      </c>
      <c r="N2660">
        <f t="shared" si="85"/>
        <v>23</v>
      </c>
    </row>
    <row r="2661" spans="1:14" x14ac:dyDescent="0.25">
      <c r="A2661" t="s">
        <v>2497</v>
      </c>
      <c r="B2661" t="s">
        <v>2537</v>
      </c>
      <c r="C2661" t="s">
        <v>2399</v>
      </c>
      <c r="D2661" s="98">
        <v>45527</v>
      </c>
      <c r="E2661" s="1">
        <v>9319</v>
      </c>
      <c r="F2661" t="s">
        <v>2528</v>
      </c>
      <c r="G2661" s="1">
        <v>3352387</v>
      </c>
      <c r="H2661" t="s">
        <v>2352</v>
      </c>
      <c r="I2661" s="88">
        <v>6</v>
      </c>
      <c r="L2661" s="47">
        <v>39.743999999999993</v>
      </c>
      <c r="M2661" s="47">
        <f t="shared" si="86"/>
        <v>238.46399999999994</v>
      </c>
      <c r="N2661">
        <f t="shared" si="85"/>
        <v>23</v>
      </c>
    </row>
    <row r="2662" spans="1:14" x14ac:dyDescent="0.25">
      <c r="A2662" t="s">
        <v>2497</v>
      </c>
      <c r="B2662" t="s">
        <v>2537</v>
      </c>
      <c r="C2662" t="s">
        <v>2399</v>
      </c>
      <c r="D2662" s="98">
        <v>45527</v>
      </c>
      <c r="E2662" s="1">
        <v>9319</v>
      </c>
      <c r="F2662" t="s">
        <v>2528</v>
      </c>
      <c r="G2662" s="1">
        <v>3373113</v>
      </c>
      <c r="H2662" t="s">
        <v>2353</v>
      </c>
      <c r="I2662" s="88">
        <v>60</v>
      </c>
      <c r="L2662" s="47">
        <v>5.9841899999999999</v>
      </c>
      <c r="M2662" s="47">
        <f t="shared" si="86"/>
        <v>359.0514</v>
      </c>
      <c r="N2662">
        <f t="shared" si="85"/>
        <v>23</v>
      </c>
    </row>
    <row r="2663" spans="1:14" x14ac:dyDescent="0.25">
      <c r="A2663" t="s">
        <v>2497</v>
      </c>
      <c r="B2663" t="s">
        <v>2537</v>
      </c>
      <c r="C2663" t="s">
        <v>2399</v>
      </c>
      <c r="D2663" s="98">
        <v>45527</v>
      </c>
      <c r="E2663" s="1">
        <v>9322</v>
      </c>
      <c r="F2663" t="s">
        <v>5434</v>
      </c>
      <c r="G2663" s="1">
        <v>3584240</v>
      </c>
      <c r="H2663" t="s">
        <v>2357</v>
      </c>
      <c r="I2663" s="88">
        <v>60</v>
      </c>
      <c r="L2663" s="47">
        <v>5.9841899999999999</v>
      </c>
      <c r="M2663" s="47">
        <f t="shared" si="86"/>
        <v>359.0514</v>
      </c>
      <c r="N2663">
        <f t="shared" si="85"/>
        <v>23</v>
      </c>
    </row>
    <row r="2664" spans="1:14" x14ac:dyDescent="0.25">
      <c r="A2664" t="s">
        <v>2497</v>
      </c>
      <c r="B2664" t="s">
        <v>2537</v>
      </c>
      <c r="C2664" t="s">
        <v>2399</v>
      </c>
      <c r="D2664" s="98">
        <v>45527</v>
      </c>
      <c r="E2664" s="1">
        <v>9322</v>
      </c>
      <c r="F2664" t="s">
        <v>5434</v>
      </c>
      <c r="G2664" s="1">
        <v>3584241</v>
      </c>
      <c r="H2664" t="s">
        <v>2358</v>
      </c>
      <c r="I2664" s="88">
        <v>20</v>
      </c>
      <c r="L2664" s="47">
        <v>20.662344000000001</v>
      </c>
      <c r="M2664" s="47">
        <f t="shared" si="86"/>
        <v>413.24688000000003</v>
      </c>
      <c r="N2664">
        <f t="shared" si="85"/>
        <v>23</v>
      </c>
    </row>
    <row r="2665" spans="1:14" x14ac:dyDescent="0.25">
      <c r="A2665" t="s">
        <v>2497</v>
      </c>
      <c r="B2665" t="s">
        <v>2537</v>
      </c>
      <c r="C2665" t="s">
        <v>2399</v>
      </c>
      <c r="D2665" s="98">
        <v>45528</v>
      </c>
      <c r="E2665" s="1">
        <v>9322</v>
      </c>
      <c r="F2665" t="s">
        <v>5434</v>
      </c>
      <c r="G2665" s="1">
        <v>3373113</v>
      </c>
      <c r="H2665" t="s">
        <v>2353</v>
      </c>
      <c r="I2665" s="88">
        <v>60</v>
      </c>
      <c r="L2665" s="47">
        <v>5.9841899999999999</v>
      </c>
      <c r="M2665" s="47">
        <f t="shared" si="86"/>
        <v>359.0514</v>
      </c>
      <c r="N2665">
        <f t="shared" si="85"/>
        <v>24</v>
      </c>
    </row>
    <row r="2666" spans="1:14" x14ac:dyDescent="0.25">
      <c r="A2666" t="s">
        <v>2497</v>
      </c>
      <c r="B2666" t="s">
        <v>2537</v>
      </c>
      <c r="C2666" t="s">
        <v>2399</v>
      </c>
      <c r="D2666" s="98">
        <v>45527</v>
      </c>
      <c r="E2666" s="1">
        <v>9324</v>
      </c>
      <c r="F2666" t="s">
        <v>5435</v>
      </c>
      <c r="G2666" s="1">
        <v>3584240</v>
      </c>
      <c r="H2666" t="s">
        <v>2357</v>
      </c>
      <c r="I2666" s="88">
        <v>60</v>
      </c>
      <c r="L2666" s="47">
        <v>5.9841899999999999</v>
      </c>
      <c r="M2666" s="47">
        <f t="shared" si="86"/>
        <v>359.0514</v>
      </c>
      <c r="N2666">
        <f t="shared" si="85"/>
        <v>23</v>
      </c>
    </row>
    <row r="2667" spans="1:14" x14ac:dyDescent="0.25">
      <c r="A2667" t="s">
        <v>2497</v>
      </c>
      <c r="B2667" t="s">
        <v>2537</v>
      </c>
      <c r="C2667" t="s">
        <v>2399</v>
      </c>
      <c r="D2667" s="98">
        <v>45527</v>
      </c>
      <c r="E2667" s="1">
        <v>9324</v>
      </c>
      <c r="F2667" t="s">
        <v>5435</v>
      </c>
      <c r="G2667" s="1">
        <v>3584241</v>
      </c>
      <c r="H2667" t="s">
        <v>2358</v>
      </c>
      <c r="I2667" s="88">
        <v>20</v>
      </c>
      <c r="L2667" s="47">
        <v>20.662344000000001</v>
      </c>
      <c r="M2667" s="47">
        <f t="shared" si="86"/>
        <v>413.24688000000003</v>
      </c>
      <c r="N2667">
        <f t="shared" si="85"/>
        <v>23</v>
      </c>
    </row>
    <row r="2668" spans="1:14" x14ac:dyDescent="0.25">
      <c r="A2668" t="s">
        <v>2497</v>
      </c>
      <c r="B2668" t="s">
        <v>2537</v>
      </c>
      <c r="C2668" t="s">
        <v>2399</v>
      </c>
      <c r="D2668" s="98">
        <v>45527</v>
      </c>
      <c r="E2668" s="1">
        <v>9326</v>
      </c>
      <c r="F2668" t="s">
        <v>5144</v>
      </c>
      <c r="G2668" s="1">
        <v>3584240</v>
      </c>
      <c r="H2668" t="s">
        <v>2357</v>
      </c>
      <c r="I2668" s="88">
        <v>60</v>
      </c>
      <c r="L2668" s="47">
        <v>5.9841899999999999</v>
      </c>
      <c r="M2668" s="47">
        <f t="shared" si="86"/>
        <v>359.0514</v>
      </c>
      <c r="N2668">
        <f t="shared" si="85"/>
        <v>23</v>
      </c>
    </row>
    <row r="2669" spans="1:14" x14ac:dyDescent="0.25">
      <c r="A2669" t="s">
        <v>2497</v>
      </c>
      <c r="B2669" t="s">
        <v>2537</v>
      </c>
      <c r="C2669" t="s">
        <v>2399</v>
      </c>
      <c r="D2669" s="98">
        <v>45527</v>
      </c>
      <c r="E2669" s="1">
        <v>9326</v>
      </c>
      <c r="F2669" t="s">
        <v>5144</v>
      </c>
      <c r="G2669" s="1">
        <v>3584241</v>
      </c>
      <c r="H2669" t="s">
        <v>2358</v>
      </c>
      <c r="I2669" s="88">
        <v>20</v>
      </c>
      <c r="L2669" s="47">
        <v>20.662344000000001</v>
      </c>
      <c r="M2669" s="47">
        <f t="shared" si="86"/>
        <v>413.24688000000003</v>
      </c>
      <c r="N2669">
        <f t="shared" si="85"/>
        <v>23</v>
      </c>
    </row>
    <row r="2670" spans="1:14" x14ac:dyDescent="0.25">
      <c r="A2670" t="s">
        <v>2497</v>
      </c>
      <c r="B2670" t="s">
        <v>2537</v>
      </c>
      <c r="C2670" t="s">
        <v>2399</v>
      </c>
      <c r="D2670" s="98">
        <v>45527</v>
      </c>
      <c r="E2670" s="1">
        <v>9327</v>
      </c>
      <c r="F2670" t="s">
        <v>5436</v>
      </c>
      <c r="G2670" s="1">
        <v>3584240</v>
      </c>
      <c r="H2670" t="s">
        <v>2357</v>
      </c>
      <c r="I2670" s="88">
        <v>60</v>
      </c>
      <c r="L2670" s="47">
        <v>5.9841899999999999</v>
      </c>
      <c r="M2670" s="47">
        <f t="shared" si="86"/>
        <v>359.0514</v>
      </c>
      <c r="N2670">
        <f t="shared" si="85"/>
        <v>23</v>
      </c>
    </row>
    <row r="2671" spans="1:14" x14ac:dyDescent="0.25">
      <c r="A2671" t="s">
        <v>2497</v>
      </c>
      <c r="B2671" t="s">
        <v>2537</v>
      </c>
      <c r="C2671" t="s">
        <v>2399</v>
      </c>
      <c r="D2671" s="98">
        <v>45527</v>
      </c>
      <c r="E2671" s="1">
        <v>9327</v>
      </c>
      <c r="F2671" t="s">
        <v>5436</v>
      </c>
      <c r="G2671" s="1">
        <v>3584241</v>
      </c>
      <c r="H2671" t="s">
        <v>2358</v>
      </c>
      <c r="I2671" s="88">
        <v>20</v>
      </c>
      <c r="L2671" s="47">
        <v>20.662344000000001</v>
      </c>
      <c r="M2671" s="47">
        <f t="shared" si="86"/>
        <v>413.24688000000003</v>
      </c>
      <c r="N2671">
        <f t="shared" si="85"/>
        <v>23</v>
      </c>
    </row>
    <row r="2672" spans="1:14" x14ac:dyDescent="0.25">
      <c r="A2672" t="s">
        <v>2497</v>
      </c>
      <c r="B2672" t="s">
        <v>2537</v>
      </c>
      <c r="C2672" t="s">
        <v>2399</v>
      </c>
      <c r="D2672" s="98">
        <v>45529</v>
      </c>
      <c r="E2672" s="1">
        <v>9327</v>
      </c>
      <c r="F2672" t="s">
        <v>5436</v>
      </c>
      <c r="G2672" s="1">
        <v>3284683</v>
      </c>
      <c r="H2672" t="s">
        <v>2343</v>
      </c>
      <c r="I2672" s="88">
        <v>12</v>
      </c>
      <c r="L2672" s="47">
        <v>30.099959999999999</v>
      </c>
      <c r="M2672" s="47">
        <f t="shared" si="86"/>
        <v>361.19952000000001</v>
      </c>
      <c r="N2672">
        <f t="shared" si="85"/>
        <v>25</v>
      </c>
    </row>
    <row r="2673" spans="1:14" x14ac:dyDescent="0.25">
      <c r="A2673" t="s">
        <v>2497</v>
      </c>
      <c r="B2673" t="s">
        <v>2537</v>
      </c>
      <c r="C2673" t="s">
        <v>2399</v>
      </c>
      <c r="D2673" s="98">
        <v>45529</v>
      </c>
      <c r="E2673" s="1">
        <v>9327</v>
      </c>
      <c r="F2673" t="s">
        <v>5436</v>
      </c>
      <c r="G2673" s="1">
        <v>3564667</v>
      </c>
      <c r="H2673" t="s">
        <v>2347</v>
      </c>
      <c r="I2673" s="88">
        <v>12</v>
      </c>
      <c r="L2673" s="47">
        <v>20.323620000000002</v>
      </c>
      <c r="M2673" s="47">
        <f t="shared" si="86"/>
        <v>243.88344000000001</v>
      </c>
      <c r="N2673">
        <f t="shared" si="85"/>
        <v>25</v>
      </c>
    </row>
    <row r="2674" spans="1:14" x14ac:dyDescent="0.25">
      <c r="A2674" t="s">
        <v>2497</v>
      </c>
      <c r="B2674" t="s">
        <v>2537</v>
      </c>
      <c r="C2674" t="s">
        <v>2399</v>
      </c>
      <c r="D2674" s="98">
        <v>45529</v>
      </c>
      <c r="E2674" s="1">
        <v>9328</v>
      </c>
      <c r="F2674" t="s">
        <v>5437</v>
      </c>
      <c r="G2674" s="1">
        <v>3284683</v>
      </c>
      <c r="H2674" t="s">
        <v>2343</v>
      </c>
      <c r="I2674" s="88">
        <v>6</v>
      </c>
      <c r="L2674" s="47">
        <v>30.099959999999999</v>
      </c>
      <c r="M2674" s="47">
        <f t="shared" si="86"/>
        <v>180.59976</v>
      </c>
      <c r="N2674">
        <f t="shared" si="85"/>
        <v>25</v>
      </c>
    </row>
    <row r="2675" spans="1:14" x14ac:dyDescent="0.25">
      <c r="A2675" t="s">
        <v>2497</v>
      </c>
      <c r="B2675" t="s">
        <v>2537</v>
      </c>
      <c r="C2675" t="s">
        <v>2399</v>
      </c>
      <c r="D2675" s="98">
        <v>45529</v>
      </c>
      <c r="E2675" s="1">
        <v>9328</v>
      </c>
      <c r="F2675" t="s">
        <v>5437</v>
      </c>
      <c r="G2675" s="1">
        <v>3352387</v>
      </c>
      <c r="H2675" t="s">
        <v>2352</v>
      </c>
      <c r="I2675" s="88">
        <v>6</v>
      </c>
      <c r="L2675" s="47">
        <v>39.743999999999993</v>
      </c>
      <c r="M2675" s="47">
        <f t="shared" si="86"/>
        <v>238.46399999999994</v>
      </c>
      <c r="N2675">
        <f t="shared" si="85"/>
        <v>25</v>
      </c>
    </row>
    <row r="2676" spans="1:14" x14ac:dyDescent="0.25">
      <c r="A2676" t="s">
        <v>2497</v>
      </c>
      <c r="B2676" t="s">
        <v>2537</v>
      </c>
      <c r="C2676" t="s">
        <v>2399</v>
      </c>
      <c r="D2676" s="98">
        <v>45529</v>
      </c>
      <c r="E2676" s="1">
        <v>9328</v>
      </c>
      <c r="F2676" t="s">
        <v>5437</v>
      </c>
      <c r="G2676" s="1">
        <v>3373113</v>
      </c>
      <c r="H2676" t="s">
        <v>2353</v>
      </c>
      <c r="I2676" s="88">
        <v>60</v>
      </c>
      <c r="L2676" s="47">
        <v>5.9841899999999999</v>
      </c>
      <c r="M2676" s="47">
        <f t="shared" si="86"/>
        <v>359.0514</v>
      </c>
      <c r="N2676">
        <f t="shared" si="85"/>
        <v>25</v>
      </c>
    </row>
    <row r="2677" spans="1:14" x14ac:dyDescent="0.25">
      <c r="A2677" t="s">
        <v>2497</v>
      </c>
      <c r="B2677" t="s">
        <v>2537</v>
      </c>
      <c r="C2677" t="s">
        <v>2399</v>
      </c>
      <c r="D2677" s="98">
        <v>45529</v>
      </c>
      <c r="E2677" s="1">
        <v>9328</v>
      </c>
      <c r="F2677" t="s">
        <v>5437</v>
      </c>
      <c r="G2677" s="1">
        <v>3384346</v>
      </c>
      <c r="H2677" t="s">
        <v>2354</v>
      </c>
      <c r="I2677" s="88">
        <v>6</v>
      </c>
      <c r="L2677" s="47">
        <v>37.949940000000005</v>
      </c>
      <c r="M2677" s="47">
        <f t="shared" si="86"/>
        <v>227.69964000000004</v>
      </c>
      <c r="N2677">
        <f t="shared" si="85"/>
        <v>25</v>
      </c>
    </row>
    <row r="2678" spans="1:14" x14ac:dyDescent="0.25">
      <c r="A2678" t="s">
        <v>2497</v>
      </c>
      <c r="B2678" t="s">
        <v>2537</v>
      </c>
      <c r="C2678" t="s">
        <v>2399</v>
      </c>
      <c r="D2678" s="98">
        <v>45529</v>
      </c>
      <c r="E2678" s="1">
        <v>9328</v>
      </c>
      <c r="F2678" t="s">
        <v>5437</v>
      </c>
      <c r="G2678" s="1">
        <v>3384347</v>
      </c>
      <c r="H2678" t="s">
        <v>2345</v>
      </c>
      <c r="I2678" s="88">
        <v>60</v>
      </c>
      <c r="L2678" s="47">
        <v>5.7200040000000012</v>
      </c>
      <c r="M2678" s="47">
        <f t="shared" si="86"/>
        <v>343.20024000000006</v>
      </c>
      <c r="N2678">
        <f t="shared" si="85"/>
        <v>25</v>
      </c>
    </row>
    <row r="2679" spans="1:14" x14ac:dyDescent="0.25">
      <c r="A2679" t="s">
        <v>2497</v>
      </c>
      <c r="B2679" t="s">
        <v>2537</v>
      </c>
      <c r="C2679" t="s">
        <v>2399</v>
      </c>
      <c r="D2679" s="98">
        <v>45529</v>
      </c>
      <c r="E2679" s="1">
        <v>9328</v>
      </c>
      <c r="F2679" t="s">
        <v>5437</v>
      </c>
      <c r="G2679" s="1">
        <v>3408152</v>
      </c>
      <c r="H2679" t="s">
        <v>2346</v>
      </c>
      <c r="I2679" s="88">
        <v>20</v>
      </c>
      <c r="L2679" s="47">
        <v>19.800018000000001</v>
      </c>
      <c r="M2679" s="47">
        <f t="shared" si="86"/>
        <v>396.00036</v>
      </c>
      <c r="N2679">
        <f t="shared" si="85"/>
        <v>25</v>
      </c>
    </row>
    <row r="2680" spans="1:14" x14ac:dyDescent="0.25">
      <c r="A2680" t="s">
        <v>2483</v>
      </c>
      <c r="B2680" t="s">
        <v>2537</v>
      </c>
      <c r="C2680" t="s">
        <v>2340</v>
      </c>
      <c r="D2680" s="98">
        <v>45525</v>
      </c>
      <c r="E2680" s="1">
        <v>150</v>
      </c>
      <c r="F2680" t="s">
        <v>5145</v>
      </c>
      <c r="G2680" s="1">
        <v>3373113</v>
      </c>
      <c r="H2680" t="s">
        <v>2353</v>
      </c>
      <c r="I2680" s="88">
        <v>120</v>
      </c>
      <c r="L2680" s="47">
        <v>5.9841899999999999</v>
      </c>
      <c r="M2680" s="47">
        <f t="shared" si="86"/>
        <v>718.1028</v>
      </c>
      <c r="N2680">
        <f t="shared" si="85"/>
        <v>21</v>
      </c>
    </row>
    <row r="2681" spans="1:14" x14ac:dyDescent="0.25">
      <c r="A2681" t="s">
        <v>2483</v>
      </c>
      <c r="B2681" t="s">
        <v>2537</v>
      </c>
      <c r="C2681" t="s">
        <v>2340</v>
      </c>
      <c r="D2681" s="98">
        <v>45525</v>
      </c>
      <c r="E2681" s="1">
        <v>150</v>
      </c>
      <c r="F2681" t="s">
        <v>5145</v>
      </c>
      <c r="G2681" s="1">
        <v>3384347</v>
      </c>
      <c r="H2681" t="s">
        <v>2345</v>
      </c>
      <c r="I2681" s="88">
        <v>120</v>
      </c>
      <c r="L2681" s="47">
        <v>5.7200040000000012</v>
      </c>
      <c r="M2681" s="47">
        <f t="shared" si="86"/>
        <v>686.40048000000013</v>
      </c>
      <c r="N2681">
        <f t="shared" si="85"/>
        <v>21</v>
      </c>
    </row>
    <row r="2682" spans="1:14" x14ac:dyDescent="0.25">
      <c r="A2682" t="s">
        <v>2483</v>
      </c>
      <c r="B2682" t="s">
        <v>2537</v>
      </c>
      <c r="C2682" t="s">
        <v>2340</v>
      </c>
      <c r="D2682" s="98">
        <v>45527</v>
      </c>
      <c r="E2682" s="1">
        <v>150</v>
      </c>
      <c r="F2682" t="s">
        <v>5145</v>
      </c>
      <c r="G2682" s="1">
        <v>3352387</v>
      </c>
      <c r="H2682" t="s">
        <v>2352</v>
      </c>
      <c r="I2682" s="88">
        <v>12</v>
      </c>
      <c r="L2682" s="47">
        <v>39.743999999999993</v>
      </c>
      <c r="M2682" s="47">
        <f t="shared" si="86"/>
        <v>476.92799999999988</v>
      </c>
      <c r="N2682">
        <f t="shared" si="85"/>
        <v>23</v>
      </c>
    </row>
    <row r="2683" spans="1:14" x14ac:dyDescent="0.25">
      <c r="A2683" t="s">
        <v>2483</v>
      </c>
      <c r="B2683" t="s">
        <v>2537</v>
      </c>
      <c r="C2683" t="s">
        <v>2340</v>
      </c>
      <c r="D2683" s="98">
        <v>45527</v>
      </c>
      <c r="E2683" s="1">
        <v>164</v>
      </c>
      <c r="F2683" t="s">
        <v>2484</v>
      </c>
      <c r="G2683" s="1">
        <v>3284683</v>
      </c>
      <c r="H2683" t="s">
        <v>2343</v>
      </c>
      <c r="I2683" s="88">
        <v>12</v>
      </c>
      <c r="L2683" s="47">
        <v>30.099959999999999</v>
      </c>
      <c r="M2683" s="47">
        <f t="shared" si="86"/>
        <v>361.19952000000001</v>
      </c>
      <c r="N2683">
        <f t="shared" si="85"/>
        <v>23</v>
      </c>
    </row>
    <row r="2684" spans="1:14" x14ac:dyDescent="0.25">
      <c r="A2684" t="s">
        <v>2483</v>
      </c>
      <c r="B2684" t="s">
        <v>2537</v>
      </c>
      <c r="C2684" t="s">
        <v>2340</v>
      </c>
      <c r="D2684" s="98">
        <v>45527</v>
      </c>
      <c r="E2684" s="1">
        <v>164</v>
      </c>
      <c r="F2684" t="s">
        <v>2484</v>
      </c>
      <c r="G2684" s="1">
        <v>3284683</v>
      </c>
      <c r="H2684" t="s">
        <v>2343</v>
      </c>
      <c r="I2684" s="88">
        <v>60</v>
      </c>
      <c r="L2684" s="47">
        <v>30.099959999999999</v>
      </c>
      <c r="M2684" s="47">
        <f t="shared" si="86"/>
        <v>1805.9975999999999</v>
      </c>
      <c r="N2684">
        <f t="shared" si="85"/>
        <v>23</v>
      </c>
    </row>
    <row r="2685" spans="1:14" x14ac:dyDescent="0.25">
      <c r="A2685" t="s">
        <v>2483</v>
      </c>
      <c r="B2685" t="s">
        <v>2537</v>
      </c>
      <c r="C2685" t="s">
        <v>2340</v>
      </c>
      <c r="D2685" s="98">
        <v>45523</v>
      </c>
      <c r="E2685" s="1">
        <v>179</v>
      </c>
      <c r="F2685" t="s">
        <v>2485</v>
      </c>
      <c r="G2685" s="1">
        <v>3384346</v>
      </c>
      <c r="H2685" t="s">
        <v>2354</v>
      </c>
      <c r="I2685" s="88">
        <v>6</v>
      </c>
      <c r="L2685" s="47">
        <v>37.949940000000005</v>
      </c>
      <c r="M2685" s="47">
        <f t="shared" si="86"/>
        <v>227.69964000000004</v>
      </c>
      <c r="N2685">
        <f t="shared" si="85"/>
        <v>19</v>
      </c>
    </row>
    <row r="2686" spans="1:14" x14ac:dyDescent="0.25">
      <c r="A2686" t="s">
        <v>2483</v>
      </c>
      <c r="B2686" t="s">
        <v>2537</v>
      </c>
      <c r="C2686" t="s">
        <v>2340</v>
      </c>
      <c r="D2686" s="98">
        <v>45523</v>
      </c>
      <c r="E2686" s="1">
        <v>179</v>
      </c>
      <c r="F2686" t="s">
        <v>2485</v>
      </c>
      <c r="G2686" s="1">
        <v>3584241</v>
      </c>
      <c r="H2686" t="s">
        <v>2358</v>
      </c>
      <c r="I2686" s="88">
        <v>20</v>
      </c>
      <c r="L2686" s="47">
        <v>20.662344000000001</v>
      </c>
      <c r="M2686" s="47">
        <f t="shared" si="86"/>
        <v>413.24688000000003</v>
      </c>
      <c r="N2686">
        <f t="shared" si="85"/>
        <v>19</v>
      </c>
    </row>
    <row r="2687" spans="1:14" x14ac:dyDescent="0.25">
      <c r="A2687" t="s">
        <v>2483</v>
      </c>
      <c r="B2687" t="s">
        <v>2537</v>
      </c>
      <c r="C2687" t="s">
        <v>2340</v>
      </c>
      <c r="D2687" s="98">
        <v>45528</v>
      </c>
      <c r="E2687" s="1">
        <v>179</v>
      </c>
      <c r="F2687" t="s">
        <v>2485</v>
      </c>
      <c r="G2687" s="1">
        <v>3373113</v>
      </c>
      <c r="H2687" t="s">
        <v>2353</v>
      </c>
      <c r="I2687" s="88">
        <v>360</v>
      </c>
      <c r="L2687" s="47">
        <v>5.9841899999999999</v>
      </c>
      <c r="M2687" s="47">
        <f t="shared" si="86"/>
        <v>2154.3083999999999</v>
      </c>
      <c r="N2687">
        <f t="shared" si="85"/>
        <v>24</v>
      </c>
    </row>
    <row r="2688" spans="1:14" x14ac:dyDescent="0.25">
      <c r="A2688" t="s">
        <v>2483</v>
      </c>
      <c r="B2688" t="s">
        <v>2537</v>
      </c>
      <c r="C2688" t="s">
        <v>2340</v>
      </c>
      <c r="D2688" s="98">
        <v>45523</v>
      </c>
      <c r="E2688" s="1">
        <v>183</v>
      </c>
      <c r="F2688" t="s">
        <v>2540</v>
      </c>
      <c r="G2688" s="1">
        <v>3284683</v>
      </c>
      <c r="H2688" t="s">
        <v>2343</v>
      </c>
      <c r="I2688" s="88">
        <v>30</v>
      </c>
      <c r="L2688" s="47">
        <v>30.099959999999999</v>
      </c>
      <c r="M2688" s="47">
        <f t="shared" si="86"/>
        <v>902.99879999999996</v>
      </c>
      <c r="N2688">
        <f t="shared" si="85"/>
        <v>19</v>
      </c>
    </row>
    <row r="2689" spans="1:14" x14ac:dyDescent="0.25">
      <c r="A2689" t="s">
        <v>2483</v>
      </c>
      <c r="B2689" t="s">
        <v>2537</v>
      </c>
      <c r="C2689" t="s">
        <v>2340</v>
      </c>
      <c r="D2689" s="98">
        <v>45523</v>
      </c>
      <c r="E2689" s="1">
        <v>183</v>
      </c>
      <c r="F2689" t="s">
        <v>2540</v>
      </c>
      <c r="G2689" s="1">
        <v>3352387</v>
      </c>
      <c r="H2689" t="s">
        <v>2352</v>
      </c>
      <c r="I2689" s="88">
        <v>30</v>
      </c>
      <c r="L2689" s="47">
        <v>39.743999999999993</v>
      </c>
      <c r="M2689" s="47">
        <f t="shared" si="86"/>
        <v>1192.3199999999997</v>
      </c>
      <c r="N2689">
        <f t="shared" si="85"/>
        <v>19</v>
      </c>
    </row>
    <row r="2690" spans="1:14" x14ac:dyDescent="0.25">
      <c r="A2690" t="s">
        <v>2483</v>
      </c>
      <c r="B2690" t="s">
        <v>2537</v>
      </c>
      <c r="C2690" t="s">
        <v>2340</v>
      </c>
      <c r="D2690" s="98">
        <v>45523</v>
      </c>
      <c r="E2690" s="1">
        <v>183</v>
      </c>
      <c r="F2690" t="s">
        <v>2540</v>
      </c>
      <c r="G2690" s="1">
        <v>3384346</v>
      </c>
      <c r="H2690" t="s">
        <v>2354</v>
      </c>
      <c r="I2690" s="88">
        <v>18</v>
      </c>
      <c r="L2690" s="47">
        <v>37.949940000000005</v>
      </c>
      <c r="M2690" s="47">
        <f t="shared" si="86"/>
        <v>683.09892000000013</v>
      </c>
      <c r="N2690">
        <f t="shared" si="85"/>
        <v>19</v>
      </c>
    </row>
    <row r="2691" spans="1:14" x14ac:dyDescent="0.25">
      <c r="A2691" t="s">
        <v>2483</v>
      </c>
      <c r="B2691" t="s">
        <v>2537</v>
      </c>
      <c r="C2691" t="s">
        <v>2340</v>
      </c>
      <c r="D2691" s="98">
        <v>45523</v>
      </c>
      <c r="E2691" s="1">
        <v>183</v>
      </c>
      <c r="F2691" t="s">
        <v>2540</v>
      </c>
      <c r="G2691" s="1">
        <v>3384347</v>
      </c>
      <c r="H2691" t="s">
        <v>2345</v>
      </c>
      <c r="I2691" s="88">
        <v>60</v>
      </c>
      <c r="L2691" s="47">
        <v>5.7200040000000012</v>
      </c>
      <c r="M2691" s="47">
        <f t="shared" si="86"/>
        <v>343.20024000000006</v>
      </c>
      <c r="N2691">
        <f t="shared" ref="N2691:N2754" si="87">+DAY(D2691)</f>
        <v>19</v>
      </c>
    </row>
    <row r="2692" spans="1:14" x14ac:dyDescent="0.25">
      <c r="A2692" t="s">
        <v>2483</v>
      </c>
      <c r="B2692" t="s">
        <v>2537</v>
      </c>
      <c r="C2692" t="s">
        <v>2340</v>
      </c>
      <c r="D2692" s="98">
        <v>45523</v>
      </c>
      <c r="E2692" s="1">
        <v>183</v>
      </c>
      <c r="F2692" t="s">
        <v>2540</v>
      </c>
      <c r="G2692" s="1">
        <v>3408152</v>
      </c>
      <c r="H2692" t="s">
        <v>2346</v>
      </c>
      <c r="I2692" s="88">
        <v>20</v>
      </c>
      <c r="L2692" s="47">
        <v>19.800018000000001</v>
      </c>
      <c r="M2692" s="47">
        <f t="shared" si="86"/>
        <v>396.00036</v>
      </c>
      <c r="N2692">
        <f t="shared" si="87"/>
        <v>19</v>
      </c>
    </row>
    <row r="2693" spans="1:14" x14ac:dyDescent="0.25">
      <c r="A2693" t="s">
        <v>2483</v>
      </c>
      <c r="B2693" t="s">
        <v>2537</v>
      </c>
      <c r="C2693" t="s">
        <v>2340</v>
      </c>
      <c r="D2693" s="98">
        <v>45523</v>
      </c>
      <c r="E2693" s="1">
        <v>183</v>
      </c>
      <c r="F2693" t="s">
        <v>2540</v>
      </c>
      <c r="G2693" s="1">
        <v>3564667</v>
      </c>
      <c r="H2693" t="s">
        <v>2347</v>
      </c>
      <c r="I2693" s="88">
        <v>12</v>
      </c>
      <c r="L2693" s="47">
        <v>20.323620000000002</v>
      </c>
      <c r="M2693" s="47">
        <f t="shared" si="86"/>
        <v>243.88344000000001</v>
      </c>
      <c r="N2693">
        <f t="shared" si="87"/>
        <v>19</v>
      </c>
    </row>
    <row r="2694" spans="1:14" x14ac:dyDescent="0.25">
      <c r="A2694" t="s">
        <v>2483</v>
      </c>
      <c r="B2694" t="s">
        <v>2537</v>
      </c>
      <c r="C2694" t="s">
        <v>2340</v>
      </c>
      <c r="D2694" s="98">
        <v>45523</v>
      </c>
      <c r="E2694" s="1">
        <v>183</v>
      </c>
      <c r="F2694" t="s">
        <v>2540</v>
      </c>
      <c r="G2694" s="1">
        <v>3568860</v>
      </c>
      <c r="H2694" t="s">
        <v>2361</v>
      </c>
      <c r="I2694" s="88">
        <v>24</v>
      </c>
      <c r="L2694" s="47">
        <v>12.645809999999999</v>
      </c>
      <c r="M2694" s="47">
        <f t="shared" si="86"/>
        <v>303.49943999999999</v>
      </c>
      <c r="N2694">
        <f t="shared" si="87"/>
        <v>19</v>
      </c>
    </row>
    <row r="2695" spans="1:14" x14ac:dyDescent="0.25">
      <c r="A2695" t="s">
        <v>2483</v>
      </c>
      <c r="B2695" t="s">
        <v>2537</v>
      </c>
      <c r="C2695" t="s">
        <v>2340</v>
      </c>
      <c r="D2695" s="98">
        <v>45524</v>
      </c>
      <c r="E2695" s="1">
        <v>185</v>
      </c>
      <c r="F2695" t="s">
        <v>2486</v>
      </c>
      <c r="G2695" s="1">
        <v>3384347</v>
      </c>
      <c r="H2695" t="s">
        <v>2345</v>
      </c>
      <c r="I2695" s="88">
        <v>60</v>
      </c>
      <c r="L2695" s="47">
        <v>5.7200040000000012</v>
      </c>
      <c r="M2695" s="47">
        <f t="shared" si="86"/>
        <v>343.20024000000006</v>
      </c>
      <c r="N2695">
        <f t="shared" si="87"/>
        <v>20</v>
      </c>
    </row>
    <row r="2696" spans="1:14" x14ac:dyDescent="0.25">
      <c r="A2696" t="s">
        <v>2483</v>
      </c>
      <c r="B2696" t="s">
        <v>2537</v>
      </c>
      <c r="C2696" t="s">
        <v>2340</v>
      </c>
      <c r="D2696" s="98">
        <v>45524</v>
      </c>
      <c r="E2696" s="1">
        <v>185</v>
      </c>
      <c r="F2696" t="s">
        <v>2486</v>
      </c>
      <c r="G2696" s="1">
        <v>3284683</v>
      </c>
      <c r="H2696" t="s">
        <v>2343</v>
      </c>
      <c r="I2696" s="88">
        <v>18</v>
      </c>
      <c r="L2696" s="47">
        <v>30.099959999999999</v>
      </c>
      <c r="M2696" s="47">
        <f t="shared" si="86"/>
        <v>541.79927999999995</v>
      </c>
      <c r="N2696">
        <f t="shared" si="87"/>
        <v>20</v>
      </c>
    </row>
    <row r="2697" spans="1:14" x14ac:dyDescent="0.25">
      <c r="A2697" t="s">
        <v>2483</v>
      </c>
      <c r="B2697" t="s">
        <v>2537</v>
      </c>
      <c r="C2697" t="s">
        <v>2340</v>
      </c>
      <c r="D2697" s="98">
        <v>45524</v>
      </c>
      <c r="E2697" s="1">
        <v>185</v>
      </c>
      <c r="F2697" t="s">
        <v>2486</v>
      </c>
      <c r="G2697" s="1">
        <v>3564667</v>
      </c>
      <c r="H2697" t="s">
        <v>2347</v>
      </c>
      <c r="I2697" s="88">
        <v>24</v>
      </c>
      <c r="L2697" s="47">
        <v>20.323620000000002</v>
      </c>
      <c r="M2697" s="47">
        <f t="shared" si="86"/>
        <v>487.76688000000001</v>
      </c>
      <c r="N2697">
        <f t="shared" si="87"/>
        <v>20</v>
      </c>
    </row>
    <row r="2698" spans="1:14" x14ac:dyDescent="0.25">
      <c r="A2698" t="s">
        <v>2483</v>
      </c>
      <c r="B2698" t="s">
        <v>2537</v>
      </c>
      <c r="C2698" t="s">
        <v>2340</v>
      </c>
      <c r="D2698" s="98">
        <v>45524</v>
      </c>
      <c r="E2698" s="1">
        <v>185</v>
      </c>
      <c r="F2698" t="s">
        <v>2486</v>
      </c>
      <c r="G2698" s="1">
        <v>3373113</v>
      </c>
      <c r="H2698" t="s">
        <v>2353</v>
      </c>
      <c r="I2698" s="88">
        <v>60</v>
      </c>
      <c r="L2698" s="47">
        <v>5.9841899999999999</v>
      </c>
      <c r="M2698" s="47">
        <f t="shared" si="86"/>
        <v>359.0514</v>
      </c>
      <c r="N2698">
        <f t="shared" si="87"/>
        <v>20</v>
      </c>
    </row>
    <row r="2699" spans="1:14" x14ac:dyDescent="0.25">
      <c r="A2699" t="s">
        <v>2483</v>
      </c>
      <c r="B2699" t="s">
        <v>2537</v>
      </c>
      <c r="C2699" t="s">
        <v>2340</v>
      </c>
      <c r="D2699" s="98">
        <v>45524</v>
      </c>
      <c r="E2699" s="1">
        <v>185</v>
      </c>
      <c r="F2699" t="s">
        <v>2486</v>
      </c>
      <c r="G2699" s="1">
        <v>3564666</v>
      </c>
      <c r="H2699" t="s">
        <v>2362</v>
      </c>
      <c r="I2699" s="88">
        <v>24</v>
      </c>
      <c r="L2699" s="47">
        <v>20.323620000000002</v>
      </c>
      <c r="M2699" s="47">
        <f t="shared" ref="M2699:M2761" si="88">+I2699*L2699</f>
        <v>487.76688000000001</v>
      </c>
      <c r="N2699">
        <f t="shared" si="87"/>
        <v>20</v>
      </c>
    </row>
    <row r="2700" spans="1:14" x14ac:dyDescent="0.25">
      <c r="A2700" t="s">
        <v>2483</v>
      </c>
      <c r="B2700" t="s">
        <v>2537</v>
      </c>
      <c r="C2700" t="s">
        <v>2340</v>
      </c>
      <c r="D2700" s="98">
        <v>45526</v>
      </c>
      <c r="E2700" s="1">
        <v>185</v>
      </c>
      <c r="F2700" t="s">
        <v>2486</v>
      </c>
      <c r="G2700" s="1">
        <v>3284683</v>
      </c>
      <c r="H2700" t="s">
        <v>2343</v>
      </c>
      <c r="I2700" s="88">
        <v>60</v>
      </c>
      <c r="L2700" s="47">
        <v>30.099959999999999</v>
      </c>
      <c r="M2700" s="47">
        <f t="shared" si="88"/>
        <v>1805.9975999999999</v>
      </c>
      <c r="N2700">
        <f t="shared" si="87"/>
        <v>22</v>
      </c>
    </row>
    <row r="2701" spans="1:14" x14ac:dyDescent="0.25">
      <c r="A2701" t="s">
        <v>2483</v>
      </c>
      <c r="B2701" t="s">
        <v>2537</v>
      </c>
      <c r="C2701" t="s">
        <v>2340</v>
      </c>
      <c r="D2701" s="98">
        <v>45523</v>
      </c>
      <c r="E2701" s="1">
        <v>537</v>
      </c>
      <c r="F2701" t="s">
        <v>2488</v>
      </c>
      <c r="G2701" s="1">
        <v>3564667</v>
      </c>
      <c r="H2701" t="s">
        <v>2347</v>
      </c>
      <c r="I2701" s="88">
        <v>12</v>
      </c>
      <c r="L2701" s="47">
        <v>20.323620000000002</v>
      </c>
      <c r="M2701" s="47">
        <f t="shared" si="88"/>
        <v>243.88344000000001</v>
      </c>
      <c r="N2701">
        <f t="shared" si="87"/>
        <v>19</v>
      </c>
    </row>
    <row r="2702" spans="1:14" x14ac:dyDescent="0.25">
      <c r="A2702" t="s">
        <v>2483</v>
      </c>
      <c r="B2702" t="s">
        <v>2537</v>
      </c>
      <c r="C2702" t="s">
        <v>2340</v>
      </c>
      <c r="D2702" s="98">
        <v>45523</v>
      </c>
      <c r="E2702" s="1">
        <v>537</v>
      </c>
      <c r="F2702" t="s">
        <v>2488</v>
      </c>
      <c r="G2702" s="1">
        <v>3352387</v>
      </c>
      <c r="H2702" t="s">
        <v>2352</v>
      </c>
      <c r="I2702" s="88">
        <v>6</v>
      </c>
      <c r="L2702" s="47">
        <v>39.743999999999993</v>
      </c>
      <c r="M2702" s="47">
        <f t="shared" si="88"/>
        <v>238.46399999999994</v>
      </c>
      <c r="N2702">
        <f t="shared" si="87"/>
        <v>19</v>
      </c>
    </row>
    <row r="2703" spans="1:14" x14ac:dyDescent="0.25">
      <c r="A2703" t="s">
        <v>2483</v>
      </c>
      <c r="B2703" t="s">
        <v>2537</v>
      </c>
      <c r="C2703" t="s">
        <v>2340</v>
      </c>
      <c r="D2703" s="98">
        <v>45525</v>
      </c>
      <c r="E2703" s="1">
        <v>552</v>
      </c>
      <c r="F2703" t="s">
        <v>2436</v>
      </c>
      <c r="G2703" s="1">
        <v>3384346</v>
      </c>
      <c r="H2703" t="s">
        <v>2354</v>
      </c>
      <c r="I2703" s="88">
        <v>6</v>
      </c>
      <c r="L2703" s="47">
        <v>37.949940000000005</v>
      </c>
      <c r="M2703" s="47">
        <f t="shared" si="88"/>
        <v>227.69964000000004</v>
      </c>
      <c r="N2703">
        <f t="shared" si="87"/>
        <v>21</v>
      </c>
    </row>
    <row r="2704" spans="1:14" x14ac:dyDescent="0.25">
      <c r="A2704" t="s">
        <v>2483</v>
      </c>
      <c r="B2704" t="s">
        <v>2537</v>
      </c>
      <c r="C2704" t="s">
        <v>2340</v>
      </c>
      <c r="D2704" s="98">
        <v>45525</v>
      </c>
      <c r="E2704" s="1">
        <v>552</v>
      </c>
      <c r="F2704" t="s">
        <v>2436</v>
      </c>
      <c r="G2704" s="1">
        <v>3384347</v>
      </c>
      <c r="H2704" t="s">
        <v>2345</v>
      </c>
      <c r="I2704" s="88">
        <v>60</v>
      </c>
      <c r="L2704" s="47">
        <v>5.7200040000000012</v>
      </c>
      <c r="M2704" s="47">
        <f t="shared" si="88"/>
        <v>343.20024000000006</v>
      </c>
      <c r="N2704">
        <f t="shared" si="87"/>
        <v>21</v>
      </c>
    </row>
    <row r="2705" spans="1:14" x14ac:dyDescent="0.25">
      <c r="A2705" t="s">
        <v>2483</v>
      </c>
      <c r="B2705" t="s">
        <v>2537</v>
      </c>
      <c r="C2705" t="s">
        <v>2340</v>
      </c>
      <c r="D2705" s="98">
        <v>45526</v>
      </c>
      <c r="E2705" s="1">
        <v>554</v>
      </c>
      <c r="F2705" t="s">
        <v>2552</v>
      </c>
      <c r="G2705" s="1">
        <v>3580595</v>
      </c>
      <c r="H2705" t="s">
        <v>2349</v>
      </c>
      <c r="I2705" s="88">
        <v>6</v>
      </c>
      <c r="L2705" s="47">
        <v>18.065520000000003</v>
      </c>
      <c r="M2705" s="47">
        <f t="shared" si="88"/>
        <v>108.39312000000001</v>
      </c>
      <c r="N2705">
        <f t="shared" si="87"/>
        <v>22</v>
      </c>
    </row>
    <row r="2706" spans="1:14" x14ac:dyDescent="0.25">
      <c r="A2706" t="s">
        <v>2483</v>
      </c>
      <c r="B2706" t="s">
        <v>2537</v>
      </c>
      <c r="C2706" t="s">
        <v>2340</v>
      </c>
      <c r="D2706" s="98">
        <v>45526</v>
      </c>
      <c r="E2706" s="1">
        <v>554</v>
      </c>
      <c r="F2706" t="s">
        <v>2552</v>
      </c>
      <c r="G2706" s="1">
        <v>3584240</v>
      </c>
      <c r="H2706" t="s">
        <v>2357</v>
      </c>
      <c r="I2706" s="88">
        <v>60</v>
      </c>
      <c r="L2706" s="47">
        <v>5.9841899999999999</v>
      </c>
      <c r="M2706" s="47">
        <f t="shared" si="88"/>
        <v>359.0514</v>
      </c>
      <c r="N2706">
        <f t="shared" si="87"/>
        <v>22</v>
      </c>
    </row>
    <row r="2707" spans="1:14" x14ac:dyDescent="0.25">
      <c r="A2707" t="s">
        <v>2483</v>
      </c>
      <c r="B2707" t="s">
        <v>2537</v>
      </c>
      <c r="C2707" t="s">
        <v>2340</v>
      </c>
      <c r="D2707" s="98">
        <v>45528</v>
      </c>
      <c r="E2707" s="1">
        <v>554</v>
      </c>
      <c r="F2707" t="s">
        <v>2552</v>
      </c>
      <c r="G2707" s="1">
        <v>3408152</v>
      </c>
      <c r="H2707" t="s">
        <v>2346</v>
      </c>
      <c r="I2707" s="88">
        <v>20</v>
      </c>
      <c r="L2707" s="47">
        <v>19.800018000000001</v>
      </c>
      <c r="M2707" s="47">
        <f t="shared" si="88"/>
        <v>396.00036</v>
      </c>
      <c r="N2707">
        <f t="shared" si="87"/>
        <v>24</v>
      </c>
    </row>
    <row r="2708" spans="1:14" x14ac:dyDescent="0.25">
      <c r="A2708" t="s">
        <v>2483</v>
      </c>
      <c r="B2708" t="s">
        <v>2537</v>
      </c>
      <c r="C2708" t="s">
        <v>2340</v>
      </c>
      <c r="D2708" s="98">
        <v>45528</v>
      </c>
      <c r="E2708" s="1">
        <v>554</v>
      </c>
      <c r="F2708" t="s">
        <v>2552</v>
      </c>
      <c r="G2708" s="1">
        <v>3568860</v>
      </c>
      <c r="H2708" t="s">
        <v>2361</v>
      </c>
      <c r="I2708" s="88">
        <v>24</v>
      </c>
      <c r="L2708" s="47">
        <v>12.645809999999999</v>
      </c>
      <c r="M2708" s="47">
        <f t="shared" si="88"/>
        <v>303.49943999999999</v>
      </c>
      <c r="N2708">
        <f t="shared" si="87"/>
        <v>24</v>
      </c>
    </row>
    <row r="2709" spans="1:14" x14ac:dyDescent="0.25">
      <c r="A2709" t="s">
        <v>2483</v>
      </c>
      <c r="B2709" t="s">
        <v>2537</v>
      </c>
      <c r="C2709" t="s">
        <v>2340</v>
      </c>
      <c r="D2709" s="98">
        <v>45526</v>
      </c>
      <c r="E2709" s="1">
        <v>555</v>
      </c>
      <c r="F2709" t="s">
        <v>2490</v>
      </c>
      <c r="G2709" s="1">
        <v>3373113</v>
      </c>
      <c r="H2709" t="s">
        <v>2353</v>
      </c>
      <c r="I2709" s="88">
        <v>60</v>
      </c>
      <c r="L2709" s="47">
        <v>5.9841899999999999</v>
      </c>
      <c r="M2709" s="47">
        <f t="shared" si="88"/>
        <v>359.0514</v>
      </c>
      <c r="N2709">
        <f t="shared" si="87"/>
        <v>22</v>
      </c>
    </row>
    <row r="2710" spans="1:14" x14ac:dyDescent="0.25">
      <c r="A2710" t="s">
        <v>2483</v>
      </c>
      <c r="B2710" t="s">
        <v>2537</v>
      </c>
      <c r="C2710" t="s">
        <v>2340</v>
      </c>
      <c r="D2710" s="98">
        <v>45526</v>
      </c>
      <c r="E2710" s="1">
        <v>555</v>
      </c>
      <c r="F2710" t="s">
        <v>2490</v>
      </c>
      <c r="G2710" s="1">
        <v>3384347</v>
      </c>
      <c r="H2710" t="s">
        <v>2345</v>
      </c>
      <c r="I2710" s="88">
        <v>60</v>
      </c>
      <c r="L2710" s="47">
        <v>5.7200040000000012</v>
      </c>
      <c r="M2710" s="47">
        <f t="shared" si="88"/>
        <v>343.20024000000006</v>
      </c>
      <c r="N2710">
        <f t="shared" si="87"/>
        <v>22</v>
      </c>
    </row>
    <row r="2711" spans="1:14" x14ac:dyDescent="0.25">
      <c r="A2711" t="s">
        <v>2483</v>
      </c>
      <c r="B2711" t="s">
        <v>2537</v>
      </c>
      <c r="C2711" t="s">
        <v>2340</v>
      </c>
      <c r="D2711" s="98">
        <v>45528</v>
      </c>
      <c r="E2711" s="1">
        <v>567</v>
      </c>
      <c r="F2711" t="s">
        <v>2491</v>
      </c>
      <c r="G2711" s="1">
        <v>3373113</v>
      </c>
      <c r="H2711" t="s">
        <v>2353</v>
      </c>
      <c r="I2711" s="88">
        <v>60</v>
      </c>
      <c r="L2711" s="47">
        <v>5.9841899999999999</v>
      </c>
      <c r="M2711" s="47">
        <f t="shared" si="88"/>
        <v>359.0514</v>
      </c>
      <c r="N2711">
        <f t="shared" si="87"/>
        <v>24</v>
      </c>
    </row>
    <row r="2712" spans="1:14" x14ac:dyDescent="0.25">
      <c r="A2712" t="s">
        <v>2483</v>
      </c>
      <c r="B2712" t="s">
        <v>2537</v>
      </c>
      <c r="C2712" t="s">
        <v>2340</v>
      </c>
      <c r="D2712" s="98">
        <v>45528</v>
      </c>
      <c r="E2712" s="1">
        <v>567</v>
      </c>
      <c r="F2712" t="s">
        <v>2491</v>
      </c>
      <c r="G2712" s="1">
        <v>3384347</v>
      </c>
      <c r="H2712" t="s">
        <v>2345</v>
      </c>
      <c r="I2712" s="88">
        <v>60</v>
      </c>
      <c r="L2712" s="47">
        <v>5.7200040000000012</v>
      </c>
      <c r="M2712" s="47">
        <f t="shared" si="88"/>
        <v>343.20024000000006</v>
      </c>
      <c r="N2712">
        <f t="shared" si="87"/>
        <v>24</v>
      </c>
    </row>
    <row r="2713" spans="1:14" x14ac:dyDescent="0.25">
      <c r="A2713" t="s">
        <v>2483</v>
      </c>
      <c r="B2713" t="s">
        <v>2537</v>
      </c>
      <c r="C2713" t="s">
        <v>2340</v>
      </c>
      <c r="D2713" s="98">
        <v>45528</v>
      </c>
      <c r="E2713" s="1">
        <v>567</v>
      </c>
      <c r="F2713" t="s">
        <v>2491</v>
      </c>
      <c r="G2713" s="1">
        <v>3564667</v>
      </c>
      <c r="H2713" t="s">
        <v>2347</v>
      </c>
      <c r="I2713" s="88">
        <v>12</v>
      </c>
      <c r="L2713" s="47">
        <v>20.323620000000002</v>
      </c>
      <c r="M2713" s="47">
        <f t="shared" si="88"/>
        <v>243.88344000000001</v>
      </c>
      <c r="N2713">
        <f t="shared" si="87"/>
        <v>24</v>
      </c>
    </row>
    <row r="2714" spans="1:14" x14ac:dyDescent="0.25">
      <c r="A2714" t="s">
        <v>2483</v>
      </c>
      <c r="B2714" t="s">
        <v>2537</v>
      </c>
      <c r="C2714" t="s">
        <v>2399</v>
      </c>
      <c r="D2714" s="98">
        <v>45524</v>
      </c>
      <c r="E2714" s="1">
        <v>9102</v>
      </c>
      <c r="F2714" t="s">
        <v>5146</v>
      </c>
      <c r="G2714" s="1">
        <v>3584240</v>
      </c>
      <c r="H2714" t="s">
        <v>2357</v>
      </c>
      <c r="I2714" s="88">
        <v>60</v>
      </c>
      <c r="L2714" s="47">
        <v>5.9841899999999999</v>
      </c>
      <c r="M2714" s="47">
        <f t="shared" si="88"/>
        <v>359.0514</v>
      </c>
      <c r="N2714">
        <f t="shared" si="87"/>
        <v>20</v>
      </c>
    </row>
    <row r="2715" spans="1:14" x14ac:dyDescent="0.25">
      <c r="A2715" t="s">
        <v>2483</v>
      </c>
      <c r="B2715" t="s">
        <v>2537</v>
      </c>
      <c r="C2715" t="s">
        <v>2399</v>
      </c>
      <c r="D2715" s="98">
        <v>45524</v>
      </c>
      <c r="E2715" s="1">
        <v>9102</v>
      </c>
      <c r="F2715" t="s">
        <v>5146</v>
      </c>
      <c r="G2715" s="1">
        <v>3584241</v>
      </c>
      <c r="H2715" t="s">
        <v>2358</v>
      </c>
      <c r="I2715" s="88">
        <v>20</v>
      </c>
      <c r="L2715" s="47">
        <v>20.662344000000001</v>
      </c>
      <c r="M2715" s="47">
        <f t="shared" si="88"/>
        <v>413.24688000000003</v>
      </c>
      <c r="N2715">
        <f t="shared" si="87"/>
        <v>20</v>
      </c>
    </row>
    <row r="2716" spans="1:14" x14ac:dyDescent="0.25">
      <c r="A2716" t="s">
        <v>2483</v>
      </c>
      <c r="B2716" t="s">
        <v>2537</v>
      </c>
      <c r="C2716" t="s">
        <v>2399</v>
      </c>
      <c r="D2716" s="98">
        <v>45524</v>
      </c>
      <c r="E2716" s="1">
        <v>9103</v>
      </c>
      <c r="F2716" t="s">
        <v>2492</v>
      </c>
      <c r="G2716" s="1">
        <v>3584240</v>
      </c>
      <c r="H2716" t="s">
        <v>2357</v>
      </c>
      <c r="I2716" s="88">
        <v>60</v>
      </c>
      <c r="L2716" s="47">
        <v>5.9841899999999999</v>
      </c>
      <c r="M2716" s="47">
        <f t="shared" si="88"/>
        <v>359.0514</v>
      </c>
      <c r="N2716">
        <f t="shared" si="87"/>
        <v>20</v>
      </c>
    </row>
    <row r="2717" spans="1:14" x14ac:dyDescent="0.25">
      <c r="A2717" t="s">
        <v>2483</v>
      </c>
      <c r="B2717" t="s">
        <v>2537</v>
      </c>
      <c r="C2717" t="s">
        <v>2399</v>
      </c>
      <c r="D2717" s="98">
        <v>45524</v>
      </c>
      <c r="E2717" s="1">
        <v>9103</v>
      </c>
      <c r="F2717" t="s">
        <v>2492</v>
      </c>
      <c r="G2717" s="1">
        <v>3584241</v>
      </c>
      <c r="H2717" t="s">
        <v>2358</v>
      </c>
      <c r="I2717" s="88">
        <v>20</v>
      </c>
      <c r="L2717" s="47">
        <v>20.662344000000001</v>
      </c>
      <c r="M2717" s="47">
        <f t="shared" si="88"/>
        <v>413.24688000000003</v>
      </c>
      <c r="N2717">
        <f t="shared" si="87"/>
        <v>20</v>
      </c>
    </row>
    <row r="2718" spans="1:14" x14ac:dyDescent="0.25">
      <c r="A2718" t="s">
        <v>2483</v>
      </c>
      <c r="B2718" t="s">
        <v>2537</v>
      </c>
      <c r="C2718" t="s">
        <v>2399</v>
      </c>
      <c r="D2718" s="98">
        <v>45524</v>
      </c>
      <c r="E2718" s="1">
        <v>9103</v>
      </c>
      <c r="F2718" t="s">
        <v>2492</v>
      </c>
      <c r="G2718" s="1">
        <v>3352387</v>
      </c>
      <c r="H2718" t="s">
        <v>2352</v>
      </c>
      <c r="I2718" s="88">
        <v>12</v>
      </c>
      <c r="L2718" s="47">
        <v>39.743999999999993</v>
      </c>
      <c r="M2718" s="47">
        <f t="shared" si="88"/>
        <v>476.92799999999988</v>
      </c>
      <c r="N2718">
        <f t="shared" si="87"/>
        <v>20</v>
      </c>
    </row>
    <row r="2719" spans="1:14" x14ac:dyDescent="0.25">
      <c r="A2719" t="s">
        <v>2483</v>
      </c>
      <c r="B2719" t="s">
        <v>2537</v>
      </c>
      <c r="C2719" t="s">
        <v>2399</v>
      </c>
      <c r="D2719" s="98">
        <v>45524</v>
      </c>
      <c r="E2719" s="1">
        <v>9103</v>
      </c>
      <c r="F2719" t="s">
        <v>2492</v>
      </c>
      <c r="G2719" s="1">
        <v>3373113</v>
      </c>
      <c r="H2719" t="s">
        <v>2353</v>
      </c>
      <c r="I2719" s="88">
        <v>60</v>
      </c>
      <c r="L2719" s="47">
        <v>5.9841899999999999</v>
      </c>
      <c r="M2719" s="47">
        <f t="shared" si="88"/>
        <v>359.0514</v>
      </c>
      <c r="N2719">
        <f t="shared" si="87"/>
        <v>20</v>
      </c>
    </row>
    <row r="2720" spans="1:14" x14ac:dyDescent="0.25">
      <c r="A2720" t="s">
        <v>2483</v>
      </c>
      <c r="B2720" t="s">
        <v>2537</v>
      </c>
      <c r="C2720" t="s">
        <v>2399</v>
      </c>
      <c r="D2720" s="98">
        <v>45524</v>
      </c>
      <c r="E2720" s="1">
        <v>9103</v>
      </c>
      <c r="F2720" t="s">
        <v>2492</v>
      </c>
      <c r="G2720" s="1">
        <v>3384347</v>
      </c>
      <c r="H2720" t="s">
        <v>2345</v>
      </c>
      <c r="I2720" s="88">
        <v>60</v>
      </c>
      <c r="L2720" s="47">
        <v>5.7200040000000012</v>
      </c>
      <c r="M2720" s="47">
        <f t="shared" si="88"/>
        <v>343.20024000000006</v>
      </c>
      <c r="N2720">
        <f t="shared" si="87"/>
        <v>20</v>
      </c>
    </row>
    <row r="2721" spans="1:14" x14ac:dyDescent="0.25">
      <c r="A2721" t="s">
        <v>2483</v>
      </c>
      <c r="B2721" t="s">
        <v>2537</v>
      </c>
      <c r="C2721" t="s">
        <v>2399</v>
      </c>
      <c r="D2721" s="98">
        <v>45524</v>
      </c>
      <c r="E2721" s="1">
        <v>9103</v>
      </c>
      <c r="F2721" t="s">
        <v>2492</v>
      </c>
      <c r="G2721" s="1">
        <v>3564666</v>
      </c>
      <c r="H2721" t="s">
        <v>2362</v>
      </c>
      <c r="I2721" s="88">
        <v>12</v>
      </c>
      <c r="L2721" s="47">
        <v>20.323620000000002</v>
      </c>
      <c r="M2721" s="47">
        <f t="shared" si="88"/>
        <v>243.88344000000001</v>
      </c>
      <c r="N2721">
        <f t="shared" si="87"/>
        <v>20</v>
      </c>
    </row>
    <row r="2722" spans="1:14" x14ac:dyDescent="0.25">
      <c r="A2722" t="s">
        <v>2483</v>
      </c>
      <c r="B2722" t="s">
        <v>2537</v>
      </c>
      <c r="C2722" t="s">
        <v>2399</v>
      </c>
      <c r="D2722" s="98">
        <v>45524</v>
      </c>
      <c r="E2722" s="1">
        <v>9104</v>
      </c>
      <c r="F2722" t="s">
        <v>5147</v>
      </c>
      <c r="G2722" s="1">
        <v>3584240</v>
      </c>
      <c r="H2722" t="s">
        <v>2357</v>
      </c>
      <c r="I2722" s="88">
        <v>60</v>
      </c>
      <c r="L2722" s="47">
        <v>5.9841899999999999</v>
      </c>
      <c r="M2722" s="47">
        <f t="shared" si="88"/>
        <v>359.0514</v>
      </c>
      <c r="N2722">
        <f t="shared" si="87"/>
        <v>20</v>
      </c>
    </row>
    <row r="2723" spans="1:14" x14ac:dyDescent="0.25">
      <c r="A2723" t="s">
        <v>2483</v>
      </c>
      <c r="B2723" t="s">
        <v>2537</v>
      </c>
      <c r="C2723" t="s">
        <v>2399</v>
      </c>
      <c r="D2723" s="98">
        <v>45524</v>
      </c>
      <c r="E2723" s="1">
        <v>9104</v>
      </c>
      <c r="F2723" t="s">
        <v>5147</v>
      </c>
      <c r="G2723" s="1">
        <v>3584241</v>
      </c>
      <c r="H2723" t="s">
        <v>2358</v>
      </c>
      <c r="I2723" s="88">
        <v>20</v>
      </c>
      <c r="L2723" s="47">
        <v>20.662344000000001</v>
      </c>
      <c r="M2723" s="47">
        <f t="shared" si="88"/>
        <v>413.24688000000003</v>
      </c>
      <c r="N2723">
        <f t="shared" si="87"/>
        <v>20</v>
      </c>
    </row>
    <row r="2724" spans="1:14" x14ac:dyDescent="0.25">
      <c r="A2724" t="s">
        <v>2483</v>
      </c>
      <c r="B2724" t="s">
        <v>2537</v>
      </c>
      <c r="C2724" t="s">
        <v>2399</v>
      </c>
      <c r="D2724" s="98">
        <v>45524</v>
      </c>
      <c r="E2724" s="1">
        <v>9105</v>
      </c>
      <c r="F2724" t="s">
        <v>2493</v>
      </c>
      <c r="G2724" s="1">
        <v>3584240</v>
      </c>
      <c r="H2724" t="s">
        <v>2357</v>
      </c>
      <c r="I2724" s="88">
        <v>60</v>
      </c>
      <c r="L2724" s="47">
        <v>5.9841899999999999</v>
      </c>
      <c r="M2724" s="47">
        <f t="shared" si="88"/>
        <v>359.0514</v>
      </c>
      <c r="N2724">
        <f t="shared" si="87"/>
        <v>20</v>
      </c>
    </row>
    <row r="2725" spans="1:14" x14ac:dyDescent="0.25">
      <c r="A2725" t="s">
        <v>2483</v>
      </c>
      <c r="B2725" t="s">
        <v>2537</v>
      </c>
      <c r="C2725" t="s">
        <v>2399</v>
      </c>
      <c r="D2725" s="98">
        <v>45524</v>
      </c>
      <c r="E2725" s="1">
        <v>9105</v>
      </c>
      <c r="F2725" t="s">
        <v>2493</v>
      </c>
      <c r="G2725" s="1">
        <v>3584241</v>
      </c>
      <c r="H2725" t="s">
        <v>2358</v>
      </c>
      <c r="I2725" s="88">
        <v>20</v>
      </c>
      <c r="L2725" s="47">
        <v>20.662344000000001</v>
      </c>
      <c r="M2725" s="47">
        <f t="shared" si="88"/>
        <v>413.24688000000003</v>
      </c>
      <c r="N2725">
        <f t="shared" si="87"/>
        <v>20</v>
      </c>
    </row>
    <row r="2726" spans="1:14" x14ac:dyDescent="0.25">
      <c r="A2726" t="s">
        <v>2483</v>
      </c>
      <c r="B2726" t="s">
        <v>2537</v>
      </c>
      <c r="C2726" t="s">
        <v>2399</v>
      </c>
      <c r="D2726" s="98">
        <v>45524</v>
      </c>
      <c r="E2726" s="1">
        <v>9107</v>
      </c>
      <c r="F2726" t="s">
        <v>5148</v>
      </c>
      <c r="G2726" s="1">
        <v>3584240</v>
      </c>
      <c r="H2726" t="s">
        <v>2357</v>
      </c>
      <c r="I2726" s="88">
        <v>60</v>
      </c>
      <c r="L2726" s="47">
        <v>5.9841899999999999</v>
      </c>
      <c r="M2726" s="47">
        <f t="shared" si="88"/>
        <v>359.0514</v>
      </c>
      <c r="N2726">
        <f t="shared" si="87"/>
        <v>20</v>
      </c>
    </row>
    <row r="2727" spans="1:14" x14ac:dyDescent="0.25">
      <c r="A2727" t="s">
        <v>2483</v>
      </c>
      <c r="B2727" t="s">
        <v>2537</v>
      </c>
      <c r="C2727" t="s">
        <v>2399</v>
      </c>
      <c r="D2727" s="98">
        <v>45524</v>
      </c>
      <c r="E2727" s="1">
        <v>9107</v>
      </c>
      <c r="F2727" t="s">
        <v>5148</v>
      </c>
      <c r="G2727" s="1">
        <v>3584241</v>
      </c>
      <c r="H2727" t="s">
        <v>2358</v>
      </c>
      <c r="I2727" s="88">
        <v>20</v>
      </c>
      <c r="L2727" s="47">
        <v>20.662344000000001</v>
      </c>
      <c r="M2727" s="47">
        <f t="shared" si="88"/>
        <v>413.24688000000003</v>
      </c>
      <c r="N2727">
        <f t="shared" si="87"/>
        <v>20</v>
      </c>
    </row>
    <row r="2728" spans="1:14" x14ac:dyDescent="0.25">
      <c r="A2728" t="s">
        <v>2483</v>
      </c>
      <c r="B2728" t="s">
        <v>2537</v>
      </c>
      <c r="C2728" t="s">
        <v>2399</v>
      </c>
      <c r="D2728" s="98">
        <v>45527</v>
      </c>
      <c r="E2728" s="1">
        <v>9107</v>
      </c>
      <c r="F2728" t="s">
        <v>5148</v>
      </c>
      <c r="G2728" s="1">
        <v>3352387</v>
      </c>
      <c r="H2728" t="s">
        <v>2352</v>
      </c>
      <c r="I2728" s="88">
        <v>6</v>
      </c>
      <c r="L2728" s="47">
        <v>39.743999999999993</v>
      </c>
      <c r="M2728" s="47">
        <f t="shared" si="88"/>
        <v>238.46399999999994</v>
      </c>
      <c r="N2728">
        <f t="shared" si="87"/>
        <v>23</v>
      </c>
    </row>
    <row r="2729" spans="1:14" x14ac:dyDescent="0.25">
      <c r="A2729" t="s">
        <v>2483</v>
      </c>
      <c r="B2729" t="s">
        <v>2537</v>
      </c>
      <c r="C2729" t="s">
        <v>2399</v>
      </c>
      <c r="D2729" s="98">
        <v>45524</v>
      </c>
      <c r="E2729" s="1">
        <v>9108</v>
      </c>
      <c r="F2729" t="s">
        <v>2541</v>
      </c>
      <c r="G2729" s="1">
        <v>3584240</v>
      </c>
      <c r="H2729" t="s">
        <v>2357</v>
      </c>
      <c r="I2729" s="88">
        <v>60</v>
      </c>
      <c r="L2729" s="47">
        <v>5.9841899999999999</v>
      </c>
      <c r="M2729" s="47">
        <f t="shared" si="88"/>
        <v>359.0514</v>
      </c>
      <c r="N2729">
        <f t="shared" si="87"/>
        <v>20</v>
      </c>
    </row>
    <row r="2730" spans="1:14" x14ac:dyDescent="0.25">
      <c r="A2730" t="s">
        <v>2483</v>
      </c>
      <c r="B2730" t="s">
        <v>2537</v>
      </c>
      <c r="C2730" t="s">
        <v>2399</v>
      </c>
      <c r="D2730" s="98">
        <v>45524</v>
      </c>
      <c r="E2730" s="1">
        <v>9108</v>
      </c>
      <c r="F2730" t="s">
        <v>2541</v>
      </c>
      <c r="G2730" s="1">
        <v>3584241</v>
      </c>
      <c r="H2730" t="s">
        <v>2358</v>
      </c>
      <c r="I2730" s="88">
        <v>20</v>
      </c>
      <c r="L2730" s="47">
        <v>20.662344000000001</v>
      </c>
      <c r="M2730" s="47">
        <f t="shared" si="88"/>
        <v>413.24688000000003</v>
      </c>
      <c r="N2730">
        <f t="shared" si="87"/>
        <v>20</v>
      </c>
    </row>
    <row r="2731" spans="1:14" x14ac:dyDescent="0.25">
      <c r="A2731" t="s">
        <v>2483</v>
      </c>
      <c r="B2731" t="s">
        <v>2537</v>
      </c>
      <c r="C2731" t="s">
        <v>2399</v>
      </c>
      <c r="D2731" s="98">
        <v>45524</v>
      </c>
      <c r="E2731" s="1">
        <v>9108</v>
      </c>
      <c r="F2731" t="s">
        <v>2541</v>
      </c>
      <c r="G2731" s="1">
        <v>3352387</v>
      </c>
      <c r="H2731" t="s">
        <v>2352</v>
      </c>
      <c r="I2731" s="88">
        <v>6</v>
      </c>
      <c r="L2731" s="47">
        <v>39.743999999999993</v>
      </c>
      <c r="M2731" s="47">
        <f t="shared" si="88"/>
        <v>238.46399999999994</v>
      </c>
      <c r="N2731">
        <f t="shared" si="87"/>
        <v>20</v>
      </c>
    </row>
    <row r="2732" spans="1:14" x14ac:dyDescent="0.25">
      <c r="A2732" t="s">
        <v>2483</v>
      </c>
      <c r="B2732" t="s">
        <v>2537</v>
      </c>
      <c r="C2732" t="s">
        <v>2399</v>
      </c>
      <c r="D2732" s="98">
        <v>45524</v>
      </c>
      <c r="E2732" s="1">
        <v>9108</v>
      </c>
      <c r="F2732" t="s">
        <v>2541</v>
      </c>
      <c r="G2732" s="1">
        <v>3384347</v>
      </c>
      <c r="H2732" t="s">
        <v>2345</v>
      </c>
      <c r="I2732" s="88">
        <v>60</v>
      </c>
      <c r="L2732" s="47">
        <v>5.7200040000000012</v>
      </c>
      <c r="M2732" s="47">
        <f t="shared" si="88"/>
        <v>343.20024000000006</v>
      </c>
      <c r="N2732">
        <f t="shared" si="87"/>
        <v>20</v>
      </c>
    </row>
    <row r="2733" spans="1:14" x14ac:dyDescent="0.25">
      <c r="A2733" t="s">
        <v>2483</v>
      </c>
      <c r="B2733" t="s">
        <v>2537</v>
      </c>
      <c r="C2733" t="s">
        <v>2399</v>
      </c>
      <c r="D2733" s="98">
        <v>45524</v>
      </c>
      <c r="E2733" s="1">
        <v>9109</v>
      </c>
      <c r="F2733" t="s">
        <v>5149</v>
      </c>
      <c r="G2733" s="1">
        <v>3584240</v>
      </c>
      <c r="H2733" t="s">
        <v>2357</v>
      </c>
      <c r="I2733" s="88">
        <v>60</v>
      </c>
      <c r="L2733" s="47">
        <v>5.9841899999999999</v>
      </c>
      <c r="M2733" s="47">
        <f t="shared" si="88"/>
        <v>359.0514</v>
      </c>
      <c r="N2733">
        <f t="shared" si="87"/>
        <v>20</v>
      </c>
    </row>
    <row r="2734" spans="1:14" x14ac:dyDescent="0.25">
      <c r="A2734" t="s">
        <v>2483</v>
      </c>
      <c r="B2734" t="s">
        <v>2537</v>
      </c>
      <c r="C2734" t="s">
        <v>2399</v>
      </c>
      <c r="D2734" s="98">
        <v>45524</v>
      </c>
      <c r="E2734" s="1">
        <v>9109</v>
      </c>
      <c r="F2734" t="s">
        <v>5149</v>
      </c>
      <c r="G2734" s="1">
        <v>3584241</v>
      </c>
      <c r="H2734" t="s">
        <v>2358</v>
      </c>
      <c r="I2734" s="88">
        <v>20</v>
      </c>
      <c r="L2734" s="47">
        <v>20.662344000000001</v>
      </c>
      <c r="M2734" s="47">
        <f t="shared" si="88"/>
        <v>413.24688000000003</v>
      </c>
      <c r="N2734">
        <f t="shared" si="87"/>
        <v>20</v>
      </c>
    </row>
    <row r="2735" spans="1:14" x14ac:dyDescent="0.25">
      <c r="A2735" t="s">
        <v>2483</v>
      </c>
      <c r="B2735" t="s">
        <v>2537</v>
      </c>
      <c r="C2735" t="s">
        <v>2399</v>
      </c>
      <c r="D2735" s="98">
        <v>45527</v>
      </c>
      <c r="E2735" s="1">
        <v>9109</v>
      </c>
      <c r="F2735" t="s">
        <v>5149</v>
      </c>
      <c r="G2735" s="1">
        <v>3568860</v>
      </c>
      <c r="H2735" t="s">
        <v>2361</v>
      </c>
      <c r="I2735" s="88">
        <v>24</v>
      </c>
      <c r="L2735" s="47">
        <v>12.645809999999999</v>
      </c>
      <c r="M2735" s="47">
        <f t="shared" si="88"/>
        <v>303.49943999999999</v>
      </c>
      <c r="N2735">
        <f t="shared" si="87"/>
        <v>23</v>
      </c>
    </row>
    <row r="2736" spans="1:14" x14ac:dyDescent="0.25">
      <c r="A2736" t="s">
        <v>2483</v>
      </c>
      <c r="B2736" t="s">
        <v>2537</v>
      </c>
      <c r="C2736" t="s">
        <v>2399</v>
      </c>
      <c r="D2736" s="98">
        <v>45524</v>
      </c>
      <c r="E2736" s="1">
        <v>9114</v>
      </c>
      <c r="F2736" t="s">
        <v>2494</v>
      </c>
      <c r="G2736" s="1">
        <v>3584240</v>
      </c>
      <c r="H2736" t="s">
        <v>2357</v>
      </c>
      <c r="I2736" s="88">
        <v>60</v>
      </c>
      <c r="L2736" s="47">
        <v>5.9841899999999999</v>
      </c>
      <c r="M2736" s="47">
        <f t="shared" si="88"/>
        <v>359.0514</v>
      </c>
      <c r="N2736">
        <f t="shared" si="87"/>
        <v>20</v>
      </c>
    </row>
    <row r="2737" spans="1:14" x14ac:dyDescent="0.25">
      <c r="A2737" t="s">
        <v>2483</v>
      </c>
      <c r="B2737" t="s">
        <v>2537</v>
      </c>
      <c r="C2737" t="s">
        <v>2399</v>
      </c>
      <c r="D2737" s="98">
        <v>45524</v>
      </c>
      <c r="E2737" s="1">
        <v>9114</v>
      </c>
      <c r="F2737" t="s">
        <v>2494</v>
      </c>
      <c r="G2737" s="1">
        <v>3584241</v>
      </c>
      <c r="H2737" t="s">
        <v>2358</v>
      </c>
      <c r="I2737" s="88">
        <v>20</v>
      </c>
      <c r="L2737" s="47">
        <v>20.662344000000001</v>
      </c>
      <c r="M2737" s="47">
        <f t="shared" si="88"/>
        <v>413.24688000000003</v>
      </c>
      <c r="N2737">
        <f t="shared" si="87"/>
        <v>20</v>
      </c>
    </row>
    <row r="2738" spans="1:14" x14ac:dyDescent="0.25">
      <c r="A2738" t="s">
        <v>2483</v>
      </c>
      <c r="B2738" t="s">
        <v>2537</v>
      </c>
      <c r="C2738" t="s">
        <v>2399</v>
      </c>
      <c r="D2738" s="98">
        <v>45524</v>
      </c>
      <c r="E2738" s="1">
        <v>9141</v>
      </c>
      <c r="F2738" t="s">
        <v>5156</v>
      </c>
      <c r="G2738" s="1">
        <v>3584240</v>
      </c>
      <c r="H2738" t="s">
        <v>2357</v>
      </c>
      <c r="I2738" s="88">
        <v>60</v>
      </c>
      <c r="L2738" s="47">
        <v>5.9841899999999999</v>
      </c>
      <c r="M2738" s="47">
        <f t="shared" si="88"/>
        <v>359.0514</v>
      </c>
      <c r="N2738">
        <f t="shared" si="87"/>
        <v>20</v>
      </c>
    </row>
    <row r="2739" spans="1:14" x14ac:dyDescent="0.25">
      <c r="A2739" t="s">
        <v>2483</v>
      </c>
      <c r="B2739" t="s">
        <v>2537</v>
      </c>
      <c r="C2739" t="s">
        <v>2399</v>
      </c>
      <c r="D2739" s="98">
        <v>45524</v>
      </c>
      <c r="E2739" s="1">
        <v>9141</v>
      </c>
      <c r="F2739" t="s">
        <v>5156</v>
      </c>
      <c r="G2739" s="1">
        <v>3584241</v>
      </c>
      <c r="H2739" t="s">
        <v>2358</v>
      </c>
      <c r="I2739" s="88">
        <v>20</v>
      </c>
      <c r="L2739" s="47">
        <v>20.662344000000001</v>
      </c>
      <c r="M2739" s="47">
        <f t="shared" si="88"/>
        <v>413.24688000000003</v>
      </c>
      <c r="N2739">
        <f t="shared" si="87"/>
        <v>20</v>
      </c>
    </row>
    <row r="2740" spans="1:14" x14ac:dyDescent="0.25">
      <c r="A2740" t="s">
        <v>2483</v>
      </c>
      <c r="B2740" t="s">
        <v>2537</v>
      </c>
      <c r="C2740" t="s">
        <v>2399</v>
      </c>
      <c r="D2740" s="98">
        <v>45524</v>
      </c>
      <c r="E2740" s="1">
        <v>9151</v>
      </c>
      <c r="F2740" t="s">
        <v>5161</v>
      </c>
      <c r="G2740" s="1">
        <v>3584240</v>
      </c>
      <c r="H2740" t="s">
        <v>2357</v>
      </c>
      <c r="I2740" s="88">
        <v>60</v>
      </c>
      <c r="L2740" s="47">
        <v>5.9841899999999999</v>
      </c>
      <c r="M2740" s="47">
        <f t="shared" si="88"/>
        <v>359.0514</v>
      </c>
      <c r="N2740">
        <f t="shared" si="87"/>
        <v>20</v>
      </c>
    </row>
    <row r="2741" spans="1:14" x14ac:dyDescent="0.25">
      <c r="A2741" t="s">
        <v>2483</v>
      </c>
      <c r="B2741" t="s">
        <v>2537</v>
      </c>
      <c r="C2741" t="s">
        <v>2399</v>
      </c>
      <c r="D2741" s="98">
        <v>45524</v>
      </c>
      <c r="E2741" s="1">
        <v>9151</v>
      </c>
      <c r="F2741" t="s">
        <v>5161</v>
      </c>
      <c r="G2741" s="1">
        <v>3584241</v>
      </c>
      <c r="H2741" t="s">
        <v>2358</v>
      </c>
      <c r="I2741" s="88">
        <v>20</v>
      </c>
      <c r="L2741" s="47">
        <v>20.662344000000001</v>
      </c>
      <c r="M2741" s="47">
        <f t="shared" si="88"/>
        <v>413.24688000000003</v>
      </c>
      <c r="N2741">
        <f t="shared" si="87"/>
        <v>20</v>
      </c>
    </row>
    <row r="2742" spans="1:14" x14ac:dyDescent="0.25">
      <c r="A2742" t="s">
        <v>2483</v>
      </c>
      <c r="B2742" t="s">
        <v>2537</v>
      </c>
      <c r="C2742" t="s">
        <v>2399</v>
      </c>
      <c r="D2742" s="98">
        <v>45524</v>
      </c>
      <c r="E2742" s="1">
        <v>9152</v>
      </c>
      <c r="F2742" t="s">
        <v>5162</v>
      </c>
      <c r="G2742" s="1">
        <v>3584240</v>
      </c>
      <c r="H2742" t="s">
        <v>2357</v>
      </c>
      <c r="I2742" s="88">
        <v>60</v>
      </c>
      <c r="L2742" s="47">
        <v>5.9841899999999999</v>
      </c>
      <c r="M2742" s="47">
        <f t="shared" si="88"/>
        <v>359.0514</v>
      </c>
      <c r="N2742">
        <f t="shared" si="87"/>
        <v>20</v>
      </c>
    </row>
    <row r="2743" spans="1:14" x14ac:dyDescent="0.25">
      <c r="A2743" t="s">
        <v>2483</v>
      </c>
      <c r="B2743" t="s">
        <v>2537</v>
      </c>
      <c r="C2743" t="s">
        <v>2399</v>
      </c>
      <c r="D2743" s="98">
        <v>45524</v>
      </c>
      <c r="E2743" s="1">
        <v>9152</v>
      </c>
      <c r="F2743" t="s">
        <v>5162</v>
      </c>
      <c r="G2743" s="1">
        <v>3584241</v>
      </c>
      <c r="H2743" t="s">
        <v>2358</v>
      </c>
      <c r="I2743" s="88">
        <v>20</v>
      </c>
      <c r="L2743" s="47">
        <v>20.662344000000001</v>
      </c>
      <c r="M2743" s="47">
        <f t="shared" si="88"/>
        <v>413.24688000000003</v>
      </c>
      <c r="N2743">
        <f t="shared" si="87"/>
        <v>20</v>
      </c>
    </row>
    <row r="2744" spans="1:14" x14ac:dyDescent="0.25">
      <c r="A2744" t="s">
        <v>2483</v>
      </c>
      <c r="B2744" t="s">
        <v>2537</v>
      </c>
      <c r="C2744" t="s">
        <v>2399</v>
      </c>
      <c r="D2744" s="98">
        <v>45527</v>
      </c>
      <c r="E2744" s="1">
        <v>9152</v>
      </c>
      <c r="F2744" t="s">
        <v>5162</v>
      </c>
      <c r="G2744" s="1">
        <v>3373113</v>
      </c>
      <c r="H2744" t="s">
        <v>2353</v>
      </c>
      <c r="I2744" s="88">
        <v>60</v>
      </c>
      <c r="L2744" s="47">
        <v>5.9841899999999999</v>
      </c>
      <c r="M2744" s="47">
        <f t="shared" si="88"/>
        <v>359.0514</v>
      </c>
      <c r="N2744">
        <f t="shared" si="87"/>
        <v>23</v>
      </c>
    </row>
    <row r="2745" spans="1:14" x14ac:dyDescent="0.25">
      <c r="A2745" t="s">
        <v>2483</v>
      </c>
      <c r="B2745" t="s">
        <v>2537</v>
      </c>
      <c r="C2745" t="s">
        <v>2399</v>
      </c>
      <c r="D2745" s="98">
        <v>45527</v>
      </c>
      <c r="E2745" s="1">
        <v>9152</v>
      </c>
      <c r="F2745" t="s">
        <v>5162</v>
      </c>
      <c r="G2745" s="1">
        <v>3566457</v>
      </c>
      <c r="H2745" t="s">
        <v>2365</v>
      </c>
      <c r="I2745" s="88">
        <v>24</v>
      </c>
      <c r="L2745" s="47">
        <v>12.645809999999999</v>
      </c>
      <c r="M2745" s="47">
        <f t="shared" si="88"/>
        <v>303.49943999999999</v>
      </c>
      <c r="N2745">
        <f t="shared" si="87"/>
        <v>23</v>
      </c>
    </row>
    <row r="2746" spans="1:14" x14ac:dyDescent="0.25">
      <c r="A2746" t="s">
        <v>2483</v>
      </c>
      <c r="B2746" t="s">
        <v>2537</v>
      </c>
      <c r="C2746" t="s">
        <v>2399</v>
      </c>
      <c r="D2746" s="98">
        <v>45524</v>
      </c>
      <c r="E2746" s="1">
        <v>9158</v>
      </c>
      <c r="F2746" t="s">
        <v>5164</v>
      </c>
      <c r="G2746" s="1">
        <v>3584240</v>
      </c>
      <c r="H2746" t="s">
        <v>2357</v>
      </c>
      <c r="I2746" s="88">
        <v>60</v>
      </c>
      <c r="L2746" s="47">
        <v>5.9841899999999999</v>
      </c>
      <c r="M2746" s="47">
        <f t="shared" si="88"/>
        <v>359.0514</v>
      </c>
      <c r="N2746">
        <f t="shared" si="87"/>
        <v>20</v>
      </c>
    </row>
    <row r="2747" spans="1:14" x14ac:dyDescent="0.25">
      <c r="A2747" t="s">
        <v>2483</v>
      </c>
      <c r="B2747" t="s">
        <v>2537</v>
      </c>
      <c r="C2747" t="s">
        <v>2399</v>
      </c>
      <c r="D2747" s="98">
        <v>45524</v>
      </c>
      <c r="E2747" s="1">
        <v>9158</v>
      </c>
      <c r="F2747" t="s">
        <v>5164</v>
      </c>
      <c r="G2747" s="1">
        <v>3584241</v>
      </c>
      <c r="H2747" t="s">
        <v>2358</v>
      </c>
      <c r="I2747" s="88">
        <v>20</v>
      </c>
      <c r="L2747" s="47">
        <v>20.662344000000001</v>
      </c>
      <c r="M2747" s="47">
        <f t="shared" si="88"/>
        <v>413.24688000000003</v>
      </c>
      <c r="N2747">
        <f t="shared" si="87"/>
        <v>20</v>
      </c>
    </row>
    <row r="2748" spans="1:14" x14ac:dyDescent="0.25">
      <c r="A2748" t="s">
        <v>2483</v>
      </c>
      <c r="B2748" t="s">
        <v>2537</v>
      </c>
      <c r="C2748" t="s">
        <v>2399</v>
      </c>
      <c r="D2748" s="98">
        <v>45524</v>
      </c>
      <c r="E2748" s="1">
        <v>9158</v>
      </c>
      <c r="F2748" t="s">
        <v>5164</v>
      </c>
      <c r="G2748" s="1">
        <v>3352387</v>
      </c>
      <c r="H2748" t="s">
        <v>2352</v>
      </c>
      <c r="I2748" s="88">
        <v>6</v>
      </c>
      <c r="L2748" s="47">
        <v>39.743999999999993</v>
      </c>
      <c r="M2748" s="47">
        <f t="shared" si="88"/>
        <v>238.46399999999994</v>
      </c>
      <c r="N2748">
        <f t="shared" si="87"/>
        <v>20</v>
      </c>
    </row>
    <row r="2749" spans="1:14" x14ac:dyDescent="0.25">
      <c r="A2749" t="s">
        <v>2483</v>
      </c>
      <c r="B2749" t="s">
        <v>2537</v>
      </c>
      <c r="C2749" t="s">
        <v>2399</v>
      </c>
      <c r="D2749" s="98">
        <v>45524</v>
      </c>
      <c r="E2749" s="1">
        <v>9158</v>
      </c>
      <c r="F2749" t="s">
        <v>5164</v>
      </c>
      <c r="G2749" s="1">
        <v>3373113</v>
      </c>
      <c r="H2749" t="s">
        <v>2353</v>
      </c>
      <c r="I2749" s="88">
        <v>60</v>
      </c>
      <c r="L2749" s="47">
        <v>5.9841899999999999</v>
      </c>
      <c r="M2749" s="47">
        <f t="shared" si="88"/>
        <v>359.0514</v>
      </c>
      <c r="N2749">
        <f t="shared" si="87"/>
        <v>20</v>
      </c>
    </row>
    <row r="2750" spans="1:14" x14ac:dyDescent="0.25">
      <c r="A2750" t="s">
        <v>2483</v>
      </c>
      <c r="B2750" t="s">
        <v>2537</v>
      </c>
      <c r="C2750" t="s">
        <v>2399</v>
      </c>
      <c r="D2750" s="98">
        <v>45524</v>
      </c>
      <c r="E2750" s="1">
        <v>9158</v>
      </c>
      <c r="F2750" t="s">
        <v>5164</v>
      </c>
      <c r="G2750" s="1">
        <v>3384346</v>
      </c>
      <c r="H2750" t="s">
        <v>2354</v>
      </c>
      <c r="I2750" s="88">
        <v>6</v>
      </c>
      <c r="L2750" s="47">
        <v>37.949940000000005</v>
      </c>
      <c r="M2750" s="47">
        <f t="shared" si="88"/>
        <v>227.69964000000004</v>
      </c>
      <c r="N2750">
        <f t="shared" si="87"/>
        <v>20</v>
      </c>
    </row>
    <row r="2751" spans="1:14" x14ac:dyDescent="0.25">
      <c r="A2751" t="s">
        <v>2483</v>
      </c>
      <c r="B2751" t="s">
        <v>2537</v>
      </c>
      <c r="C2751" t="s">
        <v>2399</v>
      </c>
      <c r="D2751" s="98">
        <v>45524</v>
      </c>
      <c r="E2751" s="1">
        <v>9158</v>
      </c>
      <c r="F2751" t="s">
        <v>5164</v>
      </c>
      <c r="G2751" s="1">
        <v>3384347</v>
      </c>
      <c r="H2751" t="s">
        <v>2345</v>
      </c>
      <c r="I2751" s="88">
        <v>60</v>
      </c>
      <c r="L2751" s="47">
        <v>5.7200040000000012</v>
      </c>
      <c r="M2751" s="47">
        <f t="shared" si="88"/>
        <v>343.20024000000006</v>
      </c>
      <c r="N2751">
        <f t="shared" si="87"/>
        <v>20</v>
      </c>
    </row>
    <row r="2752" spans="1:14" x14ac:dyDescent="0.25">
      <c r="A2752" t="s">
        <v>2483</v>
      </c>
      <c r="B2752" t="s">
        <v>2537</v>
      </c>
      <c r="C2752" t="s">
        <v>2399</v>
      </c>
      <c r="D2752" s="98">
        <v>45524</v>
      </c>
      <c r="E2752" s="1">
        <v>9160</v>
      </c>
      <c r="F2752" t="s">
        <v>2495</v>
      </c>
      <c r="G2752" s="1">
        <v>3584240</v>
      </c>
      <c r="H2752" t="s">
        <v>2357</v>
      </c>
      <c r="I2752" s="88">
        <v>60</v>
      </c>
      <c r="L2752" s="47">
        <v>5.9841899999999999</v>
      </c>
      <c r="M2752" s="47">
        <f t="shared" si="88"/>
        <v>359.0514</v>
      </c>
      <c r="N2752">
        <f t="shared" si="87"/>
        <v>20</v>
      </c>
    </row>
    <row r="2753" spans="1:14" x14ac:dyDescent="0.25">
      <c r="A2753" t="s">
        <v>2483</v>
      </c>
      <c r="B2753" t="s">
        <v>2537</v>
      </c>
      <c r="C2753" t="s">
        <v>2399</v>
      </c>
      <c r="D2753" s="98">
        <v>45524</v>
      </c>
      <c r="E2753" s="1">
        <v>9160</v>
      </c>
      <c r="F2753" t="s">
        <v>2495</v>
      </c>
      <c r="G2753" s="1">
        <v>3584241</v>
      </c>
      <c r="H2753" t="s">
        <v>2358</v>
      </c>
      <c r="I2753" s="88">
        <v>20</v>
      </c>
      <c r="L2753" s="47">
        <v>20.662344000000001</v>
      </c>
      <c r="M2753" s="47">
        <f t="shared" si="88"/>
        <v>413.24688000000003</v>
      </c>
      <c r="N2753">
        <f t="shared" si="87"/>
        <v>20</v>
      </c>
    </row>
    <row r="2754" spans="1:14" x14ac:dyDescent="0.25">
      <c r="A2754" t="s">
        <v>2483</v>
      </c>
      <c r="B2754" t="s">
        <v>2537</v>
      </c>
      <c r="C2754" t="s">
        <v>2399</v>
      </c>
      <c r="D2754" s="98">
        <v>45524</v>
      </c>
      <c r="E2754" s="1">
        <v>9165</v>
      </c>
      <c r="F2754" t="s">
        <v>2496</v>
      </c>
      <c r="G2754" s="1">
        <v>3584240</v>
      </c>
      <c r="H2754" t="s">
        <v>2357</v>
      </c>
      <c r="I2754" s="88">
        <v>60</v>
      </c>
      <c r="L2754" s="47">
        <v>5.9841899999999999</v>
      </c>
      <c r="M2754" s="47">
        <f t="shared" si="88"/>
        <v>359.0514</v>
      </c>
      <c r="N2754">
        <f t="shared" si="87"/>
        <v>20</v>
      </c>
    </row>
    <row r="2755" spans="1:14" x14ac:dyDescent="0.25">
      <c r="A2755" t="s">
        <v>2458</v>
      </c>
      <c r="B2755" t="s">
        <v>2537</v>
      </c>
      <c r="C2755" t="s">
        <v>2340</v>
      </c>
      <c r="D2755" s="98">
        <v>45531</v>
      </c>
      <c r="E2755" s="1">
        <v>119</v>
      </c>
      <c r="F2755" t="s">
        <v>2459</v>
      </c>
      <c r="G2755" s="1">
        <v>3284683</v>
      </c>
      <c r="H2755" t="s">
        <v>2343</v>
      </c>
      <c r="I2755" s="88">
        <v>18</v>
      </c>
      <c r="L2755" s="47">
        <v>30.099959999999999</v>
      </c>
      <c r="M2755" s="47">
        <f t="shared" si="88"/>
        <v>541.79927999999995</v>
      </c>
      <c r="N2755">
        <f t="shared" ref="N2755:N2811" si="89">+DAY(D2755)</f>
        <v>27</v>
      </c>
    </row>
    <row r="2756" spans="1:14" x14ac:dyDescent="0.25">
      <c r="A2756" t="s">
        <v>2458</v>
      </c>
      <c r="B2756" t="s">
        <v>2537</v>
      </c>
      <c r="C2756" t="s">
        <v>2340</v>
      </c>
      <c r="D2756" s="98">
        <v>45531</v>
      </c>
      <c r="E2756" s="1">
        <v>119</v>
      </c>
      <c r="F2756" t="s">
        <v>2459</v>
      </c>
      <c r="G2756" s="1">
        <v>3373113</v>
      </c>
      <c r="H2756" t="s">
        <v>2353</v>
      </c>
      <c r="I2756" s="88">
        <v>60</v>
      </c>
      <c r="L2756" s="47">
        <v>5.9841899999999999</v>
      </c>
      <c r="M2756" s="47">
        <f t="shared" si="88"/>
        <v>359.0514</v>
      </c>
      <c r="N2756">
        <f t="shared" si="89"/>
        <v>27</v>
      </c>
    </row>
    <row r="2757" spans="1:14" x14ac:dyDescent="0.25">
      <c r="A2757" t="s">
        <v>2458</v>
      </c>
      <c r="B2757" t="s">
        <v>2537</v>
      </c>
      <c r="C2757" t="s">
        <v>2340</v>
      </c>
      <c r="D2757" s="98">
        <v>45531</v>
      </c>
      <c r="E2757" s="1">
        <v>119</v>
      </c>
      <c r="F2757" t="s">
        <v>2459</v>
      </c>
      <c r="G2757" s="1">
        <v>3384346</v>
      </c>
      <c r="H2757" t="s">
        <v>2354</v>
      </c>
      <c r="I2757" s="88">
        <v>6</v>
      </c>
      <c r="L2757" s="47">
        <v>37.949940000000005</v>
      </c>
      <c r="M2757" s="47">
        <f t="shared" si="88"/>
        <v>227.69964000000004</v>
      </c>
      <c r="N2757">
        <f t="shared" si="89"/>
        <v>27</v>
      </c>
    </row>
    <row r="2758" spans="1:14" x14ac:dyDescent="0.25">
      <c r="A2758" t="s">
        <v>2458</v>
      </c>
      <c r="B2758" t="s">
        <v>2537</v>
      </c>
      <c r="C2758" t="s">
        <v>2340</v>
      </c>
      <c r="D2758" s="98">
        <v>45531</v>
      </c>
      <c r="E2758" s="1">
        <v>119</v>
      </c>
      <c r="F2758" t="s">
        <v>2459</v>
      </c>
      <c r="G2758" s="1">
        <v>3384347</v>
      </c>
      <c r="H2758" t="s">
        <v>2345</v>
      </c>
      <c r="I2758" s="88">
        <v>60</v>
      </c>
      <c r="L2758" s="47">
        <v>5.7200040000000012</v>
      </c>
      <c r="M2758" s="47">
        <f t="shared" si="88"/>
        <v>343.20024000000006</v>
      </c>
      <c r="N2758">
        <f t="shared" si="89"/>
        <v>27</v>
      </c>
    </row>
    <row r="2759" spans="1:14" x14ac:dyDescent="0.25">
      <c r="A2759" t="s">
        <v>2458</v>
      </c>
      <c r="B2759" t="s">
        <v>2537</v>
      </c>
      <c r="C2759" t="s">
        <v>2340</v>
      </c>
      <c r="D2759" s="98">
        <v>45531</v>
      </c>
      <c r="E2759" s="1">
        <v>119</v>
      </c>
      <c r="F2759" t="s">
        <v>2459</v>
      </c>
      <c r="G2759" s="1">
        <v>3408152</v>
      </c>
      <c r="H2759" t="s">
        <v>2346</v>
      </c>
      <c r="I2759" s="88">
        <v>40</v>
      </c>
      <c r="L2759" s="47">
        <v>19.800018000000001</v>
      </c>
      <c r="M2759" s="47">
        <f t="shared" si="88"/>
        <v>792.00072</v>
      </c>
      <c r="N2759">
        <f t="shared" si="89"/>
        <v>27</v>
      </c>
    </row>
    <row r="2760" spans="1:14" x14ac:dyDescent="0.25">
      <c r="A2760" t="s">
        <v>2458</v>
      </c>
      <c r="B2760" t="s">
        <v>2537</v>
      </c>
      <c r="C2760" t="s">
        <v>2340</v>
      </c>
      <c r="D2760" s="98">
        <v>45531</v>
      </c>
      <c r="E2760" s="1">
        <v>119</v>
      </c>
      <c r="F2760" t="s">
        <v>2459</v>
      </c>
      <c r="G2760" s="1">
        <v>3568860</v>
      </c>
      <c r="H2760" t="s">
        <v>2361</v>
      </c>
      <c r="I2760" s="88">
        <v>24</v>
      </c>
      <c r="L2760" s="47">
        <v>12.645809999999999</v>
      </c>
      <c r="M2760" s="47">
        <f t="shared" si="88"/>
        <v>303.49943999999999</v>
      </c>
      <c r="N2760">
        <f t="shared" si="89"/>
        <v>27</v>
      </c>
    </row>
    <row r="2761" spans="1:14" x14ac:dyDescent="0.25">
      <c r="A2761" t="s">
        <v>2458</v>
      </c>
      <c r="B2761" t="s">
        <v>2537</v>
      </c>
      <c r="C2761" t="s">
        <v>2340</v>
      </c>
      <c r="D2761" s="98">
        <v>45531</v>
      </c>
      <c r="E2761" s="1">
        <v>119</v>
      </c>
      <c r="F2761" t="s">
        <v>2459</v>
      </c>
      <c r="G2761" s="1">
        <v>3352387</v>
      </c>
      <c r="H2761" t="s">
        <v>2352</v>
      </c>
      <c r="I2761" s="88">
        <v>24</v>
      </c>
      <c r="L2761" s="47">
        <v>39.743999999999993</v>
      </c>
      <c r="M2761" s="47">
        <f t="shared" si="88"/>
        <v>953.85599999999977</v>
      </c>
      <c r="N2761">
        <f t="shared" si="89"/>
        <v>27</v>
      </c>
    </row>
    <row r="2762" spans="1:14" x14ac:dyDescent="0.25">
      <c r="A2762" t="s">
        <v>2458</v>
      </c>
      <c r="B2762" t="s">
        <v>2537</v>
      </c>
      <c r="C2762" t="s">
        <v>2340</v>
      </c>
      <c r="D2762" s="98">
        <v>45531</v>
      </c>
      <c r="E2762" s="1">
        <v>119</v>
      </c>
      <c r="F2762" t="s">
        <v>2459</v>
      </c>
      <c r="G2762" s="1">
        <v>3580595</v>
      </c>
      <c r="H2762" t="s">
        <v>2349</v>
      </c>
      <c r="I2762" s="88">
        <v>6</v>
      </c>
      <c r="L2762" s="47">
        <v>18.065520000000003</v>
      </c>
      <c r="M2762" s="47">
        <f t="shared" ref="M2762:M2818" si="90">+I2762*L2762</f>
        <v>108.39312000000001</v>
      </c>
      <c r="N2762">
        <f t="shared" si="89"/>
        <v>27</v>
      </c>
    </row>
    <row r="2763" spans="1:14" x14ac:dyDescent="0.25">
      <c r="A2763" t="s">
        <v>2458</v>
      </c>
      <c r="B2763" t="s">
        <v>2537</v>
      </c>
      <c r="C2763" t="s">
        <v>2340</v>
      </c>
      <c r="D2763" s="98">
        <v>45531</v>
      </c>
      <c r="E2763" s="1">
        <v>119</v>
      </c>
      <c r="F2763" t="s">
        <v>2459</v>
      </c>
      <c r="G2763" s="1">
        <v>3584240</v>
      </c>
      <c r="H2763" t="s">
        <v>2357</v>
      </c>
      <c r="I2763" s="88">
        <v>60</v>
      </c>
      <c r="L2763" s="47">
        <v>5.9841899999999999</v>
      </c>
      <c r="M2763" s="47">
        <f t="shared" si="90"/>
        <v>359.0514</v>
      </c>
      <c r="N2763">
        <f t="shared" si="89"/>
        <v>27</v>
      </c>
    </row>
    <row r="2764" spans="1:14" x14ac:dyDescent="0.25">
      <c r="A2764" t="s">
        <v>2458</v>
      </c>
      <c r="B2764" t="s">
        <v>2537</v>
      </c>
      <c r="C2764" t="s">
        <v>2340</v>
      </c>
      <c r="D2764" s="98">
        <v>45531</v>
      </c>
      <c r="E2764" s="1">
        <v>119</v>
      </c>
      <c r="F2764" t="s">
        <v>2459</v>
      </c>
      <c r="G2764" s="1">
        <v>3584241</v>
      </c>
      <c r="H2764" t="s">
        <v>2358</v>
      </c>
      <c r="I2764" s="88">
        <v>20</v>
      </c>
      <c r="L2764" s="47">
        <v>20.662344000000001</v>
      </c>
      <c r="M2764" s="47">
        <f t="shared" si="90"/>
        <v>413.24688000000003</v>
      </c>
      <c r="N2764">
        <f t="shared" si="89"/>
        <v>27</v>
      </c>
    </row>
    <row r="2765" spans="1:14" x14ac:dyDescent="0.25">
      <c r="A2765" t="s">
        <v>2458</v>
      </c>
      <c r="B2765" t="s">
        <v>2537</v>
      </c>
      <c r="C2765" t="s">
        <v>2340</v>
      </c>
      <c r="D2765" s="98">
        <v>45531</v>
      </c>
      <c r="E2765" s="1">
        <v>119</v>
      </c>
      <c r="F2765" t="s">
        <v>2459</v>
      </c>
      <c r="G2765" s="1">
        <v>3408152</v>
      </c>
      <c r="H2765" t="s">
        <v>2346</v>
      </c>
      <c r="I2765" s="88">
        <v>20</v>
      </c>
      <c r="L2765" s="47">
        <v>19.800018000000001</v>
      </c>
      <c r="M2765" s="47">
        <f t="shared" si="90"/>
        <v>396.00036</v>
      </c>
      <c r="N2765">
        <f t="shared" si="89"/>
        <v>27</v>
      </c>
    </row>
    <row r="2766" spans="1:14" x14ac:dyDescent="0.25">
      <c r="A2766" t="s">
        <v>2458</v>
      </c>
      <c r="B2766" t="s">
        <v>2537</v>
      </c>
      <c r="C2766" t="s">
        <v>2340</v>
      </c>
      <c r="D2766" s="98">
        <v>45535</v>
      </c>
      <c r="E2766" s="1">
        <v>119</v>
      </c>
      <c r="F2766" t="s">
        <v>2459</v>
      </c>
      <c r="G2766" s="1">
        <v>3284683</v>
      </c>
      <c r="H2766" t="s">
        <v>2343</v>
      </c>
      <c r="I2766" s="88">
        <v>6</v>
      </c>
      <c r="L2766" s="47">
        <v>30.099959999999999</v>
      </c>
      <c r="M2766" s="47">
        <f t="shared" si="90"/>
        <v>180.59976</v>
      </c>
      <c r="N2766">
        <f t="shared" si="89"/>
        <v>31</v>
      </c>
    </row>
    <row r="2767" spans="1:14" x14ac:dyDescent="0.25">
      <c r="A2767" t="s">
        <v>2458</v>
      </c>
      <c r="B2767" t="s">
        <v>2537</v>
      </c>
      <c r="C2767" t="s">
        <v>2340</v>
      </c>
      <c r="D2767" s="98">
        <v>45535</v>
      </c>
      <c r="E2767" s="1">
        <v>119</v>
      </c>
      <c r="F2767" t="s">
        <v>2459</v>
      </c>
      <c r="G2767" s="1">
        <v>3373113</v>
      </c>
      <c r="H2767" t="s">
        <v>2353</v>
      </c>
      <c r="I2767" s="88">
        <v>60</v>
      </c>
      <c r="L2767" s="47">
        <v>5.9841899999999999</v>
      </c>
      <c r="M2767" s="47">
        <f t="shared" si="90"/>
        <v>359.0514</v>
      </c>
      <c r="N2767">
        <f t="shared" si="89"/>
        <v>31</v>
      </c>
    </row>
    <row r="2768" spans="1:14" x14ac:dyDescent="0.25">
      <c r="A2768" t="s">
        <v>2458</v>
      </c>
      <c r="B2768" t="s">
        <v>2537</v>
      </c>
      <c r="C2768" t="s">
        <v>2340</v>
      </c>
      <c r="D2768" s="98">
        <v>45535</v>
      </c>
      <c r="E2768" s="1">
        <v>119</v>
      </c>
      <c r="F2768" t="s">
        <v>2459</v>
      </c>
      <c r="G2768" s="1">
        <v>3408152</v>
      </c>
      <c r="H2768" t="s">
        <v>2346</v>
      </c>
      <c r="I2768" s="88">
        <v>40</v>
      </c>
      <c r="L2768" s="47">
        <v>19.800018000000001</v>
      </c>
      <c r="M2768" s="47">
        <f t="shared" si="90"/>
        <v>792.00072</v>
      </c>
      <c r="N2768">
        <f t="shared" si="89"/>
        <v>31</v>
      </c>
    </row>
    <row r="2769" spans="1:14" x14ac:dyDescent="0.25">
      <c r="A2769" t="s">
        <v>2458</v>
      </c>
      <c r="B2769" t="s">
        <v>2537</v>
      </c>
      <c r="C2769" t="s">
        <v>2340</v>
      </c>
      <c r="D2769" s="98">
        <v>45535</v>
      </c>
      <c r="E2769" s="1">
        <v>119</v>
      </c>
      <c r="F2769" t="s">
        <v>2459</v>
      </c>
      <c r="G2769" s="1">
        <v>3352387</v>
      </c>
      <c r="H2769" t="s">
        <v>2352</v>
      </c>
      <c r="I2769" s="88">
        <v>30</v>
      </c>
      <c r="L2769" s="47">
        <v>39.743999999999993</v>
      </c>
      <c r="M2769" s="47">
        <f t="shared" si="90"/>
        <v>1192.3199999999997</v>
      </c>
      <c r="N2769">
        <f t="shared" si="89"/>
        <v>31</v>
      </c>
    </row>
    <row r="2770" spans="1:14" x14ac:dyDescent="0.25">
      <c r="A2770" t="s">
        <v>2458</v>
      </c>
      <c r="B2770" t="s">
        <v>2537</v>
      </c>
      <c r="C2770" t="s">
        <v>2340</v>
      </c>
      <c r="D2770" s="98">
        <v>45535</v>
      </c>
      <c r="E2770" s="1">
        <v>119</v>
      </c>
      <c r="F2770" t="s">
        <v>2459</v>
      </c>
      <c r="G2770" s="1">
        <v>3580595</v>
      </c>
      <c r="H2770" t="s">
        <v>2349</v>
      </c>
      <c r="I2770" s="88">
        <v>6</v>
      </c>
      <c r="L2770" s="47">
        <v>18.065520000000003</v>
      </c>
      <c r="M2770" s="47">
        <f t="shared" si="90"/>
        <v>108.39312000000001</v>
      </c>
      <c r="N2770">
        <f t="shared" si="89"/>
        <v>31</v>
      </c>
    </row>
    <row r="2771" spans="1:14" x14ac:dyDescent="0.25">
      <c r="A2771" t="s">
        <v>2458</v>
      </c>
      <c r="B2771" t="s">
        <v>2537</v>
      </c>
      <c r="C2771" t="s">
        <v>2340</v>
      </c>
      <c r="D2771" s="98">
        <v>45535</v>
      </c>
      <c r="E2771" s="1">
        <v>119</v>
      </c>
      <c r="F2771" t="s">
        <v>2459</v>
      </c>
      <c r="G2771" s="1">
        <v>3584240</v>
      </c>
      <c r="H2771" t="s">
        <v>2357</v>
      </c>
      <c r="I2771" s="88">
        <v>60</v>
      </c>
      <c r="L2771" s="47">
        <v>5.9841899999999999</v>
      </c>
      <c r="M2771" s="47">
        <f t="shared" si="90"/>
        <v>359.0514</v>
      </c>
      <c r="N2771">
        <f t="shared" si="89"/>
        <v>31</v>
      </c>
    </row>
    <row r="2772" spans="1:14" x14ac:dyDescent="0.25">
      <c r="A2772" t="s">
        <v>2458</v>
      </c>
      <c r="B2772" t="s">
        <v>2537</v>
      </c>
      <c r="C2772" t="s">
        <v>2340</v>
      </c>
      <c r="D2772" s="98">
        <v>45535</v>
      </c>
      <c r="E2772" s="1">
        <v>119</v>
      </c>
      <c r="F2772" t="s">
        <v>2459</v>
      </c>
      <c r="G2772" s="1">
        <v>3584241</v>
      </c>
      <c r="H2772" t="s">
        <v>2358</v>
      </c>
      <c r="I2772" s="88">
        <v>20</v>
      </c>
      <c r="L2772" s="47">
        <v>20.662344000000001</v>
      </c>
      <c r="M2772" s="47">
        <f t="shared" si="90"/>
        <v>413.24688000000003</v>
      </c>
      <c r="N2772">
        <f t="shared" si="89"/>
        <v>31</v>
      </c>
    </row>
    <row r="2773" spans="1:14" x14ac:dyDescent="0.25">
      <c r="A2773" t="s">
        <v>2458</v>
      </c>
      <c r="B2773" t="s">
        <v>2537</v>
      </c>
      <c r="C2773" t="s">
        <v>2340</v>
      </c>
      <c r="D2773" s="98">
        <v>45532</v>
      </c>
      <c r="E2773" s="1">
        <v>120</v>
      </c>
      <c r="F2773" t="s">
        <v>2460</v>
      </c>
      <c r="G2773" s="1">
        <v>3373113</v>
      </c>
      <c r="H2773" t="s">
        <v>2353</v>
      </c>
      <c r="I2773" s="88">
        <v>60</v>
      </c>
      <c r="L2773" s="47">
        <v>5.9841899999999999</v>
      </c>
      <c r="M2773" s="47">
        <f t="shared" si="90"/>
        <v>359.0514</v>
      </c>
      <c r="N2773">
        <f t="shared" si="89"/>
        <v>28</v>
      </c>
    </row>
    <row r="2774" spans="1:14" x14ac:dyDescent="0.25">
      <c r="A2774" t="s">
        <v>2458</v>
      </c>
      <c r="B2774" t="s">
        <v>2537</v>
      </c>
      <c r="C2774" t="s">
        <v>2340</v>
      </c>
      <c r="D2774" s="98">
        <v>45532</v>
      </c>
      <c r="E2774" s="1">
        <v>120</v>
      </c>
      <c r="F2774" t="s">
        <v>2460</v>
      </c>
      <c r="G2774" s="1">
        <v>3564666</v>
      </c>
      <c r="H2774" t="s">
        <v>2362</v>
      </c>
      <c r="I2774" s="88">
        <v>12</v>
      </c>
      <c r="L2774" s="47">
        <v>20.323620000000002</v>
      </c>
      <c r="M2774" s="47">
        <f t="shared" si="90"/>
        <v>243.88344000000001</v>
      </c>
      <c r="N2774">
        <f t="shared" si="89"/>
        <v>28</v>
      </c>
    </row>
    <row r="2775" spans="1:14" x14ac:dyDescent="0.25">
      <c r="A2775" t="s">
        <v>2458</v>
      </c>
      <c r="B2775" t="s">
        <v>2537</v>
      </c>
      <c r="C2775" t="s">
        <v>2340</v>
      </c>
      <c r="D2775" s="98">
        <v>45532</v>
      </c>
      <c r="E2775" s="1">
        <v>120</v>
      </c>
      <c r="F2775" t="s">
        <v>2460</v>
      </c>
      <c r="G2775" s="1">
        <v>3564667</v>
      </c>
      <c r="H2775" t="s">
        <v>2347</v>
      </c>
      <c r="I2775" s="88">
        <v>12</v>
      </c>
      <c r="L2775" s="47">
        <v>20.323620000000002</v>
      </c>
      <c r="M2775" s="47">
        <f t="shared" si="90"/>
        <v>243.88344000000001</v>
      </c>
      <c r="N2775">
        <f t="shared" si="89"/>
        <v>28</v>
      </c>
    </row>
    <row r="2776" spans="1:14" x14ac:dyDescent="0.25">
      <c r="A2776" t="s">
        <v>2458</v>
      </c>
      <c r="B2776" t="s">
        <v>2537</v>
      </c>
      <c r="C2776" t="s">
        <v>2340</v>
      </c>
      <c r="D2776" s="98">
        <v>45532</v>
      </c>
      <c r="E2776" s="1">
        <v>120</v>
      </c>
      <c r="F2776" t="s">
        <v>2460</v>
      </c>
      <c r="G2776" s="1">
        <v>3584240</v>
      </c>
      <c r="H2776" t="s">
        <v>2357</v>
      </c>
      <c r="I2776" s="88">
        <v>60</v>
      </c>
      <c r="L2776" s="47">
        <v>5.9841899999999999</v>
      </c>
      <c r="M2776" s="47">
        <f t="shared" si="90"/>
        <v>359.0514</v>
      </c>
      <c r="N2776">
        <f t="shared" si="89"/>
        <v>28</v>
      </c>
    </row>
    <row r="2777" spans="1:14" x14ac:dyDescent="0.25">
      <c r="A2777" t="s">
        <v>2458</v>
      </c>
      <c r="B2777" t="s">
        <v>2537</v>
      </c>
      <c r="C2777" t="s">
        <v>2340</v>
      </c>
      <c r="D2777" s="98">
        <v>45533</v>
      </c>
      <c r="E2777" s="1">
        <v>120</v>
      </c>
      <c r="F2777" t="s">
        <v>2460</v>
      </c>
      <c r="G2777" s="1">
        <v>3408152</v>
      </c>
      <c r="H2777" t="s">
        <v>2346</v>
      </c>
      <c r="I2777" s="88">
        <v>20</v>
      </c>
      <c r="L2777" s="47">
        <v>19.800018000000001</v>
      </c>
      <c r="M2777" s="47">
        <f t="shared" si="90"/>
        <v>396.00036</v>
      </c>
      <c r="N2777">
        <f t="shared" si="89"/>
        <v>29</v>
      </c>
    </row>
    <row r="2778" spans="1:14" x14ac:dyDescent="0.25">
      <c r="A2778" t="s">
        <v>2458</v>
      </c>
      <c r="B2778" t="s">
        <v>2537</v>
      </c>
      <c r="C2778" t="s">
        <v>2340</v>
      </c>
      <c r="D2778" s="98">
        <v>45534</v>
      </c>
      <c r="E2778" s="1">
        <v>120</v>
      </c>
      <c r="F2778" t="s">
        <v>2460</v>
      </c>
      <c r="G2778" s="1">
        <v>3384347</v>
      </c>
      <c r="H2778" t="s">
        <v>2345</v>
      </c>
      <c r="I2778" s="88">
        <v>60</v>
      </c>
      <c r="L2778" s="47">
        <v>5.7200040000000012</v>
      </c>
      <c r="M2778" s="47">
        <f t="shared" si="90"/>
        <v>343.20024000000006</v>
      </c>
      <c r="N2778">
        <f t="shared" si="89"/>
        <v>30</v>
      </c>
    </row>
    <row r="2779" spans="1:14" x14ac:dyDescent="0.25">
      <c r="A2779" t="s">
        <v>2458</v>
      </c>
      <c r="B2779" t="s">
        <v>2537</v>
      </c>
      <c r="C2779" t="s">
        <v>2340</v>
      </c>
      <c r="D2779" s="98">
        <v>45531</v>
      </c>
      <c r="E2779" s="1">
        <v>121</v>
      </c>
      <c r="F2779" t="s">
        <v>2461</v>
      </c>
      <c r="G2779" s="1">
        <v>3384346</v>
      </c>
      <c r="H2779" t="s">
        <v>2354</v>
      </c>
      <c r="I2779" s="88">
        <v>24</v>
      </c>
      <c r="L2779" s="47">
        <v>37.949940000000005</v>
      </c>
      <c r="M2779" s="47">
        <f t="shared" si="90"/>
        <v>910.79856000000018</v>
      </c>
      <c r="N2779">
        <f t="shared" si="89"/>
        <v>27</v>
      </c>
    </row>
    <row r="2780" spans="1:14" x14ac:dyDescent="0.25">
      <c r="A2780" t="s">
        <v>2458</v>
      </c>
      <c r="B2780" t="s">
        <v>2537</v>
      </c>
      <c r="C2780" t="s">
        <v>2340</v>
      </c>
      <c r="D2780" s="98">
        <v>45531</v>
      </c>
      <c r="E2780" s="1">
        <v>121</v>
      </c>
      <c r="F2780" t="s">
        <v>2461</v>
      </c>
      <c r="G2780" s="1">
        <v>3568860</v>
      </c>
      <c r="H2780" t="s">
        <v>2361</v>
      </c>
      <c r="I2780" s="88">
        <v>24</v>
      </c>
      <c r="J2780"/>
      <c r="K2780"/>
      <c r="L2780" s="47">
        <v>12.645809999999999</v>
      </c>
      <c r="M2780" s="47">
        <f t="shared" si="90"/>
        <v>303.49943999999999</v>
      </c>
      <c r="N2780">
        <f t="shared" si="89"/>
        <v>27</v>
      </c>
    </row>
    <row r="2781" spans="1:14" x14ac:dyDescent="0.25">
      <c r="A2781" t="s">
        <v>2458</v>
      </c>
      <c r="B2781" t="s">
        <v>2537</v>
      </c>
      <c r="C2781" t="s">
        <v>2340</v>
      </c>
      <c r="D2781" s="98">
        <v>45532</v>
      </c>
      <c r="E2781" s="1">
        <v>121</v>
      </c>
      <c r="F2781" t="s">
        <v>2461</v>
      </c>
      <c r="G2781" s="1">
        <v>3584240</v>
      </c>
      <c r="H2781" t="s">
        <v>2357</v>
      </c>
      <c r="I2781" s="88">
        <v>120</v>
      </c>
      <c r="L2781" s="47">
        <v>5.9841899999999999</v>
      </c>
      <c r="M2781" s="47">
        <f t="shared" si="90"/>
        <v>718.1028</v>
      </c>
      <c r="N2781">
        <f t="shared" si="89"/>
        <v>28</v>
      </c>
    </row>
    <row r="2782" spans="1:14" x14ac:dyDescent="0.25">
      <c r="A2782" t="s">
        <v>2458</v>
      </c>
      <c r="B2782" t="s">
        <v>2537</v>
      </c>
      <c r="C2782" t="s">
        <v>2340</v>
      </c>
      <c r="D2782" s="98">
        <v>45532</v>
      </c>
      <c r="E2782" s="1">
        <v>121</v>
      </c>
      <c r="F2782" t="s">
        <v>2461</v>
      </c>
      <c r="G2782" s="1">
        <v>3584241</v>
      </c>
      <c r="H2782" t="s">
        <v>2358</v>
      </c>
      <c r="I2782" s="88">
        <v>20</v>
      </c>
      <c r="L2782" s="47">
        <v>20.662344000000001</v>
      </c>
      <c r="M2782" s="47">
        <f t="shared" si="90"/>
        <v>413.24688000000003</v>
      </c>
      <c r="N2782">
        <f t="shared" si="89"/>
        <v>28</v>
      </c>
    </row>
    <row r="2783" spans="1:14" x14ac:dyDescent="0.25">
      <c r="A2783" t="s">
        <v>2458</v>
      </c>
      <c r="B2783" t="s">
        <v>2537</v>
      </c>
      <c r="C2783" t="s">
        <v>2340</v>
      </c>
      <c r="D2783" s="98">
        <v>45533</v>
      </c>
      <c r="E2783" s="1">
        <v>121</v>
      </c>
      <c r="F2783" t="s">
        <v>2461</v>
      </c>
      <c r="G2783" s="1">
        <v>3284683</v>
      </c>
      <c r="H2783" t="s">
        <v>2343</v>
      </c>
      <c r="I2783" s="88">
        <v>30</v>
      </c>
      <c r="L2783" s="47">
        <v>30.099959999999999</v>
      </c>
      <c r="M2783" s="47">
        <f t="shared" si="90"/>
        <v>902.99879999999996</v>
      </c>
      <c r="N2783">
        <f t="shared" si="89"/>
        <v>29</v>
      </c>
    </row>
    <row r="2784" spans="1:14" x14ac:dyDescent="0.25">
      <c r="A2784" t="s">
        <v>2458</v>
      </c>
      <c r="B2784" t="s">
        <v>2537</v>
      </c>
      <c r="C2784" t="s">
        <v>2340</v>
      </c>
      <c r="D2784" s="98">
        <v>45534</v>
      </c>
      <c r="E2784" s="1">
        <v>121</v>
      </c>
      <c r="F2784" t="s">
        <v>2461</v>
      </c>
      <c r="G2784" s="1">
        <v>3284683</v>
      </c>
      <c r="H2784" t="s">
        <v>2343</v>
      </c>
      <c r="I2784" s="88">
        <v>60</v>
      </c>
      <c r="L2784" s="47">
        <v>30.099959999999999</v>
      </c>
      <c r="M2784" s="47">
        <f t="shared" si="90"/>
        <v>1805.9975999999999</v>
      </c>
      <c r="N2784">
        <f t="shared" si="89"/>
        <v>30</v>
      </c>
    </row>
    <row r="2785" spans="1:14" x14ac:dyDescent="0.25">
      <c r="A2785" t="s">
        <v>2458</v>
      </c>
      <c r="B2785" t="s">
        <v>2537</v>
      </c>
      <c r="C2785" t="s">
        <v>2340</v>
      </c>
      <c r="D2785" s="98">
        <v>45534</v>
      </c>
      <c r="E2785" s="1">
        <v>121</v>
      </c>
      <c r="F2785" t="s">
        <v>2461</v>
      </c>
      <c r="G2785" s="1">
        <v>3352387</v>
      </c>
      <c r="H2785" t="s">
        <v>2352</v>
      </c>
      <c r="I2785" s="88">
        <v>30</v>
      </c>
      <c r="L2785" s="47">
        <v>39.743999999999993</v>
      </c>
      <c r="M2785" s="47">
        <f t="shared" si="90"/>
        <v>1192.3199999999997</v>
      </c>
      <c r="N2785">
        <f t="shared" si="89"/>
        <v>30</v>
      </c>
    </row>
    <row r="2786" spans="1:14" x14ac:dyDescent="0.25">
      <c r="A2786" t="s">
        <v>2458</v>
      </c>
      <c r="B2786" t="s">
        <v>2537</v>
      </c>
      <c r="C2786" t="s">
        <v>2340</v>
      </c>
      <c r="D2786" s="98">
        <v>45534</v>
      </c>
      <c r="E2786" s="1">
        <v>121</v>
      </c>
      <c r="F2786" t="s">
        <v>2461</v>
      </c>
      <c r="G2786" s="1">
        <v>3584240</v>
      </c>
      <c r="H2786" t="s">
        <v>2357</v>
      </c>
      <c r="I2786" s="88">
        <v>120</v>
      </c>
      <c r="L2786" s="47">
        <v>5.9841899999999999</v>
      </c>
      <c r="M2786" s="47">
        <f t="shared" si="90"/>
        <v>718.1028</v>
      </c>
      <c r="N2786">
        <f t="shared" si="89"/>
        <v>30</v>
      </c>
    </row>
    <row r="2787" spans="1:14" x14ac:dyDescent="0.25">
      <c r="A2787" t="s">
        <v>2458</v>
      </c>
      <c r="B2787" t="s">
        <v>2537</v>
      </c>
      <c r="C2787" t="s">
        <v>2340</v>
      </c>
      <c r="D2787" s="98">
        <v>45534</v>
      </c>
      <c r="E2787" s="1">
        <v>121</v>
      </c>
      <c r="F2787" t="s">
        <v>2461</v>
      </c>
      <c r="G2787" s="1">
        <v>3584241</v>
      </c>
      <c r="H2787" t="s">
        <v>2358</v>
      </c>
      <c r="I2787" s="88">
        <v>20</v>
      </c>
      <c r="L2787" s="47">
        <v>20.662344000000001</v>
      </c>
      <c r="M2787" s="47">
        <f t="shared" si="90"/>
        <v>413.24688000000003</v>
      </c>
      <c r="N2787">
        <f t="shared" si="89"/>
        <v>30</v>
      </c>
    </row>
    <row r="2788" spans="1:14" x14ac:dyDescent="0.25">
      <c r="A2788" t="s">
        <v>2458</v>
      </c>
      <c r="B2788" t="s">
        <v>2537</v>
      </c>
      <c r="C2788" t="s">
        <v>2340</v>
      </c>
      <c r="D2788" s="98">
        <v>45532</v>
      </c>
      <c r="E2788" s="1">
        <v>142</v>
      </c>
      <c r="F2788" t="s">
        <v>2462</v>
      </c>
      <c r="G2788" s="1">
        <v>3284683</v>
      </c>
      <c r="H2788" t="s">
        <v>2343</v>
      </c>
      <c r="I2788" s="88">
        <v>30</v>
      </c>
      <c r="L2788" s="47">
        <v>30.099959999999999</v>
      </c>
      <c r="M2788" s="47">
        <f t="shared" si="90"/>
        <v>902.99879999999996</v>
      </c>
      <c r="N2788">
        <f t="shared" si="89"/>
        <v>28</v>
      </c>
    </row>
    <row r="2789" spans="1:14" x14ac:dyDescent="0.25">
      <c r="A2789" t="s">
        <v>2458</v>
      </c>
      <c r="B2789" t="s">
        <v>2537</v>
      </c>
      <c r="C2789" t="s">
        <v>2340</v>
      </c>
      <c r="D2789" s="98">
        <v>45532</v>
      </c>
      <c r="E2789" s="1">
        <v>142</v>
      </c>
      <c r="F2789" t="s">
        <v>2462</v>
      </c>
      <c r="G2789" s="1">
        <v>3373113</v>
      </c>
      <c r="H2789" t="s">
        <v>2353</v>
      </c>
      <c r="I2789" s="88">
        <v>60</v>
      </c>
      <c r="L2789" s="47">
        <v>5.9841899999999999</v>
      </c>
      <c r="M2789" s="47">
        <f t="shared" si="90"/>
        <v>359.0514</v>
      </c>
      <c r="N2789">
        <f t="shared" si="89"/>
        <v>28</v>
      </c>
    </row>
    <row r="2790" spans="1:14" x14ac:dyDescent="0.25">
      <c r="A2790" t="s">
        <v>2458</v>
      </c>
      <c r="B2790" t="s">
        <v>2537</v>
      </c>
      <c r="C2790" t="s">
        <v>2340</v>
      </c>
      <c r="D2790" s="98">
        <v>45532</v>
      </c>
      <c r="E2790" s="1">
        <v>142</v>
      </c>
      <c r="F2790" t="s">
        <v>2462</v>
      </c>
      <c r="G2790" s="1">
        <v>3384346</v>
      </c>
      <c r="H2790" t="s">
        <v>2354</v>
      </c>
      <c r="I2790" s="88">
        <v>18</v>
      </c>
      <c r="L2790" s="47">
        <v>37.949940000000005</v>
      </c>
      <c r="M2790" s="47">
        <f t="shared" si="90"/>
        <v>683.09892000000013</v>
      </c>
      <c r="N2790">
        <f t="shared" si="89"/>
        <v>28</v>
      </c>
    </row>
    <row r="2791" spans="1:14" x14ac:dyDescent="0.25">
      <c r="A2791" t="s">
        <v>2458</v>
      </c>
      <c r="B2791" t="s">
        <v>2537</v>
      </c>
      <c r="C2791" t="s">
        <v>2340</v>
      </c>
      <c r="D2791" s="98">
        <v>45532</v>
      </c>
      <c r="E2791" s="1">
        <v>142</v>
      </c>
      <c r="F2791" t="s">
        <v>2462</v>
      </c>
      <c r="G2791" s="1">
        <v>3408152</v>
      </c>
      <c r="H2791" t="s">
        <v>2346</v>
      </c>
      <c r="I2791" s="88">
        <v>20</v>
      </c>
      <c r="L2791" s="47">
        <v>19.800018000000001</v>
      </c>
      <c r="M2791" s="47">
        <f t="shared" si="90"/>
        <v>396.00036</v>
      </c>
      <c r="N2791">
        <f t="shared" si="89"/>
        <v>28</v>
      </c>
    </row>
    <row r="2792" spans="1:14" x14ac:dyDescent="0.25">
      <c r="A2792" t="s">
        <v>2458</v>
      </c>
      <c r="B2792" t="s">
        <v>2537</v>
      </c>
      <c r="C2792" t="s">
        <v>2340</v>
      </c>
      <c r="D2792" s="98">
        <v>45531</v>
      </c>
      <c r="E2792" s="1">
        <v>142</v>
      </c>
      <c r="F2792" t="s">
        <v>2462</v>
      </c>
      <c r="G2792" s="1">
        <v>3352387</v>
      </c>
      <c r="H2792" t="s">
        <v>2352</v>
      </c>
      <c r="I2792" s="88">
        <v>60</v>
      </c>
      <c r="L2792" s="47">
        <v>39.743999999999993</v>
      </c>
      <c r="M2792" s="47">
        <f t="shared" si="90"/>
        <v>2384.6399999999994</v>
      </c>
      <c r="N2792">
        <f t="shared" si="89"/>
        <v>27</v>
      </c>
    </row>
    <row r="2793" spans="1:14" x14ac:dyDescent="0.25">
      <c r="A2793" t="s">
        <v>2458</v>
      </c>
      <c r="B2793" t="s">
        <v>2537</v>
      </c>
      <c r="C2793" t="s">
        <v>2340</v>
      </c>
      <c r="D2793" s="98">
        <v>45531</v>
      </c>
      <c r="E2793" s="1">
        <v>142</v>
      </c>
      <c r="F2793" t="s">
        <v>2462</v>
      </c>
      <c r="G2793" s="1">
        <v>3564666</v>
      </c>
      <c r="H2793" t="s">
        <v>2362</v>
      </c>
      <c r="I2793" s="88">
        <v>24</v>
      </c>
      <c r="L2793" s="47">
        <v>20.323620000000002</v>
      </c>
      <c r="M2793" s="47">
        <f t="shared" si="90"/>
        <v>487.76688000000001</v>
      </c>
      <c r="N2793">
        <f t="shared" si="89"/>
        <v>27</v>
      </c>
    </row>
    <row r="2794" spans="1:14" x14ac:dyDescent="0.25">
      <c r="A2794" t="s">
        <v>2458</v>
      </c>
      <c r="B2794" t="s">
        <v>2537</v>
      </c>
      <c r="C2794" t="s">
        <v>2340</v>
      </c>
      <c r="D2794" s="98">
        <v>45531</v>
      </c>
      <c r="E2794" s="1">
        <v>142</v>
      </c>
      <c r="F2794" t="s">
        <v>2462</v>
      </c>
      <c r="G2794" s="1">
        <v>3584240</v>
      </c>
      <c r="H2794" t="s">
        <v>2357</v>
      </c>
      <c r="I2794" s="88">
        <v>60</v>
      </c>
      <c r="L2794" s="47">
        <v>5.9841899999999999</v>
      </c>
      <c r="M2794" s="47">
        <f t="shared" si="90"/>
        <v>359.0514</v>
      </c>
      <c r="N2794">
        <f t="shared" si="89"/>
        <v>27</v>
      </c>
    </row>
    <row r="2795" spans="1:14" x14ac:dyDescent="0.25">
      <c r="A2795" t="s">
        <v>2458</v>
      </c>
      <c r="B2795" t="s">
        <v>2537</v>
      </c>
      <c r="C2795" t="s">
        <v>2340</v>
      </c>
      <c r="D2795" s="98">
        <v>45531</v>
      </c>
      <c r="E2795" s="1">
        <v>142</v>
      </c>
      <c r="F2795" t="s">
        <v>2462</v>
      </c>
      <c r="G2795" s="1">
        <v>3584241</v>
      </c>
      <c r="H2795" t="s">
        <v>2358</v>
      </c>
      <c r="I2795" s="88">
        <v>40</v>
      </c>
      <c r="L2795" s="47">
        <v>20.662344000000001</v>
      </c>
      <c r="M2795" s="47">
        <f t="shared" si="90"/>
        <v>826.49376000000007</v>
      </c>
      <c r="N2795">
        <f t="shared" si="89"/>
        <v>27</v>
      </c>
    </row>
    <row r="2796" spans="1:14" x14ac:dyDescent="0.25">
      <c r="A2796" t="s">
        <v>2458</v>
      </c>
      <c r="B2796" t="s">
        <v>2537</v>
      </c>
      <c r="C2796" t="s">
        <v>2340</v>
      </c>
      <c r="D2796" s="98">
        <v>45533</v>
      </c>
      <c r="E2796" s="1">
        <v>142</v>
      </c>
      <c r="F2796" t="s">
        <v>2462</v>
      </c>
      <c r="G2796" s="1">
        <v>3284683</v>
      </c>
      <c r="H2796" t="s">
        <v>2343</v>
      </c>
      <c r="I2796" s="88">
        <v>24</v>
      </c>
      <c r="L2796" s="47">
        <v>30.099959999999999</v>
      </c>
      <c r="M2796" s="47">
        <f t="shared" si="90"/>
        <v>722.39904000000001</v>
      </c>
      <c r="N2796">
        <f t="shared" si="89"/>
        <v>29</v>
      </c>
    </row>
    <row r="2797" spans="1:14" x14ac:dyDescent="0.25">
      <c r="A2797" t="s">
        <v>2458</v>
      </c>
      <c r="B2797" t="s">
        <v>2537</v>
      </c>
      <c r="C2797" t="s">
        <v>2340</v>
      </c>
      <c r="D2797" s="98">
        <v>45533</v>
      </c>
      <c r="E2797" s="1">
        <v>142</v>
      </c>
      <c r="F2797" t="s">
        <v>2462</v>
      </c>
      <c r="G2797" s="1">
        <v>3408152</v>
      </c>
      <c r="H2797" t="s">
        <v>2346</v>
      </c>
      <c r="I2797" s="88">
        <v>20</v>
      </c>
      <c r="L2797" s="47">
        <v>19.800018000000001</v>
      </c>
      <c r="M2797" s="47">
        <f t="shared" si="90"/>
        <v>396.00036</v>
      </c>
      <c r="N2797">
        <f t="shared" si="89"/>
        <v>29</v>
      </c>
    </row>
    <row r="2798" spans="1:14" x14ac:dyDescent="0.25">
      <c r="A2798" t="s">
        <v>2458</v>
      </c>
      <c r="B2798" t="s">
        <v>2537</v>
      </c>
      <c r="C2798" t="s">
        <v>2340</v>
      </c>
      <c r="D2798" s="98">
        <v>45534</v>
      </c>
      <c r="E2798" s="1">
        <v>144</v>
      </c>
      <c r="F2798" t="s">
        <v>2463</v>
      </c>
      <c r="G2798" s="1">
        <v>3284683</v>
      </c>
      <c r="H2798" t="s">
        <v>2343</v>
      </c>
      <c r="I2798" s="88">
        <v>102</v>
      </c>
      <c r="L2798" s="47">
        <v>30.099959999999999</v>
      </c>
      <c r="M2798" s="47">
        <f t="shared" si="90"/>
        <v>3070.1959200000001</v>
      </c>
      <c r="N2798">
        <f t="shared" si="89"/>
        <v>30</v>
      </c>
    </row>
    <row r="2799" spans="1:14" x14ac:dyDescent="0.25">
      <c r="A2799" t="s">
        <v>2458</v>
      </c>
      <c r="B2799" t="s">
        <v>2537</v>
      </c>
      <c r="C2799" t="s">
        <v>2340</v>
      </c>
      <c r="D2799" s="98">
        <v>45531</v>
      </c>
      <c r="E2799" s="1">
        <v>147</v>
      </c>
      <c r="F2799" t="s">
        <v>2464</v>
      </c>
      <c r="G2799" s="1">
        <v>3284683</v>
      </c>
      <c r="H2799" t="s">
        <v>2343</v>
      </c>
      <c r="I2799" s="88">
        <v>30</v>
      </c>
      <c r="L2799" s="47">
        <v>30.099959999999999</v>
      </c>
      <c r="M2799" s="47">
        <f t="shared" si="90"/>
        <v>902.99879999999996</v>
      </c>
      <c r="N2799">
        <f t="shared" si="89"/>
        <v>27</v>
      </c>
    </row>
    <row r="2800" spans="1:14" x14ac:dyDescent="0.25">
      <c r="A2800" t="s">
        <v>2458</v>
      </c>
      <c r="B2800" t="s">
        <v>2537</v>
      </c>
      <c r="C2800" t="s">
        <v>2340</v>
      </c>
      <c r="D2800" s="98">
        <v>45531</v>
      </c>
      <c r="E2800" s="1">
        <v>147</v>
      </c>
      <c r="F2800" t="s">
        <v>2464</v>
      </c>
      <c r="G2800" s="1">
        <v>3373113</v>
      </c>
      <c r="H2800" t="s">
        <v>2353</v>
      </c>
      <c r="I2800" s="88">
        <v>120</v>
      </c>
      <c r="L2800" s="47">
        <v>5.9841899999999999</v>
      </c>
      <c r="M2800" s="47">
        <f t="shared" si="90"/>
        <v>718.1028</v>
      </c>
      <c r="N2800">
        <f t="shared" si="89"/>
        <v>27</v>
      </c>
    </row>
    <row r="2801" spans="1:14" x14ac:dyDescent="0.25">
      <c r="A2801" t="s">
        <v>2458</v>
      </c>
      <c r="B2801" t="s">
        <v>2537</v>
      </c>
      <c r="C2801" t="s">
        <v>2340</v>
      </c>
      <c r="D2801" s="98">
        <v>45531</v>
      </c>
      <c r="E2801" s="1">
        <v>147</v>
      </c>
      <c r="F2801" t="s">
        <v>2464</v>
      </c>
      <c r="G2801" s="1">
        <v>3384347</v>
      </c>
      <c r="H2801" t="s">
        <v>2345</v>
      </c>
      <c r="I2801" s="88">
        <v>60</v>
      </c>
      <c r="L2801" s="47">
        <v>5.7200040000000012</v>
      </c>
      <c r="M2801" s="47">
        <f t="shared" si="90"/>
        <v>343.20024000000006</v>
      </c>
      <c r="N2801">
        <f t="shared" si="89"/>
        <v>27</v>
      </c>
    </row>
    <row r="2802" spans="1:14" x14ac:dyDescent="0.25">
      <c r="A2802" t="s">
        <v>2458</v>
      </c>
      <c r="B2802" t="s">
        <v>2537</v>
      </c>
      <c r="C2802" t="s">
        <v>2340</v>
      </c>
      <c r="D2802" s="98">
        <v>45531</v>
      </c>
      <c r="E2802" s="1">
        <v>147</v>
      </c>
      <c r="F2802" t="s">
        <v>2464</v>
      </c>
      <c r="G2802" s="1">
        <v>3408152</v>
      </c>
      <c r="H2802" t="s">
        <v>2346</v>
      </c>
      <c r="I2802" s="88">
        <v>40</v>
      </c>
      <c r="L2802" s="47">
        <v>19.800018000000001</v>
      </c>
      <c r="M2802" s="47">
        <f t="shared" si="90"/>
        <v>792.00072</v>
      </c>
      <c r="N2802">
        <f t="shared" si="89"/>
        <v>27</v>
      </c>
    </row>
    <row r="2803" spans="1:14" x14ac:dyDescent="0.25">
      <c r="A2803" t="s">
        <v>2458</v>
      </c>
      <c r="B2803" t="s">
        <v>2537</v>
      </c>
      <c r="C2803" t="s">
        <v>2340</v>
      </c>
      <c r="D2803" s="98">
        <v>45531</v>
      </c>
      <c r="E2803" s="1">
        <v>147</v>
      </c>
      <c r="F2803" t="s">
        <v>2464</v>
      </c>
      <c r="G2803" s="1">
        <v>3352387</v>
      </c>
      <c r="H2803" t="s">
        <v>2352</v>
      </c>
      <c r="I2803" s="88">
        <v>30</v>
      </c>
      <c r="L2803" s="47">
        <v>39.743999999999993</v>
      </c>
      <c r="M2803" s="47">
        <f t="shared" si="90"/>
        <v>1192.3199999999997</v>
      </c>
      <c r="N2803">
        <f t="shared" si="89"/>
        <v>27</v>
      </c>
    </row>
    <row r="2804" spans="1:14" x14ac:dyDescent="0.25">
      <c r="A2804" t="s">
        <v>2458</v>
      </c>
      <c r="B2804" t="s">
        <v>2537</v>
      </c>
      <c r="C2804" t="s">
        <v>2340</v>
      </c>
      <c r="D2804" s="98">
        <v>45531</v>
      </c>
      <c r="E2804" s="1">
        <v>147</v>
      </c>
      <c r="F2804" t="s">
        <v>2464</v>
      </c>
      <c r="G2804" s="1">
        <v>3564666</v>
      </c>
      <c r="H2804" t="s">
        <v>2362</v>
      </c>
      <c r="I2804" s="88">
        <v>12</v>
      </c>
      <c r="L2804" s="47">
        <v>20.323620000000002</v>
      </c>
      <c r="M2804" s="47">
        <f t="shared" si="90"/>
        <v>243.88344000000001</v>
      </c>
      <c r="N2804">
        <f t="shared" si="89"/>
        <v>27</v>
      </c>
    </row>
    <row r="2805" spans="1:14" x14ac:dyDescent="0.25">
      <c r="A2805" t="s">
        <v>2458</v>
      </c>
      <c r="B2805" t="s">
        <v>2537</v>
      </c>
      <c r="C2805" t="s">
        <v>2340</v>
      </c>
      <c r="D2805" s="98">
        <v>45531</v>
      </c>
      <c r="E2805" s="1">
        <v>147</v>
      </c>
      <c r="F2805" t="s">
        <v>2464</v>
      </c>
      <c r="G2805" s="1">
        <v>3564667</v>
      </c>
      <c r="H2805" t="s">
        <v>2347</v>
      </c>
      <c r="I2805" s="88">
        <v>12</v>
      </c>
      <c r="L2805" s="47">
        <v>20.323620000000002</v>
      </c>
      <c r="M2805" s="47">
        <f t="shared" si="90"/>
        <v>243.88344000000001</v>
      </c>
      <c r="N2805">
        <f t="shared" si="89"/>
        <v>27</v>
      </c>
    </row>
    <row r="2806" spans="1:14" x14ac:dyDescent="0.25">
      <c r="A2806" t="s">
        <v>2458</v>
      </c>
      <c r="B2806" t="s">
        <v>2537</v>
      </c>
      <c r="C2806" t="s">
        <v>2340</v>
      </c>
      <c r="D2806" s="98">
        <v>45531</v>
      </c>
      <c r="E2806" s="1">
        <v>147</v>
      </c>
      <c r="F2806" t="s">
        <v>2464</v>
      </c>
      <c r="G2806" s="1">
        <v>3584240</v>
      </c>
      <c r="H2806" t="s">
        <v>2357</v>
      </c>
      <c r="I2806" s="88">
        <v>120</v>
      </c>
      <c r="L2806" s="47">
        <v>5.9841899999999999</v>
      </c>
      <c r="M2806" s="47">
        <f t="shared" si="90"/>
        <v>718.1028</v>
      </c>
      <c r="N2806">
        <f t="shared" si="89"/>
        <v>27</v>
      </c>
    </row>
    <row r="2807" spans="1:14" x14ac:dyDescent="0.25">
      <c r="A2807" t="s">
        <v>2458</v>
      </c>
      <c r="B2807" t="s">
        <v>2537</v>
      </c>
      <c r="C2807" t="s">
        <v>2340</v>
      </c>
      <c r="D2807" s="98">
        <v>45535</v>
      </c>
      <c r="E2807" s="1">
        <v>147</v>
      </c>
      <c r="F2807" t="s">
        <v>2464</v>
      </c>
      <c r="G2807" s="1">
        <v>3373113</v>
      </c>
      <c r="H2807" t="s">
        <v>2353</v>
      </c>
      <c r="I2807" s="88">
        <v>60</v>
      </c>
      <c r="L2807" s="47">
        <v>5.9841899999999999</v>
      </c>
      <c r="M2807" s="47">
        <f t="shared" si="90"/>
        <v>359.0514</v>
      </c>
      <c r="N2807">
        <f t="shared" si="89"/>
        <v>31</v>
      </c>
    </row>
    <row r="2808" spans="1:14" x14ac:dyDescent="0.25">
      <c r="A2808" t="s">
        <v>2458</v>
      </c>
      <c r="B2808" t="s">
        <v>2537</v>
      </c>
      <c r="C2808" t="s">
        <v>2340</v>
      </c>
      <c r="D2808" s="98">
        <v>45535</v>
      </c>
      <c r="E2808" s="1">
        <v>147</v>
      </c>
      <c r="F2808" t="s">
        <v>2464</v>
      </c>
      <c r="G2808" s="1">
        <v>3384346</v>
      </c>
      <c r="H2808" t="s">
        <v>2354</v>
      </c>
      <c r="I2808" s="88">
        <v>12</v>
      </c>
      <c r="L2808" s="47">
        <v>37.949940000000005</v>
      </c>
      <c r="M2808" s="47">
        <f t="shared" si="90"/>
        <v>455.39928000000009</v>
      </c>
      <c r="N2808">
        <f t="shared" si="89"/>
        <v>31</v>
      </c>
    </row>
    <row r="2809" spans="1:14" x14ac:dyDescent="0.25">
      <c r="A2809" t="s">
        <v>2458</v>
      </c>
      <c r="B2809" t="s">
        <v>2537</v>
      </c>
      <c r="C2809" t="s">
        <v>2340</v>
      </c>
      <c r="D2809" s="98">
        <v>45535</v>
      </c>
      <c r="E2809" s="1">
        <v>147</v>
      </c>
      <c r="F2809" t="s">
        <v>2464</v>
      </c>
      <c r="G2809" s="1">
        <v>3384347</v>
      </c>
      <c r="H2809" t="s">
        <v>2345</v>
      </c>
      <c r="I2809" s="88">
        <v>60</v>
      </c>
      <c r="L2809" s="47">
        <v>5.7200040000000012</v>
      </c>
      <c r="M2809" s="47">
        <f t="shared" si="90"/>
        <v>343.20024000000006</v>
      </c>
      <c r="N2809">
        <f t="shared" si="89"/>
        <v>31</v>
      </c>
    </row>
    <row r="2810" spans="1:14" x14ac:dyDescent="0.25">
      <c r="A2810" t="s">
        <v>2458</v>
      </c>
      <c r="B2810" t="s">
        <v>2537</v>
      </c>
      <c r="C2810" t="s">
        <v>2340</v>
      </c>
      <c r="D2810" s="98">
        <v>45535</v>
      </c>
      <c r="E2810" s="1">
        <v>147</v>
      </c>
      <c r="F2810" t="s">
        <v>2464</v>
      </c>
      <c r="G2810" s="1">
        <v>3408152</v>
      </c>
      <c r="H2810" t="s">
        <v>2346</v>
      </c>
      <c r="I2810" s="88">
        <v>20</v>
      </c>
      <c r="L2810" s="47">
        <v>19.800018000000001</v>
      </c>
      <c r="M2810" s="47">
        <f t="shared" si="90"/>
        <v>396.00036</v>
      </c>
      <c r="N2810">
        <f t="shared" si="89"/>
        <v>31</v>
      </c>
    </row>
    <row r="2811" spans="1:14" x14ac:dyDescent="0.25">
      <c r="A2811" t="s">
        <v>2458</v>
      </c>
      <c r="B2811" t="s">
        <v>2537</v>
      </c>
      <c r="C2811" t="s">
        <v>2340</v>
      </c>
      <c r="D2811" s="98">
        <v>45535</v>
      </c>
      <c r="E2811" s="1">
        <v>147</v>
      </c>
      <c r="F2811" t="s">
        <v>2464</v>
      </c>
      <c r="G2811" s="1">
        <v>3352387</v>
      </c>
      <c r="H2811" t="s">
        <v>2352</v>
      </c>
      <c r="I2811" s="88">
        <v>18</v>
      </c>
      <c r="L2811" s="47">
        <v>39.743999999999993</v>
      </c>
      <c r="M2811" s="47">
        <f t="shared" si="90"/>
        <v>715.39199999999983</v>
      </c>
      <c r="N2811">
        <f t="shared" si="89"/>
        <v>31</v>
      </c>
    </row>
    <row r="2812" spans="1:14" x14ac:dyDescent="0.25">
      <c r="A2812" t="s">
        <v>2458</v>
      </c>
      <c r="B2812" t="s">
        <v>2537</v>
      </c>
      <c r="C2812" t="s">
        <v>2340</v>
      </c>
      <c r="D2812" s="98">
        <v>45535</v>
      </c>
      <c r="E2812" s="1">
        <v>147</v>
      </c>
      <c r="F2812" t="s">
        <v>2464</v>
      </c>
      <c r="G2812" s="1">
        <v>3564666</v>
      </c>
      <c r="H2812" t="s">
        <v>2362</v>
      </c>
      <c r="I2812" s="88">
        <v>12</v>
      </c>
      <c r="L2812" s="47">
        <v>20.323620000000002</v>
      </c>
      <c r="M2812" s="47">
        <f t="shared" si="90"/>
        <v>243.88344000000001</v>
      </c>
      <c r="N2812">
        <f t="shared" ref="N2812:N2867" si="91">+DAY(D2812)</f>
        <v>31</v>
      </c>
    </row>
    <row r="2813" spans="1:14" x14ac:dyDescent="0.25">
      <c r="A2813" t="s">
        <v>2458</v>
      </c>
      <c r="B2813" t="s">
        <v>2537</v>
      </c>
      <c r="C2813" t="s">
        <v>2340</v>
      </c>
      <c r="D2813" s="98">
        <v>45530</v>
      </c>
      <c r="E2813" s="1">
        <v>170</v>
      </c>
      <c r="F2813" t="s">
        <v>2465</v>
      </c>
      <c r="G2813" s="1">
        <v>3284683</v>
      </c>
      <c r="H2813" t="s">
        <v>2343</v>
      </c>
      <c r="I2813" s="88">
        <v>60</v>
      </c>
      <c r="L2813" s="47">
        <v>30.099959999999999</v>
      </c>
      <c r="M2813" s="47">
        <f t="shared" si="90"/>
        <v>1805.9975999999999</v>
      </c>
      <c r="N2813">
        <f t="shared" si="91"/>
        <v>26</v>
      </c>
    </row>
    <row r="2814" spans="1:14" x14ac:dyDescent="0.25">
      <c r="A2814" t="s">
        <v>2458</v>
      </c>
      <c r="B2814" t="s">
        <v>2537</v>
      </c>
      <c r="C2814" t="s">
        <v>2340</v>
      </c>
      <c r="D2814" s="98">
        <v>45530</v>
      </c>
      <c r="E2814" s="1">
        <v>170</v>
      </c>
      <c r="F2814" t="s">
        <v>2465</v>
      </c>
      <c r="G2814" s="1">
        <v>3373113</v>
      </c>
      <c r="H2814" t="s">
        <v>2353</v>
      </c>
      <c r="I2814" s="88">
        <v>60</v>
      </c>
      <c r="L2814" s="47">
        <v>5.9841899999999999</v>
      </c>
      <c r="M2814" s="47">
        <f t="shared" si="90"/>
        <v>359.0514</v>
      </c>
      <c r="N2814">
        <f t="shared" si="91"/>
        <v>26</v>
      </c>
    </row>
    <row r="2815" spans="1:14" x14ac:dyDescent="0.25">
      <c r="A2815" t="s">
        <v>2458</v>
      </c>
      <c r="B2815" t="s">
        <v>2537</v>
      </c>
      <c r="C2815" t="s">
        <v>2340</v>
      </c>
      <c r="D2815" s="98">
        <v>45530</v>
      </c>
      <c r="E2815" s="1">
        <v>170</v>
      </c>
      <c r="F2815" t="s">
        <v>2465</v>
      </c>
      <c r="G2815" s="1">
        <v>3565351</v>
      </c>
      <c r="H2815" t="s">
        <v>2342</v>
      </c>
      <c r="I2815" s="88">
        <v>24</v>
      </c>
      <c r="L2815" s="47">
        <v>12.645809999999999</v>
      </c>
      <c r="M2815" s="47">
        <f t="shared" si="90"/>
        <v>303.49943999999999</v>
      </c>
      <c r="N2815">
        <f t="shared" si="91"/>
        <v>26</v>
      </c>
    </row>
    <row r="2816" spans="1:14" x14ac:dyDescent="0.25">
      <c r="A2816" t="s">
        <v>2458</v>
      </c>
      <c r="B2816" t="s">
        <v>2537</v>
      </c>
      <c r="C2816" t="s">
        <v>2340</v>
      </c>
      <c r="D2816" s="98">
        <v>45530</v>
      </c>
      <c r="E2816" s="1">
        <v>170</v>
      </c>
      <c r="F2816" t="s">
        <v>2465</v>
      </c>
      <c r="G2816" s="1">
        <v>3584241</v>
      </c>
      <c r="H2816" t="s">
        <v>2358</v>
      </c>
      <c r="I2816" s="88">
        <v>20</v>
      </c>
      <c r="L2816" s="47">
        <v>20.662344000000001</v>
      </c>
      <c r="M2816" s="47">
        <f t="shared" si="90"/>
        <v>413.24688000000003</v>
      </c>
      <c r="N2816">
        <f t="shared" si="91"/>
        <v>26</v>
      </c>
    </row>
    <row r="2817" spans="1:14" x14ac:dyDescent="0.25">
      <c r="A2817" t="s">
        <v>2458</v>
      </c>
      <c r="B2817" t="s">
        <v>2537</v>
      </c>
      <c r="C2817" t="s">
        <v>2340</v>
      </c>
      <c r="D2817" s="98">
        <v>45530</v>
      </c>
      <c r="E2817" s="1">
        <v>171</v>
      </c>
      <c r="F2817" t="s">
        <v>2466</v>
      </c>
      <c r="G2817" s="1">
        <v>3568860</v>
      </c>
      <c r="H2817" t="s">
        <v>2361</v>
      </c>
      <c r="I2817" s="88">
        <v>24</v>
      </c>
      <c r="L2817" s="47">
        <v>12.645809999999999</v>
      </c>
      <c r="M2817" s="47">
        <f t="shared" si="90"/>
        <v>303.49943999999999</v>
      </c>
      <c r="N2817">
        <f t="shared" si="91"/>
        <v>26</v>
      </c>
    </row>
    <row r="2818" spans="1:14" x14ac:dyDescent="0.25">
      <c r="A2818" t="s">
        <v>2458</v>
      </c>
      <c r="B2818" t="s">
        <v>2537</v>
      </c>
      <c r="C2818" t="s">
        <v>2340</v>
      </c>
      <c r="D2818" s="98">
        <v>45530</v>
      </c>
      <c r="E2818" s="1">
        <v>171</v>
      </c>
      <c r="F2818" t="s">
        <v>2466</v>
      </c>
      <c r="G2818" s="1">
        <v>3352387</v>
      </c>
      <c r="H2818" t="s">
        <v>2352</v>
      </c>
      <c r="I2818" s="88">
        <v>60</v>
      </c>
      <c r="L2818" s="47">
        <v>39.743999999999993</v>
      </c>
      <c r="M2818" s="47">
        <f t="shared" si="90"/>
        <v>2384.6399999999994</v>
      </c>
      <c r="N2818">
        <f t="shared" si="91"/>
        <v>26</v>
      </c>
    </row>
    <row r="2819" spans="1:14" x14ac:dyDescent="0.25">
      <c r="A2819" t="s">
        <v>2458</v>
      </c>
      <c r="B2819" t="s">
        <v>2537</v>
      </c>
      <c r="C2819" t="s">
        <v>2340</v>
      </c>
      <c r="D2819" s="98">
        <v>45534</v>
      </c>
      <c r="E2819" s="1">
        <v>171</v>
      </c>
      <c r="F2819" t="s">
        <v>2466</v>
      </c>
      <c r="G2819" s="1">
        <v>3384347</v>
      </c>
      <c r="H2819" t="s">
        <v>2345</v>
      </c>
      <c r="I2819" s="88">
        <v>120</v>
      </c>
      <c r="L2819" s="47">
        <v>5.7200040000000012</v>
      </c>
      <c r="M2819" s="47">
        <f t="shared" ref="M2819:M2874" si="92">+I2819*L2819</f>
        <v>686.40048000000013</v>
      </c>
      <c r="N2819">
        <f t="shared" si="91"/>
        <v>30</v>
      </c>
    </row>
    <row r="2820" spans="1:14" x14ac:dyDescent="0.25">
      <c r="A2820" t="s">
        <v>2458</v>
      </c>
      <c r="B2820" t="s">
        <v>2537</v>
      </c>
      <c r="C2820" t="s">
        <v>2340</v>
      </c>
      <c r="D2820" s="98">
        <v>45530</v>
      </c>
      <c r="E2820" s="1">
        <v>184</v>
      </c>
      <c r="F2820" t="s">
        <v>5384</v>
      </c>
      <c r="G2820" s="1">
        <v>3284683</v>
      </c>
      <c r="H2820" t="s">
        <v>2343</v>
      </c>
      <c r="I2820" s="88">
        <v>30</v>
      </c>
      <c r="L2820" s="47">
        <v>30.099959999999999</v>
      </c>
      <c r="M2820" s="47">
        <f t="shared" si="92"/>
        <v>902.99879999999996</v>
      </c>
      <c r="N2820">
        <f t="shared" si="91"/>
        <v>26</v>
      </c>
    </row>
    <row r="2821" spans="1:14" x14ac:dyDescent="0.25">
      <c r="A2821" t="s">
        <v>2458</v>
      </c>
      <c r="B2821" t="s">
        <v>2537</v>
      </c>
      <c r="C2821" t="s">
        <v>2340</v>
      </c>
      <c r="D2821" s="98">
        <v>45530</v>
      </c>
      <c r="E2821" s="1">
        <v>184</v>
      </c>
      <c r="F2821" t="s">
        <v>5384</v>
      </c>
      <c r="G2821" s="1">
        <v>3352387</v>
      </c>
      <c r="H2821" t="s">
        <v>2352</v>
      </c>
      <c r="I2821" s="88">
        <v>30</v>
      </c>
      <c r="L2821" s="47">
        <v>39.743999999999993</v>
      </c>
      <c r="M2821" s="47">
        <f t="shared" si="92"/>
        <v>1192.3199999999997</v>
      </c>
      <c r="N2821">
        <f t="shared" si="91"/>
        <v>26</v>
      </c>
    </row>
    <row r="2822" spans="1:14" x14ac:dyDescent="0.25">
      <c r="A2822" t="s">
        <v>2458</v>
      </c>
      <c r="B2822" t="s">
        <v>2537</v>
      </c>
      <c r="C2822" t="s">
        <v>2340</v>
      </c>
      <c r="D2822" s="98">
        <v>45530</v>
      </c>
      <c r="E2822" s="1">
        <v>184</v>
      </c>
      <c r="F2822" t="s">
        <v>5384</v>
      </c>
      <c r="G2822" s="1">
        <v>3373113</v>
      </c>
      <c r="H2822" t="s">
        <v>2353</v>
      </c>
      <c r="I2822" s="88">
        <v>120</v>
      </c>
      <c r="L2822" s="47">
        <v>5.9841899999999999</v>
      </c>
      <c r="M2822" s="47">
        <f t="shared" si="92"/>
        <v>718.1028</v>
      </c>
      <c r="N2822">
        <f t="shared" si="91"/>
        <v>26</v>
      </c>
    </row>
    <row r="2823" spans="1:14" x14ac:dyDescent="0.25">
      <c r="A2823" t="s">
        <v>2458</v>
      </c>
      <c r="B2823" t="s">
        <v>2537</v>
      </c>
      <c r="C2823" t="s">
        <v>2340</v>
      </c>
      <c r="D2823" s="98">
        <v>45530</v>
      </c>
      <c r="E2823" s="1">
        <v>184</v>
      </c>
      <c r="F2823" t="s">
        <v>5384</v>
      </c>
      <c r="G2823" s="1">
        <v>3384346</v>
      </c>
      <c r="H2823" t="s">
        <v>2354</v>
      </c>
      <c r="I2823" s="88">
        <v>18</v>
      </c>
      <c r="L2823" s="47">
        <v>37.949940000000005</v>
      </c>
      <c r="M2823" s="47">
        <f t="shared" si="92"/>
        <v>683.09892000000013</v>
      </c>
      <c r="N2823">
        <f t="shared" si="91"/>
        <v>26</v>
      </c>
    </row>
    <row r="2824" spans="1:14" x14ac:dyDescent="0.25">
      <c r="A2824" t="s">
        <v>2458</v>
      </c>
      <c r="B2824" t="s">
        <v>2537</v>
      </c>
      <c r="C2824" t="s">
        <v>2340</v>
      </c>
      <c r="D2824" s="98">
        <v>45530</v>
      </c>
      <c r="E2824" s="1">
        <v>184</v>
      </c>
      <c r="F2824" t="s">
        <v>5384</v>
      </c>
      <c r="G2824" s="1">
        <v>3384347</v>
      </c>
      <c r="H2824" t="s">
        <v>2345</v>
      </c>
      <c r="I2824" s="88">
        <v>60</v>
      </c>
      <c r="L2824" s="47">
        <v>5.7200040000000012</v>
      </c>
      <c r="M2824" s="47">
        <f t="shared" si="92"/>
        <v>343.20024000000006</v>
      </c>
      <c r="N2824">
        <f t="shared" si="91"/>
        <v>26</v>
      </c>
    </row>
    <row r="2825" spans="1:14" x14ac:dyDescent="0.25">
      <c r="A2825" t="s">
        <v>2458</v>
      </c>
      <c r="B2825" t="s">
        <v>2537</v>
      </c>
      <c r="C2825" t="s">
        <v>2340</v>
      </c>
      <c r="D2825" s="98">
        <v>45530</v>
      </c>
      <c r="E2825" s="1">
        <v>184</v>
      </c>
      <c r="F2825" t="s">
        <v>5384</v>
      </c>
      <c r="G2825" s="1">
        <v>3408152</v>
      </c>
      <c r="H2825" t="s">
        <v>2346</v>
      </c>
      <c r="I2825" s="88">
        <v>40</v>
      </c>
      <c r="L2825" s="47">
        <v>19.800018000000001</v>
      </c>
      <c r="M2825" s="47">
        <f t="shared" si="92"/>
        <v>792.00072</v>
      </c>
      <c r="N2825">
        <f t="shared" si="91"/>
        <v>26</v>
      </c>
    </row>
    <row r="2826" spans="1:14" x14ac:dyDescent="0.25">
      <c r="A2826" t="s">
        <v>2458</v>
      </c>
      <c r="B2826" t="s">
        <v>2537</v>
      </c>
      <c r="C2826" t="s">
        <v>2340</v>
      </c>
      <c r="D2826" s="98">
        <v>45532</v>
      </c>
      <c r="E2826" s="1">
        <v>184</v>
      </c>
      <c r="F2826" t="s">
        <v>5384</v>
      </c>
      <c r="G2826" s="1">
        <v>3284683</v>
      </c>
      <c r="H2826" t="s">
        <v>2343</v>
      </c>
      <c r="I2826" s="88">
        <v>12</v>
      </c>
      <c r="L2826" s="47">
        <v>30.099959999999999</v>
      </c>
      <c r="M2826" s="47">
        <f t="shared" si="92"/>
        <v>361.19952000000001</v>
      </c>
      <c r="N2826">
        <f t="shared" si="91"/>
        <v>28</v>
      </c>
    </row>
    <row r="2827" spans="1:14" x14ac:dyDescent="0.25">
      <c r="A2827" t="s">
        <v>2458</v>
      </c>
      <c r="B2827" t="s">
        <v>2537</v>
      </c>
      <c r="C2827" t="s">
        <v>2340</v>
      </c>
      <c r="D2827" s="98">
        <v>45535</v>
      </c>
      <c r="E2827" s="1">
        <v>184</v>
      </c>
      <c r="F2827" t="s">
        <v>5384</v>
      </c>
      <c r="G2827" s="1">
        <v>3568860</v>
      </c>
      <c r="H2827" t="s">
        <v>2361</v>
      </c>
      <c r="I2827" s="88">
        <v>24</v>
      </c>
      <c r="L2827" s="47">
        <v>12.645809999999999</v>
      </c>
      <c r="M2827" s="47">
        <f t="shared" si="92"/>
        <v>303.49943999999999</v>
      </c>
      <c r="N2827">
        <f t="shared" si="91"/>
        <v>31</v>
      </c>
    </row>
    <row r="2828" spans="1:14" x14ac:dyDescent="0.25">
      <c r="A2828" t="s">
        <v>2458</v>
      </c>
      <c r="B2828" t="s">
        <v>2537</v>
      </c>
      <c r="C2828" t="s">
        <v>2340</v>
      </c>
      <c r="D2828" s="98">
        <v>45532</v>
      </c>
      <c r="E2828" s="1">
        <v>187</v>
      </c>
      <c r="F2828" t="s">
        <v>2467</v>
      </c>
      <c r="G2828" s="1">
        <v>3384346</v>
      </c>
      <c r="H2828" t="s">
        <v>2354</v>
      </c>
      <c r="I2828" s="88">
        <v>18</v>
      </c>
      <c r="L2828" s="47">
        <v>37.949940000000005</v>
      </c>
      <c r="M2828" s="47">
        <f t="shared" si="92"/>
        <v>683.09892000000013</v>
      </c>
      <c r="N2828">
        <f t="shared" si="91"/>
        <v>28</v>
      </c>
    </row>
    <row r="2829" spans="1:14" x14ac:dyDescent="0.25">
      <c r="A2829" t="s">
        <v>2458</v>
      </c>
      <c r="B2829" t="s">
        <v>2537</v>
      </c>
      <c r="C2829" t="s">
        <v>2340</v>
      </c>
      <c r="D2829" s="98">
        <v>45532</v>
      </c>
      <c r="E2829" s="1">
        <v>187</v>
      </c>
      <c r="F2829" t="s">
        <v>2467</v>
      </c>
      <c r="G2829" s="1">
        <v>3384347</v>
      </c>
      <c r="H2829" t="s">
        <v>2345</v>
      </c>
      <c r="I2829" s="88">
        <v>60</v>
      </c>
      <c r="L2829" s="47">
        <v>5.7200040000000012</v>
      </c>
      <c r="M2829" s="47">
        <f t="shared" si="92"/>
        <v>343.20024000000006</v>
      </c>
      <c r="N2829">
        <f t="shared" si="91"/>
        <v>28</v>
      </c>
    </row>
    <row r="2830" spans="1:14" x14ac:dyDescent="0.25">
      <c r="A2830" t="s">
        <v>2458</v>
      </c>
      <c r="B2830" t="s">
        <v>2537</v>
      </c>
      <c r="C2830" t="s">
        <v>2340</v>
      </c>
      <c r="D2830" s="98">
        <v>45532</v>
      </c>
      <c r="E2830" s="1">
        <v>187</v>
      </c>
      <c r="F2830" t="s">
        <v>2467</v>
      </c>
      <c r="G2830" s="1">
        <v>3568860</v>
      </c>
      <c r="H2830" t="s">
        <v>2361</v>
      </c>
      <c r="I2830" s="88">
        <v>24</v>
      </c>
      <c r="L2830" s="47">
        <v>12.645809999999999</v>
      </c>
      <c r="M2830" s="47">
        <f t="shared" si="92"/>
        <v>303.49943999999999</v>
      </c>
      <c r="N2830">
        <f t="shared" si="91"/>
        <v>28</v>
      </c>
    </row>
    <row r="2831" spans="1:14" x14ac:dyDescent="0.25">
      <c r="A2831" t="s">
        <v>2458</v>
      </c>
      <c r="B2831" t="s">
        <v>2537</v>
      </c>
      <c r="C2831" t="s">
        <v>2340</v>
      </c>
      <c r="D2831" s="98">
        <v>45531</v>
      </c>
      <c r="E2831" s="1">
        <v>187</v>
      </c>
      <c r="F2831" t="s">
        <v>2467</v>
      </c>
      <c r="G2831" s="1">
        <v>3284683</v>
      </c>
      <c r="H2831" t="s">
        <v>2343</v>
      </c>
      <c r="I2831" s="88">
        <v>60</v>
      </c>
      <c r="L2831" s="47">
        <v>30.099959999999999</v>
      </c>
      <c r="M2831" s="47">
        <f t="shared" si="92"/>
        <v>1805.9975999999999</v>
      </c>
      <c r="N2831">
        <f t="shared" si="91"/>
        <v>27</v>
      </c>
    </row>
    <row r="2832" spans="1:14" x14ac:dyDescent="0.25">
      <c r="A2832" t="s">
        <v>2458</v>
      </c>
      <c r="B2832" t="s">
        <v>2537</v>
      </c>
      <c r="C2832" t="s">
        <v>2340</v>
      </c>
      <c r="D2832" s="98">
        <v>45531</v>
      </c>
      <c r="E2832" s="1">
        <v>187</v>
      </c>
      <c r="F2832" t="s">
        <v>2467</v>
      </c>
      <c r="G2832" s="1">
        <v>3373113</v>
      </c>
      <c r="H2832" t="s">
        <v>2353</v>
      </c>
      <c r="I2832" s="88">
        <v>120</v>
      </c>
      <c r="L2832" s="47">
        <v>5.9841899999999999</v>
      </c>
      <c r="M2832" s="47">
        <f t="shared" si="92"/>
        <v>718.1028</v>
      </c>
      <c r="N2832">
        <f t="shared" si="91"/>
        <v>27</v>
      </c>
    </row>
    <row r="2833" spans="1:14" x14ac:dyDescent="0.25">
      <c r="A2833" t="s">
        <v>2458</v>
      </c>
      <c r="B2833" t="s">
        <v>2537</v>
      </c>
      <c r="C2833" t="s">
        <v>2340</v>
      </c>
      <c r="D2833" s="98">
        <v>45534</v>
      </c>
      <c r="E2833" s="1">
        <v>187</v>
      </c>
      <c r="F2833" t="s">
        <v>2467</v>
      </c>
      <c r="G2833" s="1">
        <v>3284683</v>
      </c>
      <c r="H2833" t="s">
        <v>2343</v>
      </c>
      <c r="I2833" s="88">
        <v>30</v>
      </c>
      <c r="L2833" s="47">
        <v>30.099959999999999</v>
      </c>
      <c r="M2833" s="47">
        <f t="shared" si="92"/>
        <v>902.99879999999996</v>
      </c>
      <c r="N2833">
        <f t="shared" si="91"/>
        <v>30</v>
      </c>
    </row>
    <row r="2834" spans="1:14" x14ac:dyDescent="0.25">
      <c r="A2834" t="s">
        <v>2458</v>
      </c>
      <c r="B2834" t="s">
        <v>2537</v>
      </c>
      <c r="C2834" t="s">
        <v>2340</v>
      </c>
      <c r="D2834" s="98">
        <v>45534</v>
      </c>
      <c r="E2834" s="1">
        <v>187</v>
      </c>
      <c r="F2834" t="s">
        <v>2467</v>
      </c>
      <c r="G2834" s="1">
        <v>3373113</v>
      </c>
      <c r="H2834" t="s">
        <v>2353</v>
      </c>
      <c r="I2834" s="88">
        <v>60</v>
      </c>
      <c r="L2834" s="47">
        <v>5.9841899999999999</v>
      </c>
      <c r="M2834" s="47">
        <f t="shared" si="92"/>
        <v>359.0514</v>
      </c>
      <c r="N2834">
        <f t="shared" si="91"/>
        <v>30</v>
      </c>
    </row>
    <row r="2835" spans="1:14" x14ac:dyDescent="0.25">
      <c r="A2835" t="s">
        <v>2458</v>
      </c>
      <c r="B2835" t="s">
        <v>2537</v>
      </c>
      <c r="C2835" t="s">
        <v>2340</v>
      </c>
      <c r="D2835" s="98">
        <v>45534</v>
      </c>
      <c r="E2835" s="1">
        <v>187</v>
      </c>
      <c r="F2835" t="s">
        <v>2467</v>
      </c>
      <c r="G2835" s="1">
        <v>3384347</v>
      </c>
      <c r="H2835" t="s">
        <v>2345</v>
      </c>
      <c r="I2835" s="88">
        <v>120</v>
      </c>
      <c r="L2835" s="47">
        <v>5.7200040000000012</v>
      </c>
      <c r="M2835" s="47">
        <f t="shared" si="92"/>
        <v>686.40048000000013</v>
      </c>
      <c r="N2835">
        <f t="shared" si="91"/>
        <v>30</v>
      </c>
    </row>
    <row r="2836" spans="1:14" x14ac:dyDescent="0.25">
      <c r="A2836" t="s">
        <v>2458</v>
      </c>
      <c r="B2836" t="s">
        <v>2537</v>
      </c>
      <c r="C2836" t="s">
        <v>2340</v>
      </c>
      <c r="D2836" s="98">
        <v>45534</v>
      </c>
      <c r="E2836" s="1">
        <v>187</v>
      </c>
      <c r="F2836" t="s">
        <v>2467</v>
      </c>
      <c r="G2836" s="1">
        <v>3568860</v>
      </c>
      <c r="H2836" t="s">
        <v>2361</v>
      </c>
      <c r="I2836" s="88">
        <v>24</v>
      </c>
      <c r="L2836" s="47">
        <v>12.645809999999999</v>
      </c>
      <c r="M2836" s="47">
        <f t="shared" si="92"/>
        <v>303.49943999999999</v>
      </c>
      <c r="N2836">
        <f t="shared" si="91"/>
        <v>30</v>
      </c>
    </row>
    <row r="2837" spans="1:14" x14ac:dyDescent="0.25">
      <c r="A2837" t="s">
        <v>2458</v>
      </c>
      <c r="B2837" t="s">
        <v>2537</v>
      </c>
      <c r="C2837" t="s">
        <v>2340</v>
      </c>
      <c r="D2837" s="98">
        <v>45534</v>
      </c>
      <c r="E2837" s="1">
        <v>187</v>
      </c>
      <c r="F2837" t="s">
        <v>2467</v>
      </c>
      <c r="G2837" s="1">
        <v>3352387</v>
      </c>
      <c r="H2837" t="s">
        <v>2352</v>
      </c>
      <c r="I2837" s="88">
        <v>18</v>
      </c>
      <c r="L2837" s="47">
        <v>39.743999999999993</v>
      </c>
      <c r="M2837" s="47">
        <f t="shared" si="92"/>
        <v>715.39199999999983</v>
      </c>
      <c r="N2837">
        <f t="shared" si="91"/>
        <v>30</v>
      </c>
    </row>
    <row r="2838" spans="1:14" x14ac:dyDescent="0.25">
      <c r="A2838" t="s">
        <v>2458</v>
      </c>
      <c r="B2838" t="s">
        <v>2537</v>
      </c>
      <c r="C2838" t="s">
        <v>2340</v>
      </c>
      <c r="D2838" s="98">
        <v>45534</v>
      </c>
      <c r="E2838" s="1">
        <v>187</v>
      </c>
      <c r="F2838" t="s">
        <v>2467</v>
      </c>
      <c r="G2838" s="1">
        <v>3564667</v>
      </c>
      <c r="H2838" t="s">
        <v>2347</v>
      </c>
      <c r="I2838" s="88">
        <v>12</v>
      </c>
      <c r="L2838" s="47">
        <v>20.323620000000002</v>
      </c>
      <c r="M2838" s="47">
        <f t="shared" si="92"/>
        <v>243.88344000000001</v>
      </c>
      <c r="N2838">
        <f t="shared" si="91"/>
        <v>30</v>
      </c>
    </row>
    <row r="2839" spans="1:14" x14ac:dyDescent="0.25">
      <c r="A2839" t="s">
        <v>2458</v>
      </c>
      <c r="B2839" t="s">
        <v>2537</v>
      </c>
      <c r="C2839" t="s">
        <v>2340</v>
      </c>
      <c r="D2839" s="98">
        <v>45534</v>
      </c>
      <c r="E2839" s="1">
        <v>187</v>
      </c>
      <c r="F2839" t="s">
        <v>2467</v>
      </c>
      <c r="G2839" s="1">
        <v>3584240</v>
      </c>
      <c r="H2839" t="s">
        <v>2357</v>
      </c>
      <c r="I2839" s="88">
        <v>120</v>
      </c>
      <c r="L2839" s="47">
        <v>5.9841899999999999</v>
      </c>
      <c r="M2839" s="47">
        <f t="shared" si="92"/>
        <v>718.1028</v>
      </c>
      <c r="N2839">
        <f t="shared" si="91"/>
        <v>30</v>
      </c>
    </row>
    <row r="2840" spans="1:14" x14ac:dyDescent="0.25">
      <c r="A2840" t="s">
        <v>2458</v>
      </c>
      <c r="B2840" t="s">
        <v>2537</v>
      </c>
      <c r="C2840" t="s">
        <v>2340</v>
      </c>
      <c r="D2840" s="98">
        <v>45534</v>
      </c>
      <c r="E2840" s="1">
        <v>187</v>
      </c>
      <c r="F2840" t="s">
        <v>2467</v>
      </c>
      <c r="G2840" s="1">
        <v>3584241</v>
      </c>
      <c r="H2840" t="s">
        <v>2358</v>
      </c>
      <c r="I2840" s="88">
        <v>40</v>
      </c>
      <c r="L2840" s="47">
        <v>20.662344000000001</v>
      </c>
      <c r="M2840" s="47">
        <f t="shared" si="92"/>
        <v>826.49376000000007</v>
      </c>
      <c r="N2840">
        <f t="shared" si="91"/>
        <v>30</v>
      </c>
    </row>
    <row r="2841" spans="1:14" x14ac:dyDescent="0.25">
      <c r="A2841" t="s">
        <v>2458</v>
      </c>
      <c r="B2841" t="s">
        <v>2537</v>
      </c>
      <c r="C2841" t="s">
        <v>2340</v>
      </c>
      <c r="D2841" s="98">
        <v>45530</v>
      </c>
      <c r="E2841" s="1">
        <v>197</v>
      </c>
      <c r="F2841" t="s">
        <v>2468</v>
      </c>
      <c r="G2841" s="1">
        <v>3284683</v>
      </c>
      <c r="H2841" t="s">
        <v>2343</v>
      </c>
      <c r="I2841" s="88">
        <v>120</v>
      </c>
      <c r="L2841" s="47">
        <v>30.099959999999999</v>
      </c>
      <c r="M2841" s="47">
        <f t="shared" si="92"/>
        <v>3611.9951999999998</v>
      </c>
      <c r="N2841">
        <f t="shared" si="91"/>
        <v>26</v>
      </c>
    </row>
    <row r="2842" spans="1:14" x14ac:dyDescent="0.25">
      <c r="A2842" t="s">
        <v>2458</v>
      </c>
      <c r="B2842" t="s">
        <v>2537</v>
      </c>
      <c r="C2842" t="s">
        <v>2340</v>
      </c>
      <c r="D2842" s="98">
        <v>45530</v>
      </c>
      <c r="E2842" s="1">
        <v>197</v>
      </c>
      <c r="F2842" t="s">
        <v>2468</v>
      </c>
      <c r="G2842" s="1">
        <v>3408152</v>
      </c>
      <c r="H2842" t="s">
        <v>2346</v>
      </c>
      <c r="I2842" s="88">
        <v>40</v>
      </c>
      <c r="L2842" s="47">
        <v>19.800018000000001</v>
      </c>
      <c r="M2842" s="47">
        <f t="shared" si="92"/>
        <v>792.00072</v>
      </c>
      <c r="N2842">
        <f t="shared" si="91"/>
        <v>26</v>
      </c>
    </row>
    <row r="2843" spans="1:14" x14ac:dyDescent="0.25">
      <c r="A2843" t="s">
        <v>2458</v>
      </c>
      <c r="B2843" t="s">
        <v>2537</v>
      </c>
      <c r="C2843" t="s">
        <v>2340</v>
      </c>
      <c r="D2843" s="98">
        <v>45530</v>
      </c>
      <c r="E2843" s="1">
        <v>197</v>
      </c>
      <c r="F2843" t="s">
        <v>2468</v>
      </c>
      <c r="G2843" s="1">
        <v>3352387</v>
      </c>
      <c r="H2843" t="s">
        <v>2352</v>
      </c>
      <c r="I2843" s="88">
        <v>30</v>
      </c>
      <c r="L2843" s="47">
        <v>39.743999999999993</v>
      </c>
      <c r="M2843" s="47">
        <f t="shared" si="92"/>
        <v>1192.3199999999997</v>
      </c>
      <c r="N2843">
        <f t="shared" si="91"/>
        <v>26</v>
      </c>
    </row>
    <row r="2844" spans="1:14" x14ac:dyDescent="0.25">
      <c r="A2844" t="s">
        <v>2458</v>
      </c>
      <c r="B2844" t="s">
        <v>2537</v>
      </c>
      <c r="C2844" t="s">
        <v>2340</v>
      </c>
      <c r="D2844" s="98">
        <v>45533</v>
      </c>
      <c r="E2844" s="1">
        <v>197</v>
      </c>
      <c r="F2844" t="s">
        <v>2468</v>
      </c>
      <c r="G2844" s="1">
        <v>3384347</v>
      </c>
      <c r="H2844" t="s">
        <v>2345</v>
      </c>
      <c r="I2844" s="88">
        <v>60</v>
      </c>
      <c r="L2844" s="47">
        <v>5.7200040000000012</v>
      </c>
      <c r="M2844" s="47">
        <f t="shared" si="92"/>
        <v>343.20024000000006</v>
      </c>
      <c r="N2844">
        <f t="shared" si="91"/>
        <v>29</v>
      </c>
    </row>
    <row r="2845" spans="1:14" x14ac:dyDescent="0.25">
      <c r="A2845" t="s">
        <v>2458</v>
      </c>
      <c r="B2845" t="s">
        <v>2537</v>
      </c>
      <c r="C2845" t="s">
        <v>2340</v>
      </c>
      <c r="D2845" s="98">
        <v>45535</v>
      </c>
      <c r="E2845" s="1">
        <v>197</v>
      </c>
      <c r="F2845" t="s">
        <v>2468</v>
      </c>
      <c r="G2845" s="1">
        <v>3568860</v>
      </c>
      <c r="H2845" t="s">
        <v>2361</v>
      </c>
      <c r="I2845" s="88">
        <v>24</v>
      </c>
      <c r="L2845" s="47">
        <v>12.645809999999999</v>
      </c>
      <c r="M2845" s="47">
        <f t="shared" si="92"/>
        <v>303.49943999999999</v>
      </c>
      <c r="N2845">
        <f t="shared" si="91"/>
        <v>31</v>
      </c>
    </row>
    <row r="2846" spans="1:14" x14ac:dyDescent="0.25">
      <c r="A2846" t="s">
        <v>2458</v>
      </c>
      <c r="B2846" t="s">
        <v>2537</v>
      </c>
      <c r="C2846" t="s">
        <v>2340</v>
      </c>
      <c r="D2846" s="98">
        <v>45532</v>
      </c>
      <c r="E2846" s="1">
        <v>517</v>
      </c>
      <c r="F2846" t="s">
        <v>2469</v>
      </c>
      <c r="G2846" s="1">
        <v>3568860</v>
      </c>
      <c r="H2846" t="s">
        <v>2361</v>
      </c>
      <c r="I2846" s="88">
        <v>24</v>
      </c>
      <c r="L2846" s="47">
        <v>12.645809999999999</v>
      </c>
      <c r="M2846" s="47">
        <f t="shared" si="92"/>
        <v>303.49943999999999</v>
      </c>
      <c r="N2846">
        <f t="shared" si="91"/>
        <v>28</v>
      </c>
    </row>
    <row r="2847" spans="1:14" x14ac:dyDescent="0.25">
      <c r="A2847" t="s">
        <v>2458</v>
      </c>
      <c r="B2847" t="s">
        <v>2537</v>
      </c>
      <c r="C2847" t="s">
        <v>2340</v>
      </c>
      <c r="D2847" s="98">
        <v>45532</v>
      </c>
      <c r="E2847" s="1">
        <v>517</v>
      </c>
      <c r="F2847" t="s">
        <v>2469</v>
      </c>
      <c r="G2847" s="1">
        <v>3580595</v>
      </c>
      <c r="H2847" t="s">
        <v>2349</v>
      </c>
      <c r="I2847" s="88">
        <v>6</v>
      </c>
      <c r="L2847" s="47">
        <v>18.065520000000003</v>
      </c>
      <c r="M2847" s="47">
        <f t="shared" si="92"/>
        <v>108.39312000000001</v>
      </c>
      <c r="N2847">
        <f t="shared" si="91"/>
        <v>28</v>
      </c>
    </row>
    <row r="2848" spans="1:14" x14ac:dyDescent="0.25">
      <c r="A2848" t="s">
        <v>2458</v>
      </c>
      <c r="B2848" t="s">
        <v>2537</v>
      </c>
      <c r="C2848" t="s">
        <v>2340</v>
      </c>
      <c r="D2848" s="98">
        <v>45535</v>
      </c>
      <c r="E2848" s="1">
        <v>517</v>
      </c>
      <c r="F2848" t="s">
        <v>2469</v>
      </c>
      <c r="G2848" s="1">
        <v>3384346</v>
      </c>
      <c r="H2848" t="s">
        <v>2354</v>
      </c>
      <c r="I2848" s="88">
        <v>12</v>
      </c>
      <c r="L2848" s="47">
        <v>37.949940000000005</v>
      </c>
      <c r="M2848" s="47">
        <f t="shared" si="92"/>
        <v>455.39928000000009</v>
      </c>
      <c r="N2848">
        <f t="shared" si="91"/>
        <v>31</v>
      </c>
    </row>
    <row r="2849" spans="1:14" x14ac:dyDescent="0.25">
      <c r="A2849" t="s">
        <v>2458</v>
      </c>
      <c r="B2849" t="s">
        <v>2537</v>
      </c>
      <c r="C2849" t="s">
        <v>2340</v>
      </c>
      <c r="D2849" s="98">
        <v>45535</v>
      </c>
      <c r="E2849" s="1">
        <v>517</v>
      </c>
      <c r="F2849" t="s">
        <v>2469</v>
      </c>
      <c r="G2849" s="1">
        <v>3384347</v>
      </c>
      <c r="H2849" t="s">
        <v>2345</v>
      </c>
      <c r="I2849" s="88">
        <v>120</v>
      </c>
      <c r="L2849" s="47">
        <v>5.7200040000000012</v>
      </c>
      <c r="M2849" s="47">
        <f t="shared" si="92"/>
        <v>686.40048000000013</v>
      </c>
      <c r="N2849">
        <f t="shared" si="91"/>
        <v>31</v>
      </c>
    </row>
    <row r="2850" spans="1:14" x14ac:dyDescent="0.25">
      <c r="A2850" t="s">
        <v>2458</v>
      </c>
      <c r="B2850" t="s">
        <v>2537</v>
      </c>
      <c r="C2850" t="s">
        <v>2340</v>
      </c>
      <c r="D2850" s="98">
        <v>45535</v>
      </c>
      <c r="E2850" s="1">
        <v>517</v>
      </c>
      <c r="F2850" t="s">
        <v>2469</v>
      </c>
      <c r="G2850" s="1">
        <v>3408152</v>
      </c>
      <c r="H2850" t="s">
        <v>2346</v>
      </c>
      <c r="I2850" s="88">
        <v>40</v>
      </c>
      <c r="L2850" s="47">
        <v>19.800018000000001</v>
      </c>
      <c r="M2850" s="47">
        <f t="shared" si="92"/>
        <v>792.00072</v>
      </c>
      <c r="N2850">
        <f t="shared" si="91"/>
        <v>31</v>
      </c>
    </row>
    <row r="2851" spans="1:14" x14ac:dyDescent="0.25">
      <c r="A2851" t="s">
        <v>2458</v>
      </c>
      <c r="B2851" t="s">
        <v>2537</v>
      </c>
      <c r="C2851" t="s">
        <v>2340</v>
      </c>
      <c r="D2851" s="98">
        <v>45535</v>
      </c>
      <c r="E2851" s="1">
        <v>517</v>
      </c>
      <c r="F2851" t="s">
        <v>2469</v>
      </c>
      <c r="G2851" s="1">
        <v>3352387</v>
      </c>
      <c r="H2851" t="s">
        <v>2352</v>
      </c>
      <c r="I2851" s="88">
        <v>30</v>
      </c>
      <c r="L2851" s="47">
        <v>39.743999999999993</v>
      </c>
      <c r="M2851" s="47">
        <f t="shared" si="92"/>
        <v>1192.3199999999997</v>
      </c>
      <c r="N2851">
        <f t="shared" si="91"/>
        <v>31</v>
      </c>
    </row>
    <row r="2852" spans="1:14" x14ac:dyDescent="0.25">
      <c r="A2852" t="s">
        <v>2458</v>
      </c>
      <c r="B2852" t="s">
        <v>2537</v>
      </c>
      <c r="C2852" t="s">
        <v>2340</v>
      </c>
      <c r="D2852" s="98">
        <v>45530</v>
      </c>
      <c r="E2852" s="1">
        <v>519</v>
      </c>
      <c r="F2852" t="s">
        <v>2470</v>
      </c>
      <c r="G2852" s="1">
        <v>3284683</v>
      </c>
      <c r="H2852" t="s">
        <v>2343</v>
      </c>
      <c r="I2852" s="88">
        <v>12</v>
      </c>
      <c r="L2852" s="47">
        <v>30.099959999999999</v>
      </c>
      <c r="M2852" s="47">
        <f t="shared" si="92"/>
        <v>361.19952000000001</v>
      </c>
      <c r="N2852">
        <f t="shared" si="91"/>
        <v>26</v>
      </c>
    </row>
    <row r="2853" spans="1:14" x14ac:dyDescent="0.25">
      <c r="A2853" t="s">
        <v>2458</v>
      </c>
      <c r="B2853" t="s">
        <v>2537</v>
      </c>
      <c r="C2853" t="s">
        <v>2340</v>
      </c>
      <c r="D2853" s="98">
        <v>45530</v>
      </c>
      <c r="E2853" s="1">
        <v>519</v>
      </c>
      <c r="F2853" t="s">
        <v>2470</v>
      </c>
      <c r="G2853" s="1">
        <v>3352387</v>
      </c>
      <c r="H2853" t="s">
        <v>2352</v>
      </c>
      <c r="I2853" s="88">
        <v>24</v>
      </c>
      <c r="L2853" s="47">
        <v>39.743999999999993</v>
      </c>
      <c r="M2853" s="47">
        <f t="shared" si="92"/>
        <v>953.85599999999977</v>
      </c>
      <c r="N2853">
        <f t="shared" si="91"/>
        <v>26</v>
      </c>
    </row>
    <row r="2854" spans="1:14" x14ac:dyDescent="0.25">
      <c r="A2854" t="s">
        <v>2458</v>
      </c>
      <c r="B2854" t="s">
        <v>2537</v>
      </c>
      <c r="C2854" t="s">
        <v>2340</v>
      </c>
      <c r="D2854" s="98">
        <v>45530</v>
      </c>
      <c r="E2854" s="1">
        <v>519</v>
      </c>
      <c r="F2854" t="s">
        <v>2470</v>
      </c>
      <c r="G2854" s="1">
        <v>3564667</v>
      </c>
      <c r="H2854" t="s">
        <v>2347</v>
      </c>
      <c r="I2854" s="88">
        <v>24</v>
      </c>
      <c r="L2854" s="47">
        <v>20.323620000000002</v>
      </c>
      <c r="M2854" s="47">
        <f t="shared" si="92"/>
        <v>487.76688000000001</v>
      </c>
      <c r="N2854">
        <f t="shared" si="91"/>
        <v>26</v>
      </c>
    </row>
    <row r="2855" spans="1:14" x14ac:dyDescent="0.25">
      <c r="A2855" t="s">
        <v>2458</v>
      </c>
      <c r="B2855" t="s">
        <v>2537</v>
      </c>
      <c r="C2855" t="s">
        <v>2340</v>
      </c>
      <c r="D2855" s="98">
        <v>45532</v>
      </c>
      <c r="E2855" s="1">
        <v>520</v>
      </c>
      <c r="F2855" t="s">
        <v>2471</v>
      </c>
      <c r="G2855" s="1">
        <v>3373113</v>
      </c>
      <c r="H2855" t="s">
        <v>2353</v>
      </c>
      <c r="I2855" s="88">
        <v>120</v>
      </c>
      <c r="L2855" s="47">
        <v>5.9841899999999999</v>
      </c>
      <c r="M2855" s="47">
        <f t="shared" si="92"/>
        <v>718.1028</v>
      </c>
      <c r="N2855">
        <f t="shared" si="91"/>
        <v>28</v>
      </c>
    </row>
    <row r="2856" spans="1:14" x14ac:dyDescent="0.25">
      <c r="A2856" t="s">
        <v>2458</v>
      </c>
      <c r="B2856" t="s">
        <v>2537</v>
      </c>
      <c r="C2856" t="s">
        <v>2340</v>
      </c>
      <c r="D2856" s="98">
        <v>45532</v>
      </c>
      <c r="E2856" s="1">
        <v>520</v>
      </c>
      <c r="F2856" t="s">
        <v>2471</v>
      </c>
      <c r="G2856" s="1">
        <v>3384347</v>
      </c>
      <c r="H2856" t="s">
        <v>2345</v>
      </c>
      <c r="I2856" s="88">
        <v>120</v>
      </c>
      <c r="L2856" s="47">
        <v>5.7200040000000012</v>
      </c>
      <c r="M2856" s="47">
        <f t="shared" si="92"/>
        <v>686.40048000000013</v>
      </c>
      <c r="N2856">
        <f t="shared" si="91"/>
        <v>28</v>
      </c>
    </row>
    <row r="2857" spans="1:14" x14ac:dyDescent="0.25">
      <c r="A2857" t="s">
        <v>2458</v>
      </c>
      <c r="B2857" t="s">
        <v>2537</v>
      </c>
      <c r="C2857" t="s">
        <v>2340</v>
      </c>
      <c r="D2857" s="98">
        <v>45532</v>
      </c>
      <c r="E2857" s="1">
        <v>520</v>
      </c>
      <c r="F2857" t="s">
        <v>2471</v>
      </c>
      <c r="G2857" s="1">
        <v>3584240</v>
      </c>
      <c r="H2857" t="s">
        <v>2357</v>
      </c>
      <c r="I2857" s="88">
        <v>120</v>
      </c>
      <c r="L2857" s="47">
        <v>5.9841899999999999</v>
      </c>
      <c r="M2857" s="47">
        <f t="shared" si="92"/>
        <v>718.1028</v>
      </c>
      <c r="N2857">
        <f t="shared" si="91"/>
        <v>28</v>
      </c>
    </row>
    <row r="2858" spans="1:14" x14ac:dyDescent="0.25">
      <c r="A2858" t="s">
        <v>2458</v>
      </c>
      <c r="B2858" t="s">
        <v>2537</v>
      </c>
      <c r="C2858" t="s">
        <v>2340</v>
      </c>
      <c r="D2858" s="98">
        <v>45534</v>
      </c>
      <c r="E2858" s="1">
        <v>520</v>
      </c>
      <c r="F2858" t="s">
        <v>2471</v>
      </c>
      <c r="G2858" s="1">
        <v>3284683</v>
      </c>
      <c r="H2858" t="s">
        <v>2343</v>
      </c>
      <c r="I2858" s="88">
        <v>24</v>
      </c>
      <c r="L2858" s="47">
        <v>30.099959999999999</v>
      </c>
      <c r="M2858" s="47">
        <f t="shared" si="92"/>
        <v>722.39904000000001</v>
      </c>
      <c r="N2858">
        <f t="shared" si="91"/>
        <v>30</v>
      </c>
    </row>
    <row r="2859" spans="1:14" x14ac:dyDescent="0.25">
      <c r="A2859" t="s">
        <v>2458</v>
      </c>
      <c r="B2859" t="s">
        <v>2537</v>
      </c>
      <c r="C2859" t="s">
        <v>2340</v>
      </c>
      <c r="D2859" s="98">
        <v>45534</v>
      </c>
      <c r="E2859" s="1">
        <v>520</v>
      </c>
      <c r="F2859" t="s">
        <v>2471</v>
      </c>
      <c r="G2859" s="1">
        <v>3373113</v>
      </c>
      <c r="H2859" t="s">
        <v>2353</v>
      </c>
      <c r="I2859" s="88">
        <v>120</v>
      </c>
      <c r="L2859" s="47">
        <v>5.9841899999999999</v>
      </c>
      <c r="M2859" s="47">
        <f t="shared" si="92"/>
        <v>718.1028</v>
      </c>
      <c r="N2859">
        <f t="shared" si="91"/>
        <v>30</v>
      </c>
    </row>
    <row r="2860" spans="1:14" x14ac:dyDescent="0.25">
      <c r="A2860" t="s">
        <v>2458</v>
      </c>
      <c r="B2860" t="s">
        <v>2537</v>
      </c>
      <c r="C2860" t="s">
        <v>2340</v>
      </c>
      <c r="D2860" s="98">
        <v>45534</v>
      </c>
      <c r="E2860" s="1">
        <v>520</v>
      </c>
      <c r="F2860" t="s">
        <v>2471</v>
      </c>
      <c r="G2860" s="1">
        <v>3384346</v>
      </c>
      <c r="H2860" t="s">
        <v>2354</v>
      </c>
      <c r="I2860" s="88">
        <v>24</v>
      </c>
      <c r="L2860" s="47">
        <v>37.949940000000005</v>
      </c>
      <c r="M2860" s="47">
        <f t="shared" si="92"/>
        <v>910.79856000000018</v>
      </c>
      <c r="N2860">
        <f t="shared" si="91"/>
        <v>30</v>
      </c>
    </row>
    <row r="2861" spans="1:14" x14ac:dyDescent="0.25">
      <c r="A2861" t="s">
        <v>2458</v>
      </c>
      <c r="B2861" t="s">
        <v>2537</v>
      </c>
      <c r="C2861" t="s">
        <v>2340</v>
      </c>
      <c r="D2861" s="98">
        <v>45534</v>
      </c>
      <c r="E2861" s="1">
        <v>520</v>
      </c>
      <c r="F2861" t="s">
        <v>2471</v>
      </c>
      <c r="G2861" s="1">
        <v>3384347</v>
      </c>
      <c r="H2861" t="s">
        <v>2345</v>
      </c>
      <c r="I2861" s="88">
        <v>120</v>
      </c>
      <c r="L2861" s="47">
        <v>5.7200040000000012</v>
      </c>
      <c r="M2861" s="47">
        <f t="shared" si="92"/>
        <v>686.40048000000013</v>
      </c>
      <c r="N2861">
        <f t="shared" si="91"/>
        <v>30</v>
      </c>
    </row>
    <row r="2862" spans="1:14" x14ac:dyDescent="0.25">
      <c r="A2862" t="s">
        <v>2458</v>
      </c>
      <c r="B2862" t="s">
        <v>2537</v>
      </c>
      <c r="C2862" t="s">
        <v>2340</v>
      </c>
      <c r="D2862" s="98">
        <v>45534</v>
      </c>
      <c r="E2862" s="1">
        <v>520</v>
      </c>
      <c r="F2862" t="s">
        <v>2471</v>
      </c>
      <c r="G2862" s="1">
        <v>3408152</v>
      </c>
      <c r="H2862" t="s">
        <v>2346</v>
      </c>
      <c r="I2862" s="88">
        <v>40</v>
      </c>
      <c r="L2862" s="47">
        <v>19.800018000000001</v>
      </c>
      <c r="M2862" s="47">
        <f t="shared" si="92"/>
        <v>792.00072</v>
      </c>
      <c r="N2862">
        <f t="shared" si="91"/>
        <v>30</v>
      </c>
    </row>
    <row r="2863" spans="1:14" x14ac:dyDescent="0.25">
      <c r="A2863" t="s">
        <v>2458</v>
      </c>
      <c r="B2863" t="s">
        <v>2537</v>
      </c>
      <c r="C2863" t="s">
        <v>2340</v>
      </c>
      <c r="D2863" s="98">
        <v>45534</v>
      </c>
      <c r="E2863" s="1">
        <v>520</v>
      </c>
      <c r="F2863" t="s">
        <v>2471</v>
      </c>
      <c r="G2863" s="1">
        <v>3352387</v>
      </c>
      <c r="H2863" t="s">
        <v>2352</v>
      </c>
      <c r="I2863" s="88">
        <v>30</v>
      </c>
      <c r="L2863" s="47">
        <v>39.743999999999993</v>
      </c>
      <c r="M2863" s="47">
        <f t="shared" si="92"/>
        <v>1192.3199999999997</v>
      </c>
      <c r="N2863">
        <f t="shared" si="91"/>
        <v>30</v>
      </c>
    </row>
    <row r="2864" spans="1:14" x14ac:dyDescent="0.25">
      <c r="A2864" t="s">
        <v>2458</v>
      </c>
      <c r="B2864" t="s">
        <v>2537</v>
      </c>
      <c r="C2864" t="s">
        <v>2340</v>
      </c>
      <c r="D2864" s="98">
        <v>45534</v>
      </c>
      <c r="E2864" s="1">
        <v>520</v>
      </c>
      <c r="F2864" t="s">
        <v>2471</v>
      </c>
      <c r="G2864" s="1">
        <v>3564666</v>
      </c>
      <c r="H2864" t="s">
        <v>2362</v>
      </c>
      <c r="I2864" s="88">
        <v>24</v>
      </c>
      <c r="L2864" s="47">
        <v>20.323620000000002</v>
      </c>
      <c r="M2864" s="47">
        <f t="shared" si="92"/>
        <v>487.76688000000001</v>
      </c>
      <c r="N2864">
        <f t="shared" si="91"/>
        <v>30</v>
      </c>
    </row>
    <row r="2865" spans="1:14" x14ac:dyDescent="0.25">
      <c r="A2865" t="s">
        <v>2458</v>
      </c>
      <c r="B2865" t="s">
        <v>2537</v>
      </c>
      <c r="C2865" t="s">
        <v>2340</v>
      </c>
      <c r="D2865" s="98">
        <v>45534</v>
      </c>
      <c r="E2865" s="1">
        <v>520</v>
      </c>
      <c r="F2865" t="s">
        <v>2471</v>
      </c>
      <c r="G2865" s="1">
        <v>3564667</v>
      </c>
      <c r="H2865" t="s">
        <v>2347</v>
      </c>
      <c r="I2865" s="88">
        <v>24</v>
      </c>
      <c r="L2865" s="47">
        <v>20.323620000000002</v>
      </c>
      <c r="M2865" s="47">
        <f t="shared" si="92"/>
        <v>487.76688000000001</v>
      </c>
      <c r="N2865">
        <f t="shared" si="91"/>
        <v>30</v>
      </c>
    </row>
    <row r="2866" spans="1:14" x14ac:dyDescent="0.25">
      <c r="A2866" t="s">
        <v>2458</v>
      </c>
      <c r="B2866" t="s">
        <v>2537</v>
      </c>
      <c r="C2866" t="s">
        <v>2340</v>
      </c>
      <c r="D2866" s="98">
        <v>45534</v>
      </c>
      <c r="E2866" s="1">
        <v>520</v>
      </c>
      <c r="F2866" t="s">
        <v>2471</v>
      </c>
      <c r="G2866" s="1">
        <v>3566457</v>
      </c>
      <c r="H2866" t="s">
        <v>2365</v>
      </c>
      <c r="I2866" s="88">
        <v>24</v>
      </c>
      <c r="L2866" s="47">
        <v>12.645809999999999</v>
      </c>
      <c r="M2866" s="47">
        <f t="shared" si="92"/>
        <v>303.49943999999999</v>
      </c>
      <c r="N2866">
        <f t="shared" si="91"/>
        <v>30</v>
      </c>
    </row>
    <row r="2867" spans="1:14" x14ac:dyDescent="0.25">
      <c r="A2867" t="s">
        <v>2458</v>
      </c>
      <c r="B2867" t="s">
        <v>2537</v>
      </c>
      <c r="C2867" t="s">
        <v>2340</v>
      </c>
      <c r="D2867" s="98">
        <v>45532</v>
      </c>
      <c r="E2867" s="1">
        <v>535</v>
      </c>
      <c r="F2867" t="s">
        <v>2474</v>
      </c>
      <c r="G2867" s="1">
        <v>3584240</v>
      </c>
      <c r="H2867" t="s">
        <v>2357</v>
      </c>
      <c r="I2867" s="88">
        <v>120</v>
      </c>
      <c r="L2867" s="47">
        <v>5.9841899999999999</v>
      </c>
      <c r="M2867" s="47">
        <f t="shared" si="92"/>
        <v>718.1028</v>
      </c>
      <c r="N2867">
        <f t="shared" si="91"/>
        <v>28</v>
      </c>
    </row>
    <row r="2868" spans="1:14" x14ac:dyDescent="0.25">
      <c r="A2868" t="s">
        <v>2458</v>
      </c>
      <c r="B2868" t="s">
        <v>2537</v>
      </c>
      <c r="C2868" t="s">
        <v>2340</v>
      </c>
      <c r="D2868" s="98">
        <v>45530</v>
      </c>
      <c r="E2868" s="1">
        <v>536</v>
      </c>
      <c r="F2868" t="s">
        <v>2475</v>
      </c>
      <c r="G2868" s="1">
        <v>3408152</v>
      </c>
      <c r="H2868" t="s">
        <v>2346</v>
      </c>
      <c r="I2868" s="88">
        <v>20</v>
      </c>
      <c r="L2868" s="47">
        <v>19.800018000000001</v>
      </c>
      <c r="M2868" s="47">
        <f t="shared" si="92"/>
        <v>396.00036</v>
      </c>
      <c r="N2868">
        <f t="shared" ref="N2868:N2929" si="93">+DAY(D2868)</f>
        <v>26</v>
      </c>
    </row>
    <row r="2869" spans="1:14" x14ac:dyDescent="0.25">
      <c r="A2869" t="s">
        <v>2458</v>
      </c>
      <c r="B2869" t="s">
        <v>2537</v>
      </c>
      <c r="C2869" t="s">
        <v>2340</v>
      </c>
      <c r="D2869" s="98">
        <v>45532</v>
      </c>
      <c r="E2869" s="1">
        <v>536</v>
      </c>
      <c r="F2869" t="s">
        <v>2475</v>
      </c>
      <c r="G2869" s="1">
        <v>3373113</v>
      </c>
      <c r="H2869" t="s">
        <v>2353</v>
      </c>
      <c r="I2869" s="88">
        <v>60</v>
      </c>
      <c r="L2869" s="47">
        <v>5.9841899999999999</v>
      </c>
      <c r="M2869" s="47">
        <f t="shared" si="92"/>
        <v>359.0514</v>
      </c>
      <c r="N2869">
        <f t="shared" si="93"/>
        <v>28</v>
      </c>
    </row>
    <row r="2870" spans="1:14" x14ac:dyDescent="0.25">
      <c r="A2870" t="s">
        <v>2458</v>
      </c>
      <c r="B2870" t="s">
        <v>2537</v>
      </c>
      <c r="C2870" t="s">
        <v>2340</v>
      </c>
      <c r="D2870" s="98">
        <v>45534</v>
      </c>
      <c r="E2870" s="1">
        <v>536</v>
      </c>
      <c r="F2870" t="s">
        <v>2475</v>
      </c>
      <c r="G2870" s="1">
        <v>3580230</v>
      </c>
      <c r="H2870" t="s">
        <v>2356</v>
      </c>
      <c r="I2870" s="88">
        <v>6</v>
      </c>
      <c r="L2870" s="47">
        <v>36.695520000000002</v>
      </c>
      <c r="M2870" s="47">
        <f t="shared" si="92"/>
        <v>220.17312000000001</v>
      </c>
      <c r="N2870">
        <f t="shared" si="93"/>
        <v>30</v>
      </c>
    </row>
    <row r="2871" spans="1:14" x14ac:dyDescent="0.25">
      <c r="A2871" t="s">
        <v>2458</v>
      </c>
      <c r="B2871" t="s">
        <v>2537</v>
      </c>
      <c r="C2871" t="s">
        <v>2340</v>
      </c>
      <c r="D2871" s="98">
        <v>45534</v>
      </c>
      <c r="E2871" s="1">
        <v>545</v>
      </c>
      <c r="F2871" t="s">
        <v>2477</v>
      </c>
      <c r="G2871" s="1">
        <v>3284683</v>
      </c>
      <c r="H2871" t="s">
        <v>2343</v>
      </c>
      <c r="I2871" s="88">
        <v>6</v>
      </c>
      <c r="L2871" s="47">
        <v>30.099959999999999</v>
      </c>
      <c r="M2871" s="47">
        <f t="shared" si="92"/>
        <v>180.59976</v>
      </c>
      <c r="N2871">
        <f t="shared" si="93"/>
        <v>30</v>
      </c>
    </row>
    <row r="2872" spans="1:14" x14ac:dyDescent="0.25">
      <c r="A2872" t="s">
        <v>2458</v>
      </c>
      <c r="B2872" t="s">
        <v>2537</v>
      </c>
      <c r="C2872" t="s">
        <v>2340</v>
      </c>
      <c r="D2872" s="98">
        <v>45533</v>
      </c>
      <c r="E2872" s="1">
        <v>562</v>
      </c>
      <c r="F2872" t="s">
        <v>2478</v>
      </c>
      <c r="G2872" s="1">
        <v>3284683</v>
      </c>
      <c r="H2872" t="s">
        <v>2343</v>
      </c>
      <c r="I2872" s="88">
        <v>6</v>
      </c>
      <c r="L2872" s="47">
        <v>30.099959999999999</v>
      </c>
      <c r="M2872" s="47">
        <f t="shared" si="92"/>
        <v>180.59976</v>
      </c>
      <c r="N2872">
        <f t="shared" si="93"/>
        <v>29</v>
      </c>
    </row>
    <row r="2873" spans="1:14" x14ac:dyDescent="0.25">
      <c r="A2873" t="s">
        <v>2458</v>
      </c>
      <c r="B2873" t="s">
        <v>2537</v>
      </c>
      <c r="C2873" t="s">
        <v>2340</v>
      </c>
      <c r="D2873" s="98">
        <v>45532</v>
      </c>
      <c r="E2873" s="1">
        <v>574</v>
      </c>
      <c r="F2873" t="s">
        <v>2479</v>
      </c>
      <c r="G2873" s="1">
        <v>3284683</v>
      </c>
      <c r="H2873" t="s">
        <v>2343</v>
      </c>
      <c r="I2873" s="88">
        <v>12</v>
      </c>
      <c r="L2873" s="47">
        <v>30.099959999999999</v>
      </c>
      <c r="M2873" s="47">
        <f t="shared" si="92"/>
        <v>361.19952000000001</v>
      </c>
      <c r="N2873">
        <f t="shared" si="93"/>
        <v>28</v>
      </c>
    </row>
    <row r="2874" spans="1:14" x14ac:dyDescent="0.25">
      <c r="A2874" t="s">
        <v>2458</v>
      </c>
      <c r="B2874" t="s">
        <v>2537</v>
      </c>
      <c r="C2874" t="s">
        <v>2340</v>
      </c>
      <c r="D2874" s="98">
        <v>45532</v>
      </c>
      <c r="E2874" s="1">
        <v>574</v>
      </c>
      <c r="F2874" t="s">
        <v>2479</v>
      </c>
      <c r="G2874" s="1">
        <v>3373113</v>
      </c>
      <c r="H2874" t="s">
        <v>2353</v>
      </c>
      <c r="I2874" s="88">
        <v>60</v>
      </c>
      <c r="L2874" s="47">
        <v>5.9841899999999999</v>
      </c>
      <c r="M2874" s="47">
        <f t="shared" si="92"/>
        <v>359.0514</v>
      </c>
      <c r="N2874">
        <f t="shared" si="93"/>
        <v>28</v>
      </c>
    </row>
    <row r="2875" spans="1:14" x14ac:dyDescent="0.25">
      <c r="A2875" t="s">
        <v>2458</v>
      </c>
      <c r="B2875" t="s">
        <v>2537</v>
      </c>
      <c r="C2875" t="s">
        <v>2399</v>
      </c>
      <c r="D2875" s="98">
        <v>45534</v>
      </c>
      <c r="E2875" s="1">
        <v>1471</v>
      </c>
      <c r="F2875" t="s">
        <v>2481</v>
      </c>
      <c r="G2875" s="1">
        <v>3352387</v>
      </c>
      <c r="H2875" t="s">
        <v>2352</v>
      </c>
      <c r="I2875" s="88">
        <v>6</v>
      </c>
      <c r="L2875" s="47">
        <v>39.743999999999993</v>
      </c>
      <c r="M2875" s="47">
        <f t="shared" ref="M2875:M2937" si="94">+I2875*L2875</f>
        <v>238.46399999999994</v>
      </c>
      <c r="N2875">
        <f t="shared" si="93"/>
        <v>30</v>
      </c>
    </row>
    <row r="2876" spans="1:14" x14ac:dyDescent="0.25">
      <c r="A2876" t="s">
        <v>2458</v>
      </c>
      <c r="B2876" t="s">
        <v>2537</v>
      </c>
      <c r="C2876" t="s">
        <v>2399</v>
      </c>
      <c r="D2876" s="98">
        <v>45531</v>
      </c>
      <c r="E2876" s="1">
        <v>9405</v>
      </c>
      <c r="F2876" t="s">
        <v>2539</v>
      </c>
      <c r="G2876" s="1">
        <v>3384346</v>
      </c>
      <c r="H2876" t="s">
        <v>2354</v>
      </c>
      <c r="I2876" s="88">
        <v>6</v>
      </c>
      <c r="L2876" s="47">
        <v>37.949940000000005</v>
      </c>
      <c r="M2876" s="47">
        <f t="shared" si="94"/>
        <v>227.69964000000004</v>
      </c>
      <c r="N2876">
        <f t="shared" si="93"/>
        <v>27</v>
      </c>
    </row>
    <row r="2877" spans="1:14" x14ac:dyDescent="0.25">
      <c r="A2877" t="s">
        <v>2458</v>
      </c>
      <c r="B2877" t="s">
        <v>2537</v>
      </c>
      <c r="C2877" t="s">
        <v>2399</v>
      </c>
      <c r="D2877" s="98">
        <v>45531</v>
      </c>
      <c r="E2877" s="1">
        <v>9409</v>
      </c>
      <c r="F2877" t="s">
        <v>5103</v>
      </c>
      <c r="G2877" s="1">
        <v>3284683</v>
      </c>
      <c r="H2877" t="s">
        <v>2343</v>
      </c>
      <c r="I2877" s="88">
        <v>6</v>
      </c>
      <c r="L2877" s="47">
        <v>30.099959999999999</v>
      </c>
      <c r="M2877" s="47">
        <f t="shared" si="94"/>
        <v>180.59976</v>
      </c>
      <c r="N2877">
        <f t="shared" si="93"/>
        <v>27</v>
      </c>
    </row>
    <row r="2878" spans="1:14" x14ac:dyDescent="0.25">
      <c r="A2878" t="s">
        <v>2458</v>
      </c>
      <c r="B2878" t="s">
        <v>2537</v>
      </c>
      <c r="C2878" t="s">
        <v>2399</v>
      </c>
      <c r="D2878" s="98">
        <v>45531</v>
      </c>
      <c r="E2878" s="1">
        <v>9409</v>
      </c>
      <c r="F2878" t="s">
        <v>5103</v>
      </c>
      <c r="G2878" s="1">
        <v>3384347</v>
      </c>
      <c r="H2878" t="s">
        <v>2345</v>
      </c>
      <c r="I2878" s="88">
        <v>60</v>
      </c>
      <c r="L2878" s="47">
        <v>5.7200040000000012</v>
      </c>
      <c r="M2878" s="47">
        <f t="shared" si="94"/>
        <v>343.20024000000006</v>
      </c>
      <c r="N2878">
        <f t="shared" si="93"/>
        <v>27</v>
      </c>
    </row>
    <row r="2879" spans="1:14" x14ac:dyDescent="0.25">
      <c r="A2879" t="s">
        <v>2458</v>
      </c>
      <c r="B2879" t="s">
        <v>2537</v>
      </c>
      <c r="C2879" t="s">
        <v>2399</v>
      </c>
      <c r="D2879" s="98">
        <v>45535</v>
      </c>
      <c r="E2879" s="1">
        <v>9421</v>
      </c>
      <c r="F2879" t="s">
        <v>5106</v>
      </c>
      <c r="G2879" s="1">
        <v>3284683</v>
      </c>
      <c r="H2879" t="s">
        <v>2343</v>
      </c>
      <c r="I2879" s="88">
        <v>6</v>
      </c>
      <c r="L2879" s="47">
        <v>30.099959999999999</v>
      </c>
      <c r="M2879" s="47">
        <f t="shared" si="94"/>
        <v>180.59976</v>
      </c>
      <c r="N2879">
        <f t="shared" si="93"/>
        <v>31</v>
      </c>
    </row>
    <row r="2880" spans="1:14" x14ac:dyDescent="0.25">
      <c r="A2880" t="s">
        <v>2458</v>
      </c>
      <c r="B2880" t="s">
        <v>2537</v>
      </c>
      <c r="C2880" t="s">
        <v>2399</v>
      </c>
      <c r="D2880" s="98">
        <v>45535</v>
      </c>
      <c r="E2880" s="1">
        <v>9421</v>
      </c>
      <c r="F2880" t="s">
        <v>5106</v>
      </c>
      <c r="G2880" s="1">
        <v>3384347</v>
      </c>
      <c r="H2880" t="s">
        <v>2345</v>
      </c>
      <c r="I2880" s="88">
        <v>60</v>
      </c>
      <c r="L2880" s="47">
        <v>5.7200040000000012</v>
      </c>
      <c r="M2880" s="47">
        <f t="shared" si="94"/>
        <v>343.20024000000006</v>
      </c>
      <c r="N2880">
        <f t="shared" si="93"/>
        <v>31</v>
      </c>
    </row>
    <row r="2881" spans="1:14" x14ac:dyDescent="0.25">
      <c r="A2881" t="s">
        <v>2458</v>
      </c>
      <c r="B2881" t="s">
        <v>2537</v>
      </c>
      <c r="C2881" t="s">
        <v>2399</v>
      </c>
      <c r="D2881" s="98">
        <v>45535</v>
      </c>
      <c r="E2881" s="1">
        <v>9421</v>
      </c>
      <c r="F2881" t="s">
        <v>5106</v>
      </c>
      <c r="G2881" s="1">
        <v>3568860</v>
      </c>
      <c r="H2881" t="s">
        <v>2361</v>
      </c>
      <c r="I2881" s="88">
        <v>24</v>
      </c>
      <c r="L2881" s="47">
        <v>12.645809999999999</v>
      </c>
      <c r="M2881" s="47">
        <f t="shared" si="94"/>
        <v>303.49943999999999</v>
      </c>
      <c r="N2881">
        <f t="shared" si="93"/>
        <v>31</v>
      </c>
    </row>
    <row r="2882" spans="1:14" x14ac:dyDescent="0.25">
      <c r="A2882" t="s">
        <v>2458</v>
      </c>
      <c r="B2882" t="s">
        <v>2537</v>
      </c>
      <c r="C2882" t="s">
        <v>2399</v>
      </c>
      <c r="D2882" s="98">
        <v>45535</v>
      </c>
      <c r="E2882" s="1">
        <v>9421</v>
      </c>
      <c r="F2882" t="s">
        <v>5106</v>
      </c>
      <c r="G2882" s="1">
        <v>3352387</v>
      </c>
      <c r="H2882" t="s">
        <v>2352</v>
      </c>
      <c r="I2882" s="88">
        <v>6</v>
      </c>
      <c r="L2882" s="47">
        <v>39.743999999999993</v>
      </c>
      <c r="M2882" s="47">
        <f t="shared" si="94"/>
        <v>238.46399999999994</v>
      </c>
      <c r="N2882">
        <f t="shared" si="93"/>
        <v>31</v>
      </c>
    </row>
    <row r="2883" spans="1:14" x14ac:dyDescent="0.25">
      <c r="A2883" t="s">
        <v>2458</v>
      </c>
      <c r="B2883" t="s">
        <v>2537</v>
      </c>
      <c r="C2883" t="s">
        <v>2399</v>
      </c>
      <c r="D2883" s="98">
        <v>45535</v>
      </c>
      <c r="E2883" s="1">
        <v>9421</v>
      </c>
      <c r="F2883" t="s">
        <v>5106</v>
      </c>
      <c r="G2883" s="1">
        <v>3373113</v>
      </c>
      <c r="H2883" t="s">
        <v>2353</v>
      </c>
      <c r="I2883" s="88">
        <v>60</v>
      </c>
      <c r="L2883" s="47">
        <v>5.9841899999999999</v>
      </c>
      <c r="M2883" s="47">
        <f t="shared" si="94"/>
        <v>359.0514</v>
      </c>
      <c r="N2883">
        <f t="shared" si="93"/>
        <v>31</v>
      </c>
    </row>
    <row r="2884" spans="1:14" x14ac:dyDescent="0.25">
      <c r="A2884" t="s">
        <v>2497</v>
      </c>
      <c r="B2884" t="s">
        <v>2537</v>
      </c>
      <c r="C2884" t="s">
        <v>2399</v>
      </c>
      <c r="D2884" s="98">
        <v>45534</v>
      </c>
      <c r="E2884" s="1">
        <v>212</v>
      </c>
      <c r="F2884" t="s">
        <v>5108</v>
      </c>
      <c r="G2884" s="1">
        <v>3566457</v>
      </c>
      <c r="H2884" t="s">
        <v>2365</v>
      </c>
      <c r="I2884" s="88">
        <v>24</v>
      </c>
      <c r="L2884" s="47">
        <v>12.645809999999999</v>
      </c>
      <c r="M2884" s="47">
        <f t="shared" si="94"/>
        <v>303.49943999999999</v>
      </c>
      <c r="N2884">
        <f t="shared" si="93"/>
        <v>30</v>
      </c>
    </row>
    <row r="2885" spans="1:14" x14ac:dyDescent="0.25">
      <c r="A2885" t="s">
        <v>2497</v>
      </c>
      <c r="B2885" t="s">
        <v>2537</v>
      </c>
      <c r="C2885" t="s">
        <v>2399</v>
      </c>
      <c r="D2885" s="98">
        <v>45534</v>
      </c>
      <c r="E2885" s="1">
        <v>212</v>
      </c>
      <c r="F2885" t="s">
        <v>5108</v>
      </c>
      <c r="G2885" s="1">
        <v>3284683</v>
      </c>
      <c r="H2885" t="s">
        <v>2343</v>
      </c>
      <c r="I2885" s="88">
        <v>6</v>
      </c>
      <c r="L2885" s="47">
        <v>30.099959999999999</v>
      </c>
      <c r="M2885" s="47">
        <f t="shared" si="94"/>
        <v>180.59976</v>
      </c>
      <c r="N2885">
        <f t="shared" si="93"/>
        <v>30</v>
      </c>
    </row>
    <row r="2886" spans="1:14" x14ac:dyDescent="0.25">
      <c r="A2886" t="s">
        <v>2497</v>
      </c>
      <c r="B2886" t="s">
        <v>2537</v>
      </c>
      <c r="C2886" t="s">
        <v>2399</v>
      </c>
      <c r="D2886" s="98">
        <v>45534</v>
      </c>
      <c r="E2886" s="1">
        <v>214</v>
      </c>
      <c r="F2886" t="s">
        <v>2561</v>
      </c>
      <c r="G2886" s="1">
        <v>3284683</v>
      </c>
      <c r="H2886" t="s">
        <v>2343</v>
      </c>
      <c r="I2886" s="88">
        <v>6</v>
      </c>
      <c r="L2886" s="47">
        <v>30.099959999999999</v>
      </c>
      <c r="M2886" s="47">
        <f t="shared" si="94"/>
        <v>180.59976</v>
      </c>
      <c r="N2886">
        <f t="shared" si="93"/>
        <v>30</v>
      </c>
    </row>
    <row r="2887" spans="1:14" x14ac:dyDescent="0.25">
      <c r="A2887" t="s">
        <v>2497</v>
      </c>
      <c r="B2887" t="s">
        <v>2537</v>
      </c>
      <c r="C2887" t="s">
        <v>2399</v>
      </c>
      <c r="D2887" s="98">
        <v>45534</v>
      </c>
      <c r="E2887" s="1">
        <v>214</v>
      </c>
      <c r="F2887" t="s">
        <v>2561</v>
      </c>
      <c r="G2887" s="1">
        <v>3352387</v>
      </c>
      <c r="H2887" t="s">
        <v>2352</v>
      </c>
      <c r="I2887" s="88">
        <v>6</v>
      </c>
      <c r="L2887" s="47">
        <v>39.743999999999993</v>
      </c>
      <c r="M2887" s="47">
        <f t="shared" si="94"/>
        <v>238.46399999999994</v>
      </c>
      <c r="N2887">
        <f t="shared" si="93"/>
        <v>30</v>
      </c>
    </row>
    <row r="2888" spans="1:14" x14ac:dyDescent="0.25">
      <c r="A2888" t="s">
        <v>2497</v>
      </c>
      <c r="B2888" t="s">
        <v>2537</v>
      </c>
      <c r="C2888" t="s">
        <v>2399</v>
      </c>
      <c r="D2888" s="98">
        <v>45532</v>
      </c>
      <c r="E2888" s="1">
        <v>227</v>
      </c>
      <c r="F2888" t="s">
        <v>2500</v>
      </c>
      <c r="G2888" s="1">
        <v>3352387</v>
      </c>
      <c r="H2888" t="s">
        <v>2352</v>
      </c>
      <c r="I2888" s="88">
        <v>6</v>
      </c>
      <c r="L2888" s="47">
        <v>39.743999999999993</v>
      </c>
      <c r="M2888" s="47">
        <f t="shared" si="94"/>
        <v>238.46399999999994</v>
      </c>
      <c r="N2888">
        <f t="shared" si="93"/>
        <v>28</v>
      </c>
    </row>
    <row r="2889" spans="1:14" x14ac:dyDescent="0.25">
      <c r="A2889" t="s">
        <v>2497</v>
      </c>
      <c r="B2889" t="s">
        <v>2537</v>
      </c>
      <c r="C2889" t="s">
        <v>2399</v>
      </c>
      <c r="D2889" s="98">
        <v>45533</v>
      </c>
      <c r="E2889" s="1">
        <v>227</v>
      </c>
      <c r="F2889" t="s">
        <v>2500</v>
      </c>
      <c r="G2889" s="1">
        <v>3384347</v>
      </c>
      <c r="H2889" t="s">
        <v>2345</v>
      </c>
      <c r="I2889" s="88">
        <v>60</v>
      </c>
      <c r="L2889" s="47">
        <v>5.7200040000000012</v>
      </c>
      <c r="M2889" s="47">
        <f t="shared" si="94"/>
        <v>343.20024000000006</v>
      </c>
      <c r="N2889">
        <f t="shared" si="93"/>
        <v>29</v>
      </c>
    </row>
    <row r="2890" spans="1:14" x14ac:dyDescent="0.25">
      <c r="A2890" t="s">
        <v>2497</v>
      </c>
      <c r="B2890" t="s">
        <v>2537</v>
      </c>
      <c r="C2890" t="s">
        <v>2399</v>
      </c>
      <c r="D2890" s="98">
        <v>45535</v>
      </c>
      <c r="E2890" s="1">
        <v>234</v>
      </c>
      <c r="F2890" t="s">
        <v>5112</v>
      </c>
      <c r="G2890" s="1">
        <v>3284683</v>
      </c>
      <c r="H2890" t="s">
        <v>2343</v>
      </c>
      <c r="I2890" s="88">
        <v>12</v>
      </c>
      <c r="L2890" s="47">
        <v>30.099959999999999</v>
      </c>
      <c r="M2890" s="47">
        <f t="shared" si="94"/>
        <v>361.19952000000001</v>
      </c>
      <c r="N2890">
        <f t="shared" si="93"/>
        <v>31</v>
      </c>
    </row>
    <row r="2891" spans="1:14" x14ac:dyDescent="0.25">
      <c r="A2891" t="s">
        <v>2497</v>
      </c>
      <c r="B2891" t="s">
        <v>2537</v>
      </c>
      <c r="C2891" t="s">
        <v>2399</v>
      </c>
      <c r="D2891" s="98">
        <v>45534</v>
      </c>
      <c r="E2891" s="1">
        <v>236</v>
      </c>
      <c r="F2891" t="s">
        <v>2501</v>
      </c>
      <c r="G2891" s="1">
        <v>3384347</v>
      </c>
      <c r="H2891" t="s">
        <v>2345</v>
      </c>
      <c r="I2891" s="88">
        <v>60</v>
      </c>
      <c r="L2891" s="47">
        <v>5.7200040000000012</v>
      </c>
      <c r="M2891" s="47">
        <f t="shared" si="94"/>
        <v>343.20024000000006</v>
      </c>
      <c r="N2891">
        <f t="shared" si="93"/>
        <v>30</v>
      </c>
    </row>
    <row r="2892" spans="1:14" x14ac:dyDescent="0.25">
      <c r="A2892" t="s">
        <v>2497</v>
      </c>
      <c r="B2892" t="s">
        <v>2537</v>
      </c>
      <c r="C2892" t="s">
        <v>2399</v>
      </c>
      <c r="D2892" s="98">
        <v>45533</v>
      </c>
      <c r="E2892" s="1">
        <v>237</v>
      </c>
      <c r="F2892" t="s">
        <v>5113</v>
      </c>
      <c r="G2892" s="1">
        <v>3284683</v>
      </c>
      <c r="H2892" t="s">
        <v>2343</v>
      </c>
      <c r="I2892" s="88">
        <v>6</v>
      </c>
      <c r="L2892" s="47">
        <v>30.099959999999999</v>
      </c>
      <c r="M2892" s="47">
        <f t="shared" si="94"/>
        <v>180.59976</v>
      </c>
      <c r="N2892">
        <f t="shared" si="93"/>
        <v>29</v>
      </c>
    </row>
    <row r="2893" spans="1:14" x14ac:dyDescent="0.25">
      <c r="A2893" t="s">
        <v>2497</v>
      </c>
      <c r="B2893" t="s">
        <v>2537</v>
      </c>
      <c r="C2893" t="s">
        <v>2399</v>
      </c>
      <c r="D2893" s="98">
        <v>45533</v>
      </c>
      <c r="E2893" s="1">
        <v>237</v>
      </c>
      <c r="F2893" t="s">
        <v>5113</v>
      </c>
      <c r="G2893" s="1">
        <v>3373113</v>
      </c>
      <c r="H2893" t="s">
        <v>2353</v>
      </c>
      <c r="I2893" s="88">
        <v>60</v>
      </c>
      <c r="L2893" s="47">
        <v>5.9841899999999999</v>
      </c>
      <c r="M2893" s="47">
        <f t="shared" si="94"/>
        <v>359.0514</v>
      </c>
      <c r="N2893">
        <f t="shared" si="93"/>
        <v>29</v>
      </c>
    </row>
    <row r="2894" spans="1:14" x14ac:dyDescent="0.25">
      <c r="A2894" t="s">
        <v>2497</v>
      </c>
      <c r="B2894" t="s">
        <v>2537</v>
      </c>
      <c r="C2894" t="s">
        <v>2399</v>
      </c>
      <c r="D2894" s="98">
        <v>45533</v>
      </c>
      <c r="E2894" s="1">
        <v>237</v>
      </c>
      <c r="F2894" t="s">
        <v>5113</v>
      </c>
      <c r="G2894" s="1">
        <v>3384347</v>
      </c>
      <c r="H2894" t="s">
        <v>2345</v>
      </c>
      <c r="I2894" s="88">
        <v>60</v>
      </c>
      <c r="L2894" s="47">
        <v>5.7200040000000012</v>
      </c>
      <c r="M2894" s="47">
        <f t="shared" si="94"/>
        <v>343.20024000000006</v>
      </c>
      <c r="N2894">
        <f t="shared" si="93"/>
        <v>29</v>
      </c>
    </row>
    <row r="2895" spans="1:14" x14ac:dyDescent="0.25">
      <c r="A2895" t="s">
        <v>2497</v>
      </c>
      <c r="B2895" t="s">
        <v>2537</v>
      </c>
      <c r="C2895" t="s">
        <v>2399</v>
      </c>
      <c r="D2895" s="98">
        <v>45533</v>
      </c>
      <c r="E2895" s="1">
        <v>237</v>
      </c>
      <c r="F2895" t="s">
        <v>5113</v>
      </c>
      <c r="G2895" s="1">
        <v>3352387</v>
      </c>
      <c r="H2895" t="s">
        <v>2352</v>
      </c>
      <c r="I2895" s="88">
        <v>6</v>
      </c>
      <c r="L2895" s="47">
        <v>39.743999999999993</v>
      </c>
      <c r="M2895" s="47">
        <f t="shared" si="94"/>
        <v>238.46399999999994</v>
      </c>
      <c r="N2895">
        <f t="shared" si="93"/>
        <v>29</v>
      </c>
    </row>
    <row r="2896" spans="1:14" x14ac:dyDescent="0.25">
      <c r="A2896" t="s">
        <v>2497</v>
      </c>
      <c r="B2896" t="s">
        <v>2537</v>
      </c>
      <c r="C2896" t="s">
        <v>2399</v>
      </c>
      <c r="D2896" s="98">
        <v>45533</v>
      </c>
      <c r="E2896" s="1">
        <v>237</v>
      </c>
      <c r="F2896" t="s">
        <v>5113</v>
      </c>
      <c r="G2896" s="1">
        <v>3384346</v>
      </c>
      <c r="H2896" t="s">
        <v>2354</v>
      </c>
      <c r="I2896" s="88">
        <v>6</v>
      </c>
      <c r="L2896" s="47">
        <v>37.949940000000005</v>
      </c>
      <c r="M2896" s="47">
        <f t="shared" si="94"/>
        <v>227.69964000000004</v>
      </c>
      <c r="N2896">
        <f t="shared" si="93"/>
        <v>29</v>
      </c>
    </row>
    <row r="2897" spans="1:14" x14ac:dyDescent="0.25">
      <c r="A2897" t="s">
        <v>2497</v>
      </c>
      <c r="B2897" t="s">
        <v>2537</v>
      </c>
      <c r="C2897" t="s">
        <v>2399</v>
      </c>
      <c r="D2897" s="98">
        <v>45533</v>
      </c>
      <c r="E2897" s="1">
        <v>237</v>
      </c>
      <c r="F2897" t="s">
        <v>5113</v>
      </c>
      <c r="G2897" s="1">
        <v>3408152</v>
      </c>
      <c r="H2897" t="s">
        <v>2346</v>
      </c>
      <c r="I2897" s="88">
        <v>20</v>
      </c>
      <c r="L2897" s="47">
        <v>19.800018000000001</v>
      </c>
      <c r="M2897" s="47">
        <f t="shared" si="94"/>
        <v>396.00036</v>
      </c>
      <c r="N2897">
        <f t="shared" si="93"/>
        <v>29</v>
      </c>
    </row>
    <row r="2898" spans="1:14" x14ac:dyDescent="0.25">
      <c r="A2898" t="s">
        <v>2497</v>
      </c>
      <c r="B2898" t="s">
        <v>2537</v>
      </c>
      <c r="C2898" t="s">
        <v>2399</v>
      </c>
      <c r="D2898" s="98">
        <v>45531</v>
      </c>
      <c r="E2898" s="1">
        <v>238</v>
      </c>
      <c r="F2898" t="s">
        <v>2502</v>
      </c>
      <c r="G2898" s="1">
        <v>3284683</v>
      </c>
      <c r="H2898" t="s">
        <v>2343</v>
      </c>
      <c r="I2898" s="88">
        <v>12</v>
      </c>
      <c r="L2898" s="47">
        <v>30.099959999999999</v>
      </c>
      <c r="M2898" s="47">
        <f t="shared" si="94"/>
        <v>361.19952000000001</v>
      </c>
      <c r="N2898">
        <f t="shared" si="93"/>
        <v>27</v>
      </c>
    </row>
    <row r="2899" spans="1:14" x14ac:dyDescent="0.25">
      <c r="A2899" t="s">
        <v>2497</v>
      </c>
      <c r="B2899" t="s">
        <v>2537</v>
      </c>
      <c r="C2899" t="s">
        <v>2399</v>
      </c>
      <c r="D2899" s="98">
        <v>45531</v>
      </c>
      <c r="E2899" s="1">
        <v>238</v>
      </c>
      <c r="F2899" t="s">
        <v>2502</v>
      </c>
      <c r="G2899" s="1">
        <v>3352387</v>
      </c>
      <c r="H2899" t="s">
        <v>2352</v>
      </c>
      <c r="I2899" s="88">
        <v>12</v>
      </c>
      <c r="L2899" s="47">
        <v>39.743999999999993</v>
      </c>
      <c r="M2899" s="47">
        <f t="shared" si="94"/>
        <v>476.92799999999988</v>
      </c>
      <c r="N2899">
        <f t="shared" si="93"/>
        <v>27</v>
      </c>
    </row>
    <row r="2900" spans="1:14" x14ac:dyDescent="0.25">
      <c r="A2900" t="s">
        <v>2497</v>
      </c>
      <c r="B2900" t="s">
        <v>2537</v>
      </c>
      <c r="C2900" t="s">
        <v>2399</v>
      </c>
      <c r="D2900" s="98">
        <v>45534</v>
      </c>
      <c r="E2900" s="1">
        <v>238</v>
      </c>
      <c r="F2900" t="s">
        <v>2502</v>
      </c>
      <c r="G2900" s="1">
        <v>3284683</v>
      </c>
      <c r="H2900" t="s">
        <v>2343</v>
      </c>
      <c r="I2900" s="88">
        <v>6</v>
      </c>
      <c r="L2900" s="47">
        <v>30.099959999999999</v>
      </c>
      <c r="M2900" s="47">
        <f t="shared" si="94"/>
        <v>180.59976</v>
      </c>
      <c r="N2900">
        <f t="shared" si="93"/>
        <v>30</v>
      </c>
    </row>
    <row r="2901" spans="1:14" x14ac:dyDescent="0.25">
      <c r="A2901" t="s">
        <v>2497</v>
      </c>
      <c r="B2901" t="s">
        <v>2537</v>
      </c>
      <c r="C2901" t="s">
        <v>2399</v>
      </c>
      <c r="D2901" s="98">
        <v>45534</v>
      </c>
      <c r="E2901" s="1">
        <v>238</v>
      </c>
      <c r="F2901" t="s">
        <v>2502</v>
      </c>
      <c r="G2901" s="1">
        <v>3352387</v>
      </c>
      <c r="H2901" t="s">
        <v>2352</v>
      </c>
      <c r="I2901" s="88">
        <v>6</v>
      </c>
      <c r="L2901" s="47">
        <v>39.743999999999993</v>
      </c>
      <c r="M2901" s="47">
        <f t="shared" si="94"/>
        <v>238.46399999999994</v>
      </c>
      <c r="N2901">
        <f t="shared" si="93"/>
        <v>30</v>
      </c>
    </row>
    <row r="2902" spans="1:14" x14ac:dyDescent="0.25">
      <c r="A2902" t="s">
        <v>2497</v>
      </c>
      <c r="B2902" t="s">
        <v>2537</v>
      </c>
      <c r="C2902" t="s">
        <v>2399</v>
      </c>
      <c r="D2902" s="98">
        <v>45530</v>
      </c>
      <c r="E2902" s="1">
        <v>267</v>
      </c>
      <c r="F2902" t="s">
        <v>5115</v>
      </c>
      <c r="G2902" s="1">
        <v>3284683</v>
      </c>
      <c r="H2902" t="s">
        <v>2343</v>
      </c>
      <c r="I2902" s="88">
        <v>6</v>
      </c>
      <c r="L2902" s="47">
        <v>30.099959999999999</v>
      </c>
      <c r="M2902" s="47">
        <f t="shared" si="94"/>
        <v>180.59976</v>
      </c>
      <c r="N2902">
        <f t="shared" si="93"/>
        <v>26</v>
      </c>
    </row>
    <row r="2903" spans="1:14" x14ac:dyDescent="0.25">
      <c r="A2903" t="s">
        <v>2497</v>
      </c>
      <c r="B2903" t="s">
        <v>2537</v>
      </c>
      <c r="C2903" t="s">
        <v>2399</v>
      </c>
      <c r="D2903" s="98">
        <v>45530</v>
      </c>
      <c r="E2903" s="1">
        <v>267</v>
      </c>
      <c r="F2903" t="s">
        <v>5115</v>
      </c>
      <c r="G2903" s="1">
        <v>3408152</v>
      </c>
      <c r="H2903" t="s">
        <v>2346</v>
      </c>
      <c r="I2903" s="88">
        <v>20</v>
      </c>
      <c r="L2903" s="47">
        <v>19.800018000000001</v>
      </c>
      <c r="M2903" s="47">
        <f t="shared" si="94"/>
        <v>396.00036</v>
      </c>
      <c r="N2903">
        <f t="shared" si="93"/>
        <v>26</v>
      </c>
    </row>
    <row r="2904" spans="1:14" x14ac:dyDescent="0.25">
      <c r="A2904" t="s">
        <v>2497</v>
      </c>
      <c r="B2904" t="s">
        <v>2537</v>
      </c>
      <c r="C2904" t="s">
        <v>2399</v>
      </c>
      <c r="D2904" s="98">
        <v>45530</v>
      </c>
      <c r="E2904" s="1">
        <v>267</v>
      </c>
      <c r="F2904" t="s">
        <v>5115</v>
      </c>
      <c r="G2904" s="1">
        <v>3352387</v>
      </c>
      <c r="H2904" t="s">
        <v>2352</v>
      </c>
      <c r="I2904" s="88">
        <v>6</v>
      </c>
      <c r="L2904" s="47">
        <v>39.743999999999993</v>
      </c>
      <c r="M2904" s="47">
        <f t="shared" si="94"/>
        <v>238.46399999999994</v>
      </c>
      <c r="N2904">
        <f t="shared" si="93"/>
        <v>26</v>
      </c>
    </row>
    <row r="2905" spans="1:14" x14ac:dyDescent="0.25">
      <c r="A2905" t="s">
        <v>2497</v>
      </c>
      <c r="B2905" t="s">
        <v>2537</v>
      </c>
      <c r="C2905" t="s">
        <v>2399</v>
      </c>
      <c r="D2905" s="98">
        <v>45530</v>
      </c>
      <c r="E2905" s="1">
        <v>267</v>
      </c>
      <c r="F2905" t="s">
        <v>5115</v>
      </c>
      <c r="G2905" s="1">
        <v>3384347</v>
      </c>
      <c r="H2905" t="s">
        <v>2345</v>
      </c>
      <c r="I2905" s="88">
        <v>60</v>
      </c>
      <c r="L2905" s="47">
        <v>5.7200040000000012</v>
      </c>
      <c r="M2905" s="47">
        <f t="shared" si="94"/>
        <v>343.20024000000006</v>
      </c>
      <c r="N2905">
        <f t="shared" si="93"/>
        <v>26</v>
      </c>
    </row>
    <row r="2906" spans="1:14" x14ac:dyDescent="0.25">
      <c r="A2906" t="s">
        <v>2497</v>
      </c>
      <c r="B2906" t="s">
        <v>2537</v>
      </c>
      <c r="C2906" t="s">
        <v>2399</v>
      </c>
      <c r="D2906" s="98">
        <v>45535</v>
      </c>
      <c r="E2906" s="1">
        <v>278</v>
      </c>
      <c r="F2906" t="s">
        <v>2564</v>
      </c>
      <c r="G2906" s="1">
        <v>3568860</v>
      </c>
      <c r="H2906" t="s">
        <v>2361</v>
      </c>
      <c r="I2906" s="88">
        <v>24</v>
      </c>
      <c r="L2906" s="47">
        <v>12.645809999999999</v>
      </c>
      <c r="M2906" s="47">
        <f t="shared" si="94"/>
        <v>303.49943999999999</v>
      </c>
      <c r="N2906">
        <f t="shared" si="93"/>
        <v>31</v>
      </c>
    </row>
    <row r="2907" spans="1:14" x14ac:dyDescent="0.25">
      <c r="A2907" t="s">
        <v>2497</v>
      </c>
      <c r="B2907" t="s">
        <v>2537</v>
      </c>
      <c r="C2907" t="s">
        <v>2399</v>
      </c>
      <c r="D2907" s="98">
        <v>45535</v>
      </c>
      <c r="E2907" s="1">
        <v>278</v>
      </c>
      <c r="F2907" t="s">
        <v>2564</v>
      </c>
      <c r="G2907" s="1">
        <v>3352387</v>
      </c>
      <c r="H2907" t="s">
        <v>2352</v>
      </c>
      <c r="I2907" s="88">
        <v>12</v>
      </c>
      <c r="L2907" s="47">
        <v>39.743999999999993</v>
      </c>
      <c r="M2907" s="47">
        <f t="shared" si="94"/>
        <v>476.92799999999988</v>
      </c>
      <c r="N2907">
        <f t="shared" si="93"/>
        <v>31</v>
      </c>
    </row>
    <row r="2908" spans="1:14" x14ac:dyDescent="0.25">
      <c r="A2908" t="s">
        <v>2497</v>
      </c>
      <c r="B2908" t="s">
        <v>2537</v>
      </c>
      <c r="C2908" t="s">
        <v>2399</v>
      </c>
      <c r="D2908" s="98">
        <v>45535</v>
      </c>
      <c r="E2908" s="1">
        <v>279</v>
      </c>
      <c r="F2908" t="s">
        <v>5389</v>
      </c>
      <c r="G2908" s="1">
        <v>3384347</v>
      </c>
      <c r="H2908" t="s">
        <v>2345</v>
      </c>
      <c r="I2908" s="88">
        <v>60</v>
      </c>
      <c r="L2908" s="47">
        <v>5.7200040000000012</v>
      </c>
      <c r="M2908" s="47">
        <f t="shared" si="94"/>
        <v>343.20024000000006</v>
      </c>
      <c r="N2908">
        <f t="shared" si="93"/>
        <v>31</v>
      </c>
    </row>
    <row r="2909" spans="1:14" x14ac:dyDescent="0.25">
      <c r="A2909" t="s">
        <v>2497</v>
      </c>
      <c r="B2909" t="s">
        <v>2537</v>
      </c>
      <c r="C2909" t="s">
        <v>2399</v>
      </c>
      <c r="D2909" s="98">
        <v>45534</v>
      </c>
      <c r="E2909" s="1">
        <v>289</v>
      </c>
      <c r="F2909" t="s">
        <v>2507</v>
      </c>
      <c r="G2909" s="1">
        <v>3284683</v>
      </c>
      <c r="H2909" t="s">
        <v>2343</v>
      </c>
      <c r="I2909" s="88">
        <v>6</v>
      </c>
      <c r="L2909" s="47">
        <v>30.099959999999999</v>
      </c>
      <c r="M2909" s="47">
        <f t="shared" si="94"/>
        <v>180.59976</v>
      </c>
      <c r="N2909">
        <f t="shared" si="93"/>
        <v>30</v>
      </c>
    </row>
    <row r="2910" spans="1:14" x14ac:dyDescent="0.25">
      <c r="A2910" t="s">
        <v>2497</v>
      </c>
      <c r="B2910" t="s">
        <v>2537</v>
      </c>
      <c r="C2910" t="s">
        <v>2399</v>
      </c>
      <c r="D2910" s="98">
        <v>45532</v>
      </c>
      <c r="E2910" s="1">
        <v>409</v>
      </c>
      <c r="F2910" t="s">
        <v>5117</v>
      </c>
      <c r="G2910" s="1">
        <v>3284683</v>
      </c>
      <c r="H2910" t="s">
        <v>2343</v>
      </c>
      <c r="I2910" s="88">
        <v>6</v>
      </c>
      <c r="L2910" s="47">
        <v>30.099959999999999</v>
      </c>
      <c r="M2910" s="47">
        <f t="shared" si="94"/>
        <v>180.59976</v>
      </c>
      <c r="N2910">
        <f t="shared" si="93"/>
        <v>28</v>
      </c>
    </row>
    <row r="2911" spans="1:14" x14ac:dyDescent="0.25">
      <c r="A2911" t="s">
        <v>2497</v>
      </c>
      <c r="B2911" t="s">
        <v>2537</v>
      </c>
      <c r="C2911" t="s">
        <v>2399</v>
      </c>
      <c r="D2911" s="98">
        <v>45533</v>
      </c>
      <c r="E2911" s="1">
        <v>410</v>
      </c>
      <c r="F2911" t="s">
        <v>5533</v>
      </c>
      <c r="G2911" s="1">
        <v>3373113</v>
      </c>
      <c r="H2911" t="s">
        <v>2353</v>
      </c>
      <c r="I2911" s="88">
        <v>60</v>
      </c>
      <c r="L2911" s="47">
        <v>5.9841899999999999</v>
      </c>
      <c r="M2911" s="47">
        <f t="shared" si="94"/>
        <v>359.0514</v>
      </c>
      <c r="N2911">
        <f t="shared" si="93"/>
        <v>29</v>
      </c>
    </row>
    <row r="2912" spans="1:14" x14ac:dyDescent="0.25">
      <c r="A2912" t="s">
        <v>2497</v>
      </c>
      <c r="B2912" t="s">
        <v>2537</v>
      </c>
      <c r="C2912" t="s">
        <v>2399</v>
      </c>
      <c r="D2912" s="98">
        <v>45533</v>
      </c>
      <c r="E2912" s="1">
        <v>410</v>
      </c>
      <c r="F2912" t="s">
        <v>5533</v>
      </c>
      <c r="G2912" s="1">
        <v>3284683</v>
      </c>
      <c r="H2912" t="s">
        <v>2343</v>
      </c>
      <c r="I2912" s="88">
        <v>12</v>
      </c>
      <c r="L2912" s="47">
        <v>30.099959999999999</v>
      </c>
      <c r="M2912" s="47">
        <f t="shared" si="94"/>
        <v>361.19952000000001</v>
      </c>
      <c r="N2912">
        <f t="shared" si="93"/>
        <v>29</v>
      </c>
    </row>
    <row r="2913" spans="1:14" x14ac:dyDescent="0.25">
      <c r="A2913" t="s">
        <v>2497</v>
      </c>
      <c r="B2913" t="s">
        <v>2537</v>
      </c>
      <c r="C2913" t="s">
        <v>2399</v>
      </c>
      <c r="D2913" s="98">
        <v>45533</v>
      </c>
      <c r="E2913" s="1">
        <v>637</v>
      </c>
      <c r="F2913" t="s">
        <v>5395</v>
      </c>
      <c r="G2913" s="1">
        <v>3352387</v>
      </c>
      <c r="H2913" t="s">
        <v>2352</v>
      </c>
      <c r="I2913" s="88">
        <v>6</v>
      </c>
      <c r="L2913" s="47">
        <v>39.743999999999993</v>
      </c>
      <c r="M2913" s="47">
        <f t="shared" si="94"/>
        <v>238.46399999999994</v>
      </c>
      <c r="N2913">
        <f t="shared" si="93"/>
        <v>29</v>
      </c>
    </row>
    <row r="2914" spans="1:14" x14ac:dyDescent="0.25">
      <c r="A2914" t="s">
        <v>2497</v>
      </c>
      <c r="B2914" t="s">
        <v>2537</v>
      </c>
      <c r="C2914" t="s">
        <v>2399</v>
      </c>
      <c r="D2914" s="98">
        <v>45531</v>
      </c>
      <c r="E2914" s="1">
        <v>654</v>
      </c>
      <c r="F2914" t="s">
        <v>5120</v>
      </c>
      <c r="G2914" s="1">
        <v>3284683</v>
      </c>
      <c r="H2914" t="s">
        <v>2343</v>
      </c>
      <c r="I2914" s="88">
        <v>12</v>
      </c>
      <c r="L2914" s="47">
        <v>30.099959999999999</v>
      </c>
      <c r="M2914" s="47">
        <f t="shared" si="94"/>
        <v>361.19952000000001</v>
      </c>
      <c r="N2914">
        <f t="shared" si="93"/>
        <v>27</v>
      </c>
    </row>
    <row r="2915" spans="1:14" x14ac:dyDescent="0.25">
      <c r="A2915" t="s">
        <v>2497</v>
      </c>
      <c r="B2915" t="s">
        <v>2537</v>
      </c>
      <c r="C2915" t="s">
        <v>2399</v>
      </c>
      <c r="D2915" s="98">
        <v>45531</v>
      </c>
      <c r="E2915" s="1">
        <v>654</v>
      </c>
      <c r="F2915" t="s">
        <v>5120</v>
      </c>
      <c r="G2915" s="1">
        <v>3373113</v>
      </c>
      <c r="H2915" t="s">
        <v>2353</v>
      </c>
      <c r="I2915" s="88">
        <v>60</v>
      </c>
      <c r="L2915" s="47">
        <v>5.9841899999999999</v>
      </c>
      <c r="M2915" s="47">
        <f t="shared" si="94"/>
        <v>359.0514</v>
      </c>
      <c r="N2915">
        <f t="shared" si="93"/>
        <v>27</v>
      </c>
    </row>
    <row r="2916" spans="1:14" x14ac:dyDescent="0.25">
      <c r="A2916" t="s">
        <v>2497</v>
      </c>
      <c r="B2916" t="s">
        <v>2537</v>
      </c>
      <c r="C2916" t="s">
        <v>2399</v>
      </c>
      <c r="D2916" s="98">
        <v>45532</v>
      </c>
      <c r="E2916" s="1">
        <v>654</v>
      </c>
      <c r="F2916" t="s">
        <v>5120</v>
      </c>
      <c r="G2916" s="1">
        <v>3352387</v>
      </c>
      <c r="H2916" t="s">
        <v>2352</v>
      </c>
      <c r="I2916" s="88">
        <v>6</v>
      </c>
      <c r="L2916" s="47">
        <v>39.743999999999993</v>
      </c>
      <c r="M2916" s="47">
        <f t="shared" si="94"/>
        <v>238.46399999999994</v>
      </c>
      <c r="N2916">
        <f t="shared" si="93"/>
        <v>28</v>
      </c>
    </row>
    <row r="2917" spans="1:14" x14ac:dyDescent="0.25">
      <c r="A2917" t="s">
        <v>2497</v>
      </c>
      <c r="B2917" t="s">
        <v>2537</v>
      </c>
      <c r="C2917" t="s">
        <v>2399</v>
      </c>
      <c r="D2917" s="98">
        <v>45534</v>
      </c>
      <c r="E2917" s="1">
        <v>659</v>
      </c>
      <c r="F2917" t="s">
        <v>2567</v>
      </c>
      <c r="G2917" s="1">
        <v>3284683</v>
      </c>
      <c r="H2917" t="s">
        <v>2343</v>
      </c>
      <c r="I2917" s="88">
        <v>6</v>
      </c>
      <c r="L2917" s="47">
        <v>30.099959999999999</v>
      </c>
      <c r="M2917" s="47">
        <f t="shared" si="94"/>
        <v>180.59976</v>
      </c>
      <c r="N2917">
        <f t="shared" si="93"/>
        <v>30</v>
      </c>
    </row>
    <row r="2918" spans="1:14" x14ac:dyDescent="0.25">
      <c r="A2918" t="s">
        <v>2497</v>
      </c>
      <c r="B2918" t="s">
        <v>2537</v>
      </c>
      <c r="C2918" t="s">
        <v>2399</v>
      </c>
      <c r="D2918" s="98">
        <v>45533</v>
      </c>
      <c r="E2918" s="1">
        <v>674</v>
      </c>
      <c r="F2918" t="s">
        <v>2511</v>
      </c>
      <c r="G2918" s="1">
        <v>3284683</v>
      </c>
      <c r="H2918" t="s">
        <v>2343</v>
      </c>
      <c r="I2918" s="88">
        <v>6</v>
      </c>
      <c r="L2918" s="47">
        <v>30.099959999999999</v>
      </c>
      <c r="M2918" s="47">
        <f t="shared" si="94"/>
        <v>180.59976</v>
      </c>
      <c r="N2918">
        <f t="shared" si="93"/>
        <v>29</v>
      </c>
    </row>
    <row r="2919" spans="1:14" x14ac:dyDescent="0.25">
      <c r="A2919" t="s">
        <v>2497</v>
      </c>
      <c r="B2919" t="s">
        <v>2537</v>
      </c>
      <c r="C2919" t="s">
        <v>2399</v>
      </c>
      <c r="D2919" s="98">
        <v>45535</v>
      </c>
      <c r="E2919" s="1">
        <v>2019</v>
      </c>
      <c r="F2919" t="s">
        <v>5405</v>
      </c>
      <c r="G2919" s="1">
        <v>3408152</v>
      </c>
      <c r="H2919" t="s">
        <v>2346</v>
      </c>
      <c r="I2919" s="88">
        <v>20</v>
      </c>
      <c r="L2919" s="47">
        <v>19.800018000000001</v>
      </c>
      <c r="M2919" s="47">
        <f t="shared" si="94"/>
        <v>396.00036</v>
      </c>
      <c r="N2919">
        <f t="shared" si="93"/>
        <v>31</v>
      </c>
    </row>
    <row r="2920" spans="1:14" x14ac:dyDescent="0.25">
      <c r="A2920" t="s">
        <v>2497</v>
      </c>
      <c r="B2920" t="s">
        <v>2537</v>
      </c>
      <c r="C2920" t="s">
        <v>2399</v>
      </c>
      <c r="D2920" s="98">
        <v>45530</v>
      </c>
      <c r="E2920" s="1">
        <v>2021</v>
      </c>
      <c r="F2920" t="s">
        <v>2512</v>
      </c>
      <c r="G2920" s="1">
        <v>3352387</v>
      </c>
      <c r="H2920" t="s">
        <v>2352</v>
      </c>
      <c r="I2920" s="88">
        <v>6</v>
      </c>
      <c r="L2920" s="47">
        <v>39.743999999999993</v>
      </c>
      <c r="M2920" s="47">
        <f t="shared" si="94"/>
        <v>238.46399999999994</v>
      </c>
      <c r="N2920">
        <f t="shared" si="93"/>
        <v>26</v>
      </c>
    </row>
    <row r="2921" spans="1:14" x14ac:dyDescent="0.25">
      <c r="A2921" t="s">
        <v>2497</v>
      </c>
      <c r="B2921" t="s">
        <v>2537</v>
      </c>
      <c r="C2921" t="s">
        <v>2399</v>
      </c>
      <c r="D2921" s="98">
        <v>45530</v>
      </c>
      <c r="E2921" s="1">
        <v>2021</v>
      </c>
      <c r="F2921" t="s">
        <v>2512</v>
      </c>
      <c r="G2921" s="1">
        <v>3384346</v>
      </c>
      <c r="H2921" t="s">
        <v>2354</v>
      </c>
      <c r="I2921" s="88">
        <v>6</v>
      </c>
      <c r="L2921" s="47">
        <v>37.949940000000005</v>
      </c>
      <c r="M2921" s="47">
        <f t="shared" si="94"/>
        <v>227.69964000000004</v>
      </c>
      <c r="N2921">
        <f t="shared" si="93"/>
        <v>26</v>
      </c>
    </row>
    <row r="2922" spans="1:14" x14ac:dyDescent="0.25">
      <c r="A2922" t="s">
        <v>2497</v>
      </c>
      <c r="B2922" t="s">
        <v>2537</v>
      </c>
      <c r="C2922" t="s">
        <v>2399</v>
      </c>
      <c r="D2922" s="98">
        <v>45530</v>
      </c>
      <c r="E2922" s="1">
        <v>2021</v>
      </c>
      <c r="F2922" t="s">
        <v>2512</v>
      </c>
      <c r="G2922" s="1">
        <v>3384347</v>
      </c>
      <c r="H2922" t="s">
        <v>2345</v>
      </c>
      <c r="I2922" s="88">
        <v>60</v>
      </c>
      <c r="L2922" s="47">
        <v>5.7200040000000012</v>
      </c>
      <c r="M2922" s="47">
        <f t="shared" si="94"/>
        <v>343.20024000000006</v>
      </c>
      <c r="N2922">
        <f t="shared" si="93"/>
        <v>26</v>
      </c>
    </row>
    <row r="2923" spans="1:14" x14ac:dyDescent="0.25">
      <c r="A2923" t="s">
        <v>2497</v>
      </c>
      <c r="B2923" t="s">
        <v>2537</v>
      </c>
      <c r="C2923" t="s">
        <v>2399</v>
      </c>
      <c r="D2923" s="98">
        <v>45534</v>
      </c>
      <c r="E2923" s="1">
        <v>2021</v>
      </c>
      <c r="F2923" t="s">
        <v>2512</v>
      </c>
      <c r="G2923" s="1">
        <v>3352387</v>
      </c>
      <c r="H2923" t="s">
        <v>2352</v>
      </c>
      <c r="I2923" s="88">
        <v>6</v>
      </c>
      <c r="L2923" s="47">
        <v>39.743999999999993</v>
      </c>
      <c r="M2923" s="47">
        <f t="shared" si="94"/>
        <v>238.46399999999994</v>
      </c>
      <c r="N2923">
        <f t="shared" si="93"/>
        <v>30</v>
      </c>
    </row>
    <row r="2924" spans="1:14" x14ac:dyDescent="0.25">
      <c r="A2924" t="s">
        <v>2497</v>
      </c>
      <c r="B2924" t="s">
        <v>2537</v>
      </c>
      <c r="C2924" t="s">
        <v>2399</v>
      </c>
      <c r="D2924" s="98">
        <v>45532</v>
      </c>
      <c r="E2924" s="1">
        <v>2033</v>
      </c>
      <c r="F2924" t="s">
        <v>5409</v>
      </c>
      <c r="G2924" s="1">
        <v>3373113</v>
      </c>
      <c r="H2924" t="s">
        <v>2353</v>
      </c>
      <c r="I2924" s="88">
        <v>60</v>
      </c>
      <c r="L2924" s="47">
        <v>5.9841899999999999</v>
      </c>
      <c r="M2924" s="47">
        <f t="shared" si="94"/>
        <v>359.0514</v>
      </c>
      <c r="N2924">
        <f t="shared" si="93"/>
        <v>28</v>
      </c>
    </row>
    <row r="2925" spans="1:14" x14ac:dyDescent="0.25">
      <c r="A2925" t="s">
        <v>2497</v>
      </c>
      <c r="B2925" t="s">
        <v>2537</v>
      </c>
      <c r="C2925" t="s">
        <v>2399</v>
      </c>
      <c r="D2925" s="98">
        <v>45535</v>
      </c>
      <c r="E2925" s="1">
        <v>2034</v>
      </c>
      <c r="F2925" t="s">
        <v>2568</v>
      </c>
      <c r="G2925" s="1">
        <v>3373113</v>
      </c>
      <c r="H2925" t="s">
        <v>2353</v>
      </c>
      <c r="I2925" s="88">
        <v>60</v>
      </c>
      <c r="L2925" s="47">
        <v>5.9841899999999999</v>
      </c>
      <c r="M2925" s="47">
        <f t="shared" si="94"/>
        <v>359.0514</v>
      </c>
      <c r="N2925">
        <f t="shared" si="93"/>
        <v>31</v>
      </c>
    </row>
    <row r="2926" spans="1:14" x14ac:dyDescent="0.25">
      <c r="A2926" t="s">
        <v>2497</v>
      </c>
      <c r="B2926" t="s">
        <v>2537</v>
      </c>
      <c r="C2926" t="s">
        <v>2399</v>
      </c>
      <c r="D2926" s="98">
        <v>45535</v>
      </c>
      <c r="E2926" s="1">
        <v>2034</v>
      </c>
      <c r="F2926" t="s">
        <v>2568</v>
      </c>
      <c r="G2926" s="1">
        <v>3384347</v>
      </c>
      <c r="H2926" t="s">
        <v>2345</v>
      </c>
      <c r="I2926" s="88">
        <v>60</v>
      </c>
      <c r="L2926" s="47">
        <v>5.7200040000000012</v>
      </c>
      <c r="M2926" s="47">
        <f t="shared" si="94"/>
        <v>343.20024000000006</v>
      </c>
      <c r="N2926">
        <f t="shared" si="93"/>
        <v>31</v>
      </c>
    </row>
    <row r="2927" spans="1:14" x14ac:dyDescent="0.25">
      <c r="A2927" t="s">
        <v>2497</v>
      </c>
      <c r="B2927" t="s">
        <v>2537</v>
      </c>
      <c r="C2927" t="s">
        <v>2399</v>
      </c>
      <c r="D2927" s="98">
        <v>45534</v>
      </c>
      <c r="E2927" s="1">
        <v>2063</v>
      </c>
      <c r="F2927" t="s">
        <v>2514</v>
      </c>
      <c r="G2927" s="1">
        <v>3352387</v>
      </c>
      <c r="H2927" t="s">
        <v>2352</v>
      </c>
      <c r="I2927" s="88">
        <v>6</v>
      </c>
      <c r="L2927" s="47">
        <v>39.743999999999993</v>
      </c>
      <c r="M2927" s="47">
        <f t="shared" si="94"/>
        <v>238.46399999999994</v>
      </c>
      <c r="N2927">
        <f t="shared" si="93"/>
        <v>30</v>
      </c>
    </row>
    <row r="2928" spans="1:14" x14ac:dyDescent="0.25">
      <c r="A2928" t="s">
        <v>2497</v>
      </c>
      <c r="B2928" t="s">
        <v>2537</v>
      </c>
      <c r="C2928" t="s">
        <v>2399</v>
      </c>
      <c r="D2928" s="98">
        <v>45534</v>
      </c>
      <c r="E2928" s="1">
        <v>2063</v>
      </c>
      <c r="F2928" t="s">
        <v>2514</v>
      </c>
      <c r="G2928" s="1">
        <v>3373113</v>
      </c>
      <c r="H2928" t="s">
        <v>2353</v>
      </c>
      <c r="I2928" s="88">
        <v>60</v>
      </c>
      <c r="L2928" s="47">
        <v>5.9841899999999999</v>
      </c>
      <c r="M2928" s="47">
        <f t="shared" si="94"/>
        <v>359.0514</v>
      </c>
      <c r="N2928">
        <f t="shared" si="93"/>
        <v>30</v>
      </c>
    </row>
    <row r="2929" spans="1:14" x14ac:dyDescent="0.25">
      <c r="A2929" t="s">
        <v>2497</v>
      </c>
      <c r="B2929" t="s">
        <v>2537</v>
      </c>
      <c r="C2929" t="s">
        <v>2399</v>
      </c>
      <c r="D2929" s="98">
        <v>45534</v>
      </c>
      <c r="E2929" s="1">
        <v>2063</v>
      </c>
      <c r="F2929" t="s">
        <v>2514</v>
      </c>
      <c r="G2929" s="1">
        <v>3384347</v>
      </c>
      <c r="H2929" t="s">
        <v>2345</v>
      </c>
      <c r="I2929" s="88">
        <v>60</v>
      </c>
      <c r="L2929" s="47">
        <v>5.7200040000000012</v>
      </c>
      <c r="M2929" s="47">
        <f t="shared" si="94"/>
        <v>343.20024000000006</v>
      </c>
      <c r="N2929">
        <f t="shared" si="93"/>
        <v>30</v>
      </c>
    </row>
    <row r="2930" spans="1:14" x14ac:dyDescent="0.25">
      <c r="A2930" t="s">
        <v>2497</v>
      </c>
      <c r="B2930" t="s">
        <v>2537</v>
      </c>
      <c r="C2930" t="s">
        <v>2399</v>
      </c>
      <c r="D2930" s="98">
        <v>45535</v>
      </c>
      <c r="E2930" s="1">
        <v>2076</v>
      </c>
      <c r="F2930" t="s">
        <v>5534</v>
      </c>
      <c r="G2930" s="1">
        <v>3284683</v>
      </c>
      <c r="H2930" t="s">
        <v>2343</v>
      </c>
      <c r="I2930" s="88">
        <v>6</v>
      </c>
      <c r="L2930" s="47">
        <v>30.099959999999999</v>
      </c>
      <c r="M2930" s="47">
        <f t="shared" si="94"/>
        <v>180.59976</v>
      </c>
      <c r="N2930">
        <f t="shared" ref="N2930:N2988" si="95">+DAY(D2930)</f>
        <v>31</v>
      </c>
    </row>
    <row r="2931" spans="1:14" x14ac:dyDescent="0.25">
      <c r="A2931" t="s">
        <v>2497</v>
      </c>
      <c r="B2931" t="s">
        <v>2537</v>
      </c>
      <c r="C2931" t="s">
        <v>2399</v>
      </c>
      <c r="D2931" s="98">
        <v>45535</v>
      </c>
      <c r="E2931" s="1">
        <v>2076</v>
      </c>
      <c r="F2931" t="s">
        <v>5534</v>
      </c>
      <c r="G2931" s="1">
        <v>3352387</v>
      </c>
      <c r="H2931" t="s">
        <v>2352</v>
      </c>
      <c r="I2931" s="88">
        <v>6</v>
      </c>
      <c r="L2931" s="47">
        <v>39.743999999999993</v>
      </c>
      <c r="M2931" s="47">
        <f t="shared" si="94"/>
        <v>238.46399999999994</v>
      </c>
      <c r="N2931">
        <f t="shared" si="95"/>
        <v>31</v>
      </c>
    </row>
    <row r="2932" spans="1:14" x14ac:dyDescent="0.25">
      <c r="A2932" t="s">
        <v>2497</v>
      </c>
      <c r="B2932" t="s">
        <v>2537</v>
      </c>
      <c r="C2932" t="s">
        <v>2399</v>
      </c>
      <c r="D2932" s="98">
        <v>45535</v>
      </c>
      <c r="E2932" s="1">
        <v>2076</v>
      </c>
      <c r="F2932" t="s">
        <v>5534</v>
      </c>
      <c r="G2932" s="1">
        <v>3373113</v>
      </c>
      <c r="H2932" t="s">
        <v>2353</v>
      </c>
      <c r="I2932" s="88">
        <v>60</v>
      </c>
      <c r="L2932" s="47">
        <v>5.9841899999999999</v>
      </c>
      <c r="M2932" s="47">
        <f t="shared" si="94"/>
        <v>359.0514</v>
      </c>
      <c r="N2932">
        <f t="shared" si="95"/>
        <v>31</v>
      </c>
    </row>
    <row r="2933" spans="1:14" x14ac:dyDescent="0.25">
      <c r="A2933" t="s">
        <v>2497</v>
      </c>
      <c r="B2933" t="s">
        <v>2537</v>
      </c>
      <c r="C2933" t="s">
        <v>2399</v>
      </c>
      <c r="D2933" s="98">
        <v>45535</v>
      </c>
      <c r="E2933" s="1">
        <v>2076</v>
      </c>
      <c r="F2933" t="s">
        <v>5534</v>
      </c>
      <c r="G2933" s="1">
        <v>3384346</v>
      </c>
      <c r="H2933" t="s">
        <v>2354</v>
      </c>
      <c r="I2933" s="88">
        <v>6</v>
      </c>
      <c r="L2933" s="47">
        <v>37.949940000000005</v>
      </c>
      <c r="M2933" s="47">
        <f t="shared" si="94"/>
        <v>227.69964000000004</v>
      </c>
      <c r="N2933">
        <f t="shared" si="95"/>
        <v>31</v>
      </c>
    </row>
    <row r="2934" spans="1:14" x14ac:dyDescent="0.25">
      <c r="A2934" t="s">
        <v>2497</v>
      </c>
      <c r="B2934" t="s">
        <v>2537</v>
      </c>
      <c r="C2934" t="s">
        <v>2399</v>
      </c>
      <c r="D2934" s="98">
        <v>45535</v>
      </c>
      <c r="E2934" s="1">
        <v>2076</v>
      </c>
      <c r="F2934" t="s">
        <v>5534</v>
      </c>
      <c r="G2934" s="1">
        <v>3408152</v>
      </c>
      <c r="H2934" t="s">
        <v>2346</v>
      </c>
      <c r="I2934" s="88">
        <v>20</v>
      </c>
      <c r="L2934" s="47">
        <v>19.800018000000001</v>
      </c>
      <c r="M2934" s="47">
        <f t="shared" si="94"/>
        <v>396.00036</v>
      </c>
      <c r="N2934">
        <f t="shared" si="95"/>
        <v>31</v>
      </c>
    </row>
    <row r="2935" spans="1:14" x14ac:dyDescent="0.25">
      <c r="A2935" t="s">
        <v>2497</v>
      </c>
      <c r="B2935" t="s">
        <v>2537</v>
      </c>
      <c r="C2935" t="s">
        <v>2399</v>
      </c>
      <c r="D2935" s="98">
        <v>45534</v>
      </c>
      <c r="E2935" s="1">
        <v>2082</v>
      </c>
      <c r="F2935" t="s">
        <v>5416</v>
      </c>
      <c r="G2935" s="1">
        <v>3284683</v>
      </c>
      <c r="H2935" t="s">
        <v>2343</v>
      </c>
      <c r="I2935" s="88">
        <v>6</v>
      </c>
      <c r="L2935" s="47">
        <v>30.099959999999999</v>
      </c>
      <c r="M2935" s="47">
        <f t="shared" si="94"/>
        <v>180.59976</v>
      </c>
      <c r="N2935">
        <f t="shared" si="95"/>
        <v>30</v>
      </c>
    </row>
    <row r="2936" spans="1:14" x14ac:dyDescent="0.25">
      <c r="A2936" t="s">
        <v>2497</v>
      </c>
      <c r="B2936" t="s">
        <v>2537</v>
      </c>
      <c r="C2936" t="s">
        <v>2399</v>
      </c>
      <c r="D2936" s="98">
        <v>45534</v>
      </c>
      <c r="E2936" s="1">
        <v>2103</v>
      </c>
      <c r="F2936" t="s">
        <v>5535</v>
      </c>
      <c r="G2936" s="1">
        <v>3352387</v>
      </c>
      <c r="H2936" t="s">
        <v>2352</v>
      </c>
      <c r="I2936" s="88">
        <v>6</v>
      </c>
      <c r="L2936" s="47">
        <v>39.743999999999993</v>
      </c>
      <c r="M2936" s="47">
        <f t="shared" si="94"/>
        <v>238.46399999999994</v>
      </c>
      <c r="N2936">
        <f t="shared" si="95"/>
        <v>30</v>
      </c>
    </row>
    <row r="2937" spans="1:14" x14ac:dyDescent="0.25">
      <c r="A2937" t="s">
        <v>2497</v>
      </c>
      <c r="B2937" t="s">
        <v>2537</v>
      </c>
      <c r="C2937" t="s">
        <v>2399</v>
      </c>
      <c r="D2937" s="98">
        <v>45532</v>
      </c>
      <c r="E2937" s="1">
        <v>2115</v>
      </c>
      <c r="F2937" t="s">
        <v>5135</v>
      </c>
      <c r="G2937" s="1">
        <v>3352387</v>
      </c>
      <c r="H2937" t="s">
        <v>2352</v>
      </c>
      <c r="I2937" s="88">
        <v>6</v>
      </c>
      <c r="L2937" s="47">
        <v>39.743999999999993</v>
      </c>
      <c r="M2937" s="47">
        <f t="shared" si="94"/>
        <v>238.46399999999994</v>
      </c>
      <c r="N2937">
        <f t="shared" si="95"/>
        <v>28</v>
      </c>
    </row>
    <row r="2938" spans="1:14" x14ac:dyDescent="0.25">
      <c r="A2938" t="s">
        <v>2497</v>
      </c>
      <c r="B2938" t="s">
        <v>2537</v>
      </c>
      <c r="C2938" t="s">
        <v>2399</v>
      </c>
      <c r="D2938" s="98">
        <v>45532</v>
      </c>
      <c r="E2938" s="1">
        <v>2115</v>
      </c>
      <c r="F2938" t="s">
        <v>5135</v>
      </c>
      <c r="G2938" s="1">
        <v>3384347</v>
      </c>
      <c r="H2938" t="s">
        <v>2345</v>
      </c>
      <c r="I2938" s="88">
        <v>60</v>
      </c>
      <c r="L2938" s="47">
        <v>5.7200040000000012</v>
      </c>
      <c r="M2938" s="47">
        <f t="shared" ref="M2938:M2995" si="96">+I2938*L2938</f>
        <v>343.20024000000006</v>
      </c>
      <c r="N2938">
        <f t="shared" si="95"/>
        <v>28</v>
      </c>
    </row>
    <row r="2939" spans="1:14" x14ac:dyDescent="0.25">
      <c r="A2939" t="s">
        <v>2497</v>
      </c>
      <c r="B2939" t="s">
        <v>2537</v>
      </c>
      <c r="C2939" t="s">
        <v>2399</v>
      </c>
      <c r="D2939" s="98">
        <v>45533</v>
      </c>
      <c r="E2939" s="1">
        <v>2120</v>
      </c>
      <c r="F2939" t="s">
        <v>5420</v>
      </c>
      <c r="G2939" s="1">
        <v>3284683</v>
      </c>
      <c r="H2939" t="s">
        <v>2343</v>
      </c>
      <c r="I2939" s="88">
        <v>6</v>
      </c>
      <c r="L2939" s="47">
        <v>30.099959999999999</v>
      </c>
      <c r="M2939" s="47">
        <f t="shared" si="96"/>
        <v>180.59976</v>
      </c>
      <c r="N2939">
        <f t="shared" si="95"/>
        <v>29</v>
      </c>
    </row>
    <row r="2940" spans="1:14" x14ac:dyDescent="0.25">
      <c r="A2940" t="s">
        <v>2497</v>
      </c>
      <c r="B2940" t="s">
        <v>2537</v>
      </c>
      <c r="C2940" t="s">
        <v>2399</v>
      </c>
      <c r="D2940" s="98">
        <v>45535</v>
      </c>
      <c r="E2940" s="1">
        <v>2135</v>
      </c>
      <c r="F2940" t="s">
        <v>5421</v>
      </c>
      <c r="G2940" s="1">
        <v>3384346</v>
      </c>
      <c r="H2940" t="s">
        <v>2354</v>
      </c>
      <c r="I2940" s="88">
        <v>6</v>
      </c>
      <c r="L2940" s="47">
        <v>37.949940000000005</v>
      </c>
      <c r="M2940" s="47">
        <f t="shared" si="96"/>
        <v>227.69964000000004</v>
      </c>
      <c r="N2940">
        <f t="shared" si="95"/>
        <v>31</v>
      </c>
    </row>
    <row r="2941" spans="1:14" x14ac:dyDescent="0.25">
      <c r="A2941" t="s">
        <v>2497</v>
      </c>
      <c r="B2941" t="s">
        <v>2537</v>
      </c>
      <c r="C2941" t="s">
        <v>2399</v>
      </c>
      <c r="D2941" s="98">
        <v>45533</v>
      </c>
      <c r="E2941" s="1">
        <v>2137</v>
      </c>
      <c r="F2941" t="s">
        <v>5138</v>
      </c>
      <c r="G2941" s="1">
        <v>3384347</v>
      </c>
      <c r="H2941" t="s">
        <v>2345</v>
      </c>
      <c r="I2941" s="88">
        <v>60</v>
      </c>
      <c r="L2941" s="47">
        <v>5.7200040000000012</v>
      </c>
      <c r="M2941" s="47">
        <f t="shared" si="96"/>
        <v>343.20024000000006</v>
      </c>
      <c r="N2941">
        <f t="shared" si="95"/>
        <v>29</v>
      </c>
    </row>
    <row r="2942" spans="1:14" x14ac:dyDescent="0.25">
      <c r="A2942" t="s">
        <v>2497</v>
      </c>
      <c r="B2942" t="s">
        <v>2537</v>
      </c>
      <c r="C2942" t="s">
        <v>2399</v>
      </c>
      <c r="D2942" s="98">
        <v>45533</v>
      </c>
      <c r="E2942" s="1">
        <v>2142</v>
      </c>
      <c r="F2942" t="s">
        <v>2520</v>
      </c>
      <c r="G2942" s="1">
        <v>3284683</v>
      </c>
      <c r="H2942" t="s">
        <v>2343</v>
      </c>
      <c r="I2942" s="88">
        <v>6</v>
      </c>
      <c r="L2942" s="47">
        <v>30.099959999999999</v>
      </c>
      <c r="M2942" s="47">
        <f t="shared" si="96"/>
        <v>180.59976</v>
      </c>
      <c r="N2942">
        <f t="shared" si="95"/>
        <v>29</v>
      </c>
    </row>
    <row r="2943" spans="1:14" x14ac:dyDescent="0.25">
      <c r="A2943" t="s">
        <v>2497</v>
      </c>
      <c r="B2943" t="s">
        <v>2537</v>
      </c>
      <c r="C2943" t="s">
        <v>2399</v>
      </c>
      <c r="D2943" s="98">
        <v>45533</v>
      </c>
      <c r="E2943" s="1">
        <v>2142</v>
      </c>
      <c r="F2943" t="s">
        <v>2520</v>
      </c>
      <c r="G2943" s="1">
        <v>3352387</v>
      </c>
      <c r="H2943" t="s">
        <v>2352</v>
      </c>
      <c r="I2943" s="88">
        <v>6</v>
      </c>
      <c r="L2943" s="47">
        <v>39.743999999999993</v>
      </c>
      <c r="M2943" s="47">
        <f t="shared" si="96"/>
        <v>238.46399999999994</v>
      </c>
      <c r="N2943">
        <f t="shared" si="95"/>
        <v>29</v>
      </c>
    </row>
    <row r="2944" spans="1:14" x14ac:dyDescent="0.25">
      <c r="A2944" t="s">
        <v>2497</v>
      </c>
      <c r="B2944" t="s">
        <v>2537</v>
      </c>
      <c r="C2944" t="s">
        <v>2399</v>
      </c>
      <c r="D2944" s="98">
        <v>45534</v>
      </c>
      <c r="E2944" s="1">
        <v>2154</v>
      </c>
      <c r="F2944" t="s">
        <v>2522</v>
      </c>
      <c r="G2944" s="1">
        <v>3352387</v>
      </c>
      <c r="H2944" t="s">
        <v>2352</v>
      </c>
      <c r="I2944" s="88">
        <v>6</v>
      </c>
      <c r="L2944" s="47">
        <v>39.743999999999993</v>
      </c>
      <c r="M2944" s="47">
        <f t="shared" si="96"/>
        <v>238.46399999999994</v>
      </c>
      <c r="N2944">
        <f t="shared" si="95"/>
        <v>30</v>
      </c>
    </row>
    <row r="2945" spans="1:14" x14ac:dyDescent="0.25">
      <c r="A2945" t="s">
        <v>2497</v>
      </c>
      <c r="B2945" t="s">
        <v>2537</v>
      </c>
      <c r="C2945" t="s">
        <v>2399</v>
      </c>
      <c r="D2945" s="98">
        <v>45534</v>
      </c>
      <c r="E2945" s="1">
        <v>2154</v>
      </c>
      <c r="F2945" t="s">
        <v>2522</v>
      </c>
      <c r="G2945" s="1">
        <v>3373113</v>
      </c>
      <c r="H2945" t="s">
        <v>2353</v>
      </c>
      <c r="I2945" s="88">
        <v>60</v>
      </c>
      <c r="L2945" s="47">
        <v>5.9841899999999999</v>
      </c>
      <c r="M2945" s="47">
        <f t="shared" si="96"/>
        <v>359.0514</v>
      </c>
      <c r="N2945">
        <f t="shared" si="95"/>
        <v>30</v>
      </c>
    </row>
    <row r="2946" spans="1:14" x14ac:dyDescent="0.25">
      <c r="A2946" t="s">
        <v>2497</v>
      </c>
      <c r="B2946" t="s">
        <v>2537</v>
      </c>
      <c r="C2946" t="s">
        <v>2399</v>
      </c>
      <c r="D2946" s="98">
        <v>45534</v>
      </c>
      <c r="E2946" s="1">
        <v>2154</v>
      </c>
      <c r="F2946" t="s">
        <v>2522</v>
      </c>
      <c r="G2946" s="1">
        <v>3568860</v>
      </c>
      <c r="H2946" t="s">
        <v>2361</v>
      </c>
      <c r="I2946" s="88">
        <v>24</v>
      </c>
      <c r="L2946" s="47">
        <v>12.645809999999999</v>
      </c>
      <c r="M2946" s="47">
        <f t="shared" si="96"/>
        <v>303.49943999999999</v>
      </c>
      <c r="N2946">
        <f t="shared" si="95"/>
        <v>30</v>
      </c>
    </row>
    <row r="2947" spans="1:14" x14ac:dyDescent="0.25">
      <c r="A2947" t="s">
        <v>2497</v>
      </c>
      <c r="B2947" t="s">
        <v>2537</v>
      </c>
      <c r="C2947" t="s">
        <v>2399</v>
      </c>
      <c r="D2947" s="98">
        <v>45533</v>
      </c>
      <c r="E2947" s="1">
        <v>2179</v>
      </c>
      <c r="F2947" t="s">
        <v>5140</v>
      </c>
      <c r="G2947" s="1">
        <v>3352387</v>
      </c>
      <c r="H2947" t="s">
        <v>2352</v>
      </c>
      <c r="I2947" s="88">
        <v>6</v>
      </c>
      <c r="L2947" s="47">
        <v>39.743999999999993</v>
      </c>
      <c r="M2947" s="47">
        <f t="shared" si="96"/>
        <v>238.46399999999994</v>
      </c>
      <c r="N2947">
        <f t="shared" si="95"/>
        <v>29</v>
      </c>
    </row>
    <row r="2948" spans="1:14" x14ac:dyDescent="0.25">
      <c r="A2948" t="s">
        <v>2497</v>
      </c>
      <c r="B2948" t="s">
        <v>2537</v>
      </c>
      <c r="C2948" t="s">
        <v>2399</v>
      </c>
      <c r="D2948" s="98">
        <v>45533</v>
      </c>
      <c r="E2948" s="1">
        <v>9206</v>
      </c>
      <c r="F2948" t="s">
        <v>5536</v>
      </c>
      <c r="G2948" s="1">
        <v>3284683</v>
      </c>
      <c r="H2948" t="s">
        <v>2343</v>
      </c>
      <c r="I2948" s="88">
        <v>6</v>
      </c>
      <c r="L2948" s="47">
        <v>30.099959999999999</v>
      </c>
      <c r="M2948" s="47">
        <f t="shared" si="96"/>
        <v>180.59976</v>
      </c>
      <c r="N2948">
        <f t="shared" si="95"/>
        <v>29</v>
      </c>
    </row>
    <row r="2949" spans="1:14" x14ac:dyDescent="0.25">
      <c r="A2949" t="s">
        <v>2497</v>
      </c>
      <c r="B2949" t="s">
        <v>2537</v>
      </c>
      <c r="C2949" t="s">
        <v>2399</v>
      </c>
      <c r="D2949" s="98">
        <v>45533</v>
      </c>
      <c r="E2949" s="1">
        <v>9206</v>
      </c>
      <c r="F2949" t="s">
        <v>5536</v>
      </c>
      <c r="G2949" s="1">
        <v>3352387</v>
      </c>
      <c r="H2949" t="s">
        <v>2352</v>
      </c>
      <c r="I2949" s="88">
        <v>6</v>
      </c>
      <c r="L2949" s="47">
        <v>39.743999999999993</v>
      </c>
      <c r="M2949" s="47">
        <f t="shared" si="96"/>
        <v>238.46399999999994</v>
      </c>
      <c r="N2949">
        <f t="shared" si="95"/>
        <v>29</v>
      </c>
    </row>
    <row r="2950" spans="1:14" x14ac:dyDescent="0.25">
      <c r="A2950" t="s">
        <v>2497</v>
      </c>
      <c r="B2950" t="s">
        <v>2537</v>
      </c>
      <c r="C2950" t="s">
        <v>2399</v>
      </c>
      <c r="D2950" s="98">
        <v>45533</v>
      </c>
      <c r="E2950" s="1">
        <v>9206</v>
      </c>
      <c r="F2950" t="s">
        <v>5536</v>
      </c>
      <c r="G2950" s="1">
        <v>3408152</v>
      </c>
      <c r="H2950" t="s">
        <v>2346</v>
      </c>
      <c r="I2950" s="88">
        <v>20</v>
      </c>
      <c r="L2950" s="47">
        <v>19.800018000000001</v>
      </c>
      <c r="M2950" s="47">
        <f t="shared" si="96"/>
        <v>396.00036</v>
      </c>
      <c r="N2950">
        <f t="shared" si="95"/>
        <v>29</v>
      </c>
    </row>
    <row r="2951" spans="1:14" x14ac:dyDescent="0.25">
      <c r="A2951" t="s">
        <v>2497</v>
      </c>
      <c r="B2951" t="s">
        <v>2537</v>
      </c>
      <c r="C2951" t="s">
        <v>2399</v>
      </c>
      <c r="D2951" s="98">
        <v>45530</v>
      </c>
      <c r="E2951" s="1">
        <v>9208</v>
      </c>
      <c r="F2951" t="s">
        <v>5431</v>
      </c>
      <c r="G2951" s="1">
        <v>3284683</v>
      </c>
      <c r="H2951" t="s">
        <v>2343</v>
      </c>
      <c r="I2951" s="88">
        <v>6</v>
      </c>
      <c r="L2951" s="47">
        <v>30.099959999999999</v>
      </c>
      <c r="M2951" s="47">
        <f t="shared" si="96"/>
        <v>180.59976</v>
      </c>
      <c r="N2951">
        <f t="shared" si="95"/>
        <v>26</v>
      </c>
    </row>
    <row r="2952" spans="1:14" x14ac:dyDescent="0.25">
      <c r="A2952" t="s">
        <v>2497</v>
      </c>
      <c r="B2952" t="s">
        <v>2537</v>
      </c>
      <c r="C2952" t="s">
        <v>2399</v>
      </c>
      <c r="D2952" s="98">
        <v>45530</v>
      </c>
      <c r="E2952" s="1">
        <v>9208</v>
      </c>
      <c r="F2952" t="s">
        <v>5431</v>
      </c>
      <c r="G2952" s="1">
        <v>3352387</v>
      </c>
      <c r="H2952" t="s">
        <v>2352</v>
      </c>
      <c r="I2952" s="88">
        <v>6</v>
      </c>
      <c r="L2952" s="47">
        <v>39.743999999999993</v>
      </c>
      <c r="M2952" s="47">
        <f t="shared" si="96"/>
        <v>238.46399999999994</v>
      </c>
      <c r="N2952">
        <f t="shared" si="95"/>
        <v>26</v>
      </c>
    </row>
    <row r="2953" spans="1:14" x14ac:dyDescent="0.25">
      <c r="A2953" t="s">
        <v>2497</v>
      </c>
      <c r="B2953" t="s">
        <v>2537</v>
      </c>
      <c r="C2953" t="s">
        <v>2399</v>
      </c>
      <c r="D2953" s="98">
        <v>45530</v>
      </c>
      <c r="E2953" s="1">
        <v>9208</v>
      </c>
      <c r="F2953" t="s">
        <v>5431</v>
      </c>
      <c r="G2953" s="1">
        <v>3373113</v>
      </c>
      <c r="H2953" t="s">
        <v>2353</v>
      </c>
      <c r="I2953" s="88">
        <v>60</v>
      </c>
      <c r="L2953" s="47">
        <v>5.9841899999999999</v>
      </c>
      <c r="M2953" s="47">
        <f t="shared" si="96"/>
        <v>359.0514</v>
      </c>
      <c r="N2953">
        <f t="shared" si="95"/>
        <v>26</v>
      </c>
    </row>
    <row r="2954" spans="1:14" x14ac:dyDescent="0.25">
      <c r="A2954" t="s">
        <v>2497</v>
      </c>
      <c r="B2954" t="s">
        <v>2537</v>
      </c>
      <c r="C2954" t="s">
        <v>2399</v>
      </c>
      <c r="D2954" s="98">
        <v>45530</v>
      </c>
      <c r="E2954" s="1">
        <v>9208</v>
      </c>
      <c r="F2954" t="s">
        <v>5431</v>
      </c>
      <c r="G2954" s="1">
        <v>3566457</v>
      </c>
      <c r="H2954" t="s">
        <v>2365</v>
      </c>
      <c r="I2954" s="88">
        <v>24</v>
      </c>
      <c r="L2954" s="47">
        <v>12.645809999999999</v>
      </c>
      <c r="M2954" s="47">
        <f t="shared" si="96"/>
        <v>303.49943999999999</v>
      </c>
      <c r="N2954">
        <f t="shared" si="95"/>
        <v>26</v>
      </c>
    </row>
    <row r="2955" spans="1:14" x14ac:dyDescent="0.25">
      <c r="A2955" t="s">
        <v>2497</v>
      </c>
      <c r="B2955" t="s">
        <v>2537</v>
      </c>
      <c r="C2955" t="s">
        <v>2399</v>
      </c>
      <c r="D2955" s="98">
        <v>45533</v>
      </c>
      <c r="E2955" s="1">
        <v>9210</v>
      </c>
      <c r="F2955" t="s">
        <v>2525</v>
      </c>
      <c r="G2955" s="1">
        <v>3352387</v>
      </c>
      <c r="H2955" t="s">
        <v>2352</v>
      </c>
      <c r="I2955" s="88">
        <v>6</v>
      </c>
      <c r="L2955" s="47">
        <v>39.743999999999993</v>
      </c>
      <c r="M2955" s="47">
        <f t="shared" si="96"/>
        <v>238.46399999999994</v>
      </c>
      <c r="N2955">
        <f t="shared" si="95"/>
        <v>29</v>
      </c>
    </row>
    <row r="2956" spans="1:14" x14ac:dyDescent="0.25">
      <c r="A2956" t="s">
        <v>2497</v>
      </c>
      <c r="B2956" t="s">
        <v>2537</v>
      </c>
      <c r="C2956" t="s">
        <v>2399</v>
      </c>
      <c r="D2956" s="98">
        <v>45531</v>
      </c>
      <c r="E2956" s="1">
        <v>9214</v>
      </c>
      <c r="F2956" t="s">
        <v>5537</v>
      </c>
      <c r="G2956" s="1">
        <v>3284683</v>
      </c>
      <c r="H2956" t="s">
        <v>2343</v>
      </c>
      <c r="I2956" s="88">
        <v>6</v>
      </c>
      <c r="L2956" s="47">
        <v>30.099959999999999</v>
      </c>
      <c r="M2956" s="47">
        <f t="shared" si="96"/>
        <v>180.59976</v>
      </c>
      <c r="N2956">
        <f t="shared" si="95"/>
        <v>27</v>
      </c>
    </row>
    <row r="2957" spans="1:14" x14ac:dyDescent="0.25">
      <c r="A2957" t="s">
        <v>2497</v>
      </c>
      <c r="B2957" t="s">
        <v>2537</v>
      </c>
      <c r="C2957" t="s">
        <v>2399</v>
      </c>
      <c r="D2957" s="98">
        <v>45531</v>
      </c>
      <c r="E2957" s="1">
        <v>9214</v>
      </c>
      <c r="F2957" t="s">
        <v>5537</v>
      </c>
      <c r="G2957" s="1">
        <v>3352387</v>
      </c>
      <c r="H2957" t="s">
        <v>2352</v>
      </c>
      <c r="I2957" s="88">
        <v>6</v>
      </c>
      <c r="L2957" s="47">
        <v>39.743999999999993</v>
      </c>
      <c r="M2957" s="47">
        <f t="shared" si="96"/>
        <v>238.46399999999994</v>
      </c>
      <c r="N2957">
        <f t="shared" si="95"/>
        <v>27</v>
      </c>
    </row>
    <row r="2958" spans="1:14" x14ac:dyDescent="0.25">
      <c r="A2958" t="s">
        <v>2497</v>
      </c>
      <c r="B2958" t="s">
        <v>2537</v>
      </c>
      <c r="C2958" t="s">
        <v>2399</v>
      </c>
      <c r="D2958" s="98">
        <v>45534</v>
      </c>
      <c r="E2958" s="1">
        <v>9309</v>
      </c>
      <c r="F2958" t="s">
        <v>2526</v>
      </c>
      <c r="G2958" s="1">
        <v>3284683</v>
      </c>
      <c r="H2958" t="s">
        <v>2343</v>
      </c>
      <c r="I2958" s="88">
        <v>6</v>
      </c>
      <c r="L2958" s="47">
        <v>30.099959999999999</v>
      </c>
      <c r="M2958" s="47">
        <f t="shared" si="96"/>
        <v>180.59976</v>
      </c>
      <c r="N2958">
        <f t="shared" si="95"/>
        <v>30</v>
      </c>
    </row>
    <row r="2959" spans="1:14" x14ac:dyDescent="0.25">
      <c r="A2959" t="s">
        <v>2497</v>
      </c>
      <c r="B2959" t="s">
        <v>2537</v>
      </c>
      <c r="C2959" t="s">
        <v>2399</v>
      </c>
      <c r="D2959" s="98">
        <v>45533</v>
      </c>
      <c r="E2959" s="1">
        <v>9319</v>
      </c>
      <c r="F2959" t="s">
        <v>2528</v>
      </c>
      <c r="G2959" s="1">
        <v>3284683</v>
      </c>
      <c r="H2959" t="s">
        <v>2343</v>
      </c>
      <c r="I2959" s="88">
        <v>6</v>
      </c>
      <c r="L2959" s="47">
        <v>30.099959999999999</v>
      </c>
      <c r="M2959" s="47">
        <f t="shared" si="96"/>
        <v>180.59976</v>
      </c>
      <c r="N2959">
        <f t="shared" si="95"/>
        <v>29</v>
      </c>
    </row>
    <row r="2960" spans="1:14" x14ac:dyDescent="0.25">
      <c r="A2960" t="s">
        <v>2497</v>
      </c>
      <c r="B2960" t="s">
        <v>2537</v>
      </c>
      <c r="C2960" t="s">
        <v>2399</v>
      </c>
      <c r="D2960" s="98">
        <v>45533</v>
      </c>
      <c r="E2960" s="1">
        <v>9319</v>
      </c>
      <c r="F2960" t="s">
        <v>2528</v>
      </c>
      <c r="G2960" s="1">
        <v>3564666</v>
      </c>
      <c r="H2960" t="s">
        <v>2362</v>
      </c>
      <c r="I2960" s="88">
        <v>12</v>
      </c>
      <c r="L2960" s="47">
        <v>20.323620000000002</v>
      </c>
      <c r="M2960" s="47">
        <f t="shared" si="96"/>
        <v>243.88344000000001</v>
      </c>
      <c r="N2960">
        <f t="shared" si="95"/>
        <v>29</v>
      </c>
    </row>
    <row r="2961" spans="1:14" x14ac:dyDescent="0.25">
      <c r="A2961" t="s">
        <v>2497</v>
      </c>
      <c r="B2961" t="s">
        <v>2537</v>
      </c>
      <c r="C2961" t="s">
        <v>2399</v>
      </c>
      <c r="D2961" s="98">
        <v>45533</v>
      </c>
      <c r="E2961" s="1">
        <v>9319</v>
      </c>
      <c r="F2961" t="s">
        <v>2528</v>
      </c>
      <c r="G2961" s="1">
        <v>3564667</v>
      </c>
      <c r="H2961" t="s">
        <v>2347</v>
      </c>
      <c r="I2961" s="88">
        <v>12</v>
      </c>
      <c r="L2961" s="47">
        <v>20.323620000000002</v>
      </c>
      <c r="M2961" s="47">
        <f t="shared" si="96"/>
        <v>243.88344000000001</v>
      </c>
      <c r="N2961">
        <f t="shared" si="95"/>
        <v>29</v>
      </c>
    </row>
    <row r="2962" spans="1:14" x14ac:dyDescent="0.25">
      <c r="A2962" t="s">
        <v>2497</v>
      </c>
      <c r="B2962" t="s">
        <v>2537</v>
      </c>
      <c r="C2962" t="s">
        <v>2399</v>
      </c>
      <c r="D2962" s="98">
        <v>45533</v>
      </c>
      <c r="E2962" s="1">
        <v>9319</v>
      </c>
      <c r="F2962" t="s">
        <v>2528</v>
      </c>
      <c r="G2962" s="1">
        <v>3384346</v>
      </c>
      <c r="H2962" t="s">
        <v>2354</v>
      </c>
      <c r="I2962" s="88">
        <v>6</v>
      </c>
      <c r="L2962" s="47">
        <v>37.949940000000005</v>
      </c>
      <c r="M2962" s="47">
        <f t="shared" si="96"/>
        <v>227.69964000000004</v>
      </c>
      <c r="N2962">
        <f t="shared" si="95"/>
        <v>29</v>
      </c>
    </row>
    <row r="2963" spans="1:14" x14ac:dyDescent="0.25">
      <c r="A2963" t="s">
        <v>2483</v>
      </c>
      <c r="B2963" t="s">
        <v>2537</v>
      </c>
      <c r="C2963" t="s">
        <v>2340</v>
      </c>
      <c r="D2963" s="98">
        <v>45532</v>
      </c>
      <c r="E2963" s="1">
        <v>150</v>
      </c>
      <c r="F2963" t="s">
        <v>5145</v>
      </c>
      <c r="G2963" s="1">
        <v>3384346</v>
      </c>
      <c r="H2963" t="s">
        <v>2354</v>
      </c>
      <c r="I2963" s="88">
        <v>6</v>
      </c>
      <c r="L2963" s="47">
        <v>37.949940000000005</v>
      </c>
      <c r="M2963" s="47">
        <f t="shared" si="96"/>
        <v>227.69964000000004</v>
      </c>
      <c r="N2963">
        <f t="shared" si="95"/>
        <v>28</v>
      </c>
    </row>
    <row r="2964" spans="1:14" x14ac:dyDescent="0.25">
      <c r="A2964" t="s">
        <v>2483</v>
      </c>
      <c r="B2964" t="s">
        <v>2537</v>
      </c>
      <c r="C2964" t="s">
        <v>2340</v>
      </c>
      <c r="D2964" s="98">
        <v>45534</v>
      </c>
      <c r="E2964" s="1">
        <v>150</v>
      </c>
      <c r="F2964" t="s">
        <v>5145</v>
      </c>
      <c r="G2964" s="1">
        <v>3373113</v>
      </c>
      <c r="H2964" t="s">
        <v>2353</v>
      </c>
      <c r="I2964" s="88">
        <v>60</v>
      </c>
      <c r="L2964" s="47">
        <v>5.9841899999999999</v>
      </c>
      <c r="M2964" s="47">
        <f t="shared" si="96"/>
        <v>359.0514</v>
      </c>
      <c r="N2964">
        <f t="shared" si="95"/>
        <v>30</v>
      </c>
    </row>
    <row r="2965" spans="1:14" x14ac:dyDescent="0.25">
      <c r="A2965" t="s">
        <v>2483</v>
      </c>
      <c r="B2965" t="s">
        <v>2537</v>
      </c>
      <c r="C2965" t="s">
        <v>2340</v>
      </c>
      <c r="D2965" s="98">
        <v>45534</v>
      </c>
      <c r="E2965" s="1">
        <v>150</v>
      </c>
      <c r="F2965" t="s">
        <v>5145</v>
      </c>
      <c r="G2965" s="1">
        <v>3384346</v>
      </c>
      <c r="H2965" t="s">
        <v>2354</v>
      </c>
      <c r="I2965" s="88">
        <v>12</v>
      </c>
      <c r="L2965" s="47">
        <v>37.949940000000005</v>
      </c>
      <c r="M2965" s="47">
        <f t="shared" si="96"/>
        <v>455.39928000000009</v>
      </c>
      <c r="N2965">
        <f t="shared" si="95"/>
        <v>30</v>
      </c>
    </row>
    <row r="2966" spans="1:14" x14ac:dyDescent="0.25">
      <c r="A2966" t="s">
        <v>2483</v>
      </c>
      <c r="B2966" t="s">
        <v>2537</v>
      </c>
      <c r="C2966" t="s">
        <v>2340</v>
      </c>
      <c r="D2966" s="98">
        <v>45534</v>
      </c>
      <c r="E2966" s="1">
        <v>150</v>
      </c>
      <c r="F2966" t="s">
        <v>5145</v>
      </c>
      <c r="G2966" s="1">
        <v>3564666</v>
      </c>
      <c r="H2966" t="s">
        <v>2362</v>
      </c>
      <c r="I2966" s="88">
        <v>12</v>
      </c>
      <c r="L2966" s="47">
        <v>20.323620000000002</v>
      </c>
      <c r="M2966" s="47">
        <f t="shared" si="96"/>
        <v>243.88344000000001</v>
      </c>
      <c r="N2966">
        <f t="shared" si="95"/>
        <v>30</v>
      </c>
    </row>
    <row r="2967" spans="1:14" x14ac:dyDescent="0.25">
      <c r="A2967" t="s">
        <v>2483</v>
      </c>
      <c r="B2967" t="s">
        <v>2537</v>
      </c>
      <c r="C2967" t="s">
        <v>2340</v>
      </c>
      <c r="D2967" s="98">
        <v>45534</v>
      </c>
      <c r="E2967" s="1">
        <v>164</v>
      </c>
      <c r="F2967" t="s">
        <v>2484</v>
      </c>
      <c r="G2967" s="1">
        <v>3284683</v>
      </c>
      <c r="H2967" t="s">
        <v>2343</v>
      </c>
      <c r="I2967" s="88">
        <v>30</v>
      </c>
      <c r="L2967" s="47">
        <v>30.099959999999999</v>
      </c>
      <c r="M2967" s="47">
        <f t="shared" si="96"/>
        <v>902.99879999999996</v>
      </c>
      <c r="N2967">
        <f t="shared" si="95"/>
        <v>30</v>
      </c>
    </row>
    <row r="2968" spans="1:14" x14ac:dyDescent="0.25">
      <c r="A2968" t="s">
        <v>2483</v>
      </c>
      <c r="B2968" t="s">
        <v>2537</v>
      </c>
      <c r="C2968" t="s">
        <v>2340</v>
      </c>
      <c r="D2968" s="98">
        <v>45534</v>
      </c>
      <c r="E2968" s="1">
        <v>164</v>
      </c>
      <c r="F2968" t="s">
        <v>2484</v>
      </c>
      <c r="G2968" s="1">
        <v>3352387</v>
      </c>
      <c r="H2968" t="s">
        <v>2352</v>
      </c>
      <c r="I2968" s="88">
        <v>60</v>
      </c>
      <c r="L2968" s="47">
        <v>39.743999999999993</v>
      </c>
      <c r="M2968" s="47">
        <f t="shared" si="96"/>
        <v>2384.6399999999994</v>
      </c>
      <c r="N2968">
        <f t="shared" si="95"/>
        <v>30</v>
      </c>
    </row>
    <row r="2969" spans="1:14" x14ac:dyDescent="0.25">
      <c r="A2969" t="s">
        <v>2483</v>
      </c>
      <c r="B2969" t="s">
        <v>2537</v>
      </c>
      <c r="C2969" t="s">
        <v>2340</v>
      </c>
      <c r="D2969" s="98">
        <v>45534</v>
      </c>
      <c r="E2969" s="1">
        <v>164</v>
      </c>
      <c r="F2969" t="s">
        <v>2484</v>
      </c>
      <c r="G2969" s="1">
        <v>3373113</v>
      </c>
      <c r="H2969" t="s">
        <v>2353</v>
      </c>
      <c r="I2969" s="88">
        <v>120</v>
      </c>
      <c r="L2969" s="47">
        <v>5.9841899999999999</v>
      </c>
      <c r="M2969" s="47">
        <f t="shared" si="96"/>
        <v>718.1028</v>
      </c>
      <c r="N2969">
        <f t="shared" si="95"/>
        <v>30</v>
      </c>
    </row>
    <row r="2970" spans="1:14" x14ac:dyDescent="0.25">
      <c r="A2970" t="s">
        <v>2483</v>
      </c>
      <c r="B2970" t="s">
        <v>2537</v>
      </c>
      <c r="C2970" t="s">
        <v>2340</v>
      </c>
      <c r="D2970" s="98">
        <v>45534</v>
      </c>
      <c r="E2970" s="1">
        <v>164</v>
      </c>
      <c r="F2970" t="s">
        <v>2484</v>
      </c>
      <c r="G2970" s="1">
        <v>3384346</v>
      </c>
      <c r="H2970" t="s">
        <v>2354</v>
      </c>
      <c r="I2970" s="88">
        <v>18</v>
      </c>
      <c r="L2970" s="47">
        <v>37.949940000000005</v>
      </c>
      <c r="M2970" s="47">
        <f t="shared" si="96"/>
        <v>683.09892000000013</v>
      </c>
      <c r="N2970">
        <f t="shared" si="95"/>
        <v>30</v>
      </c>
    </row>
    <row r="2971" spans="1:14" x14ac:dyDescent="0.25">
      <c r="A2971" t="s">
        <v>2483</v>
      </c>
      <c r="B2971" t="s">
        <v>2537</v>
      </c>
      <c r="C2971" t="s">
        <v>2340</v>
      </c>
      <c r="D2971" s="98">
        <v>45534</v>
      </c>
      <c r="E2971" s="1">
        <v>164</v>
      </c>
      <c r="F2971" t="s">
        <v>2484</v>
      </c>
      <c r="G2971" s="1">
        <v>3384347</v>
      </c>
      <c r="H2971" t="s">
        <v>2345</v>
      </c>
      <c r="I2971" s="88">
        <v>180</v>
      </c>
      <c r="L2971" s="47">
        <v>5.7200040000000012</v>
      </c>
      <c r="M2971" s="47">
        <f t="shared" si="96"/>
        <v>1029.6007200000001</v>
      </c>
      <c r="N2971">
        <f t="shared" si="95"/>
        <v>30</v>
      </c>
    </row>
    <row r="2972" spans="1:14" x14ac:dyDescent="0.25">
      <c r="A2972" t="s">
        <v>2483</v>
      </c>
      <c r="B2972" t="s">
        <v>2537</v>
      </c>
      <c r="C2972" t="s">
        <v>2340</v>
      </c>
      <c r="D2972" s="98">
        <v>45534</v>
      </c>
      <c r="E2972" s="1">
        <v>164</v>
      </c>
      <c r="F2972" t="s">
        <v>2484</v>
      </c>
      <c r="G2972" s="1">
        <v>3408152</v>
      </c>
      <c r="H2972" t="s">
        <v>2346</v>
      </c>
      <c r="I2972" s="88">
        <v>20</v>
      </c>
      <c r="L2972" s="47">
        <v>19.800018000000001</v>
      </c>
      <c r="M2972" s="47">
        <f t="shared" si="96"/>
        <v>396.00036</v>
      </c>
      <c r="N2972">
        <f t="shared" si="95"/>
        <v>30</v>
      </c>
    </row>
    <row r="2973" spans="1:14" x14ac:dyDescent="0.25">
      <c r="A2973" t="s">
        <v>2483</v>
      </c>
      <c r="B2973" t="s">
        <v>2537</v>
      </c>
      <c r="C2973" t="s">
        <v>2340</v>
      </c>
      <c r="D2973" s="98">
        <v>45534</v>
      </c>
      <c r="E2973" s="1">
        <v>164</v>
      </c>
      <c r="F2973" t="s">
        <v>2484</v>
      </c>
      <c r="G2973" s="1">
        <v>3564666</v>
      </c>
      <c r="H2973" t="s">
        <v>2362</v>
      </c>
      <c r="I2973" s="88">
        <v>24</v>
      </c>
      <c r="L2973" s="47">
        <v>20.323620000000002</v>
      </c>
      <c r="M2973" s="47">
        <f t="shared" si="96"/>
        <v>487.76688000000001</v>
      </c>
      <c r="N2973">
        <f t="shared" si="95"/>
        <v>30</v>
      </c>
    </row>
    <row r="2974" spans="1:14" x14ac:dyDescent="0.25">
      <c r="A2974" t="s">
        <v>2483</v>
      </c>
      <c r="B2974" t="s">
        <v>2537</v>
      </c>
      <c r="C2974" t="s">
        <v>2340</v>
      </c>
      <c r="D2974" s="98">
        <v>45534</v>
      </c>
      <c r="E2974" s="1">
        <v>164</v>
      </c>
      <c r="F2974" t="s">
        <v>2484</v>
      </c>
      <c r="G2974" s="1">
        <v>3564667</v>
      </c>
      <c r="H2974" t="s">
        <v>2347</v>
      </c>
      <c r="I2974" s="88">
        <v>36</v>
      </c>
      <c r="L2974" s="47">
        <v>20.323620000000002</v>
      </c>
      <c r="M2974" s="47">
        <f t="shared" si="96"/>
        <v>731.65032000000008</v>
      </c>
      <c r="N2974">
        <f t="shared" si="95"/>
        <v>30</v>
      </c>
    </row>
    <row r="2975" spans="1:14" x14ac:dyDescent="0.25">
      <c r="A2975" t="s">
        <v>2483</v>
      </c>
      <c r="B2975" t="s">
        <v>2537</v>
      </c>
      <c r="C2975" t="s">
        <v>2340</v>
      </c>
      <c r="D2975" s="98">
        <v>45534</v>
      </c>
      <c r="E2975" s="1">
        <v>164</v>
      </c>
      <c r="F2975" t="s">
        <v>2484</v>
      </c>
      <c r="G2975" s="1">
        <v>3565350</v>
      </c>
      <c r="H2975" t="s">
        <v>2364</v>
      </c>
      <c r="I2975" s="88">
        <v>24</v>
      </c>
      <c r="L2975" s="47">
        <v>12.645809999999999</v>
      </c>
      <c r="M2975" s="47">
        <f t="shared" si="96"/>
        <v>303.49943999999999</v>
      </c>
      <c r="N2975">
        <f t="shared" si="95"/>
        <v>30</v>
      </c>
    </row>
    <row r="2976" spans="1:14" x14ac:dyDescent="0.25">
      <c r="A2976" t="s">
        <v>2483</v>
      </c>
      <c r="B2976" t="s">
        <v>2537</v>
      </c>
      <c r="C2976" t="s">
        <v>2340</v>
      </c>
      <c r="D2976" s="98">
        <v>45534</v>
      </c>
      <c r="E2976" s="1">
        <v>164</v>
      </c>
      <c r="F2976" t="s">
        <v>2484</v>
      </c>
      <c r="G2976" s="1">
        <v>3566457</v>
      </c>
      <c r="H2976" t="s">
        <v>2365</v>
      </c>
      <c r="I2976" s="88">
        <v>24</v>
      </c>
      <c r="L2976" s="47">
        <v>12.645809999999999</v>
      </c>
      <c r="M2976" s="47">
        <f t="shared" si="96"/>
        <v>303.49943999999999</v>
      </c>
      <c r="N2976">
        <f t="shared" si="95"/>
        <v>30</v>
      </c>
    </row>
    <row r="2977" spans="1:14" x14ac:dyDescent="0.25">
      <c r="A2977" t="s">
        <v>2483</v>
      </c>
      <c r="B2977" t="s">
        <v>2537</v>
      </c>
      <c r="C2977" t="s">
        <v>2340</v>
      </c>
      <c r="D2977" s="98">
        <v>45534</v>
      </c>
      <c r="E2977" s="1">
        <v>164</v>
      </c>
      <c r="F2977" t="s">
        <v>2484</v>
      </c>
      <c r="G2977" s="1">
        <v>3568860</v>
      </c>
      <c r="H2977" t="s">
        <v>2361</v>
      </c>
      <c r="I2977" s="88">
        <v>48</v>
      </c>
      <c r="L2977" s="47">
        <v>12.645809999999999</v>
      </c>
      <c r="M2977" s="47">
        <f t="shared" si="96"/>
        <v>606.99887999999999</v>
      </c>
      <c r="N2977">
        <f t="shared" si="95"/>
        <v>30</v>
      </c>
    </row>
    <row r="2978" spans="1:14" x14ac:dyDescent="0.25">
      <c r="A2978" t="s">
        <v>2483</v>
      </c>
      <c r="B2978" t="s">
        <v>2537</v>
      </c>
      <c r="C2978" t="s">
        <v>2340</v>
      </c>
      <c r="D2978" s="98">
        <v>45534</v>
      </c>
      <c r="E2978" s="1">
        <v>164</v>
      </c>
      <c r="F2978" t="s">
        <v>2484</v>
      </c>
      <c r="G2978" s="1">
        <v>3580230</v>
      </c>
      <c r="H2978" t="s">
        <v>2356</v>
      </c>
      <c r="I2978" s="88">
        <v>12</v>
      </c>
      <c r="L2978" s="47">
        <v>36.695520000000002</v>
      </c>
      <c r="M2978" s="47">
        <f t="shared" si="96"/>
        <v>440.34624000000002</v>
      </c>
      <c r="N2978">
        <f t="shared" si="95"/>
        <v>30</v>
      </c>
    </row>
    <row r="2979" spans="1:14" x14ac:dyDescent="0.25">
      <c r="A2979" t="s">
        <v>2483</v>
      </c>
      <c r="B2979" t="s">
        <v>2537</v>
      </c>
      <c r="C2979" t="s">
        <v>2340</v>
      </c>
      <c r="D2979" s="98">
        <v>45534</v>
      </c>
      <c r="E2979" s="1">
        <v>164</v>
      </c>
      <c r="F2979" t="s">
        <v>2484</v>
      </c>
      <c r="G2979" s="1">
        <v>3580595</v>
      </c>
      <c r="H2979" t="s">
        <v>2349</v>
      </c>
      <c r="I2979" s="88">
        <v>12</v>
      </c>
      <c r="L2979" s="47">
        <v>18.065520000000003</v>
      </c>
      <c r="M2979" s="47">
        <f t="shared" si="96"/>
        <v>216.78624000000002</v>
      </c>
      <c r="N2979">
        <f t="shared" si="95"/>
        <v>30</v>
      </c>
    </row>
    <row r="2980" spans="1:14" x14ac:dyDescent="0.25">
      <c r="A2980" t="s">
        <v>2483</v>
      </c>
      <c r="B2980" t="s">
        <v>2537</v>
      </c>
      <c r="C2980" t="s">
        <v>2340</v>
      </c>
      <c r="D2980" s="98">
        <v>45534</v>
      </c>
      <c r="E2980" s="1">
        <v>164</v>
      </c>
      <c r="F2980" t="s">
        <v>2484</v>
      </c>
      <c r="G2980" s="1">
        <v>3584240</v>
      </c>
      <c r="H2980" t="s">
        <v>2357</v>
      </c>
      <c r="I2980" s="88">
        <v>120</v>
      </c>
      <c r="L2980" s="47">
        <v>5.9841899999999999</v>
      </c>
      <c r="M2980" s="47">
        <f t="shared" si="96"/>
        <v>718.1028</v>
      </c>
      <c r="N2980">
        <f t="shared" si="95"/>
        <v>30</v>
      </c>
    </row>
    <row r="2981" spans="1:14" x14ac:dyDescent="0.25">
      <c r="A2981" t="s">
        <v>2483</v>
      </c>
      <c r="B2981" t="s">
        <v>2537</v>
      </c>
      <c r="C2981" t="s">
        <v>2340</v>
      </c>
      <c r="D2981" s="98">
        <v>45534</v>
      </c>
      <c r="E2981" s="1">
        <v>164</v>
      </c>
      <c r="F2981" t="s">
        <v>2484</v>
      </c>
      <c r="G2981" s="1">
        <v>3584241</v>
      </c>
      <c r="H2981" t="s">
        <v>2358</v>
      </c>
      <c r="I2981" s="88">
        <v>40</v>
      </c>
      <c r="L2981" s="47">
        <v>20.662344000000001</v>
      </c>
      <c r="M2981" s="47">
        <f t="shared" si="96"/>
        <v>826.49376000000007</v>
      </c>
      <c r="N2981">
        <f t="shared" si="95"/>
        <v>30</v>
      </c>
    </row>
    <row r="2982" spans="1:14" x14ac:dyDescent="0.25">
      <c r="A2982" t="s">
        <v>2483</v>
      </c>
      <c r="B2982" t="s">
        <v>2537</v>
      </c>
      <c r="C2982" t="s">
        <v>2340</v>
      </c>
      <c r="D2982" s="98">
        <v>45530</v>
      </c>
      <c r="E2982" s="1">
        <v>179</v>
      </c>
      <c r="F2982" t="s">
        <v>2485</v>
      </c>
      <c r="G2982" s="1">
        <v>3580595</v>
      </c>
      <c r="H2982" t="s">
        <v>2349</v>
      </c>
      <c r="I2982" s="88">
        <v>6</v>
      </c>
      <c r="L2982" s="47">
        <v>18.065520000000003</v>
      </c>
      <c r="M2982" s="47">
        <f t="shared" si="96"/>
        <v>108.39312000000001</v>
      </c>
      <c r="N2982">
        <f t="shared" si="95"/>
        <v>26</v>
      </c>
    </row>
    <row r="2983" spans="1:14" x14ac:dyDescent="0.25">
      <c r="A2983" t="s">
        <v>2483</v>
      </c>
      <c r="B2983" t="s">
        <v>2537</v>
      </c>
      <c r="C2983" t="s">
        <v>2340</v>
      </c>
      <c r="D2983" s="98">
        <v>45533</v>
      </c>
      <c r="E2983" s="1">
        <v>179</v>
      </c>
      <c r="F2983" t="s">
        <v>2485</v>
      </c>
      <c r="G2983" s="1">
        <v>3384347</v>
      </c>
      <c r="H2983" t="s">
        <v>2345</v>
      </c>
      <c r="I2983" s="88">
        <v>60</v>
      </c>
      <c r="L2983" s="47">
        <v>5.7200040000000012</v>
      </c>
      <c r="M2983" s="47">
        <f t="shared" si="96"/>
        <v>343.20024000000006</v>
      </c>
      <c r="N2983">
        <f t="shared" si="95"/>
        <v>29</v>
      </c>
    </row>
    <row r="2984" spans="1:14" x14ac:dyDescent="0.25">
      <c r="A2984" t="s">
        <v>2483</v>
      </c>
      <c r="B2984" t="s">
        <v>2537</v>
      </c>
      <c r="C2984" t="s">
        <v>2340</v>
      </c>
      <c r="D2984" s="98">
        <v>45531</v>
      </c>
      <c r="E2984" s="1">
        <v>185</v>
      </c>
      <c r="F2984" t="s">
        <v>2486</v>
      </c>
      <c r="G2984" s="1">
        <v>3352387</v>
      </c>
      <c r="H2984" t="s">
        <v>2352</v>
      </c>
      <c r="I2984" s="88">
        <v>30</v>
      </c>
      <c r="L2984" s="47">
        <v>39.743999999999993</v>
      </c>
      <c r="M2984" s="47">
        <f t="shared" si="96"/>
        <v>1192.3199999999997</v>
      </c>
      <c r="N2984">
        <f t="shared" si="95"/>
        <v>27</v>
      </c>
    </row>
    <row r="2985" spans="1:14" x14ac:dyDescent="0.25">
      <c r="A2985" t="s">
        <v>2483</v>
      </c>
      <c r="B2985" t="s">
        <v>2537</v>
      </c>
      <c r="C2985" t="s">
        <v>2340</v>
      </c>
      <c r="D2985" s="98">
        <v>45531</v>
      </c>
      <c r="E2985" s="1">
        <v>185</v>
      </c>
      <c r="F2985" t="s">
        <v>2486</v>
      </c>
      <c r="G2985" s="1">
        <v>3584240</v>
      </c>
      <c r="H2985" t="s">
        <v>2357</v>
      </c>
      <c r="I2985" s="88">
        <v>60</v>
      </c>
      <c r="L2985" s="47">
        <v>5.9841899999999999</v>
      </c>
      <c r="M2985" s="47">
        <f t="shared" si="96"/>
        <v>359.0514</v>
      </c>
      <c r="N2985">
        <f t="shared" si="95"/>
        <v>27</v>
      </c>
    </row>
    <row r="2986" spans="1:14" x14ac:dyDescent="0.25">
      <c r="A2986" t="s">
        <v>2483</v>
      </c>
      <c r="B2986" t="s">
        <v>2537</v>
      </c>
      <c r="C2986" t="s">
        <v>2340</v>
      </c>
      <c r="D2986" s="98">
        <v>45531</v>
      </c>
      <c r="E2986" s="1">
        <v>185</v>
      </c>
      <c r="F2986" t="s">
        <v>2486</v>
      </c>
      <c r="G2986" s="1">
        <v>3584241</v>
      </c>
      <c r="H2986" t="s">
        <v>2358</v>
      </c>
      <c r="I2986" s="88">
        <v>20</v>
      </c>
      <c r="L2986" s="47">
        <v>20.662344000000001</v>
      </c>
      <c r="M2986" s="47">
        <f t="shared" si="96"/>
        <v>413.24688000000003</v>
      </c>
      <c r="N2986">
        <f t="shared" si="95"/>
        <v>27</v>
      </c>
    </row>
    <row r="2987" spans="1:14" x14ac:dyDescent="0.25">
      <c r="A2987" t="s">
        <v>2483</v>
      </c>
      <c r="B2987" t="s">
        <v>2537</v>
      </c>
      <c r="C2987" t="s">
        <v>2340</v>
      </c>
      <c r="D2987" s="98">
        <v>45531</v>
      </c>
      <c r="E2987" s="1">
        <v>185</v>
      </c>
      <c r="F2987" t="s">
        <v>2486</v>
      </c>
      <c r="G2987" s="1">
        <v>3408152</v>
      </c>
      <c r="H2987" t="s">
        <v>2346</v>
      </c>
      <c r="I2987" s="88">
        <v>20</v>
      </c>
      <c r="L2987" s="47">
        <v>19.800018000000001</v>
      </c>
      <c r="M2987" s="47">
        <f t="shared" si="96"/>
        <v>396.00036</v>
      </c>
      <c r="N2987">
        <f t="shared" si="95"/>
        <v>27</v>
      </c>
    </row>
    <row r="2988" spans="1:14" x14ac:dyDescent="0.25">
      <c r="A2988" t="s">
        <v>2483</v>
      </c>
      <c r="B2988" t="s">
        <v>2537</v>
      </c>
      <c r="C2988" t="s">
        <v>2340</v>
      </c>
      <c r="D2988" s="98">
        <v>45534</v>
      </c>
      <c r="E2988" s="1">
        <v>502</v>
      </c>
      <c r="F2988" t="s">
        <v>2487</v>
      </c>
      <c r="G2988" s="1">
        <v>3284683</v>
      </c>
      <c r="H2988" t="s">
        <v>2343</v>
      </c>
      <c r="I2988" s="88">
        <v>12</v>
      </c>
      <c r="L2988" s="47">
        <v>30.099959999999999</v>
      </c>
      <c r="M2988" s="47">
        <f t="shared" si="96"/>
        <v>361.19952000000001</v>
      </c>
      <c r="N2988">
        <f t="shared" si="95"/>
        <v>30</v>
      </c>
    </row>
    <row r="2989" spans="1:14" x14ac:dyDescent="0.25">
      <c r="A2989" t="s">
        <v>2483</v>
      </c>
      <c r="B2989" t="s">
        <v>2537</v>
      </c>
      <c r="C2989" t="s">
        <v>2340</v>
      </c>
      <c r="D2989" s="98">
        <v>45534</v>
      </c>
      <c r="E2989" s="1">
        <v>537</v>
      </c>
      <c r="F2989" t="s">
        <v>2488</v>
      </c>
      <c r="G2989" s="1">
        <v>3284683</v>
      </c>
      <c r="H2989" t="s">
        <v>2343</v>
      </c>
      <c r="I2989" s="88">
        <v>12</v>
      </c>
      <c r="L2989" s="47">
        <v>30.099959999999999</v>
      </c>
      <c r="M2989" s="47">
        <f t="shared" si="96"/>
        <v>361.19952000000001</v>
      </c>
      <c r="N2989">
        <f t="shared" ref="N2989:N3047" si="97">+DAY(D2989)</f>
        <v>30</v>
      </c>
    </row>
    <row r="2990" spans="1:14" x14ac:dyDescent="0.25">
      <c r="A2990" t="s">
        <v>2483</v>
      </c>
      <c r="B2990" t="s">
        <v>2537</v>
      </c>
      <c r="C2990" t="s">
        <v>2340</v>
      </c>
      <c r="D2990" s="98">
        <v>45532</v>
      </c>
      <c r="E2990" s="1">
        <v>553</v>
      </c>
      <c r="F2990" t="s">
        <v>2489</v>
      </c>
      <c r="G2990" s="1">
        <v>3284683</v>
      </c>
      <c r="H2990" t="s">
        <v>2343</v>
      </c>
      <c r="I2990" s="88">
        <v>6</v>
      </c>
      <c r="L2990" s="47">
        <v>30.099959999999999</v>
      </c>
      <c r="M2990" s="47">
        <f t="shared" si="96"/>
        <v>180.59976</v>
      </c>
      <c r="N2990">
        <f t="shared" si="97"/>
        <v>28</v>
      </c>
    </row>
    <row r="2991" spans="1:14" x14ac:dyDescent="0.25">
      <c r="A2991" t="s">
        <v>2483</v>
      </c>
      <c r="B2991" t="s">
        <v>2537</v>
      </c>
      <c r="C2991" t="s">
        <v>2340</v>
      </c>
      <c r="D2991" s="98">
        <v>45531</v>
      </c>
      <c r="E2991" s="1">
        <v>554</v>
      </c>
      <c r="F2991" t="s">
        <v>2552</v>
      </c>
      <c r="G2991" s="1">
        <v>3384347</v>
      </c>
      <c r="H2991" t="s">
        <v>2345</v>
      </c>
      <c r="I2991" s="88">
        <v>60</v>
      </c>
      <c r="L2991" s="47">
        <v>5.7200040000000012</v>
      </c>
      <c r="M2991" s="47">
        <f t="shared" si="96"/>
        <v>343.20024000000006</v>
      </c>
      <c r="N2991">
        <f t="shared" si="97"/>
        <v>27</v>
      </c>
    </row>
    <row r="2992" spans="1:14" x14ac:dyDescent="0.25">
      <c r="A2992" t="s">
        <v>2483</v>
      </c>
      <c r="B2992" t="s">
        <v>2537</v>
      </c>
      <c r="C2992" t="s">
        <v>2340</v>
      </c>
      <c r="D2992" s="98">
        <v>45531</v>
      </c>
      <c r="E2992" s="1">
        <v>554</v>
      </c>
      <c r="F2992" t="s">
        <v>2552</v>
      </c>
      <c r="G2992" s="1">
        <v>3564667</v>
      </c>
      <c r="H2992" t="s">
        <v>2347</v>
      </c>
      <c r="I2992" s="88">
        <v>12</v>
      </c>
      <c r="L2992" s="47">
        <v>20.323620000000002</v>
      </c>
      <c r="M2992" s="47">
        <f t="shared" si="96"/>
        <v>243.88344000000001</v>
      </c>
      <c r="N2992">
        <f t="shared" si="97"/>
        <v>27</v>
      </c>
    </row>
    <row r="2993" spans="1:14" x14ac:dyDescent="0.25">
      <c r="A2993" t="s">
        <v>2483</v>
      </c>
      <c r="B2993" t="s">
        <v>2537</v>
      </c>
      <c r="C2993" t="s">
        <v>2340</v>
      </c>
      <c r="D2993" s="98">
        <v>45531</v>
      </c>
      <c r="E2993" s="1">
        <v>554</v>
      </c>
      <c r="F2993" t="s">
        <v>2552</v>
      </c>
      <c r="G2993" s="1">
        <v>3566457</v>
      </c>
      <c r="H2993" t="s">
        <v>2365</v>
      </c>
      <c r="I2993" s="88">
        <v>24</v>
      </c>
      <c r="L2993" s="47">
        <v>12.645809999999999</v>
      </c>
      <c r="M2993" s="47">
        <f t="shared" si="96"/>
        <v>303.49943999999999</v>
      </c>
      <c r="N2993">
        <f t="shared" si="97"/>
        <v>27</v>
      </c>
    </row>
    <row r="2994" spans="1:14" x14ac:dyDescent="0.25">
      <c r="A2994" t="s">
        <v>2483</v>
      </c>
      <c r="B2994" t="s">
        <v>2537</v>
      </c>
      <c r="C2994" t="s">
        <v>2340</v>
      </c>
      <c r="D2994" s="98">
        <v>45531</v>
      </c>
      <c r="E2994" s="1">
        <v>567</v>
      </c>
      <c r="F2994" t="s">
        <v>2491</v>
      </c>
      <c r="G2994" s="1">
        <v>3568860</v>
      </c>
      <c r="H2994" t="s">
        <v>2361</v>
      </c>
      <c r="I2994" s="88">
        <v>24</v>
      </c>
      <c r="L2994" s="47">
        <v>12.645809999999999</v>
      </c>
      <c r="M2994" s="47">
        <f t="shared" si="96"/>
        <v>303.49943999999999</v>
      </c>
      <c r="N2994">
        <f t="shared" si="97"/>
        <v>27</v>
      </c>
    </row>
    <row r="2995" spans="1:14" x14ac:dyDescent="0.25">
      <c r="A2995" t="s">
        <v>2483</v>
      </c>
      <c r="B2995" t="s">
        <v>2537</v>
      </c>
      <c r="C2995" t="s">
        <v>2340</v>
      </c>
      <c r="D2995" s="98">
        <v>45533</v>
      </c>
      <c r="E2995" s="1">
        <v>567</v>
      </c>
      <c r="F2995" t="s">
        <v>2491</v>
      </c>
      <c r="G2995" s="1">
        <v>3284683</v>
      </c>
      <c r="H2995" t="s">
        <v>2343</v>
      </c>
      <c r="I2995" s="88">
        <v>6</v>
      </c>
      <c r="L2995" s="47">
        <v>30.099959999999999</v>
      </c>
      <c r="M2995" s="47">
        <f t="shared" si="96"/>
        <v>180.59976</v>
      </c>
      <c r="N2995">
        <f t="shared" si="97"/>
        <v>29</v>
      </c>
    </row>
    <row r="2996" spans="1:14" x14ac:dyDescent="0.25">
      <c r="A2996" t="s">
        <v>2483</v>
      </c>
      <c r="B2996" t="s">
        <v>2537</v>
      </c>
      <c r="C2996" t="s">
        <v>2399</v>
      </c>
      <c r="D2996" s="98">
        <v>45533</v>
      </c>
      <c r="E2996" s="1">
        <v>9108</v>
      </c>
      <c r="F2996" t="s">
        <v>2541</v>
      </c>
      <c r="G2996" s="1">
        <v>3284683</v>
      </c>
      <c r="H2996" t="s">
        <v>2343</v>
      </c>
      <c r="I2996" s="88">
        <v>6</v>
      </c>
      <c r="L2996" s="47">
        <v>30.099959999999999</v>
      </c>
      <c r="M2996" s="47">
        <f t="shared" ref="M2996:M3054" si="98">+I2996*L2996</f>
        <v>180.59976</v>
      </c>
      <c r="N2996">
        <f t="shared" si="97"/>
        <v>29</v>
      </c>
    </row>
    <row r="2997" spans="1:14" x14ac:dyDescent="0.25">
      <c r="A2997" t="s">
        <v>2483</v>
      </c>
      <c r="B2997" t="s">
        <v>2537</v>
      </c>
      <c r="C2997" t="s">
        <v>2399</v>
      </c>
      <c r="D2997" s="98">
        <v>45533</v>
      </c>
      <c r="E2997" s="1">
        <v>9108</v>
      </c>
      <c r="F2997" t="s">
        <v>2541</v>
      </c>
      <c r="G2997" s="1">
        <v>3384346</v>
      </c>
      <c r="H2997" t="s">
        <v>2354</v>
      </c>
      <c r="I2997" s="88">
        <v>6</v>
      </c>
      <c r="L2997" s="47">
        <v>37.949940000000005</v>
      </c>
      <c r="M2997" s="47">
        <f t="shared" si="98"/>
        <v>227.69964000000004</v>
      </c>
      <c r="N2997">
        <f t="shared" si="97"/>
        <v>29</v>
      </c>
    </row>
    <row r="2998" spans="1:14" x14ac:dyDescent="0.25">
      <c r="A2998" t="s">
        <v>2483</v>
      </c>
      <c r="B2998" t="s">
        <v>2537</v>
      </c>
      <c r="C2998" t="s">
        <v>2399</v>
      </c>
      <c r="D2998" s="98">
        <v>45531</v>
      </c>
      <c r="E2998" s="1">
        <v>9134</v>
      </c>
      <c r="F2998" t="s">
        <v>5153</v>
      </c>
      <c r="G2998" s="1">
        <v>3284683</v>
      </c>
      <c r="H2998" t="s">
        <v>2343</v>
      </c>
      <c r="I2998" s="88">
        <v>6</v>
      </c>
      <c r="L2998" s="47">
        <v>30.099959999999999</v>
      </c>
      <c r="M2998" s="47">
        <f t="shared" si="98"/>
        <v>180.59976</v>
      </c>
      <c r="N2998">
        <f t="shared" si="97"/>
        <v>27</v>
      </c>
    </row>
    <row r="2999" spans="1:14" x14ac:dyDescent="0.25">
      <c r="A2999" t="s">
        <v>2483</v>
      </c>
      <c r="B2999" t="s">
        <v>2537</v>
      </c>
      <c r="C2999" t="s">
        <v>2399</v>
      </c>
      <c r="D2999" s="98">
        <v>45531</v>
      </c>
      <c r="E2999" s="1">
        <v>9134</v>
      </c>
      <c r="F2999" t="s">
        <v>5153</v>
      </c>
      <c r="G2999" s="1">
        <v>3352387</v>
      </c>
      <c r="H2999" t="s">
        <v>2352</v>
      </c>
      <c r="I2999" s="88">
        <v>6</v>
      </c>
      <c r="L2999" s="47">
        <v>39.743999999999993</v>
      </c>
      <c r="M2999" s="47">
        <f t="shared" si="98"/>
        <v>238.46399999999994</v>
      </c>
      <c r="N2999">
        <f t="shared" si="97"/>
        <v>27</v>
      </c>
    </row>
    <row r="3000" spans="1:14" x14ac:dyDescent="0.25">
      <c r="A3000" t="s">
        <v>2483</v>
      </c>
      <c r="B3000" t="s">
        <v>2537</v>
      </c>
      <c r="C3000" t="s">
        <v>2399</v>
      </c>
      <c r="D3000" s="98">
        <v>45531</v>
      </c>
      <c r="E3000" s="1">
        <v>9134</v>
      </c>
      <c r="F3000" t="s">
        <v>5153</v>
      </c>
      <c r="G3000" s="1">
        <v>3373113</v>
      </c>
      <c r="H3000" t="s">
        <v>2353</v>
      </c>
      <c r="I3000" s="88">
        <v>60</v>
      </c>
      <c r="L3000" s="47">
        <v>5.9841899999999999</v>
      </c>
      <c r="M3000" s="47">
        <f t="shared" si="98"/>
        <v>359.0514</v>
      </c>
      <c r="N3000">
        <f t="shared" si="97"/>
        <v>27</v>
      </c>
    </row>
    <row r="3001" spans="1:14" x14ac:dyDescent="0.25">
      <c r="A3001" t="s">
        <v>2483</v>
      </c>
      <c r="B3001" t="s">
        <v>2537</v>
      </c>
      <c r="C3001" t="s">
        <v>2399</v>
      </c>
      <c r="D3001" s="98">
        <v>45531</v>
      </c>
      <c r="E3001" s="1">
        <v>9134</v>
      </c>
      <c r="F3001" t="s">
        <v>5153</v>
      </c>
      <c r="G3001" s="1">
        <v>3384346</v>
      </c>
      <c r="H3001" t="s">
        <v>2354</v>
      </c>
      <c r="I3001" s="88">
        <v>6</v>
      </c>
      <c r="L3001" s="47">
        <v>37.949940000000005</v>
      </c>
      <c r="M3001" s="47">
        <f t="shared" si="98"/>
        <v>227.69964000000004</v>
      </c>
      <c r="N3001">
        <f t="shared" si="97"/>
        <v>27</v>
      </c>
    </row>
    <row r="3002" spans="1:14" x14ac:dyDescent="0.25">
      <c r="A3002" t="s">
        <v>2483</v>
      </c>
      <c r="B3002" t="s">
        <v>2537</v>
      </c>
      <c r="C3002" t="s">
        <v>2399</v>
      </c>
      <c r="D3002" s="98">
        <v>45531</v>
      </c>
      <c r="E3002" s="1">
        <v>9134</v>
      </c>
      <c r="F3002" t="s">
        <v>5153</v>
      </c>
      <c r="G3002" s="1">
        <v>3384347</v>
      </c>
      <c r="H3002" t="s">
        <v>2345</v>
      </c>
      <c r="I3002" s="88">
        <v>60</v>
      </c>
      <c r="L3002" s="47">
        <v>5.7200040000000012</v>
      </c>
      <c r="M3002" s="47">
        <f t="shared" si="98"/>
        <v>343.20024000000006</v>
      </c>
      <c r="N3002">
        <f t="shared" si="97"/>
        <v>27</v>
      </c>
    </row>
    <row r="3003" spans="1:14" x14ac:dyDescent="0.25">
      <c r="A3003" t="s">
        <v>2483</v>
      </c>
      <c r="B3003" t="s">
        <v>2537</v>
      </c>
      <c r="C3003" t="s">
        <v>2399</v>
      </c>
      <c r="D3003" s="98">
        <v>45531</v>
      </c>
      <c r="E3003" s="1">
        <v>9134</v>
      </c>
      <c r="F3003" t="s">
        <v>5153</v>
      </c>
      <c r="G3003" s="1">
        <v>3584240</v>
      </c>
      <c r="H3003" t="s">
        <v>2357</v>
      </c>
      <c r="I3003" s="88">
        <v>120</v>
      </c>
      <c r="L3003" s="47">
        <v>5.9841899999999999</v>
      </c>
      <c r="M3003" s="47">
        <f t="shared" si="98"/>
        <v>718.1028</v>
      </c>
      <c r="N3003">
        <f t="shared" si="97"/>
        <v>27</v>
      </c>
    </row>
    <row r="3004" spans="1:14" x14ac:dyDescent="0.25">
      <c r="A3004" t="s">
        <v>2483</v>
      </c>
      <c r="B3004" t="s">
        <v>2537</v>
      </c>
      <c r="C3004" t="s">
        <v>2399</v>
      </c>
      <c r="D3004" s="98">
        <v>45531</v>
      </c>
      <c r="E3004" s="1">
        <v>9141</v>
      </c>
      <c r="F3004" t="s">
        <v>5156</v>
      </c>
      <c r="G3004" s="1">
        <v>3352387</v>
      </c>
      <c r="H3004" t="s">
        <v>2352</v>
      </c>
      <c r="I3004" s="88">
        <v>6</v>
      </c>
      <c r="L3004" s="47">
        <v>39.743999999999993</v>
      </c>
      <c r="M3004" s="47">
        <f t="shared" si="98"/>
        <v>238.46399999999994</v>
      </c>
      <c r="N3004">
        <f t="shared" si="97"/>
        <v>27</v>
      </c>
    </row>
    <row r="3005" spans="1:14" x14ac:dyDescent="0.25">
      <c r="A3005" t="s">
        <v>2483</v>
      </c>
      <c r="B3005" t="s">
        <v>2537</v>
      </c>
      <c r="C3005" t="s">
        <v>2399</v>
      </c>
      <c r="D3005" s="98">
        <v>45531</v>
      </c>
      <c r="E3005" s="1">
        <v>9141</v>
      </c>
      <c r="F3005" t="s">
        <v>5156</v>
      </c>
      <c r="G3005" s="1">
        <v>3373113</v>
      </c>
      <c r="H3005" t="s">
        <v>2353</v>
      </c>
      <c r="I3005" s="88">
        <v>60</v>
      </c>
      <c r="L3005" s="47">
        <v>5.9841899999999999</v>
      </c>
      <c r="M3005" s="47">
        <f t="shared" si="98"/>
        <v>359.0514</v>
      </c>
      <c r="N3005">
        <f t="shared" si="97"/>
        <v>27</v>
      </c>
    </row>
    <row r="3006" spans="1:14" x14ac:dyDescent="0.25">
      <c r="A3006" t="s">
        <v>2483</v>
      </c>
      <c r="B3006" t="s">
        <v>2537</v>
      </c>
      <c r="C3006" t="s">
        <v>2399</v>
      </c>
      <c r="D3006" s="98">
        <v>45531</v>
      </c>
      <c r="E3006" s="1">
        <v>9141</v>
      </c>
      <c r="F3006" t="s">
        <v>5156</v>
      </c>
      <c r="G3006" s="1">
        <v>3384347</v>
      </c>
      <c r="H3006" t="s">
        <v>2345</v>
      </c>
      <c r="I3006" s="88">
        <v>60</v>
      </c>
      <c r="L3006" s="47">
        <v>5.7200040000000012</v>
      </c>
      <c r="M3006" s="47">
        <f t="shared" si="98"/>
        <v>343.20024000000006</v>
      </c>
      <c r="N3006">
        <f t="shared" si="97"/>
        <v>27</v>
      </c>
    </row>
    <row r="3007" spans="1:14" x14ac:dyDescent="0.25">
      <c r="A3007" t="s">
        <v>2483</v>
      </c>
      <c r="B3007" t="s">
        <v>2537</v>
      </c>
      <c r="C3007" t="s">
        <v>2399</v>
      </c>
      <c r="D3007" s="98">
        <v>45531</v>
      </c>
      <c r="E3007" s="1">
        <v>9144</v>
      </c>
      <c r="F3007" t="s">
        <v>5158</v>
      </c>
      <c r="G3007" s="1">
        <v>3352387</v>
      </c>
      <c r="H3007" t="s">
        <v>2352</v>
      </c>
      <c r="I3007" s="88">
        <v>12</v>
      </c>
      <c r="L3007" s="47">
        <v>39.743999999999993</v>
      </c>
      <c r="M3007" s="47">
        <f t="shared" si="98"/>
        <v>476.92799999999988</v>
      </c>
      <c r="N3007">
        <f t="shared" si="97"/>
        <v>27</v>
      </c>
    </row>
    <row r="3008" spans="1:14" x14ac:dyDescent="0.25">
      <c r="A3008" t="s">
        <v>2483</v>
      </c>
      <c r="B3008" t="s">
        <v>2537</v>
      </c>
      <c r="C3008" t="s">
        <v>2399</v>
      </c>
      <c r="D3008" s="98">
        <v>45531</v>
      </c>
      <c r="E3008" s="1">
        <v>9144</v>
      </c>
      <c r="F3008" t="s">
        <v>5158</v>
      </c>
      <c r="G3008" s="1">
        <v>3384347</v>
      </c>
      <c r="H3008" t="s">
        <v>2345</v>
      </c>
      <c r="I3008" s="88">
        <v>60</v>
      </c>
      <c r="L3008" s="47">
        <v>5.7200040000000012</v>
      </c>
      <c r="M3008" s="47">
        <f t="shared" si="98"/>
        <v>343.20024000000006</v>
      </c>
      <c r="N3008">
        <f t="shared" si="97"/>
        <v>27</v>
      </c>
    </row>
    <row r="3009" spans="1:14" x14ac:dyDescent="0.25">
      <c r="A3009" t="s">
        <v>2483</v>
      </c>
      <c r="B3009" t="s">
        <v>2537</v>
      </c>
      <c r="C3009" t="s">
        <v>2399</v>
      </c>
      <c r="D3009" s="98">
        <v>45531</v>
      </c>
      <c r="E3009" s="1">
        <v>9152</v>
      </c>
      <c r="F3009" t="s">
        <v>5162</v>
      </c>
      <c r="G3009" s="1">
        <v>3284683</v>
      </c>
      <c r="H3009" t="s">
        <v>2343</v>
      </c>
      <c r="I3009" s="88">
        <v>6</v>
      </c>
      <c r="L3009" s="47">
        <v>30.099959999999999</v>
      </c>
      <c r="M3009" s="47">
        <f t="shared" si="98"/>
        <v>180.59976</v>
      </c>
      <c r="N3009">
        <f t="shared" si="97"/>
        <v>27</v>
      </c>
    </row>
    <row r="3010" spans="1:14" x14ac:dyDescent="0.25">
      <c r="A3010" t="s">
        <v>2483</v>
      </c>
      <c r="B3010" t="s">
        <v>2537</v>
      </c>
      <c r="C3010" t="s">
        <v>2399</v>
      </c>
      <c r="D3010" s="98">
        <v>45531</v>
      </c>
      <c r="E3010" s="1">
        <v>9158</v>
      </c>
      <c r="F3010" t="s">
        <v>5164</v>
      </c>
      <c r="G3010" s="1">
        <v>3284683</v>
      </c>
      <c r="H3010" t="s">
        <v>2343</v>
      </c>
      <c r="I3010" s="88">
        <v>6</v>
      </c>
      <c r="L3010" s="47">
        <v>30.099959999999999</v>
      </c>
      <c r="M3010" s="47">
        <f t="shared" si="98"/>
        <v>180.59976</v>
      </c>
      <c r="N3010">
        <f t="shared" si="97"/>
        <v>27</v>
      </c>
    </row>
    <row r="3011" spans="1:14" x14ac:dyDescent="0.25">
      <c r="A3011" t="s">
        <v>2483</v>
      </c>
      <c r="B3011" t="s">
        <v>2537</v>
      </c>
      <c r="C3011" t="s">
        <v>2399</v>
      </c>
      <c r="D3011" s="98">
        <v>45531</v>
      </c>
      <c r="E3011" s="1">
        <v>9160</v>
      </c>
      <c r="F3011" t="s">
        <v>2495</v>
      </c>
      <c r="G3011" s="1">
        <v>3284683</v>
      </c>
      <c r="H3011" t="s">
        <v>2343</v>
      </c>
      <c r="I3011" s="88">
        <v>12</v>
      </c>
      <c r="L3011" s="47">
        <v>30.099959999999999</v>
      </c>
      <c r="M3011" s="47">
        <f t="shared" si="98"/>
        <v>361.19952000000001</v>
      </c>
      <c r="N3011">
        <f t="shared" si="97"/>
        <v>27</v>
      </c>
    </row>
    <row r="3012" spans="1:14" x14ac:dyDescent="0.25">
      <c r="A3012" t="s">
        <v>2483</v>
      </c>
      <c r="B3012" t="s">
        <v>2537</v>
      </c>
      <c r="C3012" t="s">
        <v>2399</v>
      </c>
      <c r="D3012" s="98">
        <v>45531</v>
      </c>
      <c r="E3012" s="1">
        <v>9160</v>
      </c>
      <c r="F3012" t="s">
        <v>2495</v>
      </c>
      <c r="G3012" s="1">
        <v>3352387</v>
      </c>
      <c r="H3012" t="s">
        <v>2352</v>
      </c>
      <c r="I3012" s="88">
        <v>12</v>
      </c>
      <c r="L3012" s="47">
        <v>39.743999999999993</v>
      </c>
      <c r="M3012" s="47">
        <f t="shared" si="98"/>
        <v>476.92799999999988</v>
      </c>
      <c r="N3012">
        <f t="shared" si="97"/>
        <v>27</v>
      </c>
    </row>
    <row r="3013" spans="1:14" x14ac:dyDescent="0.25">
      <c r="A3013" t="s">
        <v>2483</v>
      </c>
      <c r="B3013" t="s">
        <v>2537</v>
      </c>
      <c r="C3013" t="s">
        <v>2399</v>
      </c>
      <c r="D3013" s="98">
        <v>45531</v>
      </c>
      <c r="E3013" s="1">
        <v>9160</v>
      </c>
      <c r="F3013" t="s">
        <v>2495</v>
      </c>
      <c r="G3013" s="1">
        <v>3384346</v>
      </c>
      <c r="H3013" t="s">
        <v>2354</v>
      </c>
      <c r="I3013" s="88">
        <v>6</v>
      </c>
      <c r="L3013" s="47">
        <v>37.949940000000005</v>
      </c>
      <c r="M3013" s="47">
        <f t="shared" si="98"/>
        <v>227.69964000000004</v>
      </c>
      <c r="N3013">
        <f t="shared" si="97"/>
        <v>27</v>
      </c>
    </row>
    <row r="3014" spans="1:14" x14ac:dyDescent="0.25">
      <c r="A3014" t="s">
        <v>2483</v>
      </c>
      <c r="B3014" t="s">
        <v>2537</v>
      </c>
      <c r="C3014" t="s">
        <v>2399</v>
      </c>
      <c r="D3014" s="98">
        <v>45531</v>
      </c>
      <c r="E3014" s="1">
        <v>9160</v>
      </c>
      <c r="F3014" t="s">
        <v>2495</v>
      </c>
      <c r="G3014" s="1">
        <v>3384347</v>
      </c>
      <c r="H3014" t="s">
        <v>2345</v>
      </c>
      <c r="I3014" s="88">
        <v>60</v>
      </c>
      <c r="L3014" s="47">
        <v>5.7200040000000012</v>
      </c>
      <c r="M3014" s="47">
        <f t="shared" si="98"/>
        <v>343.20024000000006</v>
      </c>
      <c r="N3014">
        <f t="shared" si="97"/>
        <v>27</v>
      </c>
    </row>
    <row r="3015" spans="1:14" x14ac:dyDescent="0.25">
      <c r="A3015" t="s">
        <v>2483</v>
      </c>
      <c r="B3015" t="s">
        <v>2537</v>
      </c>
      <c r="C3015" t="s">
        <v>2399</v>
      </c>
      <c r="D3015" s="98">
        <v>45531</v>
      </c>
      <c r="E3015" s="1">
        <v>9161</v>
      </c>
      <c r="F3015" t="s">
        <v>5165</v>
      </c>
      <c r="G3015" s="1">
        <v>3352387</v>
      </c>
      <c r="H3015" t="s">
        <v>2352</v>
      </c>
      <c r="I3015" s="88">
        <v>6</v>
      </c>
      <c r="L3015" s="47">
        <v>39.743999999999993</v>
      </c>
      <c r="M3015" s="47">
        <f t="shared" si="98"/>
        <v>238.46399999999994</v>
      </c>
      <c r="N3015">
        <f t="shared" si="97"/>
        <v>27</v>
      </c>
    </row>
    <row r="3016" spans="1:14" x14ac:dyDescent="0.25">
      <c r="A3016" t="s">
        <v>2483</v>
      </c>
      <c r="B3016" t="s">
        <v>2537</v>
      </c>
      <c r="C3016" t="s">
        <v>2399</v>
      </c>
      <c r="D3016" s="98">
        <v>45531</v>
      </c>
      <c r="E3016" s="1">
        <v>9161</v>
      </c>
      <c r="F3016" t="s">
        <v>5165</v>
      </c>
      <c r="G3016" s="1">
        <v>3373113</v>
      </c>
      <c r="H3016" t="s">
        <v>2353</v>
      </c>
      <c r="I3016" s="88">
        <v>60</v>
      </c>
      <c r="L3016" s="47">
        <v>5.9841899999999999</v>
      </c>
      <c r="M3016" s="47">
        <f t="shared" si="98"/>
        <v>359.0514</v>
      </c>
      <c r="N3016">
        <f t="shared" si="97"/>
        <v>27</v>
      </c>
    </row>
    <row r="3017" spans="1:14" x14ac:dyDescent="0.25">
      <c r="A3017" t="s">
        <v>2483</v>
      </c>
      <c r="B3017" t="s">
        <v>2537</v>
      </c>
      <c r="C3017" t="s">
        <v>2399</v>
      </c>
      <c r="D3017" s="98">
        <v>45531</v>
      </c>
      <c r="E3017" s="1">
        <v>9161</v>
      </c>
      <c r="F3017" t="s">
        <v>5165</v>
      </c>
      <c r="G3017" s="1">
        <v>3384347</v>
      </c>
      <c r="H3017" t="s">
        <v>2345</v>
      </c>
      <c r="I3017" s="88">
        <v>60</v>
      </c>
      <c r="L3017" s="47">
        <v>5.7200040000000012</v>
      </c>
      <c r="M3017" s="47">
        <f t="shared" si="98"/>
        <v>343.20024000000006</v>
      </c>
      <c r="N3017">
        <f t="shared" si="97"/>
        <v>27</v>
      </c>
    </row>
    <row r="3018" spans="1:14" x14ac:dyDescent="0.25">
      <c r="A3018" t="s">
        <v>2483</v>
      </c>
      <c r="B3018" t="s">
        <v>2537</v>
      </c>
      <c r="C3018" t="s">
        <v>2399</v>
      </c>
      <c r="D3018" s="98">
        <v>45531</v>
      </c>
      <c r="E3018" s="1">
        <v>9161</v>
      </c>
      <c r="F3018" t="s">
        <v>5165</v>
      </c>
      <c r="G3018" s="1">
        <v>3564666</v>
      </c>
      <c r="H3018" t="s">
        <v>2362</v>
      </c>
      <c r="I3018" s="88">
        <v>24</v>
      </c>
      <c r="L3018" s="47">
        <v>20.323620000000002</v>
      </c>
      <c r="M3018" s="47">
        <f t="shared" si="98"/>
        <v>487.76688000000001</v>
      </c>
      <c r="N3018">
        <f t="shared" si="97"/>
        <v>27</v>
      </c>
    </row>
    <row r="3019" spans="1:14" x14ac:dyDescent="0.25">
      <c r="A3019" t="s">
        <v>2483</v>
      </c>
      <c r="B3019" t="s">
        <v>2537</v>
      </c>
      <c r="C3019" t="s">
        <v>2399</v>
      </c>
      <c r="D3019" s="98">
        <v>45531</v>
      </c>
      <c r="E3019" s="1">
        <v>9161</v>
      </c>
      <c r="F3019" t="s">
        <v>5165</v>
      </c>
      <c r="G3019" s="1">
        <v>3564667</v>
      </c>
      <c r="H3019" t="s">
        <v>2347</v>
      </c>
      <c r="I3019" s="88">
        <v>24</v>
      </c>
      <c r="L3019" s="47">
        <v>20.323620000000002</v>
      </c>
      <c r="M3019" s="47">
        <f t="shared" si="98"/>
        <v>487.76688000000001</v>
      </c>
      <c r="N3019">
        <f t="shared" si="97"/>
        <v>27</v>
      </c>
    </row>
    <row r="3020" spans="1:14" x14ac:dyDescent="0.25">
      <c r="A3020" t="s">
        <v>2339</v>
      </c>
      <c r="B3020" t="s">
        <v>2537</v>
      </c>
      <c r="C3020" t="s">
        <v>2340</v>
      </c>
      <c r="D3020" s="98">
        <v>45531</v>
      </c>
      <c r="E3020" s="1">
        <v>112</v>
      </c>
      <c r="F3020" t="s">
        <v>2341</v>
      </c>
      <c r="G3020" s="1">
        <v>3373113</v>
      </c>
      <c r="H3020" t="s">
        <v>2353</v>
      </c>
      <c r="I3020" s="88">
        <v>180</v>
      </c>
      <c r="L3020" s="47">
        <v>5.9841899999999999</v>
      </c>
      <c r="M3020" s="47">
        <f t="shared" si="98"/>
        <v>1077.1541999999999</v>
      </c>
      <c r="N3020">
        <f t="shared" si="97"/>
        <v>27</v>
      </c>
    </row>
    <row r="3021" spans="1:14" x14ac:dyDescent="0.25">
      <c r="A3021" t="s">
        <v>2339</v>
      </c>
      <c r="B3021" t="s">
        <v>2537</v>
      </c>
      <c r="C3021" t="s">
        <v>2340</v>
      </c>
      <c r="D3021" s="98">
        <v>45534</v>
      </c>
      <c r="E3021" s="1">
        <v>112</v>
      </c>
      <c r="F3021" t="s">
        <v>2341</v>
      </c>
      <c r="G3021" s="1">
        <v>3284683</v>
      </c>
      <c r="H3021" t="s">
        <v>2343</v>
      </c>
      <c r="I3021" s="88">
        <v>36</v>
      </c>
      <c r="L3021" s="47">
        <v>30.099959999999999</v>
      </c>
      <c r="M3021" s="47">
        <f t="shared" si="98"/>
        <v>1083.5985599999999</v>
      </c>
      <c r="N3021">
        <f t="shared" si="97"/>
        <v>30</v>
      </c>
    </row>
    <row r="3022" spans="1:14" x14ac:dyDescent="0.25">
      <c r="A3022" t="s">
        <v>2339</v>
      </c>
      <c r="B3022" t="s">
        <v>2537</v>
      </c>
      <c r="C3022" t="s">
        <v>2340</v>
      </c>
      <c r="D3022" s="98">
        <v>45533</v>
      </c>
      <c r="E3022" s="1">
        <v>118</v>
      </c>
      <c r="F3022" t="s">
        <v>2348</v>
      </c>
      <c r="G3022" s="1">
        <v>3580230</v>
      </c>
      <c r="H3022" t="s">
        <v>2356</v>
      </c>
      <c r="I3022" s="88">
        <v>6</v>
      </c>
      <c r="L3022" s="47">
        <v>36.695520000000002</v>
      </c>
      <c r="M3022" s="47">
        <f t="shared" si="98"/>
        <v>220.17312000000001</v>
      </c>
      <c r="N3022">
        <f t="shared" si="97"/>
        <v>29</v>
      </c>
    </row>
    <row r="3023" spans="1:14" x14ac:dyDescent="0.25">
      <c r="A3023" t="s">
        <v>2339</v>
      </c>
      <c r="B3023" t="s">
        <v>2537</v>
      </c>
      <c r="C3023" t="s">
        <v>2340</v>
      </c>
      <c r="D3023" s="98">
        <v>45533</v>
      </c>
      <c r="E3023" s="1">
        <v>118</v>
      </c>
      <c r="F3023" t="s">
        <v>2348</v>
      </c>
      <c r="G3023" s="1">
        <v>3373113</v>
      </c>
      <c r="H3023" t="s">
        <v>2353</v>
      </c>
      <c r="I3023" s="88">
        <v>300</v>
      </c>
      <c r="L3023" s="47">
        <v>5.9841899999999999</v>
      </c>
      <c r="M3023" s="47">
        <f t="shared" si="98"/>
        <v>1795.2570000000001</v>
      </c>
      <c r="N3023">
        <f t="shared" si="97"/>
        <v>29</v>
      </c>
    </row>
    <row r="3024" spans="1:14" x14ac:dyDescent="0.25">
      <c r="A3024" t="s">
        <v>2339</v>
      </c>
      <c r="B3024" t="s">
        <v>2537</v>
      </c>
      <c r="C3024" t="s">
        <v>2340</v>
      </c>
      <c r="D3024" s="98">
        <v>45533</v>
      </c>
      <c r="E3024" s="1">
        <v>118</v>
      </c>
      <c r="F3024" t="s">
        <v>2348</v>
      </c>
      <c r="G3024" s="1">
        <v>3284683</v>
      </c>
      <c r="H3024" t="s">
        <v>2343</v>
      </c>
      <c r="I3024" s="88">
        <v>60</v>
      </c>
      <c r="L3024" s="47">
        <v>30.099959999999999</v>
      </c>
      <c r="M3024" s="47">
        <f t="shared" si="98"/>
        <v>1805.9975999999999</v>
      </c>
      <c r="N3024">
        <f t="shared" si="97"/>
        <v>29</v>
      </c>
    </row>
    <row r="3025" spans="1:14" x14ac:dyDescent="0.25">
      <c r="A3025" t="s">
        <v>2339</v>
      </c>
      <c r="B3025" t="s">
        <v>2537</v>
      </c>
      <c r="C3025" t="s">
        <v>2340</v>
      </c>
      <c r="D3025" s="98">
        <v>45533</v>
      </c>
      <c r="E3025" s="1">
        <v>118</v>
      </c>
      <c r="F3025" t="s">
        <v>2348</v>
      </c>
      <c r="G3025" s="1">
        <v>3384347</v>
      </c>
      <c r="H3025" t="s">
        <v>2345</v>
      </c>
      <c r="I3025" s="88">
        <v>120</v>
      </c>
      <c r="L3025" s="47">
        <v>5.7200040000000012</v>
      </c>
      <c r="M3025" s="47">
        <f t="shared" si="98"/>
        <v>686.40048000000013</v>
      </c>
      <c r="N3025">
        <f t="shared" si="97"/>
        <v>29</v>
      </c>
    </row>
    <row r="3026" spans="1:14" x14ac:dyDescent="0.25">
      <c r="A3026" t="s">
        <v>2339</v>
      </c>
      <c r="B3026" t="s">
        <v>2537</v>
      </c>
      <c r="C3026" t="s">
        <v>2340</v>
      </c>
      <c r="D3026" s="98">
        <v>45533</v>
      </c>
      <c r="E3026" s="1">
        <v>118</v>
      </c>
      <c r="F3026" t="s">
        <v>2348</v>
      </c>
      <c r="G3026" s="1">
        <v>3564666</v>
      </c>
      <c r="H3026" t="s">
        <v>2362</v>
      </c>
      <c r="I3026" s="88">
        <v>12</v>
      </c>
      <c r="L3026" s="47">
        <v>20.323620000000002</v>
      </c>
      <c r="M3026" s="47">
        <f t="shared" si="98"/>
        <v>243.88344000000001</v>
      </c>
      <c r="N3026">
        <f t="shared" si="97"/>
        <v>29</v>
      </c>
    </row>
    <row r="3027" spans="1:14" x14ac:dyDescent="0.25">
      <c r="A3027" t="s">
        <v>2339</v>
      </c>
      <c r="B3027" t="s">
        <v>2537</v>
      </c>
      <c r="C3027" t="s">
        <v>2340</v>
      </c>
      <c r="D3027" s="98">
        <v>45533</v>
      </c>
      <c r="E3027" s="1">
        <v>118</v>
      </c>
      <c r="F3027" t="s">
        <v>2348</v>
      </c>
      <c r="G3027" s="1">
        <v>3564667</v>
      </c>
      <c r="H3027" t="s">
        <v>2347</v>
      </c>
      <c r="I3027" s="88">
        <v>12</v>
      </c>
      <c r="L3027" s="47">
        <v>20.323620000000002</v>
      </c>
      <c r="M3027" s="47">
        <f t="shared" si="98"/>
        <v>243.88344000000001</v>
      </c>
      <c r="N3027">
        <f t="shared" si="97"/>
        <v>29</v>
      </c>
    </row>
    <row r="3028" spans="1:14" x14ac:dyDescent="0.25">
      <c r="A3028" t="s">
        <v>2339</v>
      </c>
      <c r="B3028" t="s">
        <v>2537</v>
      </c>
      <c r="C3028" t="s">
        <v>2340</v>
      </c>
      <c r="D3028" s="98">
        <v>45534</v>
      </c>
      <c r="E3028" s="1">
        <v>118</v>
      </c>
      <c r="F3028" t="s">
        <v>2348</v>
      </c>
      <c r="G3028" s="1">
        <v>3580595</v>
      </c>
      <c r="H3028" t="s">
        <v>2349</v>
      </c>
      <c r="I3028" s="88">
        <v>6</v>
      </c>
      <c r="L3028" s="47">
        <v>18.065520000000003</v>
      </c>
      <c r="M3028" s="47">
        <f t="shared" si="98"/>
        <v>108.39312000000001</v>
      </c>
      <c r="N3028">
        <f t="shared" si="97"/>
        <v>30</v>
      </c>
    </row>
    <row r="3029" spans="1:14" x14ac:dyDescent="0.25">
      <c r="A3029" t="s">
        <v>2339</v>
      </c>
      <c r="B3029" t="s">
        <v>2537</v>
      </c>
      <c r="C3029" t="s">
        <v>2340</v>
      </c>
      <c r="D3029" s="98">
        <v>45533</v>
      </c>
      <c r="E3029" s="1">
        <v>122</v>
      </c>
      <c r="F3029" t="s">
        <v>2542</v>
      </c>
      <c r="G3029" s="1">
        <v>3352387</v>
      </c>
      <c r="H3029" t="s">
        <v>2352</v>
      </c>
      <c r="I3029" s="88">
        <v>120</v>
      </c>
      <c r="L3029" s="47">
        <v>39.743999999999993</v>
      </c>
      <c r="M3029" s="47">
        <f t="shared" si="98"/>
        <v>4769.2799999999988</v>
      </c>
      <c r="N3029">
        <f t="shared" si="97"/>
        <v>29</v>
      </c>
    </row>
    <row r="3030" spans="1:14" x14ac:dyDescent="0.25">
      <c r="A3030" t="s">
        <v>2339</v>
      </c>
      <c r="B3030" t="s">
        <v>2537</v>
      </c>
      <c r="C3030" t="s">
        <v>2340</v>
      </c>
      <c r="D3030" s="98">
        <v>45533</v>
      </c>
      <c r="E3030" s="1">
        <v>122</v>
      </c>
      <c r="F3030" t="s">
        <v>2542</v>
      </c>
      <c r="G3030" s="1">
        <v>3373113</v>
      </c>
      <c r="H3030" t="s">
        <v>2353</v>
      </c>
      <c r="I3030" s="88">
        <v>300</v>
      </c>
      <c r="L3030" s="47">
        <v>5.9841899999999999</v>
      </c>
      <c r="M3030" s="47">
        <f t="shared" si="98"/>
        <v>1795.2570000000001</v>
      </c>
      <c r="N3030">
        <f t="shared" si="97"/>
        <v>29</v>
      </c>
    </row>
    <row r="3031" spans="1:14" x14ac:dyDescent="0.25">
      <c r="A3031" t="s">
        <v>2339</v>
      </c>
      <c r="B3031" t="s">
        <v>2537</v>
      </c>
      <c r="C3031" t="s">
        <v>2340</v>
      </c>
      <c r="D3031" s="98">
        <v>45533</v>
      </c>
      <c r="E3031" s="1">
        <v>122</v>
      </c>
      <c r="F3031" t="s">
        <v>2542</v>
      </c>
      <c r="G3031" s="1">
        <v>3384346</v>
      </c>
      <c r="H3031" t="s">
        <v>2354</v>
      </c>
      <c r="I3031" s="88">
        <v>30</v>
      </c>
      <c r="L3031" s="47">
        <v>37.949940000000005</v>
      </c>
      <c r="M3031" s="47">
        <f t="shared" si="98"/>
        <v>1138.4982000000002</v>
      </c>
      <c r="N3031">
        <f t="shared" si="97"/>
        <v>29</v>
      </c>
    </row>
    <row r="3032" spans="1:14" x14ac:dyDescent="0.25">
      <c r="A3032" t="s">
        <v>2339</v>
      </c>
      <c r="B3032" t="s">
        <v>2537</v>
      </c>
      <c r="C3032" t="s">
        <v>2340</v>
      </c>
      <c r="D3032" s="98">
        <v>45533</v>
      </c>
      <c r="E3032" s="1">
        <v>122</v>
      </c>
      <c r="F3032" t="s">
        <v>2542</v>
      </c>
      <c r="G3032" s="1">
        <v>3384347</v>
      </c>
      <c r="H3032" t="s">
        <v>2345</v>
      </c>
      <c r="I3032" s="88">
        <v>300</v>
      </c>
      <c r="L3032" s="47">
        <v>5.7200040000000012</v>
      </c>
      <c r="M3032" s="47">
        <f t="shared" si="98"/>
        <v>1716.0012000000004</v>
      </c>
      <c r="N3032">
        <f t="shared" si="97"/>
        <v>29</v>
      </c>
    </row>
    <row r="3033" spans="1:14" x14ac:dyDescent="0.25">
      <c r="A3033" t="s">
        <v>2339</v>
      </c>
      <c r="B3033" t="s">
        <v>2537</v>
      </c>
      <c r="C3033" t="s">
        <v>2340</v>
      </c>
      <c r="D3033" s="98">
        <v>45533</v>
      </c>
      <c r="E3033" s="1">
        <v>122</v>
      </c>
      <c r="F3033" t="s">
        <v>2542</v>
      </c>
      <c r="G3033" s="1">
        <v>3408152</v>
      </c>
      <c r="H3033" t="s">
        <v>2346</v>
      </c>
      <c r="I3033" s="88">
        <v>60</v>
      </c>
      <c r="L3033" s="47">
        <v>19.800018000000001</v>
      </c>
      <c r="M3033" s="47">
        <f t="shared" si="98"/>
        <v>1188.00108</v>
      </c>
      <c r="N3033">
        <f t="shared" si="97"/>
        <v>29</v>
      </c>
    </row>
    <row r="3034" spans="1:14" x14ac:dyDescent="0.25">
      <c r="A3034" t="s">
        <v>2339</v>
      </c>
      <c r="B3034" t="s">
        <v>2537</v>
      </c>
      <c r="C3034" t="s">
        <v>2340</v>
      </c>
      <c r="D3034" s="98">
        <v>45534</v>
      </c>
      <c r="E3034" s="1">
        <v>123</v>
      </c>
      <c r="F3034" t="s">
        <v>2351</v>
      </c>
      <c r="G3034" s="1">
        <v>3373113</v>
      </c>
      <c r="H3034" t="s">
        <v>2353</v>
      </c>
      <c r="I3034" s="88">
        <v>600</v>
      </c>
      <c r="L3034" s="47">
        <v>5.9841899999999999</v>
      </c>
      <c r="M3034" s="47">
        <f t="shared" si="98"/>
        <v>3590.5140000000001</v>
      </c>
      <c r="N3034">
        <f t="shared" si="97"/>
        <v>30</v>
      </c>
    </row>
    <row r="3035" spans="1:14" x14ac:dyDescent="0.25">
      <c r="A3035" t="s">
        <v>2339</v>
      </c>
      <c r="B3035" t="s">
        <v>2537</v>
      </c>
      <c r="C3035" t="s">
        <v>2340</v>
      </c>
      <c r="D3035" s="98">
        <v>45534</v>
      </c>
      <c r="E3035" s="1">
        <v>123</v>
      </c>
      <c r="F3035" t="s">
        <v>2351</v>
      </c>
      <c r="G3035" s="1">
        <v>3384346</v>
      </c>
      <c r="H3035" t="s">
        <v>2354</v>
      </c>
      <c r="I3035" s="88">
        <v>60</v>
      </c>
      <c r="L3035" s="47">
        <v>37.949940000000005</v>
      </c>
      <c r="M3035" s="47">
        <f t="shared" si="98"/>
        <v>2276.9964000000004</v>
      </c>
      <c r="N3035">
        <f t="shared" si="97"/>
        <v>30</v>
      </c>
    </row>
    <row r="3036" spans="1:14" x14ac:dyDescent="0.25">
      <c r="A3036" t="s">
        <v>2339</v>
      </c>
      <c r="B3036" t="s">
        <v>2537</v>
      </c>
      <c r="C3036" t="s">
        <v>2340</v>
      </c>
      <c r="D3036" s="98">
        <v>45534</v>
      </c>
      <c r="E3036" s="1">
        <v>123</v>
      </c>
      <c r="F3036" t="s">
        <v>2351</v>
      </c>
      <c r="G3036" s="1">
        <v>3384347</v>
      </c>
      <c r="H3036" t="s">
        <v>2345</v>
      </c>
      <c r="I3036" s="88">
        <v>300</v>
      </c>
      <c r="L3036" s="47">
        <v>5.7200040000000012</v>
      </c>
      <c r="M3036" s="47">
        <f t="shared" si="98"/>
        <v>1716.0012000000004</v>
      </c>
      <c r="N3036">
        <f t="shared" si="97"/>
        <v>30</v>
      </c>
    </row>
    <row r="3037" spans="1:14" x14ac:dyDescent="0.25">
      <c r="A3037" t="s">
        <v>2339</v>
      </c>
      <c r="B3037" t="s">
        <v>2537</v>
      </c>
      <c r="C3037" t="s">
        <v>2340</v>
      </c>
      <c r="D3037" s="98">
        <v>45533</v>
      </c>
      <c r="E3037" s="1">
        <v>124</v>
      </c>
      <c r="F3037" t="s">
        <v>2355</v>
      </c>
      <c r="G3037" s="1">
        <v>3284683</v>
      </c>
      <c r="H3037" t="s">
        <v>2343</v>
      </c>
      <c r="I3037" s="88">
        <v>60</v>
      </c>
      <c r="L3037" s="47">
        <v>30.099959999999999</v>
      </c>
      <c r="M3037" s="47">
        <f t="shared" si="98"/>
        <v>1805.9975999999999</v>
      </c>
      <c r="N3037">
        <f t="shared" si="97"/>
        <v>29</v>
      </c>
    </row>
    <row r="3038" spans="1:14" x14ac:dyDescent="0.25">
      <c r="A3038" t="s">
        <v>2339</v>
      </c>
      <c r="B3038" t="s">
        <v>2537</v>
      </c>
      <c r="C3038" t="s">
        <v>2340</v>
      </c>
      <c r="D3038" s="98">
        <v>45534</v>
      </c>
      <c r="E3038" s="1">
        <v>124</v>
      </c>
      <c r="F3038" t="s">
        <v>2355</v>
      </c>
      <c r="G3038" s="1">
        <v>3580230</v>
      </c>
      <c r="H3038" t="s">
        <v>2356</v>
      </c>
      <c r="I3038" s="88">
        <v>12</v>
      </c>
      <c r="L3038" s="47">
        <v>36.695520000000002</v>
      </c>
      <c r="M3038" s="47">
        <f t="shared" si="98"/>
        <v>440.34624000000002</v>
      </c>
      <c r="N3038">
        <f t="shared" si="97"/>
        <v>30</v>
      </c>
    </row>
    <row r="3039" spans="1:14" x14ac:dyDescent="0.25">
      <c r="A3039" t="s">
        <v>2339</v>
      </c>
      <c r="B3039" t="s">
        <v>2537</v>
      </c>
      <c r="C3039" t="s">
        <v>2340</v>
      </c>
      <c r="D3039" s="98">
        <v>45535</v>
      </c>
      <c r="E3039" s="1">
        <v>127</v>
      </c>
      <c r="F3039" t="s">
        <v>2543</v>
      </c>
      <c r="G3039" s="1">
        <v>3373113</v>
      </c>
      <c r="H3039" t="s">
        <v>2353</v>
      </c>
      <c r="I3039" s="88">
        <v>240</v>
      </c>
      <c r="L3039" s="47">
        <v>5.9841899999999999</v>
      </c>
      <c r="M3039" s="47">
        <f t="shared" si="98"/>
        <v>1436.2056</v>
      </c>
      <c r="N3039">
        <f t="shared" si="97"/>
        <v>31</v>
      </c>
    </row>
    <row r="3040" spans="1:14" x14ac:dyDescent="0.25">
      <c r="A3040" t="s">
        <v>2339</v>
      </c>
      <c r="B3040" t="s">
        <v>2537</v>
      </c>
      <c r="C3040" t="s">
        <v>2340</v>
      </c>
      <c r="D3040" s="98">
        <v>45535</v>
      </c>
      <c r="E3040" s="1">
        <v>127</v>
      </c>
      <c r="F3040" t="s">
        <v>2543</v>
      </c>
      <c r="G3040" s="1">
        <v>3384347</v>
      </c>
      <c r="H3040" t="s">
        <v>2345</v>
      </c>
      <c r="I3040" s="88">
        <v>120</v>
      </c>
      <c r="L3040" s="47">
        <v>5.7200040000000012</v>
      </c>
      <c r="M3040" s="47">
        <f t="shared" si="98"/>
        <v>686.40048000000013</v>
      </c>
      <c r="N3040">
        <f t="shared" si="97"/>
        <v>31</v>
      </c>
    </row>
    <row r="3041" spans="1:14" x14ac:dyDescent="0.25">
      <c r="A3041" t="s">
        <v>2339</v>
      </c>
      <c r="B3041" t="s">
        <v>2537</v>
      </c>
      <c r="C3041" t="s">
        <v>2340</v>
      </c>
      <c r="D3041" s="98">
        <v>45535</v>
      </c>
      <c r="E3041" s="1">
        <v>127</v>
      </c>
      <c r="F3041" t="s">
        <v>2543</v>
      </c>
      <c r="G3041" s="1">
        <v>3568860</v>
      </c>
      <c r="H3041" t="s">
        <v>2361</v>
      </c>
      <c r="I3041" s="88">
        <v>48</v>
      </c>
      <c r="L3041" s="47">
        <v>12.645809999999999</v>
      </c>
      <c r="M3041" s="47">
        <f t="shared" si="98"/>
        <v>606.99887999999999</v>
      </c>
      <c r="N3041">
        <f t="shared" si="97"/>
        <v>31</v>
      </c>
    </row>
    <row r="3042" spans="1:14" x14ac:dyDescent="0.25">
      <c r="A3042" t="s">
        <v>2339</v>
      </c>
      <c r="B3042" t="s">
        <v>2537</v>
      </c>
      <c r="C3042" t="s">
        <v>2340</v>
      </c>
      <c r="D3042" s="98">
        <v>45534</v>
      </c>
      <c r="E3042" s="1">
        <v>128</v>
      </c>
      <c r="F3042" t="s">
        <v>2544</v>
      </c>
      <c r="G3042" s="1">
        <v>3352387</v>
      </c>
      <c r="H3042" t="s">
        <v>2352</v>
      </c>
      <c r="I3042" s="88">
        <v>36</v>
      </c>
      <c r="L3042" s="47">
        <v>39.743999999999993</v>
      </c>
      <c r="M3042" s="47">
        <f t="shared" si="98"/>
        <v>1430.7839999999997</v>
      </c>
      <c r="N3042">
        <f t="shared" si="97"/>
        <v>30</v>
      </c>
    </row>
    <row r="3043" spans="1:14" x14ac:dyDescent="0.25">
      <c r="A3043" t="s">
        <v>2339</v>
      </c>
      <c r="B3043" t="s">
        <v>2537</v>
      </c>
      <c r="C3043" t="s">
        <v>2340</v>
      </c>
      <c r="D3043" s="98">
        <v>45534</v>
      </c>
      <c r="E3043" s="1">
        <v>128</v>
      </c>
      <c r="F3043" t="s">
        <v>2544</v>
      </c>
      <c r="G3043" s="1">
        <v>3373113</v>
      </c>
      <c r="H3043" t="s">
        <v>2353</v>
      </c>
      <c r="I3043" s="88">
        <v>120</v>
      </c>
      <c r="L3043" s="47">
        <v>5.9841899999999999</v>
      </c>
      <c r="M3043" s="47">
        <f t="shared" si="98"/>
        <v>718.1028</v>
      </c>
      <c r="N3043">
        <f t="shared" si="97"/>
        <v>30</v>
      </c>
    </row>
    <row r="3044" spans="1:14" x14ac:dyDescent="0.25">
      <c r="A3044" t="s">
        <v>2339</v>
      </c>
      <c r="B3044" t="s">
        <v>2537</v>
      </c>
      <c r="C3044" t="s">
        <v>2340</v>
      </c>
      <c r="D3044" s="98">
        <v>45534</v>
      </c>
      <c r="E3044" s="1">
        <v>128</v>
      </c>
      <c r="F3044" t="s">
        <v>2544</v>
      </c>
      <c r="G3044" s="1">
        <v>3284683</v>
      </c>
      <c r="H3044" t="s">
        <v>2343</v>
      </c>
      <c r="I3044" s="88">
        <v>36</v>
      </c>
      <c r="L3044" s="47">
        <v>30.099959999999999</v>
      </c>
      <c r="M3044" s="47">
        <f t="shared" si="98"/>
        <v>1083.5985599999999</v>
      </c>
      <c r="N3044">
        <f t="shared" si="97"/>
        <v>30</v>
      </c>
    </row>
    <row r="3045" spans="1:14" x14ac:dyDescent="0.25">
      <c r="A3045" t="s">
        <v>2339</v>
      </c>
      <c r="B3045" t="s">
        <v>2537</v>
      </c>
      <c r="C3045" t="s">
        <v>2340</v>
      </c>
      <c r="D3045" s="98">
        <v>45534</v>
      </c>
      <c r="E3045" s="1">
        <v>128</v>
      </c>
      <c r="F3045" t="s">
        <v>2544</v>
      </c>
      <c r="G3045" s="1">
        <v>3384346</v>
      </c>
      <c r="H3045" t="s">
        <v>2354</v>
      </c>
      <c r="I3045" s="88">
        <v>36</v>
      </c>
      <c r="L3045" s="47">
        <v>37.949940000000005</v>
      </c>
      <c r="M3045" s="47">
        <f t="shared" si="98"/>
        <v>1366.1978400000003</v>
      </c>
      <c r="N3045">
        <f t="shared" si="97"/>
        <v>30</v>
      </c>
    </row>
    <row r="3046" spans="1:14" x14ac:dyDescent="0.25">
      <c r="A3046" t="s">
        <v>2339</v>
      </c>
      <c r="B3046" t="s">
        <v>2537</v>
      </c>
      <c r="C3046" t="s">
        <v>2340</v>
      </c>
      <c r="D3046" s="98">
        <v>45534</v>
      </c>
      <c r="E3046" s="1">
        <v>128</v>
      </c>
      <c r="F3046" t="s">
        <v>2544</v>
      </c>
      <c r="G3046" s="1">
        <v>3384347</v>
      </c>
      <c r="H3046" t="s">
        <v>2345</v>
      </c>
      <c r="I3046" s="88">
        <v>120</v>
      </c>
      <c r="L3046" s="47">
        <v>5.7200040000000012</v>
      </c>
      <c r="M3046" s="47">
        <f t="shared" si="98"/>
        <v>686.40048000000013</v>
      </c>
      <c r="N3046">
        <f t="shared" si="97"/>
        <v>30</v>
      </c>
    </row>
    <row r="3047" spans="1:14" x14ac:dyDescent="0.25">
      <c r="A3047" t="s">
        <v>2339</v>
      </c>
      <c r="B3047" t="s">
        <v>2537</v>
      </c>
      <c r="C3047" t="s">
        <v>2340</v>
      </c>
      <c r="D3047" s="98">
        <v>45534</v>
      </c>
      <c r="E3047" s="1">
        <v>128</v>
      </c>
      <c r="F3047" t="s">
        <v>2544</v>
      </c>
      <c r="G3047" s="1">
        <v>3408152</v>
      </c>
      <c r="H3047" t="s">
        <v>2346</v>
      </c>
      <c r="I3047" s="88">
        <v>60</v>
      </c>
      <c r="L3047" s="47">
        <v>19.800018000000001</v>
      </c>
      <c r="M3047" s="47">
        <f t="shared" si="98"/>
        <v>1188.00108</v>
      </c>
      <c r="N3047">
        <f t="shared" si="97"/>
        <v>30</v>
      </c>
    </row>
    <row r="3048" spans="1:14" x14ac:dyDescent="0.25">
      <c r="A3048" t="s">
        <v>2339</v>
      </c>
      <c r="B3048" t="s">
        <v>2537</v>
      </c>
      <c r="C3048" t="s">
        <v>2340</v>
      </c>
      <c r="D3048" s="98">
        <v>45534</v>
      </c>
      <c r="E3048" s="1">
        <v>128</v>
      </c>
      <c r="F3048" t="s">
        <v>2544</v>
      </c>
      <c r="G3048" s="1">
        <v>3564666</v>
      </c>
      <c r="H3048" t="s">
        <v>2362</v>
      </c>
      <c r="I3048" s="88">
        <v>24</v>
      </c>
      <c r="L3048" s="47">
        <v>20.323620000000002</v>
      </c>
      <c r="M3048" s="47">
        <f t="shared" si="98"/>
        <v>487.76688000000001</v>
      </c>
      <c r="N3048">
        <f t="shared" ref="N3048:N3104" si="99">+DAY(D3048)</f>
        <v>30</v>
      </c>
    </row>
    <row r="3049" spans="1:14" x14ac:dyDescent="0.25">
      <c r="A3049" t="s">
        <v>2339</v>
      </c>
      <c r="B3049" t="s">
        <v>2537</v>
      </c>
      <c r="C3049" t="s">
        <v>2340</v>
      </c>
      <c r="D3049" s="98">
        <v>45534</v>
      </c>
      <c r="E3049" s="1">
        <v>128</v>
      </c>
      <c r="F3049" t="s">
        <v>2544</v>
      </c>
      <c r="G3049" s="1">
        <v>3564667</v>
      </c>
      <c r="H3049" t="s">
        <v>2347</v>
      </c>
      <c r="I3049" s="88">
        <v>12</v>
      </c>
      <c r="L3049" s="47">
        <v>20.323620000000002</v>
      </c>
      <c r="M3049" s="47">
        <f t="shared" si="98"/>
        <v>243.88344000000001</v>
      </c>
      <c r="N3049">
        <f t="shared" si="99"/>
        <v>30</v>
      </c>
    </row>
    <row r="3050" spans="1:14" x14ac:dyDescent="0.25">
      <c r="A3050" t="s">
        <v>2339</v>
      </c>
      <c r="B3050" t="s">
        <v>2537</v>
      </c>
      <c r="C3050" t="s">
        <v>2340</v>
      </c>
      <c r="D3050" s="98">
        <v>45534</v>
      </c>
      <c r="E3050" s="1">
        <v>128</v>
      </c>
      <c r="F3050" t="s">
        <v>2544</v>
      </c>
      <c r="G3050" s="1">
        <v>3566457</v>
      </c>
      <c r="H3050" t="s">
        <v>2365</v>
      </c>
      <c r="I3050" s="88">
        <v>48</v>
      </c>
      <c r="L3050" s="47">
        <v>12.645809999999999</v>
      </c>
      <c r="M3050" s="47">
        <f t="shared" si="98"/>
        <v>606.99887999999999</v>
      </c>
      <c r="N3050">
        <f t="shared" si="99"/>
        <v>30</v>
      </c>
    </row>
    <row r="3051" spans="1:14" x14ac:dyDescent="0.25">
      <c r="A3051" t="s">
        <v>2339</v>
      </c>
      <c r="B3051" t="s">
        <v>2537</v>
      </c>
      <c r="C3051" t="s">
        <v>2340</v>
      </c>
      <c r="D3051" s="98">
        <v>45534</v>
      </c>
      <c r="E3051" s="1">
        <v>128</v>
      </c>
      <c r="F3051" t="s">
        <v>2544</v>
      </c>
      <c r="G3051" s="1">
        <v>3568860</v>
      </c>
      <c r="H3051" t="s">
        <v>2361</v>
      </c>
      <c r="I3051" s="88">
        <v>24</v>
      </c>
      <c r="L3051" s="47">
        <v>12.645809999999999</v>
      </c>
      <c r="M3051" s="47">
        <f t="shared" si="98"/>
        <v>303.49943999999999</v>
      </c>
      <c r="N3051">
        <f t="shared" si="99"/>
        <v>30</v>
      </c>
    </row>
    <row r="3052" spans="1:14" x14ac:dyDescent="0.25">
      <c r="A3052" t="s">
        <v>2339</v>
      </c>
      <c r="B3052" t="s">
        <v>2537</v>
      </c>
      <c r="C3052" t="s">
        <v>2340</v>
      </c>
      <c r="D3052" s="98">
        <v>45534</v>
      </c>
      <c r="E3052" s="1">
        <v>128</v>
      </c>
      <c r="F3052" t="s">
        <v>2544</v>
      </c>
      <c r="G3052" s="1">
        <v>3580230</v>
      </c>
      <c r="H3052" t="s">
        <v>2356</v>
      </c>
      <c r="I3052" s="88">
        <v>6</v>
      </c>
      <c r="L3052" s="47">
        <v>36.695520000000002</v>
      </c>
      <c r="M3052" s="47">
        <f t="shared" si="98"/>
        <v>220.17312000000001</v>
      </c>
      <c r="N3052">
        <f t="shared" si="99"/>
        <v>30</v>
      </c>
    </row>
    <row r="3053" spans="1:14" x14ac:dyDescent="0.25">
      <c r="A3053" t="s">
        <v>2339</v>
      </c>
      <c r="B3053" t="s">
        <v>2537</v>
      </c>
      <c r="C3053" t="s">
        <v>2340</v>
      </c>
      <c r="D3053" s="98">
        <v>45534</v>
      </c>
      <c r="E3053" s="1">
        <v>128</v>
      </c>
      <c r="F3053" t="s">
        <v>2544</v>
      </c>
      <c r="G3053" s="1">
        <v>3580595</v>
      </c>
      <c r="H3053" t="s">
        <v>2349</v>
      </c>
      <c r="I3053" s="88">
        <v>12</v>
      </c>
      <c r="L3053" s="47">
        <v>18.065520000000003</v>
      </c>
      <c r="M3053" s="47">
        <f t="shared" si="98"/>
        <v>216.78624000000002</v>
      </c>
      <c r="N3053">
        <f t="shared" si="99"/>
        <v>30</v>
      </c>
    </row>
    <row r="3054" spans="1:14" x14ac:dyDescent="0.25">
      <c r="A3054" t="s">
        <v>2339</v>
      </c>
      <c r="B3054" t="s">
        <v>2537</v>
      </c>
      <c r="C3054" t="s">
        <v>2340</v>
      </c>
      <c r="D3054" s="98">
        <v>45533</v>
      </c>
      <c r="E3054" s="1">
        <v>128</v>
      </c>
      <c r="F3054" t="s">
        <v>2544</v>
      </c>
      <c r="G3054" s="1">
        <v>3584240</v>
      </c>
      <c r="H3054" t="s">
        <v>2357</v>
      </c>
      <c r="I3054" s="88">
        <v>120</v>
      </c>
      <c r="L3054" s="47">
        <v>5.9841899999999999</v>
      </c>
      <c r="M3054" s="47">
        <f t="shared" si="98"/>
        <v>718.1028</v>
      </c>
      <c r="N3054">
        <f t="shared" si="99"/>
        <v>29</v>
      </c>
    </row>
    <row r="3055" spans="1:14" x14ac:dyDescent="0.25">
      <c r="A3055" t="s">
        <v>2339</v>
      </c>
      <c r="B3055" t="s">
        <v>2537</v>
      </c>
      <c r="C3055" t="s">
        <v>2340</v>
      </c>
      <c r="D3055" s="98">
        <v>45533</v>
      </c>
      <c r="E3055" s="1">
        <v>128</v>
      </c>
      <c r="F3055" t="s">
        <v>2544</v>
      </c>
      <c r="G3055" s="1">
        <v>3584241</v>
      </c>
      <c r="H3055" t="s">
        <v>2358</v>
      </c>
      <c r="I3055" s="88">
        <v>60</v>
      </c>
      <c r="L3055" s="47">
        <v>20.662344000000001</v>
      </c>
      <c r="M3055" s="47">
        <f t="shared" ref="M3055:M3112" si="100">+I3055*L3055</f>
        <v>1239.74064</v>
      </c>
      <c r="N3055">
        <f t="shared" si="99"/>
        <v>29</v>
      </c>
    </row>
    <row r="3056" spans="1:14" x14ac:dyDescent="0.25">
      <c r="A3056" t="s">
        <v>2339</v>
      </c>
      <c r="B3056" t="s">
        <v>2537</v>
      </c>
      <c r="C3056" t="s">
        <v>2340</v>
      </c>
      <c r="D3056" s="98">
        <v>45533</v>
      </c>
      <c r="E3056" s="1">
        <v>128</v>
      </c>
      <c r="F3056" t="s">
        <v>2544</v>
      </c>
      <c r="G3056" s="1">
        <v>3565351</v>
      </c>
      <c r="H3056" t="s">
        <v>2342</v>
      </c>
      <c r="I3056" s="88">
        <v>24</v>
      </c>
      <c r="L3056" s="47">
        <v>12.645809999999999</v>
      </c>
      <c r="M3056" s="47">
        <f t="shared" si="100"/>
        <v>303.49943999999999</v>
      </c>
      <c r="N3056">
        <f t="shared" si="99"/>
        <v>29</v>
      </c>
    </row>
    <row r="3057" spans="1:14" x14ac:dyDescent="0.25">
      <c r="A3057" t="s">
        <v>2339</v>
      </c>
      <c r="B3057" t="s">
        <v>2537</v>
      </c>
      <c r="C3057" t="s">
        <v>2340</v>
      </c>
      <c r="D3057" s="98">
        <v>45531</v>
      </c>
      <c r="E3057" s="1">
        <v>130</v>
      </c>
      <c r="F3057" t="s">
        <v>2359</v>
      </c>
      <c r="G3057" s="1">
        <v>3352387</v>
      </c>
      <c r="H3057" t="s">
        <v>2352</v>
      </c>
      <c r="I3057" s="88">
        <v>30</v>
      </c>
      <c r="L3057" s="47">
        <v>39.743999999999993</v>
      </c>
      <c r="M3057" s="47">
        <f t="shared" si="100"/>
        <v>1192.3199999999997</v>
      </c>
      <c r="N3057">
        <f t="shared" si="99"/>
        <v>27</v>
      </c>
    </row>
    <row r="3058" spans="1:14" x14ac:dyDescent="0.25">
      <c r="A3058" t="s">
        <v>2339</v>
      </c>
      <c r="B3058" t="s">
        <v>2537</v>
      </c>
      <c r="C3058" t="s">
        <v>2340</v>
      </c>
      <c r="D3058" s="98">
        <v>45531</v>
      </c>
      <c r="E3058" s="1">
        <v>130</v>
      </c>
      <c r="F3058" t="s">
        <v>2359</v>
      </c>
      <c r="G3058" s="1">
        <v>3373113</v>
      </c>
      <c r="H3058" t="s">
        <v>2353</v>
      </c>
      <c r="I3058" s="88">
        <v>60</v>
      </c>
      <c r="L3058" s="47">
        <v>5.9841899999999999</v>
      </c>
      <c r="M3058" s="47">
        <f t="shared" si="100"/>
        <v>359.0514</v>
      </c>
      <c r="N3058">
        <f t="shared" si="99"/>
        <v>27</v>
      </c>
    </row>
    <row r="3059" spans="1:14" x14ac:dyDescent="0.25">
      <c r="A3059" t="s">
        <v>2339</v>
      </c>
      <c r="B3059" t="s">
        <v>2537</v>
      </c>
      <c r="C3059" t="s">
        <v>2340</v>
      </c>
      <c r="D3059" s="98">
        <v>45531</v>
      </c>
      <c r="E3059" s="1">
        <v>130</v>
      </c>
      <c r="F3059" t="s">
        <v>2359</v>
      </c>
      <c r="G3059" s="1">
        <v>3584240</v>
      </c>
      <c r="H3059" t="s">
        <v>2357</v>
      </c>
      <c r="I3059" s="88">
        <v>60</v>
      </c>
      <c r="L3059" s="47">
        <v>5.9841899999999999</v>
      </c>
      <c r="M3059" s="47">
        <f t="shared" si="100"/>
        <v>359.0514</v>
      </c>
      <c r="N3059">
        <f t="shared" si="99"/>
        <v>27</v>
      </c>
    </row>
    <row r="3060" spans="1:14" x14ac:dyDescent="0.25">
      <c r="A3060" t="s">
        <v>2339</v>
      </c>
      <c r="B3060" t="s">
        <v>2537</v>
      </c>
      <c r="C3060" t="s">
        <v>2340</v>
      </c>
      <c r="D3060" s="98">
        <v>45531</v>
      </c>
      <c r="E3060" s="1">
        <v>130</v>
      </c>
      <c r="F3060" t="s">
        <v>2359</v>
      </c>
      <c r="G3060" s="1">
        <v>3284683</v>
      </c>
      <c r="H3060" t="s">
        <v>2343</v>
      </c>
      <c r="I3060" s="88">
        <v>60</v>
      </c>
      <c r="L3060" s="47">
        <v>30.099959999999999</v>
      </c>
      <c r="M3060" s="47">
        <f t="shared" si="100"/>
        <v>1805.9975999999999</v>
      </c>
      <c r="N3060">
        <f t="shared" si="99"/>
        <v>27</v>
      </c>
    </row>
    <row r="3061" spans="1:14" x14ac:dyDescent="0.25">
      <c r="A3061" t="s">
        <v>2339</v>
      </c>
      <c r="B3061" t="s">
        <v>2537</v>
      </c>
      <c r="C3061" t="s">
        <v>2340</v>
      </c>
      <c r="D3061" s="98">
        <v>45531</v>
      </c>
      <c r="E3061" s="1">
        <v>130</v>
      </c>
      <c r="F3061" t="s">
        <v>2359</v>
      </c>
      <c r="G3061" s="1">
        <v>3384346</v>
      </c>
      <c r="H3061" t="s">
        <v>2354</v>
      </c>
      <c r="I3061" s="88">
        <v>12</v>
      </c>
      <c r="L3061" s="47">
        <v>37.949940000000005</v>
      </c>
      <c r="M3061" s="47">
        <f t="shared" si="100"/>
        <v>455.39928000000009</v>
      </c>
      <c r="N3061">
        <f t="shared" si="99"/>
        <v>27</v>
      </c>
    </row>
    <row r="3062" spans="1:14" x14ac:dyDescent="0.25">
      <c r="A3062" t="s">
        <v>2339</v>
      </c>
      <c r="B3062" t="s">
        <v>2537</v>
      </c>
      <c r="C3062" t="s">
        <v>2340</v>
      </c>
      <c r="D3062" s="98">
        <v>45531</v>
      </c>
      <c r="E3062" s="1">
        <v>130</v>
      </c>
      <c r="F3062" t="s">
        <v>2359</v>
      </c>
      <c r="G3062" s="1">
        <v>3384347</v>
      </c>
      <c r="H3062" t="s">
        <v>2345</v>
      </c>
      <c r="I3062" s="88">
        <v>60</v>
      </c>
      <c r="L3062" s="47">
        <v>5.7200040000000012</v>
      </c>
      <c r="M3062" s="47">
        <f t="shared" si="100"/>
        <v>343.20024000000006</v>
      </c>
      <c r="N3062">
        <f t="shared" si="99"/>
        <v>27</v>
      </c>
    </row>
    <row r="3063" spans="1:14" x14ac:dyDescent="0.25">
      <c r="A3063" t="s">
        <v>2339</v>
      </c>
      <c r="B3063" t="s">
        <v>2537</v>
      </c>
      <c r="C3063" t="s">
        <v>2340</v>
      </c>
      <c r="D3063" s="98">
        <v>45531</v>
      </c>
      <c r="E3063" s="1">
        <v>130</v>
      </c>
      <c r="F3063" t="s">
        <v>2359</v>
      </c>
      <c r="G3063" s="1">
        <v>3566457</v>
      </c>
      <c r="H3063" t="s">
        <v>2365</v>
      </c>
      <c r="I3063" s="88">
        <v>24</v>
      </c>
      <c r="L3063" s="47">
        <v>12.645809999999999</v>
      </c>
      <c r="M3063" s="47">
        <f t="shared" si="100"/>
        <v>303.49943999999999</v>
      </c>
      <c r="N3063">
        <f t="shared" si="99"/>
        <v>27</v>
      </c>
    </row>
    <row r="3064" spans="1:14" x14ac:dyDescent="0.25">
      <c r="A3064" t="s">
        <v>2339</v>
      </c>
      <c r="B3064" t="s">
        <v>2537</v>
      </c>
      <c r="C3064" t="s">
        <v>2340</v>
      </c>
      <c r="D3064" s="98">
        <v>45531</v>
      </c>
      <c r="E3064" s="1">
        <v>130</v>
      </c>
      <c r="F3064" t="s">
        <v>2359</v>
      </c>
      <c r="G3064" s="1">
        <v>3568860</v>
      </c>
      <c r="H3064" t="s">
        <v>2361</v>
      </c>
      <c r="I3064" s="88">
        <v>24</v>
      </c>
      <c r="L3064" s="47">
        <v>12.645809999999999</v>
      </c>
      <c r="M3064" s="47">
        <f t="shared" si="100"/>
        <v>303.49943999999999</v>
      </c>
      <c r="N3064">
        <f t="shared" si="99"/>
        <v>27</v>
      </c>
    </row>
    <row r="3065" spans="1:14" x14ac:dyDescent="0.25">
      <c r="A3065" t="s">
        <v>2339</v>
      </c>
      <c r="B3065" t="s">
        <v>2537</v>
      </c>
      <c r="C3065" t="s">
        <v>2340</v>
      </c>
      <c r="D3065" s="98">
        <v>45532</v>
      </c>
      <c r="E3065" s="1">
        <v>130</v>
      </c>
      <c r="F3065" t="s">
        <v>2359</v>
      </c>
      <c r="G3065" s="1">
        <v>3373113</v>
      </c>
      <c r="H3065" t="s">
        <v>2353</v>
      </c>
      <c r="I3065" s="88">
        <v>120</v>
      </c>
      <c r="L3065" s="47">
        <v>5.9841899999999999</v>
      </c>
      <c r="M3065" s="47">
        <f t="shared" si="100"/>
        <v>718.1028</v>
      </c>
      <c r="N3065">
        <f t="shared" si="99"/>
        <v>28</v>
      </c>
    </row>
    <row r="3066" spans="1:14" x14ac:dyDescent="0.25">
      <c r="A3066" t="s">
        <v>2339</v>
      </c>
      <c r="B3066" t="s">
        <v>2537</v>
      </c>
      <c r="C3066" t="s">
        <v>2340</v>
      </c>
      <c r="D3066" s="98">
        <v>45532</v>
      </c>
      <c r="E3066" s="1">
        <v>130</v>
      </c>
      <c r="F3066" t="s">
        <v>2359</v>
      </c>
      <c r="G3066" s="1">
        <v>3384347</v>
      </c>
      <c r="H3066" t="s">
        <v>2345</v>
      </c>
      <c r="I3066" s="88">
        <v>120</v>
      </c>
      <c r="L3066" s="47">
        <v>5.7200040000000012</v>
      </c>
      <c r="M3066" s="47">
        <f t="shared" si="100"/>
        <v>686.40048000000013</v>
      </c>
      <c r="N3066">
        <f t="shared" si="99"/>
        <v>28</v>
      </c>
    </row>
    <row r="3067" spans="1:14" x14ac:dyDescent="0.25">
      <c r="A3067" t="s">
        <v>2339</v>
      </c>
      <c r="B3067" t="s">
        <v>2537</v>
      </c>
      <c r="C3067" t="s">
        <v>2340</v>
      </c>
      <c r="D3067" s="98">
        <v>45533</v>
      </c>
      <c r="E3067" s="1">
        <v>131</v>
      </c>
      <c r="F3067" t="s">
        <v>2360</v>
      </c>
      <c r="G3067" s="1">
        <v>3352387</v>
      </c>
      <c r="H3067" t="s">
        <v>2352</v>
      </c>
      <c r="I3067" s="88">
        <v>30</v>
      </c>
      <c r="L3067" s="47">
        <v>39.743999999999993</v>
      </c>
      <c r="M3067" s="47">
        <f t="shared" si="100"/>
        <v>1192.3199999999997</v>
      </c>
      <c r="N3067">
        <f t="shared" si="99"/>
        <v>29</v>
      </c>
    </row>
    <row r="3068" spans="1:14" x14ac:dyDescent="0.25">
      <c r="A3068" t="s">
        <v>2339</v>
      </c>
      <c r="B3068" t="s">
        <v>2537</v>
      </c>
      <c r="C3068" t="s">
        <v>2340</v>
      </c>
      <c r="D3068" s="98">
        <v>45533</v>
      </c>
      <c r="E3068" s="1">
        <v>131</v>
      </c>
      <c r="F3068" t="s">
        <v>2360</v>
      </c>
      <c r="G3068" s="1">
        <v>3384346</v>
      </c>
      <c r="H3068" t="s">
        <v>2354</v>
      </c>
      <c r="I3068" s="88">
        <v>12</v>
      </c>
      <c r="L3068" s="47">
        <v>37.949940000000005</v>
      </c>
      <c r="M3068" s="47">
        <f t="shared" si="100"/>
        <v>455.39928000000009</v>
      </c>
      <c r="N3068">
        <f t="shared" si="99"/>
        <v>29</v>
      </c>
    </row>
    <row r="3069" spans="1:14" x14ac:dyDescent="0.25">
      <c r="A3069" t="s">
        <v>2339</v>
      </c>
      <c r="B3069" t="s">
        <v>2537</v>
      </c>
      <c r="C3069" t="s">
        <v>2340</v>
      </c>
      <c r="D3069" s="98">
        <v>45533</v>
      </c>
      <c r="E3069" s="1">
        <v>131</v>
      </c>
      <c r="F3069" t="s">
        <v>2360</v>
      </c>
      <c r="G3069" s="1">
        <v>3565350</v>
      </c>
      <c r="H3069" t="s">
        <v>2364</v>
      </c>
      <c r="I3069" s="88">
        <v>24</v>
      </c>
      <c r="L3069" s="47">
        <v>12.645809999999999</v>
      </c>
      <c r="M3069" s="47">
        <f t="shared" si="100"/>
        <v>303.49943999999999</v>
      </c>
      <c r="N3069">
        <f t="shared" si="99"/>
        <v>29</v>
      </c>
    </row>
    <row r="3070" spans="1:14" x14ac:dyDescent="0.25">
      <c r="A3070" t="s">
        <v>2339</v>
      </c>
      <c r="B3070" t="s">
        <v>2537</v>
      </c>
      <c r="C3070" t="s">
        <v>2340</v>
      </c>
      <c r="D3070" s="98">
        <v>45533</v>
      </c>
      <c r="E3070" s="1">
        <v>131</v>
      </c>
      <c r="F3070" t="s">
        <v>2360</v>
      </c>
      <c r="G3070" s="1">
        <v>3566457</v>
      </c>
      <c r="H3070" t="s">
        <v>2365</v>
      </c>
      <c r="I3070" s="88">
        <v>24</v>
      </c>
      <c r="L3070" s="47">
        <v>12.645809999999999</v>
      </c>
      <c r="M3070" s="47">
        <f t="shared" si="100"/>
        <v>303.49943999999999</v>
      </c>
      <c r="N3070">
        <f t="shared" si="99"/>
        <v>29</v>
      </c>
    </row>
    <row r="3071" spans="1:14" x14ac:dyDescent="0.25">
      <c r="A3071" t="s">
        <v>2339</v>
      </c>
      <c r="B3071" t="s">
        <v>2537</v>
      </c>
      <c r="C3071" t="s">
        <v>2340</v>
      </c>
      <c r="D3071" s="98">
        <v>45532</v>
      </c>
      <c r="E3071" s="1">
        <v>132</v>
      </c>
      <c r="F3071" t="s">
        <v>2363</v>
      </c>
      <c r="G3071" s="1">
        <v>3284683</v>
      </c>
      <c r="H3071" t="s">
        <v>2343</v>
      </c>
      <c r="I3071" s="88">
        <v>60</v>
      </c>
      <c r="L3071" s="47">
        <v>30.099959999999999</v>
      </c>
      <c r="M3071" s="47">
        <f t="shared" si="100"/>
        <v>1805.9975999999999</v>
      </c>
      <c r="N3071">
        <f t="shared" si="99"/>
        <v>28</v>
      </c>
    </row>
    <row r="3072" spans="1:14" x14ac:dyDescent="0.25">
      <c r="A3072" t="s">
        <v>2339</v>
      </c>
      <c r="B3072" t="s">
        <v>2537</v>
      </c>
      <c r="C3072" t="s">
        <v>2340</v>
      </c>
      <c r="D3072" s="98">
        <v>45531</v>
      </c>
      <c r="E3072" s="1">
        <v>132</v>
      </c>
      <c r="F3072" t="s">
        <v>2363</v>
      </c>
      <c r="G3072" s="1">
        <v>3565351</v>
      </c>
      <c r="H3072" t="s">
        <v>2342</v>
      </c>
      <c r="I3072" s="88">
        <v>24</v>
      </c>
      <c r="L3072" s="47">
        <v>12.645809999999999</v>
      </c>
      <c r="M3072" s="47">
        <f t="shared" si="100"/>
        <v>303.49943999999999</v>
      </c>
      <c r="N3072">
        <f t="shared" si="99"/>
        <v>27</v>
      </c>
    </row>
    <row r="3073" spans="1:14" x14ac:dyDescent="0.25">
      <c r="A3073" t="s">
        <v>2339</v>
      </c>
      <c r="B3073" t="s">
        <v>2537</v>
      </c>
      <c r="C3073" t="s">
        <v>2340</v>
      </c>
      <c r="D3073" s="98">
        <v>45533</v>
      </c>
      <c r="E3073" s="1">
        <v>132</v>
      </c>
      <c r="F3073" t="s">
        <v>2363</v>
      </c>
      <c r="G3073" s="1">
        <v>3564667</v>
      </c>
      <c r="H3073" t="s">
        <v>2347</v>
      </c>
      <c r="I3073" s="88">
        <v>24</v>
      </c>
      <c r="L3073" s="47">
        <v>20.323620000000002</v>
      </c>
      <c r="M3073" s="47">
        <f t="shared" si="100"/>
        <v>487.76688000000001</v>
      </c>
      <c r="N3073">
        <f t="shared" si="99"/>
        <v>29</v>
      </c>
    </row>
    <row r="3074" spans="1:14" x14ac:dyDescent="0.25">
      <c r="A3074" t="s">
        <v>2339</v>
      </c>
      <c r="B3074" t="s">
        <v>2537</v>
      </c>
      <c r="C3074" t="s">
        <v>2340</v>
      </c>
      <c r="D3074" s="98">
        <v>45533</v>
      </c>
      <c r="E3074" s="1">
        <v>132</v>
      </c>
      <c r="F3074" t="s">
        <v>2363</v>
      </c>
      <c r="G3074" s="1">
        <v>3384346</v>
      </c>
      <c r="H3074" t="s">
        <v>2354</v>
      </c>
      <c r="I3074" s="88">
        <v>18</v>
      </c>
      <c r="L3074" s="47">
        <v>37.949940000000005</v>
      </c>
      <c r="M3074" s="47">
        <f t="shared" si="100"/>
        <v>683.09892000000013</v>
      </c>
      <c r="N3074">
        <f t="shared" si="99"/>
        <v>29</v>
      </c>
    </row>
    <row r="3075" spans="1:14" x14ac:dyDescent="0.25">
      <c r="A3075" t="s">
        <v>2339</v>
      </c>
      <c r="B3075" t="s">
        <v>2537</v>
      </c>
      <c r="C3075" t="s">
        <v>2340</v>
      </c>
      <c r="D3075" s="98">
        <v>45533</v>
      </c>
      <c r="E3075" s="1">
        <v>132</v>
      </c>
      <c r="F3075" t="s">
        <v>2363</v>
      </c>
      <c r="G3075" s="1">
        <v>3566457</v>
      </c>
      <c r="H3075" t="s">
        <v>2365</v>
      </c>
      <c r="I3075" s="88">
        <v>48</v>
      </c>
      <c r="L3075" s="47">
        <v>12.645809999999999</v>
      </c>
      <c r="M3075" s="47">
        <f t="shared" si="100"/>
        <v>606.99887999999999</v>
      </c>
      <c r="N3075">
        <f t="shared" si="99"/>
        <v>29</v>
      </c>
    </row>
    <row r="3076" spans="1:14" x14ac:dyDescent="0.25">
      <c r="A3076" t="s">
        <v>2339</v>
      </c>
      <c r="B3076" t="s">
        <v>2537</v>
      </c>
      <c r="C3076" t="s">
        <v>2340</v>
      </c>
      <c r="D3076" s="98">
        <v>45530</v>
      </c>
      <c r="E3076" s="1">
        <v>134</v>
      </c>
      <c r="F3076" t="s">
        <v>2367</v>
      </c>
      <c r="G3076" s="1">
        <v>3352387</v>
      </c>
      <c r="H3076" t="s">
        <v>2352</v>
      </c>
      <c r="I3076" s="88">
        <v>12</v>
      </c>
      <c r="L3076" s="47">
        <v>39.743999999999993</v>
      </c>
      <c r="M3076" s="47">
        <f t="shared" si="100"/>
        <v>476.92799999999988</v>
      </c>
      <c r="N3076">
        <f t="shared" si="99"/>
        <v>26</v>
      </c>
    </row>
    <row r="3077" spans="1:14" x14ac:dyDescent="0.25">
      <c r="A3077" t="s">
        <v>2339</v>
      </c>
      <c r="B3077" t="s">
        <v>2537</v>
      </c>
      <c r="C3077" t="s">
        <v>2340</v>
      </c>
      <c r="D3077" s="98">
        <v>45530</v>
      </c>
      <c r="E3077" s="1">
        <v>134</v>
      </c>
      <c r="F3077" t="s">
        <v>2367</v>
      </c>
      <c r="G3077" s="1">
        <v>3352387</v>
      </c>
      <c r="H3077" t="s">
        <v>2352</v>
      </c>
      <c r="I3077" s="88">
        <v>30</v>
      </c>
      <c r="L3077" s="47">
        <v>39.743999999999993</v>
      </c>
      <c r="M3077" s="47">
        <f t="shared" si="100"/>
        <v>1192.3199999999997</v>
      </c>
      <c r="N3077">
        <f t="shared" si="99"/>
        <v>26</v>
      </c>
    </row>
    <row r="3078" spans="1:14" x14ac:dyDescent="0.25">
      <c r="A3078" t="s">
        <v>2339</v>
      </c>
      <c r="B3078" t="s">
        <v>2537</v>
      </c>
      <c r="C3078" t="s">
        <v>2340</v>
      </c>
      <c r="D3078" s="98">
        <v>45531</v>
      </c>
      <c r="E3078" s="1">
        <v>134</v>
      </c>
      <c r="F3078" t="s">
        <v>2367</v>
      </c>
      <c r="G3078" s="1">
        <v>3580595</v>
      </c>
      <c r="H3078" t="s">
        <v>2349</v>
      </c>
      <c r="I3078" s="88">
        <v>6</v>
      </c>
      <c r="L3078" s="47">
        <v>18.065520000000003</v>
      </c>
      <c r="M3078" s="47">
        <f t="shared" si="100"/>
        <v>108.39312000000001</v>
      </c>
      <c r="N3078">
        <f t="shared" si="99"/>
        <v>27</v>
      </c>
    </row>
    <row r="3079" spans="1:14" x14ac:dyDescent="0.25">
      <c r="A3079" t="s">
        <v>2339</v>
      </c>
      <c r="B3079" t="s">
        <v>2537</v>
      </c>
      <c r="C3079" t="s">
        <v>2340</v>
      </c>
      <c r="D3079" s="98">
        <v>45532</v>
      </c>
      <c r="E3079" s="1">
        <v>136</v>
      </c>
      <c r="F3079" t="s">
        <v>2369</v>
      </c>
      <c r="G3079" s="1">
        <v>3352387</v>
      </c>
      <c r="H3079" t="s">
        <v>2352</v>
      </c>
      <c r="I3079" s="88">
        <v>36</v>
      </c>
      <c r="L3079" s="47">
        <v>39.743999999999993</v>
      </c>
      <c r="M3079" s="47">
        <f t="shared" si="100"/>
        <v>1430.7839999999997</v>
      </c>
      <c r="N3079">
        <f t="shared" si="99"/>
        <v>28</v>
      </c>
    </row>
    <row r="3080" spans="1:14" x14ac:dyDescent="0.25">
      <c r="A3080" t="s">
        <v>2339</v>
      </c>
      <c r="B3080" t="s">
        <v>2537</v>
      </c>
      <c r="C3080" t="s">
        <v>2340</v>
      </c>
      <c r="D3080" s="98">
        <v>45532</v>
      </c>
      <c r="E3080" s="1">
        <v>136</v>
      </c>
      <c r="F3080" t="s">
        <v>2369</v>
      </c>
      <c r="G3080" s="1">
        <v>3373113</v>
      </c>
      <c r="H3080" t="s">
        <v>2353</v>
      </c>
      <c r="I3080" s="88">
        <v>120</v>
      </c>
      <c r="L3080" s="47">
        <v>5.9841899999999999</v>
      </c>
      <c r="M3080" s="47">
        <f t="shared" si="100"/>
        <v>718.1028</v>
      </c>
      <c r="N3080">
        <f t="shared" si="99"/>
        <v>28</v>
      </c>
    </row>
    <row r="3081" spans="1:14" x14ac:dyDescent="0.25">
      <c r="A3081" t="s">
        <v>2339</v>
      </c>
      <c r="B3081" t="s">
        <v>2537</v>
      </c>
      <c r="C3081" t="s">
        <v>2340</v>
      </c>
      <c r="D3081" s="98">
        <v>45532</v>
      </c>
      <c r="E3081" s="1">
        <v>136</v>
      </c>
      <c r="F3081" t="s">
        <v>2369</v>
      </c>
      <c r="G3081" s="1">
        <v>3408152</v>
      </c>
      <c r="H3081" t="s">
        <v>2346</v>
      </c>
      <c r="I3081" s="88">
        <v>20</v>
      </c>
      <c r="L3081" s="47">
        <v>19.800018000000001</v>
      </c>
      <c r="M3081" s="47">
        <f t="shared" si="100"/>
        <v>396.00036</v>
      </c>
      <c r="N3081">
        <f t="shared" si="99"/>
        <v>28</v>
      </c>
    </row>
    <row r="3082" spans="1:14" x14ac:dyDescent="0.25">
      <c r="A3082" t="s">
        <v>2339</v>
      </c>
      <c r="B3082" t="s">
        <v>2537</v>
      </c>
      <c r="C3082" t="s">
        <v>2340</v>
      </c>
      <c r="D3082" s="98">
        <v>45532</v>
      </c>
      <c r="E3082" s="1">
        <v>136</v>
      </c>
      <c r="F3082" t="s">
        <v>2369</v>
      </c>
      <c r="G3082" s="1">
        <v>3568860</v>
      </c>
      <c r="H3082" t="s">
        <v>2361</v>
      </c>
      <c r="I3082" s="88">
        <v>24</v>
      </c>
      <c r="L3082" s="47">
        <v>12.645809999999999</v>
      </c>
      <c r="M3082" s="47">
        <f t="shared" si="100"/>
        <v>303.49943999999999</v>
      </c>
      <c r="N3082">
        <f t="shared" si="99"/>
        <v>28</v>
      </c>
    </row>
    <row r="3083" spans="1:14" x14ac:dyDescent="0.25">
      <c r="A3083" t="s">
        <v>2339</v>
      </c>
      <c r="B3083" t="s">
        <v>2537</v>
      </c>
      <c r="C3083" t="s">
        <v>2340</v>
      </c>
      <c r="D3083" s="98">
        <v>45532</v>
      </c>
      <c r="E3083" s="1">
        <v>136</v>
      </c>
      <c r="F3083" t="s">
        <v>2369</v>
      </c>
      <c r="G3083" s="1">
        <v>3384346</v>
      </c>
      <c r="H3083" t="s">
        <v>2354</v>
      </c>
      <c r="I3083" s="88">
        <v>12</v>
      </c>
      <c r="L3083" s="47">
        <v>37.949940000000005</v>
      </c>
      <c r="M3083" s="47">
        <f t="shared" si="100"/>
        <v>455.39928000000009</v>
      </c>
      <c r="N3083">
        <f t="shared" si="99"/>
        <v>28</v>
      </c>
    </row>
    <row r="3084" spans="1:14" x14ac:dyDescent="0.25">
      <c r="A3084" t="s">
        <v>2339</v>
      </c>
      <c r="B3084" t="s">
        <v>2537</v>
      </c>
      <c r="C3084" t="s">
        <v>2340</v>
      </c>
      <c r="D3084" s="98">
        <v>45532</v>
      </c>
      <c r="E3084" s="1">
        <v>136</v>
      </c>
      <c r="F3084" t="s">
        <v>2369</v>
      </c>
      <c r="G3084" s="1">
        <v>3384347</v>
      </c>
      <c r="H3084" t="s">
        <v>2345</v>
      </c>
      <c r="I3084" s="88">
        <v>120</v>
      </c>
      <c r="L3084" s="47">
        <v>5.7200040000000012</v>
      </c>
      <c r="M3084" s="47">
        <f t="shared" si="100"/>
        <v>686.40048000000013</v>
      </c>
      <c r="N3084">
        <f t="shared" si="99"/>
        <v>28</v>
      </c>
    </row>
    <row r="3085" spans="1:14" x14ac:dyDescent="0.25">
      <c r="A3085" t="s">
        <v>2339</v>
      </c>
      <c r="B3085" t="s">
        <v>2537</v>
      </c>
      <c r="C3085" t="s">
        <v>2340</v>
      </c>
      <c r="D3085" s="98">
        <v>45532</v>
      </c>
      <c r="E3085" s="1">
        <v>136</v>
      </c>
      <c r="F3085" t="s">
        <v>2369</v>
      </c>
      <c r="G3085" s="1">
        <v>3564666</v>
      </c>
      <c r="H3085" t="s">
        <v>2362</v>
      </c>
      <c r="I3085" s="88">
        <v>24</v>
      </c>
      <c r="L3085" s="47">
        <v>20.323620000000002</v>
      </c>
      <c r="M3085" s="47">
        <f t="shared" si="100"/>
        <v>487.76688000000001</v>
      </c>
      <c r="N3085">
        <f t="shared" si="99"/>
        <v>28</v>
      </c>
    </row>
    <row r="3086" spans="1:14" x14ac:dyDescent="0.25">
      <c r="A3086" t="s">
        <v>2339</v>
      </c>
      <c r="B3086" t="s">
        <v>2537</v>
      </c>
      <c r="C3086" t="s">
        <v>2340</v>
      </c>
      <c r="D3086" s="98">
        <v>45532</v>
      </c>
      <c r="E3086" s="1">
        <v>136</v>
      </c>
      <c r="F3086" t="s">
        <v>2369</v>
      </c>
      <c r="G3086" s="1">
        <v>3564667</v>
      </c>
      <c r="H3086" t="s">
        <v>2347</v>
      </c>
      <c r="I3086" s="88">
        <v>24</v>
      </c>
      <c r="L3086" s="47">
        <v>20.323620000000002</v>
      </c>
      <c r="M3086" s="47">
        <f t="shared" si="100"/>
        <v>487.76688000000001</v>
      </c>
      <c r="N3086">
        <f t="shared" si="99"/>
        <v>28</v>
      </c>
    </row>
    <row r="3087" spans="1:14" x14ac:dyDescent="0.25">
      <c r="A3087" t="s">
        <v>2339</v>
      </c>
      <c r="B3087" t="s">
        <v>2537</v>
      </c>
      <c r="C3087" t="s">
        <v>2340</v>
      </c>
      <c r="D3087" s="98">
        <v>45532</v>
      </c>
      <c r="E3087" s="1">
        <v>136</v>
      </c>
      <c r="F3087" t="s">
        <v>2369</v>
      </c>
      <c r="G3087" s="1">
        <v>3584240</v>
      </c>
      <c r="H3087" t="s">
        <v>2357</v>
      </c>
      <c r="I3087" s="88">
        <v>120</v>
      </c>
      <c r="L3087" s="47">
        <v>5.9841899999999999</v>
      </c>
      <c r="M3087" s="47">
        <f t="shared" si="100"/>
        <v>718.1028</v>
      </c>
      <c r="N3087">
        <f t="shared" si="99"/>
        <v>28</v>
      </c>
    </row>
    <row r="3088" spans="1:14" x14ac:dyDescent="0.25">
      <c r="A3088" t="s">
        <v>2339</v>
      </c>
      <c r="B3088" t="s">
        <v>2537</v>
      </c>
      <c r="C3088" t="s">
        <v>2340</v>
      </c>
      <c r="D3088" s="98">
        <v>45532</v>
      </c>
      <c r="E3088" s="1">
        <v>136</v>
      </c>
      <c r="F3088" t="s">
        <v>2369</v>
      </c>
      <c r="G3088" s="1">
        <v>3352387</v>
      </c>
      <c r="H3088" t="s">
        <v>2352</v>
      </c>
      <c r="I3088" s="88">
        <v>12</v>
      </c>
      <c r="L3088" s="47">
        <v>39.743999999999993</v>
      </c>
      <c r="M3088" s="47">
        <f t="shared" si="100"/>
        <v>476.92799999999988</v>
      </c>
      <c r="N3088">
        <f t="shared" si="99"/>
        <v>28</v>
      </c>
    </row>
    <row r="3089" spans="1:14" x14ac:dyDescent="0.25">
      <c r="A3089" t="s">
        <v>2339</v>
      </c>
      <c r="B3089" t="s">
        <v>2537</v>
      </c>
      <c r="C3089" t="s">
        <v>2340</v>
      </c>
      <c r="D3089" s="98">
        <v>45535</v>
      </c>
      <c r="E3089" s="1">
        <v>137</v>
      </c>
      <c r="F3089" t="s">
        <v>2370</v>
      </c>
      <c r="G3089" s="1">
        <v>3584240</v>
      </c>
      <c r="H3089" t="s">
        <v>2357</v>
      </c>
      <c r="I3089" s="88">
        <v>120</v>
      </c>
      <c r="L3089" s="47">
        <v>5.9841899999999999</v>
      </c>
      <c r="M3089" s="47">
        <f t="shared" si="100"/>
        <v>718.1028</v>
      </c>
      <c r="N3089">
        <f t="shared" si="99"/>
        <v>31</v>
      </c>
    </row>
    <row r="3090" spans="1:14" x14ac:dyDescent="0.25">
      <c r="A3090" t="s">
        <v>2339</v>
      </c>
      <c r="B3090" t="s">
        <v>2537</v>
      </c>
      <c r="C3090" t="s">
        <v>2340</v>
      </c>
      <c r="D3090" s="98">
        <v>45535</v>
      </c>
      <c r="E3090" s="1">
        <v>137</v>
      </c>
      <c r="F3090" t="s">
        <v>2370</v>
      </c>
      <c r="G3090" s="1">
        <v>3584241</v>
      </c>
      <c r="H3090" t="s">
        <v>2358</v>
      </c>
      <c r="I3090" s="88">
        <v>100</v>
      </c>
      <c r="L3090" s="47">
        <v>20.662344000000001</v>
      </c>
      <c r="M3090" s="47">
        <f t="shared" si="100"/>
        <v>2066.2344000000003</v>
      </c>
      <c r="N3090">
        <f t="shared" si="99"/>
        <v>31</v>
      </c>
    </row>
    <row r="3091" spans="1:14" x14ac:dyDescent="0.25">
      <c r="A3091" t="s">
        <v>2339</v>
      </c>
      <c r="B3091" t="s">
        <v>2537</v>
      </c>
      <c r="C3091" t="s">
        <v>2340</v>
      </c>
      <c r="D3091" s="98">
        <v>45533</v>
      </c>
      <c r="E3091" s="1">
        <v>138</v>
      </c>
      <c r="F3091" t="s">
        <v>2371</v>
      </c>
      <c r="G3091" s="1">
        <v>3373113</v>
      </c>
      <c r="H3091" t="s">
        <v>2353</v>
      </c>
      <c r="I3091" s="88">
        <v>120</v>
      </c>
      <c r="L3091" s="47">
        <v>5.9841899999999999</v>
      </c>
      <c r="M3091" s="47">
        <f t="shared" si="100"/>
        <v>718.1028</v>
      </c>
      <c r="N3091">
        <f t="shared" si="99"/>
        <v>29</v>
      </c>
    </row>
    <row r="3092" spans="1:14" x14ac:dyDescent="0.25">
      <c r="A3092" t="s">
        <v>2339</v>
      </c>
      <c r="B3092" t="s">
        <v>2537</v>
      </c>
      <c r="C3092" t="s">
        <v>2340</v>
      </c>
      <c r="D3092" s="98">
        <v>45533</v>
      </c>
      <c r="E3092" s="1">
        <v>138</v>
      </c>
      <c r="F3092" t="s">
        <v>2371</v>
      </c>
      <c r="G3092" s="1">
        <v>3584241</v>
      </c>
      <c r="H3092" t="s">
        <v>2358</v>
      </c>
      <c r="I3092" s="88">
        <v>40</v>
      </c>
      <c r="L3092" s="47">
        <v>20.662344000000001</v>
      </c>
      <c r="M3092" s="47">
        <f t="shared" si="100"/>
        <v>826.49376000000007</v>
      </c>
      <c r="N3092">
        <f t="shared" si="99"/>
        <v>29</v>
      </c>
    </row>
    <row r="3093" spans="1:14" x14ac:dyDescent="0.25">
      <c r="A3093" t="s">
        <v>2339</v>
      </c>
      <c r="B3093" t="s">
        <v>2537</v>
      </c>
      <c r="C3093" t="s">
        <v>2340</v>
      </c>
      <c r="D3093" s="98">
        <v>45533</v>
      </c>
      <c r="E3093" s="1">
        <v>138</v>
      </c>
      <c r="F3093" t="s">
        <v>2371</v>
      </c>
      <c r="G3093" s="1">
        <v>3284683</v>
      </c>
      <c r="H3093" t="s">
        <v>2343</v>
      </c>
      <c r="I3093" s="88">
        <v>60</v>
      </c>
      <c r="L3093" s="47">
        <v>30.099959999999999</v>
      </c>
      <c r="M3093" s="47">
        <f t="shared" si="100"/>
        <v>1805.9975999999999</v>
      </c>
      <c r="N3093">
        <f t="shared" si="99"/>
        <v>29</v>
      </c>
    </row>
    <row r="3094" spans="1:14" x14ac:dyDescent="0.25">
      <c r="A3094" t="s">
        <v>2339</v>
      </c>
      <c r="B3094" t="s">
        <v>2537</v>
      </c>
      <c r="C3094" t="s">
        <v>2340</v>
      </c>
      <c r="D3094" s="98">
        <v>45533</v>
      </c>
      <c r="E3094" s="1">
        <v>138</v>
      </c>
      <c r="F3094" t="s">
        <v>2371</v>
      </c>
      <c r="G3094" s="1">
        <v>3384346</v>
      </c>
      <c r="H3094" t="s">
        <v>2354</v>
      </c>
      <c r="I3094" s="88">
        <v>30</v>
      </c>
      <c r="L3094" s="47">
        <v>37.949940000000005</v>
      </c>
      <c r="M3094" s="47">
        <f t="shared" si="100"/>
        <v>1138.4982000000002</v>
      </c>
      <c r="N3094">
        <f t="shared" si="99"/>
        <v>29</v>
      </c>
    </row>
    <row r="3095" spans="1:14" x14ac:dyDescent="0.25">
      <c r="A3095" t="s">
        <v>2339</v>
      </c>
      <c r="B3095" t="s">
        <v>2537</v>
      </c>
      <c r="C3095" t="s">
        <v>2340</v>
      </c>
      <c r="D3095" s="98">
        <v>45533</v>
      </c>
      <c r="E3095" s="1">
        <v>138</v>
      </c>
      <c r="F3095" t="s">
        <v>2371</v>
      </c>
      <c r="G3095" s="1">
        <v>3384347</v>
      </c>
      <c r="H3095" t="s">
        <v>2345</v>
      </c>
      <c r="I3095" s="88">
        <v>300</v>
      </c>
      <c r="L3095" s="47">
        <v>5.7200040000000012</v>
      </c>
      <c r="M3095" s="47">
        <f t="shared" si="100"/>
        <v>1716.0012000000004</v>
      </c>
      <c r="N3095">
        <f t="shared" si="99"/>
        <v>29</v>
      </c>
    </row>
    <row r="3096" spans="1:14" x14ac:dyDescent="0.25">
      <c r="A3096" t="s">
        <v>2339</v>
      </c>
      <c r="B3096" t="s">
        <v>2537</v>
      </c>
      <c r="C3096" t="s">
        <v>2340</v>
      </c>
      <c r="D3096" s="98">
        <v>45533</v>
      </c>
      <c r="E3096" s="1">
        <v>138</v>
      </c>
      <c r="F3096" t="s">
        <v>2371</v>
      </c>
      <c r="G3096" s="1">
        <v>3408152</v>
      </c>
      <c r="H3096" t="s">
        <v>2346</v>
      </c>
      <c r="I3096" s="88">
        <v>40</v>
      </c>
      <c r="L3096" s="47">
        <v>19.800018000000001</v>
      </c>
      <c r="M3096" s="47">
        <f t="shared" si="100"/>
        <v>792.00072</v>
      </c>
      <c r="N3096">
        <f t="shared" si="99"/>
        <v>29</v>
      </c>
    </row>
    <row r="3097" spans="1:14" x14ac:dyDescent="0.25">
      <c r="A3097" t="s">
        <v>2339</v>
      </c>
      <c r="B3097" t="s">
        <v>2537</v>
      </c>
      <c r="C3097" t="s">
        <v>2340</v>
      </c>
      <c r="D3097" s="98">
        <v>45533</v>
      </c>
      <c r="E3097" s="1">
        <v>138</v>
      </c>
      <c r="F3097" t="s">
        <v>2371</v>
      </c>
      <c r="G3097" s="1">
        <v>3352387</v>
      </c>
      <c r="H3097" t="s">
        <v>2352</v>
      </c>
      <c r="I3097" s="88">
        <v>30</v>
      </c>
      <c r="L3097" s="47">
        <v>39.743999999999993</v>
      </c>
      <c r="M3097" s="47">
        <f t="shared" si="100"/>
        <v>1192.3199999999997</v>
      </c>
      <c r="N3097">
        <f t="shared" si="99"/>
        <v>29</v>
      </c>
    </row>
    <row r="3098" spans="1:14" x14ac:dyDescent="0.25">
      <c r="A3098" t="s">
        <v>2339</v>
      </c>
      <c r="B3098" t="s">
        <v>2537</v>
      </c>
      <c r="C3098" t="s">
        <v>2340</v>
      </c>
      <c r="D3098" s="98">
        <v>45533</v>
      </c>
      <c r="E3098" s="1">
        <v>138</v>
      </c>
      <c r="F3098" t="s">
        <v>2371</v>
      </c>
      <c r="G3098" s="1">
        <v>3373113</v>
      </c>
      <c r="H3098" t="s">
        <v>2353</v>
      </c>
      <c r="I3098" s="88">
        <v>600</v>
      </c>
      <c r="L3098" s="47">
        <v>5.9841899999999999</v>
      </c>
      <c r="M3098" s="47">
        <f t="shared" si="100"/>
        <v>3590.5140000000001</v>
      </c>
      <c r="N3098">
        <f t="shared" si="99"/>
        <v>29</v>
      </c>
    </row>
    <row r="3099" spans="1:14" x14ac:dyDescent="0.25">
      <c r="A3099" t="s">
        <v>2339</v>
      </c>
      <c r="B3099" t="s">
        <v>2537</v>
      </c>
      <c r="C3099" t="s">
        <v>2340</v>
      </c>
      <c r="D3099" s="98">
        <v>45533</v>
      </c>
      <c r="E3099" s="1">
        <v>140</v>
      </c>
      <c r="F3099" t="s">
        <v>2372</v>
      </c>
      <c r="G3099" s="1">
        <v>3566457</v>
      </c>
      <c r="H3099" t="s">
        <v>2365</v>
      </c>
      <c r="I3099" s="88">
        <v>24</v>
      </c>
      <c r="L3099" s="47">
        <v>12.645809999999999</v>
      </c>
      <c r="M3099" s="47">
        <f t="shared" si="100"/>
        <v>303.49943999999999</v>
      </c>
      <c r="N3099">
        <f t="shared" si="99"/>
        <v>29</v>
      </c>
    </row>
    <row r="3100" spans="1:14" x14ac:dyDescent="0.25">
      <c r="A3100" t="s">
        <v>2339</v>
      </c>
      <c r="B3100" t="s">
        <v>2537</v>
      </c>
      <c r="C3100" t="s">
        <v>2340</v>
      </c>
      <c r="D3100" s="98">
        <v>45535</v>
      </c>
      <c r="E3100" s="1">
        <v>140</v>
      </c>
      <c r="F3100" t="s">
        <v>2372</v>
      </c>
      <c r="G3100" s="1">
        <v>3565351</v>
      </c>
      <c r="H3100" t="s">
        <v>2342</v>
      </c>
      <c r="I3100" s="88">
        <v>24</v>
      </c>
      <c r="L3100" s="47">
        <v>12.645809999999999</v>
      </c>
      <c r="M3100" s="47">
        <f t="shared" si="100"/>
        <v>303.49943999999999</v>
      </c>
      <c r="N3100">
        <f t="shared" si="99"/>
        <v>31</v>
      </c>
    </row>
    <row r="3101" spans="1:14" x14ac:dyDescent="0.25">
      <c r="A3101" t="s">
        <v>2339</v>
      </c>
      <c r="B3101" t="s">
        <v>2537</v>
      </c>
      <c r="C3101" t="s">
        <v>2340</v>
      </c>
      <c r="D3101" s="98">
        <v>45535</v>
      </c>
      <c r="E3101" s="1">
        <v>141</v>
      </c>
      <c r="F3101" t="s">
        <v>2373</v>
      </c>
      <c r="G3101" s="1">
        <v>3566457</v>
      </c>
      <c r="H3101" t="s">
        <v>2365</v>
      </c>
      <c r="I3101" s="88">
        <v>24</v>
      </c>
      <c r="L3101" s="47">
        <v>12.645809999999999</v>
      </c>
      <c r="M3101" s="47">
        <f t="shared" si="100"/>
        <v>303.49943999999999</v>
      </c>
      <c r="N3101">
        <f t="shared" si="99"/>
        <v>31</v>
      </c>
    </row>
    <row r="3102" spans="1:14" x14ac:dyDescent="0.25">
      <c r="A3102" t="s">
        <v>2339</v>
      </c>
      <c r="B3102" t="s">
        <v>2537</v>
      </c>
      <c r="C3102" t="s">
        <v>2340</v>
      </c>
      <c r="D3102" s="98">
        <v>45535</v>
      </c>
      <c r="E3102" s="1">
        <v>141</v>
      </c>
      <c r="F3102" t="s">
        <v>2373</v>
      </c>
      <c r="G3102" s="1">
        <v>3284683</v>
      </c>
      <c r="H3102" t="s">
        <v>2343</v>
      </c>
      <c r="I3102" s="88">
        <v>60</v>
      </c>
      <c r="L3102" s="47">
        <v>30.099959999999999</v>
      </c>
      <c r="M3102" s="47">
        <f t="shared" si="100"/>
        <v>1805.9975999999999</v>
      </c>
      <c r="N3102">
        <f t="shared" si="99"/>
        <v>31</v>
      </c>
    </row>
    <row r="3103" spans="1:14" x14ac:dyDescent="0.25">
      <c r="A3103" t="s">
        <v>2339</v>
      </c>
      <c r="B3103" t="s">
        <v>2537</v>
      </c>
      <c r="C3103" t="s">
        <v>2340</v>
      </c>
      <c r="D3103" s="98">
        <v>45535</v>
      </c>
      <c r="E3103" s="1">
        <v>141</v>
      </c>
      <c r="F3103" t="s">
        <v>2373</v>
      </c>
      <c r="G3103" s="1">
        <v>3352387</v>
      </c>
      <c r="H3103" t="s">
        <v>2352</v>
      </c>
      <c r="I3103" s="88">
        <v>60</v>
      </c>
      <c r="L3103" s="47">
        <v>39.743999999999993</v>
      </c>
      <c r="M3103" s="47">
        <f t="shared" si="100"/>
        <v>2384.6399999999994</v>
      </c>
      <c r="N3103">
        <f t="shared" si="99"/>
        <v>31</v>
      </c>
    </row>
    <row r="3104" spans="1:14" x14ac:dyDescent="0.25">
      <c r="A3104" t="s">
        <v>2339</v>
      </c>
      <c r="B3104" t="s">
        <v>2537</v>
      </c>
      <c r="C3104" t="s">
        <v>2340</v>
      </c>
      <c r="D3104" s="98">
        <v>45535</v>
      </c>
      <c r="E3104" s="1">
        <v>141</v>
      </c>
      <c r="F3104" t="s">
        <v>2373</v>
      </c>
      <c r="G3104" s="1">
        <v>3373113</v>
      </c>
      <c r="H3104" t="s">
        <v>2353</v>
      </c>
      <c r="I3104" s="88">
        <v>300</v>
      </c>
      <c r="L3104" s="47">
        <v>5.9841899999999999</v>
      </c>
      <c r="M3104" s="47">
        <f t="shared" si="100"/>
        <v>1795.2570000000001</v>
      </c>
      <c r="N3104">
        <f t="shared" si="99"/>
        <v>31</v>
      </c>
    </row>
    <row r="3105" spans="1:14" x14ac:dyDescent="0.25">
      <c r="A3105" t="s">
        <v>2339</v>
      </c>
      <c r="B3105" t="s">
        <v>2537</v>
      </c>
      <c r="C3105" t="s">
        <v>2340</v>
      </c>
      <c r="D3105" s="98">
        <v>45535</v>
      </c>
      <c r="E3105" s="1">
        <v>141</v>
      </c>
      <c r="F3105" t="s">
        <v>2373</v>
      </c>
      <c r="G3105" s="1">
        <v>3384347</v>
      </c>
      <c r="H3105" t="s">
        <v>2345</v>
      </c>
      <c r="I3105" s="88">
        <v>180</v>
      </c>
      <c r="L3105" s="47">
        <v>5.7200040000000012</v>
      </c>
      <c r="M3105" s="47">
        <f t="shared" si="100"/>
        <v>1029.6007200000001</v>
      </c>
      <c r="N3105">
        <f t="shared" ref="N3105:N3161" si="101">+DAY(D3105)</f>
        <v>31</v>
      </c>
    </row>
    <row r="3106" spans="1:14" x14ac:dyDescent="0.25">
      <c r="A3106" t="s">
        <v>2339</v>
      </c>
      <c r="B3106" t="s">
        <v>2537</v>
      </c>
      <c r="C3106" t="s">
        <v>2340</v>
      </c>
      <c r="D3106" s="98">
        <v>45535</v>
      </c>
      <c r="E3106" s="1">
        <v>141</v>
      </c>
      <c r="F3106" t="s">
        <v>2373</v>
      </c>
      <c r="G3106" s="1">
        <v>3584240</v>
      </c>
      <c r="H3106" t="s">
        <v>2357</v>
      </c>
      <c r="I3106" s="88">
        <v>180</v>
      </c>
      <c r="L3106" s="47">
        <v>5.9841899999999999</v>
      </c>
      <c r="M3106" s="47">
        <f t="shared" si="100"/>
        <v>1077.1541999999999</v>
      </c>
      <c r="N3106">
        <f t="shared" si="101"/>
        <v>31</v>
      </c>
    </row>
    <row r="3107" spans="1:14" x14ac:dyDescent="0.25">
      <c r="A3107" t="s">
        <v>2339</v>
      </c>
      <c r="B3107" t="s">
        <v>2537</v>
      </c>
      <c r="C3107" t="s">
        <v>2340</v>
      </c>
      <c r="D3107" s="98">
        <v>45535</v>
      </c>
      <c r="E3107" s="1">
        <v>141</v>
      </c>
      <c r="F3107" t="s">
        <v>2373</v>
      </c>
      <c r="G3107" s="1">
        <v>3584241</v>
      </c>
      <c r="H3107" t="s">
        <v>2358</v>
      </c>
      <c r="I3107" s="88">
        <v>60</v>
      </c>
      <c r="L3107" s="47">
        <v>20.662344000000001</v>
      </c>
      <c r="M3107" s="47">
        <f t="shared" si="100"/>
        <v>1239.74064</v>
      </c>
      <c r="N3107">
        <f t="shared" si="101"/>
        <v>31</v>
      </c>
    </row>
    <row r="3108" spans="1:14" x14ac:dyDescent="0.25">
      <c r="A3108" t="s">
        <v>2339</v>
      </c>
      <c r="B3108" t="s">
        <v>2537</v>
      </c>
      <c r="C3108" t="s">
        <v>2340</v>
      </c>
      <c r="D3108" s="98">
        <v>45530</v>
      </c>
      <c r="E3108" s="1">
        <v>145</v>
      </c>
      <c r="F3108" t="s">
        <v>2374</v>
      </c>
      <c r="G3108" s="1">
        <v>3384347</v>
      </c>
      <c r="H3108" t="s">
        <v>2345</v>
      </c>
      <c r="I3108" s="88">
        <v>60</v>
      </c>
      <c r="L3108" s="47">
        <v>5.7200040000000012</v>
      </c>
      <c r="M3108" s="47">
        <f t="shared" si="100"/>
        <v>343.20024000000006</v>
      </c>
      <c r="N3108">
        <f t="shared" si="101"/>
        <v>26</v>
      </c>
    </row>
    <row r="3109" spans="1:14" x14ac:dyDescent="0.25">
      <c r="A3109" t="s">
        <v>2339</v>
      </c>
      <c r="B3109" t="s">
        <v>2537</v>
      </c>
      <c r="C3109" t="s">
        <v>2340</v>
      </c>
      <c r="D3109" s="98">
        <v>45530</v>
      </c>
      <c r="E3109" s="1">
        <v>145</v>
      </c>
      <c r="F3109" t="s">
        <v>2374</v>
      </c>
      <c r="G3109" s="1">
        <v>3566457</v>
      </c>
      <c r="H3109" t="s">
        <v>2365</v>
      </c>
      <c r="I3109" s="88">
        <v>24</v>
      </c>
      <c r="L3109" s="47">
        <v>12.645809999999999</v>
      </c>
      <c r="M3109" s="47">
        <f t="shared" si="100"/>
        <v>303.49943999999999</v>
      </c>
      <c r="N3109">
        <f t="shared" si="101"/>
        <v>26</v>
      </c>
    </row>
    <row r="3110" spans="1:14" x14ac:dyDescent="0.25">
      <c r="A3110" t="s">
        <v>2339</v>
      </c>
      <c r="B3110" t="s">
        <v>2537</v>
      </c>
      <c r="C3110" t="s">
        <v>2340</v>
      </c>
      <c r="D3110" s="98">
        <v>45530</v>
      </c>
      <c r="E3110" s="1">
        <v>145</v>
      </c>
      <c r="F3110" t="s">
        <v>2374</v>
      </c>
      <c r="G3110" s="1">
        <v>3284683</v>
      </c>
      <c r="H3110" t="s">
        <v>2343</v>
      </c>
      <c r="I3110" s="88">
        <v>30</v>
      </c>
      <c r="L3110" s="47">
        <v>30.099959999999999</v>
      </c>
      <c r="M3110" s="47">
        <f t="shared" si="100"/>
        <v>902.99879999999996</v>
      </c>
      <c r="N3110">
        <f t="shared" si="101"/>
        <v>26</v>
      </c>
    </row>
    <row r="3111" spans="1:14" x14ac:dyDescent="0.25">
      <c r="A3111" t="s">
        <v>2339</v>
      </c>
      <c r="B3111" t="s">
        <v>2537</v>
      </c>
      <c r="C3111" t="s">
        <v>2340</v>
      </c>
      <c r="D3111" s="98">
        <v>45530</v>
      </c>
      <c r="E3111" s="1">
        <v>145</v>
      </c>
      <c r="F3111" t="s">
        <v>2374</v>
      </c>
      <c r="G3111" s="1">
        <v>3373113</v>
      </c>
      <c r="H3111" t="s">
        <v>2353</v>
      </c>
      <c r="I3111" s="88">
        <v>120</v>
      </c>
      <c r="L3111" s="47">
        <v>5.9841899999999999</v>
      </c>
      <c r="M3111" s="47">
        <f t="shared" si="100"/>
        <v>718.1028</v>
      </c>
      <c r="N3111">
        <f t="shared" si="101"/>
        <v>26</v>
      </c>
    </row>
    <row r="3112" spans="1:14" x14ac:dyDescent="0.25">
      <c r="A3112" t="s">
        <v>2339</v>
      </c>
      <c r="B3112" t="s">
        <v>2537</v>
      </c>
      <c r="C3112" t="s">
        <v>2340</v>
      </c>
      <c r="D3112" s="98">
        <v>45530</v>
      </c>
      <c r="E3112" s="1">
        <v>145</v>
      </c>
      <c r="F3112" t="s">
        <v>2374</v>
      </c>
      <c r="G3112" s="1">
        <v>3384346</v>
      </c>
      <c r="H3112" t="s">
        <v>2354</v>
      </c>
      <c r="I3112" s="88">
        <v>12</v>
      </c>
      <c r="L3112" s="47">
        <v>37.949940000000005</v>
      </c>
      <c r="M3112" s="47">
        <f t="shared" si="100"/>
        <v>455.39928000000009</v>
      </c>
      <c r="N3112">
        <f t="shared" si="101"/>
        <v>26</v>
      </c>
    </row>
    <row r="3113" spans="1:14" x14ac:dyDescent="0.25">
      <c r="A3113" t="s">
        <v>2339</v>
      </c>
      <c r="B3113" t="s">
        <v>2537</v>
      </c>
      <c r="C3113" t="s">
        <v>2340</v>
      </c>
      <c r="D3113" s="98">
        <v>45530</v>
      </c>
      <c r="E3113" s="1">
        <v>145</v>
      </c>
      <c r="F3113" t="s">
        <v>2374</v>
      </c>
      <c r="G3113" s="1">
        <v>3384347</v>
      </c>
      <c r="H3113" t="s">
        <v>2345</v>
      </c>
      <c r="I3113" s="88">
        <v>60</v>
      </c>
      <c r="L3113" s="47">
        <v>5.7200040000000012</v>
      </c>
      <c r="M3113" s="47">
        <f t="shared" ref="M3113:M3169" si="102">+I3113*L3113</f>
        <v>343.20024000000006</v>
      </c>
      <c r="N3113">
        <f t="shared" si="101"/>
        <v>26</v>
      </c>
    </row>
    <row r="3114" spans="1:14" x14ac:dyDescent="0.25">
      <c r="A3114" t="s">
        <v>2339</v>
      </c>
      <c r="B3114" t="s">
        <v>2537</v>
      </c>
      <c r="C3114" t="s">
        <v>2340</v>
      </c>
      <c r="D3114" s="98">
        <v>45530</v>
      </c>
      <c r="E3114" s="1">
        <v>145</v>
      </c>
      <c r="F3114" t="s">
        <v>2374</v>
      </c>
      <c r="G3114" s="1">
        <v>3408152</v>
      </c>
      <c r="H3114" t="s">
        <v>2346</v>
      </c>
      <c r="I3114" s="88">
        <v>20</v>
      </c>
      <c r="L3114" s="47">
        <v>19.800018000000001</v>
      </c>
      <c r="M3114" s="47">
        <f t="shared" si="102"/>
        <v>396.00036</v>
      </c>
      <c r="N3114">
        <f t="shared" si="101"/>
        <v>26</v>
      </c>
    </row>
    <row r="3115" spans="1:14" x14ac:dyDescent="0.25">
      <c r="A3115" t="s">
        <v>2339</v>
      </c>
      <c r="B3115" t="s">
        <v>2537</v>
      </c>
      <c r="C3115" t="s">
        <v>2340</v>
      </c>
      <c r="D3115" s="98">
        <v>45530</v>
      </c>
      <c r="E3115" s="1">
        <v>145</v>
      </c>
      <c r="F3115" t="s">
        <v>2374</v>
      </c>
      <c r="G3115" s="1">
        <v>3580230</v>
      </c>
      <c r="H3115" t="s">
        <v>2356</v>
      </c>
      <c r="I3115" s="88">
        <v>6</v>
      </c>
      <c r="L3115" s="47">
        <v>36.695520000000002</v>
      </c>
      <c r="M3115" s="47">
        <f t="shared" si="102"/>
        <v>220.17312000000001</v>
      </c>
      <c r="N3115">
        <f t="shared" si="101"/>
        <v>26</v>
      </c>
    </row>
    <row r="3116" spans="1:14" x14ac:dyDescent="0.25">
      <c r="A3116" t="s">
        <v>2339</v>
      </c>
      <c r="B3116" t="s">
        <v>2537</v>
      </c>
      <c r="C3116" t="s">
        <v>2340</v>
      </c>
      <c r="D3116" s="98">
        <v>45530</v>
      </c>
      <c r="E3116" s="1">
        <v>145</v>
      </c>
      <c r="F3116" t="s">
        <v>2374</v>
      </c>
      <c r="G3116" s="1">
        <v>3580595</v>
      </c>
      <c r="H3116" t="s">
        <v>2349</v>
      </c>
      <c r="I3116" s="88">
        <v>6</v>
      </c>
      <c r="L3116" s="47">
        <v>18.065520000000003</v>
      </c>
      <c r="M3116" s="47">
        <f t="shared" si="102"/>
        <v>108.39312000000001</v>
      </c>
      <c r="N3116">
        <f t="shared" si="101"/>
        <v>26</v>
      </c>
    </row>
    <row r="3117" spans="1:14" x14ac:dyDescent="0.25">
      <c r="A3117" t="s">
        <v>2339</v>
      </c>
      <c r="B3117" t="s">
        <v>2537</v>
      </c>
      <c r="C3117" t="s">
        <v>2340</v>
      </c>
      <c r="D3117" s="98">
        <v>45530</v>
      </c>
      <c r="E3117" s="1">
        <v>145</v>
      </c>
      <c r="F3117" t="s">
        <v>2374</v>
      </c>
      <c r="G3117" s="1">
        <v>3564666</v>
      </c>
      <c r="H3117" t="s">
        <v>2362</v>
      </c>
      <c r="I3117" s="88">
        <v>12</v>
      </c>
      <c r="L3117" s="47">
        <v>20.323620000000002</v>
      </c>
      <c r="M3117" s="47">
        <f t="shared" si="102"/>
        <v>243.88344000000001</v>
      </c>
      <c r="N3117">
        <f t="shared" si="101"/>
        <v>26</v>
      </c>
    </row>
    <row r="3118" spans="1:14" x14ac:dyDescent="0.25">
      <c r="A3118" t="s">
        <v>2339</v>
      </c>
      <c r="B3118" t="s">
        <v>2537</v>
      </c>
      <c r="C3118" t="s">
        <v>2340</v>
      </c>
      <c r="D3118" s="98">
        <v>45532</v>
      </c>
      <c r="E3118" s="1">
        <v>145</v>
      </c>
      <c r="F3118" t="s">
        <v>2374</v>
      </c>
      <c r="G3118" s="1">
        <v>3284683</v>
      </c>
      <c r="H3118" t="s">
        <v>2343</v>
      </c>
      <c r="I3118" s="88">
        <v>30</v>
      </c>
      <c r="L3118" s="47">
        <v>30.099959999999999</v>
      </c>
      <c r="M3118" s="47">
        <f t="shared" si="102"/>
        <v>902.99879999999996</v>
      </c>
      <c r="N3118">
        <f t="shared" si="101"/>
        <v>28</v>
      </c>
    </row>
    <row r="3119" spans="1:14" x14ac:dyDescent="0.25">
      <c r="A3119" t="s">
        <v>2339</v>
      </c>
      <c r="B3119" t="s">
        <v>2537</v>
      </c>
      <c r="C3119" t="s">
        <v>2340</v>
      </c>
      <c r="D3119" s="98">
        <v>45532</v>
      </c>
      <c r="E3119" s="1">
        <v>145</v>
      </c>
      <c r="F3119" t="s">
        <v>2374</v>
      </c>
      <c r="G3119" s="1">
        <v>3352387</v>
      </c>
      <c r="H3119" t="s">
        <v>2352</v>
      </c>
      <c r="I3119" s="88">
        <v>30</v>
      </c>
      <c r="L3119" s="47">
        <v>39.743999999999993</v>
      </c>
      <c r="M3119" s="47">
        <f t="shared" si="102"/>
        <v>1192.3199999999997</v>
      </c>
      <c r="N3119">
        <f t="shared" si="101"/>
        <v>28</v>
      </c>
    </row>
    <row r="3120" spans="1:14" x14ac:dyDescent="0.25">
      <c r="A3120" t="s">
        <v>2339</v>
      </c>
      <c r="B3120" t="s">
        <v>2537</v>
      </c>
      <c r="C3120" t="s">
        <v>2340</v>
      </c>
      <c r="D3120" s="98">
        <v>45532</v>
      </c>
      <c r="E3120" s="1">
        <v>145</v>
      </c>
      <c r="F3120" t="s">
        <v>2374</v>
      </c>
      <c r="G3120" s="1">
        <v>3373113</v>
      </c>
      <c r="H3120" t="s">
        <v>2353</v>
      </c>
      <c r="I3120" s="88">
        <v>120</v>
      </c>
      <c r="L3120" s="47">
        <v>5.9841899999999999</v>
      </c>
      <c r="M3120" s="47">
        <f t="shared" si="102"/>
        <v>718.1028</v>
      </c>
      <c r="N3120">
        <f t="shared" si="101"/>
        <v>28</v>
      </c>
    </row>
    <row r="3121" spans="1:14" x14ac:dyDescent="0.25">
      <c r="A3121" t="s">
        <v>2339</v>
      </c>
      <c r="B3121" t="s">
        <v>2537</v>
      </c>
      <c r="C3121" t="s">
        <v>2340</v>
      </c>
      <c r="D3121" s="98">
        <v>45532</v>
      </c>
      <c r="E3121" s="1">
        <v>145</v>
      </c>
      <c r="F3121" t="s">
        <v>2374</v>
      </c>
      <c r="G3121" s="1">
        <v>3384346</v>
      </c>
      <c r="H3121" t="s">
        <v>2354</v>
      </c>
      <c r="I3121" s="88">
        <v>30</v>
      </c>
      <c r="L3121" s="47">
        <v>37.949940000000005</v>
      </c>
      <c r="M3121" s="47">
        <f t="shared" si="102"/>
        <v>1138.4982000000002</v>
      </c>
      <c r="N3121">
        <f t="shared" si="101"/>
        <v>28</v>
      </c>
    </row>
    <row r="3122" spans="1:14" x14ac:dyDescent="0.25">
      <c r="A3122" t="s">
        <v>2339</v>
      </c>
      <c r="B3122" t="s">
        <v>2537</v>
      </c>
      <c r="C3122" t="s">
        <v>2340</v>
      </c>
      <c r="D3122" s="98">
        <v>45532</v>
      </c>
      <c r="E3122" s="1">
        <v>145</v>
      </c>
      <c r="F3122" t="s">
        <v>2374</v>
      </c>
      <c r="G3122" s="1">
        <v>3384347</v>
      </c>
      <c r="H3122" t="s">
        <v>2345</v>
      </c>
      <c r="I3122" s="88">
        <v>120</v>
      </c>
      <c r="L3122" s="47">
        <v>5.7200040000000012</v>
      </c>
      <c r="M3122" s="47">
        <f t="shared" si="102"/>
        <v>686.40048000000013</v>
      </c>
      <c r="N3122">
        <f t="shared" si="101"/>
        <v>28</v>
      </c>
    </row>
    <row r="3123" spans="1:14" x14ac:dyDescent="0.25">
      <c r="A3123" t="s">
        <v>2339</v>
      </c>
      <c r="B3123" t="s">
        <v>2537</v>
      </c>
      <c r="C3123" t="s">
        <v>2340</v>
      </c>
      <c r="D3123" s="98">
        <v>45532</v>
      </c>
      <c r="E3123" s="1">
        <v>145</v>
      </c>
      <c r="F3123" t="s">
        <v>2374</v>
      </c>
      <c r="G3123" s="1">
        <v>3584240</v>
      </c>
      <c r="H3123" t="s">
        <v>2357</v>
      </c>
      <c r="I3123" s="88">
        <v>120</v>
      </c>
      <c r="L3123" s="47">
        <v>5.9841899999999999</v>
      </c>
      <c r="M3123" s="47">
        <f t="shared" si="102"/>
        <v>718.1028</v>
      </c>
      <c r="N3123">
        <f t="shared" si="101"/>
        <v>28</v>
      </c>
    </row>
    <row r="3124" spans="1:14" x14ac:dyDescent="0.25">
      <c r="A3124" t="s">
        <v>2339</v>
      </c>
      <c r="B3124" t="s">
        <v>2537</v>
      </c>
      <c r="C3124" t="s">
        <v>2340</v>
      </c>
      <c r="D3124" s="98">
        <v>45532</v>
      </c>
      <c r="E3124" s="1">
        <v>145</v>
      </c>
      <c r="F3124" t="s">
        <v>2374</v>
      </c>
      <c r="G3124" s="1">
        <v>3584241</v>
      </c>
      <c r="H3124" t="s">
        <v>2358</v>
      </c>
      <c r="I3124" s="88">
        <v>80</v>
      </c>
      <c r="L3124" s="47">
        <v>20.662344000000001</v>
      </c>
      <c r="M3124" s="47">
        <f t="shared" si="102"/>
        <v>1652.9875200000001</v>
      </c>
      <c r="N3124">
        <f t="shared" si="101"/>
        <v>28</v>
      </c>
    </row>
    <row r="3125" spans="1:14" x14ac:dyDescent="0.25">
      <c r="A3125" t="s">
        <v>2339</v>
      </c>
      <c r="B3125" t="s">
        <v>2537</v>
      </c>
      <c r="C3125" t="s">
        <v>2340</v>
      </c>
      <c r="D3125" s="98">
        <v>45533</v>
      </c>
      <c r="E3125" s="1">
        <v>148</v>
      </c>
      <c r="F3125" t="s">
        <v>2375</v>
      </c>
      <c r="G3125" s="1">
        <v>3284683</v>
      </c>
      <c r="H3125" t="s">
        <v>2343</v>
      </c>
      <c r="I3125" s="88">
        <v>90</v>
      </c>
      <c r="L3125" s="47">
        <v>30.099959999999999</v>
      </c>
      <c r="M3125" s="47">
        <f t="shared" si="102"/>
        <v>2708.9964</v>
      </c>
      <c r="N3125">
        <f t="shared" si="101"/>
        <v>29</v>
      </c>
    </row>
    <row r="3126" spans="1:14" x14ac:dyDescent="0.25">
      <c r="A3126" t="s">
        <v>2339</v>
      </c>
      <c r="B3126" t="s">
        <v>2537</v>
      </c>
      <c r="C3126" t="s">
        <v>2340</v>
      </c>
      <c r="D3126" s="98">
        <v>45533</v>
      </c>
      <c r="E3126" s="1">
        <v>148</v>
      </c>
      <c r="F3126" t="s">
        <v>2375</v>
      </c>
      <c r="G3126" s="1">
        <v>3373113</v>
      </c>
      <c r="H3126" t="s">
        <v>2353</v>
      </c>
      <c r="I3126" s="88">
        <v>120</v>
      </c>
      <c r="L3126" s="47">
        <v>5.9841899999999999</v>
      </c>
      <c r="M3126" s="47">
        <f t="shared" si="102"/>
        <v>718.1028</v>
      </c>
      <c r="N3126">
        <f t="shared" si="101"/>
        <v>29</v>
      </c>
    </row>
    <row r="3127" spans="1:14" x14ac:dyDescent="0.25">
      <c r="A3127" t="s">
        <v>2339</v>
      </c>
      <c r="B3127" t="s">
        <v>2537</v>
      </c>
      <c r="C3127" t="s">
        <v>2340</v>
      </c>
      <c r="D3127" s="98">
        <v>45533</v>
      </c>
      <c r="E3127" s="1">
        <v>148</v>
      </c>
      <c r="F3127" t="s">
        <v>2375</v>
      </c>
      <c r="G3127" s="1">
        <v>3408152</v>
      </c>
      <c r="H3127" t="s">
        <v>2346</v>
      </c>
      <c r="I3127" s="88">
        <v>40</v>
      </c>
      <c r="L3127" s="47">
        <v>19.800018000000001</v>
      </c>
      <c r="M3127" s="47">
        <f t="shared" si="102"/>
        <v>792.00072</v>
      </c>
      <c r="N3127">
        <f t="shared" si="101"/>
        <v>29</v>
      </c>
    </row>
    <row r="3128" spans="1:14" x14ac:dyDescent="0.25">
      <c r="A3128" t="s">
        <v>2339</v>
      </c>
      <c r="B3128" t="s">
        <v>2537</v>
      </c>
      <c r="C3128" t="s">
        <v>2340</v>
      </c>
      <c r="D3128" s="98">
        <v>45533</v>
      </c>
      <c r="E3128" s="1">
        <v>148</v>
      </c>
      <c r="F3128" t="s">
        <v>2375</v>
      </c>
      <c r="G3128" s="1">
        <v>3564666</v>
      </c>
      <c r="H3128" t="s">
        <v>2362</v>
      </c>
      <c r="I3128" s="88">
        <v>24</v>
      </c>
      <c r="L3128" s="47">
        <v>20.323620000000002</v>
      </c>
      <c r="M3128" s="47">
        <f t="shared" si="102"/>
        <v>487.76688000000001</v>
      </c>
      <c r="N3128">
        <f t="shared" si="101"/>
        <v>29</v>
      </c>
    </row>
    <row r="3129" spans="1:14" x14ac:dyDescent="0.25">
      <c r="A3129" t="s">
        <v>2339</v>
      </c>
      <c r="B3129" t="s">
        <v>2537</v>
      </c>
      <c r="C3129" t="s">
        <v>2340</v>
      </c>
      <c r="D3129" s="98">
        <v>45533</v>
      </c>
      <c r="E3129" s="1">
        <v>148</v>
      </c>
      <c r="F3129" t="s">
        <v>2375</v>
      </c>
      <c r="G3129" s="1">
        <v>3564667</v>
      </c>
      <c r="H3129" t="s">
        <v>2347</v>
      </c>
      <c r="I3129" s="88">
        <v>24</v>
      </c>
      <c r="L3129" s="47">
        <v>20.323620000000002</v>
      </c>
      <c r="M3129" s="47">
        <f t="shared" si="102"/>
        <v>487.76688000000001</v>
      </c>
      <c r="N3129">
        <f t="shared" si="101"/>
        <v>29</v>
      </c>
    </row>
    <row r="3130" spans="1:14" x14ac:dyDescent="0.25">
      <c r="A3130" t="s">
        <v>2339</v>
      </c>
      <c r="B3130" t="s">
        <v>2537</v>
      </c>
      <c r="C3130" t="s">
        <v>2340</v>
      </c>
      <c r="D3130" s="98">
        <v>45531</v>
      </c>
      <c r="E3130" s="1">
        <v>151</v>
      </c>
      <c r="F3130" t="s">
        <v>2376</v>
      </c>
      <c r="G3130" s="1">
        <v>3284683</v>
      </c>
      <c r="H3130" t="s">
        <v>2343</v>
      </c>
      <c r="I3130" s="88">
        <v>180</v>
      </c>
      <c r="L3130" s="47">
        <v>30.099959999999999</v>
      </c>
      <c r="M3130" s="47">
        <f t="shared" si="102"/>
        <v>5417.9928</v>
      </c>
      <c r="N3130">
        <f t="shared" si="101"/>
        <v>27</v>
      </c>
    </row>
    <row r="3131" spans="1:14" x14ac:dyDescent="0.25">
      <c r="A3131" t="s">
        <v>2339</v>
      </c>
      <c r="B3131" t="s">
        <v>2537</v>
      </c>
      <c r="C3131" t="s">
        <v>2340</v>
      </c>
      <c r="D3131" s="98">
        <v>45531</v>
      </c>
      <c r="E3131" s="1">
        <v>151</v>
      </c>
      <c r="F3131" t="s">
        <v>2376</v>
      </c>
      <c r="G3131" s="1">
        <v>3352387</v>
      </c>
      <c r="H3131" t="s">
        <v>2352</v>
      </c>
      <c r="I3131" s="88">
        <v>120</v>
      </c>
      <c r="L3131" s="47">
        <v>39.743999999999993</v>
      </c>
      <c r="M3131" s="47">
        <f t="shared" si="102"/>
        <v>4769.2799999999988</v>
      </c>
      <c r="N3131">
        <f t="shared" si="101"/>
        <v>27</v>
      </c>
    </row>
    <row r="3132" spans="1:14" x14ac:dyDescent="0.25">
      <c r="A3132" t="s">
        <v>2339</v>
      </c>
      <c r="B3132" t="s">
        <v>2537</v>
      </c>
      <c r="C3132" t="s">
        <v>2340</v>
      </c>
      <c r="D3132" s="98">
        <v>45531</v>
      </c>
      <c r="E3132" s="1">
        <v>151</v>
      </c>
      <c r="F3132" t="s">
        <v>2376</v>
      </c>
      <c r="G3132" s="1">
        <v>3408152</v>
      </c>
      <c r="H3132" t="s">
        <v>2346</v>
      </c>
      <c r="I3132" s="88">
        <v>100</v>
      </c>
      <c r="L3132" s="47">
        <v>19.800018000000001</v>
      </c>
      <c r="M3132" s="47">
        <f t="shared" si="102"/>
        <v>1980.0018000000002</v>
      </c>
      <c r="N3132">
        <f t="shared" si="101"/>
        <v>27</v>
      </c>
    </row>
    <row r="3133" spans="1:14" x14ac:dyDescent="0.25">
      <c r="A3133" t="s">
        <v>2339</v>
      </c>
      <c r="B3133" t="s">
        <v>2537</v>
      </c>
      <c r="C3133" t="s">
        <v>2340</v>
      </c>
      <c r="D3133" s="98">
        <v>45531</v>
      </c>
      <c r="E3133" s="1">
        <v>151</v>
      </c>
      <c r="F3133" t="s">
        <v>2376</v>
      </c>
      <c r="G3133" s="1">
        <v>3584241</v>
      </c>
      <c r="H3133" t="s">
        <v>2358</v>
      </c>
      <c r="I3133" s="88">
        <v>100</v>
      </c>
      <c r="L3133" s="47">
        <v>20.662344000000001</v>
      </c>
      <c r="M3133" s="47">
        <f t="shared" si="102"/>
        <v>2066.2344000000003</v>
      </c>
      <c r="N3133">
        <f t="shared" si="101"/>
        <v>27</v>
      </c>
    </row>
    <row r="3134" spans="1:14" x14ac:dyDescent="0.25">
      <c r="A3134" t="s">
        <v>2339</v>
      </c>
      <c r="B3134" t="s">
        <v>2537</v>
      </c>
      <c r="C3134" t="s">
        <v>2340</v>
      </c>
      <c r="D3134" s="98">
        <v>45534</v>
      </c>
      <c r="E3134" s="1">
        <v>151</v>
      </c>
      <c r="F3134" t="s">
        <v>2376</v>
      </c>
      <c r="G3134" s="1">
        <v>3373113</v>
      </c>
      <c r="H3134" t="s">
        <v>2353</v>
      </c>
      <c r="I3134" s="88">
        <v>180</v>
      </c>
      <c r="L3134" s="47">
        <v>5.9841899999999999</v>
      </c>
      <c r="M3134" s="47">
        <f t="shared" si="102"/>
        <v>1077.1541999999999</v>
      </c>
      <c r="N3134">
        <f t="shared" si="101"/>
        <v>30</v>
      </c>
    </row>
    <row r="3135" spans="1:14" x14ac:dyDescent="0.25">
      <c r="A3135" t="s">
        <v>2339</v>
      </c>
      <c r="B3135" t="s">
        <v>2537</v>
      </c>
      <c r="C3135" t="s">
        <v>2340</v>
      </c>
      <c r="D3135" s="98">
        <v>45535</v>
      </c>
      <c r="E3135" s="1">
        <v>151</v>
      </c>
      <c r="F3135" t="s">
        <v>2376</v>
      </c>
      <c r="G3135" s="1">
        <v>3568860</v>
      </c>
      <c r="H3135" t="s">
        <v>2361</v>
      </c>
      <c r="I3135" s="88">
        <v>24</v>
      </c>
      <c r="L3135" s="47">
        <v>12.645809999999999</v>
      </c>
      <c r="M3135" s="47">
        <f t="shared" si="102"/>
        <v>303.49943999999999</v>
      </c>
      <c r="N3135">
        <f t="shared" si="101"/>
        <v>31</v>
      </c>
    </row>
    <row r="3136" spans="1:14" x14ac:dyDescent="0.25">
      <c r="A3136" t="s">
        <v>2339</v>
      </c>
      <c r="B3136" t="s">
        <v>2537</v>
      </c>
      <c r="C3136" t="s">
        <v>2340</v>
      </c>
      <c r="D3136" s="98">
        <v>45535</v>
      </c>
      <c r="E3136" s="1">
        <v>151</v>
      </c>
      <c r="F3136" t="s">
        <v>2376</v>
      </c>
      <c r="G3136" s="1">
        <v>3373113</v>
      </c>
      <c r="H3136" t="s">
        <v>2353</v>
      </c>
      <c r="I3136" s="88">
        <v>180</v>
      </c>
      <c r="L3136" s="47">
        <v>5.9841899999999999</v>
      </c>
      <c r="M3136" s="47">
        <f t="shared" si="102"/>
        <v>1077.1541999999999</v>
      </c>
      <c r="N3136">
        <f t="shared" si="101"/>
        <v>31</v>
      </c>
    </row>
    <row r="3137" spans="1:14" x14ac:dyDescent="0.25">
      <c r="A3137" t="s">
        <v>2339</v>
      </c>
      <c r="B3137" t="s">
        <v>2537</v>
      </c>
      <c r="C3137" t="s">
        <v>2340</v>
      </c>
      <c r="D3137" s="98">
        <v>45535</v>
      </c>
      <c r="E3137" s="1">
        <v>151</v>
      </c>
      <c r="F3137" t="s">
        <v>2376</v>
      </c>
      <c r="G3137" s="1">
        <v>3568860</v>
      </c>
      <c r="H3137" t="s">
        <v>2361</v>
      </c>
      <c r="I3137" s="88">
        <v>48</v>
      </c>
      <c r="L3137" s="47">
        <v>12.645809999999999</v>
      </c>
      <c r="M3137" s="47">
        <f t="shared" si="102"/>
        <v>606.99887999999999</v>
      </c>
      <c r="N3137">
        <f t="shared" si="101"/>
        <v>31</v>
      </c>
    </row>
    <row r="3138" spans="1:14" x14ac:dyDescent="0.25">
      <c r="A3138" t="s">
        <v>2339</v>
      </c>
      <c r="B3138" t="s">
        <v>2537</v>
      </c>
      <c r="C3138" t="s">
        <v>2340</v>
      </c>
      <c r="D3138" s="98">
        <v>45535</v>
      </c>
      <c r="E3138" s="1">
        <v>151</v>
      </c>
      <c r="F3138" t="s">
        <v>2376</v>
      </c>
      <c r="G3138" s="1">
        <v>3584240</v>
      </c>
      <c r="H3138" t="s">
        <v>2357</v>
      </c>
      <c r="I3138" s="88">
        <v>120</v>
      </c>
      <c r="L3138" s="47">
        <v>5.9841899999999999</v>
      </c>
      <c r="M3138" s="47">
        <f t="shared" si="102"/>
        <v>718.1028</v>
      </c>
      <c r="N3138">
        <f t="shared" si="101"/>
        <v>31</v>
      </c>
    </row>
    <row r="3139" spans="1:14" x14ac:dyDescent="0.25">
      <c r="A3139" t="s">
        <v>2339</v>
      </c>
      <c r="B3139" t="s">
        <v>2537</v>
      </c>
      <c r="C3139" t="s">
        <v>2340</v>
      </c>
      <c r="D3139" s="98">
        <v>45533</v>
      </c>
      <c r="E3139" s="1">
        <v>152</v>
      </c>
      <c r="F3139" t="s">
        <v>2377</v>
      </c>
      <c r="G3139" s="1">
        <v>3580230</v>
      </c>
      <c r="H3139" t="s">
        <v>2356</v>
      </c>
      <c r="I3139" s="88">
        <v>6</v>
      </c>
      <c r="L3139" s="47">
        <v>36.695520000000002</v>
      </c>
      <c r="M3139" s="47">
        <f t="shared" si="102"/>
        <v>220.17312000000001</v>
      </c>
      <c r="N3139">
        <f t="shared" si="101"/>
        <v>29</v>
      </c>
    </row>
    <row r="3140" spans="1:14" x14ac:dyDescent="0.25">
      <c r="A3140" t="s">
        <v>2339</v>
      </c>
      <c r="B3140" t="s">
        <v>2537</v>
      </c>
      <c r="C3140" t="s">
        <v>2340</v>
      </c>
      <c r="D3140" s="98">
        <v>45532</v>
      </c>
      <c r="E3140" s="1">
        <v>152</v>
      </c>
      <c r="F3140" t="s">
        <v>2377</v>
      </c>
      <c r="G3140" s="1">
        <v>3384346</v>
      </c>
      <c r="H3140" t="s">
        <v>2354</v>
      </c>
      <c r="I3140" s="88">
        <v>12</v>
      </c>
      <c r="L3140" s="47">
        <v>37.949940000000005</v>
      </c>
      <c r="M3140" s="47">
        <f t="shared" si="102"/>
        <v>455.39928000000009</v>
      </c>
      <c r="N3140">
        <f t="shared" si="101"/>
        <v>28</v>
      </c>
    </row>
    <row r="3141" spans="1:14" x14ac:dyDescent="0.25">
      <c r="A3141" t="s">
        <v>2339</v>
      </c>
      <c r="B3141" t="s">
        <v>2537</v>
      </c>
      <c r="C3141" t="s">
        <v>2340</v>
      </c>
      <c r="D3141" s="98">
        <v>45530</v>
      </c>
      <c r="E3141" s="1">
        <v>153</v>
      </c>
      <c r="F3141" t="s">
        <v>2378</v>
      </c>
      <c r="G3141" s="1">
        <v>3352387</v>
      </c>
      <c r="H3141" t="s">
        <v>2352</v>
      </c>
      <c r="I3141" s="88">
        <v>30</v>
      </c>
      <c r="L3141" s="47">
        <v>39.743999999999993</v>
      </c>
      <c r="M3141" s="47">
        <f t="shared" si="102"/>
        <v>1192.3199999999997</v>
      </c>
      <c r="N3141">
        <f t="shared" si="101"/>
        <v>26</v>
      </c>
    </row>
    <row r="3142" spans="1:14" x14ac:dyDescent="0.25">
      <c r="A3142" t="s">
        <v>2339</v>
      </c>
      <c r="B3142" t="s">
        <v>2537</v>
      </c>
      <c r="C3142" t="s">
        <v>2340</v>
      </c>
      <c r="D3142" s="98">
        <v>45530</v>
      </c>
      <c r="E3142" s="1">
        <v>153</v>
      </c>
      <c r="F3142" t="s">
        <v>2378</v>
      </c>
      <c r="G3142" s="1">
        <v>3384346</v>
      </c>
      <c r="H3142" t="s">
        <v>2354</v>
      </c>
      <c r="I3142" s="88">
        <v>18</v>
      </c>
      <c r="L3142" s="47">
        <v>37.949940000000005</v>
      </c>
      <c r="M3142" s="47">
        <f t="shared" si="102"/>
        <v>683.09892000000013</v>
      </c>
      <c r="N3142">
        <f t="shared" si="101"/>
        <v>26</v>
      </c>
    </row>
    <row r="3143" spans="1:14" x14ac:dyDescent="0.25">
      <c r="A3143" t="s">
        <v>2339</v>
      </c>
      <c r="B3143" t="s">
        <v>2537</v>
      </c>
      <c r="C3143" t="s">
        <v>2340</v>
      </c>
      <c r="D3143" s="98">
        <v>45530</v>
      </c>
      <c r="E3143" s="1">
        <v>153</v>
      </c>
      <c r="F3143" t="s">
        <v>2378</v>
      </c>
      <c r="G3143" s="1">
        <v>3408152</v>
      </c>
      <c r="H3143" t="s">
        <v>2346</v>
      </c>
      <c r="I3143" s="88">
        <v>20</v>
      </c>
      <c r="L3143" s="47">
        <v>19.800018000000001</v>
      </c>
      <c r="M3143" s="47">
        <f t="shared" si="102"/>
        <v>396.00036</v>
      </c>
      <c r="N3143">
        <f t="shared" si="101"/>
        <v>26</v>
      </c>
    </row>
    <row r="3144" spans="1:14" x14ac:dyDescent="0.25">
      <c r="A3144" t="s">
        <v>2339</v>
      </c>
      <c r="B3144" t="s">
        <v>2537</v>
      </c>
      <c r="C3144" t="s">
        <v>2340</v>
      </c>
      <c r="D3144" s="98">
        <v>45533</v>
      </c>
      <c r="E3144" s="1">
        <v>153</v>
      </c>
      <c r="F3144" t="s">
        <v>2378</v>
      </c>
      <c r="G3144" s="1">
        <v>3568860</v>
      </c>
      <c r="H3144" t="s">
        <v>2361</v>
      </c>
      <c r="I3144" s="88">
        <v>24</v>
      </c>
      <c r="L3144" s="47">
        <v>12.645809999999999</v>
      </c>
      <c r="M3144" s="47">
        <f t="shared" si="102"/>
        <v>303.49943999999999</v>
      </c>
      <c r="N3144">
        <f t="shared" si="101"/>
        <v>29</v>
      </c>
    </row>
    <row r="3145" spans="1:14" x14ac:dyDescent="0.25">
      <c r="A3145" t="s">
        <v>2339</v>
      </c>
      <c r="B3145" t="s">
        <v>2537</v>
      </c>
      <c r="C3145" t="s">
        <v>2340</v>
      </c>
      <c r="D3145" s="98">
        <v>45533</v>
      </c>
      <c r="E3145" s="1">
        <v>153</v>
      </c>
      <c r="F3145" t="s">
        <v>2378</v>
      </c>
      <c r="G3145" s="1">
        <v>3564666</v>
      </c>
      <c r="H3145" t="s">
        <v>2362</v>
      </c>
      <c r="I3145" s="88">
        <v>12</v>
      </c>
      <c r="L3145" s="47">
        <v>20.323620000000002</v>
      </c>
      <c r="M3145" s="47">
        <f t="shared" si="102"/>
        <v>243.88344000000001</v>
      </c>
      <c r="N3145">
        <f t="shared" si="101"/>
        <v>29</v>
      </c>
    </row>
    <row r="3146" spans="1:14" x14ac:dyDescent="0.25">
      <c r="A3146" t="s">
        <v>2339</v>
      </c>
      <c r="B3146" t="s">
        <v>2537</v>
      </c>
      <c r="C3146" t="s">
        <v>2340</v>
      </c>
      <c r="D3146" s="98">
        <v>45533</v>
      </c>
      <c r="E3146" s="1">
        <v>153</v>
      </c>
      <c r="F3146" t="s">
        <v>2378</v>
      </c>
      <c r="G3146" s="1">
        <v>3373113</v>
      </c>
      <c r="H3146" t="s">
        <v>2353</v>
      </c>
      <c r="I3146" s="88">
        <v>120</v>
      </c>
      <c r="L3146" s="47">
        <v>5.9841899999999999</v>
      </c>
      <c r="M3146" s="47">
        <f t="shared" si="102"/>
        <v>718.1028</v>
      </c>
      <c r="N3146">
        <f t="shared" si="101"/>
        <v>29</v>
      </c>
    </row>
    <row r="3147" spans="1:14" x14ac:dyDescent="0.25">
      <c r="A3147" t="s">
        <v>2339</v>
      </c>
      <c r="B3147" t="s">
        <v>2537</v>
      </c>
      <c r="C3147" t="s">
        <v>2340</v>
      </c>
      <c r="D3147" s="98">
        <v>45533</v>
      </c>
      <c r="E3147" s="1">
        <v>153</v>
      </c>
      <c r="F3147" t="s">
        <v>2378</v>
      </c>
      <c r="G3147" s="1">
        <v>3384347</v>
      </c>
      <c r="H3147" t="s">
        <v>2345</v>
      </c>
      <c r="I3147" s="88">
        <v>120</v>
      </c>
      <c r="L3147" s="47">
        <v>5.7200040000000012</v>
      </c>
      <c r="M3147" s="47">
        <f t="shared" si="102"/>
        <v>686.40048000000013</v>
      </c>
      <c r="N3147">
        <f t="shared" si="101"/>
        <v>29</v>
      </c>
    </row>
    <row r="3148" spans="1:14" x14ac:dyDescent="0.25">
      <c r="A3148" t="s">
        <v>2339</v>
      </c>
      <c r="B3148" t="s">
        <v>2537</v>
      </c>
      <c r="C3148" t="s">
        <v>2340</v>
      </c>
      <c r="D3148" s="98">
        <v>45535</v>
      </c>
      <c r="E3148" s="1">
        <v>154</v>
      </c>
      <c r="F3148" t="s">
        <v>2379</v>
      </c>
      <c r="G3148" s="1">
        <v>3580230</v>
      </c>
      <c r="H3148" t="s">
        <v>2356</v>
      </c>
      <c r="I3148" s="88">
        <v>30</v>
      </c>
      <c r="L3148" s="47">
        <v>36.695520000000002</v>
      </c>
      <c r="M3148" s="47">
        <f t="shared" si="102"/>
        <v>1100.8656000000001</v>
      </c>
      <c r="N3148">
        <f t="shared" si="101"/>
        <v>31</v>
      </c>
    </row>
    <row r="3149" spans="1:14" x14ac:dyDescent="0.25">
      <c r="A3149" t="s">
        <v>2339</v>
      </c>
      <c r="B3149" t="s">
        <v>2537</v>
      </c>
      <c r="C3149" t="s">
        <v>2340</v>
      </c>
      <c r="D3149" s="98">
        <v>45535</v>
      </c>
      <c r="E3149" s="1">
        <v>154</v>
      </c>
      <c r="F3149" t="s">
        <v>2379</v>
      </c>
      <c r="G3149" s="1">
        <v>3564667</v>
      </c>
      <c r="H3149" t="s">
        <v>2347</v>
      </c>
      <c r="I3149" s="88">
        <v>60</v>
      </c>
      <c r="L3149" s="47">
        <v>20.323620000000002</v>
      </c>
      <c r="M3149" s="47">
        <f t="shared" si="102"/>
        <v>1219.4172000000001</v>
      </c>
      <c r="N3149">
        <f t="shared" si="101"/>
        <v>31</v>
      </c>
    </row>
    <row r="3150" spans="1:14" x14ac:dyDescent="0.25">
      <c r="A3150" t="s">
        <v>2339</v>
      </c>
      <c r="B3150" t="s">
        <v>2537</v>
      </c>
      <c r="C3150" t="s">
        <v>2340</v>
      </c>
      <c r="D3150" s="98">
        <v>45530</v>
      </c>
      <c r="E3150" s="1">
        <v>155</v>
      </c>
      <c r="F3150" t="s">
        <v>2380</v>
      </c>
      <c r="G3150" s="1">
        <v>3284683</v>
      </c>
      <c r="H3150" t="s">
        <v>2343</v>
      </c>
      <c r="I3150" s="88">
        <v>30</v>
      </c>
      <c r="L3150" s="47">
        <v>30.099959999999999</v>
      </c>
      <c r="M3150" s="47">
        <f t="shared" si="102"/>
        <v>902.99879999999996</v>
      </c>
      <c r="N3150">
        <f t="shared" si="101"/>
        <v>26</v>
      </c>
    </row>
    <row r="3151" spans="1:14" x14ac:dyDescent="0.25">
      <c r="A3151" t="s">
        <v>2339</v>
      </c>
      <c r="B3151" t="s">
        <v>2537</v>
      </c>
      <c r="C3151" t="s">
        <v>2340</v>
      </c>
      <c r="D3151" s="98">
        <v>45530</v>
      </c>
      <c r="E3151" s="1">
        <v>155</v>
      </c>
      <c r="F3151" t="s">
        <v>2380</v>
      </c>
      <c r="G3151" s="1">
        <v>3568860</v>
      </c>
      <c r="H3151" t="s">
        <v>2361</v>
      </c>
      <c r="I3151" s="88">
        <v>72</v>
      </c>
      <c r="L3151" s="47">
        <v>12.645809999999999</v>
      </c>
      <c r="M3151" s="47">
        <f t="shared" si="102"/>
        <v>910.49831999999992</v>
      </c>
      <c r="N3151">
        <f t="shared" si="101"/>
        <v>26</v>
      </c>
    </row>
    <row r="3152" spans="1:14" x14ac:dyDescent="0.25">
      <c r="A3152" t="s">
        <v>2339</v>
      </c>
      <c r="B3152" t="s">
        <v>2537</v>
      </c>
      <c r="C3152" t="s">
        <v>2340</v>
      </c>
      <c r="D3152" s="98">
        <v>45531</v>
      </c>
      <c r="E3152" s="1">
        <v>155</v>
      </c>
      <c r="F3152" t="s">
        <v>2380</v>
      </c>
      <c r="G3152" s="1">
        <v>3373113</v>
      </c>
      <c r="H3152" t="s">
        <v>2353</v>
      </c>
      <c r="I3152" s="88">
        <v>240</v>
      </c>
      <c r="L3152" s="47">
        <v>5.9841899999999999</v>
      </c>
      <c r="M3152" s="47">
        <f t="shared" si="102"/>
        <v>1436.2056</v>
      </c>
      <c r="N3152">
        <f t="shared" si="101"/>
        <v>27</v>
      </c>
    </row>
    <row r="3153" spans="1:14" x14ac:dyDescent="0.25">
      <c r="A3153" t="s">
        <v>2339</v>
      </c>
      <c r="B3153" t="s">
        <v>2537</v>
      </c>
      <c r="C3153" t="s">
        <v>2340</v>
      </c>
      <c r="D3153" s="98">
        <v>45532</v>
      </c>
      <c r="E3153" s="1">
        <v>155</v>
      </c>
      <c r="F3153" t="s">
        <v>2380</v>
      </c>
      <c r="G3153" s="1">
        <v>3284683</v>
      </c>
      <c r="H3153" t="s">
        <v>2343</v>
      </c>
      <c r="I3153" s="88">
        <v>30</v>
      </c>
      <c r="L3153" s="47">
        <v>30.099959999999999</v>
      </c>
      <c r="M3153" s="47">
        <f t="shared" si="102"/>
        <v>902.99879999999996</v>
      </c>
      <c r="N3153">
        <f t="shared" si="101"/>
        <v>28</v>
      </c>
    </row>
    <row r="3154" spans="1:14" x14ac:dyDescent="0.25">
      <c r="A3154" t="s">
        <v>2339</v>
      </c>
      <c r="B3154" t="s">
        <v>2537</v>
      </c>
      <c r="C3154" t="s">
        <v>2340</v>
      </c>
      <c r="D3154" s="98">
        <v>45534</v>
      </c>
      <c r="E3154" s="1">
        <v>155</v>
      </c>
      <c r="F3154" t="s">
        <v>2380</v>
      </c>
      <c r="G3154" s="1">
        <v>3384346</v>
      </c>
      <c r="H3154" t="s">
        <v>2354</v>
      </c>
      <c r="I3154" s="88">
        <v>60</v>
      </c>
      <c r="L3154" s="47">
        <v>37.949940000000005</v>
      </c>
      <c r="M3154" s="47">
        <f t="shared" si="102"/>
        <v>2276.9964000000004</v>
      </c>
      <c r="N3154">
        <f t="shared" si="101"/>
        <v>30</v>
      </c>
    </row>
    <row r="3155" spans="1:14" x14ac:dyDescent="0.25">
      <c r="A3155" t="s">
        <v>2339</v>
      </c>
      <c r="B3155" t="s">
        <v>2537</v>
      </c>
      <c r="C3155" t="s">
        <v>2340</v>
      </c>
      <c r="D3155" s="98">
        <v>45534</v>
      </c>
      <c r="E3155" s="1">
        <v>155</v>
      </c>
      <c r="F3155" t="s">
        <v>2380</v>
      </c>
      <c r="G3155" s="1">
        <v>3408152</v>
      </c>
      <c r="H3155" t="s">
        <v>2346</v>
      </c>
      <c r="I3155" s="88">
        <v>60</v>
      </c>
      <c r="L3155" s="47">
        <v>19.800018000000001</v>
      </c>
      <c r="M3155" s="47">
        <f t="shared" si="102"/>
        <v>1188.00108</v>
      </c>
      <c r="N3155">
        <f t="shared" si="101"/>
        <v>30</v>
      </c>
    </row>
    <row r="3156" spans="1:14" x14ac:dyDescent="0.25">
      <c r="A3156" t="s">
        <v>2339</v>
      </c>
      <c r="B3156" t="s">
        <v>2537</v>
      </c>
      <c r="C3156" t="s">
        <v>2340</v>
      </c>
      <c r="D3156" s="98">
        <v>45535</v>
      </c>
      <c r="E3156" s="1">
        <v>155</v>
      </c>
      <c r="F3156" t="s">
        <v>2380</v>
      </c>
      <c r="G3156" s="1">
        <v>3408152</v>
      </c>
      <c r="H3156" t="s">
        <v>2346</v>
      </c>
      <c r="I3156" s="88">
        <v>40</v>
      </c>
      <c r="L3156" s="47">
        <v>19.800018000000001</v>
      </c>
      <c r="M3156" s="47">
        <f t="shared" si="102"/>
        <v>792.00072</v>
      </c>
      <c r="N3156">
        <f t="shared" si="101"/>
        <v>31</v>
      </c>
    </row>
    <row r="3157" spans="1:14" x14ac:dyDescent="0.25">
      <c r="A3157" t="s">
        <v>2339</v>
      </c>
      <c r="B3157" t="s">
        <v>2537</v>
      </c>
      <c r="C3157" t="s">
        <v>2340</v>
      </c>
      <c r="D3157" s="98">
        <v>45534</v>
      </c>
      <c r="E3157" s="1">
        <v>157</v>
      </c>
      <c r="F3157" t="s">
        <v>2381</v>
      </c>
      <c r="G3157" s="1">
        <v>3584240</v>
      </c>
      <c r="H3157" t="s">
        <v>2357</v>
      </c>
      <c r="I3157" s="88">
        <v>120</v>
      </c>
      <c r="L3157" s="47">
        <v>5.9841899999999999</v>
      </c>
      <c r="M3157" s="47">
        <f t="shared" si="102"/>
        <v>718.1028</v>
      </c>
      <c r="N3157">
        <f t="shared" si="101"/>
        <v>30</v>
      </c>
    </row>
    <row r="3158" spans="1:14" x14ac:dyDescent="0.25">
      <c r="A3158" t="s">
        <v>2339</v>
      </c>
      <c r="B3158" t="s">
        <v>2537</v>
      </c>
      <c r="C3158" t="s">
        <v>2340</v>
      </c>
      <c r="D3158" s="98">
        <v>45534</v>
      </c>
      <c r="E3158" s="1">
        <v>157</v>
      </c>
      <c r="F3158" t="s">
        <v>2381</v>
      </c>
      <c r="G3158" s="1">
        <v>3584241</v>
      </c>
      <c r="H3158" t="s">
        <v>2358</v>
      </c>
      <c r="I3158" s="88">
        <v>20</v>
      </c>
      <c r="L3158" s="47">
        <v>20.662344000000001</v>
      </c>
      <c r="M3158" s="47">
        <f t="shared" si="102"/>
        <v>413.24688000000003</v>
      </c>
      <c r="N3158">
        <f t="shared" si="101"/>
        <v>30</v>
      </c>
    </row>
    <row r="3159" spans="1:14" x14ac:dyDescent="0.25">
      <c r="A3159" t="s">
        <v>2339</v>
      </c>
      <c r="B3159" t="s">
        <v>2537</v>
      </c>
      <c r="C3159" t="s">
        <v>2340</v>
      </c>
      <c r="D3159" s="98">
        <v>45534</v>
      </c>
      <c r="E3159" s="1">
        <v>157</v>
      </c>
      <c r="F3159" t="s">
        <v>2381</v>
      </c>
      <c r="G3159" s="1">
        <v>3384347</v>
      </c>
      <c r="H3159" t="s">
        <v>2345</v>
      </c>
      <c r="I3159" s="88">
        <v>60</v>
      </c>
      <c r="L3159" s="47">
        <v>5.7200040000000012</v>
      </c>
      <c r="M3159" s="47">
        <f t="shared" si="102"/>
        <v>343.20024000000006</v>
      </c>
      <c r="N3159">
        <f t="shared" si="101"/>
        <v>30</v>
      </c>
    </row>
    <row r="3160" spans="1:14" x14ac:dyDescent="0.25">
      <c r="A3160" t="s">
        <v>2339</v>
      </c>
      <c r="B3160" t="s">
        <v>2537</v>
      </c>
      <c r="C3160" t="s">
        <v>2340</v>
      </c>
      <c r="D3160" s="98">
        <v>45534</v>
      </c>
      <c r="E3160" s="1">
        <v>157</v>
      </c>
      <c r="F3160" t="s">
        <v>2381</v>
      </c>
      <c r="G3160" s="1">
        <v>3408152</v>
      </c>
      <c r="H3160" t="s">
        <v>2346</v>
      </c>
      <c r="I3160" s="88">
        <v>20</v>
      </c>
      <c r="L3160" s="47">
        <v>19.800018000000001</v>
      </c>
      <c r="M3160" s="47">
        <f t="shared" si="102"/>
        <v>396.00036</v>
      </c>
      <c r="N3160">
        <f t="shared" si="101"/>
        <v>30</v>
      </c>
    </row>
    <row r="3161" spans="1:14" x14ac:dyDescent="0.25">
      <c r="A3161" t="s">
        <v>2339</v>
      </c>
      <c r="B3161" t="s">
        <v>2537</v>
      </c>
      <c r="C3161" t="s">
        <v>2340</v>
      </c>
      <c r="D3161" s="98">
        <v>45534</v>
      </c>
      <c r="E3161" s="1">
        <v>157</v>
      </c>
      <c r="F3161" t="s">
        <v>2381</v>
      </c>
      <c r="G3161" s="1">
        <v>3568860</v>
      </c>
      <c r="H3161" t="s">
        <v>2361</v>
      </c>
      <c r="I3161" s="88">
        <v>24</v>
      </c>
      <c r="L3161" s="47">
        <v>12.645809999999999</v>
      </c>
      <c r="M3161" s="47">
        <f t="shared" si="102"/>
        <v>303.49943999999999</v>
      </c>
      <c r="N3161">
        <f t="shared" si="101"/>
        <v>30</v>
      </c>
    </row>
    <row r="3162" spans="1:14" x14ac:dyDescent="0.25">
      <c r="A3162" t="s">
        <v>2339</v>
      </c>
      <c r="B3162" t="s">
        <v>2537</v>
      </c>
      <c r="C3162" t="s">
        <v>2340</v>
      </c>
      <c r="D3162" s="98">
        <v>45533</v>
      </c>
      <c r="E3162" s="1">
        <v>158</v>
      </c>
      <c r="F3162" t="s">
        <v>2382</v>
      </c>
      <c r="G3162" s="1">
        <v>3284683</v>
      </c>
      <c r="H3162" t="s">
        <v>2343</v>
      </c>
      <c r="I3162" s="88">
        <v>60</v>
      </c>
      <c r="L3162" s="47">
        <v>30.099959999999999</v>
      </c>
      <c r="M3162" s="47">
        <f t="shared" si="102"/>
        <v>1805.9975999999999</v>
      </c>
      <c r="N3162">
        <f t="shared" ref="N3162:N3216" si="103">+DAY(D3162)</f>
        <v>29</v>
      </c>
    </row>
    <row r="3163" spans="1:14" x14ac:dyDescent="0.25">
      <c r="A3163" t="s">
        <v>2339</v>
      </c>
      <c r="B3163" t="s">
        <v>2537</v>
      </c>
      <c r="C3163" t="s">
        <v>2340</v>
      </c>
      <c r="D3163" s="98">
        <v>45533</v>
      </c>
      <c r="E3163" s="1">
        <v>158</v>
      </c>
      <c r="F3163" t="s">
        <v>2382</v>
      </c>
      <c r="G3163" s="1">
        <v>3352387</v>
      </c>
      <c r="H3163" t="s">
        <v>2352</v>
      </c>
      <c r="I3163" s="88">
        <v>30</v>
      </c>
      <c r="L3163" s="47">
        <v>39.743999999999993</v>
      </c>
      <c r="M3163" s="47">
        <f t="shared" si="102"/>
        <v>1192.3199999999997</v>
      </c>
      <c r="N3163">
        <f t="shared" si="103"/>
        <v>29</v>
      </c>
    </row>
    <row r="3164" spans="1:14" x14ac:dyDescent="0.25">
      <c r="A3164" t="s">
        <v>2339</v>
      </c>
      <c r="B3164" t="s">
        <v>2537</v>
      </c>
      <c r="C3164" t="s">
        <v>2340</v>
      </c>
      <c r="D3164" s="98">
        <v>45533</v>
      </c>
      <c r="E3164" s="1">
        <v>158</v>
      </c>
      <c r="F3164" t="s">
        <v>2382</v>
      </c>
      <c r="G3164" s="1">
        <v>3373113</v>
      </c>
      <c r="H3164" t="s">
        <v>2353</v>
      </c>
      <c r="I3164" s="88">
        <v>60</v>
      </c>
      <c r="L3164" s="47">
        <v>5.9841899999999999</v>
      </c>
      <c r="M3164" s="47">
        <f t="shared" si="102"/>
        <v>359.0514</v>
      </c>
      <c r="N3164">
        <f t="shared" si="103"/>
        <v>29</v>
      </c>
    </row>
    <row r="3165" spans="1:14" x14ac:dyDescent="0.25">
      <c r="A3165" t="s">
        <v>2339</v>
      </c>
      <c r="B3165" t="s">
        <v>2537</v>
      </c>
      <c r="C3165" t="s">
        <v>2340</v>
      </c>
      <c r="D3165" s="98">
        <v>45533</v>
      </c>
      <c r="E3165" s="1">
        <v>158</v>
      </c>
      <c r="F3165" t="s">
        <v>2382</v>
      </c>
      <c r="G3165" s="1">
        <v>3384346</v>
      </c>
      <c r="H3165" t="s">
        <v>2354</v>
      </c>
      <c r="I3165" s="88">
        <v>18</v>
      </c>
      <c r="L3165" s="47">
        <v>37.949940000000005</v>
      </c>
      <c r="M3165" s="47">
        <f t="shared" si="102"/>
        <v>683.09892000000013</v>
      </c>
      <c r="N3165">
        <f t="shared" si="103"/>
        <v>29</v>
      </c>
    </row>
    <row r="3166" spans="1:14" x14ac:dyDescent="0.25">
      <c r="A3166" t="s">
        <v>2339</v>
      </c>
      <c r="B3166" t="s">
        <v>2537</v>
      </c>
      <c r="C3166" t="s">
        <v>2340</v>
      </c>
      <c r="D3166" s="98">
        <v>45533</v>
      </c>
      <c r="E3166" s="1">
        <v>158</v>
      </c>
      <c r="F3166" t="s">
        <v>2382</v>
      </c>
      <c r="G3166" s="1">
        <v>3384347</v>
      </c>
      <c r="H3166" t="s">
        <v>2345</v>
      </c>
      <c r="I3166" s="88">
        <v>120</v>
      </c>
      <c r="L3166" s="47">
        <v>5.7200040000000012</v>
      </c>
      <c r="M3166" s="47">
        <f t="shared" si="102"/>
        <v>686.40048000000013</v>
      </c>
      <c r="N3166">
        <f t="shared" si="103"/>
        <v>29</v>
      </c>
    </row>
    <row r="3167" spans="1:14" x14ac:dyDescent="0.25">
      <c r="A3167" t="s">
        <v>2339</v>
      </c>
      <c r="B3167" t="s">
        <v>2537</v>
      </c>
      <c r="C3167" t="s">
        <v>2340</v>
      </c>
      <c r="D3167" s="98">
        <v>45533</v>
      </c>
      <c r="E3167" s="1">
        <v>158</v>
      </c>
      <c r="F3167" t="s">
        <v>2382</v>
      </c>
      <c r="G3167" s="1">
        <v>3408152</v>
      </c>
      <c r="H3167" t="s">
        <v>2346</v>
      </c>
      <c r="I3167" s="88">
        <v>20</v>
      </c>
      <c r="L3167" s="47">
        <v>19.800018000000001</v>
      </c>
      <c r="M3167" s="47">
        <f t="shared" si="102"/>
        <v>396.00036</v>
      </c>
      <c r="N3167">
        <f t="shared" si="103"/>
        <v>29</v>
      </c>
    </row>
    <row r="3168" spans="1:14" x14ac:dyDescent="0.25">
      <c r="A3168" t="s">
        <v>2339</v>
      </c>
      <c r="B3168" t="s">
        <v>2537</v>
      </c>
      <c r="C3168" t="s">
        <v>2340</v>
      </c>
      <c r="D3168" s="98">
        <v>45533</v>
      </c>
      <c r="E3168" s="1">
        <v>158</v>
      </c>
      <c r="F3168" t="s">
        <v>2382</v>
      </c>
      <c r="G3168" s="1">
        <v>3565350</v>
      </c>
      <c r="H3168" t="s">
        <v>2364</v>
      </c>
      <c r="I3168" s="88">
        <v>24</v>
      </c>
      <c r="L3168" s="47">
        <v>12.645809999999999</v>
      </c>
      <c r="M3168" s="47">
        <f t="shared" si="102"/>
        <v>303.49943999999999</v>
      </c>
      <c r="N3168">
        <f t="shared" si="103"/>
        <v>29</v>
      </c>
    </row>
    <row r="3169" spans="1:14" x14ac:dyDescent="0.25">
      <c r="A3169" t="s">
        <v>2339</v>
      </c>
      <c r="B3169" t="s">
        <v>2537</v>
      </c>
      <c r="C3169" t="s">
        <v>2340</v>
      </c>
      <c r="D3169" s="98">
        <v>45533</v>
      </c>
      <c r="E3169" s="1">
        <v>158</v>
      </c>
      <c r="F3169" t="s">
        <v>2382</v>
      </c>
      <c r="G3169" s="1">
        <v>3568860</v>
      </c>
      <c r="H3169" t="s">
        <v>2361</v>
      </c>
      <c r="I3169" s="88">
        <v>24</v>
      </c>
      <c r="L3169" s="47">
        <v>12.645809999999999</v>
      </c>
      <c r="M3169" s="47">
        <f t="shared" si="102"/>
        <v>303.49943999999999</v>
      </c>
      <c r="N3169">
        <f t="shared" si="103"/>
        <v>29</v>
      </c>
    </row>
    <row r="3170" spans="1:14" x14ac:dyDescent="0.25">
      <c r="A3170" t="s">
        <v>2339</v>
      </c>
      <c r="B3170" t="s">
        <v>2537</v>
      </c>
      <c r="C3170" t="s">
        <v>2340</v>
      </c>
      <c r="D3170" s="98">
        <v>45533</v>
      </c>
      <c r="E3170" s="1">
        <v>158</v>
      </c>
      <c r="F3170" t="s">
        <v>2382</v>
      </c>
      <c r="G3170" s="1">
        <v>3580230</v>
      </c>
      <c r="H3170" t="s">
        <v>2356</v>
      </c>
      <c r="I3170" s="88">
        <v>6</v>
      </c>
      <c r="L3170" s="47">
        <v>36.695520000000002</v>
      </c>
      <c r="M3170" s="47">
        <f t="shared" ref="M3170:M3223" si="104">+I3170*L3170</f>
        <v>220.17312000000001</v>
      </c>
      <c r="N3170">
        <f t="shared" si="103"/>
        <v>29</v>
      </c>
    </row>
    <row r="3171" spans="1:14" x14ac:dyDescent="0.25">
      <c r="A3171" t="s">
        <v>2339</v>
      </c>
      <c r="B3171" t="s">
        <v>2537</v>
      </c>
      <c r="C3171" t="s">
        <v>2340</v>
      </c>
      <c r="D3171" s="98">
        <v>45533</v>
      </c>
      <c r="E3171" s="1">
        <v>158</v>
      </c>
      <c r="F3171" t="s">
        <v>2382</v>
      </c>
      <c r="G3171" s="1">
        <v>3580595</v>
      </c>
      <c r="H3171" t="s">
        <v>2349</v>
      </c>
      <c r="I3171" s="88">
        <v>12</v>
      </c>
      <c r="L3171" s="47">
        <v>18.065520000000003</v>
      </c>
      <c r="M3171" s="47">
        <f t="shared" si="104"/>
        <v>216.78624000000002</v>
      </c>
      <c r="N3171">
        <f t="shared" si="103"/>
        <v>29</v>
      </c>
    </row>
    <row r="3172" spans="1:14" x14ac:dyDescent="0.25">
      <c r="A3172" t="s">
        <v>2339</v>
      </c>
      <c r="B3172" t="s">
        <v>2537</v>
      </c>
      <c r="C3172" t="s">
        <v>2340</v>
      </c>
      <c r="D3172" s="98">
        <v>45533</v>
      </c>
      <c r="E3172" s="1">
        <v>158</v>
      </c>
      <c r="F3172" t="s">
        <v>2382</v>
      </c>
      <c r="G3172" s="1">
        <v>3584240</v>
      </c>
      <c r="H3172" t="s">
        <v>2357</v>
      </c>
      <c r="I3172" s="88">
        <v>120</v>
      </c>
      <c r="L3172" s="47">
        <v>5.9841899999999999</v>
      </c>
      <c r="M3172" s="47">
        <f t="shared" si="104"/>
        <v>718.1028</v>
      </c>
      <c r="N3172">
        <f t="shared" si="103"/>
        <v>29</v>
      </c>
    </row>
    <row r="3173" spans="1:14" x14ac:dyDescent="0.25">
      <c r="A3173" t="s">
        <v>2339</v>
      </c>
      <c r="B3173" t="s">
        <v>2537</v>
      </c>
      <c r="C3173" t="s">
        <v>2340</v>
      </c>
      <c r="D3173" s="98">
        <v>45533</v>
      </c>
      <c r="E3173" s="1">
        <v>158</v>
      </c>
      <c r="F3173" t="s">
        <v>2382</v>
      </c>
      <c r="G3173" s="1">
        <v>3584241</v>
      </c>
      <c r="H3173" t="s">
        <v>2358</v>
      </c>
      <c r="I3173" s="88">
        <v>20</v>
      </c>
      <c r="L3173" s="47">
        <v>20.662344000000001</v>
      </c>
      <c r="M3173" s="47">
        <f t="shared" si="104"/>
        <v>413.24688000000003</v>
      </c>
      <c r="N3173">
        <f t="shared" si="103"/>
        <v>29</v>
      </c>
    </row>
    <row r="3174" spans="1:14" x14ac:dyDescent="0.25">
      <c r="A3174" t="s">
        <v>2339</v>
      </c>
      <c r="B3174" t="s">
        <v>2537</v>
      </c>
      <c r="C3174" t="s">
        <v>2340</v>
      </c>
      <c r="D3174" s="98">
        <v>45532</v>
      </c>
      <c r="E3174" s="1">
        <v>159</v>
      </c>
      <c r="F3174" t="s">
        <v>2383</v>
      </c>
      <c r="G3174" s="1">
        <v>3373113</v>
      </c>
      <c r="H3174" t="s">
        <v>2353</v>
      </c>
      <c r="I3174" s="88">
        <v>60</v>
      </c>
      <c r="L3174" s="47">
        <v>5.9841899999999999</v>
      </c>
      <c r="M3174" s="47">
        <f t="shared" si="104"/>
        <v>359.0514</v>
      </c>
      <c r="N3174">
        <f t="shared" si="103"/>
        <v>28</v>
      </c>
    </row>
    <row r="3175" spans="1:14" x14ac:dyDescent="0.25">
      <c r="A3175" t="s">
        <v>2339</v>
      </c>
      <c r="B3175" t="s">
        <v>2537</v>
      </c>
      <c r="C3175" t="s">
        <v>2340</v>
      </c>
      <c r="D3175" s="98">
        <v>45532</v>
      </c>
      <c r="E3175" s="1">
        <v>159</v>
      </c>
      <c r="F3175" t="s">
        <v>2383</v>
      </c>
      <c r="G3175" s="1">
        <v>3384347</v>
      </c>
      <c r="H3175" t="s">
        <v>2345</v>
      </c>
      <c r="I3175" s="88">
        <v>60</v>
      </c>
      <c r="L3175" s="47">
        <v>5.7200040000000012</v>
      </c>
      <c r="M3175" s="47">
        <f t="shared" si="104"/>
        <v>343.20024000000006</v>
      </c>
      <c r="N3175">
        <f t="shared" si="103"/>
        <v>28</v>
      </c>
    </row>
    <row r="3176" spans="1:14" x14ac:dyDescent="0.25">
      <c r="A3176" t="s">
        <v>2339</v>
      </c>
      <c r="B3176" t="s">
        <v>2537</v>
      </c>
      <c r="C3176" t="s">
        <v>2340</v>
      </c>
      <c r="D3176" s="98">
        <v>45532</v>
      </c>
      <c r="E3176" s="1">
        <v>159</v>
      </c>
      <c r="F3176" t="s">
        <v>2383</v>
      </c>
      <c r="G3176" s="1">
        <v>3568860</v>
      </c>
      <c r="H3176" t="s">
        <v>2361</v>
      </c>
      <c r="I3176" s="88">
        <v>48</v>
      </c>
      <c r="L3176" s="47">
        <v>12.645809999999999</v>
      </c>
      <c r="M3176" s="47">
        <f t="shared" si="104"/>
        <v>606.99887999999999</v>
      </c>
      <c r="N3176">
        <f t="shared" si="103"/>
        <v>28</v>
      </c>
    </row>
    <row r="3177" spans="1:14" x14ac:dyDescent="0.25">
      <c r="A3177" t="s">
        <v>2339</v>
      </c>
      <c r="B3177" t="s">
        <v>2537</v>
      </c>
      <c r="C3177" t="s">
        <v>2340</v>
      </c>
      <c r="D3177" s="98">
        <v>45533</v>
      </c>
      <c r="E3177" s="1">
        <v>159</v>
      </c>
      <c r="F3177" t="s">
        <v>2383</v>
      </c>
      <c r="G3177" s="1">
        <v>3408152</v>
      </c>
      <c r="H3177" t="s">
        <v>2346</v>
      </c>
      <c r="I3177" s="88">
        <v>40</v>
      </c>
      <c r="L3177" s="47">
        <v>19.800018000000001</v>
      </c>
      <c r="M3177" s="47">
        <f t="shared" si="104"/>
        <v>792.00072</v>
      </c>
      <c r="N3177">
        <f t="shared" si="103"/>
        <v>29</v>
      </c>
    </row>
    <row r="3178" spans="1:14" x14ac:dyDescent="0.25">
      <c r="A3178" t="s">
        <v>2339</v>
      </c>
      <c r="B3178" t="s">
        <v>2537</v>
      </c>
      <c r="C3178" t="s">
        <v>2340</v>
      </c>
      <c r="D3178" s="98">
        <v>45534</v>
      </c>
      <c r="E3178" s="1">
        <v>159</v>
      </c>
      <c r="F3178" t="s">
        <v>2383</v>
      </c>
      <c r="G3178" s="1">
        <v>3284683</v>
      </c>
      <c r="H3178" t="s">
        <v>2343</v>
      </c>
      <c r="I3178" s="88">
        <v>60</v>
      </c>
      <c r="L3178" s="47">
        <v>30.099959999999999</v>
      </c>
      <c r="M3178" s="47">
        <f t="shared" si="104"/>
        <v>1805.9975999999999</v>
      </c>
      <c r="N3178">
        <f t="shared" si="103"/>
        <v>30</v>
      </c>
    </row>
    <row r="3179" spans="1:14" x14ac:dyDescent="0.25">
      <c r="A3179" t="s">
        <v>2339</v>
      </c>
      <c r="B3179" t="s">
        <v>2537</v>
      </c>
      <c r="C3179" t="s">
        <v>2340</v>
      </c>
      <c r="D3179" s="98">
        <v>45534</v>
      </c>
      <c r="E3179" s="1">
        <v>159</v>
      </c>
      <c r="F3179" t="s">
        <v>2383</v>
      </c>
      <c r="G3179" s="1">
        <v>3584240</v>
      </c>
      <c r="H3179" t="s">
        <v>2357</v>
      </c>
      <c r="I3179" s="88">
        <v>120</v>
      </c>
      <c r="L3179" s="47">
        <v>5.9841899999999999</v>
      </c>
      <c r="M3179" s="47">
        <f t="shared" si="104"/>
        <v>718.1028</v>
      </c>
      <c r="N3179">
        <f t="shared" si="103"/>
        <v>30</v>
      </c>
    </row>
    <row r="3180" spans="1:14" x14ac:dyDescent="0.25">
      <c r="A3180" t="s">
        <v>2339</v>
      </c>
      <c r="B3180" t="s">
        <v>2537</v>
      </c>
      <c r="C3180" t="s">
        <v>2340</v>
      </c>
      <c r="D3180" s="98">
        <v>45535</v>
      </c>
      <c r="E3180" s="1">
        <v>159</v>
      </c>
      <c r="F3180" t="s">
        <v>2383</v>
      </c>
      <c r="G3180" s="1">
        <v>3373113</v>
      </c>
      <c r="H3180" t="s">
        <v>2353</v>
      </c>
      <c r="I3180" s="88">
        <v>120</v>
      </c>
      <c r="L3180" s="47">
        <v>5.9841899999999999</v>
      </c>
      <c r="M3180" s="47">
        <f t="shared" si="104"/>
        <v>718.1028</v>
      </c>
      <c r="N3180">
        <f t="shared" si="103"/>
        <v>31</v>
      </c>
    </row>
    <row r="3181" spans="1:14" x14ac:dyDescent="0.25">
      <c r="A3181" t="s">
        <v>2339</v>
      </c>
      <c r="B3181" t="s">
        <v>2537</v>
      </c>
      <c r="C3181" t="s">
        <v>2340</v>
      </c>
      <c r="D3181" s="98">
        <v>45535</v>
      </c>
      <c r="E3181" s="1">
        <v>159</v>
      </c>
      <c r="F3181" t="s">
        <v>2383</v>
      </c>
      <c r="G3181" s="1">
        <v>3580595</v>
      </c>
      <c r="H3181" t="s">
        <v>2349</v>
      </c>
      <c r="I3181" s="88">
        <v>18</v>
      </c>
      <c r="L3181" s="47">
        <v>18.065520000000003</v>
      </c>
      <c r="M3181" s="47">
        <f t="shared" si="104"/>
        <v>325.17936000000003</v>
      </c>
      <c r="N3181">
        <f t="shared" si="103"/>
        <v>31</v>
      </c>
    </row>
    <row r="3182" spans="1:14" x14ac:dyDescent="0.25">
      <c r="A3182" t="s">
        <v>2339</v>
      </c>
      <c r="B3182" t="s">
        <v>2537</v>
      </c>
      <c r="C3182" t="s">
        <v>2340</v>
      </c>
      <c r="D3182" s="98">
        <v>45534</v>
      </c>
      <c r="E3182" s="1">
        <v>160</v>
      </c>
      <c r="F3182" t="s">
        <v>2384</v>
      </c>
      <c r="G3182" s="1">
        <v>3352387</v>
      </c>
      <c r="H3182" t="s">
        <v>2352</v>
      </c>
      <c r="I3182" s="88">
        <v>30</v>
      </c>
      <c r="L3182" s="47">
        <v>39.743999999999993</v>
      </c>
      <c r="M3182" s="47">
        <f t="shared" si="104"/>
        <v>1192.3199999999997</v>
      </c>
      <c r="N3182">
        <f t="shared" si="103"/>
        <v>30</v>
      </c>
    </row>
    <row r="3183" spans="1:14" x14ac:dyDescent="0.25">
      <c r="A3183" t="s">
        <v>2339</v>
      </c>
      <c r="B3183" t="s">
        <v>2537</v>
      </c>
      <c r="C3183" t="s">
        <v>2340</v>
      </c>
      <c r="D3183" s="98">
        <v>45534</v>
      </c>
      <c r="E3183" s="1">
        <v>160</v>
      </c>
      <c r="F3183" t="s">
        <v>2384</v>
      </c>
      <c r="G3183" s="1">
        <v>3373113</v>
      </c>
      <c r="H3183" t="s">
        <v>2353</v>
      </c>
      <c r="I3183" s="88">
        <v>120</v>
      </c>
      <c r="L3183" s="47">
        <v>5.9841899999999999</v>
      </c>
      <c r="M3183" s="47">
        <f t="shared" si="104"/>
        <v>718.1028</v>
      </c>
      <c r="N3183">
        <f t="shared" si="103"/>
        <v>30</v>
      </c>
    </row>
    <row r="3184" spans="1:14" x14ac:dyDescent="0.25">
      <c r="A3184" t="s">
        <v>2339</v>
      </c>
      <c r="B3184" t="s">
        <v>2537</v>
      </c>
      <c r="C3184" t="s">
        <v>2340</v>
      </c>
      <c r="D3184" s="98">
        <v>45534</v>
      </c>
      <c r="E3184" s="1">
        <v>160</v>
      </c>
      <c r="F3184" t="s">
        <v>2384</v>
      </c>
      <c r="G3184" s="1">
        <v>3384347</v>
      </c>
      <c r="H3184" t="s">
        <v>2345</v>
      </c>
      <c r="I3184" s="88">
        <v>60</v>
      </c>
      <c r="L3184" s="47">
        <v>5.7200040000000012</v>
      </c>
      <c r="M3184" s="47">
        <f t="shared" si="104"/>
        <v>343.20024000000006</v>
      </c>
      <c r="N3184">
        <f t="shared" si="103"/>
        <v>30</v>
      </c>
    </row>
    <row r="3185" spans="1:14" x14ac:dyDescent="0.25">
      <c r="A3185" t="s">
        <v>2339</v>
      </c>
      <c r="B3185" t="s">
        <v>2537</v>
      </c>
      <c r="C3185" t="s">
        <v>2340</v>
      </c>
      <c r="D3185" s="98">
        <v>45534</v>
      </c>
      <c r="E3185" s="1">
        <v>160</v>
      </c>
      <c r="F3185" t="s">
        <v>2384</v>
      </c>
      <c r="G3185" s="1">
        <v>3584240</v>
      </c>
      <c r="H3185" t="s">
        <v>2357</v>
      </c>
      <c r="I3185" s="88">
        <v>120</v>
      </c>
      <c r="L3185" s="47">
        <v>5.9841899999999999</v>
      </c>
      <c r="M3185" s="47">
        <f t="shared" si="104"/>
        <v>718.1028</v>
      </c>
      <c r="N3185">
        <f t="shared" si="103"/>
        <v>30</v>
      </c>
    </row>
    <row r="3186" spans="1:14" x14ac:dyDescent="0.25">
      <c r="A3186" t="s">
        <v>2339</v>
      </c>
      <c r="B3186" t="s">
        <v>2537</v>
      </c>
      <c r="C3186" t="s">
        <v>2340</v>
      </c>
      <c r="D3186" s="98">
        <v>45535</v>
      </c>
      <c r="E3186" s="1">
        <v>160</v>
      </c>
      <c r="F3186" t="s">
        <v>2384</v>
      </c>
      <c r="G3186" s="1">
        <v>3373113</v>
      </c>
      <c r="H3186" t="s">
        <v>2353</v>
      </c>
      <c r="I3186" s="88">
        <v>120</v>
      </c>
      <c r="L3186" s="47">
        <v>5.9841899999999999</v>
      </c>
      <c r="M3186" s="47">
        <f t="shared" si="104"/>
        <v>718.1028</v>
      </c>
      <c r="N3186">
        <f t="shared" si="103"/>
        <v>31</v>
      </c>
    </row>
    <row r="3187" spans="1:14" x14ac:dyDescent="0.25">
      <c r="A3187" t="s">
        <v>2339</v>
      </c>
      <c r="B3187" t="s">
        <v>2537</v>
      </c>
      <c r="C3187" t="s">
        <v>2340</v>
      </c>
      <c r="D3187" s="98">
        <v>45531</v>
      </c>
      <c r="E3187" s="1">
        <v>161</v>
      </c>
      <c r="F3187" t="s">
        <v>2385</v>
      </c>
      <c r="G3187" s="1">
        <v>3580230</v>
      </c>
      <c r="H3187" t="s">
        <v>2356</v>
      </c>
      <c r="I3187" s="88">
        <v>6</v>
      </c>
      <c r="L3187" s="47">
        <v>36.695520000000002</v>
      </c>
      <c r="M3187" s="47">
        <f t="shared" si="104"/>
        <v>220.17312000000001</v>
      </c>
      <c r="N3187">
        <f t="shared" si="103"/>
        <v>27</v>
      </c>
    </row>
    <row r="3188" spans="1:14" x14ac:dyDescent="0.25">
      <c r="A3188" t="s">
        <v>2339</v>
      </c>
      <c r="B3188" t="s">
        <v>2537</v>
      </c>
      <c r="C3188" t="s">
        <v>2340</v>
      </c>
      <c r="D3188" s="98">
        <v>45534</v>
      </c>
      <c r="E3188" s="1">
        <v>162</v>
      </c>
      <c r="F3188" t="s">
        <v>2386</v>
      </c>
      <c r="G3188" s="1">
        <v>3352387</v>
      </c>
      <c r="H3188" t="s">
        <v>2352</v>
      </c>
      <c r="I3188" s="88">
        <v>30</v>
      </c>
      <c r="L3188" s="47">
        <v>39.743999999999993</v>
      </c>
      <c r="M3188" s="47">
        <f t="shared" si="104"/>
        <v>1192.3199999999997</v>
      </c>
      <c r="N3188">
        <f t="shared" si="103"/>
        <v>30</v>
      </c>
    </row>
    <row r="3189" spans="1:14" x14ac:dyDescent="0.25">
      <c r="A3189" t="s">
        <v>2339</v>
      </c>
      <c r="B3189" t="s">
        <v>2537</v>
      </c>
      <c r="C3189" t="s">
        <v>2340</v>
      </c>
      <c r="D3189" s="98">
        <v>45534</v>
      </c>
      <c r="E3189" s="1">
        <v>162</v>
      </c>
      <c r="F3189" t="s">
        <v>2386</v>
      </c>
      <c r="G3189" s="1">
        <v>3384346</v>
      </c>
      <c r="H3189" t="s">
        <v>2354</v>
      </c>
      <c r="I3189" s="88">
        <v>30</v>
      </c>
      <c r="L3189" s="47">
        <v>37.949940000000005</v>
      </c>
      <c r="M3189" s="47">
        <f t="shared" si="104"/>
        <v>1138.4982000000002</v>
      </c>
      <c r="N3189">
        <f t="shared" si="103"/>
        <v>30</v>
      </c>
    </row>
    <row r="3190" spans="1:14" x14ac:dyDescent="0.25">
      <c r="A3190" t="s">
        <v>2339</v>
      </c>
      <c r="B3190" t="s">
        <v>2537</v>
      </c>
      <c r="C3190" t="s">
        <v>2340</v>
      </c>
      <c r="D3190" s="98">
        <v>45534</v>
      </c>
      <c r="E3190" s="1">
        <v>162</v>
      </c>
      <c r="F3190" t="s">
        <v>2386</v>
      </c>
      <c r="G3190" s="1">
        <v>3384347</v>
      </c>
      <c r="H3190" t="s">
        <v>2345</v>
      </c>
      <c r="I3190" s="88">
        <v>120</v>
      </c>
      <c r="L3190" s="47">
        <v>5.7200040000000012</v>
      </c>
      <c r="M3190" s="47">
        <f t="shared" si="104"/>
        <v>686.40048000000013</v>
      </c>
      <c r="N3190">
        <f t="shared" si="103"/>
        <v>30</v>
      </c>
    </row>
    <row r="3191" spans="1:14" x14ac:dyDescent="0.25">
      <c r="A3191" t="s">
        <v>2339</v>
      </c>
      <c r="B3191" t="s">
        <v>2537</v>
      </c>
      <c r="C3191" t="s">
        <v>2340</v>
      </c>
      <c r="D3191" s="98">
        <v>45534</v>
      </c>
      <c r="E3191" s="1">
        <v>162</v>
      </c>
      <c r="F3191" t="s">
        <v>2386</v>
      </c>
      <c r="G3191" s="1">
        <v>3408152</v>
      </c>
      <c r="H3191" t="s">
        <v>2346</v>
      </c>
      <c r="I3191" s="88">
        <v>20</v>
      </c>
      <c r="L3191" s="47">
        <v>19.800018000000001</v>
      </c>
      <c r="M3191" s="47">
        <f t="shared" si="104"/>
        <v>396.00036</v>
      </c>
      <c r="N3191">
        <f t="shared" si="103"/>
        <v>30</v>
      </c>
    </row>
    <row r="3192" spans="1:14" x14ac:dyDescent="0.25">
      <c r="A3192" t="s">
        <v>2339</v>
      </c>
      <c r="B3192" t="s">
        <v>2537</v>
      </c>
      <c r="C3192" t="s">
        <v>2340</v>
      </c>
      <c r="D3192" s="98">
        <v>45534</v>
      </c>
      <c r="E3192" s="1">
        <v>162</v>
      </c>
      <c r="F3192" t="s">
        <v>2386</v>
      </c>
      <c r="G3192" s="1">
        <v>3584240</v>
      </c>
      <c r="H3192" t="s">
        <v>2357</v>
      </c>
      <c r="I3192" s="88">
        <v>120</v>
      </c>
      <c r="L3192" s="47">
        <v>5.9841899999999999</v>
      </c>
      <c r="M3192" s="47">
        <f t="shared" si="104"/>
        <v>718.1028</v>
      </c>
      <c r="N3192">
        <f t="shared" si="103"/>
        <v>30</v>
      </c>
    </row>
    <row r="3193" spans="1:14" x14ac:dyDescent="0.25">
      <c r="A3193" t="s">
        <v>2339</v>
      </c>
      <c r="B3193" t="s">
        <v>2537</v>
      </c>
      <c r="C3193" t="s">
        <v>2340</v>
      </c>
      <c r="D3193" s="98">
        <v>45534</v>
      </c>
      <c r="E3193" s="1">
        <v>162</v>
      </c>
      <c r="F3193" t="s">
        <v>2386</v>
      </c>
      <c r="G3193" s="1">
        <v>3584241</v>
      </c>
      <c r="H3193" t="s">
        <v>2358</v>
      </c>
      <c r="I3193" s="88">
        <v>40</v>
      </c>
      <c r="L3193" s="47">
        <v>20.662344000000001</v>
      </c>
      <c r="M3193" s="47">
        <f t="shared" si="104"/>
        <v>826.49376000000007</v>
      </c>
      <c r="N3193">
        <f t="shared" si="103"/>
        <v>30</v>
      </c>
    </row>
    <row r="3194" spans="1:14" x14ac:dyDescent="0.25">
      <c r="A3194" t="s">
        <v>2339</v>
      </c>
      <c r="B3194" t="s">
        <v>2537</v>
      </c>
      <c r="C3194" t="s">
        <v>2340</v>
      </c>
      <c r="D3194" s="98">
        <v>45530</v>
      </c>
      <c r="E3194" s="1">
        <v>167</v>
      </c>
      <c r="F3194" t="s">
        <v>2389</v>
      </c>
      <c r="G3194" s="1">
        <v>3352387</v>
      </c>
      <c r="H3194" t="s">
        <v>2352</v>
      </c>
      <c r="I3194" s="88">
        <v>18</v>
      </c>
      <c r="L3194" s="47">
        <v>39.743999999999993</v>
      </c>
      <c r="M3194" s="47">
        <f t="shared" si="104"/>
        <v>715.39199999999983</v>
      </c>
      <c r="N3194">
        <f t="shared" si="103"/>
        <v>26</v>
      </c>
    </row>
    <row r="3195" spans="1:14" x14ac:dyDescent="0.25">
      <c r="A3195" t="s">
        <v>2339</v>
      </c>
      <c r="B3195" t="s">
        <v>2537</v>
      </c>
      <c r="C3195" t="s">
        <v>2340</v>
      </c>
      <c r="D3195" s="98">
        <v>45530</v>
      </c>
      <c r="E3195" s="1">
        <v>173</v>
      </c>
      <c r="F3195" t="s">
        <v>2390</v>
      </c>
      <c r="G3195" s="1">
        <v>3566457</v>
      </c>
      <c r="H3195" t="s">
        <v>2365</v>
      </c>
      <c r="I3195" s="88">
        <v>24</v>
      </c>
      <c r="L3195" s="47">
        <v>12.645809999999999</v>
      </c>
      <c r="M3195" s="47">
        <f t="shared" si="104"/>
        <v>303.49943999999999</v>
      </c>
      <c r="N3195">
        <f t="shared" si="103"/>
        <v>26</v>
      </c>
    </row>
    <row r="3196" spans="1:14" x14ac:dyDescent="0.25">
      <c r="A3196" t="s">
        <v>2339</v>
      </c>
      <c r="B3196" t="s">
        <v>2537</v>
      </c>
      <c r="C3196" t="s">
        <v>2340</v>
      </c>
      <c r="D3196" s="98">
        <v>45534</v>
      </c>
      <c r="E3196" s="1">
        <v>174</v>
      </c>
      <c r="F3196" t="s">
        <v>2391</v>
      </c>
      <c r="G3196" s="1">
        <v>3580595</v>
      </c>
      <c r="H3196" t="s">
        <v>2349</v>
      </c>
      <c r="I3196" s="88">
        <v>6</v>
      </c>
      <c r="L3196" s="47">
        <v>18.065520000000003</v>
      </c>
      <c r="M3196" s="47">
        <f t="shared" si="104"/>
        <v>108.39312000000001</v>
      </c>
      <c r="N3196">
        <f t="shared" si="103"/>
        <v>30</v>
      </c>
    </row>
    <row r="3197" spans="1:14" x14ac:dyDescent="0.25">
      <c r="A3197" t="s">
        <v>2339</v>
      </c>
      <c r="B3197" t="s">
        <v>2537</v>
      </c>
      <c r="C3197" t="s">
        <v>2340</v>
      </c>
      <c r="D3197" s="98">
        <v>45532</v>
      </c>
      <c r="E3197" s="1">
        <v>175</v>
      </c>
      <c r="F3197" t="s">
        <v>2392</v>
      </c>
      <c r="G3197" s="1">
        <v>3384347</v>
      </c>
      <c r="H3197" t="s">
        <v>2345</v>
      </c>
      <c r="I3197" s="88">
        <v>60</v>
      </c>
      <c r="L3197" s="47">
        <v>5.7200040000000012</v>
      </c>
      <c r="M3197" s="47">
        <f t="shared" si="104"/>
        <v>343.20024000000006</v>
      </c>
      <c r="N3197">
        <f t="shared" si="103"/>
        <v>28</v>
      </c>
    </row>
    <row r="3198" spans="1:14" x14ac:dyDescent="0.25">
      <c r="A3198" t="s">
        <v>2339</v>
      </c>
      <c r="B3198" t="s">
        <v>2537</v>
      </c>
      <c r="C3198" t="s">
        <v>2340</v>
      </c>
      <c r="D3198" s="98">
        <v>45534</v>
      </c>
      <c r="E3198" s="1">
        <v>175</v>
      </c>
      <c r="F3198" t="s">
        <v>2392</v>
      </c>
      <c r="G3198" s="1">
        <v>3284683</v>
      </c>
      <c r="H3198" t="s">
        <v>2343</v>
      </c>
      <c r="I3198" s="88">
        <v>30</v>
      </c>
      <c r="L3198" s="47">
        <v>30.099959999999999</v>
      </c>
      <c r="M3198" s="47">
        <f t="shared" si="104"/>
        <v>902.99879999999996</v>
      </c>
      <c r="N3198">
        <f t="shared" si="103"/>
        <v>30</v>
      </c>
    </row>
    <row r="3199" spans="1:14" x14ac:dyDescent="0.25">
      <c r="A3199" t="s">
        <v>2339</v>
      </c>
      <c r="B3199" t="s">
        <v>2537</v>
      </c>
      <c r="C3199" t="s">
        <v>2340</v>
      </c>
      <c r="D3199" s="98">
        <v>45534</v>
      </c>
      <c r="E3199" s="1">
        <v>175</v>
      </c>
      <c r="F3199" t="s">
        <v>2392</v>
      </c>
      <c r="G3199" s="1">
        <v>3352387</v>
      </c>
      <c r="H3199" t="s">
        <v>2352</v>
      </c>
      <c r="I3199" s="88">
        <v>24</v>
      </c>
      <c r="L3199" s="47">
        <v>39.743999999999993</v>
      </c>
      <c r="M3199" s="47">
        <f t="shared" si="104"/>
        <v>953.85599999999977</v>
      </c>
      <c r="N3199">
        <f t="shared" si="103"/>
        <v>30</v>
      </c>
    </row>
    <row r="3200" spans="1:14" x14ac:dyDescent="0.25">
      <c r="A3200" t="s">
        <v>2339</v>
      </c>
      <c r="B3200" t="s">
        <v>2537</v>
      </c>
      <c r="C3200" t="s">
        <v>2340</v>
      </c>
      <c r="D3200" s="98">
        <v>45534</v>
      </c>
      <c r="E3200" s="1">
        <v>175</v>
      </c>
      <c r="F3200" t="s">
        <v>2392</v>
      </c>
      <c r="G3200" s="1">
        <v>3373113</v>
      </c>
      <c r="H3200" t="s">
        <v>2353</v>
      </c>
      <c r="I3200" s="88">
        <v>60</v>
      </c>
      <c r="L3200" s="47">
        <v>5.9841899999999999</v>
      </c>
      <c r="M3200" s="47">
        <f t="shared" si="104"/>
        <v>359.0514</v>
      </c>
      <c r="N3200">
        <f t="shared" si="103"/>
        <v>30</v>
      </c>
    </row>
    <row r="3201" spans="1:14" x14ac:dyDescent="0.25">
      <c r="A3201" t="s">
        <v>2339</v>
      </c>
      <c r="B3201" t="s">
        <v>2537</v>
      </c>
      <c r="C3201" t="s">
        <v>2340</v>
      </c>
      <c r="D3201" s="98">
        <v>45534</v>
      </c>
      <c r="E3201" s="1">
        <v>175</v>
      </c>
      <c r="F3201" t="s">
        <v>2392</v>
      </c>
      <c r="G3201" s="1">
        <v>3384346</v>
      </c>
      <c r="H3201" t="s">
        <v>2354</v>
      </c>
      <c r="I3201" s="88">
        <v>18</v>
      </c>
      <c r="L3201" s="47">
        <v>37.949940000000005</v>
      </c>
      <c r="M3201" s="47">
        <f t="shared" si="104"/>
        <v>683.09892000000013</v>
      </c>
      <c r="N3201">
        <f t="shared" si="103"/>
        <v>30</v>
      </c>
    </row>
    <row r="3202" spans="1:14" x14ac:dyDescent="0.25">
      <c r="A3202" t="s">
        <v>2339</v>
      </c>
      <c r="B3202" t="s">
        <v>2537</v>
      </c>
      <c r="C3202" t="s">
        <v>2340</v>
      </c>
      <c r="D3202" s="98">
        <v>45535</v>
      </c>
      <c r="E3202" s="1">
        <v>176</v>
      </c>
      <c r="F3202" t="s">
        <v>2393</v>
      </c>
      <c r="G3202" s="1">
        <v>3352387</v>
      </c>
      <c r="H3202" t="s">
        <v>2352</v>
      </c>
      <c r="I3202" s="88">
        <v>30</v>
      </c>
      <c r="L3202" s="47">
        <v>39.743999999999993</v>
      </c>
      <c r="M3202" s="47">
        <f t="shared" si="104"/>
        <v>1192.3199999999997</v>
      </c>
      <c r="N3202">
        <f t="shared" si="103"/>
        <v>31</v>
      </c>
    </row>
    <row r="3203" spans="1:14" x14ac:dyDescent="0.25">
      <c r="A3203" t="s">
        <v>2339</v>
      </c>
      <c r="B3203" t="s">
        <v>2537</v>
      </c>
      <c r="C3203" t="s">
        <v>2340</v>
      </c>
      <c r="D3203" s="98">
        <v>45535</v>
      </c>
      <c r="E3203" s="1">
        <v>176</v>
      </c>
      <c r="F3203" t="s">
        <v>2393</v>
      </c>
      <c r="G3203" s="1">
        <v>3384347</v>
      </c>
      <c r="H3203" t="s">
        <v>2345</v>
      </c>
      <c r="I3203" s="88">
        <v>60</v>
      </c>
      <c r="L3203" s="47">
        <v>5.7200040000000012</v>
      </c>
      <c r="M3203" s="47">
        <f t="shared" si="104"/>
        <v>343.20024000000006</v>
      </c>
      <c r="N3203">
        <f t="shared" si="103"/>
        <v>31</v>
      </c>
    </row>
    <row r="3204" spans="1:14" x14ac:dyDescent="0.25">
      <c r="A3204" t="s">
        <v>2339</v>
      </c>
      <c r="B3204" t="s">
        <v>2537</v>
      </c>
      <c r="C3204" t="s">
        <v>2340</v>
      </c>
      <c r="D3204" s="98">
        <v>45535</v>
      </c>
      <c r="E3204" s="1">
        <v>176</v>
      </c>
      <c r="F3204" t="s">
        <v>2393</v>
      </c>
      <c r="G3204" s="1">
        <v>3568860</v>
      </c>
      <c r="H3204" t="s">
        <v>2361</v>
      </c>
      <c r="I3204" s="88">
        <v>24</v>
      </c>
      <c r="L3204" s="47">
        <v>12.645809999999999</v>
      </c>
      <c r="M3204" s="47">
        <f t="shared" si="104"/>
        <v>303.49943999999999</v>
      </c>
      <c r="N3204">
        <f t="shared" si="103"/>
        <v>31</v>
      </c>
    </row>
    <row r="3205" spans="1:14" x14ac:dyDescent="0.25">
      <c r="A3205" t="s">
        <v>2339</v>
      </c>
      <c r="B3205" t="s">
        <v>2537</v>
      </c>
      <c r="C3205" t="s">
        <v>2340</v>
      </c>
      <c r="D3205" s="98">
        <v>45535</v>
      </c>
      <c r="E3205" s="1">
        <v>178</v>
      </c>
      <c r="F3205" t="s">
        <v>2394</v>
      </c>
      <c r="G3205" s="1">
        <v>3284683</v>
      </c>
      <c r="H3205" t="s">
        <v>2343</v>
      </c>
      <c r="I3205" s="88">
        <v>120</v>
      </c>
      <c r="L3205" s="47">
        <v>30.099959999999999</v>
      </c>
      <c r="M3205" s="47">
        <f t="shared" si="104"/>
        <v>3611.9951999999998</v>
      </c>
      <c r="N3205">
        <f t="shared" si="103"/>
        <v>31</v>
      </c>
    </row>
    <row r="3206" spans="1:14" x14ac:dyDescent="0.25">
      <c r="A3206" t="s">
        <v>2339</v>
      </c>
      <c r="B3206" t="s">
        <v>2537</v>
      </c>
      <c r="C3206" t="s">
        <v>2340</v>
      </c>
      <c r="D3206" s="98">
        <v>45535</v>
      </c>
      <c r="E3206" s="1">
        <v>178</v>
      </c>
      <c r="F3206" t="s">
        <v>2394</v>
      </c>
      <c r="G3206" s="1">
        <v>3584240</v>
      </c>
      <c r="H3206" t="s">
        <v>2357</v>
      </c>
      <c r="I3206" s="88">
        <v>60</v>
      </c>
      <c r="L3206" s="47">
        <v>5.9841899999999999</v>
      </c>
      <c r="M3206" s="47">
        <f t="shared" si="104"/>
        <v>359.0514</v>
      </c>
      <c r="N3206">
        <f t="shared" si="103"/>
        <v>31</v>
      </c>
    </row>
    <row r="3207" spans="1:14" x14ac:dyDescent="0.25">
      <c r="A3207" t="s">
        <v>2339</v>
      </c>
      <c r="B3207" t="s">
        <v>2537</v>
      </c>
      <c r="C3207" t="s">
        <v>2340</v>
      </c>
      <c r="D3207" s="98">
        <v>45530</v>
      </c>
      <c r="E3207" s="1">
        <v>180</v>
      </c>
      <c r="F3207" t="s">
        <v>2395</v>
      </c>
      <c r="G3207" s="1">
        <v>3564666</v>
      </c>
      <c r="H3207" t="s">
        <v>2362</v>
      </c>
      <c r="I3207" s="88">
        <v>12</v>
      </c>
      <c r="L3207" s="47">
        <v>20.323620000000002</v>
      </c>
      <c r="M3207" s="47">
        <f t="shared" si="104"/>
        <v>243.88344000000001</v>
      </c>
      <c r="N3207">
        <f t="shared" si="103"/>
        <v>26</v>
      </c>
    </row>
    <row r="3208" spans="1:14" x14ac:dyDescent="0.25">
      <c r="A3208" t="s">
        <v>2339</v>
      </c>
      <c r="B3208" t="s">
        <v>2537</v>
      </c>
      <c r="C3208" t="s">
        <v>2340</v>
      </c>
      <c r="D3208" s="98">
        <v>45530</v>
      </c>
      <c r="E3208" s="1">
        <v>180</v>
      </c>
      <c r="F3208" t="s">
        <v>2395</v>
      </c>
      <c r="G3208" s="1">
        <v>3564666</v>
      </c>
      <c r="H3208" t="s">
        <v>2362</v>
      </c>
      <c r="I3208" s="88">
        <v>24</v>
      </c>
      <c r="L3208" s="47">
        <v>20.323620000000002</v>
      </c>
      <c r="M3208" s="47">
        <f t="shared" si="104"/>
        <v>487.76688000000001</v>
      </c>
      <c r="N3208">
        <f t="shared" si="103"/>
        <v>26</v>
      </c>
    </row>
    <row r="3209" spans="1:14" x14ac:dyDescent="0.25">
      <c r="A3209" t="s">
        <v>2339</v>
      </c>
      <c r="B3209" t="s">
        <v>2537</v>
      </c>
      <c r="C3209" t="s">
        <v>2340</v>
      </c>
      <c r="D3209" s="98">
        <v>45530</v>
      </c>
      <c r="E3209" s="1">
        <v>180</v>
      </c>
      <c r="F3209" t="s">
        <v>2395</v>
      </c>
      <c r="G3209" s="1">
        <v>3373113</v>
      </c>
      <c r="H3209" t="s">
        <v>2353</v>
      </c>
      <c r="I3209" s="88">
        <v>120</v>
      </c>
      <c r="L3209" s="47">
        <v>5.9841899999999999</v>
      </c>
      <c r="M3209" s="47">
        <f t="shared" si="104"/>
        <v>718.1028</v>
      </c>
      <c r="N3209">
        <f t="shared" si="103"/>
        <v>26</v>
      </c>
    </row>
    <row r="3210" spans="1:14" x14ac:dyDescent="0.25">
      <c r="A3210" t="s">
        <v>2339</v>
      </c>
      <c r="B3210" t="s">
        <v>2537</v>
      </c>
      <c r="C3210" t="s">
        <v>2340</v>
      </c>
      <c r="D3210" s="98">
        <v>45532</v>
      </c>
      <c r="E3210" s="1">
        <v>186</v>
      </c>
      <c r="F3210" t="s">
        <v>2545</v>
      </c>
      <c r="G3210" s="1">
        <v>3584241</v>
      </c>
      <c r="H3210" t="s">
        <v>2358</v>
      </c>
      <c r="I3210" s="88">
        <v>60</v>
      </c>
      <c r="L3210" s="47">
        <v>20.662344000000001</v>
      </c>
      <c r="M3210" s="47">
        <f t="shared" si="104"/>
        <v>1239.74064</v>
      </c>
      <c r="N3210">
        <f t="shared" si="103"/>
        <v>28</v>
      </c>
    </row>
    <row r="3211" spans="1:14" x14ac:dyDescent="0.25">
      <c r="A3211" t="s">
        <v>2339</v>
      </c>
      <c r="B3211" t="s">
        <v>2537</v>
      </c>
      <c r="C3211" t="s">
        <v>2340</v>
      </c>
      <c r="D3211" s="98">
        <v>45534</v>
      </c>
      <c r="E3211" s="1">
        <v>189</v>
      </c>
      <c r="F3211" t="s">
        <v>2396</v>
      </c>
      <c r="G3211" s="1">
        <v>3284683</v>
      </c>
      <c r="H3211" t="s">
        <v>2343</v>
      </c>
      <c r="I3211" s="88">
        <v>30</v>
      </c>
      <c r="L3211" s="47">
        <v>30.099959999999999</v>
      </c>
      <c r="M3211" s="47">
        <f t="shared" si="104"/>
        <v>902.99879999999996</v>
      </c>
      <c r="N3211">
        <f t="shared" si="103"/>
        <v>30</v>
      </c>
    </row>
    <row r="3212" spans="1:14" x14ac:dyDescent="0.25">
      <c r="A3212" t="s">
        <v>2339</v>
      </c>
      <c r="B3212" t="s">
        <v>2537</v>
      </c>
      <c r="C3212" t="s">
        <v>2340</v>
      </c>
      <c r="D3212" s="98">
        <v>45534</v>
      </c>
      <c r="E3212" s="1">
        <v>189</v>
      </c>
      <c r="F3212" t="s">
        <v>2396</v>
      </c>
      <c r="G3212" s="1">
        <v>3352387</v>
      </c>
      <c r="H3212" t="s">
        <v>2352</v>
      </c>
      <c r="I3212" s="88">
        <v>30</v>
      </c>
      <c r="L3212" s="47">
        <v>39.743999999999993</v>
      </c>
      <c r="M3212" s="47">
        <f t="shared" si="104"/>
        <v>1192.3199999999997</v>
      </c>
      <c r="N3212">
        <f t="shared" si="103"/>
        <v>30</v>
      </c>
    </row>
    <row r="3213" spans="1:14" x14ac:dyDescent="0.25">
      <c r="A3213" t="s">
        <v>2339</v>
      </c>
      <c r="B3213" t="s">
        <v>2537</v>
      </c>
      <c r="C3213" t="s">
        <v>2340</v>
      </c>
      <c r="D3213" s="98">
        <v>45534</v>
      </c>
      <c r="E3213" s="1">
        <v>189</v>
      </c>
      <c r="F3213" t="s">
        <v>2396</v>
      </c>
      <c r="G3213" s="1">
        <v>3373113</v>
      </c>
      <c r="H3213" t="s">
        <v>2353</v>
      </c>
      <c r="I3213" s="88">
        <v>180</v>
      </c>
      <c r="L3213" s="47">
        <v>5.9841899999999999</v>
      </c>
      <c r="M3213" s="47">
        <f t="shared" si="104"/>
        <v>1077.1541999999999</v>
      </c>
      <c r="N3213">
        <f t="shared" si="103"/>
        <v>30</v>
      </c>
    </row>
    <row r="3214" spans="1:14" x14ac:dyDescent="0.25">
      <c r="A3214" t="s">
        <v>2339</v>
      </c>
      <c r="B3214" t="s">
        <v>2537</v>
      </c>
      <c r="C3214" t="s">
        <v>2340</v>
      </c>
      <c r="D3214" s="98">
        <v>45534</v>
      </c>
      <c r="E3214" s="1">
        <v>189</v>
      </c>
      <c r="F3214" t="s">
        <v>2396</v>
      </c>
      <c r="G3214" s="1">
        <v>3384346</v>
      </c>
      <c r="H3214" t="s">
        <v>2354</v>
      </c>
      <c r="I3214" s="88">
        <v>12</v>
      </c>
      <c r="L3214" s="47">
        <v>37.949940000000005</v>
      </c>
      <c r="M3214" s="47">
        <f t="shared" si="104"/>
        <v>455.39928000000009</v>
      </c>
      <c r="N3214">
        <f t="shared" si="103"/>
        <v>30</v>
      </c>
    </row>
    <row r="3215" spans="1:14" x14ac:dyDescent="0.25">
      <c r="A3215" t="s">
        <v>2339</v>
      </c>
      <c r="B3215" t="s">
        <v>2537</v>
      </c>
      <c r="C3215" t="s">
        <v>2340</v>
      </c>
      <c r="D3215" s="98">
        <v>45534</v>
      </c>
      <c r="E3215" s="1">
        <v>189</v>
      </c>
      <c r="F3215" t="s">
        <v>2396</v>
      </c>
      <c r="G3215" s="1">
        <v>3565350</v>
      </c>
      <c r="H3215" t="s">
        <v>2364</v>
      </c>
      <c r="I3215" s="88">
        <v>24</v>
      </c>
      <c r="L3215" s="47">
        <v>12.645809999999999</v>
      </c>
      <c r="M3215" s="47">
        <f t="shared" si="104"/>
        <v>303.49943999999999</v>
      </c>
      <c r="N3215">
        <f t="shared" si="103"/>
        <v>30</v>
      </c>
    </row>
    <row r="3216" spans="1:14" x14ac:dyDescent="0.25">
      <c r="A3216" t="s">
        <v>2339</v>
      </c>
      <c r="B3216" t="s">
        <v>2537</v>
      </c>
      <c r="C3216" t="s">
        <v>2340</v>
      </c>
      <c r="D3216" s="98">
        <v>45534</v>
      </c>
      <c r="E3216" s="1">
        <v>189</v>
      </c>
      <c r="F3216" t="s">
        <v>2396</v>
      </c>
      <c r="G3216" s="1">
        <v>3568860</v>
      </c>
      <c r="H3216" t="s">
        <v>2361</v>
      </c>
      <c r="I3216" s="88">
        <v>24</v>
      </c>
      <c r="L3216" s="47">
        <v>12.645809999999999</v>
      </c>
      <c r="M3216" s="47">
        <f t="shared" si="104"/>
        <v>303.49943999999999</v>
      </c>
      <c r="N3216">
        <f t="shared" si="103"/>
        <v>30</v>
      </c>
    </row>
    <row r="3217" spans="1:14" x14ac:dyDescent="0.25">
      <c r="A3217" t="s">
        <v>2339</v>
      </c>
      <c r="B3217" t="s">
        <v>2537</v>
      </c>
      <c r="C3217" t="s">
        <v>2340</v>
      </c>
      <c r="D3217" s="98">
        <v>45532</v>
      </c>
      <c r="E3217" s="1">
        <v>196</v>
      </c>
      <c r="F3217" t="s">
        <v>2397</v>
      </c>
      <c r="G3217" s="1">
        <v>3352387</v>
      </c>
      <c r="H3217" t="s">
        <v>2352</v>
      </c>
      <c r="I3217" s="88">
        <v>30</v>
      </c>
      <c r="L3217" s="47">
        <v>39.743999999999993</v>
      </c>
      <c r="M3217" s="47">
        <f t="shared" si="104"/>
        <v>1192.3199999999997</v>
      </c>
      <c r="N3217">
        <f t="shared" ref="N3217:N3273" si="105">+DAY(D3217)</f>
        <v>28</v>
      </c>
    </row>
    <row r="3218" spans="1:14" x14ac:dyDescent="0.25">
      <c r="A3218" t="s">
        <v>2339</v>
      </c>
      <c r="B3218" t="s">
        <v>2537</v>
      </c>
      <c r="C3218" t="s">
        <v>2340</v>
      </c>
      <c r="D3218" s="98">
        <v>45532</v>
      </c>
      <c r="E3218" s="1">
        <v>196</v>
      </c>
      <c r="F3218" t="s">
        <v>2397</v>
      </c>
      <c r="G3218" s="1">
        <v>3373113</v>
      </c>
      <c r="H3218" t="s">
        <v>2353</v>
      </c>
      <c r="I3218" s="88">
        <v>60</v>
      </c>
      <c r="L3218" s="47">
        <v>5.9841899999999999</v>
      </c>
      <c r="M3218" s="47">
        <f t="shared" si="104"/>
        <v>359.0514</v>
      </c>
      <c r="N3218">
        <f t="shared" si="105"/>
        <v>28</v>
      </c>
    </row>
    <row r="3219" spans="1:14" x14ac:dyDescent="0.25">
      <c r="A3219" t="s">
        <v>2339</v>
      </c>
      <c r="B3219" t="s">
        <v>2537</v>
      </c>
      <c r="C3219" t="s">
        <v>2340</v>
      </c>
      <c r="D3219" s="98">
        <v>45532</v>
      </c>
      <c r="E3219" s="1">
        <v>196</v>
      </c>
      <c r="F3219" t="s">
        <v>2397</v>
      </c>
      <c r="G3219" s="1">
        <v>3408152</v>
      </c>
      <c r="H3219" t="s">
        <v>2346</v>
      </c>
      <c r="I3219" s="88">
        <v>40</v>
      </c>
      <c r="L3219" s="47">
        <v>19.800018000000001</v>
      </c>
      <c r="M3219" s="47">
        <f t="shared" si="104"/>
        <v>792.00072</v>
      </c>
      <c r="N3219">
        <f t="shared" si="105"/>
        <v>28</v>
      </c>
    </row>
    <row r="3220" spans="1:14" x14ac:dyDescent="0.25">
      <c r="A3220" t="s">
        <v>2339</v>
      </c>
      <c r="B3220" t="s">
        <v>2537</v>
      </c>
      <c r="C3220" t="s">
        <v>2340</v>
      </c>
      <c r="D3220" s="98">
        <v>45532</v>
      </c>
      <c r="E3220" s="1">
        <v>196</v>
      </c>
      <c r="F3220" t="s">
        <v>2397</v>
      </c>
      <c r="G3220" s="1">
        <v>3565350</v>
      </c>
      <c r="H3220" t="s">
        <v>2364</v>
      </c>
      <c r="I3220" s="88">
        <v>24</v>
      </c>
      <c r="L3220" s="47">
        <v>12.645809999999999</v>
      </c>
      <c r="M3220" s="47">
        <f t="shared" si="104"/>
        <v>303.49943999999999</v>
      </c>
      <c r="N3220">
        <f t="shared" si="105"/>
        <v>28</v>
      </c>
    </row>
    <row r="3221" spans="1:14" x14ac:dyDescent="0.25">
      <c r="A3221" t="s">
        <v>2339</v>
      </c>
      <c r="B3221" t="s">
        <v>2537</v>
      </c>
      <c r="C3221" t="s">
        <v>2340</v>
      </c>
      <c r="D3221" s="98">
        <v>45532</v>
      </c>
      <c r="E3221" s="1">
        <v>196</v>
      </c>
      <c r="F3221" t="s">
        <v>2397</v>
      </c>
      <c r="G3221" s="1">
        <v>3284683</v>
      </c>
      <c r="H3221" t="s">
        <v>2343</v>
      </c>
      <c r="I3221" s="88">
        <v>60</v>
      </c>
      <c r="L3221" s="47">
        <v>30.099959999999999</v>
      </c>
      <c r="M3221" s="47">
        <f t="shared" si="104"/>
        <v>1805.9975999999999</v>
      </c>
      <c r="N3221">
        <f t="shared" si="105"/>
        <v>28</v>
      </c>
    </row>
    <row r="3222" spans="1:14" x14ac:dyDescent="0.25">
      <c r="A3222" t="s">
        <v>2339</v>
      </c>
      <c r="B3222" t="s">
        <v>2537</v>
      </c>
      <c r="C3222" t="s">
        <v>2340</v>
      </c>
      <c r="D3222" s="98">
        <v>45532</v>
      </c>
      <c r="E3222" s="1">
        <v>196</v>
      </c>
      <c r="F3222" t="s">
        <v>2397</v>
      </c>
      <c r="G3222" s="1">
        <v>3564666</v>
      </c>
      <c r="H3222" t="s">
        <v>2362</v>
      </c>
      <c r="I3222" s="88">
        <v>24</v>
      </c>
      <c r="L3222" s="47">
        <v>20.323620000000002</v>
      </c>
      <c r="M3222" s="47">
        <f t="shared" si="104"/>
        <v>487.76688000000001</v>
      </c>
      <c r="N3222">
        <f t="shared" si="105"/>
        <v>28</v>
      </c>
    </row>
    <row r="3223" spans="1:14" x14ac:dyDescent="0.25">
      <c r="A3223" t="s">
        <v>2339</v>
      </c>
      <c r="B3223" t="s">
        <v>2537</v>
      </c>
      <c r="C3223" t="s">
        <v>2340</v>
      </c>
      <c r="D3223" s="98">
        <v>45532</v>
      </c>
      <c r="E3223" s="1">
        <v>196</v>
      </c>
      <c r="F3223" t="s">
        <v>2397</v>
      </c>
      <c r="G3223" s="1">
        <v>3584240</v>
      </c>
      <c r="H3223" t="s">
        <v>2357</v>
      </c>
      <c r="I3223" s="88">
        <v>60</v>
      </c>
      <c r="L3223" s="47">
        <v>5.9841899999999999</v>
      </c>
      <c r="M3223" s="47">
        <f t="shared" si="104"/>
        <v>359.0514</v>
      </c>
      <c r="N3223">
        <f t="shared" si="105"/>
        <v>28</v>
      </c>
    </row>
    <row r="3224" spans="1:14" x14ac:dyDescent="0.25">
      <c r="A3224" t="s">
        <v>2339</v>
      </c>
      <c r="B3224" t="s">
        <v>2537</v>
      </c>
      <c r="C3224" t="s">
        <v>2340</v>
      </c>
      <c r="D3224" s="98">
        <v>45534</v>
      </c>
      <c r="E3224" s="1">
        <v>196</v>
      </c>
      <c r="F3224" t="s">
        <v>2397</v>
      </c>
      <c r="G3224" s="1">
        <v>3580230</v>
      </c>
      <c r="H3224" t="s">
        <v>2356</v>
      </c>
      <c r="I3224" s="88">
        <v>6</v>
      </c>
      <c r="L3224" s="47">
        <v>36.695520000000002</v>
      </c>
      <c r="M3224" s="47">
        <f t="shared" ref="M3224:M3280" si="106">+I3224*L3224</f>
        <v>220.17312000000001</v>
      </c>
      <c r="N3224">
        <f t="shared" si="105"/>
        <v>30</v>
      </c>
    </row>
    <row r="3225" spans="1:14" x14ac:dyDescent="0.25">
      <c r="A3225" t="s">
        <v>2339</v>
      </c>
      <c r="B3225" t="s">
        <v>2537</v>
      </c>
      <c r="C3225" t="s">
        <v>2340</v>
      </c>
      <c r="D3225" s="98">
        <v>45532</v>
      </c>
      <c r="E3225" s="1">
        <v>199</v>
      </c>
      <c r="F3225" t="s">
        <v>2398</v>
      </c>
      <c r="G3225" s="1">
        <v>3384347</v>
      </c>
      <c r="H3225" t="s">
        <v>2345</v>
      </c>
      <c r="I3225" s="88">
        <v>60</v>
      </c>
      <c r="L3225" s="47">
        <v>5.7200040000000012</v>
      </c>
      <c r="M3225" s="47">
        <f t="shared" si="106"/>
        <v>343.20024000000006</v>
      </c>
      <c r="N3225">
        <f t="shared" si="105"/>
        <v>28</v>
      </c>
    </row>
    <row r="3226" spans="1:14" x14ac:dyDescent="0.25">
      <c r="A3226" t="s">
        <v>2339</v>
      </c>
      <c r="B3226" t="s">
        <v>2537</v>
      </c>
      <c r="C3226" t="s">
        <v>2340</v>
      </c>
      <c r="D3226" s="98">
        <v>45533</v>
      </c>
      <c r="E3226" s="1">
        <v>199</v>
      </c>
      <c r="F3226" t="s">
        <v>2398</v>
      </c>
      <c r="G3226" s="1">
        <v>3564667</v>
      </c>
      <c r="H3226" t="s">
        <v>2347</v>
      </c>
      <c r="I3226" s="88">
        <v>12</v>
      </c>
      <c r="L3226" s="47">
        <v>20.323620000000002</v>
      </c>
      <c r="M3226" s="47">
        <f t="shared" si="106"/>
        <v>243.88344000000001</v>
      </c>
      <c r="N3226">
        <f t="shared" si="105"/>
        <v>29</v>
      </c>
    </row>
    <row r="3227" spans="1:14" x14ac:dyDescent="0.25">
      <c r="A3227" t="s">
        <v>2339</v>
      </c>
      <c r="B3227" t="s">
        <v>2537</v>
      </c>
      <c r="C3227" t="s">
        <v>2340</v>
      </c>
      <c r="D3227" s="98">
        <v>45532</v>
      </c>
      <c r="E3227" s="1">
        <v>199</v>
      </c>
      <c r="F3227" t="s">
        <v>2398</v>
      </c>
      <c r="G3227" s="1">
        <v>3373113</v>
      </c>
      <c r="H3227" t="s">
        <v>2353</v>
      </c>
      <c r="I3227" s="88">
        <v>120</v>
      </c>
      <c r="L3227" s="47">
        <v>5.9841899999999999</v>
      </c>
      <c r="M3227" s="47">
        <f t="shared" si="106"/>
        <v>718.1028</v>
      </c>
      <c r="N3227">
        <f t="shared" si="105"/>
        <v>28</v>
      </c>
    </row>
    <row r="3228" spans="1:14" x14ac:dyDescent="0.25">
      <c r="A3228" t="s">
        <v>2339</v>
      </c>
      <c r="B3228" t="s">
        <v>2537</v>
      </c>
      <c r="C3228" t="s">
        <v>2340</v>
      </c>
      <c r="D3228" s="98">
        <v>45532</v>
      </c>
      <c r="E3228" s="1">
        <v>199</v>
      </c>
      <c r="F3228" t="s">
        <v>2398</v>
      </c>
      <c r="G3228" s="1">
        <v>3408152</v>
      </c>
      <c r="H3228" t="s">
        <v>2346</v>
      </c>
      <c r="I3228" s="88">
        <v>40</v>
      </c>
      <c r="L3228" s="47">
        <v>19.800018000000001</v>
      </c>
      <c r="M3228" s="47">
        <f t="shared" si="106"/>
        <v>792.00072</v>
      </c>
      <c r="N3228">
        <f t="shared" si="105"/>
        <v>28</v>
      </c>
    </row>
    <row r="3229" spans="1:14" x14ac:dyDescent="0.25">
      <c r="A3229" t="s">
        <v>2339</v>
      </c>
      <c r="B3229" t="s">
        <v>2537</v>
      </c>
      <c r="C3229" t="s">
        <v>2340</v>
      </c>
      <c r="D3229" s="98">
        <v>45533</v>
      </c>
      <c r="E3229" s="1">
        <v>199</v>
      </c>
      <c r="F3229" t="s">
        <v>2398</v>
      </c>
      <c r="G3229" s="1">
        <v>3284683</v>
      </c>
      <c r="H3229" t="s">
        <v>2343</v>
      </c>
      <c r="I3229" s="88">
        <v>60</v>
      </c>
      <c r="L3229" s="47">
        <v>30.099959999999999</v>
      </c>
      <c r="M3229" s="47">
        <f t="shared" si="106"/>
        <v>1805.9975999999999</v>
      </c>
      <c r="N3229">
        <f t="shared" si="105"/>
        <v>29</v>
      </c>
    </row>
    <row r="3230" spans="1:14" x14ac:dyDescent="0.25">
      <c r="A3230" t="s">
        <v>2339</v>
      </c>
      <c r="B3230" t="s">
        <v>2537</v>
      </c>
      <c r="C3230" t="s">
        <v>2340</v>
      </c>
      <c r="D3230" s="98">
        <v>45533</v>
      </c>
      <c r="E3230" s="1">
        <v>199</v>
      </c>
      <c r="F3230" t="s">
        <v>2398</v>
      </c>
      <c r="G3230" s="1">
        <v>3352387</v>
      </c>
      <c r="H3230" t="s">
        <v>2352</v>
      </c>
      <c r="I3230" s="88">
        <v>30</v>
      </c>
      <c r="L3230" s="47">
        <v>39.743999999999993</v>
      </c>
      <c r="M3230" s="47">
        <f t="shared" si="106"/>
        <v>1192.3199999999997</v>
      </c>
      <c r="N3230">
        <f t="shared" si="105"/>
        <v>29</v>
      </c>
    </row>
    <row r="3231" spans="1:14" x14ac:dyDescent="0.25">
      <c r="A3231" t="s">
        <v>2339</v>
      </c>
      <c r="B3231" t="s">
        <v>2537</v>
      </c>
      <c r="C3231" t="s">
        <v>2340</v>
      </c>
      <c r="D3231" s="98">
        <v>45532</v>
      </c>
      <c r="E3231" s="1">
        <v>199</v>
      </c>
      <c r="F3231" t="s">
        <v>2398</v>
      </c>
      <c r="G3231" s="1">
        <v>3284683</v>
      </c>
      <c r="H3231" t="s">
        <v>2343</v>
      </c>
      <c r="I3231" s="88">
        <v>30</v>
      </c>
      <c r="L3231" s="47">
        <v>30.099959999999999</v>
      </c>
      <c r="M3231" s="47">
        <f t="shared" si="106"/>
        <v>902.99879999999996</v>
      </c>
      <c r="N3231">
        <f t="shared" si="105"/>
        <v>28</v>
      </c>
    </row>
    <row r="3232" spans="1:14" x14ac:dyDescent="0.25">
      <c r="A3232" t="s">
        <v>2339</v>
      </c>
      <c r="B3232" t="s">
        <v>2537</v>
      </c>
      <c r="C3232" t="s">
        <v>2340</v>
      </c>
      <c r="D3232" s="98">
        <v>45532</v>
      </c>
      <c r="E3232" s="1">
        <v>199</v>
      </c>
      <c r="F3232" t="s">
        <v>2398</v>
      </c>
      <c r="G3232" s="1">
        <v>3384346</v>
      </c>
      <c r="H3232" t="s">
        <v>2354</v>
      </c>
      <c r="I3232" s="88">
        <v>12</v>
      </c>
      <c r="L3232" s="47">
        <v>37.949940000000005</v>
      </c>
      <c r="M3232" s="47">
        <f t="shared" si="106"/>
        <v>455.39928000000009</v>
      </c>
      <c r="N3232">
        <f t="shared" si="105"/>
        <v>28</v>
      </c>
    </row>
    <row r="3233" spans="1:14" x14ac:dyDescent="0.25">
      <c r="A3233" t="s">
        <v>2339</v>
      </c>
      <c r="B3233" t="s">
        <v>2537</v>
      </c>
      <c r="C3233" t="s">
        <v>2340</v>
      </c>
      <c r="D3233" s="98">
        <v>45532</v>
      </c>
      <c r="E3233" s="1">
        <v>199</v>
      </c>
      <c r="F3233" t="s">
        <v>2398</v>
      </c>
      <c r="G3233" s="1">
        <v>3384347</v>
      </c>
      <c r="H3233" t="s">
        <v>2345</v>
      </c>
      <c r="I3233" s="88">
        <v>60</v>
      </c>
      <c r="L3233" s="47">
        <v>5.7200040000000012</v>
      </c>
      <c r="M3233" s="47">
        <f t="shared" si="106"/>
        <v>343.20024000000006</v>
      </c>
      <c r="N3233">
        <f t="shared" si="105"/>
        <v>28</v>
      </c>
    </row>
    <row r="3234" spans="1:14" x14ac:dyDescent="0.25">
      <c r="A3234" t="s">
        <v>2339</v>
      </c>
      <c r="B3234" t="s">
        <v>2537</v>
      </c>
      <c r="C3234" t="s">
        <v>2340</v>
      </c>
      <c r="D3234" s="98">
        <v>45532</v>
      </c>
      <c r="E3234" s="1">
        <v>199</v>
      </c>
      <c r="F3234" t="s">
        <v>2398</v>
      </c>
      <c r="G3234" s="1">
        <v>3408152</v>
      </c>
      <c r="H3234" t="s">
        <v>2346</v>
      </c>
      <c r="I3234" s="88">
        <v>40</v>
      </c>
      <c r="L3234" s="47">
        <v>19.800018000000001</v>
      </c>
      <c r="M3234" s="47">
        <f t="shared" si="106"/>
        <v>792.00072</v>
      </c>
      <c r="N3234">
        <f t="shared" si="105"/>
        <v>28</v>
      </c>
    </row>
    <row r="3235" spans="1:14" x14ac:dyDescent="0.25">
      <c r="A3235" t="s">
        <v>2339</v>
      </c>
      <c r="B3235" t="s">
        <v>2537</v>
      </c>
      <c r="C3235" t="s">
        <v>2340</v>
      </c>
      <c r="D3235" s="98">
        <v>45533</v>
      </c>
      <c r="E3235" s="1">
        <v>199</v>
      </c>
      <c r="F3235" t="s">
        <v>2398</v>
      </c>
      <c r="G3235" s="1">
        <v>3564666</v>
      </c>
      <c r="H3235" t="s">
        <v>2362</v>
      </c>
      <c r="I3235" s="88">
        <v>24</v>
      </c>
      <c r="L3235" s="47">
        <v>20.323620000000002</v>
      </c>
      <c r="M3235" s="47">
        <f t="shared" si="106"/>
        <v>487.76688000000001</v>
      </c>
      <c r="N3235">
        <f t="shared" si="105"/>
        <v>29</v>
      </c>
    </row>
    <row r="3236" spans="1:14" x14ac:dyDescent="0.25">
      <c r="A3236" t="s">
        <v>2339</v>
      </c>
      <c r="B3236" t="s">
        <v>2537</v>
      </c>
      <c r="C3236" t="s">
        <v>2340</v>
      </c>
      <c r="D3236" s="98">
        <v>45533</v>
      </c>
      <c r="E3236" s="1">
        <v>199</v>
      </c>
      <c r="F3236" t="s">
        <v>2398</v>
      </c>
      <c r="G3236" s="1">
        <v>3564667</v>
      </c>
      <c r="H3236" t="s">
        <v>2347</v>
      </c>
      <c r="I3236" s="88">
        <v>24</v>
      </c>
      <c r="L3236" s="47">
        <v>20.323620000000002</v>
      </c>
      <c r="M3236" s="47">
        <f t="shared" si="106"/>
        <v>487.76688000000001</v>
      </c>
      <c r="N3236">
        <f t="shared" si="105"/>
        <v>29</v>
      </c>
    </row>
    <row r="3237" spans="1:14" x14ac:dyDescent="0.25">
      <c r="A3237" t="s">
        <v>2339</v>
      </c>
      <c r="B3237" t="s">
        <v>2537</v>
      </c>
      <c r="C3237" t="s">
        <v>2340</v>
      </c>
      <c r="D3237" s="98">
        <v>45533</v>
      </c>
      <c r="E3237" s="1">
        <v>199</v>
      </c>
      <c r="F3237" t="s">
        <v>2398</v>
      </c>
      <c r="G3237" s="1">
        <v>3584240</v>
      </c>
      <c r="H3237" t="s">
        <v>2357</v>
      </c>
      <c r="I3237" s="88">
        <v>120</v>
      </c>
      <c r="L3237" s="47">
        <v>5.9841899999999999</v>
      </c>
      <c r="M3237" s="47">
        <f t="shared" si="106"/>
        <v>718.1028</v>
      </c>
      <c r="N3237">
        <f t="shared" si="105"/>
        <v>29</v>
      </c>
    </row>
    <row r="3238" spans="1:14" x14ac:dyDescent="0.25">
      <c r="A3238" t="s">
        <v>2339</v>
      </c>
      <c r="B3238" t="s">
        <v>2537</v>
      </c>
      <c r="C3238" t="s">
        <v>2340</v>
      </c>
      <c r="D3238" s="98">
        <v>45533</v>
      </c>
      <c r="E3238" s="1">
        <v>199</v>
      </c>
      <c r="F3238" t="s">
        <v>2398</v>
      </c>
      <c r="G3238" s="1">
        <v>3584241</v>
      </c>
      <c r="H3238" t="s">
        <v>2358</v>
      </c>
      <c r="I3238" s="88">
        <v>20</v>
      </c>
      <c r="L3238" s="47">
        <v>20.662344000000001</v>
      </c>
      <c r="M3238" s="47">
        <f t="shared" si="106"/>
        <v>413.24688000000003</v>
      </c>
      <c r="N3238">
        <f t="shared" si="105"/>
        <v>29</v>
      </c>
    </row>
    <row r="3239" spans="1:14" x14ac:dyDescent="0.25">
      <c r="A3239" t="s">
        <v>2339</v>
      </c>
      <c r="B3239" t="s">
        <v>2537</v>
      </c>
      <c r="C3239" t="s">
        <v>2399</v>
      </c>
      <c r="D3239" s="98">
        <v>45533</v>
      </c>
      <c r="E3239" s="1">
        <v>211</v>
      </c>
      <c r="F3239" t="s">
        <v>2400</v>
      </c>
      <c r="G3239" s="1">
        <v>3352387</v>
      </c>
      <c r="H3239" t="s">
        <v>2352</v>
      </c>
      <c r="I3239" s="88">
        <v>6</v>
      </c>
      <c r="L3239" s="47">
        <v>39.743999999999993</v>
      </c>
      <c r="M3239" s="47">
        <f t="shared" si="106"/>
        <v>238.46399999999994</v>
      </c>
      <c r="N3239">
        <f t="shared" si="105"/>
        <v>29</v>
      </c>
    </row>
    <row r="3240" spans="1:14" x14ac:dyDescent="0.25">
      <c r="A3240" t="s">
        <v>2339</v>
      </c>
      <c r="B3240" t="s">
        <v>2537</v>
      </c>
      <c r="C3240" t="s">
        <v>2399</v>
      </c>
      <c r="D3240" s="98">
        <v>45533</v>
      </c>
      <c r="E3240" s="1">
        <v>211</v>
      </c>
      <c r="F3240" t="s">
        <v>2400</v>
      </c>
      <c r="G3240" s="1">
        <v>3373113</v>
      </c>
      <c r="H3240" t="s">
        <v>2353</v>
      </c>
      <c r="I3240" s="88">
        <v>60</v>
      </c>
      <c r="L3240" s="47">
        <v>5.9841899999999999</v>
      </c>
      <c r="M3240" s="47">
        <f t="shared" si="106"/>
        <v>359.0514</v>
      </c>
      <c r="N3240">
        <f t="shared" si="105"/>
        <v>29</v>
      </c>
    </row>
    <row r="3241" spans="1:14" x14ac:dyDescent="0.25">
      <c r="A3241" t="s">
        <v>2339</v>
      </c>
      <c r="B3241" t="s">
        <v>2537</v>
      </c>
      <c r="C3241" t="s">
        <v>2399</v>
      </c>
      <c r="D3241" s="98">
        <v>45532</v>
      </c>
      <c r="E3241" s="1">
        <v>228</v>
      </c>
      <c r="F3241" t="s">
        <v>5167</v>
      </c>
      <c r="G3241" s="1">
        <v>3373113</v>
      </c>
      <c r="H3241" t="s">
        <v>2353</v>
      </c>
      <c r="I3241" s="88">
        <v>60</v>
      </c>
      <c r="L3241" s="47">
        <v>5.9841899999999999</v>
      </c>
      <c r="M3241" s="47">
        <f t="shared" si="106"/>
        <v>359.0514</v>
      </c>
      <c r="N3241">
        <f t="shared" si="105"/>
        <v>28</v>
      </c>
    </row>
    <row r="3242" spans="1:14" x14ac:dyDescent="0.25">
      <c r="A3242" t="s">
        <v>2339</v>
      </c>
      <c r="B3242" t="s">
        <v>2537</v>
      </c>
      <c r="C3242" t="s">
        <v>2399</v>
      </c>
      <c r="D3242" s="98">
        <v>45533</v>
      </c>
      <c r="E3242" s="1">
        <v>247</v>
      </c>
      <c r="F3242" t="s">
        <v>2403</v>
      </c>
      <c r="G3242" s="1">
        <v>3384346</v>
      </c>
      <c r="H3242" t="s">
        <v>2354</v>
      </c>
      <c r="I3242" s="88">
        <v>6</v>
      </c>
      <c r="L3242" s="47">
        <v>37.949940000000005</v>
      </c>
      <c r="M3242" s="47">
        <f t="shared" si="106"/>
        <v>227.69964000000004</v>
      </c>
      <c r="N3242">
        <f t="shared" si="105"/>
        <v>29</v>
      </c>
    </row>
    <row r="3243" spans="1:14" x14ac:dyDescent="0.25">
      <c r="A3243" t="s">
        <v>2339</v>
      </c>
      <c r="B3243" t="s">
        <v>2537</v>
      </c>
      <c r="C3243" t="s">
        <v>2399</v>
      </c>
      <c r="D3243" s="98">
        <v>45533</v>
      </c>
      <c r="E3243" s="1">
        <v>247</v>
      </c>
      <c r="F3243" t="s">
        <v>2403</v>
      </c>
      <c r="G3243" s="1">
        <v>3564666</v>
      </c>
      <c r="H3243" t="s">
        <v>2362</v>
      </c>
      <c r="I3243" s="88">
        <v>12</v>
      </c>
      <c r="L3243" s="47">
        <v>20.323620000000002</v>
      </c>
      <c r="M3243" s="47">
        <f t="shared" si="106"/>
        <v>243.88344000000001</v>
      </c>
      <c r="N3243">
        <f t="shared" si="105"/>
        <v>29</v>
      </c>
    </row>
    <row r="3244" spans="1:14" x14ac:dyDescent="0.25">
      <c r="A3244" t="s">
        <v>2339</v>
      </c>
      <c r="B3244" t="s">
        <v>2537</v>
      </c>
      <c r="C3244" t="s">
        <v>2399</v>
      </c>
      <c r="D3244" s="98">
        <v>45532</v>
      </c>
      <c r="E3244" s="1">
        <v>259</v>
      </c>
      <c r="F3244" t="s">
        <v>5172</v>
      </c>
      <c r="G3244" s="1">
        <v>3284683</v>
      </c>
      <c r="H3244" t="s">
        <v>2343</v>
      </c>
      <c r="I3244" s="88">
        <v>12</v>
      </c>
      <c r="L3244" s="47">
        <v>30.099959999999999</v>
      </c>
      <c r="M3244" s="47">
        <f t="shared" si="106"/>
        <v>361.19952000000001</v>
      </c>
      <c r="N3244">
        <f t="shared" si="105"/>
        <v>28</v>
      </c>
    </row>
    <row r="3245" spans="1:14" x14ac:dyDescent="0.25">
      <c r="A3245" t="s">
        <v>2339</v>
      </c>
      <c r="B3245" t="s">
        <v>2537</v>
      </c>
      <c r="C3245" t="s">
        <v>2399</v>
      </c>
      <c r="D3245" s="98">
        <v>45532</v>
      </c>
      <c r="E3245" s="1">
        <v>259</v>
      </c>
      <c r="F3245" t="s">
        <v>5172</v>
      </c>
      <c r="G3245" s="1">
        <v>3352387</v>
      </c>
      <c r="H3245" t="s">
        <v>2352</v>
      </c>
      <c r="I3245" s="88">
        <v>12</v>
      </c>
      <c r="L3245" s="47">
        <v>39.743999999999993</v>
      </c>
      <c r="M3245" s="47">
        <f t="shared" si="106"/>
        <v>476.92799999999988</v>
      </c>
      <c r="N3245">
        <f t="shared" si="105"/>
        <v>28</v>
      </c>
    </row>
    <row r="3246" spans="1:14" x14ac:dyDescent="0.25">
      <c r="A3246" t="s">
        <v>2339</v>
      </c>
      <c r="B3246" t="s">
        <v>2537</v>
      </c>
      <c r="C3246" t="s">
        <v>2399</v>
      </c>
      <c r="D3246" s="98">
        <v>45532</v>
      </c>
      <c r="E3246" s="1">
        <v>259</v>
      </c>
      <c r="F3246" t="s">
        <v>5172</v>
      </c>
      <c r="G3246" s="1">
        <v>3373113</v>
      </c>
      <c r="H3246" t="s">
        <v>2353</v>
      </c>
      <c r="I3246" s="88">
        <v>60</v>
      </c>
      <c r="L3246" s="47">
        <v>5.9841899999999999</v>
      </c>
      <c r="M3246" s="47">
        <f t="shared" si="106"/>
        <v>359.0514</v>
      </c>
      <c r="N3246">
        <f t="shared" si="105"/>
        <v>28</v>
      </c>
    </row>
    <row r="3247" spans="1:14" x14ac:dyDescent="0.25">
      <c r="A3247" t="s">
        <v>2339</v>
      </c>
      <c r="B3247" t="s">
        <v>2537</v>
      </c>
      <c r="C3247" t="s">
        <v>2399</v>
      </c>
      <c r="D3247" s="98">
        <v>45532</v>
      </c>
      <c r="E3247" s="1">
        <v>259</v>
      </c>
      <c r="F3247" t="s">
        <v>5172</v>
      </c>
      <c r="G3247" s="1">
        <v>3384347</v>
      </c>
      <c r="H3247" t="s">
        <v>2345</v>
      </c>
      <c r="I3247" s="88">
        <v>60</v>
      </c>
      <c r="L3247" s="47">
        <v>5.7200040000000012</v>
      </c>
      <c r="M3247" s="47">
        <f t="shared" si="106"/>
        <v>343.20024000000006</v>
      </c>
      <c r="N3247">
        <f t="shared" si="105"/>
        <v>28</v>
      </c>
    </row>
    <row r="3248" spans="1:14" x14ac:dyDescent="0.25">
      <c r="A3248" t="s">
        <v>2339</v>
      </c>
      <c r="B3248" t="s">
        <v>2537</v>
      </c>
      <c r="C3248" t="s">
        <v>2399</v>
      </c>
      <c r="D3248" s="98">
        <v>45532</v>
      </c>
      <c r="E3248" s="1">
        <v>259</v>
      </c>
      <c r="F3248" t="s">
        <v>5172</v>
      </c>
      <c r="G3248" s="1">
        <v>3408152</v>
      </c>
      <c r="H3248" t="s">
        <v>2346</v>
      </c>
      <c r="I3248" s="88">
        <v>20</v>
      </c>
      <c r="L3248" s="47">
        <v>19.800018000000001</v>
      </c>
      <c r="M3248" s="47">
        <f t="shared" si="106"/>
        <v>396.00036</v>
      </c>
      <c r="N3248">
        <f t="shared" si="105"/>
        <v>28</v>
      </c>
    </row>
    <row r="3249" spans="1:14" x14ac:dyDescent="0.25">
      <c r="A3249" t="s">
        <v>2339</v>
      </c>
      <c r="B3249" t="s">
        <v>2537</v>
      </c>
      <c r="C3249" t="s">
        <v>2399</v>
      </c>
      <c r="D3249" s="98">
        <v>45532</v>
      </c>
      <c r="E3249" s="1">
        <v>280</v>
      </c>
      <c r="F3249" t="s">
        <v>5176</v>
      </c>
      <c r="G3249" s="1">
        <v>3284683</v>
      </c>
      <c r="H3249" t="s">
        <v>2343</v>
      </c>
      <c r="I3249" s="88">
        <v>6</v>
      </c>
      <c r="L3249" s="47">
        <v>30.099959999999999</v>
      </c>
      <c r="M3249" s="47">
        <f t="shared" si="106"/>
        <v>180.59976</v>
      </c>
      <c r="N3249">
        <f t="shared" si="105"/>
        <v>28</v>
      </c>
    </row>
    <row r="3250" spans="1:14" x14ac:dyDescent="0.25">
      <c r="A3250" t="s">
        <v>2339</v>
      </c>
      <c r="B3250" t="s">
        <v>2537</v>
      </c>
      <c r="C3250" t="s">
        <v>2399</v>
      </c>
      <c r="D3250" s="98">
        <v>45532</v>
      </c>
      <c r="E3250" s="1">
        <v>280</v>
      </c>
      <c r="F3250" t="s">
        <v>5176</v>
      </c>
      <c r="G3250" s="1">
        <v>3352387</v>
      </c>
      <c r="H3250" t="s">
        <v>2352</v>
      </c>
      <c r="I3250" s="88">
        <v>6</v>
      </c>
      <c r="L3250" s="47">
        <v>39.743999999999993</v>
      </c>
      <c r="M3250" s="47">
        <f t="shared" si="106"/>
        <v>238.46399999999994</v>
      </c>
      <c r="N3250">
        <f t="shared" si="105"/>
        <v>28</v>
      </c>
    </row>
    <row r="3251" spans="1:14" x14ac:dyDescent="0.25">
      <c r="A3251" t="s">
        <v>2339</v>
      </c>
      <c r="B3251" t="s">
        <v>2537</v>
      </c>
      <c r="C3251" t="s">
        <v>2399</v>
      </c>
      <c r="D3251" s="98">
        <v>45533</v>
      </c>
      <c r="E3251" s="1">
        <v>280</v>
      </c>
      <c r="F3251" t="s">
        <v>5176</v>
      </c>
      <c r="G3251" s="1">
        <v>3284683</v>
      </c>
      <c r="H3251" t="s">
        <v>2343</v>
      </c>
      <c r="I3251" s="88">
        <v>6</v>
      </c>
      <c r="L3251" s="47">
        <v>30.099959999999999</v>
      </c>
      <c r="M3251" s="47">
        <f t="shared" si="106"/>
        <v>180.59976</v>
      </c>
      <c r="N3251">
        <f t="shared" si="105"/>
        <v>29</v>
      </c>
    </row>
    <row r="3252" spans="1:14" x14ac:dyDescent="0.25">
      <c r="A3252" t="s">
        <v>2339</v>
      </c>
      <c r="B3252" t="s">
        <v>2537</v>
      </c>
      <c r="C3252" t="s">
        <v>2399</v>
      </c>
      <c r="D3252" s="98">
        <v>45533</v>
      </c>
      <c r="E3252" s="1">
        <v>280</v>
      </c>
      <c r="F3252" t="s">
        <v>5176</v>
      </c>
      <c r="G3252" s="1">
        <v>3352387</v>
      </c>
      <c r="H3252" t="s">
        <v>2352</v>
      </c>
      <c r="I3252" s="88">
        <v>6</v>
      </c>
      <c r="L3252" s="47">
        <v>39.743999999999993</v>
      </c>
      <c r="M3252" s="47">
        <f t="shared" si="106"/>
        <v>238.46399999999994</v>
      </c>
      <c r="N3252">
        <f t="shared" si="105"/>
        <v>29</v>
      </c>
    </row>
    <row r="3253" spans="1:14" x14ac:dyDescent="0.25">
      <c r="A3253" t="s">
        <v>2339</v>
      </c>
      <c r="B3253" t="s">
        <v>2537</v>
      </c>
      <c r="C3253" t="s">
        <v>2399</v>
      </c>
      <c r="D3253" s="98">
        <v>45533</v>
      </c>
      <c r="E3253" s="1">
        <v>280</v>
      </c>
      <c r="F3253" t="s">
        <v>5176</v>
      </c>
      <c r="G3253" s="1">
        <v>3384346</v>
      </c>
      <c r="H3253" t="s">
        <v>2354</v>
      </c>
      <c r="I3253" s="88">
        <v>6</v>
      </c>
      <c r="L3253" s="47">
        <v>37.949940000000005</v>
      </c>
      <c r="M3253" s="47">
        <f t="shared" si="106"/>
        <v>227.69964000000004</v>
      </c>
      <c r="N3253">
        <f t="shared" si="105"/>
        <v>29</v>
      </c>
    </row>
    <row r="3254" spans="1:14" x14ac:dyDescent="0.25">
      <c r="A3254" t="s">
        <v>2339</v>
      </c>
      <c r="B3254" t="s">
        <v>2537</v>
      </c>
      <c r="C3254" t="s">
        <v>2399</v>
      </c>
      <c r="D3254" s="98">
        <v>45533</v>
      </c>
      <c r="E3254" s="1">
        <v>280</v>
      </c>
      <c r="F3254" t="s">
        <v>5176</v>
      </c>
      <c r="G3254" s="1">
        <v>3408152</v>
      </c>
      <c r="H3254" t="s">
        <v>2346</v>
      </c>
      <c r="I3254" s="88">
        <v>20</v>
      </c>
      <c r="L3254" s="47">
        <v>19.800018000000001</v>
      </c>
      <c r="M3254" s="47">
        <f t="shared" si="106"/>
        <v>396.00036</v>
      </c>
      <c r="N3254">
        <f t="shared" si="105"/>
        <v>29</v>
      </c>
    </row>
    <row r="3255" spans="1:14" x14ac:dyDescent="0.25">
      <c r="A3255" t="s">
        <v>2339</v>
      </c>
      <c r="B3255" t="s">
        <v>2537</v>
      </c>
      <c r="C3255" t="s">
        <v>2399</v>
      </c>
      <c r="D3255" s="98">
        <v>45533</v>
      </c>
      <c r="E3255" s="1">
        <v>280</v>
      </c>
      <c r="F3255" t="s">
        <v>5176</v>
      </c>
      <c r="G3255" s="1">
        <v>3564666</v>
      </c>
      <c r="H3255" t="s">
        <v>2362</v>
      </c>
      <c r="I3255" s="88">
        <v>12</v>
      </c>
      <c r="L3255" s="47">
        <v>20.323620000000002</v>
      </c>
      <c r="M3255" s="47">
        <f t="shared" si="106"/>
        <v>243.88344000000001</v>
      </c>
      <c r="N3255">
        <f t="shared" si="105"/>
        <v>29</v>
      </c>
    </row>
    <row r="3256" spans="1:14" x14ac:dyDescent="0.25">
      <c r="A3256" t="s">
        <v>2339</v>
      </c>
      <c r="B3256" t="s">
        <v>2537</v>
      </c>
      <c r="C3256" t="s">
        <v>2340</v>
      </c>
      <c r="D3256" s="98">
        <v>45535</v>
      </c>
      <c r="E3256" s="1">
        <v>301</v>
      </c>
      <c r="F3256" t="s">
        <v>2407</v>
      </c>
      <c r="G3256" s="1">
        <v>3568860</v>
      </c>
      <c r="H3256" t="s">
        <v>2361</v>
      </c>
      <c r="I3256" s="88">
        <v>24</v>
      </c>
      <c r="L3256" s="47">
        <v>12.645809999999999</v>
      </c>
      <c r="M3256" s="47">
        <f t="shared" si="106"/>
        <v>303.49943999999999</v>
      </c>
      <c r="N3256">
        <f t="shared" si="105"/>
        <v>31</v>
      </c>
    </row>
    <row r="3257" spans="1:14" x14ac:dyDescent="0.25">
      <c r="A3257" t="s">
        <v>2339</v>
      </c>
      <c r="B3257" t="s">
        <v>2537</v>
      </c>
      <c r="C3257" t="s">
        <v>2340</v>
      </c>
      <c r="D3257" s="98">
        <v>45535</v>
      </c>
      <c r="E3257" s="1">
        <v>301</v>
      </c>
      <c r="F3257" t="s">
        <v>2407</v>
      </c>
      <c r="G3257" s="1">
        <v>3584240</v>
      </c>
      <c r="H3257" t="s">
        <v>2357</v>
      </c>
      <c r="I3257" s="88">
        <v>60</v>
      </c>
      <c r="L3257" s="47">
        <v>5.9841899999999999</v>
      </c>
      <c r="M3257" s="47">
        <f t="shared" si="106"/>
        <v>359.0514</v>
      </c>
      <c r="N3257">
        <f t="shared" si="105"/>
        <v>31</v>
      </c>
    </row>
    <row r="3258" spans="1:14" x14ac:dyDescent="0.25">
      <c r="A3258" t="s">
        <v>2339</v>
      </c>
      <c r="B3258" t="s">
        <v>2537</v>
      </c>
      <c r="C3258" t="s">
        <v>2340</v>
      </c>
      <c r="D3258" s="98">
        <v>45534</v>
      </c>
      <c r="E3258" s="1">
        <v>304</v>
      </c>
      <c r="F3258" t="s">
        <v>2408</v>
      </c>
      <c r="G3258" s="1">
        <v>3584241</v>
      </c>
      <c r="H3258" t="s">
        <v>2358</v>
      </c>
      <c r="I3258" s="88">
        <v>80</v>
      </c>
      <c r="L3258" s="47">
        <v>20.662344000000001</v>
      </c>
      <c r="M3258" s="47">
        <f t="shared" si="106"/>
        <v>1652.9875200000001</v>
      </c>
      <c r="N3258">
        <f t="shared" si="105"/>
        <v>30</v>
      </c>
    </row>
    <row r="3259" spans="1:14" x14ac:dyDescent="0.25">
      <c r="A3259" t="s">
        <v>2339</v>
      </c>
      <c r="B3259" t="s">
        <v>2537</v>
      </c>
      <c r="C3259" t="s">
        <v>2340</v>
      </c>
      <c r="D3259" s="98">
        <v>45534</v>
      </c>
      <c r="E3259" s="1">
        <v>304</v>
      </c>
      <c r="F3259" t="s">
        <v>2408</v>
      </c>
      <c r="G3259" s="1">
        <v>3284683</v>
      </c>
      <c r="H3259" t="s">
        <v>2343</v>
      </c>
      <c r="I3259" s="88">
        <v>42</v>
      </c>
      <c r="L3259" s="47">
        <v>30.099959999999999</v>
      </c>
      <c r="M3259" s="47">
        <f t="shared" si="106"/>
        <v>1264.19832</v>
      </c>
      <c r="N3259">
        <f t="shared" si="105"/>
        <v>30</v>
      </c>
    </row>
    <row r="3260" spans="1:14" x14ac:dyDescent="0.25">
      <c r="A3260" t="s">
        <v>2339</v>
      </c>
      <c r="B3260" t="s">
        <v>2537</v>
      </c>
      <c r="C3260" t="s">
        <v>2340</v>
      </c>
      <c r="D3260" s="98">
        <v>45534</v>
      </c>
      <c r="E3260" s="1">
        <v>304</v>
      </c>
      <c r="F3260" t="s">
        <v>2408</v>
      </c>
      <c r="G3260" s="1">
        <v>3352387</v>
      </c>
      <c r="H3260" t="s">
        <v>2352</v>
      </c>
      <c r="I3260" s="88">
        <v>60</v>
      </c>
      <c r="L3260" s="47">
        <v>39.743999999999993</v>
      </c>
      <c r="M3260" s="47">
        <f t="shared" si="106"/>
        <v>2384.6399999999994</v>
      </c>
      <c r="N3260">
        <f t="shared" si="105"/>
        <v>30</v>
      </c>
    </row>
    <row r="3261" spans="1:14" x14ac:dyDescent="0.25">
      <c r="A3261" t="s">
        <v>2339</v>
      </c>
      <c r="B3261" t="s">
        <v>2537</v>
      </c>
      <c r="C3261" t="s">
        <v>2340</v>
      </c>
      <c r="D3261" s="98">
        <v>45534</v>
      </c>
      <c r="E3261" s="1">
        <v>304</v>
      </c>
      <c r="F3261" t="s">
        <v>2408</v>
      </c>
      <c r="G3261" s="1">
        <v>3384346</v>
      </c>
      <c r="H3261" t="s">
        <v>2354</v>
      </c>
      <c r="I3261" s="88">
        <v>18</v>
      </c>
      <c r="L3261" s="47">
        <v>37.949940000000005</v>
      </c>
      <c r="M3261" s="47">
        <f t="shared" si="106"/>
        <v>683.09892000000013</v>
      </c>
      <c r="N3261">
        <f t="shared" si="105"/>
        <v>30</v>
      </c>
    </row>
    <row r="3262" spans="1:14" x14ac:dyDescent="0.25">
      <c r="A3262" t="s">
        <v>2339</v>
      </c>
      <c r="B3262" t="s">
        <v>2537</v>
      </c>
      <c r="C3262" t="s">
        <v>2340</v>
      </c>
      <c r="D3262" s="98">
        <v>45534</v>
      </c>
      <c r="E3262" s="1">
        <v>304</v>
      </c>
      <c r="F3262" t="s">
        <v>2408</v>
      </c>
      <c r="G3262" s="1">
        <v>3566457</v>
      </c>
      <c r="H3262" t="s">
        <v>2365</v>
      </c>
      <c r="I3262" s="88">
        <v>48</v>
      </c>
      <c r="L3262" s="47">
        <v>12.645809999999999</v>
      </c>
      <c r="M3262" s="47">
        <f t="shared" si="106"/>
        <v>606.99887999999999</v>
      </c>
      <c r="N3262">
        <f t="shared" si="105"/>
        <v>30</v>
      </c>
    </row>
    <row r="3263" spans="1:14" x14ac:dyDescent="0.25">
      <c r="A3263" t="s">
        <v>2339</v>
      </c>
      <c r="B3263" t="s">
        <v>2537</v>
      </c>
      <c r="C3263" t="s">
        <v>2340</v>
      </c>
      <c r="D3263" s="98">
        <v>45531</v>
      </c>
      <c r="E3263" s="1">
        <v>305</v>
      </c>
      <c r="F3263" t="s">
        <v>2409</v>
      </c>
      <c r="G3263" s="1">
        <v>3564667</v>
      </c>
      <c r="H3263" t="s">
        <v>2347</v>
      </c>
      <c r="I3263" s="88">
        <v>12</v>
      </c>
      <c r="L3263" s="47">
        <v>20.323620000000002</v>
      </c>
      <c r="M3263" s="47">
        <f t="shared" si="106"/>
        <v>243.88344000000001</v>
      </c>
      <c r="N3263">
        <f t="shared" si="105"/>
        <v>27</v>
      </c>
    </row>
    <row r="3264" spans="1:14" x14ac:dyDescent="0.25">
      <c r="A3264" t="s">
        <v>2339</v>
      </c>
      <c r="B3264" t="s">
        <v>2537</v>
      </c>
      <c r="C3264" t="s">
        <v>2340</v>
      </c>
      <c r="D3264" s="98">
        <v>45531</v>
      </c>
      <c r="E3264" s="1">
        <v>305</v>
      </c>
      <c r="F3264" t="s">
        <v>2409</v>
      </c>
      <c r="G3264" s="1">
        <v>3384347</v>
      </c>
      <c r="H3264" t="s">
        <v>2345</v>
      </c>
      <c r="I3264" s="88">
        <v>120</v>
      </c>
      <c r="L3264" s="47">
        <v>5.7200040000000012</v>
      </c>
      <c r="M3264" s="47">
        <f t="shared" si="106"/>
        <v>686.40048000000013</v>
      </c>
      <c r="N3264">
        <f t="shared" si="105"/>
        <v>27</v>
      </c>
    </row>
    <row r="3265" spans="1:14" x14ac:dyDescent="0.25">
      <c r="A3265" t="s">
        <v>2339</v>
      </c>
      <c r="B3265" t="s">
        <v>2537</v>
      </c>
      <c r="C3265" t="s">
        <v>2340</v>
      </c>
      <c r="D3265" s="98">
        <v>45533</v>
      </c>
      <c r="E3265" s="1">
        <v>305</v>
      </c>
      <c r="F3265" t="s">
        <v>2409</v>
      </c>
      <c r="G3265" s="1">
        <v>3373113</v>
      </c>
      <c r="H3265" t="s">
        <v>2353</v>
      </c>
      <c r="I3265" s="88">
        <v>240</v>
      </c>
      <c r="L3265" s="47">
        <v>5.9841899999999999</v>
      </c>
      <c r="M3265" s="47">
        <f t="shared" si="106"/>
        <v>1436.2056</v>
      </c>
      <c r="N3265">
        <f t="shared" si="105"/>
        <v>29</v>
      </c>
    </row>
    <row r="3266" spans="1:14" x14ac:dyDescent="0.25">
      <c r="A3266" t="s">
        <v>2339</v>
      </c>
      <c r="B3266" t="s">
        <v>2537</v>
      </c>
      <c r="C3266" t="s">
        <v>2340</v>
      </c>
      <c r="D3266" s="98">
        <v>45534</v>
      </c>
      <c r="E3266" s="1">
        <v>305</v>
      </c>
      <c r="F3266" t="s">
        <v>2409</v>
      </c>
      <c r="G3266" s="1">
        <v>3284683</v>
      </c>
      <c r="H3266" t="s">
        <v>2343</v>
      </c>
      <c r="I3266" s="88">
        <v>120</v>
      </c>
      <c r="L3266" s="47">
        <v>30.099959999999999</v>
      </c>
      <c r="M3266" s="47">
        <f t="shared" si="106"/>
        <v>3611.9951999999998</v>
      </c>
      <c r="N3266">
        <f t="shared" si="105"/>
        <v>30</v>
      </c>
    </row>
    <row r="3267" spans="1:14" x14ac:dyDescent="0.25">
      <c r="A3267" t="s">
        <v>2339</v>
      </c>
      <c r="B3267" t="s">
        <v>2537</v>
      </c>
      <c r="C3267" t="s">
        <v>2340</v>
      </c>
      <c r="D3267" s="98">
        <v>45534</v>
      </c>
      <c r="E3267" s="1">
        <v>305</v>
      </c>
      <c r="F3267" t="s">
        <v>2409</v>
      </c>
      <c r="G3267" s="1">
        <v>3408152</v>
      </c>
      <c r="H3267" t="s">
        <v>2346</v>
      </c>
      <c r="I3267" s="88">
        <v>40</v>
      </c>
      <c r="L3267" s="47">
        <v>19.800018000000001</v>
      </c>
      <c r="M3267" s="47">
        <f t="shared" si="106"/>
        <v>792.00072</v>
      </c>
      <c r="N3267">
        <f t="shared" si="105"/>
        <v>30</v>
      </c>
    </row>
    <row r="3268" spans="1:14" x14ac:dyDescent="0.25">
      <c r="A3268" t="s">
        <v>2339</v>
      </c>
      <c r="B3268" t="s">
        <v>2537</v>
      </c>
      <c r="C3268" t="s">
        <v>2340</v>
      </c>
      <c r="D3268" s="98">
        <v>45534</v>
      </c>
      <c r="E3268" s="1">
        <v>305</v>
      </c>
      <c r="F3268" t="s">
        <v>2409</v>
      </c>
      <c r="G3268" s="1">
        <v>3580230</v>
      </c>
      <c r="H3268" t="s">
        <v>2356</v>
      </c>
      <c r="I3268" s="88">
        <v>180</v>
      </c>
      <c r="L3268" s="47">
        <v>36.695520000000002</v>
      </c>
      <c r="M3268" s="47">
        <f t="shared" si="106"/>
        <v>6605.1936000000005</v>
      </c>
      <c r="N3268">
        <f t="shared" si="105"/>
        <v>30</v>
      </c>
    </row>
    <row r="3269" spans="1:14" x14ac:dyDescent="0.25">
      <c r="A3269" t="s">
        <v>2339</v>
      </c>
      <c r="B3269" t="s">
        <v>2537</v>
      </c>
      <c r="C3269" t="s">
        <v>2340</v>
      </c>
      <c r="D3269" s="98">
        <v>45534</v>
      </c>
      <c r="E3269" s="1">
        <v>305</v>
      </c>
      <c r="F3269" t="s">
        <v>2409</v>
      </c>
      <c r="G3269" s="1">
        <v>3580595</v>
      </c>
      <c r="H3269" t="s">
        <v>2349</v>
      </c>
      <c r="I3269" s="88">
        <v>18</v>
      </c>
      <c r="L3269" s="47">
        <v>18.065520000000003</v>
      </c>
      <c r="M3269" s="47">
        <f t="shared" si="106"/>
        <v>325.17936000000003</v>
      </c>
      <c r="N3269">
        <f t="shared" si="105"/>
        <v>30</v>
      </c>
    </row>
    <row r="3270" spans="1:14" x14ac:dyDescent="0.25">
      <c r="A3270" t="s">
        <v>2339</v>
      </c>
      <c r="B3270" t="s">
        <v>2537</v>
      </c>
      <c r="C3270" t="s">
        <v>2340</v>
      </c>
      <c r="D3270" s="98">
        <v>45535</v>
      </c>
      <c r="E3270" s="1">
        <v>305</v>
      </c>
      <c r="F3270" t="s">
        <v>2409</v>
      </c>
      <c r="G3270" s="1">
        <v>3384347</v>
      </c>
      <c r="H3270" t="s">
        <v>2345</v>
      </c>
      <c r="I3270" s="88">
        <v>120</v>
      </c>
      <c r="L3270" s="47">
        <v>5.7200040000000012</v>
      </c>
      <c r="M3270" s="47">
        <f t="shared" si="106"/>
        <v>686.40048000000013</v>
      </c>
      <c r="N3270">
        <f t="shared" si="105"/>
        <v>31</v>
      </c>
    </row>
    <row r="3271" spans="1:14" x14ac:dyDescent="0.25">
      <c r="A3271" t="s">
        <v>2339</v>
      </c>
      <c r="B3271" t="s">
        <v>2537</v>
      </c>
      <c r="C3271" t="s">
        <v>2340</v>
      </c>
      <c r="D3271" s="98">
        <v>45535</v>
      </c>
      <c r="E3271" s="1">
        <v>305</v>
      </c>
      <c r="F3271" t="s">
        <v>2409</v>
      </c>
      <c r="G3271" s="1">
        <v>3564666</v>
      </c>
      <c r="H3271" t="s">
        <v>2362</v>
      </c>
      <c r="I3271" s="88">
        <v>12</v>
      </c>
      <c r="L3271" s="47">
        <v>20.323620000000002</v>
      </c>
      <c r="M3271" s="47">
        <f t="shared" si="106"/>
        <v>243.88344000000001</v>
      </c>
      <c r="N3271">
        <f t="shared" si="105"/>
        <v>31</v>
      </c>
    </row>
    <row r="3272" spans="1:14" x14ac:dyDescent="0.25">
      <c r="A3272" t="s">
        <v>2339</v>
      </c>
      <c r="B3272" t="s">
        <v>2537</v>
      </c>
      <c r="C3272" t="s">
        <v>2340</v>
      </c>
      <c r="D3272" s="98">
        <v>45535</v>
      </c>
      <c r="E3272" s="1">
        <v>305</v>
      </c>
      <c r="F3272" t="s">
        <v>2409</v>
      </c>
      <c r="G3272" s="1">
        <v>3564667</v>
      </c>
      <c r="H3272" t="s">
        <v>2347</v>
      </c>
      <c r="I3272" s="88">
        <v>24</v>
      </c>
      <c r="L3272" s="47">
        <v>20.323620000000002</v>
      </c>
      <c r="M3272" s="47">
        <f t="shared" si="106"/>
        <v>487.76688000000001</v>
      </c>
      <c r="N3272">
        <f t="shared" si="105"/>
        <v>31</v>
      </c>
    </row>
    <row r="3273" spans="1:14" x14ac:dyDescent="0.25">
      <c r="A3273" t="s">
        <v>2339</v>
      </c>
      <c r="B3273" t="s">
        <v>2537</v>
      </c>
      <c r="C3273" t="s">
        <v>2340</v>
      </c>
      <c r="D3273" s="98">
        <v>45530</v>
      </c>
      <c r="E3273" s="1">
        <v>306</v>
      </c>
      <c r="F3273" t="s">
        <v>2410</v>
      </c>
      <c r="G3273" s="1">
        <v>3352387</v>
      </c>
      <c r="H3273" t="s">
        <v>2352</v>
      </c>
      <c r="I3273" s="88">
        <v>60</v>
      </c>
      <c r="L3273" s="47">
        <v>39.743999999999993</v>
      </c>
      <c r="M3273" s="47">
        <f t="shared" si="106"/>
        <v>2384.6399999999994</v>
      </c>
      <c r="N3273">
        <f t="shared" si="105"/>
        <v>26</v>
      </c>
    </row>
    <row r="3274" spans="1:14" x14ac:dyDescent="0.25">
      <c r="A3274" t="s">
        <v>2339</v>
      </c>
      <c r="B3274" t="s">
        <v>2537</v>
      </c>
      <c r="C3274" t="s">
        <v>2340</v>
      </c>
      <c r="D3274" s="98">
        <v>45530</v>
      </c>
      <c r="E3274" s="1">
        <v>306</v>
      </c>
      <c r="F3274" t="s">
        <v>2410</v>
      </c>
      <c r="G3274" s="1">
        <v>3373113</v>
      </c>
      <c r="H3274" t="s">
        <v>2353</v>
      </c>
      <c r="I3274" s="88">
        <v>180</v>
      </c>
      <c r="L3274" s="47">
        <v>5.9841899999999999</v>
      </c>
      <c r="M3274" s="47">
        <f t="shared" si="106"/>
        <v>1077.1541999999999</v>
      </c>
      <c r="N3274">
        <f t="shared" ref="N3274:N3329" si="107">+DAY(D3274)</f>
        <v>26</v>
      </c>
    </row>
    <row r="3275" spans="1:14" x14ac:dyDescent="0.25">
      <c r="A3275" t="s">
        <v>2339</v>
      </c>
      <c r="B3275" t="s">
        <v>2537</v>
      </c>
      <c r="C3275" t="s">
        <v>2340</v>
      </c>
      <c r="D3275" s="98">
        <v>45531</v>
      </c>
      <c r="E3275" s="1">
        <v>306</v>
      </c>
      <c r="F3275" t="s">
        <v>2410</v>
      </c>
      <c r="G3275" s="1">
        <v>3580595</v>
      </c>
      <c r="H3275" t="s">
        <v>2349</v>
      </c>
      <c r="I3275" s="88">
        <v>12</v>
      </c>
      <c r="L3275" s="47">
        <v>18.065520000000003</v>
      </c>
      <c r="M3275" s="47">
        <f t="shared" si="106"/>
        <v>216.78624000000002</v>
      </c>
      <c r="N3275">
        <f t="shared" si="107"/>
        <v>27</v>
      </c>
    </row>
    <row r="3276" spans="1:14" x14ac:dyDescent="0.25">
      <c r="A3276" t="s">
        <v>2339</v>
      </c>
      <c r="B3276" t="s">
        <v>2537</v>
      </c>
      <c r="C3276" t="s">
        <v>2340</v>
      </c>
      <c r="D3276" s="98">
        <v>45531</v>
      </c>
      <c r="E3276" s="1">
        <v>306</v>
      </c>
      <c r="F3276" t="s">
        <v>2410</v>
      </c>
      <c r="G3276" s="1">
        <v>3284683</v>
      </c>
      <c r="H3276" t="s">
        <v>2343</v>
      </c>
      <c r="I3276" s="88">
        <v>60</v>
      </c>
      <c r="L3276" s="47">
        <v>30.099959999999999</v>
      </c>
      <c r="M3276" s="47">
        <f t="shared" si="106"/>
        <v>1805.9975999999999</v>
      </c>
      <c r="N3276">
        <f t="shared" si="107"/>
        <v>27</v>
      </c>
    </row>
    <row r="3277" spans="1:14" x14ac:dyDescent="0.25">
      <c r="A3277" t="s">
        <v>2339</v>
      </c>
      <c r="B3277" t="s">
        <v>2537</v>
      </c>
      <c r="C3277" t="s">
        <v>2340</v>
      </c>
      <c r="D3277" s="98">
        <v>45531</v>
      </c>
      <c r="E3277" s="1">
        <v>306</v>
      </c>
      <c r="F3277" t="s">
        <v>2410</v>
      </c>
      <c r="G3277" s="1">
        <v>3384347</v>
      </c>
      <c r="H3277" t="s">
        <v>2345</v>
      </c>
      <c r="I3277" s="88">
        <v>120</v>
      </c>
      <c r="L3277" s="47">
        <v>5.7200040000000012</v>
      </c>
      <c r="M3277" s="47">
        <f t="shared" si="106"/>
        <v>686.40048000000013</v>
      </c>
      <c r="N3277">
        <f t="shared" si="107"/>
        <v>27</v>
      </c>
    </row>
    <row r="3278" spans="1:14" x14ac:dyDescent="0.25">
      <c r="A3278" t="s">
        <v>2339</v>
      </c>
      <c r="B3278" t="s">
        <v>2537</v>
      </c>
      <c r="C3278" t="s">
        <v>2340</v>
      </c>
      <c r="D3278" s="98">
        <v>45531</v>
      </c>
      <c r="E3278" s="1">
        <v>306</v>
      </c>
      <c r="F3278" t="s">
        <v>2410</v>
      </c>
      <c r="G3278" s="1">
        <v>3564666</v>
      </c>
      <c r="H3278" t="s">
        <v>2362</v>
      </c>
      <c r="I3278" s="88">
        <v>12</v>
      </c>
      <c r="L3278" s="47">
        <v>20.323620000000002</v>
      </c>
      <c r="M3278" s="47">
        <f t="shared" si="106"/>
        <v>243.88344000000001</v>
      </c>
      <c r="N3278">
        <f t="shared" si="107"/>
        <v>27</v>
      </c>
    </row>
    <row r="3279" spans="1:14" x14ac:dyDescent="0.25">
      <c r="A3279" t="s">
        <v>2339</v>
      </c>
      <c r="B3279" t="s">
        <v>2537</v>
      </c>
      <c r="C3279" t="s">
        <v>2340</v>
      </c>
      <c r="D3279" s="98">
        <v>45531</v>
      </c>
      <c r="E3279" s="1">
        <v>306</v>
      </c>
      <c r="F3279" t="s">
        <v>2410</v>
      </c>
      <c r="G3279" s="1">
        <v>3564667</v>
      </c>
      <c r="H3279" t="s">
        <v>2347</v>
      </c>
      <c r="I3279" s="88">
        <v>12</v>
      </c>
      <c r="L3279" s="47">
        <v>20.323620000000002</v>
      </c>
      <c r="M3279" s="47">
        <f t="shared" si="106"/>
        <v>243.88344000000001</v>
      </c>
      <c r="N3279">
        <f t="shared" si="107"/>
        <v>27</v>
      </c>
    </row>
    <row r="3280" spans="1:14" x14ac:dyDescent="0.25">
      <c r="A3280" t="s">
        <v>2339</v>
      </c>
      <c r="B3280" t="s">
        <v>2537</v>
      </c>
      <c r="C3280" t="s">
        <v>2411</v>
      </c>
      <c r="D3280" s="98">
        <v>45530</v>
      </c>
      <c r="E3280" s="1">
        <v>399</v>
      </c>
      <c r="F3280" t="s">
        <v>2412</v>
      </c>
      <c r="G3280" s="1">
        <v>3352387</v>
      </c>
      <c r="H3280" t="s">
        <v>2352</v>
      </c>
      <c r="I3280" s="88">
        <v>6</v>
      </c>
      <c r="L3280" s="47">
        <v>39.743999999999993</v>
      </c>
      <c r="M3280" s="47">
        <f t="shared" si="106"/>
        <v>238.46399999999994</v>
      </c>
      <c r="N3280">
        <f t="shared" si="107"/>
        <v>26</v>
      </c>
    </row>
    <row r="3281" spans="1:14" x14ac:dyDescent="0.25">
      <c r="A3281" t="s">
        <v>2339</v>
      </c>
      <c r="B3281" t="s">
        <v>2537</v>
      </c>
      <c r="C3281" t="s">
        <v>2411</v>
      </c>
      <c r="D3281" s="98">
        <v>45530</v>
      </c>
      <c r="E3281" s="1">
        <v>399</v>
      </c>
      <c r="F3281" t="s">
        <v>2412</v>
      </c>
      <c r="G3281" s="1">
        <v>3384347</v>
      </c>
      <c r="H3281" t="s">
        <v>2345</v>
      </c>
      <c r="I3281" s="88">
        <v>60</v>
      </c>
      <c r="L3281" s="47">
        <v>5.7200040000000012</v>
      </c>
      <c r="M3281" s="47">
        <f t="shared" ref="M3281:M3335" si="108">+I3281*L3281</f>
        <v>343.20024000000006</v>
      </c>
      <c r="N3281">
        <f t="shared" si="107"/>
        <v>26</v>
      </c>
    </row>
    <row r="3282" spans="1:14" x14ac:dyDescent="0.25">
      <c r="A3282" t="s">
        <v>2339</v>
      </c>
      <c r="B3282" t="s">
        <v>2537</v>
      </c>
      <c r="C3282" t="s">
        <v>2411</v>
      </c>
      <c r="D3282" s="98">
        <v>45533</v>
      </c>
      <c r="E3282" s="1">
        <v>399</v>
      </c>
      <c r="F3282" t="s">
        <v>2412</v>
      </c>
      <c r="G3282" s="1">
        <v>3352387</v>
      </c>
      <c r="H3282" t="s">
        <v>2352</v>
      </c>
      <c r="I3282" s="88">
        <v>6</v>
      </c>
      <c r="L3282" s="47">
        <v>39.743999999999993</v>
      </c>
      <c r="M3282" s="47">
        <f t="shared" si="108"/>
        <v>238.46399999999994</v>
      </c>
      <c r="N3282">
        <f t="shared" si="107"/>
        <v>29</v>
      </c>
    </row>
    <row r="3283" spans="1:14" x14ac:dyDescent="0.25">
      <c r="A3283" t="s">
        <v>2339</v>
      </c>
      <c r="B3283" t="s">
        <v>2537</v>
      </c>
      <c r="C3283" t="s">
        <v>2411</v>
      </c>
      <c r="D3283" s="98">
        <v>45533</v>
      </c>
      <c r="E3283" s="1">
        <v>399</v>
      </c>
      <c r="F3283" t="s">
        <v>2412</v>
      </c>
      <c r="G3283" s="1">
        <v>3384346</v>
      </c>
      <c r="H3283" t="s">
        <v>2354</v>
      </c>
      <c r="I3283" s="88">
        <v>6</v>
      </c>
      <c r="L3283" s="47">
        <v>37.949940000000005</v>
      </c>
      <c r="M3283" s="47">
        <f t="shared" si="108"/>
        <v>227.69964000000004</v>
      </c>
      <c r="N3283">
        <f t="shared" si="107"/>
        <v>29</v>
      </c>
    </row>
    <row r="3284" spans="1:14" x14ac:dyDescent="0.25">
      <c r="A3284" t="s">
        <v>2339</v>
      </c>
      <c r="B3284" t="s">
        <v>2537</v>
      </c>
      <c r="C3284" t="s">
        <v>2411</v>
      </c>
      <c r="D3284" s="98">
        <v>45533</v>
      </c>
      <c r="E3284" s="1">
        <v>399</v>
      </c>
      <c r="F3284" t="s">
        <v>2412</v>
      </c>
      <c r="G3284" s="1">
        <v>3408152</v>
      </c>
      <c r="H3284" t="s">
        <v>2346</v>
      </c>
      <c r="I3284" s="88">
        <v>20</v>
      </c>
      <c r="L3284" s="47">
        <v>19.800018000000001</v>
      </c>
      <c r="M3284" s="47">
        <f t="shared" si="108"/>
        <v>396.00036</v>
      </c>
      <c r="N3284">
        <f t="shared" si="107"/>
        <v>29</v>
      </c>
    </row>
    <row r="3285" spans="1:14" x14ac:dyDescent="0.25">
      <c r="A3285" t="s">
        <v>2339</v>
      </c>
      <c r="B3285" t="s">
        <v>2537</v>
      </c>
      <c r="C3285" t="s">
        <v>2399</v>
      </c>
      <c r="D3285" s="98">
        <v>45532</v>
      </c>
      <c r="E3285" s="1">
        <v>404</v>
      </c>
      <c r="F3285" t="s">
        <v>5179</v>
      </c>
      <c r="G3285" s="1">
        <v>3384346</v>
      </c>
      <c r="H3285" t="s">
        <v>2354</v>
      </c>
      <c r="I3285" s="88">
        <v>6</v>
      </c>
      <c r="L3285" s="47">
        <v>37.949940000000005</v>
      </c>
      <c r="M3285" s="47">
        <f t="shared" si="108"/>
        <v>227.69964000000004</v>
      </c>
      <c r="N3285">
        <f t="shared" si="107"/>
        <v>28</v>
      </c>
    </row>
    <row r="3286" spans="1:14" x14ac:dyDescent="0.25">
      <c r="A3286" t="s">
        <v>2339</v>
      </c>
      <c r="B3286" t="s">
        <v>2537</v>
      </c>
      <c r="C3286" t="s">
        <v>2399</v>
      </c>
      <c r="D3286" s="98">
        <v>45532</v>
      </c>
      <c r="E3286" s="1">
        <v>404</v>
      </c>
      <c r="F3286" t="s">
        <v>5179</v>
      </c>
      <c r="G3286" s="1">
        <v>3408152</v>
      </c>
      <c r="H3286" t="s">
        <v>2346</v>
      </c>
      <c r="I3286" s="88">
        <v>20</v>
      </c>
      <c r="L3286" s="47">
        <v>19.800018000000001</v>
      </c>
      <c r="M3286" s="47">
        <f t="shared" si="108"/>
        <v>396.00036</v>
      </c>
      <c r="N3286">
        <f t="shared" si="107"/>
        <v>28</v>
      </c>
    </row>
    <row r="3287" spans="1:14" x14ac:dyDescent="0.25">
      <c r="A3287" t="s">
        <v>2339</v>
      </c>
      <c r="B3287" t="s">
        <v>2537</v>
      </c>
      <c r="C3287" t="s">
        <v>2340</v>
      </c>
      <c r="D3287" s="98">
        <v>45533</v>
      </c>
      <c r="E3287" s="1">
        <v>503</v>
      </c>
      <c r="F3287" t="s">
        <v>2415</v>
      </c>
      <c r="G3287" s="1">
        <v>3284683</v>
      </c>
      <c r="H3287" t="s">
        <v>2343</v>
      </c>
      <c r="I3287" s="88">
        <v>60</v>
      </c>
      <c r="L3287" s="47">
        <v>30.099959999999999</v>
      </c>
      <c r="M3287" s="47">
        <f t="shared" si="108"/>
        <v>1805.9975999999999</v>
      </c>
      <c r="N3287">
        <f t="shared" si="107"/>
        <v>29</v>
      </c>
    </row>
    <row r="3288" spans="1:14" x14ac:dyDescent="0.25">
      <c r="A3288" t="s">
        <v>2339</v>
      </c>
      <c r="B3288" t="s">
        <v>2537</v>
      </c>
      <c r="C3288" t="s">
        <v>2340</v>
      </c>
      <c r="D3288" s="98">
        <v>45533</v>
      </c>
      <c r="E3288" s="1">
        <v>503</v>
      </c>
      <c r="F3288" t="s">
        <v>2415</v>
      </c>
      <c r="G3288" s="1">
        <v>3373113</v>
      </c>
      <c r="H3288" t="s">
        <v>2353</v>
      </c>
      <c r="I3288" s="88">
        <v>300</v>
      </c>
      <c r="L3288" s="47">
        <v>5.9841899999999999</v>
      </c>
      <c r="M3288" s="47">
        <f t="shared" si="108"/>
        <v>1795.2570000000001</v>
      </c>
      <c r="N3288">
        <f t="shared" si="107"/>
        <v>29</v>
      </c>
    </row>
    <row r="3289" spans="1:14" x14ac:dyDescent="0.25">
      <c r="A3289" t="s">
        <v>2339</v>
      </c>
      <c r="B3289" t="s">
        <v>2537</v>
      </c>
      <c r="C3289" t="s">
        <v>2340</v>
      </c>
      <c r="D3289" s="98">
        <v>45530</v>
      </c>
      <c r="E3289" s="1">
        <v>505</v>
      </c>
      <c r="F3289" t="s">
        <v>2416</v>
      </c>
      <c r="G3289" s="1">
        <v>3384347</v>
      </c>
      <c r="H3289" t="s">
        <v>2345</v>
      </c>
      <c r="I3289" s="88">
        <v>60</v>
      </c>
      <c r="L3289" s="47">
        <v>5.7200040000000012</v>
      </c>
      <c r="M3289" s="47">
        <f t="shared" si="108"/>
        <v>343.20024000000006</v>
      </c>
      <c r="N3289">
        <f t="shared" si="107"/>
        <v>26</v>
      </c>
    </row>
    <row r="3290" spans="1:14" x14ac:dyDescent="0.25">
      <c r="A3290" t="s">
        <v>2339</v>
      </c>
      <c r="B3290" t="s">
        <v>2537</v>
      </c>
      <c r="C3290" t="s">
        <v>2340</v>
      </c>
      <c r="D3290" s="98">
        <v>45530</v>
      </c>
      <c r="E3290" s="1">
        <v>505</v>
      </c>
      <c r="F3290" t="s">
        <v>2416</v>
      </c>
      <c r="G3290" s="1">
        <v>3284683</v>
      </c>
      <c r="H3290" t="s">
        <v>2343</v>
      </c>
      <c r="I3290" s="88">
        <v>60</v>
      </c>
      <c r="L3290" s="47">
        <v>30.099959999999999</v>
      </c>
      <c r="M3290" s="47">
        <f t="shared" si="108"/>
        <v>1805.9975999999999</v>
      </c>
      <c r="N3290">
        <f t="shared" si="107"/>
        <v>26</v>
      </c>
    </row>
    <row r="3291" spans="1:14" x14ac:dyDescent="0.25">
      <c r="A3291" t="s">
        <v>2339</v>
      </c>
      <c r="B3291" t="s">
        <v>2537</v>
      </c>
      <c r="C3291" t="s">
        <v>2340</v>
      </c>
      <c r="D3291" s="98">
        <v>45533</v>
      </c>
      <c r="E3291" s="1">
        <v>505</v>
      </c>
      <c r="F3291" t="s">
        <v>2416</v>
      </c>
      <c r="G3291" s="1">
        <v>3284683</v>
      </c>
      <c r="H3291" t="s">
        <v>2343</v>
      </c>
      <c r="I3291" s="88">
        <v>30</v>
      </c>
      <c r="L3291" s="47">
        <v>30.099959999999999</v>
      </c>
      <c r="M3291" s="47">
        <f t="shared" si="108"/>
        <v>902.99879999999996</v>
      </c>
      <c r="N3291">
        <f t="shared" si="107"/>
        <v>29</v>
      </c>
    </row>
    <row r="3292" spans="1:14" x14ac:dyDescent="0.25">
      <c r="A3292" t="s">
        <v>2339</v>
      </c>
      <c r="B3292" t="s">
        <v>2537</v>
      </c>
      <c r="C3292" t="s">
        <v>2340</v>
      </c>
      <c r="D3292" s="98">
        <v>45533</v>
      </c>
      <c r="E3292" s="1">
        <v>505</v>
      </c>
      <c r="F3292" t="s">
        <v>2416</v>
      </c>
      <c r="G3292" s="1">
        <v>3352387</v>
      </c>
      <c r="H3292" t="s">
        <v>2352</v>
      </c>
      <c r="I3292" s="88">
        <v>30</v>
      </c>
      <c r="L3292" s="47">
        <v>39.743999999999993</v>
      </c>
      <c r="M3292" s="47">
        <f t="shared" si="108"/>
        <v>1192.3199999999997</v>
      </c>
      <c r="N3292">
        <f t="shared" si="107"/>
        <v>29</v>
      </c>
    </row>
    <row r="3293" spans="1:14" x14ac:dyDescent="0.25">
      <c r="A3293" t="s">
        <v>2339</v>
      </c>
      <c r="B3293" t="s">
        <v>2537</v>
      </c>
      <c r="C3293" t="s">
        <v>2340</v>
      </c>
      <c r="D3293" s="98">
        <v>45533</v>
      </c>
      <c r="E3293" s="1">
        <v>505</v>
      </c>
      <c r="F3293" t="s">
        <v>2416</v>
      </c>
      <c r="G3293" s="1">
        <v>3384347</v>
      </c>
      <c r="H3293" t="s">
        <v>2345</v>
      </c>
      <c r="I3293" s="88">
        <v>60</v>
      </c>
      <c r="L3293" s="47">
        <v>5.7200040000000012</v>
      </c>
      <c r="M3293" s="47">
        <f t="shared" si="108"/>
        <v>343.20024000000006</v>
      </c>
      <c r="N3293">
        <f t="shared" si="107"/>
        <v>29</v>
      </c>
    </row>
    <row r="3294" spans="1:14" x14ac:dyDescent="0.25">
      <c r="A3294" t="s">
        <v>2339</v>
      </c>
      <c r="B3294" t="s">
        <v>2537</v>
      </c>
      <c r="C3294" t="s">
        <v>2340</v>
      </c>
      <c r="D3294" s="98">
        <v>45533</v>
      </c>
      <c r="E3294" s="1">
        <v>505</v>
      </c>
      <c r="F3294" t="s">
        <v>2416</v>
      </c>
      <c r="G3294" s="1">
        <v>3284683</v>
      </c>
      <c r="H3294" t="s">
        <v>2343</v>
      </c>
      <c r="I3294" s="88">
        <v>60</v>
      </c>
      <c r="L3294" s="47">
        <v>30.099959999999999</v>
      </c>
      <c r="M3294" s="47">
        <f t="shared" si="108"/>
        <v>1805.9975999999999</v>
      </c>
      <c r="N3294">
        <f t="shared" si="107"/>
        <v>29</v>
      </c>
    </row>
    <row r="3295" spans="1:14" x14ac:dyDescent="0.25">
      <c r="A3295" t="s">
        <v>2339</v>
      </c>
      <c r="B3295" t="s">
        <v>2537</v>
      </c>
      <c r="C3295" t="s">
        <v>2340</v>
      </c>
      <c r="D3295" s="98">
        <v>45533</v>
      </c>
      <c r="E3295" s="1">
        <v>505</v>
      </c>
      <c r="F3295" t="s">
        <v>2416</v>
      </c>
      <c r="G3295" s="1">
        <v>3373113</v>
      </c>
      <c r="H3295" t="s">
        <v>2353</v>
      </c>
      <c r="I3295" s="88">
        <v>300</v>
      </c>
      <c r="L3295" s="47">
        <v>5.9841899999999999</v>
      </c>
      <c r="M3295" s="47">
        <f t="shared" si="108"/>
        <v>1795.2570000000001</v>
      </c>
      <c r="N3295">
        <f t="shared" si="107"/>
        <v>29</v>
      </c>
    </row>
    <row r="3296" spans="1:14" x14ac:dyDescent="0.25">
      <c r="A3296" t="s">
        <v>2339</v>
      </c>
      <c r="B3296" t="s">
        <v>2537</v>
      </c>
      <c r="C3296" t="s">
        <v>2340</v>
      </c>
      <c r="D3296" s="98">
        <v>45533</v>
      </c>
      <c r="E3296" s="1">
        <v>505</v>
      </c>
      <c r="F3296" t="s">
        <v>2416</v>
      </c>
      <c r="G3296" s="1">
        <v>3384347</v>
      </c>
      <c r="H3296" t="s">
        <v>2345</v>
      </c>
      <c r="I3296" s="88">
        <v>180</v>
      </c>
      <c r="L3296" s="47">
        <v>5.7200040000000012</v>
      </c>
      <c r="M3296" s="47">
        <f t="shared" si="108"/>
        <v>1029.6007200000001</v>
      </c>
      <c r="N3296">
        <f t="shared" si="107"/>
        <v>29</v>
      </c>
    </row>
    <row r="3297" spans="1:14" x14ac:dyDescent="0.25">
      <c r="A3297" t="s">
        <v>2339</v>
      </c>
      <c r="B3297" t="s">
        <v>2537</v>
      </c>
      <c r="C3297" t="s">
        <v>2340</v>
      </c>
      <c r="D3297" s="98">
        <v>45533</v>
      </c>
      <c r="E3297" s="1">
        <v>505</v>
      </c>
      <c r="F3297" t="s">
        <v>2416</v>
      </c>
      <c r="G3297" s="1">
        <v>3408152</v>
      </c>
      <c r="H3297" t="s">
        <v>2346</v>
      </c>
      <c r="I3297" s="88">
        <v>60</v>
      </c>
      <c r="L3297" s="47">
        <v>19.800018000000001</v>
      </c>
      <c r="M3297" s="47">
        <f t="shared" si="108"/>
        <v>1188.00108</v>
      </c>
      <c r="N3297">
        <f t="shared" si="107"/>
        <v>29</v>
      </c>
    </row>
    <row r="3298" spans="1:14" x14ac:dyDescent="0.25">
      <c r="A3298" t="s">
        <v>2339</v>
      </c>
      <c r="B3298" t="s">
        <v>2537</v>
      </c>
      <c r="C3298" t="s">
        <v>2340</v>
      </c>
      <c r="D3298" s="98">
        <v>45533</v>
      </c>
      <c r="E3298" s="1">
        <v>505</v>
      </c>
      <c r="F3298" t="s">
        <v>2416</v>
      </c>
      <c r="G3298" s="1">
        <v>3564666</v>
      </c>
      <c r="H3298" t="s">
        <v>2362</v>
      </c>
      <c r="I3298" s="88">
        <v>24</v>
      </c>
      <c r="L3298" s="47">
        <v>20.323620000000002</v>
      </c>
      <c r="M3298" s="47">
        <f t="shared" si="108"/>
        <v>487.76688000000001</v>
      </c>
      <c r="N3298">
        <f t="shared" si="107"/>
        <v>29</v>
      </c>
    </row>
    <row r="3299" spans="1:14" x14ac:dyDescent="0.25">
      <c r="A3299" t="s">
        <v>2339</v>
      </c>
      <c r="B3299" t="s">
        <v>2537</v>
      </c>
      <c r="C3299" t="s">
        <v>2340</v>
      </c>
      <c r="D3299" s="98">
        <v>45533</v>
      </c>
      <c r="E3299" s="1">
        <v>505</v>
      </c>
      <c r="F3299" t="s">
        <v>2416</v>
      </c>
      <c r="G3299" s="1">
        <v>3584240</v>
      </c>
      <c r="H3299" t="s">
        <v>2357</v>
      </c>
      <c r="I3299" s="88">
        <v>180</v>
      </c>
      <c r="L3299" s="47">
        <v>5.9841899999999999</v>
      </c>
      <c r="M3299" s="47">
        <f t="shared" si="108"/>
        <v>1077.1541999999999</v>
      </c>
      <c r="N3299">
        <f t="shared" si="107"/>
        <v>29</v>
      </c>
    </row>
    <row r="3300" spans="1:14" x14ac:dyDescent="0.25">
      <c r="A3300" t="s">
        <v>2339</v>
      </c>
      <c r="B3300" t="s">
        <v>2537</v>
      </c>
      <c r="C3300" t="s">
        <v>2340</v>
      </c>
      <c r="D3300" s="98">
        <v>45533</v>
      </c>
      <c r="E3300" s="1">
        <v>505</v>
      </c>
      <c r="F3300" t="s">
        <v>2416</v>
      </c>
      <c r="G3300" s="1">
        <v>3584241</v>
      </c>
      <c r="H3300" t="s">
        <v>2358</v>
      </c>
      <c r="I3300" s="88">
        <v>20</v>
      </c>
      <c r="L3300" s="47">
        <v>20.662344000000001</v>
      </c>
      <c r="M3300" s="47">
        <f t="shared" si="108"/>
        <v>413.24688000000003</v>
      </c>
      <c r="N3300">
        <f t="shared" si="107"/>
        <v>29</v>
      </c>
    </row>
    <row r="3301" spans="1:14" x14ac:dyDescent="0.25">
      <c r="A3301" t="s">
        <v>2339</v>
      </c>
      <c r="B3301" t="s">
        <v>2537</v>
      </c>
      <c r="C3301" t="s">
        <v>2340</v>
      </c>
      <c r="D3301" s="98">
        <v>45534</v>
      </c>
      <c r="E3301" s="1">
        <v>505</v>
      </c>
      <c r="F3301" t="s">
        <v>2416</v>
      </c>
      <c r="G3301" s="1">
        <v>3284683</v>
      </c>
      <c r="H3301" t="s">
        <v>2343</v>
      </c>
      <c r="I3301" s="88">
        <v>60</v>
      </c>
      <c r="L3301" s="47">
        <v>30.099959999999999</v>
      </c>
      <c r="M3301" s="47">
        <f t="shared" si="108"/>
        <v>1805.9975999999999</v>
      </c>
      <c r="N3301">
        <f t="shared" si="107"/>
        <v>30</v>
      </c>
    </row>
    <row r="3302" spans="1:14" x14ac:dyDescent="0.25">
      <c r="A3302" t="s">
        <v>2339</v>
      </c>
      <c r="B3302" t="s">
        <v>2537</v>
      </c>
      <c r="C3302" t="s">
        <v>2340</v>
      </c>
      <c r="D3302" s="98">
        <v>45534</v>
      </c>
      <c r="E3302" s="1">
        <v>505</v>
      </c>
      <c r="F3302" t="s">
        <v>2416</v>
      </c>
      <c r="G3302" s="1">
        <v>3352387</v>
      </c>
      <c r="H3302" t="s">
        <v>2352</v>
      </c>
      <c r="I3302" s="88">
        <v>30</v>
      </c>
      <c r="L3302" s="47">
        <v>39.743999999999993</v>
      </c>
      <c r="M3302" s="47">
        <f t="shared" si="108"/>
        <v>1192.3199999999997</v>
      </c>
      <c r="N3302">
        <f t="shared" si="107"/>
        <v>30</v>
      </c>
    </row>
    <row r="3303" spans="1:14" x14ac:dyDescent="0.25">
      <c r="A3303" t="s">
        <v>2339</v>
      </c>
      <c r="B3303" t="s">
        <v>2537</v>
      </c>
      <c r="C3303" t="s">
        <v>2340</v>
      </c>
      <c r="D3303" s="98">
        <v>45534</v>
      </c>
      <c r="E3303" s="1">
        <v>505</v>
      </c>
      <c r="F3303" t="s">
        <v>2416</v>
      </c>
      <c r="G3303" s="1">
        <v>3584241</v>
      </c>
      <c r="H3303" t="s">
        <v>2358</v>
      </c>
      <c r="I3303" s="88">
        <v>60</v>
      </c>
      <c r="L3303" s="47">
        <v>20.662344000000001</v>
      </c>
      <c r="M3303" s="47">
        <f t="shared" si="108"/>
        <v>1239.74064</v>
      </c>
      <c r="N3303">
        <f t="shared" si="107"/>
        <v>30</v>
      </c>
    </row>
    <row r="3304" spans="1:14" x14ac:dyDescent="0.25">
      <c r="A3304" t="s">
        <v>2339</v>
      </c>
      <c r="B3304" t="s">
        <v>2537</v>
      </c>
      <c r="C3304" t="s">
        <v>2340</v>
      </c>
      <c r="D3304" s="98">
        <v>45531</v>
      </c>
      <c r="E3304" s="1">
        <v>506</v>
      </c>
      <c r="F3304" t="s">
        <v>2417</v>
      </c>
      <c r="G3304" s="1">
        <v>3284683</v>
      </c>
      <c r="H3304" t="s">
        <v>2343</v>
      </c>
      <c r="I3304" s="88">
        <v>30</v>
      </c>
      <c r="L3304" s="47">
        <v>30.099959999999999</v>
      </c>
      <c r="M3304" s="47">
        <f t="shared" si="108"/>
        <v>902.99879999999996</v>
      </c>
      <c r="N3304">
        <f t="shared" si="107"/>
        <v>27</v>
      </c>
    </row>
    <row r="3305" spans="1:14" x14ac:dyDescent="0.25">
      <c r="A3305" t="s">
        <v>2339</v>
      </c>
      <c r="B3305" t="s">
        <v>2537</v>
      </c>
      <c r="C3305" t="s">
        <v>2340</v>
      </c>
      <c r="D3305" s="98">
        <v>45532</v>
      </c>
      <c r="E3305" s="1">
        <v>508</v>
      </c>
      <c r="F3305" t="s">
        <v>2546</v>
      </c>
      <c r="G3305" s="1">
        <v>3373113</v>
      </c>
      <c r="H3305" t="s">
        <v>2353</v>
      </c>
      <c r="I3305" s="88">
        <v>60</v>
      </c>
      <c r="L3305" s="47">
        <v>5.9841899999999999</v>
      </c>
      <c r="M3305" s="47">
        <f t="shared" si="108"/>
        <v>359.0514</v>
      </c>
      <c r="N3305">
        <f t="shared" si="107"/>
        <v>28</v>
      </c>
    </row>
    <row r="3306" spans="1:14" x14ac:dyDescent="0.25">
      <c r="A3306" t="s">
        <v>2339</v>
      </c>
      <c r="B3306" t="s">
        <v>2537</v>
      </c>
      <c r="C3306" t="s">
        <v>2340</v>
      </c>
      <c r="D3306" s="98">
        <v>45533</v>
      </c>
      <c r="E3306" s="1">
        <v>508</v>
      </c>
      <c r="F3306" t="s">
        <v>2546</v>
      </c>
      <c r="G3306" s="1">
        <v>3284683</v>
      </c>
      <c r="H3306" t="s">
        <v>2343</v>
      </c>
      <c r="I3306" s="88">
        <v>12</v>
      </c>
      <c r="L3306" s="47">
        <v>30.099959999999999</v>
      </c>
      <c r="M3306" s="47">
        <f t="shared" si="108"/>
        <v>361.19952000000001</v>
      </c>
      <c r="N3306">
        <f t="shared" si="107"/>
        <v>29</v>
      </c>
    </row>
    <row r="3307" spans="1:14" x14ac:dyDescent="0.25">
      <c r="A3307" t="s">
        <v>2339</v>
      </c>
      <c r="B3307" t="s">
        <v>2537</v>
      </c>
      <c r="C3307" t="s">
        <v>2340</v>
      </c>
      <c r="D3307" s="98">
        <v>45533</v>
      </c>
      <c r="E3307" s="1">
        <v>508</v>
      </c>
      <c r="F3307" t="s">
        <v>2546</v>
      </c>
      <c r="G3307" s="1">
        <v>3580230</v>
      </c>
      <c r="H3307" t="s">
        <v>2356</v>
      </c>
      <c r="I3307" s="88">
        <v>6</v>
      </c>
      <c r="L3307" s="47">
        <v>36.695520000000002</v>
      </c>
      <c r="M3307" s="47">
        <f t="shared" si="108"/>
        <v>220.17312000000001</v>
      </c>
      <c r="N3307">
        <f t="shared" si="107"/>
        <v>29</v>
      </c>
    </row>
    <row r="3308" spans="1:14" x14ac:dyDescent="0.25">
      <c r="A3308" t="s">
        <v>2339</v>
      </c>
      <c r="B3308" t="s">
        <v>2537</v>
      </c>
      <c r="C3308" t="s">
        <v>2340</v>
      </c>
      <c r="D3308" s="98">
        <v>45531</v>
      </c>
      <c r="E3308" s="1">
        <v>509</v>
      </c>
      <c r="F3308" t="s">
        <v>2419</v>
      </c>
      <c r="G3308" s="1">
        <v>3384347</v>
      </c>
      <c r="H3308" t="s">
        <v>2345</v>
      </c>
      <c r="I3308" s="88">
        <v>60</v>
      </c>
      <c r="L3308" s="47">
        <v>5.7200040000000012</v>
      </c>
      <c r="M3308" s="47">
        <f t="shared" si="108"/>
        <v>343.20024000000006</v>
      </c>
      <c r="N3308">
        <f t="shared" si="107"/>
        <v>27</v>
      </c>
    </row>
    <row r="3309" spans="1:14" x14ac:dyDescent="0.25">
      <c r="A3309" t="s">
        <v>2339</v>
      </c>
      <c r="B3309" t="s">
        <v>2537</v>
      </c>
      <c r="C3309" t="s">
        <v>2340</v>
      </c>
      <c r="D3309" s="98">
        <v>45531</v>
      </c>
      <c r="E3309" s="1">
        <v>509</v>
      </c>
      <c r="F3309" t="s">
        <v>2419</v>
      </c>
      <c r="G3309" s="1">
        <v>3564666</v>
      </c>
      <c r="H3309" t="s">
        <v>2362</v>
      </c>
      <c r="I3309" s="88">
        <v>12</v>
      </c>
      <c r="L3309" s="47">
        <v>20.323620000000002</v>
      </c>
      <c r="M3309" s="47">
        <f t="shared" si="108"/>
        <v>243.88344000000001</v>
      </c>
      <c r="N3309">
        <f t="shared" si="107"/>
        <v>27</v>
      </c>
    </row>
    <row r="3310" spans="1:14" x14ac:dyDescent="0.25">
      <c r="A3310" t="s">
        <v>2339</v>
      </c>
      <c r="B3310" t="s">
        <v>2537</v>
      </c>
      <c r="C3310" t="s">
        <v>2340</v>
      </c>
      <c r="D3310" s="98">
        <v>45533</v>
      </c>
      <c r="E3310" s="1">
        <v>510</v>
      </c>
      <c r="F3310" t="s">
        <v>2420</v>
      </c>
      <c r="G3310" s="1">
        <v>3564666</v>
      </c>
      <c r="H3310" t="s">
        <v>2362</v>
      </c>
      <c r="I3310" s="88">
        <v>12</v>
      </c>
      <c r="L3310" s="47">
        <v>20.323620000000002</v>
      </c>
      <c r="M3310" s="47">
        <f t="shared" si="108"/>
        <v>243.88344000000001</v>
      </c>
      <c r="N3310">
        <f t="shared" si="107"/>
        <v>29</v>
      </c>
    </row>
    <row r="3311" spans="1:14" x14ac:dyDescent="0.25">
      <c r="A3311" t="s">
        <v>2339</v>
      </c>
      <c r="B3311" t="s">
        <v>2537</v>
      </c>
      <c r="C3311" t="s">
        <v>2340</v>
      </c>
      <c r="D3311" s="98">
        <v>45533</v>
      </c>
      <c r="E3311" s="1">
        <v>510</v>
      </c>
      <c r="F3311" t="s">
        <v>2420</v>
      </c>
      <c r="G3311" s="1">
        <v>3564667</v>
      </c>
      <c r="H3311" t="s">
        <v>2347</v>
      </c>
      <c r="I3311" s="88">
        <v>12</v>
      </c>
      <c r="L3311" s="47">
        <v>20.323620000000002</v>
      </c>
      <c r="M3311" s="47">
        <f t="shared" si="108"/>
        <v>243.88344000000001</v>
      </c>
      <c r="N3311">
        <f t="shared" si="107"/>
        <v>29</v>
      </c>
    </row>
    <row r="3312" spans="1:14" x14ac:dyDescent="0.25">
      <c r="A3312" t="s">
        <v>2339</v>
      </c>
      <c r="B3312" t="s">
        <v>2537</v>
      </c>
      <c r="C3312" t="s">
        <v>2340</v>
      </c>
      <c r="D3312" s="98">
        <v>45533</v>
      </c>
      <c r="E3312" s="1">
        <v>510</v>
      </c>
      <c r="F3312" t="s">
        <v>2420</v>
      </c>
      <c r="G3312" s="1">
        <v>3580230</v>
      </c>
      <c r="H3312" t="s">
        <v>2356</v>
      </c>
      <c r="I3312" s="88">
        <v>6</v>
      </c>
      <c r="L3312" s="47">
        <v>36.695520000000002</v>
      </c>
      <c r="M3312" s="47">
        <f t="shared" si="108"/>
        <v>220.17312000000001</v>
      </c>
      <c r="N3312">
        <f t="shared" si="107"/>
        <v>29</v>
      </c>
    </row>
    <row r="3313" spans="1:14" x14ac:dyDescent="0.25">
      <c r="A3313" t="s">
        <v>2339</v>
      </c>
      <c r="B3313" t="s">
        <v>2537</v>
      </c>
      <c r="C3313" t="s">
        <v>2340</v>
      </c>
      <c r="D3313" s="98">
        <v>45533</v>
      </c>
      <c r="E3313" s="1">
        <v>511</v>
      </c>
      <c r="F3313" t="s">
        <v>2421</v>
      </c>
      <c r="G3313" s="1">
        <v>3384347</v>
      </c>
      <c r="H3313" t="s">
        <v>2345</v>
      </c>
      <c r="I3313" s="88">
        <v>60</v>
      </c>
      <c r="L3313" s="47">
        <v>5.7200040000000012</v>
      </c>
      <c r="M3313" s="47">
        <f t="shared" si="108"/>
        <v>343.20024000000006</v>
      </c>
      <c r="N3313">
        <f t="shared" si="107"/>
        <v>29</v>
      </c>
    </row>
    <row r="3314" spans="1:14" x14ac:dyDescent="0.25">
      <c r="A3314" t="s">
        <v>2339</v>
      </c>
      <c r="B3314" t="s">
        <v>2537</v>
      </c>
      <c r="C3314" t="s">
        <v>2340</v>
      </c>
      <c r="D3314" s="98">
        <v>45533</v>
      </c>
      <c r="E3314" s="1">
        <v>511</v>
      </c>
      <c r="F3314" t="s">
        <v>2421</v>
      </c>
      <c r="G3314" s="1">
        <v>3284683</v>
      </c>
      <c r="H3314" t="s">
        <v>2343</v>
      </c>
      <c r="I3314" s="88">
        <v>12</v>
      </c>
      <c r="L3314" s="47">
        <v>30.099959999999999</v>
      </c>
      <c r="M3314" s="47">
        <f t="shared" si="108"/>
        <v>361.19952000000001</v>
      </c>
      <c r="N3314">
        <f t="shared" si="107"/>
        <v>29</v>
      </c>
    </row>
    <row r="3315" spans="1:14" x14ac:dyDescent="0.25">
      <c r="A3315" t="s">
        <v>2339</v>
      </c>
      <c r="B3315" t="s">
        <v>2537</v>
      </c>
      <c r="C3315" t="s">
        <v>2340</v>
      </c>
      <c r="D3315" s="98">
        <v>45533</v>
      </c>
      <c r="E3315" s="1">
        <v>511</v>
      </c>
      <c r="F3315" t="s">
        <v>2421</v>
      </c>
      <c r="G3315" s="1">
        <v>3352387</v>
      </c>
      <c r="H3315" t="s">
        <v>2352</v>
      </c>
      <c r="I3315" s="88">
        <v>30</v>
      </c>
      <c r="L3315" s="47">
        <v>39.743999999999993</v>
      </c>
      <c r="M3315" s="47">
        <f t="shared" si="108"/>
        <v>1192.3199999999997</v>
      </c>
      <c r="N3315">
        <f t="shared" si="107"/>
        <v>29</v>
      </c>
    </row>
    <row r="3316" spans="1:14" x14ac:dyDescent="0.25">
      <c r="A3316" t="s">
        <v>2339</v>
      </c>
      <c r="B3316" t="s">
        <v>2537</v>
      </c>
      <c r="C3316" t="s">
        <v>2340</v>
      </c>
      <c r="D3316" s="98">
        <v>45533</v>
      </c>
      <c r="E3316" s="1">
        <v>511</v>
      </c>
      <c r="F3316" t="s">
        <v>2421</v>
      </c>
      <c r="G3316" s="1">
        <v>3408152</v>
      </c>
      <c r="H3316" t="s">
        <v>2346</v>
      </c>
      <c r="I3316" s="88">
        <v>60</v>
      </c>
      <c r="L3316" s="47">
        <v>19.800018000000001</v>
      </c>
      <c r="M3316" s="47">
        <f t="shared" si="108"/>
        <v>1188.00108</v>
      </c>
      <c r="N3316">
        <f t="shared" si="107"/>
        <v>29</v>
      </c>
    </row>
    <row r="3317" spans="1:14" x14ac:dyDescent="0.25">
      <c r="A3317" t="s">
        <v>2339</v>
      </c>
      <c r="B3317" t="s">
        <v>2537</v>
      </c>
      <c r="C3317" t="s">
        <v>2340</v>
      </c>
      <c r="D3317" s="98">
        <v>45532</v>
      </c>
      <c r="E3317" s="1">
        <v>512</v>
      </c>
      <c r="F3317" t="s">
        <v>2422</v>
      </c>
      <c r="G3317" s="1">
        <v>3352387</v>
      </c>
      <c r="H3317" t="s">
        <v>2352</v>
      </c>
      <c r="I3317" s="88">
        <v>18</v>
      </c>
      <c r="L3317" s="47">
        <v>39.743999999999993</v>
      </c>
      <c r="M3317" s="47">
        <f t="shared" si="108"/>
        <v>715.39199999999983</v>
      </c>
      <c r="N3317">
        <f t="shared" si="107"/>
        <v>28</v>
      </c>
    </row>
    <row r="3318" spans="1:14" x14ac:dyDescent="0.25">
      <c r="A3318" t="s">
        <v>2339</v>
      </c>
      <c r="B3318" t="s">
        <v>2537</v>
      </c>
      <c r="C3318" t="s">
        <v>2340</v>
      </c>
      <c r="D3318" s="98">
        <v>45532</v>
      </c>
      <c r="E3318" s="1">
        <v>512</v>
      </c>
      <c r="F3318" t="s">
        <v>2422</v>
      </c>
      <c r="G3318" s="1">
        <v>3284683</v>
      </c>
      <c r="H3318" t="s">
        <v>2343</v>
      </c>
      <c r="I3318" s="88">
        <v>60</v>
      </c>
      <c r="L3318" s="47">
        <v>30.099959999999999</v>
      </c>
      <c r="M3318" s="47">
        <f t="shared" si="108"/>
        <v>1805.9975999999999</v>
      </c>
      <c r="N3318">
        <f t="shared" si="107"/>
        <v>28</v>
      </c>
    </row>
    <row r="3319" spans="1:14" x14ac:dyDescent="0.25">
      <c r="A3319" t="s">
        <v>2339</v>
      </c>
      <c r="B3319" t="s">
        <v>2537</v>
      </c>
      <c r="C3319" t="s">
        <v>2340</v>
      </c>
      <c r="D3319" s="98">
        <v>45533</v>
      </c>
      <c r="E3319" s="1">
        <v>512</v>
      </c>
      <c r="F3319" t="s">
        <v>2422</v>
      </c>
      <c r="G3319" s="1">
        <v>3284683</v>
      </c>
      <c r="H3319" t="s">
        <v>2343</v>
      </c>
      <c r="I3319" s="88">
        <v>30</v>
      </c>
      <c r="L3319" s="47">
        <v>30.099959999999999</v>
      </c>
      <c r="M3319" s="47">
        <f t="shared" si="108"/>
        <v>902.99879999999996</v>
      </c>
      <c r="N3319">
        <f t="shared" si="107"/>
        <v>29</v>
      </c>
    </row>
    <row r="3320" spans="1:14" x14ac:dyDescent="0.25">
      <c r="A3320" t="s">
        <v>2339</v>
      </c>
      <c r="B3320" t="s">
        <v>2537</v>
      </c>
      <c r="C3320" t="s">
        <v>2340</v>
      </c>
      <c r="D3320" s="98">
        <v>45533</v>
      </c>
      <c r="E3320" s="1">
        <v>512</v>
      </c>
      <c r="F3320" t="s">
        <v>2422</v>
      </c>
      <c r="G3320" s="1">
        <v>3564666</v>
      </c>
      <c r="H3320" t="s">
        <v>2362</v>
      </c>
      <c r="I3320" s="88">
        <v>48</v>
      </c>
      <c r="L3320" s="47">
        <v>20.323620000000002</v>
      </c>
      <c r="M3320" s="47">
        <f t="shared" si="108"/>
        <v>975.53376000000003</v>
      </c>
      <c r="N3320">
        <f t="shared" si="107"/>
        <v>29</v>
      </c>
    </row>
    <row r="3321" spans="1:14" x14ac:dyDescent="0.25">
      <c r="A3321" t="s">
        <v>2339</v>
      </c>
      <c r="B3321" t="s">
        <v>2537</v>
      </c>
      <c r="C3321" t="s">
        <v>2340</v>
      </c>
      <c r="D3321" s="98">
        <v>45530</v>
      </c>
      <c r="E3321" s="1">
        <v>513</v>
      </c>
      <c r="F3321" t="s">
        <v>2423</v>
      </c>
      <c r="G3321" s="1">
        <v>3352387</v>
      </c>
      <c r="H3321" t="s">
        <v>2352</v>
      </c>
      <c r="I3321" s="88">
        <v>12</v>
      </c>
      <c r="L3321" s="47">
        <v>39.743999999999993</v>
      </c>
      <c r="M3321" s="47">
        <f t="shared" si="108"/>
        <v>476.92799999999988</v>
      </c>
      <c r="N3321">
        <f t="shared" si="107"/>
        <v>26</v>
      </c>
    </row>
    <row r="3322" spans="1:14" x14ac:dyDescent="0.25">
      <c r="A3322" t="s">
        <v>2339</v>
      </c>
      <c r="B3322" t="s">
        <v>2537</v>
      </c>
      <c r="C3322" t="s">
        <v>2340</v>
      </c>
      <c r="D3322" s="98">
        <v>45534</v>
      </c>
      <c r="E3322" s="1">
        <v>514</v>
      </c>
      <c r="F3322" t="s">
        <v>2547</v>
      </c>
      <c r="G3322" s="1">
        <v>3384346</v>
      </c>
      <c r="H3322" t="s">
        <v>2354</v>
      </c>
      <c r="I3322" s="88">
        <v>12</v>
      </c>
      <c r="L3322" s="47">
        <v>37.949940000000005</v>
      </c>
      <c r="M3322" s="47">
        <f t="shared" si="108"/>
        <v>455.39928000000009</v>
      </c>
      <c r="N3322">
        <f t="shared" si="107"/>
        <v>30</v>
      </c>
    </row>
    <row r="3323" spans="1:14" x14ac:dyDescent="0.25">
      <c r="A3323" t="s">
        <v>2339</v>
      </c>
      <c r="B3323" t="s">
        <v>2537</v>
      </c>
      <c r="C3323" t="s">
        <v>2340</v>
      </c>
      <c r="D3323" s="98">
        <v>45534</v>
      </c>
      <c r="E3323" s="1">
        <v>514</v>
      </c>
      <c r="F3323" t="s">
        <v>2547</v>
      </c>
      <c r="G3323" s="1">
        <v>3284683</v>
      </c>
      <c r="H3323" t="s">
        <v>2343</v>
      </c>
      <c r="I3323" s="88">
        <v>60</v>
      </c>
      <c r="L3323" s="47">
        <v>30.099959999999999</v>
      </c>
      <c r="M3323" s="47">
        <f t="shared" si="108"/>
        <v>1805.9975999999999</v>
      </c>
      <c r="N3323">
        <f t="shared" si="107"/>
        <v>30</v>
      </c>
    </row>
    <row r="3324" spans="1:14" x14ac:dyDescent="0.25">
      <c r="A3324" t="s">
        <v>2339</v>
      </c>
      <c r="B3324" t="s">
        <v>2537</v>
      </c>
      <c r="C3324" t="s">
        <v>2340</v>
      </c>
      <c r="D3324" s="98">
        <v>45534</v>
      </c>
      <c r="E3324" s="1">
        <v>514</v>
      </c>
      <c r="F3324" t="s">
        <v>2547</v>
      </c>
      <c r="G3324" s="1">
        <v>3352387</v>
      </c>
      <c r="H3324" t="s">
        <v>2352</v>
      </c>
      <c r="I3324" s="88">
        <v>30</v>
      </c>
      <c r="L3324" s="47">
        <v>39.743999999999993</v>
      </c>
      <c r="M3324" s="47">
        <f t="shared" si="108"/>
        <v>1192.3199999999997</v>
      </c>
      <c r="N3324">
        <f t="shared" si="107"/>
        <v>30</v>
      </c>
    </row>
    <row r="3325" spans="1:14" x14ac:dyDescent="0.25">
      <c r="A3325" t="s">
        <v>2339</v>
      </c>
      <c r="B3325" t="s">
        <v>2537</v>
      </c>
      <c r="C3325" t="s">
        <v>2340</v>
      </c>
      <c r="D3325" s="98">
        <v>45534</v>
      </c>
      <c r="E3325" s="1">
        <v>514</v>
      </c>
      <c r="F3325" t="s">
        <v>2547</v>
      </c>
      <c r="G3325" s="1">
        <v>3373113</v>
      </c>
      <c r="H3325" t="s">
        <v>2353</v>
      </c>
      <c r="I3325" s="88">
        <v>120</v>
      </c>
      <c r="L3325" s="47">
        <v>5.9841899999999999</v>
      </c>
      <c r="M3325" s="47">
        <f t="shared" si="108"/>
        <v>718.1028</v>
      </c>
      <c r="N3325">
        <f t="shared" si="107"/>
        <v>30</v>
      </c>
    </row>
    <row r="3326" spans="1:14" x14ac:dyDescent="0.25">
      <c r="A3326" t="s">
        <v>2339</v>
      </c>
      <c r="B3326" t="s">
        <v>2537</v>
      </c>
      <c r="C3326" t="s">
        <v>2340</v>
      </c>
      <c r="D3326" s="98">
        <v>45534</v>
      </c>
      <c r="E3326" s="1">
        <v>514</v>
      </c>
      <c r="F3326" t="s">
        <v>2547</v>
      </c>
      <c r="G3326" s="1">
        <v>3384346</v>
      </c>
      <c r="H3326" t="s">
        <v>2354</v>
      </c>
      <c r="I3326" s="88">
        <v>18</v>
      </c>
      <c r="L3326" s="47">
        <v>37.949940000000005</v>
      </c>
      <c r="M3326" s="47">
        <f t="shared" si="108"/>
        <v>683.09892000000013</v>
      </c>
      <c r="N3326">
        <f t="shared" si="107"/>
        <v>30</v>
      </c>
    </row>
    <row r="3327" spans="1:14" x14ac:dyDescent="0.25">
      <c r="A3327" t="s">
        <v>2339</v>
      </c>
      <c r="B3327" t="s">
        <v>2537</v>
      </c>
      <c r="C3327" t="s">
        <v>2340</v>
      </c>
      <c r="D3327" s="98">
        <v>45534</v>
      </c>
      <c r="E3327" s="1">
        <v>514</v>
      </c>
      <c r="F3327" t="s">
        <v>2547</v>
      </c>
      <c r="G3327" s="1">
        <v>3384347</v>
      </c>
      <c r="H3327" t="s">
        <v>2345</v>
      </c>
      <c r="I3327" s="88">
        <v>120</v>
      </c>
      <c r="L3327" s="47">
        <v>5.7200040000000012</v>
      </c>
      <c r="M3327" s="47">
        <f t="shared" si="108"/>
        <v>686.40048000000013</v>
      </c>
      <c r="N3327">
        <f t="shared" si="107"/>
        <v>30</v>
      </c>
    </row>
    <row r="3328" spans="1:14" x14ac:dyDescent="0.25">
      <c r="A3328" t="s">
        <v>2339</v>
      </c>
      <c r="B3328" t="s">
        <v>2537</v>
      </c>
      <c r="C3328" t="s">
        <v>2340</v>
      </c>
      <c r="D3328" s="98">
        <v>45534</v>
      </c>
      <c r="E3328" s="1">
        <v>514</v>
      </c>
      <c r="F3328" t="s">
        <v>2547</v>
      </c>
      <c r="G3328" s="1">
        <v>3408152</v>
      </c>
      <c r="H3328" t="s">
        <v>2346</v>
      </c>
      <c r="I3328" s="88">
        <v>60</v>
      </c>
      <c r="L3328" s="47">
        <v>19.800018000000001</v>
      </c>
      <c r="M3328" s="47">
        <f t="shared" si="108"/>
        <v>1188.00108</v>
      </c>
      <c r="N3328">
        <f t="shared" si="107"/>
        <v>30</v>
      </c>
    </row>
    <row r="3329" spans="1:14" x14ac:dyDescent="0.25">
      <c r="A3329" t="s">
        <v>2339</v>
      </c>
      <c r="B3329" t="s">
        <v>2537</v>
      </c>
      <c r="C3329" t="s">
        <v>2340</v>
      </c>
      <c r="D3329" s="98">
        <v>45535</v>
      </c>
      <c r="E3329" s="1">
        <v>514</v>
      </c>
      <c r="F3329" t="s">
        <v>2547</v>
      </c>
      <c r="G3329" s="1">
        <v>3564667</v>
      </c>
      <c r="H3329" t="s">
        <v>2347</v>
      </c>
      <c r="I3329" s="88">
        <v>12</v>
      </c>
      <c r="L3329" s="47">
        <v>20.323620000000002</v>
      </c>
      <c r="M3329" s="47">
        <f t="shared" si="108"/>
        <v>243.88344000000001</v>
      </c>
      <c r="N3329">
        <f t="shared" si="107"/>
        <v>31</v>
      </c>
    </row>
    <row r="3330" spans="1:14" x14ac:dyDescent="0.25">
      <c r="A3330" t="s">
        <v>2339</v>
      </c>
      <c r="B3330" t="s">
        <v>2537</v>
      </c>
      <c r="C3330" t="s">
        <v>2340</v>
      </c>
      <c r="D3330" s="98">
        <v>45535</v>
      </c>
      <c r="E3330" s="1">
        <v>514</v>
      </c>
      <c r="F3330" t="s">
        <v>2547</v>
      </c>
      <c r="G3330" s="1">
        <v>3565351</v>
      </c>
      <c r="H3330" t="s">
        <v>2342</v>
      </c>
      <c r="I3330" s="88">
        <v>48</v>
      </c>
      <c r="L3330" s="47">
        <v>12.645809999999999</v>
      </c>
      <c r="M3330" s="47">
        <f t="shared" si="108"/>
        <v>606.99887999999999</v>
      </c>
      <c r="N3330">
        <f t="shared" ref="N3330:N3379" si="109">+DAY(D3330)</f>
        <v>31</v>
      </c>
    </row>
    <row r="3331" spans="1:14" x14ac:dyDescent="0.25">
      <c r="A3331" t="s">
        <v>2339</v>
      </c>
      <c r="B3331" t="s">
        <v>2537</v>
      </c>
      <c r="C3331" t="s">
        <v>2340</v>
      </c>
      <c r="D3331" s="98">
        <v>45535</v>
      </c>
      <c r="E3331" s="1">
        <v>514</v>
      </c>
      <c r="F3331" t="s">
        <v>2547</v>
      </c>
      <c r="G3331" s="1">
        <v>3584240</v>
      </c>
      <c r="H3331" t="s">
        <v>2357</v>
      </c>
      <c r="I3331" s="88">
        <v>120</v>
      </c>
      <c r="L3331" s="47">
        <v>5.9841899999999999</v>
      </c>
      <c r="M3331" s="47">
        <f t="shared" si="108"/>
        <v>718.1028</v>
      </c>
      <c r="N3331">
        <f t="shared" si="109"/>
        <v>31</v>
      </c>
    </row>
    <row r="3332" spans="1:14" x14ac:dyDescent="0.25">
      <c r="A3332" t="s">
        <v>2339</v>
      </c>
      <c r="B3332" t="s">
        <v>2537</v>
      </c>
      <c r="C3332" t="s">
        <v>2340</v>
      </c>
      <c r="D3332" s="98">
        <v>45535</v>
      </c>
      <c r="E3332" s="1">
        <v>514</v>
      </c>
      <c r="F3332" t="s">
        <v>2547</v>
      </c>
      <c r="G3332" s="1">
        <v>3584241</v>
      </c>
      <c r="H3332" t="s">
        <v>2358</v>
      </c>
      <c r="I3332" s="88">
        <v>40</v>
      </c>
      <c r="L3332" s="47">
        <v>20.662344000000001</v>
      </c>
      <c r="M3332" s="47">
        <f t="shared" si="108"/>
        <v>826.49376000000007</v>
      </c>
      <c r="N3332">
        <f t="shared" si="109"/>
        <v>31</v>
      </c>
    </row>
    <row r="3333" spans="1:14" x14ac:dyDescent="0.25">
      <c r="A3333" t="s">
        <v>2339</v>
      </c>
      <c r="B3333" t="s">
        <v>2537</v>
      </c>
      <c r="C3333" t="s">
        <v>2340</v>
      </c>
      <c r="D3333" s="98">
        <v>45532</v>
      </c>
      <c r="E3333" s="1">
        <v>515</v>
      </c>
      <c r="F3333" t="s">
        <v>2548</v>
      </c>
      <c r="G3333" s="1">
        <v>3373113</v>
      </c>
      <c r="H3333" t="s">
        <v>2353</v>
      </c>
      <c r="I3333" s="88">
        <v>60</v>
      </c>
      <c r="L3333" s="47">
        <v>5.9841899999999999</v>
      </c>
      <c r="M3333" s="47">
        <f t="shared" si="108"/>
        <v>359.0514</v>
      </c>
      <c r="N3333">
        <f t="shared" si="109"/>
        <v>28</v>
      </c>
    </row>
    <row r="3334" spans="1:14" x14ac:dyDescent="0.25">
      <c r="A3334" t="s">
        <v>2339</v>
      </c>
      <c r="B3334" t="s">
        <v>2537</v>
      </c>
      <c r="C3334" t="s">
        <v>2340</v>
      </c>
      <c r="D3334" s="98">
        <v>45532</v>
      </c>
      <c r="E3334" s="1">
        <v>515</v>
      </c>
      <c r="F3334" t="s">
        <v>2548</v>
      </c>
      <c r="G3334" s="1">
        <v>3384347</v>
      </c>
      <c r="H3334" t="s">
        <v>2345</v>
      </c>
      <c r="I3334" s="88">
        <v>60</v>
      </c>
      <c r="L3334" s="47">
        <v>5.7200040000000012</v>
      </c>
      <c r="M3334" s="47">
        <f t="shared" si="108"/>
        <v>343.20024000000006</v>
      </c>
      <c r="N3334">
        <f t="shared" si="109"/>
        <v>28</v>
      </c>
    </row>
    <row r="3335" spans="1:14" x14ac:dyDescent="0.25">
      <c r="A3335" t="s">
        <v>2339</v>
      </c>
      <c r="B3335" t="s">
        <v>2537</v>
      </c>
      <c r="C3335" t="s">
        <v>2340</v>
      </c>
      <c r="D3335" s="98">
        <v>45534</v>
      </c>
      <c r="E3335" s="1">
        <v>516</v>
      </c>
      <c r="F3335" t="s">
        <v>2424</v>
      </c>
      <c r="G3335" s="1">
        <v>3284683</v>
      </c>
      <c r="H3335" t="s">
        <v>2343</v>
      </c>
      <c r="I3335" s="88">
        <v>120</v>
      </c>
      <c r="L3335" s="47">
        <v>30.099959999999999</v>
      </c>
      <c r="M3335" s="47">
        <f t="shared" si="108"/>
        <v>3611.9951999999998</v>
      </c>
      <c r="N3335">
        <f t="shared" si="109"/>
        <v>30</v>
      </c>
    </row>
    <row r="3336" spans="1:14" x14ac:dyDescent="0.25">
      <c r="A3336" t="s">
        <v>2339</v>
      </c>
      <c r="B3336" t="s">
        <v>2537</v>
      </c>
      <c r="C3336" t="s">
        <v>2340</v>
      </c>
      <c r="D3336" s="98">
        <v>45534</v>
      </c>
      <c r="E3336" s="1">
        <v>518</v>
      </c>
      <c r="F3336" t="s">
        <v>2425</v>
      </c>
      <c r="G3336" s="1">
        <v>3384346</v>
      </c>
      <c r="H3336" t="s">
        <v>2354</v>
      </c>
      <c r="I3336" s="88">
        <v>30</v>
      </c>
      <c r="L3336" s="47">
        <v>37.949940000000005</v>
      </c>
      <c r="M3336" s="47">
        <f t="shared" ref="M3336:M3386" si="110">+I3336*L3336</f>
        <v>1138.4982000000002</v>
      </c>
      <c r="N3336">
        <f t="shared" si="109"/>
        <v>30</v>
      </c>
    </row>
    <row r="3337" spans="1:14" x14ac:dyDescent="0.25">
      <c r="A3337" t="s">
        <v>2339</v>
      </c>
      <c r="B3337" t="s">
        <v>2537</v>
      </c>
      <c r="C3337" t="s">
        <v>2340</v>
      </c>
      <c r="D3337" s="98">
        <v>45534</v>
      </c>
      <c r="E3337" s="1">
        <v>518</v>
      </c>
      <c r="F3337" t="s">
        <v>2425</v>
      </c>
      <c r="G3337" s="1">
        <v>3384347</v>
      </c>
      <c r="H3337" t="s">
        <v>2345</v>
      </c>
      <c r="I3337" s="88">
        <v>120</v>
      </c>
      <c r="L3337" s="47">
        <v>5.7200040000000012</v>
      </c>
      <c r="M3337" s="47">
        <f t="shared" si="110"/>
        <v>686.40048000000013</v>
      </c>
      <c r="N3337">
        <f t="shared" si="109"/>
        <v>30</v>
      </c>
    </row>
    <row r="3338" spans="1:14" x14ac:dyDescent="0.25">
      <c r="A3338" t="s">
        <v>2339</v>
      </c>
      <c r="B3338" t="s">
        <v>2537</v>
      </c>
      <c r="C3338" t="s">
        <v>2340</v>
      </c>
      <c r="D3338" s="98">
        <v>45534</v>
      </c>
      <c r="E3338" s="1">
        <v>518</v>
      </c>
      <c r="F3338" t="s">
        <v>2425</v>
      </c>
      <c r="G3338" s="1">
        <v>3584240</v>
      </c>
      <c r="H3338" t="s">
        <v>2357</v>
      </c>
      <c r="I3338" s="88">
        <v>120</v>
      </c>
      <c r="L3338" s="47">
        <v>5.9841899999999999</v>
      </c>
      <c r="M3338" s="47">
        <f t="shared" si="110"/>
        <v>718.1028</v>
      </c>
      <c r="N3338">
        <f t="shared" si="109"/>
        <v>30</v>
      </c>
    </row>
    <row r="3339" spans="1:14" x14ac:dyDescent="0.25">
      <c r="A3339" t="s">
        <v>2339</v>
      </c>
      <c r="B3339" t="s">
        <v>2537</v>
      </c>
      <c r="C3339" t="s">
        <v>2340</v>
      </c>
      <c r="D3339" s="98">
        <v>45534</v>
      </c>
      <c r="E3339" s="1">
        <v>518</v>
      </c>
      <c r="F3339" t="s">
        <v>2425</v>
      </c>
      <c r="G3339" s="1">
        <v>3584241</v>
      </c>
      <c r="H3339" t="s">
        <v>2358</v>
      </c>
      <c r="I3339" s="88">
        <v>40</v>
      </c>
      <c r="L3339" s="47">
        <v>20.662344000000001</v>
      </c>
      <c r="M3339" s="47">
        <f t="shared" si="110"/>
        <v>826.49376000000007</v>
      </c>
      <c r="N3339">
        <f t="shared" si="109"/>
        <v>30</v>
      </c>
    </row>
    <row r="3340" spans="1:14" x14ac:dyDescent="0.25">
      <c r="A3340" t="s">
        <v>2339</v>
      </c>
      <c r="B3340" t="s">
        <v>2537</v>
      </c>
      <c r="C3340" t="s">
        <v>2340</v>
      </c>
      <c r="D3340" s="98">
        <v>45534</v>
      </c>
      <c r="E3340" s="1">
        <v>523</v>
      </c>
      <c r="F3340" t="s">
        <v>2549</v>
      </c>
      <c r="G3340" s="1">
        <v>3384346</v>
      </c>
      <c r="H3340" t="s">
        <v>2354</v>
      </c>
      <c r="I3340" s="88">
        <v>6</v>
      </c>
      <c r="L3340" s="47">
        <v>37.949940000000005</v>
      </c>
      <c r="M3340" s="47">
        <f t="shared" si="110"/>
        <v>227.69964000000004</v>
      </c>
      <c r="N3340">
        <f t="shared" si="109"/>
        <v>30</v>
      </c>
    </row>
    <row r="3341" spans="1:14" x14ac:dyDescent="0.25">
      <c r="A3341" t="s">
        <v>2339</v>
      </c>
      <c r="B3341" t="s">
        <v>2537</v>
      </c>
      <c r="C3341" t="s">
        <v>2340</v>
      </c>
      <c r="D3341" s="98">
        <v>45534</v>
      </c>
      <c r="E3341" s="1">
        <v>523</v>
      </c>
      <c r="F3341" t="s">
        <v>2549</v>
      </c>
      <c r="G3341" s="1">
        <v>3580595</v>
      </c>
      <c r="H3341" t="s">
        <v>2349</v>
      </c>
      <c r="I3341" s="88">
        <v>6</v>
      </c>
      <c r="L3341" s="47">
        <v>18.065520000000003</v>
      </c>
      <c r="M3341" s="47">
        <f t="shared" si="110"/>
        <v>108.39312000000001</v>
      </c>
      <c r="N3341">
        <f t="shared" si="109"/>
        <v>30</v>
      </c>
    </row>
    <row r="3342" spans="1:14" x14ac:dyDescent="0.25">
      <c r="A3342" t="s">
        <v>2339</v>
      </c>
      <c r="B3342" t="s">
        <v>2537</v>
      </c>
      <c r="C3342" t="s">
        <v>2340</v>
      </c>
      <c r="D3342" s="98">
        <v>45534</v>
      </c>
      <c r="E3342" s="1">
        <v>523</v>
      </c>
      <c r="F3342" t="s">
        <v>2549</v>
      </c>
      <c r="G3342" s="1">
        <v>3564666</v>
      </c>
      <c r="H3342" t="s">
        <v>2362</v>
      </c>
      <c r="I3342" s="88">
        <v>12</v>
      </c>
      <c r="L3342" s="47">
        <v>20.323620000000002</v>
      </c>
      <c r="M3342" s="47">
        <f t="shared" si="110"/>
        <v>243.88344000000001</v>
      </c>
      <c r="N3342">
        <f t="shared" si="109"/>
        <v>30</v>
      </c>
    </row>
    <row r="3343" spans="1:14" x14ac:dyDescent="0.25">
      <c r="A3343" t="s">
        <v>2339</v>
      </c>
      <c r="B3343" t="s">
        <v>2537</v>
      </c>
      <c r="C3343" t="s">
        <v>2340</v>
      </c>
      <c r="D3343" s="98">
        <v>45530</v>
      </c>
      <c r="E3343" s="1">
        <v>526</v>
      </c>
      <c r="F3343" t="s">
        <v>2427</v>
      </c>
      <c r="G3343" s="1">
        <v>3352387</v>
      </c>
      <c r="H3343" t="s">
        <v>2352</v>
      </c>
      <c r="I3343" s="88">
        <v>12</v>
      </c>
      <c r="L3343" s="47">
        <v>39.743999999999993</v>
      </c>
      <c r="M3343" s="47">
        <f t="shared" si="110"/>
        <v>476.92799999999988</v>
      </c>
      <c r="N3343">
        <f t="shared" si="109"/>
        <v>26</v>
      </c>
    </row>
    <row r="3344" spans="1:14" x14ac:dyDescent="0.25">
      <c r="A3344" t="s">
        <v>2339</v>
      </c>
      <c r="B3344" t="s">
        <v>2537</v>
      </c>
      <c r="C3344" t="s">
        <v>2340</v>
      </c>
      <c r="D3344" s="98">
        <v>45530</v>
      </c>
      <c r="E3344" s="1">
        <v>526</v>
      </c>
      <c r="F3344" t="s">
        <v>2427</v>
      </c>
      <c r="G3344" s="1">
        <v>3373113</v>
      </c>
      <c r="H3344" t="s">
        <v>2353</v>
      </c>
      <c r="I3344" s="88">
        <v>60</v>
      </c>
      <c r="L3344" s="47">
        <v>5.9841899999999999</v>
      </c>
      <c r="M3344" s="47">
        <f t="shared" si="110"/>
        <v>359.0514</v>
      </c>
      <c r="N3344">
        <f t="shared" si="109"/>
        <v>26</v>
      </c>
    </row>
    <row r="3345" spans="1:14" x14ac:dyDescent="0.25">
      <c r="A3345" t="s">
        <v>2339</v>
      </c>
      <c r="B3345" t="s">
        <v>2537</v>
      </c>
      <c r="C3345" t="s">
        <v>2340</v>
      </c>
      <c r="D3345" s="98">
        <v>45530</v>
      </c>
      <c r="E3345" s="1">
        <v>526</v>
      </c>
      <c r="F3345" t="s">
        <v>2427</v>
      </c>
      <c r="G3345" s="1">
        <v>3564667</v>
      </c>
      <c r="H3345" t="s">
        <v>2347</v>
      </c>
      <c r="I3345" s="88">
        <v>12</v>
      </c>
      <c r="L3345" s="47">
        <v>20.323620000000002</v>
      </c>
      <c r="M3345" s="47">
        <f t="shared" si="110"/>
        <v>243.88344000000001</v>
      </c>
      <c r="N3345">
        <f t="shared" si="109"/>
        <v>26</v>
      </c>
    </row>
    <row r="3346" spans="1:14" x14ac:dyDescent="0.25">
      <c r="A3346" t="s">
        <v>2339</v>
      </c>
      <c r="B3346" t="s">
        <v>2537</v>
      </c>
      <c r="C3346" t="s">
        <v>2340</v>
      </c>
      <c r="D3346" s="98">
        <v>45530</v>
      </c>
      <c r="E3346" s="1">
        <v>526</v>
      </c>
      <c r="F3346" t="s">
        <v>2427</v>
      </c>
      <c r="G3346" s="1">
        <v>3584240</v>
      </c>
      <c r="H3346" t="s">
        <v>2357</v>
      </c>
      <c r="I3346" s="88">
        <v>60</v>
      </c>
      <c r="L3346" s="47">
        <v>5.9841899999999999</v>
      </c>
      <c r="M3346" s="47">
        <f t="shared" si="110"/>
        <v>359.0514</v>
      </c>
      <c r="N3346">
        <f t="shared" si="109"/>
        <v>26</v>
      </c>
    </row>
    <row r="3347" spans="1:14" x14ac:dyDescent="0.25">
      <c r="A3347" t="s">
        <v>2339</v>
      </c>
      <c r="B3347" t="s">
        <v>2537</v>
      </c>
      <c r="C3347" t="s">
        <v>2340</v>
      </c>
      <c r="D3347" s="98">
        <v>45530</v>
      </c>
      <c r="E3347" s="1">
        <v>526</v>
      </c>
      <c r="F3347" t="s">
        <v>2427</v>
      </c>
      <c r="G3347" s="1">
        <v>3584241</v>
      </c>
      <c r="H3347" t="s">
        <v>2358</v>
      </c>
      <c r="I3347" s="88">
        <v>20</v>
      </c>
      <c r="L3347" s="47">
        <v>20.662344000000001</v>
      </c>
      <c r="M3347" s="47">
        <f t="shared" si="110"/>
        <v>413.24688000000003</v>
      </c>
      <c r="N3347">
        <f t="shared" si="109"/>
        <v>26</v>
      </c>
    </row>
    <row r="3348" spans="1:14" x14ac:dyDescent="0.25">
      <c r="A3348" t="s">
        <v>2339</v>
      </c>
      <c r="B3348" t="s">
        <v>2537</v>
      </c>
      <c r="C3348" t="s">
        <v>2340</v>
      </c>
      <c r="D3348" s="98">
        <v>45530</v>
      </c>
      <c r="E3348" s="1">
        <v>526</v>
      </c>
      <c r="F3348" t="s">
        <v>2427</v>
      </c>
      <c r="G3348" s="1">
        <v>3284683</v>
      </c>
      <c r="H3348" t="s">
        <v>2343</v>
      </c>
      <c r="I3348" s="88">
        <v>12</v>
      </c>
      <c r="L3348" s="47">
        <v>30.099959999999999</v>
      </c>
      <c r="M3348" s="47">
        <f t="shared" si="110"/>
        <v>361.19952000000001</v>
      </c>
      <c r="N3348">
        <f t="shared" si="109"/>
        <v>26</v>
      </c>
    </row>
    <row r="3349" spans="1:14" x14ac:dyDescent="0.25">
      <c r="A3349" t="s">
        <v>2339</v>
      </c>
      <c r="B3349" t="s">
        <v>2537</v>
      </c>
      <c r="C3349" t="s">
        <v>2340</v>
      </c>
      <c r="D3349" s="98">
        <v>45530</v>
      </c>
      <c r="E3349" s="1">
        <v>526</v>
      </c>
      <c r="F3349" t="s">
        <v>2427</v>
      </c>
      <c r="G3349" s="1">
        <v>3352387</v>
      </c>
      <c r="H3349" t="s">
        <v>2352</v>
      </c>
      <c r="I3349" s="88">
        <v>12</v>
      </c>
      <c r="L3349" s="47">
        <v>39.743999999999993</v>
      </c>
      <c r="M3349" s="47">
        <f t="shared" si="110"/>
        <v>476.92799999999988</v>
      </c>
      <c r="N3349">
        <f t="shared" si="109"/>
        <v>26</v>
      </c>
    </row>
    <row r="3350" spans="1:14" x14ac:dyDescent="0.25">
      <c r="A3350" t="s">
        <v>2339</v>
      </c>
      <c r="B3350" t="s">
        <v>2537</v>
      </c>
      <c r="C3350" t="s">
        <v>2340</v>
      </c>
      <c r="D3350" s="98">
        <v>45530</v>
      </c>
      <c r="E3350" s="1">
        <v>526</v>
      </c>
      <c r="F3350" t="s">
        <v>2427</v>
      </c>
      <c r="G3350" s="1">
        <v>3373113</v>
      </c>
      <c r="H3350" t="s">
        <v>2353</v>
      </c>
      <c r="I3350" s="88">
        <v>120</v>
      </c>
      <c r="L3350" s="47">
        <v>5.9841899999999999</v>
      </c>
      <c r="M3350" s="47">
        <f t="shared" si="110"/>
        <v>718.1028</v>
      </c>
      <c r="N3350">
        <f t="shared" si="109"/>
        <v>26</v>
      </c>
    </row>
    <row r="3351" spans="1:14" x14ac:dyDescent="0.25">
      <c r="A3351" t="s">
        <v>2339</v>
      </c>
      <c r="B3351" t="s">
        <v>2537</v>
      </c>
      <c r="C3351" t="s">
        <v>2340</v>
      </c>
      <c r="D3351" s="98">
        <v>45530</v>
      </c>
      <c r="E3351" s="1">
        <v>526</v>
      </c>
      <c r="F3351" t="s">
        <v>2427</v>
      </c>
      <c r="G3351" s="1">
        <v>3384346</v>
      </c>
      <c r="H3351" t="s">
        <v>2354</v>
      </c>
      <c r="I3351" s="88">
        <v>6</v>
      </c>
      <c r="L3351" s="47">
        <v>37.949940000000005</v>
      </c>
      <c r="M3351" s="47">
        <f t="shared" si="110"/>
        <v>227.69964000000004</v>
      </c>
      <c r="N3351">
        <f t="shared" si="109"/>
        <v>26</v>
      </c>
    </row>
    <row r="3352" spans="1:14" x14ac:dyDescent="0.25">
      <c r="A3352" t="s">
        <v>2339</v>
      </c>
      <c r="B3352" t="s">
        <v>2537</v>
      </c>
      <c r="C3352" t="s">
        <v>2340</v>
      </c>
      <c r="D3352" s="98">
        <v>45530</v>
      </c>
      <c r="E3352" s="1">
        <v>526</v>
      </c>
      <c r="F3352" t="s">
        <v>2427</v>
      </c>
      <c r="G3352" s="1">
        <v>3408152</v>
      </c>
      <c r="H3352" t="s">
        <v>2346</v>
      </c>
      <c r="I3352" s="88">
        <v>20</v>
      </c>
      <c r="L3352" s="47">
        <v>19.800018000000001</v>
      </c>
      <c r="M3352" s="47">
        <f t="shared" si="110"/>
        <v>396.00036</v>
      </c>
      <c r="N3352">
        <f t="shared" si="109"/>
        <v>26</v>
      </c>
    </row>
    <row r="3353" spans="1:14" x14ac:dyDescent="0.25">
      <c r="A3353" t="s">
        <v>2339</v>
      </c>
      <c r="B3353" t="s">
        <v>2537</v>
      </c>
      <c r="C3353" t="s">
        <v>2340</v>
      </c>
      <c r="D3353" s="98">
        <v>45530</v>
      </c>
      <c r="E3353" s="1">
        <v>526</v>
      </c>
      <c r="F3353" t="s">
        <v>2427</v>
      </c>
      <c r="G3353" s="1">
        <v>3565350</v>
      </c>
      <c r="H3353" t="s">
        <v>2364</v>
      </c>
      <c r="I3353" s="88">
        <v>24</v>
      </c>
      <c r="L3353" s="47">
        <v>12.645809999999999</v>
      </c>
      <c r="M3353" s="47">
        <f t="shared" si="110"/>
        <v>303.49943999999999</v>
      </c>
      <c r="N3353">
        <f t="shared" si="109"/>
        <v>26</v>
      </c>
    </row>
    <row r="3354" spans="1:14" x14ac:dyDescent="0.25">
      <c r="A3354" t="s">
        <v>2339</v>
      </c>
      <c r="B3354" t="s">
        <v>2537</v>
      </c>
      <c r="C3354" t="s">
        <v>2340</v>
      </c>
      <c r="D3354" s="98">
        <v>45535</v>
      </c>
      <c r="E3354" s="1">
        <v>527</v>
      </c>
      <c r="F3354" t="s">
        <v>5182</v>
      </c>
      <c r="G3354" s="1">
        <v>3564666</v>
      </c>
      <c r="H3354" t="s">
        <v>2362</v>
      </c>
      <c r="I3354" s="88">
        <v>12</v>
      </c>
      <c r="L3354" s="47">
        <v>20.323620000000002</v>
      </c>
      <c r="M3354" s="47">
        <f t="shared" si="110"/>
        <v>243.88344000000001</v>
      </c>
      <c r="N3354">
        <f t="shared" si="109"/>
        <v>31</v>
      </c>
    </row>
    <row r="3355" spans="1:14" x14ac:dyDescent="0.25">
      <c r="A3355" t="s">
        <v>2339</v>
      </c>
      <c r="B3355" t="s">
        <v>2537</v>
      </c>
      <c r="C3355" t="s">
        <v>2340</v>
      </c>
      <c r="D3355" s="98">
        <v>45535</v>
      </c>
      <c r="E3355" s="1">
        <v>527</v>
      </c>
      <c r="F3355" t="s">
        <v>5182</v>
      </c>
      <c r="G3355" s="1">
        <v>3564667</v>
      </c>
      <c r="H3355" t="s">
        <v>2347</v>
      </c>
      <c r="I3355" s="88">
        <v>12</v>
      </c>
      <c r="L3355" s="47">
        <v>20.323620000000002</v>
      </c>
      <c r="M3355" s="47">
        <f t="shared" si="110"/>
        <v>243.88344000000001</v>
      </c>
      <c r="N3355">
        <f t="shared" si="109"/>
        <v>31</v>
      </c>
    </row>
    <row r="3356" spans="1:14" x14ac:dyDescent="0.25">
      <c r="A3356" t="s">
        <v>2339</v>
      </c>
      <c r="B3356" t="s">
        <v>2537</v>
      </c>
      <c r="C3356" t="s">
        <v>2340</v>
      </c>
      <c r="D3356" s="98">
        <v>45534</v>
      </c>
      <c r="E3356" s="1">
        <v>528</v>
      </c>
      <c r="F3356" t="s">
        <v>2428</v>
      </c>
      <c r="G3356" s="1">
        <v>3564666</v>
      </c>
      <c r="H3356" t="s">
        <v>2362</v>
      </c>
      <c r="I3356" s="88">
        <v>12</v>
      </c>
      <c r="L3356" s="47">
        <v>20.323620000000002</v>
      </c>
      <c r="M3356" s="47">
        <f t="shared" si="110"/>
        <v>243.88344000000001</v>
      </c>
      <c r="N3356">
        <f t="shared" si="109"/>
        <v>30</v>
      </c>
    </row>
    <row r="3357" spans="1:14" x14ac:dyDescent="0.25">
      <c r="A3357" t="s">
        <v>2339</v>
      </c>
      <c r="B3357" t="s">
        <v>2537</v>
      </c>
      <c r="C3357" t="s">
        <v>2340</v>
      </c>
      <c r="D3357" s="98">
        <v>45534</v>
      </c>
      <c r="E3357" s="1">
        <v>528</v>
      </c>
      <c r="F3357" t="s">
        <v>2428</v>
      </c>
      <c r="G3357" s="1">
        <v>3284683</v>
      </c>
      <c r="H3357" t="s">
        <v>2343</v>
      </c>
      <c r="I3357" s="88">
        <v>42</v>
      </c>
      <c r="L3357" s="47">
        <v>30.099959999999999</v>
      </c>
      <c r="M3357" s="47">
        <f t="shared" si="110"/>
        <v>1264.19832</v>
      </c>
      <c r="N3357">
        <f t="shared" si="109"/>
        <v>30</v>
      </c>
    </row>
    <row r="3358" spans="1:14" x14ac:dyDescent="0.25">
      <c r="A3358" t="s">
        <v>2339</v>
      </c>
      <c r="B3358" t="s">
        <v>2537</v>
      </c>
      <c r="C3358" t="s">
        <v>2340</v>
      </c>
      <c r="D3358" s="98">
        <v>45534</v>
      </c>
      <c r="E3358" s="1">
        <v>528</v>
      </c>
      <c r="F3358" t="s">
        <v>2428</v>
      </c>
      <c r="G3358" s="1">
        <v>3373113</v>
      </c>
      <c r="H3358" t="s">
        <v>2353</v>
      </c>
      <c r="I3358" s="88">
        <v>60</v>
      </c>
      <c r="L3358" s="47">
        <v>5.9841899999999999</v>
      </c>
      <c r="M3358" s="47">
        <f t="shared" si="110"/>
        <v>359.0514</v>
      </c>
      <c r="N3358">
        <f t="shared" si="109"/>
        <v>30</v>
      </c>
    </row>
    <row r="3359" spans="1:14" x14ac:dyDescent="0.25">
      <c r="A3359" t="s">
        <v>2339</v>
      </c>
      <c r="B3359" t="s">
        <v>2537</v>
      </c>
      <c r="C3359" t="s">
        <v>2340</v>
      </c>
      <c r="D3359" s="98">
        <v>45531</v>
      </c>
      <c r="E3359" s="1">
        <v>529</v>
      </c>
      <c r="F3359" t="s">
        <v>2429</v>
      </c>
      <c r="G3359" s="1">
        <v>3565351</v>
      </c>
      <c r="H3359" t="s">
        <v>2342</v>
      </c>
      <c r="I3359" s="88">
        <v>24</v>
      </c>
      <c r="L3359" s="47">
        <v>12.645809999999999</v>
      </c>
      <c r="M3359" s="47">
        <f t="shared" si="110"/>
        <v>303.49943999999999</v>
      </c>
      <c r="N3359">
        <f t="shared" si="109"/>
        <v>27</v>
      </c>
    </row>
    <row r="3360" spans="1:14" x14ac:dyDescent="0.25">
      <c r="A3360" t="s">
        <v>2339</v>
      </c>
      <c r="B3360" t="s">
        <v>2537</v>
      </c>
      <c r="C3360" t="s">
        <v>2340</v>
      </c>
      <c r="D3360" s="98">
        <v>45531</v>
      </c>
      <c r="E3360" s="1">
        <v>529</v>
      </c>
      <c r="F3360" t="s">
        <v>2429</v>
      </c>
      <c r="G3360" s="1">
        <v>3384347</v>
      </c>
      <c r="H3360" t="s">
        <v>2345</v>
      </c>
      <c r="I3360" s="88">
        <v>180</v>
      </c>
      <c r="L3360" s="47">
        <v>5.7200040000000012</v>
      </c>
      <c r="M3360" s="47">
        <f t="shared" si="110"/>
        <v>1029.6007200000001</v>
      </c>
      <c r="N3360">
        <f t="shared" si="109"/>
        <v>27</v>
      </c>
    </row>
    <row r="3361" spans="1:14" x14ac:dyDescent="0.25">
      <c r="A3361" t="s">
        <v>2339</v>
      </c>
      <c r="B3361" t="s">
        <v>2537</v>
      </c>
      <c r="C3361" t="s">
        <v>2340</v>
      </c>
      <c r="D3361" s="98">
        <v>45531</v>
      </c>
      <c r="E3361" s="1">
        <v>529</v>
      </c>
      <c r="F3361" t="s">
        <v>2429</v>
      </c>
      <c r="G3361" s="1">
        <v>3564666</v>
      </c>
      <c r="H3361" t="s">
        <v>2362</v>
      </c>
      <c r="I3361" s="88">
        <v>24</v>
      </c>
      <c r="L3361" s="47">
        <v>20.323620000000002</v>
      </c>
      <c r="M3361" s="47">
        <f t="shared" si="110"/>
        <v>487.76688000000001</v>
      </c>
      <c r="N3361">
        <f t="shared" si="109"/>
        <v>27</v>
      </c>
    </row>
    <row r="3362" spans="1:14" x14ac:dyDescent="0.25">
      <c r="A3362" t="s">
        <v>2339</v>
      </c>
      <c r="B3362" t="s">
        <v>2537</v>
      </c>
      <c r="C3362" t="s">
        <v>2340</v>
      </c>
      <c r="D3362" s="98">
        <v>45531</v>
      </c>
      <c r="E3362" s="1">
        <v>529</v>
      </c>
      <c r="F3362" t="s">
        <v>2429</v>
      </c>
      <c r="G3362" s="1">
        <v>3565351</v>
      </c>
      <c r="H3362" t="s">
        <v>2342</v>
      </c>
      <c r="I3362" s="88">
        <v>48</v>
      </c>
      <c r="L3362" s="47">
        <v>12.645809999999999</v>
      </c>
      <c r="M3362" s="47">
        <f t="shared" si="110"/>
        <v>606.99887999999999</v>
      </c>
      <c r="N3362">
        <f t="shared" si="109"/>
        <v>27</v>
      </c>
    </row>
    <row r="3363" spans="1:14" x14ac:dyDescent="0.25">
      <c r="A3363" t="s">
        <v>2339</v>
      </c>
      <c r="B3363" t="s">
        <v>2537</v>
      </c>
      <c r="C3363" t="s">
        <v>2340</v>
      </c>
      <c r="D3363" s="98">
        <v>45531</v>
      </c>
      <c r="E3363" s="1">
        <v>529</v>
      </c>
      <c r="F3363" t="s">
        <v>2429</v>
      </c>
      <c r="G3363" s="1">
        <v>3584240</v>
      </c>
      <c r="H3363" t="s">
        <v>2357</v>
      </c>
      <c r="I3363" s="88">
        <v>120</v>
      </c>
      <c r="L3363" s="47">
        <v>5.9841899999999999</v>
      </c>
      <c r="M3363" s="47">
        <f t="shared" si="110"/>
        <v>718.1028</v>
      </c>
      <c r="N3363">
        <f t="shared" si="109"/>
        <v>27</v>
      </c>
    </row>
    <row r="3364" spans="1:14" x14ac:dyDescent="0.25">
      <c r="A3364" t="s">
        <v>2339</v>
      </c>
      <c r="B3364" t="s">
        <v>2537</v>
      </c>
      <c r="C3364" t="s">
        <v>2340</v>
      </c>
      <c r="D3364" s="98">
        <v>45533</v>
      </c>
      <c r="E3364" s="1">
        <v>530</v>
      </c>
      <c r="F3364" t="s">
        <v>2550</v>
      </c>
      <c r="G3364" s="1">
        <v>3284683</v>
      </c>
      <c r="H3364" t="s">
        <v>2343</v>
      </c>
      <c r="I3364" s="88">
        <v>60</v>
      </c>
      <c r="L3364" s="47">
        <v>30.099959999999999</v>
      </c>
      <c r="M3364" s="47">
        <f t="shared" si="110"/>
        <v>1805.9975999999999</v>
      </c>
      <c r="N3364">
        <f t="shared" si="109"/>
        <v>29</v>
      </c>
    </row>
    <row r="3365" spans="1:14" x14ac:dyDescent="0.25">
      <c r="A3365" t="s">
        <v>2339</v>
      </c>
      <c r="B3365" t="s">
        <v>2537</v>
      </c>
      <c r="C3365" t="s">
        <v>2340</v>
      </c>
      <c r="D3365" s="98">
        <v>45533</v>
      </c>
      <c r="E3365" s="1">
        <v>530</v>
      </c>
      <c r="F3365" t="s">
        <v>2550</v>
      </c>
      <c r="G3365" s="1">
        <v>3352387</v>
      </c>
      <c r="H3365" t="s">
        <v>2352</v>
      </c>
      <c r="I3365" s="88">
        <v>60</v>
      </c>
      <c r="L3365" s="47">
        <v>39.743999999999993</v>
      </c>
      <c r="M3365" s="47">
        <f t="shared" si="110"/>
        <v>2384.6399999999994</v>
      </c>
      <c r="N3365">
        <f t="shared" si="109"/>
        <v>29</v>
      </c>
    </row>
    <row r="3366" spans="1:14" x14ac:dyDescent="0.25">
      <c r="A3366" t="s">
        <v>2339</v>
      </c>
      <c r="B3366" t="s">
        <v>2537</v>
      </c>
      <c r="C3366" t="s">
        <v>2340</v>
      </c>
      <c r="D3366" s="98">
        <v>45533</v>
      </c>
      <c r="E3366" s="1">
        <v>530</v>
      </c>
      <c r="F3366" t="s">
        <v>2550</v>
      </c>
      <c r="G3366" s="1">
        <v>3384346</v>
      </c>
      <c r="H3366" t="s">
        <v>2354</v>
      </c>
      <c r="I3366" s="88">
        <v>24</v>
      </c>
      <c r="L3366" s="47">
        <v>37.949940000000005</v>
      </c>
      <c r="M3366" s="47">
        <f t="shared" si="110"/>
        <v>910.79856000000018</v>
      </c>
      <c r="N3366">
        <f t="shared" si="109"/>
        <v>29</v>
      </c>
    </row>
    <row r="3367" spans="1:14" x14ac:dyDescent="0.25">
      <c r="A3367" t="s">
        <v>2339</v>
      </c>
      <c r="B3367" t="s">
        <v>2537</v>
      </c>
      <c r="C3367" t="s">
        <v>2340</v>
      </c>
      <c r="D3367" s="98">
        <v>45530</v>
      </c>
      <c r="E3367" s="1">
        <v>539</v>
      </c>
      <c r="F3367" t="s">
        <v>2432</v>
      </c>
      <c r="G3367" s="1">
        <v>3352387</v>
      </c>
      <c r="H3367" t="s">
        <v>2352</v>
      </c>
      <c r="I3367" s="88">
        <v>18</v>
      </c>
      <c r="L3367" s="47">
        <v>39.743999999999993</v>
      </c>
      <c r="M3367" s="47">
        <f t="shared" si="110"/>
        <v>715.39199999999983</v>
      </c>
      <c r="N3367">
        <f t="shared" si="109"/>
        <v>26</v>
      </c>
    </row>
    <row r="3368" spans="1:14" x14ac:dyDescent="0.25">
      <c r="A3368" t="s">
        <v>2339</v>
      </c>
      <c r="B3368" t="s">
        <v>2537</v>
      </c>
      <c r="C3368" t="s">
        <v>2340</v>
      </c>
      <c r="D3368" s="98">
        <v>45530</v>
      </c>
      <c r="E3368" s="1">
        <v>539</v>
      </c>
      <c r="F3368" t="s">
        <v>2432</v>
      </c>
      <c r="G3368" s="1">
        <v>3564667</v>
      </c>
      <c r="H3368" t="s">
        <v>2347</v>
      </c>
      <c r="I3368" s="88">
        <v>12</v>
      </c>
      <c r="L3368" s="47">
        <v>20.323620000000002</v>
      </c>
      <c r="M3368" s="47">
        <f t="shared" si="110"/>
        <v>243.88344000000001</v>
      </c>
      <c r="N3368">
        <f t="shared" si="109"/>
        <v>26</v>
      </c>
    </row>
    <row r="3369" spans="1:14" x14ac:dyDescent="0.25">
      <c r="A3369" t="s">
        <v>2339</v>
      </c>
      <c r="B3369" t="s">
        <v>2537</v>
      </c>
      <c r="C3369" t="s">
        <v>2340</v>
      </c>
      <c r="D3369" s="98">
        <v>45533</v>
      </c>
      <c r="E3369" s="1">
        <v>539</v>
      </c>
      <c r="F3369" t="s">
        <v>2432</v>
      </c>
      <c r="G3369" s="1">
        <v>3284683</v>
      </c>
      <c r="H3369" t="s">
        <v>2343</v>
      </c>
      <c r="I3369" s="88">
        <v>12</v>
      </c>
      <c r="L3369" s="47">
        <v>30.099959999999999</v>
      </c>
      <c r="M3369" s="47">
        <f t="shared" si="110"/>
        <v>361.19952000000001</v>
      </c>
      <c r="N3369">
        <f t="shared" si="109"/>
        <v>29</v>
      </c>
    </row>
    <row r="3370" spans="1:14" x14ac:dyDescent="0.25">
      <c r="A3370" t="s">
        <v>2339</v>
      </c>
      <c r="B3370" t="s">
        <v>2537</v>
      </c>
      <c r="C3370" t="s">
        <v>2340</v>
      </c>
      <c r="D3370" s="98">
        <v>45533</v>
      </c>
      <c r="E3370" s="1">
        <v>539</v>
      </c>
      <c r="F3370" t="s">
        <v>2432</v>
      </c>
      <c r="G3370" s="1">
        <v>3373113</v>
      </c>
      <c r="H3370" t="s">
        <v>2353</v>
      </c>
      <c r="I3370" s="88">
        <v>60</v>
      </c>
      <c r="L3370" s="47">
        <v>5.9841899999999999</v>
      </c>
      <c r="M3370" s="47">
        <f t="shared" si="110"/>
        <v>359.0514</v>
      </c>
      <c r="N3370">
        <f t="shared" si="109"/>
        <v>29</v>
      </c>
    </row>
    <row r="3371" spans="1:14" x14ac:dyDescent="0.25">
      <c r="A3371" t="s">
        <v>2339</v>
      </c>
      <c r="B3371" t="s">
        <v>2537</v>
      </c>
      <c r="C3371" t="s">
        <v>2340</v>
      </c>
      <c r="D3371" s="98">
        <v>45533</v>
      </c>
      <c r="E3371" s="1">
        <v>539</v>
      </c>
      <c r="F3371" t="s">
        <v>2432</v>
      </c>
      <c r="G3371" s="1">
        <v>3565351</v>
      </c>
      <c r="H3371" t="s">
        <v>2342</v>
      </c>
      <c r="I3371" s="88">
        <v>24</v>
      </c>
      <c r="L3371" s="47">
        <v>12.645809999999999</v>
      </c>
      <c r="M3371" s="47">
        <f t="shared" si="110"/>
        <v>303.49943999999999</v>
      </c>
      <c r="N3371">
        <f t="shared" si="109"/>
        <v>29</v>
      </c>
    </row>
    <row r="3372" spans="1:14" x14ac:dyDescent="0.25">
      <c r="A3372" t="s">
        <v>2339</v>
      </c>
      <c r="B3372" t="s">
        <v>2537</v>
      </c>
      <c r="C3372" t="s">
        <v>2340</v>
      </c>
      <c r="D3372" s="98">
        <v>45533</v>
      </c>
      <c r="E3372" s="1">
        <v>539</v>
      </c>
      <c r="F3372" t="s">
        <v>2432</v>
      </c>
      <c r="G3372" s="1">
        <v>3584240</v>
      </c>
      <c r="H3372" t="s">
        <v>2357</v>
      </c>
      <c r="I3372" s="88">
        <v>60</v>
      </c>
      <c r="L3372" s="47">
        <v>5.9841899999999999</v>
      </c>
      <c r="M3372" s="47">
        <f t="shared" si="110"/>
        <v>359.0514</v>
      </c>
      <c r="N3372">
        <f t="shared" si="109"/>
        <v>29</v>
      </c>
    </row>
    <row r="3373" spans="1:14" x14ac:dyDescent="0.25">
      <c r="A3373" t="s">
        <v>2339</v>
      </c>
      <c r="B3373" t="s">
        <v>2537</v>
      </c>
      <c r="C3373" t="s">
        <v>2340</v>
      </c>
      <c r="D3373" s="98">
        <v>45534</v>
      </c>
      <c r="E3373" s="1">
        <v>540</v>
      </c>
      <c r="F3373" t="s">
        <v>2433</v>
      </c>
      <c r="G3373" s="1">
        <v>3564666</v>
      </c>
      <c r="H3373" t="s">
        <v>2362</v>
      </c>
      <c r="I3373" s="88">
        <v>12</v>
      </c>
      <c r="L3373" s="47">
        <v>20.323620000000002</v>
      </c>
      <c r="M3373" s="47">
        <f t="shared" si="110"/>
        <v>243.88344000000001</v>
      </c>
      <c r="N3373">
        <f t="shared" si="109"/>
        <v>30</v>
      </c>
    </row>
    <row r="3374" spans="1:14" x14ac:dyDescent="0.25">
      <c r="A3374" t="s">
        <v>2339</v>
      </c>
      <c r="B3374" t="s">
        <v>2537</v>
      </c>
      <c r="C3374" t="s">
        <v>2340</v>
      </c>
      <c r="D3374" s="98">
        <v>45534</v>
      </c>
      <c r="E3374" s="1">
        <v>540</v>
      </c>
      <c r="F3374" t="s">
        <v>2433</v>
      </c>
      <c r="G3374" s="1">
        <v>3373113</v>
      </c>
      <c r="H3374" t="s">
        <v>2353</v>
      </c>
      <c r="I3374" s="88">
        <v>120</v>
      </c>
      <c r="L3374" s="47">
        <v>5.9841899999999999</v>
      </c>
      <c r="M3374" s="47">
        <f t="shared" si="110"/>
        <v>718.1028</v>
      </c>
      <c r="N3374">
        <f t="shared" si="109"/>
        <v>30</v>
      </c>
    </row>
    <row r="3375" spans="1:14" x14ac:dyDescent="0.25">
      <c r="A3375" t="s">
        <v>2339</v>
      </c>
      <c r="B3375" t="s">
        <v>2537</v>
      </c>
      <c r="C3375" t="s">
        <v>2340</v>
      </c>
      <c r="D3375" s="98">
        <v>45533</v>
      </c>
      <c r="E3375" s="1">
        <v>541</v>
      </c>
      <c r="F3375" t="s">
        <v>2434</v>
      </c>
      <c r="G3375" s="1">
        <v>3565350</v>
      </c>
      <c r="H3375" t="s">
        <v>2364</v>
      </c>
      <c r="I3375" s="88">
        <v>24</v>
      </c>
      <c r="L3375" s="47">
        <v>12.645809999999999</v>
      </c>
      <c r="M3375" s="47">
        <f t="shared" si="110"/>
        <v>303.49943999999999</v>
      </c>
      <c r="N3375">
        <f t="shared" si="109"/>
        <v>29</v>
      </c>
    </row>
    <row r="3376" spans="1:14" x14ac:dyDescent="0.25">
      <c r="A3376" t="s">
        <v>2339</v>
      </c>
      <c r="B3376" t="s">
        <v>2537</v>
      </c>
      <c r="C3376" t="s">
        <v>2340</v>
      </c>
      <c r="D3376" s="98">
        <v>45535</v>
      </c>
      <c r="E3376" s="1">
        <v>546</v>
      </c>
      <c r="F3376" t="s">
        <v>5184</v>
      </c>
      <c r="G3376" s="1">
        <v>3352387</v>
      </c>
      <c r="H3376" t="s">
        <v>2352</v>
      </c>
      <c r="I3376" s="88">
        <v>12</v>
      </c>
      <c r="L3376" s="47">
        <v>39.743999999999993</v>
      </c>
      <c r="M3376" s="47">
        <f t="shared" si="110"/>
        <v>476.92799999999988</v>
      </c>
      <c r="N3376">
        <f t="shared" si="109"/>
        <v>31</v>
      </c>
    </row>
    <row r="3377" spans="1:14" x14ac:dyDescent="0.25">
      <c r="A3377" t="s">
        <v>2339</v>
      </c>
      <c r="B3377" t="s">
        <v>2537</v>
      </c>
      <c r="C3377" t="s">
        <v>2340</v>
      </c>
      <c r="D3377" s="98">
        <v>45535</v>
      </c>
      <c r="E3377" s="1">
        <v>546</v>
      </c>
      <c r="F3377" t="s">
        <v>5184</v>
      </c>
      <c r="G3377" s="1">
        <v>3408152</v>
      </c>
      <c r="H3377" t="s">
        <v>2346</v>
      </c>
      <c r="I3377" s="88">
        <v>20</v>
      </c>
      <c r="L3377" s="47">
        <v>19.800018000000001</v>
      </c>
      <c r="M3377" s="47">
        <f t="shared" si="110"/>
        <v>396.00036</v>
      </c>
      <c r="N3377">
        <f t="shared" si="109"/>
        <v>31</v>
      </c>
    </row>
    <row r="3378" spans="1:14" x14ac:dyDescent="0.25">
      <c r="A3378" t="s">
        <v>2339</v>
      </c>
      <c r="B3378" t="s">
        <v>2537</v>
      </c>
      <c r="C3378" t="s">
        <v>2340</v>
      </c>
      <c r="D3378" s="98">
        <v>45534</v>
      </c>
      <c r="E3378" s="1">
        <v>547</v>
      </c>
      <c r="F3378" t="s">
        <v>2435</v>
      </c>
      <c r="G3378" s="1">
        <v>3352387</v>
      </c>
      <c r="H3378" t="s">
        <v>2352</v>
      </c>
      <c r="I3378" s="88">
        <v>12</v>
      </c>
      <c r="L3378" s="47">
        <v>39.743999999999993</v>
      </c>
      <c r="M3378" s="47">
        <f t="shared" si="110"/>
        <v>476.92799999999988</v>
      </c>
      <c r="N3378">
        <f t="shared" si="109"/>
        <v>30</v>
      </c>
    </row>
    <row r="3379" spans="1:14" x14ac:dyDescent="0.25">
      <c r="A3379" t="s">
        <v>2339</v>
      </c>
      <c r="B3379" t="s">
        <v>2537</v>
      </c>
      <c r="C3379" t="s">
        <v>2340</v>
      </c>
      <c r="D3379" s="98">
        <v>45534</v>
      </c>
      <c r="E3379" s="1">
        <v>547</v>
      </c>
      <c r="F3379" t="s">
        <v>2435</v>
      </c>
      <c r="G3379" s="1">
        <v>3373113</v>
      </c>
      <c r="H3379" t="s">
        <v>2353</v>
      </c>
      <c r="I3379" s="88">
        <v>60</v>
      </c>
      <c r="L3379" s="47">
        <v>5.9841899999999999</v>
      </c>
      <c r="M3379" s="47">
        <f t="shared" si="110"/>
        <v>359.0514</v>
      </c>
      <c r="N3379">
        <f t="shared" si="109"/>
        <v>30</v>
      </c>
    </row>
    <row r="3380" spans="1:14" x14ac:dyDescent="0.25">
      <c r="A3380" t="s">
        <v>2339</v>
      </c>
      <c r="B3380" t="s">
        <v>2537</v>
      </c>
      <c r="C3380" t="s">
        <v>2340</v>
      </c>
      <c r="D3380" s="98">
        <v>45532</v>
      </c>
      <c r="E3380" s="1">
        <v>549</v>
      </c>
      <c r="F3380" t="s">
        <v>2551</v>
      </c>
      <c r="G3380" s="1">
        <v>3373113</v>
      </c>
      <c r="H3380" t="s">
        <v>2353</v>
      </c>
      <c r="I3380" s="88">
        <v>60</v>
      </c>
      <c r="L3380" s="47">
        <v>5.9841899999999999</v>
      </c>
      <c r="M3380" s="47">
        <f t="shared" si="110"/>
        <v>359.0514</v>
      </c>
      <c r="N3380">
        <f t="shared" ref="N3380:N3438" si="111">+DAY(D3380)</f>
        <v>28</v>
      </c>
    </row>
    <row r="3381" spans="1:14" x14ac:dyDescent="0.25">
      <c r="A3381" t="s">
        <v>2339</v>
      </c>
      <c r="B3381" t="s">
        <v>2537</v>
      </c>
      <c r="C3381" t="s">
        <v>2340</v>
      </c>
      <c r="D3381" s="98">
        <v>45533</v>
      </c>
      <c r="E3381" s="1">
        <v>552</v>
      </c>
      <c r="F3381" t="s">
        <v>2436</v>
      </c>
      <c r="G3381" s="1">
        <v>3384347</v>
      </c>
      <c r="H3381" t="s">
        <v>2345</v>
      </c>
      <c r="I3381" s="88">
        <v>60</v>
      </c>
      <c r="L3381" s="47">
        <v>5.7200040000000012</v>
      </c>
      <c r="M3381" s="47">
        <f t="shared" si="110"/>
        <v>343.20024000000006</v>
      </c>
      <c r="N3381">
        <f t="shared" si="111"/>
        <v>29</v>
      </c>
    </row>
    <row r="3382" spans="1:14" x14ac:dyDescent="0.25">
      <c r="A3382" t="s">
        <v>2339</v>
      </c>
      <c r="B3382" t="s">
        <v>2537</v>
      </c>
      <c r="C3382" t="s">
        <v>2340</v>
      </c>
      <c r="D3382" s="98">
        <v>45533</v>
      </c>
      <c r="E3382" s="1">
        <v>553</v>
      </c>
      <c r="F3382" t="s">
        <v>2489</v>
      </c>
      <c r="G3382" s="1">
        <v>3384346</v>
      </c>
      <c r="H3382" t="s">
        <v>2354</v>
      </c>
      <c r="I3382" s="88">
        <v>6</v>
      </c>
      <c r="L3382" s="47">
        <v>37.949940000000005</v>
      </c>
      <c r="M3382" s="47">
        <f t="shared" si="110"/>
        <v>227.69964000000004</v>
      </c>
      <c r="N3382">
        <f t="shared" si="111"/>
        <v>29</v>
      </c>
    </row>
    <row r="3383" spans="1:14" x14ac:dyDescent="0.25">
      <c r="A3383" t="s">
        <v>2339</v>
      </c>
      <c r="B3383" t="s">
        <v>2537</v>
      </c>
      <c r="C3383" t="s">
        <v>2340</v>
      </c>
      <c r="D3383" s="98">
        <v>45532</v>
      </c>
      <c r="E3383" s="1">
        <v>554</v>
      </c>
      <c r="F3383" t="s">
        <v>2552</v>
      </c>
      <c r="G3383" s="1">
        <v>3384347</v>
      </c>
      <c r="H3383" t="s">
        <v>2345</v>
      </c>
      <c r="I3383" s="88">
        <v>60</v>
      </c>
      <c r="L3383" s="47">
        <v>5.7200040000000012</v>
      </c>
      <c r="M3383" s="47">
        <f t="shared" si="110"/>
        <v>343.20024000000006</v>
      </c>
      <c r="N3383">
        <f t="shared" si="111"/>
        <v>28</v>
      </c>
    </row>
    <row r="3384" spans="1:14" x14ac:dyDescent="0.25">
      <c r="A3384" t="s">
        <v>2339</v>
      </c>
      <c r="B3384" t="s">
        <v>2537</v>
      </c>
      <c r="C3384" t="s">
        <v>2340</v>
      </c>
      <c r="D3384" s="98">
        <v>45532</v>
      </c>
      <c r="E3384" s="1">
        <v>554</v>
      </c>
      <c r="F3384" t="s">
        <v>2552</v>
      </c>
      <c r="G3384" s="1">
        <v>3408152</v>
      </c>
      <c r="H3384" t="s">
        <v>2346</v>
      </c>
      <c r="I3384" s="88">
        <v>20</v>
      </c>
      <c r="L3384" s="47">
        <v>19.800018000000001</v>
      </c>
      <c r="M3384" s="47">
        <f t="shared" si="110"/>
        <v>396.00036</v>
      </c>
      <c r="N3384">
        <f t="shared" si="111"/>
        <v>28</v>
      </c>
    </row>
    <row r="3385" spans="1:14" x14ac:dyDescent="0.25">
      <c r="A3385" t="s">
        <v>2339</v>
      </c>
      <c r="B3385" t="s">
        <v>2537</v>
      </c>
      <c r="C3385" t="s">
        <v>2340</v>
      </c>
      <c r="D3385" s="98">
        <v>45531</v>
      </c>
      <c r="E3385" s="1">
        <v>556</v>
      </c>
      <c r="F3385" t="s">
        <v>2437</v>
      </c>
      <c r="G3385" s="1">
        <v>3373113</v>
      </c>
      <c r="H3385" t="s">
        <v>2353</v>
      </c>
      <c r="I3385" s="88">
        <v>60</v>
      </c>
      <c r="L3385" s="47">
        <v>5.9841899999999999</v>
      </c>
      <c r="M3385" s="47">
        <f t="shared" si="110"/>
        <v>359.0514</v>
      </c>
      <c r="N3385">
        <f t="shared" si="111"/>
        <v>27</v>
      </c>
    </row>
    <row r="3386" spans="1:14" x14ac:dyDescent="0.25">
      <c r="A3386" t="s">
        <v>2339</v>
      </c>
      <c r="B3386" t="s">
        <v>2537</v>
      </c>
      <c r="C3386" t="s">
        <v>2340</v>
      </c>
      <c r="D3386" s="98">
        <v>45532</v>
      </c>
      <c r="E3386" s="1">
        <v>556</v>
      </c>
      <c r="F3386" t="s">
        <v>2437</v>
      </c>
      <c r="G3386" s="1">
        <v>3564666</v>
      </c>
      <c r="H3386" t="s">
        <v>2362</v>
      </c>
      <c r="I3386" s="88">
        <v>12</v>
      </c>
      <c r="L3386" s="47">
        <v>20.323620000000002</v>
      </c>
      <c r="M3386" s="47">
        <f t="shared" si="110"/>
        <v>243.88344000000001</v>
      </c>
      <c r="N3386">
        <f t="shared" si="111"/>
        <v>28</v>
      </c>
    </row>
    <row r="3387" spans="1:14" x14ac:dyDescent="0.25">
      <c r="A3387" t="s">
        <v>2339</v>
      </c>
      <c r="B3387" t="s">
        <v>2537</v>
      </c>
      <c r="C3387" t="s">
        <v>2340</v>
      </c>
      <c r="D3387" s="98">
        <v>45530</v>
      </c>
      <c r="E3387" s="1">
        <v>563</v>
      </c>
      <c r="F3387" t="s">
        <v>2439</v>
      </c>
      <c r="G3387" s="1">
        <v>3352387</v>
      </c>
      <c r="H3387" t="s">
        <v>2352</v>
      </c>
      <c r="I3387" s="88">
        <v>12</v>
      </c>
      <c r="L3387" s="47">
        <v>39.743999999999993</v>
      </c>
      <c r="M3387" s="47">
        <f t="shared" ref="M3387:M3446" si="112">+I3387*L3387</f>
        <v>476.92799999999988</v>
      </c>
      <c r="N3387">
        <f t="shared" si="111"/>
        <v>26</v>
      </c>
    </row>
    <row r="3388" spans="1:14" x14ac:dyDescent="0.25">
      <c r="A3388" t="s">
        <v>2339</v>
      </c>
      <c r="B3388" t="s">
        <v>2537</v>
      </c>
      <c r="C3388" t="s">
        <v>2340</v>
      </c>
      <c r="D3388" s="98">
        <v>45530</v>
      </c>
      <c r="E3388" s="1">
        <v>563</v>
      </c>
      <c r="F3388" t="s">
        <v>2439</v>
      </c>
      <c r="G3388" s="1">
        <v>3373113</v>
      </c>
      <c r="H3388" t="s">
        <v>2353</v>
      </c>
      <c r="I3388" s="88">
        <v>60</v>
      </c>
      <c r="L3388" s="47">
        <v>5.9841899999999999</v>
      </c>
      <c r="M3388" s="47">
        <f t="shared" si="112"/>
        <v>359.0514</v>
      </c>
      <c r="N3388">
        <f t="shared" si="111"/>
        <v>26</v>
      </c>
    </row>
    <row r="3389" spans="1:14" x14ac:dyDescent="0.25">
      <c r="A3389" t="s">
        <v>2339</v>
      </c>
      <c r="B3389" t="s">
        <v>2537</v>
      </c>
      <c r="C3389" t="s">
        <v>2340</v>
      </c>
      <c r="D3389" s="98">
        <v>45530</v>
      </c>
      <c r="E3389" s="1">
        <v>563</v>
      </c>
      <c r="F3389" t="s">
        <v>2439</v>
      </c>
      <c r="G3389" s="1">
        <v>3564666</v>
      </c>
      <c r="H3389" t="s">
        <v>2362</v>
      </c>
      <c r="I3389" s="88">
        <v>12</v>
      </c>
      <c r="L3389" s="47">
        <v>20.323620000000002</v>
      </c>
      <c r="M3389" s="47">
        <f t="shared" si="112"/>
        <v>243.88344000000001</v>
      </c>
      <c r="N3389">
        <f t="shared" si="111"/>
        <v>26</v>
      </c>
    </row>
    <row r="3390" spans="1:14" x14ac:dyDescent="0.25">
      <c r="A3390" t="s">
        <v>2339</v>
      </c>
      <c r="B3390" t="s">
        <v>2537</v>
      </c>
      <c r="C3390" t="s">
        <v>2340</v>
      </c>
      <c r="D3390" s="98">
        <v>45533</v>
      </c>
      <c r="E3390" s="1">
        <v>563</v>
      </c>
      <c r="F3390" t="s">
        <v>2439</v>
      </c>
      <c r="G3390" s="1">
        <v>3408152</v>
      </c>
      <c r="H3390" t="s">
        <v>2346</v>
      </c>
      <c r="I3390" s="88">
        <v>20</v>
      </c>
      <c r="L3390" s="47">
        <v>19.800018000000001</v>
      </c>
      <c r="M3390" s="47">
        <f t="shared" si="112"/>
        <v>396.00036</v>
      </c>
      <c r="N3390">
        <f t="shared" si="111"/>
        <v>29</v>
      </c>
    </row>
    <row r="3391" spans="1:14" x14ac:dyDescent="0.25">
      <c r="A3391" t="s">
        <v>2339</v>
      </c>
      <c r="B3391" t="s">
        <v>2537</v>
      </c>
      <c r="C3391" t="s">
        <v>2340</v>
      </c>
      <c r="D3391" s="98">
        <v>45530</v>
      </c>
      <c r="E3391" s="1">
        <v>564</v>
      </c>
      <c r="F3391" t="s">
        <v>5538</v>
      </c>
      <c r="G3391" s="1">
        <v>3580595</v>
      </c>
      <c r="H3391" t="s">
        <v>2349</v>
      </c>
      <c r="I3391" s="88">
        <v>6</v>
      </c>
      <c r="L3391" s="47">
        <v>18.065520000000003</v>
      </c>
      <c r="M3391" s="47">
        <f t="shared" si="112"/>
        <v>108.39312000000001</v>
      </c>
      <c r="N3391">
        <f t="shared" si="111"/>
        <v>26</v>
      </c>
    </row>
    <row r="3392" spans="1:14" x14ac:dyDescent="0.25">
      <c r="A3392" t="s">
        <v>2339</v>
      </c>
      <c r="B3392" t="s">
        <v>2537</v>
      </c>
      <c r="C3392" t="s">
        <v>2340</v>
      </c>
      <c r="D3392" s="98">
        <v>45531</v>
      </c>
      <c r="E3392" s="1">
        <v>565</v>
      </c>
      <c r="F3392" t="s">
        <v>2440</v>
      </c>
      <c r="G3392" s="1">
        <v>3284683</v>
      </c>
      <c r="H3392" t="s">
        <v>2343</v>
      </c>
      <c r="I3392" s="88">
        <v>60</v>
      </c>
      <c r="L3392" s="47">
        <v>30.099959999999999</v>
      </c>
      <c r="M3392" s="47">
        <f t="shared" si="112"/>
        <v>1805.9975999999999</v>
      </c>
      <c r="N3392">
        <f t="shared" si="111"/>
        <v>27</v>
      </c>
    </row>
    <row r="3393" spans="1:14" x14ac:dyDescent="0.25">
      <c r="A3393" t="s">
        <v>2339</v>
      </c>
      <c r="B3393" t="s">
        <v>2537</v>
      </c>
      <c r="C3393" t="s">
        <v>2340</v>
      </c>
      <c r="D3393" s="98">
        <v>45531</v>
      </c>
      <c r="E3393" s="1">
        <v>565</v>
      </c>
      <c r="F3393" t="s">
        <v>2440</v>
      </c>
      <c r="G3393" s="1">
        <v>3352387</v>
      </c>
      <c r="H3393" t="s">
        <v>2352</v>
      </c>
      <c r="I3393" s="88">
        <v>60</v>
      </c>
      <c r="L3393" s="47">
        <v>39.743999999999993</v>
      </c>
      <c r="M3393" s="47">
        <f t="shared" si="112"/>
        <v>2384.6399999999994</v>
      </c>
      <c r="N3393">
        <f t="shared" si="111"/>
        <v>27</v>
      </c>
    </row>
    <row r="3394" spans="1:14" x14ac:dyDescent="0.25">
      <c r="A3394" t="s">
        <v>2339</v>
      </c>
      <c r="B3394" t="s">
        <v>2537</v>
      </c>
      <c r="C3394" t="s">
        <v>2340</v>
      </c>
      <c r="D3394" s="98">
        <v>45531</v>
      </c>
      <c r="E3394" s="1">
        <v>565</v>
      </c>
      <c r="F3394" t="s">
        <v>2440</v>
      </c>
      <c r="G3394" s="1">
        <v>3373113</v>
      </c>
      <c r="H3394" t="s">
        <v>2353</v>
      </c>
      <c r="I3394" s="88">
        <v>180</v>
      </c>
      <c r="L3394" s="47">
        <v>5.9841899999999999</v>
      </c>
      <c r="M3394" s="47">
        <f t="shared" si="112"/>
        <v>1077.1541999999999</v>
      </c>
      <c r="N3394">
        <f t="shared" si="111"/>
        <v>27</v>
      </c>
    </row>
    <row r="3395" spans="1:14" x14ac:dyDescent="0.25">
      <c r="A3395" t="s">
        <v>2339</v>
      </c>
      <c r="B3395" t="s">
        <v>2537</v>
      </c>
      <c r="C3395" t="s">
        <v>2340</v>
      </c>
      <c r="D3395" s="98">
        <v>45531</v>
      </c>
      <c r="E3395" s="1">
        <v>565</v>
      </c>
      <c r="F3395" t="s">
        <v>2440</v>
      </c>
      <c r="G3395" s="1">
        <v>3384346</v>
      </c>
      <c r="H3395" t="s">
        <v>2354</v>
      </c>
      <c r="I3395" s="88">
        <v>18</v>
      </c>
      <c r="L3395" s="47">
        <v>37.949940000000005</v>
      </c>
      <c r="M3395" s="47">
        <f t="shared" si="112"/>
        <v>683.09892000000013</v>
      </c>
      <c r="N3395">
        <f t="shared" si="111"/>
        <v>27</v>
      </c>
    </row>
    <row r="3396" spans="1:14" x14ac:dyDescent="0.25">
      <c r="A3396" t="s">
        <v>2339</v>
      </c>
      <c r="B3396" t="s">
        <v>2537</v>
      </c>
      <c r="C3396" t="s">
        <v>2340</v>
      </c>
      <c r="D3396" s="98">
        <v>45531</v>
      </c>
      <c r="E3396" s="1">
        <v>565</v>
      </c>
      <c r="F3396" t="s">
        <v>2440</v>
      </c>
      <c r="G3396" s="1">
        <v>3384347</v>
      </c>
      <c r="H3396" t="s">
        <v>2345</v>
      </c>
      <c r="I3396" s="88">
        <v>180</v>
      </c>
      <c r="L3396" s="47">
        <v>5.7200040000000012</v>
      </c>
      <c r="M3396" s="47">
        <f t="shared" si="112"/>
        <v>1029.6007200000001</v>
      </c>
      <c r="N3396">
        <f t="shared" si="111"/>
        <v>27</v>
      </c>
    </row>
    <row r="3397" spans="1:14" x14ac:dyDescent="0.25">
      <c r="A3397" t="s">
        <v>2339</v>
      </c>
      <c r="B3397" t="s">
        <v>2537</v>
      </c>
      <c r="C3397" t="s">
        <v>2340</v>
      </c>
      <c r="D3397" s="98">
        <v>45531</v>
      </c>
      <c r="E3397" s="1">
        <v>565</v>
      </c>
      <c r="F3397" t="s">
        <v>2440</v>
      </c>
      <c r="G3397" s="1">
        <v>3408152</v>
      </c>
      <c r="H3397" t="s">
        <v>2346</v>
      </c>
      <c r="I3397" s="88">
        <v>60</v>
      </c>
      <c r="L3397" s="47">
        <v>19.800018000000001</v>
      </c>
      <c r="M3397" s="47">
        <f t="shared" si="112"/>
        <v>1188.00108</v>
      </c>
      <c r="N3397">
        <f t="shared" si="111"/>
        <v>27</v>
      </c>
    </row>
    <row r="3398" spans="1:14" x14ac:dyDescent="0.25">
      <c r="A3398" t="s">
        <v>2339</v>
      </c>
      <c r="B3398" t="s">
        <v>2537</v>
      </c>
      <c r="C3398" t="s">
        <v>2340</v>
      </c>
      <c r="D3398" s="98">
        <v>45531</v>
      </c>
      <c r="E3398" s="1">
        <v>565</v>
      </c>
      <c r="F3398" t="s">
        <v>2440</v>
      </c>
      <c r="G3398" s="1">
        <v>3565350</v>
      </c>
      <c r="H3398" t="s">
        <v>2364</v>
      </c>
      <c r="I3398" s="88">
        <v>24</v>
      </c>
      <c r="L3398" s="47">
        <v>12.645809999999999</v>
      </c>
      <c r="M3398" s="47">
        <f t="shared" si="112"/>
        <v>303.49943999999999</v>
      </c>
      <c r="N3398">
        <f t="shared" si="111"/>
        <v>27</v>
      </c>
    </row>
    <row r="3399" spans="1:14" x14ac:dyDescent="0.25">
      <c r="A3399" t="s">
        <v>2339</v>
      </c>
      <c r="B3399" t="s">
        <v>2537</v>
      </c>
      <c r="C3399" t="s">
        <v>2340</v>
      </c>
      <c r="D3399" s="98">
        <v>45531</v>
      </c>
      <c r="E3399" s="1">
        <v>565</v>
      </c>
      <c r="F3399" t="s">
        <v>2440</v>
      </c>
      <c r="G3399" s="1">
        <v>3568860</v>
      </c>
      <c r="H3399" t="s">
        <v>2361</v>
      </c>
      <c r="I3399" s="88">
        <v>24</v>
      </c>
      <c r="L3399" s="47">
        <v>12.645809999999999</v>
      </c>
      <c r="M3399" s="47">
        <f t="shared" si="112"/>
        <v>303.49943999999999</v>
      </c>
      <c r="N3399">
        <f t="shared" si="111"/>
        <v>27</v>
      </c>
    </row>
    <row r="3400" spans="1:14" x14ac:dyDescent="0.25">
      <c r="A3400" t="s">
        <v>2339</v>
      </c>
      <c r="B3400" t="s">
        <v>2537</v>
      </c>
      <c r="C3400" t="s">
        <v>2340</v>
      </c>
      <c r="D3400" s="98">
        <v>45531</v>
      </c>
      <c r="E3400" s="1">
        <v>565</v>
      </c>
      <c r="F3400" t="s">
        <v>2440</v>
      </c>
      <c r="G3400" s="1">
        <v>3580230</v>
      </c>
      <c r="H3400" t="s">
        <v>2356</v>
      </c>
      <c r="I3400" s="88">
        <v>6</v>
      </c>
      <c r="L3400" s="47">
        <v>36.695520000000002</v>
      </c>
      <c r="M3400" s="47">
        <f t="shared" si="112"/>
        <v>220.17312000000001</v>
      </c>
      <c r="N3400">
        <f t="shared" si="111"/>
        <v>27</v>
      </c>
    </row>
    <row r="3401" spans="1:14" x14ac:dyDescent="0.25">
      <c r="A3401" t="s">
        <v>2339</v>
      </c>
      <c r="B3401" t="s">
        <v>2537</v>
      </c>
      <c r="C3401" t="s">
        <v>2340</v>
      </c>
      <c r="D3401" s="98">
        <v>45531</v>
      </c>
      <c r="E3401" s="1">
        <v>565</v>
      </c>
      <c r="F3401" t="s">
        <v>2440</v>
      </c>
      <c r="G3401" s="1">
        <v>3580595</v>
      </c>
      <c r="H3401" t="s">
        <v>2349</v>
      </c>
      <c r="I3401" s="88">
        <v>6</v>
      </c>
      <c r="L3401" s="47">
        <v>18.065520000000003</v>
      </c>
      <c r="M3401" s="47">
        <f t="shared" si="112"/>
        <v>108.39312000000001</v>
      </c>
      <c r="N3401">
        <f t="shared" si="111"/>
        <v>27</v>
      </c>
    </row>
    <row r="3402" spans="1:14" x14ac:dyDescent="0.25">
      <c r="A3402" t="s">
        <v>2339</v>
      </c>
      <c r="B3402" t="s">
        <v>2537</v>
      </c>
      <c r="C3402" t="s">
        <v>2340</v>
      </c>
      <c r="D3402" s="98">
        <v>45531</v>
      </c>
      <c r="E3402" s="1">
        <v>565</v>
      </c>
      <c r="F3402" t="s">
        <v>2440</v>
      </c>
      <c r="G3402" s="1">
        <v>3584240</v>
      </c>
      <c r="H3402" t="s">
        <v>2357</v>
      </c>
      <c r="I3402" s="88">
        <v>120</v>
      </c>
      <c r="L3402" s="47">
        <v>5.9841899999999999</v>
      </c>
      <c r="M3402" s="47">
        <f t="shared" si="112"/>
        <v>718.1028</v>
      </c>
      <c r="N3402">
        <f t="shared" si="111"/>
        <v>27</v>
      </c>
    </row>
    <row r="3403" spans="1:14" x14ac:dyDescent="0.25">
      <c r="A3403" t="s">
        <v>2339</v>
      </c>
      <c r="B3403" t="s">
        <v>2537</v>
      </c>
      <c r="C3403" t="s">
        <v>2340</v>
      </c>
      <c r="D3403" s="98">
        <v>45531</v>
      </c>
      <c r="E3403" s="1">
        <v>565</v>
      </c>
      <c r="F3403" t="s">
        <v>2440</v>
      </c>
      <c r="G3403" s="1">
        <v>3584241</v>
      </c>
      <c r="H3403" t="s">
        <v>2358</v>
      </c>
      <c r="I3403" s="88">
        <v>40</v>
      </c>
      <c r="L3403" s="47">
        <v>20.662344000000001</v>
      </c>
      <c r="M3403" s="47">
        <f t="shared" si="112"/>
        <v>826.49376000000007</v>
      </c>
      <c r="N3403">
        <f t="shared" si="111"/>
        <v>27</v>
      </c>
    </row>
    <row r="3404" spans="1:14" x14ac:dyDescent="0.25">
      <c r="A3404" t="s">
        <v>2339</v>
      </c>
      <c r="B3404" t="s">
        <v>2537</v>
      </c>
      <c r="C3404" t="s">
        <v>2340</v>
      </c>
      <c r="D3404" s="98">
        <v>45531</v>
      </c>
      <c r="E3404" s="1">
        <v>570</v>
      </c>
      <c r="F3404" t="s">
        <v>2442</v>
      </c>
      <c r="G3404" s="1">
        <v>3352387</v>
      </c>
      <c r="H3404" t="s">
        <v>2352</v>
      </c>
      <c r="I3404" s="88">
        <v>30</v>
      </c>
      <c r="L3404" s="47">
        <v>39.743999999999993</v>
      </c>
      <c r="M3404" s="47">
        <f t="shared" si="112"/>
        <v>1192.3199999999997</v>
      </c>
      <c r="N3404">
        <f t="shared" si="111"/>
        <v>27</v>
      </c>
    </row>
    <row r="3405" spans="1:14" x14ac:dyDescent="0.25">
      <c r="A3405" t="s">
        <v>2339</v>
      </c>
      <c r="B3405" t="s">
        <v>2537</v>
      </c>
      <c r="C3405" t="s">
        <v>2340</v>
      </c>
      <c r="D3405" s="98">
        <v>45531</v>
      </c>
      <c r="E3405" s="1">
        <v>570</v>
      </c>
      <c r="F3405" t="s">
        <v>2442</v>
      </c>
      <c r="G3405" s="1">
        <v>3373113</v>
      </c>
      <c r="H3405" t="s">
        <v>2353</v>
      </c>
      <c r="I3405" s="88">
        <v>180</v>
      </c>
      <c r="L3405" s="47">
        <v>5.9841899999999999</v>
      </c>
      <c r="M3405" s="47">
        <f t="shared" si="112"/>
        <v>1077.1541999999999</v>
      </c>
      <c r="N3405">
        <f t="shared" si="111"/>
        <v>27</v>
      </c>
    </row>
    <row r="3406" spans="1:14" x14ac:dyDescent="0.25">
      <c r="A3406" t="s">
        <v>2339</v>
      </c>
      <c r="B3406" t="s">
        <v>2537</v>
      </c>
      <c r="C3406" t="s">
        <v>2340</v>
      </c>
      <c r="D3406" s="98">
        <v>45531</v>
      </c>
      <c r="E3406" s="1">
        <v>570</v>
      </c>
      <c r="F3406" t="s">
        <v>2442</v>
      </c>
      <c r="G3406" s="1">
        <v>3384346</v>
      </c>
      <c r="H3406" t="s">
        <v>2354</v>
      </c>
      <c r="I3406" s="88">
        <v>30</v>
      </c>
      <c r="L3406" s="47">
        <v>37.949940000000005</v>
      </c>
      <c r="M3406" s="47">
        <f t="shared" si="112"/>
        <v>1138.4982000000002</v>
      </c>
      <c r="N3406">
        <f t="shared" si="111"/>
        <v>27</v>
      </c>
    </row>
    <row r="3407" spans="1:14" x14ac:dyDescent="0.25">
      <c r="A3407" t="s">
        <v>2339</v>
      </c>
      <c r="B3407" t="s">
        <v>2537</v>
      </c>
      <c r="C3407" t="s">
        <v>2340</v>
      </c>
      <c r="D3407" s="98">
        <v>45531</v>
      </c>
      <c r="E3407" s="1">
        <v>570</v>
      </c>
      <c r="F3407" t="s">
        <v>2442</v>
      </c>
      <c r="G3407" s="1">
        <v>3384347</v>
      </c>
      <c r="H3407" t="s">
        <v>2345</v>
      </c>
      <c r="I3407" s="88">
        <v>120</v>
      </c>
      <c r="L3407" s="47">
        <v>5.7200040000000012</v>
      </c>
      <c r="M3407" s="47">
        <f t="shared" si="112"/>
        <v>686.40048000000013</v>
      </c>
      <c r="N3407">
        <f t="shared" si="111"/>
        <v>27</v>
      </c>
    </row>
    <row r="3408" spans="1:14" x14ac:dyDescent="0.25">
      <c r="A3408" t="s">
        <v>2339</v>
      </c>
      <c r="B3408" t="s">
        <v>2537</v>
      </c>
      <c r="C3408" t="s">
        <v>2340</v>
      </c>
      <c r="D3408" s="98">
        <v>45531</v>
      </c>
      <c r="E3408" s="1">
        <v>570</v>
      </c>
      <c r="F3408" t="s">
        <v>2442</v>
      </c>
      <c r="G3408" s="1">
        <v>3408152</v>
      </c>
      <c r="H3408" t="s">
        <v>2346</v>
      </c>
      <c r="I3408" s="88">
        <v>40</v>
      </c>
      <c r="L3408" s="47">
        <v>19.800018000000001</v>
      </c>
      <c r="M3408" s="47">
        <f t="shared" si="112"/>
        <v>792.00072</v>
      </c>
      <c r="N3408">
        <f t="shared" si="111"/>
        <v>27</v>
      </c>
    </row>
    <row r="3409" spans="1:14" x14ac:dyDescent="0.25">
      <c r="A3409" t="s">
        <v>2339</v>
      </c>
      <c r="B3409" t="s">
        <v>2537</v>
      </c>
      <c r="C3409" t="s">
        <v>2340</v>
      </c>
      <c r="D3409" s="98">
        <v>45531</v>
      </c>
      <c r="E3409" s="1">
        <v>570</v>
      </c>
      <c r="F3409" t="s">
        <v>2442</v>
      </c>
      <c r="G3409" s="1">
        <v>3564666</v>
      </c>
      <c r="H3409" t="s">
        <v>2362</v>
      </c>
      <c r="I3409" s="88">
        <v>12</v>
      </c>
      <c r="L3409" s="47">
        <v>20.323620000000002</v>
      </c>
      <c r="M3409" s="47">
        <f t="shared" si="112"/>
        <v>243.88344000000001</v>
      </c>
      <c r="N3409">
        <f t="shared" si="111"/>
        <v>27</v>
      </c>
    </row>
    <row r="3410" spans="1:14" x14ac:dyDescent="0.25">
      <c r="A3410" t="s">
        <v>2339</v>
      </c>
      <c r="B3410" t="s">
        <v>2537</v>
      </c>
      <c r="C3410" t="s">
        <v>2340</v>
      </c>
      <c r="D3410" s="98">
        <v>45531</v>
      </c>
      <c r="E3410" s="1">
        <v>570</v>
      </c>
      <c r="F3410" t="s">
        <v>2442</v>
      </c>
      <c r="G3410" s="1">
        <v>3564667</v>
      </c>
      <c r="H3410" t="s">
        <v>2347</v>
      </c>
      <c r="I3410" s="88">
        <v>24</v>
      </c>
      <c r="L3410" s="47">
        <v>20.323620000000002</v>
      </c>
      <c r="M3410" s="47">
        <f t="shared" si="112"/>
        <v>487.76688000000001</v>
      </c>
      <c r="N3410">
        <f t="shared" si="111"/>
        <v>27</v>
      </c>
    </row>
    <row r="3411" spans="1:14" x14ac:dyDescent="0.25">
      <c r="A3411" t="s">
        <v>2339</v>
      </c>
      <c r="B3411" t="s">
        <v>2537</v>
      </c>
      <c r="C3411" t="s">
        <v>2340</v>
      </c>
      <c r="D3411" s="98">
        <v>45531</v>
      </c>
      <c r="E3411" s="1">
        <v>570</v>
      </c>
      <c r="F3411" t="s">
        <v>2442</v>
      </c>
      <c r="G3411" s="1">
        <v>3584240</v>
      </c>
      <c r="H3411" t="s">
        <v>2357</v>
      </c>
      <c r="I3411" s="88">
        <v>120</v>
      </c>
      <c r="L3411" s="47">
        <v>5.9841899999999999</v>
      </c>
      <c r="M3411" s="47">
        <f t="shared" si="112"/>
        <v>718.1028</v>
      </c>
      <c r="N3411">
        <f t="shared" si="111"/>
        <v>27</v>
      </c>
    </row>
    <row r="3412" spans="1:14" x14ac:dyDescent="0.25">
      <c r="A3412" t="s">
        <v>2339</v>
      </c>
      <c r="B3412" t="s">
        <v>2537</v>
      </c>
      <c r="C3412" t="s">
        <v>2340</v>
      </c>
      <c r="D3412" s="98">
        <v>45530</v>
      </c>
      <c r="E3412" s="1">
        <v>571</v>
      </c>
      <c r="F3412" t="s">
        <v>2443</v>
      </c>
      <c r="G3412" s="1">
        <v>3565350</v>
      </c>
      <c r="H3412" t="s">
        <v>2364</v>
      </c>
      <c r="I3412" s="88">
        <v>48</v>
      </c>
      <c r="L3412" s="47">
        <v>12.645809999999999</v>
      </c>
      <c r="M3412" s="47">
        <f t="shared" si="112"/>
        <v>606.99887999999999</v>
      </c>
      <c r="N3412">
        <f t="shared" si="111"/>
        <v>26</v>
      </c>
    </row>
    <row r="3413" spans="1:14" x14ac:dyDescent="0.25">
      <c r="A3413" t="s">
        <v>2339</v>
      </c>
      <c r="B3413" t="s">
        <v>2537</v>
      </c>
      <c r="C3413" t="s">
        <v>2340</v>
      </c>
      <c r="D3413" s="98">
        <v>45530</v>
      </c>
      <c r="E3413" s="1">
        <v>571</v>
      </c>
      <c r="F3413" t="s">
        <v>2443</v>
      </c>
      <c r="G3413" s="1">
        <v>3565351</v>
      </c>
      <c r="H3413" t="s">
        <v>2342</v>
      </c>
      <c r="I3413" s="88">
        <v>48</v>
      </c>
      <c r="L3413" s="47">
        <v>12.645809999999999</v>
      </c>
      <c r="M3413" s="47">
        <f t="shared" si="112"/>
        <v>606.99887999999999</v>
      </c>
      <c r="N3413">
        <f t="shared" si="111"/>
        <v>26</v>
      </c>
    </row>
    <row r="3414" spans="1:14" x14ac:dyDescent="0.25">
      <c r="A3414" t="s">
        <v>2339</v>
      </c>
      <c r="B3414" t="s">
        <v>2537</v>
      </c>
      <c r="C3414" t="s">
        <v>2340</v>
      </c>
      <c r="D3414" s="98">
        <v>45532</v>
      </c>
      <c r="E3414" s="1">
        <v>572</v>
      </c>
      <c r="F3414" t="s">
        <v>2444</v>
      </c>
      <c r="G3414" s="1">
        <v>3565350</v>
      </c>
      <c r="H3414" t="s">
        <v>2364</v>
      </c>
      <c r="I3414" s="88">
        <v>24</v>
      </c>
      <c r="L3414" s="47">
        <v>12.645809999999999</v>
      </c>
      <c r="M3414" s="47">
        <f t="shared" si="112"/>
        <v>303.49943999999999</v>
      </c>
      <c r="N3414">
        <f t="shared" si="111"/>
        <v>28</v>
      </c>
    </row>
    <row r="3415" spans="1:14" x14ac:dyDescent="0.25">
      <c r="A3415" t="s">
        <v>2339</v>
      </c>
      <c r="B3415" t="s">
        <v>2537</v>
      </c>
      <c r="C3415" t="s">
        <v>2340</v>
      </c>
      <c r="D3415" s="98">
        <v>45532</v>
      </c>
      <c r="E3415" s="1">
        <v>572</v>
      </c>
      <c r="F3415" t="s">
        <v>2444</v>
      </c>
      <c r="G3415" s="1">
        <v>3564666</v>
      </c>
      <c r="H3415" t="s">
        <v>2362</v>
      </c>
      <c r="I3415" s="88">
        <v>12</v>
      </c>
      <c r="L3415" s="47">
        <v>20.323620000000002</v>
      </c>
      <c r="M3415" s="47">
        <f t="shared" si="112"/>
        <v>243.88344000000001</v>
      </c>
      <c r="N3415">
        <f t="shared" si="111"/>
        <v>28</v>
      </c>
    </row>
    <row r="3416" spans="1:14" x14ac:dyDescent="0.25">
      <c r="A3416" t="s">
        <v>2339</v>
      </c>
      <c r="B3416" t="s">
        <v>2537</v>
      </c>
      <c r="C3416" t="s">
        <v>2399</v>
      </c>
      <c r="D3416" s="98">
        <v>45533</v>
      </c>
      <c r="E3416" s="1">
        <v>657</v>
      </c>
      <c r="F3416" t="s">
        <v>5190</v>
      </c>
      <c r="G3416" s="1">
        <v>3352387</v>
      </c>
      <c r="H3416" t="s">
        <v>2352</v>
      </c>
      <c r="I3416" s="88">
        <v>6</v>
      </c>
      <c r="L3416" s="47">
        <v>39.743999999999993</v>
      </c>
      <c r="M3416" s="47">
        <f t="shared" si="112"/>
        <v>238.46399999999994</v>
      </c>
      <c r="N3416">
        <f t="shared" si="111"/>
        <v>29</v>
      </c>
    </row>
    <row r="3417" spans="1:14" x14ac:dyDescent="0.25">
      <c r="A3417" t="s">
        <v>2339</v>
      </c>
      <c r="B3417" t="s">
        <v>2537</v>
      </c>
      <c r="C3417" t="s">
        <v>2399</v>
      </c>
      <c r="D3417" s="98">
        <v>45533</v>
      </c>
      <c r="E3417" s="1">
        <v>657</v>
      </c>
      <c r="F3417" t="s">
        <v>5190</v>
      </c>
      <c r="G3417" s="1">
        <v>3373113</v>
      </c>
      <c r="H3417" t="s">
        <v>2353</v>
      </c>
      <c r="I3417" s="88">
        <v>60</v>
      </c>
      <c r="L3417" s="47">
        <v>5.9841899999999999</v>
      </c>
      <c r="M3417" s="47">
        <f t="shared" si="112"/>
        <v>359.0514</v>
      </c>
      <c r="N3417">
        <f t="shared" si="111"/>
        <v>29</v>
      </c>
    </row>
    <row r="3418" spans="1:14" x14ac:dyDescent="0.25">
      <c r="A3418" t="s">
        <v>2339</v>
      </c>
      <c r="B3418" t="s">
        <v>2537</v>
      </c>
      <c r="C3418" t="s">
        <v>2399</v>
      </c>
      <c r="D3418" s="98">
        <v>45533</v>
      </c>
      <c r="E3418" s="1">
        <v>657</v>
      </c>
      <c r="F3418" t="s">
        <v>5190</v>
      </c>
      <c r="G3418" s="1">
        <v>3566457</v>
      </c>
      <c r="H3418" t="s">
        <v>2365</v>
      </c>
      <c r="I3418" s="88">
        <v>24</v>
      </c>
      <c r="L3418" s="47">
        <v>12.645809999999999</v>
      </c>
      <c r="M3418" s="47">
        <f t="shared" si="112"/>
        <v>303.49943999999999</v>
      </c>
      <c r="N3418">
        <f t="shared" si="111"/>
        <v>29</v>
      </c>
    </row>
    <row r="3419" spans="1:14" x14ac:dyDescent="0.25">
      <c r="A3419" t="s">
        <v>2339</v>
      </c>
      <c r="B3419" t="s">
        <v>2537</v>
      </c>
      <c r="C3419" t="s">
        <v>2399</v>
      </c>
      <c r="D3419" s="98">
        <v>45531</v>
      </c>
      <c r="E3419" s="1">
        <v>691</v>
      </c>
      <c r="F3419" t="s">
        <v>5193</v>
      </c>
      <c r="G3419" s="1">
        <v>3352387</v>
      </c>
      <c r="H3419" t="s">
        <v>2352</v>
      </c>
      <c r="I3419" s="88">
        <v>6</v>
      </c>
      <c r="L3419" s="47">
        <v>39.743999999999993</v>
      </c>
      <c r="M3419" s="47">
        <f t="shared" si="112"/>
        <v>238.46399999999994</v>
      </c>
      <c r="N3419">
        <f t="shared" si="111"/>
        <v>27</v>
      </c>
    </row>
    <row r="3420" spans="1:14" x14ac:dyDescent="0.25">
      <c r="A3420" t="s">
        <v>2339</v>
      </c>
      <c r="B3420" t="s">
        <v>2537</v>
      </c>
      <c r="C3420" t="s">
        <v>2399</v>
      </c>
      <c r="D3420" s="98">
        <v>45531</v>
      </c>
      <c r="E3420" s="1">
        <v>691</v>
      </c>
      <c r="F3420" t="s">
        <v>5193</v>
      </c>
      <c r="G3420" s="1">
        <v>3384347</v>
      </c>
      <c r="H3420" t="s">
        <v>2345</v>
      </c>
      <c r="I3420" s="88">
        <v>60</v>
      </c>
      <c r="L3420" s="47">
        <v>5.7200040000000012</v>
      </c>
      <c r="M3420" s="47">
        <f t="shared" si="112"/>
        <v>343.20024000000006</v>
      </c>
      <c r="N3420">
        <f t="shared" si="111"/>
        <v>27</v>
      </c>
    </row>
    <row r="3421" spans="1:14" x14ac:dyDescent="0.25">
      <c r="A3421" t="s">
        <v>2339</v>
      </c>
      <c r="B3421" t="s">
        <v>2537</v>
      </c>
      <c r="C3421" t="s">
        <v>2399</v>
      </c>
      <c r="D3421" s="98">
        <v>45531</v>
      </c>
      <c r="E3421" s="1">
        <v>691</v>
      </c>
      <c r="F3421" t="s">
        <v>5193</v>
      </c>
      <c r="G3421" s="1">
        <v>3408152</v>
      </c>
      <c r="H3421" t="s">
        <v>2346</v>
      </c>
      <c r="I3421" s="88">
        <v>20</v>
      </c>
      <c r="L3421" s="47">
        <v>19.800018000000001</v>
      </c>
      <c r="M3421" s="47">
        <f t="shared" si="112"/>
        <v>396.00036</v>
      </c>
      <c r="N3421">
        <f t="shared" si="111"/>
        <v>27</v>
      </c>
    </row>
    <row r="3422" spans="1:14" x14ac:dyDescent="0.25">
      <c r="A3422" t="s">
        <v>2339</v>
      </c>
      <c r="B3422" t="s">
        <v>2537</v>
      </c>
      <c r="C3422" t="s">
        <v>2399</v>
      </c>
      <c r="D3422" s="98">
        <v>45531</v>
      </c>
      <c r="E3422" s="1">
        <v>691</v>
      </c>
      <c r="F3422" t="s">
        <v>5193</v>
      </c>
      <c r="G3422" s="1">
        <v>3352387</v>
      </c>
      <c r="H3422" t="s">
        <v>2352</v>
      </c>
      <c r="I3422" s="88">
        <v>6</v>
      </c>
      <c r="L3422" s="47">
        <v>39.743999999999993</v>
      </c>
      <c r="M3422" s="47">
        <f t="shared" si="112"/>
        <v>238.46399999999994</v>
      </c>
      <c r="N3422">
        <f t="shared" si="111"/>
        <v>27</v>
      </c>
    </row>
    <row r="3423" spans="1:14" x14ac:dyDescent="0.25">
      <c r="A3423" t="s">
        <v>2339</v>
      </c>
      <c r="B3423" t="s">
        <v>2537</v>
      </c>
      <c r="C3423" t="s">
        <v>2399</v>
      </c>
      <c r="D3423" s="98">
        <v>45534</v>
      </c>
      <c r="E3423" s="1">
        <v>2007</v>
      </c>
      <c r="F3423" t="s">
        <v>5198</v>
      </c>
      <c r="G3423" s="1">
        <v>3352387</v>
      </c>
      <c r="H3423" t="s">
        <v>2352</v>
      </c>
      <c r="I3423" s="88">
        <v>6</v>
      </c>
      <c r="L3423" s="47">
        <v>39.743999999999993</v>
      </c>
      <c r="M3423" s="47">
        <f t="shared" si="112"/>
        <v>238.46399999999994</v>
      </c>
      <c r="N3423">
        <f t="shared" si="111"/>
        <v>30</v>
      </c>
    </row>
    <row r="3424" spans="1:14" x14ac:dyDescent="0.25">
      <c r="A3424" t="s">
        <v>2339</v>
      </c>
      <c r="B3424" t="s">
        <v>2537</v>
      </c>
      <c r="C3424" t="s">
        <v>2399</v>
      </c>
      <c r="D3424" s="98">
        <v>45534</v>
      </c>
      <c r="E3424" s="1">
        <v>2007</v>
      </c>
      <c r="F3424" t="s">
        <v>5198</v>
      </c>
      <c r="G3424" s="1">
        <v>3352387</v>
      </c>
      <c r="H3424" t="s">
        <v>2352</v>
      </c>
      <c r="I3424" s="88">
        <v>6</v>
      </c>
      <c r="L3424" s="47">
        <v>39.743999999999993</v>
      </c>
      <c r="M3424" s="47">
        <f t="shared" si="112"/>
        <v>238.46399999999994</v>
      </c>
      <c r="N3424">
        <f t="shared" si="111"/>
        <v>30</v>
      </c>
    </row>
    <row r="3425" spans="1:14" x14ac:dyDescent="0.25">
      <c r="A3425" t="s">
        <v>2339</v>
      </c>
      <c r="B3425" t="s">
        <v>2537</v>
      </c>
      <c r="C3425" t="s">
        <v>2399</v>
      </c>
      <c r="D3425" s="98">
        <v>45534</v>
      </c>
      <c r="E3425" s="1">
        <v>2035</v>
      </c>
      <c r="F3425" t="s">
        <v>5202</v>
      </c>
      <c r="G3425" s="1">
        <v>3284683</v>
      </c>
      <c r="H3425" t="s">
        <v>2343</v>
      </c>
      <c r="I3425" s="88">
        <v>6</v>
      </c>
      <c r="L3425" s="47">
        <v>30.099959999999999</v>
      </c>
      <c r="M3425" s="47">
        <f t="shared" si="112"/>
        <v>180.59976</v>
      </c>
      <c r="N3425">
        <f t="shared" si="111"/>
        <v>30</v>
      </c>
    </row>
    <row r="3426" spans="1:14" x14ac:dyDescent="0.25">
      <c r="A3426" t="s">
        <v>2339</v>
      </c>
      <c r="B3426" t="s">
        <v>2537</v>
      </c>
      <c r="C3426" t="s">
        <v>2399</v>
      </c>
      <c r="D3426" s="98">
        <v>45531</v>
      </c>
      <c r="E3426" s="1">
        <v>2039</v>
      </c>
      <c r="F3426" t="s">
        <v>2556</v>
      </c>
      <c r="G3426" s="1">
        <v>3284683</v>
      </c>
      <c r="H3426" t="s">
        <v>2343</v>
      </c>
      <c r="I3426" s="88">
        <v>6</v>
      </c>
      <c r="L3426" s="47">
        <v>30.099959999999999</v>
      </c>
      <c r="M3426" s="47">
        <f t="shared" si="112"/>
        <v>180.59976</v>
      </c>
      <c r="N3426">
        <f t="shared" si="111"/>
        <v>27</v>
      </c>
    </row>
    <row r="3427" spans="1:14" x14ac:dyDescent="0.25">
      <c r="A3427" t="s">
        <v>2339</v>
      </c>
      <c r="B3427" t="s">
        <v>2537</v>
      </c>
      <c r="C3427" t="s">
        <v>2399</v>
      </c>
      <c r="D3427" s="98">
        <v>45531</v>
      </c>
      <c r="E3427" s="1">
        <v>2039</v>
      </c>
      <c r="F3427" t="s">
        <v>2556</v>
      </c>
      <c r="G3427" s="1">
        <v>3284683</v>
      </c>
      <c r="H3427" t="s">
        <v>2343</v>
      </c>
      <c r="I3427" s="88">
        <v>30</v>
      </c>
      <c r="L3427" s="47">
        <v>30.099959999999999</v>
      </c>
      <c r="M3427" s="47">
        <f t="shared" si="112"/>
        <v>902.99879999999996</v>
      </c>
      <c r="N3427">
        <f t="shared" si="111"/>
        <v>27</v>
      </c>
    </row>
    <row r="3428" spans="1:14" x14ac:dyDescent="0.25">
      <c r="A3428" t="s">
        <v>2339</v>
      </c>
      <c r="B3428" t="s">
        <v>2537</v>
      </c>
      <c r="C3428" t="s">
        <v>2399</v>
      </c>
      <c r="D3428" s="98">
        <v>45532</v>
      </c>
      <c r="E3428" s="1">
        <v>2043</v>
      </c>
      <c r="F3428" t="s">
        <v>2451</v>
      </c>
      <c r="G3428" s="1">
        <v>3384347</v>
      </c>
      <c r="H3428" t="s">
        <v>2345</v>
      </c>
      <c r="I3428" s="88">
        <v>60</v>
      </c>
      <c r="L3428" s="47">
        <v>5.7200040000000012</v>
      </c>
      <c r="M3428" s="47">
        <f t="shared" si="112"/>
        <v>343.20024000000006</v>
      </c>
      <c r="N3428">
        <f t="shared" si="111"/>
        <v>28</v>
      </c>
    </row>
    <row r="3429" spans="1:14" x14ac:dyDescent="0.25">
      <c r="A3429" t="s">
        <v>2339</v>
      </c>
      <c r="B3429" t="s">
        <v>2537</v>
      </c>
      <c r="C3429" t="s">
        <v>2399</v>
      </c>
      <c r="D3429" s="98">
        <v>45532</v>
      </c>
      <c r="E3429" s="1">
        <v>2043</v>
      </c>
      <c r="F3429" t="s">
        <v>2451</v>
      </c>
      <c r="G3429" s="1">
        <v>3408152</v>
      </c>
      <c r="H3429" t="s">
        <v>2346</v>
      </c>
      <c r="I3429" s="88">
        <v>20</v>
      </c>
      <c r="L3429" s="47">
        <v>19.800018000000001</v>
      </c>
      <c r="M3429" s="47">
        <f t="shared" si="112"/>
        <v>396.00036</v>
      </c>
      <c r="N3429">
        <f t="shared" si="111"/>
        <v>28</v>
      </c>
    </row>
    <row r="3430" spans="1:14" x14ac:dyDescent="0.25">
      <c r="A3430" t="s">
        <v>2339</v>
      </c>
      <c r="B3430" t="s">
        <v>2537</v>
      </c>
      <c r="C3430" t="s">
        <v>2399</v>
      </c>
      <c r="D3430" s="98">
        <v>45532</v>
      </c>
      <c r="E3430" s="1">
        <v>2043</v>
      </c>
      <c r="F3430" t="s">
        <v>2451</v>
      </c>
      <c r="G3430" s="1">
        <v>3564666</v>
      </c>
      <c r="H3430" t="s">
        <v>2362</v>
      </c>
      <c r="I3430" s="88">
        <v>12</v>
      </c>
      <c r="L3430" s="47">
        <v>20.323620000000002</v>
      </c>
      <c r="M3430" s="47">
        <f t="shared" si="112"/>
        <v>243.88344000000001</v>
      </c>
      <c r="N3430">
        <f t="shared" si="111"/>
        <v>28</v>
      </c>
    </row>
    <row r="3431" spans="1:14" x14ac:dyDescent="0.25">
      <c r="A3431" t="s">
        <v>2339</v>
      </c>
      <c r="B3431" t="s">
        <v>2537</v>
      </c>
      <c r="C3431" t="s">
        <v>2399</v>
      </c>
      <c r="D3431" s="98">
        <v>45532</v>
      </c>
      <c r="E3431" s="1">
        <v>2043</v>
      </c>
      <c r="F3431" t="s">
        <v>2451</v>
      </c>
      <c r="G3431" s="1">
        <v>3284683</v>
      </c>
      <c r="H3431" t="s">
        <v>2343</v>
      </c>
      <c r="I3431" s="88">
        <v>6</v>
      </c>
      <c r="L3431" s="47">
        <v>30.099959999999999</v>
      </c>
      <c r="M3431" s="47">
        <f t="shared" si="112"/>
        <v>180.59976</v>
      </c>
      <c r="N3431">
        <f t="shared" si="111"/>
        <v>28</v>
      </c>
    </row>
    <row r="3432" spans="1:14" x14ac:dyDescent="0.25">
      <c r="A3432" t="s">
        <v>2339</v>
      </c>
      <c r="B3432" t="s">
        <v>2537</v>
      </c>
      <c r="C3432" t="s">
        <v>2399</v>
      </c>
      <c r="D3432" s="98">
        <v>45531</v>
      </c>
      <c r="E3432" s="1">
        <v>2052</v>
      </c>
      <c r="F3432" t="s">
        <v>5204</v>
      </c>
      <c r="G3432" s="1">
        <v>3284683</v>
      </c>
      <c r="H3432" t="s">
        <v>2343</v>
      </c>
      <c r="I3432" s="88">
        <v>6</v>
      </c>
      <c r="L3432" s="47">
        <v>30.099959999999999</v>
      </c>
      <c r="M3432" s="47">
        <f t="shared" si="112"/>
        <v>180.59976</v>
      </c>
      <c r="N3432">
        <f t="shared" si="111"/>
        <v>27</v>
      </c>
    </row>
    <row r="3433" spans="1:14" x14ac:dyDescent="0.25">
      <c r="A3433" t="s">
        <v>2339</v>
      </c>
      <c r="B3433" t="s">
        <v>2537</v>
      </c>
      <c r="C3433" t="s">
        <v>2399</v>
      </c>
      <c r="D3433" s="98">
        <v>45534</v>
      </c>
      <c r="E3433" s="1">
        <v>2077</v>
      </c>
      <c r="F3433" t="s">
        <v>5206</v>
      </c>
      <c r="G3433" s="1">
        <v>3352387</v>
      </c>
      <c r="H3433" t="s">
        <v>2352</v>
      </c>
      <c r="I3433" s="88">
        <v>6</v>
      </c>
      <c r="L3433" s="47">
        <v>39.743999999999993</v>
      </c>
      <c r="M3433" s="47">
        <f t="shared" si="112"/>
        <v>238.46399999999994</v>
      </c>
      <c r="N3433">
        <f t="shared" si="111"/>
        <v>30</v>
      </c>
    </row>
    <row r="3434" spans="1:14" x14ac:dyDescent="0.25">
      <c r="A3434" t="s">
        <v>2339</v>
      </c>
      <c r="B3434" t="s">
        <v>2537</v>
      </c>
      <c r="C3434" t="s">
        <v>2399</v>
      </c>
      <c r="D3434" s="98">
        <v>45534</v>
      </c>
      <c r="E3434" s="1">
        <v>2077</v>
      </c>
      <c r="F3434" t="s">
        <v>5206</v>
      </c>
      <c r="G3434" s="1">
        <v>3284683</v>
      </c>
      <c r="H3434" t="s">
        <v>2343</v>
      </c>
      <c r="I3434" s="88">
        <v>6</v>
      </c>
      <c r="L3434" s="47">
        <v>30.099959999999999</v>
      </c>
      <c r="M3434" s="47">
        <f t="shared" si="112"/>
        <v>180.59976</v>
      </c>
      <c r="N3434">
        <f t="shared" si="111"/>
        <v>30</v>
      </c>
    </row>
    <row r="3435" spans="1:14" x14ac:dyDescent="0.25">
      <c r="A3435" t="s">
        <v>2339</v>
      </c>
      <c r="B3435" t="s">
        <v>2537</v>
      </c>
      <c r="C3435" t="s">
        <v>2399</v>
      </c>
      <c r="D3435" s="98">
        <v>45533</v>
      </c>
      <c r="E3435" s="1">
        <v>2091</v>
      </c>
      <c r="F3435" t="s">
        <v>5207</v>
      </c>
      <c r="G3435" s="1">
        <v>3352387</v>
      </c>
      <c r="H3435" t="s">
        <v>2352</v>
      </c>
      <c r="I3435" s="88">
        <v>12</v>
      </c>
      <c r="L3435" s="47">
        <v>39.743999999999993</v>
      </c>
      <c r="M3435" s="47">
        <f t="shared" si="112"/>
        <v>476.92799999999988</v>
      </c>
      <c r="N3435">
        <f t="shared" si="111"/>
        <v>29</v>
      </c>
    </row>
    <row r="3436" spans="1:14" x14ac:dyDescent="0.25">
      <c r="A3436" t="s">
        <v>2339</v>
      </c>
      <c r="B3436" t="s">
        <v>2537</v>
      </c>
      <c r="C3436" t="s">
        <v>2399</v>
      </c>
      <c r="D3436" s="98">
        <v>45533</v>
      </c>
      <c r="E3436" s="1">
        <v>2091</v>
      </c>
      <c r="F3436" t="s">
        <v>5207</v>
      </c>
      <c r="G3436" s="1">
        <v>3408152</v>
      </c>
      <c r="H3436" t="s">
        <v>2346</v>
      </c>
      <c r="I3436" s="88">
        <v>20</v>
      </c>
      <c r="L3436" s="47">
        <v>19.800018000000001</v>
      </c>
      <c r="M3436" s="47">
        <f t="shared" si="112"/>
        <v>396.00036</v>
      </c>
      <c r="N3436">
        <f t="shared" si="111"/>
        <v>29</v>
      </c>
    </row>
    <row r="3437" spans="1:14" x14ac:dyDescent="0.25">
      <c r="A3437" t="s">
        <v>2339</v>
      </c>
      <c r="B3437" t="s">
        <v>2537</v>
      </c>
      <c r="C3437" t="s">
        <v>2399</v>
      </c>
      <c r="D3437" s="98">
        <v>45533</v>
      </c>
      <c r="E3437" s="1">
        <v>2091</v>
      </c>
      <c r="F3437" t="s">
        <v>5207</v>
      </c>
      <c r="G3437" s="1">
        <v>3352387</v>
      </c>
      <c r="H3437" t="s">
        <v>2352</v>
      </c>
      <c r="I3437" s="88">
        <v>12</v>
      </c>
      <c r="L3437" s="47">
        <v>39.743999999999993</v>
      </c>
      <c r="M3437" s="47">
        <f t="shared" si="112"/>
        <v>476.92799999999988</v>
      </c>
      <c r="N3437">
        <f t="shared" si="111"/>
        <v>29</v>
      </c>
    </row>
    <row r="3438" spans="1:14" x14ac:dyDescent="0.25">
      <c r="A3438" t="s">
        <v>2339</v>
      </c>
      <c r="B3438" t="s">
        <v>2537</v>
      </c>
      <c r="C3438" t="s">
        <v>2399</v>
      </c>
      <c r="D3438" s="98">
        <v>45533</v>
      </c>
      <c r="E3438" s="1">
        <v>2091</v>
      </c>
      <c r="F3438" t="s">
        <v>5207</v>
      </c>
      <c r="G3438" s="1">
        <v>3408152</v>
      </c>
      <c r="H3438" t="s">
        <v>2346</v>
      </c>
      <c r="I3438" s="88">
        <v>20</v>
      </c>
      <c r="L3438" s="47">
        <v>19.800018000000001</v>
      </c>
      <c r="M3438" s="47">
        <f t="shared" si="112"/>
        <v>396.00036</v>
      </c>
      <c r="N3438">
        <f t="shared" si="111"/>
        <v>29</v>
      </c>
    </row>
    <row r="3439" spans="1:14" x14ac:dyDescent="0.25">
      <c r="A3439" t="s">
        <v>2339</v>
      </c>
      <c r="B3439" t="s">
        <v>2537</v>
      </c>
      <c r="C3439" t="s">
        <v>2399</v>
      </c>
      <c r="D3439" s="98">
        <v>45534</v>
      </c>
      <c r="E3439" s="1">
        <v>2107</v>
      </c>
      <c r="F3439" t="s">
        <v>5211</v>
      </c>
      <c r="G3439" s="1">
        <v>3284683</v>
      </c>
      <c r="H3439" t="s">
        <v>2343</v>
      </c>
      <c r="I3439" s="88">
        <v>6</v>
      </c>
      <c r="L3439" s="47">
        <v>30.099959999999999</v>
      </c>
      <c r="M3439" s="47">
        <f t="shared" si="112"/>
        <v>180.59976</v>
      </c>
      <c r="N3439">
        <f t="shared" ref="N3439:N3452" si="113">+DAY(D3439)</f>
        <v>30</v>
      </c>
    </row>
    <row r="3440" spans="1:14" x14ac:dyDescent="0.25">
      <c r="A3440" t="s">
        <v>2339</v>
      </c>
      <c r="B3440" t="s">
        <v>2537</v>
      </c>
      <c r="C3440" t="s">
        <v>2399</v>
      </c>
      <c r="D3440" s="98">
        <v>45534</v>
      </c>
      <c r="E3440" s="1">
        <v>2107</v>
      </c>
      <c r="F3440" t="s">
        <v>5211</v>
      </c>
      <c r="G3440" s="1">
        <v>3352387</v>
      </c>
      <c r="H3440" t="s">
        <v>2352</v>
      </c>
      <c r="I3440" s="88">
        <v>6</v>
      </c>
      <c r="L3440" s="47">
        <v>39.743999999999993</v>
      </c>
      <c r="M3440" s="47">
        <f t="shared" si="112"/>
        <v>238.46399999999994</v>
      </c>
      <c r="N3440">
        <f t="shared" si="113"/>
        <v>30</v>
      </c>
    </row>
    <row r="3441" spans="1:14" x14ac:dyDescent="0.25">
      <c r="A3441" t="s">
        <v>2339</v>
      </c>
      <c r="B3441" t="s">
        <v>2537</v>
      </c>
      <c r="C3441" t="s">
        <v>2399</v>
      </c>
      <c r="D3441" s="98">
        <v>45534</v>
      </c>
      <c r="E3441" s="1">
        <v>2107</v>
      </c>
      <c r="F3441" t="s">
        <v>5211</v>
      </c>
      <c r="G3441" s="1">
        <v>3373113</v>
      </c>
      <c r="H3441" t="s">
        <v>2353</v>
      </c>
      <c r="I3441" s="88">
        <v>60</v>
      </c>
      <c r="L3441" s="47">
        <v>5.9841899999999999</v>
      </c>
      <c r="M3441" s="47">
        <f t="shared" si="112"/>
        <v>359.0514</v>
      </c>
      <c r="N3441">
        <f t="shared" si="113"/>
        <v>30</v>
      </c>
    </row>
    <row r="3442" spans="1:14" x14ac:dyDescent="0.25">
      <c r="A3442" t="s">
        <v>2339</v>
      </c>
      <c r="B3442" t="s">
        <v>2537</v>
      </c>
      <c r="C3442" t="s">
        <v>2399</v>
      </c>
      <c r="D3442" s="98">
        <v>45534</v>
      </c>
      <c r="E3442" s="1">
        <v>2107</v>
      </c>
      <c r="F3442" t="s">
        <v>5211</v>
      </c>
      <c r="G3442" s="1">
        <v>3384346</v>
      </c>
      <c r="H3442" t="s">
        <v>2354</v>
      </c>
      <c r="I3442" s="88">
        <v>6</v>
      </c>
      <c r="L3442" s="47">
        <v>37.949940000000005</v>
      </c>
      <c r="M3442" s="47">
        <f t="shared" si="112"/>
        <v>227.69964000000004</v>
      </c>
      <c r="N3442">
        <f t="shared" si="113"/>
        <v>30</v>
      </c>
    </row>
    <row r="3443" spans="1:14" x14ac:dyDescent="0.25">
      <c r="A3443" t="s">
        <v>2339</v>
      </c>
      <c r="B3443" t="s">
        <v>2537</v>
      </c>
      <c r="C3443" t="s">
        <v>2399</v>
      </c>
      <c r="D3443" s="98">
        <v>45531</v>
      </c>
      <c r="E3443" s="1">
        <v>2116</v>
      </c>
      <c r="F3443" t="s">
        <v>5213</v>
      </c>
      <c r="G3443" s="1">
        <v>3284683</v>
      </c>
      <c r="H3443" t="s">
        <v>2343</v>
      </c>
      <c r="I3443" s="88">
        <v>6</v>
      </c>
      <c r="L3443" s="47">
        <v>30.099959999999999</v>
      </c>
      <c r="M3443" s="47">
        <f t="shared" si="112"/>
        <v>180.59976</v>
      </c>
      <c r="N3443">
        <f t="shared" si="113"/>
        <v>27</v>
      </c>
    </row>
    <row r="3444" spans="1:14" x14ac:dyDescent="0.25">
      <c r="A3444" t="s">
        <v>2339</v>
      </c>
      <c r="B3444" t="s">
        <v>2537</v>
      </c>
      <c r="C3444" t="s">
        <v>2399</v>
      </c>
      <c r="D3444" s="98">
        <v>45534</v>
      </c>
      <c r="E3444" s="1">
        <v>2134</v>
      </c>
      <c r="F3444" t="s">
        <v>5215</v>
      </c>
      <c r="G3444" s="1">
        <v>3352387</v>
      </c>
      <c r="H3444" t="s">
        <v>2352</v>
      </c>
      <c r="I3444" s="88">
        <v>6</v>
      </c>
      <c r="L3444" s="47">
        <v>39.743999999999993</v>
      </c>
      <c r="M3444" s="47">
        <f t="shared" si="112"/>
        <v>238.46399999999994</v>
      </c>
      <c r="N3444">
        <f t="shared" si="113"/>
        <v>30</v>
      </c>
    </row>
    <row r="3445" spans="1:14" x14ac:dyDescent="0.25">
      <c r="A3445" t="s">
        <v>2339</v>
      </c>
      <c r="B3445" t="s">
        <v>2537</v>
      </c>
      <c r="C3445" t="s">
        <v>2399</v>
      </c>
      <c r="D3445" s="98">
        <v>45534</v>
      </c>
      <c r="E3445" s="1">
        <v>2134</v>
      </c>
      <c r="F3445" t="s">
        <v>5215</v>
      </c>
      <c r="G3445" s="1">
        <v>3408152</v>
      </c>
      <c r="H3445" t="s">
        <v>2346</v>
      </c>
      <c r="I3445" s="88">
        <v>20</v>
      </c>
      <c r="L3445" s="47">
        <v>19.800018000000001</v>
      </c>
      <c r="M3445" s="47">
        <f t="shared" si="112"/>
        <v>396.00036</v>
      </c>
      <c r="N3445">
        <f t="shared" si="113"/>
        <v>30</v>
      </c>
    </row>
    <row r="3446" spans="1:14" x14ac:dyDescent="0.25">
      <c r="A3446" t="s">
        <v>2339</v>
      </c>
      <c r="B3446" t="s">
        <v>2537</v>
      </c>
      <c r="C3446" t="s">
        <v>2399</v>
      </c>
      <c r="D3446" s="98">
        <v>45534</v>
      </c>
      <c r="E3446" s="1">
        <v>2157</v>
      </c>
      <c r="F3446" t="s">
        <v>5220</v>
      </c>
      <c r="G3446" s="1">
        <v>3352387</v>
      </c>
      <c r="H3446" t="s">
        <v>2352</v>
      </c>
      <c r="I3446" s="88">
        <v>6</v>
      </c>
      <c r="L3446" s="47">
        <v>39.743999999999993</v>
      </c>
      <c r="M3446" s="47">
        <f t="shared" si="112"/>
        <v>238.46399999999994</v>
      </c>
      <c r="N3446">
        <f t="shared" si="113"/>
        <v>30</v>
      </c>
    </row>
    <row r="3447" spans="1:14" x14ac:dyDescent="0.25">
      <c r="A3447" t="s">
        <v>2339</v>
      </c>
      <c r="B3447" t="s">
        <v>2537</v>
      </c>
      <c r="C3447" t="s">
        <v>2399</v>
      </c>
      <c r="D3447" s="98">
        <v>45534</v>
      </c>
      <c r="E3447" s="1">
        <v>2161</v>
      </c>
      <c r="F3447" t="s">
        <v>5539</v>
      </c>
      <c r="G3447" s="1">
        <v>3384346</v>
      </c>
      <c r="H3447" t="s">
        <v>2354</v>
      </c>
      <c r="I3447" s="88">
        <v>6</v>
      </c>
      <c r="L3447" s="47">
        <v>37.949940000000005</v>
      </c>
      <c r="M3447" s="47">
        <f t="shared" ref="M3447:M3452" si="114">+I3447*L3447</f>
        <v>227.69964000000004</v>
      </c>
      <c r="N3447">
        <f t="shared" si="113"/>
        <v>30</v>
      </c>
    </row>
    <row r="3448" spans="1:14" x14ac:dyDescent="0.25">
      <c r="A3448" t="s">
        <v>2339</v>
      </c>
      <c r="B3448" t="s">
        <v>2537</v>
      </c>
      <c r="C3448" t="s">
        <v>2399</v>
      </c>
      <c r="D3448" s="98">
        <v>45534</v>
      </c>
      <c r="E3448" s="1">
        <v>2161</v>
      </c>
      <c r="F3448" t="s">
        <v>5539</v>
      </c>
      <c r="G3448" s="1">
        <v>3384347</v>
      </c>
      <c r="H3448" t="s">
        <v>2345</v>
      </c>
      <c r="I3448" s="88">
        <v>60</v>
      </c>
      <c r="L3448" s="47">
        <v>5.7200040000000012</v>
      </c>
      <c r="M3448" s="47">
        <f t="shared" si="114"/>
        <v>343.20024000000006</v>
      </c>
      <c r="N3448">
        <f t="shared" si="113"/>
        <v>30</v>
      </c>
    </row>
    <row r="3449" spans="1:14" x14ac:dyDescent="0.25">
      <c r="A3449" t="s">
        <v>2339</v>
      </c>
      <c r="B3449" t="s">
        <v>2537</v>
      </c>
      <c r="C3449" t="s">
        <v>2399</v>
      </c>
      <c r="D3449" s="98">
        <v>45534</v>
      </c>
      <c r="E3449" s="1">
        <v>2161</v>
      </c>
      <c r="F3449" t="s">
        <v>5539</v>
      </c>
      <c r="G3449" s="1">
        <v>3568860</v>
      </c>
      <c r="H3449" t="s">
        <v>2361</v>
      </c>
      <c r="I3449" s="88">
        <v>24</v>
      </c>
      <c r="L3449" s="47">
        <v>12.645809999999999</v>
      </c>
      <c r="M3449" s="47">
        <f t="shared" si="114"/>
        <v>303.49943999999999</v>
      </c>
      <c r="N3449">
        <f t="shared" si="113"/>
        <v>30</v>
      </c>
    </row>
    <row r="3450" spans="1:14" x14ac:dyDescent="0.25">
      <c r="A3450" t="s">
        <v>2339</v>
      </c>
      <c r="B3450" t="s">
        <v>2537</v>
      </c>
      <c r="C3450" t="s">
        <v>2399</v>
      </c>
      <c r="D3450" s="98">
        <v>45534</v>
      </c>
      <c r="E3450" s="1">
        <v>2161</v>
      </c>
      <c r="F3450" t="s">
        <v>5539</v>
      </c>
      <c r="G3450" s="1">
        <v>3564666</v>
      </c>
      <c r="H3450" t="s">
        <v>2362</v>
      </c>
      <c r="I3450" s="88">
        <v>12</v>
      </c>
      <c r="L3450" s="47">
        <v>20.323620000000002</v>
      </c>
      <c r="M3450" s="47">
        <f t="shared" si="114"/>
        <v>243.88344000000001</v>
      </c>
      <c r="N3450">
        <f t="shared" si="113"/>
        <v>30</v>
      </c>
    </row>
    <row r="3451" spans="1:14" x14ac:dyDescent="0.25">
      <c r="A3451" t="s">
        <v>2339</v>
      </c>
      <c r="B3451" t="s">
        <v>2537</v>
      </c>
      <c r="C3451" t="s">
        <v>2411</v>
      </c>
      <c r="D3451" s="98">
        <v>45533</v>
      </c>
      <c r="E3451" s="1">
        <v>4201</v>
      </c>
      <c r="F3451" t="s">
        <v>2456</v>
      </c>
      <c r="G3451" s="1">
        <v>3284683</v>
      </c>
      <c r="H3451" t="s">
        <v>2343</v>
      </c>
      <c r="I3451" s="88">
        <v>6</v>
      </c>
      <c r="L3451" s="47">
        <v>30.099959999999999</v>
      </c>
      <c r="M3451" s="47">
        <f t="shared" si="114"/>
        <v>180.59976</v>
      </c>
      <c r="N3451">
        <f t="shared" si="113"/>
        <v>29</v>
      </c>
    </row>
    <row r="3452" spans="1:14" x14ac:dyDescent="0.25">
      <c r="A3452" t="s">
        <v>2339</v>
      </c>
      <c r="B3452" t="s">
        <v>2537</v>
      </c>
      <c r="C3452" t="s">
        <v>2411</v>
      </c>
      <c r="D3452" s="98">
        <v>45533</v>
      </c>
      <c r="E3452" s="1">
        <v>4201</v>
      </c>
      <c r="F3452" t="s">
        <v>2456</v>
      </c>
      <c r="G3452" s="1">
        <v>3352387</v>
      </c>
      <c r="H3452" t="s">
        <v>2352</v>
      </c>
      <c r="I3452" s="88">
        <v>6</v>
      </c>
      <c r="L3452" s="47">
        <v>39.743999999999993</v>
      </c>
      <c r="M3452" s="47">
        <f t="shared" si="114"/>
        <v>238.46399999999994</v>
      </c>
      <c r="N3452">
        <f t="shared" si="113"/>
        <v>29</v>
      </c>
    </row>
    <row r="3454" spans="1:14" x14ac:dyDescent="0.25">
      <c r="J3454" s="88" t="s">
        <v>5542</v>
      </c>
      <c r="K3454" s="88" t="s">
        <v>5542</v>
      </c>
      <c r="L3454" s="88" t="s">
        <v>5542</v>
      </c>
      <c r="M3454" s="88" t="s">
        <v>5542</v>
      </c>
      <c r="N3454" s="88" t="s">
        <v>5542</v>
      </c>
    </row>
  </sheetData>
  <autoFilter ref="A1:W345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T571"/>
  <sheetViews>
    <sheetView showGridLines="0" zoomScale="70" zoomScaleNormal="70" workbookViewId="0">
      <pane xSplit="10" ySplit="11" topLeftCell="Q493" activePane="bottomRight" state="frozen"/>
      <selection pane="topRight" activeCell="I1" sqref="I1"/>
      <selection pane="bottomLeft" activeCell="A11" sqref="A11"/>
      <selection pane="bottomRight" activeCell="H463" sqref="H463"/>
    </sheetView>
  </sheetViews>
  <sheetFormatPr defaultRowHeight="15" outlineLevelRow="1" outlineLevelCol="1" x14ac:dyDescent="0.25"/>
  <cols>
    <col min="1" max="1" width="18.85546875" customWidth="1"/>
    <col min="2" max="2" width="27.85546875" customWidth="1"/>
    <col min="3" max="3" width="16" customWidth="1"/>
    <col min="4" max="4" width="17.28515625" customWidth="1"/>
    <col min="5" max="5" width="26.7109375" style="1" bestFit="1" customWidth="1"/>
    <col min="6" max="6" width="13.85546875" hidden="1" customWidth="1" outlineLevel="1"/>
    <col min="7" max="7" width="93.140625" hidden="1" customWidth="1" outlineLevel="1"/>
    <col min="8" max="8" width="19.85546875" style="25" bestFit="1" customWidth="1" collapsed="1"/>
    <col min="9" max="9" width="24.85546875" style="231" customWidth="1"/>
    <col min="10" max="10" width="35.7109375" style="126" customWidth="1"/>
    <col min="11" max="11" width="12.7109375" style="127" customWidth="1"/>
    <col min="12" max="12" width="23.7109375" style="25" customWidth="1"/>
    <col min="13" max="13" width="12.5703125" style="25" hidden="1" customWidth="1" outlineLevel="1"/>
    <col min="14" max="14" width="23.7109375" style="25" customWidth="1" collapsed="1"/>
    <col min="15" max="15" width="20.140625" style="25" customWidth="1"/>
    <col min="16" max="16" width="22.5703125" hidden="1" customWidth="1" outlineLevel="1"/>
    <col min="17" max="17" width="23.28515625" style="128" customWidth="1" collapsed="1"/>
    <col min="18" max="18" width="21.5703125" customWidth="1"/>
    <col min="19" max="19" width="17.5703125" customWidth="1"/>
    <col min="20" max="20" width="36.5703125" customWidth="1"/>
  </cols>
  <sheetData>
    <row r="1" spans="1:20" x14ac:dyDescent="0.25">
      <c r="R1" s="87">
        <f>+R4+'HR OP'!G45+'HR OP'!G46+'HR OP'!G47-'HR OP'!G3</f>
        <v>-439183.48331999034</v>
      </c>
    </row>
    <row r="2" spans="1:20" ht="48" customHeight="1" x14ac:dyDescent="0.25">
      <c r="B2" s="129"/>
      <c r="C2" s="129"/>
      <c r="D2" s="129"/>
      <c r="R2" s="245">
        <f>+'HR OP'!G1</f>
        <v>45535</v>
      </c>
      <c r="T2" s="91" t="s">
        <v>5512</v>
      </c>
    </row>
    <row r="3" spans="1:20" s="22" customFormat="1" ht="35.450000000000003" customHeight="1" x14ac:dyDescent="0.25">
      <c r="A3" s="130" t="s">
        <v>5280</v>
      </c>
      <c r="B3" s="130" t="s">
        <v>5281</v>
      </c>
      <c r="C3" s="130" t="s">
        <v>5270</v>
      </c>
      <c r="D3" s="130" t="s">
        <v>36</v>
      </c>
      <c r="E3" s="131" t="s">
        <v>5282</v>
      </c>
      <c r="F3" s="130" t="s">
        <v>5283</v>
      </c>
      <c r="G3" s="130" t="s">
        <v>5284</v>
      </c>
      <c r="H3" s="132" t="s">
        <v>5285</v>
      </c>
      <c r="I3" s="232" t="s">
        <v>5286</v>
      </c>
      <c r="J3" s="132" t="s">
        <v>5287</v>
      </c>
      <c r="K3" s="133" t="s">
        <v>5288</v>
      </c>
      <c r="L3" s="132" t="s">
        <v>5289</v>
      </c>
      <c r="M3" s="132" t="s">
        <v>5290</v>
      </c>
      <c r="N3" s="134" t="s">
        <v>5291</v>
      </c>
      <c r="O3" s="135" t="s">
        <v>930</v>
      </c>
      <c r="P3" s="136" t="s">
        <v>5292</v>
      </c>
      <c r="Q3" s="137" t="s">
        <v>1450</v>
      </c>
      <c r="R3" s="137" t="s">
        <v>5227</v>
      </c>
      <c r="S3" s="137" t="s">
        <v>5356</v>
      </c>
      <c r="T3" s="137" t="s">
        <v>5357</v>
      </c>
    </row>
    <row r="4" spans="1:20" s="143" customFormat="1" ht="23.25" x14ac:dyDescent="0.35">
      <c r="A4" s="138" t="s">
        <v>850</v>
      </c>
      <c r="B4" s="139">
        <v>4</v>
      </c>
      <c r="C4" s="139"/>
      <c r="D4" s="139"/>
      <c r="E4" s="140">
        <f>SUM(E5,E176,E248,E360)</f>
        <v>33</v>
      </c>
      <c r="F4" s="138"/>
      <c r="G4" s="138"/>
      <c r="H4" s="141"/>
      <c r="I4" s="233"/>
      <c r="J4" s="141"/>
      <c r="K4" s="142">
        <f>SUM(K5,K176,K248,K360)</f>
        <v>5316</v>
      </c>
      <c r="L4" s="141"/>
      <c r="M4" s="142"/>
      <c r="N4" s="142">
        <f>SUM(N5,N176,N248,N360)</f>
        <v>66336978.999165677</v>
      </c>
      <c r="O4" s="142">
        <f>SUM(O5,O176,O248,O360)</f>
        <v>11018049.917536799</v>
      </c>
      <c r="P4" s="138"/>
      <c r="Q4" s="142">
        <f>SUM(Q5,Q176,Q248,Q360)</f>
        <v>14262441.828511797</v>
      </c>
      <c r="R4" s="142">
        <f>SUM(R5,R176,R248,R360)</f>
        <v>11544670.469260009</v>
      </c>
      <c r="S4" s="207">
        <f>+IFERROR(R4/Q4,0)</f>
        <v>0.8094455779781875</v>
      </c>
      <c r="T4" s="142"/>
    </row>
    <row r="5" spans="1:20" s="149" customFormat="1" ht="21" x14ac:dyDescent="0.25">
      <c r="A5" s="144" t="s">
        <v>5293</v>
      </c>
      <c r="B5" s="144" t="s">
        <v>225</v>
      </c>
      <c r="C5" s="144"/>
      <c r="D5" s="144"/>
      <c r="E5" s="145">
        <v>11</v>
      </c>
      <c r="F5" s="144"/>
      <c r="G5" s="144"/>
      <c r="H5" s="144"/>
      <c r="I5" s="234"/>
      <c r="J5" s="144"/>
      <c r="K5" s="146">
        <f>+K6+K7</f>
        <v>590</v>
      </c>
      <c r="L5" s="147" t="s">
        <v>5294</v>
      </c>
      <c r="M5" s="146">
        <f>+M6+M7</f>
        <v>0</v>
      </c>
      <c r="N5" s="147">
        <f>+N6+N7</f>
        <v>21923675.466440398</v>
      </c>
      <c r="O5" s="147">
        <f>+O6+O7</f>
        <v>3653945.9110733997</v>
      </c>
      <c r="P5" s="148">
        <v>0</v>
      </c>
      <c r="Q5" s="147">
        <f>+Q6+Q7</f>
        <v>4979410.4198604031</v>
      </c>
      <c r="R5" s="147">
        <f>+R6+R7</f>
        <v>3893779.2989359996</v>
      </c>
      <c r="S5" s="208">
        <f t="shared" ref="S5:S69" si="0">+IFERROR(R5/Q5,0)</f>
        <v>0.7819759711723383</v>
      </c>
      <c r="T5" s="147"/>
    </row>
    <row r="6" spans="1:20" s="154" customFormat="1" ht="21.6" customHeight="1" x14ac:dyDescent="0.3">
      <c r="A6" s="150" t="s">
        <v>5295</v>
      </c>
      <c r="B6" s="150" t="s">
        <v>225</v>
      </c>
      <c r="C6" s="150"/>
      <c r="D6" s="150"/>
      <c r="E6" s="151">
        <v>4</v>
      </c>
      <c r="F6" s="150"/>
      <c r="G6" s="150"/>
      <c r="H6" s="150"/>
      <c r="I6" s="235"/>
      <c r="J6" s="150"/>
      <c r="K6" s="152">
        <f>SUM(K32,K47,K63,K81)</f>
        <v>249</v>
      </c>
      <c r="L6" s="153" t="s">
        <v>5294</v>
      </c>
      <c r="M6" s="152"/>
      <c r="N6" s="153">
        <f>+SUM(N32,N47,N63,N81)</f>
        <v>8396331.3772359993</v>
      </c>
      <c r="O6" s="153">
        <f>+SUM(O32,O47,O63,O81)</f>
        <v>1399388.5628726666</v>
      </c>
      <c r="P6" s="153"/>
      <c r="Q6" s="153">
        <f>+SUM(Q32,Q47,Q63,Q81)</f>
        <v>1891020.7827438933</v>
      </c>
      <c r="R6" s="153">
        <f>+SUM(R32,R47,R63,R81)</f>
        <v>1490899.5123359999</v>
      </c>
      <c r="S6" s="209">
        <f t="shared" si="0"/>
        <v>0.78840990323368487</v>
      </c>
      <c r="T6" s="153"/>
    </row>
    <row r="7" spans="1:20" s="154" customFormat="1" ht="21.6" customHeight="1" x14ac:dyDescent="0.3">
      <c r="A7" s="150" t="s">
        <v>5296</v>
      </c>
      <c r="B7" s="150" t="s">
        <v>225</v>
      </c>
      <c r="C7" s="150"/>
      <c r="D7" s="150"/>
      <c r="E7" s="151">
        <v>7</v>
      </c>
      <c r="F7" s="150"/>
      <c r="G7" s="150"/>
      <c r="H7" s="150"/>
      <c r="I7" s="235"/>
      <c r="J7" s="150"/>
      <c r="K7" s="152">
        <f>+SUM(K86,K99,K114,K125,K142,K163,K175)</f>
        <v>341</v>
      </c>
      <c r="L7" s="153" t="s">
        <v>5294</v>
      </c>
      <c r="M7" s="152"/>
      <c r="N7" s="153">
        <f>+SUM(N86,N99,N114,N125,N142,N163,N175)</f>
        <v>13527344.089204399</v>
      </c>
      <c r="O7" s="153">
        <f>+SUM(O86,O99,O114,O125,O142,O163,O175)</f>
        <v>2254557.3482007333</v>
      </c>
      <c r="P7" s="153"/>
      <c r="Q7" s="153">
        <f>+SUM(Q86,Q99,Q114,Q125,Q142,Q163,Q175)</f>
        <v>3088389.63711651</v>
      </c>
      <c r="R7" s="153">
        <f>+SUM(R86,R99,R114,R125,R142,R163,R175)</f>
        <v>2402879.7865999998</v>
      </c>
      <c r="S7" s="209">
        <f t="shared" si="0"/>
        <v>0.77803647497129291</v>
      </c>
      <c r="T7" s="153"/>
    </row>
    <row r="8" spans="1:20" s="163" customFormat="1" ht="16.5" customHeight="1" outlineLevel="1" x14ac:dyDescent="0.2">
      <c r="A8" s="155" t="s">
        <v>64</v>
      </c>
      <c r="B8" s="156" t="s">
        <v>225</v>
      </c>
      <c r="C8" s="156"/>
      <c r="D8" s="156" t="s">
        <v>746</v>
      </c>
      <c r="E8" s="157" t="s">
        <v>33</v>
      </c>
      <c r="F8" s="156" t="s">
        <v>1009</v>
      </c>
      <c r="G8" s="156" t="s">
        <v>5297</v>
      </c>
      <c r="H8" s="158" t="s">
        <v>38</v>
      </c>
      <c r="I8" s="236" t="s">
        <v>0</v>
      </c>
      <c r="J8" s="159" t="s">
        <v>1</v>
      </c>
      <c r="K8" s="160">
        <v>1</v>
      </c>
      <c r="L8" s="161" t="s">
        <v>5298</v>
      </c>
      <c r="M8" s="161"/>
      <c r="N8" s="161">
        <f>+O8*6</f>
        <v>78193.845719999983</v>
      </c>
      <c r="O8" s="161">
        <v>13032.307619999998</v>
      </c>
      <c r="P8" s="162"/>
      <c r="Q8" s="162">
        <v>16409.097138588604</v>
      </c>
      <c r="R8" s="162">
        <f>+SUMIFS('MT-Tracking Co.op'!$P$7:$P$402,'MT-Tracking Co.op'!$F$7:$F$402,Target!$I8)+SUMIFS('MT-Tracking'!$P:$P,'MT-Tracking'!$G:$G,Target!$I8)+SUMIFS('MT-Tracking'!$P:$P,'MT-Tracking'!$D:$D,Target!$D8,'MT-Tracking'!$F:$F,Target!$C8)</f>
        <v>15133.526999999998</v>
      </c>
      <c r="S8" s="210">
        <f t="shared" si="0"/>
        <v>0.92226445319840911</v>
      </c>
      <c r="T8" s="216"/>
    </row>
    <row r="9" spans="1:20" s="163" customFormat="1" ht="16.5" customHeight="1" outlineLevel="1" x14ac:dyDescent="0.2">
      <c r="A9" s="164" t="s">
        <v>64</v>
      </c>
      <c r="B9" s="165" t="s">
        <v>225</v>
      </c>
      <c r="C9" s="165"/>
      <c r="D9" s="165" t="s">
        <v>746</v>
      </c>
      <c r="E9" s="166" t="s">
        <v>33</v>
      </c>
      <c r="F9" s="165" t="s">
        <v>1009</v>
      </c>
      <c r="G9" s="165" t="s">
        <v>5297</v>
      </c>
      <c r="H9" s="158" t="s">
        <v>38</v>
      </c>
      <c r="I9" s="170" t="s">
        <v>2</v>
      </c>
      <c r="J9" s="167" t="s">
        <v>3</v>
      </c>
      <c r="K9" s="168">
        <v>1</v>
      </c>
      <c r="L9" s="158" t="s">
        <v>5298</v>
      </c>
      <c r="M9" s="158"/>
      <c r="N9" s="158">
        <f t="shared" ref="N9:N73" si="1">+O9*6</f>
        <v>41904.709488000008</v>
      </c>
      <c r="O9" s="169">
        <v>6984.1182480000016</v>
      </c>
      <c r="P9" s="169"/>
      <c r="Q9" s="169">
        <v>8793.7668523835328</v>
      </c>
      <c r="R9" s="169">
        <f>+SUMIFS('MT-Tracking Co.op'!$P$7:$P$402,'MT-Tracking Co.op'!$F$7:$F$402,Target!$I9)+SUMIFS('MT-Tracking'!$P:$P,'MT-Tracking'!$G:$G,Target!$I9)+SUMIFS('MT-Tracking'!$P:$P,'MT-Tracking'!$D:$D,Target!$D9,'MT-Tracking'!$F:$F,Target!$C9)</f>
        <v>6467.5033199999998</v>
      </c>
      <c r="S9" s="211">
        <f t="shared" si="0"/>
        <v>0.7354644975886524</v>
      </c>
      <c r="T9" s="217"/>
    </row>
    <row r="10" spans="1:20" s="163" customFormat="1" ht="16.5" customHeight="1" outlineLevel="1" x14ac:dyDescent="0.2">
      <c r="A10" s="164" t="s">
        <v>64</v>
      </c>
      <c r="B10" s="165" t="s">
        <v>225</v>
      </c>
      <c r="C10" s="165"/>
      <c r="D10" s="165" t="s">
        <v>746</v>
      </c>
      <c r="E10" s="166" t="s">
        <v>33</v>
      </c>
      <c r="F10" s="165" t="s">
        <v>1009</v>
      </c>
      <c r="G10" s="165" t="s">
        <v>5297</v>
      </c>
      <c r="H10" s="158" t="s">
        <v>38</v>
      </c>
      <c r="I10" s="170" t="s">
        <v>4</v>
      </c>
      <c r="J10" s="167" t="s">
        <v>5</v>
      </c>
      <c r="K10" s="168">
        <v>1</v>
      </c>
      <c r="L10" s="158" t="s">
        <v>5298</v>
      </c>
      <c r="M10" s="158"/>
      <c r="N10" s="158">
        <f t="shared" si="1"/>
        <v>79089.907680000004</v>
      </c>
      <c r="O10" s="169">
        <v>13181.65128</v>
      </c>
      <c r="P10" s="169"/>
      <c r="Q10" s="169">
        <v>16597.137100153937</v>
      </c>
      <c r="R10" s="169">
        <f>+SUMIFS('MT-Tracking Co.op'!$P$7:$P$402,'MT-Tracking Co.op'!$F$7:$F$402,Target!$I10)+SUMIFS('MT-Tracking'!$P:$P,'MT-Tracking'!$G:$G,Target!$I10)+SUMIFS('MT-Tracking'!$P:$P,'MT-Tracking'!$D:$D,Target!$D10,'MT-Tracking'!$F:$F,Target!$C10)</f>
        <v>16200.0972</v>
      </c>
      <c r="S10" s="211">
        <f t="shared" si="0"/>
        <v>0.97607780801242794</v>
      </c>
      <c r="T10" s="217"/>
    </row>
    <row r="11" spans="1:20" s="163" customFormat="1" ht="16.5" customHeight="1" outlineLevel="1" x14ac:dyDescent="0.2">
      <c r="A11" s="164" t="s">
        <v>64</v>
      </c>
      <c r="B11" s="165" t="s">
        <v>225</v>
      </c>
      <c r="C11" s="165"/>
      <c r="D11" s="165" t="s">
        <v>746</v>
      </c>
      <c r="E11" s="166" t="s">
        <v>33</v>
      </c>
      <c r="F11" s="165" t="s">
        <v>1009</v>
      </c>
      <c r="G11" s="165" t="s">
        <v>5297</v>
      </c>
      <c r="H11" s="158" t="s">
        <v>38</v>
      </c>
      <c r="I11" s="170" t="s">
        <v>6</v>
      </c>
      <c r="J11" s="167" t="s">
        <v>7</v>
      </c>
      <c r="K11" s="168">
        <v>1</v>
      </c>
      <c r="L11" s="158" t="s">
        <v>5298</v>
      </c>
      <c r="M11" s="158"/>
      <c r="N11" s="158">
        <f t="shared" si="1"/>
        <v>20555.845632000004</v>
      </c>
      <c r="O11" s="169">
        <v>3425.9742720000004</v>
      </c>
      <c r="P11" s="169"/>
      <c r="Q11" s="169">
        <v>4313.6753875637414</v>
      </c>
      <c r="R11" s="169">
        <f>+SUMIFS('MT-Tracking Co.op'!$P$7:$P$402,'MT-Tracking Co.op'!$F$7:$F$402,Target!$I11)+SUMIFS('MT-Tracking'!$P:$P,'MT-Tracking'!$G:$G,Target!$I11)+SUMIFS('MT-Tracking'!$P:$P,'MT-Tracking'!$D:$D,Target!$D11,'MT-Tracking'!$F:$F,Target!$C11)</f>
        <v>5279.0378399999991</v>
      </c>
      <c r="S11" s="211">
        <f t="shared" si="0"/>
        <v>1.2237911677868443</v>
      </c>
      <c r="T11" s="217"/>
    </row>
    <row r="12" spans="1:20" s="163" customFormat="1" ht="16.5" customHeight="1" outlineLevel="1" x14ac:dyDescent="0.2">
      <c r="A12" s="164" t="s">
        <v>64</v>
      </c>
      <c r="B12" s="165" t="s">
        <v>225</v>
      </c>
      <c r="C12" s="165"/>
      <c r="D12" s="165" t="s">
        <v>746</v>
      </c>
      <c r="E12" s="166" t="s">
        <v>33</v>
      </c>
      <c r="F12" s="165" t="s">
        <v>1009</v>
      </c>
      <c r="G12" s="165" t="s">
        <v>1009</v>
      </c>
      <c r="H12" s="158" t="s">
        <v>38</v>
      </c>
      <c r="I12" s="170" t="s">
        <v>8</v>
      </c>
      <c r="J12" s="167" t="s">
        <v>9</v>
      </c>
      <c r="K12" s="168">
        <v>1</v>
      </c>
      <c r="L12" s="158" t="s">
        <v>5298</v>
      </c>
      <c r="M12" s="158"/>
      <c r="N12" s="158">
        <f t="shared" si="1"/>
        <v>21651.119621999995</v>
      </c>
      <c r="O12" s="169">
        <v>3608.5199369999991</v>
      </c>
      <c r="P12" s="169"/>
      <c r="Q12" s="169">
        <v>4543.5202958143973</v>
      </c>
      <c r="R12" s="169">
        <f>+SUMIFS('MT-Tracking Co.op'!$P$7:$P$402,'MT-Tracking Co.op'!$F$7:$F$402,Target!$I12)+SUMIFS('MT-Tracking'!$P:$P,'MT-Tracking'!$G:$G,Target!$I12)+SUMIFS('MT-Tracking'!$P:$P,'MT-Tracking'!$D:$D,Target!$D12,'MT-Tracking'!$F:$F,Target!$C12)</f>
        <v>3304.95552</v>
      </c>
      <c r="S12" s="211">
        <f t="shared" si="0"/>
        <v>0.72739974839434662</v>
      </c>
      <c r="T12" s="217"/>
    </row>
    <row r="13" spans="1:20" s="163" customFormat="1" ht="16.5" customHeight="1" outlineLevel="1" x14ac:dyDescent="0.2">
      <c r="A13" s="164" t="s">
        <v>64</v>
      </c>
      <c r="B13" s="165" t="s">
        <v>225</v>
      </c>
      <c r="C13" s="165"/>
      <c r="D13" s="165" t="s">
        <v>746</v>
      </c>
      <c r="E13" s="166" t="s">
        <v>33</v>
      </c>
      <c r="F13" s="165" t="s">
        <v>1009</v>
      </c>
      <c r="G13" s="165" t="s">
        <v>1009</v>
      </c>
      <c r="H13" s="158" t="s">
        <v>38</v>
      </c>
      <c r="I13" s="170" t="s">
        <v>10</v>
      </c>
      <c r="J13" s="167" t="s">
        <v>11</v>
      </c>
      <c r="K13" s="168">
        <v>1</v>
      </c>
      <c r="L13" s="158" t="s">
        <v>5298</v>
      </c>
      <c r="M13" s="158"/>
      <c r="N13" s="158">
        <f t="shared" si="1"/>
        <v>129533.03272800001</v>
      </c>
      <c r="O13" s="169">
        <v>21588.838788000001</v>
      </c>
      <c r="P13" s="169"/>
      <c r="Q13" s="169">
        <v>27182.703409944643</v>
      </c>
      <c r="R13" s="169">
        <f>+SUMIFS('MT-Tracking Co.op'!$P$7:$P$402,'MT-Tracking Co.op'!$F$7:$F$402,Target!$I13)+SUMIFS('MT-Tracking'!$P:$P,'MT-Tracking'!$G:$G,Target!$I13)+SUMIFS('MT-Tracking'!$P:$P,'MT-Tracking'!$D:$D,Target!$D13,'MT-Tracking'!$F:$F,Target!$C13)</f>
        <v>14524.398359999999</v>
      </c>
      <c r="S13" s="211">
        <f t="shared" si="0"/>
        <v>0.53432501326142301</v>
      </c>
      <c r="T13" s="217"/>
    </row>
    <row r="14" spans="1:20" s="163" customFormat="1" ht="16.5" customHeight="1" outlineLevel="1" x14ac:dyDescent="0.2">
      <c r="A14" s="164" t="s">
        <v>64</v>
      </c>
      <c r="B14" s="165" t="s">
        <v>225</v>
      </c>
      <c r="C14" s="165"/>
      <c r="D14" s="165" t="s">
        <v>746</v>
      </c>
      <c r="E14" s="166" t="s">
        <v>33</v>
      </c>
      <c r="F14" s="165" t="s">
        <v>1009</v>
      </c>
      <c r="G14" s="165" t="s">
        <v>1009</v>
      </c>
      <c r="H14" s="158" t="s">
        <v>38</v>
      </c>
      <c r="I14" s="170" t="s">
        <v>12</v>
      </c>
      <c r="J14" s="167" t="s">
        <v>13</v>
      </c>
      <c r="K14" s="168">
        <v>1</v>
      </c>
      <c r="L14" s="158" t="s">
        <v>5298</v>
      </c>
      <c r="M14" s="158"/>
      <c r="N14" s="158">
        <f t="shared" si="1"/>
        <v>21025.501559999997</v>
      </c>
      <c r="O14" s="169">
        <v>3504.2502599999993</v>
      </c>
      <c r="P14" s="169"/>
      <c r="Q14" s="169">
        <v>4412.2333964876416</v>
      </c>
      <c r="R14" s="169">
        <f>+SUMIFS('MT-Tracking Co.op'!$P$7:$P$402,'MT-Tracking Co.op'!$F$7:$F$402,Target!$I14)+SUMIFS('MT-Tracking'!$P:$P,'MT-Tracking'!$G:$G,Target!$I14)+SUMIFS('MT-Tracking'!$P:$P,'MT-Tracking'!$D:$D,Target!$D14,'MT-Tracking'!$F:$F,Target!$C14)</f>
        <v>3072.6615600000005</v>
      </c>
      <c r="S14" s="211">
        <f t="shared" si="0"/>
        <v>0.69639597090353211</v>
      </c>
      <c r="T14" s="217"/>
    </row>
    <row r="15" spans="1:20" s="163" customFormat="1" ht="16.5" customHeight="1" outlineLevel="1" x14ac:dyDescent="0.2">
      <c r="A15" s="164" t="s">
        <v>64</v>
      </c>
      <c r="B15" s="165" t="s">
        <v>225</v>
      </c>
      <c r="C15" s="165"/>
      <c r="D15" s="165" t="s">
        <v>746</v>
      </c>
      <c r="E15" s="166" t="s">
        <v>33</v>
      </c>
      <c r="F15" s="165" t="s">
        <v>1009</v>
      </c>
      <c r="G15" s="165" t="s">
        <v>1009</v>
      </c>
      <c r="H15" s="158" t="s">
        <v>38</v>
      </c>
      <c r="I15" s="170" t="s">
        <v>14</v>
      </c>
      <c r="J15" s="167" t="s">
        <v>15</v>
      </c>
      <c r="K15" s="168">
        <v>1</v>
      </c>
      <c r="L15" s="158" t="s">
        <v>5298</v>
      </c>
      <c r="M15" s="158"/>
      <c r="N15" s="158">
        <f t="shared" si="1"/>
        <v>32209.664040000003</v>
      </c>
      <c r="O15" s="169">
        <v>5368.2773400000005</v>
      </c>
      <c r="P15" s="169"/>
      <c r="Q15" s="169">
        <v>6759.2468584580638</v>
      </c>
      <c r="R15" s="169">
        <f>+SUMIFS('MT-Tracking Co.op'!$P$7:$P$402,'MT-Tracking Co.op'!$F$7:$F$402,Target!$I15)+SUMIFS('MT-Tracking'!$P:$P,'MT-Tracking'!$G:$G,Target!$I15)+SUMIFS('MT-Tracking'!$P:$P,'MT-Tracking'!$D:$D,Target!$D15,'MT-Tracking'!$F:$F,Target!$C15)</f>
        <v>5624.0654399999994</v>
      </c>
      <c r="S15" s="211">
        <f t="shared" si="0"/>
        <v>0.8320550436713855</v>
      </c>
      <c r="T15" s="217"/>
    </row>
    <row r="16" spans="1:20" s="163" customFormat="1" ht="16.5" customHeight="1" outlineLevel="1" x14ac:dyDescent="0.2">
      <c r="A16" s="164" t="s">
        <v>64</v>
      </c>
      <c r="B16" s="165" t="s">
        <v>225</v>
      </c>
      <c r="C16" s="165"/>
      <c r="D16" s="165" t="s">
        <v>746</v>
      </c>
      <c r="E16" s="166" t="s">
        <v>33</v>
      </c>
      <c r="F16" s="165" t="s">
        <v>1009</v>
      </c>
      <c r="G16" s="165" t="s">
        <v>1009</v>
      </c>
      <c r="H16" s="158" t="s">
        <v>38</v>
      </c>
      <c r="I16" s="170" t="s">
        <v>16</v>
      </c>
      <c r="J16" s="167" t="s">
        <v>17</v>
      </c>
      <c r="K16" s="168">
        <v>1</v>
      </c>
      <c r="L16" s="158" t="s">
        <v>5298</v>
      </c>
      <c r="M16" s="158"/>
      <c r="N16" s="158">
        <f t="shared" si="1"/>
        <v>24995.681136000003</v>
      </c>
      <c r="O16" s="169">
        <v>4165.9468560000005</v>
      </c>
      <c r="P16" s="169"/>
      <c r="Q16" s="169">
        <v>5245.3816029782929</v>
      </c>
      <c r="R16" s="169">
        <f>+SUMIFS('MT-Tracking Co.op'!$P$7:$P$402,'MT-Tracking Co.op'!$F$7:$F$402,Target!$I16)+SUMIFS('MT-Tracking'!$P:$P,'MT-Tracking'!$G:$G,Target!$I16)+SUMIFS('MT-Tracking'!$P:$P,'MT-Tracking'!$D:$D,Target!$D16,'MT-Tracking'!$F:$F,Target!$C16)</f>
        <v>11703.791520000001</v>
      </c>
      <c r="S16" s="211">
        <f t="shared" si="0"/>
        <v>2.2312564472629912</v>
      </c>
      <c r="T16" s="217"/>
    </row>
    <row r="17" spans="1:20" s="163" customFormat="1" ht="16.5" customHeight="1" outlineLevel="1" x14ac:dyDescent="0.2">
      <c r="A17" s="164" t="s">
        <v>64</v>
      </c>
      <c r="B17" s="165" t="s">
        <v>225</v>
      </c>
      <c r="C17" s="165"/>
      <c r="D17" s="165" t="s">
        <v>746</v>
      </c>
      <c r="E17" s="166" t="s">
        <v>33</v>
      </c>
      <c r="F17" s="165" t="s">
        <v>1009</v>
      </c>
      <c r="G17" s="165" t="s">
        <v>21</v>
      </c>
      <c r="H17" s="158" t="s">
        <v>38</v>
      </c>
      <c r="I17" s="170" t="s">
        <v>18</v>
      </c>
      <c r="J17" s="167" t="s">
        <v>19</v>
      </c>
      <c r="K17" s="168">
        <v>1</v>
      </c>
      <c r="L17" s="158" t="s">
        <v>5298</v>
      </c>
      <c r="M17" s="158"/>
      <c r="N17" s="158">
        <f t="shared" si="1"/>
        <v>52920.457920000001</v>
      </c>
      <c r="O17" s="169">
        <v>8820.0763200000001</v>
      </c>
      <c r="P17" s="169"/>
      <c r="Q17" s="169">
        <v>11105.438370909569</v>
      </c>
      <c r="R17" s="169">
        <f>+SUMIFS('MT-Tracking Co.op'!$P$7:$P$402,'MT-Tracking Co.op'!$F$7:$F$402,Target!$I17)+SUMIFS('MT-Tracking'!$P:$P,'MT-Tracking'!$G:$G,Target!$I17)+SUMIFS('MT-Tracking'!$P:$P,'MT-Tracking'!$D:$D,Target!$D17,'MT-Tracking'!$F:$F,Target!$C17)</f>
        <v>7007.4763199999998</v>
      </c>
      <c r="S17" s="211">
        <f t="shared" si="0"/>
        <v>0.63099502117412287</v>
      </c>
      <c r="T17" s="217"/>
    </row>
    <row r="18" spans="1:20" s="163" customFormat="1" ht="16.5" customHeight="1" outlineLevel="1" x14ac:dyDescent="0.2">
      <c r="A18" s="164" t="s">
        <v>64</v>
      </c>
      <c r="B18" s="165" t="s">
        <v>225</v>
      </c>
      <c r="C18" s="165"/>
      <c r="D18" s="165" t="s">
        <v>746</v>
      </c>
      <c r="E18" s="166" t="s">
        <v>33</v>
      </c>
      <c r="F18" s="165" t="s">
        <v>1009</v>
      </c>
      <c r="G18" s="165" t="s">
        <v>21</v>
      </c>
      <c r="H18" s="158" t="s">
        <v>38</v>
      </c>
      <c r="I18" s="170" t="s">
        <v>20</v>
      </c>
      <c r="J18" s="167" t="s">
        <v>21</v>
      </c>
      <c r="K18" s="168">
        <v>1</v>
      </c>
      <c r="L18" s="158" t="s">
        <v>5298</v>
      </c>
      <c r="M18" s="158"/>
      <c r="N18" s="158">
        <f t="shared" si="1"/>
        <v>124158.91248</v>
      </c>
      <c r="O18" s="169">
        <v>20693.15208</v>
      </c>
      <c r="P18" s="169"/>
      <c r="Q18" s="169">
        <v>26054.936123761243</v>
      </c>
      <c r="R18" s="169">
        <f>+SUMIFS('MT-Tracking Co.op'!$P$7:$P$402,'MT-Tracking Co.op'!$F$7:$F$402,Target!$I18)+SUMIFS('MT-Tracking'!$P:$P,'MT-Tracking'!$G:$G,Target!$I18)+SUMIFS('MT-Tracking'!$P:$P,'MT-Tracking'!$D:$D,Target!$D18,'MT-Tracking'!$F:$F,Target!$C18)</f>
        <v>13065.75576</v>
      </c>
      <c r="S18" s="211">
        <f t="shared" si="0"/>
        <v>0.5014694988288404</v>
      </c>
      <c r="T18" s="217"/>
    </row>
    <row r="19" spans="1:20" s="163" customFormat="1" ht="16.5" customHeight="1" outlineLevel="1" x14ac:dyDescent="0.2">
      <c r="A19" s="164" t="s">
        <v>64</v>
      </c>
      <c r="B19" s="165" t="s">
        <v>225</v>
      </c>
      <c r="C19" s="165"/>
      <c r="D19" s="165" t="s">
        <v>746</v>
      </c>
      <c r="E19" s="166" t="s">
        <v>33</v>
      </c>
      <c r="F19" s="165" t="s">
        <v>1009</v>
      </c>
      <c r="G19" s="165" t="s">
        <v>21</v>
      </c>
      <c r="H19" s="158" t="s">
        <v>38</v>
      </c>
      <c r="I19" s="170" t="s">
        <v>22</v>
      </c>
      <c r="J19" s="167" t="s">
        <v>23</v>
      </c>
      <c r="K19" s="168">
        <v>1</v>
      </c>
      <c r="L19" s="158" t="s">
        <v>5298</v>
      </c>
      <c r="M19" s="158"/>
      <c r="N19" s="158">
        <f t="shared" si="1"/>
        <v>29842.711632000006</v>
      </c>
      <c r="O19" s="169">
        <v>4973.785272000001</v>
      </c>
      <c r="P19" s="169"/>
      <c r="Q19" s="169">
        <v>6262.5383051485533</v>
      </c>
      <c r="R19" s="169">
        <f>+SUMIFS('MT-Tracking Co.op'!$P$7:$P$402,'MT-Tracking Co.op'!$F$7:$F$402,Target!$I19)+SUMIFS('MT-Tracking'!$P:$P,'MT-Tracking'!$G:$G,Target!$I19)+SUMIFS('MT-Tracking'!$P:$P,'MT-Tracking'!$D:$D,Target!$D19,'MT-Tracking'!$F:$F,Target!$C19)</f>
        <v>6482.1049199999989</v>
      </c>
      <c r="S19" s="211">
        <f t="shared" si="0"/>
        <v>1.0350603228519872</v>
      </c>
      <c r="T19" s="217"/>
    </row>
    <row r="20" spans="1:20" s="163" customFormat="1" ht="16.5" customHeight="1" outlineLevel="1" x14ac:dyDescent="0.2">
      <c r="A20" s="164" t="s">
        <v>64</v>
      </c>
      <c r="B20" s="165" t="s">
        <v>225</v>
      </c>
      <c r="C20" s="165"/>
      <c r="D20" s="165" t="s">
        <v>746</v>
      </c>
      <c r="E20" s="166" t="s">
        <v>33</v>
      </c>
      <c r="F20" s="165" t="s">
        <v>1009</v>
      </c>
      <c r="G20" s="165" t="s">
        <v>21</v>
      </c>
      <c r="H20" s="158" t="s">
        <v>5299</v>
      </c>
      <c r="I20" s="170" t="s">
        <v>24</v>
      </c>
      <c r="J20" s="167" t="s">
        <v>19</v>
      </c>
      <c r="K20" s="168">
        <v>1</v>
      </c>
      <c r="L20" s="158" t="s">
        <v>5298</v>
      </c>
      <c r="M20" s="158"/>
      <c r="N20" s="158">
        <f t="shared" si="1"/>
        <v>50322.551999999996</v>
      </c>
      <c r="O20" s="169">
        <v>8387.0919999999987</v>
      </c>
      <c r="P20" s="169"/>
      <c r="Q20" s="169">
        <v>8006.0015583787572</v>
      </c>
      <c r="R20" s="169">
        <f>+SUMIFS('MT-Tracking Co.op'!$P$7:$P$402,'MT-Tracking Co.op'!$F$7:$F$402,Target!$I20)+SUMIFS('MT-Tracking'!$P:$P,'MT-Tracking'!$G:$G,Target!$I20)+SUMIFS('MT-Tracking'!$P:$P,'MT-Tracking'!$D:$D,Target!$D20,'MT-Tracking'!$F:$F,Target!$C20)</f>
        <v>20311.518</v>
      </c>
      <c r="S20" s="211">
        <f t="shared" si="0"/>
        <v>2.537036478433206</v>
      </c>
      <c r="T20" s="217"/>
    </row>
    <row r="21" spans="1:20" s="163" customFormat="1" ht="16.5" customHeight="1" outlineLevel="1" x14ac:dyDescent="0.2">
      <c r="A21" s="164" t="s">
        <v>64</v>
      </c>
      <c r="B21" s="165" t="s">
        <v>225</v>
      </c>
      <c r="C21" s="165"/>
      <c r="D21" s="165" t="s">
        <v>746</v>
      </c>
      <c r="E21" s="166" t="s">
        <v>33</v>
      </c>
      <c r="F21" s="165" t="s">
        <v>1009</v>
      </c>
      <c r="G21" s="165" t="s">
        <v>5297</v>
      </c>
      <c r="H21" s="158" t="s">
        <v>5299</v>
      </c>
      <c r="I21" s="170" t="s">
        <v>25</v>
      </c>
      <c r="J21" s="167" t="s">
        <v>26</v>
      </c>
      <c r="K21" s="168">
        <v>1</v>
      </c>
      <c r="L21" s="158" t="s">
        <v>5298</v>
      </c>
      <c r="M21" s="158"/>
      <c r="N21" s="158">
        <f t="shared" si="1"/>
        <v>41947.347999999998</v>
      </c>
      <c r="O21" s="169">
        <v>6991.2246666666661</v>
      </c>
      <c r="P21" s="169"/>
      <c r="Q21" s="169">
        <v>6673.5592713552387</v>
      </c>
      <c r="R21" s="169">
        <f>+SUMIFS('MT-Tracking Co.op'!$P$7:$P$402,'MT-Tracking Co.op'!$F$7:$F$402,Target!$I21)+SUMIFS('MT-Tracking'!$P:$P,'MT-Tracking'!$G:$G,Target!$I21)+SUMIFS('MT-Tracking'!$P:$P,'MT-Tracking'!$D:$D,Target!$D21,'MT-Tracking'!$F:$F,Target!$C21)</f>
        <v>23473.530999999999</v>
      </c>
      <c r="S21" s="211">
        <f t="shared" si="0"/>
        <v>3.5173930500257762</v>
      </c>
      <c r="T21" s="217"/>
    </row>
    <row r="22" spans="1:20" s="163" customFormat="1" ht="16.5" customHeight="1" outlineLevel="1" x14ac:dyDescent="0.2">
      <c r="A22" s="164" t="s">
        <v>64</v>
      </c>
      <c r="B22" s="165" t="s">
        <v>225</v>
      </c>
      <c r="C22" s="165"/>
      <c r="D22" s="165" t="s">
        <v>746</v>
      </c>
      <c r="E22" s="166" t="s">
        <v>33</v>
      </c>
      <c r="F22" s="165" t="s">
        <v>1009</v>
      </c>
      <c r="G22" s="165" t="s">
        <v>5297</v>
      </c>
      <c r="H22" s="158" t="s">
        <v>5299</v>
      </c>
      <c r="I22" s="170" t="s">
        <v>27</v>
      </c>
      <c r="J22" s="167" t="s">
        <v>28</v>
      </c>
      <c r="K22" s="168">
        <v>1</v>
      </c>
      <c r="L22" s="158" t="s">
        <v>5298</v>
      </c>
      <c r="M22" s="158"/>
      <c r="N22" s="158">
        <f t="shared" si="1"/>
        <v>47177.178</v>
      </c>
      <c r="O22" s="169">
        <v>7862.8630000000003</v>
      </c>
      <c r="P22" s="169"/>
      <c r="Q22" s="169">
        <v>7505.5923353790195</v>
      </c>
      <c r="R22" s="169">
        <f>+SUMIFS('MT-Tracking Co.op'!$P$7:$P$402,'MT-Tracking Co.op'!$F$7:$F$402,Target!$I22)+SUMIFS('MT-Tracking'!$P:$P,'MT-Tracking'!$G:$G,Target!$I22)+SUMIFS('MT-Tracking'!$P:$P,'MT-Tracking'!$D:$D,Target!$D22,'MT-Tracking'!$F:$F,Target!$C22)</f>
        <v>5683.0919999999996</v>
      </c>
      <c r="S22" s="211">
        <f t="shared" si="0"/>
        <v>0.75718101197845211</v>
      </c>
      <c r="T22" s="217"/>
    </row>
    <row r="23" spans="1:20" s="163" customFormat="1" ht="16.5" customHeight="1" outlineLevel="1" x14ac:dyDescent="0.2">
      <c r="A23" s="164" t="s">
        <v>64</v>
      </c>
      <c r="B23" s="165" t="s">
        <v>225</v>
      </c>
      <c r="C23" s="165"/>
      <c r="D23" s="165" t="s">
        <v>746</v>
      </c>
      <c r="E23" s="166" t="s">
        <v>33</v>
      </c>
      <c r="F23" s="165" t="s">
        <v>1009</v>
      </c>
      <c r="G23" s="165" t="s">
        <v>1009</v>
      </c>
      <c r="H23" s="158" t="s">
        <v>39</v>
      </c>
      <c r="I23" s="170">
        <v>10020</v>
      </c>
      <c r="J23" s="167" t="s">
        <v>29</v>
      </c>
      <c r="K23" s="168">
        <v>1</v>
      </c>
      <c r="L23" s="158" t="s">
        <v>5298</v>
      </c>
      <c r="M23" s="158"/>
      <c r="N23" s="158">
        <f t="shared" si="1"/>
        <v>32258.777040000001</v>
      </c>
      <c r="O23" s="169">
        <v>5376.4628400000001</v>
      </c>
      <c r="P23" s="169"/>
      <c r="Q23" s="169">
        <v>9999.4140628393943</v>
      </c>
      <c r="R23" s="169">
        <f>+SUMIFS('MT-Tracking Co.op'!$P$7:$P$402,'MT-Tracking Co.op'!$F$7:$F$402,Target!$I23)+SUMIFS('MT-Tracking'!$P:$P,'MT-Tracking'!$G:$G,Target!$I23)+SUMIFS('MT-Tracking'!$P:$P,'MT-Tracking'!$D:$D,Target!$D23,'MT-Tracking'!$F:$F,Target!$C23)</f>
        <v>0</v>
      </c>
      <c r="S23" s="211">
        <f t="shared" si="0"/>
        <v>0</v>
      </c>
      <c r="T23" s="217"/>
    </row>
    <row r="24" spans="1:20" s="163" customFormat="1" ht="16.5" customHeight="1" outlineLevel="1" x14ac:dyDescent="0.2">
      <c r="A24" s="164" t="s">
        <v>64</v>
      </c>
      <c r="B24" s="165" t="s">
        <v>225</v>
      </c>
      <c r="C24" s="165"/>
      <c r="D24" s="165" t="s">
        <v>746</v>
      </c>
      <c r="E24" s="166" t="s">
        <v>33</v>
      </c>
      <c r="F24" s="165" t="s">
        <v>1009</v>
      </c>
      <c r="G24" s="165" t="s">
        <v>21</v>
      </c>
      <c r="H24" s="158" t="s">
        <v>39</v>
      </c>
      <c r="I24" s="170">
        <v>10028</v>
      </c>
      <c r="J24" s="167" t="s">
        <v>19</v>
      </c>
      <c r="K24" s="168">
        <v>1</v>
      </c>
      <c r="L24" s="158" t="s">
        <v>5298</v>
      </c>
      <c r="M24" s="158"/>
      <c r="N24" s="158">
        <f t="shared" si="1"/>
        <v>23824.97712</v>
      </c>
      <c r="O24" s="169">
        <v>3970.8295199999998</v>
      </c>
      <c r="P24" s="169"/>
      <c r="Q24" s="169">
        <v>7385.147024177294</v>
      </c>
      <c r="R24" s="169">
        <f>+SUMIFS('MT-Tracking Co.op'!$P$7:$P$402,'MT-Tracking Co.op'!$F$7:$F$402,Target!$I24)+SUMIFS('MT-Tracking'!$P:$P,'MT-Tracking'!$G:$G,Target!$I24)+SUMIFS('MT-Tracking'!$P:$P,'MT-Tracking'!$D:$D,Target!$D24,'MT-Tracking'!$F:$F,Target!$C24)</f>
        <v>0</v>
      </c>
      <c r="S24" s="211">
        <f t="shared" si="0"/>
        <v>0</v>
      </c>
      <c r="T24" s="217"/>
    </row>
    <row r="25" spans="1:20" s="163" customFormat="1" ht="16.5" customHeight="1" outlineLevel="1" x14ac:dyDescent="0.2">
      <c r="A25" s="164" t="s">
        <v>64</v>
      </c>
      <c r="B25" s="165" t="s">
        <v>225</v>
      </c>
      <c r="C25" s="165"/>
      <c r="D25" s="165" t="s">
        <v>746</v>
      </c>
      <c r="E25" s="166" t="s">
        <v>33</v>
      </c>
      <c r="F25" s="165" t="s">
        <v>1009</v>
      </c>
      <c r="G25" s="165" t="s">
        <v>21</v>
      </c>
      <c r="H25" s="158" t="s">
        <v>5300</v>
      </c>
      <c r="I25" s="170">
        <v>5129504</v>
      </c>
      <c r="J25" s="167" t="s">
        <v>19</v>
      </c>
      <c r="K25" s="168">
        <v>1</v>
      </c>
      <c r="L25" s="158" t="s">
        <v>5298</v>
      </c>
      <c r="M25" s="158"/>
      <c r="N25" s="158">
        <f t="shared" si="1"/>
        <v>14662.375200000002</v>
      </c>
      <c r="O25" s="169">
        <v>2443.7292000000002</v>
      </c>
      <c r="P25" s="169"/>
      <c r="Q25" s="169">
        <v>2822.232929144413</v>
      </c>
      <c r="R25" s="169">
        <f>+SUMIFS('MT-Tracking Co.op'!$P$7:$P$402,'MT-Tracking Co.op'!$F$7:$F$402,Target!$I25)+SUMIFS('MT-Tracking'!$P:$P,'MT-Tracking'!$G:$G,Target!$I25)+SUMIFS('MT-Tracking'!$P:$P,'MT-Tracking'!$D:$D,Target!$D25,'MT-Tracking'!$F:$F,Target!$C25)</f>
        <v>3459.25</v>
      </c>
      <c r="S25" s="211">
        <f t="shared" si="0"/>
        <v>1.2257138538344192</v>
      </c>
      <c r="T25" s="217"/>
    </row>
    <row r="26" spans="1:20" s="163" customFormat="1" ht="16.5" customHeight="1" outlineLevel="1" x14ac:dyDescent="0.2">
      <c r="A26" s="164" t="s">
        <v>64</v>
      </c>
      <c r="B26" s="165" t="s">
        <v>225</v>
      </c>
      <c r="C26" s="165"/>
      <c r="D26" s="165" t="s">
        <v>746</v>
      </c>
      <c r="E26" s="166" t="s">
        <v>33</v>
      </c>
      <c r="F26" s="165" t="s">
        <v>1009</v>
      </c>
      <c r="G26" s="165" t="s">
        <v>1009</v>
      </c>
      <c r="H26" s="158" t="s">
        <v>5300</v>
      </c>
      <c r="I26" s="170">
        <v>5170214</v>
      </c>
      <c r="J26" s="167" t="s">
        <v>30</v>
      </c>
      <c r="K26" s="168">
        <v>1</v>
      </c>
      <c r="L26" s="158" t="s">
        <v>5298</v>
      </c>
      <c r="M26" s="158"/>
      <c r="N26" s="158">
        <f t="shared" si="1"/>
        <v>14937.154999999999</v>
      </c>
      <c r="O26" s="169">
        <v>2489.5258333333331</v>
      </c>
      <c r="P26" s="169"/>
      <c r="Q26" s="169">
        <v>2875.1229001924676</v>
      </c>
      <c r="R26" s="169">
        <f>+SUMIFS('MT-Tracking Co.op'!$P$7:$P$402,'MT-Tracking Co.op'!$F$7:$F$402,Target!$I26)+SUMIFS('MT-Tracking'!$P:$P,'MT-Tracking'!$G:$G,Target!$I26)+SUMIFS('MT-Tracking'!$P:$P,'MT-Tracking'!$D:$D,Target!$D26,'MT-Tracking'!$F:$F,Target!$C26)</f>
        <v>3492.3100000000004</v>
      </c>
      <c r="S26" s="211">
        <f t="shared" si="0"/>
        <v>1.2146645973868515</v>
      </c>
      <c r="T26" s="217"/>
    </row>
    <row r="27" spans="1:20" s="163" customFormat="1" ht="16.5" customHeight="1" outlineLevel="1" x14ac:dyDescent="0.2">
      <c r="A27" s="164" t="s">
        <v>64</v>
      </c>
      <c r="B27" s="165" t="s">
        <v>225</v>
      </c>
      <c r="C27" s="165"/>
      <c r="D27" s="165" t="s">
        <v>746</v>
      </c>
      <c r="E27" s="166" t="s">
        <v>33</v>
      </c>
      <c r="F27" s="165" t="s">
        <v>1009</v>
      </c>
      <c r="G27" s="165" t="s">
        <v>5297</v>
      </c>
      <c r="H27" s="158" t="s">
        <v>5300</v>
      </c>
      <c r="I27" s="170">
        <v>5135882</v>
      </c>
      <c r="J27" s="167" t="s">
        <v>31</v>
      </c>
      <c r="K27" s="168">
        <v>1</v>
      </c>
      <c r="L27" s="158" t="s">
        <v>5298</v>
      </c>
      <c r="M27" s="158"/>
      <c r="N27" s="158">
        <f t="shared" si="1"/>
        <v>18996.1224</v>
      </c>
      <c r="O27" s="169">
        <v>3166.0204000000003</v>
      </c>
      <c r="P27" s="169"/>
      <c r="Q27" s="169">
        <v>3656.398191429299</v>
      </c>
      <c r="R27" s="169">
        <f>+SUMIFS('MT-Tracking Co.op'!$P$7:$P$402,'MT-Tracking Co.op'!$F$7:$F$402,Target!$I27)+SUMIFS('MT-Tracking'!$P:$P,'MT-Tracking'!$G:$G,Target!$I27)+SUMIFS('MT-Tracking'!$P:$P,'MT-Tracking'!$D:$D,Target!$D27,'MT-Tracking'!$F:$F,Target!$C27)</f>
        <v>4562.0519999999997</v>
      </c>
      <c r="S27" s="211">
        <f t="shared" si="0"/>
        <v>1.2476901478327986</v>
      </c>
      <c r="T27" s="217"/>
    </row>
    <row r="28" spans="1:20" s="163" customFormat="1" ht="16.5" customHeight="1" outlineLevel="1" x14ac:dyDescent="0.2">
      <c r="A28" s="164" t="s">
        <v>64</v>
      </c>
      <c r="B28" s="165" t="s">
        <v>225</v>
      </c>
      <c r="C28" s="165"/>
      <c r="D28" s="165" t="s">
        <v>746</v>
      </c>
      <c r="E28" s="166" t="s">
        <v>33</v>
      </c>
      <c r="F28" s="165" t="s">
        <v>1009</v>
      </c>
      <c r="G28" s="165" t="s">
        <v>5297</v>
      </c>
      <c r="H28" s="158" t="s">
        <v>5300</v>
      </c>
      <c r="I28" s="170">
        <v>5337006</v>
      </c>
      <c r="J28" s="167" t="s">
        <v>32</v>
      </c>
      <c r="K28" s="168">
        <v>1</v>
      </c>
      <c r="L28" s="158" t="s">
        <v>5298</v>
      </c>
      <c r="M28" s="158"/>
      <c r="N28" s="158">
        <f t="shared" si="1"/>
        <v>3567.663599999999</v>
      </c>
      <c r="O28" s="169">
        <v>594.61059999999986</v>
      </c>
      <c r="P28" s="169"/>
      <c r="Q28" s="169">
        <v>686.70850081846891</v>
      </c>
      <c r="R28" s="169">
        <f>+SUMIFS('MT-Tracking Co.op'!$P$7:$P$402,'MT-Tracking Co.op'!$F$7:$F$402,Target!$I28)+SUMIFS('MT-Tracking'!$P:$P,'MT-Tracking'!$G:$G,Target!$I28)+SUMIFS('MT-Tracking'!$P:$P,'MT-Tracking'!$D:$D,Target!$D28,'MT-Tracking'!$F:$F,Target!$C28)</f>
        <v>1612.73</v>
      </c>
      <c r="S28" s="211">
        <f t="shared" si="0"/>
        <v>2.3484928438745576</v>
      </c>
      <c r="T28" s="217"/>
    </row>
    <row r="29" spans="1:20" s="163" customFormat="1" ht="16.5" customHeight="1" outlineLevel="1" x14ac:dyDescent="0.2">
      <c r="A29" s="164" t="s">
        <v>64</v>
      </c>
      <c r="B29" s="165" t="s">
        <v>225</v>
      </c>
      <c r="C29" s="165" t="s">
        <v>710</v>
      </c>
      <c r="D29" s="165" t="s">
        <v>746</v>
      </c>
      <c r="E29" s="166" t="s">
        <v>33</v>
      </c>
      <c r="F29" s="165" t="s">
        <v>1009</v>
      </c>
      <c r="G29" s="171" t="s">
        <v>715</v>
      </c>
      <c r="H29" s="158" t="s">
        <v>5301</v>
      </c>
      <c r="I29" s="170"/>
      <c r="J29" s="167"/>
      <c r="K29" s="168">
        <v>57</v>
      </c>
      <c r="L29" s="158" t="s">
        <v>5302</v>
      </c>
      <c r="M29" s="158"/>
      <c r="N29" s="158">
        <f t="shared" si="1"/>
        <v>214280.6789</v>
      </c>
      <c r="O29" s="169">
        <v>35713.446483333333</v>
      </c>
      <c r="P29" s="169"/>
      <c r="Q29" s="169">
        <v>41245.022025558341</v>
      </c>
      <c r="R29" s="169">
        <f>+SUMIFS('MT-Tracking Co.op'!$P$7:$P$402,'MT-Tracking Co.op'!$F$7:$F$402,Target!$I29)+SUMIFS('MT-Tracking'!$P:$P,'MT-Tracking'!$G:$G,Target!$I29)+SUMIFS('MT-Tracking'!$P:$P,'MT-Tracking'!$D:$D,Target!$D29,'MT-Tracking'!$F:$F,Target!$C29)</f>
        <v>25741.032999999999</v>
      </c>
      <c r="S29" s="211">
        <f t="shared" si="0"/>
        <v>0.62410035771223571</v>
      </c>
      <c r="T29" s="217"/>
    </row>
    <row r="30" spans="1:20" s="163" customFormat="1" ht="16.5" customHeight="1" outlineLevel="1" x14ac:dyDescent="0.2">
      <c r="A30" s="164" t="s">
        <v>64</v>
      </c>
      <c r="B30" s="165" t="s">
        <v>225</v>
      </c>
      <c r="C30" s="165" t="s">
        <v>702</v>
      </c>
      <c r="D30" s="165" t="s">
        <v>746</v>
      </c>
      <c r="E30" s="166" t="s">
        <v>33</v>
      </c>
      <c r="F30" s="165"/>
      <c r="G30" s="171"/>
      <c r="H30" s="158" t="s">
        <v>5325</v>
      </c>
      <c r="I30" s="170"/>
      <c r="J30" s="167"/>
      <c r="K30" s="168"/>
      <c r="L30" s="158"/>
      <c r="M30" s="158"/>
      <c r="N30" s="158"/>
      <c r="O30" s="169"/>
      <c r="P30" s="169"/>
      <c r="Q30" s="169"/>
      <c r="R30" s="169">
        <f>+SUMIFS('MT-Tracking Co.op'!$P$7:$P$402,'MT-Tracking Co.op'!$F$7:$F$402,Target!$I30)+SUMIFS('MT-Tracking'!$P:$P,'MT-Tracking'!$G:$G,Target!$I30)+SUMIFS('MT-Tracking'!$P:$P,'MT-Tracking'!$D:$D,Target!$D30,'MT-Tracking'!$F:$F,Target!$C30)</f>
        <v>34342.099000000002</v>
      </c>
      <c r="S30" s="211">
        <f t="shared" si="0"/>
        <v>0</v>
      </c>
      <c r="T30" s="217"/>
    </row>
    <row r="31" spans="1:20" s="163" customFormat="1" ht="16.5" customHeight="1" outlineLevel="1" x14ac:dyDescent="0.2">
      <c r="A31" s="164" t="s">
        <v>64</v>
      </c>
      <c r="B31" s="165" t="s">
        <v>225</v>
      </c>
      <c r="C31" s="165"/>
      <c r="D31" s="165" t="s">
        <v>746</v>
      </c>
      <c r="E31" s="166" t="s">
        <v>33</v>
      </c>
      <c r="F31" s="165" t="s">
        <v>1009</v>
      </c>
      <c r="G31" s="171" t="s">
        <v>715</v>
      </c>
      <c r="H31" s="158" t="s">
        <v>5303</v>
      </c>
      <c r="I31" s="170">
        <v>5281226</v>
      </c>
      <c r="J31" s="167" t="s">
        <v>41</v>
      </c>
      <c r="K31" s="168"/>
      <c r="L31" s="158" t="s">
        <v>5302</v>
      </c>
      <c r="M31" s="158">
        <v>1</v>
      </c>
      <c r="N31" s="158">
        <f t="shared" si="1"/>
        <v>918960.65999999992</v>
      </c>
      <c r="O31" s="169">
        <v>153160.10999999999</v>
      </c>
      <c r="P31" s="169"/>
      <c r="Q31" s="169">
        <v>227944.30534573842</v>
      </c>
      <c r="R31" s="169">
        <f>+SUMIFS('MT-Tracking Co.op'!$P$7:$P$402,'MT-Tracking Co.op'!$F$7:$F$402,Target!$I31)+SUMIFS('MT-Tracking'!$P:$P,'MT-Tracking'!$G:$G,Target!$I31)+SUMIFS('MT-Tracking'!$P:$P,'MT-Tracking'!$D:$D,Target!$D31,'MT-Tracking'!$F:$F,Target!$C31)</f>
        <v>163264.82599999997</v>
      </c>
      <c r="S31" s="211">
        <f t="shared" si="0"/>
        <v>0.71624875976772162</v>
      </c>
      <c r="T31" s="217"/>
    </row>
    <row r="32" spans="1:20" s="178" customFormat="1" ht="16.5" customHeight="1" x14ac:dyDescent="0.25">
      <c r="A32" s="172" t="s">
        <v>64</v>
      </c>
      <c r="B32" s="173" t="s">
        <v>225</v>
      </c>
      <c r="C32" s="173"/>
      <c r="D32" s="173"/>
      <c r="E32" s="174" t="s">
        <v>33</v>
      </c>
      <c r="F32" s="173" t="s">
        <v>1009</v>
      </c>
      <c r="G32" s="175" t="s">
        <v>715</v>
      </c>
      <c r="H32" s="176">
        <v>6</v>
      </c>
      <c r="I32" s="237"/>
      <c r="J32" s="176"/>
      <c r="K32" s="177">
        <f>SUBTOTAL(9,K8:K31)</f>
        <v>78</v>
      </c>
      <c r="L32" s="176">
        <f t="shared" ref="L32:R32" si="2">SUBTOTAL(9,L8:L31)</f>
        <v>0</v>
      </c>
      <c r="M32" s="176">
        <f t="shared" si="2"/>
        <v>1</v>
      </c>
      <c r="N32" s="176">
        <f t="shared" si="2"/>
        <v>2037016.876898</v>
      </c>
      <c r="O32" s="176">
        <f t="shared" si="2"/>
        <v>339502.81281633326</v>
      </c>
      <c r="P32" s="176">
        <f t="shared" si="2"/>
        <v>0</v>
      </c>
      <c r="Q32" s="176">
        <f t="shared" si="2"/>
        <v>456479.17898720334</v>
      </c>
      <c r="R32" s="176">
        <f t="shared" si="2"/>
        <v>393807.81575999991</v>
      </c>
      <c r="S32" s="212">
        <f t="shared" si="0"/>
        <v>0.86270707162098115</v>
      </c>
      <c r="T32" s="218"/>
    </row>
    <row r="33" spans="1:20" s="163" customFormat="1" ht="16.5" customHeight="1" outlineLevel="1" x14ac:dyDescent="0.2">
      <c r="A33" s="164" t="s">
        <v>64</v>
      </c>
      <c r="B33" s="165" t="s">
        <v>225</v>
      </c>
      <c r="C33" s="165"/>
      <c r="D33" s="165" t="s">
        <v>747</v>
      </c>
      <c r="E33" s="166" t="s">
        <v>42</v>
      </c>
      <c r="F33" s="165" t="s">
        <v>59</v>
      </c>
      <c r="G33" s="165" t="s">
        <v>5304</v>
      </c>
      <c r="H33" s="158" t="s">
        <v>38</v>
      </c>
      <c r="I33" s="170" t="s">
        <v>43</v>
      </c>
      <c r="J33" s="167" t="s">
        <v>52</v>
      </c>
      <c r="K33" s="168">
        <v>1</v>
      </c>
      <c r="L33" s="158" t="s">
        <v>5298</v>
      </c>
      <c r="M33" s="158"/>
      <c r="N33" s="158">
        <f t="shared" si="1"/>
        <v>91976.855400000015</v>
      </c>
      <c r="O33" s="179">
        <v>15329.475900000003</v>
      </c>
      <c r="P33" s="169"/>
      <c r="Q33" s="169">
        <v>19301.482627736888</v>
      </c>
      <c r="R33" s="169">
        <f>+SUMIFS('MT-Tracking Co.op'!$P$7:$P$402,'MT-Tracking Co.op'!$F$7:$F$402,Target!$I33)+SUMIFS('MT-Tracking'!$P:$P,'MT-Tracking'!$G:$G,Target!$I33)+SUMIFS('MT-Tracking'!$P:$P,'MT-Tracking'!$D:$D,Target!$D33,'MT-Tracking'!$F:$F,Target!$C33)</f>
        <v>9536.1213599999992</v>
      </c>
      <c r="S33" s="211">
        <f t="shared" si="0"/>
        <v>0.49406159847514863</v>
      </c>
      <c r="T33" s="217"/>
    </row>
    <row r="34" spans="1:20" s="163" customFormat="1" ht="16.5" customHeight="1" outlineLevel="1" x14ac:dyDescent="0.2">
      <c r="A34" s="164" t="s">
        <v>64</v>
      </c>
      <c r="B34" s="165" t="s">
        <v>225</v>
      </c>
      <c r="C34" s="165"/>
      <c r="D34" s="165" t="s">
        <v>747</v>
      </c>
      <c r="E34" s="166" t="s">
        <v>42</v>
      </c>
      <c r="F34" s="165" t="s">
        <v>59</v>
      </c>
      <c r="G34" s="165" t="s">
        <v>5304</v>
      </c>
      <c r="H34" s="158" t="s">
        <v>38</v>
      </c>
      <c r="I34" s="170" t="s">
        <v>44</v>
      </c>
      <c r="J34" s="167" t="s">
        <v>53</v>
      </c>
      <c r="K34" s="168">
        <v>1</v>
      </c>
      <c r="L34" s="158" t="s">
        <v>5298</v>
      </c>
      <c r="M34" s="158"/>
      <c r="N34" s="158">
        <f t="shared" si="1"/>
        <v>95990.998824000024</v>
      </c>
      <c r="O34" s="179">
        <v>15998.499804000005</v>
      </c>
      <c r="P34" s="169"/>
      <c r="Q34" s="169">
        <v>20143.856714420228</v>
      </c>
      <c r="R34" s="169">
        <f>+SUMIFS('MT-Tracking Co.op'!$P$7:$P$402,'MT-Tracking Co.op'!$F$7:$F$402,Target!$I34)+SUMIFS('MT-Tracking'!$P:$P,'MT-Tracking'!$G:$G,Target!$I34)+SUMIFS('MT-Tracking'!$P:$P,'MT-Tracking'!$D:$D,Target!$D34,'MT-Tracking'!$F:$F,Target!$C34)</f>
        <v>17949.146400000001</v>
      </c>
      <c r="S34" s="211">
        <f t="shared" si="0"/>
        <v>0.89104815698728057</v>
      </c>
      <c r="T34" s="217"/>
    </row>
    <row r="35" spans="1:20" s="163" customFormat="1" ht="16.5" customHeight="1" outlineLevel="1" x14ac:dyDescent="0.2">
      <c r="A35" s="164" t="s">
        <v>64</v>
      </c>
      <c r="B35" s="165" t="s">
        <v>225</v>
      </c>
      <c r="C35" s="165"/>
      <c r="D35" s="165" t="s">
        <v>747</v>
      </c>
      <c r="E35" s="166" t="s">
        <v>42</v>
      </c>
      <c r="F35" s="165" t="s">
        <v>59</v>
      </c>
      <c r="G35" s="165" t="s">
        <v>5304</v>
      </c>
      <c r="H35" s="158" t="s">
        <v>38</v>
      </c>
      <c r="I35" s="170" t="s">
        <v>45</v>
      </c>
      <c r="J35" s="167" t="s">
        <v>54</v>
      </c>
      <c r="K35" s="168">
        <v>1</v>
      </c>
      <c r="L35" s="158" t="s">
        <v>5298</v>
      </c>
      <c r="M35" s="158"/>
      <c r="N35" s="158">
        <f t="shared" si="1"/>
        <v>57376.849860000002</v>
      </c>
      <c r="O35" s="179">
        <v>9562.8083100000003</v>
      </c>
      <c r="P35" s="169"/>
      <c r="Q35" s="169">
        <v>12040.618979533601</v>
      </c>
      <c r="R35" s="169">
        <f>+SUMIFS('MT-Tracking Co.op'!$P$7:$P$402,'MT-Tracking Co.op'!$F$7:$F$402,Target!$I35)+SUMIFS('MT-Tracking'!$P:$P,'MT-Tracking'!$G:$G,Target!$I35)+SUMIFS('MT-Tracking'!$P:$P,'MT-Tracking'!$D:$D,Target!$D35,'MT-Tracking'!$F:$F,Target!$C35)</f>
        <v>15511.31856</v>
      </c>
      <c r="S35" s="211">
        <f t="shared" si="0"/>
        <v>1.2882492657865698</v>
      </c>
      <c r="T35" s="217"/>
    </row>
    <row r="36" spans="1:20" s="163" customFormat="1" ht="16.5" customHeight="1" outlineLevel="1" x14ac:dyDescent="0.2">
      <c r="A36" s="164" t="s">
        <v>64</v>
      </c>
      <c r="B36" s="165" t="s">
        <v>225</v>
      </c>
      <c r="C36" s="165"/>
      <c r="D36" s="165" t="s">
        <v>747</v>
      </c>
      <c r="E36" s="166" t="s">
        <v>42</v>
      </c>
      <c r="F36" s="165" t="s">
        <v>59</v>
      </c>
      <c r="G36" s="165" t="s">
        <v>55</v>
      </c>
      <c r="H36" s="158" t="s">
        <v>38</v>
      </c>
      <c r="I36" s="170" t="s">
        <v>46</v>
      </c>
      <c r="J36" s="167" t="s">
        <v>55</v>
      </c>
      <c r="K36" s="168">
        <v>1</v>
      </c>
      <c r="L36" s="158" t="s">
        <v>5298</v>
      </c>
      <c r="M36" s="158"/>
      <c r="N36" s="158">
        <f t="shared" si="1"/>
        <v>117107.90236800001</v>
      </c>
      <c r="O36" s="179">
        <v>19517.983728000003</v>
      </c>
      <c r="P36" s="169"/>
      <c r="Q36" s="169">
        <v>24575.270955900276</v>
      </c>
      <c r="R36" s="169">
        <f>+SUMIFS('MT-Tracking Co.op'!$P$7:$P$402,'MT-Tracking Co.op'!$F$7:$F$402,Target!$I36)+SUMIFS('MT-Tracking'!$P:$P,'MT-Tracking'!$G:$G,Target!$I36)+SUMIFS('MT-Tracking'!$P:$P,'MT-Tracking'!$D:$D,Target!$D36,'MT-Tracking'!$F:$F,Target!$C36)</f>
        <v>13173.148799999999</v>
      </c>
      <c r="S36" s="211">
        <f t="shared" si="0"/>
        <v>0.53603269822086164</v>
      </c>
      <c r="T36" s="217"/>
    </row>
    <row r="37" spans="1:20" s="163" customFormat="1" ht="16.5" customHeight="1" outlineLevel="1" x14ac:dyDescent="0.2">
      <c r="A37" s="164" t="s">
        <v>64</v>
      </c>
      <c r="B37" s="165" t="s">
        <v>225</v>
      </c>
      <c r="C37" s="165"/>
      <c r="D37" s="165" t="s">
        <v>747</v>
      </c>
      <c r="E37" s="166" t="s">
        <v>42</v>
      </c>
      <c r="F37" s="165" t="s">
        <v>59</v>
      </c>
      <c r="G37" s="165" t="s">
        <v>5305</v>
      </c>
      <c r="H37" s="158" t="s">
        <v>38</v>
      </c>
      <c r="I37" s="170" t="s">
        <v>47</v>
      </c>
      <c r="J37" s="167" t="s">
        <v>56</v>
      </c>
      <c r="K37" s="168">
        <v>1</v>
      </c>
      <c r="L37" s="158" t="s">
        <v>5298</v>
      </c>
      <c r="M37" s="158"/>
      <c r="N37" s="158">
        <f t="shared" si="1"/>
        <v>54743.347800000003</v>
      </c>
      <c r="O37" s="179">
        <v>9123.8913000000011</v>
      </c>
      <c r="P37" s="169"/>
      <c r="Q37" s="169">
        <v>11487.9745774159</v>
      </c>
      <c r="R37" s="169">
        <f>+SUMIFS('MT-Tracking Co.op'!$P$7:$P$402,'MT-Tracking Co.op'!$F$7:$F$402,Target!$I37)+SUMIFS('MT-Tracking'!$P:$P,'MT-Tracking'!$G:$G,Target!$I37)+SUMIFS('MT-Tracking'!$P:$P,'MT-Tracking'!$D:$D,Target!$D37,'MT-Tracking'!$F:$F,Target!$C37)</f>
        <v>6771.2954399999999</v>
      </c>
      <c r="S37" s="211">
        <f t="shared" si="0"/>
        <v>0.58942465396046617</v>
      </c>
      <c r="T37" s="217"/>
    </row>
    <row r="38" spans="1:20" s="163" customFormat="1" ht="16.5" customHeight="1" outlineLevel="1" x14ac:dyDescent="0.2">
      <c r="A38" s="164" t="s">
        <v>64</v>
      </c>
      <c r="B38" s="165" t="s">
        <v>225</v>
      </c>
      <c r="C38" s="165"/>
      <c r="D38" s="165" t="s">
        <v>747</v>
      </c>
      <c r="E38" s="166" t="s">
        <v>42</v>
      </c>
      <c r="F38" s="165" t="s">
        <v>59</v>
      </c>
      <c r="G38" s="165" t="s">
        <v>5305</v>
      </c>
      <c r="H38" s="158" t="s">
        <v>38</v>
      </c>
      <c r="I38" s="170" t="s">
        <v>48</v>
      </c>
      <c r="J38" s="167" t="s">
        <v>57</v>
      </c>
      <c r="K38" s="168">
        <v>1</v>
      </c>
      <c r="L38" s="158" t="s">
        <v>5298</v>
      </c>
      <c r="M38" s="158"/>
      <c r="N38" s="158">
        <f t="shared" si="1"/>
        <v>158266.91628000003</v>
      </c>
      <c r="O38" s="179">
        <v>26377.819380000004</v>
      </c>
      <c r="P38" s="169"/>
      <c r="Q38" s="169">
        <v>33212.552460495499</v>
      </c>
      <c r="R38" s="169">
        <f>+SUMIFS('MT-Tracking Co.op'!$P$7:$P$402,'MT-Tracking Co.op'!$F$7:$F$402,Target!$I38)+SUMIFS('MT-Tracking'!$P:$P,'MT-Tracking'!$G:$G,Target!$I38)+SUMIFS('MT-Tracking'!$P:$P,'MT-Tracking'!$D:$D,Target!$D38,'MT-Tracking'!$F:$F,Target!$C38)</f>
        <v>23571.252719999997</v>
      </c>
      <c r="S38" s="211">
        <f t="shared" si="0"/>
        <v>0.70970916035546205</v>
      </c>
      <c r="T38" s="217"/>
    </row>
    <row r="39" spans="1:20" s="163" customFormat="1" ht="16.5" customHeight="1" outlineLevel="1" x14ac:dyDescent="0.2">
      <c r="A39" s="164" t="s">
        <v>64</v>
      </c>
      <c r="B39" s="165" t="s">
        <v>225</v>
      </c>
      <c r="C39" s="165"/>
      <c r="D39" s="165" t="s">
        <v>747</v>
      </c>
      <c r="E39" s="166" t="s">
        <v>42</v>
      </c>
      <c r="F39" s="165" t="s">
        <v>59</v>
      </c>
      <c r="G39" s="165" t="s">
        <v>5305</v>
      </c>
      <c r="H39" s="158" t="s">
        <v>38</v>
      </c>
      <c r="I39" s="170" t="s">
        <v>49</v>
      </c>
      <c r="J39" s="167" t="s">
        <v>58</v>
      </c>
      <c r="K39" s="168">
        <v>1</v>
      </c>
      <c r="L39" s="158" t="s">
        <v>5298</v>
      </c>
      <c r="M39" s="158"/>
      <c r="N39" s="158">
        <f t="shared" si="1"/>
        <v>66395.454840000006</v>
      </c>
      <c r="O39" s="179">
        <v>11065.909140000002</v>
      </c>
      <c r="P39" s="169"/>
      <c r="Q39" s="169">
        <v>13933.186915139404</v>
      </c>
      <c r="R39" s="169">
        <f>+SUMIFS('MT-Tracking Co.op'!$P$7:$P$402,'MT-Tracking Co.op'!$F$7:$F$402,Target!$I39)+SUMIFS('MT-Tracking'!$P:$P,'MT-Tracking'!$G:$G,Target!$I39)+SUMIFS('MT-Tracking'!$P:$P,'MT-Tracking'!$D:$D,Target!$D39,'MT-Tracking'!$F:$F,Target!$C39)</f>
        <v>14533.102080000001</v>
      </c>
      <c r="S39" s="211">
        <f t="shared" si="0"/>
        <v>1.0430565647697403</v>
      </c>
      <c r="T39" s="217"/>
    </row>
    <row r="40" spans="1:20" s="163" customFormat="1" ht="16.5" customHeight="1" outlineLevel="1" x14ac:dyDescent="0.2">
      <c r="A40" s="164" t="s">
        <v>64</v>
      </c>
      <c r="B40" s="165" t="s">
        <v>225</v>
      </c>
      <c r="C40" s="165"/>
      <c r="D40" s="165" t="s">
        <v>747</v>
      </c>
      <c r="E40" s="166" t="s">
        <v>42</v>
      </c>
      <c r="F40" s="165" t="s">
        <v>59</v>
      </c>
      <c r="G40" s="165" t="s">
        <v>5304</v>
      </c>
      <c r="H40" s="158" t="s">
        <v>5299</v>
      </c>
      <c r="I40" s="170" t="s">
        <v>50</v>
      </c>
      <c r="J40" s="167" t="s">
        <v>59</v>
      </c>
      <c r="K40" s="168">
        <v>1</v>
      </c>
      <c r="L40" s="158" t="s">
        <v>5298</v>
      </c>
      <c r="M40" s="158"/>
      <c r="N40" s="158">
        <f t="shared" si="1"/>
        <v>91053.451000000001</v>
      </c>
      <c r="O40" s="179">
        <v>15175.575166666667</v>
      </c>
      <c r="P40" s="169"/>
      <c r="Q40" s="169">
        <v>14486.031443750389</v>
      </c>
      <c r="R40" s="169">
        <f>+SUMIFS('MT-Tracking Co.op'!$P$7:$P$402,'MT-Tracking Co.op'!$F$7:$F$402,Target!$I40)+SUMIFS('MT-Tracking'!$P:$P,'MT-Tracking'!$G:$G,Target!$I40)+SUMIFS('MT-Tracking'!$P:$P,'MT-Tracking'!$D:$D,Target!$D40,'MT-Tracking'!$F:$F,Target!$C40)</f>
        <v>23616.203999999998</v>
      </c>
      <c r="S40" s="211">
        <f t="shared" si="0"/>
        <v>1.6302742467253568</v>
      </c>
      <c r="T40" s="217"/>
    </row>
    <row r="41" spans="1:20" s="163" customFormat="1" ht="16.5" customHeight="1" outlineLevel="1" x14ac:dyDescent="0.2">
      <c r="A41" s="164" t="s">
        <v>64</v>
      </c>
      <c r="B41" s="165" t="s">
        <v>225</v>
      </c>
      <c r="C41" s="165"/>
      <c r="D41" s="165" t="s">
        <v>747</v>
      </c>
      <c r="E41" s="166" t="s">
        <v>42</v>
      </c>
      <c r="F41" s="165" t="s">
        <v>59</v>
      </c>
      <c r="G41" s="165" t="s">
        <v>55</v>
      </c>
      <c r="H41" s="158" t="s">
        <v>5299</v>
      </c>
      <c r="I41" s="170" t="s">
        <v>51</v>
      </c>
      <c r="J41" s="167" t="s">
        <v>55</v>
      </c>
      <c r="K41" s="168">
        <v>1</v>
      </c>
      <c r="L41" s="158" t="s">
        <v>5298</v>
      </c>
      <c r="M41" s="158"/>
      <c r="N41" s="158">
        <f t="shared" si="1"/>
        <v>144792.76949999999</v>
      </c>
      <c r="O41" s="179">
        <v>24132.128249999998</v>
      </c>
      <c r="P41" s="169"/>
      <c r="Q41" s="169">
        <v>23035.619065165385</v>
      </c>
      <c r="R41" s="169">
        <f>+SUMIFS('MT-Tracking Co.op'!$P$7:$P$402,'MT-Tracking Co.op'!$F$7:$F$402,Target!$I41)+SUMIFS('MT-Tracking'!$P:$P,'MT-Tracking'!$G:$G,Target!$I41)+SUMIFS('MT-Tracking'!$P:$P,'MT-Tracking'!$D:$D,Target!$D41,'MT-Tracking'!$F:$F,Target!$C41)</f>
        <v>16695.422999999999</v>
      </c>
      <c r="S41" s="211">
        <f t="shared" si="0"/>
        <v>0.72476554473185084</v>
      </c>
      <c r="T41" s="217"/>
    </row>
    <row r="42" spans="1:20" s="163" customFormat="1" ht="16.5" customHeight="1" outlineLevel="1" x14ac:dyDescent="0.2">
      <c r="A42" s="164" t="s">
        <v>64</v>
      </c>
      <c r="B42" s="165" t="s">
        <v>225</v>
      </c>
      <c r="C42" s="165"/>
      <c r="D42" s="165" t="s">
        <v>747</v>
      </c>
      <c r="E42" s="166" t="s">
        <v>42</v>
      </c>
      <c r="F42" s="165" t="s">
        <v>59</v>
      </c>
      <c r="G42" s="165" t="s">
        <v>5305</v>
      </c>
      <c r="H42" s="158" t="s">
        <v>5300</v>
      </c>
      <c r="I42" s="170">
        <v>5334137</v>
      </c>
      <c r="J42" s="167" t="s">
        <v>60</v>
      </c>
      <c r="K42" s="168">
        <v>1</v>
      </c>
      <c r="L42" s="158" t="s">
        <v>5298</v>
      </c>
      <c r="M42" s="158"/>
      <c r="N42" s="158">
        <f t="shared" si="1"/>
        <v>9242.3444999999992</v>
      </c>
      <c r="O42" s="179">
        <v>1540.39075</v>
      </c>
      <c r="P42" s="169"/>
      <c r="Q42" s="169">
        <v>1778.9784147930382</v>
      </c>
      <c r="R42" s="169">
        <f>+SUMIFS('MT-Tracking Co.op'!$P$7:$P$402,'MT-Tracking Co.op'!$F$7:$F$402,Target!$I42)+SUMIFS('MT-Tracking'!$P:$P,'MT-Tracking'!$G:$G,Target!$I42)+SUMIFS('MT-Tracking'!$P:$P,'MT-Tracking'!$D:$D,Target!$D42,'MT-Tracking'!$F:$F,Target!$C42)</f>
        <v>762.24299999999994</v>
      </c>
      <c r="S42" s="211">
        <f t="shared" si="0"/>
        <v>0.42847231515660483</v>
      </c>
      <c r="T42" s="217"/>
    </row>
    <row r="43" spans="1:20" s="163" customFormat="1" ht="16.5" customHeight="1" outlineLevel="1" x14ac:dyDescent="0.2">
      <c r="A43" s="164" t="s">
        <v>64</v>
      </c>
      <c r="B43" s="165" t="s">
        <v>225</v>
      </c>
      <c r="C43" s="165"/>
      <c r="D43" s="165" t="s">
        <v>747</v>
      </c>
      <c r="E43" s="166" t="s">
        <v>42</v>
      </c>
      <c r="F43" s="165" t="s">
        <v>59</v>
      </c>
      <c r="G43" s="165" t="s">
        <v>5304</v>
      </c>
      <c r="H43" s="158" t="s">
        <v>5300</v>
      </c>
      <c r="I43" s="170">
        <v>5291960</v>
      </c>
      <c r="J43" s="167" t="s">
        <v>59</v>
      </c>
      <c r="K43" s="168">
        <v>1</v>
      </c>
      <c r="L43" s="158" t="s">
        <v>5298</v>
      </c>
      <c r="M43" s="158"/>
      <c r="N43" s="158">
        <f t="shared" si="1"/>
        <v>7403.2411999999986</v>
      </c>
      <c r="O43" s="179">
        <v>1233.8735333333332</v>
      </c>
      <c r="P43" s="169"/>
      <c r="Q43" s="169">
        <v>1424.985434627167</v>
      </c>
      <c r="R43" s="169">
        <f>+SUMIFS('MT-Tracking Co.op'!$P$7:$P$402,'MT-Tracking Co.op'!$F$7:$F$402,Target!$I43)+SUMIFS('MT-Tracking'!$P:$P,'MT-Tracking'!$G:$G,Target!$I43)+SUMIFS('MT-Tracking'!$P:$P,'MT-Tracking'!$D:$D,Target!$D43,'MT-Tracking'!$F:$F,Target!$C43)</f>
        <v>1996.5</v>
      </c>
      <c r="S43" s="211">
        <f t="shared" si="0"/>
        <v>1.4010669523245787</v>
      </c>
      <c r="T43" s="217"/>
    </row>
    <row r="44" spans="1:20" s="163" customFormat="1" ht="16.5" customHeight="1" outlineLevel="1" x14ac:dyDescent="0.2">
      <c r="A44" s="164" t="s">
        <v>64</v>
      </c>
      <c r="B44" s="165" t="s">
        <v>225</v>
      </c>
      <c r="C44" s="165" t="s">
        <v>710</v>
      </c>
      <c r="D44" s="165" t="s">
        <v>747</v>
      </c>
      <c r="E44" s="166" t="s">
        <v>42</v>
      </c>
      <c r="F44" s="165" t="s">
        <v>59</v>
      </c>
      <c r="G44" s="165" t="s">
        <v>716</v>
      </c>
      <c r="H44" s="158" t="s">
        <v>5301</v>
      </c>
      <c r="I44" s="170"/>
      <c r="J44" s="167"/>
      <c r="K44" s="168">
        <v>34</v>
      </c>
      <c r="L44" s="158" t="s">
        <v>5302</v>
      </c>
      <c r="M44" s="158"/>
      <c r="N44" s="158">
        <f t="shared" si="1"/>
        <v>126451.36940000001</v>
      </c>
      <c r="O44" s="179">
        <v>21075.228233333335</v>
      </c>
      <c r="P44" s="169"/>
      <c r="Q44" s="169">
        <v>24339.523016440347</v>
      </c>
      <c r="R44" s="169">
        <f>+SUMIFS('MT-Tracking Co.op'!$P$7:$P$402,'MT-Tracking Co.op'!$F$7:$F$402,Target!$I44)+SUMIFS('MT-Tracking'!$P:$P,'MT-Tracking'!$G:$G,Target!$I44)+SUMIFS('MT-Tracking'!$P:$P,'MT-Tracking'!$D:$D,Target!$D44,'MT-Tracking'!$F:$F,Target!$C44)</f>
        <v>13300.862000000003</v>
      </c>
      <c r="S44" s="211">
        <f t="shared" si="0"/>
        <v>0.54647176080713733</v>
      </c>
      <c r="T44" s="217"/>
    </row>
    <row r="45" spans="1:20" s="163" customFormat="1" ht="16.5" customHeight="1" outlineLevel="1" x14ac:dyDescent="0.2">
      <c r="A45" s="164" t="s">
        <v>64</v>
      </c>
      <c r="B45" s="165" t="s">
        <v>225</v>
      </c>
      <c r="C45" s="165"/>
      <c r="D45" s="165" t="s">
        <v>747</v>
      </c>
      <c r="E45" s="166" t="s">
        <v>42</v>
      </c>
      <c r="F45" s="165" t="s">
        <v>59</v>
      </c>
      <c r="G45" s="165" t="s">
        <v>716</v>
      </c>
      <c r="H45" s="158" t="s">
        <v>5303</v>
      </c>
      <c r="I45" s="170">
        <v>5169993</v>
      </c>
      <c r="J45" s="167" t="s">
        <v>61</v>
      </c>
      <c r="K45" s="168"/>
      <c r="L45" s="158" t="s">
        <v>5302</v>
      </c>
      <c r="M45" s="158">
        <v>1</v>
      </c>
      <c r="N45" s="158">
        <f t="shared" si="1"/>
        <v>545391.402</v>
      </c>
      <c r="O45" s="179">
        <v>90898.566999999995</v>
      </c>
      <c r="P45" s="169"/>
      <c r="Q45" s="169">
        <v>135282.03075682084</v>
      </c>
      <c r="R45" s="169">
        <f>+SUMIFS('MT-Tracking Co.op'!$P$7:$P$402,'MT-Tracking Co.op'!$F$7:$F$402,Target!$I45)+SUMIFS('MT-Tracking'!$P:$P,'MT-Tracking'!$G:$G,Target!$I45)+SUMIFS('MT-Tracking'!$P:$P,'MT-Tracking'!$D:$D,Target!$D45,'MT-Tracking'!$F:$F,Target!$C45)</f>
        <v>95918.217999999993</v>
      </c>
      <c r="S45" s="211">
        <f t="shared" si="0"/>
        <v>0.70902408445080101</v>
      </c>
      <c r="T45" s="217"/>
    </row>
    <row r="46" spans="1:20" s="163" customFormat="1" ht="16.5" customHeight="1" outlineLevel="1" x14ac:dyDescent="0.2">
      <c r="A46" s="164" t="s">
        <v>64</v>
      </c>
      <c r="B46" s="165" t="s">
        <v>225</v>
      </c>
      <c r="C46" s="165"/>
      <c r="D46" s="165" t="s">
        <v>747</v>
      </c>
      <c r="E46" s="166" t="s">
        <v>42</v>
      </c>
      <c r="F46" s="165" t="s">
        <v>59</v>
      </c>
      <c r="G46" s="165" t="s">
        <v>716</v>
      </c>
      <c r="H46" s="158" t="s">
        <v>5303</v>
      </c>
      <c r="I46" s="170">
        <v>5269992</v>
      </c>
      <c r="J46" s="167" t="s">
        <v>62</v>
      </c>
      <c r="K46" s="168"/>
      <c r="L46" s="158" t="s">
        <v>5302</v>
      </c>
      <c r="M46" s="158">
        <v>1</v>
      </c>
      <c r="N46" s="158">
        <f t="shared" si="1"/>
        <v>812749.3358</v>
      </c>
      <c r="O46" s="179">
        <v>135458.22263333332</v>
      </c>
      <c r="P46" s="169"/>
      <c r="Q46" s="169">
        <v>201599.0355551687</v>
      </c>
      <c r="R46" s="169">
        <f>+SUMIFS('MT-Tracking Co.op'!$P$7:$P$402,'MT-Tracking Co.op'!$F$7:$F$402,Target!$I46)+SUMIFS('MT-Tracking'!$P:$P,'MT-Tracking'!$G:$G,Target!$I46)+SUMIFS('MT-Tracking'!$P:$P,'MT-Tracking'!$D:$D,Target!$D46,'MT-Tracking'!$F:$F,Target!$C46)</f>
        <v>118881.63000000002</v>
      </c>
      <c r="S46" s="211">
        <f t="shared" si="0"/>
        <v>0.58969344606545704</v>
      </c>
      <c r="T46" s="217"/>
    </row>
    <row r="47" spans="1:20" s="163" customFormat="1" ht="16.5" customHeight="1" x14ac:dyDescent="0.2">
      <c r="A47" s="172" t="s">
        <v>64</v>
      </c>
      <c r="B47" s="173" t="s">
        <v>225</v>
      </c>
      <c r="C47" s="173"/>
      <c r="D47" s="173"/>
      <c r="E47" s="174" t="s">
        <v>42</v>
      </c>
      <c r="F47" s="173" t="s">
        <v>59</v>
      </c>
      <c r="G47" s="175" t="s">
        <v>716</v>
      </c>
      <c r="H47" s="176">
        <v>5</v>
      </c>
      <c r="I47" s="237"/>
      <c r="J47" s="176"/>
      <c r="K47" s="177">
        <f>SUBTOTAL(9,K33:K46)</f>
        <v>45</v>
      </c>
      <c r="L47" s="176">
        <f t="shared" ref="L47:R47" si="3">SUBTOTAL(9,L33:L46)</f>
        <v>0</v>
      </c>
      <c r="M47" s="176">
        <f t="shared" si="3"/>
        <v>2</v>
      </c>
      <c r="N47" s="176">
        <f t="shared" si="3"/>
        <v>2378942.2387720002</v>
      </c>
      <c r="O47" s="176">
        <f t="shared" si="3"/>
        <v>396490.37312866666</v>
      </c>
      <c r="P47" s="176">
        <f t="shared" si="3"/>
        <v>0</v>
      </c>
      <c r="Q47" s="176">
        <f t="shared" si="3"/>
        <v>536641.14691740763</v>
      </c>
      <c r="R47" s="176">
        <f t="shared" si="3"/>
        <v>372216.46535999997</v>
      </c>
      <c r="S47" s="212">
        <f t="shared" si="0"/>
        <v>0.69360403595232767</v>
      </c>
      <c r="T47" s="218"/>
    </row>
    <row r="48" spans="1:20" s="163" customFormat="1" ht="16.5" customHeight="1" outlineLevel="1" x14ac:dyDescent="0.2">
      <c r="A48" s="164" t="s">
        <v>64</v>
      </c>
      <c r="B48" s="165" t="s">
        <v>225</v>
      </c>
      <c r="C48" s="165"/>
      <c r="D48" s="165" t="s">
        <v>748</v>
      </c>
      <c r="E48" s="166" t="s">
        <v>63</v>
      </c>
      <c r="F48" s="165" t="s">
        <v>5306</v>
      </c>
      <c r="G48" s="165" t="s">
        <v>66</v>
      </c>
      <c r="H48" s="158" t="s">
        <v>38</v>
      </c>
      <c r="I48" s="170" t="s">
        <v>65</v>
      </c>
      <c r="J48" s="167" t="s">
        <v>66</v>
      </c>
      <c r="K48" s="168">
        <v>1</v>
      </c>
      <c r="L48" s="158" t="s">
        <v>5298</v>
      </c>
      <c r="M48" s="158"/>
      <c r="N48" s="158">
        <f t="shared" si="1"/>
        <v>130870.74852000001</v>
      </c>
      <c r="O48" s="179">
        <v>21811.791420000001</v>
      </c>
      <c r="P48" s="169"/>
      <c r="Q48" s="169">
        <v>27463.42509811118</v>
      </c>
      <c r="R48" s="169">
        <f>+SUMIFS('MT-Tracking Co.op'!$P$7:$P$402,'MT-Tracking Co.op'!$F$7:$F$402,Target!$I48)+SUMIFS('MT-Tracking'!$P:$P,'MT-Tracking'!$G:$G,Target!$I48)+SUMIFS('MT-Tracking'!$P:$P,'MT-Tracking'!$D:$D,Target!$D48,'MT-Tracking'!$F:$F,Target!$C48)</f>
        <v>32522.751719999997</v>
      </c>
      <c r="S48" s="211">
        <f t="shared" si="0"/>
        <v>1.1842205261657905</v>
      </c>
      <c r="T48" s="217"/>
    </row>
    <row r="49" spans="1:20" s="163" customFormat="1" ht="16.5" customHeight="1" outlineLevel="1" x14ac:dyDescent="0.2">
      <c r="A49" s="164" t="s">
        <v>64</v>
      </c>
      <c r="B49" s="165" t="s">
        <v>225</v>
      </c>
      <c r="C49" s="165"/>
      <c r="D49" s="165" t="s">
        <v>748</v>
      </c>
      <c r="E49" s="166" t="s">
        <v>63</v>
      </c>
      <c r="F49" s="165" t="s">
        <v>5306</v>
      </c>
      <c r="G49" s="165" t="s">
        <v>5307</v>
      </c>
      <c r="H49" s="158" t="s">
        <v>38</v>
      </c>
      <c r="I49" s="170" t="s">
        <v>67</v>
      </c>
      <c r="J49" s="167" t="s">
        <v>68</v>
      </c>
      <c r="K49" s="168">
        <v>1</v>
      </c>
      <c r="L49" s="158" t="s">
        <v>5298</v>
      </c>
      <c r="M49" s="158"/>
      <c r="N49" s="158">
        <f t="shared" si="1"/>
        <v>99581.220719999998</v>
      </c>
      <c r="O49" s="179">
        <v>16596.87012</v>
      </c>
      <c r="P49" s="169"/>
      <c r="Q49" s="169">
        <v>20897.270225395336</v>
      </c>
      <c r="R49" s="169">
        <f>+SUMIFS('MT-Tracking Co.op'!$P$7:$P$402,'MT-Tracking Co.op'!$F$7:$F$402,Target!$I49)+SUMIFS('MT-Tracking'!$P:$P,'MT-Tracking'!$G:$G,Target!$I49)+SUMIFS('MT-Tracking'!$P:$P,'MT-Tracking'!$D:$D,Target!$D49,'MT-Tracking'!$F:$F,Target!$C49)</f>
        <v>46409.513760000002</v>
      </c>
      <c r="S49" s="211">
        <f t="shared" si="0"/>
        <v>2.2208409643667717</v>
      </c>
      <c r="T49" s="217"/>
    </row>
    <row r="50" spans="1:20" s="163" customFormat="1" ht="16.5" customHeight="1" outlineLevel="1" x14ac:dyDescent="0.2">
      <c r="A50" s="164" t="s">
        <v>64</v>
      </c>
      <c r="B50" s="165" t="s">
        <v>225</v>
      </c>
      <c r="C50" s="165"/>
      <c r="D50" s="165" t="s">
        <v>748</v>
      </c>
      <c r="E50" s="166" t="s">
        <v>63</v>
      </c>
      <c r="F50" s="165" t="s">
        <v>5306</v>
      </c>
      <c r="G50" s="165" t="s">
        <v>79</v>
      </c>
      <c r="H50" s="158" t="s">
        <v>38</v>
      </c>
      <c r="I50" s="170" t="s">
        <v>69</v>
      </c>
      <c r="J50" s="167" t="s">
        <v>70</v>
      </c>
      <c r="K50" s="168">
        <v>1</v>
      </c>
      <c r="L50" s="158" t="s">
        <v>5298</v>
      </c>
      <c r="M50" s="158"/>
      <c r="N50" s="158">
        <f t="shared" si="1"/>
        <v>66576.120479999998</v>
      </c>
      <c r="O50" s="179">
        <v>11096.02008</v>
      </c>
      <c r="P50" s="169"/>
      <c r="Q50" s="169">
        <v>13971.099873749739</v>
      </c>
      <c r="R50" s="169">
        <f>+SUMIFS('MT-Tracking Co.op'!$P$7:$P$402,'MT-Tracking Co.op'!$F$7:$F$402,Target!$I50)+SUMIFS('MT-Tracking'!$P:$P,'MT-Tracking'!$G:$G,Target!$I50)+SUMIFS('MT-Tracking'!$P:$P,'MT-Tracking'!$D:$D,Target!$D50,'MT-Tracking'!$F:$F,Target!$C50)</f>
        <v>17275.486680000002</v>
      </c>
      <c r="S50" s="211">
        <f t="shared" si="0"/>
        <v>1.2365158674771817</v>
      </c>
      <c r="T50" s="217"/>
    </row>
    <row r="51" spans="1:20" s="163" customFormat="1" ht="16.5" customHeight="1" outlineLevel="1" x14ac:dyDescent="0.2">
      <c r="A51" s="164" t="s">
        <v>64</v>
      </c>
      <c r="B51" s="165" t="s">
        <v>225</v>
      </c>
      <c r="C51" s="165"/>
      <c r="D51" s="165" t="s">
        <v>748</v>
      </c>
      <c r="E51" s="166" t="s">
        <v>63</v>
      </c>
      <c r="F51" s="165" t="s">
        <v>5306</v>
      </c>
      <c r="G51" s="165" t="s">
        <v>79</v>
      </c>
      <c r="H51" s="158" t="s">
        <v>38</v>
      </c>
      <c r="I51" s="170" t="s">
        <v>71</v>
      </c>
      <c r="J51" s="167" t="s">
        <v>72</v>
      </c>
      <c r="K51" s="168">
        <v>1</v>
      </c>
      <c r="L51" s="158" t="s">
        <v>5298</v>
      </c>
      <c r="M51" s="158"/>
      <c r="N51" s="158">
        <f t="shared" si="1"/>
        <v>27026.306369999998</v>
      </c>
      <c r="O51" s="179">
        <v>4504.384395</v>
      </c>
      <c r="P51" s="169"/>
      <c r="Q51" s="169">
        <v>5671.5113886406007</v>
      </c>
      <c r="R51" s="169">
        <f>+SUMIFS('MT-Tracking Co.op'!$P$7:$P$402,'MT-Tracking Co.op'!$F$7:$F$402,Target!$I51)+SUMIFS('MT-Tracking'!$P:$P,'MT-Tracking'!$G:$G,Target!$I51)+SUMIFS('MT-Tracking'!$P:$P,'MT-Tracking'!$D:$D,Target!$D51,'MT-Tracking'!$F:$F,Target!$C51)</f>
        <v>3930.49476</v>
      </c>
      <c r="S51" s="211">
        <f t="shared" si="0"/>
        <v>0.69302422064642921</v>
      </c>
      <c r="T51" s="217"/>
    </row>
    <row r="52" spans="1:20" s="163" customFormat="1" ht="16.5" customHeight="1" outlineLevel="1" x14ac:dyDescent="0.2">
      <c r="A52" s="164" t="s">
        <v>64</v>
      </c>
      <c r="B52" s="165" t="s">
        <v>225</v>
      </c>
      <c r="C52" s="165"/>
      <c r="D52" s="165" t="s">
        <v>748</v>
      </c>
      <c r="E52" s="166" t="s">
        <v>63</v>
      </c>
      <c r="F52" s="165" t="s">
        <v>5306</v>
      </c>
      <c r="G52" s="165" t="s">
        <v>79</v>
      </c>
      <c r="H52" s="158" t="s">
        <v>38</v>
      </c>
      <c r="I52" s="170" t="s">
        <v>73</v>
      </c>
      <c r="J52" s="167" t="s">
        <v>74</v>
      </c>
      <c r="K52" s="168">
        <v>1</v>
      </c>
      <c r="L52" s="158" t="s">
        <v>5298</v>
      </c>
      <c r="M52" s="158"/>
      <c r="N52" s="158">
        <f t="shared" si="1"/>
        <v>23990.484096</v>
      </c>
      <c r="O52" s="179">
        <v>3998.4140160000002</v>
      </c>
      <c r="P52" s="169"/>
      <c r="Q52" s="169">
        <v>5034.4394793251658</v>
      </c>
      <c r="R52" s="169">
        <f>+SUMIFS('MT-Tracking Co.op'!$P$7:$P$402,'MT-Tracking Co.op'!$F$7:$F$402,Target!$I52)+SUMIFS('MT-Tracking'!$P:$P,'MT-Tracking'!$G:$G,Target!$I52)+SUMIFS('MT-Tracking'!$P:$P,'MT-Tracking'!$D:$D,Target!$D52,'MT-Tracking'!$F:$F,Target!$C52)</f>
        <v>3497.0724</v>
      </c>
      <c r="S52" s="211">
        <f t="shared" si="0"/>
        <v>0.69462994129959432</v>
      </c>
      <c r="T52" s="217"/>
    </row>
    <row r="53" spans="1:20" s="163" customFormat="1" ht="16.5" customHeight="1" outlineLevel="1" x14ac:dyDescent="0.2">
      <c r="A53" s="164" t="s">
        <v>64</v>
      </c>
      <c r="B53" s="165" t="s">
        <v>225</v>
      </c>
      <c r="C53" s="165"/>
      <c r="D53" s="165" t="s">
        <v>748</v>
      </c>
      <c r="E53" s="166" t="s">
        <v>63</v>
      </c>
      <c r="F53" s="165" t="s">
        <v>5306</v>
      </c>
      <c r="G53" s="165" t="s">
        <v>5304</v>
      </c>
      <c r="H53" s="158" t="s">
        <v>38</v>
      </c>
      <c r="I53" s="170" t="s">
        <v>75</v>
      </c>
      <c r="J53" s="167" t="s">
        <v>76</v>
      </c>
      <c r="K53" s="168">
        <v>1</v>
      </c>
      <c r="L53" s="158" t="s">
        <v>5298</v>
      </c>
      <c r="M53" s="158"/>
      <c r="N53" s="158">
        <f t="shared" si="1"/>
        <v>37423.253231999988</v>
      </c>
      <c r="O53" s="179">
        <v>6237.2088719999983</v>
      </c>
      <c r="P53" s="169"/>
      <c r="Q53" s="169">
        <v>7853.3264590261924</v>
      </c>
      <c r="R53" s="169">
        <f>+SUMIFS('MT-Tracking Co.op'!$P$7:$P$402,'MT-Tracking Co.op'!$F$7:$F$402,Target!$I53)+SUMIFS('MT-Tracking'!$P:$P,'MT-Tracking'!$G:$G,Target!$I53)+SUMIFS('MT-Tracking'!$P:$P,'MT-Tracking'!$D:$D,Target!$D53,'MT-Tracking'!$F:$F,Target!$C53)</f>
        <v>1597.9517999999998</v>
      </c>
      <c r="S53" s="211">
        <f t="shared" si="0"/>
        <v>0.20347451596939534</v>
      </c>
      <c r="T53" s="217"/>
    </row>
    <row r="54" spans="1:20" s="163" customFormat="1" ht="16.5" customHeight="1" outlineLevel="1" x14ac:dyDescent="0.2">
      <c r="A54" s="164" t="s">
        <v>64</v>
      </c>
      <c r="B54" s="165" t="s">
        <v>225</v>
      </c>
      <c r="C54" s="165"/>
      <c r="D54" s="165" t="s">
        <v>748</v>
      </c>
      <c r="E54" s="166" t="s">
        <v>63</v>
      </c>
      <c r="F54" s="165" t="s">
        <v>5306</v>
      </c>
      <c r="G54" s="165" t="s">
        <v>66</v>
      </c>
      <c r="H54" s="158" t="s">
        <v>5299</v>
      </c>
      <c r="I54" s="170" t="s">
        <v>77</v>
      </c>
      <c r="J54" s="167" t="s">
        <v>66</v>
      </c>
      <c r="K54" s="168">
        <v>1</v>
      </c>
      <c r="L54" s="158" t="s">
        <v>5298</v>
      </c>
      <c r="M54" s="158"/>
      <c r="N54" s="158">
        <f t="shared" si="1"/>
        <v>132361.72999999998</v>
      </c>
      <c r="O54" s="179">
        <v>22060.28833333333</v>
      </c>
      <c r="P54" s="169"/>
      <c r="Q54" s="169">
        <v>21057.918856136479</v>
      </c>
      <c r="R54" s="169">
        <f>+SUMIFS('MT-Tracking Co.op'!$P$7:$P$402,'MT-Tracking Co.op'!$F$7:$F$402,Target!$I54)+SUMIFS('MT-Tracking'!$P:$P,'MT-Tracking'!$G:$G,Target!$I54)+SUMIFS('MT-Tracking'!$P:$P,'MT-Tracking'!$D:$D,Target!$D54,'MT-Tracking'!$F:$F,Target!$C54)</f>
        <v>27155.87</v>
      </c>
      <c r="S54" s="211">
        <f t="shared" si="0"/>
        <v>1.2895799525833256</v>
      </c>
      <c r="T54" s="217"/>
    </row>
    <row r="55" spans="1:20" s="163" customFormat="1" ht="16.5" customHeight="1" outlineLevel="1" x14ac:dyDescent="0.2">
      <c r="A55" s="164" t="s">
        <v>64</v>
      </c>
      <c r="B55" s="165" t="s">
        <v>225</v>
      </c>
      <c r="C55" s="165"/>
      <c r="D55" s="165" t="s">
        <v>748</v>
      </c>
      <c r="E55" s="166" t="s">
        <v>63</v>
      </c>
      <c r="F55" s="165" t="s">
        <v>5306</v>
      </c>
      <c r="G55" s="165" t="s">
        <v>79</v>
      </c>
      <c r="H55" s="158" t="s">
        <v>5299</v>
      </c>
      <c r="I55" s="170" t="s">
        <v>78</v>
      </c>
      <c r="J55" s="167" t="s">
        <v>79</v>
      </c>
      <c r="K55" s="168">
        <v>1</v>
      </c>
      <c r="L55" s="158" t="s">
        <v>5298</v>
      </c>
      <c r="M55" s="158"/>
      <c r="N55" s="158">
        <f t="shared" si="1"/>
        <v>96109.328999999998</v>
      </c>
      <c r="O55" s="179">
        <v>16018.2215</v>
      </c>
      <c r="P55" s="169"/>
      <c r="Q55" s="169">
        <v>15290.38983851091</v>
      </c>
      <c r="R55" s="169">
        <f>+SUMIFS('MT-Tracking Co.op'!$P$7:$P$402,'MT-Tracking Co.op'!$F$7:$F$402,Target!$I55)+SUMIFS('MT-Tracking'!$P:$P,'MT-Tracking'!$G:$G,Target!$I55)+SUMIFS('MT-Tracking'!$P:$P,'MT-Tracking'!$D:$D,Target!$D55,'MT-Tracking'!$F:$F,Target!$C55)</f>
        <v>19163.972999999998</v>
      </c>
      <c r="S55" s="211">
        <f t="shared" si="0"/>
        <v>1.2533344932601356</v>
      </c>
      <c r="T55" s="217"/>
    </row>
    <row r="56" spans="1:20" s="163" customFormat="1" ht="16.5" customHeight="1" outlineLevel="1" x14ac:dyDescent="0.2">
      <c r="A56" s="164" t="s">
        <v>64</v>
      </c>
      <c r="B56" s="165" t="s">
        <v>225</v>
      </c>
      <c r="C56" s="165"/>
      <c r="D56" s="165" t="s">
        <v>748</v>
      </c>
      <c r="E56" s="166" t="s">
        <v>63</v>
      </c>
      <c r="F56" s="165" t="s">
        <v>5306</v>
      </c>
      <c r="G56" s="165" t="s">
        <v>66</v>
      </c>
      <c r="H56" s="158" t="s">
        <v>39</v>
      </c>
      <c r="I56" s="170">
        <v>10015</v>
      </c>
      <c r="J56" s="167" t="s">
        <v>80</v>
      </c>
      <c r="K56" s="168">
        <v>1</v>
      </c>
      <c r="L56" s="158" t="s">
        <v>5298</v>
      </c>
      <c r="M56" s="158"/>
      <c r="N56" s="158">
        <f t="shared" si="1"/>
        <v>52686.36791999999</v>
      </c>
      <c r="O56" s="179">
        <v>8781.0613199999989</v>
      </c>
      <c r="P56" s="169"/>
      <c r="Q56" s="169">
        <v>16331.456324147692</v>
      </c>
      <c r="R56" s="169">
        <f>+SUMIFS('MT-Tracking Co.op'!$P$7:$P$402,'MT-Tracking Co.op'!$F$7:$F$402,Target!$I56)+SUMIFS('MT-Tracking'!$P:$P,'MT-Tracking'!$G:$G,Target!$I56)+SUMIFS('MT-Tracking'!$P:$P,'MT-Tracking'!$D:$D,Target!$D56,'MT-Tracking'!$F:$F,Target!$C56)</f>
        <v>0</v>
      </c>
      <c r="S56" s="211">
        <f t="shared" si="0"/>
        <v>0</v>
      </c>
      <c r="T56" s="217"/>
    </row>
    <row r="57" spans="1:20" s="163" customFormat="1" ht="16.5" customHeight="1" outlineLevel="1" x14ac:dyDescent="0.2">
      <c r="A57" s="164" t="s">
        <v>64</v>
      </c>
      <c r="B57" s="165" t="s">
        <v>225</v>
      </c>
      <c r="C57" s="165"/>
      <c r="D57" s="165" t="s">
        <v>748</v>
      </c>
      <c r="E57" s="166" t="s">
        <v>63</v>
      </c>
      <c r="F57" s="165" t="s">
        <v>5306</v>
      </c>
      <c r="G57" s="165" t="s">
        <v>66</v>
      </c>
      <c r="H57" s="158" t="s">
        <v>5300</v>
      </c>
      <c r="I57" s="170">
        <v>5120596</v>
      </c>
      <c r="J57" s="167" t="s">
        <v>66</v>
      </c>
      <c r="K57" s="168">
        <v>1</v>
      </c>
      <c r="L57" s="158" t="s">
        <v>5298</v>
      </c>
      <c r="M57" s="158"/>
      <c r="N57" s="158">
        <f t="shared" si="1"/>
        <v>7375.1268000000009</v>
      </c>
      <c r="O57" s="179">
        <v>1229.1878000000002</v>
      </c>
      <c r="P57" s="169"/>
      <c r="Q57" s="169">
        <v>1419.5739385782097</v>
      </c>
      <c r="R57" s="169">
        <f>+SUMIFS('MT-Tracking Co.op'!$P$7:$P$402,'MT-Tracking Co.op'!$F$7:$F$402,Target!$I57)+SUMIFS('MT-Tracking'!$P:$P,'MT-Tracking'!$G:$G,Target!$I57)+SUMIFS('MT-Tracking'!$P:$P,'MT-Tracking'!$D:$D,Target!$D57,'MT-Tracking'!$F:$F,Target!$C57)</f>
        <v>0</v>
      </c>
      <c r="S57" s="211">
        <f t="shared" si="0"/>
        <v>0</v>
      </c>
      <c r="T57" s="217"/>
    </row>
    <row r="58" spans="1:20" s="163" customFormat="1" ht="16.5" customHeight="1" outlineLevel="1" x14ac:dyDescent="0.2">
      <c r="A58" s="164" t="s">
        <v>64</v>
      </c>
      <c r="B58" s="165" t="s">
        <v>225</v>
      </c>
      <c r="C58" s="165"/>
      <c r="D58" s="165" t="s">
        <v>748</v>
      </c>
      <c r="E58" s="166" t="s">
        <v>63</v>
      </c>
      <c r="F58" s="165" t="s">
        <v>5306</v>
      </c>
      <c r="G58" s="165" t="s">
        <v>66</v>
      </c>
      <c r="H58" s="158" t="s">
        <v>5300</v>
      </c>
      <c r="I58" s="170">
        <v>5128543</v>
      </c>
      <c r="J58" s="167" t="s">
        <v>81</v>
      </c>
      <c r="K58" s="168">
        <v>1</v>
      </c>
      <c r="L58" s="158" t="s">
        <v>5298</v>
      </c>
      <c r="M58" s="158"/>
      <c r="N58" s="158">
        <f t="shared" si="1"/>
        <v>8290.5912000000008</v>
      </c>
      <c r="O58" s="179">
        <v>1381.7652</v>
      </c>
      <c r="P58" s="169"/>
      <c r="Q58" s="169">
        <v>1595.7837094985059</v>
      </c>
      <c r="R58" s="169">
        <f>+SUMIFS('MT-Tracking Co.op'!$P$7:$P$402,'MT-Tracking Co.op'!$F$7:$F$402,Target!$I58)+SUMIFS('MT-Tracking'!$P:$P,'MT-Tracking'!$G:$G,Target!$I58)+SUMIFS('MT-Tracking'!$P:$P,'MT-Tracking'!$D:$D,Target!$D58,'MT-Tracking'!$F:$F,Target!$C58)</f>
        <v>3909.2549999999997</v>
      </c>
      <c r="S58" s="211">
        <f t="shared" si="0"/>
        <v>2.4497398843785225</v>
      </c>
      <c r="T58" s="217"/>
    </row>
    <row r="59" spans="1:20" s="163" customFormat="1" ht="16.5" customHeight="1" outlineLevel="1" x14ac:dyDescent="0.2">
      <c r="A59" s="164" t="s">
        <v>64</v>
      </c>
      <c r="B59" s="165" t="s">
        <v>225</v>
      </c>
      <c r="C59" s="165"/>
      <c r="D59" s="165" t="s">
        <v>748</v>
      </c>
      <c r="E59" s="166" t="s">
        <v>63</v>
      </c>
      <c r="F59" s="165" t="s">
        <v>5306</v>
      </c>
      <c r="G59" s="166" t="s">
        <v>5307</v>
      </c>
      <c r="H59" s="158" t="s">
        <v>5300</v>
      </c>
      <c r="I59" s="170">
        <v>5129511</v>
      </c>
      <c r="J59" s="167" t="s">
        <v>82</v>
      </c>
      <c r="K59" s="168">
        <v>1</v>
      </c>
      <c r="L59" s="158" t="s">
        <v>5298</v>
      </c>
      <c r="M59" s="158"/>
      <c r="N59" s="158">
        <f t="shared" si="1"/>
        <v>13529.605</v>
      </c>
      <c r="O59" s="179">
        <v>2254.9341666666664</v>
      </c>
      <c r="P59" s="169"/>
      <c r="Q59" s="169">
        <v>2604.1958569793583</v>
      </c>
      <c r="R59" s="169">
        <f>+SUMIFS('MT-Tracking Co.op'!$P$7:$P$402,'MT-Tracking Co.op'!$F$7:$F$402,Target!$I59)+SUMIFS('MT-Tracking'!$P:$P,'MT-Tracking'!$G:$G,Target!$I59)+SUMIFS('MT-Tracking'!$P:$P,'MT-Tracking'!$D:$D,Target!$D59,'MT-Tracking'!$F:$F,Target!$C59)</f>
        <v>1984.9399999999998</v>
      </c>
      <c r="S59" s="211">
        <f t="shared" si="0"/>
        <v>0.76220841634482839</v>
      </c>
      <c r="T59" s="217"/>
    </row>
    <row r="60" spans="1:20" s="163" customFormat="1" ht="16.5" customHeight="1" outlineLevel="1" x14ac:dyDescent="0.2">
      <c r="A60" s="164" t="s">
        <v>64</v>
      </c>
      <c r="B60" s="165" t="s">
        <v>225</v>
      </c>
      <c r="C60" s="165"/>
      <c r="D60" s="165" t="s">
        <v>748</v>
      </c>
      <c r="E60" s="166" t="s">
        <v>63</v>
      </c>
      <c r="F60" s="165" t="s">
        <v>5306</v>
      </c>
      <c r="G60" s="165" t="s">
        <v>79</v>
      </c>
      <c r="H60" s="158" t="s">
        <v>5300</v>
      </c>
      <c r="I60" s="170">
        <v>5129386</v>
      </c>
      <c r="J60" s="167" t="s">
        <v>79</v>
      </c>
      <c r="K60" s="168">
        <v>1</v>
      </c>
      <c r="L60" s="158" t="s">
        <v>5298</v>
      </c>
      <c r="M60" s="158"/>
      <c r="N60" s="158">
        <f t="shared" si="1"/>
        <v>5255.0015999999996</v>
      </c>
      <c r="O60" s="179">
        <v>875.83359999999993</v>
      </c>
      <c r="P60" s="169"/>
      <c r="Q60" s="169">
        <v>1011.4894998885702</v>
      </c>
      <c r="R60" s="169">
        <f>+SUMIFS('MT-Tracking Co.op'!$P$7:$P$402,'MT-Tracking Co.op'!$F$7:$F$402,Target!$I60)+SUMIFS('MT-Tracking'!$P:$P,'MT-Tracking'!$G:$G,Target!$I60)+SUMIFS('MT-Tracking'!$P:$P,'MT-Tracking'!$D:$D,Target!$D60,'MT-Tracking'!$F:$F,Target!$C60)</f>
        <v>1198.4170000000001</v>
      </c>
      <c r="S60" s="211">
        <f t="shared" si="0"/>
        <v>1.1848041923638581</v>
      </c>
      <c r="T60" s="217"/>
    </row>
    <row r="61" spans="1:20" s="178" customFormat="1" ht="16.5" customHeight="1" outlineLevel="1" x14ac:dyDescent="0.2">
      <c r="A61" s="180" t="s">
        <v>64</v>
      </c>
      <c r="B61" s="181" t="s">
        <v>225</v>
      </c>
      <c r="C61" s="165" t="s">
        <v>710</v>
      </c>
      <c r="D61" s="165" t="s">
        <v>748</v>
      </c>
      <c r="E61" s="166" t="s">
        <v>63</v>
      </c>
      <c r="F61" s="182" t="s">
        <v>5306</v>
      </c>
      <c r="G61" s="171" t="s">
        <v>1246</v>
      </c>
      <c r="H61" s="158" t="s">
        <v>5301</v>
      </c>
      <c r="I61" s="238"/>
      <c r="J61" s="183"/>
      <c r="K61" s="184">
        <f>16+28</f>
        <v>44</v>
      </c>
      <c r="L61" s="183" t="s">
        <v>5302</v>
      </c>
      <c r="M61" s="183"/>
      <c r="N61" s="158">
        <f t="shared" si="1"/>
        <v>198911.14699999997</v>
      </c>
      <c r="O61" s="179">
        <v>33151.857833333328</v>
      </c>
      <c r="P61" s="169"/>
      <c r="Q61" s="169">
        <v>38286.67466082063</v>
      </c>
      <c r="R61" s="169">
        <f>+SUMIFS('MT-Tracking Co.op'!$P$7:$P$402,'MT-Tracking Co.op'!$F$7:$F$402,Target!$I61)+SUMIFS('MT-Tracking'!$P:$P,'MT-Tracking'!$G:$G,Target!$I61)+SUMIFS('MT-Tracking'!$P:$P,'MT-Tracking'!$D:$D,Target!$D61,'MT-Tracking'!$F:$F,Target!$C61)</f>
        <v>28898.677</v>
      </c>
      <c r="S61" s="211">
        <f t="shared" si="0"/>
        <v>0.75479725664377117</v>
      </c>
      <c r="T61" s="217"/>
    </row>
    <row r="62" spans="1:20" s="178" customFormat="1" ht="16.5" customHeight="1" outlineLevel="1" x14ac:dyDescent="0.2">
      <c r="A62" s="180" t="s">
        <v>64</v>
      </c>
      <c r="B62" s="181" t="s">
        <v>225</v>
      </c>
      <c r="C62" s="181"/>
      <c r="D62" s="165" t="s">
        <v>748</v>
      </c>
      <c r="E62" s="166" t="s">
        <v>63</v>
      </c>
      <c r="F62" s="182" t="s">
        <v>5306</v>
      </c>
      <c r="G62" s="171" t="s">
        <v>5308</v>
      </c>
      <c r="H62" s="183" t="s">
        <v>5303</v>
      </c>
      <c r="I62" s="170">
        <v>5280469</v>
      </c>
      <c r="J62" s="183" t="s">
        <v>83</v>
      </c>
      <c r="K62" s="184"/>
      <c r="L62" s="183" t="s">
        <v>5302</v>
      </c>
      <c r="M62" s="183">
        <v>1</v>
      </c>
      <c r="N62" s="158">
        <f t="shared" si="1"/>
        <v>570341.73300000001</v>
      </c>
      <c r="O62" s="179">
        <v>95056.955499999996</v>
      </c>
      <c r="P62" s="169"/>
      <c r="Q62" s="169">
        <v>141470.85484417758</v>
      </c>
      <c r="R62" s="169">
        <f>+SUMIFS('MT-Tracking Co.op'!$P$7:$P$402,'MT-Tracking Co.op'!$F$7:$F$402,Target!$I62)+SUMIFS('MT-Tracking'!$P:$P,'MT-Tracking'!$G:$G,Target!$I62)+SUMIFS('MT-Tracking'!$P:$P,'MT-Tracking'!$D:$D,Target!$D62,'MT-Tracking'!$F:$F,Target!$C62)</f>
        <v>103771.3</v>
      </c>
      <c r="S62" s="211">
        <f t="shared" si="0"/>
        <v>0.73351716234625441</v>
      </c>
      <c r="T62" s="217"/>
    </row>
    <row r="63" spans="1:20" s="178" customFormat="1" ht="23.1" customHeight="1" x14ac:dyDescent="0.25">
      <c r="A63" s="172" t="s">
        <v>64</v>
      </c>
      <c r="B63" s="173" t="s">
        <v>225</v>
      </c>
      <c r="C63" s="173"/>
      <c r="D63" s="173"/>
      <c r="E63" s="174" t="s">
        <v>63</v>
      </c>
      <c r="F63" s="173" t="s">
        <v>5306</v>
      </c>
      <c r="G63" s="175" t="s">
        <v>5308</v>
      </c>
      <c r="H63" s="176">
        <v>7</v>
      </c>
      <c r="I63" s="237"/>
      <c r="J63" s="176"/>
      <c r="K63" s="177">
        <f>SUBTOTAL(9,K48:K62)</f>
        <v>57</v>
      </c>
      <c r="L63" s="176">
        <f>SUBTOTAL(9,L48:L62)</f>
        <v>0</v>
      </c>
      <c r="M63" s="176">
        <f>SUBTOTAL(9,M48:M62)</f>
        <v>1</v>
      </c>
      <c r="N63" s="176">
        <f>SUBTOTAL(9,N48:N62)</f>
        <v>1470328.7649379999</v>
      </c>
      <c r="O63" s="176">
        <f t="shared" ref="O63:R63" si="4">SUBTOTAL(9,O48:O62)</f>
        <v>245054.79415633332</v>
      </c>
      <c r="P63" s="176">
        <f t="shared" si="4"/>
        <v>0</v>
      </c>
      <c r="Q63" s="176">
        <f t="shared" si="4"/>
        <v>319959.41005298612</v>
      </c>
      <c r="R63" s="176">
        <f t="shared" si="4"/>
        <v>291315.70312000002</v>
      </c>
      <c r="S63" s="212">
        <f t="shared" si="0"/>
        <v>0.910477060423875</v>
      </c>
      <c r="T63" s="218"/>
    </row>
    <row r="64" spans="1:20" s="163" customFormat="1" ht="16.5" customHeight="1" outlineLevel="1" x14ac:dyDescent="0.2">
      <c r="A64" s="164" t="s">
        <v>64</v>
      </c>
      <c r="B64" s="165" t="s">
        <v>225</v>
      </c>
      <c r="C64" s="165"/>
      <c r="D64" s="165" t="s">
        <v>749</v>
      </c>
      <c r="E64" s="166" t="s">
        <v>84</v>
      </c>
      <c r="F64" s="165" t="s">
        <v>5309</v>
      </c>
      <c r="G64" s="165" t="s">
        <v>66</v>
      </c>
      <c r="H64" s="158" t="s">
        <v>38</v>
      </c>
      <c r="I64" s="170" t="s">
        <v>85</v>
      </c>
      <c r="J64" s="167" t="s">
        <v>86</v>
      </c>
      <c r="K64" s="168">
        <v>1</v>
      </c>
      <c r="L64" s="158" t="s">
        <v>5298</v>
      </c>
      <c r="M64" s="158"/>
      <c r="N64" s="158">
        <f t="shared" si="1"/>
        <v>142530.53868000003</v>
      </c>
      <c r="O64" s="179">
        <v>23755.089780000006</v>
      </c>
      <c r="P64" s="169"/>
      <c r="Q64" s="169">
        <v>29910.249750221414</v>
      </c>
      <c r="R64" s="169">
        <f>+SUMIFS('MT-Tracking Co.op'!$P$7:$P$402,'MT-Tracking Co.op'!$F$7:$F$402,Target!$I64)+SUMIFS('MT-Tracking'!$P:$P,'MT-Tracking'!$G:$G,Target!$I64)+SUMIFS('MT-Tracking'!$P:$P,'MT-Tracking'!$D:$D,Target!$D64,'MT-Tracking'!$F:$F,Target!$C64)</f>
        <v>5014.12248</v>
      </c>
      <c r="S64" s="211">
        <f t="shared" si="0"/>
        <v>0.16763893721625919</v>
      </c>
      <c r="T64" s="217"/>
    </row>
    <row r="65" spans="1:20" s="163" customFormat="1" ht="16.5" customHeight="1" outlineLevel="1" x14ac:dyDescent="0.2">
      <c r="A65" s="164" t="s">
        <v>64</v>
      </c>
      <c r="B65" s="165" t="s">
        <v>225</v>
      </c>
      <c r="C65" s="165"/>
      <c r="D65" s="165" t="s">
        <v>749</v>
      </c>
      <c r="E65" s="166" t="s">
        <v>84</v>
      </c>
      <c r="F65" s="165" t="s">
        <v>5309</v>
      </c>
      <c r="G65" s="165" t="s">
        <v>66</v>
      </c>
      <c r="H65" s="158" t="s">
        <v>38</v>
      </c>
      <c r="I65" s="170" t="s">
        <v>87</v>
      </c>
      <c r="J65" s="167" t="s">
        <v>88</v>
      </c>
      <c r="K65" s="168">
        <v>1</v>
      </c>
      <c r="L65" s="158" t="s">
        <v>5298</v>
      </c>
      <c r="M65" s="158"/>
      <c r="N65" s="158">
        <f t="shared" si="1"/>
        <v>69663.742200000008</v>
      </c>
      <c r="O65" s="179">
        <v>11610.623700000002</v>
      </c>
      <c r="P65" s="169"/>
      <c r="Q65" s="169">
        <v>14619.041975384182</v>
      </c>
      <c r="R65" s="169">
        <f>+SUMIFS('MT-Tracking Co.op'!$P$7:$P$402,'MT-Tracking Co.op'!$F$7:$F$402,Target!$I65)+SUMIFS('MT-Tracking'!$P:$P,'MT-Tracking'!$G:$G,Target!$I65)+SUMIFS('MT-Tracking'!$P:$P,'MT-Tracking'!$D:$D,Target!$D65,'MT-Tracking'!$F:$F,Target!$C65)</f>
        <v>16077.882240000003</v>
      </c>
      <c r="S65" s="211">
        <f t="shared" si="0"/>
        <v>1.0997904149308992</v>
      </c>
      <c r="T65" s="217"/>
    </row>
    <row r="66" spans="1:20" s="163" customFormat="1" ht="16.5" customHeight="1" outlineLevel="1" x14ac:dyDescent="0.2">
      <c r="A66" s="164" t="s">
        <v>64</v>
      </c>
      <c r="B66" s="165" t="s">
        <v>225</v>
      </c>
      <c r="C66" s="165"/>
      <c r="D66" s="165" t="s">
        <v>749</v>
      </c>
      <c r="E66" s="166" t="s">
        <v>84</v>
      </c>
      <c r="F66" s="165" t="s">
        <v>5309</v>
      </c>
      <c r="G66" s="165" t="s">
        <v>102</v>
      </c>
      <c r="H66" s="158" t="s">
        <v>38</v>
      </c>
      <c r="I66" s="170" t="s">
        <v>89</v>
      </c>
      <c r="J66" s="167" t="s">
        <v>90</v>
      </c>
      <c r="K66" s="168">
        <v>1</v>
      </c>
      <c r="L66" s="158" t="s">
        <v>5298</v>
      </c>
      <c r="M66" s="158"/>
      <c r="N66" s="158">
        <f t="shared" si="1"/>
        <v>51652.208087999999</v>
      </c>
      <c r="O66" s="179">
        <v>8608.7013480000005</v>
      </c>
      <c r="P66" s="169"/>
      <c r="Q66" s="169">
        <v>10839.294219823727</v>
      </c>
      <c r="R66" s="169">
        <f>+SUMIFS('MT-Tracking Co.op'!$P$7:$P$402,'MT-Tracking Co.op'!$F$7:$F$402,Target!$I66)+SUMIFS('MT-Tracking'!$P:$P,'MT-Tracking'!$G:$G,Target!$I66)+SUMIFS('MT-Tracking'!$P:$P,'MT-Tracking'!$D:$D,Target!$D66,'MT-Tracking'!$F:$F,Target!$C66)</f>
        <v>11406.16944</v>
      </c>
      <c r="S66" s="211">
        <f t="shared" si="0"/>
        <v>1.052298167083566</v>
      </c>
      <c r="T66" s="217"/>
    </row>
    <row r="67" spans="1:20" s="163" customFormat="1" ht="16.5" customHeight="1" outlineLevel="1" x14ac:dyDescent="0.2">
      <c r="A67" s="164" t="s">
        <v>64</v>
      </c>
      <c r="B67" s="165" t="s">
        <v>225</v>
      </c>
      <c r="C67" s="165"/>
      <c r="D67" s="165" t="s">
        <v>749</v>
      </c>
      <c r="E67" s="166" t="s">
        <v>84</v>
      </c>
      <c r="F67" s="165" t="s">
        <v>5309</v>
      </c>
      <c r="G67" s="165" t="s">
        <v>102</v>
      </c>
      <c r="H67" s="158" t="s">
        <v>38</v>
      </c>
      <c r="I67" s="170" t="s">
        <v>91</v>
      </c>
      <c r="J67" s="167" t="s">
        <v>92</v>
      </c>
      <c r="K67" s="168">
        <v>1</v>
      </c>
      <c r="L67" s="158" t="s">
        <v>5298</v>
      </c>
      <c r="M67" s="158"/>
      <c r="N67" s="158">
        <f t="shared" si="1"/>
        <v>87159.347999999998</v>
      </c>
      <c r="O67" s="179">
        <v>14526.557999999999</v>
      </c>
      <c r="P67" s="169"/>
      <c r="Q67" s="169">
        <v>18290.521392046565</v>
      </c>
      <c r="R67" s="169">
        <f>+SUMIFS('MT-Tracking Co.op'!$P$7:$P$402,'MT-Tracking Co.op'!$F$7:$F$402,Target!$I67)+SUMIFS('MT-Tracking'!$P:$P,'MT-Tracking'!$G:$G,Target!$I67)+SUMIFS('MT-Tracking'!$P:$P,'MT-Tracking'!$D:$D,Target!$D67,'MT-Tracking'!$F:$F,Target!$C67)</f>
        <v>22500.955439999998</v>
      </c>
      <c r="S67" s="211">
        <f t="shared" si="0"/>
        <v>1.2301975956674638</v>
      </c>
      <c r="T67" s="217"/>
    </row>
    <row r="68" spans="1:20" s="163" customFormat="1" ht="16.5" customHeight="1" outlineLevel="1" x14ac:dyDescent="0.2">
      <c r="A68" s="164" t="s">
        <v>64</v>
      </c>
      <c r="B68" s="165" t="s">
        <v>225</v>
      </c>
      <c r="C68" s="165"/>
      <c r="D68" s="165" t="s">
        <v>749</v>
      </c>
      <c r="E68" s="166" t="s">
        <v>84</v>
      </c>
      <c r="F68" s="165" t="s">
        <v>5309</v>
      </c>
      <c r="G68" s="165" t="s">
        <v>94</v>
      </c>
      <c r="H68" s="158" t="s">
        <v>38</v>
      </c>
      <c r="I68" s="170" t="s">
        <v>93</v>
      </c>
      <c r="J68" s="167" t="s">
        <v>94</v>
      </c>
      <c r="K68" s="168">
        <v>1</v>
      </c>
      <c r="L68" s="158" t="s">
        <v>5298</v>
      </c>
      <c r="M68" s="158"/>
      <c r="N68" s="158">
        <f t="shared" si="1"/>
        <v>102766.01760000002</v>
      </c>
      <c r="O68" s="179">
        <v>17127.669600000005</v>
      </c>
      <c r="P68" s="169"/>
      <c r="Q68" s="169">
        <v>21565.604681763274</v>
      </c>
      <c r="R68" s="169">
        <f>+SUMIFS('MT-Tracking Co.op'!$P$7:$P$402,'MT-Tracking Co.op'!$F$7:$F$402,Target!$I68)+SUMIFS('MT-Tracking'!$P:$P,'MT-Tracking'!$G:$G,Target!$I68)+SUMIFS('MT-Tracking'!$P:$P,'MT-Tracking'!$D:$D,Target!$D68,'MT-Tracking'!$F:$F,Target!$C68)</f>
        <v>23747.222699999998</v>
      </c>
      <c r="S68" s="211">
        <f t="shared" si="0"/>
        <v>1.1011619219785469</v>
      </c>
      <c r="T68" s="217"/>
    </row>
    <row r="69" spans="1:20" s="163" customFormat="1" ht="16.5" customHeight="1" outlineLevel="1" x14ac:dyDescent="0.2">
      <c r="A69" s="164" t="s">
        <v>64</v>
      </c>
      <c r="B69" s="165" t="s">
        <v>225</v>
      </c>
      <c r="C69" s="165"/>
      <c r="D69" s="165" t="s">
        <v>749</v>
      </c>
      <c r="E69" s="166" t="s">
        <v>84</v>
      </c>
      <c r="F69" s="165" t="s">
        <v>5309</v>
      </c>
      <c r="G69" s="165" t="s">
        <v>103</v>
      </c>
      <c r="H69" s="158" t="s">
        <v>38</v>
      </c>
      <c r="I69" s="170" t="s">
        <v>95</v>
      </c>
      <c r="J69" s="167" t="s">
        <v>96</v>
      </c>
      <c r="K69" s="168">
        <v>1</v>
      </c>
      <c r="L69" s="158" t="s">
        <v>5298</v>
      </c>
      <c r="M69" s="158"/>
      <c r="N69" s="158">
        <f t="shared" si="1"/>
        <v>134496.13284000003</v>
      </c>
      <c r="O69" s="179">
        <v>22416.022140000005</v>
      </c>
      <c r="P69" s="169"/>
      <c r="Q69" s="169">
        <v>28224.217497101483</v>
      </c>
      <c r="R69" s="169">
        <f>+SUMIFS('MT-Tracking Co.op'!$P$7:$P$402,'MT-Tracking Co.op'!$F$7:$F$402,Target!$I69)+SUMIFS('MT-Tracking'!$P:$P,'MT-Tracking'!$G:$G,Target!$I69)+SUMIFS('MT-Tracking'!$P:$P,'MT-Tracking'!$D:$D,Target!$D69,'MT-Tracking'!$F:$F,Target!$C69)</f>
        <v>18375.591959999998</v>
      </c>
      <c r="S69" s="211">
        <f t="shared" si="0"/>
        <v>0.65105762318785632</v>
      </c>
      <c r="T69" s="217"/>
    </row>
    <row r="70" spans="1:20" s="163" customFormat="1" ht="16.5" customHeight="1" outlineLevel="1" x14ac:dyDescent="0.2">
      <c r="A70" s="164" t="s">
        <v>64</v>
      </c>
      <c r="B70" s="165" t="s">
        <v>225</v>
      </c>
      <c r="C70" s="165"/>
      <c r="D70" s="165" t="s">
        <v>749</v>
      </c>
      <c r="E70" s="166" t="s">
        <v>84</v>
      </c>
      <c r="F70" s="165" t="s">
        <v>5309</v>
      </c>
      <c r="G70" s="165" t="s">
        <v>98</v>
      </c>
      <c r="H70" s="158" t="s">
        <v>38</v>
      </c>
      <c r="I70" s="170" t="s">
        <v>97</v>
      </c>
      <c r="J70" s="167" t="s">
        <v>98</v>
      </c>
      <c r="K70" s="168">
        <v>1</v>
      </c>
      <c r="L70" s="158" t="s">
        <v>5298</v>
      </c>
      <c r="M70" s="158"/>
      <c r="N70" s="158">
        <f t="shared" si="1"/>
        <v>135887.87339999998</v>
      </c>
      <c r="O70" s="179">
        <v>22647.978899999998</v>
      </c>
      <c r="P70" s="169"/>
      <c r="Q70" s="169">
        <v>28516.276364784364</v>
      </c>
      <c r="R70" s="169">
        <f>+SUMIFS('MT-Tracking Co.op'!$P$7:$P$402,'MT-Tracking Co.op'!$F$7:$F$402,Target!$I70)+SUMIFS('MT-Tracking'!$P:$P,'MT-Tracking'!$G:$G,Target!$I70)+SUMIFS('MT-Tracking'!$P:$P,'MT-Tracking'!$D:$D,Target!$D70,'MT-Tracking'!$F:$F,Target!$C70)</f>
        <v>27532.063835999998</v>
      </c>
      <c r="S70" s="211">
        <f t="shared" ref="S70:S134" si="5">+IFERROR(R70/Q70,0)</f>
        <v>0.96548593805887639</v>
      </c>
      <c r="T70" s="217"/>
    </row>
    <row r="71" spans="1:20" s="163" customFormat="1" ht="16.5" customHeight="1" outlineLevel="1" x14ac:dyDescent="0.2">
      <c r="A71" s="164" t="s">
        <v>64</v>
      </c>
      <c r="B71" s="165" t="s">
        <v>225</v>
      </c>
      <c r="C71" s="165"/>
      <c r="D71" s="165" t="s">
        <v>749</v>
      </c>
      <c r="E71" s="166" t="s">
        <v>84</v>
      </c>
      <c r="F71" s="165" t="s">
        <v>5309</v>
      </c>
      <c r="G71" s="165" t="s">
        <v>100</v>
      </c>
      <c r="H71" s="158" t="s">
        <v>483</v>
      </c>
      <c r="I71" s="170" t="s">
        <v>99</v>
      </c>
      <c r="J71" s="167" t="s">
        <v>100</v>
      </c>
      <c r="K71" s="168">
        <v>1</v>
      </c>
      <c r="L71" s="158" t="s">
        <v>5298</v>
      </c>
      <c r="M71" s="158"/>
      <c r="N71" s="158">
        <f t="shared" si="1"/>
        <v>125973.79042</v>
      </c>
      <c r="O71" s="179">
        <v>20995.631736666666</v>
      </c>
      <c r="P71" s="169"/>
      <c r="Q71" s="169">
        <v>33057.936164776504</v>
      </c>
      <c r="R71" s="169">
        <f>+SUMIFS('MT-Tracking Co.op'!$P$7:$P$402,'MT-Tracking Co.op'!$F$7:$F$402,Target!$I71)+SUMIFS('MT-Tracking'!$P:$P,'MT-Tracking'!$G:$G,Target!$I71)+SUMIFS('MT-Tracking'!$P:$P,'MT-Tracking'!$D:$D,Target!$D71,'MT-Tracking'!$F:$F,Target!$C71)</f>
        <v>16165.577999999998</v>
      </c>
      <c r="S71" s="211">
        <f t="shared" si="5"/>
        <v>0.48900747824737317</v>
      </c>
      <c r="T71" s="217"/>
    </row>
    <row r="72" spans="1:20" s="163" customFormat="1" ht="16.5" customHeight="1" outlineLevel="1" x14ac:dyDescent="0.2">
      <c r="A72" s="164" t="s">
        <v>64</v>
      </c>
      <c r="B72" s="165" t="s">
        <v>225</v>
      </c>
      <c r="C72" s="165"/>
      <c r="D72" s="165" t="s">
        <v>749</v>
      </c>
      <c r="E72" s="166" t="s">
        <v>84</v>
      </c>
      <c r="F72" s="165" t="s">
        <v>5309</v>
      </c>
      <c r="G72" s="165" t="s">
        <v>100</v>
      </c>
      <c r="H72" s="158" t="s">
        <v>5300</v>
      </c>
      <c r="I72" s="170">
        <v>5170124</v>
      </c>
      <c r="J72" s="167" t="s">
        <v>101</v>
      </c>
      <c r="K72" s="168">
        <v>1</v>
      </c>
      <c r="L72" s="158" t="s">
        <v>5298</v>
      </c>
      <c r="M72" s="158"/>
      <c r="N72" s="158">
        <f t="shared" si="1"/>
        <v>10394.689</v>
      </c>
      <c r="O72" s="179">
        <v>1732.4481666666668</v>
      </c>
      <c r="P72" s="169"/>
      <c r="Q72" s="169">
        <v>2000.7831735212458</v>
      </c>
      <c r="R72" s="169">
        <f>+SUMIFS('MT-Tracking Co.op'!$P$7:$P$402,'MT-Tracking Co.op'!$F$7:$F$402,Target!$I72)+SUMIFS('MT-Tracking'!$P:$P,'MT-Tracking'!$G:$G,Target!$I72)+SUMIFS('MT-Tracking'!$P:$P,'MT-Tracking'!$D:$D,Target!$D72,'MT-Tracking'!$F:$F,Target!$C72)</f>
        <v>1589.7440000000001</v>
      </c>
      <c r="S72" s="211">
        <f t="shared" si="5"/>
        <v>0.79456086048652441</v>
      </c>
      <c r="T72" s="217"/>
    </row>
    <row r="73" spans="1:20" s="163" customFormat="1" ht="16.5" customHeight="1" outlineLevel="1" x14ac:dyDescent="0.2">
      <c r="A73" s="164" t="s">
        <v>64</v>
      </c>
      <c r="B73" s="165" t="s">
        <v>225</v>
      </c>
      <c r="C73" s="165"/>
      <c r="D73" s="165" t="s">
        <v>749</v>
      </c>
      <c r="E73" s="166" t="s">
        <v>84</v>
      </c>
      <c r="F73" s="165" t="s">
        <v>5309</v>
      </c>
      <c r="G73" s="165" t="s">
        <v>102</v>
      </c>
      <c r="H73" s="158" t="s">
        <v>5300</v>
      </c>
      <c r="I73" s="170">
        <v>5129715</v>
      </c>
      <c r="J73" s="167" t="s">
        <v>102</v>
      </c>
      <c r="K73" s="168">
        <v>1</v>
      </c>
      <c r="L73" s="158" t="s">
        <v>5298</v>
      </c>
      <c r="M73" s="158"/>
      <c r="N73" s="158">
        <f t="shared" si="1"/>
        <v>17096.917999999998</v>
      </c>
      <c r="O73" s="179">
        <v>2849.4863333333328</v>
      </c>
      <c r="P73" s="169"/>
      <c r="Q73" s="169">
        <v>3290.8368738566883</v>
      </c>
      <c r="R73" s="169">
        <f>+SUMIFS('MT-Tracking Co.op'!$P$7:$P$402,'MT-Tracking Co.op'!$F$7:$F$402,Target!$I73)+SUMIFS('MT-Tracking'!$P:$P,'MT-Tracking'!$G:$G,Target!$I73)+SUMIFS('MT-Tracking'!$P:$P,'MT-Tracking'!$D:$D,Target!$D73,'MT-Tracking'!$F:$F,Target!$C73)</f>
        <v>8974.9680000000008</v>
      </c>
      <c r="S73" s="211">
        <f t="shared" si="5"/>
        <v>2.7272600691026683</v>
      </c>
      <c r="T73" s="217"/>
    </row>
    <row r="74" spans="1:20" s="163" customFormat="1" ht="16.5" customHeight="1" outlineLevel="1" x14ac:dyDescent="0.2">
      <c r="A74" s="164" t="s">
        <v>64</v>
      </c>
      <c r="B74" s="165" t="s">
        <v>225</v>
      </c>
      <c r="C74" s="165"/>
      <c r="D74" s="165" t="s">
        <v>749</v>
      </c>
      <c r="E74" s="166" t="s">
        <v>84</v>
      </c>
      <c r="F74" s="165" t="s">
        <v>5309</v>
      </c>
      <c r="G74" s="165" t="s">
        <v>94</v>
      </c>
      <c r="H74" s="158" t="s">
        <v>5300</v>
      </c>
      <c r="I74" s="170">
        <v>5270846</v>
      </c>
      <c r="J74" s="167" t="s">
        <v>94</v>
      </c>
      <c r="K74" s="168">
        <v>1</v>
      </c>
      <c r="L74" s="158" t="s">
        <v>5298</v>
      </c>
      <c r="M74" s="158"/>
      <c r="N74" s="158">
        <f t="shared" ref="N74:N139" si="6">+O74*6</f>
        <v>14308.275000000001</v>
      </c>
      <c r="O74" s="179">
        <v>2384.7125000000001</v>
      </c>
      <c r="P74" s="169"/>
      <c r="Q74" s="169">
        <v>2754.0752649852925</v>
      </c>
      <c r="R74" s="169">
        <f>+SUMIFS('MT-Tracking Co.op'!$P$7:$P$402,'MT-Tracking Co.op'!$F$7:$F$402,Target!$I74)+SUMIFS('MT-Tracking'!$P:$P,'MT-Tracking'!$G:$G,Target!$I74)+SUMIFS('MT-Tracking'!$P:$P,'MT-Tracking'!$D:$D,Target!$D74,'MT-Tracking'!$F:$F,Target!$C74)</f>
        <v>2394.5280000000002</v>
      </c>
      <c r="S74" s="211">
        <f t="shared" si="5"/>
        <v>0.86944900542243808</v>
      </c>
      <c r="T74" s="217"/>
    </row>
    <row r="75" spans="1:20" s="163" customFormat="1" ht="16.5" customHeight="1" outlineLevel="1" x14ac:dyDescent="0.2">
      <c r="A75" s="164" t="s">
        <v>64</v>
      </c>
      <c r="B75" s="165" t="s">
        <v>225</v>
      </c>
      <c r="C75" s="165"/>
      <c r="D75" s="165" t="s">
        <v>749</v>
      </c>
      <c r="E75" s="166" t="s">
        <v>84</v>
      </c>
      <c r="F75" s="165" t="s">
        <v>5309</v>
      </c>
      <c r="G75" s="165" t="s">
        <v>103</v>
      </c>
      <c r="H75" s="158" t="s">
        <v>5300</v>
      </c>
      <c r="I75" s="170">
        <v>5128730</v>
      </c>
      <c r="J75" s="167" t="s">
        <v>103</v>
      </c>
      <c r="K75" s="168">
        <v>1</v>
      </c>
      <c r="L75" s="158" t="s">
        <v>5298</v>
      </c>
      <c r="M75" s="158"/>
      <c r="N75" s="158">
        <f t="shared" si="6"/>
        <v>4936.9500000000007</v>
      </c>
      <c r="O75" s="179">
        <v>822.82500000000005</v>
      </c>
      <c r="P75" s="169"/>
      <c r="Q75" s="169">
        <v>950.27051684910577</v>
      </c>
      <c r="R75" s="169">
        <f>+SUMIFS('MT-Tracking Co.op'!$P$7:$P$402,'MT-Tracking Co.op'!$F$7:$F$402,Target!$I75)+SUMIFS('MT-Tracking'!$P:$P,'MT-Tracking'!$G:$G,Target!$I75)+SUMIFS('MT-Tracking'!$P:$P,'MT-Tracking'!$D:$D,Target!$D75,'MT-Tracking'!$F:$F,Target!$C75)</f>
        <v>1564.6410000000001</v>
      </c>
      <c r="S75" s="211">
        <f t="shared" si="5"/>
        <v>1.6465216717319777</v>
      </c>
      <c r="T75" s="217"/>
    </row>
    <row r="76" spans="1:20" s="163" customFormat="1" ht="16.5" customHeight="1" outlineLevel="1" x14ac:dyDescent="0.2">
      <c r="A76" s="164" t="s">
        <v>64</v>
      </c>
      <c r="B76" s="165" t="s">
        <v>225</v>
      </c>
      <c r="C76" s="165"/>
      <c r="D76" s="165" t="s">
        <v>749</v>
      </c>
      <c r="E76" s="166" t="s">
        <v>84</v>
      </c>
      <c r="F76" s="165" t="s">
        <v>5309</v>
      </c>
      <c r="G76" s="165" t="s">
        <v>103</v>
      </c>
      <c r="H76" s="158" t="s">
        <v>5300</v>
      </c>
      <c r="I76" s="170">
        <v>5292035</v>
      </c>
      <c r="J76" s="167" t="s">
        <v>103</v>
      </c>
      <c r="K76" s="168">
        <v>1</v>
      </c>
      <c r="L76" s="158" t="s">
        <v>5298</v>
      </c>
      <c r="M76" s="158"/>
      <c r="N76" s="158">
        <f t="shared" si="6"/>
        <v>12971.810999999998</v>
      </c>
      <c r="O76" s="179">
        <v>2161.9684999999995</v>
      </c>
      <c r="P76" s="169"/>
      <c r="Q76" s="169">
        <v>2496.8309469285514</v>
      </c>
      <c r="R76" s="169">
        <f>+SUMIFS('MT-Tracking Co.op'!$P$7:$P$402,'MT-Tracking Co.op'!$F$7:$F$402,Target!$I76)+SUMIFS('MT-Tracking'!$P:$P,'MT-Tracking'!$G:$G,Target!$I76)+SUMIFS('MT-Tracking'!$P:$P,'MT-Tracking'!$D:$D,Target!$D76,'MT-Tracking'!$F:$F,Target!$C76)</f>
        <v>5583.8150000000005</v>
      </c>
      <c r="S76" s="211">
        <f t="shared" si="5"/>
        <v>2.2363608584989976</v>
      </c>
      <c r="T76" s="217"/>
    </row>
    <row r="77" spans="1:20" s="163" customFormat="1" ht="16.5" customHeight="1" outlineLevel="1" x14ac:dyDescent="0.2">
      <c r="A77" s="164" t="s">
        <v>64</v>
      </c>
      <c r="B77" s="165" t="s">
        <v>225</v>
      </c>
      <c r="C77" s="165"/>
      <c r="D77" s="165" t="s">
        <v>749</v>
      </c>
      <c r="E77" s="166" t="s">
        <v>84</v>
      </c>
      <c r="F77" s="165" t="s">
        <v>5309</v>
      </c>
      <c r="G77" s="165" t="s">
        <v>98</v>
      </c>
      <c r="H77" s="158" t="s">
        <v>5300</v>
      </c>
      <c r="I77" s="170">
        <v>5338441</v>
      </c>
      <c r="J77" s="167" t="s">
        <v>98</v>
      </c>
      <c r="K77" s="168">
        <v>1</v>
      </c>
      <c r="L77" s="158" t="s">
        <v>5298</v>
      </c>
      <c r="M77" s="158"/>
      <c r="N77" s="158">
        <f t="shared" si="6"/>
        <v>7175.4855000000007</v>
      </c>
      <c r="O77" s="179">
        <v>1195.91425</v>
      </c>
      <c r="P77" s="169"/>
      <c r="Q77" s="169">
        <v>1381.1467231242495</v>
      </c>
      <c r="R77" s="169">
        <f>+SUMIFS('MT-Tracking Co.op'!$P$7:$P$402,'MT-Tracking Co.op'!$F$7:$F$402,Target!$I77)+SUMIFS('MT-Tracking'!$P:$P,'MT-Tracking'!$G:$G,Target!$I77)+SUMIFS('MT-Tracking'!$P:$P,'MT-Tracking'!$D:$D,Target!$D77,'MT-Tracking'!$F:$F,Target!$C77)</f>
        <v>2220.1239999999998</v>
      </c>
      <c r="S77" s="211">
        <f t="shared" si="5"/>
        <v>1.6074497827268674</v>
      </c>
      <c r="T77" s="217"/>
    </row>
    <row r="78" spans="1:20" s="163" customFormat="1" ht="32.25" customHeight="1" outlineLevel="1" x14ac:dyDescent="0.2">
      <c r="A78" s="164" t="s">
        <v>64</v>
      </c>
      <c r="B78" s="165" t="s">
        <v>225</v>
      </c>
      <c r="C78" s="165" t="s">
        <v>710</v>
      </c>
      <c r="D78" s="165" t="s">
        <v>749</v>
      </c>
      <c r="E78" s="166" t="s">
        <v>84</v>
      </c>
      <c r="F78" s="165" t="s">
        <v>5309</v>
      </c>
      <c r="G78" s="171" t="s">
        <v>1247</v>
      </c>
      <c r="H78" s="158" t="s">
        <v>5301</v>
      </c>
      <c r="I78" s="170"/>
      <c r="J78" s="167"/>
      <c r="K78" s="168">
        <f>22+24</f>
        <v>46</v>
      </c>
      <c r="L78" s="158" t="s">
        <v>5302</v>
      </c>
      <c r="M78" s="158"/>
      <c r="N78" s="158">
        <f t="shared" si="6"/>
        <v>189099.65640000001</v>
      </c>
      <c r="O78" s="179">
        <v>31516.609400000001</v>
      </c>
      <c r="P78" s="169"/>
      <c r="Q78" s="169">
        <v>36398.146269096571</v>
      </c>
      <c r="R78" s="169">
        <f>+SUMIFS('MT-Tracking Co.op'!$P$7:$P$402,'MT-Tracking Co.op'!$F$7:$F$402,Target!$I78)+SUMIFS('MT-Tracking'!$P:$P,'MT-Tracking'!$G:$G,Target!$I78)+SUMIFS('MT-Tracking'!$P:$P,'MT-Tracking'!$D:$D,Target!$D78,'MT-Tracking'!$F:$F,Target!$C78)</f>
        <v>26634.536999999989</v>
      </c>
      <c r="S78" s="211">
        <f t="shared" si="5"/>
        <v>0.73175531531433335</v>
      </c>
      <c r="T78" s="217"/>
    </row>
    <row r="79" spans="1:20" s="163" customFormat="1" ht="16.5" customHeight="1" outlineLevel="1" x14ac:dyDescent="0.2">
      <c r="A79" s="164" t="s">
        <v>64</v>
      </c>
      <c r="B79" s="165" t="s">
        <v>225</v>
      </c>
      <c r="C79" s="165"/>
      <c r="D79" s="165" t="s">
        <v>749</v>
      </c>
      <c r="E79" s="166" t="s">
        <v>84</v>
      </c>
      <c r="F79" s="165" t="s">
        <v>5309</v>
      </c>
      <c r="G79" s="171" t="s">
        <v>714</v>
      </c>
      <c r="H79" s="158" t="s">
        <v>5303</v>
      </c>
      <c r="I79" s="170">
        <v>5268159</v>
      </c>
      <c r="J79" s="167" t="s">
        <v>104</v>
      </c>
      <c r="K79" s="168"/>
      <c r="L79" s="158" t="s">
        <v>5302</v>
      </c>
      <c r="M79" s="158">
        <v>1</v>
      </c>
      <c r="N79" s="158">
        <f t="shared" si="6"/>
        <v>1351376.429</v>
      </c>
      <c r="O79" s="179">
        <v>225229.40483333333</v>
      </c>
      <c r="P79" s="169"/>
      <c r="Q79" s="169">
        <v>335203.20812101971</v>
      </c>
      <c r="R79" s="169">
        <f>+SUMIFS('MT-Tracking Co.op'!$P$7:$P$402,'MT-Tracking Co.op'!$F$7:$F$402,Target!$I79)+SUMIFS('MT-Tracking'!$P:$P,'MT-Tracking'!$G:$G,Target!$I79)+SUMIFS('MT-Tracking'!$P:$P,'MT-Tracking'!$D:$D,Target!$D79,'MT-Tracking'!$F:$F,Target!$C79)</f>
        <v>241860.78799999997</v>
      </c>
      <c r="S79" s="211">
        <f t="shared" si="5"/>
        <v>0.72153482466874252</v>
      </c>
      <c r="T79" s="217"/>
    </row>
    <row r="80" spans="1:20" s="163" customFormat="1" ht="16.5" customHeight="1" outlineLevel="1" x14ac:dyDescent="0.2">
      <c r="A80" s="164" t="s">
        <v>64</v>
      </c>
      <c r="B80" s="165" t="s">
        <v>225</v>
      </c>
      <c r="C80" s="165" t="s">
        <v>708</v>
      </c>
      <c r="D80" s="165" t="s">
        <v>749</v>
      </c>
      <c r="E80" s="166" t="s">
        <v>84</v>
      </c>
      <c r="F80" s="165" t="s">
        <v>5309</v>
      </c>
      <c r="G80" s="165" t="s">
        <v>100</v>
      </c>
      <c r="H80" s="183" t="s">
        <v>5310</v>
      </c>
      <c r="I80" s="238"/>
      <c r="J80" s="167"/>
      <c r="K80" s="168">
        <v>9</v>
      </c>
      <c r="L80" s="158" t="s">
        <v>5302</v>
      </c>
      <c r="M80" s="158"/>
      <c r="N80" s="158">
        <f t="shared" si="6"/>
        <v>52553.631499999996</v>
      </c>
      <c r="O80" s="179">
        <v>8758.9385833333326</v>
      </c>
      <c r="P80" s="169"/>
      <c r="Q80" s="169">
        <v>8442.6068510132973</v>
      </c>
      <c r="R80" s="169">
        <f>+SUMIFS('MT-Tracking Co.op'!$P$7:$P$402,'MT-Tracking Co.op'!$F$7:$F$402,Target!$I80)+SUMIFS('MT-Tracking'!$P:$P,'MT-Tracking'!$G:$G,Target!$I80)+SUMIFS('MT-Tracking'!$P:$P,'MT-Tracking'!$D:$D,Target!$D80,'MT-Tracking'!$F:$F,Target!$C80)</f>
        <v>1916.7970000000003</v>
      </c>
      <c r="S80" s="211">
        <f t="shared" si="5"/>
        <v>0.22703852421719042</v>
      </c>
      <c r="T80" s="217"/>
    </row>
    <row r="81" spans="1:20" s="163" customFormat="1" ht="18.95" customHeight="1" x14ac:dyDescent="0.2">
      <c r="A81" s="172" t="s">
        <v>64</v>
      </c>
      <c r="B81" s="173" t="s">
        <v>225</v>
      </c>
      <c r="C81" s="173"/>
      <c r="D81" s="173"/>
      <c r="E81" s="174" t="s">
        <v>84</v>
      </c>
      <c r="F81" s="173" t="s">
        <v>5309</v>
      </c>
      <c r="G81" s="175" t="s">
        <v>714</v>
      </c>
      <c r="H81" s="176">
        <v>6</v>
      </c>
      <c r="I81" s="237"/>
      <c r="J81" s="176"/>
      <c r="K81" s="177">
        <f t="shared" ref="K81:R81" si="7">SUBTOTAL(9,K64:K80)</f>
        <v>69</v>
      </c>
      <c r="L81" s="176">
        <f t="shared" si="7"/>
        <v>0</v>
      </c>
      <c r="M81" s="176">
        <f t="shared" si="7"/>
        <v>1</v>
      </c>
      <c r="N81" s="176">
        <f t="shared" si="7"/>
        <v>2510043.4966279999</v>
      </c>
      <c r="O81" s="176">
        <f t="shared" si="7"/>
        <v>418340.58277133334</v>
      </c>
      <c r="P81" s="176">
        <f t="shared" si="7"/>
        <v>0</v>
      </c>
      <c r="Q81" s="176">
        <f t="shared" si="7"/>
        <v>577941.04678629618</v>
      </c>
      <c r="R81" s="176">
        <f t="shared" si="7"/>
        <v>433559.52809599997</v>
      </c>
      <c r="S81" s="212">
        <f t="shared" si="5"/>
        <v>0.75017950447862236</v>
      </c>
      <c r="T81" s="218"/>
    </row>
    <row r="82" spans="1:20" s="163" customFormat="1" ht="16.5" customHeight="1" outlineLevel="1" x14ac:dyDescent="0.2">
      <c r="A82" s="164" t="s">
        <v>111</v>
      </c>
      <c r="B82" s="165" t="s">
        <v>225</v>
      </c>
      <c r="C82" s="165"/>
      <c r="D82" s="165" t="s">
        <v>750</v>
      </c>
      <c r="E82" s="166" t="s">
        <v>110</v>
      </c>
      <c r="F82" s="181" t="s">
        <v>5311</v>
      </c>
      <c r="G82" s="165" t="s">
        <v>717</v>
      </c>
      <c r="H82" s="158" t="s">
        <v>483</v>
      </c>
      <c r="I82" s="170" t="s">
        <v>105</v>
      </c>
      <c r="J82" s="167" t="s">
        <v>106</v>
      </c>
      <c r="K82" s="168">
        <v>1</v>
      </c>
      <c r="L82" s="158" t="s">
        <v>5298</v>
      </c>
      <c r="M82" s="158"/>
      <c r="N82" s="158">
        <f t="shared" si="6"/>
        <v>2572028.1315199998</v>
      </c>
      <c r="O82" s="179">
        <v>428671.35525333328</v>
      </c>
      <c r="P82" s="169"/>
      <c r="Q82" s="169">
        <v>674949.45974332257</v>
      </c>
      <c r="R82" s="169">
        <f>+SUMIFS('MT-Tracking Co.op'!$P$7:$P$402,'MT-Tracking Co.op'!$F$7:$F$402,Target!$I82)+SUMIFS('MT-Tracking'!$P:$P,'MT-Tracking'!$G:$G,Target!$I82)+SUMIFS('MT-Tracking'!$P:$P,'MT-Tracking'!$D:$D,Target!$D82,'MT-Tracking'!$F:$F,Target!$C82)</f>
        <v>641907.81900000002</v>
      </c>
      <c r="S82" s="211">
        <f t="shared" si="5"/>
        <v>0.95104575569867411</v>
      </c>
      <c r="T82" s="217"/>
    </row>
    <row r="83" spans="1:20" s="163" customFormat="1" ht="16.5" customHeight="1" outlineLevel="1" x14ac:dyDescent="0.2">
      <c r="A83" s="164" t="s">
        <v>111</v>
      </c>
      <c r="B83" s="165" t="s">
        <v>225</v>
      </c>
      <c r="C83" s="165"/>
      <c r="D83" s="165" t="s">
        <v>750</v>
      </c>
      <c r="E83" s="166" t="s">
        <v>110</v>
      </c>
      <c r="F83" s="181" t="s">
        <v>5311</v>
      </c>
      <c r="G83" s="165" t="s">
        <v>717</v>
      </c>
      <c r="H83" s="158" t="s">
        <v>5300</v>
      </c>
      <c r="I83" s="170">
        <v>5336173</v>
      </c>
      <c r="J83" s="167" t="s">
        <v>107</v>
      </c>
      <c r="K83" s="168">
        <v>1</v>
      </c>
      <c r="L83" s="158" t="s">
        <v>5298</v>
      </c>
      <c r="M83" s="158"/>
      <c r="N83" s="158">
        <f t="shared" si="6"/>
        <v>87076.438999999984</v>
      </c>
      <c r="O83" s="179">
        <v>14512.739833333331</v>
      </c>
      <c r="P83" s="169"/>
      <c r="Q83" s="169">
        <v>16760.585522217083</v>
      </c>
      <c r="R83" s="169">
        <f>+SUMIFS('MT-Tracking Co.op'!$P$7:$P$402,'MT-Tracking Co.op'!$F$7:$F$402,Target!$I83)+SUMIFS('MT-Tracking'!$P:$P,'MT-Tracking'!$G:$G,Target!$I83)+SUMIFS('MT-Tracking'!$P:$P,'MT-Tracking'!$D:$D,Target!$D83,'MT-Tracking'!$F:$F,Target!$C83)</f>
        <v>21160.6</v>
      </c>
      <c r="S83" s="211">
        <f t="shared" si="5"/>
        <v>1.2625215253936357</v>
      </c>
      <c r="T83" s="217"/>
    </row>
    <row r="84" spans="1:20" s="163" customFormat="1" ht="16.5" customHeight="1" outlineLevel="1" x14ac:dyDescent="0.2">
      <c r="A84" s="164" t="s">
        <v>111</v>
      </c>
      <c r="B84" s="165" t="s">
        <v>225</v>
      </c>
      <c r="C84" s="165"/>
      <c r="D84" s="165" t="s">
        <v>750</v>
      </c>
      <c r="E84" s="166" t="s">
        <v>110</v>
      </c>
      <c r="F84" s="181" t="s">
        <v>5311</v>
      </c>
      <c r="G84" s="165" t="s">
        <v>717</v>
      </c>
      <c r="H84" s="158" t="s">
        <v>5300</v>
      </c>
      <c r="I84" s="170">
        <v>5332298</v>
      </c>
      <c r="J84" s="167" t="s">
        <v>108</v>
      </c>
      <c r="K84" s="168">
        <v>1</v>
      </c>
      <c r="L84" s="158" t="s">
        <v>5298</v>
      </c>
      <c r="M84" s="158"/>
      <c r="N84" s="158">
        <f t="shared" si="6"/>
        <v>56792.581000000006</v>
      </c>
      <c r="O84" s="179">
        <v>9465.430166666667</v>
      </c>
      <c r="P84" s="169"/>
      <c r="Q84" s="169">
        <v>10931.509393464528</v>
      </c>
      <c r="R84" s="169">
        <f>+SUMIFS('MT-Tracking Co.op'!$P$7:$P$402,'MT-Tracking Co.op'!$F$7:$F$402,Target!$I84)+SUMIFS('MT-Tracking'!$P:$P,'MT-Tracking'!$G:$G,Target!$I84)+SUMIFS('MT-Tracking'!$P:$P,'MT-Tracking'!$D:$D,Target!$D84,'MT-Tracking'!$F:$F,Target!$C84)</f>
        <v>3832.3290000000002</v>
      </c>
      <c r="S84" s="211">
        <f t="shared" si="5"/>
        <v>0.35057638081445386</v>
      </c>
      <c r="T84" s="217"/>
    </row>
    <row r="85" spans="1:20" s="163" customFormat="1" ht="16.5" customHeight="1" outlineLevel="1" x14ac:dyDescent="0.2">
      <c r="A85" s="164" t="s">
        <v>111</v>
      </c>
      <c r="B85" s="165" t="s">
        <v>225</v>
      </c>
      <c r="C85" s="165"/>
      <c r="D85" s="165" t="s">
        <v>750</v>
      </c>
      <c r="E85" s="166" t="s">
        <v>110</v>
      </c>
      <c r="F85" s="181" t="s">
        <v>5311</v>
      </c>
      <c r="G85" s="165" t="s">
        <v>717</v>
      </c>
      <c r="H85" s="158" t="s">
        <v>5300</v>
      </c>
      <c r="I85" s="170">
        <v>5100066</v>
      </c>
      <c r="J85" s="167" t="s">
        <v>109</v>
      </c>
      <c r="K85" s="168">
        <v>1</v>
      </c>
      <c r="L85" s="158" t="s">
        <v>5298</v>
      </c>
      <c r="M85" s="158"/>
      <c r="N85" s="158">
        <f t="shared" si="6"/>
        <v>7147.4569999999994</v>
      </c>
      <c r="O85" s="179">
        <v>1191.2428333333332</v>
      </c>
      <c r="P85" s="169"/>
      <c r="Q85" s="169">
        <v>1375.7517612183146</v>
      </c>
      <c r="R85" s="169">
        <f>+SUMIFS('MT-Tracking Co.op'!$P$7:$P$402,'MT-Tracking Co.op'!$F$7:$F$402,Target!$I85)+SUMIFS('MT-Tracking'!$P:$P,'MT-Tracking'!$G:$G,Target!$I85)+SUMIFS('MT-Tracking'!$P:$P,'MT-Tracking'!$D:$D,Target!$D85,'MT-Tracking'!$F:$F,Target!$C85)</f>
        <v>3417.4610000000002</v>
      </c>
      <c r="S85" s="211">
        <f t="shared" si="5"/>
        <v>2.484068053798909</v>
      </c>
      <c r="T85" s="217"/>
    </row>
    <row r="86" spans="1:20" s="163" customFormat="1" ht="16.5" customHeight="1" x14ac:dyDescent="0.2">
      <c r="A86" s="172" t="s">
        <v>111</v>
      </c>
      <c r="B86" s="173" t="s">
        <v>225</v>
      </c>
      <c r="C86" s="173"/>
      <c r="D86" s="173"/>
      <c r="E86" s="174" t="s">
        <v>110</v>
      </c>
      <c r="F86" s="173" t="s">
        <v>5311</v>
      </c>
      <c r="G86" s="175" t="s">
        <v>717</v>
      </c>
      <c r="H86" s="176">
        <v>2</v>
      </c>
      <c r="I86" s="237"/>
      <c r="J86" s="176"/>
      <c r="K86" s="177">
        <f>SUBTOTAL(9,K82:K85)</f>
        <v>4</v>
      </c>
      <c r="L86" s="176">
        <f>SUBTOTAL(9,L82:L84)</f>
        <v>0</v>
      </c>
      <c r="M86" s="176">
        <f>SUBTOTAL(9,M82:M84)</f>
        <v>0</v>
      </c>
      <c r="N86" s="176">
        <f>SUBTOTAL(9,N82:N85)</f>
        <v>2723044.6085199998</v>
      </c>
      <c r="O86" s="176">
        <f>SUBTOTAL(9,O82:O85)</f>
        <v>453840.76808666665</v>
      </c>
      <c r="P86" s="176">
        <f>SUBTOTAL(9,P82:P84)</f>
        <v>0</v>
      </c>
      <c r="Q86" s="176">
        <f>SUBTOTAL(9,Q82:Q85)</f>
        <v>704017.30642022251</v>
      </c>
      <c r="R86" s="176">
        <f>SUBTOTAL(9,R82:R85)</f>
        <v>670318.20900000003</v>
      </c>
      <c r="S86" s="212">
        <f t="shared" si="5"/>
        <v>0.95213314060193321</v>
      </c>
      <c r="T86" s="218"/>
    </row>
    <row r="87" spans="1:20" s="163" customFormat="1" ht="16.5" customHeight="1" outlineLevel="1" x14ac:dyDescent="0.2">
      <c r="A87" s="164" t="s">
        <v>111</v>
      </c>
      <c r="B87" s="165" t="s">
        <v>225</v>
      </c>
      <c r="C87" s="165"/>
      <c r="D87" s="165" t="s">
        <v>832</v>
      </c>
      <c r="E87" s="166" t="s">
        <v>112</v>
      </c>
      <c r="F87" s="181" t="s">
        <v>5312</v>
      </c>
      <c r="G87" s="165" t="s">
        <v>717</v>
      </c>
      <c r="H87" s="158" t="s">
        <v>38</v>
      </c>
      <c r="I87" s="170" t="s">
        <v>113</v>
      </c>
      <c r="J87" s="167" t="s">
        <v>114</v>
      </c>
      <c r="K87" s="168">
        <v>1</v>
      </c>
      <c r="L87" s="158" t="s">
        <v>5298</v>
      </c>
      <c r="M87" s="158"/>
      <c r="N87" s="158">
        <f t="shared" si="6"/>
        <v>34505.065800000004</v>
      </c>
      <c r="O87" s="179">
        <v>5750.8443000000007</v>
      </c>
      <c r="P87" s="169"/>
      <c r="Q87" s="169">
        <v>7240.9403997477639</v>
      </c>
      <c r="R87" s="169">
        <f>+SUMIFS('MT-Tracking Co.op'!$P$7:$P$402,'MT-Tracking Co.op'!$F$7:$F$402,Target!$I87)+SUMIFS('MT-Tracking'!$P:$P,'MT-Tracking'!$G:$G,Target!$I87)+SUMIFS('MT-Tracking'!$P:$P,'MT-Tracking'!$D:$D,Target!$D87,'MT-Tracking'!$F:$F,Target!$C87)</f>
        <v>22776.855480000002</v>
      </c>
      <c r="S87" s="211">
        <f t="shared" si="5"/>
        <v>3.1455659379261602</v>
      </c>
      <c r="T87" s="217"/>
    </row>
    <row r="88" spans="1:20" s="163" customFormat="1" ht="16.5" customHeight="1" outlineLevel="1" x14ac:dyDescent="0.2">
      <c r="A88" s="164" t="s">
        <v>111</v>
      </c>
      <c r="B88" s="165" t="s">
        <v>225</v>
      </c>
      <c r="C88" s="165"/>
      <c r="D88" s="165" t="s">
        <v>832</v>
      </c>
      <c r="E88" s="166" t="s">
        <v>112</v>
      </c>
      <c r="F88" s="181" t="s">
        <v>5312</v>
      </c>
      <c r="G88" s="165" t="s">
        <v>717</v>
      </c>
      <c r="H88" s="158" t="s">
        <v>38</v>
      </c>
      <c r="I88" s="170" t="s">
        <v>115</v>
      </c>
      <c r="J88" s="167" t="s">
        <v>116</v>
      </c>
      <c r="K88" s="168">
        <v>1</v>
      </c>
      <c r="L88" s="158" t="s">
        <v>5298</v>
      </c>
      <c r="M88" s="158"/>
      <c r="N88" s="158">
        <f t="shared" si="6"/>
        <v>75806.55107999999</v>
      </c>
      <c r="O88" s="179">
        <v>12634.425179999998</v>
      </c>
      <c r="P88" s="169"/>
      <c r="Q88" s="169">
        <v>15908.119737036244</v>
      </c>
      <c r="R88" s="169">
        <f>+SUMIFS('MT-Tracking Co.op'!$P$7:$P$402,'MT-Tracking Co.op'!$F$7:$F$402,Target!$I88)+SUMIFS('MT-Tracking'!$P:$P,'MT-Tracking'!$G:$G,Target!$I88)+SUMIFS('MT-Tracking'!$P:$P,'MT-Tracking'!$D:$D,Target!$D88,'MT-Tracking'!$F:$F,Target!$C88)</f>
        <v>11142.752039999999</v>
      </c>
      <c r="S88" s="211">
        <f t="shared" si="5"/>
        <v>0.70044431549368924</v>
      </c>
      <c r="T88" s="217"/>
    </row>
    <row r="89" spans="1:20" s="163" customFormat="1" ht="16.5" customHeight="1" outlineLevel="1" x14ac:dyDescent="0.2">
      <c r="A89" s="164" t="s">
        <v>111</v>
      </c>
      <c r="B89" s="165" t="s">
        <v>225</v>
      </c>
      <c r="C89" s="165"/>
      <c r="D89" s="165" t="s">
        <v>832</v>
      </c>
      <c r="E89" s="166" t="s">
        <v>112</v>
      </c>
      <c r="F89" s="181" t="s">
        <v>5312</v>
      </c>
      <c r="G89" s="165" t="s">
        <v>123</v>
      </c>
      <c r="H89" s="158" t="s">
        <v>38</v>
      </c>
      <c r="I89" s="170" t="s">
        <v>117</v>
      </c>
      <c r="J89" s="167" t="s">
        <v>118</v>
      </c>
      <c r="K89" s="168">
        <v>1</v>
      </c>
      <c r="L89" s="158" t="s">
        <v>5298</v>
      </c>
      <c r="M89" s="158"/>
      <c r="N89" s="158">
        <f t="shared" si="6"/>
        <v>76755.601080000008</v>
      </c>
      <c r="O89" s="179">
        <v>12792.600180000001</v>
      </c>
      <c r="P89" s="169"/>
      <c r="Q89" s="169">
        <v>16107.279319174493</v>
      </c>
      <c r="R89" s="169">
        <f>+SUMIFS('MT-Tracking Co.op'!$P$7:$P$402,'MT-Tracking Co.op'!$F$7:$F$402,Target!$I89)+SUMIFS('MT-Tracking'!$P:$P,'MT-Tracking'!$G:$G,Target!$I89)+SUMIFS('MT-Tracking'!$P:$P,'MT-Tracking'!$D:$D,Target!$D89,'MT-Tracking'!$F:$F,Target!$C89)</f>
        <v>17518.959719999999</v>
      </c>
      <c r="S89" s="211">
        <f t="shared" si="5"/>
        <v>1.0876423865789058</v>
      </c>
      <c r="T89" s="217"/>
    </row>
    <row r="90" spans="1:20" s="163" customFormat="1" ht="16.5" customHeight="1" outlineLevel="1" x14ac:dyDescent="0.2">
      <c r="A90" s="164" t="s">
        <v>111</v>
      </c>
      <c r="B90" s="165" t="s">
        <v>225</v>
      </c>
      <c r="C90" s="165"/>
      <c r="D90" s="165" t="s">
        <v>832</v>
      </c>
      <c r="E90" s="166" t="s">
        <v>112</v>
      </c>
      <c r="F90" s="181" t="s">
        <v>5312</v>
      </c>
      <c r="G90" s="165" t="s">
        <v>717</v>
      </c>
      <c r="H90" s="158" t="s">
        <v>5299</v>
      </c>
      <c r="I90" s="170" t="s">
        <v>119</v>
      </c>
      <c r="J90" s="167" t="s">
        <v>114</v>
      </c>
      <c r="K90" s="168">
        <v>1</v>
      </c>
      <c r="L90" s="158" t="s">
        <v>5298</v>
      </c>
      <c r="M90" s="158"/>
      <c r="N90" s="158">
        <f t="shared" si="6"/>
        <v>172504.45900000003</v>
      </c>
      <c r="O90" s="179">
        <v>28750.743166666671</v>
      </c>
      <c r="P90" s="169"/>
      <c r="Q90" s="169">
        <v>27444.374593349025</v>
      </c>
      <c r="R90" s="169">
        <f>+SUMIFS('MT-Tracking Co.op'!$P$7:$P$402,'MT-Tracking Co.op'!$F$7:$F$402,Target!$I90)+SUMIFS('MT-Tracking'!$P:$P,'MT-Tracking'!$G:$G,Target!$I90)+SUMIFS('MT-Tracking'!$P:$P,'MT-Tracking'!$D:$D,Target!$D90,'MT-Tracking'!$F:$F,Target!$C90)</f>
        <v>19650.985999999997</v>
      </c>
      <c r="S90" s="211">
        <f t="shared" si="5"/>
        <v>0.7160296523850207</v>
      </c>
      <c r="T90" s="217"/>
    </row>
    <row r="91" spans="1:20" s="163" customFormat="1" ht="16.5" customHeight="1" outlineLevel="1" x14ac:dyDescent="0.2">
      <c r="A91" s="164" t="s">
        <v>111</v>
      </c>
      <c r="B91" s="165" t="s">
        <v>225</v>
      </c>
      <c r="C91" s="165"/>
      <c r="D91" s="165" t="s">
        <v>832</v>
      </c>
      <c r="E91" s="166" t="s">
        <v>112</v>
      </c>
      <c r="F91" s="181" t="s">
        <v>5312</v>
      </c>
      <c r="G91" s="165" t="s">
        <v>717</v>
      </c>
      <c r="H91" s="158" t="s">
        <v>483</v>
      </c>
      <c r="I91" s="170" t="s">
        <v>120</v>
      </c>
      <c r="J91" s="167" t="s">
        <v>121</v>
      </c>
      <c r="K91" s="168">
        <v>1</v>
      </c>
      <c r="L91" s="158" t="s">
        <v>5298</v>
      </c>
      <c r="M91" s="158"/>
      <c r="N91" s="158">
        <f t="shared" si="6"/>
        <v>922022.60155199992</v>
      </c>
      <c r="O91" s="179">
        <v>153670.43359199999</v>
      </c>
      <c r="P91" s="169"/>
      <c r="Q91" s="169">
        <v>241956.39587382021</v>
      </c>
      <c r="R91" s="169">
        <f>+SUMIFS('MT-Tracking Co.op'!$P$7:$P$402,'MT-Tracking Co.op'!$F$7:$F$402,Target!$I91)+SUMIFS('MT-Tracking'!$P:$P,'MT-Tracking'!$G:$G,Target!$I91)+SUMIFS('MT-Tracking'!$P:$P,'MT-Tracking'!$D:$D,Target!$D91,'MT-Tracking'!$F:$F,Target!$C91)</f>
        <v>188516.992</v>
      </c>
      <c r="S91" s="211">
        <f t="shared" si="5"/>
        <v>0.77913622129795335</v>
      </c>
      <c r="T91" s="217"/>
    </row>
    <row r="92" spans="1:20" s="163" customFormat="1" ht="16.5" customHeight="1" outlineLevel="1" x14ac:dyDescent="0.2">
      <c r="A92" s="164" t="s">
        <v>111</v>
      </c>
      <c r="B92" s="165" t="s">
        <v>225</v>
      </c>
      <c r="C92" s="165"/>
      <c r="D92" s="165" t="s">
        <v>832</v>
      </c>
      <c r="E92" s="166" t="s">
        <v>112</v>
      </c>
      <c r="F92" s="181" t="s">
        <v>5312</v>
      </c>
      <c r="G92" s="165" t="s">
        <v>717</v>
      </c>
      <c r="H92" s="158" t="s">
        <v>39</v>
      </c>
      <c r="I92" s="170">
        <v>10025</v>
      </c>
      <c r="J92" s="167" t="s">
        <v>114</v>
      </c>
      <c r="K92" s="168">
        <v>1</v>
      </c>
      <c r="L92" s="158" t="s">
        <v>5298</v>
      </c>
      <c r="M92" s="158"/>
      <c r="N92" s="158">
        <f t="shared" si="6"/>
        <v>13730.409359999998</v>
      </c>
      <c r="O92" s="179">
        <v>2288.4015599999998</v>
      </c>
      <c r="P92" s="169"/>
      <c r="Q92" s="169">
        <v>4256.0834923370567</v>
      </c>
      <c r="R92" s="169">
        <f>+SUMIFS('MT-Tracking Co.op'!$P$7:$P$402,'MT-Tracking Co.op'!$F$7:$F$402,Target!$I92)+SUMIFS('MT-Tracking'!$P:$P,'MT-Tracking'!$G:$G,Target!$I92)+SUMIFS('MT-Tracking'!$P:$P,'MT-Tracking'!$D:$D,Target!$D92,'MT-Tracking'!$F:$F,Target!$C92)</f>
        <v>0</v>
      </c>
      <c r="S92" s="211">
        <f t="shared" si="5"/>
        <v>0</v>
      </c>
      <c r="T92" s="217"/>
    </row>
    <row r="93" spans="1:20" s="163" customFormat="1" ht="16.5" customHeight="1" outlineLevel="1" x14ac:dyDescent="0.2">
      <c r="A93" s="164" t="s">
        <v>111</v>
      </c>
      <c r="B93" s="165" t="s">
        <v>225</v>
      </c>
      <c r="C93" s="165"/>
      <c r="D93" s="165" t="s">
        <v>832</v>
      </c>
      <c r="E93" s="166" t="s">
        <v>112</v>
      </c>
      <c r="F93" s="181" t="s">
        <v>5312</v>
      </c>
      <c r="G93" s="165" t="s">
        <v>717</v>
      </c>
      <c r="H93" s="158" t="s">
        <v>5300</v>
      </c>
      <c r="I93" s="170">
        <v>5270732</v>
      </c>
      <c r="J93" s="167" t="s">
        <v>122</v>
      </c>
      <c r="K93" s="168">
        <v>1</v>
      </c>
      <c r="L93" s="158" t="s">
        <v>5298</v>
      </c>
      <c r="M93" s="158"/>
      <c r="N93" s="158">
        <f t="shared" si="6"/>
        <v>17707.747000000003</v>
      </c>
      <c r="O93" s="179">
        <v>2951.2911666666673</v>
      </c>
      <c r="P93" s="169"/>
      <c r="Q93" s="169">
        <v>3408.4100292535281</v>
      </c>
      <c r="R93" s="169">
        <f>+SUMIFS('MT-Tracking Co.op'!$P$7:$P$402,'MT-Tracking Co.op'!$F$7:$F$402,Target!$I93)+SUMIFS('MT-Tracking'!$P:$P,'MT-Tracking'!$G:$G,Target!$I93)+SUMIFS('MT-Tracking'!$P:$P,'MT-Tracking'!$D:$D,Target!$D93,'MT-Tracking'!$F:$F,Target!$C93)</f>
        <v>3524.0949999999998</v>
      </c>
      <c r="S93" s="211">
        <f t="shared" si="5"/>
        <v>1.0339410369508295</v>
      </c>
      <c r="T93" s="217"/>
    </row>
    <row r="94" spans="1:20" s="163" customFormat="1" ht="16.5" customHeight="1" outlineLevel="1" x14ac:dyDescent="0.2">
      <c r="A94" s="164" t="s">
        <v>111</v>
      </c>
      <c r="B94" s="165" t="s">
        <v>225</v>
      </c>
      <c r="C94" s="165"/>
      <c r="D94" s="165" t="s">
        <v>832</v>
      </c>
      <c r="E94" s="166" t="s">
        <v>112</v>
      </c>
      <c r="F94" s="181" t="s">
        <v>5312</v>
      </c>
      <c r="G94" s="165" t="s">
        <v>717</v>
      </c>
      <c r="H94" s="158" t="s">
        <v>5300</v>
      </c>
      <c r="I94" s="170">
        <v>5100042</v>
      </c>
      <c r="J94" s="167" t="s">
        <v>116</v>
      </c>
      <c r="K94" s="168">
        <v>1</v>
      </c>
      <c r="L94" s="158" t="s">
        <v>5298</v>
      </c>
      <c r="M94" s="158"/>
      <c r="N94" s="158">
        <f t="shared" si="6"/>
        <v>4285.9410000000007</v>
      </c>
      <c r="O94" s="179">
        <v>714.32350000000008</v>
      </c>
      <c r="P94" s="169"/>
      <c r="Q94" s="169">
        <v>824.9634631209093</v>
      </c>
      <c r="R94" s="169">
        <f>+SUMIFS('MT-Tracking Co.op'!$P$7:$P$402,'MT-Tracking Co.op'!$F$7:$F$402,Target!$I94)+SUMIFS('MT-Tracking'!$P:$P,'MT-Tracking'!$G:$G,Target!$I94)+SUMIFS('MT-Tracking'!$P:$P,'MT-Tracking'!$D:$D,Target!$D94,'MT-Tracking'!$F:$F,Target!$C94)</f>
        <v>0</v>
      </c>
      <c r="S94" s="211">
        <f t="shared" si="5"/>
        <v>0</v>
      </c>
      <c r="T94" s="217"/>
    </row>
    <row r="95" spans="1:20" s="163" customFormat="1" ht="16.5" customHeight="1" outlineLevel="1" x14ac:dyDescent="0.2">
      <c r="A95" s="164" t="s">
        <v>111</v>
      </c>
      <c r="B95" s="165" t="s">
        <v>225</v>
      </c>
      <c r="C95" s="165"/>
      <c r="D95" s="165" t="s">
        <v>832</v>
      </c>
      <c r="E95" s="166" t="s">
        <v>112</v>
      </c>
      <c r="F95" s="181" t="s">
        <v>5312</v>
      </c>
      <c r="G95" s="165" t="s">
        <v>123</v>
      </c>
      <c r="H95" s="158" t="s">
        <v>5300</v>
      </c>
      <c r="I95" s="170">
        <v>5100073</v>
      </c>
      <c r="J95" s="167" t="s">
        <v>123</v>
      </c>
      <c r="K95" s="168">
        <v>1</v>
      </c>
      <c r="L95" s="158" t="s">
        <v>5298</v>
      </c>
      <c r="M95" s="158"/>
      <c r="N95" s="158">
        <f t="shared" si="6"/>
        <v>39505.677000000003</v>
      </c>
      <c r="O95" s="179">
        <v>6584.2795000000006</v>
      </c>
      <c r="P95" s="169"/>
      <c r="Q95" s="169">
        <v>7604.103768777044</v>
      </c>
      <c r="R95" s="169">
        <f>+SUMIFS('MT-Tracking Co.op'!$P$7:$P$402,'MT-Tracking Co.op'!$F$7:$F$402,Target!$I95)+SUMIFS('MT-Tracking'!$P:$P,'MT-Tracking'!$G:$G,Target!$I95)+SUMIFS('MT-Tracking'!$P:$P,'MT-Tracking'!$D:$D,Target!$D95,'MT-Tracking'!$F:$F,Target!$C95)</f>
        <v>10113.494000000001</v>
      </c>
      <c r="S95" s="211">
        <f t="shared" si="5"/>
        <v>1.330004732645375</v>
      </c>
      <c r="T95" s="217"/>
    </row>
    <row r="96" spans="1:20" s="163" customFormat="1" ht="16.5" customHeight="1" outlineLevel="1" x14ac:dyDescent="0.2">
      <c r="A96" s="164" t="s">
        <v>111</v>
      </c>
      <c r="B96" s="165" t="s">
        <v>225</v>
      </c>
      <c r="C96" s="165" t="s">
        <v>710</v>
      </c>
      <c r="D96" s="165" t="s">
        <v>832</v>
      </c>
      <c r="E96" s="166" t="s">
        <v>112</v>
      </c>
      <c r="F96" s="181" t="s">
        <v>5312</v>
      </c>
      <c r="G96" s="165" t="s">
        <v>718</v>
      </c>
      <c r="H96" s="158" t="s">
        <v>5301</v>
      </c>
      <c r="I96" s="170"/>
      <c r="J96" s="167"/>
      <c r="K96" s="168">
        <v>35</v>
      </c>
      <c r="L96" s="158" t="s">
        <v>5302</v>
      </c>
      <c r="M96" s="158"/>
      <c r="N96" s="158">
        <f t="shared" si="6"/>
        <v>140852.23639999999</v>
      </c>
      <c r="O96" s="179">
        <v>23475.37273333333</v>
      </c>
      <c r="P96" s="169"/>
      <c r="Q96" s="169">
        <v>27111.42050925782</v>
      </c>
      <c r="R96" s="169">
        <f>+SUMIFS('MT-Tracking Co.op'!$P$7:$P$402,'MT-Tracking Co.op'!$F$7:$F$402,Target!$I96)+SUMIFS('MT-Tracking'!$P:$P,'MT-Tracking'!$G:$G,Target!$I96)+SUMIFS('MT-Tracking'!$P:$P,'MT-Tracking'!$D:$D,Target!$D96,'MT-Tracking'!$F:$F,Target!$C96)</f>
        <v>26741.736000000004</v>
      </c>
      <c r="S96" s="211">
        <f t="shared" si="5"/>
        <v>0.98636425158425112</v>
      </c>
      <c r="T96" s="217"/>
    </row>
    <row r="97" spans="1:20" s="163" customFormat="1" ht="16.5" customHeight="1" outlineLevel="1" x14ac:dyDescent="0.2">
      <c r="A97" s="164" t="s">
        <v>111</v>
      </c>
      <c r="B97" s="165" t="s">
        <v>225</v>
      </c>
      <c r="C97" s="165" t="s">
        <v>702</v>
      </c>
      <c r="D97" s="165" t="s">
        <v>832</v>
      </c>
      <c r="E97" s="166" t="s">
        <v>112</v>
      </c>
      <c r="F97" s="181"/>
      <c r="G97" s="165"/>
      <c r="H97" s="158" t="s">
        <v>5325</v>
      </c>
      <c r="I97" s="170"/>
      <c r="J97" s="167"/>
      <c r="K97" s="168">
        <v>1</v>
      </c>
      <c r="L97" s="158"/>
      <c r="M97" s="158"/>
      <c r="N97" s="158"/>
      <c r="O97" s="179"/>
      <c r="P97" s="169"/>
      <c r="Q97" s="169"/>
      <c r="R97" s="169">
        <f>+SUMIFS('MT-Tracking Co.op'!$P$7:$P$402,'MT-Tracking Co.op'!$F$7:$F$402,Target!$I97)+SUMIFS('MT-Tracking'!$P:$P,'MT-Tracking'!$G:$G,Target!$I97)+SUMIFS('MT-Tracking'!$P:$P,'MT-Tracking'!$D:$D,Target!$D97,'MT-Tracking'!$F:$F,Target!$C97)</f>
        <v>2448.248</v>
      </c>
      <c r="S97" s="211">
        <f t="shared" si="5"/>
        <v>0</v>
      </c>
      <c r="T97" s="217"/>
    </row>
    <row r="98" spans="1:20" s="163" customFormat="1" ht="16.5" customHeight="1" outlineLevel="1" x14ac:dyDescent="0.2">
      <c r="A98" s="164" t="s">
        <v>111</v>
      </c>
      <c r="B98" s="165" t="s">
        <v>225</v>
      </c>
      <c r="C98" s="165"/>
      <c r="D98" s="165" t="s">
        <v>832</v>
      </c>
      <c r="E98" s="166" t="s">
        <v>112</v>
      </c>
      <c r="F98" s="181" t="s">
        <v>5312</v>
      </c>
      <c r="G98" s="165" t="s">
        <v>718</v>
      </c>
      <c r="H98" s="158" t="s">
        <v>5303</v>
      </c>
      <c r="I98" s="170">
        <v>5280476</v>
      </c>
      <c r="J98" s="167" t="s">
        <v>124</v>
      </c>
      <c r="K98" s="168"/>
      <c r="L98" s="158" t="s">
        <v>5302</v>
      </c>
      <c r="M98" s="158">
        <v>1</v>
      </c>
      <c r="N98" s="158">
        <f t="shared" si="6"/>
        <v>349515.7794</v>
      </c>
      <c r="O98" s="179">
        <v>58252.6299</v>
      </c>
      <c r="P98" s="169"/>
      <c r="Q98" s="169">
        <v>86695.910946511416</v>
      </c>
      <c r="R98" s="169">
        <f>+SUMIFS('MT-Tracking Co.op'!$P$7:$P$402,'MT-Tracking Co.op'!$F$7:$F$402,Target!$I98)+SUMIFS('MT-Tracking'!$P:$P,'MT-Tracking'!$G:$G,Target!$I98)+SUMIFS('MT-Tracking'!$P:$P,'MT-Tracking'!$D:$D,Target!$D98,'MT-Tracking'!$F:$F,Target!$C98)</f>
        <v>40599.404000000002</v>
      </c>
      <c r="S98" s="211">
        <f t="shared" si="5"/>
        <v>0.46829664233009244</v>
      </c>
      <c r="T98" s="217"/>
    </row>
    <row r="99" spans="1:20" s="163" customFormat="1" ht="16.5" customHeight="1" x14ac:dyDescent="0.2">
      <c r="A99" s="172" t="s">
        <v>111</v>
      </c>
      <c r="B99" s="173" t="s">
        <v>225</v>
      </c>
      <c r="C99" s="173"/>
      <c r="D99" s="173"/>
      <c r="E99" s="174" t="s">
        <v>112</v>
      </c>
      <c r="F99" s="173" t="s">
        <v>5312</v>
      </c>
      <c r="G99" s="175" t="s">
        <v>718</v>
      </c>
      <c r="H99" s="176">
        <v>7</v>
      </c>
      <c r="I99" s="237"/>
      <c r="J99" s="176"/>
      <c r="K99" s="177">
        <f>SUBTOTAL(9,K87:K98)</f>
        <v>45</v>
      </c>
      <c r="L99" s="176">
        <f t="shared" ref="L99:R99" si="8">SUBTOTAL(9,L87:L98)</f>
        <v>0</v>
      </c>
      <c r="M99" s="176">
        <f t="shared" si="8"/>
        <v>1</v>
      </c>
      <c r="N99" s="176">
        <f t="shared" si="8"/>
        <v>1847192.068672</v>
      </c>
      <c r="O99" s="176">
        <f t="shared" si="8"/>
        <v>307865.34477866662</v>
      </c>
      <c r="P99" s="176">
        <f t="shared" si="8"/>
        <v>0</v>
      </c>
      <c r="Q99" s="176">
        <f t="shared" si="8"/>
        <v>438558.00213238556</v>
      </c>
      <c r="R99" s="176">
        <f t="shared" si="8"/>
        <v>343033.52223999996</v>
      </c>
      <c r="S99" s="212">
        <f t="shared" si="5"/>
        <v>0.78218507146621385</v>
      </c>
      <c r="T99" s="218"/>
    </row>
    <row r="100" spans="1:20" s="163" customFormat="1" ht="16.5" customHeight="1" outlineLevel="1" x14ac:dyDescent="0.2">
      <c r="A100" s="164" t="s">
        <v>111</v>
      </c>
      <c r="B100" s="165" t="s">
        <v>225</v>
      </c>
      <c r="C100" s="165"/>
      <c r="D100" s="165" t="s">
        <v>751</v>
      </c>
      <c r="E100" s="166" t="s">
        <v>125</v>
      </c>
      <c r="F100" s="165" t="s">
        <v>5313</v>
      </c>
      <c r="G100" s="165" t="s">
        <v>5314</v>
      </c>
      <c r="H100" s="158" t="s">
        <v>38</v>
      </c>
      <c r="I100" s="170" t="s">
        <v>126</v>
      </c>
      <c r="J100" s="167" t="s">
        <v>133</v>
      </c>
      <c r="K100" s="168">
        <v>1</v>
      </c>
      <c r="L100" s="158" t="s">
        <v>5298</v>
      </c>
      <c r="M100" s="158"/>
      <c r="N100" s="158">
        <f t="shared" si="6"/>
        <v>179020.74708</v>
      </c>
      <c r="O100" s="179">
        <v>29836.79118</v>
      </c>
      <c r="P100" s="169"/>
      <c r="Q100" s="169">
        <v>37567.775335892802</v>
      </c>
      <c r="R100" s="169">
        <f>+SUMIFS('MT-Tracking Co.op'!$P$7:$P$402,'MT-Tracking Co.op'!$F$7:$F$402,Target!$I100)+SUMIFS('MT-Tracking'!$P:$P,'MT-Tracking'!$G:$G,Target!$I100)+SUMIFS('MT-Tracking'!$P:$P,'MT-Tracking'!$D:$D,Target!$D100,'MT-Tracking'!$F:$F,Target!$C100)</f>
        <v>34933.964039999999</v>
      </c>
      <c r="S100" s="211">
        <f t="shared" si="5"/>
        <v>0.92989174172960887</v>
      </c>
      <c r="T100" s="217"/>
    </row>
    <row r="101" spans="1:20" s="163" customFormat="1" ht="16.5" customHeight="1" outlineLevel="1" x14ac:dyDescent="0.2">
      <c r="A101" s="164" t="s">
        <v>111</v>
      </c>
      <c r="B101" s="165" t="s">
        <v>225</v>
      </c>
      <c r="C101" s="165"/>
      <c r="D101" s="165" t="s">
        <v>751</v>
      </c>
      <c r="E101" s="166" t="s">
        <v>125</v>
      </c>
      <c r="F101" s="165" t="s">
        <v>5313</v>
      </c>
      <c r="G101" s="165" t="s">
        <v>5314</v>
      </c>
      <c r="H101" s="158" t="s">
        <v>38</v>
      </c>
      <c r="I101" s="170" t="s">
        <v>127</v>
      </c>
      <c r="J101" s="167" t="s">
        <v>134</v>
      </c>
      <c r="K101" s="168">
        <v>1</v>
      </c>
      <c r="L101" s="158" t="s">
        <v>5298</v>
      </c>
      <c r="M101" s="158"/>
      <c r="N101" s="158">
        <f t="shared" si="6"/>
        <v>42001.968672000003</v>
      </c>
      <c r="O101" s="179">
        <v>7000.3281120000001</v>
      </c>
      <c r="P101" s="169"/>
      <c r="Q101" s="169">
        <v>8814.1768396808766</v>
      </c>
      <c r="R101" s="169">
        <f>+SUMIFS('MT-Tracking Co.op'!$P$7:$P$402,'MT-Tracking Co.op'!$F$7:$F$402,Target!$I101)+SUMIFS('MT-Tracking'!$P:$P,'MT-Tracking'!$G:$G,Target!$I101)+SUMIFS('MT-Tracking'!$P:$P,'MT-Tracking'!$D:$D,Target!$D101,'MT-Tracking'!$F:$F,Target!$C101)</f>
        <v>5925.1878000000006</v>
      </c>
      <c r="S101" s="211">
        <f t="shared" si="5"/>
        <v>0.67223382373328078</v>
      </c>
      <c r="T101" s="217"/>
    </row>
    <row r="102" spans="1:20" s="163" customFormat="1" ht="16.5" customHeight="1" outlineLevel="1" x14ac:dyDescent="0.2">
      <c r="A102" s="164" t="s">
        <v>111</v>
      </c>
      <c r="B102" s="165" t="s">
        <v>225</v>
      </c>
      <c r="C102" s="165"/>
      <c r="D102" s="165" t="s">
        <v>751</v>
      </c>
      <c r="E102" s="166" t="s">
        <v>125</v>
      </c>
      <c r="F102" s="165" t="s">
        <v>5313</v>
      </c>
      <c r="G102" s="165" t="s">
        <v>5314</v>
      </c>
      <c r="H102" s="158" t="s">
        <v>38</v>
      </c>
      <c r="I102" s="170" t="s">
        <v>128</v>
      </c>
      <c r="J102" s="167" t="s">
        <v>135</v>
      </c>
      <c r="K102" s="168">
        <v>1</v>
      </c>
      <c r="L102" s="158" t="s">
        <v>5298</v>
      </c>
      <c r="M102" s="158"/>
      <c r="N102" s="158">
        <f t="shared" si="6"/>
        <v>35406.641570400003</v>
      </c>
      <c r="O102" s="179">
        <v>5901.1069284000005</v>
      </c>
      <c r="P102" s="169"/>
      <c r="Q102" s="169">
        <v>7430.1374427895726</v>
      </c>
      <c r="R102" s="169">
        <f>+SUMIFS('MT-Tracking Co.op'!$P$7:$P$402,'MT-Tracking Co.op'!$F$7:$F$402,Target!$I102)+SUMIFS('MT-Tracking'!$P:$P,'MT-Tracking'!$G:$G,Target!$I102)+SUMIFS('MT-Tracking'!$P:$P,'MT-Tracking'!$D:$D,Target!$D102,'MT-Tracking'!$F:$F,Target!$C102)</f>
        <v>1257.75396</v>
      </c>
      <c r="S102" s="211">
        <f t="shared" si="5"/>
        <v>0.16927734778588274</v>
      </c>
      <c r="T102" s="217"/>
    </row>
    <row r="103" spans="1:20" s="163" customFormat="1" ht="16.5" customHeight="1" outlineLevel="1" x14ac:dyDescent="0.2">
      <c r="A103" s="164" t="s">
        <v>111</v>
      </c>
      <c r="B103" s="165" t="s">
        <v>225</v>
      </c>
      <c r="C103" s="165"/>
      <c r="D103" s="165" t="s">
        <v>751</v>
      </c>
      <c r="E103" s="166" t="s">
        <v>125</v>
      </c>
      <c r="F103" s="165" t="s">
        <v>5313</v>
      </c>
      <c r="G103" s="165" t="s">
        <v>5315</v>
      </c>
      <c r="H103" s="158" t="s">
        <v>38</v>
      </c>
      <c r="I103" s="170" t="s">
        <v>129</v>
      </c>
      <c r="J103" s="167" t="s">
        <v>136</v>
      </c>
      <c r="K103" s="168">
        <v>1</v>
      </c>
      <c r="L103" s="158" t="s">
        <v>5298</v>
      </c>
      <c r="M103" s="158"/>
      <c r="N103" s="158">
        <f t="shared" si="6"/>
        <v>108122.16096000001</v>
      </c>
      <c r="O103" s="179">
        <v>18020.36016</v>
      </c>
      <c r="P103" s="169"/>
      <c r="Q103" s="169">
        <v>22689.599490730267</v>
      </c>
      <c r="R103" s="169">
        <f>+SUMIFS('MT-Tracking Co.op'!$P$7:$P$402,'MT-Tracking Co.op'!$F$7:$F$402,Target!$I103)+SUMIFS('MT-Tracking'!$P:$P,'MT-Tracking'!$G:$G,Target!$I103)+SUMIFS('MT-Tracking'!$P:$P,'MT-Tracking'!$D:$D,Target!$D103,'MT-Tracking'!$F:$F,Target!$C103)</f>
        <v>12811.826159999999</v>
      </c>
      <c r="S103" s="211">
        <f t="shared" si="5"/>
        <v>0.56465633803867765</v>
      </c>
      <c r="T103" s="217"/>
    </row>
    <row r="104" spans="1:20" s="163" customFormat="1" ht="16.5" customHeight="1" outlineLevel="1" x14ac:dyDescent="0.2">
      <c r="A104" s="164" t="s">
        <v>111</v>
      </c>
      <c r="B104" s="165" t="s">
        <v>225</v>
      </c>
      <c r="C104" s="165"/>
      <c r="D104" s="165" t="s">
        <v>751</v>
      </c>
      <c r="E104" s="166" t="s">
        <v>125</v>
      </c>
      <c r="F104" s="165" t="s">
        <v>5313</v>
      </c>
      <c r="G104" s="165" t="s">
        <v>5316</v>
      </c>
      <c r="H104" s="158" t="s">
        <v>38</v>
      </c>
      <c r="I104" s="170" t="s">
        <v>130</v>
      </c>
      <c r="J104" s="167" t="s">
        <v>137</v>
      </c>
      <c r="K104" s="168">
        <v>1</v>
      </c>
      <c r="L104" s="158" t="s">
        <v>5298</v>
      </c>
      <c r="M104" s="158"/>
      <c r="N104" s="158">
        <f t="shared" si="6"/>
        <v>63352.14508799999</v>
      </c>
      <c r="O104" s="179">
        <v>10558.690847999998</v>
      </c>
      <c r="P104" s="169"/>
      <c r="Q104" s="169">
        <v>13294.543747207717</v>
      </c>
      <c r="R104" s="169">
        <f>+SUMIFS('MT-Tracking Co.op'!$P$7:$P$402,'MT-Tracking Co.op'!$F$7:$F$402,Target!$I104)+SUMIFS('MT-Tracking'!$P:$P,'MT-Tracking'!$G:$G,Target!$I104)+SUMIFS('MT-Tracking'!$P:$P,'MT-Tracking'!$D:$D,Target!$D104,'MT-Tracking'!$F:$F,Target!$C104)</f>
        <v>10943.393760000001</v>
      </c>
      <c r="S104" s="211">
        <f t="shared" si="5"/>
        <v>0.82314925341446687</v>
      </c>
      <c r="T104" s="217"/>
    </row>
    <row r="105" spans="1:20" s="163" customFormat="1" ht="16.5" customHeight="1" outlineLevel="1" x14ac:dyDescent="0.2">
      <c r="A105" s="164" t="s">
        <v>111</v>
      </c>
      <c r="B105" s="165" t="s">
        <v>225</v>
      </c>
      <c r="C105" s="165"/>
      <c r="D105" s="165" t="s">
        <v>751</v>
      </c>
      <c r="E105" s="166" t="s">
        <v>125</v>
      </c>
      <c r="F105" s="165" t="s">
        <v>5313</v>
      </c>
      <c r="G105" s="165" t="s">
        <v>5314</v>
      </c>
      <c r="H105" s="158" t="s">
        <v>5299</v>
      </c>
      <c r="I105" s="170" t="s">
        <v>131</v>
      </c>
      <c r="J105" s="167" t="s">
        <v>133</v>
      </c>
      <c r="K105" s="168">
        <v>1</v>
      </c>
      <c r="L105" s="158" t="s">
        <v>5298</v>
      </c>
      <c r="M105" s="158"/>
      <c r="N105" s="158">
        <f t="shared" si="6"/>
        <v>141999.84900000002</v>
      </c>
      <c r="O105" s="179">
        <v>23666.641500000002</v>
      </c>
      <c r="P105" s="169"/>
      <c r="Q105" s="169">
        <v>22591.282977531599</v>
      </c>
      <c r="R105" s="169">
        <f>+SUMIFS('MT-Tracking Co.op'!$P$7:$P$402,'MT-Tracking Co.op'!$F$7:$F$402,Target!$I105)+SUMIFS('MT-Tracking'!$P:$P,'MT-Tracking'!$G:$G,Target!$I105)+SUMIFS('MT-Tracking'!$P:$P,'MT-Tracking'!$D:$D,Target!$D105,'MT-Tracking'!$F:$F,Target!$C105)</f>
        <v>0</v>
      </c>
      <c r="S105" s="211">
        <f t="shared" si="5"/>
        <v>0</v>
      </c>
      <c r="T105" s="217"/>
    </row>
    <row r="106" spans="1:20" s="163" customFormat="1" ht="16.5" customHeight="1" outlineLevel="1" x14ac:dyDescent="0.2">
      <c r="A106" s="164" t="s">
        <v>111</v>
      </c>
      <c r="B106" s="165" t="s">
        <v>225</v>
      </c>
      <c r="C106" s="165"/>
      <c r="D106" s="165" t="s">
        <v>751</v>
      </c>
      <c r="E106" s="166" t="s">
        <v>125</v>
      </c>
      <c r="F106" s="165" t="s">
        <v>5313</v>
      </c>
      <c r="G106" s="165" t="s">
        <v>5315</v>
      </c>
      <c r="H106" s="158" t="s">
        <v>5299</v>
      </c>
      <c r="I106" s="170" t="s">
        <v>132</v>
      </c>
      <c r="J106" s="167" t="s">
        <v>138</v>
      </c>
      <c r="K106" s="168">
        <v>1</v>
      </c>
      <c r="L106" s="158" t="s">
        <v>5298</v>
      </c>
      <c r="M106" s="158"/>
      <c r="N106" s="158">
        <f t="shared" si="6"/>
        <v>379090.13399999996</v>
      </c>
      <c r="O106" s="179">
        <v>63181.688999999991</v>
      </c>
      <c r="P106" s="169"/>
      <c r="Q106" s="169">
        <v>60310.856324814617</v>
      </c>
      <c r="R106" s="169">
        <f>+SUMIFS('MT-Tracking Co.op'!$P$7:$P$402,'MT-Tracking Co.op'!$F$7:$F$402,Target!$I106)+SUMIFS('MT-Tracking'!$P:$P,'MT-Tracking'!$G:$G,Target!$I106)+SUMIFS('MT-Tracking'!$P:$P,'MT-Tracking'!$D:$D,Target!$D106,'MT-Tracking'!$F:$F,Target!$C106)</f>
        <v>50484.583999999995</v>
      </c>
      <c r="S106" s="211">
        <f t="shared" si="5"/>
        <v>0.83707290986064731</v>
      </c>
      <c r="T106" s="217"/>
    </row>
    <row r="107" spans="1:20" s="163" customFormat="1" ht="16.5" customHeight="1" outlineLevel="1" x14ac:dyDescent="0.2">
      <c r="A107" s="164" t="s">
        <v>111</v>
      </c>
      <c r="B107" s="165" t="s">
        <v>225</v>
      </c>
      <c r="C107" s="165"/>
      <c r="D107" s="165" t="s">
        <v>751</v>
      </c>
      <c r="E107" s="166" t="s">
        <v>125</v>
      </c>
      <c r="F107" s="165" t="s">
        <v>5313</v>
      </c>
      <c r="G107" s="165" t="s">
        <v>5314</v>
      </c>
      <c r="H107" s="158" t="s">
        <v>39</v>
      </c>
      <c r="I107" s="170">
        <v>10027</v>
      </c>
      <c r="J107" s="167" t="s">
        <v>133</v>
      </c>
      <c r="K107" s="168">
        <v>1</v>
      </c>
      <c r="L107" s="158" t="s">
        <v>5298</v>
      </c>
      <c r="M107" s="158"/>
      <c r="N107" s="158">
        <f t="shared" si="6"/>
        <v>16784.463599999999</v>
      </c>
      <c r="O107" s="179">
        <v>2797.4105999999997</v>
      </c>
      <c r="P107" s="169"/>
      <c r="Q107" s="169">
        <v>5202.7639222325561</v>
      </c>
      <c r="R107" s="169">
        <f>+SUMIFS('MT-Tracking Co.op'!$P$7:$P$402,'MT-Tracking Co.op'!$F$7:$F$402,Target!$I107)+SUMIFS('MT-Tracking'!$P:$P,'MT-Tracking'!$G:$G,Target!$I107)+SUMIFS('MT-Tracking'!$P:$P,'MT-Tracking'!$D:$D,Target!$D107,'MT-Tracking'!$F:$F,Target!$C107)</f>
        <v>0</v>
      </c>
      <c r="S107" s="211">
        <f t="shared" si="5"/>
        <v>0</v>
      </c>
      <c r="T107" s="217"/>
    </row>
    <row r="108" spans="1:20" s="163" customFormat="1" ht="16.5" customHeight="1" outlineLevel="1" x14ac:dyDescent="0.2">
      <c r="A108" s="164" t="s">
        <v>111</v>
      </c>
      <c r="B108" s="165" t="s">
        <v>225</v>
      </c>
      <c r="C108" s="165"/>
      <c r="D108" s="165" t="s">
        <v>751</v>
      </c>
      <c r="E108" s="166" t="s">
        <v>125</v>
      </c>
      <c r="F108" s="165" t="s">
        <v>5313</v>
      </c>
      <c r="G108" s="165" t="s">
        <v>5314</v>
      </c>
      <c r="H108" s="158" t="s">
        <v>5300</v>
      </c>
      <c r="I108" s="170">
        <v>5124284</v>
      </c>
      <c r="J108" s="167" t="s">
        <v>133</v>
      </c>
      <c r="K108" s="168">
        <v>1</v>
      </c>
      <c r="L108" s="158" t="s">
        <v>5298</v>
      </c>
      <c r="M108" s="158"/>
      <c r="N108" s="158">
        <f t="shared" si="6"/>
        <v>10717.869999999999</v>
      </c>
      <c r="O108" s="179">
        <v>1786.3116666666665</v>
      </c>
      <c r="P108" s="169"/>
      <c r="Q108" s="169">
        <v>2062.9894701022949</v>
      </c>
      <c r="R108" s="169">
        <f>+SUMIFS('MT-Tracking Co.op'!$P$7:$P$402,'MT-Tracking Co.op'!$F$7:$F$402,Target!$I108)+SUMIFS('MT-Tracking'!$P:$P,'MT-Tracking'!$G:$G,Target!$I108)+SUMIFS('MT-Tracking'!$P:$P,'MT-Tracking'!$D:$D,Target!$D108,'MT-Tracking'!$F:$F,Target!$C108)</f>
        <v>1116.8020000000001</v>
      </c>
      <c r="S108" s="211">
        <f t="shared" si="5"/>
        <v>0.54135128471820204</v>
      </c>
      <c r="T108" s="217"/>
    </row>
    <row r="109" spans="1:20" s="163" customFormat="1" ht="16.5" customHeight="1" outlineLevel="1" x14ac:dyDescent="0.2">
      <c r="A109" s="164" t="s">
        <v>111</v>
      </c>
      <c r="B109" s="165" t="s">
        <v>225</v>
      </c>
      <c r="C109" s="165"/>
      <c r="D109" s="165" t="s">
        <v>751</v>
      </c>
      <c r="E109" s="166" t="s">
        <v>125</v>
      </c>
      <c r="F109" s="165" t="s">
        <v>5313</v>
      </c>
      <c r="G109" s="165" t="s">
        <v>5315</v>
      </c>
      <c r="H109" s="158" t="s">
        <v>5300</v>
      </c>
      <c r="I109" s="170">
        <v>5337712</v>
      </c>
      <c r="J109" s="167" t="s">
        <v>136</v>
      </c>
      <c r="K109" s="168">
        <v>1</v>
      </c>
      <c r="L109" s="158" t="s">
        <v>5298</v>
      </c>
      <c r="M109" s="158"/>
      <c r="N109" s="158">
        <f t="shared" si="6"/>
        <v>23775.109999999997</v>
      </c>
      <c r="O109" s="179">
        <v>3962.518333333333</v>
      </c>
      <c r="P109" s="169"/>
      <c r="Q109" s="169">
        <v>4576.2639013650814</v>
      </c>
      <c r="R109" s="169">
        <f>+SUMIFS('MT-Tracking Co.op'!$P$7:$P$402,'MT-Tracking Co.op'!$F$7:$F$402,Target!$I109)+SUMIFS('MT-Tracking'!$P:$P,'MT-Tracking'!$G:$G,Target!$I109)+SUMIFS('MT-Tracking'!$P:$P,'MT-Tracking'!$D:$D,Target!$D109,'MT-Tracking'!$F:$F,Target!$C109)</f>
        <v>7677.9120000000003</v>
      </c>
      <c r="S109" s="211">
        <f t="shared" si="5"/>
        <v>1.6777686264355753</v>
      </c>
      <c r="T109" s="217"/>
    </row>
    <row r="110" spans="1:20" s="163" customFormat="1" ht="16.5" customHeight="1" outlineLevel="1" x14ac:dyDescent="0.2">
      <c r="A110" s="164" t="s">
        <v>111</v>
      </c>
      <c r="B110" s="165" t="s">
        <v>225</v>
      </c>
      <c r="C110" s="165"/>
      <c r="D110" s="165" t="s">
        <v>751</v>
      </c>
      <c r="E110" s="166" t="s">
        <v>125</v>
      </c>
      <c r="F110" s="165" t="s">
        <v>5313</v>
      </c>
      <c r="G110" s="165" t="s">
        <v>5315</v>
      </c>
      <c r="H110" s="158" t="s">
        <v>5300</v>
      </c>
      <c r="I110" s="170">
        <v>5296543</v>
      </c>
      <c r="J110" s="167" t="s">
        <v>139</v>
      </c>
      <c r="K110" s="168">
        <v>1</v>
      </c>
      <c r="L110" s="158" t="s">
        <v>5298</v>
      </c>
      <c r="M110" s="158"/>
      <c r="N110" s="158">
        <f t="shared" si="6"/>
        <v>15752.7192</v>
      </c>
      <c r="O110" s="179">
        <v>2625.4531999999999</v>
      </c>
      <c r="P110" s="169"/>
      <c r="Q110" s="169">
        <v>3032.103751498968</v>
      </c>
      <c r="R110" s="169">
        <f>+SUMIFS('MT-Tracking Co.op'!$P$7:$P$402,'MT-Tracking Co.op'!$F$7:$F$402,Target!$I110)+SUMIFS('MT-Tracking'!$P:$P,'MT-Tracking'!$G:$G,Target!$I110)+SUMIFS('MT-Tracking'!$P:$P,'MT-Tracking'!$D:$D,Target!$D110,'MT-Tracking'!$F:$F,Target!$C110)</f>
        <v>1702.4319999999998</v>
      </c>
      <c r="S110" s="211">
        <f t="shared" si="5"/>
        <v>0.56146891383857689</v>
      </c>
      <c r="T110" s="217"/>
    </row>
    <row r="111" spans="1:20" s="163" customFormat="1" ht="16.5" customHeight="1" outlineLevel="1" x14ac:dyDescent="0.2">
      <c r="A111" s="164" t="s">
        <v>111</v>
      </c>
      <c r="B111" s="165" t="s">
        <v>225</v>
      </c>
      <c r="C111" s="165" t="s">
        <v>710</v>
      </c>
      <c r="D111" s="165" t="s">
        <v>751</v>
      </c>
      <c r="E111" s="166" t="s">
        <v>125</v>
      </c>
      <c r="F111" s="165" t="s">
        <v>5313</v>
      </c>
      <c r="G111" s="165" t="s">
        <v>1248</v>
      </c>
      <c r="H111" s="158" t="s">
        <v>5301</v>
      </c>
      <c r="I111" s="170"/>
      <c r="J111" s="167"/>
      <c r="K111" s="168">
        <v>27</v>
      </c>
      <c r="L111" s="158" t="s">
        <v>5302</v>
      </c>
      <c r="M111" s="158"/>
      <c r="N111" s="158">
        <f t="shared" si="6"/>
        <v>112189.63619999998</v>
      </c>
      <c r="O111" s="179">
        <v>18698.272699999998</v>
      </c>
      <c r="P111" s="169"/>
      <c r="Q111" s="169">
        <v>21594.406177272831</v>
      </c>
      <c r="R111" s="169">
        <f>+SUMIFS('MT-Tracking Co.op'!$P$7:$P$402,'MT-Tracking Co.op'!$F$7:$F$402,Target!$I111)+SUMIFS('MT-Tracking'!$P:$P,'MT-Tracking'!$G:$G,Target!$I111)+SUMIFS('MT-Tracking'!$P:$P,'MT-Tracking'!$D:$D,Target!$D111,'MT-Tracking'!$F:$F,Target!$C111)</f>
        <v>16960.091999999997</v>
      </c>
      <c r="S111" s="211">
        <f t="shared" si="5"/>
        <v>0.78539284019996591</v>
      </c>
      <c r="T111" s="217"/>
    </row>
    <row r="112" spans="1:20" s="163" customFormat="1" ht="16.5" customHeight="1" outlineLevel="1" x14ac:dyDescent="0.2">
      <c r="A112" s="164" t="s">
        <v>111</v>
      </c>
      <c r="B112" s="165" t="s">
        <v>225</v>
      </c>
      <c r="C112" s="165"/>
      <c r="D112" s="165" t="s">
        <v>751</v>
      </c>
      <c r="E112" s="166" t="s">
        <v>125</v>
      </c>
      <c r="F112" s="165" t="s">
        <v>5313</v>
      </c>
      <c r="G112" s="165" t="s">
        <v>5317</v>
      </c>
      <c r="H112" s="158" t="s">
        <v>5303</v>
      </c>
      <c r="I112" s="170">
        <v>5280452</v>
      </c>
      <c r="J112" s="167" t="s">
        <v>140</v>
      </c>
      <c r="K112" s="168"/>
      <c r="L112" s="158" t="s">
        <v>5302</v>
      </c>
      <c r="M112" s="158">
        <v>1</v>
      </c>
      <c r="N112" s="158">
        <f t="shared" si="6"/>
        <v>412145.64239999995</v>
      </c>
      <c r="O112" s="179">
        <v>68690.940399999992</v>
      </c>
      <c r="P112" s="169"/>
      <c r="Q112" s="169">
        <v>102230.98359633928</v>
      </c>
      <c r="R112" s="169">
        <f>+SUMIFS('MT-Tracking Co.op'!$P$7:$P$402,'MT-Tracking Co.op'!$F$7:$F$402,Target!$I112)+SUMIFS('MT-Tracking'!$P:$P,'MT-Tracking'!$G:$G,Target!$I112)+SUMIFS('MT-Tracking'!$P:$P,'MT-Tracking'!$D:$D,Target!$D112,'MT-Tracking'!$F:$F,Target!$C112)</f>
        <v>48527.670400000003</v>
      </c>
      <c r="S112" s="211">
        <f t="shared" si="5"/>
        <v>0.4746865254824536</v>
      </c>
      <c r="T112" s="217"/>
    </row>
    <row r="113" spans="1:20" s="163" customFormat="1" ht="16.5" customHeight="1" outlineLevel="1" x14ac:dyDescent="0.2">
      <c r="A113" s="164" t="s">
        <v>111</v>
      </c>
      <c r="B113" s="165" t="s">
        <v>225</v>
      </c>
      <c r="C113" s="165"/>
      <c r="D113" s="165" t="s">
        <v>751</v>
      </c>
      <c r="E113" s="166" t="s">
        <v>125</v>
      </c>
      <c r="F113" s="165" t="s">
        <v>5313</v>
      </c>
      <c r="G113" s="165" t="s">
        <v>5317</v>
      </c>
      <c r="H113" s="158" t="s">
        <v>5303</v>
      </c>
      <c r="I113" s="170">
        <v>5264267</v>
      </c>
      <c r="J113" s="167" t="s">
        <v>141</v>
      </c>
      <c r="K113" s="168"/>
      <c r="L113" s="158" t="s">
        <v>5302</v>
      </c>
      <c r="M113" s="158">
        <v>1</v>
      </c>
      <c r="N113" s="158">
        <f t="shared" si="6"/>
        <v>396737.09751999995</v>
      </c>
      <c r="O113" s="179">
        <v>66122.849586666664</v>
      </c>
      <c r="P113" s="169"/>
      <c r="Q113" s="169">
        <v>98408.959202977087</v>
      </c>
      <c r="R113" s="169">
        <f>+SUMIFS('MT-Tracking Co.op'!$P$7:$P$402,'MT-Tracking Co.op'!$F$7:$F$402,Target!$I113)+SUMIFS('MT-Tracking'!$P:$P,'MT-Tracking'!$G:$G,Target!$I113)+SUMIFS('MT-Tracking'!$P:$P,'MT-Tracking'!$D:$D,Target!$D113,'MT-Tracking'!$F:$F,Target!$C113)</f>
        <v>45454.287999999993</v>
      </c>
      <c r="S113" s="211">
        <f t="shared" si="5"/>
        <v>0.46189176644218488</v>
      </c>
      <c r="T113" s="217"/>
    </row>
    <row r="114" spans="1:20" s="163" customFormat="1" ht="16.5" customHeight="1" x14ac:dyDescent="0.2">
      <c r="A114" s="172" t="s">
        <v>111</v>
      </c>
      <c r="B114" s="173" t="s">
        <v>225</v>
      </c>
      <c r="C114" s="173"/>
      <c r="D114" s="173"/>
      <c r="E114" s="174" t="s">
        <v>125</v>
      </c>
      <c r="F114" s="173" t="s">
        <v>5313</v>
      </c>
      <c r="G114" s="175" t="s">
        <v>719</v>
      </c>
      <c r="H114" s="176">
        <v>6</v>
      </c>
      <c r="I114" s="237"/>
      <c r="J114" s="176"/>
      <c r="K114" s="177">
        <f>SUBTOTAL(9,K100:K113)</f>
        <v>38</v>
      </c>
      <c r="L114" s="176">
        <f t="shared" ref="L114:R114" si="9">SUBTOTAL(9,L100:L113)</f>
        <v>0</v>
      </c>
      <c r="M114" s="176">
        <f t="shared" si="9"/>
        <v>2</v>
      </c>
      <c r="N114" s="176">
        <f t="shared" si="9"/>
        <v>1937096.1852903999</v>
      </c>
      <c r="O114" s="176">
        <f t="shared" si="9"/>
        <v>322849.36421506666</v>
      </c>
      <c r="P114" s="176">
        <f t="shared" si="9"/>
        <v>0</v>
      </c>
      <c r="Q114" s="176">
        <f t="shared" si="9"/>
        <v>409806.84218043555</v>
      </c>
      <c r="R114" s="176">
        <f t="shared" si="9"/>
        <v>237795.90611999997</v>
      </c>
      <c r="S114" s="212">
        <f t="shared" si="5"/>
        <v>0.58026338665985433</v>
      </c>
      <c r="T114" s="218"/>
    </row>
    <row r="115" spans="1:20" s="163" customFormat="1" ht="16.5" customHeight="1" outlineLevel="1" x14ac:dyDescent="0.2">
      <c r="A115" s="164" t="s">
        <v>111</v>
      </c>
      <c r="B115" s="165" t="s">
        <v>225</v>
      </c>
      <c r="C115" s="165"/>
      <c r="D115" s="165" t="s">
        <v>752</v>
      </c>
      <c r="E115" s="166" t="s">
        <v>967</v>
      </c>
      <c r="F115" s="165" t="s">
        <v>146</v>
      </c>
      <c r="G115" s="165" t="s">
        <v>146</v>
      </c>
      <c r="H115" s="158" t="s">
        <v>38</v>
      </c>
      <c r="I115" s="170" t="s">
        <v>143</v>
      </c>
      <c r="J115" s="167" t="s">
        <v>144</v>
      </c>
      <c r="K115" s="168">
        <v>1</v>
      </c>
      <c r="L115" s="158" t="s">
        <v>5298</v>
      </c>
      <c r="M115" s="158"/>
      <c r="N115" s="158">
        <f t="shared" si="6"/>
        <v>122361.80328000002</v>
      </c>
      <c r="O115" s="179">
        <v>20393.633880000005</v>
      </c>
      <c r="P115" s="169"/>
      <c r="Q115" s="169">
        <v>25677.810032060293</v>
      </c>
      <c r="R115" s="169">
        <f>+SUMIFS('MT-Tracking Co.op'!$P$7:$P$402,'MT-Tracking Co.op'!$F$7:$F$402,Target!$I115)+SUMIFS('MT-Tracking'!$P:$P,'MT-Tracking'!$G:$G,Target!$I115)+SUMIFS('MT-Tracking'!$P:$P,'MT-Tracking'!$D:$D,Target!$D115,'MT-Tracking'!$F:$F,Target!$C115)</f>
        <v>25150.171679999996</v>
      </c>
      <c r="S115" s="211">
        <f t="shared" si="5"/>
        <v>0.97945158284910161</v>
      </c>
      <c r="T115" s="217"/>
    </row>
    <row r="116" spans="1:20" s="163" customFormat="1" ht="16.5" customHeight="1" outlineLevel="1" x14ac:dyDescent="0.2">
      <c r="A116" s="164" t="s">
        <v>111</v>
      </c>
      <c r="B116" s="165" t="s">
        <v>225</v>
      </c>
      <c r="C116" s="165"/>
      <c r="D116" s="165" t="s">
        <v>752</v>
      </c>
      <c r="E116" s="166" t="s">
        <v>967</v>
      </c>
      <c r="F116" s="165" t="s">
        <v>146</v>
      </c>
      <c r="G116" s="165" t="s">
        <v>146</v>
      </c>
      <c r="H116" s="158" t="s">
        <v>483</v>
      </c>
      <c r="I116" s="170" t="s">
        <v>145</v>
      </c>
      <c r="J116" s="167" t="s">
        <v>146</v>
      </c>
      <c r="K116" s="168">
        <v>1</v>
      </c>
      <c r="L116" s="158" t="s">
        <v>5298</v>
      </c>
      <c r="M116" s="158"/>
      <c r="N116" s="158">
        <f t="shared" si="6"/>
        <v>77516.366099999999</v>
      </c>
      <c r="O116" s="179">
        <v>12919.39435</v>
      </c>
      <c r="P116" s="169"/>
      <c r="Q116" s="169">
        <v>20341.7796171386</v>
      </c>
      <c r="R116" s="169">
        <f>+SUMIFS('MT-Tracking Co.op'!$P$7:$P$402,'MT-Tracking Co.op'!$F$7:$F$402,Target!$I116)+SUMIFS('MT-Tracking'!$P:$P,'MT-Tracking'!$G:$G,Target!$I116)+SUMIFS('MT-Tracking'!$P:$P,'MT-Tracking'!$D:$D,Target!$D116,'MT-Tracking'!$F:$F,Target!$C116)</f>
        <v>13059.65</v>
      </c>
      <c r="S116" s="211">
        <f t="shared" si="5"/>
        <v>0.64201118318069017</v>
      </c>
      <c r="T116" s="217"/>
    </row>
    <row r="117" spans="1:20" s="163" customFormat="1" ht="16.5" customHeight="1" outlineLevel="1" x14ac:dyDescent="0.2">
      <c r="A117" s="164" t="s">
        <v>111</v>
      </c>
      <c r="B117" s="165" t="s">
        <v>225</v>
      </c>
      <c r="C117" s="165"/>
      <c r="D117" s="165" t="s">
        <v>752</v>
      </c>
      <c r="E117" s="166" t="s">
        <v>967</v>
      </c>
      <c r="F117" s="165" t="s">
        <v>146</v>
      </c>
      <c r="G117" s="165" t="s">
        <v>146</v>
      </c>
      <c r="H117" s="158" t="s">
        <v>5299</v>
      </c>
      <c r="I117" s="170" t="s">
        <v>147</v>
      </c>
      <c r="J117" s="167" t="s">
        <v>146</v>
      </c>
      <c r="K117" s="168">
        <v>1</v>
      </c>
      <c r="L117" s="158" t="s">
        <v>5298</v>
      </c>
      <c r="M117" s="158"/>
      <c r="N117" s="158">
        <f t="shared" si="6"/>
        <v>159037.86800000002</v>
      </c>
      <c r="O117" s="179">
        <v>26506.311333333335</v>
      </c>
      <c r="P117" s="169"/>
      <c r="Q117" s="169">
        <v>25301.924652971404</v>
      </c>
      <c r="R117" s="169">
        <f>+SUMIFS('MT-Tracking Co.op'!$P$7:$P$402,'MT-Tracking Co.op'!$F$7:$F$402,Target!$I117)+SUMIFS('MT-Tracking'!$P:$P,'MT-Tracking'!$G:$G,Target!$I117)+SUMIFS('MT-Tracking'!$P:$P,'MT-Tracking'!$D:$D,Target!$D117,'MT-Tracking'!$F:$F,Target!$C117)</f>
        <v>18151.14</v>
      </c>
      <c r="S117" s="211">
        <f t="shared" si="5"/>
        <v>0.71738179007929215</v>
      </c>
      <c r="T117" s="217"/>
    </row>
    <row r="118" spans="1:20" s="163" customFormat="1" ht="16.5" customHeight="1" outlineLevel="1" x14ac:dyDescent="0.2">
      <c r="A118" s="164" t="s">
        <v>111</v>
      </c>
      <c r="B118" s="165" t="s">
        <v>225</v>
      </c>
      <c r="C118" s="165"/>
      <c r="D118" s="165" t="s">
        <v>752</v>
      </c>
      <c r="E118" s="166" t="s">
        <v>967</v>
      </c>
      <c r="F118" s="165" t="s">
        <v>146</v>
      </c>
      <c r="G118" s="165" t="s">
        <v>146</v>
      </c>
      <c r="H118" s="158" t="s">
        <v>5299</v>
      </c>
      <c r="I118" s="170" t="s">
        <v>148</v>
      </c>
      <c r="J118" s="167" t="s">
        <v>149</v>
      </c>
      <c r="K118" s="168">
        <v>1</v>
      </c>
      <c r="L118" s="158" t="s">
        <v>5298</v>
      </c>
      <c r="M118" s="158"/>
      <c r="N118" s="158">
        <f t="shared" si="6"/>
        <v>182956.272</v>
      </c>
      <c r="O118" s="179">
        <v>30492.712</v>
      </c>
      <c r="P118" s="169"/>
      <c r="Q118" s="169">
        <v>29107.192313044223</v>
      </c>
      <c r="R118" s="169">
        <f>+SUMIFS('MT-Tracking Co.op'!$P$7:$P$402,'MT-Tracking Co.op'!$F$7:$F$402,Target!$I118)+SUMIFS('MT-Tracking'!$P:$P,'MT-Tracking'!$G:$G,Target!$I118)+SUMIFS('MT-Tracking'!$P:$P,'MT-Tracking'!$D:$D,Target!$D118,'MT-Tracking'!$F:$F,Target!$C118)</f>
        <v>48537.832000000002</v>
      </c>
      <c r="S118" s="211">
        <f t="shared" si="5"/>
        <v>1.6675545850654943</v>
      </c>
      <c r="T118" s="217"/>
    </row>
    <row r="119" spans="1:20" s="163" customFormat="1" ht="16.5" customHeight="1" outlineLevel="1" x14ac:dyDescent="0.2">
      <c r="A119" s="164" t="s">
        <v>111</v>
      </c>
      <c r="B119" s="165" t="s">
        <v>225</v>
      </c>
      <c r="C119" s="165"/>
      <c r="D119" s="165" t="s">
        <v>752</v>
      </c>
      <c r="E119" s="166" t="s">
        <v>967</v>
      </c>
      <c r="F119" s="165" t="s">
        <v>146</v>
      </c>
      <c r="G119" s="165" t="s">
        <v>146</v>
      </c>
      <c r="H119" s="158" t="s">
        <v>5299</v>
      </c>
      <c r="I119" s="170" t="s">
        <v>150</v>
      </c>
      <c r="J119" s="167" t="s">
        <v>151</v>
      </c>
      <c r="K119" s="168">
        <v>1</v>
      </c>
      <c r="L119" s="158" t="s">
        <v>5298</v>
      </c>
      <c r="M119" s="158"/>
      <c r="N119" s="158">
        <f t="shared" si="6"/>
        <v>48953.764999999999</v>
      </c>
      <c r="O119" s="179">
        <v>8158.9608333333335</v>
      </c>
      <c r="P119" s="169"/>
      <c r="Q119" s="169">
        <v>7788.2361546073334</v>
      </c>
      <c r="R119" s="169">
        <f>+SUMIFS('MT-Tracking Co.op'!$P$7:$P$402,'MT-Tracking Co.op'!$F$7:$F$402,Target!$I119)+SUMIFS('MT-Tracking'!$P:$P,'MT-Tracking'!$G:$G,Target!$I119)+SUMIFS('MT-Tracking'!$P:$P,'MT-Tracking'!$D:$D,Target!$D119,'MT-Tracking'!$F:$F,Target!$C119)</f>
        <v>0</v>
      </c>
      <c r="S119" s="211">
        <f t="shared" si="5"/>
        <v>0</v>
      </c>
      <c r="T119" s="217"/>
    </row>
    <row r="120" spans="1:20" s="163" customFormat="1" ht="16.5" customHeight="1" outlineLevel="1" x14ac:dyDescent="0.2">
      <c r="A120" s="164" t="s">
        <v>111</v>
      </c>
      <c r="B120" s="165" t="s">
        <v>225</v>
      </c>
      <c r="C120" s="165"/>
      <c r="D120" s="165" t="s">
        <v>752</v>
      </c>
      <c r="E120" s="166" t="s">
        <v>967</v>
      </c>
      <c r="F120" s="165" t="s">
        <v>146</v>
      </c>
      <c r="G120" s="165" t="s">
        <v>146</v>
      </c>
      <c r="H120" s="158" t="s">
        <v>39</v>
      </c>
      <c r="I120" s="170">
        <v>10018</v>
      </c>
      <c r="J120" s="167" t="s">
        <v>144</v>
      </c>
      <c r="K120" s="168">
        <v>1</v>
      </c>
      <c r="L120" s="158" t="s">
        <v>5298</v>
      </c>
      <c r="M120" s="158"/>
      <c r="N120" s="158">
        <f t="shared" si="6"/>
        <v>53445.612240000002</v>
      </c>
      <c r="O120" s="179">
        <v>8907.6020399999998</v>
      </c>
      <c r="P120" s="169"/>
      <c r="Q120" s="169">
        <v>16566.803073998904</v>
      </c>
      <c r="R120" s="169">
        <f>+SUMIFS('MT-Tracking Co.op'!$P$7:$P$402,'MT-Tracking Co.op'!$F$7:$F$402,Target!$I120)+SUMIFS('MT-Tracking'!$P:$P,'MT-Tracking'!$G:$G,Target!$I120)+SUMIFS('MT-Tracking'!$P:$P,'MT-Tracking'!$D:$D,Target!$D120,'MT-Tracking'!$F:$F,Target!$C120)</f>
        <v>0</v>
      </c>
      <c r="S120" s="211">
        <f t="shared" si="5"/>
        <v>0</v>
      </c>
      <c r="T120" s="217"/>
    </row>
    <row r="121" spans="1:20" s="163" customFormat="1" ht="16.5" customHeight="1" outlineLevel="1" x14ac:dyDescent="0.2">
      <c r="A121" s="164" t="s">
        <v>111</v>
      </c>
      <c r="B121" s="165" t="s">
        <v>225</v>
      </c>
      <c r="C121" s="165"/>
      <c r="D121" s="165" t="s">
        <v>752</v>
      </c>
      <c r="E121" s="166" t="s">
        <v>967</v>
      </c>
      <c r="F121" s="165" t="s">
        <v>146</v>
      </c>
      <c r="G121" s="165" t="s">
        <v>146</v>
      </c>
      <c r="H121" s="158" t="s">
        <v>5300</v>
      </c>
      <c r="I121" s="170">
        <v>5120745</v>
      </c>
      <c r="J121" s="167" t="s">
        <v>152</v>
      </c>
      <c r="K121" s="168">
        <v>1</v>
      </c>
      <c r="L121" s="158" t="s">
        <v>5298</v>
      </c>
      <c r="M121" s="158"/>
      <c r="N121" s="158">
        <f t="shared" si="6"/>
        <v>14947.818999999996</v>
      </c>
      <c r="O121" s="179">
        <v>2491.3031666666661</v>
      </c>
      <c r="P121" s="169"/>
      <c r="Q121" s="169">
        <v>2877.1755206953444</v>
      </c>
      <c r="R121" s="169">
        <f>+SUMIFS('MT-Tracking Co.op'!$P$7:$P$402,'MT-Tracking Co.op'!$F$7:$F$402,Target!$I121)+SUMIFS('MT-Tracking'!$P:$P,'MT-Tracking'!$G:$G,Target!$I121)+SUMIFS('MT-Tracking'!$P:$P,'MT-Tracking'!$D:$D,Target!$D121,'MT-Tracking'!$F:$F,Target!$C121)</f>
        <v>6965.268</v>
      </c>
      <c r="S121" s="211">
        <f t="shared" si="5"/>
        <v>2.4208700337880886</v>
      </c>
      <c r="T121" s="217"/>
    </row>
    <row r="122" spans="1:20" s="163" customFormat="1" ht="16.5" customHeight="1" outlineLevel="1" x14ac:dyDescent="0.2">
      <c r="A122" s="164" t="s">
        <v>111</v>
      </c>
      <c r="B122" s="165" t="s">
        <v>225</v>
      </c>
      <c r="C122" s="165"/>
      <c r="D122" s="165" t="s">
        <v>752</v>
      </c>
      <c r="E122" s="166" t="s">
        <v>967</v>
      </c>
      <c r="F122" s="165" t="s">
        <v>146</v>
      </c>
      <c r="G122" s="165" t="s">
        <v>146</v>
      </c>
      <c r="H122" s="158" t="s">
        <v>5300</v>
      </c>
      <c r="I122" s="170">
        <v>5129054</v>
      </c>
      <c r="J122" s="167" t="s">
        <v>153</v>
      </c>
      <c r="K122" s="168">
        <v>1</v>
      </c>
      <c r="L122" s="158" t="s">
        <v>5298</v>
      </c>
      <c r="M122" s="158"/>
      <c r="N122" s="158">
        <f t="shared" si="6"/>
        <v>13225.805</v>
      </c>
      <c r="O122" s="179">
        <v>2204.3008333333332</v>
      </c>
      <c r="P122" s="169"/>
      <c r="Q122" s="169">
        <v>2545.7200403276283</v>
      </c>
      <c r="R122" s="169">
        <f>+SUMIFS('MT-Tracking Co.op'!$P$7:$P$402,'MT-Tracking Co.op'!$F$7:$F$402,Target!$I122)+SUMIFS('MT-Tracking'!$P:$P,'MT-Tracking'!$G:$G,Target!$I122)+SUMIFS('MT-Tracking'!$P:$P,'MT-Tracking'!$D:$D,Target!$D122,'MT-Tracking'!$F:$F,Target!$C122)</f>
        <v>3990.1880000000001</v>
      </c>
      <c r="S122" s="211">
        <f t="shared" si="5"/>
        <v>1.5674103737999689</v>
      </c>
      <c r="T122" s="217"/>
    </row>
    <row r="123" spans="1:20" s="163" customFormat="1" ht="16.5" customHeight="1" outlineLevel="1" x14ac:dyDescent="0.2">
      <c r="A123" s="164" t="s">
        <v>111</v>
      </c>
      <c r="B123" s="165" t="s">
        <v>225</v>
      </c>
      <c r="C123" s="165" t="s">
        <v>710</v>
      </c>
      <c r="D123" s="165" t="s">
        <v>752</v>
      </c>
      <c r="E123" s="166" t="s">
        <v>967</v>
      </c>
      <c r="F123" s="165" t="s">
        <v>146</v>
      </c>
      <c r="G123" s="165" t="s">
        <v>146</v>
      </c>
      <c r="H123" s="158" t="s">
        <v>5301</v>
      </c>
      <c r="I123" s="170"/>
      <c r="J123" s="167"/>
      <c r="K123" s="168">
        <v>64</v>
      </c>
      <c r="L123" s="158" t="s">
        <v>5302</v>
      </c>
      <c r="M123" s="158"/>
      <c r="N123" s="158">
        <f t="shared" si="6"/>
        <v>226884.49375600004</v>
      </c>
      <c r="O123" s="179">
        <v>37814.082292666673</v>
      </c>
      <c r="P123" s="169"/>
      <c r="Q123" s="169">
        <v>43671.0205990666</v>
      </c>
      <c r="R123" s="169">
        <f>+SUMIFS('MT-Tracking Co.op'!$P$7:$P$402,'MT-Tracking Co.op'!$F$7:$F$402,Target!$I123)+SUMIFS('MT-Tracking'!$P:$P,'MT-Tracking'!$G:$G,Target!$I123)+SUMIFS('MT-Tracking'!$P:$P,'MT-Tracking'!$D:$D,Target!$D123,'MT-Tracking'!$F:$F,Target!$C123)</f>
        <v>46834.834999999977</v>
      </c>
      <c r="S123" s="211">
        <f t="shared" si="5"/>
        <v>1.0724465413799145</v>
      </c>
      <c r="T123" s="217"/>
    </row>
    <row r="124" spans="1:20" s="163" customFormat="1" ht="16.5" customHeight="1" outlineLevel="1" x14ac:dyDescent="0.2">
      <c r="A124" s="164" t="s">
        <v>111</v>
      </c>
      <c r="B124" s="165" t="s">
        <v>225</v>
      </c>
      <c r="C124" s="165"/>
      <c r="D124" s="165" t="s">
        <v>752</v>
      </c>
      <c r="E124" s="166" t="s">
        <v>967</v>
      </c>
      <c r="F124" s="165" t="s">
        <v>146</v>
      </c>
      <c r="G124" s="165" t="s">
        <v>146</v>
      </c>
      <c r="H124" s="158" t="s">
        <v>5303</v>
      </c>
      <c r="I124" s="170">
        <v>5165357</v>
      </c>
      <c r="J124" s="167" t="s">
        <v>154</v>
      </c>
      <c r="K124" s="168"/>
      <c r="L124" s="158" t="s">
        <v>5302</v>
      </c>
      <c r="M124" s="158">
        <v>1</v>
      </c>
      <c r="N124" s="158">
        <f t="shared" si="6"/>
        <v>936698.89100000006</v>
      </c>
      <c r="O124" s="179">
        <v>156116.48183333335</v>
      </c>
      <c r="P124" s="169"/>
      <c r="Q124" s="169">
        <v>232344.19852871459</v>
      </c>
      <c r="R124" s="169">
        <f>+SUMIFS('MT-Tracking Co.op'!$P$7:$P$402,'MT-Tracking Co.op'!$F$7:$F$402,Target!$I124)+SUMIFS('MT-Tracking'!$P:$P,'MT-Tracking'!$G:$G,Target!$I124)+SUMIFS('MT-Tracking'!$P:$P,'MT-Tracking'!$D:$D,Target!$D124,'MT-Tracking'!$F:$F,Target!$C124)</f>
        <v>173524.83499999999</v>
      </c>
      <c r="S124" s="211">
        <f t="shared" si="5"/>
        <v>0.74684384675331017</v>
      </c>
      <c r="T124" s="217"/>
    </row>
    <row r="125" spans="1:20" s="163" customFormat="1" ht="16.5" customHeight="1" x14ac:dyDescent="0.2">
      <c r="A125" s="172" t="s">
        <v>111</v>
      </c>
      <c r="B125" s="173" t="s">
        <v>225</v>
      </c>
      <c r="C125" s="173"/>
      <c r="D125" s="173"/>
      <c r="E125" s="174" t="s">
        <v>142</v>
      </c>
      <c r="F125" s="173" t="s">
        <v>146</v>
      </c>
      <c r="G125" s="175" t="s">
        <v>146</v>
      </c>
      <c r="H125" s="176">
        <v>6</v>
      </c>
      <c r="I125" s="237"/>
      <c r="J125" s="176"/>
      <c r="K125" s="177">
        <f>SUBTOTAL(9,K115:K124)</f>
        <v>72</v>
      </c>
      <c r="L125" s="176">
        <f t="shared" ref="L125:R125" si="10">SUBTOTAL(9,L115:L124)</f>
        <v>0</v>
      </c>
      <c r="M125" s="176">
        <f t="shared" si="10"/>
        <v>1</v>
      </c>
      <c r="N125" s="176">
        <f t="shared" si="10"/>
        <v>1836028.6953760004</v>
      </c>
      <c r="O125" s="176">
        <f t="shared" si="10"/>
        <v>306004.78256266669</v>
      </c>
      <c r="P125" s="176">
        <f t="shared" si="10"/>
        <v>0</v>
      </c>
      <c r="Q125" s="176">
        <f t="shared" si="10"/>
        <v>406221.86053262494</v>
      </c>
      <c r="R125" s="176">
        <f t="shared" si="10"/>
        <v>336213.91967999993</v>
      </c>
      <c r="S125" s="212">
        <f t="shared" si="5"/>
        <v>0.82766082366706495</v>
      </c>
      <c r="T125" s="218"/>
    </row>
    <row r="126" spans="1:20" s="163" customFormat="1" ht="16.5" customHeight="1" outlineLevel="1" x14ac:dyDescent="0.2">
      <c r="A126" s="164" t="s">
        <v>111</v>
      </c>
      <c r="B126" s="165" t="s">
        <v>225</v>
      </c>
      <c r="C126" s="165"/>
      <c r="D126" s="165" t="s">
        <v>961</v>
      </c>
      <c r="E126" s="166" t="s">
        <v>961</v>
      </c>
      <c r="F126" s="165" t="s">
        <v>5318</v>
      </c>
      <c r="G126" s="165" t="s">
        <v>1293</v>
      </c>
      <c r="H126" s="158" t="s">
        <v>38</v>
      </c>
      <c r="I126" s="170" t="s">
        <v>156</v>
      </c>
      <c r="J126" s="167" t="s">
        <v>157</v>
      </c>
      <c r="K126" s="168">
        <v>1</v>
      </c>
      <c r="L126" s="158" t="s">
        <v>5298</v>
      </c>
      <c r="M126" s="158"/>
      <c r="N126" s="158">
        <f t="shared" si="6"/>
        <v>69103.466279999993</v>
      </c>
      <c r="O126" s="179">
        <v>11517.244379999998</v>
      </c>
      <c r="P126" s="169"/>
      <c r="Q126" s="169">
        <v>14501.467223675289</v>
      </c>
      <c r="R126" s="169">
        <f>+SUMIFS('MT-Tracking Co.op'!$P$7:$P$402,'MT-Tracking Co.op'!$F$7:$F$402,Target!$I126)+SUMIFS('MT-Tracking'!$P:$P,'MT-Tracking'!$G:$G,Target!$I126)+SUMIFS('MT-Tracking'!$P:$P,'MT-Tracking'!$D:$D,Target!$D126,'MT-Tracking'!$F:$F,Target!$C126)</f>
        <v>17438.56884</v>
      </c>
      <c r="S126" s="211">
        <f t="shared" si="5"/>
        <v>1.2025382377535951</v>
      </c>
      <c r="T126" s="217"/>
    </row>
    <row r="127" spans="1:20" s="163" customFormat="1" ht="16.5" customHeight="1" outlineLevel="1" x14ac:dyDescent="0.2">
      <c r="A127" s="164" t="s">
        <v>111</v>
      </c>
      <c r="B127" s="165" t="s">
        <v>225</v>
      </c>
      <c r="C127" s="165"/>
      <c r="D127" s="165" t="s">
        <v>961</v>
      </c>
      <c r="E127" s="166" t="s">
        <v>961</v>
      </c>
      <c r="F127" s="165" t="s">
        <v>5318</v>
      </c>
      <c r="G127" s="165" t="s">
        <v>1293</v>
      </c>
      <c r="H127" s="158" t="s">
        <v>38</v>
      </c>
      <c r="I127" s="170" t="s">
        <v>158</v>
      </c>
      <c r="J127" s="167" t="s">
        <v>159</v>
      </c>
      <c r="K127" s="168">
        <v>1</v>
      </c>
      <c r="L127" s="158" t="s">
        <v>5298</v>
      </c>
      <c r="M127" s="158"/>
      <c r="N127" s="158">
        <f t="shared" si="6"/>
        <v>74538.337031999996</v>
      </c>
      <c r="O127" s="179">
        <v>12423.056171999999</v>
      </c>
      <c r="P127" s="169"/>
      <c r="Q127" s="169">
        <v>15641.983095277084</v>
      </c>
      <c r="R127" s="169">
        <f>+SUMIFS('MT-Tracking Co.op'!$P$7:$P$402,'MT-Tracking Co.op'!$F$7:$F$402,Target!$I127)+SUMIFS('MT-Tracking'!$P:$P,'MT-Tracking'!$G:$G,Target!$I127)+SUMIFS('MT-Tracking'!$P:$P,'MT-Tracking'!$D:$D,Target!$D127,'MT-Tracking'!$F:$F,Target!$C127)</f>
        <v>9942.3849599999994</v>
      </c>
      <c r="S127" s="211">
        <f t="shared" si="5"/>
        <v>0.63562176863635578</v>
      </c>
      <c r="T127" s="217"/>
    </row>
    <row r="128" spans="1:20" s="163" customFormat="1" ht="16.5" customHeight="1" outlineLevel="1" x14ac:dyDescent="0.2">
      <c r="A128" s="164" t="s">
        <v>111</v>
      </c>
      <c r="B128" s="165" t="s">
        <v>225</v>
      </c>
      <c r="C128" s="165"/>
      <c r="D128" s="165" t="s">
        <v>961</v>
      </c>
      <c r="E128" s="166" t="s">
        <v>961</v>
      </c>
      <c r="F128" s="165" t="s">
        <v>5318</v>
      </c>
      <c r="G128" s="165" t="s">
        <v>5319</v>
      </c>
      <c r="H128" s="158" t="s">
        <v>38</v>
      </c>
      <c r="I128" s="170" t="s">
        <v>160</v>
      </c>
      <c r="J128" s="167" t="s">
        <v>161</v>
      </c>
      <c r="K128" s="168">
        <v>1</v>
      </c>
      <c r="L128" s="158" t="s">
        <v>5298</v>
      </c>
      <c r="M128" s="158"/>
      <c r="N128" s="158">
        <f t="shared" si="6"/>
        <v>90271.689840000006</v>
      </c>
      <c r="O128" s="179">
        <v>15045.281640000001</v>
      </c>
      <c r="P128" s="169"/>
      <c r="Q128" s="169">
        <v>18943.651048361589</v>
      </c>
      <c r="R128" s="169">
        <f>+SUMIFS('MT-Tracking Co.op'!$P$7:$P$402,'MT-Tracking Co.op'!$F$7:$F$402,Target!$I128)+SUMIFS('MT-Tracking'!$P:$P,'MT-Tracking'!$G:$G,Target!$I128)+SUMIFS('MT-Tracking'!$P:$P,'MT-Tracking'!$D:$D,Target!$D128,'MT-Tracking'!$F:$F,Target!$C128)</f>
        <v>11337.937199999998</v>
      </c>
      <c r="S128" s="211">
        <f t="shared" si="5"/>
        <v>0.59850855418816429</v>
      </c>
      <c r="T128" s="217"/>
    </row>
    <row r="129" spans="1:20" s="163" customFormat="1" ht="16.5" customHeight="1" outlineLevel="1" x14ac:dyDescent="0.2">
      <c r="A129" s="164" t="s">
        <v>111</v>
      </c>
      <c r="B129" s="165" t="s">
        <v>225</v>
      </c>
      <c r="C129" s="165"/>
      <c r="D129" s="165" t="s">
        <v>961</v>
      </c>
      <c r="E129" s="166" t="s">
        <v>961</v>
      </c>
      <c r="F129" s="165" t="s">
        <v>5318</v>
      </c>
      <c r="G129" s="165" t="s">
        <v>5319</v>
      </c>
      <c r="H129" s="158" t="s">
        <v>38</v>
      </c>
      <c r="I129" s="170" t="s">
        <v>162</v>
      </c>
      <c r="J129" s="167" t="s">
        <v>163</v>
      </c>
      <c r="K129" s="168">
        <v>1</v>
      </c>
      <c r="L129" s="158" t="s">
        <v>5298</v>
      </c>
      <c r="M129" s="158"/>
      <c r="N129" s="158">
        <f t="shared" si="6"/>
        <v>65911.799520000015</v>
      </c>
      <c r="O129" s="179">
        <v>10985.299920000003</v>
      </c>
      <c r="P129" s="169"/>
      <c r="Q129" s="169">
        <v>13831.691112568267</v>
      </c>
      <c r="R129" s="169">
        <f>+SUMIFS('MT-Tracking Co.op'!$P$7:$P$402,'MT-Tracking Co.op'!$F$7:$F$402,Target!$I129)+SUMIFS('MT-Tracking'!$P:$P,'MT-Tracking'!$G:$G,Target!$I129)+SUMIFS('MT-Tracking'!$P:$P,'MT-Tracking'!$D:$D,Target!$D129,'MT-Tracking'!$F:$F,Target!$C129)</f>
        <v>7627.9946400000008</v>
      </c>
      <c r="S129" s="211">
        <f t="shared" si="5"/>
        <v>0.55148676889326775</v>
      </c>
      <c r="T129" s="217"/>
    </row>
    <row r="130" spans="1:20" s="163" customFormat="1" ht="16.5" customHeight="1" outlineLevel="1" x14ac:dyDescent="0.2">
      <c r="A130" s="164" t="s">
        <v>111</v>
      </c>
      <c r="B130" s="165" t="s">
        <v>225</v>
      </c>
      <c r="C130" s="165"/>
      <c r="D130" s="165" t="s">
        <v>961</v>
      </c>
      <c r="E130" s="166" t="s">
        <v>961</v>
      </c>
      <c r="F130" s="165" t="s">
        <v>5318</v>
      </c>
      <c r="G130" s="165" t="s">
        <v>5319</v>
      </c>
      <c r="H130" s="158" t="s">
        <v>38</v>
      </c>
      <c r="I130" s="170" t="s">
        <v>164</v>
      </c>
      <c r="J130" s="167" t="s">
        <v>165</v>
      </c>
      <c r="K130" s="168">
        <v>1</v>
      </c>
      <c r="L130" s="158" t="s">
        <v>5298</v>
      </c>
      <c r="M130" s="158"/>
      <c r="N130" s="158">
        <f t="shared" si="6"/>
        <v>139092.01415999996</v>
      </c>
      <c r="O130" s="179">
        <v>23182.002359999995</v>
      </c>
      <c r="P130" s="169"/>
      <c r="Q130" s="169">
        <v>29188.670163713516</v>
      </c>
      <c r="R130" s="169">
        <f>+SUMIFS('MT-Tracking Co.op'!$P$7:$P$402,'MT-Tracking Co.op'!$F$7:$F$402,Target!$I130)+SUMIFS('MT-Tracking'!$P:$P,'MT-Tracking'!$G:$G,Target!$I130)+SUMIFS('MT-Tracking'!$P:$P,'MT-Tracking'!$D:$D,Target!$D130,'MT-Tracking'!$F:$F,Target!$C130)</f>
        <v>23907.180239999998</v>
      </c>
      <c r="S130" s="211">
        <f t="shared" si="5"/>
        <v>0.81905685000067907</v>
      </c>
      <c r="T130" s="217"/>
    </row>
    <row r="131" spans="1:20" s="163" customFormat="1" ht="16.5" customHeight="1" outlineLevel="1" x14ac:dyDescent="0.2">
      <c r="A131" s="164" t="s">
        <v>111</v>
      </c>
      <c r="B131" s="165" t="s">
        <v>225</v>
      </c>
      <c r="C131" s="165"/>
      <c r="D131" s="165" t="s">
        <v>961</v>
      </c>
      <c r="E131" s="166" t="s">
        <v>961</v>
      </c>
      <c r="F131" s="165" t="s">
        <v>5318</v>
      </c>
      <c r="G131" s="165" t="s">
        <v>1293</v>
      </c>
      <c r="H131" s="158" t="s">
        <v>38</v>
      </c>
      <c r="I131" s="170" t="s">
        <v>166</v>
      </c>
      <c r="J131" s="167" t="s">
        <v>167</v>
      </c>
      <c r="K131" s="168">
        <v>1</v>
      </c>
      <c r="L131" s="158" t="s">
        <v>5298</v>
      </c>
      <c r="M131" s="158"/>
      <c r="N131" s="158">
        <f t="shared" si="6"/>
        <v>99641.280599999998</v>
      </c>
      <c r="O131" s="179">
        <v>16606.880099999998</v>
      </c>
      <c r="P131" s="169"/>
      <c r="Q131" s="169">
        <v>20909.873882319705</v>
      </c>
      <c r="R131" s="169">
        <f>+SUMIFS('MT-Tracking Co.op'!$P$7:$P$402,'MT-Tracking Co.op'!$F$7:$F$402,Target!$I131)+SUMIFS('MT-Tracking'!$P:$P,'MT-Tracking'!$G:$G,Target!$I131)+SUMIFS('MT-Tracking'!$P:$P,'MT-Tracking'!$D:$D,Target!$D131,'MT-Tracking'!$F:$F,Target!$C131)</f>
        <v>15692.3514</v>
      </c>
      <c r="S131" s="211">
        <f t="shared" si="5"/>
        <v>0.75047565988758214</v>
      </c>
      <c r="T131" s="217"/>
    </row>
    <row r="132" spans="1:20" s="163" customFormat="1" ht="16.5" customHeight="1" outlineLevel="1" x14ac:dyDescent="0.2">
      <c r="A132" s="164" t="s">
        <v>111</v>
      </c>
      <c r="B132" s="165" t="s">
        <v>225</v>
      </c>
      <c r="C132" s="165"/>
      <c r="D132" s="165" t="s">
        <v>961</v>
      </c>
      <c r="E132" s="166" t="s">
        <v>961</v>
      </c>
      <c r="F132" s="165" t="s">
        <v>5318</v>
      </c>
      <c r="G132" s="165" t="s">
        <v>1293</v>
      </c>
      <c r="H132" s="158" t="s">
        <v>5299</v>
      </c>
      <c r="I132" s="170" t="s">
        <v>168</v>
      </c>
      <c r="J132" s="167" t="s">
        <v>159</v>
      </c>
      <c r="K132" s="168">
        <v>1</v>
      </c>
      <c r="L132" s="158" t="s">
        <v>5298</v>
      </c>
      <c r="M132" s="158"/>
      <c r="N132" s="158">
        <f t="shared" si="6"/>
        <v>148512.64200000005</v>
      </c>
      <c r="O132" s="179">
        <v>24752.107000000007</v>
      </c>
      <c r="P132" s="169"/>
      <c r="Q132" s="169">
        <v>23627.427386650565</v>
      </c>
      <c r="R132" s="169">
        <f>+SUMIFS('MT-Tracking Co.op'!$P$7:$P$402,'MT-Tracking Co.op'!$F$7:$F$402,Target!$I132)+SUMIFS('MT-Tracking'!$P:$P,'MT-Tracking'!$G:$G,Target!$I132)+SUMIFS('MT-Tracking'!$P:$P,'MT-Tracking'!$D:$D,Target!$D132,'MT-Tracking'!$F:$F,Target!$C132)</f>
        <v>28146.468000000001</v>
      </c>
      <c r="S132" s="211">
        <f t="shared" si="5"/>
        <v>1.1912624908077247</v>
      </c>
      <c r="T132" s="217"/>
    </row>
    <row r="133" spans="1:20" s="163" customFormat="1" ht="16.5" customHeight="1" outlineLevel="1" x14ac:dyDescent="0.2">
      <c r="A133" s="164" t="s">
        <v>111</v>
      </c>
      <c r="B133" s="165" t="s">
        <v>225</v>
      </c>
      <c r="C133" s="165"/>
      <c r="D133" s="165" t="s">
        <v>961</v>
      </c>
      <c r="E133" s="166" t="s">
        <v>961</v>
      </c>
      <c r="F133" s="165" t="s">
        <v>5318</v>
      </c>
      <c r="G133" s="165" t="s">
        <v>1293</v>
      </c>
      <c r="H133" s="158" t="s">
        <v>5299</v>
      </c>
      <c r="I133" s="170" t="s">
        <v>169</v>
      </c>
      <c r="J133" s="167" t="s">
        <v>170</v>
      </c>
      <c r="K133" s="168">
        <v>1</v>
      </c>
      <c r="L133" s="158" t="s">
        <v>5298</v>
      </c>
      <c r="M133" s="158"/>
      <c r="N133" s="158">
        <f t="shared" si="6"/>
        <v>48900.338399999993</v>
      </c>
      <c r="O133" s="179">
        <v>8150.0563999999995</v>
      </c>
      <c r="P133" s="169"/>
      <c r="Q133" s="169">
        <v>7779.7363185326658</v>
      </c>
      <c r="R133" s="169">
        <f>+SUMIFS('MT-Tracking Co.op'!$P$7:$P$402,'MT-Tracking Co.op'!$F$7:$F$402,Target!$I133)+SUMIFS('MT-Tracking'!$P:$P,'MT-Tracking'!$G:$G,Target!$I133)+SUMIFS('MT-Tracking'!$P:$P,'MT-Tracking'!$D:$D,Target!$D133,'MT-Tracking'!$F:$F,Target!$C133)</f>
        <v>0</v>
      </c>
      <c r="S133" s="211">
        <f t="shared" si="5"/>
        <v>0</v>
      </c>
      <c r="T133" s="217"/>
    </row>
    <row r="134" spans="1:20" s="163" customFormat="1" ht="16.5" customHeight="1" outlineLevel="1" x14ac:dyDescent="0.2">
      <c r="A134" s="164" t="s">
        <v>111</v>
      </c>
      <c r="B134" s="165" t="s">
        <v>225</v>
      </c>
      <c r="C134" s="165"/>
      <c r="D134" s="165" t="s">
        <v>961</v>
      </c>
      <c r="E134" s="166" t="s">
        <v>961</v>
      </c>
      <c r="F134" s="165" t="s">
        <v>5318</v>
      </c>
      <c r="G134" s="165" t="s">
        <v>1293</v>
      </c>
      <c r="H134" s="158" t="s">
        <v>483</v>
      </c>
      <c r="I134" s="170" t="s">
        <v>171</v>
      </c>
      <c r="J134" s="167" t="s">
        <v>157</v>
      </c>
      <c r="K134" s="168">
        <v>1</v>
      </c>
      <c r="L134" s="158" t="s">
        <v>5298</v>
      </c>
      <c r="M134" s="158"/>
      <c r="N134" s="158">
        <f t="shared" si="6"/>
        <v>108571.09486000001</v>
      </c>
      <c r="O134" s="179">
        <v>18095.182476666669</v>
      </c>
      <c r="P134" s="169"/>
      <c r="Q134" s="169">
        <v>28491.13542789733</v>
      </c>
      <c r="R134" s="169">
        <f>+SUMIFS('MT-Tracking Co.op'!$P$7:$P$402,'MT-Tracking Co.op'!$F$7:$F$402,Target!$I134)+SUMIFS('MT-Tracking'!$P:$P,'MT-Tracking'!$G:$G,Target!$I134)+SUMIFS('MT-Tracking'!$P:$P,'MT-Tracking'!$D:$D,Target!$D134,'MT-Tracking'!$F:$F,Target!$C134)</f>
        <v>31164.842000000001</v>
      </c>
      <c r="S134" s="211">
        <f t="shared" si="5"/>
        <v>1.0938434545323417</v>
      </c>
      <c r="T134" s="217"/>
    </row>
    <row r="135" spans="1:20" s="163" customFormat="1" ht="16.5" customHeight="1" outlineLevel="1" x14ac:dyDescent="0.2">
      <c r="A135" s="164" t="s">
        <v>111</v>
      </c>
      <c r="B135" s="165" t="s">
        <v>225</v>
      </c>
      <c r="C135" s="165"/>
      <c r="D135" s="165" t="s">
        <v>961</v>
      </c>
      <c r="E135" s="166" t="s">
        <v>961</v>
      </c>
      <c r="F135" s="165" t="s">
        <v>5318</v>
      </c>
      <c r="G135" s="165" t="s">
        <v>5319</v>
      </c>
      <c r="H135" s="158" t="s">
        <v>483</v>
      </c>
      <c r="I135" s="170" t="s">
        <v>172</v>
      </c>
      <c r="J135" s="167" t="s">
        <v>173</v>
      </c>
      <c r="K135" s="168">
        <v>1</v>
      </c>
      <c r="L135" s="158" t="s">
        <v>5298</v>
      </c>
      <c r="M135" s="158"/>
      <c r="N135" s="158">
        <f t="shared" si="6"/>
        <v>210194.20549999998</v>
      </c>
      <c r="O135" s="179">
        <v>35032.367583333333</v>
      </c>
      <c r="P135" s="169"/>
      <c r="Q135" s="169">
        <v>55158.986678563379</v>
      </c>
      <c r="R135" s="169">
        <f>+SUMIFS('MT-Tracking Co.op'!$P$7:$P$402,'MT-Tracking Co.op'!$F$7:$F$402,Target!$I135)+SUMIFS('MT-Tracking'!$P:$P,'MT-Tracking'!$G:$G,Target!$I135)+SUMIFS('MT-Tracking'!$P:$P,'MT-Tracking'!$D:$D,Target!$D135,'MT-Tracking'!$F:$F,Target!$C135)</f>
        <v>51754.899999999994</v>
      </c>
      <c r="S135" s="211">
        <f t="shared" ref="S135:S200" si="11">+IFERROR(R135/Q135,0)</f>
        <v>0.9382859098119305</v>
      </c>
      <c r="T135" s="217"/>
    </row>
    <row r="136" spans="1:20" s="163" customFormat="1" ht="16.5" customHeight="1" outlineLevel="1" x14ac:dyDescent="0.2">
      <c r="A136" s="164" t="s">
        <v>111</v>
      </c>
      <c r="B136" s="165" t="s">
        <v>225</v>
      </c>
      <c r="C136" s="165"/>
      <c r="D136" s="165" t="s">
        <v>961</v>
      </c>
      <c r="E136" s="166" t="s">
        <v>961</v>
      </c>
      <c r="F136" s="165" t="s">
        <v>5318</v>
      </c>
      <c r="G136" s="165" t="s">
        <v>1293</v>
      </c>
      <c r="H136" s="158" t="s">
        <v>39</v>
      </c>
      <c r="I136" s="170">
        <v>10022</v>
      </c>
      <c r="J136" s="167" t="s">
        <v>157</v>
      </c>
      <c r="K136" s="168">
        <v>1</v>
      </c>
      <c r="L136" s="158" t="s">
        <v>5298</v>
      </c>
      <c r="M136" s="158"/>
      <c r="N136" s="158">
        <f t="shared" si="6"/>
        <v>10055.20824</v>
      </c>
      <c r="O136" s="179">
        <v>1675.8680400000001</v>
      </c>
      <c r="P136" s="169"/>
      <c r="Q136" s="169">
        <v>3116.8630650554433</v>
      </c>
      <c r="R136" s="169">
        <f>+SUMIFS('MT-Tracking Co.op'!$P$7:$P$402,'MT-Tracking Co.op'!$F$7:$F$402,Target!$I136)+SUMIFS('MT-Tracking'!$P:$P,'MT-Tracking'!$G:$G,Target!$I136)+SUMIFS('MT-Tracking'!$P:$P,'MT-Tracking'!$D:$D,Target!$D136,'MT-Tracking'!$F:$F,Target!$C136)</f>
        <v>0</v>
      </c>
      <c r="S136" s="211">
        <f t="shared" si="11"/>
        <v>0</v>
      </c>
      <c r="T136" s="217"/>
    </row>
    <row r="137" spans="1:20" s="163" customFormat="1" ht="16.5" customHeight="1" outlineLevel="1" x14ac:dyDescent="0.2">
      <c r="A137" s="164" t="s">
        <v>111</v>
      </c>
      <c r="B137" s="165" t="s">
        <v>225</v>
      </c>
      <c r="C137" s="165"/>
      <c r="D137" s="165" t="s">
        <v>961</v>
      </c>
      <c r="E137" s="166" t="s">
        <v>961</v>
      </c>
      <c r="F137" s="165" t="s">
        <v>5318</v>
      </c>
      <c r="G137" s="165" t="s">
        <v>1293</v>
      </c>
      <c r="H137" s="158" t="s">
        <v>5300</v>
      </c>
      <c r="I137" s="170">
        <v>5293148</v>
      </c>
      <c r="J137" s="167" t="s">
        <v>157</v>
      </c>
      <c r="K137" s="168">
        <v>1</v>
      </c>
      <c r="L137" s="158" t="s">
        <v>5298</v>
      </c>
      <c r="M137" s="158"/>
      <c r="N137" s="158">
        <f t="shared" si="6"/>
        <v>13505.825000000001</v>
      </c>
      <c r="O137" s="179">
        <v>2250.9708333333333</v>
      </c>
      <c r="P137" s="169"/>
      <c r="Q137" s="169">
        <v>2599.6186518444733</v>
      </c>
      <c r="R137" s="169">
        <f>+SUMIFS('MT-Tracking Co.op'!$P$7:$P$402,'MT-Tracking Co.op'!$F$7:$F$402,Target!$I137)+SUMIFS('MT-Tracking'!$P:$P,'MT-Tracking'!$G:$G,Target!$I137)+SUMIFS('MT-Tracking'!$P:$P,'MT-Tracking'!$D:$D,Target!$D137,'MT-Tracking'!$F:$F,Target!$C137)</f>
        <v>3078.4569999999999</v>
      </c>
      <c r="S137" s="211">
        <f t="shared" si="11"/>
        <v>1.1841956118509085</v>
      </c>
      <c r="T137" s="217"/>
    </row>
    <row r="138" spans="1:20" s="163" customFormat="1" ht="16.5" customHeight="1" outlineLevel="1" x14ac:dyDescent="0.2">
      <c r="A138" s="164" t="s">
        <v>111</v>
      </c>
      <c r="B138" s="165" t="s">
        <v>225</v>
      </c>
      <c r="C138" s="165" t="s">
        <v>710</v>
      </c>
      <c r="D138" s="165" t="s">
        <v>961</v>
      </c>
      <c r="E138" s="166" t="s">
        <v>961</v>
      </c>
      <c r="F138" s="165" t="s">
        <v>5318</v>
      </c>
      <c r="G138" s="165" t="s">
        <v>720</v>
      </c>
      <c r="H138" s="158" t="s">
        <v>5301</v>
      </c>
      <c r="I138" s="170"/>
      <c r="J138" s="167"/>
      <c r="K138" s="168">
        <v>67</v>
      </c>
      <c r="L138" s="158" t="s">
        <v>5302</v>
      </c>
      <c r="M138" s="158"/>
      <c r="N138" s="158">
        <f t="shared" si="6"/>
        <v>243051.61219999997</v>
      </c>
      <c r="O138" s="179">
        <v>40508.602033333329</v>
      </c>
      <c r="P138" s="169"/>
      <c r="Q138" s="169">
        <v>46782.888452648367</v>
      </c>
      <c r="R138" s="169">
        <f>+SUMIFS('MT-Tracking Co.op'!$P$7:$P$402,'MT-Tracking Co.op'!$F$7:$F$402,Target!$I138)+SUMIFS('MT-Tracking'!$P:$P,'MT-Tracking'!$G:$G,Target!$I138)+SUMIFS('MT-Tracking'!$P:$P,'MT-Tracking'!$D:$D,Target!$D138,'MT-Tracking'!$F:$F,Target!$C138)</f>
        <v>31561.454999999998</v>
      </c>
      <c r="S138" s="211">
        <f t="shared" si="11"/>
        <v>0.67463673244428135</v>
      </c>
      <c r="T138" s="217"/>
    </row>
    <row r="139" spans="1:20" s="163" customFormat="1" ht="16.5" customHeight="1" outlineLevel="1" x14ac:dyDescent="0.2">
      <c r="A139" s="164" t="s">
        <v>111</v>
      </c>
      <c r="B139" s="165" t="s">
        <v>225</v>
      </c>
      <c r="C139" s="165" t="s">
        <v>705</v>
      </c>
      <c r="D139" s="165" t="s">
        <v>961</v>
      </c>
      <c r="E139" s="166" t="s">
        <v>961</v>
      </c>
      <c r="F139" s="165" t="s">
        <v>5318</v>
      </c>
      <c r="G139" s="165" t="s">
        <v>720</v>
      </c>
      <c r="H139" s="158" t="s">
        <v>174</v>
      </c>
      <c r="I139" s="170"/>
      <c r="J139" s="167" t="s">
        <v>157</v>
      </c>
      <c r="K139" s="168">
        <v>1</v>
      </c>
      <c r="L139" s="158" t="s">
        <v>5302</v>
      </c>
      <c r="M139" s="158"/>
      <c r="N139" s="158">
        <f t="shared" si="6"/>
        <v>9013.7580000000016</v>
      </c>
      <c r="O139" s="179">
        <v>1502.2930000000001</v>
      </c>
      <c r="P139" s="169"/>
      <c r="Q139" s="169">
        <v>988.41761048275418</v>
      </c>
      <c r="R139" s="169">
        <f>+SUMIFS('MT-Tracking Co.op'!$P$7:$P$402,'MT-Tracking Co.op'!$F$7:$F$402,Target!$I139)+SUMIFS('MT-Tracking'!$P:$P,'MT-Tracking'!$G:$G,Target!$I139)+SUMIFS('MT-Tracking'!$P:$P,'MT-Tracking'!$D:$D,Target!$D139,'MT-Tracking'!$F:$F,Target!$C139)</f>
        <v>0</v>
      </c>
      <c r="S139" s="211">
        <f t="shared" si="11"/>
        <v>0</v>
      </c>
      <c r="T139" s="217"/>
    </row>
    <row r="140" spans="1:20" s="163" customFormat="1" ht="16.5" customHeight="1" outlineLevel="1" x14ac:dyDescent="0.2">
      <c r="A140" s="164" t="s">
        <v>111</v>
      </c>
      <c r="B140" s="165" t="s">
        <v>225</v>
      </c>
      <c r="C140" s="165"/>
      <c r="D140" s="165" t="s">
        <v>961</v>
      </c>
      <c r="E140" s="166" t="s">
        <v>961</v>
      </c>
      <c r="F140" s="165" t="s">
        <v>5318</v>
      </c>
      <c r="G140" s="165" t="s">
        <v>720</v>
      </c>
      <c r="H140" s="158" t="s">
        <v>5303</v>
      </c>
      <c r="I140" s="170">
        <v>5280355</v>
      </c>
      <c r="J140" s="167" t="s">
        <v>175</v>
      </c>
      <c r="K140" s="168"/>
      <c r="L140" s="158" t="s">
        <v>5302</v>
      </c>
      <c r="M140" s="158">
        <v>1</v>
      </c>
      <c r="N140" s="158">
        <f t="shared" ref="N140:N174" si="12">+O140*6</f>
        <v>408680.67359999998</v>
      </c>
      <c r="O140" s="179">
        <v>68113.445599999992</v>
      </c>
      <c r="P140" s="169"/>
      <c r="Q140" s="169">
        <v>101371.5127391639</v>
      </c>
      <c r="R140" s="169">
        <f>+SUMIFS('MT-Tracking Co.op'!$P$7:$P$402,'MT-Tracking Co.op'!$F$7:$F$402,Target!$I140)+SUMIFS('MT-Tracking'!$P:$P,'MT-Tracking'!$G:$G,Target!$I140)+SUMIFS('MT-Tracking'!$P:$P,'MT-Tracking'!$D:$D,Target!$D140,'MT-Tracking'!$F:$F,Target!$C140)</f>
        <v>71282.381999999998</v>
      </c>
      <c r="S140" s="211">
        <f t="shared" si="11"/>
        <v>0.70317962190634986</v>
      </c>
      <c r="T140" s="217"/>
    </row>
    <row r="141" spans="1:20" s="163" customFormat="1" ht="16.5" customHeight="1" outlineLevel="1" x14ac:dyDescent="0.2">
      <c r="A141" s="164" t="s">
        <v>111</v>
      </c>
      <c r="B141" s="165" t="s">
        <v>225</v>
      </c>
      <c r="C141" s="165"/>
      <c r="D141" s="165" t="s">
        <v>961</v>
      </c>
      <c r="E141" s="166" t="s">
        <v>961</v>
      </c>
      <c r="F141" s="165" t="s">
        <v>5318</v>
      </c>
      <c r="G141" s="165" t="s">
        <v>720</v>
      </c>
      <c r="H141" s="158" t="s">
        <v>5303</v>
      </c>
      <c r="I141" s="170">
        <v>5280331</v>
      </c>
      <c r="J141" s="167" t="s">
        <v>176</v>
      </c>
      <c r="K141" s="168"/>
      <c r="L141" s="158" t="s">
        <v>5302</v>
      </c>
      <c r="M141" s="158">
        <v>1</v>
      </c>
      <c r="N141" s="158">
        <f t="shared" si="12"/>
        <v>412257.33775999997</v>
      </c>
      <c r="O141" s="179">
        <v>68709.556293333328</v>
      </c>
      <c r="P141" s="169"/>
      <c r="Q141" s="169">
        <v>102258.68915801756</v>
      </c>
      <c r="R141" s="169">
        <f>+SUMIFS('MT-Tracking Co.op'!$P$7:$P$402,'MT-Tracking Co.op'!$F$7:$F$402,Target!$I141)+SUMIFS('MT-Tracking'!$P:$P,'MT-Tracking'!$G:$G,Target!$I141)+SUMIFS('MT-Tracking'!$P:$P,'MT-Tracking'!$D:$D,Target!$D141,'MT-Tracking'!$F:$F,Target!$C141)</f>
        <v>56066.74</v>
      </c>
      <c r="S141" s="211">
        <f t="shared" si="11"/>
        <v>0.54828338268019061</v>
      </c>
      <c r="T141" s="217"/>
    </row>
    <row r="142" spans="1:20" s="163" customFormat="1" ht="16.5" customHeight="1" x14ac:dyDescent="0.2">
      <c r="A142" s="172" t="s">
        <v>111</v>
      </c>
      <c r="B142" s="173" t="s">
        <v>225</v>
      </c>
      <c r="C142" s="173"/>
      <c r="D142" s="173"/>
      <c r="E142" s="174" t="s">
        <v>155</v>
      </c>
      <c r="F142" s="173" t="s">
        <v>5318</v>
      </c>
      <c r="G142" s="175" t="s">
        <v>720</v>
      </c>
      <c r="H142" s="176">
        <v>7</v>
      </c>
      <c r="I142" s="237"/>
      <c r="J142" s="176"/>
      <c r="K142" s="177">
        <f>SUBTOTAL(9,K126:K141)</f>
        <v>80</v>
      </c>
      <c r="L142" s="176">
        <f t="shared" ref="L142:R142" si="13">SUBTOTAL(9,L126:L141)</f>
        <v>0</v>
      </c>
      <c r="M142" s="176">
        <f t="shared" si="13"/>
        <v>2</v>
      </c>
      <c r="N142" s="176">
        <f t="shared" si="13"/>
        <v>2151301.2829919998</v>
      </c>
      <c r="O142" s="176">
        <f t="shared" si="13"/>
        <v>358550.21383200004</v>
      </c>
      <c r="P142" s="176">
        <f t="shared" si="13"/>
        <v>0</v>
      </c>
      <c r="Q142" s="176">
        <f t="shared" si="13"/>
        <v>485192.6120147719</v>
      </c>
      <c r="R142" s="176">
        <f t="shared" si="13"/>
        <v>359001.66127999994</v>
      </c>
      <c r="S142" s="212">
        <f t="shared" si="11"/>
        <v>0.73991576209134446</v>
      </c>
      <c r="T142" s="218"/>
    </row>
    <row r="143" spans="1:20" s="163" customFormat="1" ht="16.5" customHeight="1" outlineLevel="1" x14ac:dyDescent="0.2">
      <c r="A143" s="164" t="s">
        <v>111</v>
      </c>
      <c r="B143" s="165" t="s">
        <v>225</v>
      </c>
      <c r="C143" s="165"/>
      <c r="D143" s="165" t="s">
        <v>753</v>
      </c>
      <c r="E143" s="166" t="s">
        <v>817</v>
      </c>
      <c r="F143" s="165" t="s">
        <v>5320</v>
      </c>
      <c r="G143" s="165" t="s">
        <v>217</v>
      </c>
      <c r="H143" s="158" t="s">
        <v>38</v>
      </c>
      <c r="I143" s="170" t="s">
        <v>179</v>
      </c>
      <c r="J143" s="167" t="s">
        <v>180</v>
      </c>
      <c r="K143" s="168">
        <v>1</v>
      </c>
      <c r="L143" s="158" t="s">
        <v>5298</v>
      </c>
      <c r="M143" s="158"/>
      <c r="N143" s="158">
        <f t="shared" si="12"/>
        <v>75334.810859999998</v>
      </c>
      <c r="O143" s="179">
        <v>12555.801809999999</v>
      </c>
      <c r="P143" s="169"/>
      <c r="Q143" s="169">
        <v>15809.124336274428</v>
      </c>
      <c r="R143" s="169">
        <f>+SUMIFS('MT-Tracking Co.op'!$P$7:$P$402,'MT-Tracking Co.op'!$F$7:$F$402,Target!$I143)+SUMIFS('MT-Tracking'!$P:$P,'MT-Tracking'!$G:$G,Target!$I143)+SUMIFS('MT-Tracking'!$P:$P,'MT-Tracking'!$D:$D,Target!$D143,'MT-Tracking'!$F:$F,Target!$C143)</f>
        <v>12558.21624</v>
      </c>
      <c r="S143" s="211">
        <f t="shared" si="11"/>
        <v>0.79436507505889242</v>
      </c>
      <c r="T143" s="217"/>
    </row>
    <row r="144" spans="1:20" s="163" customFormat="1" ht="16.5" customHeight="1" outlineLevel="1" x14ac:dyDescent="0.2">
      <c r="A144" s="164" t="s">
        <v>111</v>
      </c>
      <c r="B144" s="165" t="s">
        <v>225</v>
      </c>
      <c r="C144" s="165"/>
      <c r="D144" s="165" t="s">
        <v>753</v>
      </c>
      <c r="E144" s="166" t="s">
        <v>817</v>
      </c>
      <c r="F144" s="165" t="s">
        <v>5320</v>
      </c>
      <c r="G144" s="165" t="s">
        <v>194</v>
      </c>
      <c r="H144" s="158" t="s">
        <v>38</v>
      </c>
      <c r="I144" s="170" t="s">
        <v>181</v>
      </c>
      <c r="J144" s="167" t="s">
        <v>182</v>
      </c>
      <c r="K144" s="168">
        <v>1</v>
      </c>
      <c r="L144" s="158" t="s">
        <v>5298</v>
      </c>
      <c r="M144" s="158"/>
      <c r="N144" s="158">
        <f t="shared" si="12"/>
        <v>8809.9936199999993</v>
      </c>
      <c r="O144" s="179">
        <v>1468.3322699999999</v>
      </c>
      <c r="P144" s="169"/>
      <c r="Q144" s="169">
        <v>1848.7905252618887</v>
      </c>
      <c r="R144" s="169">
        <f>+SUMIFS('MT-Tracking Co.op'!$P$7:$P$402,'MT-Tracking Co.op'!$F$7:$F$402,Target!$I144)+SUMIFS('MT-Tracking'!$P:$P,'MT-Tracking'!$G:$G,Target!$I144)+SUMIFS('MT-Tracking'!$P:$P,'MT-Tracking'!$D:$D,Target!$D144,'MT-Tracking'!$F:$F,Target!$C144)</f>
        <v>1553.6512800000003</v>
      </c>
      <c r="S144" s="211">
        <f t="shared" si="11"/>
        <v>0.84036090556009269</v>
      </c>
      <c r="T144" s="217"/>
    </row>
    <row r="145" spans="1:20" s="163" customFormat="1" ht="16.5" customHeight="1" outlineLevel="1" x14ac:dyDescent="0.2">
      <c r="A145" s="164" t="s">
        <v>111</v>
      </c>
      <c r="B145" s="165" t="s">
        <v>225</v>
      </c>
      <c r="C145" s="165"/>
      <c r="D145" s="165" t="s">
        <v>753</v>
      </c>
      <c r="E145" s="166" t="s">
        <v>817</v>
      </c>
      <c r="F145" s="165" t="s">
        <v>5320</v>
      </c>
      <c r="G145" s="165" t="s">
        <v>194</v>
      </c>
      <c r="H145" s="158" t="s">
        <v>38</v>
      </c>
      <c r="I145" s="170" t="s">
        <v>183</v>
      </c>
      <c r="J145" s="167" t="s">
        <v>184</v>
      </c>
      <c r="K145" s="168">
        <v>1</v>
      </c>
      <c r="L145" s="158" t="s">
        <v>5298</v>
      </c>
      <c r="M145" s="158"/>
      <c r="N145" s="158">
        <f t="shared" si="12"/>
        <v>11925.604080000001</v>
      </c>
      <c r="O145" s="179">
        <v>1987.60068</v>
      </c>
      <c r="P145" s="169"/>
      <c r="Q145" s="169">
        <v>2502.606106442166</v>
      </c>
      <c r="R145" s="169">
        <f>+SUMIFS('MT-Tracking Co.op'!$P$7:$P$402,'MT-Tracking Co.op'!$F$7:$F$402,Target!$I145)+SUMIFS('MT-Tracking'!$P:$P,'MT-Tracking'!$G:$G,Target!$I145)+SUMIFS('MT-Tracking'!$P:$P,'MT-Tracking'!$D:$D,Target!$D145,'MT-Tracking'!$F:$F,Target!$C145)</f>
        <v>108.39312000000001</v>
      </c>
      <c r="S145" s="211">
        <f t="shared" si="11"/>
        <v>4.3312097625341953E-2</v>
      </c>
      <c r="T145" s="217"/>
    </row>
    <row r="146" spans="1:20" s="163" customFormat="1" ht="16.5" customHeight="1" outlineLevel="1" x14ac:dyDescent="0.2">
      <c r="A146" s="164" t="s">
        <v>111</v>
      </c>
      <c r="B146" s="165" t="s">
        <v>225</v>
      </c>
      <c r="C146" s="165"/>
      <c r="D146" s="165" t="s">
        <v>753</v>
      </c>
      <c r="E146" s="166" t="s">
        <v>817</v>
      </c>
      <c r="F146" s="165" t="s">
        <v>5320</v>
      </c>
      <c r="G146" s="165" t="s">
        <v>194</v>
      </c>
      <c r="H146" s="158" t="s">
        <v>38</v>
      </c>
      <c r="I146" s="170" t="s">
        <v>185</v>
      </c>
      <c r="J146" s="167" t="s">
        <v>186</v>
      </c>
      <c r="K146" s="168">
        <v>1</v>
      </c>
      <c r="L146" s="158" t="s">
        <v>5298</v>
      </c>
      <c r="M146" s="158"/>
      <c r="N146" s="158">
        <f t="shared" si="12"/>
        <v>34768.762289999999</v>
      </c>
      <c r="O146" s="179">
        <v>5794.7937149999998</v>
      </c>
      <c r="P146" s="169"/>
      <c r="Q146" s="169">
        <v>7296.2775081822192</v>
      </c>
      <c r="R146" s="169">
        <f>+SUMIFS('MT-Tracking Co.op'!$P$7:$P$402,'MT-Tracking Co.op'!$F$7:$F$402,Target!$I146)+SUMIFS('MT-Tracking'!$P:$P,'MT-Tracking'!$G:$G,Target!$I146)+SUMIFS('MT-Tracking'!$P:$P,'MT-Tracking'!$D:$D,Target!$D146,'MT-Tracking'!$F:$F,Target!$C146)</f>
        <v>3611.5308000000005</v>
      </c>
      <c r="S146" s="211">
        <f t="shared" si="11"/>
        <v>0.49498265327078689</v>
      </c>
      <c r="T146" s="217"/>
    </row>
    <row r="147" spans="1:20" s="163" customFormat="1" ht="16.5" customHeight="1" outlineLevel="1" x14ac:dyDescent="0.2">
      <c r="A147" s="164" t="s">
        <v>111</v>
      </c>
      <c r="B147" s="165" t="s">
        <v>225</v>
      </c>
      <c r="C147" s="165"/>
      <c r="D147" s="165" t="s">
        <v>753</v>
      </c>
      <c r="E147" s="166" t="s">
        <v>817</v>
      </c>
      <c r="F147" s="165" t="s">
        <v>5320</v>
      </c>
      <c r="G147" s="165" t="s">
        <v>194</v>
      </c>
      <c r="H147" s="158" t="s">
        <v>38</v>
      </c>
      <c r="I147" s="170" t="s">
        <v>187</v>
      </c>
      <c r="J147" s="167" t="s">
        <v>188</v>
      </c>
      <c r="K147" s="168">
        <v>1</v>
      </c>
      <c r="L147" s="158" t="s">
        <v>5298</v>
      </c>
      <c r="M147" s="158"/>
      <c r="N147" s="158">
        <f t="shared" si="12"/>
        <v>22331.066076000003</v>
      </c>
      <c r="O147" s="179">
        <v>3721.8443460000003</v>
      </c>
      <c r="P147" s="169"/>
      <c r="Q147" s="169">
        <v>4686.2080906144847</v>
      </c>
      <c r="R147" s="169">
        <f>+SUMIFS('MT-Tracking Co.op'!$P$7:$P$402,'MT-Tracking Co.op'!$F$7:$F$402,Target!$I147)+SUMIFS('MT-Tracking'!$P:$P,'MT-Tracking'!$G:$G,Target!$I147)+SUMIFS('MT-Tracking'!$P:$P,'MT-Tracking'!$D:$D,Target!$D147,'MT-Tracking'!$F:$F,Target!$C147)</f>
        <v>587.08368000000007</v>
      </c>
      <c r="S147" s="211">
        <f t="shared" si="11"/>
        <v>0.12527904622413344</v>
      </c>
      <c r="T147" s="217"/>
    </row>
    <row r="148" spans="1:20" s="163" customFormat="1" ht="16.5" customHeight="1" outlineLevel="1" x14ac:dyDescent="0.2">
      <c r="A148" s="164" t="s">
        <v>111</v>
      </c>
      <c r="B148" s="165" t="s">
        <v>225</v>
      </c>
      <c r="C148" s="165"/>
      <c r="D148" s="165" t="s">
        <v>753</v>
      </c>
      <c r="E148" s="166" t="s">
        <v>817</v>
      </c>
      <c r="F148" s="165" t="s">
        <v>5320</v>
      </c>
      <c r="G148" s="165" t="s">
        <v>194</v>
      </c>
      <c r="H148" s="158" t="s">
        <v>38</v>
      </c>
      <c r="I148" s="170" t="s">
        <v>189</v>
      </c>
      <c r="J148" s="167" t="s">
        <v>190</v>
      </c>
      <c r="K148" s="168">
        <v>1</v>
      </c>
      <c r="L148" s="158" t="s">
        <v>5298</v>
      </c>
      <c r="M148" s="158"/>
      <c r="N148" s="158">
        <f t="shared" si="12"/>
        <v>21401.013744000003</v>
      </c>
      <c r="O148" s="179">
        <v>3566.8356240000007</v>
      </c>
      <c r="P148" s="169"/>
      <c r="Q148" s="169">
        <v>4491.0351979240895</v>
      </c>
      <c r="R148" s="169">
        <f>+SUMIFS('MT-Tracking Co.op'!$P$7:$P$402,'MT-Tracking Co.op'!$F$7:$F$402,Target!$I148)+SUMIFS('MT-Tracking'!$P:$P,'MT-Tracking'!$G:$G,Target!$I148)+SUMIFS('MT-Tracking'!$P:$P,'MT-Tracking'!$D:$D,Target!$D148,'MT-Tracking'!$F:$F,Target!$C148)</f>
        <v>2652.1268399999999</v>
      </c>
      <c r="S148" s="211">
        <f t="shared" si="11"/>
        <v>0.59053797690695098</v>
      </c>
      <c r="T148" s="217"/>
    </row>
    <row r="149" spans="1:20" s="163" customFormat="1" ht="16.5" customHeight="1" outlineLevel="1" x14ac:dyDescent="0.2">
      <c r="A149" s="164" t="s">
        <v>111</v>
      </c>
      <c r="B149" s="165" t="s">
        <v>225</v>
      </c>
      <c r="C149" s="165"/>
      <c r="D149" s="165" t="s">
        <v>753</v>
      </c>
      <c r="E149" s="166" t="s">
        <v>817</v>
      </c>
      <c r="F149" s="165" t="s">
        <v>5320</v>
      </c>
      <c r="G149" s="165" t="s">
        <v>194</v>
      </c>
      <c r="H149" s="158" t="s">
        <v>38</v>
      </c>
      <c r="I149" s="170" t="s">
        <v>191</v>
      </c>
      <c r="J149" s="167" t="s">
        <v>192</v>
      </c>
      <c r="K149" s="168">
        <v>1</v>
      </c>
      <c r="L149" s="158" t="s">
        <v>5298</v>
      </c>
      <c r="M149" s="158"/>
      <c r="N149" s="158">
        <f t="shared" si="12"/>
        <v>34804.733112000002</v>
      </c>
      <c r="O149" s="179">
        <v>5800.7888520000006</v>
      </c>
      <c r="P149" s="169"/>
      <c r="Q149" s="169">
        <v>7303.8260397439817</v>
      </c>
      <c r="R149" s="169">
        <f>+SUMIFS('MT-Tracking Co.op'!$P$7:$P$402,'MT-Tracking Co.op'!$F$7:$F$402,Target!$I149)+SUMIFS('MT-Tracking'!$P:$P,'MT-Tracking'!$G:$G,Target!$I149)+SUMIFS('MT-Tracking'!$P:$P,'MT-Tracking'!$D:$D,Target!$D149,'MT-Tracking'!$F:$F,Target!$C149)</f>
        <v>6208.6337999999996</v>
      </c>
      <c r="S149" s="211">
        <f t="shared" si="11"/>
        <v>0.85005225565553433</v>
      </c>
      <c r="T149" s="217"/>
    </row>
    <row r="150" spans="1:20" s="163" customFormat="1" ht="16.5" customHeight="1" outlineLevel="1" x14ac:dyDescent="0.2">
      <c r="A150" s="164" t="s">
        <v>111</v>
      </c>
      <c r="B150" s="165" t="s">
        <v>225</v>
      </c>
      <c r="C150" s="165"/>
      <c r="D150" s="165" t="s">
        <v>753</v>
      </c>
      <c r="E150" s="166" t="s">
        <v>817</v>
      </c>
      <c r="F150" s="165" t="s">
        <v>5320</v>
      </c>
      <c r="G150" s="165" t="s">
        <v>194</v>
      </c>
      <c r="H150" s="158" t="s">
        <v>38</v>
      </c>
      <c r="I150" s="170" t="s">
        <v>193</v>
      </c>
      <c r="J150" s="167" t="s">
        <v>194</v>
      </c>
      <c r="K150" s="168">
        <v>1</v>
      </c>
      <c r="L150" s="158" t="s">
        <v>5298</v>
      </c>
      <c r="M150" s="158"/>
      <c r="N150" s="158">
        <f t="shared" si="12"/>
        <v>129757.30246800001</v>
      </c>
      <c r="O150" s="179">
        <v>21626.217078000001</v>
      </c>
      <c r="P150" s="169"/>
      <c r="Q150" s="169">
        <v>27229.766755084154</v>
      </c>
      <c r="R150" s="169">
        <f>+SUMIFS('MT-Tracking Co.op'!$P$7:$P$402,'MT-Tracking Co.op'!$F$7:$F$402,Target!$I150)+SUMIFS('MT-Tracking'!$P:$P,'MT-Tracking'!$G:$G,Target!$I150)+SUMIFS('MT-Tracking'!$P:$P,'MT-Tracking'!$D:$D,Target!$D150,'MT-Tracking'!$F:$F,Target!$C150)</f>
        <v>29276.595720000001</v>
      </c>
      <c r="S150" s="211">
        <f t="shared" si="11"/>
        <v>1.075168802704991</v>
      </c>
      <c r="T150" s="217"/>
    </row>
    <row r="151" spans="1:20" s="163" customFormat="1" ht="16.5" customHeight="1" outlineLevel="1" x14ac:dyDescent="0.2">
      <c r="A151" s="164" t="s">
        <v>111</v>
      </c>
      <c r="B151" s="165" t="s">
        <v>225</v>
      </c>
      <c r="C151" s="165"/>
      <c r="D151" s="165" t="s">
        <v>753</v>
      </c>
      <c r="E151" s="166" t="s">
        <v>817</v>
      </c>
      <c r="F151" s="165" t="s">
        <v>5320</v>
      </c>
      <c r="G151" s="165" t="s">
        <v>194</v>
      </c>
      <c r="H151" s="158" t="s">
        <v>38</v>
      </c>
      <c r="I151" s="170" t="s">
        <v>195</v>
      </c>
      <c r="J151" s="167" t="s">
        <v>196</v>
      </c>
      <c r="K151" s="168">
        <v>1</v>
      </c>
      <c r="L151" s="158" t="s">
        <v>5298</v>
      </c>
      <c r="M151" s="158"/>
      <c r="N151" s="158">
        <f t="shared" si="12"/>
        <v>109616.57639999999</v>
      </c>
      <c r="O151" s="179">
        <v>18269.429399999997</v>
      </c>
      <c r="P151" s="169"/>
      <c r="Q151" s="169">
        <v>23003.204837731308</v>
      </c>
      <c r="R151" s="169">
        <f>+SUMIFS('MT-Tracking Co.op'!$P$7:$P$402,'MT-Tracking Co.op'!$F$7:$F$402,Target!$I151)+SUMIFS('MT-Tracking'!$P:$P,'MT-Tracking'!$G:$G,Target!$I151)+SUMIFS('MT-Tracking'!$P:$P,'MT-Tracking'!$D:$D,Target!$D151,'MT-Tracking'!$F:$F,Target!$C151)</f>
        <v>16862.210639999998</v>
      </c>
      <c r="S151" s="211">
        <f t="shared" si="11"/>
        <v>0.73303745103993234</v>
      </c>
      <c r="T151" s="217"/>
    </row>
    <row r="152" spans="1:20" s="163" customFormat="1" ht="16.5" customHeight="1" outlineLevel="1" x14ac:dyDescent="0.2">
      <c r="A152" s="164" t="s">
        <v>111</v>
      </c>
      <c r="B152" s="165" t="s">
        <v>225</v>
      </c>
      <c r="C152" s="165"/>
      <c r="D152" s="165" t="s">
        <v>753</v>
      </c>
      <c r="E152" s="166" t="s">
        <v>817</v>
      </c>
      <c r="F152" s="165"/>
      <c r="G152" s="165"/>
      <c r="H152" s="158" t="s">
        <v>38</v>
      </c>
      <c r="I152" s="170">
        <v>557</v>
      </c>
      <c r="J152" s="167" t="s">
        <v>5185</v>
      </c>
      <c r="K152" s="168">
        <v>1</v>
      </c>
      <c r="L152" s="158" t="s">
        <v>5298</v>
      </c>
      <c r="M152" s="158"/>
      <c r="N152" s="158"/>
      <c r="O152" s="179"/>
      <c r="P152" s="169"/>
      <c r="Q152" s="169"/>
      <c r="R152" s="169">
        <f>+SUMIFS('MT-Tracking Co.op'!$P$7:$P$402,'MT-Tracking Co.op'!$F$7:$F$402,Target!$I152)+SUMIFS('MT-Tracking'!$P:$P,'MT-Tracking'!$G:$G,Target!$I152)+SUMIFS('MT-Tracking'!$P:$P,'MT-Tracking'!$D:$D,Target!$D152,'MT-Tracking'!$F:$F,Target!$C152)</f>
        <v>2116.9965599999996</v>
      </c>
      <c r="S152" s="211">
        <f t="shared" si="11"/>
        <v>0</v>
      </c>
      <c r="T152" s="217"/>
    </row>
    <row r="153" spans="1:20" s="163" customFormat="1" ht="16.5" customHeight="1" outlineLevel="1" x14ac:dyDescent="0.2">
      <c r="A153" s="164" t="s">
        <v>111</v>
      </c>
      <c r="B153" s="165" t="s">
        <v>225</v>
      </c>
      <c r="C153" s="165"/>
      <c r="D153" s="165" t="s">
        <v>753</v>
      </c>
      <c r="E153" s="166" t="s">
        <v>817</v>
      </c>
      <c r="F153" s="165" t="s">
        <v>5320</v>
      </c>
      <c r="G153" s="165" t="s">
        <v>217</v>
      </c>
      <c r="H153" s="158" t="s">
        <v>5299</v>
      </c>
      <c r="I153" s="170" t="s">
        <v>197</v>
      </c>
      <c r="J153" s="167" t="s">
        <v>198</v>
      </c>
      <c r="K153" s="168">
        <v>1</v>
      </c>
      <c r="L153" s="158" t="s">
        <v>5298</v>
      </c>
      <c r="M153" s="158"/>
      <c r="N153" s="158">
        <f t="shared" si="12"/>
        <v>192234.28319999995</v>
      </c>
      <c r="O153" s="179">
        <v>32039.047199999994</v>
      </c>
      <c r="P153" s="169"/>
      <c r="Q153" s="169">
        <v>30583.265548079191</v>
      </c>
      <c r="R153" s="169">
        <f>+SUMIFS('MT-Tracking Co.op'!$P$7:$P$402,'MT-Tracking Co.op'!$F$7:$F$402,Target!$I153)+SUMIFS('MT-Tracking'!$P:$P,'MT-Tracking'!$G:$G,Target!$I153)+SUMIFS('MT-Tracking'!$P:$P,'MT-Tracking'!$D:$D,Target!$D153,'MT-Tracking'!$F:$F,Target!$C153)</f>
        <v>35607.718000000001</v>
      </c>
      <c r="S153" s="211">
        <f t="shared" si="11"/>
        <v>1.1642876377613107</v>
      </c>
      <c r="T153" s="217"/>
    </row>
    <row r="154" spans="1:20" s="163" customFormat="1" ht="16.5" customHeight="1" outlineLevel="1" x14ac:dyDescent="0.2">
      <c r="A154" s="164" t="s">
        <v>111</v>
      </c>
      <c r="B154" s="165" t="s">
        <v>225</v>
      </c>
      <c r="C154" s="165"/>
      <c r="D154" s="165" t="s">
        <v>753</v>
      </c>
      <c r="E154" s="166" t="s">
        <v>817</v>
      </c>
      <c r="F154" s="165" t="s">
        <v>5320</v>
      </c>
      <c r="G154" s="165" t="s">
        <v>194</v>
      </c>
      <c r="H154" s="158" t="s">
        <v>5299</v>
      </c>
      <c r="I154" s="170" t="s">
        <v>199</v>
      </c>
      <c r="J154" s="167" t="s">
        <v>186</v>
      </c>
      <c r="K154" s="168">
        <v>1</v>
      </c>
      <c r="L154" s="158" t="s">
        <v>5298</v>
      </c>
      <c r="M154" s="158"/>
      <c r="N154" s="158">
        <f t="shared" si="12"/>
        <v>40285.608999999997</v>
      </c>
      <c r="O154" s="179">
        <v>6714.2681666666658</v>
      </c>
      <c r="P154" s="169"/>
      <c r="Q154" s="169">
        <v>6409.1870466791379</v>
      </c>
      <c r="R154" s="169">
        <f>+SUMIFS('MT-Tracking Co.op'!$P$7:$P$402,'MT-Tracking Co.op'!$F$7:$F$402,Target!$I154)+SUMIFS('MT-Tracking'!$P:$P,'MT-Tracking'!$G:$G,Target!$I154)+SUMIFS('MT-Tracking'!$P:$P,'MT-Tracking'!$D:$D,Target!$D154,'MT-Tracking'!$F:$F,Target!$C154)</f>
        <v>8088.8989999999994</v>
      </c>
      <c r="S154" s="211">
        <f t="shared" si="11"/>
        <v>1.2620787848891364</v>
      </c>
      <c r="T154" s="217"/>
    </row>
    <row r="155" spans="1:20" s="163" customFormat="1" ht="16.5" customHeight="1" outlineLevel="1" x14ac:dyDescent="0.2">
      <c r="A155" s="164" t="s">
        <v>111</v>
      </c>
      <c r="B155" s="165" t="s">
        <v>225</v>
      </c>
      <c r="C155" s="165"/>
      <c r="D155" s="165" t="s">
        <v>753</v>
      </c>
      <c r="E155" s="166" t="s">
        <v>817</v>
      </c>
      <c r="F155" s="165" t="s">
        <v>5320</v>
      </c>
      <c r="G155" s="165" t="s">
        <v>194</v>
      </c>
      <c r="H155" s="158" t="s">
        <v>5299</v>
      </c>
      <c r="I155" s="170" t="s">
        <v>200</v>
      </c>
      <c r="J155" s="167" t="s">
        <v>201</v>
      </c>
      <c r="K155" s="168">
        <v>1</v>
      </c>
      <c r="L155" s="158" t="s">
        <v>5298</v>
      </c>
      <c r="M155" s="158"/>
      <c r="N155" s="158">
        <f t="shared" si="12"/>
        <v>56620.460399999996</v>
      </c>
      <c r="O155" s="179">
        <v>9436.7433999999994</v>
      </c>
      <c r="P155" s="169"/>
      <c r="Q155" s="169">
        <v>9007.9591789884344</v>
      </c>
      <c r="R155" s="169">
        <f>+SUMIFS('MT-Tracking Co.op'!$P$7:$P$402,'MT-Tracking Co.op'!$F$7:$F$402,Target!$I155)+SUMIFS('MT-Tracking'!$P:$P,'MT-Tracking'!$G:$G,Target!$I155)+SUMIFS('MT-Tracking'!$P:$P,'MT-Tracking'!$D:$D,Target!$D155,'MT-Tracking'!$F:$F,Target!$C155)</f>
        <v>0</v>
      </c>
      <c r="S155" s="211">
        <f t="shared" si="11"/>
        <v>0</v>
      </c>
      <c r="T155" s="217"/>
    </row>
    <row r="156" spans="1:20" s="163" customFormat="1" ht="16.5" customHeight="1" outlineLevel="1" x14ac:dyDescent="0.2">
      <c r="A156" s="164" t="s">
        <v>111</v>
      </c>
      <c r="B156" s="165" t="s">
        <v>225</v>
      </c>
      <c r="C156" s="165"/>
      <c r="D156" s="165" t="s">
        <v>753</v>
      </c>
      <c r="E156" s="166" t="s">
        <v>817</v>
      </c>
      <c r="F156" s="165" t="s">
        <v>5320</v>
      </c>
      <c r="G156" s="165" t="s">
        <v>217</v>
      </c>
      <c r="H156" s="158" t="s">
        <v>178</v>
      </c>
      <c r="I156" s="170">
        <v>5010019</v>
      </c>
      <c r="J156" s="167" t="s">
        <v>202</v>
      </c>
      <c r="K156" s="168">
        <v>1</v>
      </c>
      <c r="L156" s="158" t="s">
        <v>5298</v>
      </c>
      <c r="M156" s="158"/>
      <c r="N156" s="158">
        <f t="shared" si="12"/>
        <v>217211.94500000001</v>
      </c>
      <c r="O156" s="179">
        <v>36201.990833333337</v>
      </c>
      <c r="P156" s="169"/>
      <c r="Q156" s="169">
        <v>36363.876384075906</v>
      </c>
      <c r="R156" s="169">
        <f>+SUMIFS('MT-Tracking Co.op'!$P$7:$P$402,'MT-Tracking Co.op'!$F$7:$F$402,Target!$I156)+SUMIFS('MT-Tracking'!$P:$P,'MT-Tracking'!$G:$G,Target!$I156)+SUMIFS('MT-Tracking'!$P:$P,'MT-Tracking'!$D:$D,Target!$D156,'MT-Tracking'!$F:$F,Target!$C156)</f>
        <v>40927.764000000003</v>
      </c>
      <c r="S156" s="211">
        <f t="shared" si="11"/>
        <v>1.1255060810272326</v>
      </c>
      <c r="T156" s="217"/>
    </row>
    <row r="157" spans="1:20" s="163" customFormat="1" ht="16.5" customHeight="1" outlineLevel="1" x14ac:dyDescent="0.2">
      <c r="A157" s="164" t="s">
        <v>111</v>
      </c>
      <c r="B157" s="165" t="s">
        <v>225</v>
      </c>
      <c r="C157" s="165"/>
      <c r="D157" s="165" t="s">
        <v>753</v>
      </c>
      <c r="E157" s="166" t="s">
        <v>817</v>
      </c>
      <c r="F157" s="165" t="s">
        <v>5320</v>
      </c>
      <c r="G157" s="165" t="s">
        <v>217</v>
      </c>
      <c r="H157" s="158" t="s">
        <v>5300</v>
      </c>
      <c r="I157" s="170">
        <v>5137233</v>
      </c>
      <c r="J157" s="167" t="s">
        <v>198</v>
      </c>
      <c r="K157" s="168">
        <v>1</v>
      </c>
      <c r="L157" s="158" t="s">
        <v>5298</v>
      </c>
      <c r="M157" s="158"/>
      <c r="N157" s="158">
        <f t="shared" si="12"/>
        <v>7021.5794999999998</v>
      </c>
      <c r="O157" s="179">
        <v>1170.26325</v>
      </c>
      <c r="P157" s="169"/>
      <c r="Q157" s="169">
        <v>1351.522697325694</v>
      </c>
      <c r="R157" s="169">
        <f>+SUMIFS('MT-Tracking Co.op'!$P$7:$P$402,'MT-Tracking Co.op'!$F$7:$F$402,Target!$I157)+SUMIFS('MT-Tracking'!$P:$P,'MT-Tracking'!$G:$G,Target!$I157)+SUMIFS('MT-Tracking'!$P:$P,'MT-Tracking'!$D:$D,Target!$D157,'MT-Tracking'!$F:$F,Target!$C157)</f>
        <v>1926.0050000000001</v>
      </c>
      <c r="S157" s="211">
        <f t="shared" si="11"/>
        <v>1.4250630076809325</v>
      </c>
      <c r="T157" s="217"/>
    </row>
    <row r="158" spans="1:20" s="163" customFormat="1" ht="16.5" customHeight="1" outlineLevel="1" x14ac:dyDescent="0.2">
      <c r="A158" s="164" t="s">
        <v>111</v>
      </c>
      <c r="B158" s="165" t="s">
        <v>225</v>
      </c>
      <c r="C158" s="165"/>
      <c r="D158" s="165" t="s">
        <v>753</v>
      </c>
      <c r="E158" s="166" t="s">
        <v>817</v>
      </c>
      <c r="F158" s="165" t="s">
        <v>5320</v>
      </c>
      <c r="G158" s="165" t="s">
        <v>217</v>
      </c>
      <c r="H158" s="158" t="s">
        <v>5300</v>
      </c>
      <c r="I158" s="170">
        <v>5170155</v>
      </c>
      <c r="J158" s="167" t="s">
        <v>203</v>
      </c>
      <c r="K158" s="168">
        <v>1</v>
      </c>
      <c r="L158" s="158" t="s">
        <v>5298</v>
      </c>
      <c r="M158" s="158"/>
      <c r="N158" s="158">
        <f t="shared" si="12"/>
        <v>14080.501199999999</v>
      </c>
      <c r="O158" s="179">
        <v>2346.7501999999999</v>
      </c>
      <c r="P158" s="169"/>
      <c r="Q158" s="169">
        <v>2710.2330695709807</v>
      </c>
      <c r="R158" s="169">
        <f>+SUMIFS('MT-Tracking Co.op'!$P$7:$P$402,'MT-Tracking Co.op'!$F$7:$F$402,Target!$I158)+SUMIFS('MT-Tracking'!$P:$P,'MT-Tracking'!$G:$G,Target!$I158)+SUMIFS('MT-Tracking'!$P:$P,'MT-Tracking'!$D:$D,Target!$D158,'MT-Tracking'!$F:$F,Target!$C158)</f>
        <v>4629.2790000000005</v>
      </c>
      <c r="S158" s="211">
        <f t="shared" si="11"/>
        <v>1.7080741328024593</v>
      </c>
      <c r="T158" s="217"/>
    </row>
    <row r="159" spans="1:20" s="163" customFormat="1" ht="16.5" customHeight="1" outlineLevel="1" x14ac:dyDescent="0.2">
      <c r="A159" s="164" t="s">
        <v>111</v>
      </c>
      <c r="B159" s="165" t="s">
        <v>225</v>
      </c>
      <c r="C159" s="165"/>
      <c r="D159" s="165" t="s">
        <v>753</v>
      </c>
      <c r="E159" s="166" t="s">
        <v>817</v>
      </c>
      <c r="F159" s="165" t="s">
        <v>5320</v>
      </c>
      <c r="G159" s="165" t="s">
        <v>194</v>
      </c>
      <c r="H159" s="158" t="s">
        <v>5300</v>
      </c>
      <c r="I159" s="170">
        <v>5338562</v>
      </c>
      <c r="J159" s="167" t="s">
        <v>194</v>
      </c>
      <c r="K159" s="168">
        <v>1</v>
      </c>
      <c r="L159" s="158" t="s">
        <v>5298</v>
      </c>
      <c r="M159" s="158"/>
      <c r="N159" s="158">
        <f t="shared" si="12"/>
        <v>9249.6584640000001</v>
      </c>
      <c r="O159" s="179">
        <v>1541.6097440000001</v>
      </c>
      <c r="P159" s="169"/>
      <c r="Q159" s="169">
        <v>1780.3862160368215</v>
      </c>
      <c r="R159" s="169">
        <f>+SUMIFS('MT-Tracking Co.op'!$P$7:$P$402,'MT-Tracking Co.op'!$F$7:$F$402,Target!$I159)+SUMIFS('MT-Tracking'!$P:$P,'MT-Tracking'!$G:$G,Target!$I159)+SUMIFS('MT-Tracking'!$P:$P,'MT-Tracking'!$D:$D,Target!$D159,'MT-Tracking'!$F:$F,Target!$C159)</f>
        <v>1522.904</v>
      </c>
      <c r="S159" s="211">
        <f t="shared" si="11"/>
        <v>0.85537844894689063</v>
      </c>
      <c r="T159" s="217"/>
    </row>
    <row r="160" spans="1:20" s="163" customFormat="1" ht="16.5" customHeight="1" outlineLevel="1" x14ac:dyDescent="0.2">
      <c r="A160" s="164" t="s">
        <v>111</v>
      </c>
      <c r="B160" s="165" t="s">
        <v>225</v>
      </c>
      <c r="C160" s="165" t="s">
        <v>710</v>
      </c>
      <c r="D160" s="165" t="s">
        <v>753</v>
      </c>
      <c r="E160" s="166" t="s">
        <v>817</v>
      </c>
      <c r="F160" s="165" t="s">
        <v>5320</v>
      </c>
      <c r="G160" s="165" t="s">
        <v>1249</v>
      </c>
      <c r="H160" s="158" t="s">
        <v>5301</v>
      </c>
      <c r="I160" s="170"/>
      <c r="J160" s="167"/>
      <c r="K160" s="168">
        <f>5+48</f>
        <v>53</v>
      </c>
      <c r="L160" s="158" t="s">
        <v>5302</v>
      </c>
      <c r="M160" s="158"/>
      <c r="N160" s="158">
        <f t="shared" si="12"/>
        <v>184972.59692799993</v>
      </c>
      <c r="O160" s="179">
        <v>30828.766154666657</v>
      </c>
      <c r="P160" s="169"/>
      <c r="Q160" s="169">
        <v>35603.764527834348</v>
      </c>
      <c r="R160" s="169">
        <f>+SUMIFS('MT-Tracking Co.op'!$P$7:$P$402,'MT-Tracking Co.op'!$F$7:$F$402,Target!$I160)+SUMIFS('MT-Tracking'!$P:$P,'MT-Tracking'!$G:$G,Target!$I160)+SUMIFS('MT-Tracking'!$P:$P,'MT-Tracking'!$D:$D,Target!$D160,'MT-Tracking'!$F:$F,Target!$C160)</f>
        <v>34628.135999999991</v>
      </c>
      <c r="S160" s="211">
        <f t="shared" si="11"/>
        <v>0.97259760194538902</v>
      </c>
      <c r="T160" s="217"/>
    </row>
    <row r="161" spans="1:20" s="163" customFormat="1" ht="16.5" customHeight="1" outlineLevel="1" x14ac:dyDescent="0.2">
      <c r="A161" s="164" t="s">
        <v>111</v>
      </c>
      <c r="B161" s="165" t="s">
        <v>225</v>
      </c>
      <c r="C161" s="165"/>
      <c r="D161" s="165" t="s">
        <v>753</v>
      </c>
      <c r="E161" s="166" t="s">
        <v>817</v>
      </c>
      <c r="F161" s="165"/>
      <c r="G161" s="165"/>
      <c r="H161" s="158" t="s">
        <v>5303</v>
      </c>
      <c r="I161" s="170">
        <v>5283532</v>
      </c>
      <c r="J161" s="167" t="s">
        <v>5359</v>
      </c>
      <c r="K161" s="168"/>
      <c r="L161" s="158"/>
      <c r="M161" s="158"/>
      <c r="N161" s="158"/>
      <c r="O161" s="179"/>
      <c r="P161" s="169"/>
      <c r="Q161" s="169"/>
      <c r="R161" s="169">
        <f>+SUMIFS('MT-Tracking Co.op'!$P$7:$P$402,'MT-Tracking Co.op'!$F$7:$F$402,Target!$I161)+SUMIFS('MT-Tracking'!$P:$P,'MT-Tracking'!$G:$G,Target!$I161)+SUMIFS('MT-Tracking'!$P:$P,'MT-Tracking'!$D:$D,Target!$D161,'MT-Tracking'!$F:$F,Target!$C161)</f>
        <v>39007.557000000001</v>
      </c>
      <c r="S161" s="211"/>
      <c r="T161" s="217"/>
    </row>
    <row r="162" spans="1:20" s="163" customFormat="1" ht="16.5" customHeight="1" outlineLevel="1" x14ac:dyDescent="0.2">
      <c r="A162" s="164" t="s">
        <v>111</v>
      </c>
      <c r="B162" s="165" t="s">
        <v>225</v>
      </c>
      <c r="C162" s="165"/>
      <c r="D162" s="165" t="s">
        <v>753</v>
      </c>
      <c r="E162" s="166" t="s">
        <v>817</v>
      </c>
      <c r="F162" s="165" t="s">
        <v>5320</v>
      </c>
      <c r="G162" s="165" t="s">
        <v>721</v>
      </c>
      <c r="H162" s="158" t="s">
        <v>5303</v>
      </c>
      <c r="I162" s="170">
        <v>5268166</v>
      </c>
      <c r="J162" s="167" t="s">
        <v>5358</v>
      </c>
      <c r="K162" s="168"/>
      <c r="L162" s="158" t="s">
        <v>5302</v>
      </c>
      <c r="M162" s="158">
        <v>1</v>
      </c>
      <c r="N162" s="158">
        <f t="shared" si="12"/>
        <v>368861.13740000001</v>
      </c>
      <c r="O162" s="179">
        <v>61476.856233333332</v>
      </c>
      <c r="P162" s="169"/>
      <c r="Q162" s="169">
        <v>91494.445185152959</v>
      </c>
      <c r="R162" s="169">
        <f>+SUMIFS('MT-Tracking Co.op'!$P$7:$P$402,'MT-Tracking Co.op'!$F$7:$F$402,Target!$I162)+SUMIFS('MT-Tracking'!$P:$P,'MT-Tracking'!$G:$G,Target!$I162)+SUMIFS('MT-Tracking'!$P:$P,'MT-Tracking'!$D:$D,Target!$D162,'MT-Tracking'!$F:$F,Target!$C162)</f>
        <v>14753.029</v>
      </c>
      <c r="S162" s="211">
        <f t="shared" si="11"/>
        <v>0.16124507854159886</v>
      </c>
      <c r="T162" s="217"/>
    </row>
    <row r="163" spans="1:20" s="163" customFormat="1" ht="16.5" customHeight="1" x14ac:dyDescent="0.2">
      <c r="A163" s="172" t="s">
        <v>111</v>
      </c>
      <c r="B163" s="173" t="s">
        <v>225</v>
      </c>
      <c r="C163" s="173"/>
      <c r="D163" s="173"/>
      <c r="E163" s="174" t="s">
        <v>177</v>
      </c>
      <c r="F163" s="173" t="s">
        <v>5320</v>
      </c>
      <c r="G163" s="175" t="s">
        <v>721</v>
      </c>
      <c r="H163" s="176">
        <v>6</v>
      </c>
      <c r="I163" s="237"/>
      <c r="J163" s="176"/>
      <c r="K163" s="177">
        <f>SUBTOTAL(9,K143:K162)</f>
        <v>70</v>
      </c>
      <c r="L163" s="176">
        <f t="shared" ref="L163:R163" si="14">SUBTOTAL(9,L143:L162)</f>
        <v>0</v>
      </c>
      <c r="M163" s="176">
        <f t="shared" si="14"/>
        <v>1</v>
      </c>
      <c r="N163" s="176">
        <f t="shared" si="14"/>
        <v>1539287.633742</v>
      </c>
      <c r="O163" s="176">
        <f t="shared" si="14"/>
        <v>256547.93895699998</v>
      </c>
      <c r="P163" s="176">
        <f t="shared" si="14"/>
        <v>0</v>
      </c>
      <c r="Q163" s="176">
        <f t="shared" si="14"/>
        <v>309475.47925100219</v>
      </c>
      <c r="R163" s="176">
        <f t="shared" si="14"/>
        <v>256626.72968000002</v>
      </c>
      <c r="S163" s="212">
        <f t="shared" si="11"/>
        <v>0.8292312214883466</v>
      </c>
      <c r="T163" s="218"/>
    </row>
    <row r="164" spans="1:20" s="163" customFormat="1" ht="16.5" customHeight="1" outlineLevel="1" x14ac:dyDescent="0.2">
      <c r="A164" s="164" t="s">
        <v>111</v>
      </c>
      <c r="B164" s="165" t="s">
        <v>225</v>
      </c>
      <c r="C164" s="165"/>
      <c r="D164" s="165" t="s">
        <v>833</v>
      </c>
      <c r="E164" s="166" t="s">
        <v>825</v>
      </c>
      <c r="F164" s="165" t="s">
        <v>180</v>
      </c>
      <c r="G164" s="165" t="s">
        <v>5058</v>
      </c>
      <c r="H164" s="158" t="s">
        <v>38</v>
      </c>
      <c r="I164" s="170" t="s">
        <v>206</v>
      </c>
      <c r="J164" s="167" t="s">
        <v>207</v>
      </c>
      <c r="K164" s="185">
        <v>1</v>
      </c>
      <c r="L164" s="158" t="s">
        <v>5298</v>
      </c>
      <c r="M164" s="158"/>
      <c r="N164" s="158">
        <f t="shared" si="12"/>
        <v>144996.062508</v>
      </c>
      <c r="O164" s="179">
        <v>24166.010418000002</v>
      </c>
      <c r="P164" s="169"/>
      <c r="Q164" s="169">
        <v>30427.64366554343</v>
      </c>
      <c r="R164" s="169">
        <f>+SUMIFS('MT-Tracking Co.op'!$P$7:$P$402,'MT-Tracking Co.op'!$F$7:$F$402,Target!$I164)+SUMIFS('MT-Tracking'!$P:$P,'MT-Tracking'!$G:$G,Target!$I164)+SUMIFS('MT-Tracking'!$P:$P,'MT-Tracking'!$D:$D,Target!$D164,'MT-Tracking'!$F:$F,Target!$C164)</f>
        <v>27668.829959999999</v>
      </c>
      <c r="S164" s="211">
        <f t="shared" si="11"/>
        <v>0.90933199639551654</v>
      </c>
      <c r="T164" s="217"/>
    </row>
    <row r="165" spans="1:20" s="163" customFormat="1" ht="16.5" customHeight="1" outlineLevel="1" x14ac:dyDescent="0.2">
      <c r="A165" s="164" t="s">
        <v>111</v>
      </c>
      <c r="B165" s="165" t="s">
        <v>225</v>
      </c>
      <c r="C165" s="165"/>
      <c r="D165" s="165" t="s">
        <v>833</v>
      </c>
      <c r="E165" s="166" t="s">
        <v>825</v>
      </c>
      <c r="F165" s="165" t="s">
        <v>180</v>
      </c>
      <c r="G165" s="165" t="s">
        <v>5321</v>
      </c>
      <c r="H165" s="158" t="s">
        <v>38</v>
      </c>
      <c r="I165" s="170" t="s">
        <v>208</v>
      </c>
      <c r="J165" s="167" t="s">
        <v>209</v>
      </c>
      <c r="K165" s="168">
        <v>1</v>
      </c>
      <c r="L165" s="158" t="s">
        <v>5298</v>
      </c>
      <c r="M165" s="158"/>
      <c r="N165" s="158">
        <f t="shared" si="12"/>
        <v>40533.233183999997</v>
      </c>
      <c r="O165" s="179">
        <v>6755.5388639999992</v>
      </c>
      <c r="P165" s="169"/>
      <c r="Q165" s="169">
        <v>8505.9604695616072</v>
      </c>
      <c r="R165" s="169">
        <f>+SUMIFS('MT-Tracking Co.op'!$P$7:$P$402,'MT-Tracking Co.op'!$F$7:$F$402,Target!$I165)+SUMIFS('MT-Tracking'!$P:$P,'MT-Tracking'!$G:$G,Target!$I165)+SUMIFS('MT-Tracking'!$P:$P,'MT-Tracking'!$D:$D,Target!$D165,'MT-Tracking'!$F:$F,Target!$C165)</f>
        <v>2997.2429999999999</v>
      </c>
      <c r="S165" s="211">
        <f t="shared" si="11"/>
        <v>0.35236973069949812</v>
      </c>
      <c r="T165" s="217"/>
    </row>
    <row r="166" spans="1:20" s="163" customFormat="1" ht="16.5" customHeight="1" outlineLevel="1" x14ac:dyDescent="0.2">
      <c r="A166" s="164" t="s">
        <v>111</v>
      </c>
      <c r="B166" s="165" t="s">
        <v>225</v>
      </c>
      <c r="C166" s="165"/>
      <c r="D166" s="165" t="s">
        <v>833</v>
      </c>
      <c r="E166" s="166" t="s">
        <v>825</v>
      </c>
      <c r="F166" s="165" t="s">
        <v>180</v>
      </c>
      <c r="G166" s="165" t="s">
        <v>5321</v>
      </c>
      <c r="H166" s="158" t="s">
        <v>38</v>
      </c>
      <c r="I166" s="170" t="s">
        <v>210</v>
      </c>
      <c r="J166" s="167" t="s">
        <v>211</v>
      </c>
      <c r="K166" s="168">
        <v>1</v>
      </c>
      <c r="L166" s="158" t="s">
        <v>5298</v>
      </c>
      <c r="M166" s="158"/>
      <c r="N166" s="158">
        <f t="shared" si="12"/>
        <v>152746.12908000001</v>
      </c>
      <c r="O166" s="179">
        <v>25457.688180000001</v>
      </c>
      <c r="P166" s="169"/>
      <c r="Q166" s="169">
        <v>32054.006891952038</v>
      </c>
      <c r="R166" s="169">
        <f>+SUMIFS('MT-Tracking Co.op'!$P$7:$P$402,'MT-Tracking Co.op'!$F$7:$F$402,Target!$I166)+SUMIFS('MT-Tracking'!$P:$P,'MT-Tracking'!$G:$G,Target!$I166)+SUMIFS('MT-Tracking'!$P:$P,'MT-Tracking'!$D:$D,Target!$D166,'MT-Tracking'!$F:$F,Target!$C166)</f>
        <v>19995.219359999999</v>
      </c>
      <c r="S166" s="211">
        <f t="shared" si="11"/>
        <v>0.6237978118429961</v>
      </c>
      <c r="T166" s="217"/>
    </row>
    <row r="167" spans="1:20" s="163" customFormat="1" ht="16.5" customHeight="1" outlineLevel="1" x14ac:dyDescent="0.2">
      <c r="A167" s="164" t="s">
        <v>111</v>
      </c>
      <c r="B167" s="165" t="s">
        <v>225</v>
      </c>
      <c r="C167" s="165"/>
      <c r="D167" s="165" t="s">
        <v>833</v>
      </c>
      <c r="E167" s="166" t="s">
        <v>825</v>
      </c>
      <c r="F167" s="165" t="s">
        <v>180</v>
      </c>
      <c r="G167" s="165" t="s">
        <v>5058</v>
      </c>
      <c r="H167" s="158" t="s">
        <v>5299</v>
      </c>
      <c r="I167" s="170" t="s">
        <v>212</v>
      </c>
      <c r="J167" s="167" t="s">
        <v>213</v>
      </c>
      <c r="K167" s="168">
        <v>1</v>
      </c>
      <c r="L167" s="158" t="s">
        <v>5298</v>
      </c>
      <c r="M167" s="158"/>
      <c r="N167" s="158">
        <f t="shared" si="12"/>
        <v>141420.76799999998</v>
      </c>
      <c r="O167" s="179">
        <v>23570.127999999997</v>
      </c>
      <c r="P167" s="169"/>
      <c r="Q167" s="169">
        <v>22499.154832114255</v>
      </c>
      <c r="R167" s="169">
        <f>+SUMIFS('MT-Tracking Co.op'!$P$7:$P$402,'MT-Tracking Co.op'!$F$7:$F$402,Target!$I167)+SUMIFS('MT-Tracking'!$P:$P,'MT-Tracking'!$G:$G,Target!$I167)+SUMIFS('MT-Tracking'!$P:$P,'MT-Tracking'!$D:$D,Target!$D167,'MT-Tracking'!$F:$F,Target!$C167)</f>
        <v>13719.26</v>
      </c>
      <c r="S167" s="211">
        <f t="shared" si="11"/>
        <v>0.6097677936069742</v>
      </c>
      <c r="T167" s="217"/>
    </row>
    <row r="168" spans="1:20" s="163" customFormat="1" ht="16.5" customHeight="1" outlineLevel="1" x14ac:dyDescent="0.2">
      <c r="A168" s="164" t="s">
        <v>111</v>
      </c>
      <c r="B168" s="165" t="s">
        <v>225</v>
      </c>
      <c r="C168" s="165"/>
      <c r="D168" s="165" t="s">
        <v>833</v>
      </c>
      <c r="E168" s="166" t="s">
        <v>825</v>
      </c>
      <c r="F168" s="165" t="s">
        <v>180</v>
      </c>
      <c r="G168" s="165" t="s">
        <v>5058</v>
      </c>
      <c r="H168" s="158" t="s">
        <v>5299</v>
      </c>
      <c r="I168" s="170" t="s">
        <v>214</v>
      </c>
      <c r="J168" s="186" t="s">
        <v>215</v>
      </c>
      <c r="K168" s="168">
        <v>1</v>
      </c>
      <c r="L168" s="158" t="s">
        <v>5298</v>
      </c>
      <c r="M168" s="158"/>
      <c r="N168" s="158">
        <f t="shared" si="12"/>
        <v>56398.4712</v>
      </c>
      <c r="O168" s="179">
        <v>9399.7451999999994</v>
      </c>
      <c r="P168" s="169"/>
      <c r="Q168" s="169">
        <v>8972.6420932980418</v>
      </c>
      <c r="R168" s="169">
        <f>+SUMIFS('MT-Tracking Co.op'!$P$7:$P$402,'MT-Tracking Co.op'!$F$7:$F$402,Target!$I168)+SUMIFS('MT-Tracking'!$P:$P,'MT-Tracking'!$G:$G,Target!$I168)+SUMIFS('MT-Tracking'!$P:$P,'MT-Tracking'!$D:$D,Target!$D168,'MT-Tracking'!$F:$F,Target!$C168)</f>
        <v>20563.566999999999</v>
      </c>
      <c r="S168" s="211">
        <f t="shared" si="11"/>
        <v>2.2918073390400355</v>
      </c>
      <c r="T168" s="217"/>
    </row>
    <row r="169" spans="1:20" s="163" customFormat="1" ht="16.5" customHeight="1" outlineLevel="1" x14ac:dyDescent="0.2">
      <c r="A169" s="164" t="s">
        <v>111</v>
      </c>
      <c r="B169" s="165" t="s">
        <v>225</v>
      </c>
      <c r="C169" s="165"/>
      <c r="D169" s="165" t="s">
        <v>833</v>
      </c>
      <c r="E169" s="166" t="s">
        <v>825</v>
      </c>
      <c r="F169" s="165" t="s">
        <v>180</v>
      </c>
      <c r="G169" s="165" t="s">
        <v>5058</v>
      </c>
      <c r="H169" s="158" t="s">
        <v>178</v>
      </c>
      <c r="I169" s="170">
        <v>5010341</v>
      </c>
      <c r="J169" s="186" t="s">
        <v>216</v>
      </c>
      <c r="K169" s="168">
        <v>1</v>
      </c>
      <c r="L169" s="158" t="s">
        <v>5298</v>
      </c>
      <c r="M169" s="158"/>
      <c r="N169" s="158">
        <f t="shared" si="12"/>
        <v>95817.721000000005</v>
      </c>
      <c r="O169" s="179">
        <v>15969.620166666668</v>
      </c>
      <c r="P169" s="169"/>
      <c r="Q169" s="169">
        <v>16041.032006079931</v>
      </c>
      <c r="R169" s="169">
        <f>+SUMIFS('MT-Tracking Co.op'!$P$7:$P$402,'MT-Tracking Co.op'!$F$7:$F$402,Target!$I169)+SUMIFS('MT-Tracking'!$P:$P,'MT-Tracking'!$G:$G,Target!$I169)+SUMIFS('MT-Tracking'!$P:$P,'MT-Tracking'!$D:$D,Target!$D169,'MT-Tracking'!$F:$F,Target!$C169)</f>
        <v>15772.022999999999</v>
      </c>
      <c r="S169" s="211">
        <f t="shared" si="11"/>
        <v>0.98322994393515506</v>
      </c>
      <c r="T169" s="217"/>
    </row>
    <row r="170" spans="1:20" s="163" customFormat="1" ht="16.5" customHeight="1" outlineLevel="1" x14ac:dyDescent="0.2">
      <c r="A170" s="164" t="s">
        <v>111</v>
      </c>
      <c r="B170" s="165" t="s">
        <v>225</v>
      </c>
      <c r="C170" s="165"/>
      <c r="D170" s="165" t="s">
        <v>833</v>
      </c>
      <c r="E170" s="166" t="s">
        <v>825</v>
      </c>
      <c r="F170" s="165" t="s">
        <v>180</v>
      </c>
      <c r="G170" s="165" t="s">
        <v>5058</v>
      </c>
      <c r="H170" s="158" t="s">
        <v>39</v>
      </c>
      <c r="I170" s="170">
        <v>10019</v>
      </c>
      <c r="J170" s="186" t="s">
        <v>217</v>
      </c>
      <c r="K170" s="168">
        <v>1</v>
      </c>
      <c r="L170" s="158" t="s">
        <v>5298</v>
      </c>
      <c r="M170" s="158"/>
      <c r="N170" s="158">
        <f t="shared" si="12"/>
        <v>118084.67927999998</v>
      </c>
      <c r="O170" s="179">
        <v>19680.779879999998</v>
      </c>
      <c r="P170" s="169"/>
      <c r="Q170" s="169">
        <v>36603.297178134795</v>
      </c>
      <c r="R170" s="169">
        <f>+SUMIFS('MT-Tracking Co.op'!$P$7:$P$402,'MT-Tracking Co.op'!$F$7:$F$402,Target!$I170)+SUMIFS('MT-Tracking'!$P:$P,'MT-Tracking'!$G:$G,Target!$I170)+SUMIFS('MT-Tracking'!$P:$P,'MT-Tracking'!$D:$D,Target!$D170,'MT-Tracking'!$F:$F,Target!$C170)</f>
        <v>0</v>
      </c>
      <c r="S170" s="211">
        <f t="shared" si="11"/>
        <v>0</v>
      </c>
      <c r="T170" s="217"/>
    </row>
    <row r="171" spans="1:20" s="163" customFormat="1" ht="16.5" customHeight="1" outlineLevel="1" x14ac:dyDescent="0.2">
      <c r="A171" s="164" t="s">
        <v>111</v>
      </c>
      <c r="B171" s="165" t="s">
        <v>225</v>
      </c>
      <c r="C171" s="165"/>
      <c r="D171" s="165" t="s">
        <v>833</v>
      </c>
      <c r="E171" s="166" t="s">
        <v>825</v>
      </c>
      <c r="F171" s="165" t="s">
        <v>180</v>
      </c>
      <c r="G171" s="165" t="s">
        <v>5058</v>
      </c>
      <c r="H171" s="158" t="s">
        <v>483</v>
      </c>
      <c r="I171" s="170" t="s">
        <v>218</v>
      </c>
      <c r="J171" s="186" t="s">
        <v>217</v>
      </c>
      <c r="K171" s="168">
        <v>1</v>
      </c>
      <c r="L171" s="158" t="s">
        <v>5298</v>
      </c>
      <c r="M171" s="158"/>
      <c r="N171" s="158">
        <f t="shared" si="12"/>
        <v>117319.62953999999</v>
      </c>
      <c r="O171" s="179">
        <v>19553.27159</v>
      </c>
      <c r="P171" s="169"/>
      <c r="Q171" s="169">
        <v>30786.918542960742</v>
      </c>
      <c r="R171" s="169">
        <f>+SUMIFS('MT-Tracking Co.op'!$P$7:$P$402,'MT-Tracking Co.op'!$F$7:$F$402,Target!$I171)+SUMIFS('MT-Tracking'!$P:$P,'MT-Tracking'!$G:$G,Target!$I171)+SUMIFS('MT-Tracking'!$P:$P,'MT-Tracking'!$D:$D,Target!$D171,'MT-Tracking'!$F:$F,Target!$C171)</f>
        <v>4750.9939999999997</v>
      </c>
      <c r="S171" s="211">
        <f t="shared" si="11"/>
        <v>0.15431859454756275</v>
      </c>
      <c r="T171" s="217"/>
    </row>
    <row r="172" spans="1:20" s="163" customFormat="1" ht="16.5" customHeight="1" outlineLevel="1" x14ac:dyDescent="0.2">
      <c r="A172" s="164" t="s">
        <v>111</v>
      </c>
      <c r="B172" s="165" t="s">
        <v>225</v>
      </c>
      <c r="C172" s="165"/>
      <c r="D172" s="165" t="s">
        <v>833</v>
      </c>
      <c r="E172" s="166" t="s">
        <v>825</v>
      </c>
      <c r="F172" s="165" t="s">
        <v>180</v>
      </c>
      <c r="G172" s="165" t="s">
        <v>5058</v>
      </c>
      <c r="H172" s="158" t="s">
        <v>5300</v>
      </c>
      <c r="I172" s="170">
        <v>5170238</v>
      </c>
      <c r="J172" s="186" t="s">
        <v>219</v>
      </c>
      <c r="K172" s="168">
        <v>1</v>
      </c>
      <c r="L172" s="158" t="s">
        <v>5298</v>
      </c>
      <c r="M172" s="158"/>
      <c r="N172" s="158">
        <f t="shared" si="12"/>
        <v>31376.671000000002</v>
      </c>
      <c r="O172" s="179">
        <v>5229.4451666666673</v>
      </c>
      <c r="P172" s="169"/>
      <c r="Q172" s="169">
        <v>6039.422187418214</v>
      </c>
      <c r="R172" s="169">
        <f>+SUMIFS('MT-Tracking Co.op'!$P$7:$P$402,'MT-Tracking Co.op'!$F$7:$F$402,Target!$I172)+SUMIFS('MT-Tracking'!$P:$P,'MT-Tracking'!$G:$G,Target!$I172)+SUMIFS('MT-Tracking'!$P:$P,'MT-Tracking'!$D:$D,Target!$D172,'MT-Tracking'!$F:$F,Target!$C172)</f>
        <v>7734.4549999999999</v>
      </c>
      <c r="S172" s="211">
        <f t="shared" si="11"/>
        <v>1.2806614209076173</v>
      </c>
      <c r="T172" s="217"/>
    </row>
    <row r="173" spans="1:20" s="163" customFormat="1" ht="16.5" customHeight="1" outlineLevel="1" x14ac:dyDescent="0.2">
      <c r="A173" s="164" t="s">
        <v>111</v>
      </c>
      <c r="B173" s="165" t="s">
        <v>225</v>
      </c>
      <c r="C173" s="165" t="s">
        <v>710</v>
      </c>
      <c r="D173" s="165" t="s">
        <v>833</v>
      </c>
      <c r="E173" s="166" t="s">
        <v>825</v>
      </c>
      <c r="F173" s="165" t="s">
        <v>180</v>
      </c>
      <c r="G173" s="165" t="s">
        <v>722</v>
      </c>
      <c r="H173" s="158" t="s">
        <v>5301</v>
      </c>
      <c r="I173" s="170"/>
      <c r="J173" s="167"/>
      <c r="K173" s="168">
        <f>18+5</f>
        <v>23</v>
      </c>
      <c r="L173" s="158" t="s">
        <v>5302</v>
      </c>
      <c r="M173" s="158"/>
      <c r="N173" s="158">
        <f t="shared" si="12"/>
        <v>77845.150900000037</v>
      </c>
      <c r="O173" s="179">
        <v>12974.191816666673</v>
      </c>
      <c r="P173" s="169"/>
      <c r="Q173" s="169">
        <v>14983.735257586091</v>
      </c>
      <c r="R173" s="169">
        <f>+SUMIFS('MT-Tracking Co.op'!$P$7:$P$402,'MT-Tracking Co.op'!$F$7:$F$402,Target!$I173)+SUMIFS('MT-Tracking'!$P:$P,'MT-Tracking'!$G:$G,Target!$I173)+SUMIFS('MT-Tracking'!$P:$P,'MT-Tracking'!$D:$D,Target!$D173,'MT-Tracking'!$F:$F,Target!$C173)</f>
        <v>17867.972000000002</v>
      </c>
      <c r="S173" s="211">
        <f t="shared" si="11"/>
        <v>1.1924911707815748</v>
      </c>
      <c r="T173" s="217"/>
    </row>
    <row r="174" spans="1:20" s="163" customFormat="1" ht="16.5" customHeight="1" outlineLevel="1" x14ac:dyDescent="0.2">
      <c r="A174" s="164" t="s">
        <v>111</v>
      </c>
      <c r="B174" s="165" t="s">
        <v>225</v>
      </c>
      <c r="C174" s="165"/>
      <c r="D174" s="165" t="s">
        <v>833</v>
      </c>
      <c r="E174" s="166" t="s">
        <v>825</v>
      </c>
      <c r="F174" s="165" t="s">
        <v>180</v>
      </c>
      <c r="G174" s="165" t="s">
        <v>722</v>
      </c>
      <c r="H174" s="158" t="s">
        <v>5303</v>
      </c>
      <c r="I174" s="170">
        <v>5280490</v>
      </c>
      <c r="J174" s="186" t="s">
        <v>220</v>
      </c>
      <c r="K174" s="168"/>
      <c r="L174" s="158" t="s">
        <v>5302</v>
      </c>
      <c r="M174" s="158">
        <v>1</v>
      </c>
      <c r="N174" s="158">
        <f t="shared" si="12"/>
        <v>516855.09891999996</v>
      </c>
      <c r="O174" s="179">
        <v>86142.51648666666</v>
      </c>
      <c r="P174" s="169"/>
      <c r="Q174" s="169">
        <v>128203.72146041848</v>
      </c>
      <c r="R174" s="169">
        <f>+SUMIFS('MT-Tracking Co.op'!$P$7:$P$402,'MT-Tracking Co.op'!$F$7:$F$402,Target!$I174)+SUMIFS('MT-Tracking'!$P:$P,'MT-Tracking'!$G:$G,Target!$I174)+SUMIFS('MT-Tracking'!$P:$P,'MT-Tracking'!$D:$D,Target!$D174,'MT-Tracking'!$F:$F,Target!$C174)</f>
        <v>68820.275280000002</v>
      </c>
      <c r="S174" s="211">
        <f t="shared" si="11"/>
        <v>0.53680403732466941</v>
      </c>
      <c r="T174" s="217"/>
    </row>
    <row r="175" spans="1:20" s="163" customFormat="1" ht="16.5" customHeight="1" x14ac:dyDescent="0.2">
      <c r="A175" s="172" t="s">
        <v>111</v>
      </c>
      <c r="B175" s="173" t="s">
        <v>225</v>
      </c>
      <c r="C175" s="173"/>
      <c r="D175" s="173"/>
      <c r="E175" s="174" t="s">
        <v>205</v>
      </c>
      <c r="F175" s="173" t="s">
        <v>180</v>
      </c>
      <c r="G175" s="175" t="s">
        <v>722</v>
      </c>
      <c r="H175" s="176">
        <v>8</v>
      </c>
      <c r="I175" s="237"/>
      <c r="J175" s="176"/>
      <c r="K175" s="177">
        <f>SUBTOTAL(9,K164:K174)</f>
        <v>32</v>
      </c>
      <c r="L175" s="176">
        <f t="shared" ref="L175:R175" si="15">SUBTOTAL(9,L164:L174)</f>
        <v>0</v>
      </c>
      <c r="M175" s="176">
        <f t="shared" si="15"/>
        <v>1</v>
      </c>
      <c r="N175" s="176">
        <f t="shared" si="15"/>
        <v>1493393.6146120001</v>
      </c>
      <c r="O175" s="176">
        <f t="shared" si="15"/>
        <v>248898.93576866671</v>
      </c>
      <c r="P175" s="176">
        <f t="shared" si="15"/>
        <v>0</v>
      </c>
      <c r="Q175" s="176">
        <f t="shared" si="15"/>
        <v>335117.53458506765</v>
      </c>
      <c r="R175" s="176">
        <f t="shared" si="15"/>
        <v>199889.83860000002</v>
      </c>
      <c r="S175" s="212">
        <f t="shared" si="11"/>
        <v>0.59647681177738887</v>
      </c>
      <c r="T175" s="218"/>
    </row>
    <row r="176" spans="1:20" s="149" customFormat="1" ht="21" x14ac:dyDescent="0.25">
      <c r="A176" s="144" t="s">
        <v>1134</v>
      </c>
      <c r="B176" s="144" t="s">
        <v>221</v>
      </c>
      <c r="C176" s="144"/>
      <c r="D176" s="144"/>
      <c r="E176" s="145">
        <v>7</v>
      </c>
      <c r="F176" s="144"/>
      <c r="G176" s="144"/>
      <c r="H176" s="144"/>
      <c r="I176" s="234"/>
      <c r="J176" s="144"/>
      <c r="K176" s="146">
        <f>+SUM(K188,K202,K210,K222,K230,K238,K247,K180)</f>
        <v>1211</v>
      </c>
      <c r="L176" s="147"/>
      <c r="M176" s="146"/>
      <c r="N176" s="146">
        <f>+SUM(N188,N202,N210,N222,N230,N238,N247,N180)</f>
        <v>11420687.563220002</v>
      </c>
      <c r="O176" s="146">
        <f>+SUM(O188,O202,O210,O222,O230,O238,O247,O180)</f>
        <v>1903447.9272033335</v>
      </c>
      <c r="P176" s="147">
        <f t="shared" ref="P176" si="16">+SUM(P188,P202,P210,P222,P230,P238,P247)</f>
        <v>0</v>
      </c>
      <c r="Q176" s="146">
        <f>+SUM(Q188,Q202,Q210,Q222,Q230,Q238,Q247,Q180)</f>
        <v>2578329.8362209895</v>
      </c>
      <c r="R176" s="146">
        <f>+SUM(R188,R202,R210,R222,R230,R238,R247,R180)</f>
        <v>1619069.9867599998</v>
      </c>
      <c r="S176" s="213">
        <f t="shared" si="11"/>
        <v>0.62795301206809162</v>
      </c>
      <c r="T176" s="146"/>
    </row>
    <row r="177" spans="1:20" s="163" customFormat="1" ht="16.5" customHeight="1" outlineLevel="1" x14ac:dyDescent="0.2">
      <c r="A177" s="164" t="s">
        <v>1134</v>
      </c>
      <c r="B177" s="165" t="s">
        <v>221</v>
      </c>
      <c r="C177" s="165"/>
      <c r="D177" s="165" t="s">
        <v>1327</v>
      </c>
      <c r="E177" s="165" t="s">
        <v>221</v>
      </c>
      <c r="F177" s="165" t="s">
        <v>781</v>
      </c>
      <c r="G177" s="165"/>
      <c r="H177" s="158" t="s">
        <v>39</v>
      </c>
      <c r="I177" s="170">
        <v>10029</v>
      </c>
      <c r="J177" s="167" t="s">
        <v>222</v>
      </c>
      <c r="K177" s="185">
        <v>1</v>
      </c>
      <c r="L177" s="158"/>
      <c r="M177" s="158">
        <v>1</v>
      </c>
      <c r="N177" s="158">
        <f t="shared" ref="N177:N179" si="17">+O177*6</f>
        <v>14978.597759999997</v>
      </c>
      <c r="O177" s="179">
        <v>2496.4329599999996</v>
      </c>
      <c r="P177" s="169"/>
      <c r="Q177" s="169">
        <v>4642.9906780793026</v>
      </c>
      <c r="R177" s="169">
        <f>+SUMIFS('MT-Tracking Co.op'!$P$7:$P$402,'MT-Tracking Co.op'!$F$7:$F$402,Target!$I177)+SUMIFS('MT-Tracking'!$P:$P,'MT-Tracking'!$G:$G,Target!$I177)+SUMIFS('MT-Tracking'!$P:$P,'MT-Tracking'!$D:$D,Target!$D177,'MT-Tracking'!$F:$F,Target!$C177)</f>
        <v>0</v>
      </c>
      <c r="S177" s="211">
        <f t="shared" si="11"/>
        <v>0</v>
      </c>
      <c r="T177" s="217"/>
    </row>
    <row r="178" spans="1:20" s="163" customFormat="1" ht="16.5" customHeight="1" outlineLevel="1" x14ac:dyDescent="0.2">
      <c r="A178" s="164" t="s">
        <v>1134</v>
      </c>
      <c r="B178" s="165" t="s">
        <v>221</v>
      </c>
      <c r="C178" s="165"/>
      <c r="D178" s="165" t="s">
        <v>1327</v>
      </c>
      <c r="E178" s="165" t="s">
        <v>221</v>
      </c>
      <c r="F178" s="165" t="s">
        <v>781</v>
      </c>
      <c r="G178" s="165"/>
      <c r="H178" s="158" t="s">
        <v>39</v>
      </c>
      <c r="I178" s="170">
        <v>10050</v>
      </c>
      <c r="J178" s="167" t="s">
        <v>223</v>
      </c>
      <c r="K178" s="185">
        <v>1</v>
      </c>
      <c r="L178" s="158"/>
      <c r="M178" s="158">
        <v>1</v>
      </c>
      <c r="N178" s="158">
        <f t="shared" si="17"/>
        <v>4577.2853760000007</v>
      </c>
      <c r="O178" s="179">
        <v>762.88089600000012</v>
      </c>
      <c r="P178" s="169"/>
      <c r="Q178" s="169">
        <v>1418.8439847440513</v>
      </c>
      <c r="R178" s="169">
        <f>+SUMIFS('MT-Tracking Co.op'!$P$7:$P$402,'MT-Tracking Co.op'!$F$7:$F$402,Target!$I178)+SUMIFS('MT-Tracking'!$P:$P,'MT-Tracking'!$G:$G,Target!$I178)+SUMIFS('MT-Tracking'!$P:$P,'MT-Tracking'!$D:$D,Target!$D178,'MT-Tracking'!$F:$F,Target!$C178)</f>
        <v>0</v>
      </c>
      <c r="S178" s="211">
        <f t="shared" si="11"/>
        <v>0</v>
      </c>
      <c r="T178" s="217"/>
    </row>
    <row r="179" spans="1:20" s="163" customFormat="1" ht="16.5" customHeight="1" outlineLevel="1" x14ac:dyDescent="0.2">
      <c r="A179" s="164" t="s">
        <v>1134</v>
      </c>
      <c r="B179" s="165" t="s">
        <v>221</v>
      </c>
      <c r="C179" s="165" t="s">
        <v>702</v>
      </c>
      <c r="D179" s="165" t="s">
        <v>1327</v>
      </c>
      <c r="E179" s="165" t="s">
        <v>221</v>
      </c>
      <c r="F179" s="165" t="s">
        <v>781</v>
      </c>
      <c r="G179" s="165"/>
      <c r="H179" s="158" t="s">
        <v>5325</v>
      </c>
      <c r="I179" s="170" t="s">
        <v>844</v>
      </c>
      <c r="J179" s="167" t="s">
        <v>819</v>
      </c>
      <c r="K179" s="185">
        <v>1</v>
      </c>
      <c r="L179" s="158"/>
      <c r="M179" s="158">
        <v>1</v>
      </c>
      <c r="N179" s="158">
        <f t="shared" si="17"/>
        <v>9984.3684862068985</v>
      </c>
      <c r="O179" s="179">
        <v>1664.0614143678163</v>
      </c>
      <c r="P179" s="169"/>
      <c r="Q179" s="169">
        <v>2313.867147918018</v>
      </c>
      <c r="R179" s="169">
        <f>+SUMIFS('MT-Tracking Co.op'!$P$7:$P$402,'MT-Tracking Co.op'!$F$7:$F$402,Target!$I179)+SUMIFS('MT-Tracking'!$P:$P,'MT-Tracking'!$G:$G,Target!$I179)+SUMIFS('MT-Tracking'!$P:$P,'MT-Tracking'!$D:$D,Target!$D179,'MT-Tracking'!$F:$F,Target!$C179)</f>
        <v>1460.54448</v>
      </c>
      <c r="S179" s="211">
        <f t="shared" si="11"/>
        <v>0.63121362923285174</v>
      </c>
      <c r="T179" s="217"/>
    </row>
    <row r="180" spans="1:20" s="163" customFormat="1" ht="16.5" customHeight="1" x14ac:dyDescent="0.2">
      <c r="A180" s="172" t="s">
        <v>1134</v>
      </c>
      <c r="B180" s="173" t="s">
        <v>221</v>
      </c>
      <c r="C180" s="173"/>
      <c r="D180" s="173"/>
      <c r="E180" s="174" t="s">
        <v>221</v>
      </c>
      <c r="F180" s="173" t="s">
        <v>781</v>
      </c>
      <c r="G180" s="175" t="s">
        <v>5322</v>
      </c>
      <c r="H180" s="176">
        <v>6</v>
      </c>
      <c r="I180" s="237"/>
      <c r="J180" s="176"/>
      <c r="K180" s="177">
        <f>SUM(K177:K179)</f>
        <v>3</v>
      </c>
      <c r="L180" s="176"/>
      <c r="M180" s="177">
        <f>SUM(M177:M179)</f>
        <v>3</v>
      </c>
      <c r="N180" s="177">
        <f>SUM(N177:N179)</f>
        <v>29540.251622206895</v>
      </c>
      <c r="O180" s="177">
        <f>SUM(O177:O179)</f>
        <v>4923.3752703678165</v>
      </c>
      <c r="P180" s="176">
        <f t="shared" ref="P180" si="18">+SUBTOTAL(9,P173:P179)</f>
        <v>0</v>
      </c>
      <c r="Q180" s="177">
        <f>SUM(Q177:Q179)</f>
        <v>8375.7018107413714</v>
      </c>
      <c r="R180" s="177">
        <f>SUM(R177:R179)</f>
        <v>1460.54448</v>
      </c>
      <c r="S180" s="214">
        <f t="shared" si="11"/>
        <v>0.17437875810322342</v>
      </c>
      <c r="T180" s="219"/>
    </row>
    <row r="181" spans="1:20" s="163" customFormat="1" ht="16.5" customHeight="1" outlineLevel="1" x14ac:dyDescent="0.2">
      <c r="A181" s="164" t="s">
        <v>1134</v>
      </c>
      <c r="B181" s="165" t="s">
        <v>221</v>
      </c>
      <c r="C181" s="165"/>
      <c r="D181" s="165" t="s">
        <v>754</v>
      </c>
      <c r="E181" s="166" t="s">
        <v>224</v>
      </c>
      <c r="F181" s="165" t="s">
        <v>781</v>
      </c>
      <c r="G181" s="165" t="s">
        <v>5323</v>
      </c>
      <c r="H181" s="158" t="s">
        <v>39</v>
      </c>
      <c r="I181" s="170">
        <v>10012</v>
      </c>
      <c r="J181" s="167" t="s">
        <v>227</v>
      </c>
      <c r="K181" s="185">
        <v>1</v>
      </c>
      <c r="L181" s="158" t="s">
        <v>5298</v>
      </c>
      <c r="M181" s="158">
        <v>1</v>
      </c>
      <c r="N181" s="158">
        <f t="shared" ref="N181:N245" si="19">+O181*6</f>
        <v>75321.506879999986</v>
      </c>
      <c r="O181" s="179">
        <v>12553.584479999998</v>
      </c>
      <c r="P181" s="169"/>
      <c r="Q181" s="169">
        <v>23347.783277593408</v>
      </c>
      <c r="R181" s="169">
        <f>+SUMIFS('MT-Tracking Co.op'!$P$7:$P$402,'MT-Tracking Co.op'!$F$7:$F$402,Target!$I181)+SUMIFS('MT-Tracking'!$P:$P,'MT-Tracking'!$G:$G,Target!$I181)+SUMIFS('MT-Tracking'!$P:$P,'MT-Tracking'!$D:$D,Target!$D181,'MT-Tracking'!$F:$F,Target!$C181)</f>
        <v>0</v>
      </c>
      <c r="S181" s="211">
        <f t="shared" si="11"/>
        <v>0</v>
      </c>
      <c r="T181" s="217"/>
    </row>
    <row r="182" spans="1:20" s="163" customFormat="1" ht="16.5" customHeight="1" outlineLevel="1" x14ac:dyDescent="0.2">
      <c r="A182" s="164" t="s">
        <v>1134</v>
      </c>
      <c r="B182" s="165" t="s">
        <v>221</v>
      </c>
      <c r="C182" s="165"/>
      <c r="D182" s="165" t="s">
        <v>754</v>
      </c>
      <c r="E182" s="166" t="s">
        <v>224</v>
      </c>
      <c r="F182" s="165" t="s">
        <v>781</v>
      </c>
      <c r="G182" s="165" t="s">
        <v>228</v>
      </c>
      <c r="H182" s="183" t="s">
        <v>5324</v>
      </c>
      <c r="I182" s="170">
        <v>5152135</v>
      </c>
      <c r="J182" s="167" t="s">
        <v>228</v>
      </c>
      <c r="K182" s="185">
        <v>1</v>
      </c>
      <c r="L182" s="158" t="s">
        <v>5298</v>
      </c>
      <c r="M182" s="158"/>
      <c r="N182" s="158">
        <f t="shared" si="19"/>
        <v>52249.870639999994</v>
      </c>
      <c r="O182" s="179">
        <v>8708.3117733333329</v>
      </c>
      <c r="P182" s="169"/>
      <c r="Q182" s="169">
        <v>8393.8084436624049</v>
      </c>
      <c r="R182" s="169">
        <f>+SUMIFS('MT-Tracking Co.op'!$P$7:$P$402,'MT-Tracking Co.op'!$F$7:$F$402,Target!$I182)+SUMIFS('MT-Tracking'!$P:$P,'MT-Tracking'!$G:$G,Target!$I182)+SUMIFS('MT-Tracking'!$P:$P,'MT-Tracking'!$D:$D,Target!$D182,'MT-Tracking'!$F:$F,Target!$C182)</f>
        <v>10121.398000000001</v>
      </c>
      <c r="S182" s="211">
        <f t="shared" si="11"/>
        <v>1.2058171291295052</v>
      </c>
      <c r="T182" s="217"/>
    </row>
    <row r="183" spans="1:20" s="163" customFormat="1" ht="16.5" customHeight="1" outlineLevel="1" x14ac:dyDescent="0.2">
      <c r="A183" s="164" t="s">
        <v>1134</v>
      </c>
      <c r="B183" s="165" t="s">
        <v>221</v>
      </c>
      <c r="C183" s="165" t="s">
        <v>701</v>
      </c>
      <c r="D183" s="165" t="s">
        <v>754</v>
      </c>
      <c r="E183" s="166" t="s">
        <v>224</v>
      </c>
      <c r="F183" s="165" t="s">
        <v>781</v>
      </c>
      <c r="G183" s="165" t="s">
        <v>723</v>
      </c>
      <c r="H183" s="158" t="s">
        <v>5303</v>
      </c>
      <c r="I183" s="170"/>
      <c r="J183" s="167"/>
      <c r="K183" s="185">
        <v>103</v>
      </c>
      <c r="L183" s="158" t="s">
        <v>5302</v>
      </c>
      <c r="M183" s="158">
        <v>1</v>
      </c>
      <c r="N183" s="158">
        <f t="shared" si="19"/>
        <v>1097947.8378109164</v>
      </c>
      <c r="O183" s="179">
        <v>182991.30630181939</v>
      </c>
      <c r="P183" s="169"/>
      <c r="Q183" s="169">
        <v>272341.31784886721</v>
      </c>
      <c r="R183" s="169">
        <f>+SUMIFS('MT-Tracking Co.op'!$P$7:$P$402,'MT-Tracking Co.op'!$F$7:$F$402,Target!$I183)+SUMIFS('MT-Tracking'!$P:$P,'MT-Tracking'!$G:$G,Target!$I183)+SUMIFS('MT-Tracking'!$P:$P,'MT-Tracking'!$D:$D,Target!$D183,'MT-Tracking'!$F:$F,Target!$C183)</f>
        <v>163008.96624000001</v>
      </c>
      <c r="S183" s="211">
        <f t="shared" si="11"/>
        <v>0.59854658678878836</v>
      </c>
      <c r="T183" s="217"/>
    </row>
    <row r="184" spans="1:20" s="163" customFormat="1" ht="16.5" customHeight="1" outlineLevel="1" x14ac:dyDescent="0.2">
      <c r="A184" s="164" t="s">
        <v>1134</v>
      </c>
      <c r="B184" s="165" t="s">
        <v>221</v>
      </c>
      <c r="C184" s="165" t="s">
        <v>708</v>
      </c>
      <c r="D184" s="165" t="s">
        <v>754</v>
      </c>
      <c r="E184" s="166" t="s">
        <v>224</v>
      </c>
      <c r="F184" s="165" t="s">
        <v>781</v>
      </c>
      <c r="G184" s="165" t="s">
        <v>723</v>
      </c>
      <c r="H184" s="183" t="s">
        <v>5310</v>
      </c>
      <c r="I184" s="238"/>
      <c r="J184" s="167"/>
      <c r="K184" s="185">
        <v>37</v>
      </c>
      <c r="L184" s="158" t="s">
        <v>5302</v>
      </c>
      <c r="M184" s="158"/>
      <c r="N184" s="158">
        <f t="shared" si="19"/>
        <v>201219.00430800006</v>
      </c>
      <c r="O184" s="179">
        <v>33536.50071800001</v>
      </c>
      <c r="P184" s="169"/>
      <c r="Q184" s="169">
        <v>32325.319789267003</v>
      </c>
      <c r="R184" s="169">
        <f>+SUMIFS('MT-Tracking Co.op'!$P$7:$P$402,'MT-Tracking Co.op'!$F$7:$F$402,Target!$I184)+SUMIFS('MT-Tracking'!$P:$P,'MT-Tracking'!$G:$G,Target!$I184)+SUMIFS('MT-Tracking'!$P:$P,'MT-Tracking'!$D:$D,Target!$D184,'MT-Tracking'!$F:$F,Target!$C184)</f>
        <v>17380.155999999995</v>
      </c>
      <c r="S184" s="211">
        <f t="shared" si="11"/>
        <v>0.53766385339119649</v>
      </c>
      <c r="T184" s="217"/>
    </row>
    <row r="185" spans="1:20" s="163" customFormat="1" ht="16.5" customHeight="1" outlineLevel="1" x14ac:dyDescent="0.2">
      <c r="A185" s="164" t="s">
        <v>1134</v>
      </c>
      <c r="B185" s="165" t="s">
        <v>221</v>
      </c>
      <c r="C185" s="165" t="s">
        <v>710</v>
      </c>
      <c r="D185" s="165" t="s">
        <v>754</v>
      </c>
      <c r="E185" s="166" t="s">
        <v>224</v>
      </c>
      <c r="F185" s="165" t="s">
        <v>781</v>
      </c>
      <c r="G185" s="165" t="s">
        <v>723</v>
      </c>
      <c r="H185" s="158" t="s">
        <v>5301</v>
      </c>
      <c r="I185" s="170"/>
      <c r="J185" s="167"/>
      <c r="K185" s="185">
        <v>71</v>
      </c>
      <c r="L185" s="158" t="s">
        <v>5302</v>
      </c>
      <c r="M185" s="158"/>
      <c r="N185" s="158">
        <f t="shared" si="19"/>
        <v>208239.26249999998</v>
      </c>
      <c r="O185" s="179">
        <v>34706.543749999997</v>
      </c>
      <c r="P185" s="169"/>
      <c r="Q185" s="169">
        <v>40082.162388549928</v>
      </c>
      <c r="R185" s="169">
        <f>+SUMIFS('MT-Tracking Co.op'!$P$7:$P$402,'MT-Tracking Co.op'!$F$7:$F$402,Target!$I185)+SUMIFS('MT-Tracking'!$P:$P,'MT-Tracking'!$G:$G,Target!$I185)+SUMIFS('MT-Tracking'!$P:$P,'MT-Tracking'!$D:$D,Target!$D185,'MT-Tracking'!$F:$F,Target!$C185)</f>
        <v>27713.29699999997</v>
      </c>
      <c r="S185" s="211">
        <f t="shared" si="11"/>
        <v>0.69141222300712724</v>
      </c>
      <c r="T185" s="217"/>
    </row>
    <row r="186" spans="1:20" s="163" customFormat="1" ht="16.5" customHeight="1" outlineLevel="1" x14ac:dyDescent="0.2">
      <c r="A186" s="164" t="s">
        <v>1134</v>
      </c>
      <c r="B186" s="165" t="s">
        <v>221</v>
      </c>
      <c r="C186" s="165"/>
      <c r="D186" s="165" t="s">
        <v>754</v>
      </c>
      <c r="E186" s="166" t="s">
        <v>224</v>
      </c>
      <c r="F186" s="165" t="s">
        <v>781</v>
      </c>
      <c r="G186" s="165" t="s">
        <v>723</v>
      </c>
      <c r="H186" s="158" t="s">
        <v>178</v>
      </c>
      <c r="I186" s="170">
        <v>5040508</v>
      </c>
      <c r="J186" s="167"/>
      <c r="K186" s="185">
        <v>1</v>
      </c>
      <c r="L186" s="158" t="s">
        <v>5298</v>
      </c>
      <c r="M186" s="158"/>
      <c r="N186" s="158">
        <f t="shared" si="19"/>
        <v>63486.295999999988</v>
      </c>
      <c r="O186" s="179">
        <v>10581.049333333331</v>
      </c>
      <c r="P186" s="169"/>
      <c r="Q186" s="169">
        <v>10628.364935578711</v>
      </c>
      <c r="R186" s="169">
        <f>+SUMIFS('MT-Tracking Co.op'!$P$7:$P$402,'MT-Tracking Co.op'!$F$7:$F$402,Target!$I186)+SUMIFS('MT-Tracking'!$P:$P,'MT-Tracking'!$G:$G,Target!$I186)+SUMIFS('MT-Tracking'!$P:$P,'MT-Tracking'!$D:$D,Target!$D186,'MT-Tracking'!$F:$F,Target!$C186)</f>
        <v>18646.173999999999</v>
      </c>
      <c r="S186" s="211">
        <f t="shared" si="11"/>
        <v>1.7543784122035062</v>
      </c>
      <c r="T186" s="217"/>
    </row>
    <row r="187" spans="1:20" s="163" customFormat="1" ht="16.5" customHeight="1" outlineLevel="1" x14ac:dyDescent="0.2">
      <c r="A187" s="164" t="s">
        <v>1134</v>
      </c>
      <c r="B187" s="165" t="s">
        <v>221</v>
      </c>
      <c r="C187" s="165" t="s">
        <v>702</v>
      </c>
      <c r="D187" s="165" t="s">
        <v>754</v>
      </c>
      <c r="E187" s="166" t="s">
        <v>224</v>
      </c>
      <c r="F187" s="165" t="s">
        <v>781</v>
      </c>
      <c r="G187" s="165" t="s">
        <v>723</v>
      </c>
      <c r="H187" s="158" t="s">
        <v>5325</v>
      </c>
      <c r="I187" s="170"/>
      <c r="J187" s="167"/>
      <c r="K187" s="185">
        <v>5</v>
      </c>
      <c r="L187" s="158" t="s">
        <v>5302</v>
      </c>
      <c r="M187" s="158"/>
      <c r="N187" s="158">
        <f t="shared" si="19"/>
        <v>41045.266972413796</v>
      </c>
      <c r="O187" s="179">
        <v>6840.8778287356326</v>
      </c>
      <c r="P187" s="169"/>
      <c r="Q187" s="169">
        <v>9512.198488687136</v>
      </c>
      <c r="R187" s="169">
        <f>+SUMIFS('MT-Tracking Co.op'!$P$7:$P$402,'MT-Tracking Co.op'!$F$7:$F$402,Target!$I187)+SUMIFS('MT-Tracking'!$P:$P,'MT-Tracking'!$G:$G,Target!$I187)+SUMIFS('MT-Tracking'!$P:$P,'MT-Tracking'!$D:$D,Target!$D187,'MT-Tracking'!$F:$F,Target!$C187)</f>
        <v>2857.8085200000005</v>
      </c>
      <c r="S187" s="211">
        <f t="shared" si="11"/>
        <v>0.30043617397164218</v>
      </c>
      <c r="T187" s="217"/>
    </row>
    <row r="188" spans="1:20" s="163" customFormat="1" ht="16.5" customHeight="1" x14ac:dyDescent="0.2">
      <c r="A188" s="172" t="s">
        <v>1134</v>
      </c>
      <c r="B188" s="173" t="s">
        <v>221</v>
      </c>
      <c r="C188" s="173"/>
      <c r="D188" s="173"/>
      <c r="E188" s="174" t="s">
        <v>224</v>
      </c>
      <c r="F188" s="173" t="s">
        <v>781</v>
      </c>
      <c r="G188" s="175" t="s">
        <v>723</v>
      </c>
      <c r="H188" s="176">
        <v>6</v>
      </c>
      <c r="I188" s="237"/>
      <c r="J188" s="176"/>
      <c r="K188" s="177">
        <f>+SUM(K181:K187)</f>
        <v>219</v>
      </c>
      <c r="L188" s="176"/>
      <c r="M188" s="176">
        <f>+SUM(M181:M187)</f>
        <v>2</v>
      </c>
      <c r="N188" s="176">
        <f>+SUBTOTAL(9,N181:N187)</f>
        <v>1739509.0451113302</v>
      </c>
      <c r="O188" s="176">
        <f t="shared" ref="O188:R188" si="20">+SUBTOTAL(9,O181:O187)</f>
        <v>289918.17418522172</v>
      </c>
      <c r="P188" s="176">
        <f t="shared" si="20"/>
        <v>0</v>
      </c>
      <c r="Q188" s="176">
        <f t="shared" si="20"/>
        <v>396630.95517220581</v>
      </c>
      <c r="R188" s="176">
        <f t="shared" si="20"/>
        <v>239727.79975999997</v>
      </c>
      <c r="S188" s="212">
        <f t="shared" si="11"/>
        <v>0.60441021214775592</v>
      </c>
      <c r="T188" s="218"/>
    </row>
    <row r="189" spans="1:20" outlineLevel="1" x14ac:dyDescent="0.25">
      <c r="A189" s="164" t="s">
        <v>1134</v>
      </c>
      <c r="B189" s="165" t="s">
        <v>221</v>
      </c>
      <c r="C189" s="165"/>
      <c r="D189" s="165" t="s">
        <v>755</v>
      </c>
      <c r="E189" s="166" t="s">
        <v>243</v>
      </c>
      <c r="F189" s="165" t="s">
        <v>781</v>
      </c>
      <c r="G189" s="165" t="s">
        <v>5326</v>
      </c>
      <c r="H189" s="158" t="s">
        <v>178</v>
      </c>
      <c r="I189" s="170">
        <v>5010455</v>
      </c>
      <c r="J189" s="167" t="s">
        <v>234</v>
      </c>
      <c r="K189" s="185">
        <v>1</v>
      </c>
      <c r="L189" s="158" t="s">
        <v>5298</v>
      </c>
      <c r="M189" s="158"/>
      <c r="N189" s="158">
        <f t="shared" si="19"/>
        <v>50690.892</v>
      </c>
      <c r="O189" s="169">
        <v>8448.482</v>
      </c>
      <c r="P189" s="169"/>
      <c r="Q189" s="169">
        <v>8486.2613356118236</v>
      </c>
      <c r="R189" s="169">
        <f>+SUMIFS('MT-Tracking Co.op'!$P$7:$P$402,'MT-Tracking Co.op'!$F$7:$F$402,Target!$I189)+SUMIFS('MT-Tracking'!$P:$P,'MT-Tracking'!$G:$G,Target!$I189)+SUMIFS('MT-Tracking'!$P:$P,'MT-Tracking'!$D:$D,Target!$D189,'MT-Tracking'!$F:$F,Target!$C189)</f>
        <v>7422.7119999999986</v>
      </c>
      <c r="S189" s="211">
        <f t="shared" si="11"/>
        <v>0.87467398262309726</v>
      </c>
      <c r="T189" s="217"/>
    </row>
    <row r="190" spans="1:20" outlineLevel="1" x14ac:dyDescent="0.25">
      <c r="A190" s="164" t="s">
        <v>1134</v>
      </c>
      <c r="B190" s="165" t="s">
        <v>221</v>
      </c>
      <c r="C190" s="165"/>
      <c r="D190" s="165" t="s">
        <v>755</v>
      </c>
      <c r="E190" s="166" t="s">
        <v>243</v>
      </c>
      <c r="F190" s="165" t="s">
        <v>781</v>
      </c>
      <c r="G190" s="165" t="s">
        <v>5327</v>
      </c>
      <c r="H190" s="158" t="s">
        <v>39</v>
      </c>
      <c r="I190" s="170">
        <v>10010</v>
      </c>
      <c r="J190" s="167" t="s">
        <v>235</v>
      </c>
      <c r="K190" s="185">
        <v>1</v>
      </c>
      <c r="L190" s="158" t="s">
        <v>5298</v>
      </c>
      <c r="M190" s="158">
        <v>1</v>
      </c>
      <c r="N190" s="158">
        <f t="shared" si="19"/>
        <v>152391.69144</v>
      </c>
      <c r="O190" s="169">
        <v>25398.615239999999</v>
      </c>
      <c r="P190" s="169"/>
      <c r="Q190" s="169">
        <v>47237.612900064785</v>
      </c>
      <c r="R190" s="169">
        <f>+SUMIFS('MT-Tracking Co.op'!$P$7:$P$402,'MT-Tracking Co.op'!$F$7:$F$402,Target!$I190)+SUMIFS('MT-Tracking'!$P:$P,'MT-Tracking'!$G:$G,Target!$I190)+SUMIFS('MT-Tracking'!$P:$P,'MT-Tracking'!$D:$D,Target!$D190,'MT-Tracking'!$F:$F,Target!$C190)</f>
        <v>0</v>
      </c>
      <c r="S190" s="211">
        <f t="shared" si="11"/>
        <v>0</v>
      </c>
      <c r="T190" s="217"/>
    </row>
    <row r="191" spans="1:20" outlineLevel="1" x14ac:dyDescent="0.25">
      <c r="A191" s="164" t="s">
        <v>1134</v>
      </c>
      <c r="B191" s="165" t="s">
        <v>221</v>
      </c>
      <c r="C191" s="165"/>
      <c r="D191" s="165" t="s">
        <v>755</v>
      </c>
      <c r="E191" s="166" t="s">
        <v>243</v>
      </c>
      <c r="F191" s="165" t="s">
        <v>781</v>
      </c>
      <c r="G191" s="165" t="s">
        <v>5327</v>
      </c>
      <c r="H191" s="158" t="s">
        <v>5361</v>
      </c>
      <c r="I191" s="170">
        <v>6812300</v>
      </c>
      <c r="J191" s="167" t="s">
        <v>236</v>
      </c>
      <c r="K191" s="185">
        <v>1</v>
      </c>
      <c r="L191" s="158" t="s">
        <v>5298</v>
      </c>
      <c r="M191" s="158"/>
      <c r="N191" s="158">
        <f t="shared" si="19"/>
        <v>246985.74940000003</v>
      </c>
      <c r="O191" s="169">
        <v>41164.291566666674</v>
      </c>
      <c r="P191" s="169"/>
      <c r="Q191" s="169">
        <v>57374.013142419819</v>
      </c>
      <c r="R191" s="169">
        <f>+SUMIFS('MT-Tracking Co.op'!$P$7:$P$402,'MT-Tracking Co.op'!$F$7:$F$402,Target!$I191)+SUMIFS('MT-Tracking'!$P:$P,'MT-Tracking'!$G:$G,Target!$I191)+SUMIFS('MT-Tracking'!$P:$P,'MT-Tracking'!$D:$D,Target!$D191,'MT-Tracking'!$F:$F,Target!$C191)</f>
        <v>29873.643000000004</v>
      </c>
      <c r="S191" s="211">
        <f t="shared" si="11"/>
        <v>0.520682472147181</v>
      </c>
      <c r="T191" s="217"/>
    </row>
    <row r="192" spans="1:20" outlineLevel="1" x14ac:dyDescent="0.25">
      <c r="A192" s="164" t="s">
        <v>1134</v>
      </c>
      <c r="B192" s="165" t="s">
        <v>221</v>
      </c>
      <c r="C192" s="165"/>
      <c r="D192" s="165" t="s">
        <v>755</v>
      </c>
      <c r="E192" s="166" t="s">
        <v>243</v>
      </c>
      <c r="F192" s="165" t="s">
        <v>781</v>
      </c>
      <c r="G192" s="165" t="s">
        <v>5326</v>
      </c>
      <c r="H192" s="158" t="s">
        <v>5300</v>
      </c>
      <c r="I192" s="170">
        <v>5135837</v>
      </c>
      <c r="J192" s="167" t="s">
        <v>237</v>
      </c>
      <c r="K192" s="185">
        <v>1</v>
      </c>
      <c r="L192" s="158" t="s">
        <v>5298</v>
      </c>
      <c r="M192" s="158"/>
      <c r="N192" s="158">
        <f t="shared" si="19"/>
        <v>26740.600919999997</v>
      </c>
      <c r="O192" s="169">
        <v>4456.7668199999998</v>
      </c>
      <c r="P192" s="169"/>
      <c r="Q192" s="169">
        <v>5147.0654264483273</v>
      </c>
      <c r="R192" s="169">
        <f>+SUMIFS('MT-Tracking Co.op'!$P$7:$P$402,'MT-Tracking Co.op'!$F$7:$F$402,Target!$I192)+SUMIFS('MT-Tracking'!$P:$P,'MT-Tracking'!$G:$G,Target!$I192)+SUMIFS('MT-Tracking'!$P:$P,'MT-Tracking'!$D:$D,Target!$D192,'MT-Tracking'!$F:$F,Target!$C192)</f>
        <v>5038.5169999999998</v>
      </c>
      <c r="S192" s="211">
        <f t="shared" si="11"/>
        <v>0.97891061848746885</v>
      </c>
      <c r="T192" s="217"/>
    </row>
    <row r="193" spans="1:20" outlineLevel="1" x14ac:dyDescent="0.25">
      <c r="A193" s="164" t="s">
        <v>1134</v>
      </c>
      <c r="B193" s="165" t="s">
        <v>221</v>
      </c>
      <c r="C193" s="165"/>
      <c r="D193" s="165" t="s">
        <v>755</v>
      </c>
      <c r="E193" s="166" t="s">
        <v>243</v>
      </c>
      <c r="F193" s="165" t="s">
        <v>781</v>
      </c>
      <c r="G193" s="165" t="s">
        <v>5326</v>
      </c>
      <c r="H193" s="158" t="s">
        <v>5300</v>
      </c>
      <c r="I193" s="170">
        <v>5129708</v>
      </c>
      <c r="J193" s="167" t="s">
        <v>238</v>
      </c>
      <c r="K193" s="185">
        <v>1</v>
      </c>
      <c r="L193" s="158" t="s">
        <v>5298</v>
      </c>
      <c r="M193" s="158"/>
      <c r="N193" s="158">
        <f t="shared" si="19"/>
        <v>7021.1639999999998</v>
      </c>
      <c r="O193" s="169">
        <v>1170.194</v>
      </c>
      <c r="P193" s="169"/>
      <c r="Q193" s="169">
        <v>1351.4427213486736</v>
      </c>
      <c r="R193" s="169">
        <f>+SUMIFS('MT-Tracking Co.op'!$P$7:$P$402,'MT-Tracking Co.op'!$F$7:$F$402,Target!$I193)+SUMIFS('MT-Tracking'!$P:$P,'MT-Tracking'!$G:$G,Target!$I193)+SUMIFS('MT-Tracking'!$P:$P,'MT-Tracking'!$D:$D,Target!$D193,'MT-Tracking'!$F:$F,Target!$C193)</f>
        <v>2350.703</v>
      </c>
      <c r="S193" s="211">
        <f t="shared" si="11"/>
        <v>1.7394026123830937</v>
      </c>
      <c r="T193" s="217"/>
    </row>
    <row r="194" spans="1:20" outlineLevel="1" x14ac:dyDescent="0.25">
      <c r="A194" s="164" t="s">
        <v>1134</v>
      </c>
      <c r="B194" s="165" t="s">
        <v>221</v>
      </c>
      <c r="C194" s="165"/>
      <c r="D194" s="165" t="s">
        <v>755</v>
      </c>
      <c r="E194" s="166" t="s">
        <v>243</v>
      </c>
      <c r="F194" s="165" t="s">
        <v>781</v>
      </c>
      <c r="G194" s="165" t="s">
        <v>5327</v>
      </c>
      <c r="H194" s="158" t="s">
        <v>5300</v>
      </c>
      <c r="I194" s="170">
        <v>5170089</v>
      </c>
      <c r="J194" s="167" t="s">
        <v>239</v>
      </c>
      <c r="K194" s="185">
        <v>1</v>
      </c>
      <c r="L194" s="158" t="s">
        <v>5298</v>
      </c>
      <c r="M194" s="158"/>
      <c r="N194" s="158">
        <f t="shared" si="19"/>
        <v>28054.964</v>
      </c>
      <c r="O194" s="169">
        <v>4675.8273333333336</v>
      </c>
      <c r="P194" s="169"/>
      <c r="Q194" s="169">
        <v>5400.0557308587395</v>
      </c>
      <c r="R194" s="169">
        <f>+SUMIFS('MT-Tracking Co.op'!$P$7:$P$402,'MT-Tracking Co.op'!$F$7:$F$402,Target!$I194)+SUMIFS('MT-Tracking'!$P:$P,'MT-Tracking'!$G:$G,Target!$I194)+SUMIFS('MT-Tracking'!$P:$P,'MT-Tracking'!$D:$D,Target!$D194,'MT-Tracking'!$F:$F,Target!$C194)</f>
        <v>9055.4390000000003</v>
      </c>
      <c r="S194" s="211">
        <f t="shared" si="11"/>
        <v>1.6769158414889112</v>
      </c>
      <c r="T194" s="217"/>
    </row>
    <row r="195" spans="1:20" outlineLevel="1" x14ac:dyDescent="0.25">
      <c r="A195" s="164" t="s">
        <v>1134</v>
      </c>
      <c r="B195" s="165" t="s">
        <v>221</v>
      </c>
      <c r="C195" s="165"/>
      <c r="D195" s="165" t="s">
        <v>755</v>
      </c>
      <c r="E195" s="166" t="s">
        <v>243</v>
      </c>
      <c r="F195" s="165" t="s">
        <v>781</v>
      </c>
      <c r="G195" s="165" t="s">
        <v>5327</v>
      </c>
      <c r="H195" s="158" t="s">
        <v>5300</v>
      </c>
      <c r="I195" s="170">
        <v>5135820</v>
      </c>
      <c r="J195" s="167" t="s">
        <v>240</v>
      </c>
      <c r="K195" s="185">
        <v>1</v>
      </c>
      <c r="L195" s="158" t="s">
        <v>5298</v>
      </c>
      <c r="M195" s="158"/>
      <c r="N195" s="158">
        <f t="shared" si="19"/>
        <v>10003.2552</v>
      </c>
      <c r="O195" s="169">
        <v>1667.2092</v>
      </c>
      <c r="P195" s="169"/>
      <c r="Q195" s="169">
        <v>1925.4394897816476</v>
      </c>
      <c r="R195" s="169">
        <f>+SUMIFS('MT-Tracking Co.op'!$P$7:$P$402,'MT-Tracking Co.op'!$F$7:$F$402,Target!$I195)+SUMIFS('MT-Tracking'!$P:$P,'MT-Tracking'!$G:$G,Target!$I195)+SUMIFS('MT-Tracking'!$P:$P,'MT-Tracking'!$D:$D,Target!$D195,'MT-Tracking'!$F:$F,Target!$C195)</f>
        <v>1322.0500000000002</v>
      </c>
      <c r="S195" s="211">
        <f t="shared" si="11"/>
        <v>0.6866224604907869</v>
      </c>
      <c r="T195" s="217"/>
    </row>
    <row r="196" spans="1:20" outlineLevel="1" x14ac:dyDescent="0.25">
      <c r="A196" s="164" t="s">
        <v>1134</v>
      </c>
      <c r="B196" s="165" t="s">
        <v>221</v>
      </c>
      <c r="C196" s="165"/>
      <c r="D196" s="165" t="s">
        <v>755</v>
      </c>
      <c r="E196" s="166" t="s">
        <v>243</v>
      </c>
      <c r="F196" s="165" t="s">
        <v>781</v>
      </c>
      <c r="G196" s="165" t="s">
        <v>5327</v>
      </c>
      <c r="H196" s="158" t="s">
        <v>5300</v>
      </c>
      <c r="I196" s="170">
        <v>5122013</v>
      </c>
      <c r="J196" s="167" t="s">
        <v>241</v>
      </c>
      <c r="K196" s="185">
        <v>1</v>
      </c>
      <c r="L196" s="158" t="s">
        <v>5298</v>
      </c>
      <c r="M196" s="158"/>
      <c r="N196" s="158">
        <f t="shared" si="19"/>
        <v>34122.881999999998</v>
      </c>
      <c r="O196" s="169">
        <v>5687.1469999999999</v>
      </c>
      <c r="P196" s="169"/>
      <c r="Q196" s="169">
        <v>6568.016430087614</v>
      </c>
      <c r="R196" s="169">
        <f>+SUMIFS('MT-Tracking Co.op'!$P$7:$P$402,'MT-Tracking Co.op'!$F$7:$F$402,Target!$I196)+SUMIFS('MT-Tracking'!$P:$P,'MT-Tracking'!$G:$G,Target!$I196)+SUMIFS('MT-Tracking'!$P:$P,'MT-Tracking'!$D:$D,Target!$D196,'MT-Tracking'!$F:$F,Target!$C196)</f>
        <v>13350.175000000003</v>
      </c>
      <c r="S196" s="211">
        <f t="shared" si="11"/>
        <v>2.0326037765136831</v>
      </c>
      <c r="T196" s="217"/>
    </row>
    <row r="197" spans="1:20" outlineLevel="1" x14ac:dyDescent="0.25">
      <c r="A197" s="164" t="s">
        <v>1134</v>
      </c>
      <c r="B197" s="165" t="s">
        <v>221</v>
      </c>
      <c r="C197" s="165"/>
      <c r="D197" s="165" t="s">
        <v>755</v>
      </c>
      <c r="E197" s="166" t="s">
        <v>243</v>
      </c>
      <c r="F197" s="165" t="s">
        <v>781</v>
      </c>
      <c r="G197" s="165" t="s">
        <v>5327</v>
      </c>
      <c r="H197" s="158" t="s">
        <v>5300</v>
      </c>
      <c r="I197" s="170">
        <v>5100101</v>
      </c>
      <c r="J197" s="167" t="s">
        <v>242</v>
      </c>
      <c r="K197" s="185">
        <v>1</v>
      </c>
      <c r="L197" s="158" t="s">
        <v>5298</v>
      </c>
      <c r="M197" s="158"/>
      <c r="N197" s="158">
        <f t="shared" si="19"/>
        <v>4482.7752</v>
      </c>
      <c r="O197" s="169">
        <v>747.12920000000008</v>
      </c>
      <c r="P197" s="169"/>
      <c r="Q197" s="169">
        <v>862.85036433878281</v>
      </c>
      <c r="R197" s="169">
        <f>+SUMIFS('MT-Tracking Co.op'!$P$7:$P$402,'MT-Tracking Co.op'!$F$7:$F$402,Target!$I197)+SUMIFS('MT-Tracking'!$P:$P,'MT-Tracking'!$G:$G,Target!$I197)+SUMIFS('MT-Tracking'!$P:$P,'MT-Tracking'!$D:$D,Target!$D197,'MT-Tracking'!$F:$F,Target!$C197)</f>
        <v>0</v>
      </c>
      <c r="S197" s="211">
        <f t="shared" si="11"/>
        <v>0</v>
      </c>
      <c r="T197" s="217"/>
    </row>
    <row r="198" spans="1:20" outlineLevel="1" x14ac:dyDescent="0.25">
      <c r="A198" s="164" t="s">
        <v>1134</v>
      </c>
      <c r="B198" s="165" t="s">
        <v>221</v>
      </c>
      <c r="C198" s="165" t="s">
        <v>701</v>
      </c>
      <c r="D198" s="165" t="s">
        <v>755</v>
      </c>
      <c r="E198" s="166" t="s">
        <v>243</v>
      </c>
      <c r="F198" s="165" t="s">
        <v>781</v>
      </c>
      <c r="G198" s="165" t="s">
        <v>1135</v>
      </c>
      <c r="H198" s="158" t="s">
        <v>5303</v>
      </c>
      <c r="I198" s="170"/>
      <c r="J198" s="167"/>
      <c r="K198" s="185">
        <v>61</v>
      </c>
      <c r="L198" s="158" t="s">
        <v>5302</v>
      </c>
      <c r="M198" s="158">
        <v>1</v>
      </c>
      <c r="N198" s="158">
        <f t="shared" si="19"/>
        <v>650240.95248996012</v>
      </c>
      <c r="O198" s="179">
        <v>108373.49208166002</v>
      </c>
      <c r="P198" s="169"/>
      <c r="Q198" s="169">
        <v>161289.51833767863</v>
      </c>
      <c r="R198" s="169">
        <f>+SUMIFS('MT-Tracking Co.op'!$P$7:$P$402,'MT-Tracking Co.op'!$F$7:$F$402,Target!$I198)+SUMIFS('MT-Tracking'!$P:$P,'MT-Tracking'!$G:$G,Target!$I198)+SUMIFS('MT-Tracking'!$P:$P,'MT-Tracking'!$D:$D,Target!$D198,'MT-Tracking'!$F:$F,Target!$C198)</f>
        <v>96615.822600000014</v>
      </c>
      <c r="S198" s="211">
        <f t="shared" si="11"/>
        <v>0.59902108702267554</v>
      </c>
      <c r="T198" s="217"/>
    </row>
    <row r="199" spans="1:20" outlineLevel="1" x14ac:dyDescent="0.25">
      <c r="A199" s="164" t="s">
        <v>1134</v>
      </c>
      <c r="B199" s="165" t="s">
        <v>221</v>
      </c>
      <c r="C199" s="165" t="s">
        <v>708</v>
      </c>
      <c r="D199" s="165" t="s">
        <v>755</v>
      </c>
      <c r="E199" s="166" t="s">
        <v>243</v>
      </c>
      <c r="F199" s="165" t="s">
        <v>781</v>
      </c>
      <c r="G199" s="165" t="s">
        <v>724</v>
      </c>
      <c r="H199" s="183" t="s">
        <v>5310</v>
      </c>
      <c r="I199" s="238"/>
      <c r="J199" s="167"/>
      <c r="K199" s="185">
        <v>19</v>
      </c>
      <c r="L199" s="158" t="s">
        <v>5302</v>
      </c>
      <c r="M199" s="158"/>
      <c r="N199" s="158">
        <f t="shared" si="19"/>
        <v>75665.377519999995</v>
      </c>
      <c r="O199" s="169">
        <v>12610.896253333332</v>
      </c>
      <c r="P199" s="169"/>
      <c r="Q199" s="169">
        <v>12155.449897593842</v>
      </c>
      <c r="R199" s="169">
        <f>+SUMIFS('MT-Tracking Co.op'!$P$7:$P$402,'MT-Tracking Co.op'!$F$7:$F$402,Target!$I199)+SUMIFS('MT-Tracking'!$P:$P,'MT-Tracking'!$G:$G,Target!$I199)+SUMIFS('MT-Tracking'!$P:$P,'MT-Tracking'!$D:$D,Target!$D199,'MT-Tracking'!$F:$F,Target!$C199)</f>
        <v>8451.4429999999993</v>
      </c>
      <c r="S199" s="211">
        <f t="shared" si="11"/>
        <v>0.6952801476869197</v>
      </c>
      <c r="T199" s="217"/>
    </row>
    <row r="200" spans="1:20" outlineLevel="1" x14ac:dyDescent="0.25">
      <c r="A200" s="164" t="s">
        <v>1134</v>
      </c>
      <c r="B200" s="165" t="s">
        <v>221</v>
      </c>
      <c r="C200" s="165" t="s">
        <v>710</v>
      </c>
      <c r="D200" s="165" t="s">
        <v>755</v>
      </c>
      <c r="E200" s="166" t="s">
        <v>243</v>
      </c>
      <c r="F200" s="165" t="s">
        <v>781</v>
      </c>
      <c r="G200" s="165" t="s">
        <v>724</v>
      </c>
      <c r="H200" s="158" t="s">
        <v>5301</v>
      </c>
      <c r="I200" s="170"/>
      <c r="J200" s="167"/>
      <c r="K200" s="185">
        <v>55</v>
      </c>
      <c r="L200" s="158" t="s">
        <v>5302</v>
      </c>
      <c r="M200" s="158"/>
      <c r="N200" s="158">
        <f t="shared" si="19"/>
        <v>202207.67720000001</v>
      </c>
      <c r="O200" s="169">
        <v>33701.279533333334</v>
      </c>
      <c r="P200" s="169"/>
      <c r="Q200" s="169">
        <v>38921.195054375901</v>
      </c>
      <c r="R200" s="169">
        <f>+SUMIFS('MT-Tracking Co.op'!$P$7:$P$402,'MT-Tracking Co.op'!$F$7:$F$402,Target!$I200)+SUMIFS('MT-Tracking'!$P:$P,'MT-Tracking'!$G:$G,Target!$I200)+SUMIFS('MT-Tracking'!$P:$P,'MT-Tracking'!$D:$D,Target!$D200,'MT-Tracking'!$F:$F,Target!$C200)</f>
        <v>37023.848999999995</v>
      </c>
      <c r="S200" s="211">
        <f t="shared" si="11"/>
        <v>0.95125159821723948</v>
      </c>
      <c r="T200" s="217"/>
    </row>
    <row r="201" spans="1:20" outlineLevel="1" x14ac:dyDescent="0.25">
      <c r="A201" s="164" t="s">
        <v>1134</v>
      </c>
      <c r="B201" s="165" t="s">
        <v>221</v>
      </c>
      <c r="C201" s="165" t="s">
        <v>702</v>
      </c>
      <c r="D201" s="165" t="s">
        <v>755</v>
      </c>
      <c r="E201" s="166" t="s">
        <v>243</v>
      </c>
      <c r="F201" s="165" t="s">
        <v>781</v>
      </c>
      <c r="G201" s="165" t="s">
        <v>724</v>
      </c>
      <c r="H201" s="158" t="s">
        <v>5325</v>
      </c>
      <c r="I201" s="170"/>
      <c r="J201" s="167"/>
      <c r="K201" s="185">
        <v>31</v>
      </c>
      <c r="L201" s="158" t="s">
        <v>5302</v>
      </c>
      <c r="M201" s="158"/>
      <c r="N201" s="158">
        <f t="shared" si="19"/>
        <v>252918.06083448278</v>
      </c>
      <c r="O201" s="169">
        <v>42153.010139080463</v>
      </c>
      <c r="P201" s="169"/>
      <c r="Q201" s="169">
        <v>58613.500982911675</v>
      </c>
      <c r="R201" s="169">
        <f>+SUMIFS('MT-Tracking Co.op'!$P$7:$P$402,'MT-Tracking Co.op'!$F$7:$F$402,Target!$I201)+SUMIFS('MT-Tracking'!$P:$P,'MT-Tracking'!$G:$G,Target!$I201)+SUMIFS('MT-Tracking'!$P:$P,'MT-Tracking'!$D:$D,Target!$D201,'MT-Tracking'!$F:$F,Target!$C201)</f>
        <v>31270.689599999998</v>
      </c>
      <c r="S201" s="211">
        <f t="shared" ref="S201:S266" si="21">+IFERROR(R201/Q201,0)</f>
        <v>0.53350659959924129</v>
      </c>
      <c r="T201" s="217"/>
    </row>
    <row r="202" spans="1:20" s="163" customFormat="1" ht="16.5" customHeight="1" x14ac:dyDescent="0.2">
      <c r="A202" s="172" t="s">
        <v>1134</v>
      </c>
      <c r="B202" s="173" t="s">
        <v>221</v>
      </c>
      <c r="C202" s="173"/>
      <c r="D202" s="173"/>
      <c r="E202" s="174" t="s">
        <v>243</v>
      </c>
      <c r="F202" s="173" t="s">
        <v>781</v>
      </c>
      <c r="G202" s="175" t="s">
        <v>724</v>
      </c>
      <c r="H202" s="176">
        <v>7</v>
      </c>
      <c r="I202" s="237"/>
      <c r="J202" s="176"/>
      <c r="K202" s="177">
        <f>+SUM(K189:K201)</f>
        <v>175</v>
      </c>
      <c r="L202" s="176"/>
      <c r="M202" s="176">
        <f>+SUM(M189:M201)</f>
        <v>2</v>
      </c>
      <c r="N202" s="176">
        <f>+SUM(N189:N201)</f>
        <v>1741526.0422044431</v>
      </c>
      <c r="O202" s="176">
        <f>+SUM(O189:O201)</f>
        <v>290254.34036740719</v>
      </c>
      <c r="P202" s="176">
        <f t="shared" ref="P202" si="22">+SUBTOTAL(9,P189:P201)</f>
        <v>0</v>
      </c>
      <c r="Q202" s="176">
        <f>+SUM(Q189:Q201)</f>
        <v>405332.42181352025</v>
      </c>
      <c r="R202" s="176">
        <f>+SUM(R189:R201)</f>
        <v>241775.04320000001</v>
      </c>
      <c r="S202" s="212">
        <f t="shared" si="21"/>
        <v>0.5964858229654092</v>
      </c>
      <c r="T202" s="218"/>
    </row>
    <row r="203" spans="1:20" s="163" customFormat="1" ht="16.5" customHeight="1" outlineLevel="1" x14ac:dyDescent="0.2">
      <c r="A203" s="164" t="s">
        <v>1134</v>
      </c>
      <c r="B203" s="165" t="s">
        <v>221</v>
      </c>
      <c r="C203" s="165"/>
      <c r="D203" s="165" t="s">
        <v>756</v>
      </c>
      <c r="E203" s="166" t="s">
        <v>265</v>
      </c>
      <c r="F203" s="165" t="s">
        <v>781</v>
      </c>
      <c r="G203" s="165" t="s">
        <v>5328</v>
      </c>
      <c r="H203" s="158" t="s">
        <v>5300</v>
      </c>
      <c r="I203" s="170">
        <v>5298499</v>
      </c>
      <c r="J203" s="167" t="s">
        <v>266</v>
      </c>
      <c r="K203" s="185">
        <v>1</v>
      </c>
      <c r="L203" s="158" t="s">
        <v>5298</v>
      </c>
      <c r="M203" s="158"/>
      <c r="N203" s="158">
        <f t="shared" si="19"/>
        <v>9305.1460000000006</v>
      </c>
      <c r="O203" s="169">
        <v>1550.8576666666668</v>
      </c>
      <c r="P203" s="169"/>
      <c r="Q203" s="169">
        <v>1791.0665286819574</v>
      </c>
      <c r="R203" s="169">
        <f>+SUMIFS('MT-Tracking Co.op'!$P$7:$P$402,'MT-Tracking Co.op'!$F$7:$F$402,Target!$I203)+SUMIFS('MT-Tracking'!$P:$P,'MT-Tracking'!$G:$G,Target!$I203)+SUMIFS('MT-Tracking'!$P:$P,'MT-Tracking'!$D:$D,Target!$D203,'MT-Tracking'!$F:$F,Target!$C203)</f>
        <v>2259.5259999999998</v>
      </c>
      <c r="S203" s="211">
        <f t="shared" si="21"/>
        <v>1.2615533615397196</v>
      </c>
      <c r="T203" s="217"/>
    </row>
    <row r="204" spans="1:20" s="163" customFormat="1" ht="16.5" customHeight="1" outlineLevel="1" x14ac:dyDescent="0.2">
      <c r="A204" s="164" t="s">
        <v>1134</v>
      </c>
      <c r="B204" s="165" t="s">
        <v>221</v>
      </c>
      <c r="C204" s="165"/>
      <c r="D204" s="165" t="s">
        <v>756</v>
      </c>
      <c r="E204" s="166" t="s">
        <v>265</v>
      </c>
      <c r="F204" s="165" t="s">
        <v>781</v>
      </c>
      <c r="G204" s="165" t="s">
        <v>5328</v>
      </c>
      <c r="H204" s="158" t="s">
        <v>5300</v>
      </c>
      <c r="I204" s="170">
        <v>6810115</v>
      </c>
      <c r="J204" s="167" t="s">
        <v>267</v>
      </c>
      <c r="K204" s="185">
        <v>1</v>
      </c>
      <c r="L204" s="158" t="s">
        <v>5298</v>
      </c>
      <c r="M204" s="158"/>
      <c r="N204" s="158">
        <f t="shared" si="19"/>
        <v>13369.119999999999</v>
      </c>
      <c r="O204" s="169">
        <v>2228.1866666666665</v>
      </c>
      <c r="P204" s="169"/>
      <c r="Q204" s="169">
        <v>2573.3054967576572</v>
      </c>
      <c r="R204" s="169">
        <f>+SUMIFS('MT-Tracking Co.op'!$P$7:$P$402,'MT-Tracking Co.op'!$F$7:$F$402,Target!$I204)+SUMIFS('MT-Tracking'!$P:$P,'MT-Tracking'!$G:$G,Target!$I204)+SUMIFS('MT-Tracking'!$P:$P,'MT-Tracking'!$D:$D,Target!$D204,'MT-Tracking'!$F:$F,Target!$C204)</f>
        <v>2840.3830000000003</v>
      </c>
      <c r="S204" s="211">
        <f t="shared" si="21"/>
        <v>1.1037877172293995</v>
      </c>
      <c r="T204" s="217"/>
    </row>
    <row r="205" spans="1:20" s="163" customFormat="1" ht="16.5" customHeight="1" outlineLevel="1" x14ac:dyDescent="0.2">
      <c r="A205" s="164" t="s">
        <v>1134</v>
      </c>
      <c r="B205" s="165" t="s">
        <v>221</v>
      </c>
      <c r="C205" s="165"/>
      <c r="D205" s="165" t="s">
        <v>756</v>
      </c>
      <c r="E205" s="166" t="s">
        <v>265</v>
      </c>
      <c r="F205" s="165" t="s">
        <v>781</v>
      </c>
      <c r="G205" s="165" t="s">
        <v>5329</v>
      </c>
      <c r="H205" s="158" t="s">
        <v>5300</v>
      </c>
      <c r="I205" s="170">
        <v>5124277</v>
      </c>
      <c r="J205" s="167" t="s">
        <v>268</v>
      </c>
      <c r="K205" s="185">
        <v>1</v>
      </c>
      <c r="L205" s="158" t="s">
        <v>5298</v>
      </c>
      <c r="M205" s="158"/>
      <c r="N205" s="158">
        <f t="shared" si="19"/>
        <v>22763.397599999997</v>
      </c>
      <c r="O205" s="169">
        <v>3793.8995999999997</v>
      </c>
      <c r="P205" s="169"/>
      <c r="Q205" s="169">
        <v>4381.5281910073409</v>
      </c>
      <c r="R205" s="169">
        <f>+SUMIFS('MT-Tracking Co.op'!$P$7:$P$402,'MT-Tracking Co.op'!$F$7:$F$402,Target!$I205)+SUMIFS('MT-Tracking'!$P:$P,'MT-Tracking'!$G:$G,Target!$I205)+SUMIFS('MT-Tracking'!$P:$P,'MT-Tracking'!$D:$D,Target!$D205,'MT-Tracking'!$F:$F,Target!$C205)</f>
        <v>7156.6730000000007</v>
      </c>
      <c r="S205" s="211">
        <f t="shared" si="21"/>
        <v>1.6333737198560936</v>
      </c>
      <c r="T205" s="217"/>
    </row>
    <row r="206" spans="1:20" s="163" customFormat="1" ht="16.5" customHeight="1" outlineLevel="1" x14ac:dyDescent="0.2">
      <c r="A206" s="164" t="s">
        <v>1134</v>
      </c>
      <c r="B206" s="165" t="s">
        <v>221</v>
      </c>
      <c r="C206" s="165" t="s">
        <v>701</v>
      </c>
      <c r="D206" s="165" t="s">
        <v>756</v>
      </c>
      <c r="E206" s="166" t="s">
        <v>265</v>
      </c>
      <c r="F206" s="165" t="s">
        <v>781</v>
      </c>
      <c r="G206" s="165" t="s">
        <v>725</v>
      </c>
      <c r="H206" s="158" t="s">
        <v>5303</v>
      </c>
      <c r="I206" s="170"/>
      <c r="J206" s="167"/>
      <c r="K206" s="185">
        <v>73</v>
      </c>
      <c r="L206" s="158" t="s">
        <v>5302</v>
      </c>
      <c r="M206" s="158">
        <v>1</v>
      </c>
      <c r="N206" s="158">
        <f t="shared" si="19"/>
        <v>778157.2054388047</v>
      </c>
      <c r="O206" s="179">
        <v>129692.86757313412</v>
      </c>
      <c r="P206" s="169"/>
      <c r="Q206" s="169">
        <v>193018.60391230392</v>
      </c>
      <c r="R206" s="169">
        <f>+SUMIFS('MT-Tracking Co.op'!$P$7:$P$402,'MT-Tracking Co.op'!$F$7:$F$402,Target!$I206)+SUMIFS('MT-Tracking'!$P:$P,'MT-Tracking'!$G:$G,Target!$I206)+SUMIFS('MT-Tracking'!$P:$P,'MT-Tracking'!$D:$D,Target!$D206,'MT-Tracking'!$F:$F,Target!$C206)</f>
        <v>115602.07032</v>
      </c>
      <c r="S206" s="211">
        <f t="shared" si="21"/>
        <v>0.59891672604016266</v>
      </c>
      <c r="T206" s="217"/>
    </row>
    <row r="207" spans="1:20" s="163" customFormat="1" ht="16.5" customHeight="1" outlineLevel="1" x14ac:dyDescent="0.2">
      <c r="A207" s="164" t="s">
        <v>1134</v>
      </c>
      <c r="B207" s="165" t="s">
        <v>221</v>
      </c>
      <c r="C207" s="165" t="s">
        <v>708</v>
      </c>
      <c r="D207" s="165" t="s">
        <v>756</v>
      </c>
      <c r="E207" s="166" t="s">
        <v>265</v>
      </c>
      <c r="F207" s="165" t="s">
        <v>781</v>
      </c>
      <c r="G207" s="165" t="s">
        <v>725</v>
      </c>
      <c r="H207" s="183" t="s">
        <v>5310</v>
      </c>
      <c r="I207" s="238"/>
      <c r="J207" s="167"/>
      <c r="K207" s="185">
        <v>27</v>
      </c>
      <c r="L207" s="158" t="s">
        <v>5302</v>
      </c>
      <c r="M207" s="158"/>
      <c r="N207" s="158">
        <f t="shared" si="19"/>
        <v>111264.57491999998</v>
      </c>
      <c r="O207" s="169">
        <v>18544.095819999999</v>
      </c>
      <c r="P207" s="169"/>
      <c r="Q207" s="169">
        <v>17874.370156412013</v>
      </c>
      <c r="R207" s="169">
        <f>+SUMIFS('MT-Tracking Co.op'!$P$7:$P$402,'MT-Tracking Co.op'!$F$7:$F$402,Target!$I207)+SUMIFS('MT-Tracking'!$P:$P,'MT-Tracking'!$G:$G,Target!$I207)+SUMIFS('MT-Tracking'!$P:$P,'MT-Tracking'!$D:$D,Target!$D207,'MT-Tracking'!$F:$F,Target!$C207)</f>
        <v>6228.4269999999988</v>
      </c>
      <c r="S207" s="211">
        <f t="shared" si="21"/>
        <v>0.34845574671987511</v>
      </c>
      <c r="T207" s="217"/>
    </row>
    <row r="208" spans="1:20" s="163" customFormat="1" ht="16.5" customHeight="1" outlineLevel="1" x14ac:dyDescent="0.2">
      <c r="A208" s="164" t="s">
        <v>1134</v>
      </c>
      <c r="B208" s="165" t="s">
        <v>221</v>
      </c>
      <c r="C208" s="165" t="s">
        <v>710</v>
      </c>
      <c r="D208" s="165" t="s">
        <v>756</v>
      </c>
      <c r="E208" s="166" t="s">
        <v>265</v>
      </c>
      <c r="F208" s="165" t="s">
        <v>781</v>
      </c>
      <c r="G208" s="165" t="s">
        <v>725</v>
      </c>
      <c r="H208" s="158" t="s">
        <v>5301</v>
      </c>
      <c r="I208" s="170"/>
      <c r="J208" s="167"/>
      <c r="K208" s="185">
        <v>66</v>
      </c>
      <c r="L208" s="158" t="s">
        <v>5302</v>
      </c>
      <c r="M208" s="158"/>
      <c r="N208" s="158">
        <f t="shared" si="19"/>
        <v>275345.96550000011</v>
      </c>
      <c r="O208" s="169">
        <v>45890.994250000018</v>
      </c>
      <c r="P208" s="169"/>
      <c r="Q208" s="169">
        <v>52998.947315245467</v>
      </c>
      <c r="R208" s="169">
        <f>+SUMIFS('MT-Tracking Co.op'!$P$7:$P$402,'MT-Tracking Co.op'!$F$7:$F$402,Target!$I208)+SUMIFS('MT-Tracking'!$P:$P,'MT-Tracking'!$G:$G,Target!$I208)+SUMIFS('MT-Tracking'!$P:$P,'MT-Tracking'!$D:$D,Target!$D208,'MT-Tracking'!$F:$F,Target!$C208)</f>
        <v>63701.706999999995</v>
      </c>
      <c r="S208" s="211">
        <f t="shared" si="21"/>
        <v>1.2019428729610977</v>
      </c>
      <c r="T208" s="217"/>
    </row>
    <row r="209" spans="1:20" s="163" customFormat="1" ht="16.5" customHeight="1" outlineLevel="1" x14ac:dyDescent="0.2">
      <c r="A209" s="164" t="s">
        <v>1134</v>
      </c>
      <c r="B209" s="165" t="s">
        <v>221</v>
      </c>
      <c r="C209" s="165" t="s">
        <v>702</v>
      </c>
      <c r="D209" s="165" t="s">
        <v>756</v>
      </c>
      <c r="E209" s="166" t="s">
        <v>265</v>
      </c>
      <c r="F209" s="165" t="s">
        <v>781</v>
      </c>
      <c r="G209" s="165" t="s">
        <v>725</v>
      </c>
      <c r="H209" s="158" t="s">
        <v>5325</v>
      </c>
      <c r="I209" s="170"/>
      <c r="J209" s="167"/>
      <c r="K209" s="185">
        <v>22</v>
      </c>
      <c r="L209" s="158" t="s">
        <v>5302</v>
      </c>
      <c r="M209" s="158"/>
      <c r="N209" s="158">
        <f t="shared" si="19"/>
        <v>178307.09279310348</v>
      </c>
      <c r="O209" s="169">
        <v>29717.84879885058</v>
      </c>
      <c r="P209" s="169"/>
      <c r="Q209" s="169">
        <v>41322.485726032341</v>
      </c>
      <c r="R209" s="169">
        <f>+SUMIFS('MT-Tracking Co.op'!$P$7:$P$402,'MT-Tracking Co.op'!$F$7:$F$402,Target!$I209)+SUMIFS('MT-Tracking'!$P:$P,'MT-Tracking'!$G:$G,Target!$I209)+SUMIFS('MT-Tracking'!$P:$P,'MT-Tracking'!$D:$D,Target!$D209,'MT-Tracking'!$F:$F,Target!$C209)</f>
        <v>26703.391480000002</v>
      </c>
      <c r="S209" s="211">
        <f t="shared" si="21"/>
        <v>0.64621938905232412</v>
      </c>
      <c r="T209" s="217"/>
    </row>
    <row r="210" spans="1:20" s="163" customFormat="1" ht="16.5" customHeight="1" x14ac:dyDescent="0.2">
      <c r="A210" s="172" t="s">
        <v>1134</v>
      </c>
      <c r="B210" s="173" t="s">
        <v>221</v>
      </c>
      <c r="C210" s="173"/>
      <c r="D210" s="173"/>
      <c r="E210" s="174" t="s">
        <v>265</v>
      </c>
      <c r="F210" s="173" t="s">
        <v>781</v>
      </c>
      <c r="G210" s="175" t="s">
        <v>725</v>
      </c>
      <c r="H210" s="176">
        <v>4</v>
      </c>
      <c r="I210" s="237"/>
      <c r="J210" s="176"/>
      <c r="K210" s="177">
        <f>+SUM(K203:K209)</f>
        <v>191</v>
      </c>
      <c r="L210" s="176"/>
      <c r="M210" s="176">
        <f>+SUM(M203:M209)</f>
        <v>1</v>
      </c>
      <c r="N210" s="176">
        <f>+SUBTOTAL(9,N203:N209)</f>
        <v>1388512.5022519084</v>
      </c>
      <c r="O210" s="176">
        <f t="shared" ref="O210:R210" si="23">+SUBTOTAL(9,O203:O209)</f>
        <v>231418.75037531805</v>
      </c>
      <c r="P210" s="176">
        <f t="shared" si="23"/>
        <v>0</v>
      </c>
      <c r="Q210" s="176">
        <f t="shared" si="23"/>
        <v>313960.3073264407</v>
      </c>
      <c r="R210" s="176">
        <f t="shared" si="23"/>
        <v>224492.17779999998</v>
      </c>
      <c r="S210" s="212">
        <f t="shared" si="21"/>
        <v>0.71503362865097431</v>
      </c>
      <c r="T210" s="218"/>
    </row>
    <row r="211" spans="1:20" s="163" customFormat="1" ht="16.5" customHeight="1" outlineLevel="1" x14ac:dyDescent="0.2">
      <c r="A211" s="164" t="s">
        <v>1134</v>
      </c>
      <c r="B211" s="165" t="s">
        <v>221</v>
      </c>
      <c r="C211" s="165"/>
      <c r="D211" s="165" t="s">
        <v>757</v>
      </c>
      <c r="E211" s="166" t="s">
        <v>277</v>
      </c>
      <c r="F211" s="165" t="s">
        <v>781</v>
      </c>
      <c r="G211" s="165" t="s">
        <v>435</v>
      </c>
      <c r="H211" s="158" t="s">
        <v>5361</v>
      </c>
      <c r="I211" s="170">
        <v>6812663</v>
      </c>
      <c r="J211" s="167" t="s">
        <v>278</v>
      </c>
      <c r="K211" s="185">
        <v>1</v>
      </c>
      <c r="L211" s="158" t="s">
        <v>5298</v>
      </c>
      <c r="M211" s="158"/>
      <c r="N211" s="158">
        <f t="shared" si="19"/>
        <v>345972.21935999999</v>
      </c>
      <c r="O211" s="169">
        <v>57662.03656</v>
      </c>
      <c r="P211" s="169"/>
      <c r="Q211" s="169">
        <v>80368.258932726851</v>
      </c>
      <c r="R211" s="169">
        <f>+SUMIFS('MT-Tracking Co.op'!$P$7:$P$402,'MT-Tracking Co.op'!$F$7:$F$402,Target!$I211)+SUMIFS('MT-Tracking'!$P:$P,'MT-Tracking'!$G:$G,Target!$I211)+SUMIFS('MT-Tracking'!$P:$P,'MT-Tracking'!$D:$D,Target!$D211,'MT-Tracking'!$F:$F,Target!$C211)</f>
        <v>28000.471999999998</v>
      </c>
      <c r="S211" s="211">
        <f t="shared" si="21"/>
        <v>0.34840212257724912</v>
      </c>
      <c r="T211" s="217"/>
    </row>
    <row r="212" spans="1:20" s="163" customFormat="1" ht="16.5" customHeight="1" outlineLevel="1" x14ac:dyDescent="0.2">
      <c r="A212" s="164" t="s">
        <v>1134</v>
      </c>
      <c r="B212" s="165" t="s">
        <v>221</v>
      </c>
      <c r="C212" s="165"/>
      <c r="D212" s="165" t="s">
        <v>757</v>
      </c>
      <c r="E212" s="166" t="s">
        <v>277</v>
      </c>
      <c r="F212" s="165" t="s">
        <v>781</v>
      </c>
      <c r="G212" s="165" t="s">
        <v>279</v>
      </c>
      <c r="H212" s="158" t="s">
        <v>178</v>
      </c>
      <c r="I212" s="170">
        <v>5010026</v>
      </c>
      <c r="J212" s="167" t="s">
        <v>279</v>
      </c>
      <c r="K212" s="185">
        <v>1</v>
      </c>
      <c r="L212" s="158" t="s">
        <v>5298</v>
      </c>
      <c r="M212" s="158"/>
      <c r="N212" s="158">
        <f t="shared" si="19"/>
        <v>274005.86700000003</v>
      </c>
      <c r="O212" s="169">
        <v>45667.644500000002</v>
      </c>
      <c r="P212" s="169"/>
      <c r="Q212" s="169">
        <v>45871.857904037191</v>
      </c>
      <c r="R212" s="169">
        <f>+SUMIFS('MT-Tracking Co.op'!$P$7:$P$402,'MT-Tracking Co.op'!$F$7:$F$402,Target!$I212)+SUMIFS('MT-Tracking'!$P:$P,'MT-Tracking'!$G:$G,Target!$I212)+SUMIFS('MT-Tracking'!$P:$P,'MT-Tracking'!$D:$D,Target!$D212,'MT-Tracking'!$F:$F,Target!$C212)</f>
        <v>30884.293999999998</v>
      </c>
      <c r="S212" s="211">
        <f t="shared" si="21"/>
        <v>0.67327323137007422</v>
      </c>
      <c r="T212" s="217"/>
    </row>
    <row r="213" spans="1:20" s="163" customFormat="1" ht="16.5" customHeight="1" outlineLevel="1" x14ac:dyDescent="0.2">
      <c r="A213" s="164" t="s">
        <v>1134</v>
      </c>
      <c r="B213" s="165" t="s">
        <v>221</v>
      </c>
      <c r="C213" s="165"/>
      <c r="D213" s="165" t="s">
        <v>757</v>
      </c>
      <c r="E213" s="166" t="s">
        <v>277</v>
      </c>
      <c r="F213" s="165" t="s">
        <v>781</v>
      </c>
      <c r="G213" s="165" t="s">
        <v>398</v>
      </c>
      <c r="H213" s="158" t="s">
        <v>5300</v>
      </c>
      <c r="I213" s="170">
        <v>5170034</v>
      </c>
      <c r="J213" s="167" t="s">
        <v>280</v>
      </c>
      <c r="K213" s="185">
        <v>1</v>
      </c>
      <c r="L213" s="158" t="s">
        <v>5298</v>
      </c>
      <c r="M213" s="158"/>
      <c r="N213" s="158">
        <f t="shared" si="19"/>
        <v>29397.404000000006</v>
      </c>
      <c r="O213" s="169">
        <v>4899.5673333333343</v>
      </c>
      <c r="P213" s="169"/>
      <c r="Q213" s="169">
        <v>5658.4503171192691</v>
      </c>
      <c r="R213" s="169">
        <f>+SUMIFS('MT-Tracking Co.op'!$P$7:$P$402,'MT-Tracking Co.op'!$F$7:$F$402,Target!$I213)+SUMIFS('MT-Tracking'!$P:$P,'MT-Tracking'!$G:$G,Target!$I213)+SUMIFS('MT-Tracking'!$P:$P,'MT-Tracking'!$D:$D,Target!$D213,'MT-Tracking'!$F:$F,Target!$C213)</f>
        <v>2034.0729999999999</v>
      </c>
      <c r="S213" s="211">
        <f t="shared" si="21"/>
        <v>0.35947527785938949</v>
      </c>
      <c r="T213" s="217"/>
    </row>
    <row r="214" spans="1:20" s="163" customFormat="1" ht="16.5" customHeight="1" outlineLevel="1" x14ac:dyDescent="0.2">
      <c r="A214" s="164" t="s">
        <v>1134</v>
      </c>
      <c r="B214" s="165" t="s">
        <v>221</v>
      </c>
      <c r="C214" s="165"/>
      <c r="D214" s="165" t="s">
        <v>757</v>
      </c>
      <c r="E214" s="166" t="s">
        <v>277</v>
      </c>
      <c r="F214" s="165" t="s">
        <v>781</v>
      </c>
      <c r="G214" s="165" t="s">
        <v>398</v>
      </c>
      <c r="H214" s="158" t="s">
        <v>5300</v>
      </c>
      <c r="I214" s="170">
        <v>5100080</v>
      </c>
      <c r="J214" s="167" t="s">
        <v>281</v>
      </c>
      <c r="K214" s="185">
        <v>1</v>
      </c>
      <c r="L214" s="158" t="s">
        <v>5298</v>
      </c>
      <c r="M214" s="158"/>
      <c r="N214" s="158">
        <f t="shared" si="19"/>
        <v>21335.250999999997</v>
      </c>
      <c r="O214" s="169">
        <v>3555.8751666666662</v>
      </c>
      <c r="P214" s="169"/>
      <c r="Q214" s="169">
        <v>4106.6366876057882</v>
      </c>
      <c r="R214" s="169">
        <f>+SUMIFS('MT-Tracking Co.op'!$P$7:$P$402,'MT-Tracking Co.op'!$F$7:$F$402,Target!$I214)+SUMIFS('MT-Tracking'!$P:$P,'MT-Tracking'!$G:$G,Target!$I214)+SUMIFS('MT-Tracking'!$P:$P,'MT-Tracking'!$D:$D,Target!$D214,'MT-Tracking'!$F:$F,Target!$C214)</f>
        <v>5413.8729999999996</v>
      </c>
      <c r="S214" s="211">
        <f t="shared" si="21"/>
        <v>1.3183228544028676</v>
      </c>
      <c r="T214" s="217"/>
    </row>
    <row r="215" spans="1:20" s="163" customFormat="1" ht="16.5" customHeight="1" outlineLevel="1" x14ac:dyDescent="0.2">
      <c r="A215" s="164" t="s">
        <v>1134</v>
      </c>
      <c r="B215" s="165" t="s">
        <v>221</v>
      </c>
      <c r="C215" s="165"/>
      <c r="D215" s="165" t="s">
        <v>757</v>
      </c>
      <c r="E215" s="166" t="s">
        <v>277</v>
      </c>
      <c r="F215" s="165" t="s">
        <v>781</v>
      </c>
      <c r="G215" s="165" t="s">
        <v>435</v>
      </c>
      <c r="H215" s="158" t="s">
        <v>5300</v>
      </c>
      <c r="I215" s="170">
        <v>5120752</v>
      </c>
      <c r="J215" s="167" t="s">
        <v>282</v>
      </c>
      <c r="K215" s="185">
        <v>1</v>
      </c>
      <c r="L215" s="158" t="s">
        <v>5298</v>
      </c>
      <c r="M215" s="158"/>
      <c r="N215" s="158">
        <f t="shared" si="19"/>
        <v>7973.6435999999994</v>
      </c>
      <c r="O215" s="169">
        <v>1328.9405999999999</v>
      </c>
      <c r="P215" s="169"/>
      <c r="Q215" s="169">
        <v>1534.7772258059256</v>
      </c>
      <c r="R215" s="169">
        <f>+SUMIFS('MT-Tracking Co.op'!$P$7:$P$402,'MT-Tracking Co.op'!$F$7:$F$402,Target!$I215)+SUMIFS('MT-Tracking'!$P:$P,'MT-Tracking'!$G:$G,Target!$I215)+SUMIFS('MT-Tracking'!$P:$P,'MT-Tracking'!$D:$D,Target!$D215,'MT-Tracking'!$F:$F,Target!$C215)</f>
        <v>1518.1670000000001</v>
      </c>
      <c r="S215" s="211">
        <f t="shared" si="21"/>
        <v>0.98917743531332158</v>
      </c>
      <c r="T215" s="217"/>
    </row>
    <row r="216" spans="1:20" s="163" customFormat="1" ht="16.5" customHeight="1" outlineLevel="1" x14ac:dyDescent="0.2">
      <c r="A216" s="164" t="s">
        <v>1134</v>
      </c>
      <c r="B216" s="165" t="s">
        <v>221</v>
      </c>
      <c r="C216" s="165"/>
      <c r="D216" s="165" t="s">
        <v>757</v>
      </c>
      <c r="E216" s="166" t="s">
        <v>277</v>
      </c>
      <c r="F216" s="165" t="s">
        <v>781</v>
      </c>
      <c r="G216" s="165" t="s">
        <v>435</v>
      </c>
      <c r="H216" s="158" t="s">
        <v>5300</v>
      </c>
      <c r="I216" s="170">
        <v>5336142</v>
      </c>
      <c r="J216" s="167" t="s">
        <v>283</v>
      </c>
      <c r="K216" s="185">
        <v>1</v>
      </c>
      <c r="L216" s="158" t="s">
        <v>5298</v>
      </c>
      <c r="M216" s="158"/>
      <c r="N216" s="158">
        <f t="shared" si="19"/>
        <v>13423.652999999998</v>
      </c>
      <c r="O216" s="169">
        <v>2237.2754999999997</v>
      </c>
      <c r="P216" s="169"/>
      <c r="Q216" s="169">
        <v>2583.8020790798059</v>
      </c>
      <c r="R216" s="169">
        <f>+SUMIFS('MT-Tracking Co.op'!$P$7:$P$402,'MT-Tracking Co.op'!$F$7:$F$402,Target!$I216)+SUMIFS('MT-Tracking'!$P:$P,'MT-Tracking'!$G:$G,Target!$I216)+SUMIFS('MT-Tracking'!$P:$P,'MT-Tracking'!$D:$D,Target!$D216,'MT-Tracking'!$F:$F,Target!$C216)</f>
        <v>5888.9139999999998</v>
      </c>
      <c r="S216" s="211">
        <f t="shared" si="21"/>
        <v>2.2791660582985811</v>
      </c>
      <c r="T216" s="217"/>
    </row>
    <row r="217" spans="1:20" s="163" customFormat="1" ht="16.5" customHeight="1" outlineLevel="1" x14ac:dyDescent="0.2">
      <c r="A217" s="164" t="s">
        <v>1134</v>
      </c>
      <c r="B217" s="165" t="s">
        <v>221</v>
      </c>
      <c r="C217" s="165"/>
      <c r="D217" s="165" t="s">
        <v>757</v>
      </c>
      <c r="E217" s="166" t="s">
        <v>277</v>
      </c>
      <c r="F217" s="165" t="s">
        <v>781</v>
      </c>
      <c r="G217" s="165" t="s">
        <v>435</v>
      </c>
      <c r="H217" s="158" t="s">
        <v>5300</v>
      </c>
      <c r="I217" s="170">
        <v>5122871</v>
      </c>
      <c r="J217" s="167" t="s">
        <v>284</v>
      </c>
      <c r="K217" s="185">
        <v>1</v>
      </c>
      <c r="L217" s="158" t="s">
        <v>5298</v>
      </c>
      <c r="M217" s="158"/>
      <c r="N217" s="158">
        <f t="shared" si="19"/>
        <v>6872.219000000001</v>
      </c>
      <c r="O217" s="169">
        <v>1145.3698333333334</v>
      </c>
      <c r="P217" s="169"/>
      <c r="Q217" s="169">
        <v>1322.7735952420512</v>
      </c>
      <c r="R217" s="169">
        <f>+SUMIFS('MT-Tracking Co.op'!$P$7:$P$402,'MT-Tracking Co.op'!$F$7:$F$402,Target!$I217)+SUMIFS('MT-Tracking'!$P:$P,'MT-Tracking'!$G:$G,Target!$I217)+SUMIFS('MT-Tracking'!$P:$P,'MT-Tracking'!$D:$D,Target!$D217,'MT-Tracking'!$F:$F,Target!$C217)</f>
        <v>819.40200000000004</v>
      </c>
      <c r="S217" s="211">
        <f t="shared" si="21"/>
        <v>0.61945748157307268</v>
      </c>
      <c r="T217" s="217"/>
    </row>
    <row r="218" spans="1:20" s="163" customFormat="1" ht="16.5" customHeight="1" outlineLevel="1" x14ac:dyDescent="0.2">
      <c r="A218" s="164" t="s">
        <v>1134</v>
      </c>
      <c r="B218" s="165" t="s">
        <v>221</v>
      </c>
      <c r="C218" s="165" t="s">
        <v>701</v>
      </c>
      <c r="D218" s="165" t="s">
        <v>757</v>
      </c>
      <c r="E218" s="166" t="s">
        <v>277</v>
      </c>
      <c r="F218" s="165" t="s">
        <v>781</v>
      </c>
      <c r="G218" s="165" t="s">
        <v>726</v>
      </c>
      <c r="H218" s="158" t="s">
        <v>5303</v>
      </c>
      <c r="I218" s="170"/>
      <c r="J218" s="167"/>
      <c r="K218" s="185">
        <v>76</v>
      </c>
      <c r="L218" s="158" t="s">
        <v>5302</v>
      </c>
      <c r="M218" s="158">
        <v>1</v>
      </c>
      <c r="N218" s="158">
        <f t="shared" si="19"/>
        <v>810136.2686760159</v>
      </c>
      <c r="O218" s="179">
        <v>135022.71144600265</v>
      </c>
      <c r="P218" s="169"/>
      <c r="Q218" s="169">
        <v>200950.87530596025</v>
      </c>
      <c r="R218" s="169">
        <f>+SUMIFS('MT-Tracking Co.op'!$P$7:$P$402,'MT-Tracking Co.op'!$F$7:$F$402,Target!$I218)+SUMIFS('MT-Tracking'!$P:$P,'MT-Tracking'!$G:$G,Target!$I218)+SUMIFS('MT-Tracking'!$P:$P,'MT-Tracking'!$D:$D,Target!$D218,'MT-Tracking'!$F:$F,Target!$C218)</f>
        <v>120784.70088</v>
      </c>
      <c r="S218" s="211">
        <f t="shared" si="21"/>
        <v>0.60106581121429681</v>
      </c>
      <c r="T218" s="217"/>
    </row>
    <row r="219" spans="1:20" s="163" customFormat="1" ht="16.5" customHeight="1" outlineLevel="1" x14ac:dyDescent="0.2">
      <c r="A219" s="164" t="s">
        <v>1134</v>
      </c>
      <c r="B219" s="165" t="s">
        <v>221</v>
      </c>
      <c r="C219" s="165" t="s">
        <v>708</v>
      </c>
      <c r="D219" s="165" t="s">
        <v>757</v>
      </c>
      <c r="E219" s="166" t="s">
        <v>277</v>
      </c>
      <c r="F219" s="165" t="s">
        <v>781</v>
      </c>
      <c r="G219" s="165" t="s">
        <v>726</v>
      </c>
      <c r="H219" s="183" t="s">
        <v>5310</v>
      </c>
      <c r="I219" s="238"/>
      <c r="J219" s="167"/>
      <c r="K219" s="185">
        <v>23</v>
      </c>
      <c r="L219" s="158" t="s">
        <v>5302</v>
      </c>
      <c r="M219" s="158"/>
      <c r="N219" s="158">
        <f t="shared" si="19"/>
        <v>76671.697359999991</v>
      </c>
      <c r="O219" s="169">
        <v>12778.616226666665</v>
      </c>
      <c r="P219" s="169"/>
      <c r="Q219" s="169">
        <v>12317.112613052328</v>
      </c>
      <c r="R219" s="169">
        <f>+SUMIFS('MT-Tracking Co.op'!$P$7:$P$402,'MT-Tracking Co.op'!$F$7:$F$402,Target!$I219)+SUMIFS('MT-Tracking'!$P:$P,'MT-Tracking'!$G:$G,Target!$I219)+SUMIFS('MT-Tracking'!$P:$P,'MT-Tracking'!$D:$D,Target!$D219,'MT-Tracking'!$F:$F,Target!$C219)</f>
        <v>4495.9700000000012</v>
      </c>
      <c r="S219" s="211">
        <f t="shared" si="21"/>
        <v>0.36501817765599254</v>
      </c>
      <c r="T219" s="217"/>
    </row>
    <row r="220" spans="1:20" s="163" customFormat="1" ht="16.5" customHeight="1" outlineLevel="1" x14ac:dyDescent="0.2">
      <c r="A220" s="164" t="s">
        <v>1134</v>
      </c>
      <c r="B220" s="165" t="s">
        <v>221</v>
      </c>
      <c r="C220" s="165" t="s">
        <v>710</v>
      </c>
      <c r="D220" s="165" t="s">
        <v>757</v>
      </c>
      <c r="E220" s="166" t="s">
        <v>277</v>
      </c>
      <c r="F220" s="165" t="s">
        <v>781</v>
      </c>
      <c r="G220" s="165" t="s">
        <v>726</v>
      </c>
      <c r="H220" s="158" t="s">
        <v>5301</v>
      </c>
      <c r="I220" s="170"/>
      <c r="J220" s="167"/>
      <c r="K220" s="185">
        <v>61</v>
      </c>
      <c r="L220" s="158" t="s">
        <v>5302</v>
      </c>
      <c r="M220" s="158"/>
      <c r="N220" s="158">
        <f t="shared" si="19"/>
        <v>247530.427092</v>
      </c>
      <c r="O220" s="169">
        <v>41255.071182</v>
      </c>
      <c r="P220" s="169"/>
      <c r="Q220" s="169">
        <v>47644.976531784741</v>
      </c>
      <c r="R220" s="169">
        <f>+SUMIFS('MT-Tracking Co.op'!$P$7:$P$402,'MT-Tracking Co.op'!$F$7:$F$402,Target!$I220)+SUMIFS('MT-Tracking'!$P:$P,'MT-Tracking'!$G:$G,Target!$I220)+SUMIFS('MT-Tracking'!$P:$P,'MT-Tracking'!$D:$D,Target!$D220,'MT-Tracking'!$F:$F,Target!$C220)</f>
        <v>68586.506999999969</v>
      </c>
      <c r="S220" s="211">
        <f t="shared" si="21"/>
        <v>1.4395328110665515</v>
      </c>
      <c r="T220" s="217"/>
    </row>
    <row r="221" spans="1:20" s="163" customFormat="1" ht="16.5" customHeight="1" outlineLevel="1" x14ac:dyDescent="0.2">
      <c r="A221" s="164" t="s">
        <v>1134</v>
      </c>
      <c r="B221" s="165" t="s">
        <v>221</v>
      </c>
      <c r="C221" s="165" t="s">
        <v>702</v>
      </c>
      <c r="D221" s="165" t="s">
        <v>757</v>
      </c>
      <c r="E221" s="166" t="s">
        <v>277</v>
      </c>
      <c r="F221" s="165" t="s">
        <v>781</v>
      </c>
      <c r="G221" s="165" t="s">
        <v>726</v>
      </c>
      <c r="H221" s="158" t="s">
        <v>5325</v>
      </c>
      <c r="I221" s="170"/>
      <c r="J221" s="167"/>
      <c r="K221" s="185">
        <v>25</v>
      </c>
      <c r="L221" s="158" t="s">
        <v>5302</v>
      </c>
      <c r="M221" s="158"/>
      <c r="N221" s="158">
        <f t="shared" si="19"/>
        <v>207614.85479310347</v>
      </c>
      <c r="O221" s="169">
        <v>34602.475798850581</v>
      </c>
      <c r="P221" s="169"/>
      <c r="Q221" s="169">
        <v>48114.529485683583</v>
      </c>
      <c r="R221" s="169">
        <f>+SUMIFS('MT-Tracking Co.op'!$P$7:$P$402,'MT-Tracking Co.op'!$F$7:$F$402,Target!$I221)+SUMIFS('MT-Tracking'!$P:$P,'MT-Tracking'!$G:$G,Target!$I221)+SUMIFS('MT-Tracking'!$P:$P,'MT-Tracking'!$D:$D,Target!$D221,'MT-Tracking'!$F:$F,Target!$C221)</f>
        <v>21360.890600000002</v>
      </c>
      <c r="S221" s="211">
        <f t="shared" si="21"/>
        <v>0.44395925364615502</v>
      </c>
      <c r="T221" s="217"/>
    </row>
    <row r="222" spans="1:20" s="163" customFormat="1" ht="16.5" customHeight="1" x14ac:dyDescent="0.2">
      <c r="A222" s="172" t="s">
        <v>1134</v>
      </c>
      <c r="B222" s="173" t="s">
        <v>221</v>
      </c>
      <c r="C222" s="173"/>
      <c r="D222" s="173"/>
      <c r="E222" s="174" t="s">
        <v>277</v>
      </c>
      <c r="F222" s="173" t="s">
        <v>781</v>
      </c>
      <c r="G222" s="175" t="s">
        <v>726</v>
      </c>
      <c r="H222" s="176">
        <v>6</v>
      </c>
      <c r="I222" s="237"/>
      <c r="J222" s="176"/>
      <c r="K222" s="177">
        <f>+SUM(K211:K221)</f>
        <v>192</v>
      </c>
      <c r="L222" s="176"/>
      <c r="M222" s="176">
        <f>+SUM(M215:M221)</f>
        <v>1</v>
      </c>
      <c r="N222" s="176">
        <f>+SUBTOTAL(9,N211:N221)</f>
        <v>2040933.5048811194</v>
      </c>
      <c r="O222" s="176">
        <f t="shared" ref="O222:R222" si="24">+SUBTOTAL(9,O211:O221)</f>
        <v>340155.58414685325</v>
      </c>
      <c r="P222" s="187">
        <f t="shared" si="24"/>
        <v>0</v>
      </c>
      <c r="Q222" s="176">
        <f t="shared" si="24"/>
        <v>450474.05067809776</v>
      </c>
      <c r="R222" s="176">
        <f t="shared" si="24"/>
        <v>289787.26347999997</v>
      </c>
      <c r="S222" s="212">
        <f t="shared" si="21"/>
        <v>0.64329402114013834</v>
      </c>
      <c r="T222" s="218"/>
    </row>
    <row r="223" spans="1:20" s="163" customFormat="1" ht="16.5" customHeight="1" outlineLevel="1" collapsed="1" x14ac:dyDescent="0.2">
      <c r="A223" s="164" t="s">
        <v>1134</v>
      </c>
      <c r="B223" s="165" t="s">
        <v>221</v>
      </c>
      <c r="C223" s="165"/>
      <c r="D223" s="165" t="s">
        <v>758</v>
      </c>
      <c r="E223" s="166" t="s">
        <v>297</v>
      </c>
      <c r="F223" s="165" t="s">
        <v>781</v>
      </c>
      <c r="G223" s="165" t="s">
        <v>298</v>
      </c>
      <c r="H223" s="158" t="s">
        <v>178</v>
      </c>
      <c r="I223" s="170">
        <v>5010040</v>
      </c>
      <c r="J223" s="167" t="s">
        <v>298</v>
      </c>
      <c r="K223" s="185">
        <v>1</v>
      </c>
      <c r="L223" s="158" t="s">
        <v>5298</v>
      </c>
      <c r="M223" s="158"/>
      <c r="N223" s="158">
        <f t="shared" si="19"/>
        <v>228596.88699999999</v>
      </c>
      <c r="O223" s="169">
        <v>38099.481166666665</v>
      </c>
      <c r="P223" s="169"/>
      <c r="Q223" s="169">
        <v>38269.851783024948</v>
      </c>
      <c r="R223" s="169">
        <f>+SUMIFS('MT-Tracking Co.op'!$P$7:$P$402,'MT-Tracking Co.op'!$F$7:$F$402,Target!$I223)+SUMIFS('MT-Tracking'!$P:$P,'MT-Tracking'!$G:$G,Target!$I223)+SUMIFS('MT-Tracking'!$P:$P,'MT-Tracking'!$D:$D,Target!$D223,'MT-Tracking'!$F:$F,Target!$C223)</f>
        <v>19450.510000000002</v>
      </c>
      <c r="S223" s="211">
        <f t="shared" si="21"/>
        <v>0.50824628509869252</v>
      </c>
      <c r="T223" s="217"/>
    </row>
    <row r="224" spans="1:20" s="163" customFormat="1" ht="16.5" customHeight="1" outlineLevel="1" collapsed="1" x14ac:dyDescent="0.2">
      <c r="A224" s="164" t="s">
        <v>1134</v>
      </c>
      <c r="B224" s="165" t="s">
        <v>221</v>
      </c>
      <c r="C224" s="165"/>
      <c r="D224" s="165" t="s">
        <v>758</v>
      </c>
      <c r="E224" s="166" t="s">
        <v>297</v>
      </c>
      <c r="F224" s="165" t="s">
        <v>781</v>
      </c>
      <c r="G224" s="165" t="s">
        <v>5330</v>
      </c>
      <c r="H224" s="158" t="s">
        <v>39</v>
      </c>
      <c r="I224" s="170">
        <v>10011</v>
      </c>
      <c r="J224" s="167" t="s">
        <v>299</v>
      </c>
      <c r="K224" s="185">
        <v>1</v>
      </c>
      <c r="L224" s="158" t="s">
        <v>5298</v>
      </c>
      <c r="M224" s="158">
        <v>1</v>
      </c>
      <c r="N224" s="158">
        <f t="shared" si="19"/>
        <v>77250.82104000001</v>
      </c>
      <c r="O224" s="169">
        <v>12875.136840000001</v>
      </c>
      <c r="P224" s="169"/>
      <c r="Q224" s="169">
        <v>23945.822413398764</v>
      </c>
      <c r="R224" s="169">
        <f>+SUMIFS('MT-Tracking Co.op'!$P$7:$P$402,'MT-Tracking Co.op'!$F$7:$F$402,Target!$I224)+SUMIFS('MT-Tracking'!$P:$P,'MT-Tracking'!$G:$G,Target!$I224)+SUMIFS('MT-Tracking'!$P:$P,'MT-Tracking'!$D:$D,Target!$D224,'MT-Tracking'!$F:$F,Target!$C224)</f>
        <v>0</v>
      </c>
      <c r="S224" s="211">
        <f t="shared" si="21"/>
        <v>0</v>
      </c>
      <c r="T224" s="217"/>
    </row>
    <row r="225" spans="1:20" s="163" customFormat="1" ht="16.5" customHeight="1" outlineLevel="1" collapsed="1" x14ac:dyDescent="0.2">
      <c r="A225" s="164" t="s">
        <v>1134</v>
      </c>
      <c r="B225" s="165" t="s">
        <v>221</v>
      </c>
      <c r="C225" s="165"/>
      <c r="D225" s="165" t="s">
        <v>758</v>
      </c>
      <c r="E225" s="166" t="s">
        <v>297</v>
      </c>
      <c r="F225" s="165" t="s">
        <v>781</v>
      </c>
      <c r="G225" s="165" t="s">
        <v>5331</v>
      </c>
      <c r="H225" s="183" t="s">
        <v>5324</v>
      </c>
      <c r="I225" s="238">
        <v>5150023</v>
      </c>
      <c r="J225" s="167" t="s">
        <v>1298</v>
      </c>
      <c r="K225" s="185">
        <v>1</v>
      </c>
      <c r="L225" s="158" t="s">
        <v>5298</v>
      </c>
      <c r="M225" s="158"/>
      <c r="N225" s="158">
        <f t="shared" si="19"/>
        <v>39952.754000000001</v>
      </c>
      <c r="O225" s="169">
        <v>6658.7923333333338</v>
      </c>
      <c r="P225" s="169"/>
      <c r="Q225" s="169">
        <v>6418.3080219156491</v>
      </c>
      <c r="R225" s="169">
        <f>+SUMIFS('MT-Tracking Co.op'!$P$7:$P$402,'MT-Tracking Co.op'!$F$7:$F$402,Target!$I225)+SUMIFS('MT-Tracking'!$P:$P,'MT-Tracking'!$G:$G,Target!$I225)+SUMIFS('MT-Tracking'!$P:$P,'MT-Tracking'!$D:$D,Target!$D225,'MT-Tracking'!$F:$F,Target!$C225)</f>
        <v>8784.27</v>
      </c>
      <c r="S225" s="211">
        <f t="shared" si="21"/>
        <v>1.3686270540468999</v>
      </c>
      <c r="T225" s="217"/>
    </row>
    <row r="226" spans="1:20" s="163" customFormat="1" ht="16.5" customHeight="1" outlineLevel="1" collapsed="1" x14ac:dyDescent="0.2">
      <c r="A226" s="164" t="s">
        <v>1134</v>
      </c>
      <c r="B226" s="165" t="s">
        <v>221</v>
      </c>
      <c r="C226" s="165" t="s">
        <v>701</v>
      </c>
      <c r="D226" s="165" t="s">
        <v>758</v>
      </c>
      <c r="E226" s="166" t="s">
        <v>297</v>
      </c>
      <c r="F226" s="165" t="s">
        <v>781</v>
      </c>
      <c r="G226" s="165" t="s">
        <v>727</v>
      </c>
      <c r="H226" s="158" t="s">
        <v>5303</v>
      </c>
      <c r="I226" s="170"/>
      <c r="J226" s="167"/>
      <c r="K226" s="185">
        <v>82</v>
      </c>
      <c r="L226" s="158" t="s">
        <v>5302</v>
      </c>
      <c r="M226" s="158">
        <v>1</v>
      </c>
      <c r="N226" s="158">
        <f t="shared" si="19"/>
        <v>874094.39515043818</v>
      </c>
      <c r="O226" s="179">
        <v>145682.39919173971</v>
      </c>
      <c r="P226" s="169"/>
      <c r="Q226" s="169">
        <v>216815.41809327292</v>
      </c>
      <c r="R226" s="169">
        <f>+SUMIFS('MT-Tracking Co.op'!$P$7:$P$402,'MT-Tracking Co.op'!$F$7:$F$402,Target!$I226)+SUMIFS('MT-Tracking'!$P:$P,'MT-Tracking'!$G:$G,Target!$I226)+SUMIFS('MT-Tracking'!$P:$P,'MT-Tracking'!$D:$D,Target!$D226,'MT-Tracking'!$F:$F,Target!$C226)</f>
        <v>130627.41696</v>
      </c>
      <c r="S226" s="211">
        <f t="shared" si="21"/>
        <v>0.60248213945654328</v>
      </c>
      <c r="T226" s="217"/>
    </row>
    <row r="227" spans="1:20" s="163" customFormat="1" ht="16.5" customHeight="1" outlineLevel="1" collapsed="1" x14ac:dyDescent="0.2">
      <c r="A227" s="164" t="s">
        <v>1134</v>
      </c>
      <c r="B227" s="165" t="s">
        <v>221</v>
      </c>
      <c r="C227" s="165" t="s">
        <v>708</v>
      </c>
      <c r="D227" s="165" t="s">
        <v>758</v>
      </c>
      <c r="E227" s="166" t="s">
        <v>297</v>
      </c>
      <c r="F227" s="165" t="s">
        <v>781</v>
      </c>
      <c r="G227" s="165" t="s">
        <v>727</v>
      </c>
      <c r="H227" s="183" t="s">
        <v>5310</v>
      </c>
      <c r="I227" s="238"/>
      <c r="J227" s="167"/>
      <c r="K227" s="185">
        <v>19</v>
      </c>
      <c r="L227" s="158" t="s">
        <v>5302</v>
      </c>
      <c r="M227" s="158"/>
      <c r="N227" s="158">
        <f t="shared" si="19"/>
        <v>108783.360308</v>
      </c>
      <c r="O227" s="169">
        <v>18130.560051333334</v>
      </c>
      <c r="P227" s="169"/>
      <c r="Q227" s="169">
        <v>17475.769357871472</v>
      </c>
      <c r="R227" s="169">
        <f>+SUMIFS('MT-Tracking Co.op'!$P$7:$P$402,'MT-Tracking Co.op'!$F$7:$F$402,Target!$I227)+SUMIFS('MT-Tracking'!$P:$P,'MT-Tracking'!$G:$G,Target!$I227)+SUMIFS('MT-Tracking'!$P:$P,'MT-Tracking'!$D:$D,Target!$D227,'MT-Tracking'!$F:$F,Target!$C227)</f>
        <v>6493.7049999999999</v>
      </c>
      <c r="S227" s="211">
        <f t="shared" si="21"/>
        <v>0.37158335447332347</v>
      </c>
      <c r="T227" s="217"/>
    </row>
    <row r="228" spans="1:20" s="163" customFormat="1" ht="16.5" customHeight="1" outlineLevel="1" collapsed="1" x14ac:dyDescent="0.2">
      <c r="A228" s="164" t="s">
        <v>1134</v>
      </c>
      <c r="B228" s="165" t="s">
        <v>221</v>
      </c>
      <c r="C228" s="165" t="s">
        <v>710</v>
      </c>
      <c r="D228" s="165" t="s">
        <v>758</v>
      </c>
      <c r="E228" s="166" t="s">
        <v>297</v>
      </c>
      <c r="F228" s="165" t="s">
        <v>781</v>
      </c>
      <c r="G228" s="165" t="s">
        <v>727</v>
      </c>
      <c r="H228" s="158" t="s">
        <v>5301</v>
      </c>
      <c r="I228" s="170"/>
      <c r="J228" s="167"/>
      <c r="K228" s="185">
        <v>56</v>
      </c>
      <c r="L228" s="158" t="s">
        <v>5302</v>
      </c>
      <c r="M228" s="158"/>
      <c r="N228" s="158">
        <f t="shared" si="19"/>
        <v>229924.86470000001</v>
      </c>
      <c r="O228" s="169">
        <v>38320.810783333334</v>
      </c>
      <c r="P228" s="169"/>
      <c r="Q228" s="169">
        <v>44256.235127949381</v>
      </c>
      <c r="R228" s="169">
        <f>+SUMIFS('MT-Tracking Co.op'!$P$7:$P$402,'MT-Tracking Co.op'!$F$7:$F$402,Target!$I228)+SUMIFS('MT-Tracking'!$P:$P,'MT-Tracking'!$G:$G,Target!$I228)+SUMIFS('MT-Tracking'!$P:$P,'MT-Tracking'!$D:$D,Target!$D228,'MT-Tracking'!$F:$F,Target!$C228)</f>
        <v>53370.543999999987</v>
      </c>
      <c r="S228" s="211">
        <f t="shared" si="21"/>
        <v>1.2059440629258271</v>
      </c>
      <c r="T228" s="217"/>
    </row>
    <row r="229" spans="1:20" s="163" customFormat="1" ht="16.5" customHeight="1" outlineLevel="1" x14ac:dyDescent="0.2">
      <c r="A229" s="164" t="s">
        <v>1134</v>
      </c>
      <c r="B229" s="165" t="s">
        <v>221</v>
      </c>
      <c r="C229" s="165" t="s">
        <v>702</v>
      </c>
      <c r="D229" s="165" t="s">
        <v>758</v>
      </c>
      <c r="E229" s="166" t="s">
        <v>297</v>
      </c>
      <c r="F229" s="165" t="s">
        <v>781</v>
      </c>
      <c r="G229" s="165" t="s">
        <v>727</v>
      </c>
      <c r="H229" s="158" t="s">
        <v>5325</v>
      </c>
      <c r="I229" s="170"/>
      <c r="J229" s="167"/>
      <c r="K229" s="185">
        <v>11</v>
      </c>
      <c r="L229" s="158" t="s">
        <v>5302</v>
      </c>
      <c r="M229" s="158"/>
      <c r="N229" s="158">
        <f t="shared" si="19"/>
        <v>108091.68255103449</v>
      </c>
      <c r="O229" s="169">
        <v>18015.280425172416</v>
      </c>
      <c r="P229" s="169"/>
      <c r="Q229" s="169">
        <v>25050.136477188418</v>
      </c>
      <c r="R229" s="169">
        <f>+SUMIFS('MT-Tracking Co.op'!$P$7:$P$402,'MT-Tracking Co.op'!$F$7:$F$402,Target!$I229)+SUMIFS('MT-Tracking'!$P:$P,'MT-Tracking'!$G:$G,Target!$I229)+SUMIFS('MT-Tracking'!$P:$P,'MT-Tracking'!$D:$D,Target!$D229,'MT-Tracking'!$F:$F,Target!$C229)</f>
        <v>12517.983799999998</v>
      </c>
      <c r="S229" s="211">
        <f t="shared" si="21"/>
        <v>0.49971718962087641</v>
      </c>
      <c r="T229" s="217"/>
    </row>
    <row r="230" spans="1:20" s="163" customFormat="1" ht="16.5" customHeight="1" x14ac:dyDescent="0.2">
      <c r="A230" s="172" t="s">
        <v>1134</v>
      </c>
      <c r="B230" s="173" t="s">
        <v>221</v>
      </c>
      <c r="C230" s="173"/>
      <c r="D230" s="173"/>
      <c r="E230" s="174" t="s">
        <v>297</v>
      </c>
      <c r="F230" s="173" t="s">
        <v>781</v>
      </c>
      <c r="G230" s="175" t="s">
        <v>727</v>
      </c>
      <c r="H230" s="176">
        <v>6</v>
      </c>
      <c r="I230" s="237"/>
      <c r="J230" s="176"/>
      <c r="K230" s="177">
        <f>+SUM(K223:K229)</f>
        <v>171</v>
      </c>
      <c r="L230" s="176"/>
      <c r="M230" s="176">
        <f>+SUM(M223:M229)</f>
        <v>2</v>
      </c>
      <c r="N230" s="176">
        <f>+SUM(N223:N229)</f>
        <v>1666694.7647494725</v>
      </c>
      <c r="O230" s="176">
        <f>+SUM(O223:O229)</f>
        <v>277782.46079157881</v>
      </c>
      <c r="P230" s="187"/>
      <c r="Q230" s="176">
        <f>+SUM(Q223:Q229)</f>
        <v>372231.54127462162</v>
      </c>
      <c r="R230" s="176">
        <f>+SUM(R223:R229)</f>
        <v>231244.42975999997</v>
      </c>
      <c r="S230" s="212">
        <f t="shared" si="21"/>
        <v>0.62123813841287179</v>
      </c>
      <c r="T230" s="218"/>
    </row>
    <row r="231" spans="1:20" s="163" customFormat="1" ht="16.5" customHeight="1" outlineLevel="1" collapsed="1" x14ac:dyDescent="0.2">
      <c r="A231" s="164" t="s">
        <v>1134</v>
      </c>
      <c r="B231" s="165" t="s">
        <v>221</v>
      </c>
      <c r="C231" s="165"/>
      <c r="D231" s="165" t="s">
        <v>759</v>
      </c>
      <c r="E231" s="166" t="s">
        <v>306</v>
      </c>
      <c r="F231" s="165" t="s">
        <v>781</v>
      </c>
      <c r="G231" s="165" t="s">
        <v>5332</v>
      </c>
      <c r="H231" s="183" t="s">
        <v>5324</v>
      </c>
      <c r="I231" s="238">
        <v>5150016</v>
      </c>
      <c r="J231" s="167" t="s">
        <v>1297</v>
      </c>
      <c r="K231" s="185">
        <v>1</v>
      </c>
      <c r="L231" s="158" t="s">
        <v>5298</v>
      </c>
      <c r="M231" s="158"/>
      <c r="N231" s="158">
        <f t="shared" si="19"/>
        <v>68266.058000000005</v>
      </c>
      <c r="O231" s="169">
        <v>11377.676333333335</v>
      </c>
      <c r="P231" s="169"/>
      <c r="Q231" s="169">
        <v>10966.768090278807</v>
      </c>
      <c r="R231" s="169">
        <f>+SUMIFS('MT-Tracking Co.op'!$P$7:$P$402,'MT-Tracking Co.op'!$F$7:$F$402,Target!$I231)+SUMIFS('MT-Tracking'!$P:$P,'MT-Tracking'!$G:$G,Target!$I231)+SUMIFS('MT-Tracking'!$P:$P,'MT-Tracking'!$D:$D,Target!$D231,'MT-Tracking'!$F:$F,Target!$C231)</f>
        <v>6658.2070000000003</v>
      </c>
      <c r="S231" s="211">
        <f t="shared" si="21"/>
        <v>0.60712572247260221</v>
      </c>
      <c r="T231" s="217"/>
    </row>
    <row r="232" spans="1:20" s="163" customFormat="1" ht="16.5" customHeight="1" outlineLevel="1" collapsed="1" x14ac:dyDescent="0.2">
      <c r="A232" s="164" t="s">
        <v>1134</v>
      </c>
      <c r="B232" s="165" t="s">
        <v>221</v>
      </c>
      <c r="C232" s="165"/>
      <c r="D232" s="165" t="s">
        <v>759</v>
      </c>
      <c r="E232" s="166" t="s">
        <v>306</v>
      </c>
      <c r="F232" s="165" t="s">
        <v>781</v>
      </c>
      <c r="G232" s="165" t="s">
        <v>5332</v>
      </c>
      <c r="H232" s="158" t="s">
        <v>5300</v>
      </c>
      <c r="I232" s="170">
        <v>5135806</v>
      </c>
      <c r="J232" s="167" t="s">
        <v>5333</v>
      </c>
      <c r="K232" s="185">
        <v>1</v>
      </c>
      <c r="L232" s="158" t="s">
        <v>5298</v>
      </c>
      <c r="M232" s="158"/>
      <c r="N232" s="158">
        <f t="shared" si="19"/>
        <v>13385.991999999998</v>
      </c>
      <c r="O232" s="169">
        <v>2230.9986666666664</v>
      </c>
      <c r="P232" s="169"/>
      <c r="Q232" s="169">
        <v>2576.5530411241743</v>
      </c>
      <c r="R232" s="169">
        <f>+SUMIFS('MT-Tracking Co.op'!$P$7:$P$402,'MT-Tracking Co.op'!$F$7:$F$402,Target!$I232)+SUMIFS('MT-Tracking'!$P:$P,'MT-Tracking'!$G:$G,Target!$I232)+SUMIFS('MT-Tracking'!$P:$P,'MT-Tracking'!$D:$D,Target!$D232,'MT-Tracking'!$F:$F,Target!$C232)</f>
        <v>2059.9580000000001</v>
      </c>
      <c r="S232" s="211">
        <f t="shared" si="21"/>
        <v>0.79950149176871632</v>
      </c>
      <c r="T232" s="217"/>
    </row>
    <row r="233" spans="1:20" s="163" customFormat="1" ht="16.5" customHeight="1" outlineLevel="1" x14ac:dyDescent="0.2">
      <c r="A233" s="164" t="s">
        <v>1134</v>
      </c>
      <c r="B233" s="165" t="s">
        <v>221</v>
      </c>
      <c r="C233" s="165"/>
      <c r="D233" s="165" t="s">
        <v>759</v>
      </c>
      <c r="E233" s="166" t="s">
        <v>306</v>
      </c>
      <c r="F233" s="165"/>
      <c r="G233" s="165"/>
      <c r="H233" s="158" t="s">
        <v>178</v>
      </c>
      <c r="I233" s="170">
        <v>5010479</v>
      </c>
      <c r="J233" s="167" t="s">
        <v>1716</v>
      </c>
      <c r="K233" s="185">
        <v>1</v>
      </c>
      <c r="L233" s="158" t="s">
        <v>5298</v>
      </c>
      <c r="M233" s="158"/>
      <c r="N233" s="158"/>
      <c r="O233" s="169"/>
      <c r="P233" s="169"/>
      <c r="Q233" s="169"/>
      <c r="R233" s="169">
        <f>+SUMIFS('MT-Tracking Co.op'!$P$7:$P$402,'MT-Tracking Co.op'!$F$7:$F$402,Target!$I233)+SUMIFS('MT-Tracking'!$P:$P,'MT-Tracking'!$G:$G,Target!$I233)+SUMIFS('MT-Tracking'!$P:$P,'MT-Tracking'!$D:$D,Target!$D233,'MT-Tracking'!$F:$F,Target!$C233)</f>
        <v>3169.8739999999998</v>
      </c>
      <c r="S233" s="211">
        <f t="shared" si="21"/>
        <v>0</v>
      </c>
      <c r="T233" s="217"/>
    </row>
    <row r="234" spans="1:20" s="163" customFormat="1" ht="16.5" customHeight="1" outlineLevel="1" collapsed="1" x14ac:dyDescent="0.2">
      <c r="A234" s="164" t="s">
        <v>1134</v>
      </c>
      <c r="B234" s="165" t="s">
        <v>221</v>
      </c>
      <c r="C234" s="165" t="s">
        <v>701</v>
      </c>
      <c r="D234" s="165" t="s">
        <v>759</v>
      </c>
      <c r="E234" s="166" t="s">
        <v>306</v>
      </c>
      <c r="F234" s="165" t="s">
        <v>781</v>
      </c>
      <c r="G234" s="165" t="s">
        <v>1136</v>
      </c>
      <c r="H234" s="158" t="s">
        <v>5303</v>
      </c>
      <c r="I234" s="170"/>
      <c r="J234" s="167"/>
      <c r="K234" s="185">
        <v>81</v>
      </c>
      <c r="L234" s="158" t="s">
        <v>5302</v>
      </c>
      <c r="M234" s="158">
        <v>1</v>
      </c>
      <c r="N234" s="158">
        <f t="shared" si="19"/>
        <v>863434.70740470127</v>
      </c>
      <c r="O234" s="179">
        <v>143905.7845674502</v>
      </c>
      <c r="P234" s="169"/>
      <c r="Q234" s="169">
        <v>214171.32762872081</v>
      </c>
      <c r="R234" s="169">
        <f>+SUMIFS('MT-Tracking Co.op'!$P$7:$P$402,'MT-Tracking Co.op'!$F$7:$F$402,Target!$I234)+SUMIFS('MT-Tracking'!$P:$P,'MT-Tracking'!$G:$G,Target!$I234)+SUMIFS('MT-Tracking'!$P:$P,'MT-Tracking'!$D:$D,Target!$D234,'MT-Tracking'!$F:$F,Target!$C234)</f>
        <v>128934.81288000001</v>
      </c>
      <c r="S234" s="211">
        <f t="shared" si="21"/>
        <v>0.6020171528446443</v>
      </c>
      <c r="T234" s="217"/>
    </row>
    <row r="235" spans="1:20" s="163" customFormat="1" ht="16.5" customHeight="1" outlineLevel="1" collapsed="1" x14ac:dyDescent="0.2">
      <c r="A235" s="164" t="s">
        <v>1134</v>
      </c>
      <c r="B235" s="165" t="s">
        <v>221</v>
      </c>
      <c r="C235" s="165" t="s">
        <v>708</v>
      </c>
      <c r="D235" s="165" t="s">
        <v>759</v>
      </c>
      <c r="E235" s="166" t="s">
        <v>306</v>
      </c>
      <c r="F235" s="165" t="s">
        <v>781</v>
      </c>
      <c r="G235" s="165" t="s">
        <v>1136</v>
      </c>
      <c r="H235" s="183" t="s">
        <v>5310</v>
      </c>
      <c r="I235" s="238"/>
      <c r="J235" s="167"/>
      <c r="K235" s="185">
        <v>21</v>
      </c>
      <c r="L235" s="158" t="s">
        <v>5302</v>
      </c>
      <c r="M235" s="158"/>
      <c r="N235" s="158">
        <f t="shared" si="19"/>
        <v>94806.88930000001</v>
      </c>
      <c r="O235" s="169">
        <v>15801.148216666668</v>
      </c>
      <c r="P235" s="169"/>
      <c r="Q235" s="169">
        <v>15230.484940463903</v>
      </c>
      <c r="R235" s="169">
        <f>+SUMIFS('MT-Tracking Co.op'!$P$7:$P$402,'MT-Tracking Co.op'!$F$7:$F$402,Target!$I235)+SUMIFS('MT-Tracking'!$P:$P,'MT-Tracking'!$G:$G,Target!$I235)+SUMIFS('MT-Tracking'!$P:$P,'MT-Tracking'!$D:$D,Target!$D235,'MT-Tracking'!$F:$F,Target!$C235)</f>
        <v>14024.758000000002</v>
      </c>
      <c r="S235" s="211">
        <f t="shared" si="21"/>
        <v>0.92083463230638429</v>
      </c>
      <c r="T235" s="217"/>
    </row>
    <row r="236" spans="1:20" s="163" customFormat="1" ht="16.5" customHeight="1" outlineLevel="1" collapsed="1" x14ac:dyDescent="0.2">
      <c r="A236" s="164" t="s">
        <v>1134</v>
      </c>
      <c r="B236" s="165" t="s">
        <v>221</v>
      </c>
      <c r="C236" s="165" t="s">
        <v>710</v>
      </c>
      <c r="D236" s="165" t="s">
        <v>759</v>
      </c>
      <c r="E236" s="166" t="s">
        <v>306</v>
      </c>
      <c r="F236" s="165" t="s">
        <v>781</v>
      </c>
      <c r="G236" s="165" t="s">
        <v>1136</v>
      </c>
      <c r="H236" s="158" t="s">
        <v>5301</v>
      </c>
      <c r="I236" s="170"/>
      <c r="J236" s="167"/>
      <c r="K236" s="185">
        <v>42</v>
      </c>
      <c r="L236" s="158" t="s">
        <v>5302</v>
      </c>
      <c r="M236" s="158"/>
      <c r="N236" s="158">
        <f t="shared" si="19"/>
        <v>141572.27610000002</v>
      </c>
      <c r="O236" s="169">
        <v>23595.379350000003</v>
      </c>
      <c r="P236" s="169"/>
      <c r="Q236" s="169">
        <v>27250.014681341981</v>
      </c>
      <c r="R236" s="169">
        <f>+SUMIFS('MT-Tracking Co.op'!$P$7:$P$402,'MT-Tracking Co.op'!$F$7:$F$402,Target!$I236)+SUMIFS('MT-Tracking'!$P:$P,'MT-Tracking'!$G:$G,Target!$I236)+SUMIFS('MT-Tracking'!$P:$P,'MT-Tracking'!$D:$D,Target!$D236,'MT-Tracking'!$F:$F,Target!$C236)</f>
        <v>34886.057000000008</v>
      </c>
      <c r="S236" s="211">
        <f t="shared" si="21"/>
        <v>1.2802215854909762</v>
      </c>
      <c r="T236" s="217"/>
    </row>
    <row r="237" spans="1:20" s="163" customFormat="1" ht="16.5" customHeight="1" outlineLevel="1" x14ac:dyDescent="0.2">
      <c r="A237" s="164" t="s">
        <v>1134</v>
      </c>
      <c r="B237" s="165" t="s">
        <v>221</v>
      </c>
      <c r="C237" s="165" t="s">
        <v>702</v>
      </c>
      <c r="D237" s="165" t="s">
        <v>759</v>
      </c>
      <c r="E237" s="166" t="s">
        <v>306</v>
      </c>
      <c r="F237" s="165" t="s">
        <v>781</v>
      </c>
      <c r="G237" s="165" t="s">
        <v>1136</v>
      </c>
      <c r="H237" s="158" t="s">
        <v>5325</v>
      </c>
      <c r="I237" s="170"/>
      <c r="J237" s="167"/>
      <c r="K237" s="185">
        <v>10</v>
      </c>
      <c r="L237" s="158" t="s">
        <v>5302</v>
      </c>
      <c r="M237" s="158"/>
      <c r="N237" s="158">
        <f t="shared" si="19"/>
        <v>68971.764320827584</v>
      </c>
      <c r="O237" s="169">
        <v>11495.294053471265</v>
      </c>
      <c r="P237" s="169"/>
      <c r="Q237" s="169">
        <v>15984.135583174626</v>
      </c>
      <c r="R237" s="169">
        <f>+SUMIFS('MT-Tracking Co.op'!$P$7:$P$402,'MT-Tracking Co.op'!$F$7:$F$402,Target!$I237)+SUMIFS('MT-Tracking'!$P:$P,'MT-Tracking'!$G:$G,Target!$I237)+SUMIFS('MT-Tracking'!$P:$P,'MT-Tracking'!$D:$D,Target!$D237,'MT-Tracking'!$F:$F,Target!$C237)</f>
        <v>10517.786640000002</v>
      </c>
      <c r="S237" s="211">
        <f t="shared" si="21"/>
        <v>0.65801410312556008</v>
      </c>
      <c r="T237" s="217"/>
    </row>
    <row r="238" spans="1:20" s="163" customFormat="1" ht="16.5" customHeight="1" x14ac:dyDescent="0.2">
      <c r="A238" s="172" t="s">
        <v>1134</v>
      </c>
      <c r="B238" s="173" t="s">
        <v>221</v>
      </c>
      <c r="C238" s="173"/>
      <c r="D238" s="173"/>
      <c r="E238" s="174" t="s">
        <v>306</v>
      </c>
      <c r="F238" s="173" t="s">
        <v>781</v>
      </c>
      <c r="G238" s="175" t="s">
        <v>728</v>
      </c>
      <c r="H238" s="176">
        <v>5</v>
      </c>
      <c r="I238" s="237"/>
      <c r="J238" s="176"/>
      <c r="K238" s="177">
        <f>+SUM(K231:K237)</f>
        <v>157</v>
      </c>
      <c r="L238" s="176"/>
      <c r="M238" s="176">
        <f>+SUM(M231:M237)</f>
        <v>1</v>
      </c>
      <c r="N238" s="176">
        <f>+SUM(N231:N237)</f>
        <v>1250437.6871255289</v>
      </c>
      <c r="O238" s="176">
        <f>+SUM(O231:O237)</f>
        <v>208406.28118758815</v>
      </c>
      <c r="P238" s="187"/>
      <c r="Q238" s="176">
        <f>+SUM(Q231:Q237)</f>
        <v>286179.28396510432</v>
      </c>
      <c r="R238" s="176">
        <f>+SUM(R231:R237)</f>
        <v>200251.45352000001</v>
      </c>
      <c r="S238" s="212">
        <f t="shared" si="21"/>
        <v>0.69974126269886805</v>
      </c>
      <c r="T238" s="218"/>
    </row>
    <row r="239" spans="1:20" s="163" customFormat="1" ht="16.5" customHeight="1" outlineLevel="1" collapsed="1" x14ac:dyDescent="0.2">
      <c r="A239" s="164" t="s">
        <v>1134</v>
      </c>
      <c r="B239" s="165" t="s">
        <v>221</v>
      </c>
      <c r="C239" s="165"/>
      <c r="D239" s="165" t="s">
        <v>760</v>
      </c>
      <c r="E239" s="166" t="s">
        <v>313</v>
      </c>
      <c r="F239" s="165" t="s">
        <v>781</v>
      </c>
      <c r="G239" s="165" t="s">
        <v>435</v>
      </c>
      <c r="H239" s="158" t="s">
        <v>5361</v>
      </c>
      <c r="I239" s="170">
        <v>6811453</v>
      </c>
      <c r="J239" s="167" t="s">
        <v>284</v>
      </c>
      <c r="K239" s="185">
        <v>1</v>
      </c>
      <c r="L239" s="158" t="s">
        <v>5298</v>
      </c>
      <c r="M239" s="158"/>
      <c r="N239" s="158">
        <f t="shared" si="19"/>
        <v>646379.91700000002</v>
      </c>
      <c r="O239" s="169">
        <v>107729.98616666667</v>
      </c>
      <c r="P239" s="169"/>
      <c r="Q239" s="169">
        <v>150152.02270999615</v>
      </c>
      <c r="R239" s="169">
        <f>+SUMIFS('MT-Tracking Co.op'!$P$7:$P$402,'MT-Tracking Co.op'!$F$7:$F$402,Target!$I239)+SUMIFS('MT-Tracking'!$P:$P,'MT-Tracking'!$G:$G,Target!$I239)+SUMIFS('MT-Tracking'!$P:$P,'MT-Tracking'!$D:$D,Target!$D239,'MT-Tracking'!$F:$F,Target!$C239)</f>
        <v>31873.813999999995</v>
      </c>
      <c r="S239" s="211">
        <f t="shared" si="21"/>
        <v>0.21227695388134152</v>
      </c>
      <c r="T239" s="217"/>
    </row>
    <row r="240" spans="1:20" s="163" customFormat="1" ht="16.5" customHeight="1" outlineLevel="1" collapsed="1" x14ac:dyDescent="0.2">
      <c r="A240" s="164" t="s">
        <v>1134</v>
      </c>
      <c r="B240" s="165" t="s">
        <v>221</v>
      </c>
      <c r="C240" s="165"/>
      <c r="D240" s="165" t="s">
        <v>760</v>
      </c>
      <c r="E240" s="166" t="s">
        <v>313</v>
      </c>
      <c r="F240" s="165" t="s">
        <v>781</v>
      </c>
      <c r="G240" s="165" t="s">
        <v>5334</v>
      </c>
      <c r="H240" s="158" t="s">
        <v>5300</v>
      </c>
      <c r="I240" s="170">
        <v>5120167</v>
      </c>
      <c r="J240" s="167" t="s">
        <v>314</v>
      </c>
      <c r="K240" s="185">
        <v>1</v>
      </c>
      <c r="L240" s="158" t="s">
        <v>5298</v>
      </c>
      <c r="M240" s="158"/>
      <c r="N240" s="158">
        <f t="shared" si="19"/>
        <v>76265.903999999995</v>
      </c>
      <c r="O240" s="169">
        <v>12710.983999999999</v>
      </c>
      <c r="P240" s="169"/>
      <c r="Q240" s="169">
        <v>14679.759773148253</v>
      </c>
      <c r="R240" s="169">
        <f>+SUMIFS('MT-Tracking Co.op'!$P$7:$P$402,'MT-Tracking Co.op'!$F$7:$F$402,Target!$I240)+SUMIFS('MT-Tracking'!$P:$P,'MT-Tracking'!$G:$G,Target!$I240)+SUMIFS('MT-Tracking'!$P:$P,'MT-Tracking'!$D:$D,Target!$D240,'MT-Tracking'!$F:$F,Target!$C240)</f>
        <v>18059.242000000002</v>
      </c>
      <c r="S240" s="211">
        <f t="shared" si="21"/>
        <v>1.2302137282269012</v>
      </c>
      <c r="T240" s="217"/>
    </row>
    <row r="241" spans="1:20" s="163" customFormat="1" ht="16.5" customHeight="1" outlineLevel="1" collapsed="1" x14ac:dyDescent="0.2">
      <c r="A241" s="164" t="s">
        <v>1134</v>
      </c>
      <c r="B241" s="165" t="s">
        <v>221</v>
      </c>
      <c r="C241" s="165"/>
      <c r="D241" s="165" t="s">
        <v>760</v>
      </c>
      <c r="E241" s="166" t="s">
        <v>313</v>
      </c>
      <c r="F241" s="165" t="s">
        <v>781</v>
      </c>
      <c r="G241" s="165" t="s">
        <v>5335</v>
      </c>
      <c r="H241" s="158" t="s">
        <v>5300</v>
      </c>
      <c r="I241" s="170">
        <v>5335475</v>
      </c>
      <c r="J241" s="167" t="s">
        <v>315</v>
      </c>
      <c r="K241" s="185">
        <v>1</v>
      </c>
      <c r="L241" s="158" t="s">
        <v>5298</v>
      </c>
      <c r="M241" s="158"/>
      <c r="N241" s="158">
        <f t="shared" si="19"/>
        <v>74362.094999999987</v>
      </c>
      <c r="O241" s="169">
        <v>12393.682499999997</v>
      </c>
      <c r="P241" s="169"/>
      <c r="Q241" s="169">
        <v>14313.312156216345</v>
      </c>
      <c r="R241" s="169">
        <f>+SUMIFS('MT-Tracking Co.op'!$P$7:$P$402,'MT-Tracking Co.op'!$F$7:$F$402,Target!$I241)+SUMIFS('MT-Tracking'!$P:$P,'MT-Tracking'!$G:$G,Target!$I241)+SUMIFS('MT-Tracking'!$P:$P,'MT-Tracking'!$D:$D,Target!$D241,'MT-Tracking'!$F:$F,Target!$C241)</f>
        <v>26659.949000000001</v>
      </c>
      <c r="S241" s="211">
        <f t="shared" si="21"/>
        <v>1.8625981679873758</v>
      </c>
      <c r="T241" s="217"/>
    </row>
    <row r="242" spans="1:20" s="163" customFormat="1" ht="16.5" customHeight="1" outlineLevel="1" collapsed="1" x14ac:dyDescent="0.2">
      <c r="A242" s="164" t="s">
        <v>1134</v>
      </c>
      <c r="B242" s="165" t="s">
        <v>221</v>
      </c>
      <c r="C242" s="165"/>
      <c r="D242" s="165" t="s">
        <v>760</v>
      </c>
      <c r="E242" s="166" t="s">
        <v>313</v>
      </c>
      <c r="F242" s="165" t="s">
        <v>781</v>
      </c>
      <c r="G242" s="165" t="s">
        <v>5335</v>
      </c>
      <c r="H242" s="158" t="s">
        <v>5300</v>
      </c>
      <c r="I242" s="170">
        <v>5129535</v>
      </c>
      <c r="J242" s="167" t="s">
        <v>316</v>
      </c>
      <c r="K242" s="185">
        <v>1</v>
      </c>
      <c r="L242" s="158" t="s">
        <v>5298</v>
      </c>
      <c r="M242" s="158"/>
      <c r="N242" s="158">
        <f t="shared" si="19"/>
        <v>7292.4529999999995</v>
      </c>
      <c r="O242" s="169">
        <v>1215.4088333333332</v>
      </c>
      <c r="P242" s="169"/>
      <c r="Q242" s="169">
        <v>1403.6607787009814</v>
      </c>
      <c r="R242" s="169">
        <f>+SUMIFS('MT-Tracking Co.op'!$P$7:$P$402,'MT-Tracking Co.op'!$F$7:$F$402,Target!$I242)+SUMIFS('MT-Tracking'!$P:$P,'MT-Tracking'!$G:$G,Target!$I242)+SUMIFS('MT-Tracking'!$P:$P,'MT-Tracking'!$D:$D,Target!$D242,'MT-Tracking'!$F:$F,Target!$C242)</f>
        <v>1757.3090000000002</v>
      </c>
      <c r="S242" s="211">
        <f t="shared" si="21"/>
        <v>1.2519470705922999</v>
      </c>
      <c r="T242" s="217"/>
    </row>
    <row r="243" spans="1:20" s="163" customFormat="1" ht="16.5" customHeight="1" outlineLevel="1" collapsed="1" x14ac:dyDescent="0.2">
      <c r="A243" s="164" t="s">
        <v>1134</v>
      </c>
      <c r="B243" s="165" t="s">
        <v>221</v>
      </c>
      <c r="C243" s="165" t="s">
        <v>701</v>
      </c>
      <c r="D243" s="165" t="s">
        <v>760</v>
      </c>
      <c r="E243" s="166" t="s">
        <v>313</v>
      </c>
      <c r="F243" s="165" t="s">
        <v>781</v>
      </c>
      <c r="G243" s="165" t="s">
        <v>729</v>
      </c>
      <c r="H243" s="158" t="s">
        <v>5303</v>
      </c>
      <c r="I243" s="170"/>
      <c r="J243" s="167"/>
      <c r="K243" s="185">
        <v>26</v>
      </c>
      <c r="L243" s="158" t="s">
        <v>5302</v>
      </c>
      <c r="M243" s="158">
        <v>1</v>
      </c>
      <c r="N243" s="158">
        <f t="shared" si="19"/>
        <v>277151.88138916332</v>
      </c>
      <c r="O243" s="179">
        <v>46191.980231527225</v>
      </c>
      <c r="P243" s="169"/>
      <c r="Q243" s="169">
        <v>68746.35207835483</v>
      </c>
      <c r="R243" s="169">
        <f>+SUMIFS('MT-Tracking Co.op'!$P$7:$P$402,'MT-Tracking Co.op'!$F$7:$F$402,Target!$I243)+SUMIFS('MT-Tracking'!$P:$P,'MT-Tracking'!$G:$G,Target!$I243)+SUMIFS('MT-Tracking'!$P:$P,'MT-Tracking'!$D:$D,Target!$D243,'MT-Tracking'!$F:$F,Target!$C243)</f>
        <v>41440.398120000005</v>
      </c>
      <c r="S243" s="211">
        <f t="shared" si="21"/>
        <v>0.60280141225191997</v>
      </c>
      <c r="T243" s="217"/>
    </row>
    <row r="244" spans="1:20" s="163" customFormat="1" ht="16.5" customHeight="1" outlineLevel="1" collapsed="1" x14ac:dyDescent="0.2">
      <c r="A244" s="164" t="s">
        <v>1134</v>
      </c>
      <c r="B244" s="165" t="s">
        <v>221</v>
      </c>
      <c r="C244" s="165" t="s">
        <v>708</v>
      </c>
      <c r="D244" s="165" t="s">
        <v>760</v>
      </c>
      <c r="E244" s="166" t="s">
        <v>313</v>
      </c>
      <c r="F244" s="165" t="s">
        <v>781</v>
      </c>
      <c r="G244" s="165" t="s">
        <v>729</v>
      </c>
      <c r="H244" s="183" t="s">
        <v>5310</v>
      </c>
      <c r="I244" s="238"/>
      <c r="J244" s="167"/>
      <c r="K244" s="185">
        <v>22</v>
      </c>
      <c r="L244" s="158" t="s">
        <v>5302</v>
      </c>
      <c r="M244" s="158"/>
      <c r="N244" s="158">
        <f t="shared" si="19"/>
        <v>127751.66072</v>
      </c>
      <c r="O244" s="169">
        <v>21291.943453333333</v>
      </c>
      <c r="P244" s="169"/>
      <c r="Q244" s="169">
        <v>20522.978436285575</v>
      </c>
      <c r="R244" s="169">
        <f>+SUMIFS('MT-Tracking Co.op'!$P$7:$P$402,'MT-Tracking Co.op'!$F$7:$F$402,Target!$I244)+SUMIFS('MT-Tracking'!$P:$P,'MT-Tracking'!$G:$G,Target!$I244)+SUMIFS('MT-Tracking'!$P:$P,'MT-Tracking'!$D:$D,Target!$D244,'MT-Tracking'!$F:$F,Target!$C244)</f>
        <v>10050.823999999999</v>
      </c>
      <c r="S244" s="211">
        <f t="shared" si="21"/>
        <v>0.48973515375476284</v>
      </c>
      <c r="T244" s="217"/>
    </row>
    <row r="245" spans="1:20" s="163" customFormat="1" ht="16.5" customHeight="1" outlineLevel="1" collapsed="1" x14ac:dyDescent="0.2">
      <c r="A245" s="164" t="s">
        <v>1134</v>
      </c>
      <c r="B245" s="165" t="s">
        <v>221</v>
      </c>
      <c r="C245" s="165" t="s">
        <v>710</v>
      </c>
      <c r="D245" s="165" t="s">
        <v>760</v>
      </c>
      <c r="E245" s="166" t="s">
        <v>313</v>
      </c>
      <c r="F245" s="165" t="s">
        <v>781</v>
      </c>
      <c r="G245" s="165" t="s">
        <v>729</v>
      </c>
      <c r="H245" s="158" t="s">
        <v>5301</v>
      </c>
      <c r="I245" s="170"/>
      <c r="J245" s="167"/>
      <c r="K245" s="185">
        <v>27</v>
      </c>
      <c r="L245" s="158" t="s">
        <v>5302</v>
      </c>
      <c r="M245" s="158"/>
      <c r="N245" s="158">
        <f t="shared" si="19"/>
        <v>122700.94399999999</v>
      </c>
      <c r="O245" s="169">
        <v>20450.157333333333</v>
      </c>
      <c r="P245" s="169"/>
      <c r="Q245" s="169">
        <v>23617.636288144131</v>
      </c>
      <c r="R245" s="169">
        <f>+SUMIFS('MT-Tracking Co.op'!$P$7:$P$402,'MT-Tracking Co.op'!$F$7:$F$402,Target!$I245)+SUMIFS('MT-Tracking'!$P:$P,'MT-Tracking'!$G:$G,Target!$I245)+SUMIFS('MT-Tracking'!$P:$P,'MT-Tracking'!$D:$D,Target!$D245,'MT-Tracking'!$F:$F,Target!$C245)</f>
        <v>38262.476000000002</v>
      </c>
      <c r="S245" s="211">
        <f t="shared" si="21"/>
        <v>1.6200806690891192</v>
      </c>
      <c r="T245" s="217"/>
    </row>
    <row r="246" spans="1:20" s="163" customFormat="1" ht="16.5" customHeight="1" outlineLevel="1" x14ac:dyDescent="0.2">
      <c r="A246" s="164" t="s">
        <v>1134</v>
      </c>
      <c r="B246" s="165" t="s">
        <v>221</v>
      </c>
      <c r="C246" s="165" t="s">
        <v>702</v>
      </c>
      <c r="D246" s="165" t="s">
        <v>760</v>
      </c>
      <c r="E246" s="166" t="s">
        <v>313</v>
      </c>
      <c r="F246" s="165" t="s">
        <v>781</v>
      </c>
      <c r="G246" s="165" t="s">
        <v>729</v>
      </c>
      <c r="H246" s="158" t="s">
        <v>5325</v>
      </c>
      <c r="I246" s="170"/>
      <c r="J246" s="167"/>
      <c r="K246" s="185">
        <v>24</v>
      </c>
      <c r="L246" s="158" t="s">
        <v>5302</v>
      </c>
      <c r="M246" s="158"/>
      <c r="N246" s="158">
        <f t="shared" ref="N246" si="25">+O246*6</f>
        <v>231628.9101648276</v>
      </c>
      <c r="O246" s="169">
        <v>38604.818360804602</v>
      </c>
      <c r="P246" s="169"/>
      <c r="Q246" s="169">
        <v>51709.85195941171</v>
      </c>
      <c r="R246" s="169">
        <f>+SUMIFS('MT-Tracking Co.op'!$P$7:$P$402,'MT-Tracking Co.op'!$F$7:$F$402,Target!$I246)+SUMIFS('MT-Tracking'!$P:$P,'MT-Tracking'!$G:$G,Target!$I246)+SUMIFS('MT-Tracking'!$P:$P,'MT-Tracking'!$D:$D,Target!$D246,'MT-Tracking'!$F:$F,Target!$C246)</f>
        <v>22227.262640000001</v>
      </c>
      <c r="S246" s="211">
        <f t="shared" si="21"/>
        <v>0.42984579916118704</v>
      </c>
      <c r="T246" s="217"/>
    </row>
    <row r="247" spans="1:20" s="163" customFormat="1" ht="16.5" customHeight="1" x14ac:dyDescent="0.2">
      <c r="A247" s="172" t="s">
        <v>1134</v>
      </c>
      <c r="B247" s="173" t="s">
        <v>221</v>
      </c>
      <c r="C247" s="173"/>
      <c r="D247" s="173"/>
      <c r="E247" s="174" t="s">
        <v>313</v>
      </c>
      <c r="F247" s="173" t="s">
        <v>781</v>
      </c>
      <c r="G247" s="175" t="s">
        <v>729</v>
      </c>
      <c r="H247" s="176">
        <v>5</v>
      </c>
      <c r="I247" s="237"/>
      <c r="J247" s="176"/>
      <c r="K247" s="177">
        <f>+SUM(K239:K246)</f>
        <v>103</v>
      </c>
      <c r="L247" s="176"/>
      <c r="M247" s="176">
        <f>+SUM(M239:M246)</f>
        <v>1</v>
      </c>
      <c r="N247" s="176">
        <f>+SUM(N239:N246)</f>
        <v>1563533.765273991</v>
      </c>
      <c r="O247" s="176">
        <f>+SUM(O239:O246)</f>
        <v>260588.96087899848</v>
      </c>
      <c r="P247" s="187"/>
      <c r="Q247" s="176">
        <f>+SUM(Q239:Q246)</f>
        <v>345145.57418025803</v>
      </c>
      <c r="R247" s="176">
        <f>+SUM(R239:R246)</f>
        <v>190331.27476</v>
      </c>
      <c r="S247" s="212">
        <f t="shared" si="21"/>
        <v>0.551452166848868</v>
      </c>
      <c r="T247" s="218"/>
    </row>
    <row r="248" spans="1:20" s="188" customFormat="1" ht="21" x14ac:dyDescent="0.25">
      <c r="A248" s="144" t="s">
        <v>1134</v>
      </c>
      <c r="B248" s="144" t="s">
        <v>356</v>
      </c>
      <c r="C248" s="144"/>
      <c r="D248" s="144"/>
      <c r="E248" s="145">
        <v>7</v>
      </c>
      <c r="F248" s="144"/>
      <c r="G248" s="144"/>
      <c r="H248" s="144"/>
      <c r="I248" s="234"/>
      <c r="J248" s="144"/>
      <c r="K248" s="147">
        <f>SUM(K255,K270,K284,K299,K314,K329,K345,K359)</f>
        <v>1285</v>
      </c>
      <c r="L248" s="147"/>
      <c r="M248" s="147"/>
      <c r="N248" s="147">
        <f>SUM(N255,N270,N284,N299,N314,N329,N345,N359)</f>
        <v>11451215.962524401</v>
      </c>
      <c r="O248" s="147">
        <f>SUM(O255,O270,O284,O299,O314,O329,O345,O359)</f>
        <v>1908535.9937540668</v>
      </c>
      <c r="P248" s="148"/>
      <c r="Q248" s="147">
        <f>SUM(Q255,Q270,Q284,Q299,Q314,Q329,Q345,Q359)</f>
        <v>2448909.0488874922</v>
      </c>
      <c r="R248" s="147">
        <f>SUM(R255,R270,R284,R299,R314,R329,R345,R359)</f>
        <v>2031735.5988039998</v>
      </c>
      <c r="S248" s="208">
        <f t="shared" si="21"/>
        <v>0.82964926758998714</v>
      </c>
      <c r="T248" s="147"/>
    </row>
    <row r="249" spans="1:20" s="163" customFormat="1" ht="16.5" customHeight="1" outlineLevel="1" x14ac:dyDescent="0.2">
      <c r="A249" s="164" t="s">
        <v>1134</v>
      </c>
      <c r="B249" s="165" t="s">
        <v>356</v>
      </c>
      <c r="C249" s="165" t="s">
        <v>829</v>
      </c>
      <c r="D249" s="165" t="s">
        <v>2329</v>
      </c>
      <c r="E249" s="166" t="s">
        <v>356</v>
      </c>
      <c r="F249" s="165" t="s">
        <v>782</v>
      </c>
      <c r="G249" s="165" t="s">
        <v>5336</v>
      </c>
      <c r="H249" s="158" t="s">
        <v>786</v>
      </c>
      <c r="I249" s="170"/>
      <c r="J249" s="167"/>
      <c r="K249" s="185">
        <v>45</v>
      </c>
      <c r="L249" s="158" t="s">
        <v>5337</v>
      </c>
      <c r="M249" s="158">
        <v>1</v>
      </c>
      <c r="N249" s="158">
        <f>+O249*6</f>
        <v>137164.30925101214</v>
      </c>
      <c r="O249" s="169">
        <v>22860.718208502021</v>
      </c>
      <c r="P249" s="169"/>
      <c r="Q249" s="169">
        <v>28141.864573815561</v>
      </c>
      <c r="R249" s="169">
        <f>+SUMIFS('MT-Tracking Co.op'!$P$7:$P$402,'MT-Tracking Co.op'!$F$7:$F$402,Target!$I249)+SUMIFS('MT-Tracking'!$P:$P,'MT-Tracking'!$G:$G,Target!$I249)+SUMIFS('MT-Tracking'!$P:$P,'MT-Tracking'!$D:$D,Target!$D249,'MT-Tracking'!$F:$F,Target!$C249)</f>
        <v>39882.912840000012</v>
      </c>
      <c r="S249" s="211">
        <f t="shared" si="21"/>
        <v>1.4172093229781528</v>
      </c>
      <c r="T249" s="217"/>
    </row>
    <row r="250" spans="1:20" s="163" customFormat="1" ht="16.5" customHeight="1" outlineLevel="1" x14ac:dyDescent="0.2">
      <c r="A250" s="164" t="s">
        <v>1134</v>
      </c>
      <c r="B250" s="165" t="s">
        <v>356</v>
      </c>
      <c r="C250" s="165" t="s">
        <v>920</v>
      </c>
      <c r="D250" s="165" t="s">
        <v>2329</v>
      </c>
      <c r="E250" s="166" t="s">
        <v>356</v>
      </c>
      <c r="F250" s="165" t="s">
        <v>782</v>
      </c>
      <c r="G250" s="165" t="s">
        <v>5338</v>
      </c>
      <c r="H250" s="158" t="s">
        <v>875</v>
      </c>
      <c r="I250" s="170"/>
      <c r="J250" s="167"/>
      <c r="K250" s="185">
        <v>31</v>
      </c>
      <c r="L250" s="158" t="s">
        <v>5337</v>
      </c>
      <c r="M250" s="158">
        <v>1</v>
      </c>
      <c r="N250" s="158">
        <f>+O250*6</f>
        <v>146852.45114262067</v>
      </c>
      <c r="O250" s="169">
        <v>24475.408523770111</v>
      </c>
      <c r="P250" s="169"/>
      <c r="Q250" s="169">
        <v>32710.541192228709</v>
      </c>
      <c r="R250" s="169">
        <f>+SUMIFS('MT-Tracking Co.op'!$P$7:$P$402,'MT-Tracking Co.op'!$F$7:$F$402,Target!$I250)+SUMIFS('MT-Tracking'!$P:$P,'MT-Tracking'!$G:$G,Target!$I250)+SUMIFS('MT-Tracking'!$P:$P,'MT-Tracking'!$D:$D,Target!$D250,'MT-Tracking'!$F:$F,Target!$C250)</f>
        <v>16846.519319999999</v>
      </c>
      <c r="S250" s="211">
        <f t="shared" si="21"/>
        <v>0.51501805552524316</v>
      </c>
      <c r="T250" s="217"/>
    </row>
    <row r="251" spans="1:20" s="163" customFormat="1" ht="16.5" customHeight="1" outlineLevel="1" x14ac:dyDescent="0.2">
      <c r="A251" s="164" t="s">
        <v>1134</v>
      </c>
      <c r="B251" s="165" t="s">
        <v>356</v>
      </c>
      <c r="C251" s="165" t="s">
        <v>830</v>
      </c>
      <c r="D251" s="165" t="s">
        <v>2329</v>
      </c>
      <c r="E251" s="166" t="s">
        <v>356</v>
      </c>
      <c r="F251" s="165" t="s">
        <v>782</v>
      </c>
      <c r="G251" s="165" t="s">
        <v>5339</v>
      </c>
      <c r="H251" s="158" t="s">
        <v>5345</v>
      </c>
      <c r="I251" s="170"/>
      <c r="J251" s="167"/>
      <c r="K251" s="185">
        <v>72</v>
      </c>
      <c r="L251" s="158" t="s">
        <v>5337</v>
      </c>
      <c r="M251" s="158">
        <v>1</v>
      </c>
      <c r="N251" s="158">
        <f>+O251*6</f>
        <v>119528.9982739726</v>
      </c>
      <c r="O251" s="169">
        <v>19921.499712328765</v>
      </c>
      <c r="P251" s="169"/>
      <c r="Q251" s="169">
        <v>28832.687134536885</v>
      </c>
      <c r="R251" s="169">
        <f>+SUMIFS('MT-Tracking Co.op'!$P$7:$P$402,'MT-Tracking Co.op'!$F$7:$F$402,Target!$I251)+SUMIFS('MT-Tracking'!$P:$P,'MT-Tracking'!$G:$G,Target!$I251)+SUMIFS('MT-Tracking'!$P:$P,'MT-Tracking'!$D:$D,Target!$D251,'MT-Tracking'!$F:$F,Target!$C251)</f>
        <v>18094.291920000003</v>
      </c>
      <c r="S251" s="211">
        <f t="shared" si="21"/>
        <v>0.62756176125970498</v>
      </c>
      <c r="T251" s="217"/>
    </row>
    <row r="252" spans="1:20" s="163" customFormat="1" ht="16.5" customHeight="1" outlineLevel="1" x14ac:dyDescent="0.2">
      <c r="A252" s="164" t="s">
        <v>1134</v>
      </c>
      <c r="B252" s="165" t="s">
        <v>356</v>
      </c>
      <c r="C252" s="165" t="s">
        <v>831</v>
      </c>
      <c r="D252" s="165" t="s">
        <v>2329</v>
      </c>
      <c r="E252" s="166" t="s">
        <v>356</v>
      </c>
      <c r="F252" s="165" t="s">
        <v>782</v>
      </c>
      <c r="G252" s="165" t="s">
        <v>217</v>
      </c>
      <c r="H252" s="158" t="s">
        <v>790</v>
      </c>
      <c r="I252" s="170"/>
      <c r="J252" s="167"/>
      <c r="K252" s="185">
        <v>1</v>
      </c>
      <c r="L252" s="158" t="s">
        <v>5337</v>
      </c>
      <c r="M252" s="158">
        <v>1</v>
      </c>
      <c r="N252" s="158">
        <f>+O252*6</f>
        <v>2055.2301129943503</v>
      </c>
      <c r="O252" s="169">
        <v>342.53835216572503</v>
      </c>
      <c r="P252" s="169"/>
      <c r="Q252" s="169">
        <v>521.24284250554808</v>
      </c>
      <c r="R252" s="169">
        <f>+SUMIFS('MT-Tracking Co.op'!$P$7:$P$402,'MT-Tracking Co.op'!$F$7:$F$402,Target!$I252)+SUMIFS('MT-Tracking'!$P:$P,'MT-Tracking'!$G:$G,Target!$I252)+SUMIFS('MT-Tracking'!$P:$P,'MT-Tracking'!$D:$D,Target!$D252,'MT-Tracking'!$F:$F,Target!$C252)</f>
        <v>468.25020000000006</v>
      </c>
      <c r="S252" s="211">
        <f t="shared" si="21"/>
        <v>0.89833406200683907</v>
      </c>
      <c r="T252" s="217"/>
    </row>
    <row r="253" spans="1:20" s="163" customFormat="1" ht="16.5" customHeight="1" outlineLevel="1" x14ac:dyDescent="0.2">
      <c r="A253" s="164" t="s">
        <v>1134</v>
      </c>
      <c r="B253" s="165" t="s">
        <v>356</v>
      </c>
      <c r="C253" s="165" t="s">
        <v>5279</v>
      </c>
      <c r="D253" s="165" t="s">
        <v>2329</v>
      </c>
      <c r="E253" s="166" t="s">
        <v>356</v>
      </c>
      <c r="F253" s="165" t="s">
        <v>782</v>
      </c>
      <c r="G253" s="165" t="s">
        <v>217</v>
      </c>
      <c r="H253" s="158" t="s">
        <v>5340</v>
      </c>
      <c r="I253" s="170"/>
      <c r="J253" s="167"/>
      <c r="K253" s="185">
        <v>4</v>
      </c>
      <c r="L253" s="158" t="s">
        <v>5337</v>
      </c>
      <c r="M253" s="158">
        <v>1</v>
      </c>
      <c r="N253" s="158">
        <f>+O253*6</f>
        <v>9178.514782803737</v>
      </c>
      <c r="O253" s="169">
        <v>1529.752463800623</v>
      </c>
      <c r="P253" s="169"/>
      <c r="Q253" s="169">
        <v>1986.2507573025423</v>
      </c>
      <c r="R253" s="169">
        <f>+SUMIFS('MT-Tracking Co.op'!$P$7:$P$402,'MT-Tracking Co.op'!$F$7:$F$402,Target!$I253)+SUMIFS('MT-Tracking'!$P:$P,'MT-Tracking'!$G:$G,Target!$I253)+SUMIFS('MT-Tracking'!$P:$P,'MT-Tracking'!$D:$D,Target!$D253,'MT-Tracking'!$F:$F,Target!$C253)</f>
        <v>2571.7834800000001</v>
      </c>
      <c r="S253" s="211">
        <f t="shared" si="21"/>
        <v>1.2947929512649496</v>
      </c>
      <c r="T253" s="217"/>
    </row>
    <row r="254" spans="1:20" s="163" customFormat="1" ht="16.5" customHeight="1" outlineLevel="1" x14ac:dyDescent="0.2">
      <c r="A254" s="164" t="s">
        <v>1134</v>
      </c>
      <c r="B254" s="165" t="s">
        <v>356</v>
      </c>
      <c r="C254" s="165"/>
      <c r="D254" s="165" t="s">
        <v>2329</v>
      </c>
      <c r="E254" s="166" t="s">
        <v>356</v>
      </c>
      <c r="F254" s="165"/>
      <c r="G254" s="165"/>
      <c r="H254" s="158" t="s">
        <v>5344</v>
      </c>
      <c r="I254" s="170"/>
      <c r="J254" s="167"/>
      <c r="K254" s="185"/>
      <c r="L254" s="158"/>
      <c r="M254" s="158"/>
      <c r="N254" s="158"/>
      <c r="O254" s="169"/>
      <c r="P254" s="169"/>
      <c r="Q254" s="169"/>
      <c r="R254" s="169">
        <f>+SUM('MT-Tracking Co.op'!$P$321:$P$339,'MT-Tracking Co.op'!$P$383:$P$402)-361</f>
        <v>39652.175149999995</v>
      </c>
      <c r="S254" s="211">
        <f t="shared" si="21"/>
        <v>0</v>
      </c>
      <c r="T254" s="217"/>
    </row>
    <row r="255" spans="1:20" s="163" customFormat="1" ht="16.5" customHeight="1" x14ac:dyDescent="0.2">
      <c r="A255" s="172" t="s">
        <v>1134</v>
      </c>
      <c r="B255" s="173" t="s">
        <v>356</v>
      </c>
      <c r="C255" s="173"/>
      <c r="D255" s="173"/>
      <c r="E255" s="174" t="s">
        <v>356</v>
      </c>
      <c r="F255" s="173" t="s">
        <v>782</v>
      </c>
      <c r="G255" s="175" t="s">
        <v>5341</v>
      </c>
      <c r="H255" s="176">
        <v>5</v>
      </c>
      <c r="I255" s="237"/>
      <c r="J255" s="176"/>
      <c r="K255" s="177">
        <f>SUM(K249:K253)</f>
        <v>153</v>
      </c>
      <c r="L255" s="176"/>
      <c r="M255" s="177">
        <f>SUM(M249:M253)</f>
        <v>5</v>
      </c>
      <c r="N255" s="177">
        <f>SUM(N249:N253)</f>
        <v>414779.50356340344</v>
      </c>
      <c r="O255" s="177">
        <f>SUM(O249:O253)</f>
        <v>69129.91726056725</v>
      </c>
      <c r="P255" s="187"/>
      <c r="Q255" s="177">
        <f>SUM(Q249:Q253)</f>
        <v>92192.586500389254</v>
      </c>
      <c r="R255" s="177">
        <f>SUM(R249:R254)</f>
        <v>117515.93291</v>
      </c>
      <c r="S255" s="214">
        <f t="shared" si="21"/>
        <v>1.2746787715897723</v>
      </c>
      <c r="T255" s="219"/>
    </row>
    <row r="256" spans="1:20" s="163" customFormat="1" ht="16.5" customHeight="1" outlineLevel="1" collapsed="1" x14ac:dyDescent="0.2">
      <c r="A256" s="164" t="s">
        <v>1134</v>
      </c>
      <c r="B256" s="165" t="s">
        <v>356</v>
      </c>
      <c r="C256" s="165"/>
      <c r="D256" s="165" t="s">
        <v>761</v>
      </c>
      <c r="E256" s="166" t="s">
        <v>355</v>
      </c>
      <c r="F256" s="165" t="s">
        <v>782</v>
      </c>
      <c r="G256" s="165" t="s">
        <v>5342</v>
      </c>
      <c r="H256" s="158" t="s">
        <v>38</v>
      </c>
      <c r="I256" s="170" t="s">
        <v>342</v>
      </c>
      <c r="J256" s="167" t="s">
        <v>343</v>
      </c>
      <c r="K256" s="185">
        <v>1</v>
      </c>
      <c r="L256" s="158" t="s">
        <v>5298</v>
      </c>
      <c r="M256" s="158">
        <v>1</v>
      </c>
      <c r="N256" s="158">
        <f>+O256*6</f>
        <v>34464.316085999999</v>
      </c>
      <c r="O256" s="169">
        <v>5744.0526810000001</v>
      </c>
      <c r="P256" s="169"/>
      <c r="Q256" s="169">
        <v>7232.3890104505781</v>
      </c>
      <c r="R256" s="169">
        <f>+SUMIFS('MT-Tracking Co.op'!$P$7:$P$402,'MT-Tracking Co.op'!$F$7:$F$402,Target!$I256)+SUMIFS('MT-Tracking'!$P:$P,'MT-Tracking'!$G:$G,Target!$I256)+SUMIFS('MT-Tracking'!$P:$P,'MT-Tracking'!$D:$D,Target!$D256,'MT-Tracking'!$F:$F,Target!$C256)</f>
        <v>6126.5527200000006</v>
      </c>
      <c r="S256" s="211">
        <f t="shared" si="21"/>
        <v>0.84709944544566418</v>
      </c>
      <c r="T256" s="217"/>
    </row>
    <row r="257" spans="1:20" s="163" customFormat="1" ht="16.5" customHeight="1" outlineLevel="1" collapsed="1" x14ac:dyDescent="0.2">
      <c r="A257" s="164" t="s">
        <v>1134</v>
      </c>
      <c r="B257" s="165" t="s">
        <v>356</v>
      </c>
      <c r="C257" s="165"/>
      <c r="D257" s="165" t="s">
        <v>761</v>
      </c>
      <c r="E257" s="166" t="s">
        <v>355</v>
      </c>
      <c r="F257" s="165" t="s">
        <v>782</v>
      </c>
      <c r="G257" s="165" t="s">
        <v>5330</v>
      </c>
      <c r="H257" s="158" t="s">
        <v>38</v>
      </c>
      <c r="I257" s="170" t="s">
        <v>344</v>
      </c>
      <c r="J257" s="167" t="s">
        <v>345</v>
      </c>
      <c r="K257" s="185">
        <v>1</v>
      </c>
      <c r="L257" s="158" t="s">
        <v>5298</v>
      </c>
      <c r="M257" s="158">
        <v>1</v>
      </c>
      <c r="N257" s="158">
        <f t="shared" ref="N257:N283" si="26">+O257*6</f>
        <v>133361.27920799999</v>
      </c>
      <c r="O257" s="169">
        <v>22226.879868</v>
      </c>
      <c r="P257" s="169"/>
      <c r="Q257" s="169">
        <v>27986.066740937749</v>
      </c>
      <c r="R257" s="169">
        <f>+SUMIFS('MT-Tracking Co.op'!$P$7:$P$402,'MT-Tracking Co.op'!$F$7:$F$402,Target!$I257)+SUMIFS('MT-Tracking'!$P:$P,'MT-Tracking'!$G:$G,Target!$I257)+SUMIFS('MT-Tracking'!$P:$P,'MT-Tracking'!$D:$D,Target!$D257,'MT-Tracking'!$F:$F,Target!$C257)</f>
        <v>29271.021839999994</v>
      </c>
      <c r="S257" s="211">
        <f t="shared" si="21"/>
        <v>1.0459141011474336</v>
      </c>
      <c r="T257" s="217"/>
    </row>
    <row r="258" spans="1:20" s="163" customFormat="1" ht="16.5" customHeight="1" outlineLevel="1" collapsed="1" x14ac:dyDescent="0.2">
      <c r="A258" s="164" t="s">
        <v>1134</v>
      </c>
      <c r="B258" s="165" t="s">
        <v>356</v>
      </c>
      <c r="C258" s="165"/>
      <c r="D258" s="165" t="s">
        <v>761</v>
      </c>
      <c r="E258" s="166" t="s">
        <v>355</v>
      </c>
      <c r="F258" s="165" t="s">
        <v>782</v>
      </c>
      <c r="G258" s="165" t="s">
        <v>5330</v>
      </c>
      <c r="H258" s="158" t="s">
        <v>38</v>
      </c>
      <c r="I258" s="170" t="s">
        <v>346</v>
      </c>
      <c r="J258" s="167" t="s">
        <v>102</v>
      </c>
      <c r="K258" s="185">
        <v>1</v>
      </c>
      <c r="L258" s="158" t="s">
        <v>5298</v>
      </c>
      <c r="M258" s="158">
        <v>1</v>
      </c>
      <c r="N258" s="158">
        <f t="shared" si="26"/>
        <v>75399.479783999996</v>
      </c>
      <c r="O258" s="169">
        <v>12566.579963999999</v>
      </c>
      <c r="P258" s="169"/>
      <c r="Q258" s="169">
        <v>15822.695208073774</v>
      </c>
      <c r="R258" s="169">
        <f>+SUMIFS('MT-Tracking Co.op'!$P$7:$P$402,'MT-Tracking Co.op'!$F$7:$F$402,Target!$I258)+SUMIFS('MT-Tracking'!$P:$P,'MT-Tracking'!$G:$G,Target!$I258)+SUMIFS('MT-Tracking'!$P:$P,'MT-Tracking'!$D:$D,Target!$D258,'MT-Tracking'!$F:$F,Target!$C258)</f>
        <v>10647.97596</v>
      </c>
      <c r="S258" s="211">
        <f t="shared" si="21"/>
        <v>0.67295589152009361</v>
      </c>
      <c r="T258" s="217"/>
    </row>
    <row r="259" spans="1:20" s="163" customFormat="1" ht="16.5" customHeight="1" outlineLevel="1" collapsed="1" x14ac:dyDescent="0.2">
      <c r="A259" s="164" t="s">
        <v>1134</v>
      </c>
      <c r="B259" s="165" t="s">
        <v>356</v>
      </c>
      <c r="C259" s="165"/>
      <c r="D259" s="165" t="s">
        <v>761</v>
      </c>
      <c r="E259" s="166" t="s">
        <v>355</v>
      </c>
      <c r="F259" s="165" t="s">
        <v>782</v>
      </c>
      <c r="G259" s="165" t="s">
        <v>5331</v>
      </c>
      <c r="H259" s="158" t="s">
        <v>38</v>
      </c>
      <c r="I259" s="170" t="s">
        <v>347</v>
      </c>
      <c r="J259" s="167" t="s">
        <v>348</v>
      </c>
      <c r="K259" s="185">
        <v>1</v>
      </c>
      <c r="L259" s="158" t="s">
        <v>5298</v>
      </c>
      <c r="M259" s="158">
        <v>1</v>
      </c>
      <c r="N259" s="158">
        <f t="shared" si="26"/>
        <v>303411.17304000002</v>
      </c>
      <c r="O259" s="169">
        <v>50568.528840000006</v>
      </c>
      <c r="P259" s="169"/>
      <c r="Q259" s="169">
        <v>63671.294914620776</v>
      </c>
      <c r="R259" s="169">
        <f>+SUMIFS('MT-Tracking Co.op'!$P$7:$P$402,'MT-Tracking Co.op'!$F$7:$F$402,Target!$I259)+SUMIFS('MT-Tracking'!$P:$P,'MT-Tracking'!$G:$G,Target!$I259)+SUMIFS('MT-Tracking'!$P:$P,'MT-Tracking'!$D:$D,Target!$D259,'MT-Tracking'!$F:$F,Target!$C259)</f>
        <v>59906.862359999999</v>
      </c>
      <c r="S259" s="211">
        <f t="shared" si="21"/>
        <v>0.94087708504014811</v>
      </c>
      <c r="T259" s="217"/>
    </row>
    <row r="260" spans="1:20" s="163" customFormat="1" ht="16.5" customHeight="1" outlineLevel="1" collapsed="1" x14ac:dyDescent="0.2">
      <c r="A260" s="164" t="s">
        <v>1134</v>
      </c>
      <c r="B260" s="165" t="s">
        <v>356</v>
      </c>
      <c r="C260" s="165"/>
      <c r="D260" s="165" t="s">
        <v>761</v>
      </c>
      <c r="E260" s="166" t="s">
        <v>355</v>
      </c>
      <c r="F260" s="165" t="s">
        <v>782</v>
      </c>
      <c r="G260" s="165" t="s">
        <v>5331</v>
      </c>
      <c r="H260" s="158" t="s">
        <v>38</v>
      </c>
      <c r="I260" s="170" t="s">
        <v>349</v>
      </c>
      <c r="J260" s="167" t="s">
        <v>350</v>
      </c>
      <c r="K260" s="185">
        <v>1</v>
      </c>
      <c r="L260" s="158" t="s">
        <v>5298</v>
      </c>
      <c r="M260" s="158">
        <v>1</v>
      </c>
      <c r="N260" s="158">
        <f t="shared" si="26"/>
        <v>261767.35683000006</v>
      </c>
      <c r="O260" s="169">
        <v>43627.89280500001</v>
      </c>
      <c r="P260" s="169"/>
      <c r="Q260" s="169">
        <v>54932.276912381247</v>
      </c>
      <c r="R260" s="169">
        <f>+SUMIFS('MT-Tracking Co.op'!$P$7:$P$402,'MT-Tracking Co.op'!$F$7:$F$402,Target!$I260)+SUMIFS('MT-Tracking'!$P:$P,'MT-Tracking'!$G:$G,Target!$I260)+SUMIFS('MT-Tracking'!$P:$P,'MT-Tracking'!$D:$D,Target!$D260,'MT-Tracking'!$F:$F,Target!$C260)</f>
        <v>46295.340479999999</v>
      </c>
      <c r="S260" s="211">
        <f t="shared" si="21"/>
        <v>0.84277119176841253</v>
      </c>
      <c r="T260" s="217"/>
    </row>
    <row r="261" spans="1:20" s="163" customFormat="1" ht="16.5" customHeight="1" outlineLevel="1" collapsed="1" x14ac:dyDescent="0.2">
      <c r="A261" s="164" t="s">
        <v>1134</v>
      </c>
      <c r="B261" s="165" t="s">
        <v>356</v>
      </c>
      <c r="C261" s="165"/>
      <c r="D261" s="165" t="s">
        <v>761</v>
      </c>
      <c r="E261" s="166" t="s">
        <v>355</v>
      </c>
      <c r="F261" s="165" t="s">
        <v>782</v>
      </c>
      <c r="G261" s="165" t="s">
        <v>5331</v>
      </c>
      <c r="H261" s="158" t="s">
        <v>38</v>
      </c>
      <c r="I261" s="170" t="s">
        <v>351</v>
      </c>
      <c r="J261" s="167" t="s">
        <v>352</v>
      </c>
      <c r="K261" s="185">
        <v>1</v>
      </c>
      <c r="L261" s="158" t="s">
        <v>5298</v>
      </c>
      <c r="M261" s="158">
        <v>1</v>
      </c>
      <c r="N261" s="158">
        <f t="shared" si="26"/>
        <v>27963.073656</v>
      </c>
      <c r="O261" s="169">
        <v>4660.5122760000004</v>
      </c>
      <c r="P261" s="169"/>
      <c r="Q261" s="169">
        <v>5868.0934246139823</v>
      </c>
      <c r="R261" s="169">
        <f>+SUMIFS('MT-Tracking Co.op'!$P$7:$P$402,'MT-Tracking Co.op'!$F$7:$F$402,Target!$I261)+SUMIFS('MT-Tracking'!$P:$P,'MT-Tracking'!$G:$G,Target!$I261)+SUMIFS('MT-Tracking'!$P:$P,'MT-Tracking'!$D:$D,Target!$D261,'MT-Tracking'!$F:$F,Target!$C261)</f>
        <v>4988.4757200000004</v>
      </c>
      <c r="S261" s="211">
        <f t="shared" si="21"/>
        <v>0.8501016188794156</v>
      </c>
      <c r="T261" s="217"/>
    </row>
    <row r="262" spans="1:20" s="163" customFormat="1" ht="16.5" customHeight="1" outlineLevel="1" x14ac:dyDescent="0.2">
      <c r="A262" s="164" t="s">
        <v>1134</v>
      </c>
      <c r="B262" s="165" t="s">
        <v>356</v>
      </c>
      <c r="C262" s="165"/>
      <c r="D262" s="165" t="s">
        <v>761</v>
      </c>
      <c r="E262" s="166" t="s">
        <v>355</v>
      </c>
      <c r="F262" s="165" t="s">
        <v>782</v>
      </c>
      <c r="G262" s="165" t="s">
        <v>5343</v>
      </c>
      <c r="H262" s="158" t="s">
        <v>38</v>
      </c>
      <c r="I262" s="170" t="s">
        <v>353</v>
      </c>
      <c r="J262" s="167" t="s">
        <v>354</v>
      </c>
      <c r="K262" s="185">
        <v>1</v>
      </c>
      <c r="L262" s="158" t="s">
        <v>5298</v>
      </c>
      <c r="M262" s="158">
        <v>1</v>
      </c>
      <c r="N262" s="158">
        <f t="shared" si="26"/>
        <v>173639.613564</v>
      </c>
      <c r="O262" s="169">
        <v>28939.935593999999</v>
      </c>
      <c r="P262" s="169"/>
      <c r="Q262" s="169">
        <v>36438.536304780995</v>
      </c>
      <c r="R262" s="169">
        <f>+SUMIFS('MT-Tracking Co.op'!$P$7:$P$402,'MT-Tracking Co.op'!$F$7:$F$402,Target!$I262)+SUMIFS('MT-Tracking'!$P:$P,'MT-Tracking'!$G:$G,Target!$I262)+SUMIFS('MT-Tracking'!$P:$P,'MT-Tracking'!$D:$D,Target!$D262,'MT-Tracking'!$F:$F,Target!$C262)</f>
        <v>14912.409960000001</v>
      </c>
      <c r="S262" s="211">
        <f t="shared" si="21"/>
        <v>0.40924832532429101</v>
      </c>
      <c r="T262" s="217"/>
    </row>
    <row r="263" spans="1:20" s="163" customFormat="1" ht="16.5" customHeight="1" outlineLevel="1" x14ac:dyDescent="0.2">
      <c r="A263" s="164" t="s">
        <v>1134</v>
      </c>
      <c r="B263" s="165" t="s">
        <v>356</v>
      </c>
      <c r="C263" s="165"/>
      <c r="D263" s="165" t="s">
        <v>761</v>
      </c>
      <c r="E263" s="166" t="s">
        <v>355</v>
      </c>
      <c r="F263" s="165" t="s">
        <v>782</v>
      </c>
      <c r="G263" s="165" t="s">
        <v>5343</v>
      </c>
      <c r="H263" s="158" t="s">
        <v>483</v>
      </c>
      <c r="I263" s="170" t="s">
        <v>357</v>
      </c>
      <c r="J263" s="167" t="s">
        <v>358</v>
      </c>
      <c r="K263" s="185">
        <v>1</v>
      </c>
      <c r="L263" s="158" t="s">
        <v>5298</v>
      </c>
      <c r="M263" s="158"/>
      <c r="N263" s="158">
        <f t="shared" si="26"/>
        <v>114241.49822000001</v>
      </c>
      <c r="O263" s="169">
        <v>19040.249703333335</v>
      </c>
      <c r="P263" s="169"/>
      <c r="Q263" s="169">
        <v>29979.157910021939</v>
      </c>
      <c r="R263" s="169">
        <f>+SUMIFS('MT-Tracking Co.op'!$P$7:$P$402,'MT-Tracking Co.op'!$F$7:$F$402,Target!$I263)+SUMIFS('MT-Tracking'!$P:$P,'MT-Tracking'!$G:$G,Target!$I263)+SUMIFS('MT-Tracking'!$P:$P,'MT-Tracking'!$D:$D,Target!$D263,'MT-Tracking'!$F:$F,Target!$C263)</f>
        <v>28359.087</v>
      </c>
      <c r="S263" s="211">
        <f t="shared" si="21"/>
        <v>0.94596009284569149</v>
      </c>
      <c r="T263" s="217"/>
    </row>
    <row r="264" spans="1:20" s="163" customFormat="1" ht="16.5" customHeight="1" outlineLevel="1" x14ac:dyDescent="0.2">
      <c r="A264" s="164" t="s">
        <v>1134</v>
      </c>
      <c r="B264" s="165" t="s">
        <v>356</v>
      </c>
      <c r="C264" s="165"/>
      <c r="D264" s="165" t="s">
        <v>761</v>
      </c>
      <c r="E264" s="166" t="s">
        <v>355</v>
      </c>
      <c r="F264" s="165" t="s">
        <v>782</v>
      </c>
      <c r="G264" s="165" t="s">
        <v>730</v>
      </c>
      <c r="H264" s="158" t="s">
        <v>5344</v>
      </c>
      <c r="I264" s="170"/>
      <c r="J264" s="167"/>
      <c r="K264" s="185">
        <v>17</v>
      </c>
      <c r="L264" s="158" t="s">
        <v>5302</v>
      </c>
      <c r="M264" s="158">
        <v>1</v>
      </c>
      <c r="N264" s="158">
        <f t="shared" si="26"/>
        <v>121990.63083172415</v>
      </c>
      <c r="O264" s="169">
        <v>20331.771805287357</v>
      </c>
      <c r="P264" s="169"/>
      <c r="Q264" s="169">
        <v>25599.918930748609</v>
      </c>
      <c r="R264" s="169">
        <f>+SUMIFS('MT-Tracking Co.op'!$P$137:$P$402,'MT-Tracking Co.op'!$D$137:$D$402,Target!$D264)</f>
        <v>16911.2232</v>
      </c>
      <c r="S264" s="211">
        <f t="shared" si="21"/>
        <v>0.66059674820640035</v>
      </c>
      <c r="T264" s="217"/>
    </row>
    <row r="265" spans="1:20" s="163" customFormat="1" ht="16.5" customHeight="1" outlineLevel="1" x14ac:dyDescent="0.2">
      <c r="A265" s="164" t="s">
        <v>1134</v>
      </c>
      <c r="B265" s="165" t="s">
        <v>356</v>
      </c>
      <c r="C265" s="165" t="s">
        <v>830</v>
      </c>
      <c r="D265" s="165" t="s">
        <v>761</v>
      </c>
      <c r="E265" s="166" t="s">
        <v>355</v>
      </c>
      <c r="F265" s="165" t="s">
        <v>782</v>
      </c>
      <c r="G265" s="165" t="s">
        <v>730</v>
      </c>
      <c r="H265" s="158" t="s">
        <v>5345</v>
      </c>
      <c r="I265" s="170"/>
      <c r="J265" s="167"/>
      <c r="K265" s="185">
        <v>22</v>
      </c>
      <c r="L265" s="158" t="s">
        <v>5337</v>
      </c>
      <c r="M265" s="158">
        <v>1</v>
      </c>
      <c r="N265" s="158">
        <f t="shared" si="26"/>
        <v>36522.749472602736</v>
      </c>
      <c r="O265" s="169">
        <v>6087.1249121004557</v>
      </c>
      <c r="P265" s="169"/>
      <c r="Q265" s="169">
        <v>8809.987735552937</v>
      </c>
      <c r="R265" s="169">
        <f>+SUMIFS('MT-Tracking Co.op'!$P$7:$P$402,'MT-Tracking Co.op'!$F$7:$F$402,Target!$I265)+SUMIFS('MT-Tracking'!$P:$P,'MT-Tracking'!$G:$G,Target!$I265)+SUMIFS('MT-Tracking'!$P:$P,'MT-Tracking'!$D:$D,Target!$D265,'MT-Tracking'!$F:$F,Target!$C265)</f>
        <v>5557.2782400000006</v>
      </c>
      <c r="S265" s="211">
        <f t="shared" si="21"/>
        <v>0.63079295985548967</v>
      </c>
      <c r="T265" s="217"/>
    </row>
    <row r="266" spans="1:20" s="163" customFormat="1" ht="16.5" customHeight="1" outlineLevel="1" x14ac:dyDescent="0.2">
      <c r="A266" s="164" t="s">
        <v>1134</v>
      </c>
      <c r="B266" s="165" t="s">
        <v>356</v>
      </c>
      <c r="C266" s="165" t="s">
        <v>829</v>
      </c>
      <c r="D266" s="165" t="s">
        <v>761</v>
      </c>
      <c r="E266" s="166" t="s">
        <v>355</v>
      </c>
      <c r="F266" s="165" t="s">
        <v>782</v>
      </c>
      <c r="G266" s="165" t="s">
        <v>730</v>
      </c>
      <c r="H266" s="158" t="s">
        <v>786</v>
      </c>
      <c r="I266" s="170"/>
      <c r="J266" s="167"/>
      <c r="K266" s="185">
        <v>29</v>
      </c>
      <c r="L266" s="158" t="s">
        <v>5337</v>
      </c>
      <c r="M266" s="158">
        <v>1</v>
      </c>
      <c r="N266" s="158">
        <f t="shared" si="26"/>
        <v>88394.777072874494</v>
      </c>
      <c r="O266" s="169">
        <v>14732.462845479082</v>
      </c>
      <c r="P266" s="169"/>
      <c r="Q266" s="169">
        <v>18135.86828090336</v>
      </c>
      <c r="R266" s="169">
        <f>+SUMIFS('MT-Tracking Co.op'!$P$7:$P$402,'MT-Tracking Co.op'!$F$7:$F$402,Target!$I266)+SUMIFS('MT-Tracking'!$P:$P,'MT-Tracking'!$G:$G,Target!$I266)+SUMIFS('MT-Tracking'!$P:$P,'MT-Tracking'!$D:$D,Target!$D266,'MT-Tracking'!$F:$F,Target!$C266)</f>
        <v>25687.763279999999</v>
      </c>
      <c r="S266" s="211">
        <f t="shared" si="21"/>
        <v>1.4164065862260704</v>
      </c>
      <c r="T266" s="217"/>
    </row>
    <row r="267" spans="1:20" s="163" customFormat="1" ht="16.5" customHeight="1" outlineLevel="1" x14ac:dyDescent="0.2">
      <c r="A267" s="164" t="s">
        <v>1134</v>
      </c>
      <c r="B267" s="165" t="s">
        <v>356</v>
      </c>
      <c r="C267" s="165" t="s">
        <v>5279</v>
      </c>
      <c r="D267" s="165" t="s">
        <v>761</v>
      </c>
      <c r="E267" s="166" t="s">
        <v>355</v>
      </c>
      <c r="F267" s="165" t="s">
        <v>782</v>
      </c>
      <c r="G267" s="165" t="s">
        <v>730</v>
      </c>
      <c r="H267" s="158" t="s">
        <v>5340</v>
      </c>
      <c r="I267" s="170"/>
      <c r="J267" s="167"/>
      <c r="K267" s="185">
        <v>9</v>
      </c>
      <c r="L267" s="158" t="s">
        <v>5337</v>
      </c>
      <c r="M267" s="158">
        <v>1</v>
      </c>
      <c r="N267" s="158">
        <f t="shared" si="26"/>
        <v>20651.65826130841</v>
      </c>
      <c r="O267" s="169">
        <v>3441.9430435514018</v>
      </c>
      <c r="P267" s="169"/>
      <c r="Q267" s="169">
        <v>4469.0642039307204</v>
      </c>
      <c r="R267" s="169">
        <f>+SUMIFS('MT-Tracking Co.op'!$P$7:$P$402,'MT-Tracking Co.op'!$F$7:$F$402,Target!$I267)+SUMIFS('MT-Tracking'!$P:$P,'MT-Tracking'!$G:$G,Target!$I267)+SUMIFS('MT-Tracking'!$P:$P,'MT-Tracking'!$D:$D,Target!$D267,'MT-Tracking'!$F:$F,Target!$C267)</f>
        <v>5326.1744399999998</v>
      </c>
      <c r="S267" s="211">
        <f t="shared" ref="S267:S331" si="27">+IFERROR(R267/Q267,0)</f>
        <v>1.1917874071523558</v>
      </c>
      <c r="T267" s="217"/>
    </row>
    <row r="268" spans="1:20" s="163" customFormat="1" ht="16.5" customHeight="1" outlineLevel="1" collapsed="1" x14ac:dyDescent="0.2">
      <c r="A268" s="164" t="s">
        <v>1134</v>
      </c>
      <c r="B268" s="165" t="s">
        <v>356</v>
      </c>
      <c r="C268" s="165" t="s">
        <v>920</v>
      </c>
      <c r="D268" s="165" t="s">
        <v>761</v>
      </c>
      <c r="E268" s="166" t="s">
        <v>355</v>
      </c>
      <c r="F268" s="165" t="s">
        <v>782</v>
      </c>
      <c r="G268" s="165" t="s">
        <v>730</v>
      </c>
      <c r="H268" s="158" t="s">
        <v>875</v>
      </c>
      <c r="I268" s="170"/>
      <c r="J268" s="167"/>
      <c r="K268" s="185">
        <v>21</v>
      </c>
      <c r="L268" s="158" t="s">
        <v>5337</v>
      </c>
      <c r="M268" s="158">
        <v>1</v>
      </c>
      <c r="N268" s="158">
        <f t="shared" si="26"/>
        <v>99480.692709517229</v>
      </c>
      <c r="O268" s="169">
        <v>16580.115451586204</v>
      </c>
      <c r="P268" s="169"/>
      <c r="Q268" s="169">
        <v>22158.75371086461</v>
      </c>
      <c r="R268" s="169">
        <f>+SUMIFS('MT-Tracking Co.op'!$P$7:$P$402,'MT-Tracking Co.op'!$F$7:$F$402,Target!$I268)+SUMIFS('MT-Tracking'!$P:$P,'MT-Tracking'!$G:$G,Target!$I268)+SUMIFS('MT-Tracking'!$P:$P,'MT-Tracking'!$D:$D,Target!$D268,'MT-Tracking'!$F:$F,Target!$C268)</f>
        <v>11440.679760000001</v>
      </c>
      <c r="S268" s="211">
        <f t="shared" si="27"/>
        <v>0.5163051997094289</v>
      </c>
      <c r="T268" s="217"/>
    </row>
    <row r="269" spans="1:20" s="163" customFormat="1" ht="16.5" customHeight="1" outlineLevel="1" x14ac:dyDescent="0.2">
      <c r="A269" s="164" t="s">
        <v>1134</v>
      </c>
      <c r="B269" s="165" t="s">
        <v>356</v>
      </c>
      <c r="C269" s="165" t="s">
        <v>831</v>
      </c>
      <c r="D269" s="165" t="s">
        <v>761</v>
      </c>
      <c r="E269" s="166" t="s">
        <v>355</v>
      </c>
      <c r="F269" s="165" t="s">
        <v>782</v>
      </c>
      <c r="G269" s="165" t="s">
        <v>730</v>
      </c>
      <c r="H269" s="158" t="s">
        <v>790</v>
      </c>
      <c r="I269" s="170"/>
      <c r="J269" s="167"/>
      <c r="K269" s="185">
        <v>30</v>
      </c>
      <c r="L269" s="158" t="s">
        <v>5337</v>
      </c>
      <c r="M269" s="158">
        <v>1</v>
      </c>
      <c r="N269" s="158">
        <f t="shared" si="26"/>
        <v>61656.903389830506</v>
      </c>
      <c r="O269" s="169">
        <v>10276.150564971751</v>
      </c>
      <c r="P269" s="169"/>
      <c r="Q269" s="169">
        <v>15637.28527516644</v>
      </c>
      <c r="R269" s="169">
        <f>+SUMIFS('MT-Tracking Co.op'!$P$7:$P$402,'MT-Tracking Co.op'!$F$7:$F$402,Target!$I269)+SUMIFS('MT-Tracking'!$P:$P,'MT-Tracking'!$G:$G,Target!$I269)+SUMIFS('MT-Tracking'!$P:$P,'MT-Tracking'!$D:$D,Target!$D269,'MT-Tracking'!$F:$F,Target!$C269)</f>
        <v>14067.810000000001</v>
      </c>
      <c r="S269" s="211">
        <f t="shared" si="27"/>
        <v>0.89963249710236337</v>
      </c>
      <c r="T269" s="217"/>
    </row>
    <row r="270" spans="1:20" s="163" customFormat="1" ht="16.5" customHeight="1" x14ac:dyDescent="0.2">
      <c r="A270" s="172" t="s">
        <v>1134</v>
      </c>
      <c r="B270" s="173" t="s">
        <v>356</v>
      </c>
      <c r="C270" s="173"/>
      <c r="D270" s="173"/>
      <c r="E270" s="174" t="s">
        <v>355</v>
      </c>
      <c r="F270" s="173" t="s">
        <v>782</v>
      </c>
      <c r="G270" s="175" t="s">
        <v>730</v>
      </c>
      <c r="H270" s="176">
        <v>7</v>
      </c>
      <c r="I270" s="237"/>
      <c r="J270" s="176"/>
      <c r="K270" s="177">
        <f>+SUM(K256:K269)</f>
        <v>136</v>
      </c>
      <c r="L270" s="176"/>
      <c r="M270" s="177">
        <f>+SUM(M256:M269)</f>
        <v>13</v>
      </c>
      <c r="N270" s="177">
        <f>+SUM(N256:N269)</f>
        <v>1552945.2021258578</v>
      </c>
      <c r="O270" s="177">
        <f>+SUM(O256:O269)</f>
        <v>258824.20035430964</v>
      </c>
      <c r="P270" s="187"/>
      <c r="Q270" s="177">
        <f>+SUM(Q256:Q269)</f>
        <v>336741.3885630478</v>
      </c>
      <c r="R270" s="177">
        <f>+SUM(R256:R269)</f>
        <v>279498.65495999996</v>
      </c>
      <c r="S270" s="214">
        <f t="shared" si="27"/>
        <v>0.83000980708871097</v>
      </c>
      <c r="T270" s="219"/>
    </row>
    <row r="271" spans="1:20" s="163" customFormat="1" ht="16.5" customHeight="1" outlineLevel="1" collapsed="1" x14ac:dyDescent="0.2">
      <c r="A271" s="164" t="s">
        <v>1134</v>
      </c>
      <c r="B271" s="165" t="s">
        <v>356</v>
      </c>
      <c r="C271" s="165"/>
      <c r="D271" s="165" t="s">
        <v>762</v>
      </c>
      <c r="E271" s="166" t="s">
        <v>359</v>
      </c>
      <c r="F271" s="165" t="s">
        <v>782</v>
      </c>
      <c r="G271" s="165" t="s">
        <v>298</v>
      </c>
      <c r="H271" s="158" t="s">
        <v>38</v>
      </c>
      <c r="I271" s="170" t="s">
        <v>360</v>
      </c>
      <c r="J271" s="167" t="s">
        <v>361</v>
      </c>
      <c r="K271" s="185">
        <v>1</v>
      </c>
      <c r="L271" s="158" t="s">
        <v>5298</v>
      </c>
      <c r="M271" s="158">
        <v>1</v>
      </c>
      <c r="N271" s="158">
        <f t="shared" si="26"/>
        <v>53321.351148000002</v>
      </c>
      <c r="O271" s="169">
        <v>8886.8918580000009</v>
      </c>
      <c r="P271" s="169"/>
      <c r="Q271" s="169">
        <v>11189.566422930571</v>
      </c>
      <c r="R271" s="169">
        <f>+SUMIFS('MT-Tracking Co.op'!$P$7:$P$402,'MT-Tracking Co.op'!$F$7:$F$402,Target!$I271)+SUMIFS('MT-Tracking'!$P:$P,'MT-Tracking'!$G:$G,Target!$I271)+SUMIFS('MT-Tracking'!$P:$P,'MT-Tracking'!$D:$D,Target!$D271,'MT-Tracking'!$F:$F,Target!$C271)</f>
        <v>12136.32936</v>
      </c>
      <c r="S271" s="211">
        <f t="shared" si="27"/>
        <v>1.084611226323233</v>
      </c>
      <c r="T271" s="217"/>
    </row>
    <row r="272" spans="1:20" s="163" customFormat="1" ht="16.5" customHeight="1" outlineLevel="1" collapsed="1" x14ac:dyDescent="0.2">
      <c r="A272" s="164" t="s">
        <v>1134</v>
      </c>
      <c r="B272" s="165" t="s">
        <v>356</v>
      </c>
      <c r="C272" s="165"/>
      <c r="D272" s="165" t="s">
        <v>762</v>
      </c>
      <c r="E272" s="166" t="s">
        <v>359</v>
      </c>
      <c r="F272" s="165" t="s">
        <v>782</v>
      </c>
      <c r="G272" s="165" t="s">
        <v>298</v>
      </c>
      <c r="H272" s="158" t="s">
        <v>38</v>
      </c>
      <c r="I272" s="170" t="s">
        <v>362</v>
      </c>
      <c r="J272" s="167" t="s">
        <v>363</v>
      </c>
      <c r="K272" s="185">
        <v>1</v>
      </c>
      <c r="L272" s="158" t="s">
        <v>5298</v>
      </c>
      <c r="M272" s="158">
        <v>1</v>
      </c>
      <c r="N272" s="158">
        <f t="shared" si="26"/>
        <v>32985.033840000004</v>
      </c>
      <c r="O272" s="169">
        <v>5497.5056400000003</v>
      </c>
      <c r="P272" s="169"/>
      <c r="Q272" s="169">
        <v>6921.9593871663646</v>
      </c>
      <c r="R272" s="169">
        <f>+SUMIFS('MT-Tracking Co.op'!$P$7:$P$402,'MT-Tracking Co.op'!$F$7:$F$402,Target!$I272)+SUMIFS('MT-Tracking'!$P:$P,'MT-Tracking'!$G:$G,Target!$I272)+SUMIFS('MT-Tracking'!$P:$P,'MT-Tracking'!$D:$D,Target!$D272,'MT-Tracking'!$F:$F,Target!$C272)</f>
        <v>9114.1966799999991</v>
      </c>
      <c r="S272" s="211">
        <f t="shared" si="27"/>
        <v>1.316707621385087</v>
      </c>
      <c r="T272" s="217"/>
    </row>
    <row r="273" spans="1:20" s="163" customFormat="1" ht="16.5" customHeight="1" outlineLevel="1" collapsed="1" x14ac:dyDescent="0.2">
      <c r="A273" s="164" t="s">
        <v>1134</v>
      </c>
      <c r="B273" s="165" t="s">
        <v>356</v>
      </c>
      <c r="C273" s="165"/>
      <c r="D273" s="165" t="s">
        <v>762</v>
      </c>
      <c r="E273" s="166" t="s">
        <v>359</v>
      </c>
      <c r="F273" s="165" t="s">
        <v>782</v>
      </c>
      <c r="G273" s="165" t="s">
        <v>5346</v>
      </c>
      <c r="H273" s="158" t="s">
        <v>38</v>
      </c>
      <c r="I273" s="170" t="s">
        <v>364</v>
      </c>
      <c r="J273" s="167" t="s">
        <v>365</v>
      </c>
      <c r="K273" s="185">
        <v>1</v>
      </c>
      <c r="L273" s="158" t="s">
        <v>5298</v>
      </c>
      <c r="M273" s="158">
        <v>1</v>
      </c>
      <c r="N273" s="158">
        <f t="shared" si="26"/>
        <v>36839.773080000006</v>
      </c>
      <c r="O273" s="169">
        <v>6139.9621800000014</v>
      </c>
      <c r="P273" s="169"/>
      <c r="Q273" s="169">
        <v>7730.8822640330145</v>
      </c>
      <c r="R273" s="169">
        <f>+SUMIFS('MT-Tracking Co.op'!$P$7:$P$402,'MT-Tracking Co.op'!$F$7:$F$402,Target!$I273)+SUMIFS('MT-Tracking'!$P:$P,'MT-Tracking'!$G:$G,Target!$I273)+SUMIFS('MT-Tracking'!$P:$P,'MT-Tracking'!$D:$D,Target!$D273,'MT-Tracking'!$F:$F,Target!$C273)</f>
        <v>1733.9659200000001</v>
      </c>
      <c r="S273" s="211">
        <f t="shared" si="27"/>
        <v>0.22429081969946235</v>
      </c>
      <c r="T273" s="217"/>
    </row>
    <row r="274" spans="1:20" s="163" customFormat="1" ht="16.5" customHeight="1" outlineLevel="1" collapsed="1" x14ac:dyDescent="0.2">
      <c r="A274" s="164" t="s">
        <v>1134</v>
      </c>
      <c r="B274" s="165" t="s">
        <v>356</v>
      </c>
      <c r="C274" s="165"/>
      <c r="D274" s="165" t="s">
        <v>762</v>
      </c>
      <c r="E274" s="166" t="s">
        <v>359</v>
      </c>
      <c r="F274" s="165" t="s">
        <v>782</v>
      </c>
      <c r="G274" s="165" t="s">
        <v>5334</v>
      </c>
      <c r="H274" s="158" t="s">
        <v>38</v>
      </c>
      <c r="I274" s="170" t="s">
        <v>366</v>
      </c>
      <c r="J274" s="167" t="s">
        <v>367</v>
      </c>
      <c r="K274" s="185">
        <v>1</v>
      </c>
      <c r="L274" s="158" t="s">
        <v>5298</v>
      </c>
      <c r="M274" s="158">
        <v>1</v>
      </c>
      <c r="N274" s="158">
        <f t="shared" si="26"/>
        <v>250773.28642800002</v>
      </c>
      <c r="O274" s="169">
        <v>41795.547738000001</v>
      </c>
      <c r="P274" s="169"/>
      <c r="Q274" s="169">
        <v>52625.154561334661</v>
      </c>
      <c r="R274" s="169">
        <f>+SUMIFS('MT-Tracking Co.op'!$P$7:$P$402,'MT-Tracking Co.op'!$F$7:$F$402,Target!$I274)+SUMIFS('MT-Tracking'!$P:$P,'MT-Tracking'!$G:$G,Target!$I274)+SUMIFS('MT-Tracking'!$P:$P,'MT-Tracking'!$D:$D,Target!$D274,'MT-Tracking'!$F:$F,Target!$C274)</f>
        <v>52603.727399999989</v>
      </c>
      <c r="S274" s="211">
        <f t="shared" si="27"/>
        <v>0.99959283423463019</v>
      </c>
      <c r="T274" s="217"/>
    </row>
    <row r="275" spans="1:20" s="163" customFormat="1" ht="16.5" customHeight="1" outlineLevel="1" collapsed="1" x14ac:dyDescent="0.2">
      <c r="A275" s="164" t="s">
        <v>1134</v>
      </c>
      <c r="B275" s="165" t="s">
        <v>356</v>
      </c>
      <c r="C275" s="165"/>
      <c r="D275" s="165" t="s">
        <v>762</v>
      </c>
      <c r="E275" s="166" t="s">
        <v>359</v>
      </c>
      <c r="F275" s="165" t="s">
        <v>782</v>
      </c>
      <c r="G275" s="165" t="s">
        <v>5347</v>
      </c>
      <c r="H275" s="158" t="s">
        <v>38</v>
      </c>
      <c r="I275" s="170" t="s">
        <v>368</v>
      </c>
      <c r="J275" s="167" t="s">
        <v>369</v>
      </c>
      <c r="K275" s="185">
        <v>1</v>
      </c>
      <c r="L275" s="158" t="s">
        <v>5298</v>
      </c>
      <c r="M275" s="158">
        <v>1</v>
      </c>
      <c r="N275" s="158">
        <f t="shared" si="26"/>
        <v>207439.6716</v>
      </c>
      <c r="O275" s="169">
        <v>34573.278599999998</v>
      </c>
      <c r="P275" s="169"/>
      <c r="Q275" s="169">
        <v>43531.529755809024</v>
      </c>
      <c r="R275" s="169">
        <f>+SUMIFS('MT-Tracking Co.op'!$P$7:$P$402,'MT-Tracking Co.op'!$F$7:$F$402,Target!$I275)+SUMIFS('MT-Tracking'!$P:$P,'MT-Tracking'!$G:$G,Target!$I275)+SUMIFS('MT-Tracking'!$P:$P,'MT-Tracking'!$D:$D,Target!$D275,'MT-Tracking'!$F:$F,Target!$C275)</f>
        <v>36150.7212</v>
      </c>
      <c r="S275" s="211">
        <f t="shared" si="27"/>
        <v>0.83044913428928835</v>
      </c>
      <c r="T275" s="217"/>
    </row>
    <row r="276" spans="1:20" s="163" customFormat="1" ht="16.5" customHeight="1" outlineLevel="1" collapsed="1" x14ac:dyDescent="0.2">
      <c r="A276" s="164" t="s">
        <v>1134</v>
      </c>
      <c r="B276" s="165" t="s">
        <v>356</v>
      </c>
      <c r="C276" s="165"/>
      <c r="D276" s="165" t="s">
        <v>762</v>
      </c>
      <c r="E276" s="166" t="s">
        <v>359</v>
      </c>
      <c r="F276" s="165" t="s">
        <v>782</v>
      </c>
      <c r="G276" s="165" t="s">
        <v>5347</v>
      </c>
      <c r="H276" s="158" t="s">
        <v>38</v>
      </c>
      <c r="I276" s="170" t="s">
        <v>370</v>
      </c>
      <c r="J276" s="167" t="s">
        <v>371</v>
      </c>
      <c r="K276" s="185">
        <v>1</v>
      </c>
      <c r="L276" s="158" t="s">
        <v>5298</v>
      </c>
      <c r="M276" s="158">
        <v>1</v>
      </c>
      <c r="N276" s="158">
        <f t="shared" si="26"/>
        <v>78387.49944</v>
      </c>
      <c r="O276" s="169">
        <v>13064.58324</v>
      </c>
      <c r="P276" s="169"/>
      <c r="Q276" s="169">
        <v>16449.735665488897</v>
      </c>
      <c r="R276" s="169">
        <f>+SUMIFS('MT-Tracking Co.op'!$P$7:$P$402,'MT-Tracking Co.op'!$F$7:$F$402,Target!$I276)+SUMIFS('MT-Tracking'!$P:$P,'MT-Tracking'!$G:$G,Target!$I276)+SUMIFS('MT-Tracking'!$P:$P,'MT-Tracking'!$D:$D,Target!$D276,'MT-Tracking'!$F:$F,Target!$C276)</f>
        <v>13047.66792</v>
      </c>
      <c r="S276" s="211">
        <f t="shared" si="27"/>
        <v>0.79318404777613882</v>
      </c>
      <c r="T276" s="217"/>
    </row>
    <row r="277" spans="1:20" s="163" customFormat="1" ht="16.5" customHeight="1" outlineLevel="1" collapsed="1" x14ac:dyDescent="0.2">
      <c r="A277" s="164" t="s">
        <v>1134</v>
      </c>
      <c r="B277" s="165" t="s">
        <v>356</v>
      </c>
      <c r="C277" s="165"/>
      <c r="D277" s="165" t="s">
        <v>762</v>
      </c>
      <c r="E277" s="166" t="s">
        <v>359</v>
      </c>
      <c r="F277" s="165" t="s">
        <v>782</v>
      </c>
      <c r="G277" s="165" t="s">
        <v>298</v>
      </c>
      <c r="H277" s="158" t="s">
        <v>5299</v>
      </c>
      <c r="I277" s="170" t="s">
        <v>372</v>
      </c>
      <c r="J277" s="167" t="s">
        <v>373</v>
      </c>
      <c r="K277" s="185">
        <v>1</v>
      </c>
      <c r="L277" s="158" t="s">
        <v>5298</v>
      </c>
      <c r="M277" s="158"/>
      <c r="N277" s="158">
        <f t="shared" si="26"/>
        <v>240921.57240000003</v>
      </c>
      <c r="O277" s="169">
        <v>40153.595400000006</v>
      </c>
      <c r="P277" s="169"/>
      <c r="Q277" s="169">
        <v>38329.107078700254</v>
      </c>
      <c r="R277" s="169">
        <f>+SUMIFS('MT-Tracking Co.op'!$P$7:$P$402,'MT-Tracking Co.op'!$F$7:$F$402,Target!$I277)+SUMIFS('MT-Tracking'!$P:$P,'MT-Tracking'!$G:$G,Target!$I277)+SUMIFS('MT-Tracking'!$P:$P,'MT-Tracking'!$D:$D,Target!$D277,'MT-Tracking'!$F:$F,Target!$C277)</f>
        <v>36238.377999999997</v>
      </c>
      <c r="S277" s="211">
        <f t="shared" si="27"/>
        <v>0.94545322763696493</v>
      </c>
      <c r="T277" s="217"/>
    </row>
    <row r="278" spans="1:20" s="163" customFormat="1" ht="16.5" customHeight="1" outlineLevel="1" collapsed="1" x14ac:dyDescent="0.2">
      <c r="A278" s="164" t="s">
        <v>1134</v>
      </c>
      <c r="B278" s="165" t="s">
        <v>356</v>
      </c>
      <c r="C278" s="165"/>
      <c r="D278" s="165" t="s">
        <v>762</v>
      </c>
      <c r="E278" s="166" t="s">
        <v>359</v>
      </c>
      <c r="F278" s="165" t="s">
        <v>782</v>
      </c>
      <c r="G278" s="165" t="s">
        <v>731</v>
      </c>
      <c r="H278" s="158" t="s">
        <v>5344</v>
      </c>
      <c r="I278" s="170"/>
      <c r="J278" s="167"/>
      <c r="K278" s="185">
        <v>37</v>
      </c>
      <c r="L278" s="158" t="s">
        <v>5302</v>
      </c>
      <c r="M278" s="158">
        <v>1</v>
      </c>
      <c r="N278" s="158">
        <f t="shared" si="26"/>
        <v>265509.02004551725</v>
      </c>
      <c r="O278" s="169">
        <v>44251.503340919546</v>
      </c>
      <c r="P278" s="169"/>
      <c r="Q278" s="169">
        <v>55717.470613982267</v>
      </c>
      <c r="R278" s="169">
        <f>+SUMIFS('MT-Tracking Co.op'!$P$137:$P$402,'MT-Tracking Co.op'!$D$137:$D$402,Target!$D278)</f>
        <v>43949.972430000009</v>
      </c>
      <c r="S278" s="211">
        <f t="shared" si="27"/>
        <v>0.78880056732099368</v>
      </c>
      <c r="T278" s="217"/>
    </row>
    <row r="279" spans="1:20" s="163" customFormat="1" ht="16.5" customHeight="1" outlineLevel="1" collapsed="1" x14ac:dyDescent="0.2">
      <c r="A279" s="164" t="s">
        <v>1134</v>
      </c>
      <c r="B279" s="165" t="s">
        <v>356</v>
      </c>
      <c r="C279" s="165" t="s">
        <v>830</v>
      </c>
      <c r="D279" s="165" t="s">
        <v>762</v>
      </c>
      <c r="E279" s="166" t="s">
        <v>359</v>
      </c>
      <c r="F279" s="165" t="s">
        <v>782</v>
      </c>
      <c r="G279" s="165" t="s">
        <v>731</v>
      </c>
      <c r="H279" s="158" t="s">
        <v>5345</v>
      </c>
      <c r="I279" s="170"/>
      <c r="J279" s="167"/>
      <c r="K279" s="185">
        <v>44</v>
      </c>
      <c r="L279" s="158" t="s">
        <v>5337</v>
      </c>
      <c r="M279" s="158">
        <v>1</v>
      </c>
      <c r="N279" s="158">
        <f t="shared" si="26"/>
        <v>73045.498945205472</v>
      </c>
      <c r="O279" s="169">
        <v>12174.249824200911</v>
      </c>
      <c r="P279" s="169"/>
      <c r="Q279" s="169">
        <v>17619.975471105874</v>
      </c>
      <c r="R279" s="169">
        <f>+SUMIFS('MT-Tracking Co.op'!$P$7:$P$402,'MT-Tracking Co.op'!$F$7:$F$402,Target!$I279)+SUMIFS('MT-Tracking'!$P:$P,'MT-Tracking'!$G:$G,Target!$I279)+SUMIFS('MT-Tracking'!$P:$P,'MT-Tracking'!$D:$D,Target!$D279,'MT-Tracking'!$F:$F,Target!$C279)</f>
        <v>11043.30132</v>
      </c>
      <c r="S279" s="211">
        <f t="shared" si="27"/>
        <v>0.62674896103626043</v>
      </c>
      <c r="T279" s="217"/>
    </row>
    <row r="280" spans="1:20" s="163" customFormat="1" ht="16.5" customHeight="1" outlineLevel="1" collapsed="1" x14ac:dyDescent="0.2">
      <c r="A280" s="164" t="s">
        <v>1134</v>
      </c>
      <c r="B280" s="165" t="s">
        <v>356</v>
      </c>
      <c r="C280" s="165" t="s">
        <v>829</v>
      </c>
      <c r="D280" s="165" t="s">
        <v>762</v>
      </c>
      <c r="E280" s="166" t="s">
        <v>359</v>
      </c>
      <c r="F280" s="165" t="s">
        <v>782</v>
      </c>
      <c r="G280" s="165" t="s">
        <v>731</v>
      </c>
      <c r="H280" s="158" t="s">
        <v>786</v>
      </c>
      <c r="I280" s="170"/>
      <c r="J280" s="167"/>
      <c r="K280" s="185">
        <v>46</v>
      </c>
      <c r="L280" s="158" t="s">
        <v>5337</v>
      </c>
      <c r="M280" s="158">
        <v>1</v>
      </c>
      <c r="N280" s="158">
        <f t="shared" si="26"/>
        <v>140212.40501214575</v>
      </c>
      <c r="O280" s="169">
        <v>23368.734168690957</v>
      </c>
      <c r="P280" s="169"/>
      <c r="Q280" s="169">
        <v>28767.239342122575</v>
      </c>
      <c r="R280" s="169">
        <f>+SUMIFS('MT-Tracking Co.op'!$P$7:$P$402,'MT-Tracking Co.op'!$F$7:$F$402,Target!$I280)+SUMIFS('MT-Tracking'!$P:$P,'MT-Tracking'!$G:$G,Target!$I280)+SUMIFS('MT-Tracking'!$P:$P,'MT-Tracking'!$D:$D,Target!$D280,'MT-Tracking'!$F:$F,Target!$C280)</f>
        <v>40668.698160000007</v>
      </c>
      <c r="S280" s="211">
        <f t="shared" si="27"/>
        <v>1.4137157089123482</v>
      </c>
      <c r="T280" s="217"/>
    </row>
    <row r="281" spans="1:20" s="163" customFormat="1" ht="16.5" customHeight="1" outlineLevel="1" collapsed="1" x14ac:dyDescent="0.2">
      <c r="A281" s="164" t="s">
        <v>1134</v>
      </c>
      <c r="B281" s="165" t="s">
        <v>356</v>
      </c>
      <c r="C281" s="165" t="s">
        <v>5279</v>
      </c>
      <c r="D281" s="165" t="s">
        <v>762</v>
      </c>
      <c r="E281" s="166" t="s">
        <v>359</v>
      </c>
      <c r="F281" s="165" t="s">
        <v>782</v>
      </c>
      <c r="G281" s="165" t="s">
        <v>1295</v>
      </c>
      <c r="H281" s="158" t="s">
        <v>5340</v>
      </c>
      <c r="I281" s="170"/>
      <c r="J281" s="167"/>
      <c r="K281" s="185">
        <v>23</v>
      </c>
      <c r="L281" s="158" t="s">
        <v>5337</v>
      </c>
      <c r="M281" s="158">
        <v>1</v>
      </c>
      <c r="N281" s="158">
        <f t="shared" si="26"/>
        <v>52776.460001121501</v>
      </c>
      <c r="O281" s="169">
        <v>8796.0766668535834</v>
      </c>
      <c r="P281" s="169"/>
      <c r="Q281" s="169">
        <v>11420.94185448962</v>
      </c>
      <c r="R281" s="169">
        <f>+SUMIFS('MT-Tracking Co.op'!$P$7:$P$402,'MT-Tracking Co.op'!$F$7:$F$402,Target!$I281)+SUMIFS('MT-Tracking'!$P:$P,'MT-Tracking'!$G:$G,Target!$I281)+SUMIFS('MT-Tracking'!$P:$P,'MT-Tracking'!$D:$D,Target!$D281,'MT-Tracking'!$F:$F,Target!$C281)</f>
        <v>13623.371639999999</v>
      </c>
      <c r="S281" s="211">
        <f t="shared" si="27"/>
        <v>1.1928413447481649</v>
      </c>
      <c r="T281" s="217"/>
    </row>
    <row r="282" spans="1:20" outlineLevel="1" x14ac:dyDescent="0.25">
      <c r="A282" s="164" t="s">
        <v>1134</v>
      </c>
      <c r="B282" s="165" t="s">
        <v>356</v>
      </c>
      <c r="C282" s="165" t="s">
        <v>920</v>
      </c>
      <c r="D282" s="165" t="s">
        <v>762</v>
      </c>
      <c r="E282" s="166" t="s">
        <v>359</v>
      </c>
      <c r="F282" s="165" t="s">
        <v>782</v>
      </c>
      <c r="G282" s="165" t="s">
        <v>731</v>
      </c>
      <c r="H282" s="158" t="s">
        <v>875</v>
      </c>
      <c r="I282" s="170"/>
      <c r="J282" s="189"/>
      <c r="K282" s="185">
        <v>25</v>
      </c>
      <c r="L282" s="158" t="s">
        <v>5337</v>
      </c>
      <c r="M282" s="158">
        <v>1</v>
      </c>
      <c r="N282" s="158">
        <f t="shared" si="26"/>
        <v>118429.39608275861</v>
      </c>
      <c r="O282" s="169">
        <v>19738.232680459769</v>
      </c>
      <c r="P282" s="169"/>
      <c r="Q282" s="169">
        <v>26379.46870341025</v>
      </c>
      <c r="R282" s="169">
        <f>+SUMIFS('MT-Tracking Co.op'!$P$7:$P$402,'MT-Tracking Co.op'!$F$7:$F$402,Target!$I282)+SUMIFS('MT-Tracking'!$P:$P,'MT-Tracking'!$G:$G,Target!$I282)+SUMIFS('MT-Tracking'!$P:$P,'MT-Tracking'!$D:$D,Target!$D282,'MT-Tracking'!$F:$F,Target!$C282)</f>
        <v>13657.469400000002</v>
      </c>
      <c r="S282" s="211">
        <f t="shared" si="27"/>
        <v>0.51773102610798261</v>
      </c>
      <c r="T282" s="217"/>
    </row>
    <row r="283" spans="1:20" outlineLevel="1" x14ac:dyDescent="0.25">
      <c r="A283" s="164" t="s">
        <v>1134</v>
      </c>
      <c r="B283" s="165" t="s">
        <v>356</v>
      </c>
      <c r="C283" s="165" t="s">
        <v>831</v>
      </c>
      <c r="D283" s="165" t="s">
        <v>762</v>
      </c>
      <c r="E283" s="166" t="s">
        <v>359</v>
      </c>
      <c r="F283" s="165" t="s">
        <v>782</v>
      </c>
      <c r="G283" s="165" t="s">
        <v>731</v>
      </c>
      <c r="H283" s="158" t="s">
        <v>790</v>
      </c>
      <c r="I283" s="170"/>
      <c r="J283" s="189"/>
      <c r="K283" s="185">
        <v>28</v>
      </c>
      <c r="L283" s="158" t="s">
        <v>5337</v>
      </c>
      <c r="M283" s="158">
        <v>1</v>
      </c>
      <c r="N283" s="158">
        <f t="shared" si="26"/>
        <v>57546.443163841803</v>
      </c>
      <c r="O283" s="169">
        <v>9591.0738606403011</v>
      </c>
      <c r="P283" s="169"/>
      <c r="Q283" s="169">
        <v>14594.799590155346</v>
      </c>
      <c r="R283" s="169">
        <f>+SUMIFS('MT-Tracking Co.op'!$P$7:$P$402,'MT-Tracking Co.op'!$F$7:$F$402,Target!$I283)+SUMIFS('MT-Tracking'!$P:$P,'MT-Tracking'!$G:$G,Target!$I283)+SUMIFS('MT-Tracking'!$P:$P,'MT-Tracking'!$D:$D,Target!$D283,'MT-Tracking'!$F:$F,Target!$C283)</f>
        <v>13134.962160000001</v>
      </c>
      <c r="S283" s="211">
        <f t="shared" si="27"/>
        <v>0.89997550695111628</v>
      </c>
      <c r="T283" s="217"/>
    </row>
    <row r="284" spans="1:20" x14ac:dyDescent="0.25">
      <c r="A284" s="172" t="s">
        <v>1134</v>
      </c>
      <c r="B284" s="173" t="s">
        <v>356</v>
      </c>
      <c r="C284" s="173"/>
      <c r="D284" s="173"/>
      <c r="E284" s="174" t="s">
        <v>359</v>
      </c>
      <c r="F284" s="173" t="s">
        <v>782</v>
      </c>
      <c r="G284" s="175" t="s">
        <v>731</v>
      </c>
      <c r="H284" s="176">
        <v>7</v>
      </c>
      <c r="I284" s="237"/>
      <c r="J284" s="176"/>
      <c r="K284" s="177">
        <f>+SUM(K271:K283)</f>
        <v>210</v>
      </c>
      <c r="L284" s="176"/>
      <c r="M284" s="177">
        <f>+SUM(M271:M283)</f>
        <v>12</v>
      </c>
      <c r="N284" s="177">
        <f>+SUM(N271:N283)</f>
        <v>1608187.4111865906</v>
      </c>
      <c r="O284" s="177">
        <f t="shared" ref="O284:R284" si="28">+SUM(O271:O283)</f>
        <v>268031.23519776505</v>
      </c>
      <c r="P284" s="177">
        <f t="shared" si="28"/>
        <v>0</v>
      </c>
      <c r="Q284" s="177">
        <f t="shared" si="28"/>
        <v>331277.83071072871</v>
      </c>
      <c r="R284" s="177">
        <f t="shared" si="28"/>
        <v>297102.76159000001</v>
      </c>
      <c r="S284" s="214">
        <f t="shared" si="27"/>
        <v>0.89683864734501262</v>
      </c>
      <c r="T284" s="219"/>
    </row>
    <row r="285" spans="1:20" outlineLevel="1" x14ac:dyDescent="0.25">
      <c r="A285" s="164" t="s">
        <v>1134</v>
      </c>
      <c r="B285" s="165" t="s">
        <v>356</v>
      </c>
      <c r="C285" s="165"/>
      <c r="D285" s="165" t="s">
        <v>763</v>
      </c>
      <c r="E285" s="166" t="s">
        <v>389</v>
      </c>
      <c r="F285" s="165" t="s">
        <v>782</v>
      </c>
      <c r="G285" s="165" t="s">
        <v>435</v>
      </c>
      <c r="H285" s="158" t="s">
        <v>38</v>
      </c>
      <c r="I285" s="170" t="s">
        <v>374</v>
      </c>
      <c r="J285" s="167" t="s">
        <v>284</v>
      </c>
      <c r="K285" s="185">
        <v>1</v>
      </c>
      <c r="L285" s="158" t="s">
        <v>5298</v>
      </c>
      <c r="M285" s="158">
        <v>1</v>
      </c>
      <c r="N285" s="158">
        <f>+O285*6</f>
        <v>49076.860950000009</v>
      </c>
      <c r="O285" s="169">
        <v>8179.4768250000016</v>
      </c>
      <c r="P285" s="169"/>
      <c r="Q285" s="169">
        <v>10298.853716304417</v>
      </c>
      <c r="R285" s="169">
        <f>+SUMIFS('MT-Tracking Co.op'!$P$7:$P$402,'MT-Tracking Co.op'!$F$7:$F$402,Target!$I285)+SUMIFS('MT-Tracking'!$P:$P,'MT-Tracking'!$G:$G,Target!$I285)+SUMIFS('MT-Tracking'!$P:$P,'MT-Tracking'!$D:$D,Target!$D285,'MT-Tracking'!$F:$F,Target!$C285)</f>
        <v>17569.111679999998</v>
      </c>
      <c r="S285" s="211">
        <f t="shared" si="27"/>
        <v>1.7059288503327146</v>
      </c>
      <c r="T285" s="217"/>
    </row>
    <row r="286" spans="1:20" ht="15" customHeight="1" outlineLevel="1" x14ac:dyDescent="0.25">
      <c r="A286" s="164" t="s">
        <v>1134</v>
      </c>
      <c r="B286" s="165" t="s">
        <v>356</v>
      </c>
      <c r="C286" s="165"/>
      <c r="D286" s="165" t="s">
        <v>763</v>
      </c>
      <c r="E286" s="166" t="s">
        <v>389</v>
      </c>
      <c r="F286" s="165" t="s">
        <v>782</v>
      </c>
      <c r="G286" s="165" t="s">
        <v>435</v>
      </c>
      <c r="H286" s="158" t="s">
        <v>38</v>
      </c>
      <c r="I286" s="170" t="s">
        <v>375</v>
      </c>
      <c r="J286" s="167" t="s">
        <v>282</v>
      </c>
      <c r="K286" s="185">
        <v>1</v>
      </c>
      <c r="L286" s="158" t="s">
        <v>5298</v>
      </c>
      <c r="M286" s="158">
        <v>1</v>
      </c>
      <c r="N286" s="158">
        <f t="shared" ref="N286:N298" si="29">+O286*6</f>
        <v>98526.884129999991</v>
      </c>
      <c r="O286" s="169">
        <v>16421.147354999997</v>
      </c>
      <c r="P286" s="169"/>
      <c r="Q286" s="169">
        <v>20676.016092633665</v>
      </c>
      <c r="R286" s="169">
        <f>+SUMIFS('MT-Tracking Co.op'!$P$7:$P$402,'MT-Tracking Co.op'!$F$7:$F$402,Target!$I286)+SUMIFS('MT-Tracking'!$P:$P,'MT-Tracking'!$G:$G,Target!$I286)+SUMIFS('MT-Tracking'!$P:$P,'MT-Tracking'!$D:$D,Target!$D286,'MT-Tracking'!$F:$F,Target!$C286)</f>
        <v>18605.841479999999</v>
      </c>
      <c r="S286" s="211">
        <f t="shared" si="27"/>
        <v>0.89987555613427794</v>
      </c>
      <c r="T286" s="217"/>
    </row>
    <row r="287" spans="1:20" outlineLevel="1" x14ac:dyDescent="0.25">
      <c r="A287" s="164" t="s">
        <v>1134</v>
      </c>
      <c r="B287" s="165" t="s">
        <v>356</v>
      </c>
      <c r="C287" s="165"/>
      <c r="D287" s="165" t="s">
        <v>763</v>
      </c>
      <c r="E287" s="166" t="s">
        <v>389</v>
      </c>
      <c r="F287" s="165" t="s">
        <v>782</v>
      </c>
      <c r="G287" s="165" t="s">
        <v>5323</v>
      </c>
      <c r="H287" s="158" t="s">
        <v>38</v>
      </c>
      <c r="I287" s="170" t="s">
        <v>376</v>
      </c>
      <c r="J287" s="167" t="s">
        <v>377</v>
      </c>
      <c r="K287" s="185">
        <v>1</v>
      </c>
      <c r="L287" s="158" t="s">
        <v>5298</v>
      </c>
      <c r="M287" s="158">
        <v>1</v>
      </c>
      <c r="N287" s="158">
        <f t="shared" si="29"/>
        <v>81487.639619999987</v>
      </c>
      <c r="O287" s="169">
        <v>13581.273269999998</v>
      </c>
      <c r="P287" s="169"/>
      <c r="Q287" s="169">
        <v>17100.304784943906</v>
      </c>
      <c r="R287" s="169">
        <f>+SUMIFS('MT-Tracking Co.op'!$P$7:$P$402,'MT-Tracking Co.op'!$F$7:$F$402,Target!$I287)+SUMIFS('MT-Tracking'!$P:$P,'MT-Tracking'!$G:$G,Target!$I287)+SUMIFS('MT-Tracking'!$P:$P,'MT-Tracking'!$D:$D,Target!$D287,'MT-Tracking'!$F:$F,Target!$C287)</f>
        <v>23736.635280000002</v>
      </c>
      <c r="S287" s="211">
        <f t="shared" si="27"/>
        <v>1.3880825855746797</v>
      </c>
      <c r="T287" s="217"/>
    </row>
    <row r="288" spans="1:20" outlineLevel="1" x14ac:dyDescent="0.25">
      <c r="A288" s="164" t="s">
        <v>1134</v>
      </c>
      <c r="B288" s="165" t="s">
        <v>356</v>
      </c>
      <c r="C288" s="165"/>
      <c r="D288" s="165" t="s">
        <v>763</v>
      </c>
      <c r="E288" s="166" t="s">
        <v>389</v>
      </c>
      <c r="F288" s="165" t="s">
        <v>782</v>
      </c>
      <c r="G288" s="165" t="s">
        <v>5323</v>
      </c>
      <c r="H288" s="158" t="s">
        <v>38</v>
      </c>
      <c r="I288" s="170" t="s">
        <v>378</v>
      </c>
      <c r="J288" s="167" t="s">
        <v>379</v>
      </c>
      <c r="K288" s="185">
        <v>1</v>
      </c>
      <c r="L288" s="158" t="s">
        <v>5298</v>
      </c>
      <c r="M288" s="158">
        <v>1</v>
      </c>
      <c r="N288" s="158">
        <f t="shared" si="29"/>
        <v>264349.28860559996</v>
      </c>
      <c r="O288" s="169">
        <v>44058.214767599995</v>
      </c>
      <c r="P288" s="169"/>
      <c r="Q288" s="169">
        <v>55474.099212089306</v>
      </c>
      <c r="R288" s="169">
        <f>+SUMIFS('MT-Tracking Co.op'!$P$7:$P$402,'MT-Tracking Co.op'!$F$7:$F$402,Target!$I288)+SUMIFS('MT-Tracking'!$P:$P,'MT-Tracking'!$G:$G,Target!$I288)+SUMIFS('MT-Tracking'!$P:$P,'MT-Tracking'!$D:$D,Target!$D288,'MT-Tracking'!$F:$F,Target!$C288)</f>
        <v>20941.436519999999</v>
      </c>
      <c r="S288" s="211">
        <f t="shared" si="27"/>
        <v>0.37749935226413361</v>
      </c>
      <c r="T288" s="217"/>
    </row>
    <row r="289" spans="1:20" outlineLevel="1" x14ac:dyDescent="0.25">
      <c r="A289" s="164" t="s">
        <v>1134</v>
      </c>
      <c r="B289" s="165" t="s">
        <v>356</v>
      </c>
      <c r="C289" s="165"/>
      <c r="D289" s="165" t="s">
        <v>763</v>
      </c>
      <c r="E289" s="166" t="s">
        <v>389</v>
      </c>
      <c r="F289" s="165" t="s">
        <v>782</v>
      </c>
      <c r="G289" s="165" t="s">
        <v>5323</v>
      </c>
      <c r="H289" s="158" t="s">
        <v>38</v>
      </c>
      <c r="I289" s="170" t="s">
        <v>380</v>
      </c>
      <c r="J289" s="167" t="s">
        <v>381</v>
      </c>
      <c r="K289" s="185">
        <v>1</v>
      </c>
      <c r="L289" s="158" t="s">
        <v>5298</v>
      </c>
      <c r="M289" s="158">
        <v>1</v>
      </c>
      <c r="N289" s="158">
        <f t="shared" si="29"/>
        <v>12845.12472</v>
      </c>
      <c r="O289" s="169">
        <v>2140.85412</v>
      </c>
      <c r="P289" s="169"/>
      <c r="Q289" s="169">
        <v>2695.568907590568</v>
      </c>
      <c r="R289" s="169">
        <f>+SUMIFS('MT-Tracking Co.op'!$P$7:$P$402,'MT-Tracking Co.op'!$F$7:$F$402,Target!$I289)+SUMIFS('MT-Tracking'!$P:$P,'MT-Tracking'!$G:$G,Target!$I289)+SUMIFS('MT-Tracking'!$P:$P,'MT-Tracking'!$D:$D,Target!$D289,'MT-Tracking'!$F:$F,Target!$C289)</f>
        <v>2902.8898799999997</v>
      </c>
      <c r="S289" s="211">
        <f t="shared" si="27"/>
        <v>1.0769117687274208</v>
      </c>
      <c r="T289" s="217"/>
    </row>
    <row r="290" spans="1:20" outlineLevel="1" x14ac:dyDescent="0.25">
      <c r="A290" s="164" t="s">
        <v>1134</v>
      </c>
      <c r="B290" s="165" t="s">
        <v>356</v>
      </c>
      <c r="C290" s="165"/>
      <c r="D290" s="165" t="s">
        <v>763</v>
      </c>
      <c r="E290" s="166" t="s">
        <v>389</v>
      </c>
      <c r="F290" s="165" t="s">
        <v>782</v>
      </c>
      <c r="G290" s="165" t="s">
        <v>5323</v>
      </c>
      <c r="H290" s="158" t="s">
        <v>38</v>
      </c>
      <c r="I290" s="170" t="s">
        <v>382</v>
      </c>
      <c r="J290" s="167" t="s">
        <v>383</v>
      </c>
      <c r="K290" s="185">
        <v>1</v>
      </c>
      <c r="L290" s="158" t="s">
        <v>5298</v>
      </c>
      <c r="M290" s="158">
        <v>1</v>
      </c>
      <c r="N290" s="158">
        <f t="shared" si="29"/>
        <v>23384.703239999999</v>
      </c>
      <c r="O290" s="169">
        <v>3897.4505399999998</v>
      </c>
      <c r="P290" s="169"/>
      <c r="Q290" s="169">
        <v>4907.315447769075</v>
      </c>
      <c r="R290" s="169">
        <f>+SUMIFS('MT-Tracking Co.op'!$P$7:$P$402,'MT-Tracking Co.op'!$F$7:$F$402,Target!$I290)+SUMIFS('MT-Tracking'!$P:$P,'MT-Tracking'!$G:$G,Target!$I290)+SUMIFS('MT-Tracking'!$P:$P,'MT-Tracking'!$D:$D,Target!$D290,'MT-Tracking'!$F:$F,Target!$C290)</f>
        <v>4373.7116399999995</v>
      </c>
      <c r="S290" s="211">
        <f t="shared" si="27"/>
        <v>0.89126360156617646</v>
      </c>
      <c r="T290" s="217"/>
    </row>
    <row r="291" spans="1:20" outlineLevel="1" x14ac:dyDescent="0.25">
      <c r="A291" s="164" t="s">
        <v>1134</v>
      </c>
      <c r="B291" s="165" t="s">
        <v>356</v>
      </c>
      <c r="C291" s="165"/>
      <c r="D291" s="165" t="s">
        <v>763</v>
      </c>
      <c r="E291" s="166" t="s">
        <v>389</v>
      </c>
      <c r="F291" s="165" t="s">
        <v>782</v>
      </c>
      <c r="G291" s="165" t="s">
        <v>5323</v>
      </c>
      <c r="H291" s="158" t="s">
        <v>38</v>
      </c>
      <c r="I291" s="170" t="s">
        <v>384</v>
      </c>
      <c r="J291" s="167" t="s">
        <v>385</v>
      </c>
      <c r="K291" s="185">
        <v>1</v>
      </c>
      <c r="L291" s="158" t="s">
        <v>5298</v>
      </c>
      <c r="M291" s="158">
        <v>1</v>
      </c>
      <c r="N291" s="158">
        <f t="shared" si="29"/>
        <v>82741.384439999994</v>
      </c>
      <c r="O291" s="169">
        <v>13790.230739999999</v>
      </c>
      <c r="P291" s="169"/>
      <c r="Q291" s="169">
        <v>17363.405037258522</v>
      </c>
      <c r="R291" s="169">
        <f>+SUMIFS('MT-Tracking Co.op'!$P$7:$P$402,'MT-Tracking Co.op'!$F$7:$F$402,Target!$I291)+SUMIFS('MT-Tracking'!$P:$P,'MT-Tracking'!$G:$G,Target!$I291)+SUMIFS('MT-Tracking'!$P:$P,'MT-Tracking'!$D:$D,Target!$D291,'MT-Tracking'!$F:$F,Target!$C291)</f>
        <v>5217.5512799999997</v>
      </c>
      <c r="S291" s="211">
        <f t="shared" si="27"/>
        <v>0.30049124977526814</v>
      </c>
      <c r="T291" s="217"/>
    </row>
    <row r="292" spans="1:20" outlineLevel="1" x14ac:dyDescent="0.25">
      <c r="A292" s="164" t="s">
        <v>1134</v>
      </c>
      <c r="B292" s="165" t="s">
        <v>356</v>
      </c>
      <c r="C292" s="165"/>
      <c r="D292" s="165" t="s">
        <v>763</v>
      </c>
      <c r="E292" s="166" t="s">
        <v>389</v>
      </c>
      <c r="F292" s="165" t="s">
        <v>782</v>
      </c>
      <c r="G292" s="165" t="s">
        <v>387</v>
      </c>
      <c r="H292" s="158" t="s">
        <v>38</v>
      </c>
      <c r="I292" s="170" t="s">
        <v>386</v>
      </c>
      <c r="J292" s="167" t="s">
        <v>387</v>
      </c>
      <c r="K292" s="185">
        <v>1</v>
      </c>
      <c r="L292" s="158" t="s">
        <v>5298</v>
      </c>
      <c r="M292" s="158">
        <v>1</v>
      </c>
      <c r="N292" s="158">
        <f t="shared" si="29"/>
        <v>45818.743590000005</v>
      </c>
      <c r="O292" s="169">
        <v>7636.4572650000009</v>
      </c>
      <c r="P292" s="169"/>
      <c r="Q292" s="169">
        <v>9615.1328459867727</v>
      </c>
      <c r="R292" s="169">
        <f>+SUMIFS('MT-Tracking Co.op'!$P$7:$P$402,'MT-Tracking Co.op'!$F$7:$F$402,Target!$I292)+SUMIFS('MT-Tracking'!$P:$P,'MT-Tracking'!$G:$G,Target!$I292)+SUMIFS('MT-Tracking'!$P:$P,'MT-Tracking'!$D:$D,Target!$D292,'MT-Tracking'!$F:$F,Target!$C292)</f>
        <v>3785.33304</v>
      </c>
      <c r="S292" s="211">
        <f t="shared" si="27"/>
        <v>0.39368494441342505</v>
      </c>
      <c r="T292" s="217"/>
    </row>
    <row r="293" spans="1:20" outlineLevel="1" x14ac:dyDescent="0.25">
      <c r="A293" s="164" t="s">
        <v>1134</v>
      </c>
      <c r="B293" s="165" t="s">
        <v>356</v>
      </c>
      <c r="C293" s="165"/>
      <c r="D293" s="165" t="s">
        <v>763</v>
      </c>
      <c r="E293" s="166" t="s">
        <v>389</v>
      </c>
      <c r="F293" s="165" t="s">
        <v>782</v>
      </c>
      <c r="G293" s="165" t="s">
        <v>228</v>
      </c>
      <c r="H293" s="158" t="s">
        <v>38</v>
      </c>
      <c r="I293" s="170" t="s">
        <v>388</v>
      </c>
      <c r="J293" s="167" t="s">
        <v>228</v>
      </c>
      <c r="K293" s="185">
        <v>1</v>
      </c>
      <c r="L293" s="158" t="s">
        <v>5298</v>
      </c>
      <c r="M293" s="158">
        <v>1</v>
      </c>
      <c r="N293" s="158">
        <f t="shared" si="29"/>
        <v>82716.862842000002</v>
      </c>
      <c r="O293" s="169">
        <v>13786.143807</v>
      </c>
      <c r="P293" s="169"/>
      <c r="Q293" s="169">
        <v>17358.259142720784</v>
      </c>
      <c r="R293" s="169">
        <f>+SUMIFS('MT-Tracking Co.op'!$P$7:$P$402,'MT-Tracking Co.op'!$F$7:$F$402,Target!$I293)+SUMIFS('MT-Tracking'!$P:$P,'MT-Tracking'!$G:$G,Target!$I293)+SUMIFS('MT-Tracking'!$P:$P,'MT-Tracking'!$D:$D,Target!$D293,'MT-Tracking'!$F:$F,Target!$C293)</f>
        <v>10775.087639999998</v>
      </c>
      <c r="S293" s="211">
        <f t="shared" si="27"/>
        <v>0.62074702027470019</v>
      </c>
      <c r="T293" s="217"/>
    </row>
    <row r="294" spans="1:20" outlineLevel="1" x14ac:dyDescent="0.25">
      <c r="A294" s="164" t="s">
        <v>1134</v>
      </c>
      <c r="B294" s="165" t="s">
        <v>356</v>
      </c>
      <c r="C294" s="165"/>
      <c r="D294" s="165" t="s">
        <v>763</v>
      </c>
      <c r="E294" s="166" t="s">
        <v>389</v>
      </c>
      <c r="F294" s="165" t="s">
        <v>782</v>
      </c>
      <c r="G294" s="165" t="s">
        <v>732</v>
      </c>
      <c r="H294" s="158" t="s">
        <v>5344</v>
      </c>
      <c r="I294" s="170"/>
      <c r="J294" s="167"/>
      <c r="K294" s="185">
        <v>48</v>
      </c>
      <c r="L294" s="158" t="s">
        <v>5302</v>
      </c>
      <c r="M294" s="158">
        <v>1</v>
      </c>
      <c r="N294" s="158">
        <f t="shared" si="29"/>
        <v>344444.1341131035</v>
      </c>
      <c r="O294" s="169">
        <v>57407.35568551725</v>
      </c>
      <c r="P294" s="169"/>
      <c r="Q294" s="169">
        <v>72282.124039760791</v>
      </c>
      <c r="R294" s="169">
        <f>+SUMIFS('MT-Tracking Co.op'!$P$137:$P$402,'MT-Tracking Co.op'!$D$137:$D$402,Target!$D294)</f>
        <v>35001.175464</v>
      </c>
      <c r="S294" s="211">
        <f t="shared" si="27"/>
        <v>0.48423003514322061</v>
      </c>
      <c r="T294" s="217"/>
    </row>
    <row r="295" spans="1:20" outlineLevel="1" x14ac:dyDescent="0.25">
      <c r="A295" s="164" t="s">
        <v>1134</v>
      </c>
      <c r="B295" s="165" t="s">
        <v>356</v>
      </c>
      <c r="C295" s="165" t="s">
        <v>830</v>
      </c>
      <c r="D295" s="165" t="s">
        <v>763</v>
      </c>
      <c r="E295" s="166" t="s">
        <v>389</v>
      </c>
      <c r="F295" s="165" t="s">
        <v>782</v>
      </c>
      <c r="G295" s="165" t="s">
        <v>732</v>
      </c>
      <c r="H295" s="158" t="s">
        <v>5345</v>
      </c>
      <c r="I295" s="170"/>
      <c r="J295" s="167"/>
      <c r="K295" s="185">
        <v>19</v>
      </c>
      <c r="L295" s="158" t="s">
        <v>5337</v>
      </c>
      <c r="M295" s="158">
        <v>1</v>
      </c>
      <c r="N295" s="158">
        <f t="shared" si="29"/>
        <v>31542.374544520542</v>
      </c>
      <c r="O295" s="169">
        <v>5257.0624240867573</v>
      </c>
      <c r="P295" s="169"/>
      <c r="Q295" s="169">
        <v>7608.6257716138998</v>
      </c>
      <c r="R295" s="169">
        <f>+SUMIFS('MT-Tracking Co.op'!$P$7:$P$402,'MT-Tracking Co.op'!$F$7:$F$402,Target!$I295)+SUMIFS('MT-Tracking'!$P:$P,'MT-Tracking'!$G:$G,Target!$I295)+SUMIFS('MT-Tracking'!$P:$P,'MT-Tracking'!$D:$D,Target!$D295,'MT-Tracking'!$F:$F,Target!$C295)</f>
        <v>4837.52304</v>
      </c>
      <c r="S295" s="211">
        <f t="shared" si="27"/>
        <v>0.63579458172955872</v>
      </c>
      <c r="T295" s="217"/>
    </row>
    <row r="296" spans="1:20" outlineLevel="1" x14ac:dyDescent="0.25">
      <c r="A296" s="164" t="s">
        <v>1134</v>
      </c>
      <c r="B296" s="165" t="s">
        <v>356</v>
      </c>
      <c r="C296" s="165" t="s">
        <v>829</v>
      </c>
      <c r="D296" s="165" t="s">
        <v>763</v>
      </c>
      <c r="E296" s="166" t="s">
        <v>389</v>
      </c>
      <c r="F296" s="165" t="s">
        <v>782</v>
      </c>
      <c r="G296" s="165" t="s">
        <v>732</v>
      </c>
      <c r="H296" s="158" t="s">
        <v>786</v>
      </c>
      <c r="I296" s="170"/>
      <c r="J296" s="189"/>
      <c r="K296" s="185">
        <v>18</v>
      </c>
      <c r="L296" s="158" t="s">
        <v>5337</v>
      </c>
      <c r="M296" s="158">
        <v>1</v>
      </c>
      <c r="N296" s="158">
        <f t="shared" si="29"/>
        <v>54865.723700404851</v>
      </c>
      <c r="O296" s="169">
        <v>9144.2872834008085</v>
      </c>
      <c r="P296" s="169"/>
      <c r="Q296" s="169">
        <v>11256.745829526224</v>
      </c>
      <c r="R296" s="169">
        <f>+SUMIFS('MT-Tracking Co.op'!$P$7:$P$402,'MT-Tracking Co.op'!$F$7:$F$402,Target!$I296)+SUMIFS('MT-Tracking'!$P:$P,'MT-Tracking'!$G:$G,Target!$I296)+SUMIFS('MT-Tracking'!$P:$P,'MT-Tracking'!$D:$D,Target!$D296,'MT-Tracking'!$F:$F,Target!$C296)</f>
        <v>15938.12916</v>
      </c>
      <c r="S296" s="211">
        <f t="shared" si="27"/>
        <v>1.4158735927211397</v>
      </c>
      <c r="T296" s="217"/>
    </row>
    <row r="297" spans="1:20" outlineLevel="1" x14ac:dyDescent="0.25">
      <c r="A297" s="164" t="s">
        <v>1134</v>
      </c>
      <c r="B297" s="165" t="s">
        <v>356</v>
      </c>
      <c r="C297" s="165" t="s">
        <v>920</v>
      </c>
      <c r="D297" s="165" t="s">
        <v>763</v>
      </c>
      <c r="E297" s="166" t="s">
        <v>389</v>
      </c>
      <c r="F297" s="165" t="s">
        <v>782</v>
      </c>
      <c r="G297" s="165" t="s">
        <v>732</v>
      </c>
      <c r="H297" s="158" t="s">
        <v>875</v>
      </c>
      <c r="I297" s="170"/>
      <c r="J297" s="189"/>
      <c r="K297" s="185">
        <v>8</v>
      </c>
      <c r="L297" s="158" t="s">
        <v>5337</v>
      </c>
      <c r="M297" s="158">
        <v>1</v>
      </c>
      <c r="N297" s="158">
        <f t="shared" si="29"/>
        <v>37897.406746482753</v>
      </c>
      <c r="O297" s="169">
        <v>6316.2344577471249</v>
      </c>
      <c r="P297" s="169"/>
      <c r="Q297" s="169">
        <v>8441.4299850912794</v>
      </c>
      <c r="R297" s="169">
        <f>+SUMIFS('MT-Tracking Co.op'!$P$7:$P$402,'MT-Tracking Co.op'!$F$7:$F$402,Target!$I297)+SUMIFS('MT-Tracking'!$P:$P,'MT-Tracking'!$G:$G,Target!$I297)+SUMIFS('MT-Tracking'!$P:$P,'MT-Tracking'!$D:$D,Target!$D297,'MT-Tracking'!$F:$F,Target!$C297)</f>
        <v>4455.3272399999996</v>
      </c>
      <c r="S297" s="211">
        <f t="shared" si="27"/>
        <v>0.52779295070488264</v>
      </c>
      <c r="T297" s="217"/>
    </row>
    <row r="298" spans="1:20" outlineLevel="1" x14ac:dyDescent="0.25">
      <c r="A298" s="164" t="s">
        <v>1134</v>
      </c>
      <c r="B298" s="165" t="s">
        <v>356</v>
      </c>
      <c r="C298" s="165" t="s">
        <v>831</v>
      </c>
      <c r="D298" s="165" t="s">
        <v>763</v>
      </c>
      <c r="E298" s="166" t="s">
        <v>389</v>
      </c>
      <c r="F298" s="165" t="s">
        <v>782</v>
      </c>
      <c r="G298" s="165" t="s">
        <v>435</v>
      </c>
      <c r="H298" s="158" t="s">
        <v>790</v>
      </c>
      <c r="I298" s="170"/>
      <c r="J298" s="189"/>
      <c r="K298" s="185">
        <v>16</v>
      </c>
      <c r="L298" s="158" t="s">
        <v>5337</v>
      </c>
      <c r="M298" s="158">
        <v>1</v>
      </c>
      <c r="N298" s="158">
        <f t="shared" si="29"/>
        <v>32883.681807909605</v>
      </c>
      <c r="O298" s="169">
        <v>5480.6136346516005</v>
      </c>
      <c r="P298" s="169"/>
      <c r="Q298" s="169">
        <v>8339.8854800887693</v>
      </c>
      <c r="R298" s="169">
        <f>+SUMIFS('MT-Tracking Co.op'!$P$7:$P$402,'MT-Tracking Co.op'!$F$7:$F$402,Target!$I298)+SUMIFS('MT-Tracking'!$P:$P,'MT-Tracking'!$G:$G,Target!$I298)+SUMIFS('MT-Tracking'!$P:$P,'MT-Tracking'!$D:$D,Target!$D298,'MT-Tracking'!$F:$F,Target!$C298)</f>
        <v>7501.2177600000005</v>
      </c>
      <c r="S298" s="211">
        <f t="shared" si="27"/>
        <v>0.89943894048772455</v>
      </c>
      <c r="T298" s="217"/>
    </row>
    <row r="299" spans="1:20" x14ac:dyDescent="0.25">
      <c r="A299" s="172" t="s">
        <v>1134</v>
      </c>
      <c r="B299" s="173" t="s">
        <v>356</v>
      </c>
      <c r="C299" s="173"/>
      <c r="D299" s="173"/>
      <c r="E299" s="174" t="s">
        <v>389</v>
      </c>
      <c r="F299" s="173" t="s">
        <v>782</v>
      </c>
      <c r="G299" s="175" t="s">
        <v>732</v>
      </c>
      <c r="H299" s="176">
        <v>6</v>
      </c>
      <c r="I299" s="237"/>
      <c r="J299" s="176"/>
      <c r="K299" s="177">
        <f>+SUM(K285:K298)</f>
        <v>118</v>
      </c>
      <c r="L299" s="176"/>
      <c r="M299" s="176">
        <f>+SUM(M285:M298)</f>
        <v>14</v>
      </c>
      <c r="N299" s="176">
        <f>+SUM(N285:N298)</f>
        <v>1242580.8130500212</v>
      </c>
      <c r="O299" s="176">
        <f>+SUM(O285:O298)</f>
        <v>207096.80217500357</v>
      </c>
      <c r="P299" s="187"/>
      <c r="Q299" s="176">
        <f>+SUM(Q285:Q298)</f>
        <v>263417.76629337796</v>
      </c>
      <c r="R299" s="176">
        <f>+SUM(R285:R298)</f>
        <v>175640.97110400003</v>
      </c>
      <c r="S299" s="212">
        <f t="shared" si="27"/>
        <v>0.66677723972642866</v>
      </c>
      <c r="T299" s="218"/>
    </row>
    <row r="300" spans="1:20" outlineLevel="1" collapsed="1" x14ac:dyDescent="0.25">
      <c r="A300" s="164" t="s">
        <v>1134</v>
      </c>
      <c r="B300" s="165" t="s">
        <v>356</v>
      </c>
      <c r="C300" s="165"/>
      <c r="D300" s="165" t="s">
        <v>764</v>
      </c>
      <c r="E300" s="166" t="s">
        <v>390</v>
      </c>
      <c r="F300" s="165" t="s">
        <v>782</v>
      </c>
      <c r="G300" s="165" t="s">
        <v>398</v>
      </c>
      <c r="H300" s="158" t="s">
        <v>38</v>
      </c>
      <c r="I300" s="170" t="s">
        <v>391</v>
      </c>
      <c r="J300" s="167" t="s">
        <v>392</v>
      </c>
      <c r="K300" s="185">
        <v>1</v>
      </c>
      <c r="L300" s="158" t="s">
        <v>5298</v>
      </c>
      <c r="M300" s="158">
        <v>1</v>
      </c>
      <c r="N300" s="158">
        <f>+O300*6</f>
        <v>111017.89855799999</v>
      </c>
      <c r="O300" s="169">
        <v>18502.983092999999</v>
      </c>
      <c r="P300" s="169"/>
      <c r="Q300" s="169">
        <v>23297.274418289067</v>
      </c>
      <c r="R300" s="169">
        <f>+SUMIFS('MT-Tracking Co.op'!$P$7:$P$402,'MT-Tracking Co.op'!$F$7:$F$402,Target!$I300)+SUMIFS('MT-Tracking'!$P:$P,'MT-Tracking'!$G:$G,Target!$I300)+SUMIFS('MT-Tracking'!$P:$P,'MT-Tracking'!$D:$D,Target!$D300,'MT-Tracking'!$F:$F,Target!$C300)</f>
        <v>16803.2448</v>
      </c>
      <c r="S300" s="211">
        <f t="shared" si="27"/>
        <v>0.7212536753573604</v>
      </c>
      <c r="T300" s="217"/>
    </row>
    <row r="301" spans="1:20" outlineLevel="1" collapsed="1" x14ac:dyDescent="0.25">
      <c r="A301" s="164" t="s">
        <v>1134</v>
      </c>
      <c r="B301" s="165" t="s">
        <v>356</v>
      </c>
      <c r="C301" s="165"/>
      <c r="D301" s="165" t="s">
        <v>764</v>
      </c>
      <c r="E301" s="166" t="s">
        <v>390</v>
      </c>
      <c r="F301" s="165" t="s">
        <v>782</v>
      </c>
      <c r="G301" s="165" t="s">
        <v>398</v>
      </c>
      <c r="H301" s="158" t="s">
        <v>38</v>
      </c>
      <c r="I301" s="170" t="s">
        <v>393</v>
      </c>
      <c r="J301" s="167" t="s">
        <v>394</v>
      </c>
      <c r="K301" s="185">
        <v>1</v>
      </c>
      <c r="L301" s="158" t="s">
        <v>5298</v>
      </c>
      <c r="M301" s="158">
        <v>1</v>
      </c>
      <c r="N301" s="158">
        <f t="shared" ref="N301:N313" si="30">+O301*6</f>
        <v>56403.477486000011</v>
      </c>
      <c r="O301" s="169">
        <v>9400.5795810000018</v>
      </c>
      <c r="P301" s="169"/>
      <c r="Q301" s="169">
        <v>11836.355310316228</v>
      </c>
      <c r="R301" s="169">
        <f>+SUMIFS('MT-Tracking Co.op'!$P$7:$P$402,'MT-Tracking Co.op'!$F$7:$F$402,Target!$I301)+SUMIFS('MT-Tracking'!$P:$P,'MT-Tracking'!$G:$G,Target!$I301)+SUMIFS('MT-Tracking'!$P:$P,'MT-Tracking'!$D:$D,Target!$D301,'MT-Tracking'!$F:$F,Target!$C301)</f>
        <v>6577.1524800000007</v>
      </c>
      <c r="S301" s="211">
        <f t="shared" si="27"/>
        <v>0.55567379548563756</v>
      </c>
      <c r="T301" s="217"/>
    </row>
    <row r="302" spans="1:20" outlineLevel="1" collapsed="1" x14ac:dyDescent="0.25">
      <c r="A302" s="164" t="s">
        <v>1134</v>
      </c>
      <c r="B302" s="165" t="s">
        <v>356</v>
      </c>
      <c r="C302" s="165"/>
      <c r="D302" s="165" t="s">
        <v>764</v>
      </c>
      <c r="E302" s="166" t="s">
        <v>390</v>
      </c>
      <c r="F302" s="165" t="s">
        <v>782</v>
      </c>
      <c r="G302" s="165" t="s">
        <v>279</v>
      </c>
      <c r="H302" s="158" t="s">
        <v>38</v>
      </c>
      <c r="I302" s="170" t="s">
        <v>395</v>
      </c>
      <c r="J302" s="167" t="s">
        <v>396</v>
      </c>
      <c r="K302" s="185">
        <v>1</v>
      </c>
      <c r="L302" s="158" t="s">
        <v>5298</v>
      </c>
      <c r="M302" s="158">
        <v>1</v>
      </c>
      <c r="N302" s="158">
        <f t="shared" si="30"/>
        <v>143212.249728</v>
      </c>
      <c r="O302" s="169">
        <v>23868.708287999998</v>
      </c>
      <c r="P302" s="169"/>
      <c r="Q302" s="169">
        <v>30053.307847749147</v>
      </c>
      <c r="R302" s="169">
        <f>+SUMIFS('MT-Tracking Co.op'!$P$7:$P$402,'MT-Tracking Co.op'!$F$7:$F$402,Target!$I302)+SUMIFS('MT-Tracking'!$P:$P,'MT-Tracking'!$G:$G,Target!$I302)+SUMIFS('MT-Tracking'!$P:$P,'MT-Tracking'!$D:$D,Target!$D302,'MT-Tracking'!$F:$F,Target!$C302)</f>
        <v>17905.166639999996</v>
      </c>
      <c r="S302" s="211">
        <f t="shared" si="27"/>
        <v>0.59578022927486196</v>
      </c>
      <c r="T302" s="217"/>
    </row>
    <row r="303" spans="1:20" outlineLevel="1" collapsed="1" x14ac:dyDescent="0.25">
      <c r="A303" s="164" t="s">
        <v>1134</v>
      </c>
      <c r="B303" s="165" t="s">
        <v>356</v>
      </c>
      <c r="C303" s="165"/>
      <c r="D303" s="165" t="s">
        <v>764</v>
      </c>
      <c r="E303" s="166" t="s">
        <v>390</v>
      </c>
      <c r="F303" s="165" t="s">
        <v>782</v>
      </c>
      <c r="G303" s="165" t="s">
        <v>398</v>
      </c>
      <c r="H303" s="158" t="s">
        <v>483</v>
      </c>
      <c r="I303" s="170" t="s">
        <v>397</v>
      </c>
      <c r="J303" s="167" t="s">
        <v>398</v>
      </c>
      <c r="K303" s="185">
        <v>1</v>
      </c>
      <c r="L303" s="158" t="s">
        <v>5298</v>
      </c>
      <c r="M303" s="158">
        <v>1</v>
      </c>
      <c r="N303" s="158">
        <f t="shared" si="30"/>
        <v>133460.82738</v>
      </c>
      <c r="O303" s="169">
        <v>22243.471229999999</v>
      </c>
      <c r="P303" s="169"/>
      <c r="Q303" s="169">
        <v>35022.678108809552</v>
      </c>
      <c r="R303" s="169">
        <f>+SUMIFS('MT-Tracking Co.op'!$P$7:$P$402,'MT-Tracking Co.op'!$F$7:$F$402,Target!$I303)+SUMIFS('MT-Tracking'!$P:$P,'MT-Tracking'!$G:$G,Target!$I303)+SUMIFS('MT-Tracking'!$P:$P,'MT-Tracking'!$D:$D,Target!$D303,'MT-Tracking'!$F:$F,Target!$C303)</f>
        <v>36929.409</v>
      </c>
      <c r="S303" s="211">
        <f t="shared" si="27"/>
        <v>1.0544427495026667</v>
      </c>
      <c r="T303" s="217"/>
    </row>
    <row r="304" spans="1:20" outlineLevel="1" collapsed="1" x14ac:dyDescent="0.25">
      <c r="A304" s="164" t="s">
        <v>1134</v>
      </c>
      <c r="B304" s="165" t="s">
        <v>356</v>
      </c>
      <c r="C304" s="165"/>
      <c r="D304" s="165" t="s">
        <v>764</v>
      </c>
      <c r="E304" s="166" t="s">
        <v>390</v>
      </c>
      <c r="F304" s="165" t="s">
        <v>782</v>
      </c>
      <c r="G304" s="165" t="s">
        <v>398</v>
      </c>
      <c r="H304" s="158" t="s">
        <v>5299</v>
      </c>
      <c r="I304" s="170" t="s">
        <v>399</v>
      </c>
      <c r="J304" s="167" t="s">
        <v>392</v>
      </c>
      <c r="K304" s="185">
        <v>1</v>
      </c>
      <c r="L304" s="158" t="s">
        <v>5298</v>
      </c>
      <c r="M304" s="158">
        <v>1</v>
      </c>
      <c r="N304" s="158">
        <f t="shared" si="30"/>
        <v>112993.10399999999</v>
      </c>
      <c r="O304" s="169">
        <v>18832.183999999997</v>
      </c>
      <c r="P304" s="169"/>
      <c r="Q304" s="169">
        <v>17976.492263549218</v>
      </c>
      <c r="R304" s="169">
        <f>+SUMIFS('MT-Tracking Co.op'!$P$7:$P$402,'MT-Tracking Co.op'!$F$7:$F$402,Target!$I304)+SUMIFS('MT-Tracking'!$P:$P,'MT-Tracking'!$G:$G,Target!$I304)+SUMIFS('MT-Tracking'!$P:$P,'MT-Tracking'!$D:$D,Target!$D304,'MT-Tracking'!$F:$F,Target!$C304)</f>
        <v>23926.556</v>
      </c>
      <c r="S304" s="211">
        <f t="shared" si="27"/>
        <v>1.3309913663476871</v>
      </c>
      <c r="T304" s="217"/>
    </row>
    <row r="305" spans="1:20" outlineLevel="1" collapsed="1" x14ac:dyDescent="0.25">
      <c r="A305" s="164" t="s">
        <v>1134</v>
      </c>
      <c r="B305" s="165" t="s">
        <v>356</v>
      </c>
      <c r="C305" s="165"/>
      <c r="D305" s="165" t="s">
        <v>764</v>
      </c>
      <c r="E305" s="166" t="s">
        <v>390</v>
      </c>
      <c r="F305" s="165" t="s">
        <v>782</v>
      </c>
      <c r="G305" s="165" t="s">
        <v>5331</v>
      </c>
      <c r="H305" s="158" t="s">
        <v>5299</v>
      </c>
      <c r="I305" s="170" t="s">
        <v>400</v>
      </c>
      <c r="J305" s="167" t="s">
        <v>401</v>
      </c>
      <c r="K305" s="185">
        <v>1</v>
      </c>
      <c r="L305" s="158" t="s">
        <v>5298</v>
      </c>
      <c r="M305" s="158">
        <v>1</v>
      </c>
      <c r="N305" s="158">
        <f t="shared" si="30"/>
        <v>199349.07399999996</v>
      </c>
      <c r="O305" s="169">
        <v>33224.845666666661</v>
      </c>
      <c r="P305" s="169"/>
      <c r="Q305" s="169">
        <v>31715.184021377976</v>
      </c>
      <c r="R305" s="169">
        <f>+SUMIFS('MT-Tracking Co.op'!$P$7:$P$402,'MT-Tracking Co.op'!$F$7:$F$402,Target!$I305)+SUMIFS('MT-Tracking'!$P:$P,'MT-Tracking'!$G:$G,Target!$I305)+SUMIFS('MT-Tracking'!$P:$P,'MT-Tracking'!$D:$D,Target!$D305,'MT-Tracking'!$F:$F,Target!$C305)</f>
        <v>32893.296000000002</v>
      </c>
      <c r="S305" s="211">
        <f t="shared" si="27"/>
        <v>1.0371466228235633</v>
      </c>
      <c r="T305" s="217"/>
    </row>
    <row r="306" spans="1:20" outlineLevel="1" collapsed="1" x14ac:dyDescent="0.25">
      <c r="A306" s="164" t="s">
        <v>1134</v>
      </c>
      <c r="B306" s="165" t="s">
        <v>356</v>
      </c>
      <c r="C306" s="165"/>
      <c r="D306" s="165" t="s">
        <v>764</v>
      </c>
      <c r="E306" s="166" t="s">
        <v>390</v>
      </c>
      <c r="F306" s="165" t="s">
        <v>782</v>
      </c>
      <c r="G306" s="165" t="s">
        <v>279</v>
      </c>
      <c r="H306" s="158" t="s">
        <v>5299</v>
      </c>
      <c r="I306" s="170" t="s">
        <v>402</v>
      </c>
      <c r="J306" s="167" t="s">
        <v>403</v>
      </c>
      <c r="K306" s="185">
        <v>1</v>
      </c>
      <c r="L306" s="158" t="s">
        <v>5298</v>
      </c>
      <c r="M306" s="158">
        <v>1</v>
      </c>
      <c r="N306" s="158">
        <f t="shared" si="30"/>
        <v>73014.482400000008</v>
      </c>
      <c r="O306" s="169">
        <v>12169.080400000001</v>
      </c>
      <c r="P306" s="169"/>
      <c r="Q306" s="169">
        <v>11616.144981649948</v>
      </c>
      <c r="R306" s="169">
        <f>+SUMIFS('MT-Tracking Co.op'!$P$7:$P$402,'MT-Tracking Co.op'!$F$7:$F$402,Target!$I306)+SUMIFS('MT-Tracking'!$P:$P,'MT-Tracking'!$G:$G,Target!$I306)+SUMIFS('MT-Tracking'!$P:$P,'MT-Tracking'!$D:$D,Target!$D306,'MT-Tracking'!$F:$F,Target!$C306)</f>
        <v>5628.8910000000005</v>
      </c>
      <c r="S306" s="211">
        <f t="shared" si="27"/>
        <v>0.48457478870072412</v>
      </c>
      <c r="T306" s="217"/>
    </row>
    <row r="307" spans="1:20" outlineLevel="1" collapsed="1" x14ac:dyDescent="0.25">
      <c r="A307" s="164" t="s">
        <v>1134</v>
      </c>
      <c r="B307" s="165" t="s">
        <v>356</v>
      </c>
      <c r="C307" s="165"/>
      <c r="D307" s="165" t="s">
        <v>764</v>
      </c>
      <c r="E307" s="166" t="s">
        <v>390</v>
      </c>
      <c r="F307" s="165" t="s">
        <v>782</v>
      </c>
      <c r="G307" s="165" t="s">
        <v>279</v>
      </c>
      <c r="H307" s="158" t="s">
        <v>5299</v>
      </c>
      <c r="I307" s="170" t="s">
        <v>404</v>
      </c>
      <c r="J307" s="167" t="s">
        <v>405</v>
      </c>
      <c r="K307" s="185">
        <v>1</v>
      </c>
      <c r="L307" s="158" t="s">
        <v>5298</v>
      </c>
      <c r="M307" s="158">
        <v>1</v>
      </c>
      <c r="N307" s="158">
        <f t="shared" si="30"/>
        <v>74749.213999999993</v>
      </c>
      <c r="O307" s="169">
        <v>12458.202333333333</v>
      </c>
      <c r="P307" s="169"/>
      <c r="Q307" s="169">
        <v>11892.12986995547</v>
      </c>
      <c r="R307" s="169">
        <f>+SUMIFS('MT-Tracking Co.op'!$P$7:$P$402,'MT-Tracking Co.op'!$F$7:$F$402,Target!$I307)+SUMIFS('MT-Tracking'!$P:$P,'MT-Tracking'!$G:$G,Target!$I307)+SUMIFS('MT-Tracking'!$P:$P,'MT-Tracking'!$D:$D,Target!$D307,'MT-Tracking'!$F:$F,Target!$C307)</f>
        <v>26550.281000000003</v>
      </c>
      <c r="S307" s="211">
        <f t="shared" si="27"/>
        <v>2.232592587731252</v>
      </c>
      <c r="T307" s="217"/>
    </row>
    <row r="308" spans="1:20" outlineLevel="1" x14ac:dyDescent="0.25">
      <c r="A308" s="164" t="s">
        <v>1134</v>
      </c>
      <c r="B308" s="165" t="s">
        <v>356</v>
      </c>
      <c r="C308" s="165"/>
      <c r="D308" s="165" t="s">
        <v>764</v>
      </c>
      <c r="E308" s="166" t="s">
        <v>390</v>
      </c>
      <c r="F308" s="165" t="s">
        <v>782</v>
      </c>
      <c r="G308" s="165" t="s">
        <v>1077</v>
      </c>
      <c r="H308" s="158" t="s">
        <v>5344</v>
      </c>
      <c r="I308" s="170"/>
      <c r="J308" s="167"/>
      <c r="K308" s="185">
        <v>28</v>
      </c>
      <c r="L308" s="158" t="s">
        <v>5302</v>
      </c>
      <c r="M308" s="158">
        <v>1</v>
      </c>
      <c r="N308" s="158">
        <f t="shared" si="30"/>
        <v>200925.74489931035</v>
      </c>
      <c r="O308" s="169">
        <v>33487.624149885058</v>
      </c>
      <c r="P308" s="169"/>
      <c r="Q308" s="169">
        <v>42164.572356527118</v>
      </c>
      <c r="R308" s="169">
        <f>+SUMIFS('MT-Tracking Co.op'!$P$137:$P$402,'MT-Tracking Co.op'!$D$137:$D$402,Target!$D308)</f>
        <v>22060.017359999994</v>
      </c>
      <c r="S308" s="211">
        <f t="shared" si="27"/>
        <v>0.52318845246357826</v>
      </c>
      <c r="T308" s="217"/>
    </row>
    <row r="309" spans="1:20" outlineLevel="1" x14ac:dyDescent="0.25">
      <c r="A309" s="164" t="s">
        <v>1134</v>
      </c>
      <c r="B309" s="165" t="s">
        <v>356</v>
      </c>
      <c r="C309" s="165" t="s">
        <v>830</v>
      </c>
      <c r="D309" s="165" t="s">
        <v>764</v>
      </c>
      <c r="E309" s="166" t="s">
        <v>390</v>
      </c>
      <c r="F309" s="165" t="s">
        <v>782</v>
      </c>
      <c r="G309" s="165" t="s">
        <v>1077</v>
      </c>
      <c r="H309" s="158" t="s">
        <v>5345</v>
      </c>
      <c r="I309" s="170"/>
      <c r="J309" s="189"/>
      <c r="K309" s="185">
        <v>22</v>
      </c>
      <c r="L309" s="158" t="s">
        <v>5337</v>
      </c>
      <c r="M309" s="158">
        <v>1</v>
      </c>
      <c r="N309" s="158">
        <f t="shared" si="30"/>
        <v>34862.624496575336</v>
      </c>
      <c r="O309" s="169">
        <v>5810.4374160958896</v>
      </c>
      <c r="P309" s="169"/>
      <c r="Q309" s="169">
        <v>8409.5337475732576</v>
      </c>
      <c r="R309" s="169">
        <f>+SUMIFS('MT-Tracking Co.op'!$P$7:$P$402,'MT-Tracking Co.op'!$F$7:$F$402,Target!$I309)+SUMIFS('MT-Tracking'!$P:$P,'MT-Tracking'!$G:$G,Target!$I309)+SUMIFS('MT-Tracking'!$P:$P,'MT-Tracking'!$D:$D,Target!$D309,'MT-Tracking'!$F:$F,Target!$C309)</f>
        <v>5279.0475600000009</v>
      </c>
      <c r="S309" s="211">
        <f t="shared" si="27"/>
        <v>0.62774557049888502</v>
      </c>
      <c r="T309" s="217"/>
    </row>
    <row r="310" spans="1:20" outlineLevel="1" x14ac:dyDescent="0.25">
      <c r="A310" s="164" t="s">
        <v>1134</v>
      </c>
      <c r="B310" s="165" t="s">
        <v>356</v>
      </c>
      <c r="C310" s="165" t="s">
        <v>829</v>
      </c>
      <c r="D310" s="165" t="s">
        <v>764</v>
      </c>
      <c r="E310" s="166" t="s">
        <v>390</v>
      </c>
      <c r="F310" s="165" t="s">
        <v>782</v>
      </c>
      <c r="G310" s="165" t="s">
        <v>1077</v>
      </c>
      <c r="H310" s="158" t="s">
        <v>786</v>
      </c>
      <c r="I310" s="170"/>
      <c r="J310" s="189"/>
      <c r="K310" s="185">
        <v>25</v>
      </c>
      <c r="L310" s="158" t="s">
        <v>5337</v>
      </c>
      <c r="M310" s="158">
        <v>1</v>
      </c>
      <c r="N310" s="158">
        <f t="shared" si="30"/>
        <v>76202.394028340073</v>
      </c>
      <c r="O310" s="169">
        <v>12700.399004723346</v>
      </c>
      <c r="P310" s="169"/>
      <c r="Q310" s="169">
        <v>15634.369207675312</v>
      </c>
      <c r="R310" s="169">
        <f>+SUMIFS('MT-Tracking Co.op'!$P$7:$P$402,'MT-Tracking Co.op'!$F$7:$F$402,Target!$I310)+SUMIFS('MT-Tracking'!$P:$P,'MT-Tracking'!$G:$G,Target!$I310)+SUMIFS('MT-Tracking'!$P:$P,'MT-Tracking'!$D:$D,Target!$D310,'MT-Tracking'!$F:$F,Target!$C310)</f>
        <v>22131.12024</v>
      </c>
      <c r="S310" s="211">
        <f t="shared" si="27"/>
        <v>1.415542894377553</v>
      </c>
      <c r="T310" s="217"/>
    </row>
    <row r="311" spans="1:20" outlineLevel="1" x14ac:dyDescent="0.25">
      <c r="A311" s="164" t="s">
        <v>1134</v>
      </c>
      <c r="B311" s="165" t="s">
        <v>356</v>
      </c>
      <c r="C311" s="165" t="s">
        <v>5279</v>
      </c>
      <c r="D311" s="165" t="s">
        <v>764</v>
      </c>
      <c r="E311" s="166" t="s">
        <v>390</v>
      </c>
      <c r="F311" s="165" t="s">
        <v>782</v>
      </c>
      <c r="G311" s="165" t="s">
        <v>1077</v>
      </c>
      <c r="H311" s="158" t="s">
        <v>5340</v>
      </c>
      <c r="I311" s="170"/>
      <c r="J311" s="189"/>
      <c r="K311" s="185">
        <v>10</v>
      </c>
      <c r="L311" s="158" t="s">
        <v>5337</v>
      </c>
      <c r="M311" s="158">
        <v>1</v>
      </c>
      <c r="N311" s="158">
        <f t="shared" si="30"/>
        <v>22946.286957009346</v>
      </c>
      <c r="O311" s="169">
        <v>3824.3811595015577</v>
      </c>
      <c r="P311" s="169"/>
      <c r="Q311" s="169">
        <v>4965.6268932563562</v>
      </c>
      <c r="R311" s="169">
        <f>+SUMIFS('MT-Tracking Co.op'!$P$7:$P$402,'MT-Tracking Co.op'!$F$7:$F$402,Target!$I311)+SUMIFS('MT-Tracking'!$P:$P,'MT-Tracking'!$G:$G,Target!$I311)+SUMIFS('MT-Tracking'!$P:$P,'MT-Tracking'!$D:$D,Target!$D311,'MT-Tracking'!$F:$F,Target!$C311)</f>
        <v>5888.82204</v>
      </c>
      <c r="S311" s="211">
        <f t="shared" si="27"/>
        <v>1.1859171392835419</v>
      </c>
      <c r="T311" s="217"/>
    </row>
    <row r="312" spans="1:20" outlineLevel="1" x14ac:dyDescent="0.25">
      <c r="A312" s="164" t="s">
        <v>1134</v>
      </c>
      <c r="B312" s="165" t="s">
        <v>356</v>
      </c>
      <c r="C312" s="165" t="s">
        <v>920</v>
      </c>
      <c r="D312" s="165" t="s">
        <v>764</v>
      </c>
      <c r="E312" s="166" t="s">
        <v>390</v>
      </c>
      <c r="F312" s="165" t="s">
        <v>782</v>
      </c>
      <c r="G312" s="165" t="s">
        <v>1077</v>
      </c>
      <c r="H312" s="158" t="s">
        <v>875</v>
      </c>
      <c r="I312" s="170"/>
      <c r="J312" s="189"/>
      <c r="K312" s="185">
        <v>4</v>
      </c>
      <c r="L312" s="158" t="s">
        <v>5337</v>
      </c>
      <c r="M312" s="158">
        <v>1</v>
      </c>
      <c r="N312" s="158">
        <f t="shared" si="30"/>
        <v>23685.879216551719</v>
      </c>
      <c r="O312" s="169">
        <v>3947.6465360919533</v>
      </c>
      <c r="P312" s="169"/>
      <c r="Q312" s="169">
        <v>5275.8937406820496</v>
      </c>
      <c r="R312" s="169">
        <f>+SUMIFS('MT-Tracking Co.op'!$P$7:$P$402,'MT-Tracking Co.op'!$F$7:$F$402,Target!$I312)+SUMIFS('MT-Tracking'!$P:$P,'MT-Tracking'!$G:$G,Target!$I312)+SUMIFS('MT-Tracking'!$P:$P,'MT-Tracking'!$D:$D,Target!$D312,'MT-Tracking'!$F:$F,Target!$C312)</f>
        <v>2934.1807200000007</v>
      </c>
      <c r="S312" s="211">
        <f t="shared" si="27"/>
        <v>0.55614856254111744</v>
      </c>
      <c r="T312" s="217"/>
    </row>
    <row r="313" spans="1:20" outlineLevel="1" x14ac:dyDescent="0.25">
      <c r="A313" s="164" t="s">
        <v>1134</v>
      </c>
      <c r="B313" s="165" t="s">
        <v>356</v>
      </c>
      <c r="C313" s="165" t="s">
        <v>831</v>
      </c>
      <c r="D313" s="165" t="s">
        <v>764</v>
      </c>
      <c r="E313" s="166" t="s">
        <v>390</v>
      </c>
      <c r="F313" s="165" t="s">
        <v>782</v>
      </c>
      <c r="G313" s="165" t="s">
        <v>1077</v>
      </c>
      <c r="H313" s="158" t="s">
        <v>790</v>
      </c>
      <c r="I313" s="170"/>
      <c r="J313" s="189"/>
      <c r="K313" s="185">
        <v>44</v>
      </c>
      <c r="L313" s="158" t="s">
        <v>5337</v>
      </c>
      <c r="M313" s="158">
        <v>1</v>
      </c>
      <c r="N313" s="158">
        <f t="shared" si="30"/>
        <v>90430.124971751415</v>
      </c>
      <c r="O313" s="169">
        <v>15071.687495291902</v>
      </c>
      <c r="P313" s="169"/>
      <c r="Q313" s="169">
        <v>22934.685070244115</v>
      </c>
      <c r="R313" s="169">
        <f>+SUMIFS('MT-Tracking Co.op'!$P$7:$P$402,'MT-Tracking Co.op'!$F$7:$F$402,Target!$I313)+SUMIFS('MT-Tracking'!$P:$P,'MT-Tracking'!$G:$G,Target!$I313)+SUMIFS('MT-Tracking'!$P:$P,'MT-Tracking'!$D:$D,Target!$D313,'MT-Tracking'!$F:$F,Target!$C313)</f>
        <v>20614.45464</v>
      </c>
      <c r="S313" s="211">
        <f t="shared" si="27"/>
        <v>0.89883312445155716</v>
      </c>
      <c r="T313" s="217"/>
    </row>
    <row r="314" spans="1:20" x14ac:dyDescent="0.25">
      <c r="A314" s="172" t="s">
        <v>1134</v>
      </c>
      <c r="B314" s="173" t="s">
        <v>356</v>
      </c>
      <c r="C314" s="173"/>
      <c r="D314" s="173"/>
      <c r="E314" s="174" t="s">
        <v>390</v>
      </c>
      <c r="F314" s="173" t="s">
        <v>782</v>
      </c>
      <c r="G314" s="175" t="s">
        <v>733</v>
      </c>
      <c r="H314" s="176">
        <v>8</v>
      </c>
      <c r="I314" s="237"/>
      <c r="J314" s="176"/>
      <c r="K314" s="177">
        <f>+SUM(K300:K313)</f>
        <v>141</v>
      </c>
      <c r="L314" s="176"/>
      <c r="M314" s="176">
        <f>+SUM(M300:M313)</f>
        <v>14</v>
      </c>
      <c r="N314" s="176">
        <f>+SUM(N300:N313)</f>
        <v>1353253.3821215385</v>
      </c>
      <c r="O314" s="176">
        <f>+SUM(O300:O313)</f>
        <v>225542.23035358969</v>
      </c>
      <c r="P314" s="187"/>
      <c r="Q314" s="176">
        <f>+SUM(Q300:Q313)</f>
        <v>272794.24783765478</v>
      </c>
      <c r="R314" s="176">
        <f>+SUM(R300:R313)</f>
        <v>246121.63948000001</v>
      </c>
      <c r="S314" s="212">
        <f t="shared" si="27"/>
        <v>0.90222444729286166</v>
      </c>
      <c r="T314" s="218"/>
    </row>
    <row r="315" spans="1:20" outlineLevel="1" collapsed="1" x14ac:dyDescent="0.25">
      <c r="A315" s="164" t="s">
        <v>1134</v>
      </c>
      <c r="B315" s="165" t="s">
        <v>356</v>
      </c>
      <c r="C315" s="165"/>
      <c r="D315" s="165" t="s">
        <v>765</v>
      </c>
      <c r="E315" s="166" t="s">
        <v>406</v>
      </c>
      <c r="F315" s="165" t="s">
        <v>782</v>
      </c>
      <c r="G315" s="165" t="s">
        <v>5326</v>
      </c>
      <c r="H315" s="158" t="s">
        <v>38</v>
      </c>
      <c r="I315" s="170" t="s">
        <v>407</v>
      </c>
      <c r="J315" s="167" t="s">
        <v>408</v>
      </c>
      <c r="K315" s="185">
        <v>1</v>
      </c>
      <c r="L315" s="158" t="s">
        <v>5298</v>
      </c>
      <c r="M315" s="158">
        <v>1</v>
      </c>
      <c r="N315" s="158">
        <f>+O315*6</f>
        <v>203236.85642399994</v>
      </c>
      <c r="O315" s="169">
        <v>33872.809403999992</v>
      </c>
      <c r="P315" s="169"/>
      <c r="Q315" s="169">
        <v>42649.562615767471</v>
      </c>
      <c r="R315" s="169">
        <f>+SUMIFS('MT-Tracking Co.op'!$P$7:$P$402,'MT-Tracking Co.op'!$F$7:$F$402,Target!$I315)+SUMIFS('MT-Tracking'!$P:$P,'MT-Tracking'!$G:$G,Target!$I315)+SUMIFS('MT-Tracking'!$P:$P,'MT-Tracking'!$D:$D,Target!$D315,'MT-Tracking'!$F:$F,Target!$C315)</f>
        <v>25847.575199999999</v>
      </c>
      <c r="S315" s="211">
        <f t="shared" si="27"/>
        <v>0.60604549295997223</v>
      </c>
      <c r="T315" s="217"/>
    </row>
    <row r="316" spans="1:20" outlineLevel="1" collapsed="1" x14ac:dyDescent="0.25">
      <c r="A316" s="164" t="s">
        <v>1134</v>
      </c>
      <c r="B316" s="165" t="s">
        <v>356</v>
      </c>
      <c r="C316" s="165"/>
      <c r="D316" s="165" t="s">
        <v>765</v>
      </c>
      <c r="E316" s="166" t="s">
        <v>406</v>
      </c>
      <c r="F316" s="165" t="s">
        <v>782</v>
      </c>
      <c r="G316" s="165" t="s">
        <v>5326</v>
      </c>
      <c r="H316" s="158" t="s">
        <v>38</v>
      </c>
      <c r="I316" s="170" t="s">
        <v>409</v>
      </c>
      <c r="J316" s="167" t="s">
        <v>410</v>
      </c>
      <c r="K316" s="185">
        <v>1</v>
      </c>
      <c r="L316" s="158" t="s">
        <v>5298</v>
      </c>
      <c r="M316" s="158">
        <v>1</v>
      </c>
      <c r="N316" s="158">
        <f t="shared" ref="N316:N328" si="31">+O316*6</f>
        <v>193442.00751000002</v>
      </c>
      <c r="O316" s="169">
        <v>32240.334585000004</v>
      </c>
      <c r="P316" s="169"/>
      <c r="Q316" s="169">
        <v>40594.098713107487</v>
      </c>
      <c r="R316" s="169">
        <f>+SUMIFS('MT-Tracking Co.op'!$P$7:$P$402,'MT-Tracking Co.op'!$F$7:$F$402,Target!$I316)+SUMIFS('MT-Tracking'!$P:$P,'MT-Tracking'!$G:$G,Target!$I316)+SUMIFS('MT-Tracking'!$P:$P,'MT-Tracking'!$D:$D,Target!$D316,'MT-Tracking'!$F:$F,Target!$C316)</f>
        <v>28643.264280000003</v>
      </c>
      <c r="S316" s="211">
        <f t="shared" si="27"/>
        <v>0.7056016807376817</v>
      </c>
      <c r="T316" s="217"/>
    </row>
    <row r="317" spans="1:20" outlineLevel="1" collapsed="1" x14ac:dyDescent="0.25">
      <c r="A317" s="164" t="s">
        <v>1134</v>
      </c>
      <c r="B317" s="165" t="s">
        <v>356</v>
      </c>
      <c r="C317" s="165"/>
      <c r="D317" s="165" t="s">
        <v>765</v>
      </c>
      <c r="E317" s="166" t="s">
        <v>406</v>
      </c>
      <c r="F317" s="165" t="s">
        <v>782</v>
      </c>
      <c r="G317" s="165" t="s">
        <v>5348</v>
      </c>
      <c r="H317" s="158" t="s">
        <v>38</v>
      </c>
      <c r="I317" s="170" t="s">
        <v>411</v>
      </c>
      <c r="J317" s="167" t="s">
        <v>412</v>
      </c>
      <c r="K317" s="185">
        <v>1</v>
      </c>
      <c r="L317" s="158" t="s">
        <v>5298</v>
      </c>
      <c r="M317" s="158">
        <v>1</v>
      </c>
      <c r="N317" s="158">
        <f t="shared" si="31"/>
        <v>69639.176160000003</v>
      </c>
      <c r="O317" s="169">
        <v>11606.52936</v>
      </c>
      <c r="P317" s="169"/>
      <c r="Q317" s="169">
        <v>14613.886754625326</v>
      </c>
      <c r="R317" s="169">
        <f>+SUMIFS('MT-Tracking Co.op'!$P$7:$P$402,'MT-Tracking Co.op'!$F$7:$F$402,Target!$I317)+SUMIFS('MT-Tracking'!$P:$P,'MT-Tracking'!$G:$G,Target!$I317)+SUMIFS('MT-Tracking'!$P:$P,'MT-Tracking'!$D:$D,Target!$D317,'MT-Tracking'!$F:$F,Target!$C317)</f>
        <v>14377.814280000001</v>
      </c>
      <c r="S317" s="211">
        <f t="shared" si="27"/>
        <v>0.98384601724448095</v>
      </c>
      <c r="T317" s="217"/>
    </row>
    <row r="318" spans="1:20" outlineLevel="1" collapsed="1" x14ac:dyDescent="0.25">
      <c r="A318" s="164" t="s">
        <v>1134</v>
      </c>
      <c r="B318" s="165" t="s">
        <v>356</v>
      </c>
      <c r="C318" s="165"/>
      <c r="D318" s="165" t="s">
        <v>765</v>
      </c>
      <c r="E318" s="166" t="s">
        <v>406</v>
      </c>
      <c r="F318" s="165" t="s">
        <v>782</v>
      </c>
      <c r="G318" s="165" t="s">
        <v>5349</v>
      </c>
      <c r="H318" s="158" t="s">
        <v>38</v>
      </c>
      <c r="I318" s="170" t="s">
        <v>413</v>
      </c>
      <c r="J318" s="167" t="s">
        <v>414</v>
      </c>
      <c r="K318" s="185">
        <v>1</v>
      </c>
      <c r="L318" s="158" t="s">
        <v>5298</v>
      </c>
      <c r="M318" s="158">
        <v>1</v>
      </c>
      <c r="N318" s="158">
        <f t="shared" si="31"/>
        <v>90631.948680000016</v>
      </c>
      <c r="O318" s="169">
        <v>15105.324780000003</v>
      </c>
      <c r="P318" s="169"/>
      <c r="Q318" s="169">
        <v>19019.251912421452</v>
      </c>
      <c r="R318" s="169">
        <f>+SUMIFS('MT-Tracking Co.op'!$P$7:$P$402,'MT-Tracking Co.op'!$F$7:$F$402,Target!$I318)+SUMIFS('MT-Tracking'!$P:$P,'MT-Tracking'!$G:$G,Target!$I318)+SUMIFS('MT-Tracking'!$P:$P,'MT-Tracking'!$D:$D,Target!$D318,'MT-Tracking'!$F:$F,Target!$C318)</f>
        <v>2756.2161599999999</v>
      </c>
      <c r="S318" s="211">
        <f t="shared" si="27"/>
        <v>0.14491716985986805</v>
      </c>
      <c r="T318" s="217"/>
    </row>
    <row r="319" spans="1:20" outlineLevel="1" x14ac:dyDescent="0.25">
      <c r="A319" s="164" t="s">
        <v>1134</v>
      </c>
      <c r="B319" s="165" t="s">
        <v>356</v>
      </c>
      <c r="C319" s="165"/>
      <c r="D319" s="165" t="s">
        <v>765</v>
      </c>
      <c r="E319" s="166" t="s">
        <v>406</v>
      </c>
      <c r="F319" s="165" t="s">
        <v>782</v>
      </c>
      <c r="G319" s="165" t="s">
        <v>5349</v>
      </c>
      <c r="H319" s="158" t="s">
        <v>38</v>
      </c>
      <c r="I319" s="170" t="s">
        <v>415</v>
      </c>
      <c r="J319" s="167" t="s">
        <v>416</v>
      </c>
      <c r="K319" s="185">
        <v>1</v>
      </c>
      <c r="L319" s="158" t="s">
        <v>5298</v>
      </c>
      <c r="M319" s="158">
        <v>1</v>
      </c>
      <c r="N319" s="158">
        <f t="shared" si="31"/>
        <v>41670.554220000005</v>
      </c>
      <c r="O319" s="169">
        <v>6945.0923700000012</v>
      </c>
      <c r="P319" s="169"/>
      <c r="Q319" s="169">
        <v>8744.6290141976096</v>
      </c>
      <c r="R319" s="169">
        <f>+SUMIFS('MT-Tracking Co.op'!$P$7:$P$402,'MT-Tracking Co.op'!$F$7:$F$402,Target!$I319)+SUMIFS('MT-Tracking'!$P:$P,'MT-Tracking'!$G:$G,Target!$I319)+SUMIFS('MT-Tracking'!$P:$P,'MT-Tracking'!$D:$D,Target!$D319,'MT-Tracking'!$F:$F,Target!$C319)</f>
        <v>5033.3551200000002</v>
      </c>
      <c r="S319" s="211">
        <f t="shared" si="27"/>
        <v>0.57559390019038459</v>
      </c>
      <c r="T319" s="217"/>
    </row>
    <row r="320" spans="1:20" outlineLevel="1" x14ac:dyDescent="0.25">
      <c r="A320" s="164" t="s">
        <v>1134</v>
      </c>
      <c r="B320" s="165" t="s">
        <v>356</v>
      </c>
      <c r="C320" s="165"/>
      <c r="D320" s="165" t="s">
        <v>765</v>
      </c>
      <c r="E320" s="166" t="s">
        <v>406</v>
      </c>
      <c r="F320" s="165"/>
      <c r="G320" s="165"/>
      <c r="H320" s="158" t="s">
        <v>38</v>
      </c>
      <c r="I320" s="170">
        <v>575</v>
      </c>
      <c r="J320" s="167" t="s">
        <v>5186</v>
      </c>
      <c r="K320" s="185">
        <v>1</v>
      </c>
      <c r="L320" s="158" t="s">
        <v>5298</v>
      </c>
      <c r="M320" s="158"/>
      <c r="N320" s="158"/>
      <c r="O320" s="169"/>
      <c r="P320" s="169"/>
      <c r="Q320" s="169"/>
      <c r="R320" s="169">
        <f>+SUMIFS('MT-Tracking Co.op'!$P$7:$P$402,'MT-Tracking Co.op'!$F$7:$F$402,Target!$I320)+SUMIFS('MT-Tracking'!$P:$P,'MT-Tracking'!$G:$G,Target!$I320)+SUMIFS('MT-Tracking'!$P:$P,'MT-Tracking'!$D:$D,Target!$D320,'MT-Tracking'!$F:$F,Target!$C320)</f>
        <v>7236.54216</v>
      </c>
      <c r="S320" s="211"/>
      <c r="T320" s="217"/>
    </row>
    <row r="321" spans="1:20" outlineLevel="1" collapsed="1" x14ac:dyDescent="0.25">
      <c r="A321" s="164" t="s">
        <v>1134</v>
      </c>
      <c r="B321" s="165" t="s">
        <v>356</v>
      </c>
      <c r="C321" s="165"/>
      <c r="D321" s="165" t="s">
        <v>765</v>
      </c>
      <c r="E321" s="166" t="s">
        <v>406</v>
      </c>
      <c r="F321" s="165" t="s">
        <v>782</v>
      </c>
      <c r="G321" s="165" t="s">
        <v>5326</v>
      </c>
      <c r="H321" s="158" t="s">
        <v>483</v>
      </c>
      <c r="I321" s="170" t="s">
        <v>417</v>
      </c>
      <c r="J321" s="167" t="s">
        <v>418</v>
      </c>
      <c r="K321" s="185">
        <v>1</v>
      </c>
      <c r="L321" s="158" t="s">
        <v>5298</v>
      </c>
      <c r="M321" s="158"/>
      <c r="N321" s="158">
        <f t="shared" si="31"/>
        <v>736904.30765999993</v>
      </c>
      <c r="O321" s="169">
        <v>122817.38460999999</v>
      </c>
      <c r="P321" s="169"/>
      <c r="Q321" s="169">
        <v>193377.8088359049</v>
      </c>
      <c r="R321" s="169">
        <f>+SUMIFS('MT-Tracking Co.op'!$P$7:$P$402,'MT-Tracking Co.op'!$F$7:$F$402,Target!$I321)+SUMIFS('MT-Tracking'!$P:$P,'MT-Tracking'!$G:$G,Target!$I321)+SUMIFS('MT-Tracking'!$P:$P,'MT-Tracking'!$D:$D,Target!$D321,'MT-Tracking'!$F:$F,Target!$C321)</f>
        <v>169573.54100000003</v>
      </c>
      <c r="S321" s="211">
        <f t="shared" si="27"/>
        <v>0.87690279469396348</v>
      </c>
      <c r="T321" s="217"/>
    </row>
    <row r="322" spans="1:20" outlineLevel="1" collapsed="1" x14ac:dyDescent="0.25">
      <c r="A322" s="164" t="s">
        <v>1134</v>
      </c>
      <c r="B322" s="165" t="s">
        <v>356</v>
      </c>
      <c r="C322" s="165"/>
      <c r="D322" s="165" t="s">
        <v>765</v>
      </c>
      <c r="E322" s="166" t="s">
        <v>406</v>
      </c>
      <c r="F322" s="165" t="s">
        <v>782</v>
      </c>
      <c r="G322" s="165" t="s">
        <v>5326</v>
      </c>
      <c r="H322" s="158" t="s">
        <v>5299</v>
      </c>
      <c r="I322" s="170" t="s">
        <v>419</v>
      </c>
      <c r="J322" s="167" t="s">
        <v>420</v>
      </c>
      <c r="K322" s="185">
        <v>1</v>
      </c>
      <c r="L322" s="158" t="s">
        <v>5298</v>
      </c>
      <c r="M322" s="158"/>
      <c r="N322" s="158">
        <f t="shared" si="31"/>
        <v>156851.13800000001</v>
      </c>
      <c r="O322" s="169">
        <v>26141.856333333333</v>
      </c>
      <c r="P322" s="169"/>
      <c r="Q322" s="169">
        <v>24954.029661720688</v>
      </c>
      <c r="R322" s="169">
        <f>+SUMIFS('MT-Tracking Co.op'!$P$7:$P$402,'MT-Tracking Co.op'!$F$7:$F$402,Target!$I322)+SUMIFS('MT-Tracking'!$P:$P,'MT-Tracking'!$G:$G,Target!$I322)+SUMIFS('MT-Tracking'!$P:$P,'MT-Tracking'!$D:$D,Target!$D322,'MT-Tracking'!$F:$F,Target!$C322)</f>
        <v>23743.413999999997</v>
      </c>
      <c r="S322" s="211">
        <f t="shared" si="27"/>
        <v>0.951486165636095</v>
      </c>
      <c r="T322" s="217"/>
    </row>
    <row r="323" spans="1:20" outlineLevel="1" collapsed="1" x14ac:dyDescent="0.25">
      <c r="A323" s="164" t="s">
        <v>1134</v>
      </c>
      <c r="B323" s="165" t="s">
        <v>356</v>
      </c>
      <c r="C323" s="165"/>
      <c r="D323" s="165" t="s">
        <v>765</v>
      </c>
      <c r="E323" s="166" t="s">
        <v>406</v>
      </c>
      <c r="F323" s="165" t="s">
        <v>782</v>
      </c>
      <c r="G323" s="165" t="s">
        <v>734</v>
      </c>
      <c r="H323" s="158" t="s">
        <v>5344</v>
      </c>
      <c r="I323" s="170"/>
      <c r="J323" s="167"/>
      <c r="K323" s="185">
        <v>42</v>
      </c>
      <c r="L323" s="158" t="s">
        <v>5302</v>
      </c>
      <c r="M323" s="158">
        <v>1</v>
      </c>
      <c r="N323" s="158">
        <f t="shared" si="31"/>
        <v>301388.61734896555</v>
      </c>
      <c r="O323" s="169">
        <v>50231.436224827594</v>
      </c>
      <c r="P323" s="169"/>
      <c r="Q323" s="169">
        <v>63246.858534790692</v>
      </c>
      <c r="R323" s="169">
        <f>+SUMIFS('MT-Tracking Co.op'!$P$137:$P$402,'MT-Tracking Co.op'!$D$137:$D$402,Target!$D323)</f>
        <v>38899.733759999996</v>
      </c>
      <c r="S323" s="211">
        <f t="shared" si="27"/>
        <v>0.61504610127951442</v>
      </c>
      <c r="T323" s="217"/>
    </row>
    <row r="324" spans="1:20" outlineLevel="1" collapsed="1" x14ac:dyDescent="0.25">
      <c r="A324" s="164" t="s">
        <v>1134</v>
      </c>
      <c r="B324" s="165" t="s">
        <v>356</v>
      </c>
      <c r="C324" s="165" t="s">
        <v>830</v>
      </c>
      <c r="D324" s="165" t="s">
        <v>765</v>
      </c>
      <c r="E324" s="166" t="s">
        <v>406</v>
      </c>
      <c r="F324" s="165" t="s">
        <v>782</v>
      </c>
      <c r="G324" s="165" t="s">
        <v>734</v>
      </c>
      <c r="H324" s="158" t="s">
        <v>5345</v>
      </c>
      <c r="I324" s="170"/>
      <c r="J324" s="167"/>
      <c r="K324" s="185">
        <v>41</v>
      </c>
      <c r="L324" s="158" t="s">
        <v>5337</v>
      </c>
      <c r="M324" s="158">
        <v>1</v>
      </c>
      <c r="N324" s="158">
        <f t="shared" si="31"/>
        <v>68065.124017123293</v>
      </c>
      <c r="O324" s="169">
        <v>11344.187336187215</v>
      </c>
      <c r="P324" s="169"/>
      <c r="Q324" s="169">
        <v>16418.61350716684</v>
      </c>
      <c r="R324" s="169">
        <f>+SUMIFS('MT-Tracking Co.op'!$P$7:$P$402,'MT-Tracking Co.op'!$F$7:$F$402,Target!$I324)+SUMIFS('MT-Tracking'!$P:$P,'MT-Tracking'!$G:$G,Target!$I324)+SUMIFS('MT-Tracking'!$P:$P,'MT-Tracking'!$D:$D,Target!$D324,'MT-Tracking'!$F:$F,Target!$C324)</f>
        <v>10282.78368</v>
      </c>
      <c r="S324" s="211">
        <f t="shared" si="27"/>
        <v>0.62628818660671282</v>
      </c>
      <c r="T324" s="217"/>
    </row>
    <row r="325" spans="1:20" outlineLevel="1" collapsed="1" x14ac:dyDescent="0.25">
      <c r="A325" s="164" t="s">
        <v>1134</v>
      </c>
      <c r="B325" s="165" t="s">
        <v>356</v>
      </c>
      <c r="C325" s="165" t="s">
        <v>829</v>
      </c>
      <c r="D325" s="165" t="s">
        <v>765</v>
      </c>
      <c r="E325" s="166" t="s">
        <v>406</v>
      </c>
      <c r="F325" s="165" t="s">
        <v>782</v>
      </c>
      <c r="G325" s="165" t="s">
        <v>734</v>
      </c>
      <c r="H325" s="158" t="s">
        <v>786</v>
      </c>
      <c r="I325" s="170"/>
      <c r="J325" s="189"/>
      <c r="K325" s="185">
        <v>41</v>
      </c>
      <c r="L325" s="158" t="s">
        <v>5337</v>
      </c>
      <c r="M325" s="158">
        <v>1</v>
      </c>
      <c r="N325" s="158">
        <f t="shared" si="31"/>
        <v>124971.92620647771</v>
      </c>
      <c r="O325" s="169">
        <v>20828.654367746287</v>
      </c>
      <c r="P325" s="169"/>
      <c r="Q325" s="169">
        <v>25640.365500587512</v>
      </c>
      <c r="R325" s="169">
        <f>+SUMIFS('MT-Tracking Co.op'!$P$7:$P$402,'MT-Tracking Co.op'!$F$7:$F$402,Target!$I325)+SUMIFS('MT-Tracking'!$P:$P,'MT-Tracking'!$G:$G,Target!$I325)+SUMIFS('MT-Tracking'!$P:$P,'MT-Tracking'!$D:$D,Target!$D325,'MT-Tracking'!$F:$F,Target!$C325)</f>
        <v>36314.917920000007</v>
      </c>
      <c r="S325" s="211">
        <f t="shared" si="27"/>
        <v>1.4163182626693798</v>
      </c>
      <c r="T325" s="217"/>
    </row>
    <row r="326" spans="1:20" outlineLevel="1" collapsed="1" x14ac:dyDescent="0.25">
      <c r="A326" s="164" t="s">
        <v>1134</v>
      </c>
      <c r="B326" s="165" t="s">
        <v>356</v>
      </c>
      <c r="C326" s="165" t="s">
        <v>5279</v>
      </c>
      <c r="D326" s="165" t="s">
        <v>765</v>
      </c>
      <c r="E326" s="166" t="s">
        <v>406</v>
      </c>
      <c r="F326" s="165" t="s">
        <v>782</v>
      </c>
      <c r="G326" s="165" t="s">
        <v>734</v>
      </c>
      <c r="H326" s="158" t="s">
        <v>5340</v>
      </c>
      <c r="I326" s="170"/>
      <c r="J326" s="189"/>
      <c r="K326" s="185">
        <v>25</v>
      </c>
      <c r="L326" s="158" t="s">
        <v>5337</v>
      </c>
      <c r="M326" s="158">
        <v>1</v>
      </c>
      <c r="N326" s="158">
        <f t="shared" si="31"/>
        <v>57365.717392523366</v>
      </c>
      <c r="O326" s="169">
        <v>9560.9528987538943</v>
      </c>
      <c r="P326" s="169"/>
      <c r="Q326" s="169">
        <v>12414.06723314089</v>
      </c>
      <c r="R326" s="169">
        <f>+SUMIFS('MT-Tracking Co.op'!$P$7:$P$402,'MT-Tracking Co.op'!$F$7:$F$402,Target!$I326)+SUMIFS('MT-Tracking'!$P:$P,'MT-Tracking'!$G:$G,Target!$I326)+SUMIFS('MT-Tracking'!$P:$P,'MT-Tracking'!$D:$D,Target!$D326,'MT-Tracking'!$F:$F,Target!$C326)</f>
        <v>14880.823199999999</v>
      </c>
      <c r="S326" s="211">
        <f t="shared" si="27"/>
        <v>1.198706509360107</v>
      </c>
      <c r="T326" s="217"/>
    </row>
    <row r="327" spans="1:20" outlineLevel="1" collapsed="1" x14ac:dyDescent="0.25">
      <c r="A327" s="164" t="s">
        <v>1134</v>
      </c>
      <c r="B327" s="165" t="s">
        <v>356</v>
      </c>
      <c r="C327" s="165" t="s">
        <v>920</v>
      </c>
      <c r="D327" s="165" t="s">
        <v>765</v>
      </c>
      <c r="E327" s="166" t="s">
        <v>406</v>
      </c>
      <c r="F327" s="165" t="s">
        <v>782</v>
      </c>
      <c r="G327" s="165" t="s">
        <v>734</v>
      </c>
      <c r="H327" s="158" t="s">
        <v>875</v>
      </c>
      <c r="I327" s="170"/>
      <c r="J327" s="189"/>
      <c r="K327" s="185">
        <v>18</v>
      </c>
      <c r="L327" s="158" t="s">
        <v>5337</v>
      </c>
      <c r="M327" s="158">
        <v>1</v>
      </c>
      <c r="N327" s="158">
        <f t="shared" si="31"/>
        <v>85269.165179586184</v>
      </c>
      <c r="O327" s="169">
        <v>14211.527529931031</v>
      </c>
      <c r="P327" s="169"/>
      <c r="Q327" s="169">
        <v>18993.217466455379</v>
      </c>
      <c r="R327" s="169">
        <f>+SUMIFS('MT-Tracking Co.op'!$P$7:$P$402,'MT-Tracking Co.op'!$F$7:$F$402,Target!$I327)+SUMIFS('MT-Tracking'!$P:$P,'MT-Tracking'!$G:$G,Target!$I327)+SUMIFS('MT-Tracking'!$P:$P,'MT-Tracking'!$D:$D,Target!$D327,'MT-Tracking'!$F:$F,Target!$C327)</f>
        <v>9802.630799999999</v>
      </c>
      <c r="S327" s="211">
        <f t="shared" si="27"/>
        <v>0.51611217621831507</v>
      </c>
      <c r="T327" s="217"/>
    </row>
    <row r="328" spans="1:20" outlineLevel="1" x14ac:dyDescent="0.25">
      <c r="A328" s="164" t="s">
        <v>1134</v>
      </c>
      <c r="B328" s="165" t="s">
        <v>356</v>
      </c>
      <c r="C328" s="165" t="s">
        <v>831</v>
      </c>
      <c r="D328" s="165" t="s">
        <v>765</v>
      </c>
      <c r="E328" s="166" t="s">
        <v>406</v>
      </c>
      <c r="F328" s="165" t="s">
        <v>782</v>
      </c>
      <c r="G328" s="165" t="s">
        <v>734</v>
      </c>
      <c r="H328" s="158" t="s">
        <v>790</v>
      </c>
      <c r="I328" s="170"/>
      <c r="J328" s="189"/>
      <c r="K328" s="185">
        <v>10</v>
      </c>
      <c r="L328" s="158" t="s">
        <v>5337</v>
      </c>
      <c r="M328" s="158">
        <v>1</v>
      </c>
      <c r="N328" s="158">
        <f t="shared" si="31"/>
        <v>20552.301129943502</v>
      </c>
      <c r="O328" s="169">
        <v>3425.3835216572502</v>
      </c>
      <c r="P328" s="169"/>
      <c r="Q328" s="169">
        <v>5212.4284250554801</v>
      </c>
      <c r="R328" s="169">
        <f>+SUMIFS('MT-Tracking Co.op'!$P$7:$P$402,'MT-Tracking Co.op'!$F$7:$F$402,Target!$I328)+SUMIFS('MT-Tracking'!$P:$P,'MT-Tracking'!$G:$G,Target!$I328)+SUMIFS('MT-Tracking'!$P:$P,'MT-Tracking'!$D:$D,Target!$D328,'MT-Tracking'!$F:$F,Target!$C328)</f>
        <v>4695.264360000001</v>
      </c>
      <c r="S328" s="211">
        <f t="shared" si="27"/>
        <v>0.90078251001595777</v>
      </c>
      <c r="T328" s="217"/>
    </row>
    <row r="329" spans="1:20" x14ac:dyDescent="0.25">
      <c r="A329" s="172" t="s">
        <v>1134</v>
      </c>
      <c r="B329" s="173" t="s">
        <v>356</v>
      </c>
      <c r="C329" s="173"/>
      <c r="D329" s="173"/>
      <c r="E329" s="174" t="s">
        <v>406</v>
      </c>
      <c r="F329" s="173" t="s">
        <v>782</v>
      </c>
      <c r="G329" s="175" t="s">
        <v>734</v>
      </c>
      <c r="H329" s="176">
        <v>8</v>
      </c>
      <c r="I329" s="237"/>
      <c r="J329" s="176"/>
      <c r="K329" s="176">
        <f>+SUM(K315:K328)</f>
        <v>185</v>
      </c>
      <c r="L329" s="176"/>
      <c r="M329" s="176">
        <f>+SUM(M315:M328)</f>
        <v>11</v>
      </c>
      <c r="N329" s="176">
        <f>+SUM(N315:N328)</f>
        <v>2149988.8399286196</v>
      </c>
      <c r="O329" s="176">
        <f>+SUM(O315:O328)</f>
        <v>358331.47332143661</v>
      </c>
      <c r="P329" s="187"/>
      <c r="Q329" s="176">
        <f>+SUM(Q315:Q328)</f>
        <v>485878.8181749417</v>
      </c>
      <c r="R329" s="176">
        <f>+SUM(R315:R328)</f>
        <v>392087.8759199999</v>
      </c>
      <c r="S329" s="212">
        <f t="shared" si="27"/>
        <v>0.8069663900821209</v>
      </c>
      <c r="T329" s="218"/>
    </row>
    <row r="330" spans="1:20" outlineLevel="1" x14ac:dyDescent="0.25">
      <c r="A330" s="164" t="s">
        <v>1134</v>
      </c>
      <c r="B330" s="165" t="s">
        <v>356</v>
      </c>
      <c r="C330" s="165"/>
      <c r="D330" s="165" t="s">
        <v>766</v>
      </c>
      <c r="E330" s="166" t="s">
        <v>421</v>
      </c>
      <c r="F330" s="165" t="s">
        <v>782</v>
      </c>
      <c r="G330" s="165" t="s">
        <v>5350</v>
      </c>
      <c r="H330" s="158" t="s">
        <v>38</v>
      </c>
      <c r="I330" s="170" t="s">
        <v>422</v>
      </c>
      <c r="J330" s="167" t="s">
        <v>423</v>
      </c>
      <c r="K330" s="185">
        <v>1</v>
      </c>
      <c r="L330" s="158" t="s">
        <v>5298</v>
      </c>
      <c r="M330" s="158">
        <v>1</v>
      </c>
      <c r="N330" s="158">
        <f>+O330*6</f>
        <v>122937.27588</v>
      </c>
      <c r="O330" s="169">
        <v>20489.545979999999</v>
      </c>
      <c r="P330" s="169"/>
      <c r="Q330" s="169">
        <v>25798.573830119403</v>
      </c>
      <c r="R330" s="169">
        <f>+SUMIFS('MT-Tracking Co.op'!$P$7:$P$402,'MT-Tracking Co.op'!$F$7:$F$402,Target!$I330)+SUMIFS('MT-Tracking'!$P:$P,'MT-Tracking'!$G:$G,Target!$I330)+SUMIFS('MT-Tracking'!$P:$P,'MT-Tracking'!$D:$D,Target!$D330,'MT-Tracking'!$F:$F,Target!$C330)</f>
        <v>43250.008319999986</v>
      </c>
      <c r="S330" s="211">
        <f t="shared" si="27"/>
        <v>1.6764495822442063</v>
      </c>
      <c r="T330" s="217"/>
    </row>
    <row r="331" spans="1:20" outlineLevel="1" x14ac:dyDescent="0.25">
      <c r="A331" s="164" t="s">
        <v>1134</v>
      </c>
      <c r="B331" s="165" t="s">
        <v>356</v>
      </c>
      <c r="C331" s="165"/>
      <c r="D331" s="165" t="s">
        <v>766</v>
      </c>
      <c r="E331" s="166" t="s">
        <v>421</v>
      </c>
      <c r="F331" s="165" t="s">
        <v>782</v>
      </c>
      <c r="G331" s="165" t="s">
        <v>5350</v>
      </c>
      <c r="H331" s="158" t="s">
        <v>38</v>
      </c>
      <c r="I331" s="170" t="s">
        <v>424</v>
      </c>
      <c r="J331" s="167" t="s">
        <v>425</v>
      </c>
      <c r="K331" s="185">
        <v>1</v>
      </c>
      <c r="L331" s="158" t="s">
        <v>5298</v>
      </c>
      <c r="M331" s="158">
        <v>1</v>
      </c>
      <c r="N331" s="158">
        <f t="shared" ref="N331:N344" si="32">+O331*6</f>
        <v>141457.26875400002</v>
      </c>
      <c r="O331" s="169">
        <v>23576.211459000002</v>
      </c>
      <c r="P331" s="169"/>
      <c r="Q331" s="169">
        <v>29685.022428179676</v>
      </c>
      <c r="R331" s="169">
        <f>+SUMIFS('MT-Tracking Co.op'!$P$7:$P$402,'MT-Tracking Co.op'!$F$7:$F$402,Target!$I331)+SUMIFS('MT-Tracking'!$P:$P,'MT-Tracking'!$G:$G,Target!$I331)+SUMIFS('MT-Tracking'!$P:$P,'MT-Tracking'!$D:$D,Target!$D331,'MT-Tracking'!$F:$F,Target!$C331)</f>
        <v>22066.724159999998</v>
      </c>
      <c r="S331" s="211">
        <f t="shared" si="27"/>
        <v>0.74336221956336779</v>
      </c>
      <c r="T331" s="217"/>
    </row>
    <row r="332" spans="1:20" outlineLevel="1" x14ac:dyDescent="0.25">
      <c r="A332" s="164" t="s">
        <v>1134</v>
      </c>
      <c r="B332" s="165" t="s">
        <v>356</v>
      </c>
      <c r="C332" s="165"/>
      <c r="D332" s="165" t="s">
        <v>766</v>
      </c>
      <c r="E332" s="166" t="s">
        <v>421</v>
      </c>
      <c r="F332" s="165" t="s">
        <v>782</v>
      </c>
      <c r="G332" s="165" t="s">
        <v>1318</v>
      </c>
      <c r="H332" s="158" t="s">
        <v>38</v>
      </c>
      <c r="I332" s="170" t="s">
        <v>426</v>
      </c>
      <c r="J332" s="167" t="s">
        <v>427</v>
      </c>
      <c r="K332" s="185">
        <v>1</v>
      </c>
      <c r="L332" s="158" t="s">
        <v>5298</v>
      </c>
      <c r="M332" s="158">
        <v>1</v>
      </c>
      <c r="N332" s="158">
        <f t="shared" si="32"/>
        <v>63654.927839999989</v>
      </c>
      <c r="O332" s="169">
        <v>10609.154639999999</v>
      </c>
      <c r="P332" s="169"/>
      <c r="Q332" s="169">
        <v>13358.083167013829</v>
      </c>
      <c r="R332" s="169">
        <f>+SUMIFS('MT-Tracking Co.op'!$P$7:$P$402,'MT-Tracking Co.op'!$F$7:$F$402,Target!$I332)+SUMIFS('MT-Tracking'!$P:$P,'MT-Tracking'!$G:$G,Target!$I332)+SUMIFS('MT-Tracking'!$P:$P,'MT-Tracking'!$D:$D,Target!$D332,'MT-Tracking'!$F:$F,Target!$C332)</f>
        <v>12913.65072</v>
      </c>
      <c r="S332" s="211">
        <f t="shared" ref="S332:S397" si="33">+IFERROR(R332/Q332,0)</f>
        <v>0.96672932474987872</v>
      </c>
      <c r="T332" s="217"/>
    </row>
    <row r="333" spans="1:20" outlineLevel="1" x14ac:dyDescent="0.25">
      <c r="A333" s="164" t="s">
        <v>1134</v>
      </c>
      <c r="B333" s="165" t="s">
        <v>356</v>
      </c>
      <c r="C333" s="165"/>
      <c r="D333" s="165" t="s">
        <v>766</v>
      </c>
      <c r="E333" s="166" t="s">
        <v>421</v>
      </c>
      <c r="F333" s="165" t="s">
        <v>782</v>
      </c>
      <c r="G333" s="165" t="s">
        <v>1318</v>
      </c>
      <c r="H333" s="158" t="s">
        <v>38</v>
      </c>
      <c r="I333" s="170" t="s">
        <v>428</v>
      </c>
      <c r="J333" s="167" t="s">
        <v>429</v>
      </c>
      <c r="K333" s="185">
        <v>1</v>
      </c>
      <c r="L333" s="158" t="s">
        <v>5298</v>
      </c>
      <c r="M333" s="158">
        <v>1</v>
      </c>
      <c r="N333" s="158">
        <f t="shared" si="32"/>
        <v>96079.169519999996</v>
      </c>
      <c r="O333" s="169">
        <v>16013.19492</v>
      </c>
      <c r="P333" s="169"/>
      <c r="Q333" s="169">
        <v>20162.359468724208</v>
      </c>
      <c r="R333" s="169">
        <f>+SUMIFS('MT-Tracking Co.op'!$P$7:$P$402,'MT-Tracking Co.op'!$F$7:$F$402,Target!$I333)+SUMIFS('MT-Tracking'!$P:$P,'MT-Tracking'!$G:$G,Target!$I333)+SUMIFS('MT-Tracking'!$P:$P,'MT-Tracking'!$D:$D,Target!$D333,'MT-Tracking'!$F:$F,Target!$C333)</f>
        <v>11082.316319999998</v>
      </c>
      <c r="S333" s="211">
        <f t="shared" si="33"/>
        <v>0.54965374152716873</v>
      </c>
      <c r="T333" s="217"/>
    </row>
    <row r="334" spans="1:20" outlineLevel="1" x14ac:dyDescent="0.25">
      <c r="A334" s="164" t="s">
        <v>1134</v>
      </c>
      <c r="B334" s="165" t="s">
        <v>356</v>
      </c>
      <c r="C334" s="165"/>
      <c r="D334" s="165" t="s">
        <v>766</v>
      </c>
      <c r="E334" s="166" t="s">
        <v>421</v>
      </c>
      <c r="F334" s="165" t="s">
        <v>782</v>
      </c>
      <c r="G334" s="165" t="s">
        <v>267</v>
      </c>
      <c r="H334" s="158" t="s">
        <v>38</v>
      </c>
      <c r="I334" s="170" t="s">
        <v>430</v>
      </c>
      <c r="J334" s="167" t="s">
        <v>431</v>
      </c>
      <c r="K334" s="185">
        <v>1</v>
      </c>
      <c r="L334" s="158" t="s">
        <v>5298</v>
      </c>
      <c r="M334" s="158">
        <v>1</v>
      </c>
      <c r="N334" s="158">
        <f t="shared" si="32"/>
        <v>65259.120959999986</v>
      </c>
      <c r="O334" s="169">
        <v>10876.520159999998</v>
      </c>
      <c r="P334" s="169"/>
      <c r="Q334" s="169">
        <v>13694.725526687444</v>
      </c>
      <c r="R334" s="169">
        <f>+SUMIFS('MT-Tracking Co.op'!$P$7:$P$402,'MT-Tracking Co.op'!$F$7:$F$402,Target!$I334)+SUMIFS('MT-Tracking'!$P:$P,'MT-Tracking'!$G:$G,Target!$I334)+SUMIFS('MT-Tracking'!$P:$P,'MT-Tracking'!$D:$D,Target!$D334,'MT-Tracking'!$F:$F,Target!$C334)</f>
        <v>5185.7560799999992</v>
      </c>
      <c r="S334" s="211">
        <f t="shared" si="33"/>
        <v>0.37866812809751571</v>
      </c>
      <c r="T334" s="217"/>
    </row>
    <row r="335" spans="1:20" outlineLevel="1" x14ac:dyDescent="0.25">
      <c r="A335" s="164" t="s">
        <v>1134</v>
      </c>
      <c r="B335" s="165" t="s">
        <v>356</v>
      </c>
      <c r="C335" s="165"/>
      <c r="D335" s="165" t="s">
        <v>766</v>
      </c>
      <c r="E335" s="166" t="s">
        <v>421</v>
      </c>
      <c r="F335" s="165" t="s">
        <v>782</v>
      </c>
      <c r="G335" s="165" t="s">
        <v>267</v>
      </c>
      <c r="H335" s="158" t="s">
        <v>5299</v>
      </c>
      <c r="I335" s="170" t="s">
        <v>432</v>
      </c>
      <c r="J335" s="167" t="s">
        <v>235</v>
      </c>
      <c r="K335" s="185">
        <v>1</v>
      </c>
      <c r="L335" s="158" t="s">
        <v>5298</v>
      </c>
      <c r="M335" s="158">
        <v>1</v>
      </c>
      <c r="N335" s="158">
        <f t="shared" si="32"/>
        <v>91684.531999999992</v>
      </c>
      <c r="O335" s="169">
        <v>15280.755333333333</v>
      </c>
      <c r="P335" s="169"/>
      <c r="Q335" s="169">
        <v>14586.432462153891</v>
      </c>
      <c r="R335" s="169">
        <f>+SUMIFS('MT-Tracking Co.op'!$P$7:$P$402,'MT-Tracking Co.op'!$F$7:$F$402,Target!$I335)+SUMIFS('MT-Tracking'!$P:$P,'MT-Tracking'!$G:$G,Target!$I335)+SUMIFS('MT-Tracking'!$P:$P,'MT-Tracking'!$D:$D,Target!$D335,'MT-Tracking'!$F:$F,Target!$C335)</f>
        <v>13502.786</v>
      </c>
      <c r="S335" s="211">
        <f t="shared" si="33"/>
        <v>0.9257086018143551</v>
      </c>
      <c r="T335" s="217"/>
    </row>
    <row r="336" spans="1:20" outlineLevel="1" x14ac:dyDescent="0.25">
      <c r="A336" s="164" t="s">
        <v>1134</v>
      </c>
      <c r="B336" s="165" t="s">
        <v>356</v>
      </c>
      <c r="C336" s="165"/>
      <c r="D336" s="165" t="s">
        <v>766</v>
      </c>
      <c r="E336" s="166" t="s">
        <v>421</v>
      </c>
      <c r="F336" s="165" t="s">
        <v>782</v>
      </c>
      <c r="G336" s="165" t="s">
        <v>267</v>
      </c>
      <c r="H336" s="158" t="s">
        <v>5299</v>
      </c>
      <c r="I336" s="170" t="s">
        <v>433</v>
      </c>
      <c r="J336" s="167" t="s">
        <v>241</v>
      </c>
      <c r="K336" s="185">
        <v>1</v>
      </c>
      <c r="L336" s="158" t="s">
        <v>5298</v>
      </c>
      <c r="M336" s="158">
        <v>1</v>
      </c>
      <c r="N336" s="158">
        <f t="shared" si="32"/>
        <v>39544.717199999999</v>
      </c>
      <c r="O336" s="169">
        <v>6590.7861999999996</v>
      </c>
      <c r="P336" s="169"/>
      <c r="Q336" s="169">
        <v>6291.3158205658428</v>
      </c>
      <c r="R336" s="169">
        <f>+SUMIFS('MT-Tracking Co.op'!$P$7:$P$402,'MT-Tracking Co.op'!$F$7:$F$402,Target!$I336)+SUMIFS('MT-Tracking'!$P:$P,'MT-Tracking'!$G:$G,Target!$I336)+SUMIFS('MT-Tracking'!$P:$P,'MT-Tracking'!$D:$D,Target!$D336,'MT-Tracking'!$F:$F,Target!$C336)</f>
        <v>5622</v>
      </c>
      <c r="S336" s="211">
        <f t="shared" si="33"/>
        <v>0.89361274498763843</v>
      </c>
      <c r="T336" s="217"/>
    </row>
    <row r="337" spans="1:20" outlineLevel="1" x14ac:dyDescent="0.25">
      <c r="A337" s="164" t="s">
        <v>1134</v>
      </c>
      <c r="B337" s="165" t="s">
        <v>356</v>
      </c>
      <c r="C337" s="165"/>
      <c r="D337" s="165" t="s">
        <v>766</v>
      </c>
      <c r="E337" s="166" t="s">
        <v>421</v>
      </c>
      <c r="F337" s="165" t="s">
        <v>782</v>
      </c>
      <c r="G337" s="165" t="s">
        <v>435</v>
      </c>
      <c r="H337" s="158" t="s">
        <v>5299</v>
      </c>
      <c r="I337" s="170" t="s">
        <v>434</v>
      </c>
      <c r="J337" s="167" t="s">
        <v>435</v>
      </c>
      <c r="K337" s="185">
        <v>1</v>
      </c>
      <c r="L337" s="158" t="s">
        <v>5298</v>
      </c>
      <c r="M337" s="158">
        <v>1</v>
      </c>
      <c r="N337" s="158">
        <f t="shared" si="32"/>
        <v>101895.63999999998</v>
      </c>
      <c r="O337" s="169">
        <v>16982.606666666663</v>
      </c>
      <c r="P337" s="169"/>
      <c r="Q337" s="169">
        <v>16210.95553007727</v>
      </c>
      <c r="R337" s="169">
        <f>+SUMIFS('MT-Tracking Co.op'!$P$7:$P$402,'MT-Tracking Co.op'!$F$7:$F$402,Target!$I337)+SUMIFS('MT-Tracking'!$P:$P,'MT-Tracking'!$G:$G,Target!$I337)+SUMIFS('MT-Tracking'!$P:$P,'MT-Tracking'!$D:$D,Target!$D337,'MT-Tracking'!$F:$F,Target!$C337)</f>
        <v>22682.286</v>
      </c>
      <c r="S337" s="211">
        <f t="shared" si="33"/>
        <v>1.3991948813822872</v>
      </c>
      <c r="T337" s="217"/>
    </row>
    <row r="338" spans="1:20" outlineLevel="1" x14ac:dyDescent="0.25">
      <c r="A338" s="164" t="s">
        <v>1134</v>
      </c>
      <c r="B338" s="165" t="s">
        <v>356</v>
      </c>
      <c r="C338" s="165"/>
      <c r="D338" s="165" t="s">
        <v>766</v>
      </c>
      <c r="E338" s="166" t="s">
        <v>421</v>
      </c>
      <c r="F338" s="165" t="s">
        <v>782</v>
      </c>
      <c r="G338" s="165" t="s">
        <v>435</v>
      </c>
      <c r="H338" s="158" t="s">
        <v>483</v>
      </c>
      <c r="I338" s="170" t="s">
        <v>436</v>
      </c>
      <c r="J338" s="167" t="s">
        <v>435</v>
      </c>
      <c r="K338" s="185">
        <v>1</v>
      </c>
      <c r="L338" s="158" t="s">
        <v>5298</v>
      </c>
      <c r="M338" s="158">
        <v>1</v>
      </c>
      <c r="N338" s="158">
        <f t="shared" si="32"/>
        <v>248880.94316</v>
      </c>
      <c r="O338" s="169">
        <v>41480.157193333333</v>
      </c>
      <c r="P338" s="169"/>
      <c r="Q338" s="169">
        <v>65311.127847959295</v>
      </c>
      <c r="R338" s="169">
        <f>+SUMIFS('MT-Tracking Co.op'!$P$7:$P$402,'MT-Tracking Co.op'!$F$7:$F$402,Target!$I338)+SUMIFS('MT-Tracking'!$P:$P,'MT-Tracking'!$G:$G,Target!$I338)+SUMIFS('MT-Tracking'!$P:$P,'MT-Tracking'!$D:$D,Target!$D338,'MT-Tracking'!$F:$F,Target!$C338)</f>
        <v>67415.706999999995</v>
      </c>
      <c r="S338" s="211">
        <f t="shared" si="33"/>
        <v>1.0322238984593872</v>
      </c>
      <c r="T338" s="217"/>
    </row>
    <row r="339" spans="1:20" outlineLevel="1" x14ac:dyDescent="0.25">
      <c r="A339" s="164" t="s">
        <v>1134</v>
      </c>
      <c r="B339" s="165" t="s">
        <v>356</v>
      </c>
      <c r="C339" s="165"/>
      <c r="D339" s="165" t="s">
        <v>766</v>
      </c>
      <c r="E339" s="166" t="s">
        <v>421</v>
      </c>
      <c r="F339" s="165" t="s">
        <v>782</v>
      </c>
      <c r="G339" s="165" t="s">
        <v>735</v>
      </c>
      <c r="H339" s="158" t="s">
        <v>5344</v>
      </c>
      <c r="I339" s="170"/>
      <c r="J339" s="189"/>
      <c r="K339" s="185">
        <v>32</v>
      </c>
      <c r="L339" s="158" t="s">
        <v>5302</v>
      </c>
      <c r="M339" s="158">
        <v>1</v>
      </c>
      <c r="N339" s="158">
        <f t="shared" si="32"/>
        <v>229629.422742069</v>
      </c>
      <c r="O339" s="169">
        <v>38271.570457011498</v>
      </c>
      <c r="P339" s="169"/>
      <c r="Q339" s="169">
        <v>48188.082693173856</v>
      </c>
      <c r="R339" s="169">
        <f>+SUMIFS('MT-Tracking Co.op'!$P$137:$P$402,'MT-Tracking Co.op'!$D$137:$D$402,Target!$D339)</f>
        <v>40761.334080000008</v>
      </c>
      <c r="S339" s="211">
        <f t="shared" si="33"/>
        <v>0.84587997284594407</v>
      </c>
      <c r="T339" s="217"/>
    </row>
    <row r="340" spans="1:20" outlineLevel="1" x14ac:dyDescent="0.25">
      <c r="A340" s="164" t="s">
        <v>1134</v>
      </c>
      <c r="B340" s="165" t="s">
        <v>356</v>
      </c>
      <c r="C340" s="165" t="s">
        <v>830</v>
      </c>
      <c r="D340" s="165" t="s">
        <v>766</v>
      </c>
      <c r="E340" s="166" t="s">
        <v>421</v>
      </c>
      <c r="F340" s="165" t="s">
        <v>782</v>
      </c>
      <c r="G340" s="165" t="s">
        <v>1282</v>
      </c>
      <c r="H340" s="158" t="s">
        <v>5345</v>
      </c>
      <c r="I340" s="170"/>
      <c r="J340" s="189"/>
      <c r="K340" s="185">
        <v>21</v>
      </c>
      <c r="L340" s="158" t="s">
        <v>5337</v>
      </c>
      <c r="M340" s="158">
        <v>1</v>
      </c>
      <c r="N340" s="158">
        <f t="shared" si="32"/>
        <v>34862.624496575336</v>
      </c>
      <c r="O340" s="169">
        <v>5810.4374160958896</v>
      </c>
      <c r="P340" s="169"/>
      <c r="Q340" s="169">
        <v>8409.5337475732576</v>
      </c>
      <c r="R340" s="169">
        <f>+SUMIFS('MT-Tracking Co.op'!$P$7:$P$402,'MT-Tracking Co.op'!$F$7:$F$402,Target!$I340)+SUMIFS('MT-Tracking'!$P:$P,'MT-Tracking'!$G:$G,Target!$I340)+SUMIFS('MT-Tracking'!$P:$P,'MT-Tracking'!$D:$D,Target!$D340,'MT-Tracking'!$F:$F,Target!$C340)</f>
        <v>5285.0318400000006</v>
      </c>
      <c r="S340" s="211">
        <f t="shared" si="33"/>
        <v>0.62845717713245453</v>
      </c>
      <c r="T340" s="217"/>
    </row>
    <row r="341" spans="1:20" outlineLevel="1" x14ac:dyDescent="0.25">
      <c r="A341" s="164" t="s">
        <v>1134</v>
      </c>
      <c r="B341" s="165" t="s">
        <v>356</v>
      </c>
      <c r="C341" s="165" t="s">
        <v>829</v>
      </c>
      <c r="D341" s="165" t="s">
        <v>766</v>
      </c>
      <c r="E341" s="166" t="s">
        <v>421</v>
      </c>
      <c r="F341" s="165" t="s">
        <v>782</v>
      </c>
      <c r="G341" s="165" t="s">
        <v>1282</v>
      </c>
      <c r="H341" s="158" t="s">
        <v>786</v>
      </c>
      <c r="I341" s="170"/>
      <c r="J341" s="189"/>
      <c r="K341" s="185">
        <v>25</v>
      </c>
      <c r="L341" s="158" t="s">
        <v>5337</v>
      </c>
      <c r="M341" s="158">
        <v>1</v>
      </c>
      <c r="N341" s="158">
        <f t="shared" si="32"/>
        <v>76202.394028340073</v>
      </c>
      <c r="O341" s="169">
        <v>12700.399004723346</v>
      </c>
      <c r="P341" s="169"/>
      <c r="Q341" s="169">
        <v>15634.369207675312</v>
      </c>
      <c r="R341" s="169">
        <f>+SUMIFS('MT-Tracking Co.op'!$P$7:$P$402,'MT-Tracking Co.op'!$F$7:$F$402,Target!$I341)+SUMIFS('MT-Tracking'!$P:$P,'MT-Tracking'!$G:$G,Target!$I341)+SUMIFS('MT-Tracking'!$P:$P,'MT-Tracking'!$D:$D,Target!$D341,'MT-Tracking'!$F:$F,Target!$C341)</f>
        <v>22131.12024</v>
      </c>
      <c r="S341" s="211">
        <f t="shared" si="33"/>
        <v>1.415542894377553</v>
      </c>
      <c r="T341" s="217"/>
    </row>
    <row r="342" spans="1:20" outlineLevel="1" x14ac:dyDescent="0.25">
      <c r="A342" s="164" t="s">
        <v>1134</v>
      </c>
      <c r="B342" s="165" t="s">
        <v>356</v>
      </c>
      <c r="C342" s="165" t="s">
        <v>5279</v>
      </c>
      <c r="D342" s="165" t="s">
        <v>766</v>
      </c>
      <c r="E342" s="166" t="s">
        <v>421</v>
      </c>
      <c r="F342" s="165" t="s">
        <v>782</v>
      </c>
      <c r="G342" s="165" t="s">
        <v>1282</v>
      </c>
      <c r="H342" s="158" t="s">
        <v>5340</v>
      </c>
      <c r="I342" s="170"/>
      <c r="J342" s="189"/>
      <c r="K342" s="185">
        <v>10</v>
      </c>
      <c r="L342" s="158" t="s">
        <v>5337</v>
      </c>
      <c r="M342" s="158">
        <v>1</v>
      </c>
      <c r="N342" s="158">
        <f t="shared" si="32"/>
        <v>22946.286957009346</v>
      </c>
      <c r="O342" s="169">
        <v>3824.3811595015577</v>
      </c>
      <c r="P342" s="169"/>
      <c r="Q342" s="169">
        <v>4965.6268932563562</v>
      </c>
      <c r="R342" s="169">
        <f>+SUMIFS('MT-Tracking Co.op'!$P$7:$P$402,'MT-Tracking Co.op'!$F$7:$F$402,Target!$I342)+SUMIFS('MT-Tracking'!$P:$P,'MT-Tracking'!$G:$G,Target!$I342)+SUMIFS('MT-Tracking'!$P:$P,'MT-Tracking'!$D:$D,Target!$D342,'MT-Tracking'!$F:$F,Target!$C342)</f>
        <v>5876.5554000000002</v>
      </c>
      <c r="S342" s="211">
        <f t="shared" si="33"/>
        <v>1.1834468288345916</v>
      </c>
      <c r="T342" s="217"/>
    </row>
    <row r="343" spans="1:20" outlineLevel="1" x14ac:dyDescent="0.25">
      <c r="A343" s="164" t="s">
        <v>1134</v>
      </c>
      <c r="B343" s="165" t="s">
        <v>356</v>
      </c>
      <c r="C343" s="165" t="s">
        <v>920</v>
      </c>
      <c r="D343" s="165" t="s">
        <v>766</v>
      </c>
      <c r="E343" s="166" t="s">
        <v>421</v>
      </c>
      <c r="F343" s="165" t="s">
        <v>782</v>
      </c>
      <c r="G343" s="165" t="s">
        <v>735</v>
      </c>
      <c r="H343" s="158" t="s">
        <v>875</v>
      </c>
      <c r="I343" s="170"/>
      <c r="J343" s="189"/>
      <c r="K343" s="185">
        <v>18</v>
      </c>
      <c r="L343" s="158" t="s">
        <v>5337</v>
      </c>
      <c r="M343" s="158">
        <v>1</v>
      </c>
      <c r="N343" s="158">
        <f t="shared" si="32"/>
        <v>85269.165179586184</v>
      </c>
      <c r="O343" s="169">
        <v>14211.527529931031</v>
      </c>
      <c r="P343" s="169"/>
      <c r="Q343" s="169">
        <v>18993.217466455379</v>
      </c>
      <c r="R343" s="169">
        <f>+SUMIFS('MT-Tracking Co.op'!$P$7:$P$402,'MT-Tracking Co.op'!$F$7:$F$402,Target!$I343)+SUMIFS('MT-Tracking'!$P:$P,'MT-Tracking'!$G:$G,Target!$I343)+SUMIFS('MT-Tracking'!$P:$P,'MT-Tracking'!$D:$D,Target!$D343,'MT-Tracking'!$F:$F,Target!$C343)</f>
        <v>9802.630799999999</v>
      </c>
      <c r="S343" s="211">
        <f t="shared" si="33"/>
        <v>0.51611217621831507</v>
      </c>
      <c r="T343" s="217"/>
    </row>
    <row r="344" spans="1:20" outlineLevel="1" x14ac:dyDescent="0.25">
      <c r="A344" s="164" t="s">
        <v>1134</v>
      </c>
      <c r="B344" s="165" t="s">
        <v>356</v>
      </c>
      <c r="C344" s="165" t="s">
        <v>831</v>
      </c>
      <c r="D344" s="165" t="s">
        <v>766</v>
      </c>
      <c r="E344" s="166" t="s">
        <v>421</v>
      </c>
      <c r="F344" s="165" t="s">
        <v>782</v>
      </c>
      <c r="G344" s="165" t="s">
        <v>1282</v>
      </c>
      <c r="H344" s="158" t="s">
        <v>790</v>
      </c>
      <c r="I344" s="170"/>
      <c r="J344" s="189"/>
      <c r="K344" s="185">
        <v>27</v>
      </c>
      <c r="L344" s="158" t="s">
        <v>5337</v>
      </c>
      <c r="M344" s="158">
        <v>1</v>
      </c>
      <c r="N344" s="158">
        <f t="shared" si="32"/>
        <v>55491.213050847466</v>
      </c>
      <c r="O344" s="169">
        <v>9248.535508474577</v>
      </c>
      <c r="P344" s="169"/>
      <c r="Q344" s="169">
        <v>14073.556747649798</v>
      </c>
      <c r="R344" s="169">
        <f>+SUMIFS('MT-Tracking Co.op'!$P$7:$P$402,'MT-Tracking Co.op'!$F$7:$F$402,Target!$I344)+SUMIFS('MT-Tracking'!$P:$P,'MT-Tracking'!$G:$G,Target!$I344)+SUMIFS('MT-Tracking'!$P:$P,'MT-Tracking'!$D:$D,Target!$D344,'MT-Tracking'!$F:$F,Target!$C344)</f>
        <v>12662.714880000001</v>
      </c>
      <c r="S344" s="211">
        <f t="shared" si="33"/>
        <v>0.89975228771608151</v>
      </c>
      <c r="T344" s="217"/>
    </row>
    <row r="345" spans="1:20" x14ac:dyDescent="0.25">
      <c r="A345" s="172" t="s">
        <v>1134</v>
      </c>
      <c r="B345" s="173" t="s">
        <v>356</v>
      </c>
      <c r="C345" s="173"/>
      <c r="D345" s="173"/>
      <c r="E345" s="174" t="s">
        <v>421</v>
      </c>
      <c r="F345" s="173" t="s">
        <v>782</v>
      </c>
      <c r="G345" s="175" t="s">
        <v>735</v>
      </c>
      <c r="H345" s="176">
        <v>8</v>
      </c>
      <c r="I345" s="237"/>
      <c r="J345" s="176"/>
      <c r="K345" s="177">
        <f>+SUM(K330:K344)</f>
        <v>142</v>
      </c>
      <c r="L345" s="176"/>
      <c r="M345" s="176">
        <f>+SUM(M330:M344)</f>
        <v>15</v>
      </c>
      <c r="N345" s="176">
        <f>+SUM(N330:N344)</f>
        <v>1475794.7017684274</v>
      </c>
      <c r="O345" s="176">
        <f>+SUM(O330:O344)</f>
        <v>245965.78362807125</v>
      </c>
      <c r="P345" s="187"/>
      <c r="Q345" s="176">
        <f>+SUM(Q330:Q344)</f>
        <v>315362.98283726483</v>
      </c>
      <c r="R345" s="176">
        <f>+SUM(R330:R344)</f>
        <v>300240.62183999998</v>
      </c>
      <c r="S345" s="212">
        <f t="shared" si="33"/>
        <v>0.95204776140429781</v>
      </c>
      <c r="T345" s="218"/>
    </row>
    <row r="346" spans="1:20" outlineLevel="1" x14ac:dyDescent="0.25">
      <c r="A346" s="164" t="s">
        <v>1134</v>
      </c>
      <c r="B346" s="165" t="s">
        <v>356</v>
      </c>
      <c r="C346" s="165"/>
      <c r="D346" s="165" t="s">
        <v>767</v>
      </c>
      <c r="E346" s="166" t="s">
        <v>437</v>
      </c>
      <c r="F346" s="165" t="s">
        <v>782</v>
      </c>
      <c r="G346" s="165" t="s">
        <v>267</v>
      </c>
      <c r="H346" s="158" t="s">
        <v>38</v>
      </c>
      <c r="I346" s="170" t="s">
        <v>438</v>
      </c>
      <c r="J346" s="167" t="s">
        <v>439</v>
      </c>
      <c r="K346" s="185">
        <v>1</v>
      </c>
      <c r="L346" s="158" t="s">
        <v>5298</v>
      </c>
      <c r="M346" s="158">
        <v>1</v>
      </c>
      <c r="N346" s="158">
        <f>+O346*6</f>
        <v>353754.96012</v>
      </c>
      <c r="O346" s="169">
        <v>58959.160020000003</v>
      </c>
      <c r="P346" s="169"/>
      <c r="Q346" s="169">
        <v>74236.015001138381</v>
      </c>
      <c r="R346" s="169">
        <f>+SUMIFS('MT-Tracking Co.op'!$P$7:$P$402,'MT-Tracking Co.op'!$F$7:$F$402,Target!$I346)+SUMIFS('MT-Tracking'!$P:$P,'MT-Tracking'!$G:$G,Target!$I346)+SUMIFS('MT-Tracking'!$P:$P,'MT-Tracking'!$D:$D,Target!$D346,'MT-Tracking'!$F:$F,Target!$C346)</f>
        <v>23608.776239999996</v>
      </c>
      <c r="S346" s="211">
        <f t="shared" si="33"/>
        <v>0.31802321608504935</v>
      </c>
      <c r="T346" s="217"/>
    </row>
    <row r="347" spans="1:20" outlineLevel="1" x14ac:dyDescent="0.25">
      <c r="A347" s="164" t="s">
        <v>1134</v>
      </c>
      <c r="B347" s="165" t="s">
        <v>356</v>
      </c>
      <c r="C347" s="165"/>
      <c r="D347" s="165" t="s">
        <v>767</v>
      </c>
      <c r="E347" s="166" t="s">
        <v>437</v>
      </c>
      <c r="F347" s="165" t="s">
        <v>782</v>
      </c>
      <c r="G347" s="165" t="s">
        <v>267</v>
      </c>
      <c r="H347" s="158" t="s">
        <v>38</v>
      </c>
      <c r="I347" s="170" t="s">
        <v>440</v>
      </c>
      <c r="J347" s="167" t="s">
        <v>441</v>
      </c>
      <c r="K347" s="185">
        <v>1</v>
      </c>
      <c r="L347" s="158" t="s">
        <v>5298</v>
      </c>
      <c r="M347" s="158">
        <v>1</v>
      </c>
      <c r="N347" s="158">
        <f t="shared" ref="N347:N358" si="34">+O347*6</f>
        <v>173483.21881799999</v>
      </c>
      <c r="O347" s="169">
        <v>28913.869802999998</v>
      </c>
      <c r="P347" s="169"/>
      <c r="Q347" s="169">
        <v>36405.716630093695</v>
      </c>
      <c r="R347" s="169">
        <f>+SUMIFS('MT-Tracking Co.op'!$P$7:$P$402,'MT-Tracking Co.op'!$F$7:$F$402,Target!$I347)+SUMIFS('MT-Tracking'!$P:$P,'MT-Tracking'!$G:$G,Target!$I347)+SUMIFS('MT-Tracking'!$P:$P,'MT-Tracking'!$D:$D,Target!$D347,'MT-Tracking'!$F:$F,Target!$C347)</f>
        <v>46082.291039999996</v>
      </c>
      <c r="S347" s="211">
        <f t="shared" si="33"/>
        <v>1.2657982126331075</v>
      </c>
      <c r="T347" s="217"/>
    </row>
    <row r="348" spans="1:20" outlineLevel="1" x14ac:dyDescent="0.25">
      <c r="A348" s="164" t="s">
        <v>1134</v>
      </c>
      <c r="B348" s="165" t="s">
        <v>356</v>
      </c>
      <c r="C348" s="165"/>
      <c r="D348" s="165" t="s">
        <v>767</v>
      </c>
      <c r="E348" s="166" t="s">
        <v>437</v>
      </c>
      <c r="F348" s="165" t="s">
        <v>782</v>
      </c>
      <c r="G348" s="165" t="s">
        <v>267</v>
      </c>
      <c r="H348" s="158" t="s">
        <v>38</v>
      </c>
      <c r="I348" s="170" t="s">
        <v>442</v>
      </c>
      <c r="J348" s="167" t="s">
        <v>443</v>
      </c>
      <c r="K348" s="185">
        <v>1</v>
      </c>
      <c r="L348" s="158" t="s">
        <v>5298</v>
      </c>
      <c r="M348" s="158">
        <v>1</v>
      </c>
      <c r="N348" s="158">
        <f t="shared" si="34"/>
        <v>231687.4447008</v>
      </c>
      <c r="O348" s="169">
        <v>38614.574116800002</v>
      </c>
      <c r="P348" s="169"/>
      <c r="Q348" s="169">
        <v>48619.961723079759</v>
      </c>
      <c r="R348" s="169">
        <f>+SUMIFS('MT-Tracking Co.op'!$P$7:$P$402,'MT-Tracking Co.op'!$F$7:$F$402,Target!$I348)+SUMIFS('MT-Tracking'!$P:$P,'MT-Tracking'!$G:$G,Target!$I348)+SUMIFS('MT-Tracking'!$P:$P,'MT-Tracking'!$D:$D,Target!$D348,'MT-Tracking'!$F:$F,Target!$C348)</f>
        <v>18056.4228</v>
      </c>
      <c r="S348" s="211">
        <f t="shared" si="33"/>
        <v>0.37137879504805671</v>
      </c>
      <c r="T348" s="217"/>
    </row>
    <row r="349" spans="1:20" outlineLevel="1" x14ac:dyDescent="0.25">
      <c r="A349" s="164" t="s">
        <v>1134</v>
      </c>
      <c r="B349" s="165" t="s">
        <v>356</v>
      </c>
      <c r="C349" s="165"/>
      <c r="D349" s="165" t="s">
        <v>767</v>
      </c>
      <c r="E349" s="166" t="s">
        <v>437</v>
      </c>
      <c r="F349" s="165" t="s">
        <v>782</v>
      </c>
      <c r="G349" s="165" t="s">
        <v>267</v>
      </c>
      <c r="H349" s="158" t="s">
        <v>38</v>
      </c>
      <c r="I349" s="170" t="s">
        <v>444</v>
      </c>
      <c r="J349" s="167" t="s">
        <v>445</v>
      </c>
      <c r="K349" s="185">
        <v>1</v>
      </c>
      <c r="L349" s="158" t="s">
        <v>5298</v>
      </c>
      <c r="M349" s="158">
        <v>1</v>
      </c>
      <c r="N349" s="158">
        <f t="shared" si="34"/>
        <v>68972.598864</v>
      </c>
      <c r="O349" s="169">
        <v>11495.433144000001</v>
      </c>
      <c r="P349" s="169"/>
      <c r="Q349" s="169">
        <v>14474.004497911557</v>
      </c>
      <c r="R349" s="169">
        <f>+SUMIFS('MT-Tracking Co.op'!$P$7:$P$402,'MT-Tracking Co.op'!$F$7:$F$402,Target!$I349)+SUMIFS('MT-Tracking'!$P:$P,'MT-Tracking'!$G:$G,Target!$I349)+SUMIFS('MT-Tracking'!$P:$P,'MT-Tracking'!$D:$D,Target!$D349,'MT-Tracking'!$F:$F,Target!$C349)</f>
        <v>7485.2532000000001</v>
      </c>
      <c r="S349" s="211">
        <f t="shared" si="33"/>
        <v>0.51715150434560397</v>
      </c>
      <c r="T349" s="217"/>
    </row>
    <row r="350" spans="1:20" outlineLevel="1" x14ac:dyDescent="0.25">
      <c r="A350" s="164" t="s">
        <v>1134</v>
      </c>
      <c r="B350" s="165" t="s">
        <v>356</v>
      </c>
      <c r="C350" s="165"/>
      <c r="D350" s="165" t="s">
        <v>767</v>
      </c>
      <c r="E350" s="166" t="s">
        <v>437</v>
      </c>
      <c r="F350" s="165" t="s">
        <v>782</v>
      </c>
      <c r="G350" s="165" t="s">
        <v>267</v>
      </c>
      <c r="H350" s="158" t="s">
        <v>38</v>
      </c>
      <c r="I350" s="170" t="s">
        <v>446</v>
      </c>
      <c r="J350" s="167" t="s">
        <v>447</v>
      </c>
      <c r="K350" s="185">
        <v>1</v>
      </c>
      <c r="L350" s="158" t="s">
        <v>5298</v>
      </c>
      <c r="M350" s="158">
        <v>1</v>
      </c>
      <c r="N350" s="158">
        <f t="shared" si="34"/>
        <v>49717.261079999997</v>
      </c>
      <c r="O350" s="169">
        <v>8286.21018</v>
      </c>
      <c r="P350" s="169"/>
      <c r="Q350" s="169">
        <v>10433.242655024267</v>
      </c>
      <c r="R350" s="169">
        <f>+SUMIFS('MT-Tracking Co.op'!$P$7:$P$402,'MT-Tracking Co.op'!$F$7:$F$402,Target!$I350)+SUMIFS('MT-Tracking'!$P:$P,'MT-Tracking'!$G:$G,Target!$I350)+SUMIFS('MT-Tracking'!$P:$P,'MT-Tracking'!$D:$D,Target!$D350,'MT-Tracking'!$F:$F,Target!$C350)</f>
        <v>12554.582039999999</v>
      </c>
      <c r="S350" s="211">
        <f t="shared" si="33"/>
        <v>1.2033250308765868</v>
      </c>
      <c r="T350" s="217"/>
    </row>
    <row r="351" spans="1:20" outlineLevel="1" x14ac:dyDescent="0.25">
      <c r="A351" s="164" t="s">
        <v>1134</v>
      </c>
      <c r="B351" s="165" t="s">
        <v>356</v>
      </c>
      <c r="C351" s="165"/>
      <c r="D351" s="165" t="s">
        <v>767</v>
      </c>
      <c r="E351" s="166" t="s">
        <v>437</v>
      </c>
      <c r="F351" s="165" t="s">
        <v>782</v>
      </c>
      <c r="G351" s="165" t="s">
        <v>267</v>
      </c>
      <c r="H351" s="158" t="s">
        <v>38</v>
      </c>
      <c r="I351" s="170">
        <v>309</v>
      </c>
      <c r="J351" s="167" t="s">
        <v>5177</v>
      </c>
      <c r="K351" s="185">
        <v>1</v>
      </c>
      <c r="L351" s="158" t="s">
        <v>5298</v>
      </c>
      <c r="M351" s="158"/>
      <c r="N351" s="158"/>
      <c r="O351" s="169"/>
      <c r="P351" s="169"/>
      <c r="Q351" s="169"/>
      <c r="R351" s="169">
        <f>+SUMIFS('MT-Tracking Co.op'!$P$7:$P$402,'MT-Tracking Co.op'!$F$7:$F$402,Target!$I351)+SUMIFS('MT-Tracking'!$P:$P,'MT-Tracking'!$G:$G,Target!$I351)+SUMIFS('MT-Tracking'!$P:$P,'MT-Tracking'!$D:$D,Target!$D351,'MT-Tracking'!$F:$F,Target!$C351)</f>
        <v>4884.2827199999992</v>
      </c>
      <c r="S351" s="211">
        <f t="shared" si="33"/>
        <v>0</v>
      </c>
      <c r="T351" s="217"/>
    </row>
    <row r="352" spans="1:20" outlineLevel="1" x14ac:dyDescent="0.25">
      <c r="A352" s="164" t="s">
        <v>1134</v>
      </c>
      <c r="B352" s="165" t="s">
        <v>356</v>
      </c>
      <c r="C352" s="165"/>
      <c r="D352" s="165" t="s">
        <v>767</v>
      </c>
      <c r="E352" s="166" t="s">
        <v>437</v>
      </c>
      <c r="F352" s="165" t="s">
        <v>782</v>
      </c>
      <c r="G352" s="165" t="s">
        <v>267</v>
      </c>
      <c r="H352" s="158" t="s">
        <v>5299</v>
      </c>
      <c r="I352" s="170" t="s">
        <v>448</v>
      </c>
      <c r="J352" s="167" t="s">
        <v>449</v>
      </c>
      <c r="K352" s="185">
        <v>1</v>
      </c>
      <c r="L352" s="158" t="s">
        <v>5298</v>
      </c>
      <c r="M352" s="158"/>
      <c r="N352" s="158">
        <f t="shared" si="34"/>
        <v>33024.474000000002</v>
      </c>
      <c r="O352" s="169">
        <v>5504.0790000000006</v>
      </c>
      <c r="P352" s="169"/>
      <c r="Q352" s="169">
        <v>5253.9861314791606</v>
      </c>
      <c r="R352" s="169">
        <f>+SUMIFS('MT-Tracking Co.op'!$P$7:$P$402,'MT-Tracking Co.op'!$F$7:$F$402,Target!$I352)+SUMIFS('MT-Tracking'!$P:$P,'MT-Tracking'!$G:$G,Target!$I352)+SUMIFS('MT-Tracking'!$P:$P,'MT-Tracking'!$D:$D,Target!$D352,'MT-Tracking'!$F:$F,Target!$C352)</f>
        <v>0</v>
      </c>
      <c r="S352" s="211">
        <f t="shared" si="33"/>
        <v>0</v>
      </c>
      <c r="T352" s="217"/>
    </row>
    <row r="353" spans="1:20" outlineLevel="1" x14ac:dyDescent="0.25">
      <c r="A353" s="164" t="s">
        <v>1134</v>
      </c>
      <c r="B353" s="165" t="s">
        <v>356</v>
      </c>
      <c r="C353" s="165"/>
      <c r="D353" s="165" t="s">
        <v>767</v>
      </c>
      <c r="E353" s="166" t="s">
        <v>437</v>
      </c>
      <c r="F353" s="165" t="s">
        <v>782</v>
      </c>
      <c r="G353" s="165" t="s">
        <v>267</v>
      </c>
      <c r="H353" s="158" t="s">
        <v>5344</v>
      </c>
      <c r="I353" s="170"/>
      <c r="J353" s="167"/>
      <c r="K353" s="185">
        <v>57</v>
      </c>
      <c r="L353" s="158" t="s">
        <v>5302</v>
      </c>
      <c r="M353" s="158">
        <v>1</v>
      </c>
      <c r="N353" s="158">
        <f t="shared" si="34"/>
        <v>409027.40925931034</v>
      </c>
      <c r="O353" s="169">
        <v>68171.234876551724</v>
      </c>
      <c r="P353" s="169"/>
      <c r="Q353" s="169">
        <v>85835.022297215924</v>
      </c>
      <c r="R353" s="169">
        <f>+SUMIFS('MT-Tracking Co.op'!$P$137:$P$402,'MT-Tracking Co.op'!$D$137:$D$402,Target!$D353)</f>
        <v>46128.493439999998</v>
      </c>
      <c r="S353" s="211">
        <f t="shared" si="33"/>
        <v>0.53740876632237078</v>
      </c>
      <c r="T353" s="217"/>
    </row>
    <row r="354" spans="1:20" outlineLevel="1" x14ac:dyDescent="0.25">
      <c r="A354" s="164" t="s">
        <v>1134</v>
      </c>
      <c r="B354" s="165" t="s">
        <v>356</v>
      </c>
      <c r="C354" s="165" t="s">
        <v>830</v>
      </c>
      <c r="D354" s="165" t="s">
        <v>767</v>
      </c>
      <c r="E354" s="166" t="s">
        <v>437</v>
      </c>
      <c r="F354" s="165" t="s">
        <v>782</v>
      </c>
      <c r="G354" s="165" t="s">
        <v>267</v>
      </c>
      <c r="H354" s="158" t="s">
        <v>5345</v>
      </c>
      <c r="I354" s="170"/>
      <c r="J354" s="167"/>
      <c r="K354" s="185">
        <v>52</v>
      </c>
      <c r="L354" s="158" t="s">
        <v>5337</v>
      </c>
      <c r="M354" s="158">
        <v>1</v>
      </c>
      <c r="N354" s="158">
        <f t="shared" si="34"/>
        <v>86326.498753424647</v>
      </c>
      <c r="O354" s="169">
        <v>14387.749792237442</v>
      </c>
      <c r="P354" s="169"/>
      <c r="Q354" s="169">
        <v>20823.607374943305</v>
      </c>
      <c r="R354" s="169">
        <f>+SUMIFS('MT-Tracking Co.op'!$P$7:$P$402,'MT-Tracking Co.op'!$F$7:$F$402,Target!$I354)+SUMIFS('MT-Tracking'!$P:$P,'MT-Tracking'!$G:$G,Target!$I354)+SUMIFS('MT-Tracking'!$P:$P,'MT-Tracking'!$D:$D,Target!$D354,'MT-Tracking'!$F:$F,Target!$C354)</f>
        <v>13060.591200000003</v>
      </c>
      <c r="S354" s="211">
        <f t="shared" si="33"/>
        <v>0.62720118396563662</v>
      </c>
      <c r="T354" s="217"/>
    </row>
    <row r="355" spans="1:20" outlineLevel="1" x14ac:dyDescent="0.25">
      <c r="A355" s="164" t="s">
        <v>1134</v>
      </c>
      <c r="B355" s="165" t="s">
        <v>356</v>
      </c>
      <c r="C355" s="165" t="s">
        <v>829</v>
      </c>
      <c r="D355" s="165" t="s">
        <v>767</v>
      </c>
      <c r="E355" s="166" t="s">
        <v>437</v>
      </c>
      <c r="F355" s="165" t="s">
        <v>782</v>
      </c>
      <c r="G355" s="165" t="s">
        <v>267</v>
      </c>
      <c r="H355" s="158" t="s">
        <v>786</v>
      </c>
      <c r="I355" s="170"/>
      <c r="J355" s="167"/>
      <c r="K355" s="185">
        <v>18</v>
      </c>
      <c r="L355" s="158" t="s">
        <v>5337</v>
      </c>
      <c r="M355" s="158">
        <v>1</v>
      </c>
      <c r="N355" s="158">
        <f t="shared" si="34"/>
        <v>54865.723700404851</v>
      </c>
      <c r="O355" s="169">
        <v>9144.2872834008085</v>
      </c>
      <c r="P355" s="169"/>
      <c r="Q355" s="169">
        <v>11256.745829526224</v>
      </c>
      <c r="R355" s="169">
        <f>+SUMIFS('MT-Tracking Co.op'!$P$7:$P$402,'MT-Tracking Co.op'!$F$7:$F$402,Target!$I355)+SUMIFS('MT-Tracking'!$P:$P,'MT-Tracking'!$G:$G,Target!$I355)+SUMIFS('MT-Tracking'!$P:$P,'MT-Tracking'!$D:$D,Target!$D355,'MT-Tracking'!$F:$F,Target!$C355)</f>
        <v>15921.969120000002</v>
      </c>
      <c r="S355" s="211">
        <f t="shared" si="33"/>
        <v>1.4144380055412629</v>
      </c>
      <c r="T355" s="217"/>
    </row>
    <row r="356" spans="1:20" outlineLevel="1" x14ac:dyDescent="0.25">
      <c r="A356" s="164" t="s">
        <v>1134</v>
      </c>
      <c r="B356" s="165" t="s">
        <v>356</v>
      </c>
      <c r="C356" s="165" t="s">
        <v>5279</v>
      </c>
      <c r="D356" s="165" t="s">
        <v>767</v>
      </c>
      <c r="E356" s="166" t="s">
        <v>437</v>
      </c>
      <c r="F356" s="165" t="s">
        <v>782</v>
      </c>
      <c r="G356" s="165" t="s">
        <v>267</v>
      </c>
      <c r="H356" s="158" t="s">
        <v>5340</v>
      </c>
      <c r="I356" s="170"/>
      <c r="J356" s="167"/>
      <c r="K356" s="185">
        <v>26</v>
      </c>
      <c r="L356" s="158" t="s">
        <v>5337</v>
      </c>
      <c r="M356" s="158">
        <v>1</v>
      </c>
      <c r="N356" s="158">
        <f t="shared" si="34"/>
        <v>59660.346088224309</v>
      </c>
      <c r="O356" s="169">
        <v>9943.3910147040515</v>
      </c>
      <c r="P356" s="169"/>
      <c r="Q356" s="169">
        <v>12910.629922466525</v>
      </c>
      <c r="R356" s="169">
        <f>+SUMIFS('MT-Tracking Co.op'!$P$7:$P$402,'MT-Tracking Co.op'!$F$7:$F$402,Target!$I356)+SUMIFS('MT-Tracking'!$P:$P,'MT-Tracking'!$G:$G,Target!$I356)+SUMIFS('MT-Tracking'!$P:$P,'MT-Tracking'!$D:$D,Target!$D356,'MT-Tracking'!$F:$F,Target!$C356)</f>
        <v>15377.36076</v>
      </c>
      <c r="S356" s="211">
        <f t="shared" si="33"/>
        <v>1.1910620049019431</v>
      </c>
      <c r="T356" s="217"/>
    </row>
    <row r="357" spans="1:20" outlineLevel="1" x14ac:dyDescent="0.25">
      <c r="A357" s="164" t="s">
        <v>1134</v>
      </c>
      <c r="B357" s="165" t="s">
        <v>356</v>
      </c>
      <c r="C357" s="165" t="s">
        <v>920</v>
      </c>
      <c r="D357" s="165" t="s">
        <v>767</v>
      </c>
      <c r="E357" s="166" t="s">
        <v>437</v>
      </c>
      <c r="F357" s="165" t="s">
        <v>782</v>
      </c>
      <c r="G357" s="165" t="s">
        <v>267</v>
      </c>
      <c r="H357" s="158" t="s">
        <v>875</v>
      </c>
      <c r="I357" s="170"/>
      <c r="J357" s="167"/>
      <c r="K357" s="185">
        <v>19</v>
      </c>
      <c r="L357" s="158" t="s">
        <v>5337</v>
      </c>
      <c r="M357" s="158">
        <v>1</v>
      </c>
      <c r="N357" s="158">
        <f t="shared" si="34"/>
        <v>90006.341022896551</v>
      </c>
      <c r="O357" s="169">
        <v>15001.056837149425</v>
      </c>
      <c r="P357" s="169"/>
      <c r="Q357" s="169">
        <v>20048.39621459179</v>
      </c>
      <c r="R357" s="169">
        <f>+SUMIFS('MT-Tracking Co.op'!$P$7:$P$402,'MT-Tracking Co.op'!$F$7:$F$402,Target!$I357)+SUMIFS('MT-Tracking'!$P:$P,'MT-Tracking'!$G:$G,Target!$I357)+SUMIFS('MT-Tracking'!$P:$P,'MT-Tracking'!$D:$D,Target!$D357,'MT-Tracking'!$F:$F,Target!$C357)</f>
        <v>10516.341240000002</v>
      </c>
      <c r="S357" s="211">
        <f t="shared" si="33"/>
        <v>0.52454775571254475</v>
      </c>
      <c r="T357" s="217"/>
    </row>
    <row r="358" spans="1:20" outlineLevel="1" x14ac:dyDescent="0.25">
      <c r="A358" s="164" t="s">
        <v>1134</v>
      </c>
      <c r="B358" s="165" t="s">
        <v>356</v>
      </c>
      <c r="C358" s="165" t="s">
        <v>831</v>
      </c>
      <c r="D358" s="165" t="s">
        <v>767</v>
      </c>
      <c r="E358" s="166" t="s">
        <v>437</v>
      </c>
      <c r="F358" s="165" t="s">
        <v>782</v>
      </c>
      <c r="G358" s="165" t="s">
        <v>267</v>
      </c>
      <c r="H358" s="158" t="s">
        <v>790</v>
      </c>
      <c r="I358" s="170"/>
      <c r="J358" s="167"/>
      <c r="K358" s="185">
        <v>21</v>
      </c>
      <c r="L358" s="158" t="s">
        <v>5337</v>
      </c>
      <c r="M358" s="158">
        <v>1</v>
      </c>
      <c r="N358" s="158">
        <f t="shared" si="34"/>
        <v>43159.832372881356</v>
      </c>
      <c r="O358" s="169">
        <v>7193.3053954802263</v>
      </c>
      <c r="P358" s="169"/>
      <c r="Q358" s="169">
        <v>10946.099692616508</v>
      </c>
      <c r="R358" s="169">
        <f>+SUMIFS('MT-Tracking Co.op'!$P$7:$P$402,'MT-Tracking Co.op'!$F$7:$F$402,Target!$I358)+SUMIFS('MT-Tracking'!$P:$P,'MT-Tracking'!$G:$G,Target!$I358)+SUMIFS('MT-Tracking'!$P:$P,'MT-Tracking'!$D:$D,Target!$D358,'MT-Tracking'!$F:$F,Target!$C358)</f>
        <v>9850.7772000000004</v>
      </c>
      <c r="S358" s="211">
        <f t="shared" si="33"/>
        <v>0.89993490618806105</v>
      </c>
      <c r="T358" s="217"/>
    </row>
    <row r="359" spans="1:20" x14ac:dyDescent="0.25">
      <c r="A359" s="172" t="s">
        <v>1134</v>
      </c>
      <c r="B359" s="173" t="s">
        <v>356</v>
      </c>
      <c r="C359" s="173"/>
      <c r="D359" s="173"/>
      <c r="E359" s="174" t="s">
        <v>437</v>
      </c>
      <c r="F359" s="173" t="s">
        <v>782</v>
      </c>
      <c r="G359" s="175" t="s">
        <v>267</v>
      </c>
      <c r="H359" s="176">
        <v>7</v>
      </c>
      <c r="I359" s="237"/>
      <c r="J359" s="176"/>
      <c r="K359" s="177">
        <f>+SUM(K346:K358)</f>
        <v>200</v>
      </c>
      <c r="L359" s="176"/>
      <c r="M359" s="176">
        <f>+SUM(M346:M358)</f>
        <v>11</v>
      </c>
      <c r="N359" s="176">
        <f>+SUM(N346:N358)</f>
        <v>1653686.1087799422</v>
      </c>
      <c r="O359" s="176">
        <f>+SUM(O346:O358)</f>
        <v>275614.35146332369</v>
      </c>
      <c r="P359" s="187"/>
      <c r="Q359" s="176">
        <f>+SUM(Q346:Q358)</f>
        <v>351243.4279700871</v>
      </c>
      <c r="R359" s="176">
        <f>+SUM(R346:R358)</f>
        <v>223527.141</v>
      </c>
      <c r="S359" s="212">
        <f t="shared" si="33"/>
        <v>0.63638810921477573</v>
      </c>
      <c r="T359" s="218"/>
    </row>
    <row r="360" spans="1:20" s="188" customFormat="1" ht="21" x14ac:dyDescent="0.25">
      <c r="A360" s="144" t="s">
        <v>5351</v>
      </c>
      <c r="B360" s="144" t="s">
        <v>5054</v>
      </c>
      <c r="C360" s="144"/>
      <c r="D360" s="144"/>
      <c r="E360" s="145">
        <f>SUM(E361,E434)</f>
        <v>8</v>
      </c>
      <c r="F360" s="144"/>
      <c r="G360" s="144"/>
      <c r="H360" s="144"/>
      <c r="I360" s="234"/>
      <c r="J360" s="144"/>
      <c r="K360" s="147">
        <f>SUM(K361,K434)</f>
        <v>2230</v>
      </c>
      <c r="L360" s="147"/>
      <c r="M360" s="145"/>
      <c r="N360" s="147">
        <f>SUM(N361,N434)</f>
        <v>21541400.006980874</v>
      </c>
      <c r="O360" s="147">
        <f>SUM(O361,O434)</f>
        <v>3552120.0855060006</v>
      </c>
      <c r="P360" s="144"/>
      <c r="Q360" s="147">
        <f>SUM(Q361,Q434)</f>
        <v>4255792.5235429099</v>
      </c>
      <c r="R360" s="147">
        <f>SUM(R361,R434)</f>
        <v>4000085.5847600098</v>
      </c>
      <c r="S360" s="208">
        <f t="shared" si="33"/>
        <v>0.93991555336207355</v>
      </c>
      <c r="T360" s="147"/>
    </row>
    <row r="361" spans="1:20" ht="21" x14ac:dyDescent="0.25">
      <c r="A361" s="144" t="s">
        <v>5351</v>
      </c>
      <c r="B361" s="144" t="s">
        <v>5054</v>
      </c>
      <c r="C361" s="144"/>
      <c r="D361" s="190"/>
      <c r="E361" s="145">
        <v>3</v>
      </c>
      <c r="F361" s="190"/>
      <c r="G361" s="190"/>
      <c r="H361" s="191"/>
      <c r="I361" s="239"/>
      <c r="J361" s="192"/>
      <c r="K361" s="147">
        <f>SUM(K393,K413,K433)</f>
        <v>902</v>
      </c>
      <c r="L361" s="191"/>
      <c r="M361" s="33"/>
      <c r="N361" s="147">
        <f>SUM(N393,N413,N433)</f>
        <v>9706940.5136009119</v>
      </c>
      <c r="O361" s="147">
        <f>SUM(O393,O413,O433)</f>
        <v>1617823.4189334854</v>
      </c>
      <c r="P361" s="4"/>
      <c r="Q361" s="147">
        <f>SUM(Q393,Q413,Q433)</f>
        <v>2041153.1645284838</v>
      </c>
      <c r="R361" s="147">
        <f>SUM(R393,R413,R433)</f>
        <v>1799186.263520001</v>
      </c>
      <c r="S361" s="208">
        <f>+IFERROR(R361/Q361,0)</f>
        <v>0.88145578430201821</v>
      </c>
      <c r="T361" s="147"/>
    </row>
    <row r="362" spans="1:20" outlineLevel="1" x14ac:dyDescent="0.25">
      <c r="A362" s="164" t="s">
        <v>783</v>
      </c>
      <c r="B362" s="165" t="s">
        <v>5054</v>
      </c>
      <c r="C362" s="165"/>
      <c r="D362" s="165" t="s">
        <v>768</v>
      </c>
      <c r="E362" s="166" t="s">
        <v>450</v>
      </c>
      <c r="F362" s="165" t="s">
        <v>5352</v>
      </c>
      <c r="G362" s="165" t="s">
        <v>736</v>
      </c>
      <c r="H362" s="158" t="s">
        <v>38</v>
      </c>
      <c r="I362" s="170" t="s">
        <v>452</v>
      </c>
      <c r="J362" s="167" t="s">
        <v>453</v>
      </c>
      <c r="K362" s="185">
        <v>1</v>
      </c>
      <c r="L362" s="158" t="s">
        <v>5298</v>
      </c>
      <c r="M362" s="158">
        <v>1</v>
      </c>
      <c r="N362" s="158">
        <f>+O362*6</f>
        <v>91276.434360000014</v>
      </c>
      <c r="O362" s="169">
        <v>15212.739060000002</v>
      </c>
      <c r="P362" s="169"/>
      <c r="Q362" s="169">
        <v>19154.498210006281</v>
      </c>
      <c r="R362" s="169">
        <f>+SUMIFS('MT-Tracking Co.op'!$P$7:$P$402,'MT-Tracking Co.op'!$F$7:$F$402,Target!$I362)+SUMIFS('MT-Tracking'!$P:$P,'MT-Tracking'!$G:$G,Target!$I362)+SUMIFS('MT-Tracking'!$P:$P,'MT-Tracking'!$D:$D,Target!$D362,'MT-Tracking'!$F:$F,Target!$C362)</f>
        <v>26569.247399999997</v>
      </c>
      <c r="S362" s="211">
        <f t="shared" si="33"/>
        <v>1.3871022414004175</v>
      </c>
      <c r="T362" s="217"/>
    </row>
    <row r="363" spans="1:20" outlineLevel="1" x14ac:dyDescent="0.25">
      <c r="A363" s="164" t="s">
        <v>783</v>
      </c>
      <c r="B363" s="165" t="s">
        <v>5054</v>
      </c>
      <c r="C363" s="165"/>
      <c r="D363" s="165" t="s">
        <v>768</v>
      </c>
      <c r="E363" s="166" t="s">
        <v>450</v>
      </c>
      <c r="F363" s="165" t="s">
        <v>5352</v>
      </c>
      <c r="G363" s="165" t="s">
        <v>736</v>
      </c>
      <c r="H363" s="158" t="s">
        <v>38</v>
      </c>
      <c r="I363" s="170" t="s">
        <v>454</v>
      </c>
      <c r="J363" s="167" t="s">
        <v>455</v>
      </c>
      <c r="K363" s="185">
        <v>1</v>
      </c>
      <c r="L363" s="158" t="s">
        <v>5298</v>
      </c>
      <c r="M363" s="158">
        <v>1</v>
      </c>
      <c r="N363" s="158">
        <f t="shared" ref="N363:N430" si="35">+O363*6</f>
        <v>66276.991799999989</v>
      </c>
      <c r="O363" s="169">
        <v>11046.165299999999</v>
      </c>
      <c r="P363" s="169"/>
      <c r="Q363" s="169">
        <v>13908.327266495784</v>
      </c>
      <c r="R363" s="169">
        <f>+SUMIFS('MT-Tracking Co.op'!$P$7:$P$402,'MT-Tracking Co.op'!$F$7:$F$402,Target!$I363)+SUMIFS('MT-Tracking'!$P:$P,'MT-Tracking'!$G:$G,Target!$I363)+SUMIFS('MT-Tracking'!$P:$P,'MT-Tracking'!$D:$D,Target!$D363,'MT-Tracking'!$F:$F,Target!$C363)</f>
        <v>9756.3344400000005</v>
      </c>
      <c r="S363" s="211">
        <f t="shared" si="33"/>
        <v>0.70147432204175608</v>
      </c>
      <c r="T363" s="217"/>
    </row>
    <row r="364" spans="1:20" outlineLevel="1" x14ac:dyDescent="0.25">
      <c r="A364" s="164" t="s">
        <v>783</v>
      </c>
      <c r="B364" s="165" t="s">
        <v>5054</v>
      </c>
      <c r="C364" s="165"/>
      <c r="D364" s="165" t="s">
        <v>768</v>
      </c>
      <c r="E364" s="166" t="s">
        <v>450</v>
      </c>
      <c r="F364" s="165" t="s">
        <v>5352</v>
      </c>
      <c r="G364" s="165" t="s">
        <v>736</v>
      </c>
      <c r="H364" s="158" t="s">
        <v>38</v>
      </c>
      <c r="I364" s="170" t="s">
        <v>456</v>
      </c>
      <c r="J364" s="167" t="s">
        <v>457</v>
      </c>
      <c r="K364" s="185">
        <v>1</v>
      </c>
      <c r="L364" s="158" t="s">
        <v>5298</v>
      </c>
      <c r="M364" s="158">
        <v>1</v>
      </c>
      <c r="N364" s="158">
        <f t="shared" si="35"/>
        <v>81856.493567999991</v>
      </c>
      <c r="O364" s="169">
        <v>13642.748927999999</v>
      </c>
      <c r="P364" s="169"/>
      <c r="Q364" s="169">
        <v>17177.709345455703</v>
      </c>
      <c r="R364" s="169">
        <f>+SUMIFS('MT-Tracking Co.op'!$P$7:$P$402,'MT-Tracking Co.op'!$F$7:$F$402,Target!$I364)+SUMIFS('MT-Tracking'!$P:$P,'MT-Tracking'!$G:$G,Target!$I364)+SUMIFS('MT-Tracking'!$P:$P,'MT-Tracking'!$D:$D,Target!$D364,'MT-Tracking'!$F:$F,Target!$C364)</f>
        <v>14932.691279999999</v>
      </c>
      <c r="S364" s="211">
        <f t="shared" si="33"/>
        <v>0.86930631900291089</v>
      </c>
      <c r="T364" s="217"/>
    </row>
    <row r="365" spans="1:20" outlineLevel="1" x14ac:dyDescent="0.25">
      <c r="A365" s="164" t="s">
        <v>783</v>
      </c>
      <c r="B365" s="165" t="s">
        <v>5054</v>
      </c>
      <c r="C365" s="165"/>
      <c r="D365" s="165" t="s">
        <v>768</v>
      </c>
      <c r="E365" s="166" t="s">
        <v>450</v>
      </c>
      <c r="F365" s="165" t="s">
        <v>5352</v>
      </c>
      <c r="G365" s="165" t="s">
        <v>736</v>
      </c>
      <c r="H365" s="158" t="s">
        <v>38</v>
      </c>
      <c r="I365" s="170" t="s">
        <v>458</v>
      </c>
      <c r="J365" s="167" t="s">
        <v>459</v>
      </c>
      <c r="K365" s="185">
        <v>1</v>
      </c>
      <c r="L365" s="158" t="s">
        <v>5298</v>
      </c>
      <c r="M365" s="158">
        <v>1</v>
      </c>
      <c r="N365" s="158">
        <f t="shared" si="35"/>
        <v>198273.27902399999</v>
      </c>
      <c r="O365" s="169">
        <v>33045.546503999998</v>
      </c>
      <c r="P365" s="169"/>
      <c r="Q365" s="169">
        <v>41607.948368999845</v>
      </c>
      <c r="R365" s="169">
        <f>+SUMIFS('MT-Tracking Co.op'!$P$7:$P$402,'MT-Tracking Co.op'!$F$7:$F$402,Target!$I365)+SUMIFS('MT-Tracking'!$P:$P,'MT-Tracking'!$G:$G,Target!$I365)+SUMIFS('MT-Tracking'!$P:$P,'MT-Tracking'!$D:$D,Target!$D365,'MT-Tracking'!$F:$F,Target!$C365)</f>
        <v>27320.36364</v>
      </c>
      <c r="S365" s="211">
        <f t="shared" si="33"/>
        <v>0.65661405358681746</v>
      </c>
      <c r="T365" s="217"/>
    </row>
    <row r="366" spans="1:20" outlineLevel="1" x14ac:dyDescent="0.25">
      <c r="A366" s="164" t="s">
        <v>783</v>
      </c>
      <c r="B366" s="165" t="s">
        <v>5054</v>
      </c>
      <c r="C366" s="165"/>
      <c r="D366" s="165" t="s">
        <v>768</v>
      </c>
      <c r="E366" s="166" t="s">
        <v>450</v>
      </c>
      <c r="F366" s="165" t="s">
        <v>5352</v>
      </c>
      <c r="G366" s="165" t="s">
        <v>736</v>
      </c>
      <c r="H366" s="158" t="s">
        <v>38</v>
      </c>
      <c r="I366" s="170" t="s">
        <v>460</v>
      </c>
      <c r="J366" s="167" t="s">
        <v>461</v>
      </c>
      <c r="K366" s="185">
        <v>1</v>
      </c>
      <c r="L366" s="158" t="s">
        <v>5298</v>
      </c>
      <c r="M366" s="158">
        <v>1</v>
      </c>
      <c r="N366" s="158">
        <f t="shared" si="35"/>
        <v>110837.663784</v>
      </c>
      <c r="O366" s="169">
        <v>18472.943964000002</v>
      </c>
      <c r="P366" s="169"/>
      <c r="Q366" s="169">
        <v>23259.451877562427</v>
      </c>
      <c r="R366" s="169">
        <f>+SUMIFS('MT-Tracking Co.op'!$P$7:$P$402,'MT-Tracking Co.op'!$F$7:$F$402,Target!$I366)+SUMIFS('MT-Tracking'!$P:$P,'MT-Tracking'!$G:$G,Target!$I366)+SUMIFS('MT-Tracking'!$P:$P,'MT-Tracking'!$D:$D,Target!$D366,'MT-Tracking'!$F:$F,Target!$C366)</f>
        <v>12400.461720000001</v>
      </c>
      <c r="S366" s="211">
        <f t="shared" si="33"/>
        <v>0.53313645503238571</v>
      </c>
      <c r="T366" s="217"/>
    </row>
    <row r="367" spans="1:20" outlineLevel="1" x14ac:dyDescent="0.25">
      <c r="A367" s="164" t="s">
        <v>783</v>
      </c>
      <c r="B367" s="165" t="s">
        <v>5054</v>
      </c>
      <c r="C367" s="165"/>
      <c r="D367" s="165" t="s">
        <v>768</v>
      </c>
      <c r="E367" s="166" t="s">
        <v>450</v>
      </c>
      <c r="F367" s="165" t="s">
        <v>5352</v>
      </c>
      <c r="G367" s="165" t="s">
        <v>736</v>
      </c>
      <c r="H367" s="158" t="s">
        <v>38</v>
      </c>
      <c r="I367" s="170" t="s">
        <v>462</v>
      </c>
      <c r="J367" s="167" t="s">
        <v>463</v>
      </c>
      <c r="K367" s="185">
        <v>1</v>
      </c>
      <c r="L367" s="158" t="s">
        <v>5298</v>
      </c>
      <c r="M367" s="158">
        <v>1</v>
      </c>
      <c r="N367" s="158">
        <f t="shared" si="35"/>
        <v>168636.77063999997</v>
      </c>
      <c r="O367" s="169">
        <v>28106.128439999997</v>
      </c>
      <c r="P367" s="169"/>
      <c r="Q367" s="169">
        <v>35388.682128239074</v>
      </c>
      <c r="R367" s="169">
        <f>+SUMIFS('MT-Tracking Co.op'!$P$7:$P$402,'MT-Tracking Co.op'!$F$7:$F$402,Target!$I367)+SUMIFS('MT-Tracking'!$P:$P,'MT-Tracking'!$G:$G,Target!$I367)+SUMIFS('MT-Tracking'!$P:$P,'MT-Tracking'!$D:$D,Target!$D367,'MT-Tracking'!$F:$F,Target!$C367)</f>
        <v>31051.38564</v>
      </c>
      <c r="S367" s="211">
        <f t="shared" si="33"/>
        <v>0.87743831565917385</v>
      </c>
      <c r="T367" s="217"/>
    </row>
    <row r="368" spans="1:20" outlineLevel="1" x14ac:dyDescent="0.25">
      <c r="A368" s="164" t="s">
        <v>783</v>
      </c>
      <c r="B368" s="165" t="s">
        <v>5054</v>
      </c>
      <c r="C368" s="165"/>
      <c r="D368" s="165" t="s">
        <v>768</v>
      </c>
      <c r="E368" s="166" t="s">
        <v>450</v>
      </c>
      <c r="F368" s="165" t="s">
        <v>5352</v>
      </c>
      <c r="G368" s="165" t="s">
        <v>736</v>
      </c>
      <c r="H368" s="158" t="s">
        <v>38</v>
      </c>
      <c r="I368" s="170" t="s">
        <v>464</v>
      </c>
      <c r="J368" s="167" t="s">
        <v>465</v>
      </c>
      <c r="K368" s="185">
        <v>1</v>
      </c>
      <c r="L368" s="158" t="s">
        <v>5298</v>
      </c>
      <c r="M368" s="158">
        <v>1</v>
      </c>
      <c r="N368" s="158">
        <f t="shared" si="35"/>
        <v>104022.953568</v>
      </c>
      <c r="O368" s="169">
        <v>17337.158928000001</v>
      </c>
      <c r="P368" s="169"/>
      <c r="Q368" s="169">
        <v>21829.374601326417</v>
      </c>
      <c r="R368" s="169">
        <f>+SUMIFS('MT-Tracking Co.op'!$P$7:$P$402,'MT-Tracking Co.op'!$F$7:$F$402,Target!$I368)+SUMIFS('MT-Tracking'!$P:$P,'MT-Tracking'!$G:$G,Target!$I368)+SUMIFS('MT-Tracking'!$P:$P,'MT-Tracking'!$D:$D,Target!$D368,'MT-Tracking'!$F:$F,Target!$C368)</f>
        <v>18665.353800000001</v>
      </c>
      <c r="S368" s="211">
        <f t="shared" si="33"/>
        <v>0.85505673620470279</v>
      </c>
      <c r="T368" s="217"/>
    </row>
    <row r="369" spans="1:20" outlineLevel="1" x14ac:dyDescent="0.25">
      <c r="A369" s="164" t="s">
        <v>783</v>
      </c>
      <c r="B369" s="165" t="s">
        <v>5054</v>
      </c>
      <c r="C369" s="165"/>
      <c r="D369" s="165" t="s">
        <v>768</v>
      </c>
      <c r="E369" s="166" t="s">
        <v>450</v>
      </c>
      <c r="F369" s="165" t="s">
        <v>5352</v>
      </c>
      <c r="G369" s="165" t="s">
        <v>736</v>
      </c>
      <c r="H369" s="158" t="s">
        <v>38</v>
      </c>
      <c r="I369" s="170" t="s">
        <v>466</v>
      </c>
      <c r="J369" s="167" t="s">
        <v>467</v>
      </c>
      <c r="K369" s="185">
        <v>1</v>
      </c>
      <c r="L369" s="158" t="s">
        <v>5298</v>
      </c>
      <c r="M369" s="158">
        <v>1</v>
      </c>
      <c r="N369" s="158">
        <f t="shared" si="35"/>
        <v>28639.688399999999</v>
      </c>
      <c r="O369" s="169">
        <v>4773.2813999999998</v>
      </c>
      <c r="P369" s="169"/>
      <c r="Q369" s="169">
        <v>6010.08205501661</v>
      </c>
      <c r="R369" s="169">
        <f>+SUMIFS('MT-Tracking Co.op'!$P$7:$P$402,'MT-Tracking Co.op'!$F$7:$F$402,Target!$I369)+SUMIFS('MT-Tracking'!$P:$P,'MT-Tracking'!$G:$G,Target!$I369)+SUMIFS('MT-Tracking'!$P:$P,'MT-Tracking'!$D:$D,Target!$D369,'MT-Tracking'!$F:$F,Target!$C369)</f>
        <v>3206.1085200000002</v>
      </c>
      <c r="S369" s="211">
        <f t="shared" si="33"/>
        <v>0.53345503283501172</v>
      </c>
      <c r="T369" s="217"/>
    </row>
    <row r="370" spans="1:20" outlineLevel="1" x14ac:dyDescent="0.25">
      <c r="A370" s="164" t="s">
        <v>783</v>
      </c>
      <c r="B370" s="165" t="s">
        <v>5054</v>
      </c>
      <c r="C370" s="165"/>
      <c r="D370" s="165" t="s">
        <v>768</v>
      </c>
      <c r="E370" s="166" t="s">
        <v>450</v>
      </c>
      <c r="F370" s="165" t="s">
        <v>5352</v>
      </c>
      <c r="G370" s="165" t="s">
        <v>736</v>
      </c>
      <c r="H370" s="158" t="s">
        <v>38</v>
      </c>
      <c r="I370" s="170" t="s">
        <v>468</v>
      </c>
      <c r="J370" s="167" t="s">
        <v>469</v>
      </c>
      <c r="K370" s="185">
        <v>1</v>
      </c>
      <c r="L370" s="158" t="s">
        <v>5298</v>
      </c>
      <c r="M370" s="158">
        <v>1</v>
      </c>
      <c r="N370" s="158">
        <f t="shared" si="35"/>
        <v>48470.298479999998</v>
      </c>
      <c r="O370" s="169">
        <v>8078.3830799999996</v>
      </c>
      <c r="P370" s="169"/>
      <c r="Q370" s="169">
        <v>10171.565661864774</v>
      </c>
      <c r="R370" s="169">
        <f>+SUMIFS('MT-Tracking Co.op'!$P$7:$P$402,'MT-Tracking Co.op'!$F$7:$F$402,Target!$I370)+SUMIFS('MT-Tracking'!$P:$P,'MT-Tracking'!$G:$G,Target!$I370)+SUMIFS('MT-Tracking'!$P:$P,'MT-Tracking'!$D:$D,Target!$D370,'MT-Tracking'!$F:$F,Target!$C370)</f>
        <v>7291.4363999999996</v>
      </c>
      <c r="S370" s="211">
        <f t="shared" si="33"/>
        <v>0.71684504061523657</v>
      </c>
      <c r="T370" s="217"/>
    </row>
    <row r="371" spans="1:20" outlineLevel="1" x14ac:dyDescent="0.25">
      <c r="A371" s="164" t="s">
        <v>783</v>
      </c>
      <c r="B371" s="165" t="s">
        <v>5054</v>
      </c>
      <c r="C371" s="165"/>
      <c r="D371" s="165" t="s">
        <v>768</v>
      </c>
      <c r="E371" s="166" t="s">
        <v>450</v>
      </c>
      <c r="F371" s="165" t="s">
        <v>5352</v>
      </c>
      <c r="G371" s="165" t="s">
        <v>736</v>
      </c>
      <c r="H371" s="158" t="s">
        <v>38</v>
      </c>
      <c r="I371" s="170" t="s">
        <v>470</v>
      </c>
      <c r="J371" s="167" t="s">
        <v>471</v>
      </c>
      <c r="K371" s="185">
        <v>1</v>
      </c>
      <c r="L371" s="158" t="s">
        <v>5298</v>
      </c>
      <c r="M371" s="158">
        <v>1</v>
      </c>
      <c r="N371" s="158">
        <f t="shared" si="35"/>
        <v>74221.673651999998</v>
      </c>
      <c r="O371" s="169">
        <v>12370.278941999999</v>
      </c>
      <c r="P371" s="169"/>
      <c r="Q371" s="169">
        <v>15575.530804629296</v>
      </c>
      <c r="R371" s="169">
        <f>+SUMIFS('MT-Tracking Co.op'!$P$7:$P$402,'MT-Tracking Co.op'!$F$7:$F$402,Target!$I371)+SUMIFS('MT-Tracking'!$P:$P,'MT-Tracking'!$G:$G,Target!$I371)+SUMIFS('MT-Tracking'!$P:$P,'MT-Tracking'!$D:$D,Target!$D371,'MT-Tracking'!$F:$F,Target!$C371)</f>
        <v>6129.8791200000005</v>
      </c>
      <c r="S371" s="211">
        <f t="shared" si="33"/>
        <v>0.39355828041366675</v>
      </c>
      <c r="T371" s="217"/>
    </row>
    <row r="372" spans="1:20" outlineLevel="1" x14ac:dyDescent="0.25">
      <c r="A372" s="164" t="s">
        <v>783</v>
      </c>
      <c r="B372" s="165" t="s">
        <v>5054</v>
      </c>
      <c r="C372" s="165"/>
      <c r="D372" s="165" t="s">
        <v>768</v>
      </c>
      <c r="E372" s="166" t="s">
        <v>450</v>
      </c>
      <c r="F372" s="165" t="s">
        <v>5352</v>
      </c>
      <c r="G372" s="165" t="s">
        <v>736</v>
      </c>
      <c r="H372" s="158" t="s">
        <v>38</v>
      </c>
      <c r="I372" s="170" t="s">
        <v>472</v>
      </c>
      <c r="J372" s="167" t="s">
        <v>473</v>
      </c>
      <c r="K372" s="185">
        <v>1</v>
      </c>
      <c r="L372" s="158" t="s">
        <v>5298</v>
      </c>
      <c r="M372" s="158">
        <v>1</v>
      </c>
      <c r="N372" s="158">
        <f t="shared" si="35"/>
        <v>62570.06568</v>
      </c>
      <c r="O372" s="169">
        <v>10428.344279999999</v>
      </c>
      <c r="P372" s="169"/>
      <c r="Q372" s="169">
        <v>13130.423197082642</v>
      </c>
      <c r="R372" s="169">
        <f>+SUMIFS('MT-Tracking Co.op'!$P$7:$P$402,'MT-Tracking Co.op'!$F$7:$F$402,Target!$I372)+SUMIFS('MT-Tracking'!$P:$P,'MT-Tracking'!$G:$G,Target!$I372)+SUMIFS('MT-Tracking'!$P:$P,'MT-Tracking'!$D:$D,Target!$D372,'MT-Tracking'!$F:$F,Target!$C372)</f>
        <v>13330.590119999999</v>
      </c>
      <c r="S372" s="211">
        <f t="shared" si="33"/>
        <v>1.0152445142028499</v>
      </c>
      <c r="T372" s="217"/>
    </row>
    <row r="373" spans="1:20" outlineLevel="1" x14ac:dyDescent="0.25">
      <c r="A373" s="164" t="s">
        <v>783</v>
      </c>
      <c r="B373" s="165" t="s">
        <v>5054</v>
      </c>
      <c r="C373" s="165"/>
      <c r="D373" s="165" t="s">
        <v>768</v>
      </c>
      <c r="E373" s="166" t="s">
        <v>450</v>
      </c>
      <c r="F373" s="165" t="s">
        <v>5352</v>
      </c>
      <c r="G373" s="165" t="s">
        <v>736</v>
      </c>
      <c r="H373" s="158" t="s">
        <v>38</v>
      </c>
      <c r="I373" s="170" t="s">
        <v>474</v>
      </c>
      <c r="J373" s="167" t="s">
        <v>475</v>
      </c>
      <c r="K373" s="185">
        <v>1</v>
      </c>
      <c r="L373" s="158" t="s">
        <v>5298</v>
      </c>
      <c r="M373" s="158">
        <v>1</v>
      </c>
      <c r="N373" s="158">
        <f t="shared" si="35"/>
        <v>24843.632256000004</v>
      </c>
      <c r="O373" s="169">
        <v>4140.6053760000004</v>
      </c>
      <c r="P373" s="169"/>
      <c r="Q373" s="169">
        <v>5213.4739148634535</v>
      </c>
      <c r="R373" s="169">
        <f>+SUMIFS('MT-Tracking Co.op'!$P$7:$P$402,'MT-Tracking Co.op'!$F$7:$F$402,Target!$I373)+SUMIFS('MT-Tracking'!$P:$P,'MT-Tracking'!$G:$G,Target!$I373)+SUMIFS('MT-Tracking'!$P:$P,'MT-Tracking'!$D:$D,Target!$D373,'MT-Tracking'!$F:$F,Target!$C373)</f>
        <v>5214.1276799999996</v>
      </c>
      <c r="S373" s="211">
        <f t="shared" si="33"/>
        <v>1.0001253991383139</v>
      </c>
      <c r="T373" s="217"/>
    </row>
    <row r="374" spans="1:20" outlineLevel="1" x14ac:dyDescent="0.25">
      <c r="A374" s="164" t="s">
        <v>783</v>
      </c>
      <c r="B374" s="165" t="s">
        <v>5054</v>
      </c>
      <c r="C374" s="165"/>
      <c r="D374" s="165" t="s">
        <v>768</v>
      </c>
      <c r="E374" s="166" t="s">
        <v>450</v>
      </c>
      <c r="F374" s="165" t="s">
        <v>5352</v>
      </c>
      <c r="G374" s="165" t="s">
        <v>736</v>
      </c>
      <c r="H374" s="158" t="s">
        <v>5299</v>
      </c>
      <c r="I374" s="170" t="s">
        <v>477</v>
      </c>
      <c r="J374" s="167" t="s">
        <v>477</v>
      </c>
      <c r="K374" s="185">
        <v>1</v>
      </c>
      <c r="L374" s="158" t="s">
        <v>5298</v>
      </c>
      <c r="M374" s="158"/>
      <c r="N374" s="158">
        <f t="shared" si="35"/>
        <v>399089.12600000005</v>
      </c>
      <c r="O374" s="169">
        <v>66514.854333333336</v>
      </c>
      <c r="P374" s="169"/>
      <c r="Q374" s="169">
        <v>63492.570183801829</v>
      </c>
      <c r="R374" s="169">
        <f>+SUMIFS('MT-Tracking Co.op'!$P$7:$P$402,'MT-Tracking Co.op'!$F$7:$F$402,Target!$I374)+SUMIFS('MT-Tracking'!$P:$P,'MT-Tracking'!$G:$G,Target!$I374)+SUMIFS('MT-Tracking'!$P:$P,'MT-Tracking'!$D:$D,Target!$D374,'MT-Tracking'!$F:$F,Target!$C374)</f>
        <v>34717.58</v>
      </c>
      <c r="S374" s="211">
        <f t="shared" si="33"/>
        <v>0.54679752133986104</v>
      </c>
      <c r="T374" s="217"/>
    </row>
    <row r="375" spans="1:20" outlineLevel="1" x14ac:dyDescent="0.25">
      <c r="A375" s="164" t="s">
        <v>783</v>
      </c>
      <c r="B375" s="165" t="s">
        <v>5054</v>
      </c>
      <c r="C375" s="165"/>
      <c r="D375" s="165" t="s">
        <v>768</v>
      </c>
      <c r="E375" s="166" t="s">
        <v>450</v>
      </c>
      <c r="F375" s="165" t="s">
        <v>5352</v>
      </c>
      <c r="G375" s="165" t="s">
        <v>736</v>
      </c>
      <c r="H375" s="158" t="s">
        <v>5299</v>
      </c>
      <c r="I375" s="170" t="s">
        <v>478</v>
      </c>
      <c r="J375" s="167" t="s">
        <v>478</v>
      </c>
      <c r="K375" s="185">
        <v>1</v>
      </c>
      <c r="L375" s="158" t="s">
        <v>5298</v>
      </c>
      <c r="M375" s="158"/>
      <c r="N375" s="158">
        <f t="shared" si="35"/>
        <v>215924.89899999998</v>
      </c>
      <c r="O375" s="169">
        <v>35987.483166666665</v>
      </c>
      <c r="P375" s="169"/>
      <c r="Q375" s="169">
        <v>34352.293538029946</v>
      </c>
      <c r="R375" s="169">
        <f>+SUMIFS('MT-Tracking Co.op'!$P$7:$P$402,'MT-Tracking Co.op'!$F$7:$F$402,Target!$I375)+SUMIFS('MT-Tracking'!$P:$P,'MT-Tracking'!$G:$G,Target!$I375)+SUMIFS('MT-Tracking'!$P:$P,'MT-Tracking'!$D:$D,Target!$D375,'MT-Tracking'!$F:$F,Target!$C375)</f>
        <v>36422.373999999996</v>
      </c>
      <c r="S375" s="211">
        <f t="shared" si="33"/>
        <v>1.0602603275871043</v>
      </c>
      <c r="T375" s="217"/>
    </row>
    <row r="376" spans="1:20" outlineLevel="1" x14ac:dyDescent="0.25">
      <c r="A376" s="164" t="s">
        <v>783</v>
      </c>
      <c r="B376" s="165" t="s">
        <v>5054</v>
      </c>
      <c r="C376" s="165"/>
      <c r="D376" s="165" t="s">
        <v>768</v>
      </c>
      <c r="E376" s="166" t="s">
        <v>450</v>
      </c>
      <c r="F376" s="165" t="s">
        <v>5352</v>
      </c>
      <c r="G376" s="165" t="s">
        <v>736</v>
      </c>
      <c r="H376" s="158" t="s">
        <v>5299</v>
      </c>
      <c r="I376" s="170" t="s">
        <v>479</v>
      </c>
      <c r="J376" s="167" t="s">
        <v>479</v>
      </c>
      <c r="K376" s="185">
        <v>1</v>
      </c>
      <c r="L376" s="158" t="s">
        <v>5298</v>
      </c>
      <c r="M376" s="158"/>
      <c r="N376" s="158">
        <f t="shared" si="35"/>
        <v>186759.29300000001</v>
      </c>
      <c r="O376" s="169">
        <v>31126.548833333334</v>
      </c>
      <c r="P376" s="169"/>
      <c r="Q376" s="169">
        <v>29712.229037981127</v>
      </c>
      <c r="R376" s="169">
        <f>+SUMIFS('MT-Tracking Co.op'!$P$7:$P$402,'MT-Tracking Co.op'!$F$7:$F$402,Target!$I376)+SUMIFS('MT-Tracking'!$P:$P,'MT-Tracking'!$G:$G,Target!$I376)+SUMIFS('MT-Tracking'!$P:$P,'MT-Tracking'!$D:$D,Target!$D376,'MT-Tracking'!$F:$F,Target!$C376)</f>
        <v>18833.837</v>
      </c>
      <c r="S376" s="211">
        <f t="shared" si="33"/>
        <v>0.63387492658072586</v>
      </c>
      <c r="T376" s="217"/>
    </row>
    <row r="377" spans="1:20" outlineLevel="1" x14ac:dyDescent="0.25">
      <c r="A377" s="164" t="s">
        <v>783</v>
      </c>
      <c r="B377" s="165" t="s">
        <v>5054</v>
      </c>
      <c r="C377" s="165"/>
      <c r="D377" s="165" t="s">
        <v>768</v>
      </c>
      <c r="E377" s="166" t="s">
        <v>450</v>
      </c>
      <c r="F377" s="165" t="s">
        <v>5352</v>
      </c>
      <c r="G377" s="165" t="s">
        <v>736</v>
      </c>
      <c r="H377" s="158" t="s">
        <v>5299</v>
      </c>
      <c r="I377" s="170" t="s">
        <v>480</v>
      </c>
      <c r="J377" s="167" t="s">
        <v>480</v>
      </c>
      <c r="K377" s="185">
        <v>1</v>
      </c>
      <c r="L377" s="158" t="s">
        <v>5298</v>
      </c>
      <c r="M377" s="158"/>
      <c r="N377" s="158">
        <f t="shared" si="35"/>
        <v>76916.930000000022</v>
      </c>
      <c r="O377" s="169">
        <v>12819.488333333336</v>
      </c>
      <c r="P377" s="169"/>
      <c r="Q377" s="169">
        <v>12236.999853380054</v>
      </c>
      <c r="R377" s="169">
        <f>+SUMIFS('MT-Tracking Co.op'!$P$7:$P$402,'MT-Tracking Co.op'!$F$7:$F$402,Target!$I377)+SUMIFS('MT-Tracking'!$P:$P,'MT-Tracking'!$G:$G,Target!$I377)+SUMIFS('MT-Tracking'!$P:$P,'MT-Tracking'!$D:$D,Target!$D377,'MT-Tracking'!$F:$F,Target!$C377)</f>
        <v>14422.215999999999</v>
      </c>
      <c r="S377" s="211">
        <f t="shared" si="33"/>
        <v>1.1785745013322324</v>
      </c>
      <c r="T377" s="217"/>
    </row>
    <row r="378" spans="1:20" outlineLevel="1" x14ac:dyDescent="0.25">
      <c r="A378" s="164" t="s">
        <v>783</v>
      </c>
      <c r="B378" s="165" t="s">
        <v>5054</v>
      </c>
      <c r="C378" s="165"/>
      <c r="D378" s="165" t="s">
        <v>768</v>
      </c>
      <c r="E378" s="166" t="s">
        <v>450</v>
      </c>
      <c r="F378" s="165" t="s">
        <v>5352</v>
      </c>
      <c r="G378" s="165" t="s">
        <v>736</v>
      </c>
      <c r="H378" s="158" t="s">
        <v>5299</v>
      </c>
      <c r="I378" s="170" t="s">
        <v>481</v>
      </c>
      <c r="J378" s="167" t="s">
        <v>481</v>
      </c>
      <c r="K378" s="185">
        <v>1</v>
      </c>
      <c r="L378" s="158" t="s">
        <v>5298</v>
      </c>
      <c r="M378" s="158"/>
      <c r="N378" s="158">
        <f t="shared" si="35"/>
        <v>57993.489000000001</v>
      </c>
      <c r="O378" s="169">
        <v>9665.5815000000002</v>
      </c>
      <c r="P378" s="169"/>
      <c r="Q378" s="169">
        <v>9226.3993946455957</v>
      </c>
      <c r="R378" s="169">
        <f>+SUMIFS('MT-Tracking Co.op'!$P$7:$P$402,'MT-Tracking Co.op'!$F$7:$F$402,Target!$I378)+SUMIFS('MT-Tracking'!$P:$P,'MT-Tracking'!$G:$G,Target!$I378)+SUMIFS('MT-Tracking'!$P:$P,'MT-Tracking'!$D:$D,Target!$D378,'MT-Tracking'!$F:$F,Target!$C378)</f>
        <v>8833.0619999999999</v>
      </c>
      <c r="S378" s="211">
        <f t="shared" si="33"/>
        <v>0.95736826709736156</v>
      </c>
      <c r="T378" s="217"/>
    </row>
    <row r="379" spans="1:20" outlineLevel="1" x14ac:dyDescent="0.25">
      <c r="A379" s="164" t="s">
        <v>783</v>
      </c>
      <c r="B379" s="165" t="s">
        <v>5054</v>
      </c>
      <c r="C379" s="165"/>
      <c r="D379" s="165" t="s">
        <v>768</v>
      </c>
      <c r="E379" s="166" t="s">
        <v>450</v>
      </c>
      <c r="F379" s="165" t="s">
        <v>5352</v>
      </c>
      <c r="G379" s="165" t="s">
        <v>736</v>
      </c>
      <c r="H379" s="158" t="s">
        <v>5299</v>
      </c>
      <c r="I379" s="170" t="s">
        <v>482</v>
      </c>
      <c r="J379" s="167" t="s">
        <v>482</v>
      </c>
      <c r="K379" s="185">
        <v>1</v>
      </c>
      <c r="L379" s="158" t="s">
        <v>5298</v>
      </c>
      <c r="M379" s="158"/>
      <c r="N379" s="158">
        <f t="shared" si="35"/>
        <v>58111.217999999993</v>
      </c>
      <c r="O379" s="169">
        <v>9685.2029999999995</v>
      </c>
      <c r="P379" s="169"/>
      <c r="Q379" s="169">
        <v>9245.1293381799842</v>
      </c>
      <c r="R379" s="169">
        <f>+SUMIFS('MT-Tracking Co.op'!$P$7:$P$402,'MT-Tracking Co.op'!$F$7:$F$402,Target!$I379)+SUMIFS('MT-Tracking'!$P:$P,'MT-Tracking'!$G:$G,Target!$I379)+SUMIFS('MT-Tracking'!$P:$P,'MT-Tracking'!$D:$D,Target!$D379,'MT-Tracking'!$F:$F,Target!$C379)</f>
        <v>0</v>
      </c>
      <c r="S379" s="211">
        <f t="shared" si="33"/>
        <v>0</v>
      </c>
      <c r="T379" s="217"/>
    </row>
    <row r="380" spans="1:20" outlineLevel="1" x14ac:dyDescent="0.25">
      <c r="A380" s="164" t="s">
        <v>783</v>
      </c>
      <c r="B380" s="165" t="s">
        <v>5054</v>
      </c>
      <c r="C380" s="165"/>
      <c r="D380" s="165" t="s">
        <v>768</v>
      </c>
      <c r="E380" s="166" t="s">
        <v>450</v>
      </c>
      <c r="F380" s="165" t="s">
        <v>5352</v>
      </c>
      <c r="G380" s="165" t="s">
        <v>736</v>
      </c>
      <c r="H380" s="158" t="s">
        <v>483</v>
      </c>
      <c r="I380" s="170" t="s">
        <v>484</v>
      </c>
      <c r="J380" s="167" t="s">
        <v>485</v>
      </c>
      <c r="K380" s="185">
        <v>1</v>
      </c>
      <c r="L380" s="158" t="s">
        <v>5298</v>
      </c>
      <c r="M380" s="158"/>
      <c r="N380" s="158">
        <f t="shared" si="35"/>
        <v>2475212.4429400004</v>
      </c>
      <c r="O380" s="169">
        <v>412535.40715666674</v>
      </c>
      <c r="P380" s="169"/>
      <c r="Q380" s="169">
        <v>649543.16814761946</v>
      </c>
      <c r="R380" s="169">
        <f>+SUMIFS('MT-Tracking Co.op'!$P$7:$P$402,'MT-Tracking Co.op'!$F$7:$F$402,Target!$I380)+SUMIFS('MT-Tracking'!$P:$P,'MT-Tracking'!$G:$G,Target!$I380)+SUMIFS('MT-Tracking'!$P:$P,'MT-Tracking'!$D:$D,Target!$D380,'MT-Tracking'!$F:$F,Target!$C380)</f>
        <v>578952.31900000002</v>
      </c>
      <c r="S380" s="211">
        <f t="shared" si="33"/>
        <v>0.89132231295891873</v>
      </c>
      <c r="T380" s="217"/>
    </row>
    <row r="381" spans="1:20" outlineLevel="1" x14ac:dyDescent="0.25">
      <c r="A381" s="164" t="s">
        <v>783</v>
      </c>
      <c r="B381" s="165" t="s">
        <v>5054</v>
      </c>
      <c r="C381" s="165"/>
      <c r="D381" s="165" t="s">
        <v>768</v>
      </c>
      <c r="E381" s="166" t="s">
        <v>450</v>
      </c>
      <c r="F381" s="165" t="s">
        <v>5352</v>
      </c>
      <c r="G381" s="165" t="s">
        <v>736</v>
      </c>
      <c r="H381" s="158" t="s">
        <v>39</v>
      </c>
      <c r="I381" s="170">
        <v>10021</v>
      </c>
      <c r="J381" s="167" t="s">
        <v>486</v>
      </c>
      <c r="K381" s="185">
        <v>1</v>
      </c>
      <c r="L381" s="158" t="s">
        <v>5298</v>
      </c>
      <c r="M381" s="158">
        <v>1</v>
      </c>
      <c r="N381" s="158">
        <f t="shared" si="35"/>
        <v>10412.683919999999</v>
      </c>
      <c r="O381" s="169">
        <v>1735.44732</v>
      </c>
      <c r="P381" s="169"/>
      <c r="Q381" s="169">
        <v>3227.6715850834262</v>
      </c>
      <c r="R381" s="169">
        <f>+SUMIFS('MT-Tracking Co.op'!$P$7:$P$402,'MT-Tracking Co.op'!$F$7:$F$402,Target!$I381)+SUMIFS('MT-Tracking'!$P:$P,'MT-Tracking'!$G:$G,Target!$I381)+SUMIFS('MT-Tracking'!$P:$P,'MT-Tracking'!$D:$D,Target!$D381,'MT-Tracking'!$F:$F,Target!$C381)</f>
        <v>0</v>
      </c>
      <c r="S381" s="211">
        <f t="shared" si="33"/>
        <v>0</v>
      </c>
      <c r="T381" s="217"/>
    </row>
    <row r="382" spans="1:20" outlineLevel="1" x14ac:dyDescent="0.25">
      <c r="A382" s="164" t="s">
        <v>783</v>
      </c>
      <c r="B382" s="165" t="s">
        <v>5054</v>
      </c>
      <c r="C382" s="165"/>
      <c r="D382" s="165" t="s">
        <v>768</v>
      </c>
      <c r="E382" s="166" t="s">
        <v>450</v>
      </c>
      <c r="F382" s="165" t="s">
        <v>5352</v>
      </c>
      <c r="G382" s="165" t="s">
        <v>736</v>
      </c>
      <c r="H382" s="158" t="s">
        <v>39</v>
      </c>
      <c r="I382" s="170">
        <v>10017</v>
      </c>
      <c r="J382" s="167" t="s">
        <v>487</v>
      </c>
      <c r="K382" s="185">
        <v>1</v>
      </c>
      <c r="L382" s="158" t="s">
        <v>5298</v>
      </c>
      <c r="M382" s="158">
        <v>1</v>
      </c>
      <c r="N382" s="158">
        <f t="shared" si="35"/>
        <v>60012.338400000008</v>
      </c>
      <c r="O382" s="169">
        <v>10002.056400000001</v>
      </c>
      <c r="P382" s="169"/>
      <c r="Q382" s="169">
        <v>18602.323944170104</v>
      </c>
      <c r="R382" s="169">
        <f>+SUMIFS('MT-Tracking Co.op'!$P$7:$P$402,'MT-Tracking Co.op'!$F$7:$F$402,Target!$I382)+SUMIFS('MT-Tracking'!$P:$P,'MT-Tracking'!$G:$G,Target!$I382)+SUMIFS('MT-Tracking'!$P:$P,'MT-Tracking'!$D:$D,Target!$D382,'MT-Tracking'!$F:$F,Target!$C382)</f>
        <v>0</v>
      </c>
      <c r="S382" s="211">
        <f t="shared" si="33"/>
        <v>0</v>
      </c>
      <c r="T382" s="217"/>
    </row>
    <row r="383" spans="1:20" outlineLevel="1" x14ac:dyDescent="0.25">
      <c r="A383" s="164" t="s">
        <v>783</v>
      </c>
      <c r="B383" s="165" t="s">
        <v>5054</v>
      </c>
      <c r="C383" s="165"/>
      <c r="D383" s="165" t="s">
        <v>768</v>
      </c>
      <c r="E383" s="166" t="s">
        <v>450</v>
      </c>
      <c r="F383" s="165"/>
      <c r="G383" s="165"/>
      <c r="H383" s="158" t="s">
        <v>178</v>
      </c>
      <c r="I383" s="170">
        <v>5010486</v>
      </c>
      <c r="J383" s="167" t="s">
        <v>5376</v>
      </c>
      <c r="K383" s="185">
        <v>1</v>
      </c>
      <c r="L383" s="158" t="s">
        <v>5298</v>
      </c>
      <c r="M383" s="158"/>
      <c r="N383" s="158"/>
      <c r="O383" s="169"/>
      <c r="P383" s="169"/>
      <c r="Q383" s="169"/>
      <c r="R383" s="169">
        <f>+SUMIFS('MT-Tracking Co.op'!$P$7:$P$402,'MT-Tracking Co.op'!$F$7:$F$402,Target!$I383)+SUMIFS('MT-Tracking'!$P:$P,'MT-Tracking'!$G:$G,Target!$I383)+SUMIFS('MT-Tracking'!$P:$P,'MT-Tracking'!$D:$D,Target!$D383,'MT-Tracking'!$F:$F,Target!$C383)</f>
        <v>3435.2289999999998</v>
      </c>
      <c r="S383" s="211">
        <f t="shared" si="33"/>
        <v>0</v>
      </c>
      <c r="T383" s="217"/>
    </row>
    <row r="384" spans="1:20" outlineLevel="1" x14ac:dyDescent="0.25">
      <c r="A384" s="164" t="s">
        <v>783</v>
      </c>
      <c r="B384" s="165" t="s">
        <v>5054</v>
      </c>
      <c r="C384" s="165"/>
      <c r="D384" s="165" t="s">
        <v>768</v>
      </c>
      <c r="E384" s="166" t="s">
        <v>450</v>
      </c>
      <c r="F384" s="165" t="s">
        <v>5352</v>
      </c>
      <c r="G384" s="165" t="s">
        <v>736</v>
      </c>
      <c r="H384" s="158" t="s">
        <v>5300</v>
      </c>
      <c r="I384" s="170">
        <v>5120565</v>
      </c>
      <c r="J384" s="167" t="s">
        <v>488</v>
      </c>
      <c r="K384" s="185">
        <v>1</v>
      </c>
      <c r="L384" s="158" t="s">
        <v>5298</v>
      </c>
      <c r="M384" s="158"/>
      <c r="N384" s="158">
        <f t="shared" si="35"/>
        <v>124674.26499999998</v>
      </c>
      <c r="O384" s="169">
        <v>20779.044166666663</v>
      </c>
      <c r="P384" s="169"/>
      <c r="Q384" s="169">
        <v>23997.46366467806</v>
      </c>
      <c r="R384" s="169">
        <f>+SUMIFS('MT-Tracking Co.op'!$P$7:$P$402,'MT-Tracking Co.op'!$F$7:$F$402,Target!$I384)+SUMIFS('MT-Tracking'!$P:$P,'MT-Tracking'!$G:$G,Target!$I384)+SUMIFS('MT-Tracking'!$P:$P,'MT-Tracking'!$D:$D,Target!$D384,'MT-Tracking'!$F:$F,Target!$C384)</f>
        <v>15346.377</v>
      </c>
      <c r="S384" s="211">
        <f t="shared" si="33"/>
        <v>0.63949995776380231</v>
      </c>
      <c r="T384" s="217"/>
    </row>
    <row r="385" spans="1:20" outlineLevel="1" x14ac:dyDescent="0.25">
      <c r="A385" s="164" t="s">
        <v>783</v>
      </c>
      <c r="B385" s="165" t="s">
        <v>5054</v>
      </c>
      <c r="C385" s="165"/>
      <c r="D385" s="165" t="s">
        <v>768</v>
      </c>
      <c r="E385" s="166" t="s">
        <v>450</v>
      </c>
      <c r="F385" s="165" t="s">
        <v>5352</v>
      </c>
      <c r="G385" s="165" t="s">
        <v>736</v>
      </c>
      <c r="H385" s="158" t="s">
        <v>5300</v>
      </c>
      <c r="I385" s="170">
        <v>5170179</v>
      </c>
      <c r="J385" s="167" t="s">
        <v>489</v>
      </c>
      <c r="K385" s="185">
        <v>1</v>
      </c>
      <c r="L385" s="158" t="s">
        <v>5298</v>
      </c>
      <c r="M385" s="158"/>
      <c r="N385" s="158">
        <f t="shared" si="35"/>
        <v>10058.565599999998</v>
      </c>
      <c r="O385" s="169">
        <v>1676.4275999999998</v>
      </c>
      <c r="P385" s="169"/>
      <c r="Q385" s="169">
        <v>1936.0857070605605</v>
      </c>
      <c r="R385" s="169">
        <f>+SUMIFS('MT-Tracking Co.op'!$P$7:$P$402,'MT-Tracking Co.op'!$F$7:$F$402,Target!$I385)+SUMIFS('MT-Tracking'!$P:$P,'MT-Tracking'!$G:$G,Target!$I385)+SUMIFS('MT-Tracking'!$P:$P,'MT-Tracking'!$D:$D,Target!$D385,'MT-Tracking'!$F:$F,Target!$C385)</f>
        <v>1675.0150000000001</v>
      </c>
      <c r="S385" s="211">
        <f t="shared" si="33"/>
        <v>0.86515539776545947</v>
      </c>
      <c r="T385" s="217"/>
    </row>
    <row r="386" spans="1:20" outlineLevel="1" x14ac:dyDescent="0.25">
      <c r="A386" s="164" t="s">
        <v>783</v>
      </c>
      <c r="B386" s="165" t="s">
        <v>5054</v>
      </c>
      <c r="C386" s="165"/>
      <c r="D386" s="165" t="s">
        <v>768</v>
      </c>
      <c r="E386" s="166" t="s">
        <v>450</v>
      </c>
      <c r="F386" s="165" t="s">
        <v>5352</v>
      </c>
      <c r="G386" s="165" t="s">
        <v>736</v>
      </c>
      <c r="H386" s="158" t="s">
        <v>5300</v>
      </c>
      <c r="I386" s="170">
        <v>5170290</v>
      </c>
      <c r="J386" s="167" t="s">
        <v>490</v>
      </c>
      <c r="K386" s="185">
        <v>1</v>
      </c>
      <c r="L386" s="158" t="s">
        <v>5298</v>
      </c>
      <c r="M386" s="158"/>
      <c r="N386" s="158">
        <f t="shared" si="35"/>
        <v>12683.794999999998</v>
      </c>
      <c r="O386" s="169">
        <v>2113.9658333333332</v>
      </c>
      <c r="P386" s="169"/>
      <c r="Q386" s="169">
        <v>2441.3932549971341</v>
      </c>
      <c r="R386" s="169">
        <f>+SUMIFS('MT-Tracking Co.op'!$P$7:$P$402,'MT-Tracking Co.op'!$F$7:$F$402,Target!$I386)+SUMIFS('MT-Tracking'!$P:$P,'MT-Tracking'!$G:$G,Target!$I386)+SUMIFS('MT-Tracking'!$P:$P,'MT-Tracking'!$D:$D,Target!$D386,'MT-Tracking'!$F:$F,Target!$C386)</f>
        <v>4899.0399999999991</v>
      </c>
      <c r="S386" s="211">
        <f t="shared" si="33"/>
        <v>2.0066574649423901</v>
      </c>
      <c r="T386" s="217"/>
    </row>
    <row r="387" spans="1:20" outlineLevel="1" x14ac:dyDescent="0.25">
      <c r="A387" s="164" t="s">
        <v>783</v>
      </c>
      <c r="B387" s="165" t="s">
        <v>5054</v>
      </c>
      <c r="C387" s="165"/>
      <c r="D387" s="165" t="s">
        <v>768</v>
      </c>
      <c r="E387" s="166" t="s">
        <v>450</v>
      </c>
      <c r="F387" s="165" t="s">
        <v>5352</v>
      </c>
      <c r="G387" s="165" t="s">
        <v>736</v>
      </c>
      <c r="H387" s="158" t="s">
        <v>5300</v>
      </c>
      <c r="I387" s="170">
        <v>5170328</v>
      </c>
      <c r="J387" s="167" t="s">
        <v>491</v>
      </c>
      <c r="K387" s="185">
        <v>1</v>
      </c>
      <c r="L387" s="158" t="s">
        <v>5298</v>
      </c>
      <c r="M387" s="158"/>
      <c r="N387" s="158">
        <f t="shared" si="35"/>
        <v>5672.4079999999994</v>
      </c>
      <c r="O387" s="169">
        <v>945.40133333333324</v>
      </c>
      <c r="P387" s="169"/>
      <c r="Q387" s="169">
        <v>1091.8324232449188</v>
      </c>
      <c r="R387" s="169">
        <f>+SUMIFS('MT-Tracking Co.op'!$P$7:$P$402,'MT-Tracking Co.op'!$F$7:$F$402,Target!$I387)+SUMIFS('MT-Tracking'!$P:$P,'MT-Tracking'!$G:$G,Target!$I387)+SUMIFS('MT-Tracking'!$P:$P,'MT-Tracking'!$D:$D,Target!$D387,'MT-Tracking'!$F:$F,Target!$C387)</f>
        <v>1394.1980000000001</v>
      </c>
      <c r="S387" s="211">
        <f t="shared" si="33"/>
        <v>1.276934051707727</v>
      </c>
      <c r="T387" s="217"/>
    </row>
    <row r="388" spans="1:20" outlineLevel="1" x14ac:dyDescent="0.25">
      <c r="A388" s="164" t="s">
        <v>783</v>
      </c>
      <c r="B388" s="165" t="s">
        <v>5054</v>
      </c>
      <c r="C388" s="165"/>
      <c r="D388" s="165" t="s">
        <v>768</v>
      </c>
      <c r="E388" s="166" t="s">
        <v>450</v>
      </c>
      <c r="F388" s="165" t="s">
        <v>5352</v>
      </c>
      <c r="G388" s="165" t="s">
        <v>736</v>
      </c>
      <c r="H388" s="158" t="s">
        <v>5300</v>
      </c>
      <c r="I388" s="170">
        <v>5331282</v>
      </c>
      <c r="J388" s="167" t="s">
        <v>492</v>
      </c>
      <c r="K388" s="185">
        <v>1</v>
      </c>
      <c r="L388" s="158" t="s">
        <v>5298</v>
      </c>
      <c r="M388" s="158"/>
      <c r="N388" s="158">
        <f t="shared" si="35"/>
        <v>11056.122000000001</v>
      </c>
      <c r="O388" s="169">
        <v>1842.6870000000001</v>
      </c>
      <c r="P388" s="169"/>
      <c r="Q388" s="169">
        <v>2128.0966522421272</v>
      </c>
      <c r="R388" s="169">
        <f>+SUMIFS('MT-Tracking Co.op'!$P$7:$P$402,'MT-Tracking Co.op'!$F$7:$F$402,Target!$I388)+SUMIFS('MT-Tracking'!$P:$P,'MT-Tracking'!$G:$G,Target!$I388)+SUMIFS('MT-Tracking'!$P:$P,'MT-Tracking'!$D:$D,Target!$D388,'MT-Tracking'!$F:$F,Target!$C388)</f>
        <v>1452.454</v>
      </c>
      <c r="S388" s="211">
        <f t="shared" si="33"/>
        <v>0.68251317367080977</v>
      </c>
      <c r="T388" s="217"/>
    </row>
    <row r="389" spans="1:20" outlineLevel="1" x14ac:dyDescent="0.25">
      <c r="A389" s="164" t="s">
        <v>783</v>
      </c>
      <c r="B389" s="165" t="s">
        <v>5054</v>
      </c>
      <c r="C389" s="165"/>
      <c r="D389" s="165" t="s">
        <v>768</v>
      </c>
      <c r="E389" s="166" t="s">
        <v>450</v>
      </c>
      <c r="F389" s="165" t="s">
        <v>5352</v>
      </c>
      <c r="G389" s="165" t="s">
        <v>736</v>
      </c>
      <c r="H389" s="158" t="s">
        <v>5300</v>
      </c>
      <c r="I389" s="170">
        <v>5334940</v>
      </c>
      <c r="J389" s="167" t="s">
        <v>493</v>
      </c>
      <c r="K389" s="185">
        <v>1</v>
      </c>
      <c r="L389" s="158" t="s">
        <v>5298</v>
      </c>
      <c r="M389" s="158"/>
      <c r="N389" s="158">
        <f t="shared" si="35"/>
        <v>11236.795000000002</v>
      </c>
      <c r="O389" s="169">
        <v>1872.7991666666669</v>
      </c>
      <c r="P389" s="169"/>
      <c r="Q389" s="169">
        <v>2162.8728247961694</v>
      </c>
      <c r="R389" s="169">
        <f>+SUMIFS('MT-Tracking Co.op'!$P$7:$P$402,'MT-Tracking Co.op'!$F$7:$F$402,Target!$I389)+SUMIFS('MT-Tracking'!$P:$P,'MT-Tracking'!$G:$G,Target!$I389)+SUMIFS('MT-Tracking'!$P:$P,'MT-Tracking'!$D:$D,Target!$D389,'MT-Tracking'!$F:$F,Target!$C389)</f>
        <v>2084.433</v>
      </c>
      <c r="S389" s="211">
        <f t="shared" si="33"/>
        <v>0.96373350115785861</v>
      </c>
      <c r="T389" s="217"/>
    </row>
    <row r="390" spans="1:20" outlineLevel="1" x14ac:dyDescent="0.25">
      <c r="A390" s="164" t="s">
        <v>783</v>
      </c>
      <c r="B390" s="165" t="s">
        <v>5054</v>
      </c>
      <c r="C390" s="165"/>
      <c r="D390" s="165" t="s">
        <v>768</v>
      </c>
      <c r="E390" s="166" t="s">
        <v>450</v>
      </c>
      <c r="F390" s="165" t="s">
        <v>5352</v>
      </c>
      <c r="G390" s="165" t="s">
        <v>736</v>
      </c>
      <c r="H390" s="158" t="s">
        <v>5300</v>
      </c>
      <c r="I390" s="170">
        <v>5338375</v>
      </c>
      <c r="J390" s="167" t="s">
        <v>494</v>
      </c>
      <c r="K390" s="185">
        <v>1</v>
      </c>
      <c r="L390" s="158" t="s">
        <v>5298</v>
      </c>
      <c r="M390" s="158"/>
      <c r="N390" s="158">
        <f t="shared" si="35"/>
        <v>23751.344400000002</v>
      </c>
      <c r="O390" s="169">
        <v>3958.5574000000001</v>
      </c>
      <c r="P390" s="169"/>
      <c r="Q390" s="169">
        <v>4571.6894679608085</v>
      </c>
      <c r="R390" s="169">
        <f>+SUMIFS('MT-Tracking Co.op'!$P$7:$P$402,'MT-Tracking Co.op'!$F$7:$F$402,Target!$I390)+SUMIFS('MT-Tracking'!$P:$P,'MT-Tracking'!$G:$G,Target!$I390)+SUMIFS('MT-Tracking'!$P:$P,'MT-Tracking'!$D:$D,Target!$D390,'MT-Tracking'!$F:$F,Target!$C390)</f>
        <v>4872.5379999999996</v>
      </c>
      <c r="S390" s="211">
        <f t="shared" si="33"/>
        <v>1.0658068607125637</v>
      </c>
      <c r="T390" s="217"/>
    </row>
    <row r="391" spans="1:20" outlineLevel="1" x14ac:dyDescent="0.25">
      <c r="A391" s="164" t="s">
        <v>783</v>
      </c>
      <c r="B391" s="165" t="s">
        <v>5054</v>
      </c>
      <c r="C391" s="165" t="s">
        <v>710</v>
      </c>
      <c r="D391" s="165" t="s">
        <v>768</v>
      </c>
      <c r="E391" s="166" t="s">
        <v>450</v>
      </c>
      <c r="F391" s="165" t="s">
        <v>5352</v>
      </c>
      <c r="G391" s="165" t="s">
        <v>736</v>
      </c>
      <c r="H391" s="158" t="s">
        <v>5301</v>
      </c>
      <c r="I391" s="170"/>
      <c r="J391" s="167"/>
      <c r="K391" s="185">
        <v>229</v>
      </c>
      <c r="L391" s="158" t="s">
        <v>5302</v>
      </c>
      <c r="M391" s="158"/>
      <c r="N391" s="158">
        <f t="shared" si="35"/>
        <v>874696.00395999965</v>
      </c>
      <c r="O391" s="169">
        <v>145782.66732666662</v>
      </c>
      <c r="P391" s="169"/>
      <c r="Q391" s="169">
        <v>168362.61735867616</v>
      </c>
      <c r="R391" s="169">
        <f>+SUMIFS('MT-Tracking Co.op'!$P$7:$P$402,'MT-Tracking Co.op'!$F$7:$F$402,Target!$I391)+SUMIFS('MT-Tracking'!$P:$P,'MT-Tracking'!$G:$G,Target!$I391)+SUMIFS('MT-Tracking'!$P:$P,'MT-Tracking'!$D:$D,Target!$D391,'MT-Tracking'!$F:$F,Target!$C391)</f>
        <v>217256.677</v>
      </c>
      <c r="S391" s="211">
        <f t="shared" si="33"/>
        <v>1.290409239345341</v>
      </c>
      <c r="T391" s="217"/>
    </row>
    <row r="392" spans="1:20" outlineLevel="1" x14ac:dyDescent="0.25">
      <c r="A392" s="164" t="s">
        <v>783</v>
      </c>
      <c r="B392" s="165" t="s">
        <v>5054</v>
      </c>
      <c r="C392" s="165" t="s">
        <v>707</v>
      </c>
      <c r="D392" s="165" t="s">
        <v>768</v>
      </c>
      <c r="E392" s="166" t="s">
        <v>450</v>
      </c>
      <c r="F392" s="165" t="s">
        <v>5352</v>
      </c>
      <c r="G392" s="165" t="s">
        <v>736</v>
      </c>
      <c r="H392" s="158" t="s">
        <v>5325</v>
      </c>
      <c r="I392" s="170"/>
      <c r="J392" s="167"/>
      <c r="K392" s="185">
        <v>3</v>
      </c>
      <c r="L392" s="158"/>
      <c r="M392" s="158"/>
      <c r="N392" s="158">
        <f t="shared" si="35"/>
        <v>163344.06054193547</v>
      </c>
      <c r="O392" s="169">
        <v>27224.010090322579</v>
      </c>
      <c r="P392" s="169"/>
      <c r="Q392" s="169">
        <v>37854.818361086298</v>
      </c>
      <c r="R392" s="169">
        <f>+SUMIFS('MT-Tracking Co.op'!$P$7:$P$402,'MT-Tracking Co.op'!$F$7:$F$402,Target!$I392)+SUMIFS('MT-Tracking'!$P:$P,'MT-Tracking'!$G:$G,Target!$I392)+SUMIFS('MT-Tracking'!$P:$P,'MT-Tracking'!$D:$D,Target!$D392,'MT-Tracking'!$F:$F,Target!$C392)</f>
        <v>5939.8919999999998</v>
      </c>
      <c r="S392" s="211">
        <f t="shared" si="33"/>
        <v>0.15691244225084022</v>
      </c>
      <c r="T392" s="217"/>
    </row>
    <row r="393" spans="1:20" s="163" customFormat="1" ht="16.5" customHeight="1" x14ac:dyDescent="0.2">
      <c r="A393" s="193" t="s">
        <v>783</v>
      </c>
      <c r="B393" s="194" t="s">
        <v>5054</v>
      </c>
      <c r="C393" s="194"/>
      <c r="D393" s="194"/>
      <c r="E393" s="195" t="s">
        <v>450</v>
      </c>
      <c r="F393" s="194" t="s">
        <v>5352</v>
      </c>
      <c r="G393" s="196" t="s">
        <v>736</v>
      </c>
      <c r="H393" s="197">
        <v>7</v>
      </c>
      <c r="I393" s="240"/>
      <c r="J393" s="197"/>
      <c r="K393" s="198">
        <f>+SUM(K362:K392)</f>
        <v>261</v>
      </c>
      <c r="L393" s="197"/>
      <c r="M393" s="198"/>
      <c r="N393" s="198">
        <f>+SUM(N362:N392)</f>
        <v>5837531.7249739347</v>
      </c>
      <c r="O393" s="198">
        <f>+SUM(O362:O392)</f>
        <v>972921.9541623228</v>
      </c>
      <c r="P393" s="199"/>
      <c r="Q393" s="198">
        <f>+SUM(Q362:Q392)</f>
        <v>1296612.7221691762</v>
      </c>
      <c r="R393" s="198">
        <f>+SUM(R362:R392)</f>
        <v>1126405.2207599999</v>
      </c>
      <c r="S393" s="215">
        <f t="shared" si="33"/>
        <v>0.868729113559501</v>
      </c>
      <c r="T393" s="220"/>
    </row>
    <row r="394" spans="1:20" outlineLevel="1" x14ac:dyDescent="0.25">
      <c r="A394" s="164" t="s">
        <v>784</v>
      </c>
      <c r="B394" s="165" t="s">
        <v>5054</v>
      </c>
      <c r="C394" s="165"/>
      <c r="D394" s="165" t="s">
        <v>5225</v>
      </c>
      <c r="E394" s="166" t="s">
        <v>5226</v>
      </c>
      <c r="F394" s="165" t="s">
        <v>5353</v>
      </c>
      <c r="G394" s="165" t="s">
        <v>737</v>
      </c>
      <c r="H394" s="158" t="s">
        <v>483</v>
      </c>
      <c r="I394" s="170" t="s">
        <v>498</v>
      </c>
      <c r="J394" s="167" t="s">
        <v>499</v>
      </c>
      <c r="K394" s="185">
        <v>1</v>
      </c>
      <c r="L394" s="158" t="s">
        <v>5298</v>
      </c>
      <c r="M394" s="200"/>
      <c r="N394" s="158">
        <f t="shared" si="35"/>
        <v>110891.66887199998</v>
      </c>
      <c r="O394" s="169">
        <v>18481.944811999998</v>
      </c>
      <c r="P394" s="201"/>
      <c r="Q394" s="169">
        <v>29100.098509015788</v>
      </c>
      <c r="R394" s="169">
        <f>+SUMIFS('MT-Tracking Co.op'!$P$7:$P$402,'MT-Tracking Co.op'!$F$7:$F$402,Target!$I394)+SUMIFS('MT-Tracking'!$P:$P,'MT-Tracking'!$G:$G,Target!$I394)+SUMIFS('MT-Tracking'!$P:$P,'MT-Tracking'!$D:$D,Target!$D394,'MT-Tracking'!$F:$F,Target!$C394)</f>
        <v>21661.416000000001</v>
      </c>
      <c r="S394" s="211">
        <f t="shared" si="33"/>
        <v>0.74437603684705278</v>
      </c>
      <c r="T394" s="217"/>
    </row>
    <row r="395" spans="1:20" outlineLevel="1" x14ac:dyDescent="0.25">
      <c r="A395" s="164" t="s">
        <v>784</v>
      </c>
      <c r="B395" s="165" t="s">
        <v>5054</v>
      </c>
      <c r="C395" s="165"/>
      <c r="D395" s="165" t="s">
        <v>5225</v>
      </c>
      <c r="E395" s="166" t="s">
        <v>5226</v>
      </c>
      <c r="F395" s="165" t="s">
        <v>5353</v>
      </c>
      <c r="G395" s="165" t="s">
        <v>737</v>
      </c>
      <c r="H395" s="158" t="s">
        <v>5299</v>
      </c>
      <c r="I395" s="170" t="s">
        <v>500</v>
      </c>
      <c r="J395" s="167" t="s">
        <v>500</v>
      </c>
      <c r="K395" s="185">
        <v>1</v>
      </c>
      <c r="L395" s="158" t="s">
        <v>5298</v>
      </c>
      <c r="M395" s="200"/>
      <c r="N395" s="158">
        <f t="shared" si="35"/>
        <v>59694.595200000003</v>
      </c>
      <c r="O395" s="169">
        <v>9949.0992000000006</v>
      </c>
      <c r="P395" s="201"/>
      <c r="Q395" s="169">
        <v>9497.0346932720986</v>
      </c>
      <c r="R395" s="169">
        <f>+SUMIFS('MT-Tracking Co.op'!$P$7:$P$402,'MT-Tracking Co.op'!$F$7:$F$402,Target!$I395)+SUMIFS('MT-Tracking'!$P:$P,'MT-Tracking'!$G:$G,Target!$I395)+SUMIFS('MT-Tracking'!$P:$P,'MT-Tracking'!$D:$D,Target!$D395,'MT-Tracking'!$F:$F,Target!$C395)</f>
        <v>8741.8529999999992</v>
      </c>
      <c r="S395" s="211">
        <f t="shared" si="33"/>
        <v>0.92048236974356989</v>
      </c>
      <c r="T395" s="217"/>
    </row>
    <row r="396" spans="1:20" outlineLevel="1" x14ac:dyDescent="0.25">
      <c r="A396" s="164" t="s">
        <v>784</v>
      </c>
      <c r="B396" s="165" t="s">
        <v>5054</v>
      </c>
      <c r="C396" s="165"/>
      <c r="D396" s="165" t="s">
        <v>5225</v>
      </c>
      <c r="E396" s="166" t="s">
        <v>5226</v>
      </c>
      <c r="F396" s="165" t="s">
        <v>5353</v>
      </c>
      <c r="G396" s="165" t="s">
        <v>737</v>
      </c>
      <c r="H396" s="158" t="s">
        <v>5299</v>
      </c>
      <c r="I396" s="170" t="s">
        <v>501</v>
      </c>
      <c r="J396" s="167" t="s">
        <v>501</v>
      </c>
      <c r="K396" s="185">
        <v>1</v>
      </c>
      <c r="L396" s="158" t="s">
        <v>5298</v>
      </c>
      <c r="M396" s="200"/>
      <c r="N396" s="158">
        <f t="shared" si="35"/>
        <v>86387.569500000012</v>
      </c>
      <c r="O396" s="169">
        <v>14397.928250000003</v>
      </c>
      <c r="P396" s="201"/>
      <c r="Q396" s="169">
        <v>13743.71903955812</v>
      </c>
      <c r="R396" s="169">
        <f>+SUMIFS('MT-Tracking Co.op'!$P$7:$P$402,'MT-Tracking Co.op'!$F$7:$F$402,Target!$I396)+SUMIFS('MT-Tracking'!$P:$P,'MT-Tracking'!$G:$G,Target!$I396)+SUMIFS('MT-Tracking'!$P:$P,'MT-Tracking'!$D:$D,Target!$D396,'MT-Tracking'!$F:$F,Target!$C396)</f>
        <v>22438.392999999996</v>
      </c>
      <c r="S396" s="211">
        <f t="shared" si="33"/>
        <v>1.6326289074606564</v>
      </c>
      <c r="T396" s="217"/>
    </row>
    <row r="397" spans="1:20" outlineLevel="1" x14ac:dyDescent="0.25">
      <c r="A397" s="164" t="s">
        <v>784</v>
      </c>
      <c r="B397" s="165" t="s">
        <v>5054</v>
      </c>
      <c r="C397" s="165"/>
      <c r="D397" s="165" t="s">
        <v>5225</v>
      </c>
      <c r="E397" s="166" t="s">
        <v>5226</v>
      </c>
      <c r="F397" s="165" t="s">
        <v>5353</v>
      </c>
      <c r="G397" s="165" t="s">
        <v>737</v>
      </c>
      <c r="H397" s="158" t="s">
        <v>38</v>
      </c>
      <c r="I397" s="170" t="s">
        <v>502</v>
      </c>
      <c r="J397" s="167" t="s">
        <v>503</v>
      </c>
      <c r="K397" s="185">
        <v>1</v>
      </c>
      <c r="L397" s="158" t="s">
        <v>5298</v>
      </c>
      <c r="M397" s="200"/>
      <c r="N397" s="158">
        <f t="shared" si="35"/>
        <v>40565.649959999995</v>
      </c>
      <c r="O397" s="169">
        <v>6760.9416599999995</v>
      </c>
      <c r="P397" s="201"/>
      <c r="Q397" s="169">
        <v>8512.7631791790463</v>
      </c>
      <c r="R397" s="169">
        <f>+SUMIFS('MT-Tracking Co.op'!$P$7:$P$402,'MT-Tracking Co.op'!$F$7:$F$402,Target!$I397)+SUMIFS('MT-Tracking'!$P:$P,'MT-Tracking'!$G:$G,Target!$I397)+SUMIFS('MT-Tracking'!$P:$P,'MT-Tracking'!$D:$D,Target!$D397,'MT-Tracking'!$F:$F,Target!$C397)</f>
        <v>4717.3298400000003</v>
      </c>
      <c r="S397" s="211">
        <f t="shared" si="33"/>
        <v>0.55414790012459036</v>
      </c>
      <c r="T397" s="217"/>
    </row>
    <row r="398" spans="1:20" outlineLevel="1" x14ac:dyDescent="0.25">
      <c r="A398" s="164" t="s">
        <v>784</v>
      </c>
      <c r="B398" s="165" t="s">
        <v>5054</v>
      </c>
      <c r="C398" s="165"/>
      <c r="D398" s="165" t="s">
        <v>5225</v>
      </c>
      <c r="E398" s="166" t="s">
        <v>5226</v>
      </c>
      <c r="F398" s="165" t="s">
        <v>5353</v>
      </c>
      <c r="G398" s="165" t="s">
        <v>737</v>
      </c>
      <c r="H398" s="158" t="s">
        <v>38</v>
      </c>
      <c r="I398" s="170" t="s">
        <v>504</v>
      </c>
      <c r="J398" s="167" t="s">
        <v>505</v>
      </c>
      <c r="K398" s="185">
        <v>1</v>
      </c>
      <c r="L398" s="158" t="s">
        <v>5298</v>
      </c>
      <c r="M398" s="200"/>
      <c r="N398" s="158">
        <f t="shared" si="35"/>
        <v>100842.09048000001</v>
      </c>
      <c r="O398" s="169">
        <v>16807.015080000001</v>
      </c>
      <c r="P398" s="201"/>
      <c r="Q398" s="169">
        <v>21161.865657176961</v>
      </c>
      <c r="R398" s="169">
        <f>+SUMIFS('MT-Tracking Co.op'!$P$7:$P$402,'MT-Tracking Co.op'!$F$7:$F$402,Target!$I398)+SUMIFS('MT-Tracking'!$P:$P,'MT-Tracking'!$G:$G,Target!$I398)+SUMIFS('MT-Tracking'!$P:$P,'MT-Tracking'!$D:$D,Target!$D398,'MT-Tracking'!$F:$F,Target!$C398)</f>
        <v>22186.401119999999</v>
      </c>
      <c r="S398" s="211">
        <f t="shared" ref="S398:S462" si="36">+IFERROR(R398/Q398,0)</f>
        <v>1.0484142314964358</v>
      </c>
      <c r="T398" s="217"/>
    </row>
    <row r="399" spans="1:20" outlineLevel="1" x14ac:dyDescent="0.25">
      <c r="A399" s="164" t="s">
        <v>784</v>
      </c>
      <c r="B399" s="165" t="s">
        <v>5054</v>
      </c>
      <c r="C399" s="165"/>
      <c r="D399" s="165" t="s">
        <v>5225</v>
      </c>
      <c r="E399" s="166" t="s">
        <v>5226</v>
      </c>
      <c r="F399" s="165" t="s">
        <v>5353</v>
      </c>
      <c r="G399" s="165" t="s">
        <v>737</v>
      </c>
      <c r="H399" s="158" t="s">
        <v>38</v>
      </c>
      <c r="I399" s="170" t="s">
        <v>506</v>
      </c>
      <c r="J399" s="167" t="s">
        <v>507</v>
      </c>
      <c r="K399" s="185">
        <v>1</v>
      </c>
      <c r="L399" s="158" t="s">
        <v>5298</v>
      </c>
      <c r="M399" s="200"/>
      <c r="N399" s="158">
        <f t="shared" si="35"/>
        <v>61537.201199999996</v>
      </c>
      <c r="O399" s="169">
        <v>10256.200199999999</v>
      </c>
      <c r="P399" s="201"/>
      <c r="Q399" s="169">
        <v>12913.675019176068</v>
      </c>
      <c r="R399" s="169">
        <f>+SUMIFS('MT-Tracking Co.op'!$P$7:$P$402,'MT-Tracking Co.op'!$F$7:$F$402,Target!$I399)+SUMIFS('MT-Tracking'!$P:$P,'MT-Tracking'!$G:$G,Target!$I399)+SUMIFS('MT-Tracking'!$P:$P,'MT-Tracking'!$D:$D,Target!$D399,'MT-Tracking'!$F:$F,Target!$C399)</f>
        <v>9613.4687999999987</v>
      </c>
      <c r="S399" s="211">
        <f t="shared" si="36"/>
        <v>0.74444097328797176</v>
      </c>
      <c r="T399" s="217"/>
    </row>
    <row r="400" spans="1:20" outlineLevel="1" x14ac:dyDescent="0.25">
      <c r="A400" s="164" t="s">
        <v>784</v>
      </c>
      <c r="B400" s="165" t="s">
        <v>5054</v>
      </c>
      <c r="C400" s="165"/>
      <c r="D400" s="165" t="s">
        <v>5225</v>
      </c>
      <c r="E400" s="166" t="s">
        <v>5226</v>
      </c>
      <c r="F400" s="165" t="s">
        <v>5353</v>
      </c>
      <c r="G400" s="165" t="s">
        <v>737</v>
      </c>
      <c r="H400" s="158" t="s">
        <v>38</v>
      </c>
      <c r="I400" s="170" t="s">
        <v>508</v>
      </c>
      <c r="J400" s="167" t="s">
        <v>509</v>
      </c>
      <c r="K400" s="185">
        <v>1</v>
      </c>
      <c r="L400" s="158" t="s">
        <v>5298</v>
      </c>
      <c r="M400" s="200"/>
      <c r="N400" s="158">
        <f t="shared" si="35"/>
        <v>31171.385520000003</v>
      </c>
      <c r="O400" s="169">
        <v>5195.2309200000009</v>
      </c>
      <c r="P400" s="201"/>
      <c r="Q400" s="169">
        <v>6541.3625360447932</v>
      </c>
      <c r="R400" s="169">
        <f>+SUMIFS('MT-Tracking Co.op'!$P$7:$P$402,'MT-Tracking Co.op'!$F$7:$F$402,Target!$I400)+SUMIFS('MT-Tracking'!$P:$P,'MT-Tracking'!$G:$G,Target!$I400)+SUMIFS('MT-Tracking'!$P:$P,'MT-Tracking'!$D:$D,Target!$D400,'MT-Tracking'!$F:$F,Target!$C400)</f>
        <v>3510.6652800000002</v>
      </c>
      <c r="S400" s="211">
        <f t="shared" si="36"/>
        <v>0.53668715969421088</v>
      </c>
      <c r="T400" s="217"/>
    </row>
    <row r="401" spans="1:20" outlineLevel="1" x14ac:dyDescent="0.25">
      <c r="A401" s="164" t="s">
        <v>784</v>
      </c>
      <c r="B401" s="165" t="s">
        <v>5054</v>
      </c>
      <c r="C401" s="165"/>
      <c r="D401" s="165" t="s">
        <v>5225</v>
      </c>
      <c r="E401" s="166" t="s">
        <v>5226</v>
      </c>
      <c r="F401" s="165" t="s">
        <v>5353</v>
      </c>
      <c r="G401" s="165" t="s">
        <v>737</v>
      </c>
      <c r="H401" s="158" t="s">
        <v>39</v>
      </c>
      <c r="I401" s="170">
        <v>10023</v>
      </c>
      <c r="J401" s="167" t="s">
        <v>510</v>
      </c>
      <c r="K401" s="185">
        <v>1</v>
      </c>
      <c r="L401" s="158" t="s">
        <v>5298</v>
      </c>
      <c r="M401" s="200"/>
      <c r="N401" s="158">
        <f t="shared" si="35"/>
        <v>2895.1884</v>
      </c>
      <c r="O401" s="169">
        <v>482.53140000000002</v>
      </c>
      <c r="P401" s="201"/>
      <c r="Q401" s="169">
        <v>897.43599286581912</v>
      </c>
      <c r="R401" s="169">
        <f>+SUMIFS('MT-Tracking Co.op'!$P$7:$P$402,'MT-Tracking Co.op'!$F$7:$F$402,Target!$I401)+SUMIFS('MT-Tracking'!$P:$P,'MT-Tracking'!$G:$G,Target!$I401)+SUMIFS('MT-Tracking'!$P:$P,'MT-Tracking'!$D:$D,Target!$D401,'MT-Tracking'!$F:$F,Target!$C401)</f>
        <v>0</v>
      </c>
      <c r="S401" s="211">
        <f t="shared" si="36"/>
        <v>0</v>
      </c>
      <c r="T401" s="217"/>
    </row>
    <row r="402" spans="1:20" outlineLevel="1" x14ac:dyDescent="0.25">
      <c r="A402" s="164" t="s">
        <v>784</v>
      </c>
      <c r="B402" s="165" t="s">
        <v>5054</v>
      </c>
      <c r="C402" s="165"/>
      <c r="D402" s="165" t="s">
        <v>5225</v>
      </c>
      <c r="E402" s="166" t="s">
        <v>5226</v>
      </c>
      <c r="F402" s="165" t="s">
        <v>5353</v>
      </c>
      <c r="G402" s="165" t="s">
        <v>737</v>
      </c>
      <c r="H402" s="158" t="s">
        <v>5300</v>
      </c>
      <c r="I402" s="170">
        <v>5120198</v>
      </c>
      <c r="J402" s="167" t="s">
        <v>511</v>
      </c>
      <c r="K402" s="185">
        <v>1</v>
      </c>
      <c r="L402" s="158" t="s">
        <v>5302</v>
      </c>
      <c r="M402" s="200"/>
      <c r="N402" s="158">
        <f t="shared" si="35"/>
        <v>12300.854600000001</v>
      </c>
      <c r="O402" s="169">
        <v>2050.1424333333334</v>
      </c>
      <c r="P402" s="201"/>
      <c r="Q402" s="169">
        <v>2367.6843918669829</v>
      </c>
      <c r="R402" s="169">
        <f>+SUMIFS('MT-Tracking Co.op'!$P$7:$P$402,'MT-Tracking Co.op'!$F$7:$F$402,Target!$I402)+SUMIFS('MT-Tracking'!$P:$P,'MT-Tracking'!$G:$G,Target!$I402)+SUMIFS('MT-Tracking'!$P:$P,'MT-Tracking'!$D:$D,Target!$D402,'MT-Tracking'!$F:$F,Target!$C402)</f>
        <v>3016.7049999999999</v>
      </c>
      <c r="S402" s="211">
        <f t="shared" si="36"/>
        <v>1.2741161830362224</v>
      </c>
      <c r="T402" s="217"/>
    </row>
    <row r="403" spans="1:20" outlineLevel="1" x14ac:dyDescent="0.25">
      <c r="A403" s="164" t="s">
        <v>784</v>
      </c>
      <c r="B403" s="165" t="s">
        <v>5054</v>
      </c>
      <c r="C403" s="165"/>
      <c r="D403" s="165" t="s">
        <v>5225</v>
      </c>
      <c r="E403" s="166" t="s">
        <v>5226</v>
      </c>
      <c r="F403" s="165" t="s">
        <v>5353</v>
      </c>
      <c r="G403" s="165" t="s">
        <v>737</v>
      </c>
      <c r="H403" s="158" t="s">
        <v>5300</v>
      </c>
      <c r="I403" s="170">
        <v>5129618</v>
      </c>
      <c r="J403" s="167" t="s">
        <v>512</v>
      </c>
      <c r="K403" s="185">
        <v>1</v>
      </c>
      <c r="L403" s="158" t="s">
        <v>5302</v>
      </c>
      <c r="M403" s="200"/>
      <c r="N403" s="158">
        <f t="shared" si="35"/>
        <v>10245.458000000001</v>
      </c>
      <c r="O403" s="169">
        <v>1707.5763333333334</v>
      </c>
      <c r="P403" s="201"/>
      <c r="Q403" s="169">
        <v>1972.0589977649774</v>
      </c>
      <c r="R403" s="169">
        <f>+SUMIFS('MT-Tracking Co.op'!$P$7:$P$402,'MT-Tracking Co.op'!$F$7:$F$402,Target!$I403)+SUMIFS('MT-Tracking'!$P:$P,'MT-Tracking'!$G:$G,Target!$I403)+SUMIFS('MT-Tracking'!$P:$P,'MT-Tracking'!$D:$D,Target!$D403,'MT-Tracking'!$F:$F,Target!$C403)</f>
        <v>2201.4369999999999</v>
      </c>
      <c r="S403" s="211">
        <f t="shared" si="36"/>
        <v>1.1163139655025467</v>
      </c>
      <c r="T403" s="217"/>
    </row>
    <row r="404" spans="1:20" outlineLevel="1" x14ac:dyDescent="0.25">
      <c r="A404" s="164" t="s">
        <v>784</v>
      </c>
      <c r="B404" s="165" t="s">
        <v>5054</v>
      </c>
      <c r="C404" s="165"/>
      <c r="D404" s="165" t="s">
        <v>5225</v>
      </c>
      <c r="E404" s="166" t="s">
        <v>5226</v>
      </c>
      <c r="F404" s="165" t="s">
        <v>5353</v>
      </c>
      <c r="G404" s="165" t="s">
        <v>737</v>
      </c>
      <c r="H404" s="158" t="s">
        <v>5300</v>
      </c>
      <c r="I404" s="170">
        <v>5271485</v>
      </c>
      <c r="J404" s="167" t="s">
        <v>513</v>
      </c>
      <c r="K404" s="185">
        <v>1</v>
      </c>
      <c r="L404" s="158" t="s">
        <v>5302</v>
      </c>
      <c r="M404" s="200"/>
      <c r="N404" s="158">
        <f t="shared" si="35"/>
        <v>12058.076999999999</v>
      </c>
      <c r="O404" s="169">
        <v>2009.6795</v>
      </c>
      <c r="P404" s="201"/>
      <c r="Q404" s="169">
        <v>2320.9542456367421</v>
      </c>
      <c r="R404" s="169">
        <f>+SUMIFS('MT-Tracking Co.op'!$P$7:$P$402,'MT-Tracking Co.op'!$F$7:$F$402,Target!$I404)+SUMIFS('MT-Tracking'!$P:$P,'MT-Tracking'!$G:$G,Target!$I404)+SUMIFS('MT-Tracking'!$P:$P,'MT-Tracking'!$D:$D,Target!$D404,'MT-Tracking'!$F:$F,Target!$C404)</f>
        <v>2841.915</v>
      </c>
      <c r="S404" s="211">
        <f t="shared" si="36"/>
        <v>1.2244597261417942</v>
      </c>
      <c r="T404" s="217"/>
    </row>
    <row r="405" spans="1:20" outlineLevel="1" x14ac:dyDescent="0.25">
      <c r="A405" s="164" t="s">
        <v>784</v>
      </c>
      <c r="B405" s="165" t="s">
        <v>5054</v>
      </c>
      <c r="C405" s="165"/>
      <c r="D405" s="165" t="s">
        <v>5225</v>
      </c>
      <c r="E405" s="166" t="s">
        <v>5226</v>
      </c>
      <c r="F405" s="165" t="s">
        <v>5353</v>
      </c>
      <c r="G405" s="165" t="s">
        <v>737</v>
      </c>
      <c r="H405" s="158" t="s">
        <v>5300</v>
      </c>
      <c r="I405" s="170">
        <v>5290864</v>
      </c>
      <c r="J405" s="167" t="s">
        <v>514</v>
      </c>
      <c r="K405" s="185">
        <v>1</v>
      </c>
      <c r="L405" s="158" t="s">
        <v>5302</v>
      </c>
      <c r="M405" s="200"/>
      <c r="N405" s="158">
        <f t="shared" si="35"/>
        <v>7001.4051999999992</v>
      </c>
      <c r="O405" s="169">
        <v>1166.9008666666666</v>
      </c>
      <c r="P405" s="201"/>
      <c r="Q405" s="169">
        <v>1347.6395219870599</v>
      </c>
      <c r="R405" s="169">
        <f>+SUMIFS('MT-Tracking Co.op'!$P$7:$P$402,'MT-Tracking Co.op'!$F$7:$F$402,Target!$I405)+SUMIFS('MT-Tracking'!$P:$P,'MT-Tracking'!$G:$G,Target!$I405)+SUMIFS('MT-Tracking'!$P:$P,'MT-Tracking'!$D:$D,Target!$D405,'MT-Tracking'!$F:$F,Target!$C405)</f>
        <v>1869.5960000000002</v>
      </c>
      <c r="S405" s="211">
        <f t="shared" si="36"/>
        <v>1.3873116434306771</v>
      </c>
      <c r="T405" s="217"/>
    </row>
    <row r="406" spans="1:20" outlineLevel="1" x14ac:dyDescent="0.25">
      <c r="A406" s="164" t="s">
        <v>784</v>
      </c>
      <c r="B406" s="165" t="s">
        <v>5054</v>
      </c>
      <c r="C406" s="165"/>
      <c r="D406" s="165" t="s">
        <v>5225</v>
      </c>
      <c r="E406" s="166" t="s">
        <v>5226</v>
      </c>
      <c r="F406" s="165" t="s">
        <v>5353</v>
      </c>
      <c r="G406" s="165" t="s">
        <v>737</v>
      </c>
      <c r="H406" s="158" t="s">
        <v>5300</v>
      </c>
      <c r="I406" s="170">
        <v>5334265</v>
      </c>
      <c r="J406" s="167" t="s">
        <v>515</v>
      </c>
      <c r="K406" s="185">
        <v>1</v>
      </c>
      <c r="L406" s="158" t="s">
        <v>5302</v>
      </c>
      <c r="M406" s="200"/>
      <c r="N406" s="158">
        <f t="shared" si="35"/>
        <v>12510.126</v>
      </c>
      <c r="O406" s="169">
        <v>2085.0210000000002</v>
      </c>
      <c r="P406" s="201"/>
      <c r="Q406" s="169">
        <v>2407.9652214155371</v>
      </c>
      <c r="R406" s="169">
        <f>+SUMIFS('MT-Tracking Co.op'!$P$7:$P$402,'MT-Tracking Co.op'!$F$7:$F$402,Target!$I406)+SUMIFS('MT-Tracking'!$P:$P,'MT-Tracking'!$G:$G,Target!$I406)+SUMIFS('MT-Tracking'!$P:$P,'MT-Tracking'!$D:$D,Target!$D406,'MT-Tracking'!$F:$F,Target!$C406)</f>
        <v>3193.098</v>
      </c>
      <c r="S406" s="211">
        <f t="shared" si="36"/>
        <v>1.3260565275618548</v>
      </c>
      <c r="T406" s="217"/>
    </row>
    <row r="407" spans="1:20" outlineLevel="1" x14ac:dyDescent="0.25">
      <c r="A407" s="164" t="s">
        <v>784</v>
      </c>
      <c r="B407" s="165" t="s">
        <v>5054</v>
      </c>
      <c r="C407" s="165"/>
      <c r="D407" s="165" t="s">
        <v>5225</v>
      </c>
      <c r="E407" s="166" t="s">
        <v>5226</v>
      </c>
      <c r="F407" s="165" t="s">
        <v>5353</v>
      </c>
      <c r="G407" s="165" t="s">
        <v>737</v>
      </c>
      <c r="H407" s="158" t="s">
        <v>5300</v>
      </c>
      <c r="I407" s="170">
        <v>5330366</v>
      </c>
      <c r="J407" s="167" t="s">
        <v>516</v>
      </c>
      <c r="K407" s="185">
        <v>1</v>
      </c>
      <c r="L407" s="158" t="s">
        <v>5302</v>
      </c>
      <c r="M407" s="200"/>
      <c r="N407" s="158">
        <f t="shared" si="35"/>
        <v>15854.743799999997</v>
      </c>
      <c r="O407" s="169">
        <v>2642.4572999999996</v>
      </c>
      <c r="P407" s="201"/>
      <c r="Q407" s="169">
        <v>3051.7415783704823</v>
      </c>
      <c r="R407" s="169">
        <f>+SUMIFS('MT-Tracking Co.op'!$P$7:$P$402,'MT-Tracking Co.op'!$F$7:$F$402,Target!$I407)+SUMIFS('MT-Tracking'!$P:$P,'MT-Tracking'!$G:$G,Target!$I407)+SUMIFS('MT-Tracking'!$P:$P,'MT-Tracking'!$D:$D,Target!$D407,'MT-Tracking'!$F:$F,Target!$C407)</f>
        <v>3963.5039999999999</v>
      </c>
      <c r="S407" s="211">
        <f t="shared" si="36"/>
        <v>1.2987678996451479</v>
      </c>
      <c r="T407" s="217"/>
    </row>
    <row r="408" spans="1:20" outlineLevel="1" x14ac:dyDescent="0.25">
      <c r="A408" s="164" t="s">
        <v>784</v>
      </c>
      <c r="B408" s="165" t="s">
        <v>5054</v>
      </c>
      <c r="C408" s="165"/>
      <c r="D408" s="165" t="s">
        <v>5225</v>
      </c>
      <c r="E408" s="166" t="s">
        <v>5226</v>
      </c>
      <c r="F408" s="165" t="s">
        <v>5353</v>
      </c>
      <c r="G408" s="165" t="s">
        <v>737</v>
      </c>
      <c r="H408" s="158" t="s">
        <v>5300</v>
      </c>
      <c r="I408" s="170">
        <v>5279494</v>
      </c>
      <c r="J408" s="167" t="s">
        <v>517</v>
      </c>
      <c r="K408" s="185">
        <v>1</v>
      </c>
      <c r="L408" s="158" t="s">
        <v>5302</v>
      </c>
      <c r="M408" s="200"/>
      <c r="N408" s="158">
        <f t="shared" si="35"/>
        <v>8966.4648000000016</v>
      </c>
      <c r="O408" s="169">
        <v>1494.4108000000001</v>
      </c>
      <c r="P408" s="201"/>
      <c r="Q408" s="169">
        <v>1725.8767335713983</v>
      </c>
      <c r="R408" s="169">
        <f>+SUMIFS('MT-Tracking Co.op'!$P$7:$P$402,'MT-Tracking Co.op'!$F$7:$F$402,Target!$I408)+SUMIFS('MT-Tracking'!$P:$P,'MT-Tracking'!$G:$G,Target!$I408)+SUMIFS('MT-Tracking'!$P:$P,'MT-Tracking'!$D:$D,Target!$D408,'MT-Tracking'!$F:$F,Target!$C408)</f>
        <v>238.464</v>
      </c>
      <c r="S408" s="211">
        <f t="shared" si="36"/>
        <v>0.13816977502590275</v>
      </c>
      <c r="T408" s="217"/>
    </row>
    <row r="409" spans="1:20" outlineLevel="1" x14ac:dyDescent="0.25">
      <c r="A409" s="164" t="s">
        <v>784</v>
      </c>
      <c r="B409" s="165" t="s">
        <v>5054</v>
      </c>
      <c r="C409" s="165"/>
      <c r="D409" s="165" t="s">
        <v>5225</v>
      </c>
      <c r="E409" s="166" t="s">
        <v>5226</v>
      </c>
      <c r="F409" s="165" t="s">
        <v>5353</v>
      </c>
      <c r="G409" s="165" t="s">
        <v>737</v>
      </c>
      <c r="H409" s="158" t="s">
        <v>5300</v>
      </c>
      <c r="I409" s="170">
        <v>5336294</v>
      </c>
      <c r="J409" s="167" t="s">
        <v>518</v>
      </c>
      <c r="K409" s="185">
        <v>1</v>
      </c>
      <c r="L409" s="158" t="s">
        <v>5302</v>
      </c>
      <c r="M409" s="200"/>
      <c r="N409" s="158">
        <f t="shared" si="35"/>
        <v>4850.1455999999998</v>
      </c>
      <c r="O409" s="169">
        <v>808.35759999999993</v>
      </c>
      <c r="P409" s="201"/>
      <c r="Q409" s="169">
        <v>933.56229374521024</v>
      </c>
      <c r="R409" s="169">
        <f>+SUMIFS('MT-Tracking Co.op'!$P$7:$P$402,'MT-Tracking Co.op'!$F$7:$F$402,Target!$I409)+SUMIFS('MT-Tracking'!$P:$P,'MT-Tracking'!$G:$G,Target!$I409)+SUMIFS('MT-Tracking'!$P:$P,'MT-Tracking'!$D:$D,Target!$D409,'MT-Tracking'!$F:$F,Target!$C409)</f>
        <v>1206.2650000000001</v>
      </c>
      <c r="S409" s="211">
        <f t="shared" si="36"/>
        <v>1.2921098121484504</v>
      </c>
      <c r="T409" s="217"/>
    </row>
    <row r="410" spans="1:20" outlineLevel="1" x14ac:dyDescent="0.25">
      <c r="A410" s="164" t="s">
        <v>784</v>
      </c>
      <c r="B410" s="165" t="s">
        <v>5054</v>
      </c>
      <c r="C410" s="165"/>
      <c r="D410" s="165" t="s">
        <v>5225</v>
      </c>
      <c r="E410" s="166" t="s">
        <v>5226</v>
      </c>
      <c r="F410" s="165" t="s">
        <v>5353</v>
      </c>
      <c r="G410" s="165" t="s">
        <v>737</v>
      </c>
      <c r="H410" s="158" t="s">
        <v>5300</v>
      </c>
      <c r="I410" s="170">
        <v>5334957</v>
      </c>
      <c r="J410" s="167" t="s">
        <v>519</v>
      </c>
      <c r="K410" s="185">
        <v>1</v>
      </c>
      <c r="L410" s="158" t="s">
        <v>5302</v>
      </c>
      <c r="M410" s="200"/>
      <c r="N410" s="158">
        <f t="shared" si="35"/>
        <v>9005.7330000000002</v>
      </c>
      <c r="O410" s="169">
        <v>1500.9555</v>
      </c>
      <c r="P410" s="201"/>
      <c r="Q410" s="169">
        <v>1733.4351274602836</v>
      </c>
      <c r="R410" s="169">
        <f>+SUMIFS('MT-Tracking Co.op'!$P$7:$P$402,'MT-Tracking Co.op'!$F$7:$F$402,Target!$I410)+SUMIFS('MT-Tracking'!$P:$P,'MT-Tracking'!$G:$G,Target!$I410)+SUMIFS('MT-Tracking'!$P:$P,'MT-Tracking'!$D:$D,Target!$D410,'MT-Tracking'!$F:$F,Target!$C410)</f>
        <v>319.762</v>
      </c>
      <c r="S410" s="211">
        <f t="shared" si="36"/>
        <v>0.18446724364498976</v>
      </c>
      <c r="T410" s="217"/>
    </row>
    <row r="411" spans="1:20" outlineLevel="1" x14ac:dyDescent="0.25">
      <c r="A411" s="164" t="s">
        <v>784</v>
      </c>
      <c r="B411" s="165" t="s">
        <v>5054</v>
      </c>
      <c r="C411" s="165" t="s">
        <v>710</v>
      </c>
      <c r="D411" s="165" t="s">
        <v>5225</v>
      </c>
      <c r="E411" s="166" t="s">
        <v>5226</v>
      </c>
      <c r="F411" s="165" t="s">
        <v>5353</v>
      </c>
      <c r="G411" s="165" t="s">
        <v>737</v>
      </c>
      <c r="H411" s="158" t="s">
        <v>5301</v>
      </c>
      <c r="I411" s="241"/>
      <c r="J411" s="189"/>
      <c r="K411" s="185">
        <v>284</v>
      </c>
      <c r="L411" s="158" t="s">
        <v>5302</v>
      </c>
      <c r="M411" s="200"/>
      <c r="N411" s="158">
        <f t="shared" si="35"/>
        <v>1060094.1177400013</v>
      </c>
      <c r="O411" s="169">
        <v>176682.35295666687</v>
      </c>
      <c r="P411" s="201"/>
      <c r="Q411" s="169">
        <v>204048.28592015061</v>
      </c>
      <c r="R411" s="169">
        <f>+SUMIFS('MT-Tracking Co.op'!$P$7:$P$402,'MT-Tracking Co.op'!$F$7:$F$402,Target!$I411)+SUMIFS('MT-Tracking'!$P:$P,'MT-Tracking'!$G:$G,Target!$I411)+SUMIFS('MT-Tracking'!$P:$P,'MT-Tracking'!$D:$D,Target!$D411,'MT-Tracking'!$F:$F,Target!$C411)</f>
        <v>147985.21200000044</v>
      </c>
      <c r="S411" s="211">
        <f t="shared" si="36"/>
        <v>0.72524604327188957</v>
      </c>
      <c r="T411" s="217"/>
    </row>
    <row r="412" spans="1:20" outlineLevel="1" x14ac:dyDescent="0.25">
      <c r="A412" s="164" t="s">
        <v>784</v>
      </c>
      <c r="B412" s="165" t="s">
        <v>5054</v>
      </c>
      <c r="C412" s="165" t="s">
        <v>921</v>
      </c>
      <c r="D412" s="165" t="s">
        <v>5225</v>
      </c>
      <c r="E412" s="166" t="s">
        <v>5226</v>
      </c>
      <c r="F412" s="165" t="s">
        <v>5353</v>
      </c>
      <c r="G412" s="165" t="s">
        <v>737</v>
      </c>
      <c r="H412" s="158" t="s">
        <v>1300</v>
      </c>
      <c r="I412" s="241"/>
      <c r="J412" s="167" t="s">
        <v>1306</v>
      </c>
      <c r="K412" s="185">
        <v>5</v>
      </c>
      <c r="L412" s="158" t="s">
        <v>5302</v>
      </c>
      <c r="M412" s="200"/>
      <c r="N412" s="158">
        <f t="shared" si="35"/>
        <v>65497.868333333325</v>
      </c>
      <c r="O412" s="169">
        <v>10916.311388888887</v>
      </c>
      <c r="P412" s="201"/>
      <c r="Q412" s="169">
        <v>17164.470295663647</v>
      </c>
      <c r="R412" s="169">
        <f>+SUMIFS('MT-Tracking Co.op'!$P$7:$P$402,'MT-Tracking Co.op'!$F$7:$F$402,Target!$I412)+SUMIFS('MT-Tracking'!$P:$P,'MT-Tracking'!$G:$G,Target!$I412)+SUMIFS('MT-Tracking'!$P:$P,'MT-Tracking'!$D:$D,Target!$D412,'MT-Tracking'!$F:$F,Target!$C412)</f>
        <v>11941.665840000001</v>
      </c>
      <c r="S412" s="211">
        <f t="shared" si="36"/>
        <v>0.69572003296931861</v>
      </c>
      <c r="T412" s="217"/>
    </row>
    <row r="413" spans="1:20" s="163" customFormat="1" ht="16.5" customHeight="1" x14ac:dyDescent="0.2">
      <c r="A413" s="172" t="s">
        <v>784</v>
      </c>
      <c r="B413" s="173" t="s">
        <v>5054</v>
      </c>
      <c r="C413" s="173"/>
      <c r="D413" s="173" t="s">
        <v>5225</v>
      </c>
      <c r="E413" s="174" t="s">
        <v>5226</v>
      </c>
      <c r="F413" s="173" t="s">
        <v>5353</v>
      </c>
      <c r="G413" s="175" t="s">
        <v>737</v>
      </c>
      <c r="H413" s="176">
        <v>6</v>
      </c>
      <c r="I413" s="237"/>
      <c r="J413" s="176"/>
      <c r="K413" s="177">
        <f>+SUM(K394:K412)</f>
        <v>306</v>
      </c>
      <c r="L413" s="176"/>
      <c r="M413" s="177">
        <f>+SUM(M394:M412)</f>
        <v>0</v>
      </c>
      <c r="N413" s="177">
        <f>+SUM(N394:N412)</f>
        <v>1712370.3432053349</v>
      </c>
      <c r="O413" s="177">
        <f>+SUM(O394:O412)</f>
        <v>285395.05720088904</v>
      </c>
      <c r="P413" s="187"/>
      <c r="Q413" s="177">
        <f>+SUM(Q394:Q412)</f>
        <v>341441.62895392161</v>
      </c>
      <c r="R413" s="177">
        <f>+SUM(R394:R412)</f>
        <v>271647.15088000044</v>
      </c>
      <c r="S413" s="214">
        <f t="shared" si="36"/>
        <v>0.79558884402071517</v>
      </c>
      <c r="T413" s="219"/>
    </row>
    <row r="414" spans="1:20" outlineLevel="1" x14ac:dyDescent="0.25">
      <c r="A414" s="164" t="s">
        <v>784</v>
      </c>
      <c r="B414" s="165" t="s">
        <v>5054</v>
      </c>
      <c r="C414" s="165"/>
      <c r="D414" s="165" t="s">
        <v>774</v>
      </c>
      <c r="E414" s="166" t="s">
        <v>536</v>
      </c>
      <c r="F414" s="165" t="s">
        <v>5354</v>
      </c>
      <c r="G414" s="165" t="s">
        <v>738</v>
      </c>
      <c r="H414" s="158" t="s">
        <v>38</v>
      </c>
      <c r="I414" s="236" t="s">
        <v>520</v>
      </c>
      <c r="J414" s="167" t="s">
        <v>521</v>
      </c>
      <c r="K414" s="185">
        <v>1</v>
      </c>
      <c r="L414" s="158" t="s">
        <v>5298</v>
      </c>
      <c r="M414" s="200"/>
      <c r="N414" s="158">
        <f t="shared" si="35"/>
        <v>69234.220799999996</v>
      </c>
      <c r="O414" s="169">
        <v>11539.0368</v>
      </c>
      <c r="P414" s="201"/>
      <c r="Q414" s="169">
        <v>14528.906258042171</v>
      </c>
      <c r="R414" s="169">
        <f>+SUMIFS('MT-Tracking Co.op'!$P$7:$P$402,'MT-Tracking Co.op'!$F$7:$F$402,Target!$I414)+SUMIFS('MT-Tracking'!$P:$P,'MT-Tracking'!$G:$G,Target!$I414)+SUMIFS('MT-Tracking'!$P:$P,'MT-Tracking'!$D:$D,Target!$D414,'MT-Tracking'!$F:$F,Target!$C414)</f>
        <v>7912.9904399999996</v>
      </c>
      <c r="S414" s="211">
        <f t="shared" si="36"/>
        <v>0.54463772423474277</v>
      </c>
      <c r="T414" s="217"/>
    </row>
    <row r="415" spans="1:20" outlineLevel="1" x14ac:dyDescent="0.25">
      <c r="A415" s="164" t="s">
        <v>784</v>
      </c>
      <c r="B415" s="165" t="s">
        <v>5054</v>
      </c>
      <c r="C415" s="165"/>
      <c r="D415" s="165" t="s">
        <v>774</v>
      </c>
      <c r="E415" s="166" t="s">
        <v>536</v>
      </c>
      <c r="F415" s="165" t="s">
        <v>5354</v>
      </c>
      <c r="G415" s="165" t="s">
        <v>738</v>
      </c>
      <c r="H415" s="158" t="s">
        <v>5299</v>
      </c>
      <c r="I415" s="170" t="s">
        <v>522</v>
      </c>
      <c r="J415" s="167" t="s">
        <v>522</v>
      </c>
      <c r="K415" s="185">
        <v>1</v>
      </c>
      <c r="L415" s="158" t="s">
        <v>5298</v>
      </c>
      <c r="M415" s="200"/>
      <c r="N415" s="158">
        <f t="shared" si="35"/>
        <v>68540.743999999992</v>
      </c>
      <c r="O415" s="169">
        <v>11423.457333333332</v>
      </c>
      <c r="P415" s="201"/>
      <c r="Q415" s="169">
        <v>10904.401336332059</v>
      </c>
      <c r="R415" s="169">
        <f>+SUMIFS('MT-Tracking Co.op'!$P$7:$P$402,'MT-Tracking Co.op'!$F$7:$F$402,Target!$I415)+SUMIFS('MT-Tracking'!$P:$P,'MT-Tracking'!$G:$G,Target!$I415)+SUMIFS('MT-Tracking'!$P:$P,'MT-Tracking'!$D:$D,Target!$D415,'MT-Tracking'!$F:$F,Target!$C415)</f>
        <v>8954.5220000000008</v>
      </c>
      <c r="S415" s="211">
        <f t="shared" si="36"/>
        <v>0.82118419194318248</v>
      </c>
      <c r="T415" s="217"/>
    </row>
    <row r="416" spans="1:20" outlineLevel="1" x14ac:dyDescent="0.25">
      <c r="A416" s="164" t="s">
        <v>784</v>
      </c>
      <c r="B416" s="165" t="s">
        <v>5054</v>
      </c>
      <c r="C416" s="165"/>
      <c r="D416" s="165" t="s">
        <v>774</v>
      </c>
      <c r="E416" s="166" t="s">
        <v>536</v>
      </c>
      <c r="F416" s="165" t="s">
        <v>5354</v>
      </c>
      <c r="G416" s="165" t="s">
        <v>738</v>
      </c>
      <c r="H416" s="158" t="s">
        <v>5299</v>
      </c>
      <c r="I416" s="170" t="s">
        <v>523</v>
      </c>
      <c r="J416" s="167" t="s">
        <v>523</v>
      </c>
      <c r="K416" s="185">
        <v>1</v>
      </c>
      <c r="L416" s="158" t="s">
        <v>5298</v>
      </c>
      <c r="M416" s="200"/>
      <c r="N416" s="158">
        <f t="shared" si="35"/>
        <v>177519.98699999999</v>
      </c>
      <c r="O416" s="169">
        <v>29586.664499999999</v>
      </c>
      <c r="P416" s="201"/>
      <c r="Q416" s="169">
        <v>28242.313556859699</v>
      </c>
      <c r="R416" s="169">
        <f>+SUMIFS('MT-Tracking Co.op'!$P$7:$P$402,'MT-Tracking Co.op'!$F$7:$F$402,Target!$I416)+SUMIFS('MT-Tracking'!$P:$P,'MT-Tracking'!$G:$G,Target!$I416)+SUMIFS('MT-Tracking'!$P:$P,'MT-Tracking'!$D:$D,Target!$D416,'MT-Tracking'!$F:$F,Target!$C416)</f>
        <v>62219.203000000009</v>
      </c>
      <c r="S416" s="211">
        <f t="shared" si="36"/>
        <v>2.2030490835934988</v>
      </c>
      <c r="T416" s="217"/>
    </row>
    <row r="417" spans="1:20" outlineLevel="1" x14ac:dyDescent="0.25">
      <c r="A417" s="164" t="s">
        <v>784</v>
      </c>
      <c r="B417" s="165" t="s">
        <v>5054</v>
      </c>
      <c r="C417" s="165"/>
      <c r="D417" s="165" t="s">
        <v>774</v>
      </c>
      <c r="E417" s="166" t="s">
        <v>536</v>
      </c>
      <c r="F417" s="165" t="s">
        <v>5354</v>
      </c>
      <c r="G417" s="165" t="s">
        <v>738</v>
      </c>
      <c r="H417" s="158" t="s">
        <v>5299</v>
      </c>
      <c r="I417" s="170" t="s">
        <v>524</v>
      </c>
      <c r="J417" s="167" t="s">
        <v>524</v>
      </c>
      <c r="K417" s="185">
        <v>1</v>
      </c>
      <c r="L417" s="158" t="s">
        <v>5298</v>
      </c>
      <c r="M417" s="200"/>
      <c r="N417" s="158">
        <f t="shared" si="35"/>
        <v>81092.823000000004</v>
      </c>
      <c r="O417" s="169">
        <v>13515.470500000001</v>
      </c>
      <c r="P417" s="201"/>
      <c r="Q417" s="169">
        <v>12901.358168626522</v>
      </c>
      <c r="R417" s="169">
        <f>+SUMIFS('MT-Tracking Co.op'!$P$7:$P$402,'MT-Tracking Co.op'!$F$7:$F$402,Target!$I417)+SUMIFS('MT-Tracking'!$P:$P,'MT-Tracking'!$G:$G,Target!$I417)+SUMIFS('MT-Tracking'!$P:$P,'MT-Tracking'!$D:$D,Target!$D417,'MT-Tracking'!$F:$F,Target!$C417)</f>
        <v>20657.341</v>
      </c>
      <c r="S417" s="211">
        <f t="shared" si="36"/>
        <v>1.6011756847611944</v>
      </c>
      <c r="T417" s="217"/>
    </row>
    <row r="418" spans="1:20" outlineLevel="1" x14ac:dyDescent="0.25">
      <c r="A418" s="164" t="s">
        <v>784</v>
      </c>
      <c r="B418" s="165" t="s">
        <v>5054</v>
      </c>
      <c r="C418" s="165"/>
      <c r="D418" s="165" t="s">
        <v>774</v>
      </c>
      <c r="E418" s="166" t="s">
        <v>536</v>
      </c>
      <c r="F418" s="165" t="s">
        <v>5354</v>
      </c>
      <c r="G418" s="165" t="s">
        <v>738</v>
      </c>
      <c r="H418" s="158" t="s">
        <v>39</v>
      </c>
      <c r="I418" s="170">
        <v>10024</v>
      </c>
      <c r="J418" s="167" t="s">
        <v>525</v>
      </c>
      <c r="K418" s="185">
        <v>1</v>
      </c>
      <c r="L418" s="158" t="s">
        <v>5298</v>
      </c>
      <c r="M418" s="200"/>
      <c r="N418" s="158">
        <f t="shared" si="35"/>
        <v>8238.1751999999997</v>
      </c>
      <c r="O418" s="169">
        <v>1373.0291999999999</v>
      </c>
      <c r="P418" s="201"/>
      <c r="Q418" s="169">
        <v>2553.6282682033984</v>
      </c>
      <c r="R418" s="169">
        <f>+SUMIFS('MT-Tracking Co.op'!$P$7:$P$402,'MT-Tracking Co.op'!$F$7:$F$402,Target!$I418)+SUMIFS('MT-Tracking'!$P:$P,'MT-Tracking'!$G:$G,Target!$I418)+SUMIFS('MT-Tracking'!$P:$P,'MT-Tracking'!$D:$D,Target!$D418,'MT-Tracking'!$F:$F,Target!$C418)</f>
        <v>0</v>
      </c>
      <c r="S418" s="211">
        <f t="shared" si="36"/>
        <v>0</v>
      </c>
      <c r="T418" s="217"/>
    </row>
    <row r="419" spans="1:20" outlineLevel="1" x14ac:dyDescent="0.25">
      <c r="A419" s="164" t="s">
        <v>784</v>
      </c>
      <c r="B419" s="165" t="s">
        <v>5054</v>
      </c>
      <c r="C419" s="165"/>
      <c r="D419" s="165" t="s">
        <v>774</v>
      </c>
      <c r="E419" s="166" t="s">
        <v>536</v>
      </c>
      <c r="F419" s="165" t="s">
        <v>5354</v>
      </c>
      <c r="G419" s="165" t="s">
        <v>738</v>
      </c>
      <c r="H419" s="158" t="s">
        <v>39</v>
      </c>
      <c r="I419" s="170">
        <v>10016</v>
      </c>
      <c r="J419" s="167" t="s">
        <v>526</v>
      </c>
      <c r="K419" s="185">
        <v>1</v>
      </c>
      <c r="L419" s="158" t="s">
        <v>5298</v>
      </c>
      <c r="M419" s="200"/>
      <c r="N419" s="158">
        <f t="shared" si="35"/>
        <v>20747.684735999996</v>
      </c>
      <c r="O419" s="169">
        <v>3457.9474559999994</v>
      </c>
      <c r="P419" s="201"/>
      <c r="Q419" s="169">
        <v>6431.2633508476192</v>
      </c>
      <c r="R419" s="169">
        <f>+SUMIFS('MT-Tracking Co.op'!$P$7:$P$402,'MT-Tracking Co.op'!$F$7:$F$402,Target!$I419)+SUMIFS('MT-Tracking'!$P:$P,'MT-Tracking'!$G:$G,Target!$I419)+SUMIFS('MT-Tracking'!$P:$P,'MT-Tracking'!$D:$D,Target!$D419,'MT-Tracking'!$F:$F,Target!$C419)</f>
        <v>0</v>
      </c>
      <c r="S419" s="211">
        <f t="shared" si="36"/>
        <v>0</v>
      </c>
      <c r="T419" s="217"/>
    </row>
    <row r="420" spans="1:20" outlineLevel="1" x14ac:dyDescent="0.25">
      <c r="A420" s="164" t="s">
        <v>784</v>
      </c>
      <c r="B420" s="165" t="s">
        <v>5054</v>
      </c>
      <c r="C420" s="165"/>
      <c r="D420" s="165" t="s">
        <v>774</v>
      </c>
      <c r="E420" s="166" t="s">
        <v>536</v>
      </c>
      <c r="F420" s="165" t="s">
        <v>5354</v>
      </c>
      <c r="G420" s="165" t="s">
        <v>738</v>
      </c>
      <c r="H420" s="158" t="s">
        <v>178</v>
      </c>
      <c r="I420" s="170">
        <v>5010251</v>
      </c>
      <c r="J420" s="167" t="s">
        <v>527</v>
      </c>
      <c r="K420" s="185">
        <v>1</v>
      </c>
      <c r="L420" s="158" t="s">
        <v>5298</v>
      </c>
      <c r="M420" s="200"/>
      <c r="N420" s="158">
        <f t="shared" si="35"/>
        <v>179336.60208000001</v>
      </c>
      <c r="O420" s="169">
        <v>29889.433680000002</v>
      </c>
      <c r="P420" s="201"/>
      <c r="Q420" s="169">
        <v>30023.091175659465</v>
      </c>
      <c r="R420" s="169">
        <f>+SUMIFS('MT-Tracking Co.op'!$P$7:$P$402,'MT-Tracking Co.op'!$F$7:$F$402,Target!$I420)+SUMIFS('MT-Tracking'!$P:$P,'MT-Tracking'!$G:$G,Target!$I420)+SUMIFS('MT-Tracking'!$P:$P,'MT-Tracking'!$D:$D,Target!$D420,'MT-Tracking'!$F:$F,Target!$C420)</f>
        <v>38769.612000000001</v>
      </c>
      <c r="S420" s="211">
        <f t="shared" si="36"/>
        <v>1.2913264584637967</v>
      </c>
      <c r="T420" s="217"/>
    </row>
    <row r="421" spans="1:20" outlineLevel="1" x14ac:dyDescent="0.25">
      <c r="A421" s="164" t="s">
        <v>784</v>
      </c>
      <c r="B421" s="165" t="s">
        <v>5054</v>
      </c>
      <c r="C421" s="165"/>
      <c r="D421" s="165" t="s">
        <v>774</v>
      </c>
      <c r="E421" s="166" t="s">
        <v>536</v>
      </c>
      <c r="F421" s="165" t="s">
        <v>5354</v>
      </c>
      <c r="G421" s="165" t="s">
        <v>738</v>
      </c>
      <c r="H421" s="158" t="s">
        <v>5300</v>
      </c>
      <c r="I421" s="170">
        <v>5331659</v>
      </c>
      <c r="J421" s="167" t="s">
        <v>528</v>
      </c>
      <c r="K421" s="185">
        <v>1</v>
      </c>
      <c r="L421" s="158" t="s">
        <v>5298</v>
      </c>
      <c r="M421" s="200"/>
      <c r="N421" s="158">
        <f t="shared" si="35"/>
        <v>15137.256999999998</v>
      </c>
      <c r="O421" s="169">
        <v>2522.8761666666664</v>
      </c>
      <c r="P421" s="201"/>
      <c r="Q421" s="169">
        <v>2913.6387917778675</v>
      </c>
      <c r="R421" s="169">
        <f>+SUMIFS('MT-Tracking Co.op'!$P$7:$P$402,'MT-Tracking Co.op'!$F$7:$F$402,Target!$I421)+SUMIFS('MT-Tracking'!$P:$P,'MT-Tracking'!$G:$G,Target!$I421)+SUMIFS('MT-Tracking'!$P:$P,'MT-Tracking'!$D:$D,Target!$D421,'MT-Tracking'!$F:$F,Target!$C421)</f>
        <v>1364.7909999999999</v>
      </c>
      <c r="S421" s="211">
        <f t="shared" si="36"/>
        <v>0.46841461743692009</v>
      </c>
      <c r="T421" s="217"/>
    </row>
    <row r="422" spans="1:20" outlineLevel="1" x14ac:dyDescent="0.25">
      <c r="A422" s="164" t="s">
        <v>784</v>
      </c>
      <c r="B422" s="165" t="s">
        <v>5054</v>
      </c>
      <c r="C422" s="165"/>
      <c r="D422" s="165" t="s">
        <v>774</v>
      </c>
      <c r="E422" s="166" t="s">
        <v>536</v>
      </c>
      <c r="F422" s="165" t="s">
        <v>5354</v>
      </c>
      <c r="G422" s="165" t="s">
        <v>738</v>
      </c>
      <c r="H422" s="158" t="s">
        <v>5300</v>
      </c>
      <c r="I422" s="170">
        <v>5120181</v>
      </c>
      <c r="J422" s="167" t="s">
        <v>529</v>
      </c>
      <c r="K422" s="185">
        <v>1</v>
      </c>
      <c r="L422" s="158" t="s">
        <v>5298</v>
      </c>
      <c r="M422" s="200"/>
      <c r="N422" s="158">
        <f t="shared" si="35"/>
        <v>18878.08944</v>
      </c>
      <c r="O422" s="169">
        <v>3146.3482399999998</v>
      </c>
      <c r="P422" s="201"/>
      <c r="Q422" s="169">
        <v>3633.6790547346932</v>
      </c>
      <c r="R422" s="169">
        <f>+SUMIFS('MT-Tracking Co.op'!$P$7:$P$402,'MT-Tracking Co.op'!$F$7:$F$402,Target!$I422)+SUMIFS('MT-Tracking'!$P:$P,'MT-Tracking'!$G:$G,Target!$I422)+SUMIFS('MT-Tracking'!$P:$P,'MT-Tracking'!$D:$D,Target!$D422,'MT-Tracking'!$F:$F,Target!$C422)</f>
        <v>3682.7</v>
      </c>
      <c r="S422" s="211">
        <f t="shared" si="36"/>
        <v>1.0134907196059135</v>
      </c>
      <c r="T422" s="217"/>
    </row>
    <row r="423" spans="1:20" outlineLevel="1" x14ac:dyDescent="0.25">
      <c r="A423" s="164" t="s">
        <v>784</v>
      </c>
      <c r="B423" s="165" t="s">
        <v>5054</v>
      </c>
      <c r="C423" s="165"/>
      <c r="D423" s="165" t="s">
        <v>774</v>
      </c>
      <c r="E423" s="166" t="s">
        <v>536</v>
      </c>
      <c r="F423" s="165" t="s">
        <v>5354</v>
      </c>
      <c r="G423" s="165" t="s">
        <v>738</v>
      </c>
      <c r="H423" s="158" t="s">
        <v>5300</v>
      </c>
      <c r="I423" s="170">
        <v>5338465</v>
      </c>
      <c r="J423" s="167" t="s">
        <v>530</v>
      </c>
      <c r="K423" s="185">
        <v>1</v>
      </c>
      <c r="L423" s="158" t="s">
        <v>5298</v>
      </c>
      <c r="M423" s="200"/>
      <c r="N423" s="158">
        <f t="shared" si="35"/>
        <v>9746.6580000000013</v>
      </c>
      <c r="O423" s="169">
        <v>1624.4430000000002</v>
      </c>
      <c r="P423" s="201"/>
      <c r="Q423" s="169">
        <v>1876.0493290820186</v>
      </c>
      <c r="R423" s="169">
        <f>+SUMIFS('MT-Tracking Co.op'!$P$7:$P$402,'MT-Tracking Co.op'!$F$7:$F$402,Target!$I423)+SUMIFS('MT-Tracking'!$P:$P,'MT-Tracking'!$G:$G,Target!$I423)+SUMIFS('MT-Tracking'!$P:$P,'MT-Tracking'!$D:$D,Target!$D423,'MT-Tracking'!$F:$F,Target!$C423)</f>
        <v>9017.0130000000008</v>
      </c>
      <c r="S423" s="211">
        <f t="shared" si="36"/>
        <v>4.8063837449371185</v>
      </c>
      <c r="T423" s="217"/>
    </row>
    <row r="424" spans="1:20" outlineLevel="1" x14ac:dyDescent="0.25">
      <c r="A424" s="164" t="s">
        <v>784</v>
      </c>
      <c r="B424" s="165" t="s">
        <v>5054</v>
      </c>
      <c r="C424" s="165"/>
      <c r="D424" s="165" t="s">
        <v>774</v>
      </c>
      <c r="E424" s="166" t="s">
        <v>536</v>
      </c>
      <c r="F424" s="165" t="s">
        <v>5354</v>
      </c>
      <c r="G424" s="165" t="s">
        <v>738</v>
      </c>
      <c r="H424" s="158" t="s">
        <v>5300</v>
      </c>
      <c r="I424" s="170">
        <v>5336571</v>
      </c>
      <c r="J424" s="167" t="s">
        <v>531</v>
      </c>
      <c r="K424" s="185">
        <v>1</v>
      </c>
      <c r="L424" s="158" t="s">
        <v>5298</v>
      </c>
      <c r="M424" s="200"/>
      <c r="N424" s="158">
        <f t="shared" si="35"/>
        <v>10041.285000000002</v>
      </c>
      <c r="O424" s="169">
        <v>1673.5475000000004</v>
      </c>
      <c r="P424" s="201"/>
      <c r="Q424" s="169">
        <v>1932.7595148379412</v>
      </c>
      <c r="R424" s="169">
        <f>+SUMIFS('MT-Tracking Co.op'!$P$7:$P$402,'MT-Tracking Co.op'!$F$7:$F$402,Target!$I424)+SUMIFS('MT-Tracking'!$P:$P,'MT-Tracking'!$G:$G,Target!$I424)+SUMIFS('MT-Tracking'!$P:$P,'MT-Tracking'!$D:$D,Target!$D424,'MT-Tracking'!$F:$F,Target!$C424)</f>
        <v>1826.6210000000001</v>
      </c>
      <c r="S424" s="211">
        <f t="shared" si="36"/>
        <v>0.94508446911107791</v>
      </c>
      <c r="T424" s="217"/>
    </row>
    <row r="425" spans="1:20" outlineLevel="1" x14ac:dyDescent="0.25">
      <c r="A425" s="164" t="s">
        <v>784</v>
      </c>
      <c r="B425" s="165" t="s">
        <v>5054</v>
      </c>
      <c r="C425" s="165"/>
      <c r="D425" s="165" t="s">
        <v>774</v>
      </c>
      <c r="E425" s="166" t="s">
        <v>536</v>
      </c>
      <c r="F425" s="165" t="s">
        <v>5354</v>
      </c>
      <c r="G425" s="165" t="s">
        <v>738</v>
      </c>
      <c r="H425" s="158" t="s">
        <v>5300</v>
      </c>
      <c r="I425" s="170">
        <v>5270853</v>
      </c>
      <c r="J425" s="167" t="s">
        <v>532</v>
      </c>
      <c r="K425" s="185">
        <v>1</v>
      </c>
      <c r="L425" s="158" t="s">
        <v>5298</v>
      </c>
      <c r="M425" s="200"/>
      <c r="N425" s="158">
        <f t="shared" si="35"/>
        <v>17076.227999999999</v>
      </c>
      <c r="O425" s="169">
        <v>2846.038</v>
      </c>
      <c r="P425" s="201"/>
      <c r="Q425" s="169">
        <v>3286.8544359155289</v>
      </c>
      <c r="R425" s="169">
        <f>+SUMIFS('MT-Tracking Co.op'!$P$7:$P$402,'MT-Tracking Co.op'!$F$7:$F$402,Target!$I425)+SUMIFS('MT-Tracking'!$P:$P,'MT-Tracking'!$G:$G,Target!$I425)+SUMIFS('MT-Tracking'!$P:$P,'MT-Tracking'!$D:$D,Target!$D425,'MT-Tracking'!$F:$F,Target!$C425)</f>
        <v>3789.1989999999996</v>
      </c>
      <c r="S425" s="211">
        <f t="shared" si="36"/>
        <v>1.1528344421326788</v>
      </c>
      <c r="T425" s="217"/>
    </row>
    <row r="426" spans="1:20" outlineLevel="1" x14ac:dyDescent="0.25">
      <c r="A426" s="164" t="s">
        <v>784</v>
      </c>
      <c r="B426" s="165" t="s">
        <v>5054</v>
      </c>
      <c r="C426" s="165"/>
      <c r="D426" s="165" t="s">
        <v>774</v>
      </c>
      <c r="E426" s="166" t="s">
        <v>536</v>
      </c>
      <c r="F426" s="165" t="s">
        <v>5354</v>
      </c>
      <c r="G426" s="165" t="s">
        <v>738</v>
      </c>
      <c r="H426" s="158" t="s">
        <v>5300</v>
      </c>
      <c r="I426" s="170">
        <v>5133071</v>
      </c>
      <c r="J426" s="167" t="s">
        <v>533</v>
      </c>
      <c r="K426" s="185">
        <v>1</v>
      </c>
      <c r="L426" s="158" t="s">
        <v>5298</v>
      </c>
      <c r="M426" s="200"/>
      <c r="N426" s="158">
        <f t="shared" si="35"/>
        <v>25310.344127999997</v>
      </c>
      <c r="O426" s="169">
        <v>4218.3906879999995</v>
      </c>
      <c r="P426" s="201"/>
      <c r="Q426" s="169">
        <v>4871.7677505632591</v>
      </c>
      <c r="R426" s="169">
        <f>+SUMIFS('MT-Tracking Co.op'!$P$7:$P$402,'MT-Tracking Co.op'!$F$7:$F$402,Target!$I426)+SUMIFS('MT-Tracking'!$P:$P,'MT-Tracking'!$G:$G,Target!$I426)+SUMIFS('MT-Tracking'!$P:$P,'MT-Tracking'!$D:$D,Target!$D426,'MT-Tracking'!$F:$F,Target!$C426)</f>
        <v>6981.5929999999989</v>
      </c>
      <c r="S426" s="211">
        <f t="shared" si="36"/>
        <v>1.4330718042116863</v>
      </c>
      <c r="T426" s="217"/>
    </row>
    <row r="427" spans="1:20" outlineLevel="1" x14ac:dyDescent="0.25">
      <c r="A427" s="164" t="s">
        <v>784</v>
      </c>
      <c r="B427" s="165" t="s">
        <v>5054</v>
      </c>
      <c r="C427" s="165"/>
      <c r="D427" s="165" t="s">
        <v>774</v>
      </c>
      <c r="E427" s="166" t="s">
        <v>536</v>
      </c>
      <c r="F427" s="165" t="s">
        <v>5354</v>
      </c>
      <c r="G427" s="165" t="s">
        <v>738</v>
      </c>
      <c r="H427" s="158" t="s">
        <v>5300</v>
      </c>
      <c r="I427" s="170">
        <v>5129092</v>
      </c>
      <c r="J427" s="167" t="s">
        <v>534</v>
      </c>
      <c r="K427" s="185">
        <v>1</v>
      </c>
      <c r="L427" s="158" t="s">
        <v>5298</v>
      </c>
      <c r="M427" s="200"/>
      <c r="N427" s="158">
        <f t="shared" si="35"/>
        <v>9658.5015000000021</v>
      </c>
      <c r="O427" s="169">
        <v>1609.7502500000003</v>
      </c>
      <c r="P427" s="201"/>
      <c r="Q427" s="169">
        <v>1859.0808520225776</v>
      </c>
      <c r="R427" s="169">
        <f>+SUMIFS('MT-Tracking Co.op'!$P$7:$P$402,'MT-Tracking Co.op'!$F$7:$F$402,Target!$I427)+SUMIFS('MT-Tracking'!$P:$P,'MT-Tracking'!$G:$G,Target!$I427)+SUMIFS('MT-Tracking'!$P:$P,'MT-Tracking'!$D:$D,Target!$D427,'MT-Tracking'!$F:$F,Target!$C427)</f>
        <v>1638.08</v>
      </c>
      <c r="S427" s="211">
        <f t="shared" si="36"/>
        <v>0.88112359299374154</v>
      </c>
      <c r="T427" s="217"/>
    </row>
    <row r="428" spans="1:20" outlineLevel="1" x14ac:dyDescent="0.25">
      <c r="A428" s="164" t="s">
        <v>784</v>
      </c>
      <c r="B428" s="165" t="s">
        <v>5054</v>
      </c>
      <c r="C428" s="165"/>
      <c r="D428" s="165" t="s">
        <v>774</v>
      </c>
      <c r="E428" s="166" t="s">
        <v>536</v>
      </c>
      <c r="F428" s="165" t="s">
        <v>5354</v>
      </c>
      <c r="G428" s="165" t="s">
        <v>738</v>
      </c>
      <c r="H428" s="158" t="s">
        <v>5300</v>
      </c>
      <c r="I428" s="170">
        <v>5120866</v>
      </c>
      <c r="J428" s="167" t="s">
        <v>535</v>
      </c>
      <c r="K428" s="185">
        <v>1</v>
      </c>
      <c r="L428" s="158" t="s">
        <v>5298</v>
      </c>
      <c r="M428" s="200"/>
      <c r="N428" s="158">
        <f t="shared" si="35"/>
        <v>4176.690192</v>
      </c>
      <c r="O428" s="169">
        <v>696.11503199999993</v>
      </c>
      <c r="P428" s="201"/>
      <c r="Q428" s="169">
        <v>803.93472639391325</v>
      </c>
      <c r="R428" s="169">
        <f>+SUMIFS('MT-Tracking Co.op'!$P$7:$P$402,'MT-Tracking Co.op'!$F$7:$F$402,Target!$I428)+SUMIFS('MT-Tracking'!$P:$P,'MT-Tracking'!$G:$G,Target!$I428)+SUMIFS('MT-Tracking'!$P:$P,'MT-Tracking'!$D:$D,Target!$D428,'MT-Tracking'!$F:$F,Target!$C428)</f>
        <v>3357.1990000000001</v>
      </c>
      <c r="S428" s="211">
        <f t="shared" si="36"/>
        <v>4.1759596765509466</v>
      </c>
      <c r="T428" s="217"/>
    </row>
    <row r="429" spans="1:20" outlineLevel="1" x14ac:dyDescent="0.25">
      <c r="A429" s="164" t="s">
        <v>784</v>
      </c>
      <c r="B429" s="165" t="s">
        <v>5054</v>
      </c>
      <c r="C429" s="165" t="s">
        <v>710</v>
      </c>
      <c r="D429" s="165" t="s">
        <v>774</v>
      </c>
      <c r="E429" s="166" t="s">
        <v>536</v>
      </c>
      <c r="F429" s="165" t="s">
        <v>5354</v>
      </c>
      <c r="G429" s="165" t="s">
        <v>738</v>
      </c>
      <c r="H429" s="158" t="s">
        <v>5301</v>
      </c>
      <c r="I429" s="170"/>
      <c r="J429" s="167"/>
      <c r="K429" s="185">
        <v>294</v>
      </c>
      <c r="L429" s="158" t="s">
        <v>5302</v>
      </c>
      <c r="M429" s="200"/>
      <c r="N429" s="158">
        <f t="shared" si="35"/>
        <v>1246821.9165200004</v>
      </c>
      <c r="O429" s="169">
        <v>207803.65275333342</v>
      </c>
      <c r="P429" s="201"/>
      <c r="Q429" s="169">
        <v>239989.89396899974</v>
      </c>
      <c r="R429" s="169">
        <f>+SUMIFS('MT-Tracking Co.op'!$P$7:$P$402,'MT-Tracking Co.op'!$F$7:$F$402,Target!$I429)+SUMIFS('MT-Tracking'!$P:$P,'MT-Tracking'!$G:$G,Target!$I429)+SUMIFS('MT-Tracking'!$P:$P,'MT-Tracking'!$D:$D,Target!$D429,'MT-Tracking'!$F:$F,Target!$C429)</f>
        <v>185699.50600000055</v>
      </c>
      <c r="S429" s="211">
        <f t="shared" si="36"/>
        <v>0.77378052437486367</v>
      </c>
      <c r="T429" s="217"/>
    </row>
    <row r="430" spans="1:20" outlineLevel="1" x14ac:dyDescent="0.25">
      <c r="A430" s="164" t="s">
        <v>784</v>
      </c>
      <c r="B430" s="165" t="s">
        <v>5054</v>
      </c>
      <c r="C430" s="165" t="s">
        <v>829</v>
      </c>
      <c r="D430" s="165" t="s">
        <v>774</v>
      </c>
      <c r="E430" s="166" t="s">
        <v>536</v>
      </c>
      <c r="F430" s="165" t="s">
        <v>5354</v>
      </c>
      <c r="G430" s="165" t="s">
        <v>1289</v>
      </c>
      <c r="H430" s="158" t="s">
        <v>786</v>
      </c>
      <c r="I430" s="170"/>
      <c r="J430" s="167"/>
      <c r="K430" s="185">
        <v>18</v>
      </c>
      <c r="L430" s="158" t="s">
        <v>5337</v>
      </c>
      <c r="M430" s="200"/>
      <c r="N430" s="158">
        <f t="shared" si="35"/>
        <v>51597.403292307688</v>
      </c>
      <c r="O430" s="169">
        <v>8599.5672153846153</v>
      </c>
      <c r="P430" s="201"/>
      <c r="Q430" s="169">
        <v>10586.187789969523</v>
      </c>
      <c r="R430" s="169">
        <f>+SUMIFS('MT-Tracking Co.op'!$P$7:$P$402,'MT-Tracking Co.op'!$F$7:$F$402,Target!$I430)+SUMIFS('MT-Tracking'!$P:$P,'MT-Tracking'!$G:$G,Target!$I430)+SUMIFS('MT-Tracking'!$P:$P,'MT-Tracking'!$D:$D,Target!$D430,'MT-Tracking'!$F:$F,Target!$C430)</f>
        <v>23008.621319999998</v>
      </c>
      <c r="S430" s="211">
        <f t="shared" si="36"/>
        <v>2.1734567510507237</v>
      </c>
      <c r="T430" s="217"/>
    </row>
    <row r="431" spans="1:20" outlineLevel="1" x14ac:dyDescent="0.25">
      <c r="A431" s="164" t="s">
        <v>784</v>
      </c>
      <c r="B431" s="165" t="s">
        <v>5054</v>
      </c>
      <c r="C431" s="165" t="s">
        <v>921</v>
      </c>
      <c r="D431" s="165" t="s">
        <v>774</v>
      </c>
      <c r="E431" s="166" t="s">
        <v>536</v>
      </c>
      <c r="F431" s="165" t="s">
        <v>5354</v>
      </c>
      <c r="G431" s="165" t="s">
        <v>1253</v>
      </c>
      <c r="H431" s="158" t="s">
        <v>1300</v>
      </c>
      <c r="I431" s="170"/>
      <c r="J431" s="167"/>
      <c r="K431" s="185">
        <v>5</v>
      </c>
      <c r="L431" s="158" t="s">
        <v>5302</v>
      </c>
      <c r="M431" s="200"/>
      <c r="N431" s="158">
        <f t="shared" ref="N431:N432" si="37">+O431*6</f>
        <v>65497.868333333325</v>
      </c>
      <c r="O431" s="169">
        <v>10916.311388888887</v>
      </c>
      <c r="P431" s="201"/>
      <c r="Q431" s="169">
        <v>17164.470295663647</v>
      </c>
      <c r="R431" s="169">
        <f>+SUMIFS('MT-Tracking Co.op'!$P$7:$P$402,'MT-Tracking Co.op'!$F$7:$F$402,Target!$I431)+SUMIFS('MT-Tracking'!$P:$P,'MT-Tracking'!$G:$G,Target!$I431)+SUMIFS('MT-Tracking'!$P:$P,'MT-Tracking'!$D:$D,Target!$D431,'MT-Tracking'!$F:$F,Target!$C431)</f>
        <v>11960.475120000001</v>
      </c>
      <c r="S431" s="211">
        <f t="shared" si="36"/>
        <v>0.69681585938726232</v>
      </c>
      <c r="T431" s="217"/>
    </row>
    <row r="432" spans="1:20" outlineLevel="1" x14ac:dyDescent="0.25">
      <c r="A432" s="164" t="s">
        <v>784</v>
      </c>
      <c r="B432" s="165" t="s">
        <v>5054</v>
      </c>
      <c r="C432" s="165" t="s">
        <v>705</v>
      </c>
      <c r="D432" s="165" t="s">
        <v>774</v>
      </c>
      <c r="E432" s="166" t="s">
        <v>536</v>
      </c>
      <c r="F432" s="165" t="s">
        <v>5354</v>
      </c>
      <c r="G432" s="165" t="s">
        <v>738</v>
      </c>
      <c r="H432" s="158" t="s">
        <v>174</v>
      </c>
      <c r="I432" s="170"/>
      <c r="J432" s="167"/>
      <c r="K432" s="185">
        <v>3</v>
      </c>
      <c r="L432" s="158" t="s">
        <v>5302</v>
      </c>
      <c r="M432" s="200"/>
      <c r="N432" s="158">
        <f t="shared" si="37"/>
        <v>78385.967199999999</v>
      </c>
      <c r="O432" s="169">
        <v>13064.327866666667</v>
      </c>
      <c r="P432" s="201"/>
      <c r="Q432" s="169">
        <v>8595.5347808542811</v>
      </c>
      <c r="R432" s="169">
        <f>+SUMIFS('MT-Tracking Co.op'!$P$7:$P$402,'MT-Tracking Co.op'!$F$7:$F$402,Target!$I432)+SUMIFS('MT-Tracking'!$P:$P,'MT-Tracking'!$G:$G,Target!$I432)+SUMIFS('MT-Tracking'!$P:$P,'MT-Tracking'!$D:$D,Target!$D432,'MT-Tracking'!$F:$F,Target!$C432)</f>
        <v>10294.424999999999</v>
      </c>
      <c r="S432" s="211">
        <f t="shared" si="36"/>
        <v>1.1976479954370995</v>
      </c>
      <c r="T432" s="217"/>
    </row>
    <row r="433" spans="1:20" s="163" customFormat="1" ht="16.5" customHeight="1" x14ac:dyDescent="0.2">
      <c r="A433" s="172" t="s">
        <v>784</v>
      </c>
      <c r="B433" s="173" t="s">
        <v>5054</v>
      </c>
      <c r="C433" s="173"/>
      <c r="D433" s="173"/>
      <c r="E433" s="174" t="s">
        <v>536</v>
      </c>
      <c r="F433" s="173" t="s">
        <v>5354</v>
      </c>
      <c r="G433" s="175" t="s">
        <v>738</v>
      </c>
      <c r="H433" s="176">
        <v>7</v>
      </c>
      <c r="I433" s="237"/>
      <c r="J433" s="176"/>
      <c r="K433" s="177">
        <f>+SUM(K414:K432)</f>
        <v>335</v>
      </c>
      <c r="L433" s="176"/>
      <c r="M433" s="177">
        <f>+SUM(M414:M432)</f>
        <v>0</v>
      </c>
      <c r="N433" s="177">
        <f>+SUM(N414:N432)</f>
        <v>2157038.4454216417</v>
      </c>
      <c r="O433" s="177">
        <f>+SUM(O414:O432)</f>
        <v>359506.40757027356</v>
      </c>
      <c r="P433" s="187"/>
      <c r="Q433" s="177">
        <f>+SUM(Q414:Q432)</f>
        <v>403098.81340538588</v>
      </c>
      <c r="R433" s="177">
        <f>+SUM(R414:R432)</f>
        <v>401133.89188000053</v>
      </c>
      <c r="S433" s="214">
        <f t="shared" si="36"/>
        <v>0.9951254594158051</v>
      </c>
      <c r="T433" s="219"/>
    </row>
    <row r="434" spans="1:20" s="188" customFormat="1" ht="21" x14ac:dyDescent="0.25">
      <c r="A434" s="144" t="s">
        <v>784</v>
      </c>
      <c r="B434" s="144" t="s">
        <v>451</v>
      </c>
      <c r="C434" s="144"/>
      <c r="D434" s="144"/>
      <c r="E434" s="145">
        <v>5</v>
      </c>
      <c r="F434" s="144"/>
      <c r="G434" s="144"/>
      <c r="H434" s="144"/>
      <c r="I434" s="234"/>
      <c r="J434" s="144"/>
      <c r="K434" s="147">
        <f>SUM(K464,K491,K511,K537,K569)</f>
        <v>1328</v>
      </c>
      <c r="L434" s="147"/>
      <c r="M434" s="147">
        <f>SUM(M466,M486,M507)</f>
        <v>0</v>
      </c>
      <c r="N434" s="147">
        <f>SUM(N464,N491,N511,N537,N569)</f>
        <v>11834459.493379962</v>
      </c>
      <c r="O434" s="147">
        <f>SUM(O464,O491,O511,O537,O569)</f>
        <v>1934296.6665725154</v>
      </c>
      <c r="P434" s="148"/>
      <c r="Q434" s="147">
        <f>SUM(Q464,Q491,Q511,Q537,Q569)</f>
        <v>2214639.3590144259</v>
      </c>
      <c r="R434" s="147">
        <f>SUM(R464,R491,R511,R537,R569)</f>
        <v>2200899.3212400088</v>
      </c>
      <c r="S434" s="208">
        <f t="shared" si="36"/>
        <v>0.99379581252428761</v>
      </c>
      <c r="T434" s="147"/>
    </row>
    <row r="435" spans="1:20" ht="24.75" outlineLevel="1" x14ac:dyDescent="0.25">
      <c r="A435" s="164" t="s">
        <v>784</v>
      </c>
      <c r="B435" s="165" t="s">
        <v>451</v>
      </c>
      <c r="C435" s="165"/>
      <c r="D435" s="165" t="s">
        <v>775</v>
      </c>
      <c r="E435" s="166" t="s">
        <v>540</v>
      </c>
      <c r="F435" s="165" t="s">
        <v>5355</v>
      </c>
      <c r="G435" s="202" t="s">
        <v>739</v>
      </c>
      <c r="H435" s="158" t="s">
        <v>38</v>
      </c>
      <c r="I435" s="170" t="s">
        <v>541</v>
      </c>
      <c r="J435" s="158" t="s">
        <v>542</v>
      </c>
      <c r="K435" s="185">
        <v>1</v>
      </c>
      <c r="L435" s="158" t="s">
        <v>5298</v>
      </c>
      <c r="M435" s="200"/>
      <c r="N435" s="169">
        <f t="shared" ref="N435:N508" si="38">+O435*6</f>
        <v>84679.946639999995</v>
      </c>
      <c r="O435" s="169">
        <v>14113.324439999999</v>
      </c>
      <c r="P435" s="201"/>
      <c r="Q435" s="169">
        <v>17770.21525558316</v>
      </c>
      <c r="R435" s="169">
        <f>+SUMIFS('MT-Tracking Co.op'!$P$7:$P$402,'MT-Tracking Co.op'!$F$7:$F$402,Target!$I435)+SUMIFS('MT-Tracking'!$P:$P,'MT-Tracking'!$G:$G,Target!$I435)+SUMIFS('MT-Tracking'!$P:$P,'MT-Tracking'!$D:$D,Target!$D435,'MT-Tracking'!$F:$F,Target!$C435)</f>
        <v>19149.425999999999</v>
      </c>
      <c r="S435" s="211">
        <f t="shared" si="36"/>
        <v>1.0776136205769096</v>
      </c>
      <c r="T435" s="217"/>
    </row>
    <row r="436" spans="1:20" ht="24.75" outlineLevel="1" x14ac:dyDescent="0.25">
      <c r="A436" s="164" t="s">
        <v>784</v>
      </c>
      <c r="B436" s="165" t="s">
        <v>451</v>
      </c>
      <c r="C436" s="165"/>
      <c r="D436" s="165" t="s">
        <v>775</v>
      </c>
      <c r="E436" s="166" t="s">
        <v>540</v>
      </c>
      <c r="F436" s="165" t="s">
        <v>5355</v>
      </c>
      <c r="G436" s="202" t="s">
        <v>739</v>
      </c>
      <c r="H436" s="158" t="s">
        <v>38</v>
      </c>
      <c r="I436" s="170" t="s">
        <v>543</v>
      </c>
      <c r="J436" s="158" t="s">
        <v>544</v>
      </c>
      <c r="K436" s="185">
        <v>1</v>
      </c>
      <c r="L436" s="158" t="s">
        <v>5298</v>
      </c>
      <c r="M436" s="200"/>
      <c r="N436" s="169">
        <f t="shared" si="38"/>
        <v>21067.58268</v>
      </c>
      <c r="O436" s="169">
        <v>3511.2637799999998</v>
      </c>
      <c r="P436" s="201"/>
      <c r="Q436" s="169">
        <v>4421.064183353571</v>
      </c>
      <c r="R436" s="169">
        <f>+SUMIFS('MT-Tracking Co.op'!$P$7:$P$402,'MT-Tracking Co.op'!$F$7:$F$402,Target!$I436)+SUMIFS('MT-Tracking'!$P:$P,'MT-Tracking'!$G:$G,Target!$I436)+SUMIFS('MT-Tracking'!$P:$P,'MT-Tracking'!$D:$D,Target!$D436,'MT-Tracking'!$F:$F,Target!$C436)</f>
        <v>1738.15524</v>
      </c>
      <c r="S436" s="211">
        <f t="shared" si="36"/>
        <v>0.39315313415819564</v>
      </c>
      <c r="T436" s="217"/>
    </row>
    <row r="437" spans="1:20" ht="24.75" outlineLevel="1" x14ac:dyDescent="0.25">
      <c r="A437" s="164" t="s">
        <v>784</v>
      </c>
      <c r="B437" s="165" t="s">
        <v>451</v>
      </c>
      <c r="C437" s="165"/>
      <c r="D437" s="165" t="s">
        <v>775</v>
      </c>
      <c r="E437" s="166" t="s">
        <v>540</v>
      </c>
      <c r="F437" s="165" t="s">
        <v>5355</v>
      </c>
      <c r="G437" s="202" t="s">
        <v>739</v>
      </c>
      <c r="H437" s="158" t="s">
        <v>38</v>
      </c>
      <c r="I437" s="170" t="s">
        <v>545</v>
      </c>
      <c r="J437" s="158" t="s">
        <v>546</v>
      </c>
      <c r="K437" s="185">
        <v>1</v>
      </c>
      <c r="L437" s="158" t="s">
        <v>5298</v>
      </c>
      <c r="M437" s="200"/>
      <c r="N437" s="169">
        <f t="shared" si="38"/>
        <v>27977.145660000006</v>
      </c>
      <c r="O437" s="169">
        <v>4662.8576100000009</v>
      </c>
      <c r="P437" s="201"/>
      <c r="Q437" s="169">
        <v>5871.0464559995662</v>
      </c>
      <c r="R437" s="169">
        <f>+SUMIFS('MT-Tracking Co.op'!$P$7:$P$402,'MT-Tracking Co.op'!$F$7:$F$402,Target!$I437)+SUMIFS('MT-Tracking'!$P:$P,'MT-Tracking'!$G:$G,Target!$I437)+SUMIFS('MT-Tracking'!$P:$P,'MT-Tracking'!$D:$D,Target!$D437,'MT-Tracking'!$F:$F,Target!$C437)</f>
        <v>2540.7853200000004</v>
      </c>
      <c r="S437" s="211">
        <f t="shared" si="36"/>
        <v>0.43276532370197757</v>
      </c>
      <c r="T437" s="217"/>
    </row>
    <row r="438" spans="1:20" ht="24.75" outlineLevel="1" x14ac:dyDescent="0.25">
      <c r="A438" s="164" t="s">
        <v>784</v>
      </c>
      <c r="B438" s="165" t="s">
        <v>451</v>
      </c>
      <c r="C438" s="165"/>
      <c r="D438" s="165" t="s">
        <v>775</v>
      </c>
      <c r="E438" s="166" t="s">
        <v>540</v>
      </c>
      <c r="F438" s="165" t="s">
        <v>5355</v>
      </c>
      <c r="G438" s="202" t="s">
        <v>739</v>
      </c>
      <c r="H438" s="158" t="s">
        <v>38</v>
      </c>
      <c r="I438" s="170" t="s">
        <v>547</v>
      </c>
      <c r="J438" s="158" t="s">
        <v>548</v>
      </c>
      <c r="K438" s="185">
        <v>1</v>
      </c>
      <c r="L438" s="158" t="s">
        <v>5298</v>
      </c>
      <c r="M438" s="200"/>
      <c r="N438" s="169">
        <f t="shared" si="38"/>
        <v>15638.332805999999</v>
      </c>
      <c r="O438" s="169">
        <v>2606.3888009999996</v>
      </c>
      <c r="P438" s="201"/>
      <c r="Q438" s="169">
        <v>3281.7278615265286</v>
      </c>
      <c r="R438" s="169">
        <f>+SUMIFS('MT-Tracking Co.op'!$P$7:$P$402,'MT-Tracking Co.op'!$F$7:$F$402,Target!$I438)+SUMIFS('MT-Tracking'!$P:$P,'MT-Tracking'!$G:$G,Target!$I438)+SUMIFS('MT-Tracking'!$P:$P,'MT-Tracking'!$D:$D,Target!$D438,'MT-Tracking'!$F:$F,Target!$C438)</f>
        <v>3019.6821600000003</v>
      </c>
      <c r="S438" s="211">
        <f t="shared" si="36"/>
        <v>0.92015008173022761</v>
      </c>
      <c r="T438" s="217"/>
    </row>
    <row r="439" spans="1:20" ht="24.75" outlineLevel="1" x14ac:dyDescent="0.25">
      <c r="A439" s="164" t="s">
        <v>784</v>
      </c>
      <c r="B439" s="165" t="s">
        <v>451</v>
      </c>
      <c r="C439" s="165"/>
      <c r="D439" s="165" t="s">
        <v>775</v>
      </c>
      <c r="E439" s="166" t="s">
        <v>540</v>
      </c>
      <c r="F439" s="165" t="s">
        <v>5355</v>
      </c>
      <c r="G439" s="202" t="s">
        <v>739</v>
      </c>
      <c r="H439" s="158" t="s">
        <v>38</v>
      </c>
      <c r="I439" s="170" t="s">
        <v>549</v>
      </c>
      <c r="J439" s="158" t="s">
        <v>550</v>
      </c>
      <c r="K439" s="185">
        <v>1</v>
      </c>
      <c r="L439" s="158" t="s">
        <v>5298</v>
      </c>
      <c r="M439" s="200"/>
      <c r="N439" s="169">
        <f t="shared" si="38"/>
        <v>31189.911840000001</v>
      </c>
      <c r="O439" s="169">
        <v>5198.3186400000004</v>
      </c>
      <c r="P439" s="201"/>
      <c r="Q439" s="169">
        <v>6545.2503123998413</v>
      </c>
      <c r="R439" s="169">
        <f>+SUMIFS('MT-Tracking Co.op'!$P$7:$P$402,'MT-Tracking Co.op'!$F$7:$F$402,Target!$I439)+SUMIFS('MT-Tracking'!$P:$P,'MT-Tracking'!$G:$G,Target!$I439)+SUMIFS('MT-Tracking'!$P:$P,'MT-Tracking'!$D:$D,Target!$D439,'MT-Tracking'!$F:$F,Target!$C439)</f>
        <v>2651.5544400000003</v>
      </c>
      <c r="S439" s="211">
        <f t="shared" si="36"/>
        <v>0.40511123539105681</v>
      </c>
      <c r="T439" s="217"/>
    </row>
    <row r="440" spans="1:20" ht="24.75" outlineLevel="1" x14ac:dyDescent="0.25">
      <c r="A440" s="164" t="s">
        <v>784</v>
      </c>
      <c r="B440" s="165" t="s">
        <v>451</v>
      </c>
      <c r="C440" s="165"/>
      <c r="D440" s="165" t="s">
        <v>775</v>
      </c>
      <c r="E440" s="166" t="s">
        <v>540</v>
      </c>
      <c r="F440" s="165" t="s">
        <v>5355</v>
      </c>
      <c r="G440" s="202" t="s">
        <v>739</v>
      </c>
      <c r="H440" s="158" t="s">
        <v>5299</v>
      </c>
      <c r="I440" s="170" t="s">
        <v>551</v>
      </c>
      <c r="J440" s="158" t="s">
        <v>551</v>
      </c>
      <c r="K440" s="185">
        <v>1</v>
      </c>
      <c r="L440" s="158" t="s">
        <v>5298</v>
      </c>
      <c r="M440" s="200"/>
      <c r="N440" s="169">
        <f t="shared" si="38"/>
        <v>61587.193199999994</v>
      </c>
      <c r="O440" s="169">
        <v>10264.5322</v>
      </c>
      <c r="P440" s="201"/>
      <c r="Q440" s="169">
        <v>9798.1351330388352</v>
      </c>
      <c r="R440" s="169">
        <f>+SUMIFS('MT-Tracking Co.op'!$P$7:$P$402,'MT-Tracking Co.op'!$F$7:$F$402,Target!$I440)+SUMIFS('MT-Tracking'!$P:$P,'MT-Tracking'!$G:$G,Target!$I440)+SUMIFS('MT-Tracking'!$P:$P,'MT-Tracking'!$D:$D,Target!$D440,'MT-Tracking'!$F:$F,Target!$C440)</f>
        <v>12614.101000000001</v>
      </c>
      <c r="S440" s="211">
        <f t="shared" si="36"/>
        <v>1.2873981455374979</v>
      </c>
      <c r="T440" s="217"/>
    </row>
    <row r="441" spans="1:20" ht="24.75" outlineLevel="1" x14ac:dyDescent="0.25">
      <c r="A441" s="164" t="s">
        <v>784</v>
      </c>
      <c r="B441" s="165" t="s">
        <v>451</v>
      </c>
      <c r="C441" s="165"/>
      <c r="D441" s="165" t="s">
        <v>775</v>
      </c>
      <c r="E441" s="166" t="s">
        <v>540</v>
      </c>
      <c r="F441" s="165" t="s">
        <v>5355</v>
      </c>
      <c r="G441" s="202" t="s">
        <v>739</v>
      </c>
      <c r="H441" s="158" t="s">
        <v>5299</v>
      </c>
      <c r="I441" s="170" t="s">
        <v>552</v>
      </c>
      <c r="J441" s="158" t="s">
        <v>552</v>
      </c>
      <c r="K441" s="185">
        <v>1</v>
      </c>
      <c r="L441" s="158" t="s">
        <v>5298</v>
      </c>
      <c r="M441" s="200"/>
      <c r="N441" s="169">
        <f t="shared" si="38"/>
        <v>39842.341499999995</v>
      </c>
      <c r="O441" s="169">
        <v>6640.3902499999986</v>
      </c>
      <c r="P441" s="201"/>
      <c r="Q441" s="169">
        <v>6338.665975017695</v>
      </c>
      <c r="R441" s="169">
        <f>+SUMIFS('MT-Tracking Co.op'!$P$7:$P$402,'MT-Tracking Co.op'!$F$7:$F$402,Target!$I441)+SUMIFS('MT-Tracking'!$P:$P,'MT-Tracking'!$G:$G,Target!$I441)+SUMIFS('MT-Tracking'!$P:$P,'MT-Tracking'!$D:$D,Target!$D441,'MT-Tracking'!$F:$F,Target!$C441)</f>
        <v>0</v>
      </c>
      <c r="S441" s="211">
        <f t="shared" si="36"/>
        <v>0</v>
      </c>
      <c r="T441" s="217"/>
    </row>
    <row r="442" spans="1:20" ht="24.75" outlineLevel="1" x14ac:dyDescent="0.25">
      <c r="A442" s="164" t="s">
        <v>784</v>
      </c>
      <c r="B442" s="165" t="s">
        <v>451</v>
      </c>
      <c r="C442" s="165"/>
      <c r="D442" s="165" t="s">
        <v>775</v>
      </c>
      <c r="E442" s="166" t="s">
        <v>540</v>
      </c>
      <c r="F442" s="165" t="s">
        <v>5355</v>
      </c>
      <c r="G442" s="202" t="s">
        <v>739</v>
      </c>
      <c r="H442" s="158" t="s">
        <v>5299</v>
      </c>
      <c r="I442" s="170" t="s">
        <v>553</v>
      </c>
      <c r="J442" s="158" t="s">
        <v>553</v>
      </c>
      <c r="K442" s="185">
        <v>1</v>
      </c>
      <c r="L442" s="158" t="s">
        <v>5298</v>
      </c>
      <c r="M442" s="200"/>
      <c r="N442" s="169">
        <f t="shared" si="38"/>
        <v>47784.958799999993</v>
      </c>
      <c r="O442" s="169">
        <v>7964.1597999999994</v>
      </c>
      <c r="P442" s="201"/>
      <c r="Q442" s="169">
        <v>7602.2864384911318</v>
      </c>
      <c r="R442" s="169">
        <f>+SUMIFS('MT-Tracking Co.op'!$P$7:$P$402,'MT-Tracking Co.op'!$F$7:$F$402,Target!$I442)+SUMIFS('MT-Tracking'!$P:$P,'MT-Tracking'!$G:$G,Target!$I442)+SUMIFS('MT-Tracking'!$P:$P,'MT-Tracking'!$D:$D,Target!$D442,'MT-Tracking'!$F:$F,Target!$C442)</f>
        <v>15619.623</v>
      </c>
      <c r="S442" s="211">
        <f t="shared" si="36"/>
        <v>2.054595433410177</v>
      </c>
      <c r="T442" s="217"/>
    </row>
    <row r="443" spans="1:20" ht="24.75" outlineLevel="1" x14ac:dyDescent="0.25">
      <c r="A443" s="164" t="s">
        <v>784</v>
      </c>
      <c r="B443" s="165" t="s">
        <v>451</v>
      </c>
      <c r="C443" s="165"/>
      <c r="D443" s="165" t="s">
        <v>775</v>
      </c>
      <c r="E443" s="166" t="s">
        <v>540</v>
      </c>
      <c r="F443" s="165" t="s">
        <v>5355</v>
      </c>
      <c r="G443" s="202" t="s">
        <v>739</v>
      </c>
      <c r="H443" s="158" t="s">
        <v>5299</v>
      </c>
      <c r="I443" s="170" t="s">
        <v>554</v>
      </c>
      <c r="J443" s="158" t="s">
        <v>554</v>
      </c>
      <c r="K443" s="185">
        <v>1</v>
      </c>
      <c r="L443" s="158" t="s">
        <v>5298</v>
      </c>
      <c r="M443" s="200"/>
      <c r="N443" s="169">
        <f t="shared" si="38"/>
        <v>45599.423999999999</v>
      </c>
      <c r="O443" s="169">
        <v>7599.9039999999995</v>
      </c>
      <c r="P443" s="201"/>
      <c r="Q443" s="169">
        <v>7254.5815960441314</v>
      </c>
      <c r="R443" s="169">
        <f>+SUMIFS('MT-Tracking Co.op'!$P$7:$P$402,'MT-Tracking Co.op'!$F$7:$F$402,Target!$I443)+SUMIFS('MT-Tracking'!$P:$P,'MT-Tracking'!$G:$G,Target!$I443)+SUMIFS('MT-Tracking'!$P:$P,'MT-Tracking'!$D:$D,Target!$D443,'MT-Tracking'!$F:$F,Target!$C443)</f>
        <v>19409.224000000002</v>
      </c>
      <c r="S443" s="211">
        <f t="shared" si="36"/>
        <v>2.6754436135343362</v>
      </c>
      <c r="T443" s="217"/>
    </row>
    <row r="444" spans="1:20" ht="24.75" outlineLevel="1" x14ac:dyDescent="0.25">
      <c r="A444" s="164" t="s">
        <v>784</v>
      </c>
      <c r="B444" s="165" t="s">
        <v>451</v>
      </c>
      <c r="C444" s="165"/>
      <c r="D444" s="165" t="s">
        <v>775</v>
      </c>
      <c r="E444" s="166" t="s">
        <v>540</v>
      </c>
      <c r="F444" s="165" t="s">
        <v>5355</v>
      </c>
      <c r="G444" s="202" t="s">
        <v>739</v>
      </c>
      <c r="H444" s="158" t="s">
        <v>5299</v>
      </c>
      <c r="I444" s="170" t="s">
        <v>555</v>
      </c>
      <c r="J444" s="158" t="s">
        <v>555</v>
      </c>
      <c r="K444" s="185">
        <v>1</v>
      </c>
      <c r="L444" s="158" t="s">
        <v>5298</v>
      </c>
      <c r="M444" s="200"/>
      <c r="N444" s="169">
        <f t="shared" si="38"/>
        <v>39693.828000000009</v>
      </c>
      <c r="O444" s="169">
        <v>6615.6380000000008</v>
      </c>
      <c r="P444" s="201"/>
      <c r="Q444" s="169">
        <v>6315.0384111286421</v>
      </c>
      <c r="R444" s="169">
        <f>+SUMIFS('MT-Tracking Co.op'!$P$7:$P$402,'MT-Tracking Co.op'!$F$7:$F$402,Target!$I444)+SUMIFS('MT-Tracking'!$P:$P,'MT-Tracking'!$G:$G,Target!$I444)+SUMIFS('MT-Tracking'!$P:$P,'MT-Tracking'!$D:$D,Target!$D444,'MT-Tracking'!$F:$F,Target!$C444)</f>
        <v>12025.132999999998</v>
      </c>
      <c r="S444" s="211">
        <f t="shared" si="36"/>
        <v>1.9042058364694621</v>
      </c>
      <c r="T444" s="217"/>
    </row>
    <row r="445" spans="1:20" ht="24.75" outlineLevel="1" x14ac:dyDescent="0.25">
      <c r="A445" s="164" t="s">
        <v>784</v>
      </c>
      <c r="B445" s="165" t="s">
        <v>451</v>
      </c>
      <c r="C445" s="165"/>
      <c r="D445" s="165" t="s">
        <v>775</v>
      </c>
      <c r="E445" s="166" t="s">
        <v>540</v>
      </c>
      <c r="F445" s="165" t="s">
        <v>5355</v>
      </c>
      <c r="G445" s="202" t="s">
        <v>739</v>
      </c>
      <c r="H445" s="158" t="s">
        <v>39</v>
      </c>
      <c r="I445" s="170">
        <v>10026</v>
      </c>
      <c r="J445" s="158" t="s">
        <v>556</v>
      </c>
      <c r="K445" s="185">
        <v>1</v>
      </c>
      <c r="L445" s="158" t="s">
        <v>5298</v>
      </c>
      <c r="M445" s="200"/>
      <c r="N445" s="169">
        <f t="shared" si="38"/>
        <v>20881.367999999999</v>
      </c>
      <c r="O445" s="169">
        <v>3480.2279999999996</v>
      </c>
      <c r="P445" s="201"/>
      <c r="Q445" s="169">
        <v>6472.7018191550305</v>
      </c>
      <c r="R445" s="169">
        <f>+SUMIFS('MT-Tracking Co.op'!$P$7:$P$402,'MT-Tracking Co.op'!$F$7:$F$402,Target!$I445)+SUMIFS('MT-Tracking'!$P:$P,'MT-Tracking'!$G:$G,Target!$I445)+SUMIFS('MT-Tracking'!$P:$P,'MT-Tracking'!$D:$D,Target!$D445,'MT-Tracking'!$F:$F,Target!$C445)</f>
        <v>0</v>
      </c>
      <c r="S445" s="211">
        <f t="shared" si="36"/>
        <v>0</v>
      </c>
      <c r="T445" s="217"/>
    </row>
    <row r="446" spans="1:20" ht="24.75" outlineLevel="1" x14ac:dyDescent="0.25">
      <c r="A446" s="164" t="s">
        <v>784</v>
      </c>
      <c r="B446" s="165" t="s">
        <v>451</v>
      </c>
      <c r="C446" s="165"/>
      <c r="D446" s="165" t="s">
        <v>775</v>
      </c>
      <c r="E446" s="166" t="s">
        <v>540</v>
      </c>
      <c r="F446" s="165" t="s">
        <v>5355</v>
      </c>
      <c r="G446" s="202" t="s">
        <v>739</v>
      </c>
      <c r="H446" s="158" t="s">
        <v>178</v>
      </c>
      <c r="I446" s="170">
        <v>5010220</v>
      </c>
      <c r="J446" s="158" t="s">
        <v>557</v>
      </c>
      <c r="K446" s="185">
        <v>1</v>
      </c>
      <c r="L446" s="158" t="s">
        <v>5298</v>
      </c>
      <c r="M446" s="200"/>
      <c r="N446" s="169">
        <f t="shared" si="38"/>
        <v>265954.66080000007</v>
      </c>
      <c r="O446" s="169">
        <v>44325.776800000007</v>
      </c>
      <c r="P446" s="201"/>
      <c r="Q446" s="169">
        <v>44523.989733161492</v>
      </c>
      <c r="R446" s="169">
        <f>+SUMIFS('MT-Tracking Co.op'!$P$7:$P$402,'MT-Tracking Co.op'!$F$7:$F$402,Target!$I446)+SUMIFS('MT-Tracking'!$P:$P,'MT-Tracking'!$G:$G,Target!$I446)+SUMIFS('MT-Tracking'!$P:$P,'MT-Tracking'!$D:$D,Target!$D446,'MT-Tracking'!$F:$F,Target!$C446)</f>
        <v>12011.567999999999</v>
      </c>
      <c r="S446" s="211">
        <f t="shared" si="36"/>
        <v>0.26977744070077747</v>
      </c>
      <c r="T446" s="217"/>
    </row>
    <row r="447" spans="1:20" ht="24.75" outlineLevel="1" x14ac:dyDescent="0.25">
      <c r="A447" s="164" t="s">
        <v>784</v>
      </c>
      <c r="B447" s="165" t="s">
        <v>451</v>
      </c>
      <c r="C447" s="165"/>
      <c r="D447" s="165" t="s">
        <v>775</v>
      </c>
      <c r="E447" s="166" t="s">
        <v>540</v>
      </c>
      <c r="F447" s="165" t="s">
        <v>5355</v>
      </c>
      <c r="G447" s="202" t="s">
        <v>739</v>
      </c>
      <c r="H447" s="158" t="s">
        <v>5300</v>
      </c>
      <c r="I447" s="170">
        <v>5050211</v>
      </c>
      <c r="J447" s="158" t="s">
        <v>558</v>
      </c>
      <c r="K447" s="185">
        <v>1</v>
      </c>
      <c r="L447" s="158" t="s">
        <v>5298</v>
      </c>
      <c r="M447" s="200"/>
      <c r="N447" s="169">
        <f t="shared" si="38"/>
        <v>33510.313200000004</v>
      </c>
      <c r="O447" s="169">
        <v>5585.0522000000001</v>
      </c>
      <c r="P447" s="201"/>
      <c r="Q447" s="169">
        <v>6450.1083957381397</v>
      </c>
      <c r="R447" s="169">
        <f>+SUMIFS('MT-Tracking Co.op'!$P$7:$P$402,'MT-Tracking Co.op'!$F$7:$F$402,Target!$I447)+SUMIFS('MT-Tracking'!$P:$P,'MT-Tracking'!$G:$G,Target!$I447)+SUMIFS('MT-Tracking'!$P:$P,'MT-Tracking'!$D:$D,Target!$D447,'MT-Tracking'!$F:$F,Target!$C447)</f>
        <v>7255.5119999999997</v>
      </c>
      <c r="S447" s="211">
        <f t="shared" si="36"/>
        <v>1.1248666774025107</v>
      </c>
      <c r="T447" s="217"/>
    </row>
    <row r="448" spans="1:20" ht="24.75" outlineLevel="1" x14ac:dyDescent="0.25">
      <c r="A448" s="164" t="s">
        <v>784</v>
      </c>
      <c r="B448" s="165" t="s">
        <v>451</v>
      </c>
      <c r="C448" s="165"/>
      <c r="D448" s="165" t="s">
        <v>775</v>
      </c>
      <c r="E448" s="166" t="s">
        <v>540</v>
      </c>
      <c r="F448" s="165" t="s">
        <v>5355</v>
      </c>
      <c r="G448" s="202" t="s">
        <v>739</v>
      </c>
      <c r="H448" s="158" t="s">
        <v>5300</v>
      </c>
      <c r="I448" s="170">
        <v>5120053</v>
      </c>
      <c r="J448" s="158" t="s">
        <v>559</v>
      </c>
      <c r="K448" s="185">
        <v>1</v>
      </c>
      <c r="L448" s="158" t="s">
        <v>5298</v>
      </c>
      <c r="M448" s="200"/>
      <c r="N448" s="169">
        <f t="shared" si="38"/>
        <v>44947.781999999992</v>
      </c>
      <c r="O448" s="169">
        <v>7491.2969999999987</v>
      </c>
      <c r="P448" s="201"/>
      <c r="Q448" s="169">
        <v>8651.6071729227388</v>
      </c>
      <c r="R448" s="169">
        <f>+SUMIFS('MT-Tracking Co.op'!$P$7:$P$402,'MT-Tracking Co.op'!$F$7:$F$402,Target!$I448)+SUMIFS('MT-Tracking'!$P:$P,'MT-Tracking'!$G:$G,Target!$I448)+SUMIFS('MT-Tracking'!$P:$P,'MT-Tracking'!$D:$D,Target!$D448,'MT-Tracking'!$F:$F,Target!$C448)</f>
        <v>6768.8789999999999</v>
      </c>
      <c r="S448" s="211">
        <f t="shared" si="36"/>
        <v>0.78238399695085736</v>
      </c>
      <c r="T448" s="217"/>
    </row>
    <row r="449" spans="1:20" ht="24.75" outlineLevel="1" x14ac:dyDescent="0.25">
      <c r="A449" s="164" t="s">
        <v>784</v>
      </c>
      <c r="B449" s="165" t="s">
        <v>451</v>
      </c>
      <c r="C449" s="165"/>
      <c r="D449" s="165" t="s">
        <v>775</v>
      </c>
      <c r="E449" s="166" t="s">
        <v>540</v>
      </c>
      <c r="F449" s="165" t="s">
        <v>5355</v>
      </c>
      <c r="G449" s="202" t="s">
        <v>739</v>
      </c>
      <c r="H449" s="158" t="s">
        <v>5300</v>
      </c>
      <c r="I449" s="170">
        <v>5050280</v>
      </c>
      <c r="J449" s="158" t="s">
        <v>560</v>
      </c>
      <c r="K449" s="185">
        <v>1</v>
      </c>
      <c r="L449" s="158" t="s">
        <v>5298</v>
      </c>
      <c r="M449" s="200"/>
      <c r="N449" s="169">
        <f t="shared" si="38"/>
        <v>24230.800999999999</v>
      </c>
      <c r="O449" s="169">
        <v>4038.4668333333334</v>
      </c>
      <c r="P449" s="201"/>
      <c r="Q449" s="169">
        <v>4663.9758940110451</v>
      </c>
      <c r="R449" s="169">
        <f>+SUMIFS('MT-Tracking Co.op'!$P$7:$P$402,'MT-Tracking Co.op'!$F$7:$F$402,Target!$I449)+SUMIFS('MT-Tracking'!$P:$P,'MT-Tracking'!$G:$G,Target!$I449)+SUMIFS('MT-Tracking'!$P:$P,'MT-Tracking'!$D:$D,Target!$D449,'MT-Tracking'!$F:$F,Target!$C449)</f>
        <v>6320.2060000000001</v>
      </c>
      <c r="S449" s="211">
        <f t="shared" si="36"/>
        <v>1.3551112063241364</v>
      </c>
      <c r="T449" s="217"/>
    </row>
    <row r="450" spans="1:20" ht="24.75" outlineLevel="1" x14ac:dyDescent="0.25">
      <c r="A450" s="164" t="s">
        <v>784</v>
      </c>
      <c r="B450" s="165" t="s">
        <v>451</v>
      </c>
      <c r="C450" s="165"/>
      <c r="D450" s="165" t="s">
        <v>775</v>
      </c>
      <c r="E450" s="166" t="s">
        <v>540</v>
      </c>
      <c r="F450" s="165" t="s">
        <v>5355</v>
      </c>
      <c r="G450" s="202" t="s">
        <v>739</v>
      </c>
      <c r="H450" s="158" t="s">
        <v>5300</v>
      </c>
      <c r="I450" s="170">
        <v>5050190</v>
      </c>
      <c r="J450" s="158" t="s">
        <v>561</v>
      </c>
      <c r="K450" s="185">
        <v>1</v>
      </c>
      <c r="L450" s="158" t="s">
        <v>5298</v>
      </c>
      <c r="M450" s="200"/>
      <c r="N450" s="169">
        <f t="shared" si="38"/>
        <v>16838.692999999999</v>
      </c>
      <c r="O450" s="169">
        <v>2806.4488333333334</v>
      </c>
      <c r="P450" s="201"/>
      <c r="Q450" s="169">
        <v>3241.1333921091805</v>
      </c>
      <c r="R450" s="169">
        <f>+SUMIFS('MT-Tracking Co.op'!$P$7:$P$402,'MT-Tracking Co.op'!$F$7:$F$402,Target!$I450)+SUMIFS('MT-Tracking'!$P:$P,'MT-Tracking'!$G:$G,Target!$I450)+SUMIFS('MT-Tracking'!$P:$P,'MT-Tracking'!$D:$D,Target!$D450,'MT-Tracking'!$F:$F,Target!$C450)</f>
        <v>4109.4360000000006</v>
      </c>
      <c r="S450" s="211">
        <f t="shared" si="36"/>
        <v>1.2679009170078521</v>
      </c>
      <c r="T450" s="217"/>
    </row>
    <row r="451" spans="1:20" ht="24.75" outlineLevel="1" x14ac:dyDescent="0.25">
      <c r="A451" s="164" t="s">
        <v>784</v>
      </c>
      <c r="B451" s="165" t="s">
        <v>451</v>
      </c>
      <c r="C451" s="165"/>
      <c r="D451" s="165" t="s">
        <v>775</v>
      </c>
      <c r="E451" s="166" t="s">
        <v>540</v>
      </c>
      <c r="F451" s="165" t="s">
        <v>5355</v>
      </c>
      <c r="G451" s="202" t="s">
        <v>739</v>
      </c>
      <c r="H451" s="158" t="s">
        <v>5300</v>
      </c>
      <c r="I451" s="170">
        <v>5120091</v>
      </c>
      <c r="J451" s="158" t="s">
        <v>562</v>
      </c>
      <c r="K451" s="185">
        <v>1</v>
      </c>
      <c r="L451" s="158" t="s">
        <v>5298</v>
      </c>
      <c r="M451" s="200"/>
      <c r="N451" s="169">
        <f t="shared" si="38"/>
        <v>22849.840199999995</v>
      </c>
      <c r="O451" s="169">
        <v>3808.3066999999992</v>
      </c>
      <c r="P451" s="201"/>
      <c r="Q451" s="169">
        <v>4398.1667743796206</v>
      </c>
      <c r="R451" s="169">
        <f>+SUMIFS('MT-Tracking Co.op'!$P$7:$P$402,'MT-Tracking Co.op'!$F$7:$F$402,Target!$I451)+SUMIFS('MT-Tracking'!$P:$P,'MT-Tracking'!$G:$G,Target!$I451)+SUMIFS('MT-Tracking'!$P:$P,'MT-Tracking'!$D:$D,Target!$D451,'MT-Tracking'!$F:$F,Target!$C451)</f>
        <v>2831.5790000000002</v>
      </c>
      <c r="S451" s="211">
        <f t="shared" si="36"/>
        <v>0.64380891977417254</v>
      </c>
      <c r="T451" s="217"/>
    </row>
    <row r="452" spans="1:20" ht="24.75" outlineLevel="1" x14ac:dyDescent="0.25">
      <c r="A452" s="164" t="s">
        <v>784</v>
      </c>
      <c r="B452" s="165" t="s">
        <v>451</v>
      </c>
      <c r="C452" s="165"/>
      <c r="D452" s="165" t="s">
        <v>775</v>
      </c>
      <c r="E452" s="166" t="s">
        <v>540</v>
      </c>
      <c r="F452" s="165" t="s">
        <v>5355</v>
      </c>
      <c r="G452" s="202" t="s">
        <v>739</v>
      </c>
      <c r="H452" s="158" t="s">
        <v>5300</v>
      </c>
      <c r="I452" s="170">
        <v>5300455</v>
      </c>
      <c r="J452" s="158" t="s">
        <v>563</v>
      </c>
      <c r="K452" s="185">
        <v>1</v>
      </c>
      <c r="L452" s="158" t="s">
        <v>5298</v>
      </c>
      <c r="M452" s="200"/>
      <c r="N452" s="169">
        <f t="shared" si="38"/>
        <v>14189.211600000002</v>
      </c>
      <c r="O452" s="169">
        <v>2364.8686000000002</v>
      </c>
      <c r="P452" s="201"/>
      <c r="Q452" s="169">
        <v>2731.1577878676767</v>
      </c>
      <c r="R452" s="169">
        <f>+SUMIFS('MT-Tracking Co.op'!$P$7:$P$402,'MT-Tracking Co.op'!$F$7:$F$402,Target!$I452)+SUMIFS('MT-Tracking'!$P:$P,'MT-Tracking'!$G:$G,Target!$I452)+SUMIFS('MT-Tracking'!$P:$P,'MT-Tracking'!$D:$D,Target!$D452,'MT-Tracking'!$F:$F,Target!$C452)</f>
        <v>3535.9859999999999</v>
      </c>
      <c r="S452" s="211">
        <f t="shared" si="36"/>
        <v>1.2946838940274792</v>
      </c>
      <c r="T452" s="217"/>
    </row>
    <row r="453" spans="1:20" ht="24.75" outlineLevel="1" x14ac:dyDescent="0.25">
      <c r="A453" s="164" t="s">
        <v>784</v>
      </c>
      <c r="B453" s="165" t="s">
        <v>451</v>
      </c>
      <c r="C453" s="165"/>
      <c r="D453" s="165" t="s">
        <v>775</v>
      </c>
      <c r="E453" s="166" t="s">
        <v>540</v>
      </c>
      <c r="F453" s="165" t="s">
        <v>5355</v>
      </c>
      <c r="G453" s="202" t="s">
        <v>739</v>
      </c>
      <c r="H453" s="158" t="s">
        <v>5300</v>
      </c>
      <c r="I453" s="170">
        <v>5336564</v>
      </c>
      <c r="J453" s="158" t="s">
        <v>564</v>
      </c>
      <c r="K453" s="185">
        <v>1</v>
      </c>
      <c r="L453" s="158" t="s">
        <v>5298</v>
      </c>
      <c r="M453" s="200"/>
      <c r="N453" s="169">
        <f t="shared" si="38"/>
        <v>67315.736000000004</v>
      </c>
      <c r="O453" s="169">
        <v>11219.289333333334</v>
      </c>
      <c r="P453" s="201"/>
      <c r="Q453" s="169">
        <v>12957.019868703948</v>
      </c>
      <c r="R453" s="169">
        <f>+SUMIFS('MT-Tracking Co.op'!$P$7:$P$402,'MT-Tracking Co.op'!$F$7:$F$402,Target!$I453)+SUMIFS('MT-Tracking'!$P:$P,'MT-Tracking'!$G:$G,Target!$I453)+SUMIFS('MT-Tracking'!$P:$P,'MT-Tracking'!$D:$D,Target!$D453,'MT-Tracking'!$F:$F,Target!$C453)</f>
        <v>17726.292999999998</v>
      </c>
      <c r="S453" s="211">
        <f t="shared" si="36"/>
        <v>1.3680841103605643</v>
      </c>
      <c r="T453" s="217"/>
    </row>
    <row r="454" spans="1:20" ht="24.75" outlineLevel="1" x14ac:dyDescent="0.25">
      <c r="A454" s="164" t="s">
        <v>784</v>
      </c>
      <c r="B454" s="165" t="s">
        <v>451</v>
      </c>
      <c r="C454" s="165"/>
      <c r="D454" s="165" t="s">
        <v>775</v>
      </c>
      <c r="E454" s="166" t="s">
        <v>540</v>
      </c>
      <c r="F454" s="165" t="s">
        <v>5355</v>
      </c>
      <c r="G454" s="202" t="s">
        <v>739</v>
      </c>
      <c r="H454" s="158" t="s">
        <v>5300</v>
      </c>
      <c r="I454" s="170">
        <v>5120444</v>
      </c>
      <c r="J454" s="158" t="s">
        <v>565</v>
      </c>
      <c r="K454" s="185">
        <v>1</v>
      </c>
      <c r="L454" s="158" t="s">
        <v>5298</v>
      </c>
      <c r="M454" s="200"/>
      <c r="N454" s="169">
        <f t="shared" si="38"/>
        <v>35628.89</v>
      </c>
      <c r="O454" s="169">
        <v>5938.1483333333335</v>
      </c>
      <c r="P454" s="201"/>
      <c r="Q454" s="169">
        <v>6857.894796394522</v>
      </c>
      <c r="R454" s="169">
        <f>+SUMIFS('MT-Tracking Co.op'!$P$7:$P$402,'MT-Tracking Co.op'!$F$7:$F$402,Target!$I454)+SUMIFS('MT-Tracking'!$P:$P,'MT-Tracking'!$G:$G,Target!$I454)+SUMIFS('MT-Tracking'!$P:$P,'MT-Tracking'!$D:$D,Target!$D454,'MT-Tracking'!$F:$F,Target!$C454)</f>
        <v>8777.7639999999992</v>
      </c>
      <c r="S454" s="211">
        <f t="shared" si="36"/>
        <v>1.2799502267977094</v>
      </c>
      <c r="T454" s="217"/>
    </row>
    <row r="455" spans="1:20" ht="24.75" outlineLevel="1" x14ac:dyDescent="0.25">
      <c r="A455" s="164" t="s">
        <v>784</v>
      </c>
      <c r="B455" s="165" t="s">
        <v>451</v>
      </c>
      <c r="C455" s="165"/>
      <c r="D455" s="165" t="s">
        <v>775</v>
      </c>
      <c r="E455" s="166" t="s">
        <v>540</v>
      </c>
      <c r="F455" s="165" t="s">
        <v>5355</v>
      </c>
      <c r="G455" s="202" t="s">
        <v>739</v>
      </c>
      <c r="H455" s="158" t="s">
        <v>5300</v>
      </c>
      <c r="I455" s="170">
        <v>5120022</v>
      </c>
      <c r="J455" s="158" t="s">
        <v>566</v>
      </c>
      <c r="K455" s="185">
        <v>1</v>
      </c>
      <c r="L455" s="158" t="s">
        <v>5298</v>
      </c>
      <c r="M455" s="200"/>
      <c r="N455" s="169">
        <f t="shared" si="38"/>
        <v>19061.451000000001</v>
      </c>
      <c r="O455" s="169">
        <v>3176.9085</v>
      </c>
      <c r="P455" s="201"/>
      <c r="Q455" s="169">
        <v>3668.9727247924129</v>
      </c>
      <c r="R455" s="169">
        <f>+SUMIFS('MT-Tracking Co.op'!$P$7:$P$402,'MT-Tracking Co.op'!$F$7:$F$402,Target!$I455)+SUMIFS('MT-Tracking'!$P:$P,'MT-Tracking'!$G:$G,Target!$I455)+SUMIFS('MT-Tracking'!$P:$P,'MT-Tracking'!$D:$D,Target!$D455,'MT-Tracking'!$F:$F,Target!$C455)</f>
        <v>3439.9929999999999</v>
      </c>
      <c r="S455" s="211">
        <f t="shared" si="36"/>
        <v>0.93759023520531393</v>
      </c>
      <c r="T455" s="217"/>
    </row>
    <row r="456" spans="1:20" ht="24.75" outlineLevel="1" x14ac:dyDescent="0.25">
      <c r="A456" s="164" t="s">
        <v>784</v>
      </c>
      <c r="B456" s="165" t="s">
        <v>451</v>
      </c>
      <c r="C456" s="165"/>
      <c r="D456" s="165" t="s">
        <v>775</v>
      </c>
      <c r="E456" s="166" t="s">
        <v>540</v>
      </c>
      <c r="F456" s="165" t="s">
        <v>5355</v>
      </c>
      <c r="G456" s="202" t="s">
        <v>739</v>
      </c>
      <c r="H456" s="158" t="s">
        <v>5300</v>
      </c>
      <c r="I456" s="170">
        <v>6860352</v>
      </c>
      <c r="J456" s="158" t="s">
        <v>567</v>
      </c>
      <c r="K456" s="185">
        <v>1</v>
      </c>
      <c r="L456" s="158" t="s">
        <v>5298</v>
      </c>
      <c r="M456" s="200"/>
      <c r="N456" s="169">
        <f t="shared" si="38"/>
        <v>27519.654000000002</v>
      </c>
      <c r="O456" s="169">
        <v>4586.6090000000004</v>
      </c>
      <c r="P456" s="201"/>
      <c r="Q456" s="169">
        <v>5297.0185701877808</v>
      </c>
      <c r="R456" s="169">
        <f>+SUMIFS('MT-Tracking Co.op'!$P$7:$P$402,'MT-Tracking Co.op'!$F$7:$F$402,Target!$I456)+SUMIFS('MT-Tracking'!$P:$P,'MT-Tracking'!$G:$G,Target!$I456)+SUMIFS('MT-Tracking'!$P:$P,'MT-Tracking'!$D:$D,Target!$D456,'MT-Tracking'!$F:$F,Target!$C456)</f>
        <v>0</v>
      </c>
      <c r="S456" s="211">
        <f t="shared" si="36"/>
        <v>0</v>
      </c>
      <c r="T456" s="217"/>
    </row>
    <row r="457" spans="1:20" ht="24.75" outlineLevel="1" x14ac:dyDescent="0.25">
      <c r="A457" s="164" t="s">
        <v>784</v>
      </c>
      <c r="B457" s="165" t="s">
        <v>451</v>
      </c>
      <c r="C457" s="165" t="s">
        <v>710</v>
      </c>
      <c r="D457" s="165" t="s">
        <v>775</v>
      </c>
      <c r="E457" s="166" t="s">
        <v>540</v>
      </c>
      <c r="F457" s="165" t="s">
        <v>5355</v>
      </c>
      <c r="G457" s="202" t="s">
        <v>739</v>
      </c>
      <c r="H457" s="158" t="s">
        <v>5301</v>
      </c>
      <c r="I457" s="241"/>
      <c r="J457" s="189"/>
      <c r="K457" s="185">
        <v>273</v>
      </c>
      <c r="L457" s="158" t="s">
        <v>5302</v>
      </c>
      <c r="M457" s="200"/>
      <c r="N457" s="169">
        <f t="shared" si="38"/>
        <v>1198542</v>
      </c>
      <c r="O457" s="169">
        <v>199757</v>
      </c>
      <c r="P457" s="201"/>
      <c r="Q457" s="169">
        <v>230696.9132369906</v>
      </c>
      <c r="R457" s="169">
        <f>+SUMIFS('MT-Tracking Co.op'!$P$7:$P$402,'MT-Tracking Co.op'!$F$7:$F$402,Target!$I457)+SUMIFS('MT-Tracking'!$P:$P,'MT-Tracking'!$G:$G,Target!$I457)+SUMIFS('MT-Tracking'!$P:$P,'MT-Tracking'!$D:$D,Target!$D457,'MT-Tracking'!$F:$F,Target!$C457)</f>
        <v>186876.17300000062</v>
      </c>
      <c r="S457" s="211">
        <f t="shared" si="36"/>
        <v>0.81005060006167595</v>
      </c>
      <c r="T457" s="217"/>
    </row>
    <row r="458" spans="1:20" ht="24.75" outlineLevel="1" x14ac:dyDescent="0.25">
      <c r="A458" s="164" t="s">
        <v>784</v>
      </c>
      <c r="B458" s="165" t="s">
        <v>451</v>
      </c>
      <c r="C458" s="165" t="s">
        <v>829</v>
      </c>
      <c r="D458" s="165" t="s">
        <v>775</v>
      </c>
      <c r="E458" s="166" t="s">
        <v>540</v>
      </c>
      <c r="F458" s="165" t="s">
        <v>5355</v>
      </c>
      <c r="G458" s="202" t="s">
        <v>739</v>
      </c>
      <c r="H458" s="158" t="s">
        <v>786</v>
      </c>
      <c r="I458" s="241"/>
      <c r="J458" s="189"/>
      <c r="K458" s="185">
        <v>37</v>
      </c>
      <c r="L458" s="158" t="s">
        <v>5337</v>
      </c>
      <c r="M458" s="200"/>
      <c r="N458" s="169">
        <f t="shared" si="38"/>
        <v>106061.32898974358</v>
      </c>
      <c r="O458" s="169">
        <v>17676.888164957261</v>
      </c>
      <c r="P458" s="201"/>
      <c r="Q458" s="169">
        <v>21760.497123826237</v>
      </c>
      <c r="R458" s="169">
        <f>+SUMIFS('MT-Tracking Co.op'!$P$7:$P$402,'MT-Tracking Co.op'!$F$7:$F$402,Target!$I458)+SUMIFS('MT-Tracking'!$P:$P,'MT-Tracking'!$G:$G,Target!$I458)+SUMIFS('MT-Tracking'!$P:$P,'MT-Tracking'!$D:$D,Target!$D458,'MT-Tracking'!$F:$F,Target!$C458)</f>
        <v>47077.301520000001</v>
      </c>
      <c r="S458" s="211">
        <f t="shared" si="36"/>
        <v>2.1634295049469996</v>
      </c>
      <c r="T458" s="217"/>
    </row>
    <row r="459" spans="1:20" ht="24.75" outlineLevel="1" x14ac:dyDescent="0.25">
      <c r="A459" s="164" t="s">
        <v>784</v>
      </c>
      <c r="B459" s="165" t="s">
        <v>451</v>
      </c>
      <c r="C459" s="165" t="s">
        <v>921</v>
      </c>
      <c r="D459" s="165" t="s">
        <v>775</v>
      </c>
      <c r="E459" s="166" t="s">
        <v>540</v>
      </c>
      <c r="F459" s="165" t="s">
        <v>5355</v>
      </c>
      <c r="G459" s="202" t="s">
        <v>739</v>
      </c>
      <c r="H459" s="158" t="s">
        <v>1300</v>
      </c>
      <c r="I459" s="241"/>
      <c r="J459" s="189"/>
      <c r="K459" s="185">
        <v>5</v>
      </c>
      <c r="L459" s="158" t="s">
        <v>5302</v>
      </c>
      <c r="M459" s="200"/>
      <c r="N459" s="169">
        <f t="shared" si="38"/>
        <v>65497.868333333325</v>
      </c>
      <c r="O459" s="169">
        <v>10916.311388888887</v>
      </c>
      <c r="P459" s="201"/>
      <c r="Q459" s="169">
        <v>17164.470295663647</v>
      </c>
      <c r="R459" s="169">
        <f>+SUMIFS('MT-Tracking Co.op'!$P$7:$P$402,'MT-Tracking Co.op'!$F$7:$F$402,Target!$I459)+SUMIFS('MT-Tracking'!$P:$P,'MT-Tracking'!$G:$G,Target!$I459)+SUMIFS('MT-Tracking'!$P:$P,'MT-Tracking'!$D:$D,Target!$D459,'MT-Tracking'!$F:$F,Target!$C459)</f>
        <v>11960.475120000001</v>
      </c>
      <c r="S459" s="211">
        <f t="shared" si="36"/>
        <v>0.69681585938726232</v>
      </c>
      <c r="T459" s="217"/>
    </row>
    <row r="460" spans="1:20" ht="24.75" outlineLevel="1" x14ac:dyDescent="0.25">
      <c r="A460" s="164" t="s">
        <v>784</v>
      </c>
      <c r="B460" s="165" t="s">
        <v>451</v>
      </c>
      <c r="C460" s="165" t="s">
        <v>705</v>
      </c>
      <c r="D460" s="165" t="s">
        <v>775</v>
      </c>
      <c r="E460" s="166" t="s">
        <v>540</v>
      </c>
      <c r="F460" s="165" t="s">
        <v>5355</v>
      </c>
      <c r="G460" s="202" t="s">
        <v>739</v>
      </c>
      <c r="H460" s="158" t="s">
        <v>174</v>
      </c>
      <c r="I460" s="241"/>
      <c r="J460" s="189"/>
      <c r="K460" s="185">
        <v>4</v>
      </c>
      <c r="L460" s="158" t="s">
        <v>5302</v>
      </c>
      <c r="M460" s="200"/>
      <c r="N460" s="169">
        <f t="shared" si="38"/>
        <v>93529.976040000009</v>
      </c>
      <c r="O460" s="169">
        <v>15588.32934</v>
      </c>
      <c r="P460" s="201"/>
      <c r="Q460" s="169">
        <v>10256.174552940742</v>
      </c>
      <c r="R460" s="169">
        <f>+SUMIFS('MT-Tracking Co.op'!$P$7:$P$402,'MT-Tracking Co.op'!$F$7:$F$402,Target!$I460)+SUMIFS('MT-Tracking'!$P:$P,'MT-Tracking'!$G:$G,Target!$I460)+SUMIFS('MT-Tracking'!$P:$P,'MT-Tracking'!$D:$D,Target!$D460,'MT-Tracking'!$F:$F,Target!$C460)</f>
        <v>6951.3509999999997</v>
      </c>
      <c r="S460" s="211">
        <f t="shared" si="36"/>
        <v>0.67777229844502274</v>
      </c>
      <c r="T460" s="217"/>
    </row>
    <row r="461" spans="1:20" ht="24.75" outlineLevel="1" x14ac:dyDescent="0.25">
      <c r="A461" s="164" t="s">
        <v>784</v>
      </c>
      <c r="B461" s="165" t="s">
        <v>451</v>
      </c>
      <c r="C461" s="165" t="s">
        <v>707</v>
      </c>
      <c r="D461" s="165" t="s">
        <v>775</v>
      </c>
      <c r="E461" s="166" t="s">
        <v>540</v>
      </c>
      <c r="F461" s="165" t="s">
        <v>5355</v>
      </c>
      <c r="G461" s="202" t="s">
        <v>739</v>
      </c>
      <c r="H461" s="158" t="s">
        <v>5325</v>
      </c>
      <c r="I461" s="241"/>
      <c r="J461" s="189"/>
      <c r="K461" s="185">
        <v>1</v>
      </c>
      <c r="L461" s="158"/>
      <c r="M461" s="200"/>
      <c r="N461" s="169">
        <f t="shared" si="38"/>
        <v>17024.710500000001</v>
      </c>
      <c r="O461" s="169">
        <v>2837.4517500000002</v>
      </c>
      <c r="P461" s="201"/>
      <c r="Q461" s="169">
        <v>3945.4591828401622</v>
      </c>
      <c r="R461" s="169">
        <f>+SUMIFS('MT-Tracking Co.op'!$P$7:$P$402,'MT-Tracking Co.op'!$F$7:$F$402,Target!$I461)+SUMIFS('MT-Tracking'!$P:$P,'MT-Tracking'!$G:$G,Target!$I461)+SUMIFS('MT-Tracking'!$P:$P,'MT-Tracking'!$D:$D,Target!$D461,'MT-Tracking'!$F:$F,Target!$C461)</f>
        <v>0</v>
      </c>
      <c r="S461" s="211">
        <f t="shared" si="36"/>
        <v>0</v>
      </c>
      <c r="T461" s="217"/>
    </row>
    <row r="462" spans="1:20" outlineLevel="1" x14ac:dyDescent="0.25">
      <c r="A462" s="164" t="s">
        <v>784</v>
      </c>
      <c r="B462" s="165" t="s">
        <v>451</v>
      </c>
      <c r="C462" s="165"/>
      <c r="D462" s="165" t="s">
        <v>775</v>
      </c>
      <c r="E462" s="166" t="s">
        <v>540</v>
      </c>
      <c r="F462" s="165"/>
      <c r="G462" s="202"/>
      <c r="H462" s="158" t="s">
        <v>5344</v>
      </c>
      <c r="I462" s="241"/>
      <c r="J462" s="189"/>
      <c r="K462" s="185"/>
      <c r="L462" s="158"/>
      <c r="M462" s="200"/>
      <c r="N462" s="169"/>
      <c r="O462" s="169"/>
      <c r="P462" s="201"/>
      <c r="Q462" s="169"/>
      <c r="R462" s="169">
        <f>(+SUMIFS('MT-Tracking Co.op'!$P$137:$P$402,'MT-Tracking Co.op'!$D$137:$D$402,Target!$D462))+361.463000006973</f>
        <v>23212.260680006977</v>
      </c>
      <c r="S462" s="211">
        <f t="shared" si="36"/>
        <v>0</v>
      </c>
      <c r="T462" s="217"/>
    </row>
    <row r="463" spans="1:20" ht="24.75" outlineLevel="1" x14ac:dyDescent="0.25">
      <c r="A463" s="164" t="s">
        <v>784</v>
      </c>
      <c r="B463" s="165" t="s">
        <v>451</v>
      </c>
      <c r="C463" s="165" t="s">
        <v>5360</v>
      </c>
      <c r="D463" s="165" t="s">
        <v>775</v>
      </c>
      <c r="E463" s="166" t="s">
        <v>540</v>
      </c>
      <c r="F463" s="165" t="s">
        <v>5355</v>
      </c>
      <c r="G463" s="202" t="s">
        <v>739</v>
      </c>
      <c r="H463" s="158" t="s">
        <v>1319</v>
      </c>
      <c r="I463" s="241"/>
      <c r="J463" s="189"/>
      <c r="K463" s="185">
        <v>9</v>
      </c>
      <c r="L463" s="200"/>
      <c r="M463" s="200"/>
      <c r="N463" s="169">
        <f t="shared" si="38"/>
        <v>8005.49163870968</v>
      </c>
      <c r="O463" s="169">
        <v>1334.2486064516133</v>
      </c>
      <c r="P463" s="201"/>
      <c r="Q463" s="169">
        <v>1855.2644697892067</v>
      </c>
      <c r="R463" s="169">
        <f>+SUMIFS('MT-Tracking Co.op'!$P$7:$P$402,'MT-Tracking Co.op'!$F$7:$F$402,Target!$I463)+SUMIFS('MT-Tracking'!$P:$P,'MT-Tracking'!$G:$G,Target!$I463)+SUMIFS('MT-Tracking'!$P:$P,'MT-Tracking'!$D:$D,Target!$D463,'MT-Tracking'!$F:$F,Target!$C463)</f>
        <v>0</v>
      </c>
      <c r="S463" s="211">
        <f t="shared" ref="S463:S527" si="39">+IFERROR(R463/Q463,0)</f>
        <v>0</v>
      </c>
      <c r="T463" s="217"/>
    </row>
    <row r="464" spans="1:20" ht="24" x14ac:dyDescent="0.25">
      <c r="A464" s="172" t="s">
        <v>784</v>
      </c>
      <c r="B464" s="173" t="s">
        <v>451</v>
      </c>
      <c r="C464" s="173"/>
      <c r="D464" s="173"/>
      <c r="E464" s="174" t="s">
        <v>540</v>
      </c>
      <c r="F464" s="173" t="s">
        <v>5355</v>
      </c>
      <c r="G464" s="175" t="s">
        <v>739</v>
      </c>
      <c r="H464" s="176">
        <v>9</v>
      </c>
      <c r="I464" s="237"/>
      <c r="J464" s="176"/>
      <c r="K464" s="177">
        <f>+SUM(K435:K463)</f>
        <v>351</v>
      </c>
      <c r="L464" s="176"/>
      <c r="M464" s="177">
        <f>+SUM(M435:M463)</f>
        <v>0</v>
      </c>
      <c r="N464" s="177">
        <f>+SUM(N435:N463)</f>
        <v>2496650.4414277868</v>
      </c>
      <c r="O464" s="177">
        <f t="shared" ref="O464:R464" si="40">+SUM(O435:O463)</f>
        <v>416108.40690463106</v>
      </c>
      <c r="P464" s="187">
        <f t="shared" si="40"/>
        <v>0</v>
      </c>
      <c r="Q464" s="177">
        <f t="shared" si="40"/>
        <v>470790.5374140573</v>
      </c>
      <c r="R464" s="177">
        <f t="shared" si="40"/>
        <v>437622.46148000762</v>
      </c>
      <c r="S464" s="214">
        <f t="shared" si="39"/>
        <v>0.92954812533778997</v>
      </c>
      <c r="T464" s="219"/>
    </row>
    <row r="465" spans="1:20" ht="24.75" outlineLevel="1" x14ac:dyDescent="0.25">
      <c r="A465" s="164" t="s">
        <v>784</v>
      </c>
      <c r="B465" s="165" t="s">
        <v>451</v>
      </c>
      <c r="C465" s="165"/>
      <c r="D465" s="165" t="s">
        <v>776</v>
      </c>
      <c r="E465" s="166" t="s">
        <v>574</v>
      </c>
      <c r="F465" s="165" t="s">
        <v>5355</v>
      </c>
      <c r="G465" s="202" t="s">
        <v>740</v>
      </c>
      <c r="H465" s="158" t="s">
        <v>483</v>
      </c>
      <c r="I465" s="170" t="s">
        <v>575</v>
      </c>
      <c r="J465" s="158" t="s">
        <v>576</v>
      </c>
      <c r="K465" s="185">
        <v>1</v>
      </c>
      <c r="L465" s="158" t="s">
        <v>5298</v>
      </c>
      <c r="M465" s="200"/>
      <c r="N465" s="169">
        <f t="shared" si="38"/>
        <v>105172.67066400002</v>
      </c>
      <c r="O465" s="169">
        <v>17528.778444000003</v>
      </c>
      <c r="P465" s="201"/>
      <c r="Q465" s="169">
        <v>27599.323807736986</v>
      </c>
      <c r="R465" s="169">
        <f>+SUMIFS('MT-Tracking Co.op'!$P$7:$P$402,'MT-Tracking Co.op'!$F$7:$F$402,Target!$I465)+SUMIFS('MT-Tracking'!$P:$P,'MT-Tracking'!$G:$G,Target!$I465)+SUMIFS('MT-Tracking'!$P:$P,'MT-Tracking'!$D:$D,Target!$D465,'MT-Tracking'!$F:$F,Target!$C465)</f>
        <v>20445.942999999999</v>
      </c>
      <c r="S465" s="211">
        <f t="shared" si="39"/>
        <v>0.74081318594727086</v>
      </c>
      <c r="T465" s="217"/>
    </row>
    <row r="466" spans="1:20" ht="24.75" outlineLevel="1" x14ac:dyDescent="0.25">
      <c r="A466" s="164" t="s">
        <v>784</v>
      </c>
      <c r="B466" s="165" t="s">
        <v>451</v>
      </c>
      <c r="C466" s="165"/>
      <c r="D466" s="165" t="s">
        <v>776</v>
      </c>
      <c r="E466" s="166" t="s">
        <v>574</v>
      </c>
      <c r="F466" s="165" t="s">
        <v>5355</v>
      </c>
      <c r="G466" s="202" t="s">
        <v>740</v>
      </c>
      <c r="H466" s="158" t="s">
        <v>5299</v>
      </c>
      <c r="I466" s="170" t="s">
        <v>577</v>
      </c>
      <c r="J466" s="158" t="s">
        <v>577</v>
      </c>
      <c r="K466" s="185">
        <v>1</v>
      </c>
      <c r="L466" s="158" t="s">
        <v>5298</v>
      </c>
      <c r="M466" s="200"/>
      <c r="N466" s="169">
        <f t="shared" si="38"/>
        <v>93759.932399999991</v>
      </c>
      <c r="O466" s="169">
        <v>15626.6554</v>
      </c>
      <c r="P466" s="201"/>
      <c r="Q466" s="169">
        <v>14916.615614166132</v>
      </c>
      <c r="R466" s="169">
        <f>+SUMIFS('MT-Tracking Co.op'!$P$7:$P$402,'MT-Tracking Co.op'!$F$7:$F$402,Target!$I466)+SUMIFS('MT-Tracking'!$P:$P,'MT-Tracking'!$G:$G,Target!$I466)+SUMIFS('MT-Tracking'!$P:$P,'MT-Tracking'!$D:$D,Target!$D466,'MT-Tracking'!$F:$F,Target!$C466)</f>
        <v>18756.311000000002</v>
      </c>
      <c r="S466" s="211">
        <f t="shared" si="39"/>
        <v>1.2574106275278258</v>
      </c>
      <c r="T466" s="217"/>
    </row>
    <row r="467" spans="1:20" ht="24.75" outlineLevel="1" x14ac:dyDescent="0.25">
      <c r="A467" s="164" t="s">
        <v>784</v>
      </c>
      <c r="B467" s="165" t="s">
        <v>451</v>
      </c>
      <c r="C467" s="165"/>
      <c r="D467" s="165" t="s">
        <v>776</v>
      </c>
      <c r="E467" s="166" t="s">
        <v>574</v>
      </c>
      <c r="F467" s="165" t="s">
        <v>5355</v>
      </c>
      <c r="G467" s="202" t="s">
        <v>740</v>
      </c>
      <c r="H467" s="158" t="s">
        <v>5299</v>
      </c>
      <c r="I467" s="170" t="s">
        <v>578</v>
      </c>
      <c r="J467" s="158" t="s">
        <v>578</v>
      </c>
      <c r="K467" s="185">
        <v>1</v>
      </c>
      <c r="L467" s="158" t="s">
        <v>5298</v>
      </c>
      <c r="M467" s="200"/>
      <c r="N467" s="169">
        <f t="shared" si="38"/>
        <v>406420.16100000008</v>
      </c>
      <c r="O467" s="169">
        <v>67736.693500000008</v>
      </c>
      <c r="P467" s="201"/>
      <c r="Q467" s="169">
        <v>64658.891749419752</v>
      </c>
      <c r="R467" s="169">
        <f>+SUMIFS('MT-Tracking Co.op'!$P$7:$P$402,'MT-Tracking Co.op'!$F$7:$F$402,Target!$I467)+SUMIFS('MT-Tracking'!$P:$P,'MT-Tracking'!$G:$G,Target!$I467)+SUMIFS('MT-Tracking'!$P:$P,'MT-Tracking'!$D:$D,Target!$D467,'MT-Tracking'!$F:$F,Target!$C467)</f>
        <v>105891.681</v>
      </c>
      <c r="S467" s="211">
        <f t="shared" si="39"/>
        <v>1.6376971230867141</v>
      </c>
      <c r="T467" s="217"/>
    </row>
    <row r="468" spans="1:20" ht="24.75" outlineLevel="1" x14ac:dyDescent="0.25">
      <c r="A468" s="164" t="s">
        <v>784</v>
      </c>
      <c r="B468" s="165" t="s">
        <v>451</v>
      </c>
      <c r="C468" s="165"/>
      <c r="D468" s="165" t="s">
        <v>776</v>
      </c>
      <c r="E468" s="166" t="s">
        <v>574</v>
      </c>
      <c r="F468" s="165" t="s">
        <v>5355</v>
      </c>
      <c r="G468" s="202" t="s">
        <v>740</v>
      </c>
      <c r="H468" s="158" t="s">
        <v>5300</v>
      </c>
      <c r="I468" s="170">
        <v>5291102</v>
      </c>
      <c r="J468" s="158" t="s">
        <v>579</v>
      </c>
      <c r="K468" s="185">
        <v>1</v>
      </c>
      <c r="L468" s="158" t="s">
        <v>5298</v>
      </c>
      <c r="M468" s="200"/>
      <c r="N468" s="169">
        <f t="shared" si="38"/>
        <v>29581.478000000003</v>
      </c>
      <c r="O468" s="169">
        <v>4930.2463333333335</v>
      </c>
      <c r="P468" s="201"/>
      <c r="Q468" s="169">
        <v>5693.8811185489931</v>
      </c>
      <c r="R468" s="169">
        <f>+SUMIFS('MT-Tracking Co.op'!$P$7:$P$402,'MT-Tracking Co.op'!$F$7:$F$402,Target!$I468)+SUMIFS('MT-Tracking'!$P:$P,'MT-Tracking'!$G:$G,Target!$I468)+SUMIFS('MT-Tracking'!$P:$P,'MT-Tracking'!$D:$D,Target!$D468,'MT-Tracking'!$F:$F,Target!$C468)</f>
        <v>3500.6909999999998</v>
      </c>
      <c r="S468" s="211">
        <f t="shared" si="39"/>
        <v>0.61481631370837309</v>
      </c>
      <c r="T468" s="217"/>
    </row>
    <row r="469" spans="1:20" ht="24.75" outlineLevel="1" x14ac:dyDescent="0.25">
      <c r="A469" s="164" t="s">
        <v>784</v>
      </c>
      <c r="B469" s="165" t="s">
        <v>451</v>
      </c>
      <c r="C469" s="165"/>
      <c r="D469" s="165" t="s">
        <v>776</v>
      </c>
      <c r="E469" s="166" t="s">
        <v>574</v>
      </c>
      <c r="F469" s="165" t="s">
        <v>5355</v>
      </c>
      <c r="G469" s="202" t="s">
        <v>740</v>
      </c>
      <c r="H469" s="158" t="s">
        <v>5300</v>
      </c>
      <c r="I469" s="170">
        <v>5129199</v>
      </c>
      <c r="J469" s="158" t="s">
        <v>580</v>
      </c>
      <c r="K469" s="185">
        <v>1</v>
      </c>
      <c r="L469" s="158" t="s">
        <v>5298</v>
      </c>
      <c r="M469" s="200"/>
      <c r="N469" s="169">
        <f t="shared" si="38"/>
        <v>16722.944999999996</v>
      </c>
      <c r="O469" s="169">
        <v>2787.1574999999993</v>
      </c>
      <c r="P469" s="201"/>
      <c r="Q469" s="169">
        <v>3218.8540674686119</v>
      </c>
      <c r="R469" s="169">
        <f>+SUMIFS('MT-Tracking Co.op'!$P$7:$P$402,'MT-Tracking Co.op'!$F$7:$F$402,Target!$I469)+SUMIFS('MT-Tracking'!$P:$P,'MT-Tracking'!$G:$G,Target!$I469)+SUMIFS('MT-Tracking'!$P:$P,'MT-Tracking'!$D:$D,Target!$D469,'MT-Tracking'!$F:$F,Target!$C469)</f>
        <v>6369.9759999999997</v>
      </c>
      <c r="S469" s="211">
        <f t="shared" si="39"/>
        <v>1.9789576869539505</v>
      </c>
      <c r="T469" s="217"/>
    </row>
    <row r="470" spans="1:20" ht="24.75" outlineLevel="1" x14ac:dyDescent="0.25">
      <c r="A470" s="164" t="s">
        <v>784</v>
      </c>
      <c r="B470" s="165" t="s">
        <v>451</v>
      </c>
      <c r="C470" s="165"/>
      <c r="D470" s="165" t="s">
        <v>776</v>
      </c>
      <c r="E470" s="166" t="s">
        <v>574</v>
      </c>
      <c r="F470" s="165" t="s">
        <v>5355</v>
      </c>
      <c r="G470" s="202" t="s">
        <v>740</v>
      </c>
      <c r="H470" s="158" t="s">
        <v>5300</v>
      </c>
      <c r="I470" s="170">
        <v>5125629</v>
      </c>
      <c r="J470" s="158" t="s">
        <v>581</v>
      </c>
      <c r="K470" s="185">
        <v>1</v>
      </c>
      <c r="L470" s="158" t="s">
        <v>5298</v>
      </c>
      <c r="M470" s="200"/>
      <c r="N470" s="169">
        <f t="shared" si="38"/>
        <v>17099.363999999998</v>
      </c>
      <c r="O470" s="169">
        <v>2849.8939999999998</v>
      </c>
      <c r="P470" s="201"/>
      <c r="Q470" s="169">
        <v>3291.3076830980649</v>
      </c>
      <c r="R470" s="169">
        <f>+SUMIFS('MT-Tracking Co.op'!$P$7:$P$402,'MT-Tracking Co.op'!$F$7:$F$402,Target!$I470)+SUMIFS('MT-Tracking'!$P:$P,'MT-Tracking'!$G:$G,Target!$I470)+SUMIFS('MT-Tracking'!$P:$P,'MT-Tracking'!$D:$D,Target!$D470,'MT-Tracking'!$F:$F,Target!$C470)</f>
        <v>6825.5329999999994</v>
      </c>
      <c r="S470" s="211">
        <f t="shared" si="39"/>
        <v>2.073805811304525</v>
      </c>
      <c r="T470" s="217"/>
    </row>
    <row r="471" spans="1:20" ht="24.75" outlineLevel="1" x14ac:dyDescent="0.25">
      <c r="A471" s="164" t="s">
        <v>784</v>
      </c>
      <c r="B471" s="165" t="s">
        <v>451</v>
      </c>
      <c r="C471" s="165"/>
      <c r="D471" s="165" t="s">
        <v>776</v>
      </c>
      <c r="E471" s="166" t="s">
        <v>574</v>
      </c>
      <c r="F471" s="165" t="s">
        <v>5355</v>
      </c>
      <c r="G471" s="202" t="s">
        <v>740</v>
      </c>
      <c r="H471" s="158" t="s">
        <v>5300</v>
      </c>
      <c r="I471" s="170">
        <v>5131613</v>
      </c>
      <c r="J471" s="158" t="s">
        <v>582</v>
      </c>
      <c r="K471" s="185">
        <v>1</v>
      </c>
      <c r="L471" s="158" t="s">
        <v>5298</v>
      </c>
      <c r="M471" s="200"/>
      <c r="N471" s="169">
        <f t="shared" si="38"/>
        <v>12285.740999999998</v>
      </c>
      <c r="O471" s="169">
        <v>2047.6234999999997</v>
      </c>
      <c r="P471" s="201"/>
      <c r="Q471" s="169">
        <v>2364.7753066051405</v>
      </c>
      <c r="R471" s="169">
        <f>+SUMIFS('MT-Tracking Co.op'!$P$7:$P$402,'MT-Tracking Co.op'!$F$7:$F$402,Target!$I471)+SUMIFS('MT-Tracking'!$P:$P,'MT-Tracking'!$G:$G,Target!$I471)+SUMIFS('MT-Tracking'!$P:$P,'MT-Tracking'!$D:$D,Target!$D471,'MT-Tracking'!$F:$F,Target!$C471)</f>
        <v>2647.4940000000001</v>
      </c>
      <c r="S471" s="211">
        <f t="shared" si="39"/>
        <v>1.1195541464786052</v>
      </c>
      <c r="T471" s="217"/>
    </row>
    <row r="472" spans="1:20" ht="24.75" outlineLevel="1" x14ac:dyDescent="0.25">
      <c r="A472" s="164" t="s">
        <v>784</v>
      </c>
      <c r="B472" s="165" t="s">
        <v>451</v>
      </c>
      <c r="C472" s="165"/>
      <c r="D472" s="165" t="s">
        <v>776</v>
      </c>
      <c r="E472" s="166" t="s">
        <v>574</v>
      </c>
      <c r="F472" s="165" t="s">
        <v>5355</v>
      </c>
      <c r="G472" s="202" t="s">
        <v>740</v>
      </c>
      <c r="H472" s="158" t="s">
        <v>5300</v>
      </c>
      <c r="I472" s="170">
        <v>5131367</v>
      </c>
      <c r="J472" s="158" t="s">
        <v>583</v>
      </c>
      <c r="K472" s="185">
        <v>1</v>
      </c>
      <c r="L472" s="158" t="s">
        <v>5298</v>
      </c>
      <c r="M472" s="200"/>
      <c r="N472" s="169">
        <f t="shared" si="38"/>
        <v>20483.673559999999</v>
      </c>
      <c r="O472" s="169">
        <v>3413.9455933333334</v>
      </c>
      <c r="P472" s="201"/>
      <c r="Q472" s="169">
        <v>3942.7239613181341</v>
      </c>
      <c r="R472" s="169">
        <f>+SUMIFS('MT-Tracking Co.op'!$P$7:$P$402,'MT-Tracking Co.op'!$F$7:$F$402,Target!$I472)+SUMIFS('MT-Tracking'!$P:$P,'MT-Tracking'!$G:$G,Target!$I472)+SUMIFS('MT-Tracking'!$P:$P,'MT-Tracking'!$D:$D,Target!$D472,'MT-Tracking'!$F:$F,Target!$C472)</f>
        <v>4130.0219999999999</v>
      </c>
      <c r="S472" s="211">
        <f t="shared" si="39"/>
        <v>1.0475047303639407</v>
      </c>
      <c r="T472" s="217"/>
    </row>
    <row r="473" spans="1:20" ht="24.75" outlineLevel="1" x14ac:dyDescent="0.25">
      <c r="A473" s="164" t="s">
        <v>784</v>
      </c>
      <c r="B473" s="165" t="s">
        <v>451</v>
      </c>
      <c r="C473" s="165"/>
      <c r="D473" s="165" t="s">
        <v>776</v>
      </c>
      <c r="E473" s="166" t="s">
        <v>574</v>
      </c>
      <c r="F473" s="165" t="s">
        <v>5355</v>
      </c>
      <c r="G473" s="202" t="s">
        <v>740</v>
      </c>
      <c r="H473" s="158" t="s">
        <v>5300</v>
      </c>
      <c r="I473" s="170">
        <v>5050048</v>
      </c>
      <c r="J473" s="158" t="s">
        <v>584</v>
      </c>
      <c r="K473" s="185">
        <v>1</v>
      </c>
      <c r="L473" s="158" t="s">
        <v>5298</v>
      </c>
      <c r="M473" s="200"/>
      <c r="N473" s="169">
        <f t="shared" si="38"/>
        <v>10225.182000000001</v>
      </c>
      <c r="O473" s="169">
        <v>1704.1970000000001</v>
      </c>
      <c r="P473" s="201"/>
      <c r="Q473" s="169">
        <v>1968.1562470788995</v>
      </c>
      <c r="R473" s="169">
        <f>+SUMIFS('MT-Tracking Co.op'!$P$7:$P$402,'MT-Tracking Co.op'!$F$7:$F$402,Target!$I473)+SUMIFS('MT-Tracking'!$P:$P,'MT-Tracking'!$G:$G,Target!$I473)+SUMIFS('MT-Tracking'!$P:$P,'MT-Tracking'!$D:$D,Target!$D473,'MT-Tracking'!$F:$F,Target!$C473)</f>
        <v>1876.5440000000001</v>
      </c>
      <c r="S473" s="211">
        <f t="shared" si="39"/>
        <v>0.95345275700805332</v>
      </c>
      <c r="T473" s="217"/>
    </row>
    <row r="474" spans="1:20" ht="24.75" outlineLevel="1" x14ac:dyDescent="0.25">
      <c r="A474" s="164" t="s">
        <v>784</v>
      </c>
      <c r="B474" s="165" t="s">
        <v>451</v>
      </c>
      <c r="C474" s="165"/>
      <c r="D474" s="165" t="s">
        <v>776</v>
      </c>
      <c r="E474" s="166" t="s">
        <v>574</v>
      </c>
      <c r="F474" s="165" t="s">
        <v>5355</v>
      </c>
      <c r="G474" s="202" t="s">
        <v>740</v>
      </c>
      <c r="H474" s="158" t="s">
        <v>5300</v>
      </c>
      <c r="I474" s="170">
        <v>5131398</v>
      </c>
      <c r="J474" s="158" t="s">
        <v>585</v>
      </c>
      <c r="K474" s="185">
        <v>1</v>
      </c>
      <c r="L474" s="158" t="s">
        <v>5298</v>
      </c>
      <c r="M474" s="200"/>
      <c r="N474" s="169">
        <f t="shared" si="38"/>
        <v>17988.213</v>
      </c>
      <c r="O474" s="169">
        <v>2998.0355</v>
      </c>
      <c r="P474" s="201"/>
      <c r="Q474" s="169">
        <v>3462.3944874268127</v>
      </c>
      <c r="R474" s="169">
        <f>+SUMIFS('MT-Tracking Co.op'!$P$7:$P$402,'MT-Tracking Co.op'!$F$7:$F$402,Target!$I474)+SUMIFS('MT-Tracking'!$P:$P,'MT-Tracking'!$G:$G,Target!$I474)+SUMIFS('MT-Tracking'!$P:$P,'MT-Tracking'!$D:$D,Target!$D474,'MT-Tracking'!$F:$F,Target!$C474)</f>
        <v>656.45600000000002</v>
      </c>
      <c r="S474" s="211">
        <f t="shared" si="39"/>
        <v>0.18959595805267873</v>
      </c>
      <c r="T474" s="217"/>
    </row>
    <row r="475" spans="1:20" ht="24.75" outlineLevel="1" x14ac:dyDescent="0.25">
      <c r="A475" s="164" t="s">
        <v>784</v>
      </c>
      <c r="B475" s="165" t="s">
        <v>451</v>
      </c>
      <c r="C475" s="165"/>
      <c r="D475" s="165" t="s">
        <v>776</v>
      </c>
      <c r="E475" s="166" t="s">
        <v>574</v>
      </c>
      <c r="F475" s="165" t="s">
        <v>5355</v>
      </c>
      <c r="G475" s="202" t="s">
        <v>740</v>
      </c>
      <c r="H475" s="158" t="s">
        <v>5300</v>
      </c>
      <c r="I475" s="170">
        <v>5120084</v>
      </c>
      <c r="J475" s="158" t="s">
        <v>586</v>
      </c>
      <c r="K475" s="185">
        <v>1</v>
      </c>
      <c r="L475" s="158" t="s">
        <v>5298</v>
      </c>
      <c r="M475" s="200"/>
      <c r="N475" s="169">
        <f t="shared" si="38"/>
        <v>70498.666800000006</v>
      </c>
      <c r="O475" s="169">
        <v>11749.777800000002</v>
      </c>
      <c r="P475" s="201"/>
      <c r="Q475" s="169">
        <v>13569.674502923646</v>
      </c>
      <c r="R475" s="169">
        <f>+SUMIFS('MT-Tracking Co.op'!$P$7:$P$402,'MT-Tracking Co.op'!$F$7:$F$402,Target!$I475)+SUMIFS('MT-Tracking'!$P:$P,'MT-Tracking'!$G:$G,Target!$I475)+SUMIFS('MT-Tracking'!$P:$P,'MT-Tracking'!$D:$D,Target!$D475,'MT-Tracking'!$F:$F,Target!$C475)</f>
        <v>13504.177</v>
      </c>
      <c r="S475" s="211">
        <f t="shared" si="39"/>
        <v>0.99517324436120147</v>
      </c>
      <c r="T475" s="217"/>
    </row>
    <row r="476" spans="1:20" ht="24.75" outlineLevel="1" x14ac:dyDescent="0.25">
      <c r="A476" s="164" t="s">
        <v>784</v>
      </c>
      <c r="B476" s="165" t="s">
        <v>451</v>
      </c>
      <c r="C476" s="165"/>
      <c r="D476" s="165" t="s">
        <v>776</v>
      </c>
      <c r="E476" s="166" t="s">
        <v>574</v>
      </c>
      <c r="F476" s="165" t="s">
        <v>5355</v>
      </c>
      <c r="G476" s="202" t="s">
        <v>740</v>
      </c>
      <c r="H476" s="158" t="s">
        <v>5300</v>
      </c>
      <c r="I476" s="170">
        <v>5133514</v>
      </c>
      <c r="J476" s="158" t="s">
        <v>587</v>
      </c>
      <c r="K476" s="185">
        <v>1</v>
      </c>
      <c r="L476" s="158" t="s">
        <v>5298</v>
      </c>
      <c r="M476" s="200"/>
      <c r="N476" s="169">
        <f t="shared" si="38"/>
        <v>9801.6389999999992</v>
      </c>
      <c r="O476" s="169">
        <v>1633.6064999999999</v>
      </c>
      <c r="P476" s="201"/>
      <c r="Q476" s="169">
        <v>1886.6321430231928</v>
      </c>
      <c r="R476" s="169">
        <f>+SUMIFS('MT-Tracking Co.op'!$P$7:$P$402,'MT-Tracking Co.op'!$F$7:$F$402,Target!$I476)+SUMIFS('MT-Tracking'!$P:$P,'MT-Tracking'!$G:$G,Target!$I476)+SUMIFS('MT-Tracking'!$P:$P,'MT-Tracking'!$D:$D,Target!$D476,'MT-Tracking'!$F:$F,Target!$C476)</f>
        <v>1633.3420000000001</v>
      </c>
      <c r="S476" s="211">
        <f t="shared" si="39"/>
        <v>0.8657448173138228</v>
      </c>
      <c r="T476" s="217"/>
    </row>
    <row r="477" spans="1:20" ht="24.75" outlineLevel="1" x14ac:dyDescent="0.25">
      <c r="A477" s="164" t="s">
        <v>784</v>
      </c>
      <c r="B477" s="165" t="s">
        <v>451</v>
      </c>
      <c r="C477" s="165"/>
      <c r="D477" s="165" t="s">
        <v>776</v>
      </c>
      <c r="E477" s="166" t="s">
        <v>574</v>
      </c>
      <c r="F477" s="165" t="s">
        <v>5355</v>
      </c>
      <c r="G477" s="202" t="s">
        <v>740</v>
      </c>
      <c r="H477" s="158" t="s">
        <v>5300</v>
      </c>
      <c r="I477" s="170">
        <v>5271492</v>
      </c>
      <c r="J477" s="158" t="s">
        <v>588</v>
      </c>
      <c r="K477" s="185">
        <v>1</v>
      </c>
      <c r="L477" s="158" t="s">
        <v>5298</v>
      </c>
      <c r="M477" s="200"/>
      <c r="N477" s="169">
        <f t="shared" si="38"/>
        <v>20080.1976</v>
      </c>
      <c r="O477" s="169">
        <v>3346.6995999999999</v>
      </c>
      <c r="P477" s="201"/>
      <c r="Q477" s="169">
        <v>3865.062387057631</v>
      </c>
      <c r="R477" s="169">
        <f>+SUMIFS('MT-Tracking Co.op'!$P$7:$P$402,'MT-Tracking Co.op'!$F$7:$F$402,Target!$I477)+SUMIFS('MT-Tracking'!$P:$P,'MT-Tracking'!$G:$G,Target!$I477)+SUMIFS('MT-Tracking'!$P:$P,'MT-Tracking'!$D:$D,Target!$D477,'MT-Tracking'!$F:$F,Target!$C477)</f>
        <v>1207.2239999999999</v>
      </c>
      <c r="S477" s="211">
        <f t="shared" si="39"/>
        <v>0.31234269440060125</v>
      </c>
      <c r="T477" s="217"/>
    </row>
    <row r="478" spans="1:20" ht="24.75" outlineLevel="1" x14ac:dyDescent="0.25">
      <c r="A478" s="164" t="s">
        <v>784</v>
      </c>
      <c r="B478" s="165" t="s">
        <v>451</v>
      </c>
      <c r="C478" s="165"/>
      <c r="D478" s="165" t="s">
        <v>776</v>
      </c>
      <c r="E478" s="166" t="s">
        <v>574</v>
      </c>
      <c r="F478" s="165" t="s">
        <v>5355</v>
      </c>
      <c r="G478" s="202" t="s">
        <v>740</v>
      </c>
      <c r="H478" s="158" t="s">
        <v>5300</v>
      </c>
      <c r="I478" s="170">
        <v>5332793</v>
      </c>
      <c r="J478" s="158" t="s">
        <v>589</v>
      </c>
      <c r="K478" s="185">
        <v>1</v>
      </c>
      <c r="L478" s="158" t="s">
        <v>5298</v>
      </c>
      <c r="M478" s="200"/>
      <c r="N478" s="169">
        <f t="shared" si="38"/>
        <v>15820.2276</v>
      </c>
      <c r="O478" s="169">
        <v>2636.7046</v>
      </c>
      <c r="P478" s="201"/>
      <c r="Q478" s="169">
        <v>3045.0978555834045</v>
      </c>
      <c r="R478" s="169">
        <f>+SUMIFS('MT-Tracking Co.op'!$P$7:$P$402,'MT-Tracking Co.op'!$F$7:$F$402,Target!$I478)+SUMIFS('MT-Tracking'!$P:$P,'MT-Tracking'!$G:$G,Target!$I478)+SUMIFS('MT-Tracking'!$P:$P,'MT-Tracking'!$D:$D,Target!$D478,'MT-Tracking'!$F:$F,Target!$C478)</f>
        <v>1793.7930000000001</v>
      </c>
      <c r="S478" s="211">
        <f t="shared" si="39"/>
        <v>0.58907565046257959</v>
      </c>
      <c r="T478" s="217"/>
    </row>
    <row r="479" spans="1:20" ht="24.75" outlineLevel="1" x14ac:dyDescent="0.25">
      <c r="A479" s="164" t="s">
        <v>784</v>
      </c>
      <c r="B479" s="165" t="s">
        <v>451</v>
      </c>
      <c r="C479" s="165"/>
      <c r="D479" s="165" t="s">
        <v>776</v>
      </c>
      <c r="E479" s="166" t="s">
        <v>574</v>
      </c>
      <c r="F479" s="165" t="s">
        <v>5355</v>
      </c>
      <c r="G479" s="202" t="s">
        <v>740</v>
      </c>
      <c r="H479" s="158" t="s">
        <v>5300</v>
      </c>
      <c r="I479" s="170">
        <v>5336090</v>
      </c>
      <c r="J479" s="158" t="s">
        <v>590</v>
      </c>
      <c r="K479" s="185">
        <v>1</v>
      </c>
      <c r="L479" s="158" t="s">
        <v>5298</v>
      </c>
      <c r="M479" s="200"/>
      <c r="N479" s="169">
        <f t="shared" si="38"/>
        <v>9449.8235999999997</v>
      </c>
      <c r="O479" s="169">
        <v>1574.9705999999999</v>
      </c>
      <c r="P479" s="201"/>
      <c r="Q479" s="169">
        <v>1818.9142601211024</v>
      </c>
      <c r="R479" s="169">
        <f>+SUMIFS('MT-Tracking Co.op'!$P$7:$P$402,'MT-Tracking Co.op'!$F$7:$F$402,Target!$I479)+SUMIFS('MT-Tracking'!$P:$P,'MT-Tracking'!$G:$G,Target!$I479)+SUMIFS('MT-Tracking'!$P:$P,'MT-Tracking'!$D:$D,Target!$D479,'MT-Tracking'!$F:$F,Target!$C479)</f>
        <v>2350.703</v>
      </c>
      <c r="S479" s="211">
        <f t="shared" si="39"/>
        <v>1.2923660293055768</v>
      </c>
      <c r="T479" s="217"/>
    </row>
    <row r="480" spans="1:20" ht="24.75" outlineLevel="1" x14ac:dyDescent="0.25">
      <c r="A480" s="164" t="s">
        <v>784</v>
      </c>
      <c r="B480" s="165" t="s">
        <v>451</v>
      </c>
      <c r="C480" s="165"/>
      <c r="D480" s="165" t="s">
        <v>776</v>
      </c>
      <c r="E480" s="166" t="s">
        <v>574</v>
      </c>
      <c r="F480" s="165" t="s">
        <v>5355</v>
      </c>
      <c r="G480" s="202" t="s">
        <v>740</v>
      </c>
      <c r="H480" s="158" t="s">
        <v>5300</v>
      </c>
      <c r="I480" s="170">
        <v>5050107</v>
      </c>
      <c r="J480" s="158" t="s">
        <v>591</v>
      </c>
      <c r="K480" s="185">
        <v>1</v>
      </c>
      <c r="L480" s="158" t="s">
        <v>5298</v>
      </c>
      <c r="M480" s="200"/>
      <c r="N480" s="169">
        <f t="shared" si="38"/>
        <v>26795.152000000002</v>
      </c>
      <c r="O480" s="169">
        <v>4465.858666666667</v>
      </c>
      <c r="P480" s="201"/>
      <c r="Q480" s="169">
        <v>5157.5654888322442</v>
      </c>
      <c r="R480" s="169">
        <f>+SUMIFS('MT-Tracking Co.op'!$P$7:$P$402,'MT-Tracking Co.op'!$F$7:$F$402,Target!$I480)+SUMIFS('MT-Tracking'!$P:$P,'MT-Tracking'!$G:$G,Target!$I480)+SUMIFS('MT-Tracking'!$P:$P,'MT-Tracking'!$D:$D,Target!$D480,'MT-Tracking'!$F:$F,Target!$C480)</f>
        <v>5123.5529999999999</v>
      </c>
      <c r="S480" s="211">
        <f t="shared" si="39"/>
        <v>0.9934053209976893</v>
      </c>
      <c r="T480" s="217"/>
    </row>
    <row r="481" spans="1:20" ht="24.75" outlineLevel="1" x14ac:dyDescent="0.25">
      <c r="A481" s="164" t="s">
        <v>784</v>
      </c>
      <c r="B481" s="165" t="s">
        <v>451</v>
      </c>
      <c r="C481" s="165"/>
      <c r="D481" s="165" t="s">
        <v>776</v>
      </c>
      <c r="E481" s="166" t="s">
        <v>574</v>
      </c>
      <c r="F481" s="165" t="s">
        <v>5355</v>
      </c>
      <c r="G481" s="202" t="s">
        <v>740</v>
      </c>
      <c r="H481" s="158" t="s">
        <v>5300</v>
      </c>
      <c r="I481" s="170">
        <v>5050266</v>
      </c>
      <c r="J481" s="158" t="s">
        <v>592</v>
      </c>
      <c r="K481" s="185">
        <v>1</v>
      </c>
      <c r="L481" s="158" t="s">
        <v>5298</v>
      </c>
      <c r="M481" s="200"/>
      <c r="N481" s="169">
        <f t="shared" si="38"/>
        <v>11398.014800000001</v>
      </c>
      <c r="O481" s="169">
        <v>1899.6691333333335</v>
      </c>
      <c r="P481" s="201"/>
      <c r="Q481" s="169">
        <v>2193.9046202715758</v>
      </c>
      <c r="R481" s="169">
        <f>+SUMIFS('MT-Tracking Co.op'!$P$7:$P$402,'MT-Tracking Co.op'!$F$7:$F$402,Target!$I481)+SUMIFS('MT-Tracking'!$P:$P,'MT-Tracking'!$G:$G,Target!$I481)+SUMIFS('MT-Tracking'!$P:$P,'MT-Tracking'!$D:$D,Target!$D481,'MT-Tracking'!$F:$F,Target!$C481)</f>
        <v>3177.2210000000005</v>
      </c>
      <c r="S481" s="211">
        <f t="shared" si="39"/>
        <v>1.4482037963923442</v>
      </c>
      <c r="T481" s="217"/>
    </row>
    <row r="482" spans="1:20" ht="24.75" outlineLevel="1" x14ac:dyDescent="0.25">
      <c r="A482" s="164" t="s">
        <v>784</v>
      </c>
      <c r="B482" s="165" t="s">
        <v>451</v>
      </c>
      <c r="C482" s="165"/>
      <c r="D482" s="165" t="s">
        <v>776</v>
      </c>
      <c r="E482" s="166" t="s">
        <v>574</v>
      </c>
      <c r="F482" s="165" t="s">
        <v>5355</v>
      </c>
      <c r="G482" s="202" t="s">
        <v>740</v>
      </c>
      <c r="H482" s="158" t="s">
        <v>5300</v>
      </c>
      <c r="I482" s="170">
        <v>5050183</v>
      </c>
      <c r="J482" s="158" t="s">
        <v>593</v>
      </c>
      <c r="K482" s="185">
        <v>1</v>
      </c>
      <c r="L482" s="158" t="s">
        <v>5298</v>
      </c>
      <c r="M482" s="200"/>
      <c r="N482" s="169">
        <f t="shared" si="38"/>
        <v>16335.686999999998</v>
      </c>
      <c r="O482" s="169">
        <v>2722.6144999999997</v>
      </c>
      <c r="P482" s="201"/>
      <c r="Q482" s="169">
        <v>3144.3141471101017</v>
      </c>
      <c r="R482" s="169">
        <f>+SUMIFS('MT-Tracking Co.op'!$P$7:$P$402,'MT-Tracking Co.op'!$F$7:$F$402,Target!$I482)+SUMIFS('MT-Tracking'!$P:$P,'MT-Tracking'!$G:$G,Target!$I482)+SUMIFS('MT-Tracking'!$P:$P,'MT-Tracking'!$D:$D,Target!$D482,'MT-Tracking'!$F:$F,Target!$C482)</f>
        <v>0</v>
      </c>
      <c r="S482" s="211">
        <f t="shared" si="39"/>
        <v>0</v>
      </c>
      <c r="T482" s="217"/>
    </row>
    <row r="483" spans="1:20" ht="24.75" outlineLevel="1" x14ac:dyDescent="0.25">
      <c r="A483" s="164" t="s">
        <v>784</v>
      </c>
      <c r="B483" s="165" t="s">
        <v>451</v>
      </c>
      <c r="C483" s="165"/>
      <c r="D483" s="165" t="s">
        <v>776</v>
      </c>
      <c r="E483" s="166" t="s">
        <v>574</v>
      </c>
      <c r="F483" s="165" t="s">
        <v>5355</v>
      </c>
      <c r="G483" s="202" t="s">
        <v>740</v>
      </c>
      <c r="H483" s="158" t="s">
        <v>5300</v>
      </c>
      <c r="I483" s="170">
        <v>5050325</v>
      </c>
      <c r="J483" s="158" t="s">
        <v>594</v>
      </c>
      <c r="K483" s="185">
        <v>1</v>
      </c>
      <c r="L483" s="158" t="s">
        <v>5298</v>
      </c>
      <c r="M483" s="200"/>
      <c r="N483" s="169">
        <f t="shared" si="38"/>
        <v>7379.0389999999989</v>
      </c>
      <c r="O483" s="169">
        <v>1229.8398333333332</v>
      </c>
      <c r="P483" s="201"/>
      <c r="Q483" s="169">
        <v>1420.326963890602</v>
      </c>
      <c r="R483" s="169">
        <f>+SUMIFS('MT-Tracking Co.op'!$P$7:$P$402,'MT-Tracking Co.op'!$F$7:$F$402,Target!$I483)+SUMIFS('MT-Tracking'!$P:$P,'MT-Tracking'!$G:$G,Target!$I483)+SUMIFS('MT-Tracking'!$P:$P,'MT-Tracking'!$D:$D,Target!$D483,'MT-Tracking'!$F:$F,Target!$C483)</f>
        <v>1193.2</v>
      </c>
      <c r="S483" s="211">
        <f t="shared" si="39"/>
        <v>0.84008825456045066</v>
      </c>
      <c r="T483" s="217"/>
    </row>
    <row r="484" spans="1:20" ht="24.75" outlineLevel="1" x14ac:dyDescent="0.25">
      <c r="A484" s="164" t="s">
        <v>784</v>
      </c>
      <c r="B484" s="165" t="s">
        <v>451</v>
      </c>
      <c r="C484" s="165" t="s">
        <v>710</v>
      </c>
      <c r="D484" s="165" t="s">
        <v>776</v>
      </c>
      <c r="E484" s="166" t="s">
        <v>574</v>
      </c>
      <c r="F484" s="165" t="s">
        <v>5355</v>
      </c>
      <c r="G484" s="202" t="s">
        <v>740</v>
      </c>
      <c r="H484" s="158" t="s">
        <v>5301</v>
      </c>
      <c r="I484" s="241"/>
      <c r="J484" s="189"/>
      <c r="K484" s="185">
        <v>183</v>
      </c>
      <c r="L484" s="158" t="s">
        <v>5302</v>
      </c>
      <c r="M484" s="200"/>
      <c r="N484" s="169">
        <f t="shared" si="38"/>
        <v>799982.41732799972</v>
      </c>
      <c r="O484" s="169">
        <v>133330.40288799995</v>
      </c>
      <c r="P484" s="201"/>
      <c r="Q484" s="169">
        <v>153981.64963884081</v>
      </c>
      <c r="R484" s="169">
        <f>+SUMIFS('MT-Tracking Co.op'!$P$7:$P$402,'MT-Tracking Co.op'!$F$7:$F$402,Target!$I484)+SUMIFS('MT-Tracking'!$P:$P,'MT-Tracking'!$G:$G,Target!$I484)+SUMIFS('MT-Tracking'!$P:$P,'MT-Tracking'!$D:$D,Target!$D484,'MT-Tracking'!$F:$F,Target!$C484)</f>
        <v>154345.77520000024</v>
      </c>
      <c r="S484" s="211">
        <f t="shared" si="39"/>
        <v>1.0023647334731993</v>
      </c>
      <c r="T484" s="217"/>
    </row>
    <row r="485" spans="1:20" ht="24.75" outlineLevel="1" x14ac:dyDescent="0.25">
      <c r="A485" s="164" t="s">
        <v>784</v>
      </c>
      <c r="B485" s="165" t="s">
        <v>451</v>
      </c>
      <c r="C485" s="165" t="s">
        <v>829</v>
      </c>
      <c r="D485" s="165" t="s">
        <v>776</v>
      </c>
      <c r="E485" s="166" t="s">
        <v>574</v>
      </c>
      <c r="F485" s="165" t="s">
        <v>5355</v>
      </c>
      <c r="G485" s="202" t="s">
        <v>740</v>
      </c>
      <c r="H485" s="158" t="s">
        <v>786</v>
      </c>
      <c r="I485" s="241"/>
      <c r="J485" s="189"/>
      <c r="K485" s="185">
        <v>29</v>
      </c>
      <c r="L485" s="158" t="s">
        <v>5337</v>
      </c>
      <c r="M485" s="200"/>
      <c r="N485" s="169">
        <f t="shared" si="38"/>
        <v>83129.149748717929</v>
      </c>
      <c r="O485" s="169">
        <v>13854.858291452989</v>
      </c>
      <c r="P485" s="201"/>
      <c r="Q485" s="169">
        <v>17055.524772728673</v>
      </c>
      <c r="R485" s="169">
        <f>+SUMIFS('MT-Tracking Co.op'!$P$7:$P$402,'MT-Tracking Co.op'!$F$7:$F$402,Target!$I485)+SUMIFS('MT-Tracking'!$P:$P,'MT-Tracking'!$G:$G,Target!$I485)+SUMIFS('MT-Tracking'!$P:$P,'MT-Tracking'!$D:$D,Target!$D485,'MT-Tracking'!$F:$F,Target!$C485)</f>
        <v>36879.918840000006</v>
      </c>
      <c r="S485" s="211">
        <f t="shared" si="39"/>
        <v>2.162344421027139</v>
      </c>
      <c r="T485" s="217"/>
    </row>
    <row r="486" spans="1:20" ht="24.75" outlineLevel="1" x14ac:dyDescent="0.25">
      <c r="A486" s="164" t="s">
        <v>784</v>
      </c>
      <c r="B486" s="165" t="s">
        <v>451</v>
      </c>
      <c r="C486" s="165" t="s">
        <v>921</v>
      </c>
      <c r="D486" s="165" t="s">
        <v>776</v>
      </c>
      <c r="E486" s="166" t="s">
        <v>574</v>
      </c>
      <c r="F486" s="165" t="s">
        <v>5355</v>
      </c>
      <c r="G486" s="202" t="s">
        <v>740</v>
      </c>
      <c r="H486" s="158" t="s">
        <v>1300</v>
      </c>
      <c r="I486" s="241"/>
      <c r="J486" s="189"/>
      <c r="K486" s="185">
        <v>5</v>
      </c>
      <c r="L486" s="158" t="s">
        <v>5302</v>
      </c>
      <c r="M486" s="200"/>
      <c r="N486" s="169">
        <f t="shared" si="38"/>
        <v>65497.868333333325</v>
      </c>
      <c r="O486" s="169">
        <v>10916.311388888887</v>
      </c>
      <c r="P486" s="201"/>
      <c r="Q486" s="169">
        <v>17164.470295663647</v>
      </c>
      <c r="R486" s="169">
        <f>+SUMIFS('MT-Tracking Co.op'!$P$7:$P$402,'MT-Tracking Co.op'!$F$7:$F$402,Target!$I486)+SUMIFS('MT-Tracking'!$P:$P,'MT-Tracking'!$G:$G,Target!$I486)+SUMIFS('MT-Tracking'!$P:$P,'MT-Tracking'!$D:$D,Target!$D486,'MT-Tracking'!$F:$F,Target!$C486)</f>
        <v>11953.314720000002</v>
      </c>
      <c r="S486" s="211">
        <f t="shared" si="39"/>
        <v>0.69639869533403742</v>
      </c>
      <c r="T486" s="217"/>
    </row>
    <row r="487" spans="1:20" ht="24.75" outlineLevel="1" x14ac:dyDescent="0.25">
      <c r="A487" s="164" t="s">
        <v>784</v>
      </c>
      <c r="B487" s="165" t="s">
        <v>451</v>
      </c>
      <c r="C487" s="165" t="s">
        <v>705</v>
      </c>
      <c r="D487" s="165" t="s">
        <v>776</v>
      </c>
      <c r="E487" s="166" t="s">
        <v>574</v>
      </c>
      <c r="F487" s="165" t="s">
        <v>5355</v>
      </c>
      <c r="G487" s="202" t="s">
        <v>740</v>
      </c>
      <c r="H487" s="158" t="s">
        <v>174</v>
      </c>
      <c r="I487" s="241"/>
      <c r="J487" s="189"/>
      <c r="K487" s="185">
        <v>4</v>
      </c>
      <c r="L487" s="158" t="s">
        <v>5302</v>
      </c>
      <c r="M487" s="200"/>
      <c r="N487" s="169">
        <f t="shared" si="38"/>
        <v>53850.581999999995</v>
      </c>
      <c r="O487" s="169">
        <v>8975.0969999999998</v>
      </c>
      <c r="P487" s="201"/>
      <c r="Q487" s="169">
        <v>5905.0690714733637</v>
      </c>
      <c r="R487" s="169">
        <f>+SUMIFS('MT-Tracking Co.op'!$P$7:$P$402,'MT-Tracking Co.op'!$F$7:$F$402,Target!$I487)+SUMIFS('MT-Tracking'!$P:$P,'MT-Tracking'!$G:$G,Target!$I487)+SUMIFS('MT-Tracking'!$P:$P,'MT-Tracking'!$D:$D,Target!$D487,'MT-Tracking'!$F:$F,Target!$C487)</f>
        <v>6827.2849999999999</v>
      </c>
      <c r="S487" s="211">
        <f t="shared" si="39"/>
        <v>1.1561736056537837</v>
      </c>
      <c r="T487" s="217"/>
    </row>
    <row r="488" spans="1:20" ht="24.75" outlineLevel="1" x14ac:dyDescent="0.25">
      <c r="A488" s="164" t="s">
        <v>784</v>
      </c>
      <c r="B488" s="165" t="s">
        <v>451</v>
      </c>
      <c r="C488" s="165"/>
      <c r="D488" s="165" t="s">
        <v>776</v>
      </c>
      <c r="E488" s="166" t="s">
        <v>574</v>
      </c>
      <c r="F488" s="165" t="s">
        <v>5355</v>
      </c>
      <c r="G488" s="202" t="s">
        <v>740</v>
      </c>
      <c r="H488" s="158" t="s">
        <v>599</v>
      </c>
      <c r="I488" s="166">
        <v>6850085</v>
      </c>
      <c r="J488" s="166" t="s">
        <v>600</v>
      </c>
      <c r="K488" s="185">
        <v>1</v>
      </c>
      <c r="L488" s="200"/>
      <c r="M488" s="200"/>
      <c r="N488" s="169">
        <f t="shared" si="38"/>
        <v>15146.532999999998</v>
      </c>
      <c r="O488" s="169">
        <v>2524.4221666666663</v>
      </c>
      <c r="P488" s="201"/>
      <c r="Q488" s="169">
        <v>3510.1934751279055</v>
      </c>
      <c r="R488" s="169">
        <f>+SUMIFS('MT-Tracking Co.op'!$P$7:$P$402,'MT-Tracking Co.op'!$F$7:$F$402,Target!$I488)+SUMIFS('MT-Tracking'!$P:$P,'MT-Tracking'!$G:$G,Target!$I488)+SUMIFS('MT-Tracking'!$P:$P,'MT-Tracking'!$D:$D,Target!$D488,'MT-Tracking'!$F:$F,Target!$C488)</f>
        <v>2951.395</v>
      </c>
      <c r="S488" s="211">
        <f t="shared" si="39"/>
        <v>0.8408069301343728</v>
      </c>
      <c r="T488" s="217"/>
    </row>
    <row r="489" spans="1:20" outlineLevel="1" x14ac:dyDescent="0.25">
      <c r="A489" s="164" t="s">
        <v>784</v>
      </c>
      <c r="B489" s="165" t="s">
        <v>451</v>
      </c>
      <c r="C489" s="165"/>
      <c r="D489" s="165" t="s">
        <v>776</v>
      </c>
      <c r="E489" s="166" t="s">
        <v>574</v>
      </c>
      <c r="F489" s="165"/>
      <c r="G489" s="202"/>
      <c r="H489" s="158" t="s">
        <v>5344</v>
      </c>
      <c r="I489" s="241"/>
      <c r="J489" s="189"/>
      <c r="K489" s="185"/>
      <c r="L489" s="200"/>
      <c r="M489" s="200"/>
      <c r="N489" s="169"/>
      <c r="O489" s="169"/>
      <c r="P489" s="201"/>
      <c r="Q489" s="169"/>
      <c r="R489" s="169">
        <f>+SUMIFS('MT-Tracking Co.op'!$P$137:$P$402,'MT-Tracking Co.op'!$D$137:$D$402,Target!$D489)</f>
        <v>6680.3518800000002</v>
      </c>
      <c r="S489" s="211">
        <f t="shared" si="39"/>
        <v>0</v>
      </c>
      <c r="T489" s="217"/>
    </row>
    <row r="490" spans="1:20" ht="24.75" outlineLevel="1" x14ac:dyDescent="0.25">
      <c r="A490" s="164" t="s">
        <v>784</v>
      </c>
      <c r="B490" s="165" t="s">
        <v>451</v>
      </c>
      <c r="C490" s="165" t="s">
        <v>5360</v>
      </c>
      <c r="D490" s="165" t="s">
        <v>776</v>
      </c>
      <c r="E490" s="166" t="s">
        <v>574</v>
      </c>
      <c r="F490" s="165" t="s">
        <v>5355</v>
      </c>
      <c r="G490" s="202" t="s">
        <v>740</v>
      </c>
      <c r="H490" s="158" t="s">
        <v>1319</v>
      </c>
      <c r="I490" s="241"/>
      <c r="J490" s="189"/>
      <c r="K490" s="185">
        <v>7</v>
      </c>
      <c r="L490" s="200"/>
      <c r="M490" s="200"/>
      <c r="N490" s="169">
        <f t="shared" si="38"/>
        <v>6226.4934967741956</v>
      </c>
      <c r="O490" s="169">
        <v>1037.7489161290325</v>
      </c>
      <c r="P490" s="201"/>
      <c r="Q490" s="169">
        <v>1442.9834765027163</v>
      </c>
      <c r="R490" s="169">
        <f>+SUMIFS('MT-Tracking Co.op'!$P$7:$P$402,'MT-Tracking Co.op'!$F$7:$F$402,Target!$I490)+SUMIFS('MT-Tracking'!$P:$P,'MT-Tracking'!$G:$G,Target!$I490)+SUMIFS('MT-Tracking'!$P:$P,'MT-Tracking'!$D:$D,Target!$D490,'MT-Tracking'!$F:$F,Target!$C490)</f>
        <v>0</v>
      </c>
      <c r="S490" s="211">
        <f t="shared" si="39"/>
        <v>0</v>
      </c>
      <c r="T490" s="217"/>
    </row>
    <row r="491" spans="1:20" ht="24" x14ac:dyDescent="0.25">
      <c r="A491" s="172" t="s">
        <v>784</v>
      </c>
      <c r="B491" s="173" t="s">
        <v>451</v>
      </c>
      <c r="C491" s="173"/>
      <c r="D491" s="173"/>
      <c r="E491" s="174" t="s">
        <v>574</v>
      </c>
      <c r="F491" s="173" t="s">
        <v>5355</v>
      </c>
      <c r="G491" s="175" t="s">
        <v>740</v>
      </c>
      <c r="H491" s="176">
        <v>8</v>
      </c>
      <c r="I491" s="237"/>
      <c r="J491" s="176"/>
      <c r="K491" s="177">
        <f>+SUM(K465:K490)</f>
        <v>248</v>
      </c>
      <c r="L491" s="176"/>
      <c r="M491" s="177">
        <f>+SUM(M465:M490)</f>
        <v>0</v>
      </c>
      <c r="N491" s="177">
        <f>+SUM(N465:N490)</f>
        <v>1941130.8519308253</v>
      </c>
      <c r="O491" s="177">
        <f>+SUM(O465:O490)</f>
        <v>323521.80865513749</v>
      </c>
      <c r="P491" s="187"/>
      <c r="Q491" s="177">
        <f>+SUM(Q465:Q490)</f>
        <v>366278.30714201817</v>
      </c>
      <c r="R491" s="177">
        <f>+SUM(R465:R490)</f>
        <v>420721.9046400002</v>
      </c>
      <c r="S491" s="214">
        <f t="shared" si="39"/>
        <v>1.1486399724919347</v>
      </c>
      <c r="T491" s="219"/>
    </row>
    <row r="492" spans="1:20" outlineLevel="1" x14ac:dyDescent="0.25">
      <c r="A492" s="164" t="s">
        <v>784</v>
      </c>
      <c r="B492" s="165" t="s">
        <v>451</v>
      </c>
      <c r="C492" s="165"/>
      <c r="D492" s="165" t="s">
        <v>777</v>
      </c>
      <c r="E492" s="166" t="s">
        <v>840</v>
      </c>
      <c r="F492" s="165" t="s">
        <v>5355</v>
      </c>
      <c r="G492" s="202" t="s">
        <v>741</v>
      </c>
      <c r="H492" s="158" t="s">
        <v>38</v>
      </c>
      <c r="I492" s="170" t="s">
        <v>602</v>
      </c>
      <c r="J492" s="158" t="s">
        <v>603</v>
      </c>
      <c r="K492" s="185">
        <v>1</v>
      </c>
      <c r="L492" s="158" t="s">
        <v>5298</v>
      </c>
      <c r="M492" s="200"/>
      <c r="N492" s="169">
        <f t="shared" si="38"/>
        <v>19864.749599999996</v>
      </c>
      <c r="O492" s="169">
        <v>3310.7915999999991</v>
      </c>
      <c r="P492" s="201"/>
      <c r="Q492" s="169">
        <v>4168.6478369072747</v>
      </c>
      <c r="R492" s="169">
        <f>+SUMIFS('MT-Tracking Co.op'!$P$7:$P$402,'MT-Tracking Co.op'!$F$7:$F$402,Target!$I492)+SUMIFS('MT-Tracking'!$P:$P,'MT-Tracking'!$G:$G,Target!$I492)+SUMIFS('MT-Tracking'!$P:$P,'MT-Tracking'!$D:$D,Target!$D492,'MT-Tracking'!$F:$F,Target!$C492)</f>
        <v>4840.0685999999996</v>
      </c>
      <c r="S492" s="211">
        <f t="shared" si="39"/>
        <v>1.1610644001031405</v>
      </c>
      <c r="T492" s="217"/>
    </row>
    <row r="493" spans="1:20" outlineLevel="1" x14ac:dyDescent="0.25">
      <c r="A493" s="164" t="s">
        <v>784</v>
      </c>
      <c r="B493" s="165" t="s">
        <v>451</v>
      </c>
      <c r="C493" s="165"/>
      <c r="D493" s="165" t="s">
        <v>777</v>
      </c>
      <c r="E493" s="166" t="s">
        <v>840</v>
      </c>
      <c r="F493" s="165" t="s">
        <v>5355</v>
      </c>
      <c r="G493" s="202" t="s">
        <v>741</v>
      </c>
      <c r="H493" s="158" t="s">
        <v>38</v>
      </c>
      <c r="I493" s="170" t="s">
        <v>604</v>
      </c>
      <c r="J493" s="158" t="s">
        <v>605</v>
      </c>
      <c r="K493" s="185">
        <v>1</v>
      </c>
      <c r="L493" s="158" t="s">
        <v>5298</v>
      </c>
      <c r="M493" s="200"/>
      <c r="N493" s="169">
        <f t="shared" si="38"/>
        <v>14809.410089999998</v>
      </c>
      <c r="O493" s="169">
        <v>2468.2350149999997</v>
      </c>
      <c r="P493" s="201"/>
      <c r="Q493" s="169">
        <v>3107.7771721598378</v>
      </c>
      <c r="R493" s="169">
        <f>+SUMIFS('MT-Tracking Co.op'!$P$7:$P$402,'MT-Tracking Co.op'!$F$7:$F$402,Target!$I493)+SUMIFS('MT-Tracking'!$P:$P,'MT-Tracking'!$G:$G,Target!$I493)+SUMIFS('MT-Tracking'!$P:$P,'MT-Tracking'!$D:$D,Target!$D493,'MT-Tracking'!$F:$F,Target!$C493)</f>
        <v>1540.8392400000002</v>
      </c>
      <c r="S493" s="211">
        <f t="shared" si="39"/>
        <v>0.49580106765799759</v>
      </c>
      <c r="T493" s="217"/>
    </row>
    <row r="494" spans="1:20" outlineLevel="1" x14ac:dyDescent="0.25">
      <c r="A494" s="164" t="s">
        <v>784</v>
      </c>
      <c r="B494" s="165" t="s">
        <v>451</v>
      </c>
      <c r="C494" s="165"/>
      <c r="D494" s="165" t="s">
        <v>777</v>
      </c>
      <c r="E494" s="166" t="s">
        <v>840</v>
      </c>
      <c r="F494" s="165" t="s">
        <v>5355</v>
      </c>
      <c r="G494" s="202" t="s">
        <v>741</v>
      </c>
      <c r="H494" s="158" t="s">
        <v>38</v>
      </c>
      <c r="I494" s="170" t="s">
        <v>606</v>
      </c>
      <c r="J494" s="158" t="s">
        <v>607</v>
      </c>
      <c r="K494" s="185">
        <v>1</v>
      </c>
      <c r="L494" s="158" t="s">
        <v>5298</v>
      </c>
      <c r="M494" s="200"/>
      <c r="N494" s="169">
        <f t="shared" si="38"/>
        <v>22912.265879999999</v>
      </c>
      <c r="O494" s="169">
        <v>3818.7109799999998</v>
      </c>
      <c r="P494" s="201"/>
      <c r="Q494" s="169">
        <v>4808.1737511207475</v>
      </c>
      <c r="R494" s="169">
        <f>+SUMIFS('MT-Tracking Co.op'!$P$7:$P$402,'MT-Tracking Co.op'!$F$7:$F$402,Target!$I494)+SUMIFS('MT-Tracking'!$P:$P,'MT-Tracking'!$G:$G,Target!$I494)+SUMIFS('MT-Tracking'!$P:$P,'MT-Tracking'!$D:$D,Target!$D494,'MT-Tracking'!$F:$F,Target!$C494)</f>
        <v>2340.0684000000001</v>
      </c>
      <c r="S494" s="211">
        <f t="shared" si="39"/>
        <v>0.4866854904015373</v>
      </c>
      <c r="T494" s="217"/>
    </row>
    <row r="495" spans="1:20" outlineLevel="1" x14ac:dyDescent="0.25">
      <c r="A495" s="164" t="s">
        <v>784</v>
      </c>
      <c r="B495" s="165" t="s">
        <v>451</v>
      </c>
      <c r="C495" s="165"/>
      <c r="D495" s="165" t="s">
        <v>777</v>
      </c>
      <c r="E495" s="166" t="s">
        <v>840</v>
      </c>
      <c r="F495" s="165" t="s">
        <v>5355</v>
      </c>
      <c r="G495" s="202" t="s">
        <v>741</v>
      </c>
      <c r="H495" s="158" t="s">
        <v>5299</v>
      </c>
      <c r="I495" s="170" t="s">
        <v>608</v>
      </c>
      <c r="J495" s="158" t="s">
        <v>608</v>
      </c>
      <c r="K495" s="185">
        <v>1</v>
      </c>
      <c r="L495" s="158" t="s">
        <v>5298</v>
      </c>
      <c r="M495" s="200"/>
      <c r="N495" s="169">
        <f t="shared" si="38"/>
        <v>197491.60079999999</v>
      </c>
      <c r="O495" s="169">
        <v>32915.266799999998</v>
      </c>
      <c r="P495" s="201"/>
      <c r="Q495" s="169">
        <v>31419.671716400946</v>
      </c>
      <c r="R495" s="169">
        <f>+SUMIFS('MT-Tracking Co.op'!$P$7:$P$402,'MT-Tracking Co.op'!$F$7:$F$402,Target!$I495)+SUMIFS('MT-Tracking'!$P:$P,'MT-Tracking'!$G:$G,Target!$I495)+SUMIFS('MT-Tracking'!$P:$P,'MT-Tracking'!$D:$D,Target!$D495,'MT-Tracking'!$F:$F,Target!$C495)</f>
        <v>34788.184999999998</v>
      </c>
      <c r="S495" s="211">
        <f t="shared" si="39"/>
        <v>1.10721032714803</v>
      </c>
      <c r="T495" s="217"/>
    </row>
    <row r="496" spans="1:20" outlineLevel="1" x14ac:dyDescent="0.25">
      <c r="A496" s="164" t="s">
        <v>784</v>
      </c>
      <c r="B496" s="165" t="s">
        <v>451</v>
      </c>
      <c r="C496" s="165"/>
      <c r="D496" s="165" t="s">
        <v>777</v>
      </c>
      <c r="E496" s="166" t="s">
        <v>840</v>
      </c>
      <c r="F496" s="165" t="s">
        <v>5355</v>
      </c>
      <c r="G496" s="202" t="s">
        <v>741</v>
      </c>
      <c r="H496" s="158" t="s">
        <v>5299</v>
      </c>
      <c r="I496" s="170" t="s">
        <v>609</v>
      </c>
      <c r="J496" s="158" t="s">
        <v>609</v>
      </c>
      <c r="K496" s="185">
        <v>1</v>
      </c>
      <c r="L496" s="158" t="s">
        <v>5298</v>
      </c>
      <c r="M496" s="200"/>
      <c r="N496" s="169">
        <f t="shared" si="38"/>
        <v>50340.385499999997</v>
      </c>
      <c r="O496" s="169">
        <v>8390.0642499999994</v>
      </c>
      <c r="P496" s="201"/>
      <c r="Q496" s="169">
        <v>8008.838756078736</v>
      </c>
      <c r="R496" s="169">
        <f>+SUMIFS('MT-Tracking Co.op'!$P$7:$P$402,'MT-Tracking Co.op'!$F$7:$F$402,Target!$I496)+SUMIFS('MT-Tracking'!$P:$P,'MT-Tracking'!$G:$G,Target!$I496)+SUMIFS('MT-Tracking'!$P:$P,'MT-Tracking'!$D:$D,Target!$D496,'MT-Tracking'!$F:$F,Target!$C496)</f>
        <v>11062.305999999999</v>
      </c>
      <c r="S496" s="211">
        <f t="shared" si="39"/>
        <v>1.3812621700747403</v>
      </c>
      <c r="T496" s="217"/>
    </row>
    <row r="497" spans="1:20" outlineLevel="1" x14ac:dyDescent="0.25">
      <c r="A497" s="164" t="s">
        <v>784</v>
      </c>
      <c r="B497" s="165" t="s">
        <v>451</v>
      </c>
      <c r="C497" s="165"/>
      <c r="D497" s="165" t="s">
        <v>777</v>
      </c>
      <c r="E497" s="166" t="s">
        <v>840</v>
      </c>
      <c r="F497" s="165" t="s">
        <v>5355</v>
      </c>
      <c r="G497" s="202" t="s">
        <v>741</v>
      </c>
      <c r="H497" s="158" t="s">
        <v>5299</v>
      </c>
      <c r="I497" s="170" t="s">
        <v>610</v>
      </c>
      <c r="J497" s="158" t="s">
        <v>610</v>
      </c>
      <c r="K497" s="185">
        <v>1</v>
      </c>
      <c r="L497" s="158" t="s">
        <v>5298</v>
      </c>
      <c r="M497" s="200"/>
      <c r="N497" s="169">
        <f t="shared" si="38"/>
        <v>47709.529499999997</v>
      </c>
      <c r="O497" s="169">
        <v>7951.5882499999998</v>
      </c>
      <c r="P497" s="201"/>
      <c r="Q497" s="169">
        <v>7590.2861112154524</v>
      </c>
      <c r="R497" s="169">
        <f>+SUMIFS('MT-Tracking Co.op'!$P$7:$P$402,'MT-Tracking Co.op'!$F$7:$F$402,Target!$I497)+SUMIFS('MT-Tracking'!$P:$P,'MT-Tracking'!$G:$G,Target!$I497)+SUMIFS('MT-Tracking'!$P:$P,'MT-Tracking'!$D:$D,Target!$D497,'MT-Tracking'!$F:$F,Target!$C497)</f>
        <v>11266.797999999999</v>
      </c>
      <c r="S497" s="211">
        <f t="shared" si="39"/>
        <v>1.4843706594079649</v>
      </c>
      <c r="T497" s="217"/>
    </row>
    <row r="498" spans="1:20" outlineLevel="1" x14ac:dyDescent="0.25">
      <c r="A498" s="164" t="s">
        <v>784</v>
      </c>
      <c r="B498" s="165" t="s">
        <v>451</v>
      </c>
      <c r="C498" s="165"/>
      <c r="D498" s="165" t="s">
        <v>777</v>
      </c>
      <c r="E498" s="166" t="s">
        <v>840</v>
      </c>
      <c r="F498" s="165" t="s">
        <v>5355</v>
      </c>
      <c r="G498" s="202" t="s">
        <v>741</v>
      </c>
      <c r="H498" s="158" t="s">
        <v>5300</v>
      </c>
      <c r="I498" s="170">
        <v>5050235</v>
      </c>
      <c r="J498" s="158" t="s">
        <v>611</v>
      </c>
      <c r="K498" s="185">
        <v>1</v>
      </c>
      <c r="L498" s="158" t="s">
        <v>5298</v>
      </c>
      <c r="M498" s="200"/>
      <c r="N498" s="169">
        <f t="shared" si="38"/>
        <v>23295.985999999997</v>
      </c>
      <c r="O498" s="169">
        <v>3882.6643333333327</v>
      </c>
      <c r="P498" s="201"/>
      <c r="Q498" s="169">
        <v>4484.0414945927205</v>
      </c>
      <c r="R498" s="169">
        <f>+SUMIFS('MT-Tracking Co.op'!$P$7:$P$402,'MT-Tracking Co.op'!$F$7:$F$402,Target!$I498)+SUMIFS('MT-Tracking'!$P:$P,'MT-Tracking'!$G:$G,Target!$I498)+SUMIFS('MT-Tracking'!$P:$P,'MT-Tracking'!$D:$D,Target!$D498,'MT-Tracking'!$F:$F,Target!$C498)</f>
        <v>4350.6080000000002</v>
      </c>
      <c r="S498" s="211">
        <f t="shared" si="39"/>
        <v>0.97024258255557472</v>
      </c>
      <c r="T498" s="217"/>
    </row>
    <row r="499" spans="1:20" outlineLevel="1" x14ac:dyDescent="0.25">
      <c r="A499" s="164" t="s">
        <v>784</v>
      </c>
      <c r="B499" s="165" t="s">
        <v>451</v>
      </c>
      <c r="C499" s="165"/>
      <c r="D499" s="165" t="s">
        <v>777</v>
      </c>
      <c r="E499" s="166" t="s">
        <v>840</v>
      </c>
      <c r="F499" s="165" t="s">
        <v>5355</v>
      </c>
      <c r="G499" s="202" t="s">
        <v>741</v>
      </c>
      <c r="H499" s="158" t="s">
        <v>5300</v>
      </c>
      <c r="I499" s="170">
        <v>5129746</v>
      </c>
      <c r="J499" s="158" t="s">
        <v>612</v>
      </c>
      <c r="K499" s="185">
        <v>1</v>
      </c>
      <c r="L499" s="158" t="s">
        <v>5298</v>
      </c>
      <c r="M499" s="200"/>
      <c r="N499" s="169">
        <f t="shared" si="38"/>
        <v>14880.064999999999</v>
      </c>
      <c r="O499" s="169">
        <v>2480.0108333333333</v>
      </c>
      <c r="P499" s="201"/>
      <c r="Q499" s="169">
        <v>2864.1341432054787</v>
      </c>
      <c r="R499" s="169">
        <f>+SUMIFS('MT-Tracking Co.op'!$P$7:$P$402,'MT-Tracking Co.op'!$F$7:$F$402,Target!$I499)+SUMIFS('MT-Tracking'!$P:$P,'MT-Tracking'!$G:$G,Target!$I499)+SUMIFS('MT-Tracking'!$P:$P,'MT-Tracking'!$D:$D,Target!$D499,'MT-Tracking'!$F:$F,Target!$C499)</f>
        <v>4982.6149999999998</v>
      </c>
      <c r="S499" s="211">
        <f t="shared" si="39"/>
        <v>1.7396583926839271</v>
      </c>
      <c r="T499" s="217"/>
    </row>
    <row r="500" spans="1:20" outlineLevel="1" x14ac:dyDescent="0.25">
      <c r="A500" s="164" t="s">
        <v>784</v>
      </c>
      <c r="B500" s="165" t="s">
        <v>451</v>
      </c>
      <c r="C500" s="165"/>
      <c r="D500" s="165" t="s">
        <v>777</v>
      </c>
      <c r="E500" s="166" t="s">
        <v>840</v>
      </c>
      <c r="F500" s="165" t="s">
        <v>5355</v>
      </c>
      <c r="G500" s="202" t="s">
        <v>741</v>
      </c>
      <c r="H500" s="158" t="s">
        <v>5300</v>
      </c>
      <c r="I500" s="170">
        <v>6860286</v>
      </c>
      <c r="J500" s="158" t="s">
        <v>613</v>
      </c>
      <c r="K500" s="185">
        <v>1</v>
      </c>
      <c r="L500" s="158" t="s">
        <v>5298</v>
      </c>
      <c r="M500" s="200"/>
      <c r="N500" s="169">
        <f t="shared" si="38"/>
        <v>17189.97</v>
      </c>
      <c r="O500" s="169">
        <v>2864.9950000000003</v>
      </c>
      <c r="P500" s="201"/>
      <c r="Q500" s="169">
        <v>3308.7476430834067</v>
      </c>
      <c r="R500" s="169">
        <f>+SUMIFS('MT-Tracking Co.op'!$P$7:$P$402,'MT-Tracking Co.op'!$F$7:$F$402,Target!$I500)+SUMIFS('MT-Tracking'!$P:$P,'MT-Tracking'!$G:$G,Target!$I500)+SUMIFS('MT-Tracking'!$P:$P,'MT-Tracking'!$D:$D,Target!$D500,'MT-Tracking'!$F:$F,Target!$C500)</f>
        <v>5886.7960000000003</v>
      </c>
      <c r="S500" s="211">
        <f t="shared" si="39"/>
        <v>1.7791613731273026</v>
      </c>
      <c r="T500" s="217"/>
    </row>
    <row r="501" spans="1:20" outlineLevel="1" x14ac:dyDescent="0.25">
      <c r="A501" s="164" t="s">
        <v>784</v>
      </c>
      <c r="B501" s="165" t="s">
        <v>451</v>
      </c>
      <c r="C501" s="165"/>
      <c r="D501" s="165" t="s">
        <v>777</v>
      </c>
      <c r="E501" s="166" t="s">
        <v>840</v>
      </c>
      <c r="F501" s="165" t="s">
        <v>5355</v>
      </c>
      <c r="G501" s="202" t="s">
        <v>741</v>
      </c>
      <c r="H501" s="158" t="s">
        <v>5300</v>
      </c>
      <c r="I501" s="170">
        <v>5271049</v>
      </c>
      <c r="J501" s="158" t="s">
        <v>614</v>
      </c>
      <c r="K501" s="185">
        <v>1</v>
      </c>
      <c r="L501" s="158" t="s">
        <v>5298</v>
      </c>
      <c r="M501" s="200"/>
      <c r="N501" s="169">
        <f t="shared" si="38"/>
        <v>10402.896319999998</v>
      </c>
      <c r="O501" s="169">
        <v>1733.816053333333</v>
      </c>
      <c r="P501" s="201"/>
      <c r="Q501" s="169">
        <v>2002.3629290825427</v>
      </c>
      <c r="R501" s="169">
        <f>+SUMIFS('MT-Tracking Co.op'!$P$7:$P$402,'MT-Tracking Co.op'!$F$7:$F$402,Target!$I501)+SUMIFS('MT-Tracking'!$P:$P,'MT-Tracking'!$G:$G,Target!$I501)+SUMIFS('MT-Tracking'!$P:$P,'MT-Tracking'!$D:$D,Target!$D501,'MT-Tracking'!$F:$F,Target!$C501)</f>
        <v>3388.6120000000001</v>
      </c>
      <c r="S501" s="211">
        <f t="shared" si="39"/>
        <v>1.6923065997594249</v>
      </c>
      <c r="T501" s="217"/>
    </row>
    <row r="502" spans="1:20" outlineLevel="1" x14ac:dyDescent="0.25">
      <c r="A502" s="164" t="s">
        <v>784</v>
      </c>
      <c r="B502" s="165" t="s">
        <v>451</v>
      </c>
      <c r="C502" s="165"/>
      <c r="D502" s="165" t="s">
        <v>777</v>
      </c>
      <c r="E502" s="166" t="s">
        <v>840</v>
      </c>
      <c r="F502" s="165" t="s">
        <v>5355</v>
      </c>
      <c r="G502" s="202" t="s">
        <v>741</v>
      </c>
      <c r="H502" s="158" t="s">
        <v>5300</v>
      </c>
      <c r="I502" s="170">
        <v>5122518</v>
      </c>
      <c r="J502" s="158" t="s">
        <v>615</v>
      </c>
      <c r="K502" s="185">
        <v>1</v>
      </c>
      <c r="L502" s="158" t="s">
        <v>5298</v>
      </c>
      <c r="M502" s="200"/>
      <c r="N502" s="169">
        <f t="shared" si="38"/>
        <v>13893.871599999999</v>
      </c>
      <c r="O502" s="169">
        <v>2315.6452666666664</v>
      </c>
      <c r="P502" s="201"/>
      <c r="Q502" s="169">
        <v>2674.3103629502243</v>
      </c>
      <c r="R502" s="169">
        <f>+SUMIFS('MT-Tracking Co.op'!$P$7:$P$402,'MT-Tracking Co.op'!$F$7:$F$402,Target!$I502)+SUMIFS('MT-Tracking'!$P:$P,'MT-Tracking'!$G:$G,Target!$I502)+SUMIFS('MT-Tracking'!$P:$P,'MT-Tracking'!$D:$D,Target!$D502,'MT-Tracking'!$F:$F,Target!$C502)</f>
        <v>5938.5635999999995</v>
      </c>
      <c r="S502" s="211">
        <f t="shared" si="39"/>
        <v>2.2205962637218901</v>
      </c>
      <c r="T502" s="217"/>
    </row>
    <row r="503" spans="1:20" outlineLevel="1" x14ac:dyDescent="0.25">
      <c r="A503" s="164" t="s">
        <v>784</v>
      </c>
      <c r="B503" s="165" t="s">
        <v>451</v>
      </c>
      <c r="C503" s="165"/>
      <c r="D503" s="165" t="s">
        <v>777</v>
      </c>
      <c r="E503" s="166" t="s">
        <v>840</v>
      </c>
      <c r="F503" s="165" t="s">
        <v>5355</v>
      </c>
      <c r="G503" s="202" t="s">
        <v>741</v>
      </c>
      <c r="H503" s="158" t="s">
        <v>5300</v>
      </c>
      <c r="I503" s="170">
        <v>5273535</v>
      </c>
      <c r="J503" s="158" t="s">
        <v>616</v>
      </c>
      <c r="K503" s="185">
        <v>1</v>
      </c>
      <c r="L503" s="158" t="s">
        <v>5298</v>
      </c>
      <c r="M503" s="200"/>
      <c r="N503" s="169">
        <f t="shared" si="38"/>
        <v>25426.111199999999</v>
      </c>
      <c r="O503" s="169">
        <v>4237.6851999999999</v>
      </c>
      <c r="P503" s="201"/>
      <c r="Q503" s="169">
        <v>4894.0507462070382</v>
      </c>
      <c r="R503" s="169">
        <f>+SUMIFS('MT-Tracking Co.op'!$P$7:$P$402,'MT-Tracking Co.op'!$F$7:$F$402,Target!$I503)+SUMIFS('MT-Tracking'!$P:$P,'MT-Tracking'!$G:$G,Target!$I503)+SUMIFS('MT-Tracking'!$P:$P,'MT-Tracking'!$D:$D,Target!$D503,'MT-Tracking'!$F:$F,Target!$C503)</f>
        <v>6548.0869999999995</v>
      </c>
      <c r="S503" s="211">
        <f t="shared" si="39"/>
        <v>1.33796875830821</v>
      </c>
      <c r="T503" s="217"/>
    </row>
    <row r="504" spans="1:20" outlineLevel="1" x14ac:dyDescent="0.25">
      <c r="A504" s="164" t="s">
        <v>784</v>
      </c>
      <c r="B504" s="165" t="s">
        <v>451</v>
      </c>
      <c r="C504" s="165" t="s">
        <v>710</v>
      </c>
      <c r="D504" s="165" t="s">
        <v>777</v>
      </c>
      <c r="E504" s="166" t="s">
        <v>840</v>
      </c>
      <c r="F504" s="165" t="s">
        <v>5355</v>
      </c>
      <c r="G504" s="202" t="s">
        <v>741</v>
      </c>
      <c r="H504" s="158" t="s">
        <v>5301</v>
      </c>
      <c r="I504" s="241"/>
      <c r="J504" s="189"/>
      <c r="K504" s="185">
        <v>100</v>
      </c>
      <c r="L504" s="158" t="s">
        <v>5302</v>
      </c>
      <c r="M504" s="200"/>
      <c r="N504" s="169">
        <f t="shared" si="38"/>
        <v>1304868.1518200024</v>
      </c>
      <c r="O504" s="169">
        <v>217478.02530333374</v>
      </c>
      <c r="P504" s="201"/>
      <c r="Q504" s="169">
        <v>251162.7083624365</v>
      </c>
      <c r="R504" s="169">
        <f>+SUMIFS('MT-Tracking Co.op'!$P$7:$P$402,'MT-Tracking Co.op'!$F$7:$F$402,Target!$I504)+SUMIFS('MT-Tracking'!$P:$P,'MT-Tracking'!$G:$G,Target!$I504)+SUMIFS('MT-Tracking'!$P:$P,'MT-Tracking'!$D:$D,Target!$D504,'MT-Tracking'!$F:$F,Target!$C504)</f>
        <v>179824.90272000042</v>
      </c>
      <c r="S504" s="211">
        <f t="shared" si="39"/>
        <v>0.71596975479539282</v>
      </c>
      <c r="T504" s="217"/>
    </row>
    <row r="505" spans="1:20" outlineLevel="1" x14ac:dyDescent="0.25">
      <c r="A505" s="164" t="s">
        <v>784</v>
      </c>
      <c r="B505" s="165" t="s">
        <v>451</v>
      </c>
      <c r="C505" s="165"/>
      <c r="D505" s="165" t="s">
        <v>777</v>
      </c>
      <c r="E505" s="166" t="s">
        <v>840</v>
      </c>
      <c r="F505" s="165" t="s">
        <v>5355</v>
      </c>
      <c r="G505" s="202" t="s">
        <v>741</v>
      </c>
      <c r="H505" s="158" t="s">
        <v>178</v>
      </c>
      <c r="I505" s="170">
        <v>5010327</v>
      </c>
      <c r="J505" s="158" t="s">
        <v>617</v>
      </c>
      <c r="K505" s="185">
        <v>1</v>
      </c>
      <c r="L505" s="158" t="s">
        <v>5298</v>
      </c>
      <c r="M505" s="200"/>
      <c r="N505" s="169">
        <f t="shared" si="38"/>
        <v>155620.21539999999</v>
      </c>
      <c r="O505" s="169">
        <v>25936.702566666663</v>
      </c>
      <c r="P505" s="201"/>
      <c r="Q505" s="169">
        <v>26052.684513592765</v>
      </c>
      <c r="R505" s="169">
        <f>+SUMIFS('MT-Tracking Co.op'!$P$7:$P$402,'MT-Tracking Co.op'!$F$7:$F$402,Target!$I505)+SUMIFS('MT-Tracking'!$P:$P,'MT-Tracking'!$G:$G,Target!$I505)+SUMIFS('MT-Tracking'!$P:$P,'MT-Tracking'!$D:$D,Target!$D505,'MT-Tracking'!$F:$F,Target!$C505)</f>
        <v>44744.262999999992</v>
      </c>
      <c r="S505" s="211">
        <f t="shared" si="39"/>
        <v>1.7174530700149175</v>
      </c>
      <c r="T505" s="217"/>
    </row>
    <row r="506" spans="1:20" outlineLevel="1" x14ac:dyDescent="0.25">
      <c r="A506" s="164" t="s">
        <v>784</v>
      </c>
      <c r="B506" s="165" t="s">
        <v>451</v>
      </c>
      <c r="C506" s="165"/>
      <c r="D506" s="165" t="s">
        <v>777</v>
      </c>
      <c r="E506" s="166" t="s">
        <v>840</v>
      </c>
      <c r="F506" s="165" t="s">
        <v>5355</v>
      </c>
      <c r="G506" s="202" t="s">
        <v>741</v>
      </c>
      <c r="H506" s="158" t="s">
        <v>178</v>
      </c>
      <c r="I506" s="170">
        <v>5010033</v>
      </c>
      <c r="J506" s="158" t="s">
        <v>618</v>
      </c>
      <c r="K506" s="185">
        <v>1</v>
      </c>
      <c r="L506" s="158" t="s">
        <v>5298</v>
      </c>
      <c r="M506" s="200"/>
      <c r="N506" s="169">
        <f t="shared" si="38"/>
        <v>232749.36600000001</v>
      </c>
      <c r="O506" s="169">
        <v>38791.561000000002</v>
      </c>
      <c r="P506" s="201"/>
      <c r="Q506" s="169">
        <v>38965.0264109372</v>
      </c>
      <c r="R506" s="169">
        <f>+SUMIFS('MT-Tracking Co.op'!$P$7:$P$402,'MT-Tracking Co.op'!$F$7:$F$402,Target!$I506)+SUMIFS('MT-Tracking'!$P:$P,'MT-Tracking'!$G:$G,Target!$I506)+SUMIFS('MT-Tracking'!$P:$P,'MT-Tracking'!$D:$D,Target!$D506,'MT-Tracking'!$F:$F,Target!$C506)</f>
        <v>25251.588</v>
      </c>
      <c r="S506" s="211">
        <f t="shared" si="39"/>
        <v>0.64805776682117333</v>
      </c>
      <c r="T506" s="217"/>
    </row>
    <row r="507" spans="1:20" outlineLevel="1" x14ac:dyDescent="0.25">
      <c r="A507" s="164" t="s">
        <v>784</v>
      </c>
      <c r="B507" s="165" t="s">
        <v>451</v>
      </c>
      <c r="C507" s="165" t="s">
        <v>829</v>
      </c>
      <c r="D507" s="165" t="s">
        <v>777</v>
      </c>
      <c r="E507" s="166" t="s">
        <v>840</v>
      </c>
      <c r="F507" s="165" t="s">
        <v>5355</v>
      </c>
      <c r="G507" s="202" t="s">
        <v>741</v>
      </c>
      <c r="H507" s="158" t="s">
        <v>786</v>
      </c>
      <c r="I507" s="241"/>
      <c r="J507" s="189"/>
      <c r="K507" s="185">
        <v>34</v>
      </c>
      <c r="L507" s="158" t="s">
        <v>5337</v>
      </c>
      <c r="M507" s="200"/>
      <c r="N507" s="169">
        <f t="shared" si="38"/>
        <v>97461.761774358965</v>
      </c>
      <c r="O507" s="169">
        <v>16243.62696239316</v>
      </c>
      <c r="P507" s="201"/>
      <c r="Q507" s="169">
        <v>19996.132492164652</v>
      </c>
      <c r="R507" s="169">
        <f>+SUMIFS('MT-Tracking Co.op'!$P$7:$P$402,'MT-Tracking Co.op'!$F$7:$F$402,Target!$I507)+SUMIFS('MT-Tracking'!$P:$P,'MT-Tracking'!$G:$G,Target!$I507)+SUMIFS('MT-Tracking'!$P:$P,'MT-Tracking'!$D:$D,Target!$D507,'MT-Tracking'!$F:$F,Target!$C507)</f>
        <v>43178.676480000002</v>
      </c>
      <c r="S507" s="211">
        <f t="shared" si="39"/>
        <v>2.1593513894208929</v>
      </c>
      <c r="T507" s="217"/>
    </row>
    <row r="508" spans="1:20" outlineLevel="1" x14ac:dyDescent="0.25">
      <c r="A508" s="164" t="s">
        <v>784</v>
      </c>
      <c r="B508" s="165" t="s">
        <v>451</v>
      </c>
      <c r="C508" s="165" t="s">
        <v>921</v>
      </c>
      <c r="D508" s="165" t="s">
        <v>777</v>
      </c>
      <c r="E508" s="166" t="s">
        <v>840</v>
      </c>
      <c r="F508" s="165" t="s">
        <v>5355</v>
      </c>
      <c r="G508" s="202" t="s">
        <v>741</v>
      </c>
      <c r="H508" s="158" t="s">
        <v>1300</v>
      </c>
      <c r="I508" s="241"/>
      <c r="J508" s="189"/>
      <c r="K508" s="185">
        <v>3</v>
      </c>
      <c r="L508" s="158" t="s">
        <v>5302</v>
      </c>
      <c r="M508" s="200"/>
      <c r="N508" s="169">
        <f t="shared" si="38"/>
        <v>39298.721000000005</v>
      </c>
      <c r="O508" s="169">
        <v>6549.7868333333336</v>
      </c>
      <c r="P508" s="201"/>
      <c r="Q508" s="169">
        <v>10298.682177398188</v>
      </c>
      <c r="R508" s="169">
        <f>+SUMIFS('MT-Tracking Co.op'!$P$7:$P$402,'MT-Tracking Co.op'!$F$7:$F$402,Target!$I508)+SUMIFS('MT-Tracking'!$P:$P,'MT-Tracking'!$G:$G,Target!$I508)+SUMIFS('MT-Tracking'!$P:$P,'MT-Tracking'!$D:$D,Target!$D508,'MT-Tracking'!$F:$F,Target!$C508)</f>
        <v>7199.0110800000011</v>
      </c>
      <c r="S508" s="211">
        <f t="shared" si="39"/>
        <v>0.69902255026368099</v>
      </c>
      <c r="T508" s="217"/>
    </row>
    <row r="509" spans="1:20" outlineLevel="1" x14ac:dyDescent="0.25">
      <c r="A509" s="164" t="s">
        <v>784</v>
      </c>
      <c r="B509" s="165" t="s">
        <v>451</v>
      </c>
      <c r="C509" s="165" t="s">
        <v>705</v>
      </c>
      <c r="D509" s="165" t="s">
        <v>777</v>
      </c>
      <c r="E509" s="166" t="s">
        <v>840</v>
      </c>
      <c r="F509" s="165" t="s">
        <v>5355</v>
      </c>
      <c r="G509" s="202" t="s">
        <v>741</v>
      </c>
      <c r="H509" s="158" t="s">
        <v>174</v>
      </c>
      <c r="I509" s="241"/>
      <c r="J509" s="189"/>
      <c r="K509" s="185">
        <v>12</v>
      </c>
      <c r="L509" s="158" t="s">
        <v>5302</v>
      </c>
      <c r="M509" s="200"/>
      <c r="N509" s="169">
        <f t="shared" ref="N509:N536" si="41">+O509*6</f>
        <v>242793.75510000001</v>
      </c>
      <c r="O509" s="169">
        <v>40465.625850000004</v>
      </c>
      <c r="P509" s="201"/>
      <c r="Q509" s="169">
        <v>26623.925698479699</v>
      </c>
      <c r="R509" s="169">
        <f>+SUMIFS('MT-Tracking Co.op'!$P$7:$P$402,'MT-Tracking Co.op'!$F$7:$F$402,Target!$I509)+SUMIFS('MT-Tracking'!$P:$P,'MT-Tracking'!$G:$G,Target!$I509)+SUMIFS('MT-Tracking'!$P:$P,'MT-Tracking'!$D:$D,Target!$D509,'MT-Tracking'!$F:$F,Target!$C509)</f>
        <v>26293.598999999998</v>
      </c>
      <c r="S509" s="211">
        <f t="shared" si="39"/>
        <v>0.98759286281742575</v>
      </c>
      <c r="T509" s="217"/>
    </row>
    <row r="510" spans="1:20" outlineLevel="1" x14ac:dyDescent="0.25">
      <c r="A510" s="164" t="s">
        <v>784</v>
      </c>
      <c r="B510" s="165" t="s">
        <v>451</v>
      </c>
      <c r="C510" s="165" t="s">
        <v>5360</v>
      </c>
      <c r="D510" s="165" t="s">
        <v>777</v>
      </c>
      <c r="E510" s="166" t="s">
        <v>840</v>
      </c>
      <c r="F510" s="165" t="s">
        <v>5355</v>
      </c>
      <c r="G510" s="202" t="s">
        <v>741</v>
      </c>
      <c r="H510" s="158" t="s">
        <v>1319</v>
      </c>
      <c r="I510" s="241"/>
      <c r="J510" s="189"/>
      <c r="K510" s="185">
        <v>2</v>
      </c>
      <c r="L510" s="158"/>
      <c r="M510" s="200"/>
      <c r="N510" s="169">
        <f t="shared" si="41"/>
        <v>1778.9981419354842</v>
      </c>
      <c r="O510" s="169">
        <v>296.4996903225807</v>
      </c>
      <c r="P510" s="201"/>
      <c r="Q510" s="169">
        <v>412.28099328649034</v>
      </c>
      <c r="R510" s="169">
        <f>+SUMIFS('MT-Tracking Co.op'!$P$7:$P$402,'MT-Tracking Co.op'!$F$7:$F$402,Target!$I510)+SUMIFS('MT-Tracking'!$P:$P,'MT-Tracking'!$G:$G,Target!$I510)+SUMIFS('MT-Tracking'!$P:$P,'MT-Tracking'!$D:$D,Target!$D510,'MT-Tracking'!$F:$F,Target!$C510)</f>
        <v>0</v>
      </c>
      <c r="S510" s="211">
        <f t="shared" si="39"/>
        <v>0</v>
      </c>
      <c r="T510" s="217"/>
    </row>
    <row r="511" spans="1:20" x14ac:dyDescent="0.25">
      <c r="A511" s="172" t="s">
        <v>784</v>
      </c>
      <c r="B511" s="173" t="s">
        <v>451</v>
      </c>
      <c r="C511" s="173"/>
      <c r="D511" s="173"/>
      <c r="E511" s="174" t="s">
        <v>601</v>
      </c>
      <c r="F511" s="173" t="s">
        <v>5355</v>
      </c>
      <c r="G511" s="175" t="s">
        <v>741</v>
      </c>
      <c r="H511" s="176">
        <v>8</v>
      </c>
      <c r="I511" s="237"/>
      <c r="J511" s="176"/>
      <c r="K511" s="177">
        <f>+SUM(K492:K510)</f>
        <v>165</v>
      </c>
      <c r="L511" s="176"/>
      <c r="M511" s="177">
        <f>+SUM(M486:M510)</f>
        <v>0</v>
      </c>
      <c r="N511" s="177">
        <f>+SUM(N492:N510)</f>
        <v>2532787.8107262966</v>
      </c>
      <c r="O511" s="177">
        <f>+SUM(O492:O510)</f>
        <v>422131.30178771605</v>
      </c>
      <c r="P511" s="187"/>
      <c r="Q511" s="177">
        <f>+SUM(Q492:Q510)</f>
        <v>452842.48331129987</v>
      </c>
      <c r="R511" s="177">
        <f>+SUM(R492:R510)</f>
        <v>423425.58712000039</v>
      </c>
      <c r="S511" s="214">
        <f t="shared" si="39"/>
        <v>0.93503945129839494</v>
      </c>
      <c r="T511" s="219"/>
    </row>
    <row r="512" spans="1:20" outlineLevel="1" x14ac:dyDescent="0.25">
      <c r="A512" s="164" t="s">
        <v>784</v>
      </c>
      <c r="B512" s="165" t="s">
        <v>451</v>
      </c>
      <c r="C512" s="165"/>
      <c r="D512" s="165" t="s">
        <v>778</v>
      </c>
      <c r="E512" s="166" t="s">
        <v>650</v>
      </c>
      <c r="F512" s="165" t="s">
        <v>5355</v>
      </c>
      <c r="G512" s="202" t="s">
        <v>742</v>
      </c>
      <c r="H512" s="158" t="s">
        <v>483</v>
      </c>
      <c r="I512" s="170" t="s">
        <v>631</v>
      </c>
      <c r="J512" s="158" t="s">
        <v>632</v>
      </c>
      <c r="K512" s="185">
        <v>1</v>
      </c>
      <c r="L512" s="158" t="s">
        <v>5298</v>
      </c>
      <c r="M512" s="200"/>
      <c r="N512" s="169">
        <f t="shared" si="41"/>
        <v>515771.02059999993</v>
      </c>
      <c r="O512" s="169">
        <v>85961.83676666666</v>
      </c>
      <c r="P512" s="201"/>
      <c r="Q512" s="169">
        <v>135348.19757181383</v>
      </c>
      <c r="R512" s="169">
        <f>+SUMIFS('MT-Tracking Co.op'!$P$7:$P$402,'MT-Tracking Co.op'!$F$7:$F$402,Target!$I512)+SUMIFS('MT-Tracking'!$P:$P,'MT-Tracking'!$G:$G,Target!$I512)+SUMIFS('MT-Tracking'!$P:$P,'MT-Tracking'!$D:$D,Target!$D512,'MT-Tracking'!$F:$F,Target!$C512)</f>
        <v>99900.278999999995</v>
      </c>
      <c r="S512" s="211">
        <f t="shared" si="39"/>
        <v>0.73809833298292971</v>
      </c>
      <c r="T512" s="217"/>
    </row>
    <row r="513" spans="1:20" outlineLevel="1" x14ac:dyDescent="0.25">
      <c r="A513" s="164" t="s">
        <v>784</v>
      </c>
      <c r="B513" s="165" t="s">
        <v>451</v>
      </c>
      <c r="C513" s="165"/>
      <c r="D513" s="165" t="s">
        <v>778</v>
      </c>
      <c r="E513" s="166" t="s">
        <v>650</v>
      </c>
      <c r="F513" s="165" t="s">
        <v>5355</v>
      </c>
      <c r="G513" s="202" t="s">
        <v>742</v>
      </c>
      <c r="H513" s="158" t="s">
        <v>483</v>
      </c>
      <c r="I513" s="170" t="s">
        <v>633</v>
      </c>
      <c r="J513" s="158" t="s">
        <v>634</v>
      </c>
      <c r="K513" s="185">
        <v>1</v>
      </c>
      <c r="L513" s="158" t="s">
        <v>5298</v>
      </c>
      <c r="M513" s="200"/>
      <c r="N513" s="169">
        <f t="shared" si="41"/>
        <v>266665.75568000006</v>
      </c>
      <c r="O513" s="169">
        <v>44444.292613333346</v>
      </c>
      <c r="P513" s="201"/>
      <c r="Q513" s="169">
        <v>69978.203396202371</v>
      </c>
      <c r="R513" s="169">
        <f>+SUMIFS('MT-Tracking Co.op'!$P$7:$P$402,'MT-Tracking Co.op'!$F$7:$F$402,Target!$I513)+SUMIFS('MT-Tracking'!$P:$P,'MT-Tracking'!$G:$G,Target!$I513)+SUMIFS('MT-Tracking'!$P:$P,'MT-Tracking'!$D:$D,Target!$D513,'MT-Tracking'!$F:$F,Target!$C513)</f>
        <v>61728.737000000001</v>
      </c>
      <c r="S513" s="211">
        <f t="shared" si="39"/>
        <v>0.88211377263437918</v>
      </c>
      <c r="T513" s="217"/>
    </row>
    <row r="514" spans="1:20" outlineLevel="1" x14ac:dyDescent="0.25">
      <c r="A514" s="164" t="s">
        <v>784</v>
      </c>
      <c r="B514" s="165" t="s">
        <v>451</v>
      </c>
      <c r="C514" s="165"/>
      <c r="D514" s="165" t="s">
        <v>778</v>
      </c>
      <c r="E514" s="166" t="s">
        <v>650</v>
      </c>
      <c r="F514" s="165" t="s">
        <v>5355</v>
      </c>
      <c r="G514" s="202" t="s">
        <v>742</v>
      </c>
      <c r="H514" s="158" t="s">
        <v>5299</v>
      </c>
      <c r="I514" s="170" t="s">
        <v>635</v>
      </c>
      <c r="J514" s="158" t="s">
        <v>635</v>
      </c>
      <c r="K514" s="185">
        <v>1</v>
      </c>
      <c r="L514" s="158" t="s">
        <v>5298</v>
      </c>
      <c r="M514" s="200"/>
      <c r="N514" s="169">
        <f t="shared" si="41"/>
        <v>47780.124000000011</v>
      </c>
      <c r="O514" s="169">
        <v>7963.3540000000012</v>
      </c>
      <c r="P514" s="201"/>
      <c r="Q514" s="169">
        <v>7601.5172522158737</v>
      </c>
      <c r="R514" s="169">
        <f>+SUMIFS('MT-Tracking Co.op'!$P$7:$P$402,'MT-Tracking Co.op'!$F$7:$F$402,Target!$I514)+SUMIFS('MT-Tracking'!$P:$P,'MT-Tracking'!$G:$G,Target!$I514)+SUMIFS('MT-Tracking'!$P:$P,'MT-Tracking'!$D:$D,Target!$D514,'MT-Tracking'!$F:$F,Target!$C514)</f>
        <v>7463.7900000000009</v>
      </c>
      <c r="S514" s="211">
        <f t="shared" si="39"/>
        <v>0.98188161025672538</v>
      </c>
      <c r="T514" s="217"/>
    </row>
    <row r="515" spans="1:20" outlineLevel="1" x14ac:dyDescent="0.25">
      <c r="A515" s="164" t="s">
        <v>784</v>
      </c>
      <c r="B515" s="165" t="s">
        <v>451</v>
      </c>
      <c r="C515" s="165"/>
      <c r="D515" s="165" t="s">
        <v>778</v>
      </c>
      <c r="E515" s="166" t="s">
        <v>650</v>
      </c>
      <c r="F515" s="165" t="s">
        <v>5355</v>
      </c>
      <c r="G515" s="202" t="s">
        <v>742</v>
      </c>
      <c r="H515" s="158" t="s">
        <v>5299</v>
      </c>
      <c r="I515" s="170" t="s">
        <v>636</v>
      </c>
      <c r="J515" s="158" t="s">
        <v>636</v>
      </c>
      <c r="K515" s="185">
        <v>1</v>
      </c>
      <c r="L515" s="158" t="s">
        <v>5298</v>
      </c>
      <c r="M515" s="200"/>
      <c r="N515" s="169">
        <f t="shared" si="41"/>
        <v>40494.515999999996</v>
      </c>
      <c r="O515" s="169">
        <v>6749.0859999999993</v>
      </c>
      <c r="P515" s="201"/>
      <c r="Q515" s="169">
        <v>6442.4228366199231</v>
      </c>
      <c r="R515" s="169">
        <f>+SUMIFS('MT-Tracking Co.op'!$P$7:$P$402,'MT-Tracking Co.op'!$F$7:$F$402,Target!$I515)+SUMIFS('MT-Tracking'!$P:$P,'MT-Tracking'!$G:$G,Target!$I515)+SUMIFS('MT-Tracking'!$P:$P,'MT-Tracking'!$D:$D,Target!$D515,'MT-Tracking'!$F:$F,Target!$C515)</f>
        <v>11185.641</v>
      </c>
      <c r="S515" s="211">
        <f t="shared" si="39"/>
        <v>1.7362475707770604</v>
      </c>
      <c r="T515" s="217"/>
    </row>
    <row r="516" spans="1:20" outlineLevel="1" x14ac:dyDescent="0.25">
      <c r="A516" s="164" t="s">
        <v>784</v>
      </c>
      <c r="B516" s="165" t="s">
        <v>451</v>
      </c>
      <c r="C516" s="165"/>
      <c r="D516" s="165" t="s">
        <v>778</v>
      </c>
      <c r="E516" s="166" t="s">
        <v>650</v>
      </c>
      <c r="F516" s="165" t="s">
        <v>5355</v>
      </c>
      <c r="G516" s="202" t="s">
        <v>742</v>
      </c>
      <c r="H516" s="158" t="s">
        <v>5299</v>
      </c>
      <c r="I516" s="170" t="s">
        <v>637</v>
      </c>
      <c r="J516" s="158" t="s">
        <v>637</v>
      </c>
      <c r="K516" s="185">
        <v>1</v>
      </c>
      <c r="L516" s="158" t="s">
        <v>5298</v>
      </c>
      <c r="M516" s="200"/>
      <c r="N516" s="169">
        <f t="shared" si="41"/>
        <v>78228.091</v>
      </c>
      <c r="O516" s="169">
        <v>13038.015166666666</v>
      </c>
      <c r="P516" s="201"/>
      <c r="Q516" s="169">
        <v>12445.597322945692</v>
      </c>
      <c r="R516" s="169">
        <f>+SUMIFS('MT-Tracking Co.op'!$P$7:$P$402,'MT-Tracking Co.op'!$F$7:$F$402,Target!$I516)+SUMIFS('MT-Tracking'!$P:$P,'MT-Tracking'!$G:$G,Target!$I516)+SUMIFS('MT-Tracking'!$P:$P,'MT-Tracking'!$D:$D,Target!$D516,'MT-Tracking'!$F:$F,Target!$C516)</f>
        <v>17562.928</v>
      </c>
      <c r="S516" s="211">
        <f t="shared" si="39"/>
        <v>1.4111759800889259</v>
      </c>
      <c r="T516" s="217"/>
    </row>
    <row r="517" spans="1:20" outlineLevel="1" x14ac:dyDescent="0.25">
      <c r="A517" s="164" t="s">
        <v>784</v>
      </c>
      <c r="B517" s="165" t="s">
        <v>451</v>
      </c>
      <c r="C517" s="165"/>
      <c r="D517" s="165" t="s">
        <v>778</v>
      </c>
      <c r="E517" s="166" t="s">
        <v>650</v>
      </c>
      <c r="F517" s="165" t="s">
        <v>5355</v>
      </c>
      <c r="G517" s="202" t="s">
        <v>742</v>
      </c>
      <c r="H517" s="158" t="s">
        <v>39</v>
      </c>
      <c r="I517" s="170">
        <v>10013</v>
      </c>
      <c r="J517" s="158" t="s">
        <v>638</v>
      </c>
      <c r="K517" s="185">
        <v>1</v>
      </c>
      <c r="L517" s="158" t="s">
        <v>5298</v>
      </c>
      <c r="M517" s="200"/>
      <c r="N517" s="169">
        <f t="shared" si="41"/>
        <v>33812.646480000003</v>
      </c>
      <c r="O517" s="169">
        <v>5635.4410800000005</v>
      </c>
      <c r="P517" s="201"/>
      <c r="Q517" s="169">
        <v>10481.074725637802</v>
      </c>
      <c r="R517" s="169">
        <f>+SUMIFS('MT-Tracking Co.op'!$P$7:$P$402,'MT-Tracking Co.op'!$F$7:$F$402,Target!$I517)+SUMIFS('MT-Tracking'!$P:$P,'MT-Tracking'!$G:$G,Target!$I517)+SUMIFS('MT-Tracking'!$P:$P,'MT-Tracking'!$D:$D,Target!$D517,'MT-Tracking'!$F:$F,Target!$C517)</f>
        <v>0</v>
      </c>
      <c r="S517" s="211">
        <f t="shared" si="39"/>
        <v>0</v>
      </c>
      <c r="T517" s="217"/>
    </row>
    <row r="518" spans="1:20" outlineLevel="1" x14ac:dyDescent="0.25">
      <c r="A518" s="164" t="s">
        <v>784</v>
      </c>
      <c r="B518" s="165" t="s">
        <v>451</v>
      </c>
      <c r="C518" s="165"/>
      <c r="D518" s="165" t="s">
        <v>778</v>
      </c>
      <c r="E518" s="166" t="s">
        <v>650</v>
      </c>
      <c r="F518" s="165" t="s">
        <v>5355</v>
      </c>
      <c r="G518" s="202" t="s">
        <v>742</v>
      </c>
      <c r="H518" s="158" t="s">
        <v>5300</v>
      </c>
      <c r="I518" s="170">
        <v>5050055</v>
      </c>
      <c r="J518" s="158" t="s">
        <v>639</v>
      </c>
      <c r="K518" s="185">
        <v>1</v>
      </c>
      <c r="L518" s="158" t="s">
        <v>5298</v>
      </c>
      <c r="M518" s="200"/>
      <c r="N518" s="169">
        <f t="shared" si="41"/>
        <v>26158.544999999998</v>
      </c>
      <c r="O518" s="169">
        <v>4359.7574999999997</v>
      </c>
      <c r="P518" s="201"/>
      <c r="Q518" s="169">
        <v>5035.0305506781688</v>
      </c>
      <c r="R518" s="169">
        <f>+SUMIFS('MT-Tracking Co.op'!$P$7:$P$402,'MT-Tracking Co.op'!$F$7:$F$402,Target!$I518)+SUMIFS('MT-Tracking'!$P:$P,'MT-Tracking'!$G:$G,Target!$I518)+SUMIFS('MT-Tracking'!$P:$P,'MT-Tracking'!$D:$D,Target!$D518,'MT-Tracking'!$F:$F,Target!$C518)</f>
        <v>0</v>
      </c>
      <c r="S518" s="211">
        <f t="shared" si="39"/>
        <v>0</v>
      </c>
      <c r="T518" s="217"/>
    </row>
    <row r="519" spans="1:20" outlineLevel="1" x14ac:dyDescent="0.25">
      <c r="A519" s="164" t="s">
        <v>784</v>
      </c>
      <c r="B519" s="165" t="s">
        <v>451</v>
      </c>
      <c r="C519" s="165"/>
      <c r="D519" s="165" t="s">
        <v>778</v>
      </c>
      <c r="E519" s="166" t="s">
        <v>650</v>
      </c>
      <c r="F519" s="165" t="s">
        <v>5355</v>
      </c>
      <c r="G519" s="202" t="s">
        <v>742</v>
      </c>
      <c r="H519" s="158" t="s">
        <v>5300</v>
      </c>
      <c r="I519" s="170">
        <v>5338555</v>
      </c>
      <c r="J519" s="158" t="s">
        <v>640</v>
      </c>
      <c r="K519" s="185">
        <v>1</v>
      </c>
      <c r="L519" s="158" t="s">
        <v>5298</v>
      </c>
      <c r="M519" s="200"/>
      <c r="N519" s="169">
        <f t="shared" si="41"/>
        <v>12542.063319999997</v>
      </c>
      <c r="O519" s="169">
        <v>2090.3438866666661</v>
      </c>
      <c r="P519" s="201"/>
      <c r="Q519" s="169">
        <v>2414.1125580470953</v>
      </c>
      <c r="R519" s="169">
        <f>+SUMIFS('MT-Tracking Co.op'!$P$7:$P$402,'MT-Tracking Co.op'!$F$7:$F$402,Target!$I519)+SUMIFS('MT-Tracking'!$P:$P,'MT-Tracking'!$G:$G,Target!$I519)+SUMIFS('MT-Tracking'!$P:$P,'MT-Tracking'!$D:$D,Target!$D519,'MT-Tracking'!$F:$F,Target!$C519)</f>
        <v>2115.0079999999998</v>
      </c>
      <c r="S519" s="211">
        <f t="shared" si="39"/>
        <v>0.8761016519092808</v>
      </c>
      <c r="T519" s="217"/>
    </row>
    <row r="520" spans="1:20" outlineLevel="1" x14ac:dyDescent="0.25">
      <c r="A520" s="164" t="s">
        <v>784</v>
      </c>
      <c r="B520" s="165" t="s">
        <v>451</v>
      </c>
      <c r="C520" s="165"/>
      <c r="D520" s="165" t="s">
        <v>778</v>
      </c>
      <c r="E520" s="166" t="s">
        <v>650</v>
      </c>
      <c r="F520" s="165" t="s">
        <v>5355</v>
      </c>
      <c r="G520" s="202" t="s">
        <v>742</v>
      </c>
      <c r="H520" s="158" t="s">
        <v>5300</v>
      </c>
      <c r="I520" s="170">
        <v>5129078</v>
      </c>
      <c r="J520" s="158" t="s">
        <v>641</v>
      </c>
      <c r="K520" s="185">
        <v>1</v>
      </c>
      <c r="L520" s="158" t="s">
        <v>5298</v>
      </c>
      <c r="M520" s="200"/>
      <c r="N520" s="169">
        <f t="shared" si="41"/>
        <v>18923.091</v>
      </c>
      <c r="O520" s="169">
        <v>3153.8485000000001</v>
      </c>
      <c r="P520" s="201"/>
      <c r="Q520" s="169">
        <v>3642.3410131665623</v>
      </c>
      <c r="R520" s="169">
        <f>+SUMIFS('MT-Tracking Co.op'!$P$7:$P$402,'MT-Tracking Co.op'!$F$7:$F$402,Target!$I520)+SUMIFS('MT-Tracking'!$P:$P,'MT-Tracking'!$G:$G,Target!$I520)+SUMIFS('MT-Tracking'!$P:$P,'MT-Tracking'!$D:$D,Target!$D520,'MT-Tracking'!$F:$F,Target!$C520)</f>
        <v>6314.3909999999996</v>
      </c>
      <c r="S520" s="211">
        <f t="shared" si="39"/>
        <v>1.7336078574670366</v>
      </c>
      <c r="T520" s="217"/>
    </row>
    <row r="521" spans="1:20" outlineLevel="1" x14ac:dyDescent="0.25">
      <c r="A521" s="164" t="s">
        <v>784</v>
      </c>
      <c r="B521" s="165" t="s">
        <v>451</v>
      </c>
      <c r="C521" s="165"/>
      <c r="D521" s="165" t="s">
        <v>778</v>
      </c>
      <c r="E521" s="166" t="s">
        <v>650</v>
      </c>
      <c r="F521" s="165" t="s">
        <v>5355</v>
      </c>
      <c r="G521" s="202" t="s">
        <v>742</v>
      </c>
      <c r="H521" s="158" t="s">
        <v>5300</v>
      </c>
      <c r="I521" s="170">
        <v>5296491</v>
      </c>
      <c r="J521" s="158" t="s">
        <v>642</v>
      </c>
      <c r="K521" s="185">
        <v>1</v>
      </c>
      <c r="L521" s="158" t="s">
        <v>5298</v>
      </c>
      <c r="M521" s="200"/>
      <c r="N521" s="169">
        <f t="shared" si="41"/>
        <v>6996.7260000000006</v>
      </c>
      <c r="O521" s="169">
        <v>1166.1210000000001</v>
      </c>
      <c r="P521" s="201"/>
      <c r="Q521" s="169">
        <v>1346.7388635233447</v>
      </c>
      <c r="R521" s="169">
        <f>+SUMIFS('MT-Tracking Co.op'!$P$7:$P$402,'MT-Tracking Co.op'!$F$7:$F$402,Target!$I521)+SUMIFS('MT-Tracking'!$P:$P,'MT-Tracking'!$G:$G,Target!$I521)+SUMIFS('MT-Tracking'!$P:$P,'MT-Tracking'!$D:$D,Target!$D521,'MT-Tracking'!$F:$F,Target!$C521)</f>
        <v>1637.9950000000001</v>
      </c>
      <c r="S521" s="211">
        <f t="shared" si="39"/>
        <v>1.2162677148223597</v>
      </c>
      <c r="T521" s="217"/>
    </row>
    <row r="522" spans="1:20" outlineLevel="1" x14ac:dyDescent="0.25">
      <c r="A522" s="164" t="s">
        <v>784</v>
      </c>
      <c r="B522" s="165" t="s">
        <v>451</v>
      </c>
      <c r="C522" s="165"/>
      <c r="D522" s="165" t="s">
        <v>778</v>
      </c>
      <c r="E522" s="166" t="s">
        <v>650</v>
      </c>
      <c r="F522" s="165" t="s">
        <v>5355</v>
      </c>
      <c r="G522" s="202" t="s">
        <v>742</v>
      </c>
      <c r="H522" s="158" t="s">
        <v>5300</v>
      </c>
      <c r="I522" s="170">
        <v>5050297</v>
      </c>
      <c r="J522" s="158" t="s">
        <v>643</v>
      </c>
      <c r="K522" s="185">
        <v>1</v>
      </c>
      <c r="L522" s="158" t="s">
        <v>5298</v>
      </c>
      <c r="M522" s="200"/>
      <c r="N522" s="169">
        <f t="shared" si="41"/>
        <v>21377.868200000001</v>
      </c>
      <c r="O522" s="169">
        <v>3562.9780333333333</v>
      </c>
      <c r="P522" s="201"/>
      <c r="Q522" s="169">
        <v>4114.8397013431495</v>
      </c>
      <c r="R522" s="169">
        <f>+SUMIFS('MT-Tracking Co.op'!$P$7:$P$402,'MT-Tracking Co.op'!$F$7:$F$402,Target!$I522)+SUMIFS('MT-Tracking'!$P:$P,'MT-Tracking'!$G:$G,Target!$I522)+SUMIFS('MT-Tracking'!$P:$P,'MT-Tracking'!$D:$D,Target!$D522,'MT-Tracking'!$F:$F,Target!$C522)</f>
        <v>12928.716</v>
      </c>
      <c r="S522" s="211">
        <f t="shared" si="39"/>
        <v>3.141973184466909</v>
      </c>
      <c r="T522" s="217"/>
    </row>
    <row r="523" spans="1:20" outlineLevel="1" x14ac:dyDescent="0.25">
      <c r="A523" s="164" t="s">
        <v>784</v>
      </c>
      <c r="B523" s="165" t="s">
        <v>451</v>
      </c>
      <c r="C523" s="165"/>
      <c r="D523" s="165" t="s">
        <v>778</v>
      </c>
      <c r="E523" s="166" t="s">
        <v>650</v>
      </c>
      <c r="F523" s="165" t="s">
        <v>5355</v>
      </c>
      <c r="G523" s="202" t="s">
        <v>742</v>
      </c>
      <c r="H523" s="158" t="s">
        <v>5300</v>
      </c>
      <c r="I523" s="170">
        <v>5272000</v>
      </c>
      <c r="J523" s="158" t="s">
        <v>644</v>
      </c>
      <c r="K523" s="185">
        <v>1</v>
      </c>
      <c r="L523" s="158" t="s">
        <v>5298</v>
      </c>
      <c r="M523" s="200"/>
      <c r="N523" s="169">
        <f t="shared" si="41"/>
        <v>7611.3539999999994</v>
      </c>
      <c r="O523" s="169">
        <v>1268.559</v>
      </c>
      <c r="P523" s="201"/>
      <c r="Q523" s="169">
        <v>1465.0432553502685</v>
      </c>
      <c r="R523" s="169">
        <f>+SUMIFS('MT-Tracking Co.op'!$P$7:$P$402,'MT-Tracking Co.op'!$F$7:$F$402,Target!$I523)+SUMIFS('MT-Tracking'!$P:$P,'MT-Tracking'!$G:$G,Target!$I523)+SUMIFS('MT-Tracking'!$P:$P,'MT-Tracking'!$D:$D,Target!$D523,'MT-Tracking'!$F:$F,Target!$C523)</f>
        <v>1922.8489999999999</v>
      </c>
      <c r="S523" s="211">
        <f t="shared" si="39"/>
        <v>1.3124861624241104</v>
      </c>
      <c r="T523" s="217"/>
    </row>
    <row r="524" spans="1:20" outlineLevel="1" x14ac:dyDescent="0.25">
      <c r="A524" s="164" t="s">
        <v>784</v>
      </c>
      <c r="B524" s="165" t="s">
        <v>451</v>
      </c>
      <c r="C524" s="165"/>
      <c r="D524" s="165" t="s">
        <v>778</v>
      </c>
      <c r="E524" s="166" t="s">
        <v>650</v>
      </c>
      <c r="F524" s="165" t="s">
        <v>5355</v>
      </c>
      <c r="G524" s="202" t="s">
        <v>742</v>
      </c>
      <c r="H524" s="158" t="s">
        <v>5300</v>
      </c>
      <c r="I524" s="170">
        <v>5271911</v>
      </c>
      <c r="J524" s="158" t="s">
        <v>645</v>
      </c>
      <c r="K524" s="185">
        <v>1</v>
      </c>
      <c r="L524" s="158" t="s">
        <v>5298</v>
      </c>
      <c r="M524" s="200"/>
      <c r="N524" s="169">
        <f t="shared" si="41"/>
        <v>19713.68</v>
      </c>
      <c r="O524" s="169">
        <v>3285.6133333333332</v>
      </c>
      <c r="P524" s="201"/>
      <c r="Q524" s="169">
        <v>3794.5146056974204</v>
      </c>
      <c r="R524" s="169">
        <f>+SUMIFS('MT-Tracking Co.op'!$P$7:$P$402,'MT-Tracking Co.op'!$F$7:$F$402,Target!$I524)+SUMIFS('MT-Tracking'!$P:$P,'MT-Tracking'!$G:$G,Target!$I524)+SUMIFS('MT-Tracking'!$P:$P,'MT-Tracking'!$D:$D,Target!$D524,'MT-Tracking'!$F:$F,Target!$C524)</f>
        <v>966.05100000000016</v>
      </c>
      <c r="S524" s="211">
        <f t="shared" si="39"/>
        <v>0.2545914564538731</v>
      </c>
      <c r="T524" s="217"/>
    </row>
    <row r="525" spans="1:20" outlineLevel="1" x14ac:dyDescent="0.25">
      <c r="A525" s="164" t="s">
        <v>784</v>
      </c>
      <c r="B525" s="165" t="s">
        <v>451</v>
      </c>
      <c r="C525" s="165"/>
      <c r="D525" s="165" t="s">
        <v>778</v>
      </c>
      <c r="E525" s="166" t="s">
        <v>650</v>
      </c>
      <c r="F525" s="165" t="s">
        <v>5355</v>
      </c>
      <c r="G525" s="202" t="s">
        <v>742</v>
      </c>
      <c r="H525" s="158" t="s">
        <v>5300</v>
      </c>
      <c r="I525" s="170">
        <v>5338548</v>
      </c>
      <c r="J525" s="158" t="s">
        <v>646</v>
      </c>
      <c r="K525" s="185">
        <v>1</v>
      </c>
      <c r="L525" s="158" t="s">
        <v>5298</v>
      </c>
      <c r="M525" s="200"/>
      <c r="N525" s="169">
        <f t="shared" si="41"/>
        <v>30646.519199999995</v>
      </c>
      <c r="O525" s="169">
        <v>5107.7531999999992</v>
      </c>
      <c r="P525" s="201"/>
      <c r="Q525" s="169">
        <v>5898.881625256492</v>
      </c>
      <c r="R525" s="169">
        <f>+SUMIFS('MT-Tracking Co.op'!$P$7:$P$402,'MT-Tracking Co.op'!$F$7:$F$402,Target!$I525)+SUMIFS('MT-Tracking'!$P:$P,'MT-Tracking'!$G:$G,Target!$I525)+SUMIFS('MT-Tracking'!$P:$P,'MT-Tracking'!$D:$D,Target!$D525,'MT-Tracking'!$F:$F,Target!$C525)</f>
        <v>6239.4130000000005</v>
      </c>
      <c r="S525" s="211">
        <f t="shared" si="39"/>
        <v>1.057728124816999</v>
      </c>
      <c r="T525" s="217"/>
    </row>
    <row r="526" spans="1:20" outlineLevel="1" x14ac:dyDescent="0.25">
      <c r="A526" s="164" t="s">
        <v>784</v>
      </c>
      <c r="B526" s="165" t="s">
        <v>451</v>
      </c>
      <c r="C526" s="165"/>
      <c r="D526" s="165" t="s">
        <v>778</v>
      </c>
      <c r="E526" s="166" t="s">
        <v>650</v>
      </c>
      <c r="F526" s="165" t="s">
        <v>5355</v>
      </c>
      <c r="G526" s="202" t="s">
        <v>742</v>
      </c>
      <c r="H526" s="158" t="s">
        <v>5300</v>
      </c>
      <c r="I526" s="170">
        <v>5050228</v>
      </c>
      <c r="J526" s="158" t="s">
        <v>647</v>
      </c>
      <c r="K526" s="185">
        <v>1</v>
      </c>
      <c r="L526" s="158" t="s">
        <v>5298</v>
      </c>
      <c r="M526" s="200"/>
      <c r="N526" s="169">
        <f t="shared" si="41"/>
        <v>6859.9920000000002</v>
      </c>
      <c r="O526" s="169">
        <v>1143.3320000000001</v>
      </c>
      <c r="P526" s="201"/>
      <c r="Q526" s="169">
        <v>1320.420126479047</v>
      </c>
      <c r="R526" s="169">
        <f>+SUMIFS('MT-Tracking Co.op'!$P$7:$P$402,'MT-Tracking Co.op'!$F$7:$F$402,Target!$I526)+SUMIFS('MT-Tracking'!$P:$P,'MT-Tracking'!$G:$G,Target!$I526)+SUMIFS('MT-Tracking'!$P:$P,'MT-Tracking'!$D:$D,Target!$D526,'MT-Tracking'!$F:$F,Target!$C526)</f>
        <v>1462.9760000000001</v>
      </c>
      <c r="S526" s="211">
        <f t="shared" si="39"/>
        <v>1.107962511826508</v>
      </c>
      <c r="T526" s="217"/>
    </row>
    <row r="527" spans="1:20" outlineLevel="1" x14ac:dyDescent="0.25">
      <c r="A527" s="164" t="s">
        <v>784</v>
      </c>
      <c r="B527" s="165" t="s">
        <v>451</v>
      </c>
      <c r="C527" s="165"/>
      <c r="D527" s="165" t="s">
        <v>778</v>
      </c>
      <c r="E527" s="166" t="s">
        <v>650</v>
      </c>
      <c r="F527" s="165" t="s">
        <v>5355</v>
      </c>
      <c r="G527" s="202" t="s">
        <v>742</v>
      </c>
      <c r="H527" s="158" t="s">
        <v>5300</v>
      </c>
      <c r="I527" s="170">
        <v>5336498</v>
      </c>
      <c r="J527" s="158" t="s">
        <v>648</v>
      </c>
      <c r="K527" s="185">
        <v>1</v>
      </c>
      <c r="L527" s="158" t="s">
        <v>5298</v>
      </c>
      <c r="M527" s="200"/>
      <c r="N527" s="169">
        <f t="shared" si="41"/>
        <v>6723.2999999999984</v>
      </c>
      <c r="O527" s="169">
        <v>1120.5499999999997</v>
      </c>
      <c r="P527" s="201"/>
      <c r="Q527" s="169">
        <v>1294.1094736490325</v>
      </c>
      <c r="R527" s="169">
        <f>+SUMIFS('MT-Tracking Co.op'!$P$7:$P$402,'MT-Tracking Co.op'!$F$7:$F$402,Target!$I527)+SUMIFS('MT-Tracking'!$P:$P,'MT-Tracking'!$G:$G,Target!$I527)+SUMIFS('MT-Tracking'!$P:$P,'MT-Tracking'!$D:$D,Target!$D527,'MT-Tracking'!$F:$F,Target!$C527)</f>
        <v>2412.335</v>
      </c>
      <c r="S527" s="211">
        <f t="shared" si="39"/>
        <v>1.8640888186977562</v>
      </c>
      <c r="T527" s="217"/>
    </row>
    <row r="528" spans="1:20" outlineLevel="1" x14ac:dyDescent="0.25">
      <c r="A528" s="164" t="s">
        <v>784</v>
      </c>
      <c r="B528" s="165" t="s">
        <v>451</v>
      </c>
      <c r="C528" s="165"/>
      <c r="D528" s="165" t="s">
        <v>778</v>
      </c>
      <c r="E528" s="166" t="s">
        <v>650</v>
      </c>
      <c r="F528" s="165" t="s">
        <v>5355</v>
      </c>
      <c r="G528" s="202" t="s">
        <v>742</v>
      </c>
      <c r="H528" s="158" t="s">
        <v>5300</v>
      </c>
      <c r="I528" s="170">
        <v>5129687</v>
      </c>
      <c r="J528" s="158" t="s">
        <v>649</v>
      </c>
      <c r="K528" s="185">
        <v>1</v>
      </c>
      <c r="L528" s="158" t="s">
        <v>5298</v>
      </c>
      <c r="M528" s="200"/>
      <c r="N528" s="169">
        <f t="shared" si="41"/>
        <v>10333.010399999999</v>
      </c>
      <c r="O528" s="169">
        <v>1722.1684</v>
      </c>
      <c r="P528" s="201"/>
      <c r="Q528" s="169">
        <v>1988.911196875639</v>
      </c>
      <c r="R528" s="169">
        <f>+SUMIFS('MT-Tracking Co.op'!$P$7:$P$402,'MT-Tracking Co.op'!$F$7:$F$402,Target!$I528)+SUMIFS('MT-Tracking'!$P:$P,'MT-Tracking'!$G:$G,Target!$I528)+SUMIFS('MT-Tracking'!$P:$P,'MT-Tracking'!$D:$D,Target!$D528,'MT-Tracking'!$F:$F,Target!$C528)</f>
        <v>1268.1889999999999</v>
      </c>
      <c r="S528" s="211">
        <f t="shared" ref="S528:S569" si="42">+IFERROR(R528/Q528,0)</f>
        <v>0.63762977552350519</v>
      </c>
      <c r="T528" s="217"/>
    </row>
    <row r="529" spans="1:20" outlineLevel="1" x14ac:dyDescent="0.25">
      <c r="A529" s="164" t="s">
        <v>784</v>
      </c>
      <c r="B529" s="165" t="s">
        <v>451</v>
      </c>
      <c r="C529" s="165" t="s">
        <v>710</v>
      </c>
      <c r="D529" s="165" t="s">
        <v>778</v>
      </c>
      <c r="E529" s="166" t="s">
        <v>650</v>
      </c>
      <c r="F529" s="165" t="s">
        <v>5355</v>
      </c>
      <c r="G529" s="202" t="s">
        <v>742</v>
      </c>
      <c r="H529" s="158" t="s">
        <v>5301</v>
      </c>
      <c r="I529" s="241"/>
      <c r="J529" s="189"/>
      <c r="K529" s="185">
        <v>170</v>
      </c>
      <c r="L529" s="158" t="s">
        <v>5302</v>
      </c>
      <c r="M529" s="200"/>
      <c r="N529" s="169">
        <f t="shared" si="41"/>
        <v>1097446.2261000006</v>
      </c>
      <c r="O529" s="169">
        <v>182907.7043500001</v>
      </c>
      <c r="P529" s="201"/>
      <c r="Q529" s="169">
        <v>211237.86801368211</v>
      </c>
      <c r="R529" s="169">
        <f>+SUMIFS('MT-Tracking Co.op'!$P$7:$P$402,'MT-Tracking Co.op'!$F$7:$F$402,Target!$I529)+SUMIFS('MT-Tracking'!$P:$P,'MT-Tracking'!$G:$G,Target!$I529)+SUMIFS('MT-Tracking'!$P:$P,'MT-Tracking'!$D:$D,Target!$D529,'MT-Tracking'!$F:$F,Target!$C529)</f>
        <v>150270.64800000013</v>
      </c>
      <c r="S529" s="211">
        <f t="shared" si="42"/>
        <v>0.71138119984370862</v>
      </c>
      <c r="T529" s="217"/>
    </row>
    <row r="530" spans="1:20" outlineLevel="1" x14ac:dyDescent="0.25">
      <c r="A530" s="164" t="s">
        <v>784</v>
      </c>
      <c r="B530" s="165" t="s">
        <v>451</v>
      </c>
      <c r="C530" s="165" t="s">
        <v>829</v>
      </c>
      <c r="D530" s="165" t="s">
        <v>778</v>
      </c>
      <c r="E530" s="166" t="s">
        <v>650</v>
      </c>
      <c r="F530" s="165" t="s">
        <v>5355</v>
      </c>
      <c r="G530" s="202" t="s">
        <v>742</v>
      </c>
      <c r="H530" s="158" t="s">
        <v>786</v>
      </c>
      <c r="I530" s="170"/>
      <c r="J530" s="158" t="s">
        <v>1285</v>
      </c>
      <c r="K530" s="185">
        <v>28</v>
      </c>
      <c r="L530" s="158" t="s">
        <v>5337</v>
      </c>
      <c r="M530" s="200"/>
      <c r="N530" s="169">
        <f t="shared" si="41"/>
        <v>80262.627343589731</v>
      </c>
      <c r="O530" s="169">
        <v>13377.104557264955</v>
      </c>
      <c r="P530" s="201"/>
      <c r="Q530" s="169">
        <v>16467.403228841478</v>
      </c>
      <c r="R530" s="169">
        <f>+SUMIFS('MT-Tracking Co.op'!$P$7:$P$402,'MT-Tracking Co.op'!$F$7:$F$402,Target!$I530)+SUMIFS('MT-Tracking'!$P:$P,'MT-Tracking'!$G:$G,Target!$I530)+SUMIFS('MT-Tracking'!$P:$P,'MT-Tracking'!$D:$D,Target!$D530,'MT-Tracking'!$F:$F,Target!$C530)</f>
        <v>35657.554320000003</v>
      </c>
      <c r="S530" s="211">
        <f t="shared" si="42"/>
        <v>2.1653416646498549</v>
      </c>
      <c r="T530" s="217"/>
    </row>
    <row r="531" spans="1:20" outlineLevel="1" x14ac:dyDescent="0.25">
      <c r="A531" s="164" t="s">
        <v>784</v>
      </c>
      <c r="B531" s="165" t="s">
        <v>451</v>
      </c>
      <c r="C531" s="165" t="s">
        <v>921</v>
      </c>
      <c r="D531" s="165" t="s">
        <v>778</v>
      </c>
      <c r="E531" s="166" t="s">
        <v>650</v>
      </c>
      <c r="F531" s="165" t="s">
        <v>5355</v>
      </c>
      <c r="G531" s="202" t="s">
        <v>742</v>
      </c>
      <c r="H531" s="158" t="s">
        <v>1300</v>
      </c>
      <c r="I531" s="170"/>
      <c r="J531" s="158" t="s">
        <v>1302</v>
      </c>
      <c r="K531" s="185">
        <v>3</v>
      </c>
      <c r="L531" s="158" t="s">
        <v>5302</v>
      </c>
      <c r="M531" s="200"/>
      <c r="N531" s="169">
        <f t="shared" si="41"/>
        <v>39298.721000000005</v>
      </c>
      <c r="O531" s="169">
        <v>6549.7868333333336</v>
      </c>
      <c r="P531" s="201"/>
      <c r="Q531" s="169">
        <v>10298.682177398188</v>
      </c>
      <c r="R531" s="169">
        <f>+SUMIFS('MT-Tracking Co.op'!$P$7:$P$402,'MT-Tracking Co.op'!$F$7:$F$402,Target!$I531)+SUMIFS('MT-Tracking'!$P:$P,'MT-Tracking'!$G:$G,Target!$I531)+SUMIFS('MT-Tracking'!$P:$P,'MT-Tracking'!$D:$D,Target!$D531,'MT-Tracking'!$F:$F,Target!$C531)</f>
        <v>7125.271920000001</v>
      </c>
      <c r="S531" s="211">
        <f t="shared" si="42"/>
        <v>0.69186249243008457</v>
      </c>
      <c r="T531" s="217"/>
    </row>
    <row r="532" spans="1:20" outlineLevel="1" x14ac:dyDescent="0.25">
      <c r="A532" s="164" t="s">
        <v>784</v>
      </c>
      <c r="B532" s="165" t="s">
        <v>451</v>
      </c>
      <c r="C532" s="165" t="s">
        <v>705</v>
      </c>
      <c r="D532" s="165" t="s">
        <v>778</v>
      </c>
      <c r="E532" s="166" t="s">
        <v>650</v>
      </c>
      <c r="F532" s="165" t="s">
        <v>5355</v>
      </c>
      <c r="G532" s="202" t="s">
        <v>742</v>
      </c>
      <c r="H532" s="158" t="s">
        <v>174</v>
      </c>
      <c r="I532" s="170"/>
      <c r="J532" s="158" t="s">
        <v>1309</v>
      </c>
      <c r="K532" s="185">
        <v>5</v>
      </c>
      <c r="L532" s="158" t="s">
        <v>5302</v>
      </c>
      <c r="M532" s="200"/>
      <c r="N532" s="169">
        <f t="shared" si="41"/>
        <v>79684.007600000012</v>
      </c>
      <c r="O532" s="169">
        <v>13280.667933333334</v>
      </c>
      <c r="P532" s="201"/>
      <c r="Q532" s="169">
        <v>8737.8734136951098</v>
      </c>
      <c r="R532" s="169">
        <f>+SUMIFS('MT-Tracking Co.op'!$P$7:$P$402,'MT-Tracking Co.op'!$F$7:$F$402,Target!$I532)+SUMIFS('MT-Tracking'!$P:$P,'MT-Tracking'!$G:$G,Target!$I532)+SUMIFS('MT-Tracking'!$P:$P,'MT-Tracking'!$D:$D,Target!$D532,'MT-Tracking'!$F:$F,Target!$C532)</f>
        <v>18717.820200000002</v>
      </c>
      <c r="S532" s="211">
        <f t="shared" si="42"/>
        <v>2.1421482452083875</v>
      </c>
      <c r="T532" s="217"/>
    </row>
    <row r="533" spans="1:20" outlineLevel="1" x14ac:dyDescent="0.25">
      <c r="A533" s="164" t="s">
        <v>784</v>
      </c>
      <c r="B533" s="165" t="s">
        <v>451</v>
      </c>
      <c r="C533" s="165"/>
      <c r="D533" s="165" t="s">
        <v>778</v>
      </c>
      <c r="E533" s="166" t="s">
        <v>650</v>
      </c>
      <c r="F533" s="165" t="s">
        <v>5355</v>
      </c>
      <c r="G533" s="202" t="s">
        <v>742</v>
      </c>
      <c r="H533" s="158" t="s">
        <v>656</v>
      </c>
      <c r="I533" s="170">
        <v>4860697</v>
      </c>
      <c r="J533" s="158" t="s">
        <v>657</v>
      </c>
      <c r="K533" s="185">
        <v>1</v>
      </c>
      <c r="L533" s="158"/>
      <c r="M533" s="200"/>
      <c r="N533" s="169">
        <f t="shared" si="41"/>
        <v>3502.7760000000003</v>
      </c>
      <c r="O533" s="169">
        <v>583.79600000000005</v>
      </c>
      <c r="P533" s="201"/>
      <c r="Q533" s="169">
        <v>811.76474246843327</v>
      </c>
      <c r="R533" s="169">
        <f>+SUMIFS('MT-Tracking Co.op'!$P$7:$P$402,'MT-Tracking Co.op'!$F$7:$F$402,Target!$I533)+SUMIFS('MT-Tracking'!$P:$P,'MT-Tracking'!$G:$G,Target!$I533)+SUMIFS('MT-Tracking'!$P:$P,'MT-Tracking'!$D:$D,Target!$D533,'MT-Tracking'!$F:$F,Target!$C533)</f>
        <v>0</v>
      </c>
      <c r="S533" s="211">
        <f t="shared" si="42"/>
        <v>0</v>
      </c>
      <c r="T533" s="217"/>
    </row>
    <row r="534" spans="1:20" ht="16.5" customHeight="1" outlineLevel="1" x14ac:dyDescent="0.25">
      <c r="A534" s="164" t="s">
        <v>784</v>
      </c>
      <c r="B534" s="165" t="s">
        <v>451</v>
      </c>
      <c r="C534" s="165"/>
      <c r="D534" s="165" t="s">
        <v>778</v>
      </c>
      <c r="E534" s="166" t="s">
        <v>650</v>
      </c>
      <c r="F534" s="165" t="s">
        <v>5355</v>
      </c>
      <c r="G534" s="202" t="s">
        <v>742</v>
      </c>
      <c r="H534" s="158" t="s">
        <v>495</v>
      </c>
      <c r="I534" s="170">
        <v>9170627</v>
      </c>
      <c r="J534" s="158" t="s">
        <v>658</v>
      </c>
      <c r="K534" s="185">
        <v>1</v>
      </c>
      <c r="L534" s="158"/>
      <c r="M534" s="200"/>
      <c r="N534" s="169">
        <f t="shared" si="41"/>
        <v>2375.9580000000001</v>
      </c>
      <c r="O534" s="169">
        <v>395.99299999999999</v>
      </c>
      <c r="P534" s="201"/>
      <c r="Q534" s="169">
        <v>550.62582762523596</v>
      </c>
      <c r="R534" s="169">
        <f>+SUMIFS('MT-Tracking Co.op'!$P$7:$P$402,'MT-Tracking Co.op'!$F$7:$F$402,Target!$I534)+SUMIFS('MT-Tracking'!$P:$P,'MT-Tracking'!$G:$G,Target!$I534)+SUMIFS('MT-Tracking'!$P:$P,'MT-Tracking'!$D:$D,Target!$D534,'MT-Tracking'!$F:$F,Target!$C534)</f>
        <v>0</v>
      </c>
      <c r="S534" s="211">
        <f t="shared" si="42"/>
        <v>0</v>
      </c>
      <c r="T534" s="217"/>
    </row>
    <row r="535" spans="1:20" ht="16.5" customHeight="1" outlineLevel="1" x14ac:dyDescent="0.25">
      <c r="A535" s="164"/>
      <c r="B535" s="165"/>
      <c r="C535" s="165"/>
      <c r="D535" s="165" t="s">
        <v>778</v>
      </c>
      <c r="E535" s="166" t="s">
        <v>650</v>
      </c>
      <c r="F535" s="165"/>
      <c r="G535" s="202"/>
      <c r="H535" s="158" t="s">
        <v>5344</v>
      </c>
      <c r="I535" s="170"/>
      <c r="J535" s="158"/>
      <c r="K535" s="185"/>
      <c r="L535" s="158"/>
      <c r="M535" s="200"/>
      <c r="N535" s="169"/>
      <c r="O535" s="169"/>
      <c r="P535" s="201"/>
      <c r="Q535" s="169"/>
      <c r="R535" s="169">
        <f>+SUMIFS('MT-Tracking Co.op'!$P$137:$P$402,'MT-Tracking Co.op'!$D$137:$D$402,Target!$D535)</f>
        <v>2924.2123200000001</v>
      </c>
      <c r="S535" s="211">
        <f t="shared" si="42"/>
        <v>0</v>
      </c>
      <c r="T535" s="217"/>
    </row>
    <row r="536" spans="1:20" ht="16.5" customHeight="1" outlineLevel="1" x14ac:dyDescent="0.25">
      <c r="A536" s="164" t="s">
        <v>784</v>
      </c>
      <c r="B536" s="165" t="s">
        <v>451</v>
      </c>
      <c r="C536" s="165" t="s">
        <v>5360</v>
      </c>
      <c r="D536" s="165" t="s">
        <v>778</v>
      </c>
      <c r="E536" s="166" t="s">
        <v>650</v>
      </c>
      <c r="F536" s="165" t="s">
        <v>5355</v>
      </c>
      <c r="G536" s="202" t="s">
        <v>742</v>
      </c>
      <c r="H536" s="158" t="s">
        <v>1319</v>
      </c>
      <c r="I536" s="170"/>
      <c r="J536" s="158" t="s">
        <v>1322</v>
      </c>
      <c r="K536" s="185">
        <v>4</v>
      </c>
      <c r="L536" s="158"/>
      <c r="M536" s="200"/>
      <c r="N536" s="169">
        <f t="shared" si="41"/>
        <v>3557.9962838709685</v>
      </c>
      <c r="O536" s="169">
        <v>592.99938064516141</v>
      </c>
      <c r="P536" s="201"/>
      <c r="Q536" s="169">
        <v>824.56198657298069</v>
      </c>
      <c r="R536" s="169">
        <f>+SUMIFS('MT-Tracking Co.op'!$P$7:$P$402,'MT-Tracking Co.op'!$F$7:$F$402,Target!$I536)+SUMIFS('MT-Tracking'!$P:$P,'MT-Tracking'!$G:$G,Target!$I536)+SUMIFS('MT-Tracking'!$P:$P,'MT-Tracking'!$D:$D,Target!$D536,'MT-Tracking'!$F:$F,Target!$C536)</f>
        <v>0</v>
      </c>
      <c r="S536" s="211">
        <f t="shared" si="42"/>
        <v>0</v>
      </c>
      <c r="T536" s="217"/>
    </row>
    <row r="537" spans="1:20" ht="16.5" customHeight="1" x14ac:dyDescent="0.25">
      <c r="A537" s="172" t="s">
        <v>784</v>
      </c>
      <c r="B537" s="173" t="s">
        <v>451</v>
      </c>
      <c r="C537" s="173"/>
      <c r="D537" s="173"/>
      <c r="E537" s="174" t="s">
        <v>650</v>
      </c>
      <c r="F537" s="173" t="s">
        <v>5355</v>
      </c>
      <c r="G537" s="175" t="s">
        <v>742</v>
      </c>
      <c r="H537" s="176">
        <v>10</v>
      </c>
      <c r="I537" s="237"/>
      <c r="J537" s="176"/>
      <c r="K537" s="177">
        <f>+SUM(K512:K536)</f>
        <v>229</v>
      </c>
      <c r="L537" s="176"/>
      <c r="M537" s="177">
        <f>+SUM(M512:M536)</f>
        <v>0</v>
      </c>
      <c r="N537" s="177">
        <f>+SUM(N512:N536)</f>
        <v>2456766.6152074621</v>
      </c>
      <c r="O537" s="177">
        <f>+SUM(O512:O536)</f>
        <v>409461.10253457684</v>
      </c>
      <c r="P537" s="187"/>
      <c r="Q537" s="177">
        <f>+SUM(Q512:Q536)</f>
        <v>523540.7354657852</v>
      </c>
      <c r="R537" s="177">
        <f>+SUM(R512:R536)</f>
        <v>449804.80476000014</v>
      </c>
      <c r="S537" s="214">
        <f t="shared" si="42"/>
        <v>0.859159133739262</v>
      </c>
      <c r="T537" s="219"/>
    </row>
    <row r="538" spans="1:20" outlineLevel="1" x14ac:dyDescent="0.25">
      <c r="A538" s="164" t="s">
        <v>784</v>
      </c>
      <c r="B538" s="165" t="s">
        <v>451</v>
      </c>
      <c r="C538" s="165"/>
      <c r="D538" s="165" t="s">
        <v>779</v>
      </c>
      <c r="E538" s="166" t="s">
        <v>683</v>
      </c>
      <c r="F538" s="165" t="s">
        <v>5355</v>
      </c>
      <c r="G538" s="202" t="s">
        <v>743</v>
      </c>
      <c r="H538" s="158" t="s">
        <v>38</v>
      </c>
      <c r="I538" s="170" t="s">
        <v>659</v>
      </c>
      <c r="J538" s="158" t="s">
        <v>660</v>
      </c>
      <c r="K538" s="185">
        <v>1</v>
      </c>
      <c r="L538" s="158" t="s">
        <v>5298</v>
      </c>
      <c r="M538" s="200"/>
      <c r="N538" s="169">
        <f>+Q538*6</f>
        <v>29995.495944007162</v>
      </c>
      <c r="O538" s="169">
        <v>3970.4655599999992</v>
      </c>
      <c r="P538" s="201"/>
      <c r="Q538" s="169">
        <v>4999.2493240011936</v>
      </c>
      <c r="R538" s="169">
        <f>+SUMIFS('MT-Tracking Co.op'!$P$7:$P$402,'MT-Tracking Co.op'!$F$7:$F$402,Target!$I538)+SUMIFS('MT-Tracking'!$P:$P,'MT-Tracking'!$G:$G,Target!$I538)+SUMIFS('MT-Tracking'!$P:$P,'MT-Tracking'!$D:$D,Target!$D538,'MT-Tracking'!$F:$F,Target!$C538)</f>
        <v>2977.3278</v>
      </c>
      <c r="S538" s="211">
        <f t="shared" si="42"/>
        <v>0.59555497376495503</v>
      </c>
      <c r="T538" s="217"/>
    </row>
    <row r="539" spans="1:20" outlineLevel="1" x14ac:dyDescent="0.25">
      <c r="A539" s="164" t="s">
        <v>784</v>
      </c>
      <c r="B539" s="165" t="s">
        <v>451</v>
      </c>
      <c r="C539" s="165"/>
      <c r="D539" s="165" t="s">
        <v>779</v>
      </c>
      <c r="E539" s="166" t="s">
        <v>683</v>
      </c>
      <c r="F539" s="165" t="s">
        <v>5355</v>
      </c>
      <c r="G539" s="202" t="s">
        <v>743</v>
      </c>
      <c r="H539" s="158" t="s">
        <v>5299</v>
      </c>
      <c r="I539" s="170" t="s">
        <v>661</v>
      </c>
      <c r="J539" s="158" t="s">
        <v>661</v>
      </c>
      <c r="K539" s="185">
        <v>1</v>
      </c>
      <c r="L539" s="158" t="s">
        <v>5298</v>
      </c>
      <c r="M539" s="200"/>
      <c r="N539" s="169">
        <f t="shared" ref="N539:N568" si="43">+Q539*6</f>
        <v>40210.143237419084</v>
      </c>
      <c r="O539" s="169">
        <v>7020.6949999999988</v>
      </c>
      <c r="P539" s="201"/>
      <c r="Q539" s="169">
        <v>6701.6905395698477</v>
      </c>
      <c r="R539" s="169">
        <f>+SUMIFS('MT-Tracking Co.op'!$P$7:$P$402,'MT-Tracking Co.op'!$F$7:$F$402,Target!$I539)+SUMIFS('MT-Tracking'!$P:$P,'MT-Tracking'!$G:$G,Target!$I539)+SUMIFS('MT-Tracking'!$P:$P,'MT-Tracking'!$D:$D,Target!$D539,'MT-Tracking'!$F:$F,Target!$C539)</f>
        <v>12617.876</v>
      </c>
      <c r="S539" s="211">
        <f t="shared" si="42"/>
        <v>1.8827900102963999</v>
      </c>
      <c r="T539" s="217"/>
    </row>
    <row r="540" spans="1:20" outlineLevel="1" x14ac:dyDescent="0.25">
      <c r="A540" s="164" t="s">
        <v>784</v>
      </c>
      <c r="B540" s="165" t="s">
        <v>451</v>
      </c>
      <c r="C540" s="165"/>
      <c r="D540" s="165" t="s">
        <v>779</v>
      </c>
      <c r="E540" s="166" t="s">
        <v>683</v>
      </c>
      <c r="F540" s="165" t="s">
        <v>5355</v>
      </c>
      <c r="G540" s="202" t="s">
        <v>743</v>
      </c>
      <c r="H540" s="158" t="s">
        <v>5299</v>
      </c>
      <c r="I540" s="170" t="s">
        <v>662</v>
      </c>
      <c r="J540" s="158" t="s">
        <v>662</v>
      </c>
      <c r="K540" s="185">
        <v>1</v>
      </c>
      <c r="L540" s="158" t="s">
        <v>5298</v>
      </c>
      <c r="M540" s="200"/>
      <c r="N540" s="169">
        <f t="shared" si="43"/>
        <v>67074.945645257467</v>
      </c>
      <c r="O540" s="169">
        <v>11711.292166666668</v>
      </c>
      <c r="P540" s="201"/>
      <c r="Q540" s="169">
        <v>11179.157607542911</v>
      </c>
      <c r="R540" s="169">
        <f>+SUMIFS('MT-Tracking Co.op'!$P$7:$P$402,'MT-Tracking Co.op'!$F$7:$F$402,Target!$I540)+SUMIFS('MT-Tracking'!$P:$P,'MT-Tracking'!$G:$G,Target!$I540)+SUMIFS('MT-Tracking'!$P:$P,'MT-Tracking'!$D:$D,Target!$D540,'MT-Tracking'!$F:$F,Target!$C540)</f>
        <v>20932.330999999998</v>
      </c>
      <c r="S540" s="211">
        <f t="shared" si="42"/>
        <v>1.8724426056822323</v>
      </c>
      <c r="T540" s="217"/>
    </row>
    <row r="541" spans="1:20" outlineLevel="1" x14ac:dyDescent="0.25">
      <c r="A541" s="164" t="s">
        <v>784</v>
      </c>
      <c r="B541" s="165" t="s">
        <v>451</v>
      </c>
      <c r="C541" s="165"/>
      <c r="D541" s="165" t="s">
        <v>779</v>
      </c>
      <c r="E541" s="166" t="s">
        <v>683</v>
      </c>
      <c r="F541" s="165" t="s">
        <v>5355</v>
      </c>
      <c r="G541" s="202" t="s">
        <v>743</v>
      </c>
      <c r="H541" s="158" t="s">
        <v>5299</v>
      </c>
      <c r="I541" s="170" t="s">
        <v>663</v>
      </c>
      <c r="J541" s="158" t="s">
        <v>663</v>
      </c>
      <c r="K541" s="185">
        <v>1</v>
      </c>
      <c r="L541" s="158" t="s">
        <v>5298</v>
      </c>
      <c r="M541" s="200"/>
      <c r="N541" s="169">
        <f t="shared" si="43"/>
        <v>48406.141824110091</v>
      </c>
      <c r="O541" s="169">
        <v>8451.7171666666691</v>
      </c>
      <c r="P541" s="201"/>
      <c r="Q541" s="169">
        <v>8067.6903040183488</v>
      </c>
      <c r="R541" s="169">
        <f>+SUMIFS('MT-Tracking Co.op'!$P$7:$P$402,'MT-Tracking Co.op'!$F$7:$F$402,Target!$I541)+SUMIFS('MT-Tracking'!$P:$P,'MT-Tracking'!$G:$G,Target!$I541)+SUMIFS('MT-Tracking'!$P:$P,'MT-Tracking'!$D:$D,Target!$D541,'MT-Tracking'!$F:$F,Target!$C541)</f>
        <v>26552.992999999999</v>
      </c>
      <c r="S541" s="211">
        <f t="shared" si="42"/>
        <v>3.2912756934626635</v>
      </c>
      <c r="T541" s="217"/>
    </row>
    <row r="542" spans="1:20" outlineLevel="1" x14ac:dyDescent="0.25">
      <c r="A542" s="164" t="s">
        <v>784</v>
      </c>
      <c r="B542" s="165" t="s">
        <v>451</v>
      </c>
      <c r="C542" s="165"/>
      <c r="D542" s="165" t="s">
        <v>779</v>
      </c>
      <c r="E542" s="166" t="s">
        <v>683</v>
      </c>
      <c r="F542" s="165" t="s">
        <v>5355</v>
      </c>
      <c r="G542" s="202" t="s">
        <v>743</v>
      </c>
      <c r="H542" s="158" t="s">
        <v>5299</v>
      </c>
      <c r="I542" s="170" t="s">
        <v>664</v>
      </c>
      <c r="J542" s="158" t="s">
        <v>664</v>
      </c>
      <c r="K542" s="185">
        <v>1</v>
      </c>
      <c r="L542" s="158" t="s">
        <v>5298</v>
      </c>
      <c r="M542" s="200"/>
      <c r="N542" s="169">
        <f t="shared" si="43"/>
        <v>61903.282872863652</v>
      </c>
      <c r="O542" s="169">
        <v>10808.319333333335</v>
      </c>
      <c r="P542" s="201"/>
      <c r="Q542" s="169">
        <v>10317.213812143942</v>
      </c>
      <c r="R542" s="169">
        <f>+SUMIFS('MT-Tracking Co.op'!$P$7:$P$402,'MT-Tracking Co.op'!$F$7:$F$402,Target!$I542)+SUMIFS('MT-Tracking'!$P:$P,'MT-Tracking'!$G:$G,Target!$I542)+SUMIFS('MT-Tracking'!$P:$P,'MT-Tracking'!$D:$D,Target!$D542,'MT-Tracking'!$F:$F,Target!$C542)</f>
        <v>7416.6019999999999</v>
      </c>
      <c r="S542" s="211">
        <f t="shared" si="42"/>
        <v>0.71885706112538261</v>
      </c>
      <c r="T542" s="217"/>
    </row>
    <row r="543" spans="1:20" outlineLevel="1" x14ac:dyDescent="0.25">
      <c r="A543" s="164" t="s">
        <v>784</v>
      </c>
      <c r="B543" s="165" t="s">
        <v>451</v>
      </c>
      <c r="C543" s="165"/>
      <c r="D543" s="165" t="s">
        <v>779</v>
      </c>
      <c r="E543" s="166" t="s">
        <v>683</v>
      </c>
      <c r="F543" s="165" t="s">
        <v>5355</v>
      </c>
      <c r="G543" s="202" t="s">
        <v>743</v>
      </c>
      <c r="H543" s="158" t="s">
        <v>39</v>
      </c>
      <c r="I543" s="170">
        <v>10041</v>
      </c>
      <c r="J543" s="158" t="s">
        <v>665</v>
      </c>
      <c r="K543" s="185">
        <v>1</v>
      </c>
      <c r="L543" s="158" t="s">
        <v>5298</v>
      </c>
      <c r="M543" s="200"/>
      <c r="N543" s="169">
        <f t="shared" si="43"/>
        <v>40039.304689283243</v>
      </c>
      <c r="O543" s="169">
        <v>3588.0408000000002</v>
      </c>
      <c r="P543" s="201"/>
      <c r="Q543" s="169">
        <v>6673.2174482138735</v>
      </c>
      <c r="R543" s="169">
        <f>+SUMIFS('MT-Tracking Co.op'!$P$7:$P$402,'MT-Tracking Co.op'!$F$7:$F$402,Target!$I543)+SUMIFS('MT-Tracking'!$P:$P,'MT-Tracking'!$G:$G,Target!$I543)+SUMIFS('MT-Tracking'!$P:$P,'MT-Tracking'!$D:$D,Target!$D543,'MT-Tracking'!$F:$F,Target!$C543)</f>
        <v>0</v>
      </c>
      <c r="S543" s="211">
        <f t="shared" si="42"/>
        <v>0</v>
      </c>
      <c r="T543" s="217"/>
    </row>
    <row r="544" spans="1:20" outlineLevel="1" x14ac:dyDescent="0.25">
      <c r="A544" s="164" t="s">
        <v>784</v>
      </c>
      <c r="B544" s="165" t="s">
        <v>451</v>
      </c>
      <c r="C544" s="165"/>
      <c r="D544" s="165" t="s">
        <v>779</v>
      </c>
      <c r="E544" s="166" t="s">
        <v>683</v>
      </c>
      <c r="F544" s="165" t="s">
        <v>5355</v>
      </c>
      <c r="G544" s="202" t="s">
        <v>743</v>
      </c>
      <c r="H544" s="158" t="s">
        <v>39</v>
      </c>
      <c r="I544" s="170">
        <v>20090</v>
      </c>
      <c r="J544" s="158" t="s">
        <v>666</v>
      </c>
      <c r="K544" s="185">
        <v>1</v>
      </c>
      <c r="L544" s="158" t="s">
        <v>5298</v>
      </c>
      <c r="M544" s="200"/>
      <c r="N544" s="169">
        <f t="shared" si="43"/>
        <v>18594.889305646422</v>
      </c>
      <c r="O544" s="169">
        <v>1666.3431599999994</v>
      </c>
      <c r="P544" s="201"/>
      <c r="Q544" s="169">
        <v>3099.148217607737</v>
      </c>
      <c r="R544" s="169">
        <f>+SUMIFS('MT-Tracking Co.op'!$P$7:$P$402,'MT-Tracking Co.op'!$F$7:$F$402,Target!$I544)+SUMIFS('MT-Tracking'!$P:$P,'MT-Tracking'!$G:$G,Target!$I544)+SUMIFS('MT-Tracking'!$P:$P,'MT-Tracking'!$D:$D,Target!$D544,'MT-Tracking'!$F:$F,Target!$C544)</f>
        <v>0</v>
      </c>
      <c r="S544" s="211">
        <f t="shared" si="42"/>
        <v>0</v>
      </c>
      <c r="T544" s="217"/>
    </row>
    <row r="545" spans="1:20" outlineLevel="1" x14ac:dyDescent="0.25">
      <c r="A545" s="164" t="s">
        <v>784</v>
      </c>
      <c r="B545" s="165" t="s">
        <v>451</v>
      </c>
      <c r="C545" s="165"/>
      <c r="D545" s="165" t="s">
        <v>779</v>
      </c>
      <c r="E545" s="166" t="s">
        <v>683</v>
      </c>
      <c r="F545" s="165" t="s">
        <v>5355</v>
      </c>
      <c r="G545" s="202" t="s">
        <v>743</v>
      </c>
      <c r="H545" s="158" t="s">
        <v>5300</v>
      </c>
      <c r="I545" s="170">
        <v>5050301</v>
      </c>
      <c r="J545" s="158" t="s">
        <v>667</v>
      </c>
      <c r="K545" s="185">
        <v>1</v>
      </c>
      <c r="L545" s="158" t="s">
        <v>5298</v>
      </c>
      <c r="M545" s="200"/>
      <c r="N545" s="169">
        <f t="shared" si="43"/>
        <v>29032.723499071828</v>
      </c>
      <c r="O545" s="169">
        <v>4189.8333666666667</v>
      </c>
      <c r="P545" s="201"/>
      <c r="Q545" s="169">
        <v>4838.7872498453044</v>
      </c>
      <c r="R545" s="169">
        <f>+SUMIFS('MT-Tracking Co.op'!$P$7:$P$402,'MT-Tracking Co.op'!$F$7:$F$402,Target!$I545)+SUMIFS('MT-Tracking'!$P:$P,'MT-Tracking'!$G:$G,Target!$I545)+SUMIFS('MT-Tracking'!$P:$P,'MT-Tracking'!$D:$D,Target!$D545,'MT-Tracking'!$F:$F,Target!$C545)</f>
        <v>4713.2280000000001</v>
      </c>
      <c r="S545" s="211">
        <f t="shared" si="42"/>
        <v>0.97405150436210675</v>
      </c>
      <c r="T545" s="217"/>
    </row>
    <row r="546" spans="1:20" outlineLevel="1" x14ac:dyDescent="0.25">
      <c r="A546" s="164" t="s">
        <v>784</v>
      </c>
      <c r="B546" s="165" t="s">
        <v>451</v>
      </c>
      <c r="C546" s="165"/>
      <c r="D546" s="165" t="s">
        <v>779</v>
      </c>
      <c r="E546" s="166" t="s">
        <v>683</v>
      </c>
      <c r="F546" s="165" t="s">
        <v>5355</v>
      </c>
      <c r="G546" s="202" t="s">
        <v>743</v>
      </c>
      <c r="H546" s="158" t="s">
        <v>5300</v>
      </c>
      <c r="I546" s="170">
        <v>5050152</v>
      </c>
      <c r="J546" s="158" t="s">
        <v>668</v>
      </c>
      <c r="K546" s="185">
        <v>1</v>
      </c>
      <c r="L546" s="158" t="s">
        <v>5298</v>
      </c>
      <c r="M546" s="200"/>
      <c r="N546" s="169">
        <f t="shared" si="43"/>
        <v>31189.977371482011</v>
      </c>
      <c r="O546" s="169">
        <v>4501.1556666666665</v>
      </c>
      <c r="P546" s="201"/>
      <c r="Q546" s="169">
        <v>5198.3295619136688</v>
      </c>
      <c r="R546" s="169">
        <f>+SUMIFS('MT-Tracking Co.op'!$P$7:$P$402,'MT-Tracking Co.op'!$F$7:$F$402,Target!$I546)+SUMIFS('MT-Tracking'!$P:$P,'MT-Tracking'!$G:$G,Target!$I546)+SUMIFS('MT-Tracking'!$P:$P,'MT-Tracking'!$D:$D,Target!$D546,'MT-Tracking'!$F:$F,Target!$C546)</f>
        <v>5541.7350000000006</v>
      </c>
      <c r="S546" s="211">
        <f t="shared" si="42"/>
        <v>1.0660607285467898</v>
      </c>
      <c r="T546" s="217"/>
    </row>
    <row r="547" spans="1:20" outlineLevel="1" x14ac:dyDescent="0.25">
      <c r="A547" s="164" t="s">
        <v>784</v>
      </c>
      <c r="B547" s="165" t="s">
        <v>451</v>
      </c>
      <c r="C547" s="165"/>
      <c r="D547" s="165" t="s">
        <v>779</v>
      </c>
      <c r="E547" s="166" t="s">
        <v>683</v>
      </c>
      <c r="F547" s="165" t="s">
        <v>5355</v>
      </c>
      <c r="G547" s="202" t="s">
        <v>743</v>
      </c>
      <c r="H547" s="158" t="s">
        <v>5300</v>
      </c>
      <c r="I547" s="170">
        <v>5128671</v>
      </c>
      <c r="J547" s="158" t="s">
        <v>669</v>
      </c>
      <c r="K547" s="185">
        <v>1</v>
      </c>
      <c r="L547" s="158" t="s">
        <v>5298</v>
      </c>
      <c r="M547" s="200"/>
      <c r="N547" s="169">
        <f t="shared" si="43"/>
        <v>30098.569177005695</v>
      </c>
      <c r="O547" s="169">
        <v>4343.6500000000005</v>
      </c>
      <c r="P547" s="201"/>
      <c r="Q547" s="169">
        <v>5016.4281961676161</v>
      </c>
      <c r="R547" s="169">
        <f>+SUMIFS('MT-Tracking Co.op'!$P$7:$P$402,'MT-Tracking Co.op'!$F$7:$F$402,Target!$I547)+SUMIFS('MT-Tracking'!$P:$P,'MT-Tracking'!$G:$G,Target!$I547)+SUMIFS('MT-Tracking'!$P:$P,'MT-Tracking'!$D:$D,Target!$D547,'MT-Tracking'!$F:$F,Target!$C547)</f>
        <v>3468.0370000000003</v>
      </c>
      <c r="S547" s="211">
        <f t="shared" si="42"/>
        <v>0.69133591957908713</v>
      </c>
      <c r="T547" s="217"/>
    </row>
    <row r="548" spans="1:20" outlineLevel="1" x14ac:dyDescent="0.25">
      <c r="A548" s="164" t="s">
        <v>784</v>
      </c>
      <c r="B548" s="165" t="s">
        <v>451</v>
      </c>
      <c r="C548" s="165"/>
      <c r="D548" s="165" t="s">
        <v>779</v>
      </c>
      <c r="E548" s="166" t="s">
        <v>683</v>
      </c>
      <c r="F548" s="165" t="s">
        <v>5355</v>
      </c>
      <c r="G548" s="202" t="s">
        <v>743</v>
      </c>
      <c r="H548" s="158" t="s">
        <v>5300</v>
      </c>
      <c r="I548" s="170">
        <v>5336588</v>
      </c>
      <c r="J548" s="158" t="s">
        <v>670</v>
      </c>
      <c r="K548" s="185">
        <v>1</v>
      </c>
      <c r="L548" s="158" t="s">
        <v>5298</v>
      </c>
      <c r="M548" s="200"/>
      <c r="N548" s="169">
        <f t="shared" si="43"/>
        <v>12857.324953195397</v>
      </c>
      <c r="O548" s="169">
        <v>1855.4941666666666</v>
      </c>
      <c r="P548" s="201"/>
      <c r="Q548" s="169">
        <v>2142.8874921992328</v>
      </c>
      <c r="R548" s="169">
        <f>+SUMIFS('MT-Tracking Co.op'!$P$7:$P$402,'MT-Tracking Co.op'!$F$7:$F$402,Target!$I548)+SUMIFS('MT-Tracking'!$P:$P,'MT-Tracking'!$G:$G,Target!$I548)+SUMIFS('MT-Tracking'!$P:$P,'MT-Tracking'!$D:$D,Target!$D548,'MT-Tracking'!$F:$F,Target!$C548)</f>
        <v>2218.7910000000002</v>
      </c>
      <c r="S548" s="211">
        <f t="shared" si="42"/>
        <v>1.0354211353032203</v>
      </c>
      <c r="T548" s="217"/>
    </row>
    <row r="549" spans="1:20" outlineLevel="1" x14ac:dyDescent="0.25">
      <c r="A549" s="164" t="s">
        <v>784</v>
      </c>
      <c r="B549" s="165" t="s">
        <v>451</v>
      </c>
      <c r="C549" s="165"/>
      <c r="D549" s="165" t="s">
        <v>779</v>
      </c>
      <c r="E549" s="166" t="s">
        <v>683</v>
      </c>
      <c r="F549" s="165" t="s">
        <v>5355</v>
      </c>
      <c r="G549" s="202" t="s">
        <v>743</v>
      </c>
      <c r="H549" s="158" t="s">
        <v>5300</v>
      </c>
      <c r="I549" s="170">
        <v>5050318</v>
      </c>
      <c r="J549" s="158" t="s">
        <v>671</v>
      </c>
      <c r="K549" s="185">
        <v>1</v>
      </c>
      <c r="L549" s="158" t="s">
        <v>5298</v>
      </c>
      <c r="M549" s="200"/>
      <c r="N549" s="169">
        <f t="shared" si="43"/>
        <v>49631.270773795979</v>
      </c>
      <c r="O549" s="169">
        <v>7162.4956000000002</v>
      </c>
      <c r="P549" s="201"/>
      <c r="Q549" s="169">
        <v>8271.8784622993298</v>
      </c>
      <c r="R549" s="169">
        <f>+SUMIFS('MT-Tracking Co.op'!$P$7:$P$402,'MT-Tracking Co.op'!$F$7:$F$402,Target!$I549)+SUMIFS('MT-Tracking'!$P:$P,'MT-Tracking'!$G:$G,Target!$I549)+SUMIFS('MT-Tracking'!$P:$P,'MT-Tracking'!$D:$D,Target!$D549,'MT-Tracking'!$F:$F,Target!$C549)</f>
        <v>5361.76</v>
      </c>
      <c r="S549" s="211">
        <f t="shared" si="42"/>
        <v>0.64819134183816263</v>
      </c>
      <c r="T549" s="217"/>
    </row>
    <row r="550" spans="1:20" outlineLevel="1" x14ac:dyDescent="0.25">
      <c r="A550" s="164" t="s">
        <v>784</v>
      </c>
      <c r="B550" s="165" t="s">
        <v>451</v>
      </c>
      <c r="C550" s="165"/>
      <c r="D550" s="165" t="s">
        <v>779</v>
      </c>
      <c r="E550" s="166" t="s">
        <v>683</v>
      </c>
      <c r="F550" s="165" t="s">
        <v>5355</v>
      </c>
      <c r="G550" s="202" t="s">
        <v>743</v>
      </c>
      <c r="H550" s="158" t="s">
        <v>5300</v>
      </c>
      <c r="I550" s="170">
        <v>5050204</v>
      </c>
      <c r="J550" s="158" t="s">
        <v>672</v>
      </c>
      <c r="K550" s="185">
        <v>1</v>
      </c>
      <c r="L550" s="158" t="s">
        <v>5298</v>
      </c>
      <c r="M550" s="200"/>
      <c r="N550" s="169">
        <f t="shared" si="43"/>
        <v>42802.722522168791</v>
      </c>
      <c r="O550" s="169">
        <v>6177.0393333333341</v>
      </c>
      <c r="P550" s="201"/>
      <c r="Q550" s="169">
        <v>7133.7870870281322</v>
      </c>
      <c r="R550" s="169">
        <f>+SUMIFS('MT-Tracking Co.op'!$P$7:$P$402,'MT-Tracking Co.op'!$F$7:$F$402,Target!$I550)+SUMIFS('MT-Tracking'!$P:$P,'MT-Tracking'!$G:$G,Target!$I550)+SUMIFS('MT-Tracking'!$P:$P,'MT-Tracking'!$D:$D,Target!$D550,'MT-Tracking'!$F:$F,Target!$C550)</f>
        <v>14224.021000000001</v>
      </c>
      <c r="S550" s="211">
        <f t="shared" si="42"/>
        <v>1.9938948032055148</v>
      </c>
      <c r="T550" s="217"/>
    </row>
    <row r="551" spans="1:20" outlineLevel="1" x14ac:dyDescent="0.25">
      <c r="A551" s="164" t="s">
        <v>784</v>
      </c>
      <c r="B551" s="165" t="s">
        <v>451</v>
      </c>
      <c r="C551" s="165"/>
      <c r="D551" s="165" t="s">
        <v>779</v>
      </c>
      <c r="E551" s="166" t="s">
        <v>683</v>
      </c>
      <c r="F551" s="165" t="s">
        <v>5355</v>
      </c>
      <c r="G551" s="202" t="s">
        <v>743</v>
      </c>
      <c r="H551" s="158" t="s">
        <v>5300</v>
      </c>
      <c r="I551" s="170">
        <v>5120060</v>
      </c>
      <c r="J551" s="158" t="s">
        <v>673</v>
      </c>
      <c r="K551" s="185">
        <v>1</v>
      </c>
      <c r="L551" s="158" t="s">
        <v>5298</v>
      </c>
      <c r="M551" s="200"/>
      <c r="N551" s="169">
        <f t="shared" si="43"/>
        <v>15258.250487008243</v>
      </c>
      <c r="O551" s="169">
        <v>2201.9817399999997</v>
      </c>
      <c r="P551" s="201"/>
      <c r="Q551" s="169">
        <v>2543.0417478347072</v>
      </c>
      <c r="R551" s="169">
        <f>+SUMIFS('MT-Tracking Co.op'!$P$7:$P$402,'MT-Tracking Co.op'!$F$7:$F$402,Target!$I551)+SUMIFS('MT-Tracking'!$P:$P,'MT-Tracking'!$G:$G,Target!$I551)+SUMIFS('MT-Tracking'!$P:$P,'MT-Tracking'!$D:$D,Target!$D551,'MT-Tracking'!$F:$F,Target!$C551)</f>
        <v>2717.9470000000001</v>
      </c>
      <c r="S551" s="211">
        <f t="shared" si="42"/>
        <v>1.0687779712284382</v>
      </c>
      <c r="T551" s="217"/>
    </row>
    <row r="552" spans="1:20" outlineLevel="1" x14ac:dyDescent="0.25">
      <c r="A552" s="164" t="s">
        <v>784</v>
      </c>
      <c r="B552" s="165" t="s">
        <v>451</v>
      </c>
      <c r="C552" s="165"/>
      <c r="D552" s="165" t="s">
        <v>779</v>
      </c>
      <c r="E552" s="166" t="s">
        <v>683</v>
      </c>
      <c r="F552" s="165" t="s">
        <v>5355</v>
      </c>
      <c r="G552" s="202" t="s">
        <v>743</v>
      </c>
      <c r="H552" s="158" t="s">
        <v>5300</v>
      </c>
      <c r="I552" s="170">
        <v>5120136</v>
      </c>
      <c r="J552" s="158" t="s">
        <v>674</v>
      </c>
      <c r="K552" s="185">
        <v>1</v>
      </c>
      <c r="L552" s="158" t="s">
        <v>5298</v>
      </c>
      <c r="M552" s="200"/>
      <c r="N552" s="169">
        <f t="shared" si="43"/>
        <v>18063.31180588602</v>
      </c>
      <c r="O552" s="169">
        <v>2606.7918333333332</v>
      </c>
      <c r="P552" s="201"/>
      <c r="Q552" s="169">
        <v>3010.5519676476702</v>
      </c>
      <c r="R552" s="169">
        <f>+SUMIFS('MT-Tracking Co.op'!$P$7:$P$402,'MT-Tracking Co.op'!$F$7:$F$402,Target!$I552)+SUMIFS('MT-Tracking'!$P:$P,'MT-Tracking'!$G:$G,Target!$I552)+SUMIFS('MT-Tracking'!$P:$P,'MT-Tracking'!$D:$D,Target!$D552,'MT-Tracking'!$F:$F,Target!$C552)</f>
        <v>3674.4390000000003</v>
      </c>
      <c r="S552" s="211">
        <f t="shared" si="42"/>
        <v>1.2205200373508469</v>
      </c>
      <c r="T552" s="217"/>
    </row>
    <row r="553" spans="1:20" outlineLevel="1" x14ac:dyDescent="0.25">
      <c r="A553" s="164" t="s">
        <v>784</v>
      </c>
      <c r="B553" s="165" t="s">
        <v>451</v>
      </c>
      <c r="C553" s="165"/>
      <c r="D553" s="165" t="s">
        <v>779</v>
      </c>
      <c r="E553" s="166" t="s">
        <v>683</v>
      </c>
      <c r="F553" s="165" t="s">
        <v>5355</v>
      </c>
      <c r="G553" s="202" t="s">
        <v>743</v>
      </c>
      <c r="H553" s="158" t="s">
        <v>5300</v>
      </c>
      <c r="I553" s="170">
        <v>5120039</v>
      </c>
      <c r="J553" s="158" t="s">
        <v>675</v>
      </c>
      <c r="K553" s="185">
        <v>1</v>
      </c>
      <c r="L553" s="158" t="s">
        <v>5298</v>
      </c>
      <c r="M553" s="200"/>
      <c r="N553" s="169">
        <f t="shared" si="43"/>
        <v>57618.733180898562</v>
      </c>
      <c r="O553" s="169">
        <v>8315.1995999999999</v>
      </c>
      <c r="P553" s="201"/>
      <c r="Q553" s="169">
        <v>9603.1221968164264</v>
      </c>
      <c r="R553" s="169">
        <f>+SUMIFS('MT-Tracking Co.op'!$P$7:$P$402,'MT-Tracking Co.op'!$F$7:$F$402,Target!$I553)+SUMIFS('MT-Tracking'!$P:$P,'MT-Tracking'!$G:$G,Target!$I553)+SUMIFS('MT-Tracking'!$P:$P,'MT-Tracking'!$D:$D,Target!$D553,'MT-Tracking'!$F:$F,Target!$C553)</f>
        <v>8788.5390000000007</v>
      </c>
      <c r="S553" s="211">
        <f t="shared" si="42"/>
        <v>0.91517517114522695</v>
      </c>
      <c r="T553" s="217"/>
    </row>
    <row r="554" spans="1:20" outlineLevel="1" x14ac:dyDescent="0.25">
      <c r="A554" s="164" t="s">
        <v>784</v>
      </c>
      <c r="B554" s="165" t="s">
        <v>451</v>
      </c>
      <c r="C554" s="165"/>
      <c r="D554" s="165" t="s">
        <v>779</v>
      </c>
      <c r="E554" s="166" t="s">
        <v>683</v>
      </c>
      <c r="F554" s="165" t="s">
        <v>5355</v>
      </c>
      <c r="G554" s="202" t="s">
        <v>743</v>
      </c>
      <c r="H554" s="158" t="s">
        <v>5300</v>
      </c>
      <c r="I554" s="170">
        <v>5121526</v>
      </c>
      <c r="J554" s="158" t="s">
        <v>676</v>
      </c>
      <c r="K554" s="185">
        <v>1</v>
      </c>
      <c r="L554" s="158" t="s">
        <v>5298</v>
      </c>
      <c r="M554" s="200"/>
      <c r="N554" s="169">
        <f t="shared" si="43"/>
        <v>40567.266349352052</v>
      </c>
      <c r="O554" s="169">
        <v>5854.4313333333339</v>
      </c>
      <c r="P554" s="201"/>
      <c r="Q554" s="169">
        <v>6761.2110582253417</v>
      </c>
      <c r="R554" s="169">
        <f>+SUMIFS('MT-Tracking Co.op'!$P$7:$P$402,'MT-Tracking Co.op'!$F$7:$F$402,Target!$I554)+SUMIFS('MT-Tracking'!$P:$P,'MT-Tracking'!$G:$G,Target!$I554)+SUMIFS('MT-Tracking'!$P:$P,'MT-Tracking'!$D:$D,Target!$D554,'MT-Tracking'!$F:$F,Target!$C554)</f>
        <v>5687.2240000000002</v>
      </c>
      <c r="S554" s="211">
        <f t="shared" si="42"/>
        <v>0.8411546320656883</v>
      </c>
      <c r="T554" s="217"/>
    </row>
    <row r="555" spans="1:20" outlineLevel="1" x14ac:dyDescent="0.25">
      <c r="A555" s="164" t="s">
        <v>784</v>
      </c>
      <c r="B555" s="165" t="s">
        <v>451</v>
      </c>
      <c r="C555" s="165"/>
      <c r="D555" s="165" t="s">
        <v>779</v>
      </c>
      <c r="E555" s="166" t="s">
        <v>683</v>
      </c>
      <c r="F555" s="165" t="s">
        <v>5355</v>
      </c>
      <c r="G555" s="202" t="s">
        <v>743</v>
      </c>
      <c r="H555" s="158" t="s">
        <v>5300</v>
      </c>
      <c r="I555" s="170">
        <v>5050024</v>
      </c>
      <c r="J555" s="158" t="s">
        <v>677</v>
      </c>
      <c r="K555" s="185">
        <v>1</v>
      </c>
      <c r="L555" s="158" t="s">
        <v>5298</v>
      </c>
      <c r="M555" s="200"/>
      <c r="N555" s="169">
        <f t="shared" si="43"/>
        <v>27513.006009588582</v>
      </c>
      <c r="O555" s="169">
        <v>3970.5165999999999</v>
      </c>
      <c r="P555" s="201"/>
      <c r="Q555" s="169">
        <v>4585.501001598097</v>
      </c>
      <c r="R555" s="169">
        <f>+SUMIFS('MT-Tracking Co.op'!$P$7:$P$402,'MT-Tracking Co.op'!$F$7:$F$402,Target!$I555)+SUMIFS('MT-Tracking'!$P:$P,'MT-Tracking'!$G:$G,Target!$I555)+SUMIFS('MT-Tracking'!$P:$P,'MT-Tracking'!$D:$D,Target!$D555,'MT-Tracking'!$F:$F,Target!$C555)</f>
        <v>9211.1389999999992</v>
      </c>
      <c r="S555" s="211">
        <f t="shared" si="42"/>
        <v>2.0087530232334081</v>
      </c>
      <c r="T555" s="217"/>
    </row>
    <row r="556" spans="1:20" outlineLevel="1" x14ac:dyDescent="0.25">
      <c r="A556" s="164" t="s">
        <v>784</v>
      </c>
      <c r="B556" s="165" t="s">
        <v>451</v>
      </c>
      <c r="C556" s="165"/>
      <c r="D556" s="165" t="s">
        <v>779</v>
      </c>
      <c r="E556" s="166" t="s">
        <v>683</v>
      </c>
      <c r="F556" s="165" t="s">
        <v>5355</v>
      </c>
      <c r="G556" s="202" t="s">
        <v>743</v>
      </c>
      <c r="H556" s="158" t="s">
        <v>5300</v>
      </c>
      <c r="I556" s="170">
        <v>5131239</v>
      </c>
      <c r="J556" s="158" t="s">
        <v>678</v>
      </c>
      <c r="K556" s="185">
        <v>1</v>
      </c>
      <c r="L556" s="158" t="s">
        <v>5298</v>
      </c>
      <c r="M556" s="200"/>
      <c r="N556" s="169">
        <f t="shared" si="43"/>
        <v>19016.557313591511</v>
      </c>
      <c r="O556" s="169">
        <v>2744.3586666666665</v>
      </c>
      <c r="P556" s="201"/>
      <c r="Q556" s="169">
        <v>3169.4262189319184</v>
      </c>
      <c r="R556" s="169">
        <f>+SUMIFS('MT-Tracking Co.op'!$P$7:$P$402,'MT-Tracking Co.op'!$F$7:$F$402,Target!$I556)+SUMIFS('MT-Tracking'!$P:$P,'MT-Tracking'!$G:$G,Target!$I556)+SUMIFS('MT-Tracking'!$P:$P,'MT-Tracking'!$D:$D,Target!$D556,'MT-Tracking'!$F:$F,Target!$C556)</f>
        <v>4442.7919999999995</v>
      </c>
      <c r="S556" s="211">
        <f t="shared" si="42"/>
        <v>1.4017653963553061</v>
      </c>
      <c r="T556" s="217"/>
    </row>
    <row r="557" spans="1:20" outlineLevel="1" x14ac:dyDescent="0.25">
      <c r="A557" s="164" t="s">
        <v>784</v>
      </c>
      <c r="B557" s="165" t="s">
        <v>451</v>
      </c>
      <c r="C557" s="165"/>
      <c r="D557" s="165" t="s">
        <v>779</v>
      </c>
      <c r="E557" s="166" t="s">
        <v>683</v>
      </c>
      <c r="F557" s="165" t="s">
        <v>5355</v>
      </c>
      <c r="G557" s="202" t="s">
        <v>743</v>
      </c>
      <c r="H557" s="158" t="s">
        <v>5300</v>
      </c>
      <c r="I557" s="170">
        <v>5127388</v>
      </c>
      <c r="J557" s="158" t="s">
        <v>679</v>
      </c>
      <c r="K557" s="185">
        <v>1</v>
      </c>
      <c r="L557" s="158" t="s">
        <v>5298</v>
      </c>
      <c r="M557" s="200"/>
      <c r="N557" s="169">
        <f t="shared" si="43"/>
        <v>10480.14210999649</v>
      </c>
      <c r="O557" s="169">
        <v>1512.433</v>
      </c>
      <c r="P557" s="201"/>
      <c r="Q557" s="169">
        <v>1746.6903516660816</v>
      </c>
      <c r="R557" s="169">
        <f>+SUMIFS('MT-Tracking Co.op'!$P$7:$P$402,'MT-Tracking Co.op'!$F$7:$F$402,Target!$I557)+SUMIFS('MT-Tracking'!$P:$P,'MT-Tracking'!$G:$G,Target!$I557)+SUMIFS('MT-Tracking'!$P:$P,'MT-Tracking'!$D:$D,Target!$D557,'MT-Tracking'!$F:$F,Target!$C557)</f>
        <v>1029.723</v>
      </c>
      <c r="S557" s="211">
        <f t="shared" si="42"/>
        <v>0.58952807463429224</v>
      </c>
      <c r="T557" s="217"/>
    </row>
    <row r="558" spans="1:20" outlineLevel="1" x14ac:dyDescent="0.25">
      <c r="A558" s="164" t="s">
        <v>784</v>
      </c>
      <c r="B558" s="165" t="s">
        <v>451</v>
      </c>
      <c r="C558" s="165"/>
      <c r="D558" s="165" t="s">
        <v>779</v>
      </c>
      <c r="E558" s="166" t="s">
        <v>683</v>
      </c>
      <c r="F558" s="165" t="s">
        <v>5355</v>
      </c>
      <c r="G558" s="202" t="s">
        <v>743</v>
      </c>
      <c r="H558" s="158" t="s">
        <v>5300</v>
      </c>
      <c r="I558" s="170">
        <v>5338669</v>
      </c>
      <c r="J558" s="158" t="s">
        <v>680</v>
      </c>
      <c r="K558" s="185">
        <v>1</v>
      </c>
      <c r="L558" s="158" t="s">
        <v>5298</v>
      </c>
      <c r="M558" s="200"/>
      <c r="N558" s="169">
        <f t="shared" si="43"/>
        <v>15976.265638888513</v>
      </c>
      <c r="O558" s="169">
        <v>2305.6015000000002</v>
      </c>
      <c r="P558" s="201"/>
      <c r="Q558" s="169">
        <v>2662.7109398147522</v>
      </c>
      <c r="R558" s="169">
        <f>+SUMIFS('MT-Tracking Co.op'!$P$7:$P$402,'MT-Tracking Co.op'!$F$7:$F$402,Target!$I558)+SUMIFS('MT-Tracking'!$P:$P,'MT-Tracking'!$G:$G,Target!$I558)+SUMIFS('MT-Tracking'!$P:$P,'MT-Tracking'!$D:$D,Target!$D558,'MT-Tracking'!$F:$F,Target!$C558)</f>
        <v>3390.75</v>
      </c>
      <c r="S558" s="211">
        <f t="shared" si="42"/>
        <v>1.2734202384866824</v>
      </c>
      <c r="T558" s="217"/>
    </row>
    <row r="559" spans="1:20" outlineLevel="1" x14ac:dyDescent="0.25">
      <c r="A559" s="164" t="s">
        <v>784</v>
      </c>
      <c r="B559" s="165" t="s">
        <v>451</v>
      </c>
      <c r="C559" s="165"/>
      <c r="D559" s="165" t="s">
        <v>779</v>
      </c>
      <c r="E559" s="166" t="s">
        <v>683</v>
      </c>
      <c r="F559" s="165" t="s">
        <v>5355</v>
      </c>
      <c r="G559" s="202" t="s">
        <v>743</v>
      </c>
      <c r="H559" s="158" t="s">
        <v>5300</v>
      </c>
      <c r="I559" s="170">
        <v>5050176</v>
      </c>
      <c r="J559" s="158" t="s">
        <v>681</v>
      </c>
      <c r="K559" s="185">
        <v>1</v>
      </c>
      <c r="L559" s="158" t="s">
        <v>5298</v>
      </c>
      <c r="M559" s="200"/>
      <c r="N559" s="169">
        <f t="shared" si="43"/>
        <v>18848.888861528216</v>
      </c>
      <c r="O559" s="169">
        <v>2720.1617333333329</v>
      </c>
      <c r="P559" s="201"/>
      <c r="Q559" s="169">
        <v>3141.4814769213694</v>
      </c>
      <c r="R559" s="169">
        <f>+SUMIFS('MT-Tracking Co.op'!$P$7:$P$402,'MT-Tracking Co.op'!$F$7:$F$402,Target!$I559)+SUMIFS('MT-Tracking'!$P:$P,'MT-Tracking'!$G:$G,Target!$I559)+SUMIFS('MT-Tracking'!$P:$P,'MT-Tracking'!$D:$D,Target!$D559,'MT-Tracking'!$F:$F,Target!$C559)</f>
        <v>6355.4249999999993</v>
      </c>
      <c r="S559" s="211">
        <f t="shared" si="42"/>
        <v>2.0230662019463099</v>
      </c>
      <c r="T559" s="217"/>
    </row>
    <row r="560" spans="1:20" outlineLevel="1" x14ac:dyDescent="0.25">
      <c r="A560" s="164" t="s">
        <v>784</v>
      </c>
      <c r="B560" s="165" t="s">
        <v>451</v>
      </c>
      <c r="C560" s="165"/>
      <c r="D560" s="165" t="s">
        <v>779</v>
      </c>
      <c r="E560" s="166" t="s">
        <v>683</v>
      </c>
      <c r="F560" s="165" t="s">
        <v>5355</v>
      </c>
      <c r="G560" s="202" t="s">
        <v>743</v>
      </c>
      <c r="H560" s="158" t="s">
        <v>5300</v>
      </c>
      <c r="I560" s="170">
        <v>5332357</v>
      </c>
      <c r="J560" s="158" t="s">
        <v>682</v>
      </c>
      <c r="K560" s="185">
        <v>1</v>
      </c>
      <c r="L560" s="158" t="s">
        <v>5298</v>
      </c>
      <c r="M560" s="200"/>
      <c r="N560" s="169">
        <f t="shared" si="43"/>
        <v>13660.945513163597</v>
      </c>
      <c r="O560" s="169">
        <v>1971.4679999999998</v>
      </c>
      <c r="P560" s="201"/>
      <c r="Q560" s="169">
        <v>2276.8242521939328</v>
      </c>
      <c r="R560" s="169">
        <f>+SUMIFS('MT-Tracking Co.op'!$P$7:$P$402,'MT-Tracking Co.op'!$F$7:$F$402,Target!$I560)+SUMIFS('MT-Tracking'!$P:$P,'MT-Tracking'!$G:$G,Target!$I560)+SUMIFS('MT-Tracking'!$P:$P,'MT-Tracking'!$D:$D,Target!$D560,'MT-Tracking'!$F:$F,Target!$C560)</f>
        <v>3958.3209999999999</v>
      </c>
      <c r="S560" s="211">
        <f t="shared" si="42"/>
        <v>1.7385272474086606</v>
      </c>
      <c r="T560" s="217"/>
    </row>
    <row r="561" spans="1:20" outlineLevel="1" x14ac:dyDescent="0.25">
      <c r="A561" s="164" t="s">
        <v>784</v>
      </c>
      <c r="B561" s="165" t="s">
        <v>451</v>
      </c>
      <c r="C561" s="165" t="s">
        <v>710</v>
      </c>
      <c r="D561" s="165" t="s">
        <v>779</v>
      </c>
      <c r="E561" s="166" t="s">
        <v>683</v>
      </c>
      <c r="F561" s="165" t="s">
        <v>5355</v>
      </c>
      <c r="G561" s="202" t="s">
        <v>743</v>
      </c>
      <c r="H561" s="158" t="s">
        <v>5301</v>
      </c>
      <c r="I561" s="241"/>
      <c r="J561" s="189"/>
      <c r="K561" s="168">
        <v>236</v>
      </c>
      <c r="L561" s="158" t="s">
        <v>5302</v>
      </c>
      <c r="M561" s="200"/>
      <c r="N561" s="169">
        <f t="shared" si="43"/>
        <v>1162412.9001334449</v>
      </c>
      <c r="O561" s="169">
        <v>167752.6517613334</v>
      </c>
      <c r="P561" s="201"/>
      <c r="Q561" s="169">
        <v>193735.48335557416</v>
      </c>
      <c r="R561" s="169">
        <f>+SUMIFS('MT-Tracking Co.op'!$P$7:$P$402,'MT-Tracking Co.op'!$F$7:$F$402,Target!$I561)+SUMIFS('MT-Tracking'!$P:$P,'MT-Tracking'!$G:$G,Target!$I561)+SUMIFS('MT-Tracking'!$P:$P,'MT-Tracking'!$D:$D,Target!$D561,'MT-Tracking'!$F:$F,Target!$C561)</f>
        <v>172940.16312000056</v>
      </c>
      <c r="S561" s="211">
        <f t="shared" si="42"/>
        <v>0.89266127260019412</v>
      </c>
      <c r="T561" s="217"/>
    </row>
    <row r="562" spans="1:20" outlineLevel="1" x14ac:dyDescent="0.25">
      <c r="A562" s="164" t="s">
        <v>784</v>
      </c>
      <c r="B562" s="165" t="s">
        <v>451</v>
      </c>
      <c r="C562" s="165" t="s">
        <v>829</v>
      </c>
      <c r="D562" s="165" t="s">
        <v>779</v>
      </c>
      <c r="E562" s="166" t="s">
        <v>683</v>
      </c>
      <c r="F562" s="165" t="s">
        <v>5355</v>
      </c>
      <c r="G562" s="202" t="s">
        <v>743</v>
      </c>
      <c r="H562" s="158" t="s">
        <v>786</v>
      </c>
      <c r="I562" s="241"/>
      <c r="J562" s="189"/>
      <c r="K562" s="168">
        <v>49</v>
      </c>
      <c r="L562" s="158" t="s">
        <v>5337</v>
      </c>
      <c r="M562" s="200"/>
      <c r="N562" s="169">
        <f t="shared" si="43"/>
        <v>172907.73390283552</v>
      </c>
      <c r="O562" s="169">
        <v>23409.932975213673</v>
      </c>
      <c r="P562" s="201"/>
      <c r="Q562" s="169">
        <v>28817.955650472584</v>
      </c>
      <c r="R562" s="169">
        <f>+SUMIFS('MT-Tracking Co.op'!$P$7:$P$402,'MT-Tracking Co.op'!$F$7:$F$402,Target!$I562)+SUMIFS('MT-Tracking'!$P:$P,'MT-Tracking'!$G:$G,Target!$I562)+SUMIFS('MT-Tracking'!$P:$P,'MT-Tracking'!$D:$D,Target!$D562,'MT-Tracking'!$F:$F,Target!$C562)</f>
        <v>62362.409760000002</v>
      </c>
      <c r="S562" s="211">
        <f t="shared" si="42"/>
        <v>2.1640122747214141</v>
      </c>
      <c r="T562" s="217"/>
    </row>
    <row r="563" spans="1:20" outlineLevel="1" x14ac:dyDescent="0.25">
      <c r="A563" s="164" t="s">
        <v>784</v>
      </c>
      <c r="B563" s="165" t="s">
        <v>451</v>
      </c>
      <c r="C563" s="165" t="s">
        <v>921</v>
      </c>
      <c r="D563" s="165" t="s">
        <v>779</v>
      </c>
      <c r="E563" s="166" t="s">
        <v>683</v>
      </c>
      <c r="F563" s="165" t="s">
        <v>5355</v>
      </c>
      <c r="G563" s="202" t="s">
        <v>743</v>
      </c>
      <c r="H563" s="158" t="s">
        <v>1300</v>
      </c>
      <c r="I563" s="241"/>
      <c r="J563" s="189"/>
      <c r="K563" s="168">
        <v>4</v>
      </c>
      <c r="L563" s="158" t="s">
        <v>5302</v>
      </c>
      <c r="M563" s="200"/>
      <c r="N563" s="169">
        <f t="shared" si="43"/>
        <v>82389.457419185492</v>
      </c>
      <c r="O563" s="169">
        <v>8733.0491111111114</v>
      </c>
      <c r="P563" s="201"/>
      <c r="Q563" s="169">
        <v>13731.576236530917</v>
      </c>
      <c r="R563" s="169">
        <f>+SUMIFS('MT-Tracking Co.op'!$P$7:$P$402,'MT-Tracking Co.op'!$F$7:$F$402,Target!$I563)+SUMIFS('MT-Tracking'!$P:$P,'MT-Tracking'!$G:$G,Target!$I563)+SUMIFS('MT-Tracking'!$P:$P,'MT-Tracking'!$D:$D,Target!$D563,'MT-Tracking'!$F:$F,Target!$C563)</f>
        <v>39060.396919999999</v>
      </c>
      <c r="S563" s="211">
        <f t="shared" si="42"/>
        <v>2.844567604415678</v>
      </c>
      <c r="T563" s="217"/>
    </row>
    <row r="564" spans="1:20" outlineLevel="1" x14ac:dyDescent="0.25">
      <c r="A564" s="164" t="s">
        <v>784</v>
      </c>
      <c r="B564" s="165" t="s">
        <v>451</v>
      </c>
      <c r="C564" s="165" t="s">
        <v>705</v>
      </c>
      <c r="D564" s="165" t="s">
        <v>779</v>
      </c>
      <c r="E564" s="166" t="s">
        <v>683</v>
      </c>
      <c r="F564" s="165" t="s">
        <v>5355</v>
      </c>
      <c r="G564" s="202" t="s">
        <v>743</v>
      </c>
      <c r="H564" s="158" t="s">
        <v>174</v>
      </c>
      <c r="I564" s="241"/>
      <c r="J564" s="189"/>
      <c r="K564" s="168">
        <v>14</v>
      </c>
      <c r="L564" s="158" t="s">
        <v>5302</v>
      </c>
      <c r="M564" s="200"/>
      <c r="N564" s="169">
        <f t="shared" si="43"/>
        <v>176050.85781424295</v>
      </c>
      <c r="O564" s="169">
        <v>44596.529600000002</v>
      </c>
      <c r="P564" s="201"/>
      <c r="Q564" s="169">
        <v>29341.809635707155</v>
      </c>
      <c r="R564" s="169">
        <f>+SUMIFS('MT-Tracking Co.op'!$P$7:$P$402,'MT-Tracking Co.op'!$F$7:$F$402,Target!$I564)+SUMIFS('MT-Tracking'!$P:$P,'MT-Tracking'!$G:$G,Target!$I564)+SUMIFS('MT-Tracking'!$P:$P,'MT-Tracking'!$D:$D,Target!$D564,'MT-Tracking'!$F:$F,Target!$C564)</f>
        <v>33059.888000000006</v>
      </c>
      <c r="S564" s="211">
        <f t="shared" si="42"/>
        <v>1.1267160550236881</v>
      </c>
      <c r="T564" s="217"/>
    </row>
    <row r="565" spans="1:20" outlineLevel="1" x14ac:dyDescent="0.25">
      <c r="A565" s="164" t="s">
        <v>784</v>
      </c>
      <c r="B565" s="165" t="s">
        <v>451</v>
      </c>
      <c r="C565" s="165"/>
      <c r="D565" s="165" t="s">
        <v>779</v>
      </c>
      <c r="E565" s="166" t="s">
        <v>683</v>
      </c>
      <c r="F565" s="165" t="s">
        <v>5355</v>
      </c>
      <c r="G565" s="202" t="s">
        <v>743</v>
      </c>
      <c r="H565" s="158" t="s">
        <v>599</v>
      </c>
      <c r="I565" s="166">
        <v>6860435</v>
      </c>
      <c r="J565" s="166" t="s">
        <v>697</v>
      </c>
      <c r="K565" s="168">
        <v>1</v>
      </c>
      <c r="L565" s="200"/>
      <c r="M565" s="200"/>
      <c r="N565" s="169">
        <f t="shared" si="43"/>
        <v>65864.764873658001</v>
      </c>
      <c r="O565" s="169">
        <v>7894.6490000000003</v>
      </c>
      <c r="P565" s="201"/>
      <c r="Q565" s="169">
        <v>10977.460812276333</v>
      </c>
      <c r="R565" s="169">
        <f>+SUMIFS('MT-Tracking Co.op'!$P$7:$P$402,'MT-Tracking Co.op'!$F$7:$F$402,Target!$I565)+SUMIFS('MT-Tracking'!$P:$P,'MT-Tracking'!$G:$G,Target!$I565)+SUMIFS('MT-Tracking'!$P:$P,'MT-Tracking'!$D:$D,Target!$D565,'MT-Tracking'!$F:$F,Target!$C565)</f>
        <v>843.24599999999998</v>
      </c>
      <c r="S565" s="211">
        <f t="shared" si="42"/>
        <v>7.6816124823418153E-2</v>
      </c>
      <c r="T565" s="217"/>
    </row>
    <row r="566" spans="1:20" outlineLevel="1" x14ac:dyDescent="0.25">
      <c r="A566" s="164" t="s">
        <v>784</v>
      </c>
      <c r="B566" s="165" t="s">
        <v>451</v>
      </c>
      <c r="C566" s="165"/>
      <c r="D566" s="165" t="s">
        <v>779</v>
      </c>
      <c r="E566" s="166" t="s">
        <v>683</v>
      </c>
      <c r="F566" s="165"/>
      <c r="G566" s="202"/>
      <c r="H566" s="158" t="s">
        <v>599</v>
      </c>
      <c r="I566" s="166">
        <v>6863193</v>
      </c>
      <c r="J566" s="166" t="s">
        <v>5444</v>
      </c>
      <c r="K566" s="168">
        <v>1</v>
      </c>
      <c r="L566" s="200"/>
      <c r="M566" s="200"/>
      <c r="N566" s="169"/>
      <c r="O566" s="169"/>
      <c r="P566" s="201"/>
      <c r="Q566" s="169"/>
      <c r="R566" s="169">
        <f>+SUMIFS('MT-Tracking Co.op'!$P$7:$P$402,'MT-Tracking Co.op'!$F$7:$F$402,Target!$I566)+SUMIFS('MT-Tracking'!$P:$P,'MT-Tracking'!$G:$G,Target!$I566)+SUMIFS('MT-Tracking'!$P:$P,'MT-Tracking'!$D:$D,Target!$D566,'MT-Tracking'!$F:$F,Target!$C566)</f>
        <v>1922.9839999999999</v>
      </c>
      <c r="S566" s="211">
        <f t="shared" si="42"/>
        <v>0</v>
      </c>
      <c r="T566" s="217"/>
    </row>
    <row r="567" spans="1:20" outlineLevel="1" x14ac:dyDescent="0.25">
      <c r="A567" s="164" t="s">
        <v>784</v>
      </c>
      <c r="B567" s="165" t="s">
        <v>451</v>
      </c>
      <c r="C567" s="165"/>
      <c r="D567" s="165" t="s">
        <v>779</v>
      </c>
      <c r="E567" s="166" t="s">
        <v>683</v>
      </c>
      <c r="F567" s="165"/>
      <c r="G567" s="202"/>
      <c r="H567" s="158" t="s">
        <v>5344</v>
      </c>
      <c r="I567" s="241"/>
      <c r="J567" s="189"/>
      <c r="K567" s="168"/>
      <c r="L567" s="200"/>
      <c r="M567" s="200"/>
      <c r="N567" s="169"/>
      <c r="O567" s="169"/>
      <c r="P567" s="201"/>
      <c r="Q567" s="169"/>
      <c r="R567" s="169">
        <f>+SUMIFS('MT-Tracking Co.op'!$P$137:$P$402,'MT-Tracking Co.op'!$D$137:$D$402,Target!$D567)</f>
        <v>3854.4746400000004</v>
      </c>
      <c r="S567" s="211"/>
      <c r="T567" s="217"/>
    </row>
    <row r="568" spans="1:20" outlineLevel="1" x14ac:dyDescent="0.25">
      <c r="A568" s="164" t="s">
        <v>784</v>
      </c>
      <c r="B568" s="165" t="s">
        <v>451</v>
      </c>
      <c r="C568" s="165" t="s">
        <v>5360</v>
      </c>
      <c r="D568" s="165" t="s">
        <v>779</v>
      </c>
      <c r="E568" s="166" t="s">
        <v>683</v>
      </c>
      <c r="F568" s="165" t="s">
        <v>5355</v>
      </c>
      <c r="G568" s="202" t="s">
        <v>743</v>
      </c>
      <c r="H568" s="158" t="s">
        <v>1319</v>
      </c>
      <c r="I568" s="241"/>
      <c r="J568" s="189"/>
      <c r="K568" s="168">
        <v>7</v>
      </c>
      <c r="L568" s="200"/>
      <c r="M568" s="200"/>
      <c r="N568" s="169">
        <f t="shared" si="43"/>
        <v>8657.9008590162975</v>
      </c>
      <c r="O568" s="169">
        <v>1037.7489161290325</v>
      </c>
      <c r="P568" s="201"/>
      <c r="Q568" s="169">
        <v>1442.9834765027163</v>
      </c>
      <c r="R568" s="169">
        <f>+SUMIFS('MT-Tracking Co.op'!$P$7:$P$402,'MT-Tracking Co.op'!$F$7:$F$402,Target!$I568)+SUMIFS('MT-Tracking'!$P:$P,'MT-Tracking'!$G:$G,Target!$I568)+SUMIFS('MT-Tracking'!$P:$P,'MT-Tracking'!$D:$D,Target!$D568,'MT-Tracking'!$F:$F,Target!$C568)</f>
        <v>0</v>
      </c>
      <c r="S568" s="211">
        <f t="shared" si="42"/>
        <v>0</v>
      </c>
      <c r="T568" s="217"/>
    </row>
    <row r="569" spans="1:20" x14ac:dyDescent="0.25">
      <c r="A569" s="221" t="s">
        <v>784</v>
      </c>
      <c r="B569" s="222" t="s">
        <v>451</v>
      </c>
      <c r="C569" s="222"/>
      <c r="D569" s="222"/>
      <c r="E569" s="223" t="s">
        <v>683</v>
      </c>
      <c r="F569" s="222" t="s">
        <v>5355</v>
      </c>
      <c r="G569" s="224" t="s">
        <v>743</v>
      </c>
      <c r="H569" s="225">
        <v>10</v>
      </c>
      <c r="I569" s="242"/>
      <c r="J569" s="225"/>
      <c r="K569" s="226">
        <f>+SUM(K538:K568)</f>
        <v>335</v>
      </c>
      <c r="L569" s="225"/>
      <c r="M569" s="226">
        <f>+SUM(M544:M568)</f>
        <v>0</v>
      </c>
      <c r="N569" s="226">
        <f>+SUM(N538:N568)</f>
        <v>2407123.774087592</v>
      </c>
      <c r="O569" s="226">
        <f>+SUM(O538:O568)</f>
        <v>363074.04669045389</v>
      </c>
      <c r="P569" s="227"/>
      <c r="Q569" s="226">
        <f>+SUM(Q538:Q568)</f>
        <v>401187.29568126536</v>
      </c>
      <c r="R569" s="226">
        <f>+SUM(R538:R568)</f>
        <v>469324.56324000063</v>
      </c>
      <c r="S569" s="228">
        <f t="shared" si="42"/>
        <v>1.1698390459823256</v>
      </c>
      <c r="T569" s="229"/>
    </row>
    <row r="570" spans="1:20" x14ac:dyDescent="0.25">
      <c r="R570" s="128"/>
      <c r="S570" s="128"/>
      <c r="T570" s="128"/>
    </row>
    <row r="571" spans="1:20" x14ac:dyDescent="0.25">
      <c r="A571" s="203" t="s">
        <v>745</v>
      </c>
      <c r="B571" s="2" t="s">
        <v>745</v>
      </c>
      <c r="C571" s="2"/>
      <c r="D571" s="2" t="s">
        <v>745</v>
      </c>
      <c r="E571" s="3" t="s">
        <v>745</v>
      </c>
      <c r="F571" s="2" t="s">
        <v>745</v>
      </c>
      <c r="G571" s="2" t="s">
        <v>745</v>
      </c>
      <c r="H571" s="47" t="s">
        <v>745</v>
      </c>
      <c r="I571" s="243" t="s">
        <v>745</v>
      </c>
      <c r="J571" s="204" t="s">
        <v>745</v>
      </c>
      <c r="K571" s="205" t="s">
        <v>745</v>
      </c>
      <c r="L571" s="47" t="s">
        <v>745</v>
      </c>
      <c r="M571" s="47" t="s">
        <v>745</v>
      </c>
      <c r="N571" s="47" t="s">
        <v>745</v>
      </c>
      <c r="O571" s="47" t="s">
        <v>745</v>
      </c>
      <c r="P571" s="2" t="s">
        <v>745</v>
      </c>
      <c r="Q571" s="206" t="s">
        <v>745</v>
      </c>
      <c r="R571" s="206" t="s">
        <v>745</v>
      </c>
      <c r="S571" s="206" t="s">
        <v>745</v>
      </c>
      <c r="T571" s="206" t="s">
        <v>745</v>
      </c>
    </row>
  </sheetData>
  <autoFilter ref="A3:Q569" xr:uid="{00000000-0009-0000-0000-000006000000}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F19"/>
  <sheetViews>
    <sheetView tabSelected="1" workbookViewId="0">
      <selection activeCell="E15" sqref="E15"/>
    </sheetView>
  </sheetViews>
  <sheetFormatPr defaultRowHeight="15" x14ac:dyDescent="0.25"/>
  <cols>
    <col min="3" max="3" width="33.5703125" bestFit="1" customWidth="1"/>
    <col min="5" max="5" width="34.42578125" bestFit="1" customWidth="1"/>
  </cols>
  <sheetData>
    <row r="1" spans="2:6" x14ac:dyDescent="0.25">
      <c r="B1">
        <v>3565351</v>
      </c>
      <c r="C1" t="s">
        <v>2342</v>
      </c>
      <c r="D1">
        <v>323103</v>
      </c>
      <c r="E1" t="s">
        <v>2571</v>
      </c>
      <c r="F1" s="25">
        <v>12.645809999999999</v>
      </c>
    </row>
    <row r="2" spans="2:6" x14ac:dyDescent="0.25">
      <c r="B2">
        <v>3284683</v>
      </c>
      <c r="C2" t="s">
        <v>2343</v>
      </c>
      <c r="D2">
        <v>320028</v>
      </c>
      <c r="E2" t="s">
        <v>2572</v>
      </c>
      <c r="F2" s="25">
        <v>30.099959999999999</v>
      </c>
    </row>
    <row r="3" spans="2:6" x14ac:dyDescent="0.25">
      <c r="B3">
        <v>3384347</v>
      </c>
      <c r="C3" t="s">
        <v>2345</v>
      </c>
      <c r="D3">
        <v>320107</v>
      </c>
      <c r="E3" t="s">
        <v>2573</v>
      </c>
      <c r="F3" s="25">
        <v>5.7200040000000012</v>
      </c>
    </row>
    <row r="4" spans="2:6" x14ac:dyDescent="0.25">
      <c r="B4">
        <v>3408152</v>
      </c>
      <c r="C4" t="s">
        <v>2346</v>
      </c>
      <c r="D4">
        <v>324003</v>
      </c>
      <c r="E4" t="s">
        <v>2574</v>
      </c>
      <c r="F4" s="25">
        <v>19.800018000000001</v>
      </c>
    </row>
    <row r="5" spans="2:6" x14ac:dyDescent="0.25">
      <c r="B5">
        <v>3564667</v>
      </c>
      <c r="C5" t="s">
        <v>2347</v>
      </c>
      <c r="D5">
        <v>320400</v>
      </c>
      <c r="E5" t="s">
        <v>2575</v>
      </c>
      <c r="F5" s="25">
        <v>20.323620000000002</v>
      </c>
    </row>
    <row r="6" spans="2:6" x14ac:dyDescent="0.25">
      <c r="B6">
        <v>3580595</v>
      </c>
      <c r="C6" t="s">
        <v>2349</v>
      </c>
      <c r="D6">
        <v>322100</v>
      </c>
      <c r="E6" t="s">
        <v>2576</v>
      </c>
      <c r="F6" s="25">
        <v>18.065520000000003</v>
      </c>
    </row>
    <row r="7" spans="2:6" x14ac:dyDescent="0.25">
      <c r="B7">
        <v>3572153</v>
      </c>
      <c r="C7" t="s">
        <v>2350</v>
      </c>
      <c r="D7">
        <v>320120</v>
      </c>
      <c r="E7" t="s">
        <v>2577</v>
      </c>
      <c r="F7" s="25">
        <v>30.099959999999999</v>
      </c>
    </row>
    <row r="8" spans="2:6" x14ac:dyDescent="0.25">
      <c r="B8">
        <v>3352387</v>
      </c>
      <c r="C8" t="s">
        <v>2352</v>
      </c>
      <c r="D8">
        <v>320023</v>
      </c>
      <c r="E8" t="s">
        <v>2578</v>
      </c>
      <c r="F8" s="25">
        <v>39.743999999999993</v>
      </c>
    </row>
    <row r="9" spans="2:6" x14ac:dyDescent="0.25">
      <c r="B9">
        <v>3373113</v>
      </c>
      <c r="C9" t="s">
        <v>2353</v>
      </c>
      <c r="D9">
        <v>320015</v>
      </c>
      <c r="E9" t="s">
        <v>2579</v>
      </c>
      <c r="F9" s="25">
        <v>5.9841899999999999</v>
      </c>
    </row>
    <row r="10" spans="2:6" x14ac:dyDescent="0.25">
      <c r="B10">
        <v>3384346</v>
      </c>
      <c r="C10" t="s">
        <v>2354</v>
      </c>
      <c r="D10">
        <v>320118</v>
      </c>
      <c r="E10" t="s">
        <v>2580</v>
      </c>
      <c r="F10" s="25">
        <v>37.949940000000005</v>
      </c>
    </row>
    <row r="11" spans="2:6" x14ac:dyDescent="0.25">
      <c r="B11">
        <v>3580230</v>
      </c>
      <c r="C11" t="s">
        <v>2356</v>
      </c>
      <c r="D11">
        <v>322001</v>
      </c>
      <c r="E11" t="s">
        <v>2581</v>
      </c>
      <c r="F11" s="25">
        <v>36.695520000000002</v>
      </c>
    </row>
    <row r="12" spans="2:6" x14ac:dyDescent="0.25">
      <c r="B12">
        <v>3584240</v>
      </c>
      <c r="C12" t="s">
        <v>2357</v>
      </c>
      <c r="D12">
        <v>320926</v>
      </c>
      <c r="E12" t="s">
        <v>2582</v>
      </c>
      <c r="F12" s="25">
        <v>5.9841899999999999</v>
      </c>
    </row>
    <row r="13" spans="2:6" x14ac:dyDescent="0.25">
      <c r="B13">
        <v>3584241</v>
      </c>
      <c r="C13" t="s">
        <v>2358</v>
      </c>
      <c r="D13">
        <v>324903</v>
      </c>
      <c r="E13" t="s">
        <v>2583</v>
      </c>
      <c r="F13" s="25">
        <v>20.662344000000001</v>
      </c>
    </row>
    <row r="14" spans="2:6" x14ac:dyDescent="0.25">
      <c r="B14">
        <v>3568860</v>
      </c>
      <c r="C14" t="s">
        <v>2361</v>
      </c>
      <c r="D14">
        <v>322000</v>
      </c>
      <c r="E14" t="s">
        <v>2584</v>
      </c>
      <c r="F14" s="25">
        <v>12.645809999999999</v>
      </c>
    </row>
    <row r="15" spans="2:6" x14ac:dyDescent="0.25">
      <c r="B15">
        <v>3564666</v>
      </c>
      <c r="C15" t="s">
        <v>2362</v>
      </c>
      <c r="D15">
        <v>320100</v>
      </c>
      <c r="E15" t="s">
        <v>2585</v>
      </c>
      <c r="F15" s="25">
        <v>20.323620000000002</v>
      </c>
    </row>
    <row r="16" spans="2:6" x14ac:dyDescent="0.25">
      <c r="B16">
        <v>3565350</v>
      </c>
      <c r="C16" t="s">
        <v>2364</v>
      </c>
      <c r="D16">
        <v>323900</v>
      </c>
      <c r="E16" t="s">
        <v>2586</v>
      </c>
      <c r="F16" s="25">
        <v>12.645809999999999</v>
      </c>
    </row>
    <row r="17" spans="2:6" x14ac:dyDescent="0.25">
      <c r="B17">
        <v>3566457</v>
      </c>
      <c r="C17" t="s">
        <v>2365</v>
      </c>
      <c r="D17">
        <v>323004</v>
      </c>
      <c r="E17" t="s">
        <v>2587</v>
      </c>
      <c r="F17" s="25">
        <v>12.645809999999999</v>
      </c>
    </row>
    <row r="18" spans="2:6" x14ac:dyDescent="0.25">
      <c r="B18">
        <v>3529248</v>
      </c>
      <c r="C18" t="s">
        <v>2387</v>
      </c>
    </row>
    <row r="19" spans="2:6" x14ac:dyDescent="0.25">
      <c r="B19">
        <v>3538108</v>
      </c>
      <c r="C19" t="s">
        <v>2388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E57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64" sqref="C64"/>
    </sheetView>
  </sheetViews>
  <sheetFormatPr defaultRowHeight="15" x14ac:dyDescent="0.25"/>
  <cols>
    <col min="3" max="3" width="31.85546875" bestFit="1" customWidth="1"/>
    <col min="4" max="4" width="19.28515625" customWidth="1"/>
  </cols>
  <sheetData>
    <row r="1" spans="2:4" x14ac:dyDescent="0.25">
      <c r="B1">
        <v>211</v>
      </c>
      <c r="C1" t="s">
        <v>2400</v>
      </c>
      <c r="D1" t="s">
        <v>794</v>
      </c>
    </row>
    <row r="2" spans="2:4" x14ac:dyDescent="0.25">
      <c r="B2">
        <v>218</v>
      </c>
      <c r="C2" t="s">
        <v>2401</v>
      </c>
      <c r="D2" t="s">
        <v>1268</v>
      </c>
    </row>
    <row r="3" spans="2:4" x14ac:dyDescent="0.25">
      <c r="B3">
        <v>239</v>
      </c>
      <c r="C3" t="s">
        <v>2402</v>
      </c>
      <c r="D3" t="s">
        <v>2530</v>
      </c>
    </row>
    <row r="4" spans="2:4" x14ac:dyDescent="0.25">
      <c r="B4">
        <v>247</v>
      </c>
      <c r="C4" t="s">
        <v>2403</v>
      </c>
      <c r="D4" t="s">
        <v>1082</v>
      </c>
    </row>
    <row r="5" spans="2:4" x14ac:dyDescent="0.25">
      <c r="B5">
        <v>275</v>
      </c>
      <c r="C5" t="s">
        <v>2404</v>
      </c>
      <c r="D5" t="s">
        <v>863</v>
      </c>
    </row>
    <row r="6" spans="2:4" x14ac:dyDescent="0.25">
      <c r="B6">
        <v>282</v>
      </c>
      <c r="C6" t="s">
        <v>2405</v>
      </c>
      <c r="D6" t="s">
        <v>2531</v>
      </c>
    </row>
    <row r="7" spans="2:4" x14ac:dyDescent="0.25">
      <c r="B7">
        <v>298</v>
      </c>
      <c r="C7" t="s">
        <v>2406</v>
      </c>
      <c r="D7" t="s">
        <v>2530</v>
      </c>
    </row>
    <row r="8" spans="2:4" x14ac:dyDescent="0.25">
      <c r="B8">
        <v>403</v>
      </c>
      <c r="C8" t="s">
        <v>2413</v>
      </c>
      <c r="D8" t="s">
        <v>910</v>
      </c>
    </row>
    <row r="9" spans="2:4" x14ac:dyDescent="0.25">
      <c r="B9">
        <v>405</v>
      </c>
      <c r="C9" t="s">
        <v>2414</v>
      </c>
      <c r="D9" t="s">
        <v>863</v>
      </c>
    </row>
    <row r="10" spans="2:4" x14ac:dyDescent="0.25">
      <c r="B10">
        <v>638</v>
      </c>
      <c r="C10" t="s">
        <v>2446</v>
      </c>
      <c r="D10" t="s">
        <v>1082</v>
      </c>
    </row>
    <row r="11" spans="2:4" x14ac:dyDescent="0.25">
      <c r="B11">
        <v>641</v>
      </c>
      <c r="C11" t="s">
        <v>2447</v>
      </c>
      <c r="D11" t="s">
        <v>1079</v>
      </c>
    </row>
    <row r="12" spans="2:4" x14ac:dyDescent="0.25">
      <c r="B12">
        <v>685</v>
      </c>
      <c r="C12" t="s">
        <v>2448</v>
      </c>
      <c r="D12" t="s">
        <v>863</v>
      </c>
    </row>
    <row r="13" spans="2:4" x14ac:dyDescent="0.25">
      <c r="B13">
        <v>2008</v>
      </c>
      <c r="C13" t="s">
        <v>2449</v>
      </c>
      <c r="D13" t="s">
        <v>2531</v>
      </c>
    </row>
    <row r="14" spans="2:4" x14ac:dyDescent="0.25">
      <c r="B14">
        <v>2018</v>
      </c>
      <c r="C14" t="s">
        <v>2450</v>
      </c>
      <c r="D14" t="s">
        <v>1082</v>
      </c>
    </row>
    <row r="15" spans="2:4" x14ac:dyDescent="0.25">
      <c r="B15">
        <v>2043</v>
      </c>
      <c r="C15" t="s">
        <v>2451</v>
      </c>
      <c r="D15" t="s">
        <v>1082</v>
      </c>
    </row>
    <row r="16" spans="2:4" x14ac:dyDescent="0.25">
      <c r="B16">
        <v>2087</v>
      </c>
      <c r="C16" t="s">
        <v>2452</v>
      </c>
      <c r="D16" t="s">
        <v>863</v>
      </c>
    </row>
    <row r="17" spans="2:5" x14ac:dyDescent="0.25">
      <c r="B17">
        <v>2112</v>
      </c>
      <c r="C17" t="s">
        <v>2453</v>
      </c>
      <c r="D17" t="s">
        <v>2531</v>
      </c>
    </row>
    <row r="18" spans="2:5" x14ac:dyDescent="0.25">
      <c r="B18">
        <v>2126</v>
      </c>
      <c r="C18" t="s">
        <v>2454</v>
      </c>
      <c r="D18" t="s">
        <v>2532</v>
      </c>
    </row>
    <row r="19" spans="2:5" x14ac:dyDescent="0.25">
      <c r="B19">
        <v>2131</v>
      </c>
      <c r="C19" t="s">
        <v>2455</v>
      </c>
      <c r="D19" t="s">
        <v>1079</v>
      </c>
    </row>
    <row r="20" spans="2:5" x14ac:dyDescent="0.25">
      <c r="B20">
        <v>1471</v>
      </c>
      <c r="C20" t="s">
        <v>2481</v>
      </c>
      <c r="D20" t="s">
        <v>910</v>
      </c>
    </row>
    <row r="21" spans="2:5" x14ac:dyDescent="0.25">
      <c r="B21">
        <v>9402</v>
      </c>
      <c r="C21" t="s">
        <v>2482</v>
      </c>
      <c r="D21" t="s">
        <v>1012</v>
      </c>
    </row>
    <row r="22" spans="2:5" x14ac:dyDescent="0.25">
      <c r="B22">
        <v>9103</v>
      </c>
      <c r="C22" t="s">
        <v>2492</v>
      </c>
      <c r="D22" t="s">
        <v>2533</v>
      </c>
      <c r="E22" t="s">
        <v>836</v>
      </c>
    </row>
    <row r="23" spans="2:5" x14ac:dyDescent="0.25">
      <c r="B23">
        <v>9105</v>
      </c>
      <c r="C23" t="s">
        <v>2493</v>
      </c>
      <c r="D23" t="s">
        <v>2533</v>
      </c>
      <c r="E23" t="s">
        <v>836</v>
      </c>
    </row>
    <row r="24" spans="2:5" x14ac:dyDescent="0.25">
      <c r="B24">
        <v>9114</v>
      </c>
      <c r="C24" t="s">
        <v>2494</v>
      </c>
      <c r="D24" t="s">
        <v>1217</v>
      </c>
      <c r="E24" t="s">
        <v>836</v>
      </c>
    </row>
    <row r="25" spans="2:5" x14ac:dyDescent="0.25">
      <c r="B25">
        <v>9160</v>
      </c>
      <c r="C25" t="s">
        <v>2495</v>
      </c>
      <c r="D25" t="s">
        <v>2533</v>
      </c>
      <c r="E25" t="s">
        <v>836</v>
      </c>
    </row>
    <row r="26" spans="2:5" x14ac:dyDescent="0.25">
      <c r="B26">
        <v>9165</v>
      </c>
      <c r="C26" t="s">
        <v>2496</v>
      </c>
      <c r="E26" t="s">
        <v>836</v>
      </c>
    </row>
    <row r="27" spans="2:5" x14ac:dyDescent="0.25">
      <c r="B27">
        <v>217</v>
      </c>
      <c r="C27" t="s">
        <v>2498</v>
      </c>
      <c r="D27" t="s">
        <v>2534</v>
      </c>
    </row>
    <row r="28" spans="2:5" x14ac:dyDescent="0.25">
      <c r="B28">
        <v>225</v>
      </c>
      <c r="C28" t="s">
        <v>2499</v>
      </c>
      <c r="D28" t="s">
        <v>804</v>
      </c>
    </row>
    <row r="29" spans="2:5" x14ac:dyDescent="0.25">
      <c r="B29">
        <v>227</v>
      </c>
      <c r="C29" t="s">
        <v>2500</v>
      </c>
      <c r="D29" t="s">
        <v>1081</v>
      </c>
    </row>
    <row r="30" spans="2:5" x14ac:dyDescent="0.25">
      <c r="B30">
        <v>236</v>
      </c>
      <c r="C30" t="s">
        <v>2501</v>
      </c>
      <c r="D30" t="s">
        <v>1078</v>
      </c>
    </row>
    <row r="31" spans="2:5" x14ac:dyDescent="0.25">
      <c r="B31">
        <v>238</v>
      </c>
      <c r="C31" t="s">
        <v>2502</v>
      </c>
      <c r="D31" t="s">
        <v>1081</v>
      </c>
    </row>
    <row r="32" spans="2:5" x14ac:dyDescent="0.25">
      <c r="B32">
        <v>243</v>
      </c>
      <c r="C32" t="s">
        <v>2503</v>
      </c>
      <c r="D32" t="s">
        <v>804</v>
      </c>
    </row>
    <row r="33" spans="2:4" x14ac:dyDescent="0.25">
      <c r="B33">
        <v>244</v>
      </c>
      <c r="C33" t="s">
        <v>2504</v>
      </c>
      <c r="D33" t="s">
        <v>804</v>
      </c>
    </row>
    <row r="34" spans="2:4" x14ac:dyDescent="0.25">
      <c r="B34">
        <v>251</v>
      </c>
      <c r="C34" t="s">
        <v>2505</v>
      </c>
      <c r="D34" t="s">
        <v>1154</v>
      </c>
    </row>
    <row r="35" spans="2:4" x14ac:dyDescent="0.25">
      <c r="B35">
        <v>254</v>
      </c>
      <c r="C35" t="s">
        <v>2506</v>
      </c>
      <c r="D35" t="s">
        <v>891</v>
      </c>
    </row>
    <row r="36" spans="2:4" x14ac:dyDescent="0.25">
      <c r="B36">
        <v>289</v>
      </c>
      <c r="C36" t="s">
        <v>2507</v>
      </c>
      <c r="D36" t="s">
        <v>1166</v>
      </c>
    </row>
    <row r="37" spans="2:4" x14ac:dyDescent="0.25">
      <c r="B37">
        <v>630</v>
      </c>
      <c r="C37" t="s">
        <v>2508</v>
      </c>
      <c r="D37" t="s">
        <v>1078</v>
      </c>
    </row>
    <row r="38" spans="2:4" x14ac:dyDescent="0.25">
      <c r="B38">
        <v>642</v>
      </c>
      <c r="C38" t="s">
        <v>2509</v>
      </c>
      <c r="D38" t="s">
        <v>1166</v>
      </c>
    </row>
    <row r="39" spans="2:4" x14ac:dyDescent="0.25">
      <c r="B39">
        <v>661</v>
      </c>
      <c r="C39" t="s">
        <v>2510</v>
      </c>
      <c r="D39" t="s">
        <v>1166</v>
      </c>
    </row>
    <row r="40" spans="2:4" x14ac:dyDescent="0.25">
      <c r="B40">
        <v>674</v>
      </c>
      <c r="C40" t="s">
        <v>2511</v>
      </c>
      <c r="D40" t="s">
        <v>1154</v>
      </c>
    </row>
    <row r="41" spans="2:4" x14ac:dyDescent="0.25">
      <c r="B41">
        <v>2021</v>
      </c>
      <c r="C41" t="s">
        <v>2512</v>
      </c>
      <c r="D41" t="s">
        <v>1081</v>
      </c>
    </row>
    <row r="42" spans="2:4" x14ac:dyDescent="0.25">
      <c r="B42">
        <v>2027</v>
      </c>
      <c r="C42" t="s">
        <v>2513</v>
      </c>
      <c r="D42" t="s">
        <v>1154</v>
      </c>
    </row>
    <row r="43" spans="2:4" x14ac:dyDescent="0.25">
      <c r="B43">
        <v>2063</v>
      </c>
      <c r="C43" t="s">
        <v>2514</v>
      </c>
      <c r="D43" t="s">
        <v>1166</v>
      </c>
    </row>
    <row r="44" spans="2:4" x14ac:dyDescent="0.25">
      <c r="B44">
        <v>2065</v>
      </c>
      <c r="C44" t="s">
        <v>2515</v>
      </c>
      <c r="D44" t="s">
        <v>1154</v>
      </c>
    </row>
    <row r="45" spans="2:4" x14ac:dyDescent="0.25">
      <c r="B45">
        <v>2085</v>
      </c>
      <c r="C45" t="s">
        <v>2516</v>
      </c>
      <c r="D45" t="s">
        <v>804</v>
      </c>
    </row>
    <row r="46" spans="2:4" x14ac:dyDescent="0.25">
      <c r="B46">
        <v>2092</v>
      </c>
      <c r="C46" t="s">
        <v>2517</v>
      </c>
      <c r="D46" t="s">
        <v>1154</v>
      </c>
    </row>
    <row r="47" spans="2:4" x14ac:dyDescent="0.25">
      <c r="B47">
        <v>2096</v>
      </c>
      <c r="C47" t="s">
        <v>2518</v>
      </c>
      <c r="D47" t="s">
        <v>2534</v>
      </c>
    </row>
    <row r="48" spans="2:4" x14ac:dyDescent="0.25">
      <c r="B48">
        <v>2113</v>
      </c>
      <c r="C48" t="s">
        <v>2519</v>
      </c>
      <c r="D48" t="s">
        <v>801</v>
      </c>
    </row>
    <row r="49" spans="2:5" x14ac:dyDescent="0.25">
      <c r="B49">
        <v>2142</v>
      </c>
      <c r="C49" t="s">
        <v>2520</v>
      </c>
      <c r="D49" t="s">
        <v>2534</v>
      </c>
    </row>
    <row r="50" spans="2:5" x14ac:dyDescent="0.25">
      <c r="B50">
        <v>2151</v>
      </c>
      <c r="C50" t="s">
        <v>2521</v>
      </c>
      <c r="D50" t="s">
        <v>1166</v>
      </c>
    </row>
    <row r="51" spans="2:5" x14ac:dyDescent="0.25">
      <c r="B51">
        <v>2154</v>
      </c>
      <c r="C51" t="s">
        <v>2522</v>
      </c>
      <c r="D51" t="s">
        <v>1166</v>
      </c>
    </row>
    <row r="52" spans="2:5" x14ac:dyDescent="0.25">
      <c r="B52">
        <v>2171</v>
      </c>
      <c r="C52" t="s">
        <v>2523</v>
      </c>
      <c r="D52" t="s">
        <v>801</v>
      </c>
    </row>
    <row r="53" spans="2:5" x14ac:dyDescent="0.25">
      <c r="B53">
        <v>9205</v>
      </c>
      <c r="C53" t="s">
        <v>2524</v>
      </c>
      <c r="D53" t="s">
        <v>969</v>
      </c>
    </row>
    <row r="54" spans="2:5" x14ac:dyDescent="0.25">
      <c r="B54">
        <v>9210</v>
      </c>
      <c r="C54" t="s">
        <v>2525</v>
      </c>
      <c r="D54" t="s">
        <v>969</v>
      </c>
    </row>
    <row r="55" spans="2:5" x14ac:dyDescent="0.25">
      <c r="B55">
        <v>9309</v>
      </c>
      <c r="C55" t="s">
        <v>2526</v>
      </c>
      <c r="D55" t="s">
        <v>1132</v>
      </c>
      <c r="E55" t="s">
        <v>2535</v>
      </c>
    </row>
    <row r="56" spans="2:5" x14ac:dyDescent="0.25">
      <c r="B56">
        <v>9311</v>
      </c>
      <c r="C56" t="s">
        <v>2527</v>
      </c>
      <c r="D56" t="s">
        <v>818</v>
      </c>
      <c r="E56" t="s">
        <v>2535</v>
      </c>
    </row>
    <row r="57" spans="2:5" x14ac:dyDescent="0.25">
      <c r="B57">
        <v>9319</v>
      </c>
      <c r="C57" t="s">
        <v>2528</v>
      </c>
      <c r="D57" t="s">
        <v>1260</v>
      </c>
      <c r="E57" t="s">
        <v>2535</v>
      </c>
    </row>
  </sheetData>
  <autoFilter ref="B1:E57" xr:uid="{00000000-0009-0000-0000-000008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MT</vt:lpstr>
      <vt:lpstr>MTE</vt:lpstr>
      <vt:lpstr>MT-Tracking</vt:lpstr>
      <vt:lpstr>HR OP</vt:lpstr>
      <vt:lpstr>MT-Tracking Co.op</vt:lpstr>
      <vt:lpstr>Data Co.op</vt:lpstr>
      <vt:lpstr>Target</vt:lpstr>
      <vt:lpstr>Giá base SP</vt:lpstr>
      <vt:lpstr>Ds Co.opfood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 VP</dc:creator>
  <cp:lastModifiedBy>SA VP</cp:lastModifiedBy>
  <dcterms:created xsi:type="dcterms:W3CDTF">2024-08-05T02:05:41Z</dcterms:created>
  <dcterms:modified xsi:type="dcterms:W3CDTF">2024-09-17T08:58:35Z</dcterms:modified>
</cp:coreProperties>
</file>